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5.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3.xml" ContentType="application/vnd.openxmlformats-officedocument.drawingml.chartshapes+xml"/>
  <Override PartName="/xl/drawings/drawing1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7.xml" ContentType="application/vnd.openxmlformats-officedocument.drawingml.chartshapes+xml"/>
  <Override PartName="/xl/drawings/drawing1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ml.chartshapes+xml"/>
  <Override PartName="/xl/drawings/drawing22.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3.xml" ContentType="application/vnd.openxmlformats-officedocument.drawingml.chartshapes+xml"/>
  <Override PartName="/xl/drawings/drawing2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5.xml" ContentType="application/vnd.openxmlformats-officedocument.drawingml.chartshapes+xml"/>
  <Override PartName="/xl/drawings/drawing2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9.xml" ContentType="application/vnd.openxmlformats-officedocument.drawingml.chartshapes+xml"/>
  <Override PartName="/xl/drawings/drawing3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1.xml" ContentType="application/vnd.openxmlformats-officedocument.drawingml.chartshapes+xml"/>
  <Override PartName="/xl/drawings/drawing3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Kokou\Kokou_Case_study_1_Steel_Column\Numerical model_validation\"/>
    </mc:Choice>
  </mc:AlternateContent>
  <xr:revisionPtr revIDLastSave="0" documentId="13_ncr:1_{E34CF59B-87E2-4A32-BBEC-BB6B46A8A90E}" xr6:coauthVersionLast="47" xr6:coauthVersionMax="47" xr10:uidLastSave="{00000000-0000-0000-0000-000000000000}"/>
  <bookViews>
    <workbookView xWindow="-120" yWindow="-120" windowWidth="29040" windowHeight="15720" tabRatio="922" firstSheet="2" activeTab="3" xr2:uid="{00000000-000D-0000-FFFF-FFFF00000000}"/>
  </bookViews>
  <sheets>
    <sheet name="Summary" sheetId="28" r:id="rId1"/>
    <sheet name="OIC Information" sheetId="37" r:id="rId2"/>
    <sheet name="Standards" sheetId="27" r:id="rId3"/>
    <sheet name="Filtered_database" sheetId="4" r:id="rId4"/>
    <sheet name="Full_database" sheetId="1" r:id="rId5"/>
    <sheet name="Filtering" sheetId="3" r:id="rId6"/>
    <sheet name="Plot_graphs" sheetId="5" r:id="rId7"/>
    <sheet name="Data_graphs" sheetId="6" r:id="rId8"/>
    <sheet name="General_data_graphs" sheetId="14" r:id="rId9"/>
    <sheet name="Lists" sheetId="2" r:id="rId10"/>
    <sheet name="A" sheetId="11" r:id="rId11"/>
    <sheet name="B_OIC" sheetId="29" r:id="rId12"/>
    <sheet name="B_Eurocode" sheetId="30" r:id="rId13"/>
    <sheet name="B_S16-14" sheetId="31" r:id="rId14"/>
    <sheet name="B_AISC" sheetId="32" r:id="rId15"/>
    <sheet name="C_OIC" sheetId="33" r:id="rId16"/>
    <sheet name="C_Eurocode" sheetId="34" r:id="rId17"/>
    <sheet name="C_S16-14" sheetId="35" r:id="rId18"/>
    <sheet name="C_AISC" sheetId="36" r:id="rId19"/>
    <sheet name="D_All_Standards" sheetId="22" r:id="rId20"/>
    <sheet name="D_OIC" sheetId="38" r:id="rId21"/>
    <sheet name="D_Eurocode" sheetId="39" r:id="rId22"/>
    <sheet name="D_S16-14" sheetId="40" r:id="rId23"/>
    <sheet name="D_AISC" sheetId="41" r:id="rId24"/>
  </sheets>
  <functionGroups builtInGroupCount="19"/>
  <definedNames>
    <definedName name="_xlnm._FilterDatabase" localSheetId="4" hidden="1">Full_database!$A$2:$CY$10483</definedName>
  </definedNames>
  <calcPr calcId="191028" iterate="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3" i="4" l="1"/>
  <c r="BM3" i="4"/>
  <c r="BN3" i="4"/>
  <c r="BO3" i="4"/>
  <c r="BP3" i="4"/>
  <c r="BQ3" i="4"/>
  <c r="BR3" i="4"/>
  <c r="BS3" i="4"/>
  <c r="BT3" i="4"/>
  <c r="BK3" i="4"/>
  <c r="BL2" i="4"/>
  <c r="BM2" i="4"/>
  <c r="BN2" i="4"/>
  <c r="BO2" i="4"/>
  <c r="BP2" i="4"/>
  <c r="BQ2" i="4"/>
  <c r="BR2" i="4"/>
  <c r="BS2" i="4"/>
  <c r="BT2" i="4"/>
  <c r="BK2" i="4"/>
  <c r="BF2" i="4"/>
  <c r="BG2" i="4"/>
  <c r="BH2" i="4"/>
  <c r="BI2" i="4"/>
  <c r="BJ2" i="4"/>
  <c r="BE2" i="4"/>
  <c r="AZ2" i="4"/>
  <c r="BA2" i="4"/>
  <c r="BB2" i="4"/>
  <c r="BC2" i="4"/>
  <c r="BD2" i="4"/>
  <c r="AY2" i="4"/>
  <c r="AT2" i="4"/>
  <c r="AU2" i="4"/>
  <c r="AV2" i="4"/>
  <c r="AW2" i="4"/>
  <c r="AX2" i="4"/>
  <c r="AS2" i="4"/>
  <c r="AN2" i="4"/>
  <c r="AO2" i="4"/>
  <c r="AP2" i="4"/>
  <c r="AQ2" i="4"/>
  <c r="AR2" i="4"/>
  <c r="AM2" i="4"/>
  <c r="AH2" i="4"/>
  <c r="AI2" i="4"/>
  <c r="AJ2" i="4"/>
  <c r="AK2" i="4"/>
  <c r="AL2" i="4"/>
  <c r="AG2" i="4"/>
  <c r="E2" i="4"/>
  <c r="F2" i="4"/>
  <c r="G2" i="4"/>
  <c r="H2" i="4"/>
  <c r="I2" i="4"/>
  <c r="J2" i="4"/>
  <c r="K2" i="4"/>
  <c r="L2" i="4"/>
  <c r="M2" i="4"/>
  <c r="N2" i="4"/>
  <c r="O2" i="4"/>
  <c r="P2" i="4"/>
  <c r="Q2" i="4"/>
  <c r="R2" i="4"/>
  <c r="S2" i="4"/>
  <c r="T2" i="4"/>
  <c r="U2" i="4"/>
  <c r="V2" i="4"/>
  <c r="W2" i="4"/>
  <c r="X2" i="4"/>
  <c r="Y2" i="4"/>
  <c r="Z2" i="4"/>
  <c r="AA2" i="4"/>
  <c r="AB2" i="4"/>
  <c r="AC2" i="4"/>
  <c r="AD2" i="4"/>
  <c r="AE2" i="4"/>
  <c r="AF2" i="4"/>
  <c r="D2" i="4"/>
  <c r="C2" i="4"/>
  <c r="B2" i="4"/>
  <c r="CT254" i="1"/>
  <c r="CR254" i="1"/>
  <c r="CQ254" i="1"/>
  <c r="CP254" i="1"/>
  <c r="CO254" i="1"/>
  <c r="CM254" i="1"/>
  <c r="CL254" i="1"/>
  <c r="CK254" i="1"/>
  <c r="CJ254" i="1"/>
  <c r="CI254" i="1"/>
  <c r="CH254" i="1"/>
  <c r="CG254" i="1"/>
  <c r="CA254" i="1"/>
  <c r="CE254" i="1"/>
  <c r="BQ254" i="1"/>
  <c r="BU254" i="1"/>
  <c r="BG254" i="1"/>
  <c r="BK254" i="1"/>
  <c r="BA254" i="1"/>
  <c r="CW5" i="1"/>
  <c r="CW6" i="1"/>
  <c r="CW7" i="1"/>
  <c r="CW8" i="1"/>
  <c r="CW9" i="1"/>
  <c r="CW10" i="1"/>
  <c r="CW11" i="1"/>
  <c r="CW12" i="1"/>
  <c r="CW13" i="1"/>
  <c r="CW14" i="1"/>
  <c r="CW15" i="1"/>
  <c r="CW16" i="1"/>
  <c r="CW17" i="1"/>
  <c r="CW18" i="1"/>
  <c r="CW19" i="1"/>
  <c r="CW20" i="1"/>
  <c r="CW21" i="1"/>
  <c r="CW22" i="1"/>
  <c r="CW23" i="1"/>
  <c r="CW24" i="1"/>
  <c r="CW25" i="1"/>
  <c r="CW26" i="1"/>
  <c r="CW27" i="1"/>
  <c r="CW28" i="1"/>
  <c r="CW29" i="1"/>
  <c r="CW30" i="1"/>
  <c r="CW31" i="1"/>
  <c r="CW32" i="1"/>
  <c r="CW33" i="1"/>
  <c r="CW34" i="1"/>
  <c r="CW35" i="1"/>
  <c r="CW36" i="1"/>
  <c r="CW37" i="1"/>
  <c r="CW38" i="1"/>
  <c r="CW39" i="1"/>
  <c r="CW40" i="1"/>
  <c r="CW41" i="1"/>
  <c r="CW42" i="1"/>
  <c r="CW43" i="1"/>
  <c r="CW44" i="1"/>
  <c r="CW45" i="1"/>
  <c r="CW46" i="1"/>
  <c r="CW47" i="1"/>
  <c r="CW48" i="1"/>
  <c r="CW49" i="1"/>
  <c r="CW50" i="1"/>
  <c r="CW51" i="1"/>
  <c r="CW52" i="1"/>
  <c r="CW53" i="1"/>
  <c r="CW54" i="1"/>
  <c r="CW55" i="1"/>
  <c r="CW56" i="1"/>
  <c r="CW57" i="1"/>
  <c r="CW58" i="1"/>
  <c r="CW59" i="1"/>
  <c r="CW60" i="1"/>
  <c r="CW61" i="1"/>
  <c r="CW62" i="1"/>
  <c r="CW63" i="1"/>
  <c r="CW64" i="1"/>
  <c r="CW65" i="1"/>
  <c r="CW66" i="1"/>
  <c r="CW67" i="1"/>
  <c r="CW68" i="1"/>
  <c r="CW69" i="1"/>
  <c r="CW70" i="1"/>
  <c r="CW71" i="1"/>
  <c r="CW72" i="1"/>
  <c r="CW73" i="1"/>
  <c r="CW74" i="1"/>
  <c r="CW75" i="1"/>
  <c r="CW76" i="1"/>
  <c r="CW77" i="1"/>
  <c r="CW78" i="1"/>
  <c r="CW79" i="1"/>
  <c r="CW80" i="1"/>
  <c r="CW81" i="1"/>
  <c r="CW82" i="1"/>
  <c r="CW83" i="1"/>
  <c r="CW84" i="1"/>
  <c r="CW85" i="1"/>
  <c r="CW86" i="1"/>
  <c r="CW87" i="1"/>
  <c r="CW88" i="1"/>
  <c r="CW89" i="1"/>
  <c r="CW90" i="1"/>
  <c r="CW91" i="1"/>
  <c r="CW92" i="1"/>
  <c r="CW93" i="1"/>
  <c r="CW94" i="1"/>
  <c r="CW95" i="1"/>
  <c r="CW96" i="1"/>
  <c r="CW97" i="1"/>
  <c r="CW98" i="1"/>
  <c r="CW99" i="1"/>
  <c r="CW100" i="1"/>
  <c r="CW101" i="1"/>
  <c r="CW102" i="1"/>
  <c r="CW103" i="1"/>
  <c r="CW104" i="1"/>
  <c r="CW105" i="1"/>
  <c r="CW106" i="1"/>
  <c r="CW107" i="1"/>
  <c r="CW108" i="1"/>
  <c r="CW109" i="1"/>
  <c r="CW110" i="1"/>
  <c r="CW111" i="1"/>
  <c r="CW112" i="1"/>
  <c r="CW113" i="1"/>
  <c r="CW114" i="1"/>
  <c r="CW115" i="1"/>
  <c r="CW116" i="1"/>
  <c r="CW117" i="1"/>
  <c r="CW118" i="1"/>
  <c r="CW119" i="1"/>
  <c r="CW120" i="1"/>
  <c r="CW121" i="1"/>
  <c r="CW122" i="1"/>
  <c r="CW123" i="1"/>
  <c r="CW124" i="1"/>
  <c r="CW125" i="1"/>
  <c r="CW126" i="1"/>
  <c r="CW127" i="1"/>
  <c r="CW128" i="1"/>
  <c r="CW129" i="1"/>
  <c r="CW130" i="1"/>
  <c r="CW131" i="1"/>
  <c r="CW132" i="1"/>
  <c r="CW133" i="1"/>
  <c r="CW134" i="1"/>
  <c r="CW135" i="1"/>
  <c r="CW136" i="1"/>
  <c r="CW137" i="1"/>
  <c r="CW138" i="1"/>
  <c r="CW139" i="1"/>
  <c r="CW140" i="1"/>
  <c r="CW141" i="1"/>
  <c r="CW142" i="1"/>
  <c r="CW143" i="1"/>
  <c r="CW144" i="1"/>
  <c r="CW145" i="1"/>
  <c r="CW146" i="1"/>
  <c r="CW147" i="1"/>
  <c r="CW148" i="1"/>
  <c r="CW149" i="1"/>
  <c r="CW150" i="1"/>
  <c r="CW151" i="1"/>
  <c r="CW152" i="1"/>
  <c r="CW153" i="1"/>
  <c r="CW154" i="1"/>
  <c r="CW155" i="1"/>
  <c r="CW156" i="1"/>
  <c r="CW157" i="1"/>
  <c r="CW158" i="1"/>
  <c r="CW159" i="1"/>
  <c r="CW160" i="1"/>
  <c r="CW161" i="1"/>
  <c r="CW162" i="1"/>
  <c r="CW163" i="1"/>
  <c r="CW164" i="1"/>
  <c r="CW165" i="1"/>
  <c r="CW166" i="1"/>
  <c r="CW167" i="1"/>
  <c r="CW168" i="1"/>
  <c r="CW169" i="1"/>
  <c r="CW170" i="1"/>
  <c r="CW171" i="1"/>
  <c r="CW172" i="1"/>
  <c r="CW173" i="1"/>
  <c r="CW174" i="1"/>
  <c r="CW175" i="1"/>
  <c r="CW176" i="1"/>
  <c r="CW177" i="1"/>
  <c r="CW178" i="1"/>
  <c r="CW179" i="1"/>
  <c r="CW180" i="1"/>
  <c r="CW181" i="1"/>
  <c r="CW182" i="1"/>
  <c r="CW183" i="1"/>
  <c r="CW184" i="1"/>
  <c r="CW185" i="1"/>
  <c r="CW186" i="1"/>
  <c r="CW187" i="1"/>
  <c r="CW188" i="1"/>
  <c r="CW189" i="1"/>
  <c r="CW190" i="1"/>
  <c r="CW191" i="1"/>
  <c r="CW192" i="1"/>
  <c r="CW193" i="1"/>
  <c r="CW194" i="1"/>
  <c r="CW195" i="1"/>
  <c r="CW196" i="1"/>
  <c r="CW197" i="1"/>
  <c r="CW198" i="1"/>
  <c r="CW199" i="1"/>
  <c r="CW200" i="1"/>
  <c r="CW201" i="1"/>
  <c r="CW202" i="1"/>
  <c r="CW203" i="1"/>
  <c r="CW204" i="1"/>
  <c r="CW205" i="1"/>
  <c r="CW206" i="1"/>
  <c r="CW207" i="1"/>
  <c r="CW208" i="1"/>
  <c r="CW209" i="1"/>
  <c r="CW210" i="1"/>
  <c r="CW211" i="1"/>
  <c r="CW212" i="1"/>
  <c r="CW213" i="1"/>
  <c r="CW214" i="1"/>
  <c r="CW215" i="1"/>
  <c r="CW216" i="1"/>
  <c r="CW217" i="1"/>
  <c r="CW218" i="1"/>
  <c r="CW219" i="1"/>
  <c r="CW220" i="1"/>
  <c r="CW221" i="1"/>
  <c r="CW222" i="1"/>
  <c r="CW223" i="1"/>
  <c r="CW224" i="1"/>
  <c r="CW225" i="1"/>
  <c r="CW226" i="1"/>
  <c r="CW227" i="1"/>
  <c r="CW228" i="1"/>
  <c r="CW229" i="1"/>
  <c r="CW230" i="1"/>
  <c r="CW231" i="1"/>
  <c r="CW232" i="1"/>
  <c r="CW233" i="1"/>
  <c r="CW234" i="1"/>
  <c r="CW235" i="1"/>
  <c r="CW236" i="1"/>
  <c r="CW237" i="1"/>
  <c r="CW238" i="1"/>
  <c r="CW239" i="1"/>
  <c r="CW240" i="1"/>
  <c r="CW241" i="1"/>
  <c r="CW242" i="1"/>
  <c r="CW243" i="1"/>
  <c r="CW244" i="1"/>
  <c r="CW245" i="1"/>
  <c r="CW246" i="1"/>
  <c r="CW247" i="1"/>
  <c r="CW248" i="1"/>
  <c r="CW249" i="1"/>
  <c r="CW250" i="1"/>
  <c r="CW251" i="1"/>
  <c r="CW252" i="1"/>
  <c r="CW253" i="1"/>
  <c r="CW254" i="1"/>
  <c r="CW255" i="1"/>
  <c r="CW256" i="1"/>
  <c r="CW257" i="1"/>
  <c r="CW258" i="1"/>
  <c r="CW259" i="1"/>
  <c r="CW260" i="1"/>
  <c r="CW261" i="1"/>
  <c r="CW262" i="1"/>
  <c r="CW263" i="1"/>
  <c r="CW264" i="1"/>
  <c r="CW265" i="1"/>
  <c r="CW266" i="1"/>
  <c r="CW267" i="1"/>
  <c r="CW268" i="1"/>
  <c r="CW269" i="1"/>
  <c r="CW270" i="1"/>
  <c r="CW271" i="1"/>
  <c r="CW272" i="1"/>
  <c r="CW273" i="1"/>
  <c r="CW274" i="1"/>
  <c r="CW275" i="1"/>
  <c r="CW276" i="1"/>
  <c r="CW277" i="1"/>
  <c r="CW278" i="1"/>
  <c r="CW279" i="1"/>
  <c r="CW280" i="1"/>
  <c r="CW281" i="1"/>
  <c r="CW282" i="1"/>
  <c r="CW283" i="1"/>
  <c r="CW284" i="1"/>
  <c r="CW285" i="1"/>
  <c r="CW286" i="1"/>
  <c r="CW287" i="1"/>
  <c r="CW288" i="1"/>
  <c r="CW289" i="1"/>
  <c r="CW290" i="1"/>
  <c r="CW291" i="1"/>
  <c r="CW292" i="1"/>
  <c r="CW293" i="1"/>
  <c r="CW294" i="1"/>
  <c r="CW295" i="1"/>
  <c r="CW296" i="1"/>
  <c r="CW297" i="1"/>
  <c r="CW298" i="1"/>
  <c r="CW299" i="1"/>
  <c r="CW300" i="1"/>
  <c r="CW301" i="1"/>
  <c r="CW302" i="1"/>
  <c r="CW303" i="1"/>
  <c r="CW304" i="1"/>
  <c r="CW305" i="1"/>
  <c r="CW306" i="1"/>
  <c r="CW307" i="1"/>
  <c r="CW308" i="1"/>
  <c r="CW309" i="1"/>
  <c r="CW310" i="1"/>
  <c r="CW311" i="1"/>
  <c r="CW312" i="1"/>
  <c r="CW313" i="1"/>
  <c r="CW314" i="1"/>
  <c r="CW315" i="1"/>
  <c r="CW316" i="1"/>
  <c r="CW317" i="1"/>
  <c r="CW318" i="1"/>
  <c r="CW319" i="1"/>
  <c r="CW320" i="1"/>
  <c r="CW321" i="1"/>
  <c r="CW322" i="1"/>
  <c r="CW323" i="1"/>
  <c r="CW324" i="1"/>
  <c r="CW325" i="1"/>
  <c r="CW326" i="1"/>
  <c r="CW327" i="1"/>
  <c r="CW328" i="1"/>
  <c r="CW329" i="1"/>
  <c r="CW330" i="1"/>
  <c r="CW331" i="1"/>
  <c r="CW332" i="1"/>
  <c r="CW333" i="1"/>
  <c r="CW334" i="1"/>
  <c r="CW335" i="1"/>
  <c r="CW336" i="1"/>
  <c r="CW337" i="1"/>
  <c r="CW338" i="1"/>
  <c r="CW339" i="1"/>
  <c r="CW340" i="1"/>
  <c r="CW341" i="1"/>
  <c r="CW342" i="1"/>
  <c r="CW343" i="1"/>
  <c r="CW344" i="1"/>
  <c r="CW345" i="1"/>
  <c r="CW346" i="1"/>
  <c r="CW347" i="1"/>
  <c r="CW348" i="1"/>
  <c r="CW349" i="1"/>
  <c r="CW350" i="1"/>
  <c r="CW351" i="1"/>
  <c r="CW352" i="1"/>
  <c r="CW353" i="1"/>
  <c r="CW354" i="1"/>
  <c r="CW355" i="1"/>
  <c r="CW356" i="1"/>
  <c r="CW357" i="1"/>
  <c r="CW358" i="1"/>
  <c r="CW359" i="1"/>
  <c r="CW360" i="1"/>
  <c r="CW361" i="1"/>
  <c r="CW362" i="1"/>
  <c r="CW363" i="1"/>
  <c r="CW364" i="1"/>
  <c r="CW365" i="1"/>
  <c r="CW366" i="1"/>
  <c r="CW367" i="1"/>
  <c r="CW368" i="1"/>
  <c r="CW369" i="1"/>
  <c r="CW370" i="1"/>
  <c r="CW371" i="1"/>
  <c r="CW372" i="1"/>
  <c r="CW373" i="1"/>
  <c r="CW374" i="1"/>
  <c r="CW375" i="1"/>
  <c r="CW376" i="1"/>
  <c r="CW377" i="1"/>
  <c r="CW378" i="1"/>
  <c r="CW379" i="1"/>
  <c r="CW380" i="1"/>
  <c r="CW381" i="1"/>
  <c r="CW382" i="1"/>
  <c r="CW383" i="1"/>
  <c r="CW384" i="1"/>
  <c r="CW385" i="1"/>
  <c r="CW386" i="1"/>
  <c r="CW387" i="1"/>
  <c r="CW388" i="1"/>
  <c r="CW389" i="1"/>
  <c r="CW390" i="1"/>
  <c r="CW391" i="1"/>
  <c r="CW392" i="1"/>
  <c r="CW393" i="1"/>
  <c r="CW394" i="1"/>
  <c r="CW395" i="1"/>
  <c r="CW396" i="1"/>
  <c r="CW397" i="1"/>
  <c r="CW398" i="1"/>
  <c r="CW399" i="1"/>
  <c r="CW400" i="1"/>
  <c r="CW401" i="1"/>
  <c r="CW402" i="1"/>
  <c r="CW403" i="1"/>
  <c r="CW404" i="1"/>
  <c r="CW405" i="1"/>
  <c r="CW406" i="1"/>
  <c r="CW407" i="1"/>
  <c r="CW408" i="1"/>
  <c r="CW409" i="1"/>
  <c r="CW410" i="1"/>
  <c r="CW411" i="1"/>
  <c r="CW412" i="1"/>
  <c r="CW413" i="1"/>
  <c r="CW414" i="1"/>
  <c r="CW415" i="1"/>
  <c r="CW416" i="1"/>
  <c r="CW417" i="1"/>
  <c r="CW418" i="1"/>
  <c r="CW419" i="1"/>
  <c r="CW420" i="1"/>
  <c r="CW421" i="1"/>
  <c r="CW422" i="1"/>
  <c r="CW423" i="1"/>
  <c r="CW424" i="1"/>
  <c r="CW425" i="1"/>
  <c r="CW426" i="1"/>
  <c r="CW427" i="1"/>
  <c r="CW428" i="1"/>
  <c r="CW429" i="1"/>
  <c r="CW430" i="1"/>
  <c r="CW431" i="1"/>
  <c r="CW432" i="1"/>
  <c r="CW433" i="1"/>
  <c r="CW434" i="1"/>
  <c r="CW435" i="1"/>
  <c r="CW436" i="1"/>
  <c r="CW437" i="1"/>
  <c r="CW438" i="1"/>
  <c r="CW439" i="1"/>
  <c r="CW440" i="1"/>
  <c r="CW441" i="1"/>
  <c r="CW442" i="1"/>
  <c r="CW443" i="1"/>
  <c r="CW444" i="1"/>
  <c r="CW445" i="1"/>
  <c r="CW446" i="1"/>
  <c r="CW447" i="1"/>
  <c r="CW448" i="1"/>
  <c r="CW449" i="1"/>
  <c r="CW450" i="1"/>
  <c r="CW451" i="1"/>
  <c r="CW452" i="1"/>
  <c r="CW453" i="1"/>
  <c r="CW454" i="1"/>
  <c r="CW455" i="1"/>
  <c r="CW456" i="1"/>
  <c r="CW457" i="1"/>
  <c r="CW458" i="1"/>
  <c r="CW459" i="1"/>
  <c r="CW460" i="1"/>
  <c r="CW461" i="1"/>
  <c r="CW462" i="1"/>
  <c r="CW463" i="1"/>
  <c r="CW464" i="1"/>
  <c r="CW465" i="1"/>
  <c r="CW466" i="1"/>
  <c r="CW467" i="1"/>
  <c r="CW468" i="1"/>
  <c r="CW469" i="1"/>
  <c r="CW470" i="1"/>
  <c r="CW471" i="1"/>
  <c r="CW472" i="1"/>
  <c r="CW473" i="1"/>
  <c r="CW474" i="1"/>
  <c r="CW475" i="1"/>
  <c r="CW476" i="1"/>
  <c r="CW477" i="1"/>
  <c r="CW478" i="1"/>
  <c r="CW479" i="1"/>
  <c r="CW480" i="1"/>
  <c r="CW481" i="1"/>
  <c r="CW482" i="1"/>
  <c r="CW483" i="1"/>
  <c r="CW484" i="1"/>
  <c r="CW485" i="1"/>
  <c r="CW486" i="1"/>
  <c r="CW487" i="1"/>
  <c r="CW488" i="1"/>
  <c r="CW489" i="1"/>
  <c r="CW490" i="1"/>
  <c r="CW491" i="1"/>
  <c r="CW492" i="1"/>
  <c r="CW493" i="1"/>
  <c r="CW494" i="1"/>
  <c r="CW495" i="1"/>
  <c r="CW496" i="1"/>
  <c r="CW497" i="1"/>
  <c r="CW498" i="1"/>
  <c r="CW499" i="1"/>
  <c r="CW500" i="1"/>
  <c r="CW501" i="1"/>
  <c r="CW502" i="1"/>
  <c r="CW503" i="1"/>
  <c r="CW504" i="1"/>
  <c r="CW505" i="1"/>
  <c r="CW506" i="1"/>
  <c r="CW507" i="1"/>
  <c r="CW508" i="1"/>
  <c r="CW509" i="1"/>
  <c r="CW510" i="1"/>
  <c r="CW511" i="1"/>
  <c r="CW512" i="1"/>
  <c r="CW513" i="1"/>
  <c r="CW514" i="1"/>
  <c r="CW515" i="1"/>
  <c r="CW516" i="1"/>
  <c r="CW517" i="1"/>
  <c r="CW518" i="1"/>
  <c r="CW519" i="1"/>
  <c r="CW520" i="1"/>
  <c r="CW521" i="1"/>
  <c r="CW522" i="1"/>
  <c r="CW523" i="1"/>
  <c r="CW524" i="1"/>
  <c r="CW525" i="1"/>
  <c r="CW526" i="1"/>
  <c r="CW527" i="1"/>
  <c r="CW528" i="1"/>
  <c r="CW529" i="1"/>
  <c r="CW530" i="1"/>
  <c r="CW531" i="1"/>
  <c r="CW532" i="1"/>
  <c r="CW533" i="1"/>
  <c r="CW534" i="1"/>
  <c r="CW535" i="1"/>
  <c r="CW536" i="1"/>
  <c r="CW537" i="1"/>
  <c r="CW538" i="1"/>
  <c r="CW539" i="1"/>
  <c r="CW540" i="1"/>
  <c r="CW541" i="1"/>
  <c r="CW542" i="1"/>
  <c r="CW543" i="1"/>
  <c r="CW544" i="1"/>
  <c r="CW545" i="1"/>
  <c r="CW546" i="1"/>
  <c r="CW547" i="1"/>
  <c r="CW548" i="1"/>
  <c r="CW549" i="1"/>
  <c r="CW550" i="1"/>
  <c r="CW551" i="1"/>
  <c r="CW552" i="1"/>
  <c r="CW553" i="1"/>
  <c r="CW554" i="1"/>
  <c r="CW555" i="1"/>
  <c r="CW556" i="1"/>
  <c r="CW557" i="1"/>
  <c r="CW558" i="1"/>
  <c r="CW559" i="1"/>
  <c r="CW560" i="1"/>
  <c r="CW561" i="1"/>
  <c r="CW562" i="1"/>
  <c r="CW563" i="1"/>
  <c r="CW564" i="1"/>
  <c r="CW565" i="1"/>
  <c r="CW566" i="1"/>
  <c r="CW567" i="1"/>
  <c r="CW568" i="1"/>
  <c r="CW569" i="1"/>
  <c r="CW570" i="1"/>
  <c r="CW571" i="1"/>
  <c r="CW572" i="1"/>
  <c r="CW573" i="1"/>
  <c r="CW574" i="1"/>
  <c r="CW575" i="1"/>
  <c r="CW576" i="1"/>
  <c r="CW577" i="1"/>
  <c r="CW578" i="1"/>
  <c r="CW579" i="1"/>
  <c r="CW4" i="1"/>
  <c r="CV5" i="1"/>
  <c r="CV6" i="1"/>
  <c r="CV7" i="1"/>
  <c r="CV8" i="1"/>
  <c r="CV9" i="1"/>
  <c r="CV10" i="1"/>
  <c r="CV11" i="1"/>
  <c r="CV12" i="1"/>
  <c r="CV13" i="1"/>
  <c r="CV14" i="1"/>
  <c r="CV15" i="1"/>
  <c r="CV16" i="1"/>
  <c r="CV17" i="1"/>
  <c r="CV18" i="1"/>
  <c r="CV19" i="1"/>
  <c r="CV20" i="1"/>
  <c r="CV21" i="1"/>
  <c r="CV22" i="1"/>
  <c r="CV23" i="1"/>
  <c r="CV24" i="1"/>
  <c r="CV25" i="1"/>
  <c r="CV26" i="1"/>
  <c r="CV27" i="1"/>
  <c r="CV28" i="1"/>
  <c r="CV29" i="1"/>
  <c r="CV30" i="1"/>
  <c r="CV31" i="1"/>
  <c r="CV32" i="1"/>
  <c r="CV33" i="1"/>
  <c r="CV34" i="1"/>
  <c r="CV35" i="1"/>
  <c r="CV36" i="1"/>
  <c r="CV37" i="1"/>
  <c r="CV38" i="1"/>
  <c r="CV39" i="1"/>
  <c r="CV40" i="1"/>
  <c r="CV41" i="1"/>
  <c r="CV42" i="1"/>
  <c r="CV43" i="1"/>
  <c r="CV44" i="1"/>
  <c r="CV45" i="1"/>
  <c r="CV46" i="1"/>
  <c r="CV47" i="1"/>
  <c r="CV48" i="1"/>
  <c r="CV49" i="1"/>
  <c r="CV50" i="1"/>
  <c r="CV51" i="1"/>
  <c r="CV52" i="1"/>
  <c r="CV53" i="1"/>
  <c r="CV54" i="1"/>
  <c r="CV55" i="1"/>
  <c r="CV56" i="1"/>
  <c r="CV57" i="1"/>
  <c r="CV58" i="1"/>
  <c r="CV59" i="1"/>
  <c r="CV60" i="1"/>
  <c r="CV61" i="1"/>
  <c r="CV62" i="1"/>
  <c r="CV63" i="1"/>
  <c r="CV64" i="1"/>
  <c r="CV65" i="1"/>
  <c r="CV66" i="1"/>
  <c r="CV67" i="1"/>
  <c r="CV68" i="1"/>
  <c r="CV69" i="1"/>
  <c r="CV70" i="1"/>
  <c r="CV71" i="1"/>
  <c r="CV72" i="1"/>
  <c r="CV73" i="1"/>
  <c r="CV74" i="1"/>
  <c r="CV75" i="1"/>
  <c r="CV76" i="1"/>
  <c r="CV77" i="1"/>
  <c r="CV78" i="1"/>
  <c r="CV79" i="1"/>
  <c r="CV80" i="1"/>
  <c r="CV81" i="1"/>
  <c r="CV82" i="1"/>
  <c r="CV83" i="1"/>
  <c r="CV84" i="1"/>
  <c r="CV85" i="1"/>
  <c r="CV86" i="1"/>
  <c r="CV87" i="1"/>
  <c r="CV88" i="1"/>
  <c r="CV89" i="1"/>
  <c r="CV90" i="1"/>
  <c r="CV91" i="1"/>
  <c r="CV92" i="1"/>
  <c r="CV93" i="1"/>
  <c r="CV94" i="1"/>
  <c r="CV95" i="1"/>
  <c r="CV96" i="1"/>
  <c r="CV97" i="1"/>
  <c r="CV98" i="1"/>
  <c r="CV99" i="1"/>
  <c r="CV100" i="1"/>
  <c r="CV101" i="1"/>
  <c r="CV102" i="1"/>
  <c r="CV103" i="1"/>
  <c r="CV104" i="1"/>
  <c r="CV105" i="1"/>
  <c r="CV106" i="1"/>
  <c r="CV107" i="1"/>
  <c r="CV108" i="1"/>
  <c r="CV109" i="1"/>
  <c r="CV110" i="1"/>
  <c r="CV111" i="1"/>
  <c r="CV112" i="1"/>
  <c r="CV113" i="1"/>
  <c r="CV114" i="1"/>
  <c r="CV115" i="1"/>
  <c r="CV116" i="1"/>
  <c r="CV117" i="1"/>
  <c r="CV118" i="1"/>
  <c r="CV119" i="1"/>
  <c r="CV120" i="1"/>
  <c r="CV121" i="1"/>
  <c r="CV122" i="1"/>
  <c r="CV123" i="1"/>
  <c r="CV124" i="1"/>
  <c r="CV125" i="1"/>
  <c r="CV126" i="1"/>
  <c r="CV127" i="1"/>
  <c r="CV128" i="1"/>
  <c r="CV129" i="1"/>
  <c r="CV130" i="1"/>
  <c r="CV131" i="1"/>
  <c r="CV132" i="1"/>
  <c r="CV133" i="1"/>
  <c r="CV134" i="1"/>
  <c r="CV135" i="1"/>
  <c r="CV136" i="1"/>
  <c r="CV137" i="1"/>
  <c r="CV138" i="1"/>
  <c r="CV139" i="1"/>
  <c r="CV140" i="1"/>
  <c r="CV141" i="1"/>
  <c r="CV142" i="1"/>
  <c r="CV143" i="1"/>
  <c r="CV144" i="1"/>
  <c r="CV145" i="1"/>
  <c r="CV146" i="1"/>
  <c r="CV147" i="1"/>
  <c r="CV148" i="1"/>
  <c r="CV149" i="1"/>
  <c r="CV150" i="1"/>
  <c r="CV151" i="1"/>
  <c r="CV152" i="1"/>
  <c r="CV153" i="1"/>
  <c r="CV154" i="1"/>
  <c r="CV155" i="1"/>
  <c r="CV156" i="1"/>
  <c r="CV157" i="1"/>
  <c r="CV158" i="1"/>
  <c r="CV159" i="1"/>
  <c r="CV160" i="1"/>
  <c r="CV161" i="1"/>
  <c r="CV162" i="1"/>
  <c r="CV163" i="1"/>
  <c r="CV164" i="1"/>
  <c r="CV165" i="1"/>
  <c r="CV166" i="1"/>
  <c r="CV167" i="1"/>
  <c r="CV168" i="1"/>
  <c r="CV169" i="1"/>
  <c r="CV170" i="1"/>
  <c r="CV171" i="1"/>
  <c r="CV172" i="1"/>
  <c r="CV173" i="1"/>
  <c r="CV174" i="1"/>
  <c r="CV175" i="1"/>
  <c r="CV176" i="1"/>
  <c r="CV177" i="1"/>
  <c r="CV178" i="1"/>
  <c r="CV179" i="1"/>
  <c r="CV180" i="1"/>
  <c r="CV181" i="1"/>
  <c r="CV182" i="1"/>
  <c r="CV183" i="1"/>
  <c r="CV184" i="1"/>
  <c r="CV185" i="1"/>
  <c r="CV186" i="1"/>
  <c r="CV187" i="1"/>
  <c r="CV188" i="1"/>
  <c r="CV189" i="1"/>
  <c r="CV190" i="1"/>
  <c r="CV191" i="1"/>
  <c r="CV192" i="1"/>
  <c r="CV193" i="1"/>
  <c r="CV194" i="1"/>
  <c r="CV195" i="1"/>
  <c r="CV196" i="1"/>
  <c r="CV197" i="1"/>
  <c r="CV198" i="1"/>
  <c r="CV199" i="1"/>
  <c r="CV200" i="1"/>
  <c r="CV201" i="1"/>
  <c r="CV202" i="1"/>
  <c r="CV203" i="1"/>
  <c r="CV204" i="1"/>
  <c r="CV205" i="1"/>
  <c r="CV206" i="1"/>
  <c r="CV207" i="1"/>
  <c r="CV208" i="1"/>
  <c r="CV209" i="1"/>
  <c r="CV210" i="1"/>
  <c r="CV211" i="1"/>
  <c r="CV212" i="1"/>
  <c r="CV213" i="1"/>
  <c r="CV214" i="1"/>
  <c r="CV215" i="1"/>
  <c r="CV216" i="1"/>
  <c r="CV217" i="1"/>
  <c r="CV218" i="1"/>
  <c r="CV219" i="1"/>
  <c r="CV220" i="1"/>
  <c r="CV221" i="1"/>
  <c r="CV222" i="1"/>
  <c r="CV223" i="1"/>
  <c r="CV224" i="1"/>
  <c r="CV225" i="1"/>
  <c r="CV226" i="1"/>
  <c r="CV227" i="1"/>
  <c r="CV228" i="1"/>
  <c r="CV229" i="1"/>
  <c r="CV230" i="1"/>
  <c r="CV231" i="1"/>
  <c r="CV232" i="1"/>
  <c r="CV233" i="1"/>
  <c r="CV234" i="1"/>
  <c r="CV235" i="1"/>
  <c r="CV236" i="1"/>
  <c r="CV237" i="1"/>
  <c r="CV238" i="1"/>
  <c r="CV239" i="1"/>
  <c r="CV240" i="1"/>
  <c r="CV241" i="1"/>
  <c r="CV242" i="1"/>
  <c r="CV243" i="1"/>
  <c r="CV244" i="1"/>
  <c r="CV245" i="1"/>
  <c r="CV246" i="1"/>
  <c r="CV247" i="1"/>
  <c r="CV248" i="1"/>
  <c r="CV249" i="1"/>
  <c r="CV250" i="1"/>
  <c r="CV251" i="1"/>
  <c r="CV252" i="1"/>
  <c r="CV253" i="1"/>
  <c r="CV254" i="1"/>
  <c r="CV255" i="1"/>
  <c r="CV256" i="1"/>
  <c r="CV257" i="1"/>
  <c r="CV258" i="1"/>
  <c r="CV259" i="1"/>
  <c r="CV260" i="1"/>
  <c r="CV261" i="1"/>
  <c r="CV262" i="1"/>
  <c r="CV263" i="1"/>
  <c r="CV264" i="1"/>
  <c r="CV265" i="1"/>
  <c r="CV266" i="1"/>
  <c r="CV267" i="1"/>
  <c r="CV268" i="1"/>
  <c r="CV269" i="1"/>
  <c r="CV270" i="1"/>
  <c r="CV271" i="1"/>
  <c r="CV272" i="1"/>
  <c r="CV273" i="1"/>
  <c r="CV274" i="1"/>
  <c r="CV275" i="1"/>
  <c r="CV276" i="1"/>
  <c r="CV277" i="1"/>
  <c r="CV278" i="1"/>
  <c r="CV279" i="1"/>
  <c r="CV280" i="1"/>
  <c r="CV281" i="1"/>
  <c r="CV282" i="1"/>
  <c r="CV283" i="1"/>
  <c r="CV284" i="1"/>
  <c r="CV285" i="1"/>
  <c r="CV286" i="1"/>
  <c r="CV287" i="1"/>
  <c r="CV288" i="1"/>
  <c r="CV289" i="1"/>
  <c r="CV290" i="1"/>
  <c r="CV291" i="1"/>
  <c r="CV292" i="1"/>
  <c r="CV293" i="1"/>
  <c r="CV294" i="1"/>
  <c r="CV295" i="1"/>
  <c r="CV296" i="1"/>
  <c r="CV297" i="1"/>
  <c r="CV298" i="1"/>
  <c r="CV299" i="1"/>
  <c r="CV300" i="1"/>
  <c r="CV301" i="1"/>
  <c r="CV302" i="1"/>
  <c r="CV303" i="1"/>
  <c r="CV304" i="1"/>
  <c r="CV305" i="1"/>
  <c r="CV306" i="1"/>
  <c r="CV307" i="1"/>
  <c r="CV308" i="1"/>
  <c r="CV309" i="1"/>
  <c r="CV310" i="1"/>
  <c r="CV311" i="1"/>
  <c r="CV312" i="1"/>
  <c r="CV313" i="1"/>
  <c r="CV314" i="1"/>
  <c r="CV315" i="1"/>
  <c r="CV316" i="1"/>
  <c r="CV317" i="1"/>
  <c r="CV318" i="1"/>
  <c r="CV319" i="1"/>
  <c r="CV320" i="1"/>
  <c r="CV321" i="1"/>
  <c r="CV322" i="1"/>
  <c r="CV323" i="1"/>
  <c r="CV324" i="1"/>
  <c r="CV325" i="1"/>
  <c r="CV326" i="1"/>
  <c r="CV327" i="1"/>
  <c r="CV328" i="1"/>
  <c r="CV329" i="1"/>
  <c r="CV330" i="1"/>
  <c r="CV331" i="1"/>
  <c r="CV332" i="1"/>
  <c r="CV333" i="1"/>
  <c r="CV334" i="1"/>
  <c r="CV335" i="1"/>
  <c r="CV336" i="1"/>
  <c r="CV337" i="1"/>
  <c r="CV338" i="1"/>
  <c r="CV339" i="1"/>
  <c r="CV340" i="1"/>
  <c r="CV341" i="1"/>
  <c r="CV342" i="1"/>
  <c r="CV343" i="1"/>
  <c r="CV344" i="1"/>
  <c r="CV345" i="1"/>
  <c r="CV346" i="1"/>
  <c r="CV347" i="1"/>
  <c r="CV348" i="1"/>
  <c r="CV349" i="1"/>
  <c r="CV350" i="1"/>
  <c r="CV351" i="1"/>
  <c r="CV352" i="1"/>
  <c r="CV353" i="1"/>
  <c r="CV354" i="1"/>
  <c r="CV355" i="1"/>
  <c r="CV356" i="1"/>
  <c r="CV357" i="1"/>
  <c r="CV358" i="1"/>
  <c r="CV359" i="1"/>
  <c r="CV360" i="1"/>
  <c r="CV361" i="1"/>
  <c r="CV362" i="1"/>
  <c r="CV363" i="1"/>
  <c r="CV364" i="1"/>
  <c r="CV365" i="1"/>
  <c r="CV366" i="1"/>
  <c r="CV367" i="1"/>
  <c r="CV368" i="1"/>
  <c r="CV369" i="1"/>
  <c r="CV370" i="1"/>
  <c r="CV371" i="1"/>
  <c r="CV372" i="1"/>
  <c r="CV373" i="1"/>
  <c r="CV374" i="1"/>
  <c r="CV375" i="1"/>
  <c r="CV376" i="1"/>
  <c r="CV377" i="1"/>
  <c r="CV378" i="1"/>
  <c r="CV379" i="1"/>
  <c r="CV380" i="1"/>
  <c r="CV381" i="1"/>
  <c r="CV382" i="1"/>
  <c r="CV383" i="1"/>
  <c r="CV384" i="1"/>
  <c r="CV385" i="1"/>
  <c r="CV386" i="1"/>
  <c r="CV387" i="1"/>
  <c r="CV388" i="1"/>
  <c r="CV389" i="1"/>
  <c r="CV390" i="1"/>
  <c r="CV391" i="1"/>
  <c r="CV392" i="1"/>
  <c r="CV393" i="1"/>
  <c r="CV394" i="1"/>
  <c r="CV395" i="1"/>
  <c r="CV396" i="1"/>
  <c r="CV397" i="1"/>
  <c r="CV398" i="1"/>
  <c r="CV399" i="1"/>
  <c r="CV400" i="1"/>
  <c r="CV401" i="1"/>
  <c r="CV402" i="1"/>
  <c r="CV403" i="1"/>
  <c r="CV404" i="1"/>
  <c r="CV405" i="1"/>
  <c r="CV406" i="1"/>
  <c r="CV407" i="1"/>
  <c r="CV408" i="1"/>
  <c r="CV409" i="1"/>
  <c r="CV410" i="1"/>
  <c r="CV411" i="1"/>
  <c r="CV412" i="1"/>
  <c r="CV413" i="1"/>
  <c r="CV414" i="1"/>
  <c r="CV415" i="1"/>
  <c r="CV416" i="1"/>
  <c r="CV417" i="1"/>
  <c r="CV418" i="1"/>
  <c r="CV419" i="1"/>
  <c r="CV420" i="1"/>
  <c r="CV421" i="1"/>
  <c r="CV422" i="1"/>
  <c r="CV423" i="1"/>
  <c r="CV424" i="1"/>
  <c r="CV425" i="1"/>
  <c r="CV426" i="1"/>
  <c r="CV427" i="1"/>
  <c r="CV428" i="1"/>
  <c r="CV429" i="1"/>
  <c r="CV430" i="1"/>
  <c r="CV431" i="1"/>
  <c r="CV432" i="1"/>
  <c r="CV433" i="1"/>
  <c r="CV434" i="1"/>
  <c r="CV435" i="1"/>
  <c r="CV436" i="1"/>
  <c r="CV437" i="1"/>
  <c r="CV438" i="1"/>
  <c r="CV439" i="1"/>
  <c r="CV440" i="1"/>
  <c r="CV441" i="1"/>
  <c r="CV442" i="1"/>
  <c r="CV443" i="1"/>
  <c r="CV444" i="1"/>
  <c r="CV445" i="1"/>
  <c r="CV446" i="1"/>
  <c r="CV447" i="1"/>
  <c r="CV448" i="1"/>
  <c r="CV449" i="1"/>
  <c r="CV450" i="1"/>
  <c r="CV451" i="1"/>
  <c r="CV452" i="1"/>
  <c r="CV453" i="1"/>
  <c r="CV454" i="1"/>
  <c r="CV455" i="1"/>
  <c r="CV456" i="1"/>
  <c r="CV457" i="1"/>
  <c r="CV458" i="1"/>
  <c r="CV459" i="1"/>
  <c r="CV460" i="1"/>
  <c r="CV461" i="1"/>
  <c r="CV462" i="1"/>
  <c r="CV463" i="1"/>
  <c r="CV464" i="1"/>
  <c r="CV465" i="1"/>
  <c r="CV466" i="1"/>
  <c r="CV467" i="1"/>
  <c r="CV468" i="1"/>
  <c r="CV469" i="1"/>
  <c r="CV470" i="1"/>
  <c r="CV471" i="1"/>
  <c r="CV472" i="1"/>
  <c r="CV473" i="1"/>
  <c r="CV474" i="1"/>
  <c r="CV475" i="1"/>
  <c r="CV476" i="1"/>
  <c r="CV477" i="1"/>
  <c r="CV478" i="1"/>
  <c r="CV479" i="1"/>
  <c r="CV480" i="1"/>
  <c r="CV481" i="1"/>
  <c r="CV482" i="1"/>
  <c r="CV483" i="1"/>
  <c r="CV484" i="1"/>
  <c r="CV485" i="1"/>
  <c r="CV486" i="1"/>
  <c r="CV487" i="1"/>
  <c r="CV488" i="1"/>
  <c r="CV489" i="1"/>
  <c r="CV490" i="1"/>
  <c r="CV491" i="1"/>
  <c r="CV492" i="1"/>
  <c r="CV493" i="1"/>
  <c r="CV494" i="1"/>
  <c r="CV495" i="1"/>
  <c r="CV496" i="1"/>
  <c r="CV497" i="1"/>
  <c r="CV498" i="1"/>
  <c r="CV499" i="1"/>
  <c r="CV500" i="1"/>
  <c r="CV501" i="1"/>
  <c r="CV502" i="1"/>
  <c r="CV503" i="1"/>
  <c r="CV504" i="1"/>
  <c r="CV505" i="1"/>
  <c r="CV506" i="1"/>
  <c r="CV507" i="1"/>
  <c r="CV508" i="1"/>
  <c r="CV509" i="1"/>
  <c r="CV510" i="1"/>
  <c r="CV511" i="1"/>
  <c r="CV512" i="1"/>
  <c r="CV513" i="1"/>
  <c r="CV514" i="1"/>
  <c r="CV515" i="1"/>
  <c r="CV516" i="1"/>
  <c r="CV517" i="1"/>
  <c r="CV518" i="1"/>
  <c r="CV519" i="1"/>
  <c r="CV520" i="1"/>
  <c r="CV521" i="1"/>
  <c r="CV522" i="1"/>
  <c r="CV523" i="1"/>
  <c r="CV524" i="1"/>
  <c r="CV525" i="1"/>
  <c r="CV526" i="1"/>
  <c r="CV527" i="1"/>
  <c r="CV528" i="1"/>
  <c r="CV529" i="1"/>
  <c r="CV530" i="1"/>
  <c r="CV531" i="1"/>
  <c r="CV532" i="1"/>
  <c r="CV533" i="1"/>
  <c r="CV534" i="1"/>
  <c r="CV535" i="1"/>
  <c r="CV536" i="1"/>
  <c r="CV537" i="1"/>
  <c r="CV538" i="1"/>
  <c r="CV539" i="1"/>
  <c r="CV540" i="1"/>
  <c r="CV541" i="1"/>
  <c r="CV542" i="1"/>
  <c r="CV543" i="1"/>
  <c r="CV544" i="1"/>
  <c r="CV545" i="1"/>
  <c r="CV546" i="1"/>
  <c r="CV547" i="1"/>
  <c r="CV548" i="1"/>
  <c r="CV549" i="1"/>
  <c r="CV550" i="1"/>
  <c r="CV551" i="1"/>
  <c r="CV552" i="1"/>
  <c r="CV553" i="1"/>
  <c r="CV554" i="1"/>
  <c r="CV555" i="1"/>
  <c r="CV556" i="1"/>
  <c r="CV557" i="1"/>
  <c r="CV558" i="1"/>
  <c r="CV559" i="1"/>
  <c r="CV560" i="1"/>
  <c r="CV561" i="1"/>
  <c r="CV562" i="1"/>
  <c r="CV563" i="1"/>
  <c r="CV564" i="1"/>
  <c r="CV565" i="1"/>
  <c r="CV566" i="1"/>
  <c r="CV567" i="1"/>
  <c r="CV568" i="1"/>
  <c r="CV569" i="1"/>
  <c r="CV570" i="1"/>
  <c r="CV571" i="1"/>
  <c r="CV572" i="1"/>
  <c r="CV573" i="1"/>
  <c r="CV574" i="1"/>
  <c r="CV575" i="1"/>
  <c r="CV576" i="1"/>
  <c r="CV577" i="1"/>
  <c r="CV578" i="1"/>
  <c r="CV579" i="1"/>
  <c r="CV4" i="1"/>
  <c r="CI4" i="1"/>
  <c r="CG4" i="1"/>
  <c r="CI5" i="1"/>
  <c r="CG5" i="1"/>
  <c r="CI6" i="1"/>
  <c r="CG6" i="1"/>
  <c r="CI7" i="1"/>
  <c r="CG7" i="1"/>
  <c r="CI8" i="1"/>
  <c r="CG8" i="1"/>
  <c r="CI9" i="1"/>
  <c r="CG9" i="1"/>
  <c r="CI10" i="1"/>
  <c r="CG10" i="1"/>
  <c r="CI11" i="1"/>
  <c r="CG11" i="1"/>
  <c r="CI12" i="1"/>
  <c r="CG12" i="1"/>
  <c r="CI13" i="1"/>
  <c r="CG13" i="1"/>
  <c r="CI14" i="1"/>
  <c r="CG14" i="1"/>
  <c r="CI15" i="1"/>
  <c r="CG15" i="1"/>
  <c r="CI16" i="1"/>
  <c r="CG16" i="1"/>
  <c r="CI17" i="1"/>
  <c r="CG17" i="1"/>
  <c r="CI18" i="1"/>
  <c r="CG18" i="1"/>
  <c r="CI19" i="1"/>
  <c r="CG19" i="1"/>
  <c r="CI20" i="1"/>
  <c r="CG20" i="1"/>
  <c r="CI21" i="1"/>
  <c r="CG21" i="1"/>
  <c r="CI22" i="1"/>
  <c r="CG22" i="1"/>
  <c r="CI23" i="1"/>
  <c r="CG23" i="1"/>
  <c r="CI24" i="1"/>
  <c r="CG24" i="1"/>
  <c r="CI25" i="1"/>
  <c r="CG25" i="1"/>
  <c r="CI26" i="1"/>
  <c r="CG26" i="1"/>
  <c r="CI27" i="1"/>
  <c r="CG27" i="1"/>
  <c r="CI28" i="1"/>
  <c r="CG28" i="1"/>
  <c r="CI29" i="1"/>
  <c r="CG29" i="1"/>
  <c r="CI30" i="1"/>
  <c r="CG30" i="1"/>
  <c r="CI31" i="1"/>
  <c r="CG31" i="1"/>
  <c r="CI32" i="1"/>
  <c r="CG32" i="1"/>
  <c r="CI33" i="1"/>
  <c r="CG33" i="1"/>
  <c r="CI34" i="1"/>
  <c r="CG34" i="1"/>
  <c r="CI35" i="1"/>
  <c r="CG35" i="1"/>
  <c r="CI36" i="1"/>
  <c r="CG36" i="1"/>
  <c r="CI37" i="1"/>
  <c r="CG37" i="1"/>
  <c r="CI38" i="1"/>
  <c r="CG38" i="1"/>
  <c r="CI39" i="1"/>
  <c r="CG39" i="1"/>
  <c r="CI40" i="1"/>
  <c r="CG40" i="1"/>
  <c r="CI41" i="1"/>
  <c r="CG41" i="1"/>
  <c r="CI42" i="1"/>
  <c r="CG42" i="1"/>
  <c r="CI43" i="1"/>
  <c r="CG43" i="1"/>
  <c r="CI44" i="1"/>
  <c r="CG44" i="1"/>
  <c r="CI45" i="1"/>
  <c r="CG45" i="1"/>
  <c r="CI46" i="1"/>
  <c r="CG46" i="1"/>
  <c r="CI47" i="1"/>
  <c r="CG47" i="1"/>
  <c r="CI48" i="1"/>
  <c r="CG48" i="1"/>
  <c r="CI49" i="1"/>
  <c r="CG49" i="1"/>
  <c r="CI50" i="1"/>
  <c r="CG50" i="1"/>
  <c r="CI51" i="1"/>
  <c r="CG51" i="1"/>
  <c r="CI52" i="1"/>
  <c r="CG52" i="1"/>
  <c r="CI53" i="1"/>
  <c r="CG53" i="1"/>
  <c r="CI54" i="1"/>
  <c r="CG54" i="1"/>
  <c r="CI55" i="1"/>
  <c r="CG55" i="1"/>
  <c r="CI56" i="1"/>
  <c r="CG56" i="1"/>
  <c r="CI57" i="1"/>
  <c r="CG57" i="1"/>
  <c r="CI58" i="1"/>
  <c r="CG58" i="1"/>
  <c r="CI59" i="1"/>
  <c r="CG59" i="1"/>
  <c r="CI60" i="1"/>
  <c r="CG60" i="1"/>
  <c r="CI61" i="1"/>
  <c r="CG61" i="1"/>
  <c r="CI62" i="1"/>
  <c r="CG62" i="1"/>
  <c r="CI63" i="1"/>
  <c r="CG63" i="1"/>
  <c r="CI64" i="1"/>
  <c r="CG64" i="1"/>
  <c r="CI65" i="1"/>
  <c r="CG65" i="1"/>
  <c r="CI66" i="1"/>
  <c r="CG66" i="1"/>
  <c r="CI67" i="1"/>
  <c r="CG67" i="1"/>
  <c r="CI68" i="1"/>
  <c r="CG68" i="1"/>
  <c r="CI69" i="1"/>
  <c r="CG69" i="1"/>
  <c r="CI70" i="1"/>
  <c r="CG70" i="1"/>
  <c r="CI71" i="1"/>
  <c r="CG71" i="1"/>
  <c r="CI72" i="1"/>
  <c r="CG72" i="1"/>
  <c r="CI73" i="1"/>
  <c r="CG73" i="1"/>
  <c r="CI74" i="1"/>
  <c r="CG74" i="1"/>
  <c r="CI75" i="1"/>
  <c r="CG75" i="1"/>
  <c r="CI76" i="1"/>
  <c r="CG76" i="1"/>
  <c r="CI77" i="1"/>
  <c r="CG77" i="1"/>
  <c r="CI78" i="1"/>
  <c r="CG78" i="1"/>
  <c r="CI79" i="1"/>
  <c r="CG79" i="1"/>
  <c r="CI80" i="1"/>
  <c r="CG80" i="1"/>
  <c r="CI81" i="1"/>
  <c r="CG81" i="1"/>
  <c r="CI82" i="1"/>
  <c r="CG82" i="1"/>
  <c r="CI83" i="1"/>
  <c r="CG83" i="1"/>
  <c r="CI84" i="1"/>
  <c r="CG84" i="1"/>
  <c r="CI85" i="1"/>
  <c r="CG85" i="1"/>
  <c r="CI86" i="1"/>
  <c r="CG86" i="1"/>
  <c r="CI87" i="1"/>
  <c r="CG87" i="1"/>
  <c r="CI88" i="1"/>
  <c r="CG88" i="1"/>
  <c r="CI89" i="1"/>
  <c r="CG89" i="1"/>
  <c r="CI90" i="1"/>
  <c r="CG90" i="1"/>
  <c r="CI91" i="1"/>
  <c r="CG91" i="1"/>
  <c r="CI92" i="1"/>
  <c r="CG92" i="1"/>
  <c r="CI93" i="1"/>
  <c r="CG93" i="1"/>
  <c r="CI94" i="1"/>
  <c r="CG94" i="1"/>
  <c r="CI95" i="1"/>
  <c r="CG95" i="1"/>
  <c r="CI96" i="1"/>
  <c r="CG96" i="1"/>
  <c r="CI97" i="1"/>
  <c r="CG97" i="1"/>
  <c r="CI98" i="1"/>
  <c r="CG98" i="1"/>
  <c r="CI99" i="1"/>
  <c r="CG99" i="1"/>
  <c r="CI100" i="1"/>
  <c r="CG100" i="1"/>
  <c r="CI101" i="1"/>
  <c r="CG101" i="1"/>
  <c r="CI102" i="1"/>
  <c r="CG102" i="1"/>
  <c r="CI103" i="1"/>
  <c r="CG103" i="1"/>
  <c r="CI104" i="1"/>
  <c r="CG104" i="1"/>
  <c r="CI105" i="1"/>
  <c r="CG105" i="1"/>
  <c r="CI106" i="1"/>
  <c r="CG106" i="1"/>
  <c r="CI107" i="1"/>
  <c r="CG107" i="1"/>
  <c r="CI108" i="1"/>
  <c r="CG108" i="1"/>
  <c r="CI109" i="1"/>
  <c r="CG109" i="1"/>
  <c r="CI110" i="1"/>
  <c r="CG110" i="1"/>
  <c r="CI111" i="1"/>
  <c r="CG111" i="1"/>
  <c r="CI112" i="1"/>
  <c r="CG112" i="1"/>
  <c r="CI113" i="1"/>
  <c r="CG113" i="1"/>
  <c r="CI114" i="1"/>
  <c r="CG114" i="1"/>
  <c r="CI115" i="1"/>
  <c r="CG115" i="1"/>
  <c r="CI116" i="1"/>
  <c r="CG116" i="1"/>
  <c r="CI117" i="1"/>
  <c r="CG117" i="1"/>
  <c r="CI118" i="1"/>
  <c r="CG118" i="1"/>
  <c r="CI119" i="1"/>
  <c r="CG119" i="1"/>
  <c r="CI120" i="1"/>
  <c r="CG120" i="1"/>
  <c r="CI121" i="1"/>
  <c r="CG121" i="1"/>
  <c r="CI122" i="1"/>
  <c r="CG122" i="1"/>
  <c r="CI123" i="1"/>
  <c r="CG123" i="1"/>
  <c r="CI124" i="1"/>
  <c r="CG124" i="1"/>
  <c r="CI125" i="1"/>
  <c r="CG125" i="1"/>
  <c r="CI126" i="1"/>
  <c r="CG126" i="1"/>
  <c r="CI127" i="1"/>
  <c r="CG127" i="1"/>
  <c r="CI128" i="1"/>
  <c r="CG128" i="1"/>
  <c r="CI129" i="1"/>
  <c r="CG129" i="1"/>
  <c r="CI130" i="1"/>
  <c r="CG130" i="1"/>
  <c r="CI131" i="1"/>
  <c r="CG131" i="1"/>
  <c r="CI132" i="1"/>
  <c r="CG132" i="1"/>
  <c r="CI133" i="1"/>
  <c r="CG133" i="1"/>
  <c r="CI134" i="1"/>
  <c r="CG134" i="1"/>
  <c r="CI135" i="1"/>
  <c r="CG135" i="1"/>
  <c r="CI136" i="1"/>
  <c r="CG136" i="1"/>
  <c r="CI137" i="1"/>
  <c r="CG137" i="1"/>
  <c r="CI138" i="1"/>
  <c r="CG138" i="1"/>
  <c r="CI139" i="1"/>
  <c r="CG139" i="1"/>
  <c r="CI140" i="1"/>
  <c r="CG140" i="1"/>
  <c r="CI141" i="1"/>
  <c r="CG141" i="1"/>
  <c r="CI142" i="1"/>
  <c r="CG142" i="1"/>
  <c r="CI143" i="1"/>
  <c r="CG143" i="1"/>
  <c r="CI144" i="1"/>
  <c r="CG144" i="1"/>
  <c r="CI145" i="1"/>
  <c r="CG145" i="1"/>
  <c r="CI146" i="1"/>
  <c r="CG146" i="1"/>
  <c r="CI147" i="1"/>
  <c r="CG147" i="1"/>
  <c r="CI148" i="1"/>
  <c r="CG148" i="1"/>
  <c r="CI149" i="1"/>
  <c r="CG149" i="1"/>
  <c r="CI150" i="1"/>
  <c r="CG150" i="1"/>
  <c r="CI151" i="1"/>
  <c r="CG151" i="1"/>
  <c r="CI152" i="1"/>
  <c r="CG152" i="1"/>
  <c r="CI153" i="1"/>
  <c r="CG153" i="1"/>
  <c r="CI154" i="1"/>
  <c r="CG154" i="1"/>
  <c r="CI155" i="1"/>
  <c r="CG155" i="1"/>
  <c r="CI156" i="1"/>
  <c r="CG156" i="1"/>
  <c r="CI157" i="1"/>
  <c r="CG157" i="1"/>
  <c r="CI158" i="1"/>
  <c r="CG158" i="1"/>
  <c r="CI159" i="1"/>
  <c r="CG159" i="1"/>
  <c r="CI160" i="1"/>
  <c r="CG160" i="1"/>
  <c r="CI161" i="1"/>
  <c r="CG161" i="1"/>
  <c r="CI162" i="1"/>
  <c r="CG162" i="1"/>
  <c r="CI163" i="1"/>
  <c r="CG163" i="1"/>
  <c r="CI164" i="1"/>
  <c r="CG164" i="1"/>
  <c r="CI165" i="1"/>
  <c r="CG165" i="1"/>
  <c r="CI166" i="1"/>
  <c r="CG166" i="1"/>
  <c r="CI167" i="1"/>
  <c r="CG167" i="1"/>
  <c r="CI168" i="1"/>
  <c r="CG168" i="1"/>
  <c r="CI169" i="1"/>
  <c r="CG169" i="1"/>
  <c r="CI170" i="1"/>
  <c r="CG170" i="1"/>
  <c r="CI171" i="1"/>
  <c r="CG171" i="1"/>
  <c r="CI172" i="1"/>
  <c r="CG172" i="1"/>
  <c r="CI173" i="1"/>
  <c r="CG173" i="1"/>
  <c r="CI174" i="1"/>
  <c r="CG174" i="1"/>
  <c r="CI175" i="1"/>
  <c r="CG175" i="1"/>
  <c r="CI176" i="1"/>
  <c r="CG176" i="1"/>
  <c r="CI177" i="1"/>
  <c r="CG177" i="1"/>
  <c r="CI178" i="1"/>
  <c r="CG178" i="1"/>
  <c r="CI179" i="1"/>
  <c r="CG179" i="1"/>
  <c r="CI180" i="1"/>
  <c r="CG180" i="1"/>
  <c r="CI181" i="1"/>
  <c r="CG181" i="1"/>
  <c r="CI182" i="1"/>
  <c r="CG182" i="1"/>
  <c r="CI183" i="1"/>
  <c r="CG183" i="1"/>
  <c r="CI184" i="1"/>
  <c r="CG184" i="1"/>
  <c r="CI185" i="1"/>
  <c r="CG185" i="1"/>
  <c r="CI186" i="1"/>
  <c r="CG186" i="1"/>
  <c r="CI187" i="1"/>
  <c r="CG187" i="1"/>
  <c r="CI188" i="1"/>
  <c r="CG188" i="1"/>
  <c r="CI189" i="1"/>
  <c r="CG189" i="1"/>
  <c r="CI190" i="1"/>
  <c r="CG190" i="1"/>
  <c r="CI191" i="1"/>
  <c r="CG191" i="1"/>
  <c r="CI192" i="1"/>
  <c r="CG192" i="1"/>
  <c r="CI193" i="1"/>
  <c r="CG193" i="1"/>
  <c r="CI194" i="1"/>
  <c r="CG194" i="1"/>
  <c r="CI195" i="1"/>
  <c r="CG195" i="1"/>
  <c r="CI196" i="1"/>
  <c r="CG196" i="1"/>
  <c r="CI197" i="1"/>
  <c r="CG197" i="1"/>
  <c r="CI198" i="1"/>
  <c r="CG198" i="1"/>
  <c r="CI199" i="1"/>
  <c r="CG199" i="1"/>
  <c r="CI200" i="1"/>
  <c r="CG200" i="1"/>
  <c r="CI201" i="1"/>
  <c r="CG201" i="1"/>
  <c r="CI202" i="1"/>
  <c r="CG202" i="1"/>
  <c r="CI203" i="1"/>
  <c r="CG203" i="1"/>
  <c r="CI204" i="1"/>
  <c r="CG204" i="1"/>
  <c r="CI205" i="1"/>
  <c r="CG205" i="1"/>
  <c r="CI206" i="1"/>
  <c r="CG206" i="1"/>
  <c r="CI207" i="1"/>
  <c r="CG207" i="1"/>
  <c r="CI208" i="1"/>
  <c r="CG208" i="1"/>
  <c r="CI209" i="1"/>
  <c r="CG209" i="1"/>
  <c r="CI210" i="1"/>
  <c r="CG210" i="1"/>
  <c r="CI211" i="1"/>
  <c r="CG211" i="1"/>
  <c r="CI212" i="1"/>
  <c r="CG212" i="1"/>
  <c r="CI213" i="1"/>
  <c r="CG213" i="1"/>
  <c r="CI214" i="1"/>
  <c r="CG214" i="1"/>
  <c r="CI215" i="1"/>
  <c r="CG215" i="1"/>
  <c r="CI216" i="1"/>
  <c r="CG216" i="1"/>
  <c r="CI217" i="1"/>
  <c r="CG217" i="1"/>
  <c r="CI218" i="1"/>
  <c r="CG218" i="1"/>
  <c r="CI219" i="1"/>
  <c r="CG219" i="1"/>
  <c r="CI220" i="1"/>
  <c r="CG220" i="1"/>
  <c r="CI221" i="1"/>
  <c r="CG221" i="1"/>
  <c r="CI222" i="1"/>
  <c r="CG222" i="1"/>
  <c r="CI223" i="1"/>
  <c r="CG223" i="1"/>
  <c r="CI224" i="1"/>
  <c r="CG224" i="1"/>
  <c r="CI225" i="1"/>
  <c r="CG225" i="1"/>
  <c r="CI226" i="1"/>
  <c r="CG226" i="1"/>
  <c r="CI227" i="1"/>
  <c r="CG227" i="1"/>
  <c r="CI228" i="1"/>
  <c r="CG228" i="1"/>
  <c r="CI229" i="1"/>
  <c r="CG229" i="1"/>
  <c r="CI230" i="1"/>
  <c r="CG230" i="1"/>
  <c r="CI231" i="1"/>
  <c r="CG231" i="1"/>
  <c r="CI232" i="1"/>
  <c r="CG232" i="1"/>
  <c r="CI233" i="1"/>
  <c r="CG233" i="1"/>
  <c r="CI234" i="1"/>
  <c r="CG234" i="1"/>
  <c r="CI235" i="1"/>
  <c r="CG235" i="1"/>
  <c r="CI236" i="1"/>
  <c r="CG236" i="1"/>
  <c r="CI237" i="1"/>
  <c r="CG237" i="1"/>
  <c r="CI238" i="1"/>
  <c r="CG238" i="1"/>
  <c r="CI239" i="1"/>
  <c r="CG239" i="1"/>
  <c r="CI240" i="1"/>
  <c r="CG240" i="1"/>
  <c r="CI241" i="1"/>
  <c r="CG241" i="1"/>
  <c r="CI242" i="1"/>
  <c r="CG242" i="1"/>
  <c r="CI243" i="1"/>
  <c r="CG243" i="1"/>
  <c r="CI244" i="1"/>
  <c r="CG244" i="1"/>
  <c r="CI245" i="1"/>
  <c r="CG245" i="1"/>
  <c r="CI246" i="1"/>
  <c r="CG246" i="1"/>
  <c r="CI247" i="1"/>
  <c r="CG247" i="1"/>
  <c r="CI248" i="1"/>
  <c r="CG248" i="1"/>
  <c r="CI249" i="1"/>
  <c r="CG249" i="1"/>
  <c r="CI250" i="1"/>
  <c r="CG250" i="1"/>
  <c r="CI251" i="1"/>
  <c r="CG251" i="1"/>
  <c r="CI252" i="1"/>
  <c r="CG252" i="1"/>
  <c r="CI253" i="1"/>
  <c r="CG253" i="1"/>
  <c r="CI255" i="1"/>
  <c r="CG255" i="1"/>
  <c r="CI256" i="1"/>
  <c r="CG256" i="1"/>
  <c r="CI257" i="1"/>
  <c r="CG257" i="1"/>
  <c r="CI258" i="1"/>
  <c r="CG258" i="1"/>
  <c r="CI259" i="1"/>
  <c r="CG259" i="1"/>
  <c r="CI260" i="1"/>
  <c r="CG260" i="1"/>
  <c r="CI261" i="1"/>
  <c r="CG261" i="1"/>
  <c r="CI262" i="1"/>
  <c r="CG262" i="1"/>
  <c r="CI263" i="1"/>
  <c r="CG263" i="1"/>
  <c r="CI264" i="1"/>
  <c r="CG264" i="1"/>
  <c r="CI265" i="1"/>
  <c r="CG265" i="1"/>
  <c r="CI266" i="1"/>
  <c r="CG266" i="1"/>
  <c r="CI267" i="1"/>
  <c r="CG267" i="1"/>
  <c r="CI268" i="1"/>
  <c r="CG268" i="1"/>
  <c r="CI269" i="1"/>
  <c r="CG269" i="1"/>
  <c r="CI270" i="1"/>
  <c r="CG270" i="1"/>
  <c r="CI271" i="1"/>
  <c r="CG271" i="1"/>
  <c r="CI272" i="1"/>
  <c r="CG272" i="1"/>
  <c r="CI273" i="1"/>
  <c r="CG273" i="1"/>
  <c r="CI274" i="1"/>
  <c r="CG274" i="1"/>
  <c r="CI275" i="1"/>
  <c r="CG275" i="1"/>
  <c r="CI276" i="1"/>
  <c r="CG276" i="1"/>
  <c r="CI277" i="1"/>
  <c r="CG277" i="1"/>
  <c r="CI278" i="1"/>
  <c r="CG278" i="1"/>
  <c r="CI279" i="1"/>
  <c r="CG279" i="1"/>
  <c r="CI280" i="1"/>
  <c r="CG280" i="1"/>
  <c r="CI281" i="1"/>
  <c r="CG281" i="1"/>
  <c r="CI282" i="1"/>
  <c r="CG282" i="1"/>
  <c r="CI283" i="1"/>
  <c r="CG283" i="1"/>
  <c r="CI284" i="1"/>
  <c r="CG284" i="1"/>
  <c r="CI285" i="1"/>
  <c r="CG285" i="1"/>
  <c r="CI286" i="1"/>
  <c r="CG286" i="1"/>
  <c r="CI287" i="1"/>
  <c r="CG287" i="1"/>
  <c r="CI288" i="1"/>
  <c r="CG288" i="1"/>
  <c r="CI289" i="1"/>
  <c r="CG289" i="1"/>
  <c r="CI290" i="1"/>
  <c r="CG290" i="1"/>
  <c r="CI291" i="1"/>
  <c r="CG291" i="1"/>
  <c r="CH4" i="1"/>
  <c r="CJ4" i="1"/>
  <c r="CK4" i="1"/>
  <c r="CL4" i="1"/>
  <c r="CM4" i="1"/>
  <c r="R4" i="1"/>
  <c r="CH5" i="1"/>
  <c r="CJ5" i="1"/>
  <c r="CK5" i="1"/>
  <c r="CL5" i="1"/>
  <c r="CM5" i="1"/>
  <c r="R5" i="1"/>
  <c r="CH6" i="1"/>
  <c r="CJ6" i="1"/>
  <c r="CK6" i="1"/>
  <c r="CL6" i="1"/>
  <c r="CM6" i="1"/>
  <c r="R6" i="1"/>
  <c r="CH7" i="1"/>
  <c r="CJ7" i="1"/>
  <c r="CK7" i="1"/>
  <c r="CL7" i="1"/>
  <c r="CM7" i="1"/>
  <c r="R7" i="1"/>
  <c r="CH8" i="1"/>
  <c r="CJ8" i="1"/>
  <c r="CK8" i="1"/>
  <c r="CL8" i="1"/>
  <c r="CM8" i="1"/>
  <c r="R8" i="1"/>
  <c r="CH9" i="1"/>
  <c r="CJ9" i="1"/>
  <c r="CK9" i="1"/>
  <c r="CL9" i="1"/>
  <c r="CM9" i="1"/>
  <c r="R9" i="1"/>
  <c r="CH10" i="1"/>
  <c r="CJ10" i="1"/>
  <c r="CK10" i="1"/>
  <c r="CL10" i="1"/>
  <c r="CM10" i="1"/>
  <c r="R10" i="1"/>
  <c r="CH11" i="1"/>
  <c r="CJ11" i="1"/>
  <c r="CK11" i="1"/>
  <c r="CL11" i="1"/>
  <c r="CM11" i="1"/>
  <c r="R11" i="1"/>
  <c r="CH12" i="1"/>
  <c r="CJ12" i="1"/>
  <c r="CK12" i="1"/>
  <c r="CL12" i="1"/>
  <c r="CM12" i="1"/>
  <c r="R12" i="1"/>
  <c r="CH13" i="1"/>
  <c r="CJ13" i="1"/>
  <c r="CK13" i="1"/>
  <c r="CL13" i="1"/>
  <c r="CM13" i="1"/>
  <c r="R13" i="1"/>
  <c r="CH14" i="1"/>
  <c r="CJ14" i="1"/>
  <c r="CK14" i="1"/>
  <c r="CL14" i="1"/>
  <c r="CM14" i="1"/>
  <c r="R14" i="1"/>
  <c r="CH15" i="1"/>
  <c r="CJ15" i="1"/>
  <c r="CK15" i="1"/>
  <c r="CL15" i="1"/>
  <c r="CM15" i="1"/>
  <c r="R15" i="1"/>
  <c r="CH16" i="1"/>
  <c r="CJ16" i="1"/>
  <c r="CK16" i="1"/>
  <c r="CL16" i="1"/>
  <c r="CM16" i="1"/>
  <c r="R16" i="1"/>
  <c r="CH17" i="1"/>
  <c r="CJ17" i="1"/>
  <c r="CK17" i="1"/>
  <c r="CL17" i="1"/>
  <c r="CM17" i="1"/>
  <c r="R17" i="1"/>
  <c r="CH18" i="1"/>
  <c r="CJ18" i="1"/>
  <c r="CK18" i="1"/>
  <c r="CL18" i="1"/>
  <c r="CM18" i="1"/>
  <c r="R18" i="1"/>
  <c r="CH19" i="1"/>
  <c r="CJ19" i="1"/>
  <c r="CK19" i="1"/>
  <c r="CL19" i="1"/>
  <c r="CM19" i="1"/>
  <c r="R19" i="1"/>
  <c r="CH20" i="1"/>
  <c r="CJ20" i="1"/>
  <c r="CK20" i="1"/>
  <c r="CL20" i="1"/>
  <c r="CM20" i="1"/>
  <c r="R20" i="1"/>
  <c r="CH21" i="1"/>
  <c r="CJ21" i="1"/>
  <c r="CK21" i="1"/>
  <c r="CL21" i="1"/>
  <c r="CM21" i="1"/>
  <c r="R21" i="1"/>
  <c r="CH22" i="1"/>
  <c r="CJ22" i="1"/>
  <c r="CK22" i="1"/>
  <c r="CL22" i="1"/>
  <c r="CM22" i="1"/>
  <c r="R22" i="1"/>
  <c r="CH23" i="1"/>
  <c r="CJ23" i="1"/>
  <c r="CK23" i="1"/>
  <c r="CL23" i="1"/>
  <c r="CM23" i="1"/>
  <c r="R23" i="1"/>
  <c r="CH24" i="1"/>
  <c r="CJ24" i="1"/>
  <c r="CK24" i="1"/>
  <c r="CL24" i="1"/>
  <c r="CM24" i="1"/>
  <c r="R24" i="1"/>
  <c r="CH25" i="1"/>
  <c r="CJ25" i="1"/>
  <c r="CK25" i="1"/>
  <c r="CL25" i="1"/>
  <c r="CM25" i="1"/>
  <c r="R25" i="1"/>
  <c r="CH26" i="1"/>
  <c r="CJ26" i="1"/>
  <c r="CK26" i="1"/>
  <c r="CL26" i="1"/>
  <c r="CM26" i="1"/>
  <c r="R26" i="1"/>
  <c r="CH27" i="1"/>
  <c r="CJ27" i="1"/>
  <c r="CK27" i="1"/>
  <c r="CL27" i="1"/>
  <c r="CM27" i="1"/>
  <c r="R27" i="1"/>
  <c r="CH28" i="1"/>
  <c r="CJ28" i="1"/>
  <c r="CK28" i="1"/>
  <c r="CL28" i="1"/>
  <c r="CM28" i="1"/>
  <c r="R28" i="1"/>
  <c r="CH29" i="1"/>
  <c r="CJ29" i="1"/>
  <c r="CK29" i="1"/>
  <c r="CL29" i="1"/>
  <c r="CM29" i="1"/>
  <c r="R29" i="1"/>
  <c r="CH30" i="1"/>
  <c r="CJ30" i="1"/>
  <c r="CK30" i="1"/>
  <c r="CL30" i="1"/>
  <c r="CM30" i="1"/>
  <c r="R30" i="1"/>
  <c r="CH31" i="1"/>
  <c r="CJ31" i="1"/>
  <c r="CK31" i="1"/>
  <c r="CL31" i="1"/>
  <c r="CM31" i="1"/>
  <c r="R31" i="1"/>
  <c r="CH32" i="1"/>
  <c r="CJ32" i="1"/>
  <c r="CK32" i="1"/>
  <c r="CL32" i="1"/>
  <c r="CM32" i="1"/>
  <c r="R32" i="1"/>
  <c r="CH33" i="1"/>
  <c r="CJ33" i="1"/>
  <c r="CK33" i="1"/>
  <c r="CL33" i="1"/>
  <c r="CM33" i="1"/>
  <c r="R33" i="1"/>
  <c r="CH34" i="1"/>
  <c r="CJ34" i="1"/>
  <c r="CK34" i="1"/>
  <c r="CL34" i="1"/>
  <c r="CM34" i="1"/>
  <c r="R34" i="1"/>
  <c r="CH35" i="1"/>
  <c r="CJ35" i="1"/>
  <c r="CK35" i="1"/>
  <c r="CL35" i="1"/>
  <c r="CM35" i="1"/>
  <c r="R35" i="1"/>
  <c r="CH36" i="1"/>
  <c r="CJ36" i="1"/>
  <c r="CK36" i="1"/>
  <c r="CL36" i="1"/>
  <c r="CM36" i="1"/>
  <c r="R36" i="1"/>
  <c r="CH37" i="1"/>
  <c r="CJ37" i="1"/>
  <c r="CK37" i="1"/>
  <c r="CL37" i="1"/>
  <c r="CM37" i="1"/>
  <c r="R37" i="1"/>
  <c r="CH38" i="1"/>
  <c r="CJ38" i="1"/>
  <c r="CK38" i="1"/>
  <c r="CL38" i="1"/>
  <c r="CM38" i="1"/>
  <c r="R38" i="1"/>
  <c r="CH39" i="1"/>
  <c r="CJ39" i="1"/>
  <c r="CK39" i="1"/>
  <c r="CL39" i="1"/>
  <c r="CM39" i="1"/>
  <c r="R39" i="1"/>
  <c r="CH40" i="1"/>
  <c r="CJ40" i="1"/>
  <c r="CK40" i="1"/>
  <c r="CL40" i="1"/>
  <c r="CM40" i="1"/>
  <c r="R40" i="1"/>
  <c r="CH41" i="1"/>
  <c r="CJ41" i="1"/>
  <c r="CK41" i="1"/>
  <c r="CL41" i="1"/>
  <c r="CM41" i="1"/>
  <c r="R41" i="1"/>
  <c r="CH42" i="1"/>
  <c r="CJ42" i="1"/>
  <c r="CK42" i="1"/>
  <c r="CL42" i="1"/>
  <c r="CM42" i="1"/>
  <c r="R42" i="1"/>
  <c r="CH43" i="1"/>
  <c r="CJ43" i="1"/>
  <c r="CK43" i="1"/>
  <c r="CL43" i="1"/>
  <c r="CM43" i="1"/>
  <c r="R43" i="1"/>
  <c r="CH44" i="1"/>
  <c r="CJ44" i="1"/>
  <c r="CK44" i="1"/>
  <c r="CL44" i="1"/>
  <c r="CM44" i="1"/>
  <c r="R44" i="1"/>
  <c r="CH45" i="1"/>
  <c r="CJ45" i="1"/>
  <c r="CK45" i="1"/>
  <c r="CL45" i="1"/>
  <c r="CM45" i="1"/>
  <c r="R45" i="1"/>
  <c r="CH46" i="1"/>
  <c r="CJ46" i="1"/>
  <c r="CK46" i="1"/>
  <c r="CL46" i="1"/>
  <c r="CM46" i="1"/>
  <c r="R46" i="1"/>
  <c r="CH47" i="1"/>
  <c r="CJ47" i="1"/>
  <c r="CK47" i="1"/>
  <c r="CL47" i="1"/>
  <c r="CM47" i="1"/>
  <c r="R47" i="1"/>
  <c r="CH48" i="1"/>
  <c r="CJ48" i="1"/>
  <c r="CK48" i="1"/>
  <c r="CL48" i="1"/>
  <c r="CM48" i="1"/>
  <c r="R48" i="1"/>
  <c r="CH49" i="1"/>
  <c r="CJ49" i="1"/>
  <c r="CK49" i="1"/>
  <c r="CL49" i="1"/>
  <c r="CM49" i="1"/>
  <c r="R49" i="1"/>
  <c r="CH50" i="1"/>
  <c r="CJ50" i="1"/>
  <c r="CK50" i="1"/>
  <c r="CL50" i="1"/>
  <c r="CM50" i="1"/>
  <c r="R50" i="1"/>
  <c r="CH51" i="1"/>
  <c r="CJ51" i="1"/>
  <c r="CK51" i="1"/>
  <c r="CL51" i="1"/>
  <c r="CM51" i="1"/>
  <c r="R51" i="1"/>
  <c r="CH52" i="1"/>
  <c r="CJ52" i="1"/>
  <c r="CK52" i="1"/>
  <c r="CL52" i="1"/>
  <c r="CM52" i="1"/>
  <c r="R52" i="1"/>
  <c r="CH53" i="1"/>
  <c r="CJ53" i="1"/>
  <c r="CK53" i="1"/>
  <c r="CL53" i="1"/>
  <c r="CM53" i="1"/>
  <c r="R53" i="1"/>
  <c r="CH54" i="1"/>
  <c r="CJ54" i="1"/>
  <c r="CK54" i="1"/>
  <c r="CL54" i="1"/>
  <c r="CM54" i="1"/>
  <c r="R54" i="1"/>
  <c r="CH55" i="1"/>
  <c r="CJ55" i="1"/>
  <c r="CK55" i="1"/>
  <c r="CL55" i="1"/>
  <c r="CM55" i="1"/>
  <c r="R55" i="1"/>
  <c r="CH56" i="1"/>
  <c r="CJ56" i="1"/>
  <c r="CK56" i="1"/>
  <c r="CL56" i="1"/>
  <c r="CM56" i="1"/>
  <c r="R56" i="1"/>
  <c r="CH57" i="1"/>
  <c r="CJ57" i="1"/>
  <c r="CK57" i="1"/>
  <c r="CL57" i="1"/>
  <c r="CM57" i="1"/>
  <c r="R57" i="1"/>
  <c r="CH58" i="1"/>
  <c r="CJ58" i="1"/>
  <c r="CK58" i="1"/>
  <c r="CL58" i="1"/>
  <c r="CM58" i="1"/>
  <c r="R58" i="1"/>
  <c r="CH59" i="1"/>
  <c r="CJ59" i="1"/>
  <c r="CK59" i="1"/>
  <c r="CL59" i="1"/>
  <c r="CM59" i="1"/>
  <c r="R59" i="1"/>
  <c r="CH60" i="1"/>
  <c r="CJ60" i="1"/>
  <c r="CK60" i="1"/>
  <c r="CL60" i="1"/>
  <c r="CM60" i="1"/>
  <c r="R60" i="1"/>
  <c r="CH61" i="1"/>
  <c r="CJ61" i="1"/>
  <c r="CK61" i="1"/>
  <c r="CL61" i="1"/>
  <c r="CM61" i="1"/>
  <c r="R61" i="1"/>
  <c r="CH62" i="1"/>
  <c r="CJ62" i="1"/>
  <c r="CK62" i="1"/>
  <c r="CL62" i="1"/>
  <c r="CM62" i="1"/>
  <c r="R62" i="1"/>
  <c r="CH63" i="1"/>
  <c r="CJ63" i="1"/>
  <c r="CK63" i="1"/>
  <c r="CL63" i="1"/>
  <c r="CM63" i="1"/>
  <c r="R63" i="1"/>
  <c r="CH64" i="1"/>
  <c r="CJ64" i="1"/>
  <c r="CK64" i="1"/>
  <c r="CL64" i="1"/>
  <c r="CM64" i="1"/>
  <c r="R64" i="1"/>
  <c r="CH65" i="1"/>
  <c r="CJ65" i="1"/>
  <c r="CK65" i="1"/>
  <c r="CL65" i="1"/>
  <c r="CM65" i="1"/>
  <c r="R65" i="1"/>
  <c r="CH66" i="1"/>
  <c r="CJ66" i="1"/>
  <c r="CK66" i="1"/>
  <c r="CL66" i="1"/>
  <c r="CM66" i="1"/>
  <c r="R66" i="1"/>
  <c r="CH67" i="1"/>
  <c r="CJ67" i="1"/>
  <c r="CK67" i="1"/>
  <c r="CL67" i="1"/>
  <c r="CM67" i="1"/>
  <c r="R67" i="1"/>
  <c r="CH68" i="1"/>
  <c r="CJ68" i="1"/>
  <c r="CK68" i="1"/>
  <c r="CL68" i="1"/>
  <c r="CM68" i="1"/>
  <c r="R68" i="1"/>
  <c r="CH69" i="1"/>
  <c r="CJ69" i="1"/>
  <c r="CK69" i="1"/>
  <c r="CL69" i="1"/>
  <c r="CM69" i="1"/>
  <c r="R69" i="1"/>
  <c r="CH70" i="1"/>
  <c r="CJ70" i="1"/>
  <c r="CK70" i="1"/>
  <c r="CL70" i="1"/>
  <c r="CM70" i="1"/>
  <c r="R70" i="1"/>
  <c r="CH71" i="1"/>
  <c r="CJ71" i="1"/>
  <c r="CK71" i="1"/>
  <c r="CL71" i="1"/>
  <c r="CM71" i="1"/>
  <c r="R71" i="1"/>
  <c r="CH72" i="1"/>
  <c r="CJ72" i="1"/>
  <c r="CK72" i="1"/>
  <c r="CL72" i="1"/>
  <c r="CM72" i="1"/>
  <c r="R72" i="1"/>
  <c r="CH73" i="1"/>
  <c r="CJ73" i="1"/>
  <c r="CK73" i="1"/>
  <c r="CL73" i="1"/>
  <c r="CM73" i="1"/>
  <c r="R73" i="1"/>
  <c r="CH74" i="1"/>
  <c r="CJ74" i="1"/>
  <c r="CK74" i="1"/>
  <c r="CL74" i="1"/>
  <c r="CM74" i="1"/>
  <c r="R74" i="1"/>
  <c r="CH75" i="1"/>
  <c r="CJ75" i="1"/>
  <c r="CK75" i="1"/>
  <c r="CL75" i="1"/>
  <c r="CM75" i="1"/>
  <c r="R75" i="1"/>
  <c r="CH76" i="1"/>
  <c r="CJ76" i="1"/>
  <c r="CK76" i="1"/>
  <c r="CL76" i="1"/>
  <c r="CM76" i="1"/>
  <c r="R76" i="1"/>
  <c r="CH77" i="1"/>
  <c r="CJ77" i="1"/>
  <c r="CK77" i="1"/>
  <c r="CL77" i="1"/>
  <c r="CM77" i="1"/>
  <c r="R77" i="1"/>
  <c r="CH78" i="1"/>
  <c r="CJ78" i="1"/>
  <c r="CK78" i="1"/>
  <c r="CL78" i="1"/>
  <c r="CM78" i="1"/>
  <c r="R78" i="1"/>
  <c r="CH79" i="1"/>
  <c r="CJ79" i="1"/>
  <c r="CK79" i="1"/>
  <c r="CL79" i="1"/>
  <c r="CM79" i="1"/>
  <c r="R79" i="1"/>
  <c r="CH80" i="1"/>
  <c r="CJ80" i="1"/>
  <c r="CK80" i="1"/>
  <c r="CL80" i="1"/>
  <c r="CM80" i="1"/>
  <c r="R80" i="1"/>
  <c r="CH81" i="1"/>
  <c r="CJ81" i="1"/>
  <c r="CK81" i="1"/>
  <c r="CL81" i="1"/>
  <c r="CM81" i="1"/>
  <c r="R81" i="1"/>
  <c r="CH82" i="1"/>
  <c r="CJ82" i="1"/>
  <c r="CK82" i="1"/>
  <c r="CL82" i="1"/>
  <c r="CM82" i="1"/>
  <c r="R82" i="1"/>
  <c r="CH83" i="1"/>
  <c r="CJ83" i="1"/>
  <c r="CK83" i="1"/>
  <c r="CL83" i="1"/>
  <c r="CM83" i="1"/>
  <c r="R83" i="1"/>
  <c r="CH84" i="1"/>
  <c r="CJ84" i="1"/>
  <c r="CK84" i="1"/>
  <c r="CL84" i="1"/>
  <c r="CM84" i="1"/>
  <c r="R84" i="1"/>
  <c r="CH85" i="1"/>
  <c r="CJ85" i="1"/>
  <c r="CK85" i="1"/>
  <c r="CL85" i="1"/>
  <c r="CM85" i="1"/>
  <c r="R85" i="1"/>
  <c r="CH86" i="1"/>
  <c r="CJ86" i="1"/>
  <c r="CK86" i="1"/>
  <c r="CL86" i="1"/>
  <c r="CM86" i="1"/>
  <c r="R86" i="1"/>
  <c r="CH87" i="1"/>
  <c r="CJ87" i="1"/>
  <c r="CK87" i="1"/>
  <c r="CL87" i="1"/>
  <c r="CM87" i="1"/>
  <c r="R87" i="1"/>
  <c r="CH88" i="1"/>
  <c r="CJ88" i="1"/>
  <c r="CK88" i="1"/>
  <c r="CL88" i="1"/>
  <c r="CM88" i="1"/>
  <c r="R88" i="1"/>
  <c r="CH89" i="1"/>
  <c r="CJ89" i="1"/>
  <c r="CK89" i="1"/>
  <c r="CL89" i="1"/>
  <c r="CM89" i="1"/>
  <c r="R89" i="1"/>
  <c r="CH90" i="1"/>
  <c r="CJ90" i="1"/>
  <c r="CK90" i="1"/>
  <c r="CL90" i="1"/>
  <c r="CM90" i="1"/>
  <c r="R90" i="1"/>
  <c r="CH91" i="1"/>
  <c r="CJ91" i="1"/>
  <c r="CK91" i="1"/>
  <c r="CL91" i="1"/>
  <c r="CM91" i="1"/>
  <c r="R91" i="1"/>
  <c r="CH92" i="1"/>
  <c r="CJ92" i="1"/>
  <c r="CK92" i="1"/>
  <c r="CL92" i="1"/>
  <c r="CM92" i="1"/>
  <c r="R92" i="1"/>
  <c r="CH93" i="1"/>
  <c r="CJ93" i="1"/>
  <c r="CK93" i="1"/>
  <c r="CL93" i="1"/>
  <c r="CM93" i="1"/>
  <c r="R93" i="1"/>
  <c r="CH94" i="1"/>
  <c r="CJ94" i="1"/>
  <c r="CK94" i="1"/>
  <c r="CL94" i="1"/>
  <c r="CM94" i="1"/>
  <c r="R94" i="1"/>
  <c r="CH95" i="1"/>
  <c r="CJ95" i="1"/>
  <c r="CK95" i="1"/>
  <c r="CL95" i="1"/>
  <c r="CM95" i="1"/>
  <c r="R95" i="1"/>
  <c r="CH96" i="1"/>
  <c r="CJ96" i="1"/>
  <c r="CK96" i="1"/>
  <c r="CL96" i="1"/>
  <c r="CM96" i="1"/>
  <c r="R96" i="1"/>
  <c r="CH97" i="1"/>
  <c r="CJ97" i="1"/>
  <c r="CK97" i="1"/>
  <c r="CL97" i="1"/>
  <c r="CM97" i="1"/>
  <c r="R97" i="1"/>
  <c r="CH98" i="1"/>
  <c r="CJ98" i="1"/>
  <c r="CK98" i="1"/>
  <c r="CL98" i="1"/>
  <c r="CM98" i="1"/>
  <c r="R98" i="1"/>
  <c r="CH99" i="1"/>
  <c r="CJ99" i="1"/>
  <c r="CK99" i="1"/>
  <c r="CL99" i="1"/>
  <c r="CM99" i="1"/>
  <c r="R99" i="1"/>
  <c r="CH100" i="1"/>
  <c r="CJ100" i="1"/>
  <c r="CK100" i="1"/>
  <c r="CL100" i="1"/>
  <c r="CM100" i="1"/>
  <c r="R100" i="1"/>
  <c r="CH101" i="1"/>
  <c r="CJ101" i="1"/>
  <c r="CK101" i="1"/>
  <c r="CL101" i="1"/>
  <c r="CM101" i="1"/>
  <c r="R101" i="1"/>
  <c r="CH102" i="1"/>
  <c r="CJ102" i="1"/>
  <c r="CK102" i="1"/>
  <c r="CL102" i="1"/>
  <c r="CM102" i="1"/>
  <c r="R102" i="1"/>
  <c r="CH103" i="1"/>
  <c r="CJ103" i="1"/>
  <c r="CK103" i="1"/>
  <c r="CL103" i="1"/>
  <c r="CM103" i="1"/>
  <c r="R103" i="1"/>
  <c r="CH104" i="1"/>
  <c r="CJ104" i="1"/>
  <c r="CK104" i="1"/>
  <c r="CL104" i="1"/>
  <c r="CM104" i="1"/>
  <c r="R104" i="1"/>
  <c r="CH105" i="1"/>
  <c r="CJ105" i="1"/>
  <c r="CK105" i="1"/>
  <c r="CL105" i="1"/>
  <c r="CM105" i="1"/>
  <c r="R105" i="1"/>
  <c r="CH106" i="1"/>
  <c r="CJ106" i="1"/>
  <c r="CK106" i="1"/>
  <c r="CL106" i="1"/>
  <c r="CM106" i="1"/>
  <c r="R106" i="1"/>
  <c r="CH107" i="1"/>
  <c r="CJ107" i="1"/>
  <c r="CK107" i="1"/>
  <c r="CL107" i="1"/>
  <c r="CM107" i="1"/>
  <c r="R107" i="1"/>
  <c r="CH108" i="1"/>
  <c r="CJ108" i="1"/>
  <c r="CK108" i="1"/>
  <c r="CL108" i="1"/>
  <c r="CM108" i="1"/>
  <c r="R108" i="1"/>
  <c r="CH109" i="1"/>
  <c r="CJ109" i="1"/>
  <c r="CK109" i="1"/>
  <c r="CL109" i="1"/>
  <c r="CM109" i="1"/>
  <c r="R109" i="1"/>
  <c r="CH110" i="1"/>
  <c r="CJ110" i="1"/>
  <c r="CK110" i="1"/>
  <c r="CL110" i="1"/>
  <c r="CM110" i="1"/>
  <c r="R110" i="1"/>
  <c r="CH111" i="1"/>
  <c r="CJ111" i="1"/>
  <c r="CK111" i="1"/>
  <c r="CL111" i="1"/>
  <c r="CM111" i="1"/>
  <c r="R111" i="1"/>
  <c r="CH112" i="1"/>
  <c r="CJ112" i="1"/>
  <c r="CK112" i="1"/>
  <c r="CL112" i="1"/>
  <c r="CM112" i="1"/>
  <c r="R112" i="1"/>
  <c r="CH113" i="1"/>
  <c r="CJ113" i="1"/>
  <c r="CK113" i="1"/>
  <c r="CL113" i="1"/>
  <c r="CM113" i="1"/>
  <c r="R113" i="1"/>
  <c r="CH114" i="1"/>
  <c r="CJ114" i="1"/>
  <c r="CK114" i="1"/>
  <c r="CL114" i="1"/>
  <c r="CM114" i="1"/>
  <c r="R114" i="1"/>
  <c r="CH115" i="1"/>
  <c r="CJ115" i="1"/>
  <c r="CK115" i="1"/>
  <c r="CL115" i="1"/>
  <c r="CM115" i="1"/>
  <c r="R115" i="1"/>
  <c r="CH116" i="1"/>
  <c r="CJ116" i="1"/>
  <c r="CK116" i="1"/>
  <c r="CL116" i="1"/>
  <c r="CM116" i="1"/>
  <c r="R116" i="1"/>
  <c r="CH117" i="1"/>
  <c r="CJ117" i="1"/>
  <c r="CK117" i="1"/>
  <c r="CL117" i="1"/>
  <c r="CM117" i="1"/>
  <c r="R117" i="1"/>
  <c r="CH118" i="1"/>
  <c r="CJ118" i="1"/>
  <c r="CK118" i="1"/>
  <c r="CL118" i="1"/>
  <c r="CM118" i="1"/>
  <c r="R118" i="1"/>
  <c r="CH119" i="1"/>
  <c r="CJ119" i="1"/>
  <c r="CK119" i="1"/>
  <c r="CL119" i="1"/>
  <c r="CM119" i="1"/>
  <c r="R119" i="1"/>
  <c r="CH120" i="1"/>
  <c r="CJ120" i="1"/>
  <c r="CK120" i="1"/>
  <c r="CL120" i="1"/>
  <c r="CM120" i="1"/>
  <c r="R120" i="1"/>
  <c r="CH121" i="1"/>
  <c r="CJ121" i="1"/>
  <c r="CK121" i="1"/>
  <c r="CL121" i="1"/>
  <c r="CM121" i="1"/>
  <c r="R121" i="1"/>
  <c r="CH122" i="1"/>
  <c r="CJ122" i="1"/>
  <c r="CK122" i="1"/>
  <c r="CL122" i="1"/>
  <c r="CM122" i="1"/>
  <c r="R122" i="1"/>
  <c r="CH123" i="1"/>
  <c r="CJ123" i="1"/>
  <c r="CK123" i="1"/>
  <c r="CL123" i="1"/>
  <c r="CM123" i="1"/>
  <c r="R123" i="1"/>
  <c r="CH124" i="1"/>
  <c r="CJ124" i="1"/>
  <c r="CK124" i="1"/>
  <c r="CL124" i="1"/>
  <c r="CM124" i="1"/>
  <c r="R124" i="1"/>
  <c r="CH125" i="1"/>
  <c r="CJ125" i="1"/>
  <c r="CK125" i="1"/>
  <c r="CL125" i="1"/>
  <c r="CM125" i="1"/>
  <c r="R125" i="1"/>
  <c r="CH126" i="1"/>
  <c r="CJ126" i="1"/>
  <c r="CK126" i="1"/>
  <c r="CL126" i="1"/>
  <c r="CM126" i="1"/>
  <c r="R126" i="1"/>
  <c r="CH127" i="1"/>
  <c r="CJ127" i="1"/>
  <c r="CK127" i="1"/>
  <c r="CL127" i="1"/>
  <c r="CM127" i="1"/>
  <c r="R127" i="1"/>
  <c r="CH128" i="1"/>
  <c r="CJ128" i="1"/>
  <c r="CK128" i="1"/>
  <c r="CL128" i="1"/>
  <c r="CM128" i="1"/>
  <c r="R128" i="1"/>
  <c r="CH129" i="1"/>
  <c r="CJ129" i="1"/>
  <c r="CK129" i="1"/>
  <c r="CL129" i="1"/>
  <c r="CM129" i="1"/>
  <c r="R129" i="1"/>
  <c r="CH130" i="1"/>
  <c r="CJ130" i="1"/>
  <c r="CK130" i="1"/>
  <c r="CL130" i="1"/>
  <c r="CM130" i="1"/>
  <c r="R130" i="1"/>
  <c r="CH131" i="1"/>
  <c r="CJ131" i="1"/>
  <c r="CK131" i="1"/>
  <c r="CL131" i="1"/>
  <c r="CM131" i="1"/>
  <c r="R131" i="1"/>
  <c r="CH132" i="1"/>
  <c r="CJ132" i="1"/>
  <c r="CK132" i="1"/>
  <c r="CL132" i="1"/>
  <c r="CM132" i="1"/>
  <c r="R132" i="1"/>
  <c r="CH133" i="1"/>
  <c r="CJ133" i="1"/>
  <c r="CK133" i="1"/>
  <c r="CL133" i="1"/>
  <c r="CM133" i="1"/>
  <c r="R133" i="1"/>
  <c r="CH134" i="1"/>
  <c r="CJ134" i="1"/>
  <c r="CK134" i="1"/>
  <c r="CL134" i="1"/>
  <c r="CM134" i="1"/>
  <c r="R134" i="1"/>
  <c r="CH135" i="1"/>
  <c r="CJ135" i="1"/>
  <c r="CK135" i="1"/>
  <c r="CL135" i="1"/>
  <c r="CM135" i="1"/>
  <c r="R135" i="1"/>
  <c r="CH136" i="1"/>
  <c r="CJ136" i="1"/>
  <c r="CK136" i="1"/>
  <c r="CL136" i="1"/>
  <c r="CM136" i="1"/>
  <c r="R136" i="1"/>
  <c r="CH137" i="1"/>
  <c r="CJ137" i="1"/>
  <c r="CK137" i="1"/>
  <c r="CL137" i="1"/>
  <c r="CM137" i="1"/>
  <c r="R137" i="1"/>
  <c r="CH138" i="1"/>
  <c r="CJ138" i="1"/>
  <c r="CK138" i="1"/>
  <c r="CL138" i="1"/>
  <c r="CM138" i="1"/>
  <c r="R138" i="1"/>
  <c r="CH139" i="1"/>
  <c r="CJ139" i="1"/>
  <c r="CK139" i="1"/>
  <c r="CL139" i="1"/>
  <c r="CM139" i="1"/>
  <c r="R139" i="1"/>
  <c r="CH140" i="1"/>
  <c r="CJ140" i="1"/>
  <c r="CK140" i="1"/>
  <c r="CL140" i="1"/>
  <c r="CM140" i="1"/>
  <c r="R140" i="1"/>
  <c r="CH141" i="1"/>
  <c r="CJ141" i="1"/>
  <c r="CK141" i="1"/>
  <c r="CL141" i="1"/>
  <c r="CM141" i="1"/>
  <c r="R141" i="1"/>
  <c r="CH142" i="1"/>
  <c r="CJ142" i="1"/>
  <c r="CK142" i="1"/>
  <c r="CL142" i="1"/>
  <c r="CM142" i="1"/>
  <c r="R142" i="1"/>
  <c r="CH143" i="1"/>
  <c r="CJ143" i="1"/>
  <c r="CK143" i="1"/>
  <c r="CL143" i="1"/>
  <c r="CM143" i="1"/>
  <c r="R143" i="1"/>
  <c r="CH144" i="1"/>
  <c r="CJ144" i="1"/>
  <c r="CK144" i="1"/>
  <c r="CL144" i="1"/>
  <c r="CM144" i="1"/>
  <c r="R144" i="1"/>
  <c r="CH145" i="1"/>
  <c r="CJ145" i="1"/>
  <c r="CK145" i="1"/>
  <c r="CL145" i="1"/>
  <c r="CM145" i="1"/>
  <c r="R145" i="1"/>
  <c r="CH146" i="1"/>
  <c r="CJ146" i="1"/>
  <c r="CK146" i="1"/>
  <c r="CL146" i="1"/>
  <c r="CM146" i="1"/>
  <c r="R146" i="1"/>
  <c r="CH147" i="1"/>
  <c r="CJ147" i="1"/>
  <c r="CK147" i="1"/>
  <c r="CL147" i="1"/>
  <c r="CM147" i="1"/>
  <c r="R147" i="1"/>
  <c r="CH148" i="1"/>
  <c r="CJ148" i="1"/>
  <c r="CK148" i="1"/>
  <c r="CL148" i="1"/>
  <c r="CM148" i="1"/>
  <c r="R148" i="1"/>
  <c r="CH149" i="1"/>
  <c r="CJ149" i="1"/>
  <c r="CK149" i="1"/>
  <c r="CL149" i="1"/>
  <c r="CM149" i="1"/>
  <c r="R149" i="1"/>
  <c r="CH150" i="1"/>
  <c r="CJ150" i="1"/>
  <c r="CK150" i="1"/>
  <c r="CL150" i="1"/>
  <c r="CM150" i="1"/>
  <c r="R150" i="1"/>
  <c r="CH151" i="1"/>
  <c r="CJ151" i="1"/>
  <c r="CK151" i="1"/>
  <c r="CL151" i="1"/>
  <c r="CM151" i="1"/>
  <c r="R151" i="1"/>
  <c r="CH152" i="1"/>
  <c r="CJ152" i="1"/>
  <c r="CK152" i="1"/>
  <c r="CL152" i="1"/>
  <c r="CM152" i="1"/>
  <c r="R152" i="1"/>
  <c r="CH153" i="1"/>
  <c r="CJ153" i="1"/>
  <c r="CK153" i="1"/>
  <c r="CL153" i="1"/>
  <c r="CM153" i="1"/>
  <c r="R153" i="1"/>
  <c r="CH154" i="1"/>
  <c r="CJ154" i="1"/>
  <c r="CK154" i="1"/>
  <c r="CL154" i="1"/>
  <c r="CM154" i="1"/>
  <c r="R154" i="1"/>
  <c r="CH155" i="1"/>
  <c r="CJ155" i="1"/>
  <c r="CK155" i="1"/>
  <c r="CL155" i="1"/>
  <c r="CM155" i="1"/>
  <c r="R155" i="1"/>
  <c r="CH156" i="1"/>
  <c r="CJ156" i="1"/>
  <c r="CK156" i="1"/>
  <c r="CL156" i="1"/>
  <c r="CM156" i="1"/>
  <c r="R156" i="1"/>
  <c r="CH157" i="1"/>
  <c r="CJ157" i="1"/>
  <c r="CK157" i="1"/>
  <c r="CL157" i="1"/>
  <c r="CM157" i="1"/>
  <c r="R157" i="1"/>
  <c r="CH158" i="1"/>
  <c r="CJ158" i="1"/>
  <c r="CK158" i="1"/>
  <c r="CL158" i="1"/>
  <c r="CM158" i="1"/>
  <c r="R158" i="1"/>
  <c r="CH159" i="1"/>
  <c r="CJ159" i="1"/>
  <c r="CK159" i="1"/>
  <c r="CL159" i="1"/>
  <c r="CM159" i="1"/>
  <c r="R159" i="1"/>
  <c r="CH160" i="1"/>
  <c r="CJ160" i="1"/>
  <c r="CK160" i="1"/>
  <c r="CL160" i="1"/>
  <c r="CM160" i="1"/>
  <c r="R160" i="1"/>
  <c r="CH161" i="1"/>
  <c r="CJ161" i="1"/>
  <c r="CK161" i="1"/>
  <c r="CL161" i="1"/>
  <c r="CM161" i="1"/>
  <c r="R161" i="1"/>
  <c r="CH162" i="1"/>
  <c r="CJ162" i="1"/>
  <c r="CK162" i="1"/>
  <c r="CL162" i="1"/>
  <c r="CM162" i="1"/>
  <c r="R162" i="1"/>
  <c r="CH163" i="1"/>
  <c r="CJ163" i="1"/>
  <c r="CK163" i="1"/>
  <c r="CL163" i="1"/>
  <c r="CM163" i="1"/>
  <c r="R163" i="1"/>
  <c r="CH164" i="1"/>
  <c r="CJ164" i="1"/>
  <c r="CK164" i="1"/>
  <c r="CL164" i="1"/>
  <c r="CM164" i="1"/>
  <c r="R164" i="1"/>
  <c r="CH165" i="1"/>
  <c r="CJ165" i="1"/>
  <c r="CK165" i="1"/>
  <c r="CL165" i="1"/>
  <c r="CM165" i="1"/>
  <c r="R165" i="1"/>
  <c r="CH166" i="1"/>
  <c r="CJ166" i="1"/>
  <c r="CK166" i="1"/>
  <c r="CL166" i="1"/>
  <c r="CM166" i="1"/>
  <c r="R166" i="1"/>
  <c r="CH167" i="1"/>
  <c r="CJ167" i="1"/>
  <c r="CK167" i="1"/>
  <c r="CL167" i="1"/>
  <c r="CM167" i="1"/>
  <c r="R167" i="1"/>
  <c r="CH168" i="1"/>
  <c r="CJ168" i="1"/>
  <c r="CK168" i="1"/>
  <c r="CL168" i="1"/>
  <c r="CM168" i="1"/>
  <c r="R168" i="1"/>
  <c r="CH169" i="1"/>
  <c r="CJ169" i="1"/>
  <c r="CK169" i="1"/>
  <c r="CL169" i="1"/>
  <c r="CM169" i="1"/>
  <c r="R169" i="1"/>
  <c r="CH170" i="1"/>
  <c r="CJ170" i="1"/>
  <c r="CK170" i="1"/>
  <c r="CL170" i="1"/>
  <c r="CM170" i="1"/>
  <c r="R170" i="1"/>
  <c r="CH171" i="1"/>
  <c r="CJ171" i="1"/>
  <c r="CK171" i="1"/>
  <c r="CL171" i="1"/>
  <c r="CM171" i="1"/>
  <c r="R171" i="1"/>
  <c r="CH172" i="1"/>
  <c r="CJ172" i="1"/>
  <c r="CK172" i="1"/>
  <c r="CL172" i="1"/>
  <c r="CM172" i="1"/>
  <c r="R172" i="1"/>
  <c r="CH173" i="1"/>
  <c r="CJ173" i="1"/>
  <c r="CK173" i="1"/>
  <c r="CL173" i="1"/>
  <c r="CM173" i="1"/>
  <c r="R173" i="1"/>
  <c r="CH174" i="1"/>
  <c r="CJ174" i="1"/>
  <c r="CK174" i="1"/>
  <c r="CL174" i="1"/>
  <c r="CM174" i="1"/>
  <c r="R174" i="1"/>
  <c r="CH175" i="1"/>
  <c r="CJ175" i="1"/>
  <c r="CK175" i="1"/>
  <c r="CL175" i="1"/>
  <c r="CM175" i="1"/>
  <c r="R175" i="1"/>
  <c r="CH176" i="1"/>
  <c r="CJ176" i="1"/>
  <c r="CK176" i="1"/>
  <c r="CL176" i="1"/>
  <c r="CM176" i="1"/>
  <c r="R176" i="1"/>
  <c r="CH177" i="1"/>
  <c r="CJ177" i="1"/>
  <c r="CK177" i="1"/>
  <c r="CL177" i="1"/>
  <c r="CM177" i="1"/>
  <c r="R177" i="1"/>
  <c r="CH178" i="1"/>
  <c r="CJ178" i="1"/>
  <c r="CK178" i="1"/>
  <c r="CL178" i="1"/>
  <c r="CM178" i="1"/>
  <c r="R178" i="1"/>
  <c r="CH179" i="1"/>
  <c r="CJ179" i="1"/>
  <c r="CK179" i="1"/>
  <c r="CL179" i="1"/>
  <c r="CM179" i="1"/>
  <c r="R179" i="1"/>
  <c r="CH180" i="1"/>
  <c r="CJ180" i="1"/>
  <c r="CK180" i="1"/>
  <c r="CL180" i="1"/>
  <c r="CM180" i="1"/>
  <c r="R180" i="1"/>
  <c r="CH181" i="1"/>
  <c r="CJ181" i="1"/>
  <c r="CK181" i="1"/>
  <c r="CL181" i="1"/>
  <c r="CM181" i="1"/>
  <c r="R181" i="1"/>
  <c r="CH182" i="1"/>
  <c r="CJ182" i="1"/>
  <c r="CK182" i="1"/>
  <c r="CL182" i="1"/>
  <c r="CM182" i="1"/>
  <c r="R182" i="1"/>
  <c r="CH183" i="1"/>
  <c r="CJ183" i="1"/>
  <c r="CK183" i="1"/>
  <c r="CL183" i="1"/>
  <c r="CM183" i="1"/>
  <c r="R183" i="1"/>
  <c r="CH184" i="1"/>
  <c r="CJ184" i="1"/>
  <c r="CK184" i="1"/>
  <c r="CL184" i="1"/>
  <c r="CM184" i="1"/>
  <c r="R184" i="1"/>
  <c r="CH185" i="1"/>
  <c r="CJ185" i="1"/>
  <c r="CK185" i="1"/>
  <c r="CL185" i="1"/>
  <c r="CM185" i="1"/>
  <c r="R185" i="1"/>
  <c r="CH186" i="1"/>
  <c r="CJ186" i="1"/>
  <c r="CK186" i="1"/>
  <c r="CL186" i="1"/>
  <c r="CM186" i="1"/>
  <c r="R186" i="1"/>
  <c r="CH187" i="1"/>
  <c r="CJ187" i="1"/>
  <c r="CK187" i="1"/>
  <c r="CL187" i="1"/>
  <c r="CM187" i="1"/>
  <c r="R187" i="1"/>
  <c r="CH188" i="1"/>
  <c r="CJ188" i="1"/>
  <c r="CK188" i="1"/>
  <c r="CL188" i="1"/>
  <c r="CM188" i="1"/>
  <c r="R188" i="1"/>
  <c r="CH189" i="1"/>
  <c r="CJ189" i="1"/>
  <c r="CK189" i="1"/>
  <c r="CL189" i="1"/>
  <c r="CM189" i="1"/>
  <c r="R189" i="1"/>
  <c r="CH190" i="1"/>
  <c r="CJ190" i="1"/>
  <c r="CK190" i="1"/>
  <c r="CL190" i="1"/>
  <c r="CM190" i="1"/>
  <c r="R190" i="1"/>
  <c r="CH191" i="1"/>
  <c r="CJ191" i="1"/>
  <c r="CK191" i="1"/>
  <c r="CL191" i="1"/>
  <c r="CM191" i="1"/>
  <c r="R191" i="1"/>
  <c r="CH192" i="1"/>
  <c r="CJ192" i="1"/>
  <c r="CK192" i="1"/>
  <c r="CL192" i="1"/>
  <c r="CM192" i="1"/>
  <c r="R192" i="1"/>
  <c r="CH193" i="1"/>
  <c r="CJ193" i="1"/>
  <c r="CK193" i="1"/>
  <c r="CL193" i="1"/>
  <c r="CM193" i="1"/>
  <c r="R193" i="1"/>
  <c r="CH194" i="1"/>
  <c r="CJ194" i="1"/>
  <c r="CK194" i="1"/>
  <c r="CL194" i="1"/>
  <c r="CM194" i="1"/>
  <c r="R194" i="1"/>
  <c r="CH195" i="1"/>
  <c r="CJ195" i="1"/>
  <c r="CK195" i="1"/>
  <c r="CL195" i="1"/>
  <c r="CM195" i="1"/>
  <c r="R195" i="1"/>
  <c r="CH196" i="1"/>
  <c r="CJ196" i="1"/>
  <c r="CK196" i="1"/>
  <c r="CL196" i="1"/>
  <c r="CM196" i="1"/>
  <c r="R196" i="1"/>
  <c r="CH197" i="1"/>
  <c r="CJ197" i="1"/>
  <c r="CK197" i="1"/>
  <c r="CL197" i="1"/>
  <c r="CM197" i="1"/>
  <c r="R197" i="1"/>
  <c r="CH198" i="1"/>
  <c r="CJ198" i="1"/>
  <c r="CK198" i="1"/>
  <c r="CL198" i="1"/>
  <c r="CM198" i="1"/>
  <c r="R198" i="1"/>
  <c r="CH199" i="1"/>
  <c r="CJ199" i="1"/>
  <c r="CK199" i="1"/>
  <c r="CL199" i="1"/>
  <c r="CM199" i="1"/>
  <c r="R199" i="1"/>
  <c r="CH200" i="1"/>
  <c r="CJ200" i="1"/>
  <c r="CK200" i="1"/>
  <c r="CL200" i="1"/>
  <c r="CM200" i="1"/>
  <c r="R200" i="1"/>
  <c r="CH201" i="1"/>
  <c r="CJ201" i="1"/>
  <c r="CK201" i="1"/>
  <c r="CL201" i="1"/>
  <c r="CM201" i="1"/>
  <c r="R201" i="1"/>
  <c r="CH202" i="1"/>
  <c r="CJ202" i="1"/>
  <c r="CK202" i="1"/>
  <c r="CL202" i="1"/>
  <c r="CM202" i="1"/>
  <c r="R202" i="1"/>
  <c r="CH203" i="1"/>
  <c r="CJ203" i="1"/>
  <c r="CK203" i="1"/>
  <c r="CL203" i="1"/>
  <c r="CM203" i="1"/>
  <c r="R203" i="1"/>
  <c r="CH204" i="1"/>
  <c r="CJ204" i="1"/>
  <c r="CK204" i="1"/>
  <c r="CL204" i="1"/>
  <c r="CM204" i="1"/>
  <c r="R204" i="1"/>
  <c r="CH205" i="1"/>
  <c r="CJ205" i="1"/>
  <c r="CK205" i="1"/>
  <c r="CL205" i="1"/>
  <c r="CM205" i="1"/>
  <c r="R205" i="1"/>
  <c r="CH206" i="1"/>
  <c r="CJ206" i="1"/>
  <c r="CK206" i="1"/>
  <c r="CL206" i="1"/>
  <c r="CM206" i="1"/>
  <c r="R206" i="1"/>
  <c r="CH207" i="1"/>
  <c r="CJ207" i="1"/>
  <c r="CK207" i="1"/>
  <c r="CL207" i="1"/>
  <c r="CM207" i="1"/>
  <c r="R207" i="1"/>
  <c r="CH208" i="1"/>
  <c r="CJ208" i="1"/>
  <c r="CK208" i="1"/>
  <c r="CL208" i="1"/>
  <c r="CM208" i="1"/>
  <c r="R208" i="1"/>
  <c r="CH209" i="1"/>
  <c r="CJ209" i="1"/>
  <c r="CK209" i="1"/>
  <c r="CL209" i="1"/>
  <c r="CM209" i="1"/>
  <c r="R209" i="1"/>
  <c r="CH210" i="1"/>
  <c r="CJ210" i="1"/>
  <c r="CK210" i="1"/>
  <c r="CL210" i="1"/>
  <c r="CM210" i="1"/>
  <c r="R210" i="1"/>
  <c r="CH211" i="1"/>
  <c r="CJ211" i="1"/>
  <c r="CK211" i="1"/>
  <c r="CL211" i="1"/>
  <c r="CM211" i="1"/>
  <c r="R211" i="1"/>
  <c r="CH212" i="1"/>
  <c r="CJ212" i="1"/>
  <c r="CK212" i="1"/>
  <c r="CL212" i="1"/>
  <c r="CM212" i="1"/>
  <c r="R212" i="1"/>
  <c r="CH213" i="1"/>
  <c r="CJ213" i="1"/>
  <c r="CK213" i="1"/>
  <c r="CL213" i="1"/>
  <c r="CM213" i="1"/>
  <c r="R213" i="1"/>
  <c r="CH214" i="1"/>
  <c r="CJ214" i="1"/>
  <c r="CK214" i="1"/>
  <c r="CL214" i="1"/>
  <c r="CM214" i="1"/>
  <c r="R214" i="1"/>
  <c r="CH215" i="1"/>
  <c r="CJ215" i="1"/>
  <c r="CK215" i="1"/>
  <c r="CL215" i="1"/>
  <c r="CM215" i="1"/>
  <c r="R215" i="1"/>
  <c r="CH216" i="1"/>
  <c r="CJ216" i="1"/>
  <c r="CK216" i="1"/>
  <c r="CL216" i="1"/>
  <c r="CM216" i="1"/>
  <c r="R216" i="1"/>
  <c r="CH217" i="1"/>
  <c r="CJ217" i="1"/>
  <c r="CK217" i="1"/>
  <c r="CL217" i="1"/>
  <c r="CM217" i="1"/>
  <c r="R217" i="1"/>
  <c r="CH218" i="1"/>
  <c r="CJ218" i="1"/>
  <c r="CK218" i="1"/>
  <c r="CL218" i="1"/>
  <c r="CM218" i="1"/>
  <c r="R218" i="1"/>
  <c r="CH219" i="1"/>
  <c r="CJ219" i="1"/>
  <c r="CK219" i="1"/>
  <c r="CL219" i="1"/>
  <c r="CM219" i="1"/>
  <c r="R219" i="1"/>
  <c r="CH220" i="1"/>
  <c r="CJ220" i="1"/>
  <c r="CK220" i="1"/>
  <c r="CL220" i="1"/>
  <c r="CM220" i="1"/>
  <c r="R220" i="1"/>
  <c r="CH221" i="1"/>
  <c r="CJ221" i="1"/>
  <c r="CK221" i="1"/>
  <c r="CL221" i="1"/>
  <c r="CM221" i="1"/>
  <c r="R221" i="1"/>
  <c r="CH222" i="1"/>
  <c r="CJ222" i="1"/>
  <c r="CK222" i="1"/>
  <c r="CL222" i="1"/>
  <c r="CM222" i="1"/>
  <c r="R222" i="1"/>
  <c r="CH223" i="1"/>
  <c r="CJ223" i="1"/>
  <c r="CK223" i="1"/>
  <c r="CL223" i="1"/>
  <c r="CM223" i="1"/>
  <c r="R223" i="1"/>
  <c r="CH224" i="1"/>
  <c r="CJ224" i="1"/>
  <c r="CK224" i="1"/>
  <c r="CL224" i="1"/>
  <c r="CM224" i="1"/>
  <c r="R224" i="1"/>
  <c r="CH225" i="1"/>
  <c r="CJ225" i="1"/>
  <c r="CK225" i="1"/>
  <c r="CL225" i="1"/>
  <c r="CM225" i="1"/>
  <c r="R225" i="1"/>
  <c r="CH226" i="1"/>
  <c r="CJ226" i="1"/>
  <c r="CK226" i="1"/>
  <c r="CL226" i="1"/>
  <c r="CM226" i="1"/>
  <c r="R226" i="1"/>
  <c r="CH227" i="1"/>
  <c r="CJ227" i="1"/>
  <c r="CK227" i="1"/>
  <c r="CL227" i="1"/>
  <c r="CM227" i="1"/>
  <c r="R227" i="1"/>
  <c r="CH228" i="1"/>
  <c r="CJ228" i="1"/>
  <c r="CK228" i="1"/>
  <c r="CL228" i="1"/>
  <c r="CM228" i="1"/>
  <c r="R228" i="1"/>
  <c r="CH229" i="1"/>
  <c r="CJ229" i="1"/>
  <c r="CK229" i="1"/>
  <c r="CL229" i="1"/>
  <c r="CM229" i="1"/>
  <c r="R229" i="1"/>
  <c r="CH230" i="1"/>
  <c r="CJ230" i="1"/>
  <c r="CK230" i="1"/>
  <c r="CL230" i="1"/>
  <c r="CM230" i="1"/>
  <c r="R230" i="1"/>
  <c r="CH231" i="1"/>
  <c r="CJ231" i="1"/>
  <c r="CK231" i="1"/>
  <c r="CL231" i="1"/>
  <c r="CM231" i="1"/>
  <c r="R231" i="1"/>
  <c r="CH232" i="1"/>
  <c r="CJ232" i="1"/>
  <c r="CK232" i="1"/>
  <c r="CL232" i="1"/>
  <c r="CM232" i="1"/>
  <c r="R232" i="1"/>
  <c r="CH233" i="1"/>
  <c r="CJ233" i="1"/>
  <c r="CK233" i="1"/>
  <c r="CL233" i="1"/>
  <c r="CM233" i="1"/>
  <c r="R233" i="1"/>
  <c r="CH234" i="1"/>
  <c r="CJ234" i="1"/>
  <c r="CK234" i="1"/>
  <c r="CL234" i="1"/>
  <c r="CM234" i="1"/>
  <c r="R234" i="1"/>
  <c r="CH235" i="1"/>
  <c r="CJ235" i="1"/>
  <c r="CK235" i="1"/>
  <c r="CL235" i="1"/>
  <c r="CM235" i="1"/>
  <c r="R235" i="1"/>
  <c r="CH236" i="1"/>
  <c r="CJ236" i="1"/>
  <c r="CK236" i="1"/>
  <c r="CL236" i="1"/>
  <c r="CM236" i="1"/>
  <c r="R236" i="1"/>
  <c r="CH237" i="1"/>
  <c r="CJ237" i="1"/>
  <c r="CK237" i="1"/>
  <c r="CL237" i="1"/>
  <c r="CM237" i="1"/>
  <c r="R237" i="1"/>
  <c r="CH238" i="1"/>
  <c r="CJ238" i="1"/>
  <c r="CK238" i="1"/>
  <c r="CL238" i="1"/>
  <c r="CM238" i="1"/>
  <c r="R238" i="1"/>
  <c r="CH239" i="1"/>
  <c r="CJ239" i="1"/>
  <c r="CK239" i="1"/>
  <c r="CL239" i="1"/>
  <c r="CM239" i="1"/>
  <c r="R239" i="1"/>
  <c r="CH240" i="1"/>
  <c r="CJ240" i="1"/>
  <c r="CK240" i="1"/>
  <c r="CL240" i="1"/>
  <c r="CM240" i="1"/>
  <c r="R240" i="1"/>
  <c r="CH241" i="1"/>
  <c r="CJ241" i="1"/>
  <c r="CK241" i="1"/>
  <c r="CL241" i="1"/>
  <c r="CM241" i="1"/>
  <c r="R241" i="1"/>
  <c r="CH242" i="1"/>
  <c r="CJ242" i="1"/>
  <c r="CK242" i="1"/>
  <c r="CL242" i="1"/>
  <c r="CM242" i="1"/>
  <c r="R242" i="1"/>
  <c r="CH243" i="1"/>
  <c r="CJ243" i="1"/>
  <c r="CK243" i="1"/>
  <c r="CL243" i="1"/>
  <c r="CM243" i="1"/>
  <c r="R243" i="1"/>
  <c r="CH244" i="1"/>
  <c r="CJ244" i="1"/>
  <c r="CK244" i="1"/>
  <c r="CL244" i="1"/>
  <c r="CM244" i="1"/>
  <c r="R244" i="1"/>
  <c r="CH245" i="1"/>
  <c r="CJ245" i="1"/>
  <c r="CK245" i="1"/>
  <c r="CL245" i="1"/>
  <c r="CM245" i="1"/>
  <c r="R245" i="1"/>
  <c r="CH246" i="1"/>
  <c r="CJ246" i="1"/>
  <c r="CK246" i="1"/>
  <c r="CL246" i="1"/>
  <c r="CM246" i="1"/>
  <c r="R246" i="1"/>
  <c r="CH247" i="1"/>
  <c r="CJ247" i="1"/>
  <c r="CK247" i="1"/>
  <c r="CL247" i="1"/>
  <c r="CM247" i="1"/>
  <c r="R247" i="1"/>
  <c r="CH248" i="1"/>
  <c r="CJ248" i="1"/>
  <c r="CK248" i="1"/>
  <c r="CL248" i="1"/>
  <c r="CM248" i="1"/>
  <c r="R248" i="1"/>
  <c r="CH249" i="1"/>
  <c r="CJ249" i="1"/>
  <c r="CK249" i="1"/>
  <c r="CL249" i="1"/>
  <c r="CM249" i="1"/>
  <c r="R249" i="1"/>
  <c r="CH250" i="1"/>
  <c r="CJ250" i="1"/>
  <c r="CK250" i="1"/>
  <c r="CL250" i="1"/>
  <c r="CM250" i="1"/>
  <c r="R250" i="1"/>
  <c r="CH251" i="1"/>
  <c r="CJ251" i="1"/>
  <c r="CK251" i="1"/>
  <c r="CL251" i="1"/>
  <c r="CM251" i="1"/>
  <c r="R251" i="1"/>
  <c r="CH252" i="1"/>
  <c r="CJ252" i="1"/>
  <c r="CK252" i="1"/>
  <c r="CL252" i="1"/>
  <c r="CM252" i="1"/>
  <c r="R252" i="1"/>
  <c r="CH253" i="1"/>
  <c r="CJ253" i="1"/>
  <c r="CK253" i="1"/>
  <c r="CL253" i="1"/>
  <c r="CM253" i="1"/>
  <c r="R253" i="1"/>
  <c r="CH255" i="1"/>
  <c r="CJ255" i="1"/>
  <c r="CK255" i="1"/>
  <c r="CL255" i="1"/>
  <c r="CM255" i="1"/>
  <c r="R255" i="1"/>
  <c r="CH256" i="1"/>
  <c r="CJ256" i="1"/>
  <c r="CK256" i="1"/>
  <c r="CL256" i="1"/>
  <c r="CM256" i="1"/>
  <c r="R256" i="1"/>
  <c r="CH257" i="1"/>
  <c r="CJ257" i="1"/>
  <c r="CK257" i="1"/>
  <c r="CL257" i="1"/>
  <c r="CM257" i="1"/>
  <c r="R257" i="1"/>
  <c r="CH258" i="1"/>
  <c r="CJ258" i="1"/>
  <c r="CK258" i="1"/>
  <c r="CL258" i="1"/>
  <c r="CM258" i="1"/>
  <c r="R258" i="1"/>
  <c r="CH259" i="1"/>
  <c r="CJ259" i="1"/>
  <c r="CK259" i="1"/>
  <c r="CL259" i="1"/>
  <c r="CM259" i="1"/>
  <c r="R259" i="1"/>
  <c r="CH260" i="1"/>
  <c r="CJ260" i="1"/>
  <c r="CK260" i="1"/>
  <c r="CL260" i="1"/>
  <c r="CM260" i="1"/>
  <c r="R260" i="1"/>
  <c r="CH261" i="1"/>
  <c r="CJ261" i="1"/>
  <c r="CK261" i="1"/>
  <c r="CL261" i="1"/>
  <c r="CM261" i="1"/>
  <c r="R261" i="1"/>
  <c r="CH262" i="1"/>
  <c r="CJ262" i="1"/>
  <c r="CK262" i="1"/>
  <c r="CL262" i="1"/>
  <c r="CM262" i="1"/>
  <c r="R262" i="1"/>
  <c r="CH263" i="1"/>
  <c r="CJ263" i="1"/>
  <c r="CK263" i="1"/>
  <c r="CL263" i="1"/>
  <c r="CM263" i="1"/>
  <c r="R263" i="1"/>
  <c r="CH264" i="1"/>
  <c r="CJ264" i="1"/>
  <c r="CK264" i="1"/>
  <c r="CL264" i="1"/>
  <c r="CM264" i="1"/>
  <c r="R264" i="1"/>
  <c r="CH265" i="1"/>
  <c r="CJ265" i="1"/>
  <c r="CK265" i="1"/>
  <c r="CL265" i="1"/>
  <c r="CM265" i="1"/>
  <c r="R265" i="1"/>
  <c r="CH266" i="1"/>
  <c r="CJ266" i="1"/>
  <c r="CK266" i="1"/>
  <c r="CL266" i="1"/>
  <c r="CM266" i="1"/>
  <c r="R266" i="1"/>
  <c r="CH267" i="1"/>
  <c r="CJ267" i="1"/>
  <c r="CK267" i="1"/>
  <c r="CL267" i="1"/>
  <c r="CM267" i="1"/>
  <c r="R267" i="1"/>
  <c r="CH268" i="1"/>
  <c r="CJ268" i="1"/>
  <c r="CK268" i="1"/>
  <c r="CL268" i="1"/>
  <c r="CM268" i="1"/>
  <c r="R268" i="1"/>
  <c r="CH269" i="1"/>
  <c r="CJ269" i="1"/>
  <c r="CK269" i="1"/>
  <c r="CL269" i="1"/>
  <c r="CM269" i="1"/>
  <c r="R269" i="1"/>
  <c r="CH270" i="1"/>
  <c r="CJ270" i="1"/>
  <c r="CK270" i="1"/>
  <c r="CL270" i="1"/>
  <c r="CM270" i="1"/>
  <c r="R270" i="1"/>
  <c r="CH271" i="1"/>
  <c r="CJ271" i="1"/>
  <c r="CK271" i="1"/>
  <c r="CL271" i="1"/>
  <c r="CM271" i="1"/>
  <c r="R271" i="1"/>
  <c r="CH272" i="1"/>
  <c r="CJ272" i="1"/>
  <c r="CK272" i="1"/>
  <c r="CL272" i="1"/>
  <c r="CM272" i="1"/>
  <c r="R272" i="1"/>
  <c r="CH273" i="1"/>
  <c r="CJ273" i="1"/>
  <c r="CK273" i="1"/>
  <c r="CL273" i="1"/>
  <c r="CM273" i="1"/>
  <c r="R273" i="1"/>
  <c r="CH274" i="1"/>
  <c r="CJ274" i="1"/>
  <c r="CK274" i="1"/>
  <c r="CL274" i="1"/>
  <c r="CM274" i="1"/>
  <c r="R274" i="1"/>
  <c r="CH275" i="1"/>
  <c r="CJ275" i="1"/>
  <c r="CK275" i="1"/>
  <c r="CL275" i="1"/>
  <c r="CM275" i="1"/>
  <c r="R275" i="1"/>
  <c r="CH276" i="1"/>
  <c r="CJ276" i="1"/>
  <c r="CK276" i="1"/>
  <c r="CL276" i="1"/>
  <c r="CM276" i="1"/>
  <c r="R276" i="1"/>
  <c r="CH277" i="1"/>
  <c r="CJ277" i="1"/>
  <c r="CK277" i="1"/>
  <c r="CL277" i="1"/>
  <c r="CM277" i="1"/>
  <c r="R277" i="1"/>
  <c r="CH278" i="1"/>
  <c r="CJ278" i="1"/>
  <c r="CK278" i="1"/>
  <c r="CL278" i="1"/>
  <c r="CM278" i="1"/>
  <c r="R278" i="1"/>
  <c r="CH279" i="1"/>
  <c r="CJ279" i="1"/>
  <c r="CK279" i="1"/>
  <c r="CL279" i="1"/>
  <c r="CM279" i="1"/>
  <c r="R279" i="1"/>
  <c r="CH280" i="1"/>
  <c r="CJ280" i="1"/>
  <c r="CK280" i="1"/>
  <c r="CL280" i="1"/>
  <c r="CM280" i="1"/>
  <c r="R280" i="1"/>
  <c r="CH281" i="1"/>
  <c r="CJ281" i="1"/>
  <c r="CK281" i="1"/>
  <c r="CL281" i="1"/>
  <c r="CM281" i="1"/>
  <c r="R281" i="1"/>
  <c r="CH282" i="1"/>
  <c r="CJ282" i="1"/>
  <c r="CK282" i="1"/>
  <c r="CL282" i="1"/>
  <c r="CM282" i="1"/>
  <c r="R282" i="1"/>
  <c r="CH283" i="1"/>
  <c r="CJ283" i="1"/>
  <c r="CK283" i="1"/>
  <c r="CL283" i="1"/>
  <c r="CM283" i="1"/>
  <c r="R283" i="1"/>
  <c r="CH284" i="1"/>
  <c r="CJ284" i="1"/>
  <c r="CK284" i="1"/>
  <c r="CL284" i="1"/>
  <c r="CM284" i="1"/>
  <c r="R284" i="1"/>
  <c r="CH285" i="1"/>
  <c r="CJ285" i="1"/>
  <c r="CK285" i="1"/>
  <c r="CL285" i="1"/>
  <c r="CM285" i="1"/>
  <c r="R285" i="1"/>
  <c r="CH286" i="1"/>
  <c r="CJ286" i="1"/>
  <c r="CK286" i="1"/>
  <c r="CL286" i="1"/>
  <c r="CM286" i="1"/>
  <c r="R286" i="1"/>
  <c r="CH287" i="1"/>
  <c r="CJ287" i="1"/>
  <c r="CK287" i="1"/>
  <c r="CL287" i="1"/>
  <c r="CM287" i="1"/>
  <c r="R287" i="1"/>
  <c r="CH288" i="1"/>
  <c r="CJ288" i="1"/>
  <c r="CK288" i="1"/>
  <c r="CL288" i="1"/>
  <c r="CM288" i="1"/>
  <c r="R288" i="1"/>
  <c r="CH289" i="1"/>
  <c r="CJ289" i="1"/>
  <c r="CK289" i="1"/>
  <c r="CL289" i="1"/>
  <c r="CM289" i="1"/>
  <c r="R289" i="1"/>
  <c r="CH290" i="1"/>
  <c r="CJ290" i="1"/>
  <c r="CK290" i="1"/>
  <c r="CL290" i="1"/>
  <c r="CM290" i="1"/>
  <c r="R290" i="1"/>
  <c r="CH291" i="1"/>
  <c r="CJ291" i="1"/>
  <c r="CK291" i="1"/>
  <c r="CL291" i="1"/>
  <c r="CM291" i="1"/>
  <c r="R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293" i="1"/>
  <c r="R294" i="1"/>
  <c r="R295" i="1"/>
  <c r="R296" i="1"/>
  <c r="R297" i="1"/>
  <c r="R298" i="1"/>
  <c r="R299" i="1"/>
  <c r="R292" i="1"/>
  <c r="S254" i="1"/>
  <c r="R254"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S18" i="1"/>
  <c r="DE94" i="1"/>
  <c r="DE95" i="1"/>
  <c r="DE96" i="1"/>
  <c r="DE97" i="1"/>
  <c r="DE98" i="1"/>
  <c r="DE99" i="1"/>
  <c r="DE100" i="1"/>
  <c r="DE101" i="1"/>
  <c r="DE102" i="1"/>
  <c r="DE103" i="1"/>
  <c r="DE104" i="1"/>
  <c r="DE105" i="1"/>
  <c r="DE106" i="1"/>
  <c r="DE107" i="1"/>
  <c r="DE108" i="1"/>
  <c r="DE109" i="1"/>
  <c r="DE110" i="1"/>
  <c r="DE111" i="1"/>
  <c r="DE112" i="1"/>
  <c r="DE113" i="1"/>
  <c r="DE114" i="1"/>
  <c r="DE115" i="1"/>
  <c r="DE116" i="1"/>
  <c r="DE117" i="1"/>
  <c r="DE118" i="1"/>
  <c r="DE119" i="1"/>
  <c r="DE120" i="1"/>
  <c r="DE121" i="1"/>
  <c r="DE122" i="1"/>
  <c r="DE123" i="1"/>
  <c r="DE124" i="1"/>
  <c r="DE125" i="1"/>
  <c r="DE126" i="1"/>
  <c r="DE127" i="1"/>
  <c r="DE128" i="1"/>
  <c r="DE129" i="1"/>
  <c r="DE130" i="1"/>
  <c r="DE131" i="1"/>
  <c r="DE132" i="1"/>
  <c r="DE133" i="1"/>
  <c r="DE134" i="1"/>
  <c r="DE135" i="1"/>
  <c r="DE136" i="1"/>
  <c r="DE137" i="1"/>
  <c r="DE138" i="1"/>
  <c r="DE139" i="1"/>
  <c r="DE140" i="1"/>
  <c r="DE141" i="1"/>
  <c r="DE142" i="1"/>
  <c r="DE143" i="1"/>
  <c r="DE144" i="1"/>
  <c r="DE145" i="1"/>
  <c r="DE146" i="1"/>
  <c r="DE147" i="1"/>
  <c r="DE148" i="1"/>
  <c r="DE149" i="1"/>
  <c r="DE150" i="1"/>
  <c r="DE151" i="1"/>
  <c r="DE152" i="1"/>
  <c r="DE153" i="1"/>
  <c r="DE154" i="1"/>
  <c r="DE155" i="1"/>
  <c r="DE156" i="1"/>
  <c r="DE157" i="1"/>
  <c r="DE158" i="1"/>
  <c r="DE159" i="1"/>
  <c r="DE160" i="1"/>
  <c r="DE161" i="1"/>
  <c r="DE162" i="1"/>
  <c r="DE163" i="1"/>
  <c r="DE164" i="1"/>
  <c r="DE165" i="1"/>
  <c r="DE166" i="1"/>
  <c r="DE167" i="1"/>
  <c r="DE168" i="1"/>
  <c r="DE169" i="1"/>
  <c r="DE170" i="1"/>
  <c r="DE171" i="1"/>
  <c r="DE172" i="1"/>
  <c r="DE173" i="1"/>
  <c r="DE174" i="1"/>
  <c r="DE175" i="1"/>
  <c r="DE176" i="1"/>
  <c r="DE177" i="1"/>
  <c r="DE178" i="1"/>
  <c r="DE179" i="1"/>
  <c r="DE180" i="1"/>
  <c r="DE181" i="1"/>
  <c r="DE182" i="1"/>
  <c r="DE183" i="1"/>
  <c r="DE184" i="1"/>
  <c r="DE185" i="1"/>
  <c r="DE186" i="1"/>
  <c r="DE187" i="1"/>
  <c r="DE188" i="1"/>
  <c r="DE189" i="1"/>
  <c r="DE190" i="1"/>
  <c r="DE191" i="1"/>
  <c r="DE192" i="1"/>
  <c r="DE193" i="1"/>
  <c r="DE194" i="1"/>
  <c r="DE195" i="1"/>
  <c r="DE196" i="1"/>
  <c r="DE197" i="1"/>
  <c r="DE198" i="1"/>
  <c r="DE199" i="1"/>
  <c r="DE200" i="1"/>
  <c r="DE201" i="1"/>
  <c r="DE202" i="1"/>
  <c r="DE203" i="1"/>
  <c r="DE204" i="1"/>
  <c r="DE205" i="1"/>
  <c r="DE206" i="1"/>
  <c r="DE207" i="1"/>
  <c r="DE208" i="1"/>
  <c r="DE209" i="1"/>
  <c r="DE210" i="1"/>
  <c r="DE211" i="1"/>
  <c r="DE212" i="1"/>
  <c r="DE213" i="1"/>
  <c r="DE214" i="1"/>
  <c r="DE215" i="1"/>
  <c r="DE216" i="1"/>
  <c r="DE217" i="1"/>
  <c r="DE218" i="1"/>
  <c r="DE219" i="1"/>
  <c r="DE220" i="1"/>
  <c r="DE221" i="1"/>
  <c r="DE222" i="1"/>
  <c r="DE223" i="1"/>
  <c r="DE224" i="1"/>
  <c r="DE225" i="1"/>
  <c r="DE226" i="1"/>
  <c r="DE227" i="1"/>
  <c r="DE228" i="1"/>
  <c r="DE229" i="1"/>
  <c r="DE230" i="1"/>
  <c r="DE231" i="1"/>
  <c r="DE232" i="1"/>
  <c r="DE233" i="1"/>
  <c r="DE234" i="1"/>
  <c r="DE235" i="1"/>
  <c r="DE236" i="1"/>
  <c r="DE237" i="1"/>
  <c r="DE238" i="1"/>
  <c r="DE239" i="1"/>
  <c r="DE240" i="1"/>
  <c r="DE241" i="1"/>
  <c r="DE242" i="1"/>
  <c r="DE243" i="1"/>
  <c r="DE244" i="1"/>
  <c r="DE245" i="1"/>
  <c r="DE246" i="1"/>
  <c r="DE247" i="1"/>
  <c r="DE248" i="1"/>
  <c r="DE249" i="1"/>
  <c r="DE250" i="1"/>
  <c r="DE251" i="1"/>
  <c r="DE252" i="1"/>
  <c r="DE253" i="1"/>
  <c r="DE254" i="1"/>
  <c r="DE255" i="1"/>
  <c r="DE256" i="1"/>
  <c r="DE257" i="1"/>
  <c r="DE258" i="1"/>
  <c r="DE259" i="1"/>
  <c r="DE260" i="1"/>
  <c r="DE261" i="1"/>
  <c r="DE262" i="1"/>
  <c r="DE263" i="1"/>
  <c r="DE264" i="1"/>
  <c r="DE265" i="1"/>
  <c r="DE266" i="1"/>
  <c r="DE267" i="1"/>
  <c r="DE268" i="1"/>
  <c r="DE269" i="1"/>
  <c r="DE270" i="1"/>
  <c r="DE271" i="1"/>
  <c r="DE272" i="1"/>
  <c r="DE273" i="1"/>
  <c r="DE274" i="1"/>
  <c r="DE275" i="1"/>
  <c r="DE276" i="1"/>
  <c r="DE277" i="1"/>
  <c r="DE278" i="1"/>
  <c r="DE279" i="1"/>
  <c r="DE280" i="1"/>
  <c r="DE281" i="1"/>
  <c r="DE282" i="1"/>
  <c r="DE283" i="1"/>
  <c r="DE284" i="1"/>
  <c r="DE285" i="1"/>
  <c r="DE286" i="1"/>
  <c r="DE287" i="1"/>
  <c r="DE288" i="1"/>
  <c r="DE289" i="1"/>
  <c r="DE290" i="1"/>
  <c r="DE291" i="1"/>
  <c r="DE292" i="1"/>
  <c r="DE293" i="1"/>
  <c r="DE294" i="1"/>
  <c r="DE295" i="1"/>
  <c r="DE296" i="1"/>
  <c r="DE297" i="1"/>
  <c r="DE298" i="1"/>
  <c r="DE299" i="1"/>
  <c r="DE300" i="1"/>
  <c r="DE301" i="1"/>
  <c r="DE302" i="1"/>
  <c r="DE303" i="1"/>
  <c r="DE304" i="1"/>
  <c r="DE305" i="1"/>
  <c r="DE306" i="1"/>
  <c r="DE307" i="1"/>
  <c r="DE308" i="1"/>
  <c r="DE309" i="1"/>
  <c r="DE310" i="1"/>
  <c r="DE311" i="1"/>
  <c r="DE312" i="1"/>
  <c r="DE313" i="1"/>
  <c r="DE314" i="1"/>
  <c r="DE315" i="1"/>
  <c r="DE316" i="1"/>
  <c r="DE317" i="1"/>
  <c r="DE318" i="1"/>
  <c r="DE319" i="1"/>
  <c r="DE320" i="1"/>
  <c r="DE321" i="1"/>
  <c r="DE322" i="1"/>
  <c r="DE323" i="1"/>
  <c r="DE324" i="1"/>
  <c r="DE325" i="1"/>
  <c r="DE326" i="1"/>
  <c r="DE327" i="1"/>
  <c r="DE328" i="1"/>
  <c r="DE329" i="1"/>
  <c r="DE330" i="1"/>
  <c r="DE331" i="1"/>
  <c r="DE332" i="1"/>
  <c r="DE333" i="1"/>
  <c r="DE334" i="1"/>
  <c r="DE335" i="1"/>
  <c r="DE336" i="1"/>
  <c r="DE337" i="1"/>
  <c r="DE338" i="1"/>
  <c r="DE339" i="1"/>
  <c r="DE340" i="1"/>
  <c r="DE341" i="1"/>
  <c r="DE342" i="1"/>
  <c r="DE343" i="1"/>
  <c r="DE344" i="1"/>
  <c r="DE345" i="1"/>
  <c r="DE346" i="1"/>
  <c r="DE347" i="1"/>
  <c r="DE348" i="1"/>
  <c r="DE349" i="1"/>
  <c r="DE350" i="1"/>
  <c r="DE351" i="1"/>
  <c r="DE352" i="1"/>
  <c r="DE353" i="1"/>
  <c r="DE354" i="1"/>
  <c r="DE355" i="1"/>
  <c r="DE356" i="1"/>
  <c r="DE357" i="1"/>
  <c r="DE358" i="1"/>
  <c r="DE359" i="1"/>
  <c r="DE360" i="1"/>
  <c r="DE361" i="1"/>
  <c r="DE362" i="1"/>
  <c r="DE363" i="1"/>
  <c r="DE364" i="1"/>
  <c r="DE365" i="1"/>
  <c r="DE366" i="1"/>
  <c r="DE367" i="1"/>
  <c r="DE368" i="1"/>
  <c r="DE369" i="1"/>
  <c r="DE370" i="1"/>
  <c r="DE371" i="1"/>
  <c r="DE372" i="1"/>
  <c r="DE373" i="1"/>
  <c r="DE374" i="1"/>
  <c r="DE375" i="1"/>
  <c r="DE376" i="1"/>
  <c r="DE377" i="1"/>
  <c r="DE378" i="1"/>
  <c r="DE379" i="1"/>
  <c r="DE380" i="1"/>
  <c r="DE381" i="1"/>
  <c r="DE382" i="1"/>
  <c r="DE383" i="1"/>
  <c r="DE384" i="1"/>
  <c r="DE385" i="1"/>
  <c r="DE386" i="1"/>
  <c r="DE387" i="1"/>
  <c r="DE388" i="1"/>
  <c r="DE389" i="1"/>
  <c r="DE390" i="1"/>
  <c r="DE391" i="1"/>
  <c r="DE392" i="1"/>
  <c r="DE393" i="1"/>
  <c r="DE394" i="1"/>
  <c r="DE395" i="1"/>
  <c r="DE396" i="1"/>
  <c r="DE397" i="1"/>
  <c r="DE398" i="1"/>
  <c r="DE399" i="1"/>
  <c r="DE400" i="1"/>
  <c r="DE401" i="1"/>
  <c r="DE402" i="1"/>
  <c r="DE403" i="1"/>
  <c r="DE404" i="1"/>
  <c r="DE405" i="1"/>
  <c r="DE406" i="1"/>
  <c r="DE407" i="1"/>
  <c r="DE408" i="1"/>
  <c r="DE409" i="1"/>
  <c r="DE410" i="1"/>
  <c r="DE411" i="1"/>
  <c r="DE412" i="1"/>
  <c r="DE413" i="1"/>
  <c r="DE414" i="1"/>
  <c r="DE415" i="1"/>
  <c r="DE416" i="1"/>
  <c r="DE417" i="1"/>
  <c r="DE418" i="1"/>
  <c r="DE419" i="1"/>
  <c r="DE420" i="1"/>
  <c r="DE421" i="1"/>
  <c r="DE422" i="1"/>
  <c r="DE423" i="1"/>
  <c r="DE424" i="1"/>
  <c r="DE425" i="1"/>
  <c r="DE426" i="1"/>
  <c r="DE427" i="1"/>
  <c r="DE428" i="1"/>
  <c r="DE429" i="1"/>
  <c r="DE430" i="1"/>
  <c r="DE431" i="1"/>
  <c r="DE432" i="1"/>
  <c r="DE433" i="1"/>
  <c r="DE434" i="1"/>
  <c r="DE435" i="1"/>
  <c r="DE436" i="1"/>
  <c r="DE437" i="1"/>
  <c r="DE438" i="1"/>
  <c r="DE439" i="1"/>
  <c r="DE440" i="1"/>
  <c r="DE441" i="1"/>
  <c r="DE442" i="1"/>
  <c r="DE443" i="1"/>
  <c r="DE444" i="1"/>
  <c r="DE445" i="1"/>
  <c r="DE446" i="1"/>
  <c r="DE447" i="1"/>
  <c r="DE448" i="1"/>
  <c r="DE449" i="1"/>
  <c r="DE450" i="1"/>
  <c r="DE451" i="1"/>
  <c r="DE452" i="1"/>
  <c r="DE453" i="1"/>
  <c r="DE454" i="1"/>
  <c r="DE455" i="1"/>
  <c r="DE456" i="1"/>
  <c r="DE457" i="1"/>
  <c r="DE458" i="1"/>
  <c r="DE459" i="1"/>
  <c r="DE460" i="1"/>
  <c r="DE461" i="1"/>
  <c r="DE462" i="1"/>
  <c r="DE463" i="1"/>
  <c r="DE464" i="1"/>
  <c r="DE465" i="1"/>
  <c r="DE466" i="1"/>
  <c r="DE467" i="1"/>
  <c r="DE468" i="1"/>
  <c r="DE469" i="1"/>
  <c r="DE470" i="1"/>
  <c r="DE471" i="1"/>
  <c r="DE472" i="1"/>
  <c r="DE473" i="1"/>
  <c r="DE474" i="1"/>
  <c r="DE475" i="1"/>
  <c r="DE476" i="1"/>
  <c r="DE477" i="1"/>
  <c r="DE478" i="1"/>
  <c r="DE479" i="1"/>
  <c r="DE480" i="1"/>
  <c r="DE481" i="1"/>
  <c r="DE482" i="1"/>
  <c r="DE483" i="1"/>
  <c r="DE484" i="1"/>
  <c r="DE485" i="1"/>
  <c r="DE486" i="1"/>
  <c r="DE487" i="1"/>
  <c r="DE488" i="1"/>
  <c r="DE489" i="1"/>
  <c r="DE490" i="1"/>
  <c r="DE491" i="1"/>
  <c r="DE492" i="1"/>
  <c r="DE493" i="1"/>
  <c r="DE494" i="1"/>
  <c r="DE495" i="1"/>
  <c r="DE496" i="1"/>
  <c r="DE497" i="1"/>
  <c r="DE498" i="1"/>
  <c r="DE499" i="1"/>
  <c r="DE500" i="1"/>
  <c r="DE501" i="1"/>
  <c r="DE502" i="1"/>
  <c r="DE503" i="1"/>
  <c r="DE504" i="1"/>
  <c r="DE505" i="1"/>
  <c r="DE506" i="1"/>
  <c r="DE507" i="1"/>
  <c r="DE508" i="1"/>
  <c r="DE509" i="1"/>
  <c r="DE510" i="1"/>
  <c r="DE511" i="1"/>
  <c r="DE512" i="1"/>
  <c r="DE513" i="1"/>
  <c r="DE514" i="1"/>
  <c r="DE515" i="1"/>
  <c r="DE516" i="1"/>
  <c r="DE517" i="1"/>
  <c r="DE518" i="1"/>
  <c r="DE519" i="1"/>
  <c r="DE520" i="1"/>
  <c r="DE521" i="1"/>
  <c r="DE522" i="1"/>
  <c r="DE523" i="1"/>
  <c r="DE524" i="1"/>
  <c r="DE525" i="1"/>
  <c r="DE526" i="1"/>
  <c r="DE527" i="1"/>
  <c r="DE528" i="1"/>
  <c r="DE529" i="1"/>
  <c r="DE530" i="1"/>
  <c r="DE531" i="1"/>
  <c r="DE532" i="1"/>
  <c r="DE533" i="1"/>
  <c r="DE534" i="1"/>
  <c r="DE535" i="1"/>
  <c r="DE536" i="1"/>
  <c r="DE537" i="1"/>
  <c r="DE538" i="1"/>
  <c r="DE539" i="1"/>
  <c r="DE540" i="1"/>
  <c r="DE541" i="1"/>
  <c r="DE542" i="1"/>
  <c r="DE543" i="1"/>
  <c r="DE544" i="1"/>
  <c r="DE545" i="1"/>
  <c r="DE546" i="1"/>
  <c r="DE547" i="1"/>
  <c r="DE548" i="1"/>
  <c r="DE549" i="1"/>
  <c r="DE550" i="1"/>
  <c r="DE551" i="1"/>
  <c r="DE552" i="1"/>
  <c r="DE553" i="1"/>
  <c r="DE554" i="1"/>
  <c r="DE555" i="1"/>
  <c r="DE556" i="1"/>
  <c r="DE557" i="1"/>
  <c r="DE558" i="1"/>
  <c r="DE559" i="1"/>
  <c r="DE560" i="1"/>
  <c r="DE561" i="1"/>
  <c r="DE562" i="1"/>
  <c r="DE563" i="1"/>
  <c r="DE564" i="1"/>
  <c r="DE565" i="1"/>
  <c r="DE566" i="1"/>
  <c r="DE567" i="1"/>
  <c r="DE568" i="1"/>
  <c r="DE569" i="1"/>
  <c r="DE570" i="1"/>
  <c r="DE571" i="1"/>
  <c r="DE572" i="1"/>
  <c r="DE573" i="1"/>
  <c r="DE574" i="1"/>
  <c r="DE575" i="1"/>
  <c r="DE576" i="1"/>
  <c r="DE577" i="1"/>
  <c r="DE578" i="1"/>
  <c r="DE579" i="1"/>
  <c r="DE5" i="1"/>
  <c r="DE6" i="1"/>
  <c r="DE7" i="1"/>
  <c r="DE8" i="1"/>
  <c r="DE9" i="1"/>
  <c r="DE10" i="1"/>
  <c r="DE11" i="1"/>
  <c r="DE12" i="1"/>
  <c r="DE13" i="1"/>
  <c r="DE14" i="1"/>
  <c r="DE15" i="1"/>
  <c r="DE16" i="1"/>
  <c r="DE17" i="1"/>
  <c r="DE18" i="1"/>
  <c r="DE19" i="1"/>
  <c r="DE20" i="1"/>
  <c r="DE21" i="1"/>
  <c r="DE22" i="1"/>
  <c r="DE23" i="1"/>
  <c r="DE24" i="1"/>
  <c r="DE25" i="1"/>
  <c r="DE26" i="1"/>
  <c r="DE27" i="1"/>
  <c r="DE28" i="1"/>
  <c r="DE29" i="1"/>
  <c r="DE30" i="1"/>
  <c r="DE31" i="1"/>
  <c r="DE32" i="1"/>
  <c r="DE33" i="1"/>
  <c r="DE34" i="1"/>
  <c r="DE35" i="1"/>
  <c r="DE36" i="1"/>
  <c r="DE37" i="1"/>
  <c r="DE38" i="1"/>
  <c r="DE39" i="1"/>
  <c r="DE40" i="1"/>
  <c r="DE41" i="1"/>
  <c r="DE42" i="1"/>
  <c r="DE43" i="1"/>
  <c r="DE44" i="1"/>
  <c r="DE45" i="1"/>
  <c r="DE46" i="1"/>
  <c r="DE47" i="1"/>
  <c r="DE48" i="1"/>
  <c r="DE49" i="1"/>
  <c r="DE50" i="1"/>
  <c r="DE51" i="1"/>
  <c r="DE52" i="1"/>
  <c r="DE53" i="1"/>
  <c r="DE54" i="1"/>
  <c r="DE55" i="1"/>
  <c r="DE56" i="1"/>
  <c r="DE57" i="1"/>
  <c r="DE58" i="1"/>
  <c r="DE59" i="1"/>
  <c r="DE60" i="1"/>
  <c r="DE61" i="1"/>
  <c r="DE62" i="1"/>
  <c r="DE63" i="1"/>
  <c r="DE64" i="1"/>
  <c r="DE65" i="1"/>
  <c r="DE66" i="1"/>
  <c r="DE67" i="1"/>
  <c r="DE68" i="1"/>
  <c r="DE69" i="1"/>
  <c r="DE70" i="1"/>
  <c r="DE71" i="1"/>
  <c r="DE72" i="1"/>
  <c r="DE73" i="1"/>
  <c r="DE74" i="1"/>
  <c r="DE75" i="1"/>
  <c r="DE76" i="1"/>
  <c r="DE77" i="1"/>
  <c r="DE78" i="1"/>
  <c r="DE79" i="1"/>
  <c r="DE80" i="1"/>
  <c r="DE81" i="1"/>
  <c r="DE82" i="1"/>
  <c r="DE83" i="1"/>
  <c r="DE84" i="1"/>
  <c r="DE85" i="1"/>
  <c r="DE86" i="1"/>
  <c r="DE87" i="1"/>
  <c r="DE88" i="1"/>
  <c r="DE89" i="1"/>
  <c r="DE90" i="1"/>
  <c r="DE91" i="1"/>
  <c r="DE92" i="1"/>
  <c r="DE93" i="1"/>
  <c r="DE4" i="1"/>
  <c r="AN5" i="1"/>
  <c r="CZ5" i="1"/>
  <c r="AN6" i="1"/>
  <c r="CZ6" i="1"/>
  <c r="AN7" i="1"/>
  <c r="CZ7" i="1"/>
  <c r="AN8" i="1"/>
  <c r="CZ8" i="1"/>
  <c r="AN9" i="1"/>
  <c r="CZ9" i="1"/>
  <c r="AN10" i="1"/>
  <c r="CZ10" i="1"/>
  <c r="AN11" i="1"/>
  <c r="CZ11" i="1"/>
  <c r="AN12" i="1"/>
  <c r="CZ12" i="1"/>
  <c r="AN13" i="1"/>
  <c r="CZ13" i="1"/>
  <c r="AN14" i="1"/>
  <c r="CZ14" i="1"/>
  <c r="AN15" i="1"/>
  <c r="CZ15" i="1"/>
  <c r="AN16" i="1"/>
  <c r="CZ16" i="1"/>
  <c r="AN17" i="1"/>
  <c r="CZ17" i="1"/>
  <c r="AN18" i="1"/>
  <c r="CZ18" i="1"/>
  <c r="AN19" i="1"/>
  <c r="CZ19" i="1"/>
  <c r="AN20" i="1"/>
  <c r="CZ20" i="1"/>
  <c r="AN21" i="1"/>
  <c r="CZ21" i="1"/>
  <c r="AN22" i="1"/>
  <c r="CZ22" i="1"/>
  <c r="AN23" i="1"/>
  <c r="CZ23" i="1"/>
  <c r="AN24" i="1"/>
  <c r="CZ24" i="1"/>
  <c r="AN25" i="1"/>
  <c r="CZ25" i="1"/>
  <c r="AN26" i="1"/>
  <c r="CZ26" i="1"/>
  <c r="AN27" i="1"/>
  <c r="CZ27" i="1"/>
  <c r="AN28" i="1"/>
  <c r="CZ28" i="1"/>
  <c r="AN29" i="1"/>
  <c r="CZ29" i="1"/>
  <c r="AN30" i="1"/>
  <c r="CZ30" i="1"/>
  <c r="AN31" i="1"/>
  <c r="CZ31" i="1"/>
  <c r="AN32" i="1"/>
  <c r="CZ32" i="1"/>
  <c r="AN33" i="1"/>
  <c r="CZ33" i="1"/>
  <c r="AN34" i="1"/>
  <c r="CZ34" i="1"/>
  <c r="AN35" i="1"/>
  <c r="CZ35" i="1"/>
  <c r="AN36" i="1"/>
  <c r="CZ36" i="1"/>
  <c r="AN37" i="1"/>
  <c r="CZ37" i="1"/>
  <c r="AN38" i="1"/>
  <c r="CZ38" i="1"/>
  <c r="AN39" i="1"/>
  <c r="CZ39" i="1"/>
  <c r="AN40" i="1"/>
  <c r="CZ40" i="1"/>
  <c r="AN41" i="1"/>
  <c r="CZ41" i="1"/>
  <c r="AN42" i="1"/>
  <c r="CZ42" i="1"/>
  <c r="AN43" i="1"/>
  <c r="CZ43" i="1"/>
  <c r="AN44" i="1"/>
  <c r="CZ44" i="1"/>
  <c r="AN45" i="1"/>
  <c r="CZ45" i="1"/>
  <c r="AN46" i="1"/>
  <c r="CZ46" i="1"/>
  <c r="AN47" i="1"/>
  <c r="CZ47" i="1"/>
  <c r="AN48" i="1"/>
  <c r="CZ48" i="1"/>
  <c r="AN49" i="1"/>
  <c r="CZ49" i="1"/>
  <c r="AN50" i="1"/>
  <c r="CZ50" i="1"/>
  <c r="AN51" i="1"/>
  <c r="CZ51" i="1"/>
  <c r="AN52" i="1"/>
  <c r="CZ52" i="1"/>
  <c r="AN53" i="1"/>
  <c r="CZ53" i="1"/>
  <c r="AN54" i="1"/>
  <c r="CZ54" i="1"/>
  <c r="AN55" i="1"/>
  <c r="CZ55" i="1"/>
  <c r="AN56" i="1"/>
  <c r="CZ56" i="1"/>
  <c r="AN57" i="1"/>
  <c r="CZ57" i="1"/>
  <c r="AN58" i="1"/>
  <c r="CZ58" i="1"/>
  <c r="AN59" i="1"/>
  <c r="CZ59" i="1"/>
  <c r="AN60" i="1"/>
  <c r="CZ60" i="1"/>
  <c r="AN61" i="1"/>
  <c r="CZ61" i="1"/>
  <c r="AN62" i="1"/>
  <c r="CZ62" i="1"/>
  <c r="AN63" i="1"/>
  <c r="CZ63" i="1"/>
  <c r="AN64" i="1"/>
  <c r="CZ64" i="1"/>
  <c r="AN65" i="1"/>
  <c r="CZ65" i="1"/>
  <c r="AN66" i="1"/>
  <c r="CZ66" i="1"/>
  <c r="AN67" i="1"/>
  <c r="CZ67" i="1"/>
  <c r="AN68" i="1"/>
  <c r="CZ68" i="1"/>
  <c r="AN69" i="1"/>
  <c r="CZ69" i="1"/>
  <c r="AN70" i="1"/>
  <c r="CZ70" i="1"/>
  <c r="AN71" i="1"/>
  <c r="CZ71" i="1"/>
  <c r="AN72" i="1"/>
  <c r="CZ72" i="1"/>
  <c r="AN73" i="1"/>
  <c r="CZ73" i="1"/>
  <c r="AN74" i="1"/>
  <c r="CZ74" i="1"/>
  <c r="AN75" i="1"/>
  <c r="CZ75" i="1"/>
  <c r="AN76" i="1"/>
  <c r="CZ76" i="1"/>
  <c r="AN77" i="1"/>
  <c r="CZ77" i="1"/>
  <c r="AN78" i="1"/>
  <c r="CZ78" i="1"/>
  <c r="AN79" i="1"/>
  <c r="CZ79" i="1"/>
  <c r="AN80" i="1"/>
  <c r="CZ80" i="1"/>
  <c r="AN81" i="1"/>
  <c r="CZ81" i="1"/>
  <c r="AN82" i="1"/>
  <c r="CZ82" i="1"/>
  <c r="AN83" i="1"/>
  <c r="CZ83" i="1"/>
  <c r="AN84" i="1"/>
  <c r="CZ84" i="1"/>
  <c r="AN85" i="1"/>
  <c r="CZ85" i="1"/>
  <c r="AN86" i="1"/>
  <c r="CZ86" i="1"/>
  <c r="AN87" i="1"/>
  <c r="CZ87" i="1"/>
  <c r="AN88" i="1"/>
  <c r="CZ88" i="1"/>
  <c r="AN89" i="1"/>
  <c r="CZ89" i="1"/>
  <c r="AN90" i="1"/>
  <c r="CZ90" i="1"/>
  <c r="AN91" i="1"/>
  <c r="CZ91" i="1"/>
  <c r="AN92" i="1"/>
  <c r="CZ92" i="1"/>
  <c r="AN93" i="1"/>
  <c r="CZ93" i="1"/>
  <c r="AN94" i="1"/>
  <c r="CZ94" i="1"/>
  <c r="AN95" i="1"/>
  <c r="CZ95" i="1"/>
  <c r="AN96" i="1"/>
  <c r="CZ96" i="1"/>
  <c r="AN97" i="1"/>
  <c r="CZ97" i="1"/>
  <c r="AN98" i="1"/>
  <c r="CZ98" i="1"/>
  <c r="AN99" i="1"/>
  <c r="CZ99" i="1"/>
  <c r="AN100" i="1"/>
  <c r="CZ100" i="1"/>
  <c r="AN101" i="1"/>
  <c r="CZ101" i="1"/>
  <c r="AN102" i="1"/>
  <c r="CZ102" i="1"/>
  <c r="AN103" i="1"/>
  <c r="CZ103" i="1"/>
  <c r="AN104" i="1"/>
  <c r="CZ104" i="1"/>
  <c r="AN105" i="1"/>
  <c r="CZ105" i="1"/>
  <c r="AN106" i="1"/>
  <c r="CZ106" i="1"/>
  <c r="AN107" i="1"/>
  <c r="CZ107" i="1"/>
  <c r="AN108" i="1"/>
  <c r="CZ108" i="1"/>
  <c r="AN109" i="1"/>
  <c r="CZ109" i="1"/>
  <c r="AN110" i="1"/>
  <c r="CZ110" i="1"/>
  <c r="AN111" i="1"/>
  <c r="CZ111" i="1"/>
  <c r="AN112" i="1"/>
  <c r="CZ112" i="1"/>
  <c r="AN113" i="1"/>
  <c r="CZ113" i="1"/>
  <c r="AN114" i="1"/>
  <c r="CZ114" i="1"/>
  <c r="AN115" i="1"/>
  <c r="CZ115" i="1"/>
  <c r="AN116" i="1"/>
  <c r="CZ116" i="1"/>
  <c r="AN117" i="1"/>
  <c r="CZ117" i="1"/>
  <c r="AN118" i="1"/>
  <c r="CZ118" i="1"/>
  <c r="AN119" i="1"/>
  <c r="CZ119" i="1"/>
  <c r="AN120" i="1"/>
  <c r="CZ120" i="1"/>
  <c r="AN121" i="1"/>
  <c r="CZ121" i="1"/>
  <c r="AN122" i="1"/>
  <c r="CZ122" i="1"/>
  <c r="AN123" i="1"/>
  <c r="CZ123" i="1"/>
  <c r="AN124" i="1"/>
  <c r="CZ124" i="1"/>
  <c r="AN125" i="1"/>
  <c r="CZ125" i="1"/>
  <c r="AN126" i="1"/>
  <c r="CZ126" i="1"/>
  <c r="AN127" i="1"/>
  <c r="CZ127" i="1"/>
  <c r="AN128" i="1"/>
  <c r="CZ128" i="1"/>
  <c r="AN129" i="1"/>
  <c r="CZ129" i="1"/>
  <c r="AN130" i="1"/>
  <c r="CZ130" i="1"/>
  <c r="AN131" i="1"/>
  <c r="CZ131" i="1"/>
  <c r="AN132" i="1"/>
  <c r="CZ132" i="1"/>
  <c r="AN133" i="1"/>
  <c r="CZ133" i="1"/>
  <c r="AN134" i="1"/>
  <c r="CZ134" i="1"/>
  <c r="AN135" i="1"/>
  <c r="CZ135" i="1"/>
  <c r="AN136" i="1"/>
  <c r="CZ136" i="1"/>
  <c r="AN137" i="1"/>
  <c r="CZ137" i="1"/>
  <c r="AN138" i="1"/>
  <c r="CZ138" i="1"/>
  <c r="AN139" i="1"/>
  <c r="CZ139" i="1"/>
  <c r="AN140" i="1"/>
  <c r="CZ140" i="1"/>
  <c r="AN141" i="1"/>
  <c r="CZ141" i="1"/>
  <c r="AN142" i="1"/>
  <c r="CZ142" i="1"/>
  <c r="AN143" i="1"/>
  <c r="CZ143" i="1"/>
  <c r="AN144" i="1"/>
  <c r="CZ144" i="1"/>
  <c r="AN145" i="1"/>
  <c r="CZ145" i="1"/>
  <c r="AN146" i="1"/>
  <c r="CZ146" i="1"/>
  <c r="AN147" i="1"/>
  <c r="CZ147" i="1"/>
  <c r="AN148" i="1"/>
  <c r="CZ148" i="1"/>
  <c r="AN149" i="1"/>
  <c r="CZ149" i="1"/>
  <c r="AN150" i="1"/>
  <c r="CZ150" i="1"/>
  <c r="AN151" i="1"/>
  <c r="CZ151" i="1"/>
  <c r="AN152" i="1"/>
  <c r="CZ152" i="1"/>
  <c r="AN153" i="1"/>
  <c r="CZ153" i="1"/>
  <c r="AN154" i="1"/>
  <c r="CZ154" i="1"/>
  <c r="AN155" i="1"/>
  <c r="CZ155" i="1"/>
  <c r="AN156" i="1"/>
  <c r="CZ156" i="1"/>
  <c r="AN157" i="1"/>
  <c r="CZ157" i="1"/>
  <c r="AN158" i="1"/>
  <c r="CZ158" i="1"/>
  <c r="AN159" i="1"/>
  <c r="CZ159" i="1"/>
  <c r="AN160" i="1"/>
  <c r="CZ160" i="1"/>
  <c r="AN161" i="1"/>
  <c r="CZ161" i="1"/>
  <c r="AN162" i="1"/>
  <c r="CZ162" i="1"/>
  <c r="AN163" i="1"/>
  <c r="CZ163" i="1"/>
  <c r="AN164" i="1"/>
  <c r="CZ164" i="1"/>
  <c r="AN165" i="1"/>
  <c r="CZ165" i="1"/>
  <c r="AN166" i="1"/>
  <c r="CZ166" i="1"/>
  <c r="AN167" i="1"/>
  <c r="CZ167" i="1"/>
  <c r="AN168" i="1"/>
  <c r="CZ168" i="1"/>
  <c r="AN169" i="1"/>
  <c r="CZ169" i="1"/>
  <c r="AN170" i="1"/>
  <c r="CZ170" i="1"/>
  <c r="AN171" i="1"/>
  <c r="CZ171" i="1"/>
  <c r="AN172" i="1"/>
  <c r="CZ172" i="1"/>
  <c r="AN173" i="1"/>
  <c r="CZ173" i="1"/>
  <c r="AN174" i="1"/>
  <c r="CZ174" i="1"/>
  <c r="AN175" i="1"/>
  <c r="CZ175" i="1"/>
  <c r="AN176" i="1"/>
  <c r="CZ176" i="1"/>
  <c r="AN177" i="1"/>
  <c r="CZ177" i="1"/>
  <c r="AN178" i="1"/>
  <c r="CZ178" i="1"/>
  <c r="AN179" i="1"/>
  <c r="CZ179" i="1"/>
  <c r="AN180" i="1"/>
  <c r="CZ180" i="1"/>
  <c r="AN181" i="1"/>
  <c r="CZ181" i="1"/>
  <c r="AN182" i="1"/>
  <c r="CZ182" i="1"/>
  <c r="AN183" i="1"/>
  <c r="CZ183" i="1"/>
  <c r="AN184" i="1"/>
  <c r="CZ184" i="1"/>
  <c r="AN185" i="1"/>
  <c r="CZ185" i="1"/>
  <c r="AN186" i="1"/>
  <c r="CZ186" i="1"/>
  <c r="AN187" i="1"/>
  <c r="CZ187" i="1"/>
  <c r="AN188" i="1"/>
  <c r="CZ188" i="1"/>
  <c r="AN189" i="1"/>
  <c r="CZ189" i="1"/>
  <c r="AN190" i="1"/>
  <c r="CZ190" i="1"/>
  <c r="AN191" i="1"/>
  <c r="CZ191" i="1"/>
  <c r="AN192" i="1"/>
  <c r="CZ192" i="1"/>
  <c r="AN193" i="1"/>
  <c r="CZ193" i="1"/>
  <c r="AN194" i="1"/>
  <c r="CZ194" i="1"/>
  <c r="AN195" i="1"/>
  <c r="CZ195" i="1"/>
  <c r="AN196" i="1"/>
  <c r="CZ196" i="1"/>
  <c r="AN197" i="1"/>
  <c r="CZ197" i="1"/>
  <c r="AN198" i="1"/>
  <c r="CZ198" i="1"/>
  <c r="AN199" i="1"/>
  <c r="CZ199" i="1"/>
  <c r="AN200" i="1"/>
  <c r="CZ200" i="1"/>
  <c r="AN201" i="1"/>
  <c r="CZ201" i="1"/>
  <c r="AN202" i="1"/>
  <c r="CZ202" i="1"/>
  <c r="AN203" i="1"/>
  <c r="CZ203" i="1"/>
  <c r="AN204" i="1"/>
  <c r="CZ204" i="1"/>
  <c r="AN205" i="1"/>
  <c r="CZ205" i="1"/>
  <c r="AN206" i="1"/>
  <c r="CZ206" i="1"/>
  <c r="AN207" i="1"/>
  <c r="CZ207" i="1"/>
  <c r="AN208" i="1"/>
  <c r="CZ208" i="1"/>
  <c r="AN209" i="1"/>
  <c r="CZ209" i="1"/>
  <c r="AN210" i="1"/>
  <c r="CZ210" i="1"/>
  <c r="AN211" i="1"/>
  <c r="CZ211" i="1"/>
  <c r="AN212" i="1"/>
  <c r="CZ212" i="1"/>
  <c r="AN213" i="1"/>
  <c r="CZ213" i="1"/>
  <c r="AN214" i="1"/>
  <c r="CZ214" i="1"/>
  <c r="AN215" i="1"/>
  <c r="CZ215" i="1"/>
  <c r="AN216" i="1"/>
  <c r="CZ216" i="1"/>
  <c r="AN217" i="1"/>
  <c r="CZ217" i="1"/>
  <c r="AN218" i="1"/>
  <c r="CZ218" i="1"/>
  <c r="AN219" i="1"/>
  <c r="CZ219" i="1"/>
  <c r="AN220" i="1"/>
  <c r="CZ220" i="1"/>
  <c r="AN221" i="1"/>
  <c r="CZ221" i="1"/>
  <c r="AN222" i="1"/>
  <c r="CZ222" i="1"/>
  <c r="AN223" i="1"/>
  <c r="CZ223" i="1"/>
  <c r="AN224" i="1"/>
  <c r="CZ224" i="1"/>
  <c r="AN225" i="1"/>
  <c r="CZ225" i="1"/>
  <c r="AN226" i="1"/>
  <c r="CZ226" i="1"/>
  <c r="AN227" i="1"/>
  <c r="CZ227" i="1"/>
  <c r="AN228" i="1"/>
  <c r="CZ228" i="1"/>
  <c r="AN229" i="1"/>
  <c r="CZ229" i="1"/>
  <c r="AN230" i="1"/>
  <c r="CZ230" i="1"/>
  <c r="AN231" i="1"/>
  <c r="CZ231" i="1"/>
  <c r="AN232" i="1"/>
  <c r="CZ232" i="1"/>
  <c r="AN233" i="1"/>
  <c r="CZ233" i="1"/>
  <c r="AN234" i="1"/>
  <c r="CZ234" i="1"/>
  <c r="AN235" i="1"/>
  <c r="CZ235" i="1"/>
  <c r="AN236" i="1"/>
  <c r="CZ236" i="1"/>
  <c r="AN237" i="1"/>
  <c r="CZ237" i="1"/>
  <c r="AN238" i="1"/>
  <c r="CZ238" i="1"/>
  <c r="AN239" i="1"/>
  <c r="CZ239" i="1"/>
  <c r="AN240" i="1"/>
  <c r="CZ240" i="1"/>
  <c r="AN241" i="1"/>
  <c r="CZ241" i="1"/>
  <c r="AN242" i="1"/>
  <c r="CZ242" i="1"/>
  <c r="AN243" i="1"/>
  <c r="CZ243" i="1"/>
  <c r="AN244" i="1"/>
  <c r="CZ244" i="1"/>
  <c r="AN245" i="1"/>
  <c r="CZ245" i="1"/>
  <c r="AN246" i="1"/>
  <c r="CZ246" i="1"/>
  <c r="AN247" i="1"/>
  <c r="CZ247" i="1"/>
  <c r="AN248" i="1"/>
  <c r="CZ248" i="1"/>
  <c r="AN249" i="1"/>
  <c r="CZ249" i="1"/>
  <c r="AN250" i="1"/>
  <c r="CZ250" i="1"/>
  <c r="AN251" i="1"/>
  <c r="CZ251" i="1"/>
  <c r="AN252" i="1"/>
  <c r="CZ252" i="1"/>
  <c r="AN253" i="1"/>
  <c r="CZ253" i="1"/>
  <c r="AN254" i="1"/>
  <c r="CZ254" i="1"/>
  <c r="AN255" i="1"/>
  <c r="CZ255" i="1"/>
  <c r="AN256" i="1"/>
  <c r="CZ256" i="1"/>
  <c r="AN257" i="1"/>
  <c r="CZ257" i="1"/>
  <c r="AN258" i="1"/>
  <c r="CZ258" i="1"/>
  <c r="AN259" i="1"/>
  <c r="CZ259" i="1"/>
  <c r="AN260" i="1"/>
  <c r="CZ260" i="1"/>
  <c r="AN261" i="1"/>
  <c r="CZ261" i="1"/>
  <c r="AN262" i="1"/>
  <c r="CZ262" i="1"/>
  <c r="AN263" i="1"/>
  <c r="CZ263" i="1"/>
  <c r="AN264" i="1"/>
  <c r="CZ264" i="1"/>
  <c r="AN265" i="1"/>
  <c r="CZ265" i="1"/>
  <c r="AN266" i="1"/>
  <c r="CZ266" i="1"/>
  <c r="AN267" i="1"/>
  <c r="CZ267" i="1"/>
  <c r="AN268" i="1"/>
  <c r="CZ268" i="1"/>
  <c r="AN269" i="1"/>
  <c r="CZ269" i="1"/>
  <c r="AN270" i="1"/>
  <c r="CZ270" i="1"/>
  <c r="AN271" i="1"/>
  <c r="CZ271" i="1"/>
  <c r="AN272" i="1"/>
  <c r="CZ272" i="1"/>
  <c r="AN273" i="1"/>
  <c r="CZ273" i="1"/>
  <c r="AN274" i="1"/>
  <c r="CZ274" i="1"/>
  <c r="AN275" i="1"/>
  <c r="CZ275" i="1"/>
  <c r="AN276" i="1"/>
  <c r="CZ276" i="1"/>
  <c r="AN277" i="1"/>
  <c r="CZ277" i="1"/>
  <c r="AN278" i="1"/>
  <c r="CZ278" i="1"/>
  <c r="AN279" i="1"/>
  <c r="CZ279" i="1"/>
  <c r="AN280" i="1"/>
  <c r="CZ280" i="1"/>
  <c r="AN281" i="1"/>
  <c r="CZ281" i="1"/>
  <c r="AN282" i="1"/>
  <c r="CZ282" i="1"/>
  <c r="AN283" i="1"/>
  <c r="CZ283" i="1"/>
  <c r="AN284" i="1"/>
  <c r="CZ284" i="1"/>
  <c r="AN285" i="1"/>
  <c r="CZ285" i="1"/>
  <c r="AN286" i="1"/>
  <c r="CZ286" i="1"/>
  <c r="AN287" i="1"/>
  <c r="CZ287" i="1"/>
  <c r="AN288" i="1"/>
  <c r="CZ288" i="1"/>
  <c r="AN289" i="1"/>
  <c r="CZ289" i="1"/>
  <c r="AN290" i="1"/>
  <c r="CZ290" i="1"/>
  <c r="AN291" i="1"/>
  <c r="CZ291" i="1"/>
  <c r="AN4" i="1"/>
  <c r="CZ4" i="1"/>
  <c r="Q7" i="1"/>
  <c r="Q254" i="1"/>
  <c r="Q251" i="1"/>
  <c r="Q252" i="1"/>
  <c r="Q253" i="1"/>
  <c r="Q4" i="1"/>
  <c r="Q5" i="1"/>
  <c r="Q6" i="1"/>
  <c r="Q8" i="1"/>
  <c r="Q9" i="1"/>
  <c r="Q10" i="1"/>
  <c r="Q11" i="1"/>
  <c r="Q12" i="1"/>
  <c r="Q13" i="1"/>
  <c r="S4" i="1"/>
  <c r="S5" i="1"/>
  <c r="S6" i="1"/>
  <c r="S7" i="1"/>
  <c r="S8" i="1"/>
  <c r="S9" i="1"/>
  <c r="S10" i="1"/>
  <c r="S11" i="1"/>
  <c r="S12" i="1"/>
  <c r="S13" i="1"/>
  <c r="Q14" i="1"/>
  <c r="S14" i="1"/>
  <c r="Q15" i="1"/>
  <c r="S15" i="1"/>
  <c r="Q16" i="1"/>
  <c r="S16" i="1"/>
  <c r="Q17" i="1"/>
  <c r="S17" i="1"/>
  <c r="Q18" i="1"/>
  <c r="Q19" i="1"/>
  <c r="S19" i="1"/>
  <c r="Q20" i="1"/>
  <c r="S20" i="1"/>
  <c r="Q21" i="1"/>
  <c r="S21" i="1"/>
  <c r="Q22" i="1"/>
  <c r="S22" i="1"/>
  <c r="Q23" i="1"/>
  <c r="S23" i="1"/>
  <c r="Q24" i="1"/>
  <c r="S24" i="1"/>
  <c r="Q25" i="1"/>
  <c r="S25" i="1"/>
  <c r="Q26" i="1"/>
  <c r="S26" i="1"/>
  <c r="Q27" i="1"/>
  <c r="S27" i="1"/>
  <c r="Q28" i="1"/>
  <c r="S28" i="1"/>
  <c r="Q29" i="1"/>
  <c r="S29" i="1"/>
  <c r="Q30" i="1"/>
  <c r="S30" i="1"/>
  <c r="Q31" i="1"/>
  <c r="S31" i="1"/>
  <c r="Q32" i="1"/>
  <c r="S32" i="1"/>
  <c r="Q33" i="1"/>
  <c r="S33" i="1"/>
  <c r="Q34" i="1"/>
  <c r="S34" i="1"/>
  <c r="Q35" i="1"/>
  <c r="S35" i="1"/>
  <c r="Q36" i="1"/>
  <c r="S36" i="1"/>
  <c r="Q37" i="1"/>
  <c r="S37" i="1"/>
  <c r="Q38" i="1"/>
  <c r="S38" i="1"/>
  <c r="Q39" i="1"/>
  <c r="S39" i="1"/>
  <c r="Q40" i="1"/>
  <c r="S40" i="1"/>
  <c r="Q41" i="1"/>
  <c r="S41" i="1"/>
  <c r="Q42" i="1"/>
  <c r="S42" i="1"/>
  <c r="Q43" i="1"/>
  <c r="S43" i="1"/>
  <c r="Q44" i="1"/>
  <c r="S44" i="1"/>
  <c r="Q45" i="1"/>
  <c r="S45" i="1"/>
  <c r="Q46" i="1"/>
  <c r="S46" i="1"/>
  <c r="Q47" i="1"/>
  <c r="S47" i="1"/>
  <c r="Q48" i="1"/>
  <c r="S48" i="1"/>
  <c r="Q49" i="1"/>
  <c r="S49" i="1"/>
  <c r="Q50" i="1"/>
  <c r="S50" i="1"/>
  <c r="Q51" i="1"/>
  <c r="S51" i="1"/>
  <c r="Q52" i="1"/>
  <c r="S52" i="1"/>
  <c r="Q53" i="1"/>
  <c r="S53" i="1"/>
  <c r="Q54" i="1"/>
  <c r="S54" i="1"/>
  <c r="Q55" i="1"/>
  <c r="S55" i="1"/>
  <c r="Q56" i="1"/>
  <c r="S56" i="1"/>
  <c r="Q57" i="1"/>
  <c r="S57" i="1"/>
  <c r="Q58" i="1"/>
  <c r="S58" i="1"/>
  <c r="Q59" i="1"/>
  <c r="S59" i="1"/>
  <c r="Q60" i="1"/>
  <c r="S60" i="1"/>
  <c r="Q61" i="1"/>
  <c r="S61" i="1"/>
  <c r="Q62" i="1"/>
  <c r="S62" i="1"/>
  <c r="Q63" i="1"/>
  <c r="S63" i="1"/>
  <c r="Q64" i="1"/>
  <c r="S64" i="1"/>
  <c r="Q65" i="1"/>
  <c r="S65" i="1"/>
  <c r="Q66" i="1"/>
  <c r="S66" i="1"/>
  <c r="Q67" i="1"/>
  <c r="S67" i="1"/>
  <c r="Q68" i="1"/>
  <c r="S68" i="1"/>
  <c r="Q69" i="1"/>
  <c r="S69" i="1"/>
  <c r="Q70" i="1"/>
  <c r="S70" i="1"/>
  <c r="Q71" i="1"/>
  <c r="S71" i="1"/>
  <c r="Q72" i="1"/>
  <c r="S72" i="1"/>
  <c r="Q73" i="1"/>
  <c r="S73" i="1"/>
  <c r="Q74" i="1"/>
  <c r="S74" i="1"/>
  <c r="Q75" i="1"/>
  <c r="S75" i="1"/>
  <c r="Q76" i="1"/>
  <c r="S76" i="1"/>
  <c r="Q77" i="1"/>
  <c r="S77" i="1"/>
  <c r="Q78" i="1"/>
  <c r="S78" i="1"/>
  <c r="Q79" i="1"/>
  <c r="S79" i="1"/>
  <c r="Q80" i="1"/>
  <c r="S80" i="1"/>
  <c r="Q81" i="1"/>
  <c r="S81" i="1"/>
  <c r="Q82" i="1"/>
  <c r="S82" i="1"/>
  <c r="Q83" i="1"/>
  <c r="S83" i="1"/>
  <c r="Q84" i="1"/>
  <c r="S84" i="1"/>
  <c r="Q85" i="1"/>
  <c r="S85" i="1"/>
  <c r="Q86" i="1"/>
  <c r="S86" i="1"/>
  <c r="Q87" i="1"/>
  <c r="S87" i="1"/>
  <c r="Q88" i="1"/>
  <c r="S88" i="1"/>
  <c r="Q89" i="1"/>
  <c r="S89" i="1"/>
  <c r="Q90" i="1"/>
  <c r="S90" i="1"/>
  <c r="Q91" i="1"/>
  <c r="S91" i="1"/>
  <c r="Q92" i="1"/>
  <c r="S92" i="1"/>
  <c r="Q93" i="1"/>
  <c r="S93" i="1"/>
  <c r="Q94" i="1"/>
  <c r="S94" i="1"/>
  <c r="Q95" i="1"/>
  <c r="S95" i="1"/>
  <c r="Q96" i="1"/>
  <c r="S96" i="1"/>
  <c r="Q97" i="1"/>
  <c r="S97" i="1"/>
  <c r="Q98" i="1"/>
  <c r="S98" i="1"/>
  <c r="Q99" i="1"/>
  <c r="S99" i="1"/>
  <c r="Q100" i="1"/>
  <c r="S100" i="1"/>
  <c r="Q101" i="1"/>
  <c r="S101" i="1"/>
  <c r="Q102" i="1"/>
  <c r="S102" i="1"/>
  <c r="Q103" i="1"/>
  <c r="S103" i="1"/>
  <c r="Q104" i="1"/>
  <c r="S104" i="1"/>
  <c r="Q105" i="1"/>
  <c r="S105" i="1"/>
  <c r="Q106" i="1"/>
  <c r="S106" i="1"/>
  <c r="Q107" i="1"/>
  <c r="S107" i="1"/>
  <c r="Q108" i="1"/>
  <c r="S108" i="1"/>
  <c r="Q109" i="1"/>
  <c r="S109" i="1"/>
  <c r="Q110" i="1"/>
  <c r="S110" i="1"/>
  <c r="Q111" i="1"/>
  <c r="S111" i="1"/>
  <c r="Q112" i="1"/>
  <c r="S112" i="1"/>
  <c r="Q113" i="1"/>
  <c r="S113" i="1"/>
  <c r="Q114" i="1"/>
  <c r="S114" i="1"/>
  <c r="Q115" i="1"/>
  <c r="S115" i="1"/>
  <c r="Q116" i="1"/>
  <c r="S116" i="1"/>
  <c r="Q117" i="1"/>
  <c r="S117" i="1"/>
  <c r="Q118" i="1"/>
  <c r="S118" i="1"/>
  <c r="Q119" i="1"/>
  <c r="S119" i="1"/>
  <c r="Q120" i="1"/>
  <c r="S120" i="1"/>
  <c r="Q121" i="1"/>
  <c r="S121" i="1"/>
  <c r="Q122" i="1"/>
  <c r="S122" i="1"/>
  <c r="Q123" i="1"/>
  <c r="S123" i="1"/>
  <c r="Q124" i="1"/>
  <c r="S124" i="1"/>
  <c r="Q125" i="1"/>
  <c r="S125" i="1"/>
  <c r="Q126" i="1"/>
  <c r="S126" i="1"/>
  <c r="Q127" i="1"/>
  <c r="S127" i="1"/>
  <c r="Q128" i="1"/>
  <c r="S128" i="1"/>
  <c r="Q129" i="1"/>
  <c r="S129" i="1"/>
  <c r="Q130" i="1"/>
  <c r="S130" i="1"/>
  <c r="Q131" i="1"/>
  <c r="S131" i="1"/>
  <c r="Q132" i="1"/>
  <c r="S132" i="1"/>
  <c r="Q133" i="1"/>
  <c r="S133" i="1"/>
  <c r="Q134" i="1"/>
  <c r="S134" i="1"/>
  <c r="Q135" i="1"/>
  <c r="S135" i="1"/>
  <c r="Q136" i="1"/>
  <c r="S136" i="1"/>
  <c r="Q137" i="1"/>
  <c r="S137" i="1"/>
  <c r="Q138" i="1"/>
  <c r="S138" i="1"/>
  <c r="Q139" i="1"/>
  <c r="S139" i="1"/>
  <c r="Q140" i="1"/>
  <c r="S140" i="1"/>
  <c r="Q141" i="1"/>
  <c r="S141" i="1"/>
  <c r="Q142" i="1"/>
  <c r="S142" i="1"/>
  <c r="Q143" i="1"/>
  <c r="S143" i="1"/>
  <c r="Q144" i="1"/>
  <c r="S144" i="1"/>
  <c r="Q145" i="1"/>
  <c r="S145" i="1"/>
  <c r="Q146" i="1"/>
  <c r="S146" i="1"/>
  <c r="Q147" i="1"/>
  <c r="S147" i="1"/>
  <c r="Q148" i="1"/>
  <c r="S148" i="1"/>
  <c r="Q149" i="1"/>
  <c r="S149" i="1"/>
  <c r="Q150" i="1"/>
  <c r="S150" i="1"/>
  <c r="Q151" i="1"/>
  <c r="S151" i="1"/>
  <c r="Q152" i="1"/>
  <c r="S152" i="1"/>
  <c r="Q153" i="1"/>
  <c r="S153" i="1"/>
  <c r="Q154" i="1"/>
  <c r="S154" i="1"/>
  <c r="Q155" i="1"/>
  <c r="S155" i="1"/>
  <c r="Q156" i="1"/>
  <c r="S156" i="1"/>
  <c r="Q157" i="1"/>
  <c r="S157" i="1"/>
  <c r="Q158" i="1"/>
  <c r="S158" i="1"/>
  <c r="Q159" i="1"/>
  <c r="S159" i="1"/>
  <c r="Q160" i="1"/>
  <c r="S160" i="1"/>
  <c r="Q161" i="1"/>
  <c r="S161" i="1"/>
  <c r="Q162" i="1"/>
  <c r="S162" i="1"/>
  <c r="Q163" i="1"/>
  <c r="S163" i="1"/>
  <c r="Q164" i="1"/>
  <c r="S164" i="1"/>
  <c r="Q165" i="1"/>
  <c r="S165" i="1"/>
  <c r="Q166" i="1"/>
  <c r="S166" i="1"/>
  <c r="Q167" i="1"/>
  <c r="S167" i="1"/>
  <c r="Q168" i="1"/>
  <c r="S168" i="1"/>
  <c r="Q169" i="1"/>
  <c r="S169" i="1"/>
  <c r="Q170" i="1"/>
  <c r="S170" i="1"/>
  <c r="Q171" i="1"/>
  <c r="S171" i="1"/>
  <c r="Q172" i="1"/>
  <c r="S172" i="1"/>
  <c r="Q173" i="1"/>
  <c r="S173" i="1"/>
  <c r="Q174" i="1"/>
  <c r="S174" i="1"/>
  <c r="Q175" i="1"/>
  <c r="S175" i="1"/>
  <c r="Q176" i="1"/>
  <c r="S176" i="1"/>
  <c r="Q177" i="1"/>
  <c r="S177" i="1"/>
  <c r="Q178" i="1"/>
  <c r="S178" i="1"/>
  <c r="Q179" i="1"/>
  <c r="S179" i="1"/>
  <c r="Q180" i="1"/>
  <c r="S180" i="1"/>
  <c r="Q181" i="1"/>
  <c r="S181" i="1"/>
  <c r="Q182" i="1"/>
  <c r="S182" i="1"/>
  <c r="Q183" i="1"/>
  <c r="S183" i="1"/>
  <c r="Q184" i="1"/>
  <c r="S184" i="1"/>
  <c r="Q185" i="1"/>
  <c r="S185" i="1"/>
  <c r="Q186" i="1"/>
  <c r="S186" i="1"/>
  <c r="Q187" i="1"/>
  <c r="S187" i="1"/>
  <c r="Q188" i="1"/>
  <c r="S188" i="1"/>
  <c r="Q189" i="1"/>
  <c r="S189" i="1"/>
  <c r="Q190" i="1"/>
  <c r="S190" i="1"/>
  <c r="Q191" i="1"/>
  <c r="S191" i="1"/>
  <c r="Q192" i="1"/>
  <c r="S192" i="1"/>
  <c r="Q193" i="1"/>
  <c r="S193" i="1"/>
  <c r="Q194" i="1"/>
  <c r="S194" i="1"/>
  <c r="Q195" i="1"/>
  <c r="S195" i="1"/>
  <c r="Q196" i="1"/>
  <c r="S196" i="1"/>
  <c r="Q197" i="1"/>
  <c r="S197" i="1"/>
  <c r="Q198" i="1"/>
  <c r="S198" i="1"/>
  <c r="Q199" i="1"/>
  <c r="S199" i="1"/>
  <c r="Q200" i="1"/>
  <c r="S200" i="1"/>
  <c r="Q201" i="1"/>
  <c r="S201" i="1"/>
  <c r="Q202" i="1"/>
  <c r="S202" i="1"/>
  <c r="Q203" i="1"/>
  <c r="S203" i="1"/>
  <c r="Q204" i="1"/>
  <c r="S204" i="1"/>
  <c r="Q205" i="1"/>
  <c r="S205" i="1"/>
  <c r="Q206" i="1"/>
  <c r="S206" i="1"/>
  <c r="Q207" i="1"/>
  <c r="S207" i="1"/>
  <c r="Q208" i="1"/>
  <c r="S208" i="1"/>
  <c r="Q209" i="1"/>
  <c r="S209" i="1"/>
  <c r="Q210" i="1"/>
  <c r="S210" i="1"/>
  <c r="Q211" i="1"/>
  <c r="S211" i="1"/>
  <c r="Q212" i="1"/>
  <c r="S212" i="1"/>
  <c r="Q213" i="1"/>
  <c r="S213" i="1"/>
  <c r="Q214" i="1"/>
  <c r="S214" i="1"/>
  <c r="Q215" i="1"/>
  <c r="S215" i="1"/>
  <c r="Q216" i="1"/>
  <c r="S216" i="1"/>
  <c r="Q217" i="1"/>
  <c r="S217" i="1"/>
  <c r="Q218" i="1"/>
  <c r="S218" i="1"/>
  <c r="Q219" i="1"/>
  <c r="S219" i="1"/>
  <c r="Q220" i="1"/>
  <c r="S220" i="1"/>
  <c r="Q221" i="1"/>
  <c r="S221" i="1"/>
  <c r="Q222" i="1"/>
  <c r="S222" i="1"/>
  <c r="Q223" i="1"/>
  <c r="S223" i="1"/>
  <c r="Q224" i="1"/>
  <c r="S224" i="1"/>
  <c r="Q225" i="1"/>
  <c r="S225" i="1"/>
  <c r="Q226" i="1"/>
  <c r="S226" i="1"/>
  <c r="Q227" i="1"/>
  <c r="S227" i="1"/>
  <c r="Q228" i="1"/>
  <c r="S228" i="1"/>
  <c r="Q229" i="1"/>
  <c r="S229" i="1"/>
  <c r="Q230" i="1"/>
  <c r="S230" i="1"/>
  <c r="Q231" i="1"/>
  <c r="S231" i="1"/>
  <c r="Q232" i="1"/>
  <c r="S232" i="1"/>
  <c r="Q233" i="1"/>
  <c r="S233" i="1"/>
  <c r="Q234" i="1"/>
  <c r="S234" i="1"/>
  <c r="Q235" i="1"/>
  <c r="S235" i="1"/>
  <c r="Q236" i="1"/>
  <c r="S236" i="1"/>
  <c r="Q237" i="1"/>
  <c r="S237" i="1"/>
  <c r="Q238" i="1"/>
  <c r="S238" i="1"/>
  <c r="Q239" i="1"/>
  <c r="S239" i="1"/>
  <c r="Q240" i="1"/>
  <c r="S240" i="1"/>
  <c r="Q241" i="1"/>
  <c r="S241" i="1"/>
  <c r="Q242" i="1"/>
  <c r="S242" i="1"/>
  <c r="Q243" i="1"/>
  <c r="S243" i="1"/>
  <c r="Q244" i="1"/>
  <c r="S244" i="1"/>
  <c r="Q245" i="1"/>
  <c r="S245" i="1"/>
  <c r="Q246" i="1"/>
  <c r="S246" i="1"/>
  <c r="Q247" i="1"/>
  <c r="S247" i="1"/>
  <c r="Q248" i="1"/>
  <c r="S248" i="1"/>
  <c r="Q249" i="1"/>
  <c r="S249" i="1"/>
  <c r="Q250" i="1"/>
  <c r="S250" i="1"/>
  <c r="S251" i="1"/>
  <c r="S252" i="1"/>
  <c r="S253" i="1"/>
  <c r="Q255" i="1"/>
  <c r="S255" i="1"/>
  <c r="Q256" i="1"/>
  <c r="S256" i="1"/>
  <c r="Q257" i="1"/>
  <c r="S257" i="1"/>
  <c r="Q258" i="1"/>
  <c r="S258" i="1"/>
  <c r="Q259" i="1"/>
  <c r="S259" i="1"/>
  <c r="Q260" i="1"/>
  <c r="S260" i="1"/>
  <c r="Q261" i="1"/>
  <c r="S261" i="1"/>
  <c r="Q262" i="1"/>
  <c r="S262" i="1"/>
  <c r="Q263" i="1"/>
  <c r="S263" i="1"/>
  <c r="Q264" i="1"/>
  <c r="S264" i="1"/>
  <c r="Q265" i="1"/>
  <c r="S265" i="1"/>
  <c r="Q266" i="1"/>
  <c r="S266" i="1"/>
  <c r="Q267" i="1"/>
  <c r="S267" i="1"/>
  <c r="Q268" i="1"/>
  <c r="S268" i="1"/>
  <c r="Q269" i="1"/>
  <c r="S269" i="1"/>
  <c r="Q270" i="1"/>
  <c r="S270" i="1"/>
  <c r="Q271" i="1"/>
  <c r="S271" i="1"/>
  <c r="Q272" i="1"/>
  <c r="S272" i="1"/>
  <c r="Q273" i="1"/>
  <c r="S273" i="1"/>
  <c r="Q274" i="1"/>
  <c r="S274" i="1"/>
  <c r="Q275" i="1"/>
  <c r="S275" i="1"/>
  <c r="Q276" i="1"/>
  <c r="S276" i="1"/>
  <c r="Q277" i="1"/>
  <c r="S277" i="1"/>
  <c r="Q278" i="1"/>
  <c r="S278" i="1"/>
  <c r="Q279" i="1"/>
  <c r="S279" i="1"/>
  <c r="Q280" i="1"/>
  <c r="S280" i="1"/>
  <c r="Q281" i="1"/>
  <c r="S281" i="1"/>
  <c r="Q282" i="1"/>
  <c r="S282" i="1"/>
  <c r="Q283" i="1"/>
  <c r="S283" i="1"/>
  <c r="Q284" i="1"/>
  <c r="S284" i="1"/>
  <c r="Q285" i="1"/>
  <c r="S285" i="1"/>
  <c r="Q286" i="1"/>
  <c r="S286" i="1"/>
  <c r="Q287" i="1"/>
  <c r="S287" i="1"/>
  <c r="Q288" i="1"/>
  <c r="S288" i="1"/>
  <c r="Q289" i="1"/>
  <c r="S289" i="1"/>
  <c r="Q290" i="1"/>
  <c r="S290" i="1"/>
  <c r="Q291" i="1"/>
  <c r="S291" i="1"/>
  <c r="BA4" i="1"/>
  <c r="BG4" i="1"/>
  <c r="BK4" i="1"/>
  <c r="BQ4" i="1"/>
  <c r="BU4" i="1"/>
  <c r="CA4" i="1"/>
  <c r="CE4" i="1"/>
  <c r="CN4" i="1"/>
  <c r="CO4" i="1"/>
  <c r="CU4" i="1"/>
  <c r="BA5" i="1"/>
  <c r="BG5" i="1"/>
  <c r="BK5" i="1"/>
  <c r="BQ5" i="1"/>
  <c r="BU5" i="1"/>
  <c r="CA5" i="1"/>
  <c r="CE5" i="1"/>
  <c r="CN5" i="1"/>
  <c r="CO5" i="1"/>
  <c r="CU5" i="1"/>
  <c r="BA6" i="1"/>
  <c r="BG6" i="1"/>
  <c r="BK6" i="1"/>
  <c r="BQ6" i="1"/>
  <c r="BU6" i="1"/>
  <c r="CA6" i="1"/>
  <c r="CE6" i="1"/>
  <c r="CU6" i="1"/>
  <c r="CP6" i="1"/>
  <c r="CN6" i="1"/>
  <c r="CO6" i="1"/>
  <c r="BA7" i="1"/>
  <c r="BG7" i="1"/>
  <c r="BK7" i="1"/>
  <c r="BQ7" i="1"/>
  <c r="BU7" i="1"/>
  <c r="CA7" i="1"/>
  <c r="CE7" i="1"/>
  <c r="CN7" i="1"/>
  <c r="CO7" i="1"/>
  <c r="CU7" i="1"/>
  <c r="BA8" i="1"/>
  <c r="BG8" i="1"/>
  <c r="BK8" i="1"/>
  <c r="BQ8" i="1"/>
  <c r="BU8" i="1"/>
  <c r="CA8" i="1"/>
  <c r="CE8" i="1"/>
  <c r="CU8" i="1"/>
  <c r="CP8" i="1"/>
  <c r="CN8" i="1"/>
  <c r="CO8" i="1"/>
  <c r="CR8" i="1"/>
  <c r="BA9" i="1"/>
  <c r="BG9" i="1"/>
  <c r="BK9" i="1"/>
  <c r="BQ9" i="1"/>
  <c r="BU9" i="1"/>
  <c r="CA9" i="1"/>
  <c r="CE9" i="1"/>
  <c r="CU9" i="1"/>
  <c r="CP9" i="1"/>
  <c r="CN9" i="1"/>
  <c r="CO9" i="1"/>
  <c r="BA10" i="1"/>
  <c r="BG10" i="1"/>
  <c r="BK10" i="1"/>
  <c r="BQ10" i="1"/>
  <c r="BU10" i="1"/>
  <c r="CA10" i="1"/>
  <c r="CE10" i="1"/>
  <c r="CN10" i="1"/>
  <c r="CO10" i="1"/>
  <c r="CU10" i="1"/>
  <c r="BA11" i="1"/>
  <c r="BG11" i="1"/>
  <c r="BK11" i="1"/>
  <c r="BQ11" i="1"/>
  <c r="BU11" i="1"/>
  <c r="CA11" i="1"/>
  <c r="CE11" i="1"/>
  <c r="CN11" i="1"/>
  <c r="CO11" i="1"/>
  <c r="CU11" i="1"/>
  <c r="BA12" i="1"/>
  <c r="BG12" i="1"/>
  <c r="BK12" i="1"/>
  <c r="BQ12" i="1"/>
  <c r="BU12" i="1"/>
  <c r="CA12" i="1"/>
  <c r="CE12" i="1"/>
  <c r="CN12" i="1"/>
  <c r="CO12" i="1"/>
  <c r="CU12" i="1"/>
  <c r="BA13" i="1"/>
  <c r="BG13" i="1"/>
  <c r="BK13" i="1"/>
  <c r="BQ13" i="1"/>
  <c r="BU13" i="1"/>
  <c r="CA13" i="1"/>
  <c r="CE13" i="1"/>
  <c r="CN13" i="1"/>
  <c r="CO13" i="1"/>
  <c r="CU13" i="1"/>
  <c r="CP13" i="1"/>
  <c r="BA14" i="1"/>
  <c r="BG14" i="1"/>
  <c r="BK14" i="1"/>
  <c r="BQ14" i="1"/>
  <c r="BU14" i="1"/>
  <c r="CA14" i="1"/>
  <c r="CE14" i="1"/>
  <c r="CN14" i="1"/>
  <c r="CO14" i="1"/>
  <c r="CU14" i="1"/>
  <c r="BA15" i="1"/>
  <c r="BG15" i="1"/>
  <c r="BK15" i="1"/>
  <c r="BQ15" i="1"/>
  <c r="BU15" i="1"/>
  <c r="CA15" i="1"/>
  <c r="CE15" i="1"/>
  <c r="CN15" i="1"/>
  <c r="CO15" i="1"/>
  <c r="CU15" i="1"/>
  <c r="BA16" i="1"/>
  <c r="BG16" i="1"/>
  <c r="BK16" i="1"/>
  <c r="BQ16" i="1"/>
  <c r="BU16" i="1"/>
  <c r="CA16" i="1"/>
  <c r="CE16" i="1"/>
  <c r="CU16" i="1"/>
  <c r="CP16" i="1"/>
  <c r="CR16" i="1"/>
  <c r="CN16" i="1"/>
  <c r="CO16" i="1"/>
  <c r="BA17" i="1"/>
  <c r="BG17" i="1"/>
  <c r="BK17" i="1"/>
  <c r="BQ17" i="1"/>
  <c r="BU17" i="1"/>
  <c r="CA17" i="1"/>
  <c r="CE17" i="1"/>
  <c r="CU17" i="1"/>
  <c r="CP17" i="1"/>
  <c r="CN17" i="1"/>
  <c r="CO17" i="1"/>
  <c r="CR17" i="1"/>
  <c r="BG18" i="1"/>
  <c r="BK18" i="1"/>
  <c r="BQ18" i="1"/>
  <c r="BU18" i="1"/>
  <c r="CA18" i="1"/>
  <c r="CE18" i="1"/>
  <c r="CN18" i="1"/>
  <c r="CO18" i="1"/>
  <c r="CU18" i="1"/>
  <c r="BA19" i="1"/>
  <c r="BG19" i="1"/>
  <c r="BK19" i="1"/>
  <c r="BQ19" i="1"/>
  <c r="BU19" i="1"/>
  <c r="CA19" i="1"/>
  <c r="CE19" i="1"/>
  <c r="CU19" i="1"/>
  <c r="CQ19" i="1"/>
  <c r="CN19" i="1"/>
  <c r="CO19" i="1"/>
  <c r="CP19" i="1"/>
  <c r="BA20" i="1"/>
  <c r="BG20" i="1"/>
  <c r="BK20" i="1"/>
  <c r="BQ20" i="1"/>
  <c r="BU20" i="1"/>
  <c r="CA20" i="1"/>
  <c r="CE20" i="1"/>
  <c r="CU20" i="1"/>
  <c r="CP20" i="1"/>
  <c r="CN20" i="1"/>
  <c r="CO20" i="1"/>
  <c r="CQ20" i="1"/>
  <c r="CR20" i="1"/>
  <c r="BA21" i="1"/>
  <c r="BG21" i="1"/>
  <c r="BK21" i="1"/>
  <c r="BQ21" i="1"/>
  <c r="BU21" i="1"/>
  <c r="CA21" i="1"/>
  <c r="CE21" i="1"/>
  <c r="CU21" i="1"/>
  <c r="CR21" i="1"/>
  <c r="CN21" i="1"/>
  <c r="CO21" i="1"/>
  <c r="BA22" i="1"/>
  <c r="BG22" i="1"/>
  <c r="BK22" i="1"/>
  <c r="BQ22" i="1"/>
  <c r="BU22" i="1"/>
  <c r="CA22" i="1"/>
  <c r="CE22" i="1"/>
  <c r="CN22" i="1"/>
  <c r="CO22" i="1"/>
  <c r="CU22" i="1"/>
  <c r="BA23" i="1"/>
  <c r="BG23" i="1"/>
  <c r="BK23" i="1"/>
  <c r="BQ23" i="1"/>
  <c r="BU23" i="1"/>
  <c r="CA23" i="1"/>
  <c r="CE23" i="1"/>
  <c r="CN23" i="1"/>
  <c r="CO23" i="1"/>
  <c r="CU23" i="1"/>
  <c r="BA24" i="1"/>
  <c r="BG24" i="1"/>
  <c r="BK24" i="1"/>
  <c r="BQ24" i="1"/>
  <c r="BU24" i="1"/>
  <c r="CA24" i="1"/>
  <c r="CE24" i="1"/>
  <c r="CU24" i="1"/>
  <c r="CP24" i="1"/>
  <c r="CR24" i="1"/>
  <c r="CN24" i="1"/>
  <c r="CO24" i="1"/>
  <c r="BG25" i="1"/>
  <c r="BK25" i="1"/>
  <c r="BQ25" i="1"/>
  <c r="BU25" i="1"/>
  <c r="CA25" i="1"/>
  <c r="CE25" i="1"/>
  <c r="CU25" i="1"/>
  <c r="CR25" i="1"/>
  <c r="CN25" i="1"/>
  <c r="CO25" i="1"/>
  <c r="BA26" i="1"/>
  <c r="BG26" i="1"/>
  <c r="BK26" i="1"/>
  <c r="BQ26" i="1"/>
  <c r="BU26" i="1"/>
  <c r="CA26" i="1"/>
  <c r="CE26" i="1"/>
  <c r="CU26" i="1"/>
  <c r="CP26" i="1"/>
  <c r="CN26" i="1"/>
  <c r="CO26" i="1"/>
  <c r="CR26" i="1"/>
  <c r="BA27" i="1"/>
  <c r="BG27" i="1"/>
  <c r="BK27" i="1"/>
  <c r="BQ27" i="1"/>
  <c r="BU27" i="1"/>
  <c r="CA27" i="1"/>
  <c r="CE27" i="1"/>
  <c r="CU27" i="1"/>
  <c r="CQ27" i="1"/>
  <c r="CN27" i="1"/>
  <c r="CO27" i="1"/>
  <c r="BG28" i="1"/>
  <c r="BK28" i="1"/>
  <c r="BQ28" i="1"/>
  <c r="BU28" i="1"/>
  <c r="CA28" i="1"/>
  <c r="CE28" i="1"/>
  <c r="CN28" i="1"/>
  <c r="CO28" i="1"/>
  <c r="CU28" i="1"/>
  <c r="BA29" i="1"/>
  <c r="BG29" i="1"/>
  <c r="BK29" i="1"/>
  <c r="BQ29" i="1"/>
  <c r="BU29" i="1"/>
  <c r="CA29" i="1"/>
  <c r="CE29" i="1"/>
  <c r="CU29" i="1"/>
  <c r="CP29" i="1"/>
  <c r="CN29" i="1"/>
  <c r="CO29" i="1"/>
  <c r="BA30" i="1"/>
  <c r="BG30" i="1"/>
  <c r="BK30" i="1"/>
  <c r="BQ30" i="1"/>
  <c r="BU30" i="1"/>
  <c r="CA30" i="1"/>
  <c r="CE30" i="1"/>
  <c r="CN30" i="1"/>
  <c r="CO30" i="1"/>
  <c r="CU30" i="1"/>
  <c r="BG31" i="1"/>
  <c r="BK31" i="1"/>
  <c r="BQ31" i="1"/>
  <c r="BU31" i="1"/>
  <c r="CA31" i="1"/>
  <c r="CE31" i="1"/>
  <c r="CN31" i="1"/>
  <c r="CO31" i="1"/>
  <c r="CU31" i="1"/>
  <c r="CP31" i="1"/>
  <c r="BA32" i="1"/>
  <c r="BG32" i="1"/>
  <c r="BK32" i="1"/>
  <c r="BQ32" i="1"/>
  <c r="BU32" i="1"/>
  <c r="CA32" i="1"/>
  <c r="CE32" i="1"/>
  <c r="CU32" i="1"/>
  <c r="CP32" i="1"/>
  <c r="CR32" i="1"/>
  <c r="CN32" i="1"/>
  <c r="CO32" i="1"/>
  <c r="BG33" i="1"/>
  <c r="BK33" i="1"/>
  <c r="BQ33" i="1"/>
  <c r="BU33" i="1"/>
  <c r="CA33" i="1"/>
  <c r="CE33" i="1"/>
  <c r="CN33" i="1"/>
  <c r="CO33" i="1"/>
  <c r="CU33" i="1"/>
  <c r="CP33" i="1"/>
  <c r="BA34" i="1"/>
  <c r="BG34" i="1"/>
  <c r="BK34" i="1"/>
  <c r="BQ34" i="1"/>
  <c r="BU34" i="1"/>
  <c r="CA34" i="1"/>
  <c r="CE34" i="1"/>
  <c r="CU34" i="1"/>
  <c r="CR34" i="1"/>
  <c r="CN34" i="1"/>
  <c r="CO34" i="1"/>
  <c r="BA35" i="1"/>
  <c r="BG35" i="1"/>
  <c r="BK35" i="1"/>
  <c r="BQ35" i="1"/>
  <c r="BU35" i="1"/>
  <c r="CA35" i="1"/>
  <c r="CE35" i="1"/>
  <c r="CU35" i="1"/>
  <c r="CP35" i="1"/>
  <c r="CN35" i="1"/>
  <c r="CO35" i="1"/>
  <c r="BA36" i="1"/>
  <c r="BG36" i="1"/>
  <c r="BK36" i="1"/>
  <c r="BQ36" i="1"/>
  <c r="BU36" i="1"/>
  <c r="CA36" i="1"/>
  <c r="CE36" i="1"/>
  <c r="CN36" i="1"/>
  <c r="CO36" i="1"/>
  <c r="CU36" i="1"/>
  <c r="BA37" i="1"/>
  <c r="BG37" i="1"/>
  <c r="BK37" i="1"/>
  <c r="BQ37" i="1"/>
  <c r="BU37" i="1"/>
  <c r="CA37" i="1"/>
  <c r="CE37" i="1"/>
  <c r="CN37" i="1"/>
  <c r="CO37" i="1"/>
  <c r="CU37" i="1"/>
  <c r="BG38" i="1"/>
  <c r="BK38" i="1"/>
  <c r="BQ38" i="1"/>
  <c r="BU38" i="1"/>
  <c r="CA38" i="1"/>
  <c r="CE38" i="1"/>
  <c r="CU38" i="1"/>
  <c r="CQ38" i="1"/>
  <c r="CR38" i="1"/>
  <c r="CN38" i="1"/>
  <c r="CO38" i="1"/>
  <c r="BG39" i="1"/>
  <c r="BK39" i="1"/>
  <c r="BQ39" i="1"/>
  <c r="BU39" i="1"/>
  <c r="CA39" i="1"/>
  <c r="CE39" i="1"/>
  <c r="CN39" i="1"/>
  <c r="CO39" i="1"/>
  <c r="CU39" i="1"/>
  <c r="CP39" i="1"/>
  <c r="BA40" i="1"/>
  <c r="BG40" i="1"/>
  <c r="BK40" i="1"/>
  <c r="BQ40" i="1"/>
  <c r="BU40" i="1"/>
  <c r="CA40" i="1"/>
  <c r="CE40" i="1"/>
  <c r="CN40" i="1"/>
  <c r="CO40" i="1"/>
  <c r="CU40" i="1"/>
  <c r="CR40" i="1"/>
  <c r="BA41" i="1"/>
  <c r="BG41" i="1"/>
  <c r="BK41" i="1"/>
  <c r="BQ41" i="1"/>
  <c r="BU41" i="1"/>
  <c r="CA41" i="1"/>
  <c r="CE41" i="1"/>
  <c r="CN41" i="1"/>
  <c r="CO41" i="1"/>
  <c r="CU41" i="1"/>
  <c r="BA42" i="1"/>
  <c r="BG42" i="1"/>
  <c r="BK42" i="1"/>
  <c r="BQ42" i="1"/>
  <c r="BU42" i="1"/>
  <c r="CA42" i="1"/>
  <c r="CE42" i="1"/>
  <c r="CN42" i="1"/>
  <c r="CO42" i="1"/>
  <c r="CU42" i="1"/>
  <c r="CR42" i="1"/>
  <c r="BG43" i="1"/>
  <c r="BK43" i="1"/>
  <c r="BQ43" i="1"/>
  <c r="BU43" i="1"/>
  <c r="CA43" i="1"/>
  <c r="CE43" i="1"/>
  <c r="CN43" i="1"/>
  <c r="CO43" i="1"/>
  <c r="CU43" i="1"/>
  <c r="BA44" i="1"/>
  <c r="BG44" i="1"/>
  <c r="BK44" i="1"/>
  <c r="BQ44" i="1"/>
  <c r="BU44" i="1"/>
  <c r="CA44" i="1"/>
  <c r="CE44" i="1"/>
  <c r="CN44" i="1"/>
  <c r="CO44" i="1"/>
  <c r="CU44" i="1"/>
  <c r="BG45" i="1"/>
  <c r="BK45" i="1"/>
  <c r="BQ45" i="1"/>
  <c r="BU45" i="1"/>
  <c r="CA45" i="1"/>
  <c r="CE45" i="1"/>
  <c r="CU45" i="1"/>
  <c r="CP45" i="1"/>
  <c r="CR45" i="1"/>
  <c r="CN45" i="1"/>
  <c r="CO45" i="1"/>
  <c r="BG46" i="1"/>
  <c r="BK46" i="1"/>
  <c r="BQ46" i="1"/>
  <c r="BU46" i="1"/>
  <c r="CA46" i="1"/>
  <c r="CE46" i="1"/>
  <c r="CU46" i="1"/>
  <c r="CP46" i="1"/>
  <c r="CQ46" i="1"/>
  <c r="CR46" i="1"/>
  <c r="CN46" i="1"/>
  <c r="CO46" i="1"/>
  <c r="BA47" i="1"/>
  <c r="BG47" i="1"/>
  <c r="BK47" i="1"/>
  <c r="BQ47" i="1"/>
  <c r="BU47" i="1"/>
  <c r="CA47" i="1"/>
  <c r="CE47" i="1"/>
  <c r="CU47" i="1"/>
  <c r="CP47" i="1"/>
  <c r="CR47" i="1"/>
  <c r="CN47" i="1"/>
  <c r="CO47" i="1"/>
  <c r="CQ47" i="1"/>
  <c r="BA48" i="1"/>
  <c r="BG48" i="1"/>
  <c r="BK48" i="1"/>
  <c r="BQ48" i="1"/>
  <c r="BU48" i="1"/>
  <c r="CA48" i="1"/>
  <c r="CE48" i="1"/>
  <c r="CU48" i="1"/>
  <c r="CP48" i="1"/>
  <c r="CN48" i="1"/>
  <c r="CO48" i="1"/>
  <c r="CQ48" i="1"/>
  <c r="BA49" i="1"/>
  <c r="BG49" i="1"/>
  <c r="BK49" i="1"/>
  <c r="BQ49" i="1"/>
  <c r="BU49" i="1"/>
  <c r="CA49" i="1"/>
  <c r="CE49" i="1"/>
  <c r="CU49" i="1"/>
  <c r="CP49" i="1"/>
  <c r="CN49" i="1"/>
  <c r="CO49" i="1"/>
  <c r="BA50" i="1"/>
  <c r="BG50" i="1"/>
  <c r="BK50" i="1"/>
  <c r="BQ50" i="1"/>
  <c r="BU50" i="1"/>
  <c r="CA50" i="1"/>
  <c r="CE50" i="1"/>
  <c r="CN50" i="1"/>
  <c r="CO50" i="1"/>
  <c r="CU50" i="1"/>
  <c r="BA51" i="1"/>
  <c r="BG51" i="1"/>
  <c r="BK51" i="1"/>
  <c r="BQ51" i="1"/>
  <c r="BU51" i="1"/>
  <c r="CA51" i="1"/>
  <c r="CE51" i="1"/>
  <c r="CU51" i="1"/>
  <c r="CP51" i="1"/>
  <c r="CQ51" i="1"/>
  <c r="CR51" i="1"/>
  <c r="CN51" i="1"/>
  <c r="CO51" i="1"/>
  <c r="BA52" i="1"/>
  <c r="BG52" i="1"/>
  <c r="BK52" i="1"/>
  <c r="BQ52" i="1"/>
  <c r="BU52" i="1"/>
  <c r="CA52" i="1"/>
  <c r="CE52" i="1"/>
  <c r="CN52" i="1"/>
  <c r="CO52" i="1"/>
  <c r="CU52" i="1"/>
  <c r="BA53" i="1"/>
  <c r="BG53" i="1"/>
  <c r="BK53" i="1"/>
  <c r="BQ53" i="1"/>
  <c r="BU53" i="1"/>
  <c r="CA53" i="1"/>
  <c r="CE53" i="1"/>
  <c r="CU53" i="1"/>
  <c r="CP53" i="1"/>
  <c r="CR53" i="1"/>
  <c r="CN53" i="1"/>
  <c r="CO53" i="1"/>
  <c r="BG54" i="1"/>
  <c r="BK54" i="1"/>
  <c r="BQ54" i="1"/>
  <c r="BU54" i="1"/>
  <c r="CA54" i="1"/>
  <c r="CE54" i="1"/>
  <c r="CU54" i="1"/>
  <c r="CP54" i="1"/>
  <c r="CQ54" i="1"/>
  <c r="CN54" i="1"/>
  <c r="CO54" i="1"/>
  <c r="CR54" i="1"/>
  <c r="BA55" i="1"/>
  <c r="BG55" i="1"/>
  <c r="BK55" i="1"/>
  <c r="BQ55" i="1"/>
  <c r="BU55" i="1"/>
  <c r="CA55" i="1"/>
  <c r="CE55" i="1"/>
  <c r="CN55" i="1"/>
  <c r="CO55" i="1"/>
  <c r="CU55" i="1"/>
  <c r="BA56" i="1"/>
  <c r="BG56" i="1"/>
  <c r="BK56" i="1"/>
  <c r="BQ56" i="1"/>
  <c r="BU56" i="1"/>
  <c r="CA56" i="1"/>
  <c r="CE56" i="1"/>
  <c r="CU56" i="1"/>
  <c r="CP56" i="1"/>
  <c r="CR56" i="1"/>
  <c r="CN56" i="1"/>
  <c r="CO56" i="1"/>
  <c r="CQ56" i="1"/>
  <c r="BA57" i="1"/>
  <c r="BG57" i="1"/>
  <c r="BK57" i="1"/>
  <c r="BQ57" i="1"/>
  <c r="BU57" i="1"/>
  <c r="CA57" i="1"/>
  <c r="CE57" i="1"/>
  <c r="CN57" i="1"/>
  <c r="CO57" i="1"/>
  <c r="CU57" i="1"/>
  <c r="CR57" i="1"/>
  <c r="BA58" i="1"/>
  <c r="BG58" i="1"/>
  <c r="BK58" i="1"/>
  <c r="BQ58" i="1"/>
  <c r="BU58" i="1"/>
  <c r="CA58" i="1"/>
  <c r="CE58" i="1"/>
  <c r="CN58" i="1"/>
  <c r="CO58" i="1"/>
  <c r="CU58" i="1"/>
  <c r="BA59" i="1"/>
  <c r="BG59" i="1"/>
  <c r="BK59" i="1"/>
  <c r="BQ59" i="1"/>
  <c r="BU59" i="1"/>
  <c r="CA59" i="1"/>
  <c r="CE59" i="1"/>
  <c r="CN59" i="1"/>
  <c r="CO59" i="1"/>
  <c r="CU59" i="1"/>
  <c r="BA60" i="1"/>
  <c r="BG60" i="1"/>
  <c r="BK60" i="1"/>
  <c r="BQ60" i="1"/>
  <c r="BU60" i="1"/>
  <c r="CA60" i="1"/>
  <c r="CE60" i="1"/>
  <c r="CN60" i="1"/>
  <c r="CO60" i="1"/>
  <c r="CU60" i="1"/>
  <c r="BG61" i="1"/>
  <c r="BK61" i="1"/>
  <c r="BQ61" i="1"/>
  <c r="BU61" i="1"/>
  <c r="CA61" i="1"/>
  <c r="CE61" i="1"/>
  <c r="CU61" i="1"/>
  <c r="CP61" i="1"/>
  <c r="CR61" i="1"/>
  <c r="CN61" i="1"/>
  <c r="CO61" i="1"/>
  <c r="BG62" i="1"/>
  <c r="BK62" i="1"/>
  <c r="BQ62" i="1"/>
  <c r="BU62" i="1"/>
  <c r="CA62" i="1"/>
  <c r="CE62" i="1"/>
  <c r="CU62" i="1"/>
  <c r="CP62" i="1"/>
  <c r="CR62" i="1"/>
  <c r="CN62" i="1"/>
  <c r="CO62" i="1"/>
  <c r="CQ62" i="1"/>
  <c r="BA63" i="1"/>
  <c r="BG63" i="1"/>
  <c r="BK63" i="1"/>
  <c r="BQ63" i="1"/>
  <c r="BU63" i="1"/>
  <c r="CA63" i="1"/>
  <c r="CE63" i="1"/>
  <c r="CN63" i="1"/>
  <c r="CO63" i="1"/>
  <c r="CU63" i="1"/>
  <c r="CP63" i="1"/>
  <c r="CR63" i="1"/>
  <c r="BA64" i="1"/>
  <c r="BG64" i="1"/>
  <c r="BK64" i="1"/>
  <c r="BQ64" i="1"/>
  <c r="BU64" i="1"/>
  <c r="CA64" i="1"/>
  <c r="CE64" i="1"/>
  <c r="CU64" i="1"/>
  <c r="CQ64" i="1"/>
  <c r="CN64" i="1"/>
  <c r="CO64" i="1"/>
  <c r="BA65" i="1"/>
  <c r="BG65" i="1"/>
  <c r="BK65" i="1"/>
  <c r="BQ65" i="1"/>
  <c r="BU65" i="1"/>
  <c r="CA65" i="1"/>
  <c r="CE65" i="1"/>
  <c r="CU65" i="1"/>
  <c r="CR65" i="1"/>
  <c r="CN65" i="1"/>
  <c r="CO65" i="1"/>
  <c r="BA66" i="1"/>
  <c r="BG66" i="1"/>
  <c r="BK66" i="1"/>
  <c r="BQ66" i="1"/>
  <c r="BU66" i="1"/>
  <c r="CA66" i="1"/>
  <c r="CE66" i="1"/>
  <c r="CU66" i="1"/>
  <c r="CP66" i="1"/>
  <c r="CR66" i="1"/>
  <c r="CN66" i="1"/>
  <c r="CO66" i="1"/>
  <c r="BA67" i="1"/>
  <c r="BG67" i="1"/>
  <c r="BK67" i="1"/>
  <c r="BQ67" i="1"/>
  <c r="BU67" i="1"/>
  <c r="CA67" i="1"/>
  <c r="CE67" i="1"/>
  <c r="CU67" i="1"/>
  <c r="CR67" i="1"/>
  <c r="CN67" i="1"/>
  <c r="CO67" i="1"/>
  <c r="CP67" i="1"/>
  <c r="BA68" i="1"/>
  <c r="BG68" i="1"/>
  <c r="BK68" i="1"/>
  <c r="BQ68" i="1"/>
  <c r="BU68" i="1"/>
  <c r="CA68" i="1"/>
  <c r="CE68" i="1"/>
  <c r="CN68" i="1"/>
  <c r="CO68" i="1"/>
  <c r="CU68" i="1"/>
  <c r="BA69" i="1"/>
  <c r="BG69" i="1"/>
  <c r="BK69" i="1"/>
  <c r="BQ69" i="1"/>
  <c r="BU69" i="1"/>
  <c r="CA69" i="1"/>
  <c r="CE69" i="1"/>
  <c r="CU69" i="1"/>
  <c r="CR69" i="1"/>
  <c r="CN69" i="1"/>
  <c r="CO69" i="1"/>
  <c r="CP69" i="1"/>
  <c r="BA70" i="1"/>
  <c r="BG70" i="1"/>
  <c r="BK70" i="1"/>
  <c r="BQ70" i="1"/>
  <c r="BU70" i="1"/>
  <c r="CA70" i="1"/>
  <c r="CE70" i="1"/>
  <c r="CN70" i="1"/>
  <c r="CO70" i="1"/>
  <c r="CU70" i="1"/>
  <c r="CP70" i="1"/>
  <c r="CQ70" i="1"/>
  <c r="BA71" i="1"/>
  <c r="BG71" i="1"/>
  <c r="BK71" i="1"/>
  <c r="BQ71" i="1"/>
  <c r="BU71" i="1"/>
  <c r="CA71" i="1"/>
  <c r="CE71" i="1"/>
  <c r="CN71" i="1"/>
  <c r="CO71" i="1"/>
  <c r="CU71" i="1"/>
  <c r="CR71" i="1"/>
  <c r="BA72" i="1"/>
  <c r="BG72" i="1"/>
  <c r="BK72" i="1"/>
  <c r="BQ72" i="1"/>
  <c r="BU72" i="1"/>
  <c r="CA72" i="1"/>
  <c r="CE72" i="1"/>
  <c r="CN72" i="1"/>
  <c r="CO72" i="1"/>
  <c r="CU72" i="1"/>
  <c r="BA73" i="1"/>
  <c r="BG73" i="1"/>
  <c r="BK73" i="1"/>
  <c r="BQ73" i="1"/>
  <c r="BU73" i="1"/>
  <c r="CA73" i="1"/>
  <c r="CE73" i="1"/>
  <c r="CU73" i="1"/>
  <c r="CR73" i="1"/>
  <c r="CN73" i="1"/>
  <c r="CO73" i="1"/>
  <c r="BA74" i="1"/>
  <c r="BG74" i="1"/>
  <c r="BK74" i="1"/>
  <c r="BQ74" i="1"/>
  <c r="BU74" i="1"/>
  <c r="CA74" i="1"/>
  <c r="CE74" i="1"/>
  <c r="CU74" i="1"/>
  <c r="CP74" i="1"/>
  <c r="CN74" i="1"/>
  <c r="CO74" i="1"/>
  <c r="CQ74" i="1"/>
  <c r="BA75" i="1"/>
  <c r="BG75" i="1"/>
  <c r="BK75" i="1"/>
  <c r="BQ75" i="1"/>
  <c r="BU75" i="1"/>
  <c r="CA75" i="1"/>
  <c r="CE75" i="1"/>
  <c r="CN75" i="1"/>
  <c r="CO75" i="1"/>
  <c r="CU75" i="1"/>
  <c r="CR75" i="1"/>
  <c r="BA76" i="1"/>
  <c r="BG76" i="1"/>
  <c r="BK76" i="1"/>
  <c r="BQ76" i="1"/>
  <c r="BU76" i="1"/>
  <c r="CA76" i="1"/>
  <c r="CE76" i="1"/>
  <c r="CU76" i="1"/>
  <c r="CP76" i="1"/>
  <c r="CN76" i="1"/>
  <c r="CO76" i="1"/>
  <c r="CR76" i="1"/>
  <c r="BA77" i="1"/>
  <c r="BG77" i="1"/>
  <c r="BK77" i="1"/>
  <c r="BQ77" i="1"/>
  <c r="BU77" i="1"/>
  <c r="CA77" i="1"/>
  <c r="CE77" i="1"/>
  <c r="CN77" i="1"/>
  <c r="CO77" i="1"/>
  <c r="CU77" i="1"/>
  <c r="CQ77" i="1"/>
  <c r="BA78" i="1"/>
  <c r="BG78" i="1"/>
  <c r="BK78" i="1"/>
  <c r="BQ78" i="1"/>
  <c r="BU78" i="1"/>
  <c r="CA78" i="1"/>
  <c r="CE78" i="1"/>
  <c r="CU78" i="1"/>
  <c r="CP78" i="1"/>
  <c r="CR78" i="1"/>
  <c r="CN78" i="1"/>
  <c r="CO78" i="1"/>
  <c r="BA79" i="1"/>
  <c r="BG79" i="1"/>
  <c r="BK79" i="1"/>
  <c r="BQ79" i="1"/>
  <c r="BU79" i="1"/>
  <c r="CA79" i="1"/>
  <c r="CE79" i="1"/>
  <c r="CU79" i="1"/>
  <c r="CP79" i="1"/>
  <c r="CN79" i="1"/>
  <c r="CO79" i="1"/>
  <c r="BA80" i="1"/>
  <c r="BG80" i="1"/>
  <c r="BK80" i="1"/>
  <c r="BQ80" i="1"/>
  <c r="BU80" i="1"/>
  <c r="CA80" i="1"/>
  <c r="CE80" i="1"/>
  <c r="CU80" i="1"/>
  <c r="CP80" i="1"/>
  <c r="CN80" i="1"/>
  <c r="CO80" i="1"/>
  <c r="CQ80" i="1"/>
  <c r="CR80" i="1"/>
  <c r="BA81" i="1"/>
  <c r="BG81" i="1"/>
  <c r="BK81" i="1"/>
  <c r="BQ81" i="1"/>
  <c r="BU81" i="1"/>
  <c r="CA81" i="1"/>
  <c r="CE81" i="1"/>
  <c r="CN81" i="1"/>
  <c r="CO81" i="1"/>
  <c r="CU81" i="1"/>
  <c r="BA82" i="1"/>
  <c r="BG82" i="1"/>
  <c r="BK82" i="1"/>
  <c r="BQ82" i="1"/>
  <c r="BU82" i="1"/>
  <c r="CA82" i="1"/>
  <c r="CE82" i="1"/>
  <c r="CN82" i="1"/>
  <c r="CO82" i="1"/>
  <c r="CU82" i="1"/>
  <c r="CQ82" i="1"/>
  <c r="CR82" i="1"/>
  <c r="BA83" i="1"/>
  <c r="BG83" i="1"/>
  <c r="BK83" i="1"/>
  <c r="BQ83" i="1"/>
  <c r="BU83" i="1"/>
  <c r="CA83" i="1"/>
  <c r="CE83" i="1"/>
  <c r="CN83" i="1"/>
  <c r="CO83" i="1"/>
  <c r="CU83" i="1"/>
  <c r="BA84" i="1"/>
  <c r="BG84" i="1"/>
  <c r="BK84" i="1"/>
  <c r="BQ84" i="1"/>
  <c r="BU84" i="1"/>
  <c r="CA84" i="1"/>
  <c r="CE84" i="1"/>
  <c r="CN84" i="1"/>
  <c r="CO84" i="1"/>
  <c r="CU84" i="1"/>
  <c r="CP84" i="1"/>
  <c r="BA85" i="1"/>
  <c r="BG85" i="1"/>
  <c r="BK85" i="1"/>
  <c r="BQ85" i="1"/>
  <c r="BU85" i="1"/>
  <c r="CA85" i="1"/>
  <c r="CE85" i="1"/>
  <c r="CN85" i="1"/>
  <c r="CO85" i="1"/>
  <c r="CU85" i="1"/>
  <c r="BA86" i="1"/>
  <c r="BG86" i="1"/>
  <c r="BK86" i="1"/>
  <c r="BQ86" i="1"/>
  <c r="BU86" i="1"/>
  <c r="CA86" i="1"/>
  <c r="CE86" i="1"/>
  <c r="CN86" i="1"/>
  <c r="CO86" i="1"/>
  <c r="CU86" i="1"/>
  <c r="BA87" i="1"/>
  <c r="BG87" i="1"/>
  <c r="BK87" i="1"/>
  <c r="BQ87" i="1"/>
  <c r="BU87" i="1"/>
  <c r="CA87" i="1"/>
  <c r="CE87" i="1"/>
  <c r="CN87" i="1"/>
  <c r="CO87" i="1"/>
  <c r="CU87" i="1"/>
  <c r="BA88" i="1"/>
  <c r="BG88" i="1"/>
  <c r="BK88" i="1"/>
  <c r="BQ88" i="1"/>
  <c r="BU88" i="1"/>
  <c r="CA88" i="1"/>
  <c r="CE88" i="1"/>
  <c r="CU88" i="1"/>
  <c r="CP88" i="1"/>
  <c r="CQ88" i="1"/>
  <c r="CN88" i="1"/>
  <c r="CO88" i="1"/>
  <c r="BA89" i="1"/>
  <c r="BG89" i="1"/>
  <c r="BK89" i="1"/>
  <c r="BQ89" i="1"/>
  <c r="BU89" i="1"/>
  <c r="CA89" i="1"/>
  <c r="CE89" i="1"/>
  <c r="CN89" i="1"/>
  <c r="CO89" i="1"/>
  <c r="CU89" i="1"/>
  <c r="CP89" i="1"/>
  <c r="BA90" i="1"/>
  <c r="BG90" i="1"/>
  <c r="BK90" i="1"/>
  <c r="BQ90" i="1"/>
  <c r="BU90" i="1"/>
  <c r="CA90" i="1"/>
  <c r="CE90" i="1"/>
  <c r="CN90" i="1"/>
  <c r="CO90" i="1"/>
  <c r="CU90" i="1"/>
  <c r="CR90" i="1"/>
  <c r="CP90" i="1"/>
  <c r="BA91" i="1"/>
  <c r="BG91" i="1"/>
  <c r="BK91" i="1"/>
  <c r="BQ91" i="1"/>
  <c r="BU91" i="1"/>
  <c r="CA91" i="1"/>
  <c r="CE91" i="1"/>
  <c r="CU91" i="1"/>
  <c r="CR91" i="1"/>
  <c r="CN91" i="1"/>
  <c r="CO91" i="1"/>
  <c r="BA92" i="1"/>
  <c r="BG92" i="1"/>
  <c r="BK92" i="1"/>
  <c r="BQ92" i="1"/>
  <c r="BU92" i="1"/>
  <c r="CA92" i="1"/>
  <c r="CE92" i="1"/>
  <c r="CU92" i="1"/>
  <c r="CP92" i="1"/>
  <c r="CR92" i="1"/>
  <c r="CN92" i="1"/>
  <c r="CO92" i="1"/>
  <c r="BA93" i="1"/>
  <c r="BG93" i="1"/>
  <c r="BK93" i="1"/>
  <c r="BQ93" i="1"/>
  <c r="BU93" i="1"/>
  <c r="CA93" i="1"/>
  <c r="CE93" i="1"/>
  <c r="CN93" i="1"/>
  <c r="CO93" i="1"/>
  <c r="CU93" i="1"/>
  <c r="CR93" i="1"/>
  <c r="BA94" i="1"/>
  <c r="BG94" i="1"/>
  <c r="BK94" i="1"/>
  <c r="BQ94" i="1"/>
  <c r="BU94" i="1"/>
  <c r="CA94" i="1"/>
  <c r="CE94" i="1"/>
  <c r="CU94" i="1"/>
  <c r="CP94" i="1"/>
  <c r="CN94" i="1"/>
  <c r="CO94" i="1"/>
  <c r="BA95" i="1"/>
  <c r="BG95" i="1"/>
  <c r="BK95" i="1"/>
  <c r="BQ95" i="1"/>
  <c r="BU95" i="1"/>
  <c r="CA95" i="1"/>
  <c r="CE95" i="1"/>
  <c r="CN95" i="1"/>
  <c r="CO95" i="1"/>
  <c r="CU95" i="1"/>
  <c r="BA96" i="1"/>
  <c r="BG96" i="1"/>
  <c r="BK96" i="1"/>
  <c r="BQ96" i="1"/>
  <c r="BU96" i="1"/>
  <c r="CA96" i="1"/>
  <c r="CE96" i="1"/>
  <c r="CU96" i="1"/>
  <c r="CP96" i="1"/>
  <c r="CN96" i="1"/>
  <c r="CO96" i="1"/>
  <c r="CR96" i="1"/>
  <c r="BA97" i="1"/>
  <c r="BG97" i="1"/>
  <c r="BK97" i="1"/>
  <c r="BQ97" i="1"/>
  <c r="BU97" i="1"/>
  <c r="CA97" i="1"/>
  <c r="CE97" i="1"/>
  <c r="CN97" i="1"/>
  <c r="CO97" i="1"/>
  <c r="CU97" i="1"/>
  <c r="BA98" i="1"/>
  <c r="BG98" i="1"/>
  <c r="BK98" i="1"/>
  <c r="BQ98" i="1"/>
  <c r="BU98" i="1"/>
  <c r="CA98" i="1"/>
  <c r="CE98" i="1"/>
  <c r="CU98" i="1"/>
  <c r="CR98" i="1"/>
  <c r="CN98" i="1"/>
  <c r="CO98" i="1"/>
  <c r="BA99" i="1"/>
  <c r="BG99" i="1"/>
  <c r="BK99" i="1"/>
  <c r="BQ99" i="1"/>
  <c r="BU99" i="1"/>
  <c r="CA99" i="1"/>
  <c r="CE99" i="1"/>
  <c r="CN99" i="1"/>
  <c r="CO99" i="1"/>
  <c r="CU99" i="1"/>
  <c r="CP99" i="1"/>
  <c r="CR99" i="1"/>
  <c r="BA100" i="1"/>
  <c r="BG100" i="1"/>
  <c r="BK100" i="1"/>
  <c r="BQ100" i="1"/>
  <c r="BU100" i="1"/>
  <c r="CA100" i="1"/>
  <c r="CE100" i="1"/>
  <c r="CN100" i="1"/>
  <c r="CO100" i="1"/>
  <c r="CU100" i="1"/>
  <c r="BA101" i="1"/>
  <c r="BG101" i="1"/>
  <c r="BK101" i="1"/>
  <c r="BQ101" i="1"/>
  <c r="BU101" i="1"/>
  <c r="CA101" i="1"/>
  <c r="CE101" i="1"/>
  <c r="CU101" i="1"/>
  <c r="CP101" i="1"/>
  <c r="CN101" i="1"/>
  <c r="CO101" i="1"/>
  <c r="BA102" i="1"/>
  <c r="BG102" i="1"/>
  <c r="BK102" i="1"/>
  <c r="BQ102" i="1"/>
  <c r="BU102" i="1"/>
  <c r="CA102" i="1"/>
  <c r="CE102" i="1"/>
  <c r="CU102" i="1"/>
  <c r="CP102" i="1"/>
  <c r="CQ102" i="1"/>
  <c r="CR102" i="1"/>
  <c r="CT102" i="1"/>
  <c r="CN102" i="1"/>
  <c r="CO102" i="1"/>
  <c r="BA103" i="1"/>
  <c r="BG103" i="1"/>
  <c r="BK103" i="1"/>
  <c r="BQ103" i="1"/>
  <c r="BU103" i="1"/>
  <c r="CA103" i="1"/>
  <c r="CE103" i="1"/>
  <c r="CU103" i="1"/>
  <c r="CP103" i="1"/>
  <c r="CQ103" i="1"/>
  <c r="CN103" i="1"/>
  <c r="CO103" i="1"/>
  <c r="BA104" i="1"/>
  <c r="BG104" i="1"/>
  <c r="BK104" i="1"/>
  <c r="BQ104" i="1"/>
  <c r="BU104" i="1"/>
  <c r="CA104" i="1"/>
  <c r="CE104" i="1"/>
  <c r="CU104" i="1"/>
  <c r="CP104" i="1"/>
  <c r="CR104" i="1"/>
  <c r="CN104" i="1"/>
  <c r="CO104" i="1"/>
  <c r="BA105" i="1"/>
  <c r="BG105" i="1"/>
  <c r="BK105" i="1"/>
  <c r="BQ105" i="1"/>
  <c r="BU105" i="1"/>
  <c r="CA105" i="1"/>
  <c r="CE105" i="1"/>
  <c r="CN105" i="1"/>
  <c r="CO105" i="1"/>
  <c r="CU105" i="1"/>
  <c r="BA106" i="1"/>
  <c r="BG106" i="1"/>
  <c r="BK106" i="1"/>
  <c r="BQ106" i="1"/>
  <c r="BU106" i="1"/>
  <c r="CA106" i="1"/>
  <c r="CE106" i="1"/>
  <c r="CN106" i="1"/>
  <c r="CO106" i="1"/>
  <c r="CU106" i="1"/>
  <c r="BA107" i="1"/>
  <c r="BG107" i="1"/>
  <c r="BK107" i="1"/>
  <c r="BQ107" i="1"/>
  <c r="BU107" i="1"/>
  <c r="CA107" i="1"/>
  <c r="CE107" i="1"/>
  <c r="CN107" i="1"/>
  <c r="CO107" i="1"/>
  <c r="CU107" i="1"/>
  <c r="CQ107" i="1"/>
  <c r="BA108" i="1"/>
  <c r="BG108" i="1"/>
  <c r="BK108" i="1"/>
  <c r="BQ108" i="1"/>
  <c r="BU108" i="1"/>
  <c r="CA108" i="1"/>
  <c r="CE108" i="1"/>
  <c r="CN108" i="1"/>
  <c r="CO108" i="1"/>
  <c r="CU108" i="1"/>
  <c r="CQ108" i="1"/>
  <c r="BA109" i="1"/>
  <c r="BG109" i="1"/>
  <c r="BK109" i="1"/>
  <c r="BQ109" i="1"/>
  <c r="BU109" i="1"/>
  <c r="CA109" i="1"/>
  <c r="CE109" i="1"/>
  <c r="CU109" i="1"/>
  <c r="CP109" i="1"/>
  <c r="CN109" i="1"/>
  <c r="CO109" i="1"/>
  <c r="CQ109" i="1"/>
  <c r="CR109" i="1"/>
  <c r="BA110" i="1"/>
  <c r="BG110" i="1"/>
  <c r="BK110" i="1"/>
  <c r="BQ110" i="1"/>
  <c r="BU110" i="1"/>
  <c r="CA110" i="1"/>
  <c r="CE110" i="1"/>
  <c r="CN110" i="1"/>
  <c r="CO110" i="1"/>
  <c r="CU110" i="1"/>
  <c r="BA111" i="1"/>
  <c r="BG111" i="1"/>
  <c r="BK111" i="1"/>
  <c r="BQ111" i="1"/>
  <c r="BU111" i="1"/>
  <c r="CA111" i="1"/>
  <c r="CE111" i="1"/>
  <c r="CU111" i="1"/>
  <c r="CP111" i="1"/>
  <c r="CN111" i="1"/>
  <c r="CO111" i="1"/>
  <c r="BA112" i="1"/>
  <c r="BG112" i="1"/>
  <c r="BK112" i="1"/>
  <c r="BQ112" i="1"/>
  <c r="BU112" i="1"/>
  <c r="CA112" i="1"/>
  <c r="CE112" i="1"/>
  <c r="CU112" i="1"/>
  <c r="CP112" i="1"/>
  <c r="CR112" i="1"/>
  <c r="CN112" i="1"/>
  <c r="CO112" i="1"/>
  <c r="CQ112" i="1"/>
  <c r="BA113" i="1"/>
  <c r="BG113" i="1"/>
  <c r="BK113" i="1"/>
  <c r="BQ113" i="1"/>
  <c r="BU113" i="1"/>
  <c r="CA113" i="1"/>
  <c r="CE113" i="1"/>
  <c r="CU113" i="1"/>
  <c r="CP113" i="1"/>
  <c r="CQ113" i="1"/>
  <c r="CR113" i="1"/>
  <c r="CN113" i="1"/>
  <c r="CO113" i="1"/>
  <c r="BA114" i="1"/>
  <c r="BG114" i="1"/>
  <c r="BK114" i="1"/>
  <c r="BQ114" i="1"/>
  <c r="BU114" i="1"/>
  <c r="CA114" i="1"/>
  <c r="CE114" i="1"/>
  <c r="CN114" i="1"/>
  <c r="CO114" i="1"/>
  <c r="CU114" i="1"/>
  <c r="BA115" i="1"/>
  <c r="BG115" i="1"/>
  <c r="BK115" i="1"/>
  <c r="BQ115" i="1"/>
  <c r="BU115" i="1"/>
  <c r="CA115" i="1"/>
  <c r="CE115" i="1"/>
  <c r="CU115" i="1"/>
  <c r="CR115" i="1"/>
  <c r="CN115" i="1"/>
  <c r="CO115" i="1"/>
  <c r="BA116" i="1"/>
  <c r="BG116" i="1"/>
  <c r="BK116" i="1"/>
  <c r="BQ116" i="1"/>
  <c r="BU116" i="1"/>
  <c r="CA116" i="1"/>
  <c r="CE116" i="1"/>
  <c r="CU116" i="1"/>
  <c r="CR116" i="1"/>
  <c r="CN116" i="1"/>
  <c r="CO116" i="1"/>
  <c r="BA117" i="1"/>
  <c r="BG117" i="1"/>
  <c r="BK117" i="1"/>
  <c r="BQ117" i="1"/>
  <c r="BU117" i="1"/>
  <c r="CA117" i="1"/>
  <c r="CE117" i="1"/>
  <c r="CN117" i="1"/>
  <c r="CO117" i="1"/>
  <c r="CU117" i="1"/>
  <c r="BA118" i="1"/>
  <c r="BG118" i="1"/>
  <c r="BK118" i="1"/>
  <c r="BQ118" i="1"/>
  <c r="BU118" i="1"/>
  <c r="CA118" i="1"/>
  <c r="CE118" i="1"/>
  <c r="CU118" i="1"/>
  <c r="CP118" i="1"/>
  <c r="CN118" i="1"/>
  <c r="CO118" i="1"/>
  <c r="CQ118" i="1"/>
  <c r="CR118" i="1"/>
  <c r="BA119" i="1"/>
  <c r="BG119" i="1"/>
  <c r="BK119" i="1"/>
  <c r="BQ119" i="1"/>
  <c r="BU119" i="1"/>
  <c r="CA119" i="1"/>
  <c r="CE119" i="1"/>
  <c r="CN119" i="1"/>
  <c r="CO119" i="1"/>
  <c r="CU119" i="1"/>
  <c r="BA120" i="1"/>
  <c r="BG120" i="1"/>
  <c r="BK120" i="1"/>
  <c r="BQ120" i="1"/>
  <c r="BU120" i="1"/>
  <c r="CA120" i="1"/>
  <c r="CE120" i="1"/>
  <c r="CU120" i="1"/>
  <c r="CP120" i="1"/>
  <c r="CR120" i="1"/>
  <c r="CN120" i="1"/>
  <c r="CO120" i="1"/>
  <c r="BA121" i="1"/>
  <c r="BG121" i="1"/>
  <c r="BK121" i="1"/>
  <c r="BQ121" i="1"/>
  <c r="BU121" i="1"/>
  <c r="CA121" i="1"/>
  <c r="CE121" i="1"/>
  <c r="CN121" i="1"/>
  <c r="CO121" i="1"/>
  <c r="CU121" i="1"/>
  <c r="BA122" i="1"/>
  <c r="BG122" i="1"/>
  <c r="BK122" i="1"/>
  <c r="BQ122" i="1"/>
  <c r="BU122" i="1"/>
  <c r="CA122" i="1"/>
  <c r="CE122" i="1"/>
  <c r="CU122" i="1"/>
  <c r="CP122" i="1"/>
  <c r="CR122" i="1"/>
  <c r="CN122" i="1"/>
  <c r="CO122" i="1"/>
  <c r="BA123" i="1"/>
  <c r="BG123" i="1"/>
  <c r="BK123" i="1"/>
  <c r="BQ123" i="1"/>
  <c r="BU123" i="1"/>
  <c r="CA123" i="1"/>
  <c r="CE123" i="1"/>
  <c r="CN123" i="1"/>
  <c r="CO123" i="1"/>
  <c r="CU123" i="1"/>
  <c r="BA124" i="1"/>
  <c r="BG124" i="1"/>
  <c r="BK124" i="1"/>
  <c r="BQ124" i="1"/>
  <c r="BU124" i="1"/>
  <c r="CA124" i="1"/>
  <c r="CE124" i="1"/>
  <c r="CU124" i="1"/>
  <c r="CP124" i="1"/>
  <c r="CQ124" i="1"/>
  <c r="CR124" i="1"/>
  <c r="CN124" i="1"/>
  <c r="CO124" i="1"/>
  <c r="BA125" i="1"/>
  <c r="BG125" i="1"/>
  <c r="BK125" i="1"/>
  <c r="BQ125" i="1"/>
  <c r="BU125" i="1"/>
  <c r="CA125" i="1"/>
  <c r="CE125" i="1"/>
  <c r="CN125" i="1"/>
  <c r="CO125" i="1"/>
  <c r="CU125" i="1"/>
  <c r="CP125" i="1"/>
  <c r="BA126" i="1"/>
  <c r="BG126" i="1"/>
  <c r="BK126" i="1"/>
  <c r="BQ126" i="1"/>
  <c r="BU126" i="1"/>
  <c r="CA126" i="1"/>
  <c r="CE126" i="1"/>
  <c r="CN126" i="1"/>
  <c r="CO126" i="1"/>
  <c r="CU126" i="1"/>
  <c r="BA127" i="1"/>
  <c r="BG127" i="1"/>
  <c r="BK127" i="1"/>
  <c r="BQ127" i="1"/>
  <c r="BU127" i="1"/>
  <c r="CA127" i="1"/>
  <c r="CE127" i="1"/>
  <c r="CU127" i="1"/>
  <c r="CR127" i="1"/>
  <c r="CN127" i="1"/>
  <c r="CO127" i="1"/>
  <c r="BA128" i="1"/>
  <c r="BG128" i="1"/>
  <c r="BK128" i="1"/>
  <c r="BQ128" i="1"/>
  <c r="BU128" i="1"/>
  <c r="CA128" i="1"/>
  <c r="CE128" i="1"/>
  <c r="CN128" i="1"/>
  <c r="CO128" i="1"/>
  <c r="CU128" i="1"/>
  <c r="CQ128" i="1"/>
  <c r="CR128" i="1"/>
  <c r="BA129" i="1"/>
  <c r="BG129" i="1"/>
  <c r="BK129" i="1"/>
  <c r="BQ129" i="1"/>
  <c r="BU129" i="1"/>
  <c r="CA129" i="1"/>
  <c r="CE129" i="1"/>
  <c r="CN129" i="1"/>
  <c r="CO129" i="1"/>
  <c r="CU129" i="1"/>
  <c r="BA130" i="1"/>
  <c r="BG130" i="1"/>
  <c r="BK130" i="1"/>
  <c r="BQ130" i="1"/>
  <c r="BU130" i="1"/>
  <c r="CA130" i="1"/>
  <c r="CE130" i="1"/>
  <c r="CU130" i="1"/>
  <c r="CP130" i="1"/>
  <c r="CN130" i="1"/>
  <c r="CO130" i="1"/>
  <c r="BA131" i="1"/>
  <c r="BG131" i="1"/>
  <c r="BK131" i="1"/>
  <c r="BQ131" i="1"/>
  <c r="BU131" i="1"/>
  <c r="CA131" i="1"/>
  <c r="CE131" i="1"/>
  <c r="CN131" i="1"/>
  <c r="CO131" i="1"/>
  <c r="CU131" i="1"/>
  <c r="BA132" i="1"/>
  <c r="BG132" i="1"/>
  <c r="BK132" i="1"/>
  <c r="BQ132" i="1"/>
  <c r="BU132" i="1"/>
  <c r="CA132" i="1"/>
  <c r="CE132" i="1"/>
  <c r="CU132" i="1"/>
  <c r="CP132" i="1"/>
  <c r="CR132" i="1"/>
  <c r="CN132" i="1"/>
  <c r="CO132" i="1"/>
  <c r="BA133" i="1"/>
  <c r="BG133" i="1"/>
  <c r="BK133" i="1"/>
  <c r="BQ133" i="1"/>
  <c r="BU133" i="1"/>
  <c r="CA133" i="1"/>
  <c r="CE133" i="1"/>
  <c r="CU133" i="1"/>
  <c r="CP133" i="1"/>
  <c r="CN133" i="1"/>
  <c r="CO133" i="1"/>
  <c r="BA134" i="1"/>
  <c r="BG134" i="1"/>
  <c r="BK134" i="1"/>
  <c r="BQ134" i="1"/>
  <c r="BU134" i="1"/>
  <c r="CA134" i="1"/>
  <c r="CE134" i="1"/>
  <c r="CN134" i="1"/>
  <c r="CO134" i="1"/>
  <c r="CU134" i="1"/>
  <c r="CP134" i="1"/>
  <c r="BA135" i="1"/>
  <c r="BG135" i="1"/>
  <c r="BK135" i="1"/>
  <c r="BQ135" i="1"/>
  <c r="BU135" i="1"/>
  <c r="CA135" i="1"/>
  <c r="CE135" i="1"/>
  <c r="CN135" i="1"/>
  <c r="CO135" i="1"/>
  <c r="CU135" i="1"/>
  <c r="CP135" i="1"/>
  <c r="BA136" i="1"/>
  <c r="BG136" i="1"/>
  <c r="BK136" i="1"/>
  <c r="BQ136" i="1"/>
  <c r="BU136" i="1"/>
  <c r="CA136" i="1"/>
  <c r="CE136" i="1"/>
  <c r="CN136" i="1"/>
  <c r="CO136" i="1"/>
  <c r="CU136" i="1"/>
  <c r="BA137" i="1"/>
  <c r="BG137" i="1"/>
  <c r="BK137" i="1"/>
  <c r="BQ137" i="1"/>
  <c r="BU137" i="1"/>
  <c r="CA137" i="1"/>
  <c r="CE137" i="1"/>
  <c r="CN137" i="1"/>
  <c r="CO137" i="1"/>
  <c r="CU137" i="1"/>
  <c r="BA138" i="1"/>
  <c r="BG138" i="1"/>
  <c r="BK138" i="1"/>
  <c r="BQ138" i="1"/>
  <c r="BU138" i="1"/>
  <c r="CA138" i="1"/>
  <c r="CE138" i="1"/>
  <c r="CU138" i="1"/>
  <c r="CP138" i="1"/>
  <c r="CN138" i="1"/>
  <c r="CO138" i="1"/>
  <c r="CQ138" i="1"/>
  <c r="BA139" i="1"/>
  <c r="BG139" i="1"/>
  <c r="BK139" i="1"/>
  <c r="BQ139" i="1"/>
  <c r="BU139" i="1"/>
  <c r="CA139" i="1"/>
  <c r="CE139" i="1"/>
  <c r="CN139" i="1"/>
  <c r="CO139" i="1"/>
  <c r="CU139" i="1"/>
  <c r="BA140" i="1"/>
  <c r="BG140" i="1"/>
  <c r="BK140" i="1"/>
  <c r="BQ140" i="1"/>
  <c r="BU140" i="1"/>
  <c r="CA140" i="1"/>
  <c r="CE140" i="1"/>
  <c r="CU140" i="1"/>
  <c r="CP140" i="1"/>
  <c r="CN140" i="1"/>
  <c r="CO140" i="1"/>
  <c r="CR140" i="1"/>
  <c r="BA141" i="1"/>
  <c r="BG141" i="1"/>
  <c r="BK141" i="1"/>
  <c r="BQ141" i="1"/>
  <c r="BU141" i="1"/>
  <c r="CA141" i="1"/>
  <c r="CE141" i="1"/>
  <c r="CU141" i="1"/>
  <c r="CP141" i="1"/>
  <c r="CN141" i="1"/>
  <c r="CO141" i="1"/>
  <c r="BA142" i="1"/>
  <c r="BG142" i="1"/>
  <c r="BK142" i="1"/>
  <c r="BQ142" i="1"/>
  <c r="BU142" i="1"/>
  <c r="CA142" i="1"/>
  <c r="CE142" i="1"/>
  <c r="CU142" i="1"/>
  <c r="CP142" i="1"/>
  <c r="CR142" i="1"/>
  <c r="CN142" i="1"/>
  <c r="CO142" i="1"/>
  <c r="BA143" i="1"/>
  <c r="BG143" i="1"/>
  <c r="BK143" i="1"/>
  <c r="BQ143" i="1"/>
  <c r="BU143" i="1"/>
  <c r="CA143" i="1"/>
  <c r="CE143" i="1"/>
  <c r="CU143" i="1"/>
  <c r="CP143" i="1"/>
  <c r="CR143" i="1"/>
  <c r="CN143" i="1"/>
  <c r="CO143" i="1"/>
  <c r="BA144" i="1"/>
  <c r="BG144" i="1"/>
  <c r="BK144" i="1"/>
  <c r="BQ144" i="1"/>
  <c r="BU144" i="1"/>
  <c r="CA144" i="1"/>
  <c r="CE144" i="1"/>
  <c r="CN144" i="1"/>
  <c r="CO144" i="1"/>
  <c r="CU144" i="1"/>
  <c r="BA145" i="1"/>
  <c r="BG145" i="1"/>
  <c r="BK145" i="1"/>
  <c r="BQ145" i="1"/>
  <c r="BU145" i="1"/>
  <c r="CA145" i="1"/>
  <c r="CE145" i="1"/>
  <c r="CN145" i="1"/>
  <c r="CO145" i="1"/>
  <c r="CU145" i="1"/>
  <c r="CP145" i="1"/>
  <c r="BA146" i="1"/>
  <c r="BG146" i="1"/>
  <c r="BK146" i="1"/>
  <c r="BQ146" i="1"/>
  <c r="BU146" i="1"/>
  <c r="CA146" i="1"/>
  <c r="CE146" i="1"/>
  <c r="CN146" i="1"/>
  <c r="CO146" i="1"/>
  <c r="CU146" i="1"/>
  <c r="BA147" i="1"/>
  <c r="BG147" i="1"/>
  <c r="BK147" i="1"/>
  <c r="BQ147" i="1"/>
  <c r="BU147" i="1"/>
  <c r="CA147" i="1"/>
  <c r="CE147" i="1"/>
  <c r="CU147" i="1"/>
  <c r="CR147" i="1"/>
  <c r="CN147" i="1"/>
  <c r="CO147" i="1"/>
  <c r="BA148" i="1"/>
  <c r="BG148" i="1"/>
  <c r="BK148" i="1"/>
  <c r="BQ148" i="1"/>
  <c r="BU148" i="1"/>
  <c r="CA148" i="1"/>
  <c r="CE148" i="1"/>
  <c r="CN148" i="1"/>
  <c r="CO148" i="1"/>
  <c r="CU148" i="1"/>
  <c r="BA149" i="1"/>
  <c r="BG149" i="1"/>
  <c r="BK149" i="1"/>
  <c r="BQ149" i="1"/>
  <c r="BU149" i="1"/>
  <c r="CA149" i="1"/>
  <c r="CE149" i="1"/>
  <c r="CU149" i="1"/>
  <c r="CP149" i="1"/>
  <c r="CR149" i="1"/>
  <c r="CN149" i="1"/>
  <c r="CO149" i="1"/>
  <c r="BA150" i="1"/>
  <c r="BG150" i="1"/>
  <c r="BK150" i="1"/>
  <c r="BQ150" i="1"/>
  <c r="BU150" i="1"/>
  <c r="CA150" i="1"/>
  <c r="CE150" i="1"/>
  <c r="CN150" i="1"/>
  <c r="CO150" i="1"/>
  <c r="CU150" i="1"/>
  <c r="BA151" i="1"/>
  <c r="BG151" i="1"/>
  <c r="BK151" i="1"/>
  <c r="BQ151" i="1"/>
  <c r="BU151" i="1"/>
  <c r="CA151" i="1"/>
  <c r="CE151" i="1"/>
  <c r="CU151" i="1"/>
  <c r="CQ151" i="1"/>
  <c r="CN151" i="1"/>
  <c r="CO151" i="1"/>
  <c r="CR151" i="1"/>
  <c r="BA152" i="1"/>
  <c r="BG152" i="1"/>
  <c r="BK152" i="1"/>
  <c r="BQ152" i="1"/>
  <c r="BU152" i="1"/>
  <c r="CA152" i="1"/>
  <c r="CE152" i="1"/>
  <c r="CN152" i="1"/>
  <c r="CO152" i="1"/>
  <c r="CU152" i="1"/>
  <c r="CR152" i="1"/>
  <c r="BA153" i="1"/>
  <c r="BG153" i="1"/>
  <c r="BK153" i="1"/>
  <c r="BQ153" i="1"/>
  <c r="BU153" i="1"/>
  <c r="CA153" i="1"/>
  <c r="CE153" i="1"/>
  <c r="CN153" i="1"/>
  <c r="CO153" i="1"/>
  <c r="CU153" i="1"/>
  <c r="CQ153" i="1"/>
  <c r="BA154" i="1"/>
  <c r="BG154" i="1"/>
  <c r="BK154" i="1"/>
  <c r="BQ154" i="1"/>
  <c r="BU154" i="1"/>
  <c r="CA154" i="1"/>
  <c r="CE154" i="1"/>
  <c r="CN154" i="1"/>
  <c r="CO154" i="1"/>
  <c r="CU154" i="1"/>
  <c r="CR154" i="1"/>
  <c r="BA155" i="1"/>
  <c r="BG155" i="1"/>
  <c r="BK155" i="1"/>
  <c r="BQ155" i="1"/>
  <c r="BU155" i="1"/>
  <c r="CA155" i="1"/>
  <c r="CE155" i="1"/>
  <c r="CU155" i="1"/>
  <c r="CP155" i="1"/>
  <c r="CR155" i="1"/>
  <c r="CN155" i="1"/>
  <c r="CO155" i="1"/>
  <c r="BA156" i="1"/>
  <c r="BG156" i="1"/>
  <c r="BK156" i="1"/>
  <c r="BQ156" i="1"/>
  <c r="BU156" i="1"/>
  <c r="CA156" i="1"/>
  <c r="CE156" i="1"/>
  <c r="CU156" i="1"/>
  <c r="CP156" i="1"/>
  <c r="CN156" i="1"/>
  <c r="CO156" i="1"/>
  <c r="BA157" i="1"/>
  <c r="BG157" i="1"/>
  <c r="BK157" i="1"/>
  <c r="BQ157" i="1"/>
  <c r="BU157" i="1"/>
  <c r="CA157" i="1"/>
  <c r="CE157" i="1"/>
  <c r="CU157" i="1"/>
  <c r="CP157" i="1"/>
  <c r="CN157" i="1"/>
  <c r="CO157" i="1"/>
  <c r="CR157" i="1"/>
  <c r="BA158" i="1"/>
  <c r="BG158" i="1"/>
  <c r="BK158" i="1"/>
  <c r="BQ158" i="1"/>
  <c r="BU158" i="1"/>
  <c r="CA158" i="1"/>
  <c r="CE158" i="1"/>
  <c r="CU158" i="1"/>
  <c r="CR158" i="1"/>
  <c r="CN158" i="1"/>
  <c r="CO158" i="1"/>
  <c r="CP158" i="1"/>
  <c r="BA159" i="1"/>
  <c r="BG159" i="1"/>
  <c r="BK159" i="1"/>
  <c r="BQ159" i="1"/>
  <c r="BU159" i="1"/>
  <c r="CA159" i="1"/>
  <c r="CE159" i="1"/>
  <c r="CU159" i="1"/>
  <c r="CR159" i="1"/>
  <c r="CN159" i="1"/>
  <c r="CO159" i="1"/>
  <c r="BA160" i="1"/>
  <c r="BG160" i="1"/>
  <c r="BK160" i="1"/>
  <c r="BQ160" i="1"/>
  <c r="BU160" i="1"/>
  <c r="CA160" i="1"/>
  <c r="CE160" i="1"/>
  <c r="CU160" i="1"/>
  <c r="CR160" i="1"/>
  <c r="CN160" i="1"/>
  <c r="CO160" i="1"/>
  <c r="BA161" i="1"/>
  <c r="BG161" i="1"/>
  <c r="BK161" i="1"/>
  <c r="BQ161" i="1"/>
  <c r="BU161" i="1"/>
  <c r="CA161" i="1"/>
  <c r="CE161" i="1"/>
  <c r="CN161" i="1"/>
  <c r="CO161" i="1"/>
  <c r="CU161" i="1"/>
  <c r="BA162" i="1"/>
  <c r="BG162" i="1"/>
  <c r="BK162" i="1"/>
  <c r="BQ162" i="1"/>
  <c r="BU162" i="1"/>
  <c r="CA162" i="1"/>
  <c r="CE162" i="1"/>
  <c r="CN162" i="1"/>
  <c r="CO162" i="1"/>
  <c r="CU162" i="1"/>
  <c r="CR162" i="1"/>
  <c r="BA163" i="1"/>
  <c r="BG163" i="1"/>
  <c r="BK163" i="1"/>
  <c r="BQ163" i="1"/>
  <c r="BU163" i="1"/>
  <c r="CA163" i="1"/>
  <c r="CE163" i="1"/>
  <c r="CN163" i="1"/>
  <c r="CO163" i="1"/>
  <c r="CU163" i="1"/>
  <c r="BA164" i="1"/>
  <c r="BG164" i="1"/>
  <c r="BK164" i="1"/>
  <c r="BQ164" i="1"/>
  <c r="BU164" i="1"/>
  <c r="CA164" i="1"/>
  <c r="CE164" i="1"/>
  <c r="CU164" i="1"/>
  <c r="CP164" i="1"/>
  <c r="CN164" i="1"/>
  <c r="CO164" i="1"/>
  <c r="BA165" i="1"/>
  <c r="BG165" i="1"/>
  <c r="BK165" i="1"/>
  <c r="BQ165" i="1"/>
  <c r="BU165" i="1"/>
  <c r="CA165" i="1"/>
  <c r="CE165" i="1"/>
  <c r="CU165" i="1"/>
  <c r="CP165" i="1"/>
  <c r="CR165" i="1"/>
  <c r="CN165" i="1"/>
  <c r="CO165" i="1"/>
  <c r="CQ165" i="1"/>
  <c r="BA166" i="1"/>
  <c r="BG166" i="1"/>
  <c r="BK166" i="1"/>
  <c r="BQ166" i="1"/>
  <c r="BU166" i="1"/>
  <c r="CA166" i="1"/>
  <c r="CE166" i="1"/>
  <c r="CU166" i="1"/>
  <c r="CP166" i="1"/>
  <c r="CR166" i="1"/>
  <c r="CN166" i="1"/>
  <c r="CO166" i="1"/>
  <c r="BA167" i="1"/>
  <c r="BG167" i="1"/>
  <c r="BK167" i="1"/>
  <c r="BQ167" i="1"/>
  <c r="BU167" i="1"/>
  <c r="CA167" i="1"/>
  <c r="CE167" i="1"/>
  <c r="CU167" i="1"/>
  <c r="CR167" i="1"/>
  <c r="CN167" i="1"/>
  <c r="CO167" i="1"/>
  <c r="BA168" i="1"/>
  <c r="BG168" i="1"/>
  <c r="BK168" i="1"/>
  <c r="BQ168" i="1"/>
  <c r="BU168" i="1"/>
  <c r="CA168" i="1"/>
  <c r="CE168" i="1"/>
  <c r="CU168" i="1"/>
  <c r="CP168" i="1"/>
  <c r="CN168" i="1"/>
  <c r="CO168" i="1"/>
  <c r="CQ168" i="1"/>
  <c r="BA169" i="1"/>
  <c r="BG169" i="1"/>
  <c r="BK169" i="1"/>
  <c r="BQ169" i="1"/>
  <c r="BU169" i="1"/>
  <c r="CA169" i="1"/>
  <c r="CE169" i="1"/>
  <c r="CU169" i="1"/>
  <c r="CP169" i="1"/>
  <c r="CN169" i="1"/>
  <c r="CO169" i="1"/>
  <c r="CQ169" i="1"/>
  <c r="BA170" i="1"/>
  <c r="BG170" i="1"/>
  <c r="BK170" i="1"/>
  <c r="BQ170" i="1"/>
  <c r="BU170" i="1"/>
  <c r="CA170" i="1"/>
  <c r="CE170" i="1"/>
  <c r="CU170" i="1"/>
  <c r="CP170" i="1"/>
  <c r="CQ170" i="1"/>
  <c r="CR170" i="1"/>
  <c r="CT170" i="1"/>
  <c r="CN170" i="1"/>
  <c r="CO170" i="1"/>
  <c r="BA171" i="1"/>
  <c r="BG171" i="1"/>
  <c r="BK171" i="1"/>
  <c r="BQ171" i="1"/>
  <c r="BU171" i="1"/>
  <c r="CA171" i="1"/>
  <c r="CE171" i="1"/>
  <c r="CN171" i="1"/>
  <c r="CO171" i="1"/>
  <c r="CU171" i="1"/>
  <c r="BA172" i="1"/>
  <c r="BG172" i="1"/>
  <c r="BK172" i="1"/>
  <c r="BQ172" i="1"/>
  <c r="BU172" i="1"/>
  <c r="CA172" i="1"/>
  <c r="CE172" i="1"/>
  <c r="CU172" i="1"/>
  <c r="CQ172" i="1"/>
  <c r="CR172" i="1"/>
  <c r="CN172" i="1"/>
  <c r="CO172" i="1"/>
  <c r="BA173" i="1"/>
  <c r="BG173" i="1"/>
  <c r="BK173" i="1"/>
  <c r="BQ173" i="1"/>
  <c r="BU173" i="1"/>
  <c r="CA173" i="1"/>
  <c r="CE173" i="1"/>
  <c r="CU173" i="1"/>
  <c r="CR173" i="1"/>
  <c r="CN173" i="1"/>
  <c r="CO173" i="1"/>
  <c r="BA174" i="1"/>
  <c r="BG174" i="1"/>
  <c r="BK174" i="1"/>
  <c r="BQ174" i="1"/>
  <c r="BU174" i="1"/>
  <c r="CA174" i="1"/>
  <c r="CE174" i="1"/>
  <c r="CN174" i="1"/>
  <c r="CO174" i="1"/>
  <c r="CU174" i="1"/>
  <c r="BA175" i="1"/>
  <c r="BG175" i="1"/>
  <c r="BK175" i="1"/>
  <c r="BQ175" i="1"/>
  <c r="BU175" i="1"/>
  <c r="CA175" i="1"/>
  <c r="CE175" i="1"/>
  <c r="CN175" i="1"/>
  <c r="CO175" i="1"/>
  <c r="CU175" i="1"/>
  <c r="BA176" i="1"/>
  <c r="BG176" i="1"/>
  <c r="BK176" i="1"/>
  <c r="BQ176" i="1"/>
  <c r="BU176" i="1"/>
  <c r="CA176" i="1"/>
  <c r="CE176" i="1"/>
  <c r="CU176" i="1"/>
  <c r="CP176" i="1"/>
  <c r="CN176" i="1"/>
  <c r="CO176" i="1"/>
  <c r="BA177" i="1"/>
  <c r="BG177" i="1"/>
  <c r="BK177" i="1"/>
  <c r="BQ177" i="1"/>
  <c r="BU177" i="1"/>
  <c r="CA177" i="1"/>
  <c r="CE177" i="1"/>
  <c r="CU177" i="1"/>
  <c r="CP177" i="1"/>
  <c r="CN177" i="1"/>
  <c r="CO177" i="1"/>
  <c r="CR177" i="1"/>
  <c r="BA178" i="1"/>
  <c r="BG178" i="1"/>
  <c r="BK178" i="1"/>
  <c r="BQ178" i="1"/>
  <c r="BU178" i="1"/>
  <c r="CA178" i="1"/>
  <c r="CE178" i="1"/>
  <c r="CN178" i="1"/>
  <c r="CO178" i="1"/>
  <c r="CU178" i="1"/>
  <c r="BA179" i="1"/>
  <c r="BG179" i="1"/>
  <c r="BK179" i="1"/>
  <c r="BQ179" i="1"/>
  <c r="BU179" i="1"/>
  <c r="CA179" i="1"/>
  <c r="CE179" i="1"/>
  <c r="CU179" i="1"/>
  <c r="CP179" i="1"/>
  <c r="CN179" i="1"/>
  <c r="CO179" i="1"/>
  <c r="BA180" i="1"/>
  <c r="BG180" i="1"/>
  <c r="BK180" i="1"/>
  <c r="BQ180" i="1"/>
  <c r="BU180" i="1"/>
  <c r="CA180" i="1"/>
  <c r="CE180" i="1"/>
  <c r="CN180" i="1"/>
  <c r="CO180" i="1"/>
  <c r="CU180" i="1"/>
  <c r="BA181" i="1"/>
  <c r="BG181" i="1"/>
  <c r="BK181" i="1"/>
  <c r="BQ181" i="1"/>
  <c r="BU181" i="1"/>
  <c r="CA181" i="1"/>
  <c r="CE181" i="1"/>
  <c r="CU181" i="1"/>
  <c r="CP181" i="1"/>
  <c r="CN181" i="1"/>
  <c r="CO181" i="1"/>
  <c r="BA182" i="1"/>
  <c r="BG182" i="1"/>
  <c r="BK182" i="1"/>
  <c r="BQ182" i="1"/>
  <c r="BU182" i="1"/>
  <c r="CA182" i="1"/>
  <c r="CE182" i="1"/>
  <c r="CU182" i="1"/>
  <c r="CP182" i="1"/>
  <c r="CR182" i="1"/>
  <c r="CN182" i="1"/>
  <c r="CO182" i="1"/>
  <c r="BA183" i="1"/>
  <c r="BG183" i="1"/>
  <c r="BK183" i="1"/>
  <c r="BQ183" i="1"/>
  <c r="BU183" i="1"/>
  <c r="CA183" i="1"/>
  <c r="CE183" i="1"/>
  <c r="CU183" i="1"/>
  <c r="CP183" i="1"/>
  <c r="CN183" i="1"/>
  <c r="CO183" i="1"/>
  <c r="BA184" i="1"/>
  <c r="BG184" i="1"/>
  <c r="BK184" i="1"/>
  <c r="BQ184" i="1"/>
  <c r="BU184" i="1"/>
  <c r="CA184" i="1"/>
  <c r="CE184" i="1"/>
  <c r="CN184" i="1"/>
  <c r="CO184" i="1"/>
  <c r="CU184" i="1"/>
  <c r="BA185" i="1"/>
  <c r="BG185" i="1"/>
  <c r="BK185" i="1"/>
  <c r="BQ185" i="1"/>
  <c r="BU185" i="1"/>
  <c r="CA185" i="1"/>
  <c r="CE185" i="1"/>
  <c r="CU185" i="1"/>
  <c r="CQ185" i="1"/>
  <c r="CN185" i="1"/>
  <c r="CO185" i="1"/>
  <c r="CR185" i="1"/>
  <c r="BA186" i="1"/>
  <c r="BG186" i="1"/>
  <c r="BK186" i="1"/>
  <c r="BQ186" i="1"/>
  <c r="BU186" i="1"/>
  <c r="CA186" i="1"/>
  <c r="CE186" i="1"/>
  <c r="CN186" i="1"/>
  <c r="CO186" i="1"/>
  <c r="CU186" i="1"/>
  <c r="BA187" i="1"/>
  <c r="BG187" i="1"/>
  <c r="BK187" i="1"/>
  <c r="BQ187" i="1"/>
  <c r="BU187" i="1"/>
  <c r="CA187" i="1"/>
  <c r="CE187" i="1"/>
  <c r="CN187" i="1"/>
  <c r="CO187" i="1"/>
  <c r="CU187" i="1"/>
  <c r="BA188" i="1"/>
  <c r="BG188" i="1"/>
  <c r="BK188" i="1"/>
  <c r="BQ188" i="1"/>
  <c r="BU188" i="1"/>
  <c r="CA188" i="1"/>
  <c r="CE188" i="1"/>
  <c r="CN188" i="1"/>
  <c r="CO188" i="1"/>
  <c r="CU188" i="1"/>
  <c r="CR188" i="1"/>
  <c r="BA189" i="1"/>
  <c r="BG189" i="1"/>
  <c r="BK189" i="1"/>
  <c r="BQ189" i="1"/>
  <c r="BU189" i="1"/>
  <c r="CA189" i="1"/>
  <c r="CE189" i="1"/>
  <c r="CU189" i="1"/>
  <c r="CP189" i="1"/>
  <c r="CR189" i="1"/>
  <c r="CN189" i="1"/>
  <c r="CO189" i="1"/>
  <c r="BA190" i="1"/>
  <c r="BG190" i="1"/>
  <c r="BK190" i="1"/>
  <c r="BQ190" i="1"/>
  <c r="BU190" i="1"/>
  <c r="CA190" i="1"/>
  <c r="CE190" i="1"/>
  <c r="CN190" i="1"/>
  <c r="CO190" i="1"/>
  <c r="CU190" i="1"/>
  <c r="CP190" i="1"/>
  <c r="BA191" i="1"/>
  <c r="BG191" i="1"/>
  <c r="BK191" i="1"/>
  <c r="BQ191" i="1"/>
  <c r="BU191" i="1"/>
  <c r="CA191" i="1"/>
  <c r="CE191" i="1"/>
  <c r="CN191" i="1"/>
  <c r="CO191" i="1"/>
  <c r="CU191" i="1"/>
  <c r="BA192" i="1"/>
  <c r="BG192" i="1"/>
  <c r="BK192" i="1"/>
  <c r="BQ192" i="1"/>
  <c r="BU192" i="1"/>
  <c r="CA192" i="1"/>
  <c r="CE192" i="1"/>
  <c r="CN192" i="1"/>
  <c r="CO192" i="1"/>
  <c r="CU192" i="1"/>
  <c r="BA193" i="1"/>
  <c r="BG193" i="1"/>
  <c r="BK193" i="1"/>
  <c r="BQ193" i="1"/>
  <c r="BU193" i="1"/>
  <c r="CA193" i="1"/>
  <c r="CE193" i="1"/>
  <c r="CU193" i="1"/>
  <c r="CP193" i="1"/>
  <c r="CR193" i="1"/>
  <c r="CN193" i="1"/>
  <c r="CO193" i="1"/>
  <c r="CQ193" i="1"/>
  <c r="BA194" i="1"/>
  <c r="BG194" i="1"/>
  <c r="BK194" i="1"/>
  <c r="BQ194" i="1"/>
  <c r="BU194" i="1"/>
  <c r="CA194" i="1"/>
  <c r="CE194" i="1"/>
  <c r="CN194" i="1"/>
  <c r="CO194" i="1"/>
  <c r="CU194" i="1"/>
  <c r="BA195" i="1"/>
  <c r="BG195" i="1"/>
  <c r="BK195" i="1"/>
  <c r="BQ195" i="1"/>
  <c r="BU195" i="1"/>
  <c r="CA195" i="1"/>
  <c r="CE195" i="1"/>
  <c r="CU195" i="1"/>
  <c r="CP195" i="1"/>
  <c r="CN195" i="1"/>
  <c r="CO195" i="1"/>
  <c r="BA196" i="1"/>
  <c r="BG196" i="1"/>
  <c r="BK196" i="1"/>
  <c r="BQ196" i="1"/>
  <c r="BU196" i="1"/>
  <c r="CA196" i="1"/>
  <c r="CE196" i="1"/>
  <c r="CU196" i="1"/>
  <c r="CP196" i="1"/>
  <c r="CN196" i="1"/>
  <c r="CO196" i="1"/>
  <c r="CR196" i="1"/>
  <c r="BA197" i="1"/>
  <c r="BG197" i="1"/>
  <c r="BK197" i="1"/>
  <c r="BQ197" i="1"/>
  <c r="BU197" i="1"/>
  <c r="CA197" i="1"/>
  <c r="CE197" i="1"/>
  <c r="CN197" i="1"/>
  <c r="CO197" i="1"/>
  <c r="CU197" i="1"/>
  <c r="CQ197" i="1"/>
  <c r="CR197" i="1"/>
  <c r="BA198" i="1"/>
  <c r="BG198" i="1"/>
  <c r="BK198" i="1"/>
  <c r="BQ198" i="1"/>
  <c r="BU198" i="1"/>
  <c r="CA198" i="1"/>
  <c r="CE198" i="1"/>
  <c r="CU198" i="1"/>
  <c r="CP198" i="1"/>
  <c r="CN198" i="1"/>
  <c r="CO198" i="1"/>
  <c r="BA199" i="1"/>
  <c r="BG199" i="1"/>
  <c r="BK199" i="1"/>
  <c r="BQ199" i="1"/>
  <c r="BU199" i="1"/>
  <c r="CA199" i="1"/>
  <c r="CE199" i="1"/>
  <c r="CU199" i="1"/>
  <c r="CQ199" i="1"/>
  <c r="CN199" i="1"/>
  <c r="CO199" i="1"/>
  <c r="BA200" i="1"/>
  <c r="BG200" i="1"/>
  <c r="BK200" i="1"/>
  <c r="BQ200" i="1"/>
  <c r="BU200" i="1"/>
  <c r="CA200" i="1"/>
  <c r="CE200" i="1"/>
  <c r="CN200" i="1"/>
  <c r="CO200" i="1"/>
  <c r="CU200" i="1"/>
  <c r="BA201" i="1"/>
  <c r="BG201" i="1"/>
  <c r="BK201" i="1"/>
  <c r="BQ201" i="1"/>
  <c r="BU201" i="1"/>
  <c r="CA201" i="1"/>
  <c r="CE201" i="1"/>
  <c r="CN201" i="1"/>
  <c r="CO201" i="1"/>
  <c r="CU201" i="1"/>
  <c r="BA202" i="1"/>
  <c r="BG202" i="1"/>
  <c r="BK202" i="1"/>
  <c r="BQ202" i="1"/>
  <c r="BU202" i="1"/>
  <c r="CA202" i="1"/>
  <c r="CE202" i="1"/>
  <c r="CU202" i="1"/>
  <c r="CP202" i="1"/>
  <c r="CN202" i="1"/>
  <c r="CO202" i="1"/>
  <c r="BA203" i="1"/>
  <c r="BG203" i="1"/>
  <c r="BK203" i="1"/>
  <c r="BQ203" i="1"/>
  <c r="BU203" i="1"/>
  <c r="CA203" i="1"/>
  <c r="CE203" i="1"/>
  <c r="CU203" i="1"/>
  <c r="CP203" i="1"/>
  <c r="CR203" i="1"/>
  <c r="CN203" i="1"/>
  <c r="CO203" i="1"/>
  <c r="BA204" i="1"/>
  <c r="BG204" i="1"/>
  <c r="BK204" i="1"/>
  <c r="BQ204" i="1"/>
  <c r="BU204" i="1"/>
  <c r="CA204" i="1"/>
  <c r="CE204" i="1"/>
  <c r="CN204" i="1"/>
  <c r="CO204" i="1"/>
  <c r="CU204" i="1"/>
  <c r="BA205" i="1"/>
  <c r="BG205" i="1"/>
  <c r="BK205" i="1"/>
  <c r="BQ205" i="1"/>
  <c r="BU205" i="1"/>
  <c r="CA205" i="1"/>
  <c r="CE205" i="1"/>
  <c r="CU205" i="1"/>
  <c r="CP205" i="1"/>
  <c r="CN205" i="1"/>
  <c r="CO205" i="1"/>
  <c r="CQ205" i="1"/>
  <c r="CR205" i="1"/>
  <c r="BA206" i="1"/>
  <c r="BG206" i="1"/>
  <c r="BK206" i="1"/>
  <c r="BQ206" i="1"/>
  <c r="BU206" i="1"/>
  <c r="CA206" i="1"/>
  <c r="CE206" i="1"/>
  <c r="CU206" i="1"/>
  <c r="CP206" i="1"/>
  <c r="CN206" i="1"/>
  <c r="CO206" i="1"/>
  <c r="BA207" i="1"/>
  <c r="BG207" i="1"/>
  <c r="BK207" i="1"/>
  <c r="BQ207" i="1"/>
  <c r="BU207" i="1"/>
  <c r="CA207" i="1"/>
  <c r="CE207" i="1"/>
  <c r="CN207" i="1"/>
  <c r="CO207" i="1"/>
  <c r="CU207" i="1"/>
  <c r="CQ207" i="1"/>
  <c r="BA208" i="1"/>
  <c r="BG208" i="1"/>
  <c r="BK208" i="1"/>
  <c r="BQ208" i="1"/>
  <c r="BU208" i="1"/>
  <c r="CA208" i="1"/>
  <c r="CE208" i="1"/>
  <c r="CN208" i="1"/>
  <c r="CO208" i="1"/>
  <c r="CU208" i="1"/>
  <c r="BA209" i="1"/>
  <c r="BG209" i="1"/>
  <c r="BK209" i="1"/>
  <c r="BQ209" i="1"/>
  <c r="BU209" i="1"/>
  <c r="CA209" i="1"/>
  <c r="CE209" i="1"/>
  <c r="CN209" i="1"/>
  <c r="CO209" i="1"/>
  <c r="CU209" i="1"/>
  <c r="BA210" i="1"/>
  <c r="BG210" i="1"/>
  <c r="BK210" i="1"/>
  <c r="BQ210" i="1"/>
  <c r="BU210" i="1"/>
  <c r="CA210" i="1"/>
  <c r="CE210" i="1"/>
  <c r="CU210" i="1"/>
  <c r="CP210" i="1"/>
  <c r="CQ210" i="1"/>
  <c r="CR210" i="1"/>
  <c r="CN210" i="1"/>
  <c r="CO210" i="1"/>
  <c r="BA211" i="1"/>
  <c r="BG211" i="1"/>
  <c r="BK211" i="1"/>
  <c r="BQ211" i="1"/>
  <c r="BU211" i="1"/>
  <c r="CA211" i="1"/>
  <c r="CE211" i="1"/>
  <c r="CU211" i="1"/>
  <c r="CP211" i="1"/>
  <c r="CR211" i="1"/>
  <c r="CN211" i="1"/>
  <c r="CO211" i="1"/>
  <c r="BA212" i="1"/>
  <c r="BG212" i="1"/>
  <c r="BK212" i="1"/>
  <c r="BQ212" i="1"/>
  <c r="BU212" i="1"/>
  <c r="CA212" i="1"/>
  <c r="CE212" i="1"/>
  <c r="CN212" i="1"/>
  <c r="CO212" i="1"/>
  <c r="CU212" i="1"/>
  <c r="CP212" i="1"/>
  <c r="CR212" i="1"/>
  <c r="BA213" i="1"/>
  <c r="BG213" i="1"/>
  <c r="BK213" i="1"/>
  <c r="BQ213" i="1"/>
  <c r="BU213" i="1"/>
  <c r="CA213" i="1"/>
  <c r="CE213" i="1"/>
  <c r="CU213" i="1"/>
  <c r="CP213" i="1"/>
  <c r="CQ213" i="1"/>
  <c r="CN213" i="1"/>
  <c r="CO213" i="1"/>
  <c r="BA214" i="1"/>
  <c r="BG214" i="1"/>
  <c r="BK214" i="1"/>
  <c r="BQ214" i="1"/>
  <c r="BU214" i="1"/>
  <c r="CA214" i="1"/>
  <c r="CE214" i="1"/>
  <c r="CN214" i="1"/>
  <c r="CO214" i="1"/>
  <c r="CU214" i="1"/>
  <c r="CP214" i="1"/>
  <c r="BA215" i="1"/>
  <c r="BG215" i="1"/>
  <c r="BK215" i="1"/>
  <c r="BQ215" i="1"/>
  <c r="BU215" i="1"/>
  <c r="CA215" i="1"/>
  <c r="CE215" i="1"/>
  <c r="CN215" i="1"/>
  <c r="CO215" i="1"/>
  <c r="CU215" i="1"/>
  <c r="BA216" i="1"/>
  <c r="BG216" i="1"/>
  <c r="BK216" i="1"/>
  <c r="BQ216" i="1"/>
  <c r="BU216" i="1"/>
  <c r="CA216" i="1"/>
  <c r="CE216" i="1"/>
  <c r="CN216" i="1"/>
  <c r="CO216" i="1"/>
  <c r="CU216" i="1"/>
  <c r="BA217" i="1"/>
  <c r="BG217" i="1"/>
  <c r="BK217" i="1"/>
  <c r="BQ217" i="1"/>
  <c r="BU217" i="1"/>
  <c r="CA217" i="1"/>
  <c r="CE217" i="1"/>
  <c r="CU217" i="1"/>
  <c r="CR217" i="1"/>
  <c r="CN217" i="1"/>
  <c r="CO217" i="1"/>
  <c r="CQ217" i="1"/>
  <c r="BA218" i="1"/>
  <c r="BG218" i="1"/>
  <c r="BK218" i="1"/>
  <c r="BQ218" i="1"/>
  <c r="BU218" i="1"/>
  <c r="CA218" i="1"/>
  <c r="CE218" i="1"/>
  <c r="CU218" i="1"/>
  <c r="CQ218" i="1"/>
  <c r="CR218" i="1"/>
  <c r="CN218" i="1"/>
  <c r="CO218" i="1"/>
  <c r="CP218" i="1"/>
  <c r="BA219" i="1"/>
  <c r="BG219" i="1"/>
  <c r="BK219" i="1"/>
  <c r="BQ219" i="1"/>
  <c r="BU219" i="1"/>
  <c r="CA219" i="1"/>
  <c r="CE219" i="1"/>
  <c r="CU219" i="1"/>
  <c r="CP219" i="1"/>
  <c r="CN219" i="1"/>
  <c r="CO219" i="1"/>
  <c r="CQ219" i="1"/>
  <c r="BA220" i="1"/>
  <c r="BG220" i="1"/>
  <c r="BK220" i="1"/>
  <c r="BQ220" i="1"/>
  <c r="BU220" i="1"/>
  <c r="CA220" i="1"/>
  <c r="CE220" i="1"/>
  <c r="CU220" i="1"/>
  <c r="CP220" i="1"/>
  <c r="CR220" i="1"/>
  <c r="CN220" i="1"/>
  <c r="CO220" i="1"/>
  <c r="BA221" i="1"/>
  <c r="BG221" i="1"/>
  <c r="BK221" i="1"/>
  <c r="BQ221" i="1"/>
  <c r="BU221" i="1"/>
  <c r="CA221" i="1"/>
  <c r="CE221" i="1"/>
  <c r="CU221" i="1"/>
  <c r="CP221" i="1"/>
  <c r="CN221" i="1"/>
  <c r="CO221" i="1"/>
  <c r="BA222" i="1"/>
  <c r="BG222" i="1"/>
  <c r="BK222" i="1"/>
  <c r="BQ222" i="1"/>
  <c r="BU222" i="1"/>
  <c r="CA222" i="1"/>
  <c r="CE222" i="1"/>
  <c r="CN222" i="1"/>
  <c r="CO222" i="1"/>
  <c r="CU222" i="1"/>
  <c r="CR222" i="1"/>
  <c r="BA223" i="1"/>
  <c r="BG223" i="1"/>
  <c r="BK223" i="1"/>
  <c r="BQ223" i="1"/>
  <c r="BU223" i="1"/>
  <c r="CA223" i="1"/>
  <c r="CE223" i="1"/>
  <c r="CN223" i="1"/>
  <c r="CO223" i="1"/>
  <c r="CU223" i="1"/>
  <c r="BA224" i="1"/>
  <c r="BG224" i="1"/>
  <c r="BK224" i="1"/>
  <c r="BQ224" i="1"/>
  <c r="BU224" i="1"/>
  <c r="CA224" i="1"/>
  <c r="CE224" i="1"/>
  <c r="CU224" i="1"/>
  <c r="CR224" i="1"/>
  <c r="CN224" i="1"/>
  <c r="CO224" i="1"/>
  <c r="BA225" i="1"/>
  <c r="BG225" i="1"/>
  <c r="BK225" i="1"/>
  <c r="BQ225" i="1"/>
  <c r="BU225" i="1"/>
  <c r="CA225" i="1"/>
  <c r="CE225" i="1"/>
  <c r="CU225" i="1"/>
  <c r="CQ225" i="1"/>
  <c r="CN225" i="1"/>
  <c r="CO225" i="1"/>
  <c r="CP225" i="1"/>
  <c r="BA226" i="1"/>
  <c r="BG226" i="1"/>
  <c r="BK226" i="1"/>
  <c r="BQ226" i="1"/>
  <c r="BU226" i="1"/>
  <c r="CA226" i="1"/>
  <c r="CE226" i="1"/>
  <c r="CU226" i="1"/>
  <c r="CQ226" i="1"/>
  <c r="CR226" i="1"/>
  <c r="CN226" i="1"/>
  <c r="CO226" i="1"/>
  <c r="BA227" i="1"/>
  <c r="BG227" i="1"/>
  <c r="BK227" i="1"/>
  <c r="BQ227" i="1"/>
  <c r="BU227" i="1"/>
  <c r="CA227" i="1"/>
  <c r="CE227" i="1"/>
  <c r="CU227" i="1"/>
  <c r="CP227" i="1"/>
  <c r="CR227" i="1"/>
  <c r="CN227" i="1"/>
  <c r="CO227" i="1"/>
  <c r="BA228" i="1"/>
  <c r="BG228" i="1"/>
  <c r="BK228" i="1"/>
  <c r="BQ228" i="1"/>
  <c r="BU228" i="1"/>
  <c r="CA228" i="1"/>
  <c r="CE228" i="1"/>
  <c r="CN228" i="1"/>
  <c r="CO228" i="1"/>
  <c r="CU228" i="1"/>
  <c r="BA229" i="1"/>
  <c r="BG229" i="1"/>
  <c r="BK229" i="1"/>
  <c r="BQ229" i="1"/>
  <c r="BU229" i="1"/>
  <c r="CA229" i="1"/>
  <c r="CE229" i="1"/>
  <c r="CU229" i="1"/>
  <c r="CP229" i="1"/>
  <c r="CR229" i="1"/>
  <c r="CN229" i="1"/>
  <c r="CO229" i="1"/>
  <c r="CQ229" i="1"/>
  <c r="BA230" i="1"/>
  <c r="BG230" i="1"/>
  <c r="BK230" i="1"/>
  <c r="BQ230" i="1"/>
  <c r="BU230" i="1"/>
  <c r="CA230" i="1"/>
  <c r="CE230" i="1"/>
  <c r="CN230" i="1"/>
  <c r="CO230" i="1"/>
  <c r="CU230" i="1"/>
  <c r="BA231" i="1"/>
  <c r="BG231" i="1"/>
  <c r="BK231" i="1"/>
  <c r="BQ231" i="1"/>
  <c r="BU231" i="1"/>
  <c r="CA231" i="1"/>
  <c r="CE231" i="1"/>
  <c r="CU231" i="1"/>
  <c r="CP231" i="1"/>
  <c r="CR231" i="1"/>
  <c r="CN231" i="1"/>
  <c r="CO231" i="1"/>
  <c r="CQ231" i="1"/>
  <c r="BA232" i="1"/>
  <c r="BG232" i="1"/>
  <c r="BK232" i="1"/>
  <c r="BQ232" i="1"/>
  <c r="BU232" i="1"/>
  <c r="CA232" i="1"/>
  <c r="CE232" i="1"/>
  <c r="CU232" i="1"/>
  <c r="CR232" i="1"/>
  <c r="CN232" i="1"/>
  <c r="CO232" i="1"/>
  <c r="CP232" i="1"/>
  <c r="BA233" i="1"/>
  <c r="BG233" i="1"/>
  <c r="BK233" i="1"/>
  <c r="BQ233" i="1"/>
  <c r="BU233" i="1"/>
  <c r="CA233" i="1"/>
  <c r="CE233" i="1"/>
  <c r="CN233" i="1"/>
  <c r="CO233" i="1"/>
  <c r="CU233" i="1"/>
  <c r="CQ233" i="1"/>
  <c r="BA234" i="1"/>
  <c r="BG234" i="1"/>
  <c r="BK234" i="1"/>
  <c r="BQ234" i="1"/>
  <c r="BU234" i="1"/>
  <c r="CA234" i="1"/>
  <c r="CE234" i="1"/>
  <c r="CU234" i="1"/>
  <c r="CP234" i="1"/>
  <c r="CR234" i="1"/>
  <c r="CN234" i="1"/>
  <c r="CO234" i="1"/>
  <c r="BA235" i="1"/>
  <c r="BG235" i="1"/>
  <c r="BK235" i="1"/>
  <c r="BQ235" i="1"/>
  <c r="BU235" i="1"/>
  <c r="CA235" i="1"/>
  <c r="CE235" i="1"/>
  <c r="CN235" i="1"/>
  <c r="CO235" i="1"/>
  <c r="CU235" i="1"/>
  <c r="BA236" i="1"/>
  <c r="BG236" i="1"/>
  <c r="BK236" i="1"/>
  <c r="BQ236" i="1"/>
  <c r="BU236" i="1"/>
  <c r="CA236" i="1"/>
  <c r="CE236" i="1"/>
  <c r="CN236" i="1"/>
  <c r="CO236" i="1"/>
  <c r="CU236" i="1"/>
  <c r="CR236" i="1"/>
  <c r="BA237" i="1"/>
  <c r="BG237" i="1"/>
  <c r="BK237" i="1"/>
  <c r="BQ237" i="1"/>
  <c r="BU237" i="1"/>
  <c r="CA237" i="1"/>
  <c r="CE237" i="1"/>
  <c r="CN237" i="1"/>
  <c r="CO237" i="1"/>
  <c r="CU237" i="1"/>
  <c r="BA238" i="1"/>
  <c r="BG238" i="1"/>
  <c r="BK238" i="1"/>
  <c r="BQ238" i="1"/>
  <c r="BU238" i="1"/>
  <c r="CA238" i="1"/>
  <c r="CE238" i="1"/>
  <c r="CU238" i="1"/>
  <c r="CP238" i="1"/>
  <c r="CN238" i="1"/>
  <c r="CO238" i="1"/>
  <c r="CR238" i="1"/>
  <c r="CQ238" i="1"/>
  <c r="BA239" i="1"/>
  <c r="BG239" i="1"/>
  <c r="BK239" i="1"/>
  <c r="BQ239" i="1"/>
  <c r="BU239" i="1"/>
  <c r="CA239" i="1"/>
  <c r="CE239" i="1"/>
  <c r="CN239" i="1"/>
  <c r="CO239" i="1"/>
  <c r="CU239" i="1"/>
  <c r="BA240" i="1"/>
  <c r="BG240" i="1"/>
  <c r="BK240" i="1"/>
  <c r="BQ240" i="1"/>
  <c r="BU240" i="1"/>
  <c r="CA240" i="1"/>
  <c r="CE240" i="1"/>
  <c r="CN240" i="1"/>
  <c r="CO240" i="1"/>
  <c r="CU240" i="1"/>
  <c r="BA241" i="1"/>
  <c r="BG241" i="1"/>
  <c r="BK241" i="1"/>
  <c r="BQ241" i="1"/>
  <c r="BU241" i="1"/>
  <c r="CA241" i="1"/>
  <c r="CE241" i="1"/>
  <c r="CU241" i="1"/>
  <c r="CP241" i="1"/>
  <c r="CN241" i="1"/>
  <c r="CO241" i="1"/>
  <c r="BA242" i="1"/>
  <c r="BG242" i="1"/>
  <c r="BK242" i="1"/>
  <c r="BQ242" i="1"/>
  <c r="BU242" i="1"/>
  <c r="CA242" i="1"/>
  <c r="CE242" i="1"/>
  <c r="CN242" i="1"/>
  <c r="CO242" i="1"/>
  <c r="CU242" i="1"/>
  <c r="BA243" i="1"/>
  <c r="BG243" i="1"/>
  <c r="BK243" i="1"/>
  <c r="BQ243" i="1"/>
  <c r="BU243" i="1"/>
  <c r="CA243" i="1"/>
  <c r="CE243" i="1"/>
  <c r="CU243" i="1"/>
  <c r="CP243" i="1"/>
  <c r="CQ243" i="1"/>
  <c r="CR243" i="1"/>
  <c r="CT243" i="1"/>
  <c r="CN243" i="1"/>
  <c r="CO243" i="1"/>
  <c r="BA244" i="1"/>
  <c r="BG244" i="1"/>
  <c r="BK244" i="1"/>
  <c r="BQ244" i="1"/>
  <c r="BU244" i="1"/>
  <c r="CA244" i="1"/>
  <c r="CE244" i="1"/>
  <c r="CN244" i="1"/>
  <c r="CO244" i="1"/>
  <c r="CU244" i="1"/>
  <c r="BA245" i="1"/>
  <c r="BG245" i="1"/>
  <c r="BK245" i="1"/>
  <c r="BQ245" i="1"/>
  <c r="BU245" i="1"/>
  <c r="CA245" i="1"/>
  <c r="CE245" i="1"/>
  <c r="CN245" i="1"/>
  <c r="CO245" i="1"/>
  <c r="CU245" i="1"/>
  <c r="BA246" i="1"/>
  <c r="BG246" i="1"/>
  <c r="BK246" i="1"/>
  <c r="BQ246" i="1"/>
  <c r="BU246" i="1"/>
  <c r="CA246" i="1"/>
  <c r="CE246" i="1"/>
  <c r="CN246" i="1"/>
  <c r="CO246" i="1"/>
  <c r="CU246" i="1"/>
  <c r="BA247" i="1"/>
  <c r="BG247" i="1"/>
  <c r="BK247" i="1"/>
  <c r="BQ247" i="1"/>
  <c r="BU247" i="1"/>
  <c r="CA247" i="1"/>
  <c r="CE247" i="1"/>
  <c r="CU247" i="1"/>
  <c r="CP247" i="1"/>
  <c r="CR247" i="1"/>
  <c r="CN247" i="1"/>
  <c r="CO247" i="1"/>
  <c r="BA248" i="1"/>
  <c r="BG248" i="1"/>
  <c r="BK248" i="1"/>
  <c r="BQ248" i="1"/>
  <c r="BU248" i="1"/>
  <c r="CA248" i="1"/>
  <c r="CE248" i="1"/>
  <c r="CN248" i="1"/>
  <c r="CO248" i="1"/>
  <c r="CU248" i="1"/>
  <c r="CP248" i="1"/>
  <c r="CQ248" i="1"/>
  <c r="CR248" i="1"/>
  <c r="BA249" i="1"/>
  <c r="BG249" i="1"/>
  <c r="BK249" i="1"/>
  <c r="BQ249" i="1"/>
  <c r="BU249" i="1"/>
  <c r="CA249" i="1"/>
  <c r="CE249" i="1"/>
  <c r="CN249" i="1"/>
  <c r="CO249" i="1"/>
  <c r="CU249" i="1"/>
  <c r="BA250" i="1"/>
  <c r="BG250" i="1"/>
  <c r="BK250" i="1"/>
  <c r="BQ250" i="1"/>
  <c r="BU250" i="1"/>
  <c r="CA250" i="1"/>
  <c r="CE250" i="1"/>
  <c r="CU250" i="1"/>
  <c r="CP250" i="1"/>
  <c r="CN250" i="1"/>
  <c r="CO250" i="1"/>
  <c r="BA251" i="1"/>
  <c r="BG251" i="1"/>
  <c r="BK251" i="1"/>
  <c r="BQ251" i="1"/>
  <c r="BU251" i="1"/>
  <c r="CA251" i="1"/>
  <c r="CE251" i="1"/>
  <c r="CU251" i="1"/>
  <c r="CR251" i="1"/>
  <c r="CN251" i="1"/>
  <c r="CO251" i="1"/>
  <c r="BA252" i="1"/>
  <c r="BG252" i="1"/>
  <c r="BK252" i="1"/>
  <c r="BQ252" i="1"/>
  <c r="BU252" i="1"/>
  <c r="CA252" i="1"/>
  <c r="CE252" i="1"/>
  <c r="CU252" i="1"/>
  <c r="CP252" i="1"/>
  <c r="CR252" i="1"/>
  <c r="CN252" i="1"/>
  <c r="CO252" i="1"/>
  <c r="CQ252" i="1"/>
  <c r="CT252" i="1"/>
  <c r="BA253" i="1"/>
  <c r="BG253" i="1"/>
  <c r="BK253" i="1"/>
  <c r="BQ253" i="1"/>
  <c r="BU253" i="1"/>
  <c r="CA253" i="1"/>
  <c r="CE253" i="1"/>
  <c r="CN253" i="1"/>
  <c r="CO253" i="1"/>
  <c r="CU253" i="1"/>
  <c r="CQ253" i="1"/>
  <c r="BA255" i="1"/>
  <c r="BG255" i="1"/>
  <c r="BK255" i="1"/>
  <c r="BQ255" i="1"/>
  <c r="BU255" i="1"/>
  <c r="CA255" i="1"/>
  <c r="CE255" i="1"/>
  <c r="CU255" i="1"/>
  <c r="CQ255" i="1"/>
  <c r="CN255" i="1"/>
  <c r="CO255" i="1"/>
  <c r="BA256" i="1"/>
  <c r="BG256" i="1"/>
  <c r="BK256" i="1"/>
  <c r="BQ256" i="1"/>
  <c r="BU256" i="1"/>
  <c r="CA256" i="1"/>
  <c r="CE256" i="1"/>
  <c r="CU256" i="1"/>
  <c r="CP256" i="1"/>
  <c r="CN256" i="1"/>
  <c r="CO256" i="1"/>
  <c r="BA257" i="1"/>
  <c r="BG257" i="1"/>
  <c r="BK257" i="1"/>
  <c r="BQ257" i="1"/>
  <c r="BU257" i="1"/>
  <c r="CA257" i="1"/>
  <c r="CE257" i="1"/>
  <c r="CN257" i="1"/>
  <c r="CO257" i="1"/>
  <c r="CU257" i="1"/>
  <c r="BA258" i="1"/>
  <c r="BG258" i="1"/>
  <c r="BK258" i="1"/>
  <c r="BQ258" i="1"/>
  <c r="BU258" i="1"/>
  <c r="CA258" i="1"/>
  <c r="CE258" i="1"/>
  <c r="CU258" i="1"/>
  <c r="CP258" i="1"/>
  <c r="CQ258" i="1"/>
  <c r="CR258" i="1"/>
  <c r="CN258" i="1"/>
  <c r="CO258" i="1"/>
  <c r="BA259" i="1"/>
  <c r="BG259" i="1"/>
  <c r="BK259" i="1"/>
  <c r="BQ259" i="1"/>
  <c r="BU259" i="1"/>
  <c r="CA259" i="1"/>
  <c r="CE259" i="1"/>
  <c r="CU259" i="1"/>
  <c r="CP259" i="1"/>
  <c r="CR259" i="1"/>
  <c r="CN259" i="1"/>
  <c r="CO259" i="1"/>
  <c r="BA260" i="1"/>
  <c r="BG260" i="1"/>
  <c r="BK260" i="1"/>
  <c r="BQ260" i="1"/>
  <c r="BU260" i="1"/>
  <c r="CA260" i="1"/>
  <c r="CE260" i="1"/>
  <c r="CN260" i="1"/>
  <c r="CO260" i="1"/>
  <c r="CU260" i="1"/>
  <c r="BA261" i="1"/>
  <c r="BG261" i="1"/>
  <c r="BK261" i="1"/>
  <c r="BQ261" i="1"/>
  <c r="BU261" i="1"/>
  <c r="CA261" i="1"/>
  <c r="CE261" i="1"/>
  <c r="CN261" i="1"/>
  <c r="CO261" i="1"/>
  <c r="CU261" i="1"/>
  <c r="CP261" i="1"/>
  <c r="BA262" i="1"/>
  <c r="BG262" i="1"/>
  <c r="BK262" i="1"/>
  <c r="BQ262" i="1"/>
  <c r="BU262" i="1"/>
  <c r="CA262" i="1"/>
  <c r="CE262" i="1"/>
  <c r="CU262" i="1"/>
  <c r="CP262" i="1"/>
  <c r="CN262" i="1"/>
  <c r="CO262" i="1"/>
  <c r="BA263" i="1"/>
  <c r="BG263" i="1"/>
  <c r="BK263" i="1"/>
  <c r="BQ263" i="1"/>
  <c r="BU263" i="1"/>
  <c r="CA263" i="1"/>
  <c r="CE263" i="1"/>
  <c r="CU263" i="1"/>
  <c r="CR263" i="1"/>
  <c r="CN263" i="1"/>
  <c r="CO263" i="1"/>
  <c r="BG264" i="1"/>
  <c r="BK264" i="1"/>
  <c r="BQ264" i="1"/>
  <c r="BU264" i="1"/>
  <c r="CA264" i="1"/>
  <c r="CE264" i="1"/>
  <c r="CU264" i="1"/>
  <c r="CP264" i="1"/>
  <c r="CR264" i="1"/>
  <c r="CN264" i="1"/>
  <c r="CO264" i="1"/>
  <c r="BA265" i="1"/>
  <c r="BG265" i="1"/>
  <c r="BK265" i="1"/>
  <c r="BQ265" i="1"/>
  <c r="BU265" i="1"/>
  <c r="CA265" i="1"/>
  <c r="CE265" i="1"/>
  <c r="CU265" i="1"/>
  <c r="CP265" i="1"/>
  <c r="CN265" i="1"/>
  <c r="CO265" i="1"/>
  <c r="BG266" i="1"/>
  <c r="BK266" i="1"/>
  <c r="BQ266" i="1"/>
  <c r="BU266" i="1"/>
  <c r="CA266" i="1"/>
  <c r="CE266" i="1"/>
  <c r="CN266" i="1"/>
  <c r="CO266" i="1"/>
  <c r="CU266" i="1"/>
  <c r="BA267" i="1"/>
  <c r="BG267" i="1"/>
  <c r="BK267" i="1"/>
  <c r="BQ267" i="1"/>
  <c r="BU267" i="1"/>
  <c r="CA267" i="1"/>
  <c r="CE267" i="1"/>
  <c r="CN267" i="1"/>
  <c r="CO267" i="1"/>
  <c r="CU267" i="1"/>
  <c r="BG268" i="1"/>
  <c r="BK268" i="1"/>
  <c r="BQ268" i="1"/>
  <c r="BU268" i="1"/>
  <c r="CA268" i="1"/>
  <c r="CE268" i="1"/>
  <c r="CU268" i="1"/>
  <c r="CP268" i="1"/>
  <c r="CN268" i="1"/>
  <c r="CO268" i="1"/>
  <c r="BG269" i="1"/>
  <c r="BK269" i="1"/>
  <c r="BQ269" i="1"/>
  <c r="BU269" i="1"/>
  <c r="CA269" i="1"/>
  <c r="CE269" i="1"/>
  <c r="CU269" i="1"/>
  <c r="CP269" i="1"/>
  <c r="CR269" i="1"/>
  <c r="CN269" i="1"/>
  <c r="CO269" i="1"/>
  <c r="BA270" i="1"/>
  <c r="BG270" i="1"/>
  <c r="BK270" i="1"/>
  <c r="BQ270" i="1"/>
  <c r="BU270" i="1"/>
  <c r="CA270" i="1"/>
  <c r="CE270" i="1"/>
  <c r="CU270" i="1"/>
  <c r="CP270" i="1"/>
  <c r="CN270" i="1"/>
  <c r="CO270" i="1"/>
  <c r="CR270" i="1"/>
  <c r="BA271" i="1"/>
  <c r="BG271" i="1"/>
  <c r="BK271" i="1"/>
  <c r="BQ271" i="1"/>
  <c r="BU271" i="1"/>
  <c r="CA271" i="1"/>
  <c r="CE271" i="1"/>
  <c r="CN271" i="1"/>
  <c r="CO271" i="1"/>
  <c r="CU271" i="1"/>
  <c r="CR271" i="1"/>
  <c r="BG272" i="1"/>
  <c r="BK272" i="1"/>
  <c r="BQ272" i="1"/>
  <c r="BU272" i="1"/>
  <c r="CA272" i="1"/>
  <c r="CE272" i="1"/>
  <c r="CU272" i="1"/>
  <c r="CQ272" i="1"/>
  <c r="CN272" i="1"/>
  <c r="CO272" i="1"/>
  <c r="BA273" i="1"/>
  <c r="BG273" i="1"/>
  <c r="BK273" i="1"/>
  <c r="BQ273" i="1"/>
  <c r="BU273" i="1"/>
  <c r="CA273" i="1"/>
  <c r="CE273" i="1"/>
  <c r="CU273" i="1"/>
  <c r="CP273" i="1"/>
  <c r="CN273" i="1"/>
  <c r="CO273" i="1"/>
  <c r="BA274" i="1"/>
  <c r="BG274" i="1"/>
  <c r="BK274" i="1"/>
  <c r="BQ274" i="1"/>
  <c r="BU274" i="1"/>
  <c r="CA274" i="1"/>
  <c r="CE274" i="1"/>
  <c r="CU274" i="1"/>
  <c r="CR274" i="1"/>
  <c r="CN274" i="1"/>
  <c r="CO274" i="1"/>
  <c r="CP274" i="1"/>
  <c r="BG275" i="1"/>
  <c r="BK275" i="1"/>
  <c r="BQ275" i="1"/>
  <c r="BU275" i="1"/>
  <c r="CA275" i="1"/>
  <c r="CE275" i="1"/>
  <c r="CN275" i="1"/>
  <c r="CO275" i="1"/>
  <c r="CU275" i="1"/>
  <c r="BA276" i="1"/>
  <c r="BG276" i="1"/>
  <c r="BK276" i="1"/>
  <c r="BQ276" i="1"/>
  <c r="BU276" i="1"/>
  <c r="CA276" i="1"/>
  <c r="CE276" i="1"/>
  <c r="CN276" i="1"/>
  <c r="CO276" i="1"/>
  <c r="CU276" i="1"/>
  <c r="CR276" i="1"/>
  <c r="BA277" i="1"/>
  <c r="BG277" i="1"/>
  <c r="BK277" i="1"/>
  <c r="BQ277" i="1"/>
  <c r="BU277" i="1"/>
  <c r="CA277" i="1"/>
  <c r="CE277" i="1"/>
  <c r="CU277" i="1"/>
  <c r="CP277" i="1"/>
  <c r="CN277" i="1"/>
  <c r="CO277" i="1"/>
  <c r="BA278" i="1"/>
  <c r="BG278" i="1"/>
  <c r="BK278" i="1"/>
  <c r="BQ278" i="1"/>
  <c r="BU278" i="1"/>
  <c r="CA278" i="1"/>
  <c r="CE278" i="1"/>
  <c r="CU278" i="1"/>
  <c r="CP278" i="1"/>
  <c r="CN278" i="1"/>
  <c r="CO278" i="1"/>
  <c r="BA279" i="1"/>
  <c r="BG279" i="1"/>
  <c r="BK279" i="1"/>
  <c r="BQ279" i="1"/>
  <c r="BU279" i="1"/>
  <c r="CA279" i="1"/>
  <c r="CE279" i="1"/>
  <c r="CU279" i="1"/>
  <c r="CQ279" i="1"/>
  <c r="CR279" i="1"/>
  <c r="CN279" i="1"/>
  <c r="CO279" i="1"/>
  <c r="CP279" i="1"/>
  <c r="BA280" i="1"/>
  <c r="BG280" i="1"/>
  <c r="BK280" i="1"/>
  <c r="BQ280" i="1"/>
  <c r="BU280" i="1"/>
  <c r="CA280" i="1"/>
  <c r="CE280" i="1"/>
  <c r="CN280" i="1"/>
  <c r="CO280" i="1"/>
  <c r="CU280" i="1"/>
  <c r="BA281" i="1"/>
  <c r="BG281" i="1"/>
  <c r="BK281" i="1"/>
  <c r="BQ281" i="1"/>
  <c r="BU281" i="1"/>
  <c r="CA281" i="1"/>
  <c r="CE281" i="1"/>
  <c r="CN281" i="1"/>
  <c r="CO281" i="1"/>
  <c r="CU281" i="1"/>
  <c r="CR281" i="1"/>
  <c r="BG282" i="1"/>
  <c r="BK282" i="1"/>
  <c r="BQ282" i="1"/>
  <c r="BU282" i="1"/>
  <c r="CA282" i="1"/>
  <c r="CE282" i="1"/>
  <c r="CN282" i="1"/>
  <c r="CO282" i="1"/>
  <c r="CU282" i="1"/>
  <c r="CR282" i="1"/>
  <c r="BG283" i="1"/>
  <c r="BK283" i="1"/>
  <c r="BQ283" i="1"/>
  <c r="BU283" i="1"/>
  <c r="CA283" i="1"/>
  <c r="CE283" i="1"/>
  <c r="CU283" i="1"/>
  <c r="CQ283" i="1"/>
  <c r="CR283" i="1"/>
  <c r="CN283" i="1"/>
  <c r="CO283" i="1"/>
  <c r="BG284" i="1"/>
  <c r="BK284" i="1"/>
  <c r="BQ284" i="1"/>
  <c r="BU284" i="1"/>
  <c r="CA284" i="1"/>
  <c r="CE284" i="1"/>
  <c r="CN284" i="1"/>
  <c r="CO284" i="1"/>
  <c r="CU284" i="1"/>
  <c r="BA285" i="1"/>
  <c r="BG285" i="1"/>
  <c r="BK285" i="1"/>
  <c r="BQ285" i="1"/>
  <c r="BU285" i="1"/>
  <c r="CA285" i="1"/>
  <c r="CE285" i="1"/>
  <c r="CU285" i="1"/>
  <c r="CP285" i="1"/>
  <c r="CN285" i="1"/>
  <c r="CO285" i="1"/>
  <c r="BG286" i="1"/>
  <c r="BK286" i="1"/>
  <c r="BQ286" i="1"/>
  <c r="BU286" i="1"/>
  <c r="CA286" i="1"/>
  <c r="CE286" i="1"/>
  <c r="CN286" i="1"/>
  <c r="CO286" i="1"/>
  <c r="CU286" i="1"/>
  <c r="CR286" i="1"/>
  <c r="BA287" i="1"/>
  <c r="BG287" i="1"/>
  <c r="BK287" i="1"/>
  <c r="BQ287" i="1"/>
  <c r="BU287" i="1"/>
  <c r="CA287" i="1"/>
  <c r="CE287" i="1"/>
  <c r="CU287" i="1"/>
  <c r="CP287" i="1"/>
  <c r="CN287" i="1"/>
  <c r="CO287" i="1"/>
  <c r="BA288" i="1"/>
  <c r="BG288" i="1"/>
  <c r="BK288" i="1"/>
  <c r="BQ288" i="1"/>
  <c r="BU288" i="1"/>
  <c r="CA288" i="1"/>
  <c r="CE288" i="1"/>
  <c r="CN288" i="1"/>
  <c r="CO288" i="1"/>
  <c r="CU288" i="1"/>
  <c r="BA289" i="1"/>
  <c r="BG289" i="1"/>
  <c r="BK289" i="1"/>
  <c r="BQ289" i="1"/>
  <c r="BU289" i="1"/>
  <c r="CA289" i="1"/>
  <c r="CE289" i="1"/>
  <c r="CN289" i="1"/>
  <c r="CO289" i="1"/>
  <c r="CU289" i="1"/>
  <c r="CP289" i="1"/>
  <c r="BA290" i="1"/>
  <c r="BG290" i="1"/>
  <c r="BK290" i="1"/>
  <c r="BQ290" i="1"/>
  <c r="BU290" i="1"/>
  <c r="CA290" i="1"/>
  <c r="CE290" i="1"/>
  <c r="CN290" i="1"/>
  <c r="CO290" i="1"/>
  <c r="CU290" i="1"/>
  <c r="BG291" i="1"/>
  <c r="BK291" i="1"/>
  <c r="BQ291" i="1"/>
  <c r="BU291" i="1"/>
  <c r="CA291" i="1"/>
  <c r="CE291" i="1"/>
  <c r="CN291" i="1"/>
  <c r="CO291" i="1"/>
  <c r="CU291" i="1"/>
  <c r="CR5" i="1"/>
  <c r="CQ161" i="1"/>
  <c r="CT113" i="1"/>
  <c r="CQ190" i="1"/>
  <c r="CR190" i="1"/>
  <c r="CT190" i="1"/>
  <c r="CP86" i="1"/>
  <c r="CQ75" i="1"/>
  <c r="CQ69" i="1"/>
  <c r="CT69" i="1"/>
  <c r="CQ45" i="1"/>
  <c r="CT231" i="1"/>
  <c r="CQ251" i="1"/>
  <c r="CT251" i="1"/>
  <c r="CQ140" i="1"/>
  <c r="CT140" i="1"/>
  <c r="CQ273" i="1"/>
  <c r="CQ135" i="1"/>
  <c r="CQ270" i="1"/>
  <c r="CQ158" i="1"/>
  <c r="CT158" i="1"/>
  <c r="CQ104" i="1"/>
  <c r="CQ121" i="1"/>
  <c r="CQ4" i="1"/>
  <c r="CQ156" i="1"/>
  <c r="CP38" i="1"/>
  <c r="CT38" i="1"/>
  <c r="CT20" i="1"/>
  <c r="CP217" i="1"/>
  <c r="CT217" i="1"/>
  <c r="CQ177" i="1"/>
  <c r="CT177" i="1"/>
  <c r="CQ223" i="1"/>
  <c r="CQ120" i="1"/>
  <c r="CR13" i="1"/>
  <c r="CP253" i="1"/>
  <c r="CQ186" i="1"/>
  <c r="CQ134" i="1"/>
  <c r="CQ86" i="1"/>
  <c r="CQ13" i="1"/>
  <c r="CQ221" i="1"/>
  <c r="CT118" i="1"/>
  <c r="CQ89" i="1"/>
  <c r="CR19" i="1"/>
  <c r="CT19" i="1"/>
  <c r="CQ8" i="1"/>
  <c r="CT104" i="1"/>
  <c r="CP81" i="1"/>
  <c r="CP226" i="1"/>
  <c r="CQ220" i="1"/>
  <c r="CT112" i="1"/>
  <c r="CP98" i="1"/>
  <c r="CR141" i="1"/>
  <c r="CR103" i="1"/>
  <c r="CT103" i="1"/>
  <c r="CT165" i="1"/>
  <c r="CP65" i="1"/>
  <c r="CR214" i="1"/>
  <c r="CR70" i="1"/>
  <c r="CQ110" i="1"/>
  <c r="CQ36" i="1"/>
  <c r="CQ274" i="1"/>
  <c r="CT274" i="1"/>
  <c r="CQ144" i="1"/>
  <c r="CQ37" i="1"/>
  <c r="CR235" i="1"/>
  <c r="CQ84" i="1"/>
  <c r="CQ81" i="1"/>
  <c r="CQ105" i="1"/>
  <c r="CP283" i="1"/>
  <c r="CT283" i="1"/>
  <c r="CQ195" i="1"/>
  <c r="CR219" i="1"/>
  <c r="CT219" i="1"/>
  <c r="CQ182" i="1"/>
  <c r="CT182" i="1"/>
  <c r="CQ264" i="1"/>
  <c r="CT264" i="1"/>
  <c r="CP263" i="1"/>
  <c r="CQ143" i="1"/>
  <c r="CQ32" i="1"/>
  <c r="CT32" i="1"/>
  <c r="CQ250" i="1"/>
  <c r="CT270" i="1"/>
  <c r="CQ155" i="1"/>
  <c r="CQ98" i="1"/>
  <c r="CT98" i="1"/>
  <c r="CR253" i="1"/>
  <c r="CT143" i="1"/>
  <c r="CQ67" i="1"/>
  <c r="CT67" i="1"/>
  <c r="CT238" i="1"/>
  <c r="CR250" i="1"/>
  <c r="CT250" i="1"/>
  <c r="CQ289" i="1"/>
  <c r="CT220" i="1"/>
  <c r="CR105" i="1"/>
  <c r="CQ53" i="1"/>
  <c r="CT53" i="1"/>
  <c r="CR48" i="1"/>
  <c r="CQ24" i="1"/>
  <c r="CQ196" i="1"/>
  <c r="CT196" i="1"/>
  <c r="CP172" i="1"/>
  <c r="CT172" i="1"/>
  <c r="CQ111" i="1"/>
  <c r="CT80" i="1"/>
  <c r="CT197" i="1"/>
  <c r="CT193" i="1"/>
  <c r="CQ115" i="1"/>
  <c r="CP115" i="1"/>
  <c r="CT115" i="1"/>
  <c r="CR161" i="1"/>
  <c r="CT229" i="1"/>
  <c r="CT56" i="1"/>
  <c r="CP127" i="1"/>
  <c r="CP34" i="1"/>
  <c r="CR186" i="1"/>
  <c r="CQ132" i="1"/>
  <c r="CT132" i="1"/>
  <c r="CP207" i="1"/>
  <c r="CQ287" i="1"/>
  <c r="CQ96" i="1"/>
  <c r="CT96" i="1"/>
  <c r="CP223" i="1"/>
  <c r="CR213" i="1"/>
  <c r="CT213" i="1"/>
  <c r="CP173" i="1"/>
  <c r="CR195" i="1"/>
  <c r="CP105" i="1"/>
  <c r="CQ92" i="1"/>
  <c r="CT92" i="1"/>
  <c r="CT46" i="1"/>
  <c r="CQ127" i="1"/>
  <c r="CT127" i="1"/>
  <c r="CR9" i="1"/>
  <c r="CP188" i="1"/>
  <c r="CQ176" i="1"/>
  <c r="CR130" i="1"/>
  <c r="CR86" i="1"/>
  <c r="CT86" i="1"/>
  <c r="CR84" i="1"/>
  <c r="CT84" i="1"/>
  <c r="CR125" i="1"/>
  <c r="CR94" i="1"/>
  <c r="CR74" i="1"/>
  <c r="CT74" i="1"/>
  <c r="CT51" i="1"/>
  <c r="BA54" i="1"/>
  <c r="CP260" i="1"/>
  <c r="CQ260" i="1"/>
  <c r="CR260" i="1"/>
  <c r="CQ263" i="1"/>
  <c r="CT263" i="1"/>
  <c r="CP93" i="1"/>
  <c r="CQ247" i="1"/>
  <c r="CT247" i="1"/>
  <c r="CQ232" i="1"/>
  <c r="CT232" i="1"/>
  <c r="CQ91" i="1"/>
  <c r="CP91" i="1"/>
  <c r="CT91" i="1"/>
  <c r="BA25" i="1"/>
  <c r="CP5" i="1"/>
  <c r="CQ5" i="1"/>
  <c r="BA275" i="1"/>
  <c r="CQ149" i="1"/>
  <c r="CR289" i="1"/>
  <c r="CP139" i="1"/>
  <c r="CQ139" i="1"/>
  <c r="CR139" i="1"/>
  <c r="BA28" i="1"/>
  <c r="CP171" i="1"/>
  <c r="CR171" i="1"/>
  <c r="CQ171" i="1"/>
  <c r="CQ130" i="1"/>
  <c r="CR28" i="1"/>
  <c r="CQ28" i="1"/>
  <c r="CP28" i="1"/>
  <c r="CQ284" i="1"/>
  <c r="CR284" i="1"/>
  <c r="CP284" i="1"/>
  <c r="BA284" i="1"/>
  <c r="CT226" i="1"/>
  <c r="CQ211" i="1"/>
  <c r="CT211" i="1"/>
  <c r="CQ227" i="1"/>
  <c r="CT227" i="1"/>
  <c r="BA272" i="1"/>
  <c r="CR267" i="1"/>
  <c r="CQ267" i="1"/>
  <c r="CP267" i="1"/>
  <c r="CP280" i="1"/>
  <c r="CQ280" i="1"/>
  <c r="CR280" i="1"/>
  <c r="CT248" i="1"/>
  <c r="CR244" i="1"/>
  <c r="CR206" i="1"/>
  <c r="CQ206" i="1"/>
  <c r="CR18" i="1"/>
  <c r="CP18" i="1"/>
  <c r="CQ18" i="1"/>
  <c r="CR273" i="1"/>
  <c r="CT273" i="1"/>
  <c r="CP251" i="1"/>
  <c r="CQ212" i="1"/>
  <c r="CQ188" i="1"/>
  <c r="CQ119" i="1"/>
  <c r="CR119" i="1"/>
  <c r="CP119" i="1"/>
  <c r="CT279" i="1"/>
  <c r="CR223" i="1"/>
  <c r="CR134" i="1"/>
  <c r="CR111" i="1"/>
  <c r="CQ99" i="1"/>
  <c r="CT99" i="1"/>
  <c r="CR97" i="1"/>
  <c r="CP97" i="1"/>
  <c r="CQ97" i="1"/>
  <c r="CQ203" i="1"/>
  <c r="CR277" i="1"/>
  <c r="CQ277" i="1"/>
  <c r="CR221" i="1"/>
  <c r="CT221" i="1"/>
  <c r="CQ147" i="1"/>
  <c r="CP147" i="1"/>
  <c r="CT147" i="1"/>
  <c r="CR146" i="1"/>
  <c r="CP146" i="1"/>
  <c r="CQ146" i="1"/>
  <c r="CR216" i="1"/>
  <c r="CP216" i="1"/>
  <c r="CQ216" i="1"/>
  <c r="CP159" i="1"/>
  <c r="BA283" i="1"/>
  <c r="CQ282" i="1"/>
  <c r="CP282" i="1"/>
  <c r="CT282" i="1"/>
  <c r="BA282" i="1"/>
  <c r="BA266" i="1"/>
  <c r="CR194" i="1"/>
  <c r="CP194" i="1"/>
  <c r="CQ141" i="1"/>
  <c r="CQ63" i="1"/>
  <c r="CT63" i="1"/>
  <c r="CP281" i="1"/>
  <c r="CQ281" i="1"/>
  <c r="CT281" i="1"/>
  <c r="CR266" i="1"/>
  <c r="CQ266" i="1"/>
  <c r="CP266" i="1"/>
  <c r="CR198" i="1"/>
  <c r="CQ194" i="1"/>
  <c r="CR180" i="1"/>
  <c r="CQ180" i="1"/>
  <c r="CP180" i="1"/>
  <c r="CR85" i="1"/>
  <c r="CP85" i="1"/>
  <c r="CQ85" i="1"/>
  <c r="CR287" i="1"/>
  <c r="CQ259" i="1"/>
  <c r="CT259" i="1"/>
  <c r="CT258" i="1"/>
  <c r="CR241" i="1"/>
  <c r="CQ241" i="1"/>
  <c r="CR191" i="1"/>
  <c r="CP191" i="1"/>
  <c r="CQ191" i="1"/>
  <c r="CQ57" i="1"/>
  <c r="CR249" i="1"/>
  <c r="CQ249" i="1"/>
  <c r="CP249" i="1"/>
  <c r="CR230" i="1"/>
  <c r="CP230" i="1"/>
  <c r="CQ230" i="1"/>
  <c r="CQ157" i="1"/>
  <c r="CT157" i="1"/>
  <c r="CQ50" i="1"/>
  <c r="CR50" i="1"/>
  <c r="CP50" i="1"/>
  <c r="CR12" i="1"/>
  <c r="CQ12" i="1"/>
  <c r="CP12" i="1"/>
  <c r="CR257" i="1"/>
  <c r="CP257" i="1"/>
  <c r="CQ257" i="1"/>
  <c r="BA39" i="1"/>
  <c r="CP288" i="1"/>
  <c r="CR288" i="1"/>
  <c r="CQ288" i="1"/>
  <c r="BA286" i="1"/>
  <c r="BA268" i="1"/>
  <c r="CP286" i="1"/>
  <c r="CQ286" i="1"/>
  <c r="CP242" i="1"/>
  <c r="CR242" i="1"/>
  <c r="CQ242" i="1"/>
  <c r="CP237" i="1"/>
  <c r="CQ237" i="1"/>
  <c r="CR237" i="1"/>
  <c r="CT210" i="1"/>
  <c r="CQ208" i="1"/>
  <c r="CP208" i="1"/>
  <c r="CR208" i="1"/>
  <c r="CQ276" i="1"/>
  <c r="CP276" i="1"/>
  <c r="CP275" i="1"/>
  <c r="CR275" i="1"/>
  <c r="CQ275" i="1"/>
  <c r="CQ235" i="1"/>
  <c r="CP235" i="1"/>
  <c r="CQ214" i="1"/>
  <c r="CT214" i="1"/>
  <c r="CT205" i="1"/>
  <c r="CP163" i="1"/>
  <c r="CQ163" i="1"/>
  <c r="CR163" i="1"/>
  <c r="CT163" i="1"/>
  <c r="CP204" i="1"/>
  <c r="CR204" i="1"/>
  <c r="CR135" i="1"/>
  <c r="CT135" i="1"/>
  <c r="CQ44" i="1"/>
  <c r="CR44" i="1"/>
  <c r="CP44" i="1"/>
  <c r="BA269" i="1"/>
  <c r="CQ261" i="1"/>
  <c r="CR261" i="1"/>
  <c r="CT261" i="1"/>
  <c r="CP239" i="1"/>
  <c r="CQ239" i="1"/>
  <c r="CR239" i="1"/>
  <c r="CR181" i="1"/>
  <c r="CR126" i="1"/>
  <c r="CR123" i="1"/>
  <c r="CP123" i="1"/>
  <c r="CQ123" i="1"/>
  <c r="CP121" i="1"/>
  <c r="CR121" i="1"/>
  <c r="CT121" i="1"/>
  <c r="CP82" i="1"/>
  <c r="CT82" i="1"/>
  <c r="BA33" i="1"/>
  <c r="CR246" i="1"/>
  <c r="CQ246" i="1"/>
  <c r="CP246" i="1"/>
  <c r="CT212" i="1"/>
  <c r="CQ204" i="1"/>
  <c r="CR187" i="1"/>
  <c r="CP187" i="1"/>
  <c r="CQ187" i="1"/>
  <c r="CQ278" i="1"/>
  <c r="CR278" i="1"/>
  <c r="CP255" i="1"/>
  <c r="CR255" i="1"/>
  <c r="CQ202" i="1"/>
  <c r="CR202" i="1"/>
  <c r="CQ178" i="1"/>
  <c r="CQ125" i="1"/>
  <c r="CP41" i="1"/>
  <c r="CQ41" i="1"/>
  <c r="CR41" i="1"/>
  <c r="CQ291" i="1"/>
  <c r="CP291" i="1"/>
  <c r="CR291" i="1"/>
  <c r="BA291" i="1"/>
  <c r="CQ271" i="1"/>
  <c r="CP271" i="1"/>
  <c r="CQ269" i="1"/>
  <c r="CT269" i="1"/>
  <c r="CP233" i="1"/>
  <c r="CR233" i="1"/>
  <c r="CP184" i="1"/>
  <c r="CQ184" i="1"/>
  <c r="CR184" i="1"/>
  <c r="CT184" i="1"/>
  <c r="CR10" i="1"/>
  <c r="CP10" i="1"/>
  <c r="CQ10" i="1"/>
  <c r="CR7" i="1"/>
  <c r="CQ7" i="1"/>
  <c r="CP7" i="1"/>
  <c r="CQ256" i="1"/>
  <c r="CR256" i="1"/>
  <c r="CT256" i="1"/>
  <c r="CP200" i="1"/>
  <c r="CR200" i="1"/>
  <c r="CQ200" i="1"/>
  <c r="CQ174" i="1"/>
  <c r="CP174" i="1"/>
  <c r="CR174" i="1"/>
  <c r="CR87" i="1"/>
  <c r="CP290" i="1"/>
  <c r="CQ290" i="1"/>
  <c r="CR290" i="1"/>
  <c r="CT290" i="1"/>
  <c r="CQ265" i="1"/>
  <c r="CR265" i="1"/>
  <c r="CT265" i="1"/>
  <c r="CP215" i="1"/>
  <c r="CQ215" i="1"/>
  <c r="CR215" i="1"/>
  <c r="CT215" i="1"/>
  <c r="CQ173" i="1"/>
  <c r="CT173" i="1"/>
  <c r="CP151" i="1"/>
  <c r="CT151" i="1"/>
  <c r="CT149" i="1"/>
  <c r="CQ116" i="1"/>
  <c r="CP116" i="1"/>
  <c r="CT116" i="1"/>
  <c r="CP25" i="1"/>
  <c r="CQ25" i="1"/>
  <c r="CT25" i="1"/>
  <c r="BA264" i="1"/>
  <c r="CQ240" i="1"/>
  <c r="CP240" i="1"/>
  <c r="CR240" i="1"/>
  <c r="CQ234" i="1"/>
  <c r="CT234" i="1"/>
  <c r="CP228" i="1"/>
  <c r="CQ228" i="1"/>
  <c r="CR228" i="1"/>
  <c r="CQ179" i="1"/>
  <c r="CR179" i="1"/>
  <c r="CT179" i="1"/>
  <c r="CR144" i="1"/>
  <c r="CP144" i="1"/>
  <c r="CQ90" i="1"/>
  <c r="CT90" i="1"/>
  <c r="CQ52" i="1"/>
  <c r="CP52" i="1"/>
  <c r="CR52" i="1"/>
  <c r="CT52" i="1"/>
  <c r="BA18" i="1"/>
  <c r="CQ181" i="1"/>
  <c r="CR175" i="1"/>
  <c r="CQ175" i="1"/>
  <c r="CP175" i="1"/>
  <c r="CT155" i="1"/>
  <c r="CQ100" i="1"/>
  <c r="CR100" i="1"/>
  <c r="CP100" i="1"/>
  <c r="CP95" i="1"/>
  <c r="CR95" i="1"/>
  <c r="CQ17" i="1"/>
  <c r="CT17" i="1"/>
  <c r="CQ285" i="1"/>
  <c r="CR285" i="1"/>
  <c r="CT285" i="1"/>
  <c r="CR272" i="1"/>
  <c r="CP272" i="1"/>
  <c r="CQ268" i="1"/>
  <c r="CR268" i="1"/>
  <c r="CR207" i="1"/>
  <c r="CT207" i="1"/>
  <c r="CP192" i="1"/>
  <c r="CQ192" i="1"/>
  <c r="CR192" i="1"/>
  <c r="CT62" i="1"/>
  <c r="CP110" i="1"/>
  <c r="CR110" i="1"/>
  <c r="CQ245" i="1"/>
  <c r="CR245" i="1"/>
  <c r="CP245" i="1"/>
  <c r="CT218" i="1"/>
  <c r="CT203" i="1"/>
  <c r="CR199" i="1"/>
  <c r="CP199" i="1"/>
  <c r="CP162" i="1"/>
  <c r="CQ162" i="1"/>
  <c r="CP161" i="1"/>
  <c r="CQ154" i="1"/>
  <c r="CP154" i="1"/>
  <c r="CT154" i="1"/>
  <c r="BA43" i="1"/>
  <c r="CQ35" i="1"/>
  <c r="CR35" i="1"/>
  <c r="CT35" i="1"/>
  <c r="CQ167" i="1"/>
  <c r="CP167" i="1"/>
  <c r="CT167" i="1"/>
  <c r="CQ117" i="1"/>
  <c r="CP117" i="1"/>
  <c r="CR117" i="1"/>
  <c r="CQ42" i="1"/>
  <c r="CP42" i="1"/>
  <c r="CT42" i="1"/>
  <c r="CR129" i="1"/>
  <c r="CP129" i="1"/>
  <c r="CR108" i="1"/>
  <c r="CR201" i="1"/>
  <c r="CQ201" i="1"/>
  <c r="CP201" i="1"/>
  <c r="CP136" i="1"/>
  <c r="CR136" i="1"/>
  <c r="CQ136" i="1"/>
  <c r="CQ129" i="1"/>
  <c r="CP108" i="1"/>
  <c r="CQ78" i="1"/>
  <c r="CT78" i="1"/>
  <c r="CP72" i="1"/>
  <c r="CQ72" i="1"/>
  <c r="CR72" i="1"/>
  <c r="CT72" i="1"/>
  <c r="CT47" i="1"/>
  <c r="CQ34" i="1"/>
  <c r="CQ224" i="1"/>
  <c r="CP224" i="1"/>
  <c r="CP185" i="1"/>
  <c r="CT185" i="1"/>
  <c r="CP178" i="1"/>
  <c r="CR178" i="1"/>
  <c r="CR168" i="1"/>
  <c r="CT168" i="1"/>
  <c r="CR138" i="1"/>
  <c r="CT138" i="1"/>
  <c r="CT48" i="1"/>
  <c r="CQ39" i="1"/>
  <c r="CR39" i="1"/>
  <c r="CR262" i="1"/>
  <c r="CP68" i="1"/>
  <c r="CQ68" i="1"/>
  <c r="CR68" i="1"/>
  <c r="CR55" i="1"/>
  <c r="CP55" i="1"/>
  <c r="CQ55" i="1"/>
  <c r="CQ262" i="1"/>
  <c r="CP236" i="1"/>
  <c r="CQ236" i="1"/>
  <c r="CR176" i="1"/>
  <c r="CT176" i="1"/>
  <c r="CP160" i="1"/>
  <c r="CQ160" i="1"/>
  <c r="CR156" i="1"/>
  <c r="CT156" i="1"/>
  <c r="CR153" i="1"/>
  <c r="CP153" i="1"/>
  <c r="CT120" i="1"/>
  <c r="CQ106" i="1"/>
  <c r="CP106" i="1"/>
  <c r="CR106" i="1"/>
  <c r="CQ93" i="1"/>
  <c r="CR89" i="1"/>
  <c r="CT89" i="1"/>
  <c r="CT124" i="1"/>
  <c r="CT109" i="1"/>
  <c r="CQ71" i="1"/>
  <c r="CP71" i="1"/>
  <c r="CQ9" i="1"/>
  <c r="CP30" i="1"/>
  <c r="CQ30" i="1"/>
  <c r="CR30" i="1"/>
  <c r="CR11" i="1"/>
  <c r="CP11" i="1"/>
  <c r="CQ11" i="1"/>
  <c r="CP244" i="1"/>
  <c r="CQ244" i="1"/>
  <c r="CP222" i="1"/>
  <c r="CQ222" i="1"/>
  <c r="CT222" i="1"/>
  <c r="CR209" i="1"/>
  <c r="CQ209" i="1"/>
  <c r="CR169" i="1"/>
  <c r="CT169" i="1"/>
  <c r="CR164" i="1"/>
  <c r="CQ164" i="1"/>
  <c r="CQ150" i="1"/>
  <c r="CP150" i="1"/>
  <c r="CR150" i="1"/>
  <c r="CR148" i="1"/>
  <c r="CQ148" i="1"/>
  <c r="CP131" i="1"/>
  <c r="CQ131" i="1"/>
  <c r="CR131" i="1"/>
  <c r="CP114" i="1"/>
  <c r="CR114" i="1"/>
  <c r="CQ114" i="1"/>
  <c r="CQ101" i="1"/>
  <c r="CR101" i="1"/>
  <c r="CQ60" i="1"/>
  <c r="CR60" i="1"/>
  <c r="CP60" i="1"/>
  <c r="CR225" i="1"/>
  <c r="CT225" i="1"/>
  <c r="CP209" i="1"/>
  <c r="CQ183" i="1"/>
  <c r="CR183" i="1"/>
  <c r="CP148" i="1"/>
  <c r="CR83" i="1"/>
  <c r="CP83" i="1"/>
  <c r="CQ83" i="1"/>
  <c r="CR81" i="1"/>
  <c r="CR64" i="1"/>
  <c r="CP64" i="1"/>
  <c r="CQ61" i="1"/>
  <c r="CT61" i="1"/>
  <c r="CP36" i="1"/>
  <c r="CR36" i="1"/>
  <c r="CP197" i="1"/>
  <c r="CQ152" i="1"/>
  <c r="CP152" i="1"/>
  <c r="CR145" i="1"/>
  <c r="CQ145" i="1"/>
  <c r="CQ137" i="1"/>
  <c r="CP137" i="1"/>
  <c r="CR137" i="1"/>
  <c r="CQ122" i="1"/>
  <c r="CT122" i="1"/>
  <c r="CQ87" i="1"/>
  <c r="BA46" i="1"/>
  <c r="CQ26" i="1"/>
  <c r="CT26" i="1"/>
  <c r="CQ16" i="1"/>
  <c r="CT16" i="1"/>
  <c r="CT8" i="1"/>
  <c r="CQ198" i="1"/>
  <c r="CQ189" i="1"/>
  <c r="CT189" i="1"/>
  <c r="CQ79" i="1"/>
  <c r="BA38" i="1"/>
  <c r="CP186" i="1"/>
  <c r="CP126" i="1"/>
  <c r="CQ126" i="1"/>
  <c r="CR79" i="1"/>
  <c r="CT79" i="1"/>
  <c r="CT54" i="1"/>
  <c r="BA45" i="1"/>
  <c r="CQ142" i="1"/>
  <c r="CT142" i="1"/>
  <c r="CR133" i="1"/>
  <c r="CQ133" i="1"/>
  <c r="CP128" i="1"/>
  <c r="CT128" i="1"/>
  <c r="CP87" i="1"/>
  <c r="CQ65" i="1"/>
  <c r="CT65" i="1"/>
  <c r="BA62" i="1"/>
  <c r="CQ49" i="1"/>
  <c r="CR49" i="1"/>
  <c r="CT24" i="1"/>
  <c r="CQ6" i="1"/>
  <c r="CR6" i="1"/>
  <c r="BA61" i="1"/>
  <c r="CP58" i="1"/>
  <c r="CQ58" i="1"/>
  <c r="CP40" i="1"/>
  <c r="CQ40" i="1"/>
  <c r="CT40" i="1"/>
  <c r="CR33" i="1"/>
  <c r="CQ33" i="1"/>
  <c r="CP21" i="1"/>
  <c r="CQ21" i="1"/>
  <c r="CQ166" i="1"/>
  <c r="CT166" i="1"/>
  <c r="CQ159" i="1"/>
  <c r="CT159" i="1"/>
  <c r="CR107" i="1"/>
  <c r="CP107" i="1"/>
  <c r="CT107" i="1"/>
  <c r="CR58" i="1"/>
  <c r="CP37" i="1"/>
  <c r="CR37" i="1"/>
  <c r="CR88" i="1"/>
  <c r="CT88" i="1"/>
  <c r="CR77" i="1"/>
  <c r="CP77" i="1"/>
  <c r="CQ76" i="1"/>
  <c r="CT76" i="1"/>
  <c r="CP75" i="1"/>
  <c r="CT75" i="1"/>
  <c r="CT70" i="1"/>
  <c r="CQ66" i="1"/>
  <c r="CT66" i="1"/>
  <c r="CR29" i="1"/>
  <c r="CQ29" i="1"/>
  <c r="BA31" i="1"/>
  <c r="CP43" i="1"/>
  <c r="CQ43" i="1"/>
  <c r="CR43" i="1"/>
  <c r="CR27" i="1"/>
  <c r="CP27" i="1"/>
  <c r="CP4" i="1"/>
  <c r="CR4" i="1"/>
  <c r="CQ73" i="1"/>
  <c r="CP73" i="1"/>
  <c r="CT45" i="1"/>
  <c r="CP22" i="1"/>
  <c r="CQ22" i="1"/>
  <c r="CR22" i="1"/>
  <c r="CT22" i="1"/>
  <c r="CP59" i="1"/>
  <c r="CQ59" i="1"/>
  <c r="CR59" i="1"/>
  <c r="CP15" i="1"/>
  <c r="CQ15" i="1"/>
  <c r="CR15" i="1"/>
  <c r="CP57" i="1"/>
  <c r="CQ31" i="1"/>
  <c r="CR31" i="1"/>
  <c r="CP23" i="1"/>
  <c r="CQ23" i="1"/>
  <c r="CR23" i="1"/>
  <c r="CP14" i="1"/>
  <c r="CQ14" i="1"/>
  <c r="CR14" i="1"/>
  <c r="F18" i="5"/>
  <c r="CT5" i="1"/>
  <c r="CT161" i="1"/>
  <c r="CT174" i="1"/>
  <c r="CT101" i="1"/>
  <c r="CT160" i="1"/>
  <c r="CT34" i="1"/>
  <c r="CT162" i="1"/>
  <c r="CT278" i="1"/>
  <c r="CT57" i="1"/>
  <c r="CT73" i="1"/>
  <c r="CT131" i="1"/>
  <c r="CT93" i="1"/>
  <c r="CT68" i="1"/>
  <c r="CT144" i="1"/>
  <c r="CT233" i="1"/>
  <c r="CT125" i="1"/>
  <c r="CT64" i="1"/>
  <c r="CT71" i="1"/>
  <c r="CT224" i="1"/>
  <c r="CT272" i="1"/>
  <c r="CT111" i="1"/>
  <c r="CT13" i="1"/>
  <c r="CT114" i="1"/>
  <c r="CT77" i="1"/>
  <c r="CT21" i="1"/>
  <c r="CT6" i="1"/>
  <c r="CT236" i="1"/>
  <c r="CT271" i="1"/>
  <c r="CT286" i="1"/>
  <c r="CT188" i="1"/>
  <c r="CT134" i="1"/>
  <c r="CT195" i="1"/>
  <c r="CT50" i="1"/>
  <c r="CT235" i="1"/>
  <c r="CT97" i="1"/>
  <c r="CT31" i="1"/>
  <c r="CT43" i="1"/>
  <c r="CT60" i="1"/>
  <c r="CT257" i="1"/>
  <c r="CT287" i="1"/>
  <c r="CT141" i="1"/>
  <c r="CT223" i="1"/>
  <c r="CT280" i="1"/>
  <c r="CT253" i="1"/>
  <c r="CT186" i="1"/>
  <c r="CT81" i="1"/>
  <c r="CT183" i="1"/>
  <c r="CT178" i="1"/>
  <c r="CT175" i="1"/>
  <c r="CT276" i="1"/>
  <c r="CT146" i="1"/>
  <c r="CT130" i="1"/>
  <c r="CT85" i="1"/>
  <c r="CT244" i="1"/>
  <c r="CT145" i="1"/>
  <c r="CT30" i="1"/>
  <c r="CT239" i="1"/>
  <c r="CT105" i="1"/>
  <c r="CT277" i="1"/>
  <c r="CT249" i="1"/>
  <c r="CT262" i="1"/>
  <c r="CT289" i="1"/>
  <c r="CT106" i="1"/>
  <c r="CT266" i="1"/>
  <c r="CT9" i="1"/>
  <c r="CT23" i="1"/>
  <c r="CT39" i="1"/>
  <c r="CT268" i="1"/>
  <c r="CT208" i="1"/>
  <c r="CT241" i="1"/>
  <c r="CT284" i="1"/>
  <c r="CT59" i="1"/>
  <c r="CT11" i="1"/>
  <c r="CT240" i="1"/>
  <c r="CT291" i="1"/>
  <c r="CT260" i="1"/>
  <c r="CT14" i="1"/>
  <c r="CT4" i="1"/>
  <c r="CT164" i="1"/>
  <c r="CT100" i="1"/>
  <c r="CT10" i="1"/>
  <c r="CT41" i="1"/>
  <c r="CT255" i="1"/>
  <c r="CT204" i="1"/>
  <c r="CT267" i="1"/>
  <c r="CT148" i="1"/>
  <c r="CT187" i="1"/>
  <c r="CT28" i="1"/>
  <c r="CT180" i="1"/>
  <c r="CT200" i="1"/>
  <c r="CT36" i="1"/>
  <c r="CT150" i="1"/>
  <c r="CT201" i="1"/>
  <c r="CT123" i="1"/>
  <c r="CT198" i="1"/>
  <c r="CT194" i="1"/>
  <c r="CT216" i="1"/>
  <c r="CT18" i="1"/>
  <c r="CT133" i="1"/>
  <c r="CT37" i="1"/>
  <c r="CT49" i="1"/>
  <c r="CT192" i="1"/>
  <c r="CT228" i="1"/>
  <c r="CT87" i="1"/>
  <c r="CT237" i="1"/>
  <c r="CT288" i="1"/>
  <c r="CT129" i="1"/>
  <c r="CT126" i="1"/>
  <c r="CT27" i="1"/>
  <c r="CT152" i="1"/>
  <c r="CQ94" i="1"/>
  <c r="CT94" i="1"/>
  <c r="CT209" i="1"/>
  <c r="CT191" i="1"/>
  <c r="CT33" i="1"/>
  <c r="CT12" i="1"/>
  <c r="CT230" i="1"/>
  <c r="CT83" i="1"/>
  <c r="CT136" i="1"/>
  <c r="CT15" i="1"/>
  <c r="CQ95" i="1"/>
  <c r="CT95" i="1"/>
  <c r="CT246" i="1"/>
  <c r="CT44" i="1"/>
  <c r="CT206" i="1"/>
  <c r="CT171" i="1"/>
  <c r="CT139" i="1"/>
  <c r="CT108" i="1"/>
  <c r="CT55" i="1"/>
  <c r="CT245" i="1"/>
  <c r="CT119" i="1"/>
  <c r="CT29" i="1"/>
  <c r="CT58" i="1"/>
  <c r="CT137" i="1"/>
  <c r="CT153" i="1"/>
  <c r="CT117" i="1"/>
  <c r="CT199" i="1"/>
  <c r="CT110" i="1"/>
  <c r="CT7" i="1"/>
  <c r="CT202" i="1"/>
  <c r="CT181" i="1"/>
  <c r="CT275" i="1"/>
  <c r="CT242" i="1"/>
  <c r="Q197" i="28"/>
  <c r="B35" i="5"/>
  <c r="BE1" i="4"/>
  <c r="AY1" i="4"/>
  <c r="AS1" i="4"/>
  <c r="AM1" i="4"/>
  <c r="AG1" i="4"/>
  <c r="B3" i="4"/>
  <c r="C3" i="4"/>
  <c r="D3" i="4"/>
  <c r="E3" i="4"/>
  <c r="F3" i="4"/>
  <c r="G3" i="4"/>
  <c r="H3" i="4"/>
  <c r="I3" i="4"/>
  <c r="J3" i="4"/>
  <c r="K3" i="4"/>
  <c r="L3" i="4"/>
  <c r="M3" i="4"/>
  <c r="N3" i="4"/>
  <c r="O3" i="4"/>
  <c r="P3" i="4"/>
  <c r="Q3" i="4"/>
  <c r="R3" i="4"/>
  <c r="S3" i="4"/>
  <c r="T3" i="4"/>
  <c r="U3" i="4"/>
  <c r="V3" i="4"/>
  <c r="W3" i="4"/>
  <c r="X3" i="4"/>
  <c r="Y3" i="4"/>
  <c r="Z3" i="4"/>
  <c r="AA3" i="4"/>
  <c r="AB3" i="4"/>
  <c r="AC3" i="4"/>
  <c r="AD3" i="4"/>
  <c r="AE3" i="4"/>
  <c r="AF3" i="4"/>
  <c r="AG3" i="4"/>
  <c r="AH3" i="4"/>
  <c r="AI3" i="4"/>
  <c r="AJ3" i="4"/>
  <c r="AK3" i="4"/>
  <c r="AL3" i="4"/>
  <c r="AM3" i="4"/>
  <c r="AN3" i="4"/>
  <c r="AO3" i="4"/>
  <c r="AP3" i="4"/>
  <c r="AQ3" i="4"/>
  <c r="AR3" i="4"/>
  <c r="AS3" i="4"/>
  <c r="AT3" i="4"/>
  <c r="AU3" i="4"/>
  <c r="AV3" i="4"/>
  <c r="AW3" i="4"/>
  <c r="AX3" i="4"/>
  <c r="AY3" i="4"/>
  <c r="AZ3" i="4"/>
  <c r="BA3" i="4"/>
  <c r="BB3" i="4"/>
  <c r="BC3" i="4"/>
  <c r="BD3" i="4"/>
  <c r="BE3" i="4"/>
  <c r="BF3" i="4"/>
  <c r="BG3" i="4"/>
  <c r="BH3" i="4"/>
  <c r="BI3" i="4"/>
  <c r="BJ3" i="4"/>
  <c r="F6" i="14"/>
  <c r="F9" i="14"/>
  <c r="K9" i="14"/>
  <c r="D44" i="5"/>
  <c r="D43" i="5"/>
  <c r="D42" i="5"/>
  <c r="D37" i="5"/>
  <c r="B32" i="5"/>
  <c r="D39" i="5"/>
  <c r="D41" i="5"/>
  <c r="D40" i="5"/>
  <c r="D35" i="5"/>
  <c r="D36" i="5"/>
  <c r="D3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Jeanne</author>
    <author>Gabrielle Pomerleau</author>
  </authors>
  <commentList>
    <comment ref="CG1" authorId="0" shapeId="0" xr:uid="{00000000-0006-0000-0300-000001000000}">
      <text>
        <r>
          <rPr>
            <b/>
            <sz val="9"/>
            <color indexed="81"/>
            <rFont val="Tahoma"/>
            <family val="2"/>
          </rPr>
          <t>Jeanne:</t>
        </r>
        <r>
          <rPr>
            <sz val="9"/>
            <color indexed="81"/>
            <rFont val="Tahoma"/>
            <family val="2"/>
          </rPr>
          <t xml:space="preserve">
Properties calculated for bi-symetric I-sections. Equations must be modified for any other section's type.</t>
        </r>
      </text>
    </comment>
    <comment ref="Q2" authorId="1" shapeId="0" xr:uid="{12E90181-664E-429C-9005-1CAE85E2C4D4}">
      <text>
        <r>
          <rPr>
            <b/>
            <sz val="9"/>
            <color indexed="81"/>
            <rFont val="Tahoma"/>
            <family val="2"/>
          </rPr>
          <t>Gabrielle Pomerleau:</t>
        </r>
        <r>
          <rPr>
            <sz val="9"/>
            <color indexed="81"/>
            <rFont val="Tahoma"/>
            <family val="2"/>
          </rPr>
          <t xml:space="preserve">
Following S16</t>
        </r>
      </text>
    </comment>
    <comment ref="AC2" authorId="0" shapeId="0" xr:uid="{00000000-0006-0000-0300-000002000000}">
      <text>
        <r>
          <rPr>
            <b/>
            <sz val="9"/>
            <color indexed="81"/>
            <rFont val="Tahoma"/>
            <family val="2"/>
          </rPr>
          <t>Jeanne:</t>
        </r>
        <r>
          <rPr>
            <sz val="9"/>
            <color indexed="81"/>
            <rFont val="Tahoma"/>
            <family val="2"/>
          </rPr>
          <t xml:space="preserve">
A    ψ= 1  (constant)
B    ψ= 0 (triangular)
C    ψ= -1 (bi-triangular)
D    q-top flange (parabolic)
E    3 points bending (mid-span)
F    3 points bending (1/3 span)
G    4 points bending   </t>
        </r>
      </text>
    </comment>
    <comment ref="AD2" authorId="0" shapeId="0" xr:uid="{00000000-0006-0000-0300-000003000000}">
      <text>
        <r>
          <rPr>
            <b/>
            <sz val="9"/>
            <color indexed="81"/>
            <rFont val="Tahoma"/>
            <family val="2"/>
          </rPr>
          <t>Jeanne:</t>
        </r>
        <r>
          <rPr>
            <sz val="9"/>
            <color indexed="81"/>
            <rFont val="Tahoma"/>
            <family val="2"/>
          </rPr>
          <t xml:space="preserve">
A    ψ= 1  (constant)
B    ψ= 0 (triangular)
C    ψ= -1 (bi-triangular)
D    q-top flange (parabolic)
E    3 points bending
F    4 points bending</t>
        </r>
      </text>
    </comment>
    <comment ref="CN2" authorId="0" shapeId="0" xr:uid="{00000000-0006-0000-0300-000004000000}">
      <text>
        <r>
          <rPr>
            <b/>
            <sz val="9"/>
            <color indexed="81"/>
            <rFont val="Tahoma"/>
            <family val="2"/>
          </rPr>
          <t>Jeanne:</t>
        </r>
        <r>
          <rPr>
            <sz val="9"/>
            <color indexed="81"/>
            <rFont val="Tahoma"/>
            <family val="2"/>
          </rPr>
          <t xml:space="preserve">
Filets neglected</t>
        </r>
      </text>
    </comment>
    <comment ref="CO2" authorId="0" shapeId="0" xr:uid="{00000000-0006-0000-0300-000005000000}">
      <text>
        <r>
          <rPr>
            <b/>
            <sz val="9"/>
            <color indexed="81"/>
            <rFont val="Tahoma"/>
            <family val="2"/>
          </rPr>
          <t>Jeanne:</t>
        </r>
        <r>
          <rPr>
            <sz val="9"/>
            <color indexed="81"/>
            <rFont val="Tahoma"/>
            <family val="2"/>
          </rPr>
          <t xml:space="preserve">
Filets neglected
</t>
        </r>
      </text>
    </comment>
    <comment ref="C4" authorId="1" shapeId="0" xr:uid="{BCE8C064-092F-400E-8645-8E0E0C3BF0C1}">
      <text>
        <r>
          <rPr>
            <b/>
            <sz val="9"/>
            <color indexed="81"/>
            <rFont val="Tahoma"/>
            <family val="2"/>
          </rPr>
          <t>Gabrielle Pomerleau:</t>
        </r>
        <r>
          <rPr>
            <sz val="9"/>
            <color indexed="81"/>
            <rFont val="Tahoma"/>
            <family val="2"/>
          </rPr>
          <t xml:space="preserve">
Aucune information sur quelle longueur qui est donnée </t>
        </r>
      </text>
    </comment>
    <comment ref="C33" authorId="1" shapeId="0" xr:uid="{10A2E4B7-EB83-4A17-A4A1-BF9DBEE1C20F}">
      <text>
        <r>
          <rPr>
            <b/>
            <sz val="9"/>
            <color indexed="81"/>
            <rFont val="Tahoma"/>
            <family val="2"/>
          </rPr>
          <t>Gabrielle Pomerleau:</t>
        </r>
        <r>
          <rPr>
            <sz val="9"/>
            <color indexed="81"/>
            <rFont val="Tahoma"/>
            <family val="2"/>
          </rPr>
          <t xml:space="preserve">
La longueur n'est pas donnée dans l'article et la longueur donnée par GeorgiaTech ne fait pas de sens… (&lt; 2*a)</t>
        </r>
      </text>
    </comment>
    <comment ref="C43" authorId="1" shapeId="0" xr:uid="{26DC66FB-90FD-4B8E-9F80-4E4C4CB29031}">
      <text>
        <r>
          <rPr>
            <b/>
            <sz val="9"/>
            <color indexed="81"/>
            <rFont val="Tahoma"/>
            <family val="2"/>
          </rPr>
          <t>Gabrielle Pomerleau:</t>
        </r>
        <r>
          <rPr>
            <sz val="9"/>
            <color indexed="81"/>
            <rFont val="Tahoma"/>
            <family val="2"/>
          </rPr>
          <t xml:space="preserve">
Aucune information sur quelle longueur est donnée</t>
        </r>
      </text>
    </comment>
    <comment ref="C86" authorId="1" shapeId="0" xr:uid="{D6DB9614-0B4A-4909-A172-13671B979224}">
      <text>
        <r>
          <rPr>
            <b/>
            <sz val="9"/>
            <color indexed="81"/>
            <rFont val="Tahoma"/>
            <family val="2"/>
          </rPr>
          <t>Gabrielle Pomerleau:</t>
        </r>
        <r>
          <rPr>
            <sz val="9"/>
            <color indexed="81"/>
            <rFont val="Tahoma"/>
            <family val="2"/>
          </rPr>
          <t xml:space="preserve">
Provient de Rockey et Skaloud, aucune info sur la longueur qui est fournit, je suis pas mal sure que la charge fait pas de sens</t>
        </r>
      </text>
    </comment>
    <comment ref="C94" authorId="1" shapeId="0" xr:uid="{0A54AC25-7BFC-4DB0-866A-131AD4AC9DF5}">
      <text>
        <r>
          <rPr>
            <b/>
            <sz val="9"/>
            <color indexed="81"/>
            <rFont val="Tahoma"/>
            <family val="2"/>
          </rPr>
          <t>Gabrielle Pomerleau:</t>
        </r>
        <r>
          <rPr>
            <sz val="9"/>
            <color indexed="81"/>
            <rFont val="Tahoma"/>
            <family val="2"/>
          </rPr>
          <t xml:space="preserve">
Les forces fournient dans la base de données ne font aucun sens avec ce qui est dans l'article, j'ai mis celles de l'articles
</t>
        </r>
      </text>
    </comment>
    <comment ref="C262" authorId="1" shapeId="0" xr:uid="{9BD8B707-182E-44EB-BE26-984F8A8A3BE6}">
      <text>
        <r>
          <rPr>
            <b/>
            <sz val="9"/>
            <color indexed="81"/>
            <rFont val="Tahoma"/>
            <family val="2"/>
          </rPr>
          <t>Gabrielle Pomerleau:</t>
        </r>
        <r>
          <rPr>
            <sz val="9"/>
            <color indexed="81"/>
            <rFont val="Tahoma"/>
            <family val="2"/>
          </rPr>
          <t xml:space="preserve">
Il manque le congé de raccordement</t>
        </r>
      </text>
    </comment>
    <comment ref="C320" authorId="1" shapeId="0" xr:uid="{E4BDFCAE-A406-42B1-A301-BFA9C5C2B1D0}">
      <text>
        <r>
          <rPr>
            <b/>
            <sz val="9"/>
            <color indexed="81"/>
            <rFont val="Tahoma"/>
            <family val="2"/>
          </rPr>
          <t>Gabrielle Pomerleau:</t>
        </r>
        <r>
          <rPr>
            <sz val="9"/>
            <color indexed="81"/>
            <rFont val="Tahoma"/>
            <family val="2"/>
          </rPr>
          <t xml:space="preserve">
Provient de Fukumoto et Kubo (1977)
</t>
        </r>
      </text>
    </comment>
    <comment ref="C394" authorId="1" shapeId="0" xr:uid="{A3B88B9B-8F86-4F4F-9FC1-9C3E4AF58562}">
      <text>
        <r>
          <rPr>
            <b/>
            <sz val="9"/>
            <color indexed="81"/>
            <rFont val="Tahoma"/>
            <family val="2"/>
          </rPr>
          <t>Gabrielle Pomerleau:</t>
        </r>
        <r>
          <rPr>
            <sz val="9"/>
            <color indexed="81"/>
            <rFont val="Tahoma"/>
            <family val="2"/>
          </rPr>
          <t xml:space="preserve">
J'ai pas la source mais provient de Fukumoto &amp; Kubo 1972. Manque aussi les congés de raccordement</t>
        </r>
      </text>
    </comment>
    <comment ref="C419" authorId="1" shapeId="0" xr:uid="{A45E6339-8E22-4B93-A69F-11437F6715BE}">
      <text>
        <r>
          <rPr>
            <b/>
            <sz val="9"/>
            <color indexed="81"/>
            <rFont val="Tahoma"/>
            <family val="2"/>
          </rPr>
          <t>Gabrielle Pomerleau:</t>
        </r>
        <r>
          <rPr>
            <sz val="9"/>
            <color indexed="81"/>
            <rFont val="Tahoma"/>
            <family val="2"/>
          </rPr>
          <t xml:space="preserve">
I don't know if it's uniform bending or moment graidnet</t>
        </r>
      </text>
    </comment>
    <comment ref="C497" authorId="1" shapeId="0" xr:uid="{0DCD80B6-0BAF-4411-B419-169D535A698D}">
      <text>
        <r>
          <rPr>
            <b/>
            <sz val="9"/>
            <color indexed="81"/>
            <rFont val="Tahoma"/>
            <family val="2"/>
          </rPr>
          <t>Gabrielle Pomerleau:</t>
        </r>
        <r>
          <rPr>
            <sz val="9"/>
            <color indexed="81"/>
            <rFont val="Tahoma"/>
            <family val="2"/>
          </rPr>
          <t xml:space="preserve">
I don't know exactly what's the type of loading</t>
        </r>
      </text>
    </comment>
    <comment ref="C499" authorId="1" shapeId="0" xr:uid="{D77B308B-6C70-4D24-90C2-64FCEFD345A1}">
      <text>
        <r>
          <rPr>
            <b/>
            <sz val="9"/>
            <color indexed="81"/>
            <rFont val="Tahoma"/>
            <family val="2"/>
          </rPr>
          <t>Gabrielle Pomerleau:</t>
        </r>
        <r>
          <rPr>
            <sz val="9"/>
            <color indexed="81"/>
            <rFont val="Tahoma"/>
            <family val="2"/>
          </rPr>
          <t xml:space="preserve">
Provient de Davies and Griffith </t>
        </r>
      </text>
    </comment>
    <comment ref="C502" authorId="1" shapeId="0" xr:uid="{5A71B5DA-A057-4B09-A2DA-07B5EA00800A}">
      <text>
        <r>
          <rPr>
            <b/>
            <sz val="9"/>
            <color indexed="81"/>
            <rFont val="Tahoma"/>
            <family val="2"/>
          </rPr>
          <t>Gabrielle Pomerleau:</t>
        </r>
        <r>
          <rPr>
            <sz val="9"/>
            <color indexed="81"/>
            <rFont val="Tahoma"/>
            <family val="2"/>
          </rPr>
          <t xml:space="preserve">
Provient de Davies and Griffith </t>
        </r>
      </text>
    </comment>
    <comment ref="C503" authorId="1" shapeId="0" xr:uid="{34CB516B-4203-4CAA-90BB-A561E316E1E3}">
      <text>
        <r>
          <rPr>
            <b/>
            <sz val="9"/>
            <color indexed="81"/>
            <rFont val="Tahoma"/>
            <family val="2"/>
          </rPr>
          <t>Gabrielle Pomerleau:</t>
        </r>
        <r>
          <rPr>
            <sz val="9"/>
            <color indexed="81"/>
            <rFont val="Tahoma"/>
            <family val="2"/>
          </rPr>
          <t xml:space="preserve">
Provient de Davies and Griffith </t>
        </r>
      </text>
    </comment>
    <comment ref="C507" authorId="1" shapeId="0" xr:uid="{C667CA65-E2E4-453A-82C2-F3D2C35CA719}">
      <text>
        <r>
          <rPr>
            <b/>
            <sz val="9"/>
            <color indexed="81"/>
            <rFont val="Tahoma"/>
            <family val="2"/>
          </rPr>
          <t>Gabrielle Pomerleau:</t>
        </r>
        <r>
          <rPr>
            <sz val="9"/>
            <color indexed="81"/>
            <rFont val="Tahoma"/>
            <family val="2"/>
          </rPr>
          <t xml:space="preserve">
Provient de Davies and Griffith </t>
        </r>
      </text>
    </comment>
    <comment ref="C510" authorId="1" shapeId="0" xr:uid="{DE2F31AB-D7D7-40FA-96EE-2C9DA8A88BD3}">
      <text>
        <r>
          <rPr>
            <b/>
            <sz val="9"/>
            <color indexed="81"/>
            <rFont val="Tahoma"/>
            <family val="2"/>
          </rPr>
          <t>Gabrielle Pomerleau:</t>
        </r>
        <r>
          <rPr>
            <sz val="9"/>
            <color indexed="81"/>
            <rFont val="Tahoma"/>
            <family val="2"/>
          </rPr>
          <t xml:space="preserve">
Provient de Davies and Griffith </t>
        </r>
      </text>
    </comment>
    <comment ref="C521" authorId="1" shapeId="0" xr:uid="{34B32345-9A3F-41B0-A7B9-ED3D2A73A8A2}">
      <text>
        <r>
          <rPr>
            <b/>
            <sz val="9"/>
            <color indexed="81"/>
            <rFont val="Tahoma"/>
            <family val="2"/>
          </rPr>
          <t>Gabrielle Pomerleau:</t>
        </r>
        <r>
          <rPr>
            <sz val="9"/>
            <color indexed="81"/>
            <rFont val="Tahoma"/>
            <family val="2"/>
          </rPr>
          <t xml:space="preserve">
Provient de Davies and Griffith </t>
        </r>
      </text>
    </comment>
    <comment ref="C527" authorId="1" shapeId="0" xr:uid="{C842867B-E44A-4116-AD7D-825D5F010501}">
      <text>
        <r>
          <rPr>
            <b/>
            <sz val="9"/>
            <color indexed="81"/>
            <rFont val="Tahoma"/>
            <family val="2"/>
          </rPr>
          <t>Gabrielle Pomerleau:</t>
        </r>
        <r>
          <rPr>
            <sz val="9"/>
            <color indexed="81"/>
            <rFont val="Tahoma"/>
            <family val="2"/>
          </rPr>
          <t xml:space="preserve">
Provient de Davies and Griffith </t>
        </r>
      </text>
    </comment>
    <comment ref="C529" authorId="1" shapeId="0" xr:uid="{8A282A31-0173-4A06-B868-2CDED8E0FE77}">
      <text>
        <r>
          <rPr>
            <b/>
            <sz val="9"/>
            <color indexed="81"/>
            <rFont val="Tahoma"/>
            <family val="2"/>
          </rPr>
          <t>Gabrielle Pomerleau:</t>
        </r>
        <r>
          <rPr>
            <sz val="9"/>
            <color indexed="81"/>
            <rFont val="Tahoma"/>
            <family val="2"/>
          </rPr>
          <t xml:space="preserve">
Provient de Davies and Griffith </t>
        </r>
      </text>
    </comment>
    <comment ref="C530" authorId="1" shapeId="0" xr:uid="{DAC44E00-59C2-4460-962D-F7E090A213C8}">
      <text>
        <r>
          <rPr>
            <b/>
            <sz val="9"/>
            <color indexed="81"/>
            <rFont val="Tahoma"/>
            <family val="2"/>
          </rPr>
          <t>Gabrielle Pomerleau:</t>
        </r>
        <r>
          <rPr>
            <sz val="9"/>
            <color indexed="81"/>
            <rFont val="Tahoma"/>
            <family val="2"/>
          </rPr>
          <t xml:space="preserve">
Provient de Davies and Griffith </t>
        </r>
      </text>
    </comment>
    <comment ref="C543" authorId="1" shapeId="0" xr:uid="{0CB36F6C-C0AD-4EDA-8DEF-4B36AE310317}">
      <text>
        <r>
          <rPr>
            <b/>
            <sz val="9"/>
            <color indexed="81"/>
            <rFont val="Tahoma"/>
            <family val="2"/>
          </rPr>
          <t>Gabrielle Pomerleau:</t>
        </r>
        <r>
          <rPr>
            <sz val="9"/>
            <color indexed="81"/>
            <rFont val="Tahoma"/>
            <family val="2"/>
          </rPr>
          <t xml:space="preserve">
Provient de Davies and Griffith </t>
        </r>
      </text>
    </comment>
    <comment ref="C544" authorId="1" shapeId="0" xr:uid="{12176CB8-75FB-4092-85F4-D40918B846F3}">
      <text>
        <r>
          <rPr>
            <b/>
            <sz val="9"/>
            <color indexed="81"/>
            <rFont val="Tahoma"/>
            <family val="2"/>
          </rPr>
          <t>Gabrielle Pomerleau:</t>
        </r>
        <r>
          <rPr>
            <sz val="9"/>
            <color indexed="81"/>
            <rFont val="Tahoma"/>
            <family val="2"/>
          </rPr>
          <t xml:space="preserve">
Provient de Davies and Griffith </t>
        </r>
      </text>
    </comment>
    <comment ref="C545" authorId="1" shapeId="0" xr:uid="{A9879A2A-F0C6-4289-96B1-D7DEB145E619}">
      <text>
        <r>
          <rPr>
            <b/>
            <sz val="9"/>
            <color indexed="81"/>
            <rFont val="Tahoma"/>
            <family val="2"/>
          </rPr>
          <t>Gabrielle Pomerleau:</t>
        </r>
        <r>
          <rPr>
            <sz val="9"/>
            <color indexed="81"/>
            <rFont val="Tahoma"/>
            <family val="2"/>
          </rPr>
          <t xml:space="preserve">
Manque la référence et l'année</t>
        </r>
      </text>
    </comment>
    <comment ref="C563" authorId="1" shapeId="0" xr:uid="{BDE52E39-978C-4F59-91F5-0D6423192ABD}">
      <text>
        <r>
          <rPr>
            <b/>
            <sz val="9"/>
            <color indexed="81"/>
            <rFont val="Tahoma"/>
            <family val="2"/>
          </rPr>
          <t>Gabrielle Pomerleau:</t>
        </r>
        <r>
          <rPr>
            <sz val="9"/>
            <color indexed="81"/>
            <rFont val="Tahoma"/>
            <family val="2"/>
          </rPr>
          <t xml:space="preserve">
I don't know what is exactly the loading</t>
        </r>
      </text>
    </comment>
    <comment ref="C772" authorId="1" shapeId="0" xr:uid="{57F693C2-0B93-4BB7-8E27-F52E3F8415E4}">
      <text>
        <r>
          <rPr>
            <b/>
            <sz val="9"/>
            <color indexed="81"/>
            <rFont val="Tahoma"/>
            <family val="2"/>
          </rPr>
          <t>Gabrielle Pomerleau:</t>
        </r>
        <r>
          <rPr>
            <sz val="9"/>
            <color indexed="81"/>
            <rFont val="Tahoma"/>
            <family val="2"/>
          </rPr>
          <t xml:space="preserve">
Le déplacement latéral au point d'application de la charge était libre</t>
        </r>
      </text>
    </comment>
    <comment ref="C790" authorId="1" shapeId="0" xr:uid="{947FC732-D764-4360-834A-82D9B72ECCBB}">
      <text>
        <r>
          <rPr>
            <b/>
            <sz val="9"/>
            <color indexed="81"/>
            <rFont val="Tahoma"/>
            <family val="2"/>
          </rPr>
          <t>Gabrielle Pomerleau:</t>
        </r>
        <r>
          <rPr>
            <sz val="9"/>
            <color indexed="81"/>
            <rFont val="Tahoma"/>
            <family val="2"/>
          </rPr>
          <t xml:space="preserve">
J'ai pas l'année mais je pense que ça vient de l'article "Test Method for Buckling of Large Transversely Loaded Beams"</t>
        </r>
      </text>
    </comment>
    <comment ref="C962" authorId="1" shapeId="0" xr:uid="{BB8BF3B8-AF6C-4588-B4BF-A62BE6E17825}">
      <text>
        <r>
          <rPr>
            <b/>
            <sz val="9"/>
            <color indexed="81"/>
            <rFont val="Tahoma"/>
            <family val="2"/>
          </rPr>
          <t>Gabrielle Pomerleau:</t>
        </r>
        <r>
          <rPr>
            <sz val="9"/>
            <color indexed="81"/>
            <rFont val="Tahoma"/>
            <family val="2"/>
          </rPr>
          <t xml:space="preserve">
Loaded 178 mm above the top flange</t>
        </r>
      </text>
    </comment>
  </commentList>
</comments>
</file>

<file path=xl/sharedStrings.xml><?xml version="1.0" encoding="utf-8"?>
<sst xmlns="http://schemas.openxmlformats.org/spreadsheetml/2006/main" count="4485" uniqueCount="651">
  <si>
    <t>Information</t>
  </si>
  <si>
    <t>Description</t>
  </si>
  <si>
    <t>General information on the Excel file</t>
  </si>
  <si>
    <r>
      <t xml:space="preserve">1) Pink tabs are the ones in which the user must make choices. The user should only write in </t>
    </r>
    <r>
      <rPr>
        <b/>
        <i/>
        <sz val="12"/>
        <color theme="1"/>
        <rFont val="Calibri"/>
        <family val="2"/>
        <scheme val="minor"/>
      </rPr>
      <t>white cells</t>
    </r>
    <r>
      <rPr>
        <i/>
        <sz val="12"/>
        <color theme="1"/>
        <rFont val="Calibri"/>
        <family val="2"/>
        <scheme val="minor"/>
      </rPr>
      <t>;
2) Blue tabs are the tabs where the graphs are ploted;
3) White tabs are used for computation and the user should not make modifications in those tabs;
4) Green tabs are tabs that contain information;
5) Protection has been added in worksheets to prevent the user from inadvertedly modifying cells that should not be modified so as the VBA codes to work approprietly. The protection can be easily remove without any password. However, the user must be careful in making modifications in protected cells, since modifications of those cells have a direct impact on the VBA codes. More information is provided in sections below;
6) A protection has been added to the workbook since the order of the tabs should not be modified for the VBA codes to work approprietly. The protection can be easily removed without any password. However, the user must be careful when changing tab order as errors can occur. More information is provided in sections below.</t>
    </r>
  </si>
  <si>
    <t>7) For the database to be quick, other large files should not be open on the computer when using the database.</t>
  </si>
  <si>
    <t>Description of tabs</t>
  </si>
  <si>
    <t xml:space="preserve">The worksheet named "Information" gives additional information about the OIC system. It also contains complementary information on the notations used throughout the database. </t>
  </si>
  <si>
    <t>Standards</t>
  </si>
  <si>
    <t>The worksheet named "Standards" is used to decide the names of up to 4 standards, calculation methods or references used in the study. By changing names in the white cells and clicking the «Change standards' names» button, all headers and graph tabs will be changed to fit the desired names. 
The sheet can also be used to calculated the different OIC parameters related to each standard, calculation method or reference. The «Get OIC parameters» button can be used to fill the OIC parameters (Ru, Rpl, Rcr) related to standards in the "Full_database" worksheet. To do so, the user must first program adequate VBA codes related to the standards or calculation methods used (see the module "Update_database"). The user can also decide to manually fill the associated columns by copying and pasting data in the "Full_database" sheet.</t>
  </si>
  <si>
    <t>Full_Database</t>
  </si>
  <si>
    <r>
      <t xml:space="preserve">The worksheet called "Full_database" is used to store all data. User should only add data in white cells. The green cells are cells that contain formulas. Formulas should not be changed if the user does not want to make modifications to VBA codes as changing the way the information is written can have an impact on the VBA codes. 
The first columns (A to CF) relate to common parameters. Those column headers are protected cells as their modification has an impact on VBA codes. If the user decides to modify those cells or to insert or delete colums, he must make appropriate modifications in the VBA codes. If some of those parameters are not relevent for the user, he can leave the columns empty which will not have any impact on the VBA codes. 
</t>
    </r>
    <r>
      <rPr>
        <b/>
        <i/>
        <sz val="12"/>
        <color rgb="FF00B050"/>
        <rFont val="Calibri"/>
        <family val="2"/>
        <scheme val="minor"/>
      </rPr>
      <t>If the user whishes to add new parameters needed in his study, he can do so by adding data to columns at the end of the database. Columns should NEVER be inserted or deleted for the codes to continue working without any modifications.</t>
    </r>
  </si>
  <si>
    <t>Filtering</t>
  </si>
  <si>
    <t>The sheet called "Filtering" is used to make an inital filtering of the data. It is useful when the database is extensive since it helps focus attention on cases having specific characteristics. The avalaible preliminary criteria for filtering are presented below. If the user whishes to add criteria, he must modify the worksheet and the VBA code called "Filtering".</t>
  </si>
  <si>
    <t xml:space="preserve"> </t>
  </si>
  <si>
    <t>1. Fabrication process</t>
  </si>
  <si>
    <r>
      <t xml:space="preserve">The user can choose which fabrication processes to keep in the filtered database by clicking the appropritate checkboxes. By default, </t>
    </r>
    <r>
      <rPr>
        <b/>
        <i/>
        <sz val="12"/>
        <color theme="1"/>
        <rFont val="Calibri"/>
        <family val="2"/>
        <scheme val="minor"/>
      </rPr>
      <t>hot-rolled</t>
    </r>
    <r>
      <rPr>
        <i/>
        <sz val="12"/>
        <color theme="1"/>
        <rFont val="Calibri"/>
        <family val="2"/>
        <scheme val="minor"/>
      </rPr>
      <t xml:space="preserve"> and </t>
    </r>
    <r>
      <rPr>
        <b/>
        <i/>
        <sz val="12"/>
        <color theme="1"/>
        <rFont val="Calibri"/>
        <family val="2"/>
        <scheme val="minor"/>
      </rPr>
      <t>welded</t>
    </r>
    <r>
      <rPr>
        <i/>
        <sz val="12"/>
        <color theme="1"/>
        <rFont val="Calibri"/>
        <family val="2"/>
        <scheme val="minor"/>
      </rPr>
      <t xml:space="preserve"> fabrication processes are proposed.</t>
    </r>
  </si>
  <si>
    <t>2. Section's type</t>
  </si>
  <si>
    <t>The user can choose up to 5 section's types to keep in the filtered database. To do so, he must write part of the name in the white cells. For example, if he wishes to keep all IPE sections, the user must write IPE and all cases that contain IPE in the designation will be kept. The user can also choose to keep all section's types.</t>
  </si>
  <si>
    <t>3. Yield limit (Fy)</t>
  </si>
  <si>
    <t>The user can choose which yield limits to keep in the filtered database. To do so, the user can either specify minimal and maximal yield limits, specify up to 4 distinctive yield limits or choose to keep all yield limits.</t>
  </si>
  <si>
    <t>4. Load combinations</t>
  </si>
  <si>
    <t>The user can choose which load combinations to keep in the filtered databse by ticking the appropriate checkboxes.</t>
  </si>
  <si>
    <t>5. h/b ratios</t>
  </si>
  <si>
    <t>The user can choose which h/b ratios to keep in the filtered database. The user can either specify the minimal and maximal ratios to keep or decide to keep all h/b ratios.</t>
  </si>
  <si>
    <t>6. Section class</t>
  </si>
  <si>
    <t>The user can choose which section classes to keep in the filtered database by clicking the appropriate checkboxes.</t>
  </si>
  <si>
    <t>7. Temperature</t>
  </si>
  <si>
    <t>If the study is temperature-dependent, the user can choose which temperatures to keep in the filtered database. To do so, the user can either specify minimal and maximal temperatures, specify up to 5 temperatures or choose to keep all temperatures.</t>
  </si>
  <si>
    <t>Filtered_database</t>
  </si>
  <si>
    <t>The "Filtered_database" sheet contains all the cases that correspond to the criteria selected in the "Filtering" sheet after filtering has been performed.</t>
  </si>
  <si>
    <t>Plot_graphs</t>
  </si>
  <si>
    <r>
      <t xml:space="preserve">The sheet "Plot_graph" is used to specify additional parameters needed to plot the different graphs. 
First, the user must choose the </t>
    </r>
    <r>
      <rPr>
        <b/>
        <i/>
        <sz val="12"/>
        <color theme="1"/>
        <rFont val="Calibri"/>
        <family val="2"/>
        <scheme val="minor"/>
      </rPr>
      <t>leading parameter</t>
    </r>
    <r>
      <rPr>
        <i/>
        <sz val="12"/>
        <color theme="1"/>
        <rFont val="Calibri"/>
        <family val="2"/>
        <scheme val="minor"/>
      </rPr>
      <t xml:space="preserve">. The leading parameter is the parameter that will be used to plot different curves on a given graph. For example, the user could choose to have different curves for different values of Fy. There are 2 different types of leading parameters defined in the excel file : 
1) </t>
    </r>
    <r>
      <rPr>
        <b/>
        <i/>
        <sz val="12"/>
        <color theme="1"/>
        <rFont val="Calibri"/>
        <family val="2"/>
        <scheme val="minor"/>
      </rPr>
      <t>Fixed</t>
    </r>
    <r>
      <rPr>
        <i/>
        <sz val="12"/>
        <color theme="1"/>
        <rFont val="Calibri"/>
        <family val="2"/>
        <scheme val="minor"/>
      </rPr>
      <t xml:space="preserve"> parameter: a fixed parameter is defined as a parameter that can take a finite, discrete number of values. For example, Load combination is a fixed parameter. 
2) </t>
    </r>
    <r>
      <rPr>
        <b/>
        <i/>
        <sz val="12"/>
        <color theme="1"/>
        <rFont val="Calibri"/>
        <family val="2"/>
        <scheme val="minor"/>
      </rPr>
      <t>Calculated</t>
    </r>
    <r>
      <rPr>
        <i/>
        <sz val="12"/>
        <color theme="1"/>
        <rFont val="Calibri"/>
        <family val="2"/>
        <scheme val="minor"/>
      </rPr>
      <t xml:space="preserve"> parameter: a calculated parameter is defined as a parameter that can take a wide range of values. For example, the h/b ratio is a calculated parameter.
The user must first click the "Update List" button to update the list of avalaible leading parameters. By clicking this button, the list in the "Lists" sheet is automatically updated based on the columns in the Full_database. The user can than choose a leading parameter from the dropdown list in the white cell. 
Then, the user must click the "Update parameter lists" to update the options related to the chosen leading parameter. The options avalaible to the user to plot the curves depend on the type of leading parameter:
1) Fixed parameter : if a fixed parameter is chosen, the user can either choose to have one curve per value or to assign up to 4 values to curves. If the second option is chosen, the user must use the dropdown lists available in the white cells to choose which values are considered for each curve. For example, if the leading parameter is the load combination, the user could choose to either create one curve by lod combination or to combined multiple load combination in each curve.
2) Calculated parameter : if a calculated parameter is chosen, the user can either choose to specify a number of different values to include in each curve or to specify the lower and upper bound for each curve. For example, if the leading parameter is the ratio h/b and if the available values of h/b are 0.5, 0.75, 1, 1.5, 1.75 and 2, the user could decide to include 3 different values of h/b in each curve which would mean, in this case, that 2 curves are created : One with ratios h/b=0.5. h/b=0.75 and h/b=1 and one with ratios h/b=1.5, h/b=1.75 and h/b=2. Else the user, could decide the intervals of values for each curve. 
Finally, the user must choose the parameters related to graphs A and D. For graph A, the user must choose which standards' results to display on the graph. For each chosen standard, all curves will be plotted. For graph D (histogram), the user can choose to let the program set the size of the intervals or choose to specify the size of the intervals.
The user can then click the "Plot graphs" button to plot all graphs</t>
    </r>
  </si>
  <si>
    <t>Data_graphs</t>
  </si>
  <si>
    <t xml:space="preserve">The "Data_graphs" worksheet contains all data needed to plot the graphs. </t>
  </si>
  <si>
    <t>Graphs sheets: A, B, C and D</t>
  </si>
  <si>
    <r>
      <rPr>
        <b/>
        <i/>
        <sz val="12"/>
        <rFont val="Calibri"/>
        <family val="2"/>
        <scheme val="minor"/>
      </rPr>
      <t xml:space="preserve">Graph A </t>
    </r>
    <r>
      <rPr>
        <i/>
        <sz val="12"/>
        <rFont val="Calibri"/>
        <family val="2"/>
        <scheme val="minor"/>
      </rPr>
      <t xml:space="preserve">displays a classical plot of buckling curves with the cross-section reduction factor as a function of the relative slenderness. 
Graphs B, C and D aim at assessing the performance of codes or design procedures compare to reference results in the database.
</t>
    </r>
    <r>
      <rPr>
        <b/>
        <i/>
        <sz val="12"/>
        <rFont val="Calibri"/>
        <family val="2"/>
        <scheme val="minor"/>
      </rPr>
      <t>Graphs B</t>
    </r>
    <r>
      <rPr>
        <i/>
        <sz val="12"/>
        <rFont val="Calibri"/>
        <family val="2"/>
        <scheme val="minor"/>
      </rPr>
      <t xml:space="preserve"> are a way to visualize the importance of the scatter and variability of the results. Moreover, they include indicative "reasonnable" limits to get an idea of the disparity. Graphs B plot the reference reduction factor as a function of the analytical reduction factor which can refers to any standards or calculation methods.
</t>
    </r>
    <r>
      <rPr>
        <b/>
        <i/>
        <sz val="12"/>
        <rFont val="Calibri"/>
        <family val="2"/>
        <scheme val="minor"/>
      </rPr>
      <t>Graphs C</t>
    </r>
    <r>
      <rPr>
        <i/>
        <sz val="12"/>
        <rFont val="Calibri"/>
        <family val="2"/>
        <scheme val="minor"/>
      </rPr>
      <t xml:space="preserve"> emphasize the same behaviours as Graphs B by displaying the ratio of the reference reduction factor to the analytical reduction factor as a function of the numero of the result. A ratio over 1 indicated that the analytical method is safe/conservative while a ratio under 1 means that the analytical method is unsafe/unconservative. 
</t>
    </r>
    <r>
      <rPr>
        <b/>
        <i/>
        <sz val="12"/>
        <rFont val="Calibri"/>
        <family val="2"/>
        <scheme val="minor"/>
      </rPr>
      <t>Graphs D</t>
    </r>
    <r>
      <rPr>
        <i/>
        <sz val="12"/>
        <rFont val="Calibri"/>
        <family val="2"/>
        <scheme val="minor"/>
      </rPr>
      <t xml:space="preserve"> summarize graphically the statistical distribution of results for the filtered database and selected parameters. They help getting an idea of the overall, average "response" of a given resistance prediction (either from code or other proposal - e.g. OIC) by pointing out the reliability of each design method with frequencies plot. An expended repartition highlights a poor reliable beaviour whereas a concentrated distribution (situated above 1) will enhance a reliable behaviour. </t>
    </r>
  </si>
  <si>
    <t>Lists</t>
  </si>
  <si>
    <t xml:space="preserve">The sheet "Lists" contains data needed to create the dropdown lists used throughout the excel file. </t>
  </si>
  <si>
    <t>General_data_graphs</t>
  </si>
  <si>
    <t>The sheet "General_data_graphs" contains data to plot general curves on graphs. In this sheet, only the data needed to plot the graphs is kept. Cases are also attributed to different curves and sorted.</t>
  </si>
  <si>
    <t>Detailed guidelines for modifying/improving the database tool</t>
  </si>
  <si>
    <t>1) Add or delete criteria in the "Filtering" sheet</t>
  </si>
  <si>
    <t>If the user decides to add tabs to the workbook or change the order of the tabs, he must do the following modifications:
1) Modify the module "Name_standards" so that the names of the right tabs are changed when using the VBA code;
2) Modify the module "Plot_graphs" so that there are not errors occuring when changing the text in text boxes on the different graphs.</t>
  </si>
  <si>
    <t>2) Add or delete criteria in the "Filtering" sheet</t>
  </si>
  <si>
    <t>If the user decides to add or delete criteria in the filtering sheet, he must make modifications to the module "Filtering" to account for the changes.</t>
  </si>
  <si>
    <t>3) Add parameters to the "Full_database" sheet</t>
  </si>
  <si>
    <t>As mentionned before, if the user does not changes the headers of the columns A to AU, he can add data in as many columns as he wants without having to make modifications to the VBA codes. The VBA code is build to take the new data into consideration. However, it is important that the user does not add or delete columns. He should only add or delete data in the columns.
If the user decides to make modifications to columns A to CF or to delete or add columns, he must make the following modifications: 
1) Modify the module "Filtering" so that the filter refers to the appropriate columns;
2) Modify the module "Filtering" so that the appropriate cells are copied to the "Filtered_database" sheet;
3) Unlock the "Filtered_database" worksheet to adapt the formulas in the headers;
4) Modify the module "Data_graphs" so that the appropriate data gets copied to the "Data_graphs" sheet;
5) Modify the module "List_leading_parameters" so that the appropriate cells are refered to for the creation of the list of available leading parameters;
6) Modify the module "List_fixed_parameters" so that the appropriate cells are refered to for the creation of the lists of fixed parameters;
7) Modify the module "Name_Standards" to refer to the appropriate cells for the modification of headers;
8) If the user has decided to program modules to get OIC parameters (see next section) he must modify all modules related to getting OIC parameter so that the results are written in the right cells.
**If modifications shall be made to columns containing data related to standards or calculations methods, see section 4.</t>
  </si>
  <si>
    <t>4) Use the "Get OIC parameter" button on the "Standards" sheet</t>
  </si>
  <si>
    <t>If the user whishes to use the "Get OIC parameters" button on the "Standards" worksheet, he must first modify all modules related to calculating Rb, Rpl and Rcr relative to the chosen standards or calculation methods. He must then modify the module "Update_database" before using the button to fill the database.</t>
  </si>
  <si>
    <t>5) Add standards or calculation methods</t>
  </si>
  <si>
    <t>The database is programmed for up to 4 standards or calculation methods. If the user needs to add more, he must make the following modifications:
1) Columns shall be added to the "Full_database" sheet. See section 3 for related modifications;
2) Modify the sheet "Data_graphs" to add the needed columns. This should be done before step 4 of section 3;
3) Add graph tabs for the new standards. See section 1 for details on the necessary modifications;
4) Modify modules "Graphs_A", "Graphs_B", Graphs_C" and "Graphs_D" so that the appropriate data is added to graphs.</t>
  </si>
  <si>
    <t>6) Change leading parameter's type (Fixed parameter to calculated parameter or calculated parameter to fixed parameter)</t>
  </si>
  <si>
    <t>If the user wants to change the type of a leading parameter (fixed or calculated), he must make the following modifications :
1) Adapt the formula in cell F16 of "Plot_graphs" sheet so that the parameter is associated to the right type of parameter;
If the parameter's type is change form fixed to calculated, no further modifications are necessary. Else, the following modifications must be made :
2) Add a fixed parameter heading in the sheet "Lists" (row 3, columns over J);
3) Modify the module "Lists_fixed_parameters" to add a section to create the list and by modifying the section "Add lists to cells".</t>
  </si>
  <si>
    <t xml:space="preserve">Bases of the Overall Interaction Concept (OIC) </t>
  </si>
  <si>
    <t>Multiple load cases</t>
  </si>
  <si>
    <t>Definitions of the angles that can be used to express the multiple load cases are presented in the figures below.</t>
  </si>
  <si>
    <t>OIC for cross-section resistance</t>
  </si>
  <si>
    <t>OIC for member resistance</t>
  </si>
  <si>
    <t>Definitions of OIC parameters</t>
  </si>
  <si>
    <t>OIC steps</t>
  </si>
  <si>
    <r>
      <t>R</t>
    </r>
    <r>
      <rPr>
        <vertAlign val="subscript"/>
        <sz val="11"/>
        <color theme="1"/>
        <rFont val="Calibri"/>
        <family val="2"/>
        <scheme val="minor"/>
      </rPr>
      <t>cr,L</t>
    </r>
  </si>
  <si>
    <t>Load multiplier to reach the local stability limit</t>
  </si>
  <si>
    <r>
      <t>R</t>
    </r>
    <r>
      <rPr>
        <vertAlign val="subscript"/>
        <sz val="11"/>
        <color theme="1"/>
        <rFont val="Calibri"/>
        <family val="2"/>
        <scheme val="minor"/>
      </rPr>
      <t>cr,G</t>
    </r>
  </si>
  <si>
    <t>Load multiplier to reach the global stability limit</t>
  </si>
  <si>
    <r>
      <t>R</t>
    </r>
    <r>
      <rPr>
        <vertAlign val="subscript"/>
        <sz val="11"/>
        <color theme="1"/>
        <rFont val="Calibri"/>
        <family val="2"/>
        <scheme val="minor"/>
      </rPr>
      <t>pl</t>
    </r>
  </si>
  <si>
    <t>Load multiplier to reach the plastic capacity</t>
  </si>
  <si>
    <r>
      <t>R</t>
    </r>
    <r>
      <rPr>
        <vertAlign val="subscript"/>
        <sz val="11"/>
        <color theme="1"/>
        <rFont val="Calibri"/>
        <family val="2"/>
        <scheme val="minor"/>
      </rPr>
      <t>b,L</t>
    </r>
  </si>
  <si>
    <t>Load ratio to reach the ultimate local resistance</t>
  </si>
  <si>
    <r>
      <t>R</t>
    </r>
    <r>
      <rPr>
        <vertAlign val="subscript"/>
        <sz val="11"/>
        <color theme="1"/>
        <rFont val="Calibri"/>
        <family val="2"/>
        <scheme val="minor"/>
      </rPr>
      <t>b,L+G</t>
    </r>
  </si>
  <si>
    <t>Load ratio to reach the ultimate global resistance</t>
  </si>
  <si>
    <r>
      <rPr>
        <sz val="12"/>
        <color theme="1"/>
        <rFont val="Symbol"/>
        <family val="1"/>
        <charset val="2"/>
      </rPr>
      <t>c</t>
    </r>
    <r>
      <rPr>
        <vertAlign val="subscript"/>
        <sz val="12"/>
        <color theme="1"/>
        <rFont val="Calibri"/>
        <family val="2"/>
        <scheme val="minor"/>
      </rPr>
      <t>L</t>
    </r>
  </si>
  <si>
    <t>Local reduction factor</t>
  </si>
  <si>
    <r>
      <rPr>
        <sz val="12"/>
        <color theme="1"/>
        <rFont val="Symbol"/>
        <family val="1"/>
        <charset val="2"/>
      </rPr>
      <t>c</t>
    </r>
    <r>
      <rPr>
        <vertAlign val="subscript"/>
        <sz val="12"/>
        <color theme="1"/>
        <rFont val="Calibri"/>
        <family val="2"/>
        <scheme val="minor"/>
      </rPr>
      <t>G</t>
    </r>
  </si>
  <si>
    <t>Global reduction factor</t>
  </si>
  <si>
    <r>
      <rPr>
        <sz val="12"/>
        <color theme="1"/>
        <rFont val="Symbol"/>
        <family val="1"/>
        <charset val="2"/>
      </rPr>
      <t>l</t>
    </r>
    <r>
      <rPr>
        <vertAlign val="subscript"/>
        <sz val="12"/>
        <color theme="1"/>
        <rFont val="Calibri"/>
        <family val="2"/>
        <scheme val="minor"/>
      </rPr>
      <t>L</t>
    </r>
  </si>
  <si>
    <t>Local slenderness</t>
  </si>
  <si>
    <r>
      <rPr>
        <sz val="12"/>
        <color theme="1"/>
        <rFont val="Symbol"/>
        <family val="1"/>
        <charset val="2"/>
      </rPr>
      <t>l</t>
    </r>
    <r>
      <rPr>
        <vertAlign val="subscript"/>
        <sz val="12"/>
        <color theme="1"/>
        <rFont val="Calibri"/>
        <family val="2"/>
        <scheme val="minor"/>
      </rPr>
      <t>G</t>
    </r>
  </si>
  <si>
    <t>Global slenderness</t>
  </si>
  <si>
    <r>
      <t>f</t>
    </r>
    <r>
      <rPr>
        <vertAlign val="subscript"/>
        <sz val="12"/>
        <color theme="1"/>
        <rFont val="Calibri"/>
        <family val="2"/>
        <scheme val="minor"/>
      </rPr>
      <t>L/G</t>
    </r>
  </si>
  <si>
    <t>Local/Global coupling parameter</t>
  </si>
  <si>
    <t>OIC buckling curves (local and global)</t>
  </si>
  <si>
    <t>Interpretation of final result</t>
  </si>
  <si>
    <t>At the end of the OIC steps, the user gets an ultimate load multiplier (Rb, either local or global) which is the factor by which the user shall multiply the initial load level to reach failure. If Rb &gt; 1, the resistance is larger than the applied load and is therefore sufficent. If Rb &lt; 1, failure is reached at a load level lower than the applied loads and the resistance is therefore too low.</t>
  </si>
  <si>
    <t>Standards or design recommendations used in study</t>
  </si>
  <si>
    <t xml:space="preserve">The purpose of this sheet is to allow the user to choose up to 4 standards (or design recommendations) for sake of performances' comparison. The user shall write the names he wishes to use in the white cells below. By default, a series is always created for reference results (FE or experimental) and the first calculation method is the OIC. All headers and graphs will adapt to the chosen names. To update names in the whole excel file, the user must click the button below. </t>
  </si>
  <si>
    <t>Standard 1</t>
  </si>
  <si>
    <t>OIC</t>
  </si>
  <si>
    <t>Standard 2</t>
  </si>
  <si>
    <t>Eurocode</t>
  </si>
  <si>
    <t>Standard 3</t>
  </si>
  <si>
    <t>S16-14</t>
  </si>
  <si>
    <t>Standard 4</t>
  </si>
  <si>
    <t>AISC</t>
  </si>
  <si>
    <t>OIC resistance parameters (Rb, Rpl, Rcr) calculated with the chosen standards or calculation methods must be added to the Full_database for the graphs to be plotted. Optionnally, the user may modify the vba codes to calculate those parameters and then use the button below to perform the various calculations and add data to the Full_database tab. Alternatively, the user can manually import his own OIC data in the database by pasting data in the columns.</t>
  </si>
  <si>
    <t>General</t>
  </si>
  <si>
    <t>Geometry</t>
  </si>
  <si>
    <t>Loading</t>
  </si>
  <si>
    <t>Other parameters</t>
  </si>
  <si>
    <t>FE parameters</t>
  </si>
  <si>
    <t>OIC parameters</t>
  </si>
  <si>
    <t>Eurocode parameters</t>
  </si>
  <si>
    <t>S16-14 parameters</t>
  </si>
  <si>
    <t>AISC parameters</t>
  </si>
  <si>
    <t>Geometrical properties</t>
  </si>
  <si>
    <t>Number</t>
  </si>
  <si>
    <t>Serie</t>
  </si>
  <si>
    <t>Source of data</t>
  </si>
  <si>
    <t>Comments</t>
  </si>
  <si>
    <t>Designation</t>
  </si>
  <si>
    <t>Fabrication process</t>
  </si>
  <si>
    <t>Section (L) or member (G)</t>
  </si>
  <si>
    <t xml:space="preserve">Upper flange width (b1) </t>
  </si>
  <si>
    <t xml:space="preserve">Lower flange width (b2) </t>
  </si>
  <si>
    <t>Height (h)</t>
  </si>
  <si>
    <t>Upper flange thickness (tf1)</t>
  </si>
  <si>
    <t>Lower flange thickness (tf2)</t>
  </si>
  <si>
    <t xml:space="preserve">Web thicknesss (tw)
</t>
  </si>
  <si>
    <t xml:space="preserve">Upper radius (r1)
</t>
  </si>
  <si>
    <t xml:space="preserve">Lower radius (r2)
</t>
  </si>
  <si>
    <t>Length (L)</t>
  </si>
  <si>
    <t>Section's class</t>
  </si>
  <si>
    <t>h/b</t>
  </si>
  <si>
    <t>b2/b1</t>
  </si>
  <si>
    <t>Load combination</t>
  </si>
  <si>
    <t>θ</t>
  </si>
  <si>
    <t>φ</t>
  </si>
  <si>
    <t>n</t>
  </si>
  <si>
    <t>my</t>
  </si>
  <si>
    <t>mz</t>
  </si>
  <si>
    <r>
      <t>N</t>
    </r>
    <r>
      <rPr>
        <vertAlign val="subscript"/>
        <sz val="12"/>
        <color theme="1"/>
        <rFont val="Calibri"/>
        <family val="2"/>
        <scheme val="minor"/>
      </rPr>
      <t>ini</t>
    </r>
  </si>
  <si>
    <r>
      <t>My</t>
    </r>
    <r>
      <rPr>
        <vertAlign val="subscript"/>
        <sz val="12"/>
        <color theme="1"/>
        <rFont val="Calibri"/>
        <family val="2"/>
        <scheme val="minor"/>
      </rPr>
      <t>ini</t>
    </r>
  </si>
  <si>
    <r>
      <t>Mz</t>
    </r>
    <r>
      <rPr>
        <vertAlign val="subscript"/>
        <sz val="12"/>
        <color theme="1"/>
        <rFont val="Calibri"/>
        <family val="2"/>
        <scheme val="minor"/>
      </rPr>
      <t>ini</t>
    </r>
  </si>
  <si>
    <t>My distribution</t>
  </si>
  <si>
    <t>Mz distribution</t>
  </si>
  <si>
    <t>Temperature</t>
  </si>
  <si>
    <t>Fy</t>
  </si>
  <si>
    <t>Young's modulus</t>
  </si>
  <si>
    <t>Rcr,L</t>
  </si>
  <si>
    <t>Rcr,G</t>
  </si>
  <si>
    <t>Rpl</t>
  </si>
  <si>
    <r>
      <t>Rb</t>
    </r>
    <r>
      <rPr>
        <vertAlign val="subscript"/>
        <sz val="12"/>
        <color theme="1"/>
        <rFont val="Calibri"/>
        <family val="2"/>
        <scheme val="minor"/>
      </rPr>
      <t>L+G</t>
    </r>
  </si>
  <si>
    <r>
      <t>χ</t>
    </r>
    <r>
      <rPr>
        <vertAlign val="subscript"/>
        <sz val="12"/>
        <color theme="1"/>
        <rFont val="Calibri"/>
        <family val="2"/>
        <scheme val="minor"/>
      </rPr>
      <t>L</t>
    </r>
  </si>
  <si>
    <r>
      <t>χ</t>
    </r>
    <r>
      <rPr>
        <vertAlign val="subscript"/>
        <sz val="12"/>
        <color theme="1"/>
        <rFont val="Calibri"/>
        <family val="2"/>
        <scheme val="minor"/>
      </rPr>
      <t>G</t>
    </r>
  </si>
  <si>
    <r>
      <t>χ</t>
    </r>
    <r>
      <rPr>
        <vertAlign val="subscript"/>
        <sz val="12"/>
        <color theme="1"/>
        <rFont val="Calibri"/>
        <family val="2"/>
        <scheme val="minor"/>
      </rPr>
      <t>L</t>
    </r>
    <r>
      <rPr>
        <sz val="12"/>
        <color theme="1"/>
        <rFont val="Calibri"/>
        <family val="2"/>
      </rPr>
      <t>·χ</t>
    </r>
    <r>
      <rPr>
        <vertAlign val="subscript"/>
        <sz val="12"/>
        <color theme="1"/>
        <rFont val="Calibri"/>
        <family val="2"/>
      </rPr>
      <t>G</t>
    </r>
  </si>
  <si>
    <r>
      <t>χ</t>
    </r>
    <r>
      <rPr>
        <vertAlign val="subscript"/>
        <sz val="12"/>
        <color theme="1"/>
        <rFont val="Calibri"/>
        <family val="2"/>
        <scheme val="minor"/>
      </rPr>
      <t>L</t>
    </r>
    <r>
      <rPr>
        <sz val="12"/>
        <color theme="1"/>
        <rFont val="Calibri"/>
        <family val="2"/>
      </rPr>
      <t>·χ</t>
    </r>
    <r>
      <rPr>
        <vertAlign val="subscript"/>
        <sz val="12"/>
        <color theme="1"/>
        <rFont val="Calibri"/>
        <family val="2"/>
      </rPr>
      <t>G</t>
    </r>
    <r>
      <rPr>
        <sz val="12"/>
        <color theme="1"/>
        <rFont val="Calibri"/>
        <family val="2"/>
      </rPr>
      <t>·f</t>
    </r>
    <r>
      <rPr>
        <vertAlign val="subscript"/>
        <sz val="12"/>
        <color theme="1"/>
        <rFont val="Calibri"/>
        <family val="2"/>
      </rPr>
      <t>L/G</t>
    </r>
  </si>
  <si>
    <r>
      <t>λ</t>
    </r>
    <r>
      <rPr>
        <vertAlign val="subscript"/>
        <sz val="12"/>
        <color theme="1"/>
        <rFont val="Calibri"/>
        <family val="2"/>
        <scheme val="minor"/>
      </rPr>
      <t>L</t>
    </r>
  </si>
  <si>
    <r>
      <t>λ</t>
    </r>
    <r>
      <rPr>
        <vertAlign val="subscript"/>
        <sz val="12"/>
        <color theme="1"/>
        <rFont val="Calibri"/>
        <family val="2"/>
        <scheme val="minor"/>
      </rPr>
      <t>G</t>
    </r>
  </si>
  <si>
    <t>A</t>
  </si>
  <si>
    <r>
      <t>I</t>
    </r>
    <r>
      <rPr>
        <vertAlign val="subscript"/>
        <sz val="12"/>
        <color theme="1"/>
        <rFont val="Calibri"/>
        <family val="2"/>
        <scheme val="minor"/>
      </rPr>
      <t>y</t>
    </r>
  </si>
  <si>
    <r>
      <t>I</t>
    </r>
    <r>
      <rPr>
        <vertAlign val="subscript"/>
        <sz val="12"/>
        <color theme="1"/>
        <rFont val="Calibri"/>
        <family val="2"/>
        <scheme val="minor"/>
      </rPr>
      <t>z</t>
    </r>
  </si>
  <si>
    <r>
      <t>W</t>
    </r>
    <r>
      <rPr>
        <vertAlign val="subscript"/>
        <sz val="12"/>
        <color theme="1"/>
        <rFont val="Calibri"/>
        <family val="2"/>
        <scheme val="minor"/>
      </rPr>
      <t>el,y</t>
    </r>
  </si>
  <si>
    <r>
      <t>W</t>
    </r>
    <r>
      <rPr>
        <vertAlign val="subscript"/>
        <sz val="12"/>
        <color theme="1"/>
        <rFont val="Calibri"/>
        <family val="2"/>
        <scheme val="minor"/>
      </rPr>
      <t>el,z</t>
    </r>
  </si>
  <si>
    <r>
      <t>W</t>
    </r>
    <r>
      <rPr>
        <vertAlign val="subscript"/>
        <sz val="12"/>
        <color theme="1"/>
        <rFont val="Calibri"/>
        <family val="2"/>
        <scheme val="minor"/>
      </rPr>
      <t>pl,y</t>
    </r>
  </si>
  <si>
    <r>
      <t>W</t>
    </r>
    <r>
      <rPr>
        <vertAlign val="subscript"/>
        <sz val="12"/>
        <color theme="1"/>
        <rFont val="Calibri"/>
        <family val="2"/>
        <scheme val="minor"/>
      </rPr>
      <t>pl,z</t>
    </r>
  </si>
  <si>
    <t>It</t>
  </si>
  <si>
    <t>Iw</t>
  </si>
  <si>
    <t>n_real</t>
  </si>
  <si>
    <t>my_real</t>
  </si>
  <si>
    <t>mz_real</t>
  </si>
  <si>
    <t>ø</t>
  </si>
  <si>
    <t>Fy_T</t>
  </si>
  <si>
    <t>[-]</t>
  </si>
  <si>
    <t>[mm]</t>
  </si>
  <si>
    <t>[kN]</t>
  </si>
  <si>
    <t>[kNm]</t>
  </si>
  <si>
    <t>[°C]</t>
  </si>
  <si>
    <t>[MPa]</t>
  </si>
  <si>
    <t>[mm²]</t>
  </si>
  <si>
    <r>
      <t>[mm</t>
    </r>
    <r>
      <rPr>
        <vertAlign val="superscript"/>
        <sz val="12"/>
        <color theme="1"/>
        <rFont val="Calibri"/>
        <family val="2"/>
        <scheme val="minor"/>
      </rPr>
      <t>4</t>
    </r>
    <r>
      <rPr>
        <sz val="12"/>
        <color theme="1"/>
        <rFont val="Calibri"/>
        <family val="2"/>
        <scheme val="minor"/>
      </rPr>
      <t>]</t>
    </r>
  </si>
  <si>
    <r>
      <t>[mm</t>
    </r>
    <r>
      <rPr>
        <vertAlign val="superscript"/>
        <sz val="12"/>
        <color theme="1"/>
        <rFont val="Calibri"/>
        <family val="2"/>
        <scheme val="minor"/>
      </rPr>
      <t>3</t>
    </r>
    <r>
      <rPr>
        <sz val="12"/>
        <color theme="1"/>
        <rFont val="Calibri"/>
        <family val="2"/>
        <scheme val="minor"/>
      </rPr>
      <t>]</t>
    </r>
  </si>
  <si>
    <r>
      <t>[mm</t>
    </r>
    <r>
      <rPr>
        <vertAlign val="superscript"/>
        <sz val="12"/>
        <color theme="1"/>
        <rFont val="Calibri"/>
        <family val="2"/>
        <scheme val="minor"/>
      </rPr>
      <t>6</t>
    </r>
    <r>
      <rPr>
        <sz val="12"/>
        <color theme="1"/>
        <rFont val="Calibri"/>
        <family val="2"/>
        <scheme val="minor"/>
      </rPr>
      <t>]</t>
    </r>
  </si>
  <si>
    <t>Welded</t>
  </si>
  <si>
    <t>Section (L)</t>
  </si>
  <si>
    <t>D</t>
  </si>
  <si>
    <t>E</t>
  </si>
  <si>
    <t>F</t>
  </si>
  <si>
    <t>Hot-rolled</t>
  </si>
  <si>
    <t>Filtering of database</t>
  </si>
  <si>
    <t>The purpose of this worksheet is to filter the database. Each section below allows the user to decide which result shall be kept in the filtered database according to a series of choices. The user should only fill  in white cells. Once all choices have been made, the user must click the "Filter database" button to create the filtered database.</t>
  </si>
  <si>
    <t>1. Local or global behavior</t>
  </si>
  <si>
    <t>In this section, the user can decide if he wants to study sections (L) or members (G).</t>
  </si>
  <si>
    <t>Member (G)</t>
  </si>
  <si>
    <t>2. Fabrication process</t>
  </si>
  <si>
    <t>In this section, the user can decide which fabrication process to include in the filtered database.</t>
  </si>
  <si>
    <t>3. Section's type</t>
  </si>
  <si>
    <t>In this section, the user can decide which section's types (designation column in the "Full_database" sheet) to consider by specifiying the section's type (up to 5) in the white cells. The program will keep all cases that contain the specified designations. For example, if type 1 is defined as IPE, the program will keep all cases that contain the letters IPE in the designation column of the "Full_database" sheet. The user can also decide to keep all section's types.</t>
  </si>
  <si>
    <t xml:space="preserve">Type 1 </t>
  </si>
  <si>
    <t xml:space="preserve">Type 2 </t>
  </si>
  <si>
    <t xml:space="preserve">Type 3 </t>
  </si>
  <si>
    <t xml:space="preserve">All section's types </t>
  </si>
  <si>
    <t xml:space="preserve">Type 4 </t>
  </si>
  <si>
    <t xml:space="preserve">Type 5 </t>
  </si>
  <si>
    <t>4. Yield Limit (Fy)</t>
  </si>
  <si>
    <t>In this section, the user can decide the minimal and maximal yield limits to consider. The user can also choose to consider specific yield limits (i.e. discrete ones, up to 4) or all yield limits.</t>
  </si>
  <si>
    <t>Specify min and max</t>
  </si>
  <si>
    <t>Specify yield limits</t>
  </si>
  <si>
    <t>Please, select only one checkbox.</t>
  </si>
  <si>
    <r>
      <t>Fy</t>
    </r>
    <r>
      <rPr>
        <vertAlign val="subscript"/>
        <sz val="11"/>
        <color theme="1"/>
        <rFont val="Calibri"/>
        <family val="2"/>
        <scheme val="minor"/>
      </rPr>
      <t>1</t>
    </r>
    <r>
      <rPr>
        <sz val="11"/>
        <color theme="1"/>
        <rFont val="Calibri"/>
        <family val="2"/>
        <scheme val="minor"/>
      </rPr>
      <t xml:space="preserve"> (MPa)</t>
    </r>
  </si>
  <si>
    <r>
      <t>Minimal Fy (MPa</t>
    </r>
    <r>
      <rPr>
        <sz val="11"/>
        <color theme="1"/>
        <rFont val="Calibri"/>
        <family val="2"/>
      </rPr>
      <t>)</t>
    </r>
    <r>
      <rPr>
        <sz val="11"/>
        <color theme="1"/>
        <rFont val="Calibri"/>
        <family val="2"/>
        <scheme val="minor"/>
      </rPr>
      <t xml:space="preserve">   </t>
    </r>
  </si>
  <si>
    <r>
      <t>Fy</t>
    </r>
    <r>
      <rPr>
        <vertAlign val="subscript"/>
        <sz val="11"/>
        <color theme="1"/>
        <rFont val="Calibri"/>
        <family val="2"/>
        <scheme val="minor"/>
      </rPr>
      <t>2</t>
    </r>
    <r>
      <rPr>
        <sz val="11"/>
        <color theme="1"/>
        <rFont val="Calibri"/>
        <family val="2"/>
        <scheme val="minor"/>
      </rPr>
      <t xml:space="preserve"> (MPa)</t>
    </r>
  </si>
  <si>
    <t>Maximal Fy (MPa)</t>
  </si>
  <si>
    <r>
      <t>Fy</t>
    </r>
    <r>
      <rPr>
        <vertAlign val="subscript"/>
        <sz val="11"/>
        <color theme="1"/>
        <rFont val="Calibri"/>
        <family val="2"/>
        <scheme val="minor"/>
      </rPr>
      <t>3</t>
    </r>
    <r>
      <rPr>
        <sz val="11"/>
        <color theme="1"/>
        <rFont val="Calibri"/>
        <family val="2"/>
        <scheme val="minor"/>
      </rPr>
      <t xml:space="preserve"> (MPa)</t>
    </r>
  </si>
  <si>
    <r>
      <t>Fy</t>
    </r>
    <r>
      <rPr>
        <vertAlign val="subscript"/>
        <sz val="11"/>
        <color theme="1"/>
        <rFont val="Calibri"/>
        <family val="2"/>
        <scheme val="minor"/>
      </rPr>
      <t>4</t>
    </r>
    <r>
      <rPr>
        <sz val="11"/>
        <color theme="1"/>
        <rFont val="Calibri"/>
        <family val="2"/>
        <scheme val="minor"/>
      </rPr>
      <t xml:space="preserve"> (MPa)</t>
    </r>
  </si>
  <si>
    <t>All Fy</t>
  </si>
  <si>
    <t>5. Load combinations</t>
  </si>
  <si>
    <t>In this section, the user can decide load combinaisons to consider.</t>
  </si>
  <si>
    <t>Specify n</t>
  </si>
  <si>
    <r>
      <t xml:space="preserve">Specify </t>
    </r>
    <r>
      <rPr>
        <sz val="11"/>
        <color theme="1"/>
        <rFont val="Calibri"/>
        <family val="2"/>
      </rPr>
      <t>θ</t>
    </r>
  </si>
  <si>
    <t>N</t>
  </si>
  <si>
    <t>My</t>
  </si>
  <si>
    <t>min n (-)</t>
  </si>
  <si>
    <r>
      <rPr>
        <sz val="11"/>
        <color theme="1"/>
        <rFont val="Calibri"/>
        <family val="2"/>
      </rPr>
      <t>θ</t>
    </r>
    <r>
      <rPr>
        <vertAlign val="subscript"/>
        <sz val="11"/>
        <color theme="1"/>
        <rFont val="Calibri"/>
        <family val="2"/>
        <scheme val="minor"/>
      </rPr>
      <t>1</t>
    </r>
    <r>
      <rPr>
        <sz val="11"/>
        <color theme="1"/>
        <rFont val="Calibri"/>
        <family val="2"/>
        <scheme val="minor"/>
      </rPr>
      <t xml:space="preserve"> (-)</t>
    </r>
  </si>
  <si>
    <t>Mz</t>
  </si>
  <si>
    <t>N - Compression</t>
  </si>
  <si>
    <t xml:space="preserve"> max n (-)</t>
  </si>
  <si>
    <r>
      <t>θ</t>
    </r>
    <r>
      <rPr>
        <vertAlign val="subscript"/>
        <sz val="11"/>
        <color theme="1"/>
        <rFont val="Calibri"/>
        <family val="2"/>
        <scheme val="minor"/>
      </rPr>
      <t>2</t>
    </r>
    <r>
      <rPr>
        <sz val="11"/>
        <color theme="1"/>
        <rFont val="Calibri"/>
        <family val="2"/>
        <scheme val="minor"/>
      </rPr>
      <t xml:space="preserve"> (-)</t>
    </r>
  </si>
  <si>
    <t>N + My</t>
  </si>
  <si>
    <t>My - Major-axis bending</t>
  </si>
  <si>
    <r>
      <t>θ</t>
    </r>
    <r>
      <rPr>
        <vertAlign val="subscript"/>
        <sz val="11"/>
        <color theme="1"/>
        <rFont val="Calibri"/>
        <family val="2"/>
        <scheme val="minor"/>
      </rPr>
      <t>3</t>
    </r>
    <r>
      <rPr>
        <sz val="11"/>
        <color theme="1"/>
        <rFont val="Calibri"/>
        <family val="2"/>
        <scheme val="minor"/>
      </rPr>
      <t xml:space="preserve"> (-)</t>
    </r>
  </si>
  <si>
    <t>N + Mz</t>
  </si>
  <si>
    <t>Mz - Minor-axis bending</t>
  </si>
  <si>
    <r>
      <t>θ</t>
    </r>
    <r>
      <rPr>
        <vertAlign val="subscript"/>
        <sz val="11"/>
        <color theme="1"/>
        <rFont val="Calibri"/>
        <family val="2"/>
        <scheme val="minor"/>
      </rPr>
      <t>4</t>
    </r>
    <r>
      <rPr>
        <sz val="11"/>
        <color theme="1"/>
        <rFont val="Calibri"/>
        <family val="2"/>
        <scheme val="minor"/>
      </rPr>
      <t xml:space="preserve"> (-)</t>
    </r>
  </si>
  <si>
    <t>My + Mz</t>
  </si>
  <si>
    <r>
      <t>θ</t>
    </r>
    <r>
      <rPr>
        <vertAlign val="subscript"/>
        <sz val="11"/>
        <color theme="1"/>
        <rFont val="Calibri"/>
        <family val="2"/>
        <scheme val="minor"/>
      </rPr>
      <t>5</t>
    </r>
    <r>
      <rPr>
        <sz val="11"/>
        <color theme="1"/>
        <rFont val="Calibri"/>
        <family val="2"/>
        <scheme val="minor"/>
      </rPr>
      <t xml:space="preserve"> (-)</t>
    </r>
  </si>
  <si>
    <t>N + My + Mz</t>
  </si>
  <si>
    <t>All n</t>
  </si>
  <si>
    <r>
      <t xml:space="preserve">All </t>
    </r>
    <r>
      <rPr>
        <sz val="11"/>
        <color theme="1"/>
        <rFont val="Calibri"/>
        <family val="2"/>
      </rPr>
      <t>θ</t>
    </r>
  </si>
  <si>
    <t>6. h/b ratio</t>
  </si>
  <si>
    <t>In this section, the user can decide the minimal and maximal h/b ratios to consider. The user can also choose to consider all h/b ratios by ticking the chekbox «All h/b ratios».</t>
  </si>
  <si>
    <t>Minimal h/b ratio</t>
  </si>
  <si>
    <t>Maximal h/b ratio</t>
  </si>
  <si>
    <t>All h/b ratios</t>
  </si>
  <si>
    <t>7. Section class</t>
  </si>
  <si>
    <t>In this section, the user can decide which cross-section classes to consider.</t>
  </si>
  <si>
    <t>Class 1</t>
  </si>
  <si>
    <t>Class 2</t>
  </si>
  <si>
    <t>Class 3</t>
  </si>
  <si>
    <t>Class 4</t>
  </si>
  <si>
    <t xml:space="preserve">8. Temperature </t>
  </si>
  <si>
    <t>In this section, the user can decide the minimal and maximal temperatures to consider. The user can also choose to consider specific temperatures (i.e. discrete ones, up to 5) or all temperatures.</t>
  </si>
  <si>
    <t>Specify temperatures</t>
  </si>
  <si>
    <t>Temperature 1 (°C)</t>
  </si>
  <si>
    <r>
      <t>Minimal temperature (</t>
    </r>
    <r>
      <rPr>
        <sz val="11"/>
        <color theme="1"/>
        <rFont val="Calibri"/>
        <family val="2"/>
      </rPr>
      <t>°C)</t>
    </r>
  </si>
  <si>
    <t>Temperature 2 (°C)</t>
  </si>
  <si>
    <r>
      <t>Maximal temperature (</t>
    </r>
    <r>
      <rPr>
        <sz val="11"/>
        <color theme="1"/>
        <rFont val="Calibri"/>
        <family val="2"/>
      </rPr>
      <t>°C)</t>
    </r>
  </si>
  <si>
    <t>Temperature 3 (°C)</t>
  </si>
  <si>
    <t>Temperature 4 (°C)</t>
  </si>
  <si>
    <t>Temperature 5 (°C)</t>
  </si>
  <si>
    <t>All temperatures</t>
  </si>
  <si>
    <t>9. Year of publication</t>
  </si>
  <si>
    <t>In this section, the user can decide the earliest and latest year of publication to consider. The user can also choose to consider specific years of publication (i.e. discrete ones, up to 4) or all years of publication.</t>
  </si>
  <si>
    <t>Specify years of publication</t>
  </si>
  <si>
    <r>
      <t>Yr</t>
    </r>
    <r>
      <rPr>
        <vertAlign val="subscript"/>
        <sz val="11"/>
        <color theme="1"/>
        <rFont val="Calibri"/>
        <family val="2"/>
        <scheme val="minor"/>
      </rPr>
      <t>1</t>
    </r>
  </si>
  <si>
    <t xml:space="preserve">Earliest yr of pub  </t>
  </si>
  <si>
    <r>
      <t>Yr</t>
    </r>
    <r>
      <rPr>
        <vertAlign val="subscript"/>
        <sz val="11"/>
        <color theme="1"/>
        <rFont val="Calibri"/>
        <family val="2"/>
        <scheme val="minor"/>
      </rPr>
      <t>2</t>
    </r>
  </si>
  <si>
    <t xml:space="preserve">Latest yr of pub  </t>
  </si>
  <si>
    <r>
      <t>Yr</t>
    </r>
    <r>
      <rPr>
        <vertAlign val="subscript"/>
        <sz val="11"/>
        <color theme="1"/>
        <rFont val="Calibri"/>
        <family val="2"/>
        <scheme val="minor"/>
      </rPr>
      <t>3</t>
    </r>
  </si>
  <si>
    <r>
      <t>Yr</t>
    </r>
    <r>
      <rPr>
        <vertAlign val="subscript"/>
        <sz val="11"/>
        <color theme="1"/>
        <rFont val="Calibri"/>
        <family val="2"/>
        <scheme val="minor"/>
      </rPr>
      <t>4</t>
    </r>
  </si>
  <si>
    <t>All years of publication</t>
  </si>
  <si>
    <t>10. Moment diagram shape</t>
  </si>
  <si>
    <t>In this section, the user can decide which moment diagram shape to consider.</t>
  </si>
  <si>
    <t>Uniform load (D)</t>
  </si>
  <si>
    <t>#</t>
  </si>
  <si>
    <t>Plotting graphs based on a leading parameter</t>
  </si>
  <si>
    <t xml:space="preserve">The purpose of this worksheet is to plot graphs based on a leading parameter. A leading parameter is a parameter that allows the user to study tendencies. For example, the user could create graphs with curves based on Fy as a leading parameter to see if Fy has an influence on the results. The leading parameter can be anything. </t>
  </si>
  <si>
    <t>1. Leading parameter</t>
  </si>
  <si>
    <t>Before choosing the leading parameter, the user must click the button «Uptade Lists» to update the list of avalaible leading parameters found in the database. The user can then select a leading parameter from the list. The leading parameter can either be a fixed parameter with a fixed number of values or a calculated parameter with a range of possible values. More information on the difference between fixed and calculated parameters is provided on the sheet "Summary".</t>
  </si>
  <si>
    <t>Leading parameter :</t>
  </si>
  <si>
    <t>2. Series to create</t>
  </si>
  <si>
    <r>
      <t xml:space="preserve">The user may then click the «Update parameter lists» button. If the chosen leading parameter is a </t>
    </r>
    <r>
      <rPr>
        <b/>
        <i/>
        <sz val="11"/>
        <color theme="1"/>
        <rFont val="Calibri"/>
        <family val="2"/>
        <scheme val="minor"/>
      </rPr>
      <t>fixed</t>
    </r>
    <r>
      <rPr>
        <i/>
        <sz val="11"/>
        <color theme="1"/>
        <rFont val="Calibri"/>
        <family val="2"/>
        <scheme val="minor"/>
      </rPr>
      <t xml:space="preserve"> parameter, the user shall then choose to create one curve per value or to specify, through the lists, which values (up to 4) to include in each curve (up to 10). If the leading parameter is a </t>
    </r>
    <r>
      <rPr>
        <b/>
        <i/>
        <sz val="11"/>
        <color theme="1"/>
        <rFont val="Calibri"/>
        <family val="2"/>
        <scheme val="minor"/>
      </rPr>
      <t>calculated</t>
    </r>
    <r>
      <rPr>
        <i/>
        <sz val="11"/>
        <color theme="1"/>
        <rFont val="Calibri"/>
        <family val="2"/>
        <scheme val="minor"/>
      </rPr>
      <t xml:space="preserve"> parameter, the user can either specify the number of different numerical values to include in one curve or specify the lower and upper boundary for each curve (up to 10). If the first option is chosen, intervals will be calculated to plot the graph based on the number of values specified and will be indicated in the graph's legend</t>
    </r>
  </si>
  <si>
    <t>* Upper value excluded from interval</t>
  </si>
  <si>
    <t>3. Plot graphs</t>
  </si>
  <si>
    <r>
      <t>Once the leading parameter and the series to create have been identified, the user can plot basic OIC graphs.The user must first select the parameters to use for x-axis and y-axis by using the dropdown lists. He must then choose which standards to include on graphs A (</t>
    </r>
    <r>
      <rPr>
        <i/>
        <sz val="11"/>
        <color theme="1"/>
        <rFont val="Calibri"/>
        <family val="2"/>
      </rPr>
      <t>χ-λ). For graphs D (histograms series), the user can either choose to specify the size of the intervals or let the program calculate the intervals. The user can then click on the «Plot graphs» button.</t>
    </r>
    <r>
      <rPr>
        <i/>
        <sz val="11"/>
        <color theme="1"/>
        <rFont val="Calibri"/>
        <family val="2"/>
        <scheme val="minor"/>
      </rPr>
      <t xml:space="preserve"> Graphs will be plotted on the different graph tabs. </t>
    </r>
  </si>
  <si>
    <t>x-axis</t>
  </si>
  <si>
    <t>y-axis</t>
  </si>
  <si>
    <t>Standards or references to include on graph A</t>
  </si>
  <si>
    <t>Intervals for histogram (graph D)</t>
  </si>
  <si>
    <t>Automatic intervals</t>
  </si>
  <si>
    <t>FE</t>
  </si>
  <si>
    <t>Specified interval</t>
  </si>
  <si>
    <t>Interval :</t>
  </si>
  <si>
    <t>Curve</t>
  </si>
  <si>
    <t>χ_FE</t>
  </si>
  <si>
    <t>χ_OIC</t>
  </si>
  <si>
    <t>χ_Eurocode</t>
  </si>
  <si>
    <t>χ_S16-14</t>
  </si>
  <si>
    <t>χ_AISC</t>
  </si>
  <si>
    <t>λ_FE</t>
  </si>
  <si>
    <t>λ_OIC</t>
  </si>
  <si>
    <t>λ_Eurocode</t>
  </si>
  <si>
    <t>λ_S16-14</t>
  </si>
  <si>
    <t>λ_AISC</t>
  </si>
  <si>
    <t>χ_FE / χ_OIC</t>
  </si>
  <si>
    <t>χ_FE / χ_Eurocode</t>
  </si>
  <si>
    <t>χ_FE / χ_S16-14</t>
  </si>
  <si>
    <t>χ_FE / χ_AISC</t>
  </si>
  <si>
    <t>χ_FE / χ_OIC Interval</t>
  </si>
  <si>
    <t>χ_FE / χ_Eurocode Interval</t>
  </si>
  <si>
    <t>χ_FE / χ_S16-14 Interval</t>
  </si>
  <si>
    <t>χ_FE / χ_AISC Interval</t>
  </si>
  <si>
    <t>Interval/Standard</t>
  </si>
  <si>
    <t xml:space="preserve"> Fy *h tf2 / (b tw2) = [4620,87 ; 4625,04]</t>
  </si>
  <si>
    <t xml:space="preserve"> Fy *h tf2 / (b tw2) = [4717,61 ; 5053,71]</t>
  </si>
  <si>
    <t xml:space="preserve"> Fy *h tf2 / (b tw2) = [5358,3 ; 5987,6]</t>
  </si>
  <si>
    <t xml:space="preserve"> Fy *h tf2 / (b tw2) = [6469,21 ; 8037,45]</t>
  </si>
  <si>
    <t xml:space="preserve"> Fy *h tf2 / (b tw2) = [8382,64 ; 8981,4]</t>
  </si>
  <si>
    <t xml:space="preserve"> Fy *h tf2 / (b tw2) = [12573,97 ; 12573,97]</t>
  </si>
  <si>
    <t>Leading parameter list</t>
  </si>
  <si>
    <t>Section/member list</t>
  </si>
  <si>
    <t>Bending moment distribution list</t>
  </si>
  <si>
    <t>Fixed parameter's lists</t>
  </si>
  <si>
    <t>B</t>
  </si>
  <si>
    <t>C</t>
  </si>
  <si>
    <t>OIC parameter lists</t>
  </si>
  <si>
    <t>Iy</t>
  </si>
  <si>
    <t>Iz</t>
  </si>
  <si>
    <t>Wel,y</t>
  </si>
  <si>
    <t>Wel,z</t>
  </si>
  <si>
    <t>Wpl,y</t>
  </si>
  <si>
    <t>Wpl,z</t>
  </si>
  <si>
    <t>Graph A</t>
  </si>
  <si>
    <t>Graph C</t>
  </si>
  <si>
    <t>Graph B</t>
  </si>
  <si>
    <t>Resistance</t>
  </si>
  <si>
    <t>Reference line</t>
  </si>
  <si>
    <t>+ 10 %</t>
  </si>
  <si>
    <t>- 3 %</t>
  </si>
  <si>
    <t>Stability</t>
  </si>
  <si>
    <t>11. Symmetry</t>
  </si>
  <si>
    <t>In this section, the user can decide to analyse only 1x or 2x symmetric sections.</t>
  </si>
  <si>
    <t>1x symm</t>
  </si>
  <si>
    <t>2x symm</t>
  </si>
  <si>
    <t>G</t>
  </si>
  <si>
    <t>3 points - mid-span (E)</t>
  </si>
  <si>
    <t>3 points - 1/3 span (F)</t>
  </si>
  <si>
    <t>4 points - uniform (A)</t>
  </si>
  <si>
    <t>4 points - gradient (G)</t>
  </si>
  <si>
    <t>12. Type of data</t>
  </si>
  <si>
    <t>In this section, the user can decide to analyse only experimental or nummerical data.</t>
  </si>
  <si>
    <t>Tests</t>
  </si>
  <si>
    <t>λG</t>
  </si>
  <si>
    <t xml:space="preserve">This worksheet first provides a summary of the content of this excel file.
This file is intended at being:
   (i) a database of reference results;
   (ii) a tool to analyze the tendencies observed within the available results (e.g. influence of yield stress) - automatic graphs plotting;
   (iii) a tool to assess the performance of code predictions (or of an OIC proposal) with respect to the reference results - automatic graphs plotting.
The database is dedicated to open cross sections. However, it can be modified to be suitable for other cross-section shapes or to introduce additional criteria.
This worksheet also provides informations on how to use the database.
This excel tool provides series of filters to help the user generate basic graphs automatically. A set of basic criteria, suitable to the study of the local buckling behaviour of bi-symmetrical open-sections was defined in the "Filtering" sheet a priori. Yet, criteria can be modified depending on the needs of the user.
This database can easily be improved and modified. Guidelines for modifications are specified at the end of this summary.
This tool shall be used through a 2-step procedure: 
  1) An initial filtering of the full database is done to reduce the size of database by only keeping relevant cases;
  2) Graphs are plotted based on selected parameters with the use of the filtered database. </t>
  </si>
  <si>
    <t>M-1-I-1-1</t>
  </si>
  <si>
    <t>M-1-I-1-2</t>
  </si>
  <si>
    <t>M-1-I-1-3</t>
  </si>
  <si>
    <t>M-1-I-1-4</t>
  </si>
  <si>
    <t>M-1-I-1-5</t>
  </si>
  <si>
    <t>M-1-I-1-6</t>
  </si>
  <si>
    <t>M-1-I-1-7</t>
  </si>
  <si>
    <t>M-1-I-1-8</t>
  </si>
  <si>
    <t>M-1-I-2-1</t>
  </si>
  <si>
    <t>M-1-I-2-2</t>
  </si>
  <si>
    <t>M-1-I-2-3</t>
  </si>
  <si>
    <t>M-1-I-2-4</t>
  </si>
  <si>
    <t>M-1-I-2-5</t>
  </si>
  <si>
    <t>M-1-I-2-6</t>
  </si>
  <si>
    <t>M-1-I-2-7</t>
  </si>
  <si>
    <t>M-1-I-2-8</t>
  </si>
  <si>
    <t>M-1-I-3-1</t>
  </si>
  <si>
    <t>M-1-I-3-2</t>
  </si>
  <si>
    <t>M-1-I-3-3</t>
  </si>
  <si>
    <t>M-1-I-3-4</t>
  </si>
  <si>
    <t>M-1-I-3-5</t>
  </si>
  <si>
    <t>M-1-I-3-6</t>
  </si>
  <si>
    <t>M-1-I-3-7</t>
  </si>
  <si>
    <t>M-1-I-3-8</t>
  </si>
  <si>
    <t>M-1-I-4-1</t>
  </si>
  <si>
    <t>M-1-I-4-2</t>
  </si>
  <si>
    <t>M-1-I-4-3</t>
  </si>
  <si>
    <t>M-1-I-4-4</t>
  </si>
  <si>
    <t>M-1-I-4-5</t>
  </si>
  <si>
    <t>M-1-I-4-6</t>
  </si>
  <si>
    <t>M-1-I-4-7</t>
  </si>
  <si>
    <t>M-1-I-4-8</t>
  </si>
  <si>
    <t>M-1-I-5-1</t>
  </si>
  <si>
    <t>M-1-I-5-2</t>
  </si>
  <si>
    <t>M-1-I-5-3</t>
  </si>
  <si>
    <t>M-1-I-5-4</t>
  </si>
  <si>
    <t>M-1-I-5-5</t>
  </si>
  <si>
    <t>M-1-I-5-6</t>
  </si>
  <si>
    <t>M-1-I-5-7</t>
  </si>
  <si>
    <t>M-1-I-5-8</t>
  </si>
  <si>
    <t>M-1-I-6-1</t>
  </si>
  <si>
    <t>M-1-I-6-2</t>
  </si>
  <si>
    <t>M-1-I-6-3</t>
  </si>
  <si>
    <t>M-1-I-6-4</t>
  </si>
  <si>
    <t>M-1-I-6-5</t>
  </si>
  <si>
    <t>M-1-I-6-6</t>
  </si>
  <si>
    <t>M-1-I-6-7</t>
  </si>
  <si>
    <t>M-1-I-6-8</t>
  </si>
  <si>
    <t>M-1-H-1-1</t>
  </si>
  <si>
    <t>M-1-H-1-2</t>
  </si>
  <si>
    <t>M-1-H-1-3</t>
  </si>
  <si>
    <t>M-1-H-1-4</t>
  </si>
  <si>
    <t>M-1-H-1-5</t>
  </si>
  <si>
    <t>M-1-H-1-6</t>
  </si>
  <si>
    <t>M-1-H-1-7</t>
  </si>
  <si>
    <t>M-1-H-1-8</t>
  </si>
  <si>
    <t>M-1-H-2-1</t>
  </si>
  <si>
    <t>M-1-H-2-2</t>
  </si>
  <si>
    <t>M-1-H-2-3</t>
  </si>
  <si>
    <t>M-1-H-2-4</t>
  </si>
  <si>
    <t>M-1-H-2-5</t>
  </si>
  <si>
    <t>M-1-H-2-6</t>
  </si>
  <si>
    <t>M-1-H-2-7</t>
  </si>
  <si>
    <t>M-1-H-2-8</t>
  </si>
  <si>
    <t>M-1-H-3-1</t>
  </si>
  <si>
    <t>M-1-H-3-2</t>
  </si>
  <si>
    <t>M-1-H-3-3</t>
  </si>
  <si>
    <t>M-1-H-3-4</t>
  </si>
  <si>
    <t>M-1-H-3-5</t>
  </si>
  <si>
    <t>M-1-H-3-6</t>
  </si>
  <si>
    <t>M-1-H-3-7</t>
  </si>
  <si>
    <t>M-1-H-3-8</t>
  </si>
  <si>
    <t>M-1-H-4-1</t>
  </si>
  <si>
    <t>M-1-H-4-2</t>
  </si>
  <si>
    <t>M-1-H-4-3</t>
  </si>
  <si>
    <t>M-1-H-4-4</t>
  </si>
  <si>
    <t>M-1-H-4-5</t>
  </si>
  <si>
    <t>M-1-H-4-6</t>
  </si>
  <si>
    <t>M-1-H-4-7</t>
  </si>
  <si>
    <t>M-1-H-4-8</t>
  </si>
  <si>
    <t>M-1-H-5-1</t>
  </si>
  <si>
    <t>M-1-H-5-2</t>
  </si>
  <si>
    <t>M-1-H-5-3</t>
  </si>
  <si>
    <t>M-1-H-5-4</t>
  </si>
  <si>
    <t>M-1-H-5-5</t>
  </si>
  <si>
    <t>M-1-H-5-6</t>
  </si>
  <si>
    <t>M-1-H-5-7</t>
  </si>
  <si>
    <t>M-1-H-5-8</t>
  </si>
  <si>
    <t>M-1-H-6-1</t>
  </si>
  <si>
    <t>M-1-H-6-2</t>
  </si>
  <si>
    <t>M-1-H-6-3</t>
  </si>
  <si>
    <t>M-1-H-6-4</t>
  </si>
  <si>
    <t>M-1-H-6-5</t>
  </si>
  <si>
    <t>M-1-H-6-6</t>
  </si>
  <si>
    <t>M-1-H-6-7</t>
  </si>
  <si>
    <t>M-1-H-6-8</t>
  </si>
  <si>
    <t>M-2-I-1-1</t>
  </si>
  <si>
    <t>M-2-I-1-2</t>
  </si>
  <si>
    <t>M-2-I-1-3</t>
  </si>
  <si>
    <t>M-2-I-1-4</t>
  </si>
  <si>
    <t>M-2-I-1-5</t>
  </si>
  <si>
    <t>M-2-I-1-6</t>
  </si>
  <si>
    <t>M-2-I-1-7</t>
  </si>
  <si>
    <t>M-2-I-1-8</t>
  </si>
  <si>
    <t>M-2-I-2-1</t>
  </si>
  <si>
    <t>M-2-I-2-2</t>
  </si>
  <si>
    <t>M-2-I-2-3</t>
  </si>
  <si>
    <t>M-2-I-2-4</t>
  </si>
  <si>
    <t>M-2-I-2-5</t>
  </si>
  <si>
    <t>M-2-I-2-6</t>
  </si>
  <si>
    <t>M-2-I-2-7</t>
  </si>
  <si>
    <t>M-2-I-2-8</t>
  </si>
  <si>
    <t>M-2-I-3-1</t>
  </si>
  <si>
    <t>M-2-I-3-2</t>
  </si>
  <si>
    <t>M-2-I-3-3</t>
  </si>
  <si>
    <t>M-2-I-3-4</t>
  </si>
  <si>
    <t>M-2-I-3-5</t>
  </si>
  <si>
    <t>M-2-I-3-6</t>
  </si>
  <si>
    <t>M-2-I-3-7</t>
  </si>
  <si>
    <t>M-2-I-3-8</t>
  </si>
  <si>
    <t>M-2-I-4-1</t>
  </si>
  <si>
    <t>M-2-I-4-2</t>
  </si>
  <si>
    <t>M-2-I-4-3</t>
  </si>
  <si>
    <t>M-2-I-4-4</t>
  </si>
  <si>
    <t>M-2-I-4-5</t>
  </si>
  <si>
    <t>M-2-I-4-6</t>
  </si>
  <si>
    <t>M-2-I-4-7</t>
  </si>
  <si>
    <t>M-2-I-4-8</t>
  </si>
  <si>
    <t>M-2-I-5-1</t>
  </si>
  <si>
    <t>M-2-I-5-2</t>
  </si>
  <si>
    <t>M-2-I-5-3</t>
  </si>
  <si>
    <t>M-2-I-5-4</t>
  </si>
  <si>
    <t>M-2-I-5-5</t>
  </si>
  <si>
    <t>M-2-I-5-6</t>
  </si>
  <si>
    <t>M-2-I-5-7</t>
  </si>
  <si>
    <t>M-2-I-5-8</t>
  </si>
  <si>
    <t>M-2-I-6-1</t>
  </si>
  <si>
    <t>M-2-I-6-2</t>
  </si>
  <si>
    <t>M-2-I-6-3</t>
  </si>
  <si>
    <t>M-2-I-6-4</t>
  </si>
  <si>
    <t>M-2-I-6-5</t>
  </si>
  <si>
    <t>M-2-I-6-6</t>
  </si>
  <si>
    <t>M-2-I-6-7</t>
  </si>
  <si>
    <t>M-2-I-6-8</t>
  </si>
  <si>
    <t>M-2-H-1-1</t>
  </si>
  <si>
    <t>M-2-H-1-2</t>
  </si>
  <si>
    <t>M-2-H-1-3</t>
  </si>
  <si>
    <t>M-2-H-1-4</t>
  </si>
  <si>
    <t>M-2-H-1-5</t>
  </si>
  <si>
    <t>M-2-H-1-6</t>
  </si>
  <si>
    <t>M-2-H-1-7</t>
  </si>
  <si>
    <t>M-2-H-1-8</t>
  </si>
  <si>
    <t>M-2-H-2-1</t>
  </si>
  <si>
    <t>M-2-H-2-2</t>
  </si>
  <si>
    <t>M-2-H-2-3</t>
  </si>
  <si>
    <t>M-2-H-2-4</t>
  </si>
  <si>
    <t>M-2-H-2-5</t>
  </si>
  <si>
    <t>M-2-H-2-6</t>
  </si>
  <si>
    <t>M-2-H-2-7</t>
  </si>
  <si>
    <t>M-2-H-2-8</t>
  </si>
  <si>
    <t>M-2-H-3-1</t>
  </si>
  <si>
    <t>M-2-H-3-2</t>
  </si>
  <si>
    <t>M-2-H-3-3</t>
  </si>
  <si>
    <t>M-2-H-3-4</t>
  </si>
  <si>
    <t>M-2-H-3-5</t>
  </si>
  <si>
    <t>M-2-H-3-6</t>
  </si>
  <si>
    <t>M-2-H-3-7</t>
  </si>
  <si>
    <t>M-2-H-3-8</t>
  </si>
  <si>
    <t>M-2-H-4-1</t>
  </si>
  <si>
    <t>M-2-H-4-2</t>
  </si>
  <si>
    <t>M-2-H-4-3</t>
  </si>
  <si>
    <t>M-2-H-4-4</t>
  </si>
  <si>
    <t>M-2-H-4-5</t>
  </si>
  <si>
    <t>M-2-H-4-6</t>
  </si>
  <si>
    <t>M-2-H-4-7</t>
  </si>
  <si>
    <t>M-2-H-4-8</t>
  </si>
  <si>
    <t>M-2-H-5-1</t>
  </si>
  <si>
    <t>M-2-H-5-2</t>
  </si>
  <si>
    <t>M-2-H-5-3</t>
  </si>
  <si>
    <t>M-2-H-5-4</t>
  </si>
  <si>
    <t>M-2-H-5-5</t>
  </si>
  <si>
    <t>M-2-H-5-6</t>
  </si>
  <si>
    <t>M-2-H-5-7</t>
  </si>
  <si>
    <t>M-2-H-5-8</t>
  </si>
  <si>
    <t>M-2-H-6-1</t>
  </si>
  <si>
    <t>M-2-H-6-2</t>
  </si>
  <si>
    <t>M-2-H-6-3</t>
  </si>
  <si>
    <t>M-2-H-6-4</t>
  </si>
  <si>
    <t>M-2-H-6-5</t>
  </si>
  <si>
    <t>M-2-H-6-6</t>
  </si>
  <si>
    <t>M-2-H-6-7</t>
  </si>
  <si>
    <t>M-2-H-6-8</t>
  </si>
  <si>
    <t>M-3-I-1-1</t>
  </si>
  <si>
    <t>M-3-I-1-2</t>
  </si>
  <si>
    <t>M-3-I-1-3</t>
  </si>
  <si>
    <t>M-3-I-1-4</t>
  </si>
  <si>
    <t>M-3-I-1-5</t>
  </si>
  <si>
    <t>M-3-I-1-6</t>
  </si>
  <si>
    <t>M-3-I-1-7</t>
  </si>
  <si>
    <t>M-3-I-1-8</t>
  </si>
  <si>
    <t>M-3-I-2-1</t>
  </si>
  <si>
    <t>M-3-I-2-2</t>
  </si>
  <si>
    <t>M-3-I-2-3</t>
  </si>
  <si>
    <t>M-3-I-2-4</t>
  </si>
  <si>
    <t>M-3-I-2-5</t>
  </si>
  <si>
    <t>M-3-I-2-6</t>
  </si>
  <si>
    <t>M-3-I-2-7</t>
  </si>
  <si>
    <t>M-3-I-2-8</t>
  </si>
  <si>
    <t>M-3-I-3-1</t>
  </si>
  <si>
    <t>M-3-I-3-2</t>
  </si>
  <si>
    <t>M-3-I-3-3</t>
  </si>
  <si>
    <t>M-3-I-3-4</t>
  </si>
  <si>
    <t>M-3-I-3-5</t>
  </si>
  <si>
    <t>M-3-I-3-6</t>
  </si>
  <si>
    <t>M-3-I-3-7</t>
  </si>
  <si>
    <t>M-3-I-3-8</t>
  </si>
  <si>
    <t>M-3-I-4-1</t>
  </si>
  <si>
    <t>M-3-I-4-2</t>
  </si>
  <si>
    <t>M-3-I-4-3</t>
  </si>
  <si>
    <t>M-3-I-4-4</t>
  </si>
  <si>
    <t>M-3-I-4-5</t>
  </si>
  <si>
    <t>M-3-I-4-6</t>
  </si>
  <si>
    <t>M-3-I-4-7</t>
  </si>
  <si>
    <t>M-3-I-4-8</t>
  </si>
  <si>
    <t>M-3-I-5-1</t>
  </si>
  <si>
    <t>M-3-I-5-2</t>
  </si>
  <si>
    <t>M-3-I-5-3</t>
  </si>
  <si>
    <t>M-3-I-5-4</t>
  </si>
  <si>
    <t>M-3-I-5-5</t>
  </si>
  <si>
    <t>M-3-I-5-6</t>
  </si>
  <si>
    <t>M-3-I-5-7</t>
  </si>
  <si>
    <t>M-3-I-5-8</t>
  </si>
  <si>
    <t>M-3-I-6-1</t>
  </si>
  <si>
    <t>M-3-I-6-2</t>
  </si>
  <si>
    <t>M-3-I-6-3</t>
  </si>
  <si>
    <t>M-3-I-6-4</t>
  </si>
  <si>
    <t>M-3-I-6-5</t>
  </si>
  <si>
    <t>M-3-I-6-6</t>
  </si>
  <si>
    <t>M-3-I-6-7</t>
  </si>
  <si>
    <t>M-3-I-6-8</t>
  </si>
  <si>
    <t>M-3-H-1-1</t>
  </si>
  <si>
    <t>M-3-H-1-2</t>
  </si>
  <si>
    <t>M-3-H-1-3</t>
  </si>
  <si>
    <t>M-3-H-1-4</t>
  </si>
  <si>
    <t>M-3-H-1-5</t>
  </si>
  <si>
    <t>M-3-H-1-6</t>
  </si>
  <si>
    <t>M-3-H-1-7</t>
  </si>
  <si>
    <t>M-3-H-1-8</t>
  </si>
  <si>
    <t>M-3-H-2-1</t>
  </si>
  <si>
    <t>M-3-H-2-2</t>
  </si>
  <si>
    <t>M-3-H-2-3</t>
  </si>
  <si>
    <t>M-3-H-2-4</t>
  </si>
  <si>
    <t>M-3-H-2-5</t>
  </si>
  <si>
    <t>M-3-H-2-6</t>
  </si>
  <si>
    <t>M-3-H-2-7</t>
  </si>
  <si>
    <t>M-3-H-2-8</t>
  </si>
  <si>
    <t>M-3-H-3-1</t>
  </si>
  <si>
    <t>M-3-H-3-2</t>
  </si>
  <si>
    <t>M-3-H-3-3</t>
  </si>
  <si>
    <t>M-3-H-3-4</t>
  </si>
  <si>
    <t>M-3-H-3-5</t>
  </si>
  <si>
    <t>M-3-H-3-6</t>
  </si>
  <si>
    <t>M-3-H-3-7</t>
  </si>
  <si>
    <t>M-3-H-3-8</t>
  </si>
  <si>
    <t>M-3-H-4-1</t>
  </si>
  <si>
    <t>M-3-H-4-2</t>
  </si>
  <si>
    <t>M-3-H-4-3</t>
  </si>
  <si>
    <t>M-3-H-4-4</t>
  </si>
  <si>
    <t>M-3-H-4-5</t>
  </si>
  <si>
    <t>M-3-H-4-6</t>
  </si>
  <si>
    <t>M-3-H-4-7</t>
  </si>
  <si>
    <t>M-3-H-4-8</t>
  </si>
  <si>
    <t>M-3-H-5-1</t>
  </si>
  <si>
    <t>M-3-H-5-2</t>
  </si>
  <si>
    <t>M-3-H-5-3</t>
  </si>
  <si>
    <t>M-3-H-5-4</t>
  </si>
  <si>
    <t>M-3-H-5-5</t>
  </si>
  <si>
    <t>M-3-H-5-6</t>
  </si>
  <si>
    <t>M-3-H-5-7</t>
  </si>
  <si>
    <t>M-3-H-5-8</t>
  </si>
  <si>
    <t>M-3-H-6-1</t>
  </si>
  <si>
    <t>M-3-H-6-2</t>
  </si>
  <si>
    <t>M-3-H-6-3</t>
  </si>
  <si>
    <t>M-3-H-6-4</t>
  </si>
  <si>
    <t>M-3-H-6-5</t>
  </si>
  <si>
    <t>M-3-H-6-6</t>
  </si>
  <si>
    <t>M-3-H-6-7</t>
  </si>
  <si>
    <t>M-3-H-6-8</t>
  </si>
  <si>
    <t>L G (L+G)</t>
  </si>
  <si>
    <t>χL·χG</t>
  </si>
  <si>
    <r>
      <t>f</t>
    </r>
    <r>
      <rPr>
        <vertAlign val="subscript"/>
        <sz val="12"/>
        <color theme="1"/>
        <rFont val="Calibri"/>
        <family val="2"/>
        <scheme val="minor"/>
      </rPr>
      <t>L/G</t>
    </r>
    <r>
      <rPr>
        <sz val="12"/>
        <color theme="1"/>
        <rFont val="Calibri"/>
        <family val="2"/>
        <scheme val="minor"/>
      </rPr>
      <t xml:space="preserve"> FE</t>
    </r>
  </si>
  <si>
    <r>
      <t>f</t>
    </r>
    <r>
      <rPr>
        <vertAlign val="subscript"/>
        <sz val="12"/>
        <color theme="1"/>
        <rFont val="Calibri"/>
        <family val="2"/>
        <scheme val="minor"/>
      </rPr>
      <t>L/G</t>
    </r>
    <r>
      <rPr>
        <sz val="12"/>
        <color theme="1"/>
        <rFont val="Calibri"/>
        <family val="2"/>
        <scheme val="minor"/>
      </rPr>
      <t xml:space="preserve"> OIC</t>
    </r>
  </si>
  <si>
    <r>
      <t>f</t>
    </r>
    <r>
      <rPr>
        <vertAlign val="subscript"/>
        <sz val="12"/>
        <color theme="1"/>
        <rFont val="Calibri"/>
        <family val="2"/>
        <scheme val="minor"/>
      </rPr>
      <t>L/G</t>
    </r>
    <r>
      <rPr>
        <sz val="12"/>
        <color theme="1"/>
        <rFont val="Calibri"/>
        <family val="2"/>
        <scheme val="minor"/>
      </rPr>
      <t xml:space="preserve"> EC3</t>
    </r>
  </si>
  <si>
    <r>
      <t>f</t>
    </r>
    <r>
      <rPr>
        <vertAlign val="subscript"/>
        <sz val="12"/>
        <color theme="1"/>
        <rFont val="Calibri"/>
        <family val="2"/>
        <scheme val="minor"/>
      </rPr>
      <t>L/G</t>
    </r>
    <r>
      <rPr>
        <sz val="12"/>
        <color theme="1"/>
        <rFont val="Calibri"/>
        <family val="2"/>
        <scheme val="minor"/>
      </rPr>
      <t xml:space="preserve"> S16-14</t>
    </r>
  </si>
  <si>
    <r>
      <t>f</t>
    </r>
    <r>
      <rPr>
        <vertAlign val="subscript"/>
        <sz val="12"/>
        <color theme="1"/>
        <rFont val="Calibri"/>
        <family val="2"/>
        <scheme val="minor"/>
      </rPr>
      <t>L/G</t>
    </r>
    <r>
      <rPr>
        <sz val="12"/>
        <color theme="1"/>
        <rFont val="Calibri"/>
        <family val="2"/>
        <scheme val="minor"/>
      </rPr>
      <t xml:space="preserve"> AISC</t>
    </r>
  </si>
  <si>
    <t>fL/G FE</t>
  </si>
  <si>
    <t>fL/G OIC</t>
  </si>
  <si>
    <t>fL/G EC3</t>
  </si>
  <si>
    <t>fL/G S16-14</t>
  </si>
  <si>
    <t>fL/G AISC</t>
  </si>
  <si>
    <t>xhi_l fe</t>
  </si>
  <si>
    <t>I</t>
  </si>
  <si>
    <t>H</t>
  </si>
  <si>
    <t>lambda</t>
  </si>
  <si>
    <t>khi b</t>
  </si>
  <si>
    <t>χG</t>
  </si>
  <si>
    <t>(h tf) / (b tw)</t>
  </si>
  <si>
    <t>0.5*( h/tw + b/tf) * tf/tw *10^-2</t>
  </si>
  <si>
    <t>not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</si>
</sst>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41" x14ac:knownFonts="1">
    <font>
      <sz val="11"/>
      <color theme="1"/>
      <name val="Calibri"/>
      <family val="2"/>
      <scheme val="minor"/>
    </font>
    <font>
      <sz val="10"/>
      <color theme="1"/>
      <name val="Calibri"/>
      <family val="2"/>
      <scheme val="minor"/>
    </font>
    <font>
      <b/>
      <sz val="11"/>
      <color theme="1"/>
      <name val="Calibri"/>
      <family val="2"/>
      <scheme val="minor"/>
    </font>
    <font>
      <sz val="12"/>
      <color theme="1"/>
      <name val="Calibri"/>
      <family val="2"/>
      <scheme val="minor"/>
    </font>
    <font>
      <i/>
      <sz val="11"/>
      <color theme="1"/>
      <name val="Calibri"/>
      <family val="2"/>
      <scheme val="minor"/>
    </font>
    <font>
      <b/>
      <sz val="16"/>
      <color theme="1"/>
      <name val="Calibri"/>
      <family val="2"/>
      <scheme val="minor"/>
    </font>
    <font>
      <sz val="11"/>
      <color theme="1"/>
      <name val="Calibri"/>
      <family val="2"/>
    </font>
    <font>
      <sz val="11"/>
      <color theme="0" tint="-4.9989318521683403E-2"/>
      <name val="Calibri"/>
      <family val="2"/>
      <scheme val="minor"/>
    </font>
    <font>
      <sz val="12"/>
      <color theme="1"/>
      <name val="Calibri"/>
      <family val="2"/>
    </font>
    <font>
      <vertAlign val="subscript"/>
      <sz val="12"/>
      <color theme="1"/>
      <name val="Calibri"/>
      <family val="2"/>
      <scheme val="minor"/>
    </font>
    <font>
      <vertAlign val="superscript"/>
      <sz val="12"/>
      <color theme="1"/>
      <name val="Calibri"/>
      <family val="2"/>
      <scheme val="minor"/>
    </font>
    <font>
      <vertAlign val="subscript"/>
      <sz val="11"/>
      <color theme="1"/>
      <name val="Calibri"/>
      <family val="2"/>
      <scheme val="minor"/>
    </font>
    <font>
      <i/>
      <sz val="11"/>
      <color theme="0" tint="-4.9989318521683403E-2"/>
      <name val="Calibri"/>
      <family val="2"/>
      <scheme val="minor"/>
    </font>
    <font>
      <sz val="8"/>
      <name val="Calibri"/>
      <family val="2"/>
      <scheme val="minor"/>
    </font>
    <font>
      <sz val="11"/>
      <color rgb="FFFF0000"/>
      <name val="Calibri"/>
      <family val="2"/>
      <scheme val="minor"/>
    </font>
    <font>
      <i/>
      <sz val="11"/>
      <color theme="1"/>
      <name val="Calibri"/>
      <family val="2"/>
    </font>
    <font>
      <sz val="11"/>
      <name val="Calibri"/>
      <family val="2"/>
      <scheme val="minor"/>
    </font>
    <font>
      <sz val="12"/>
      <color rgb="FFFF0000"/>
      <name val="Calibri"/>
      <family val="2"/>
      <scheme val="minor"/>
    </font>
    <font>
      <i/>
      <sz val="14"/>
      <color theme="1"/>
      <name val="Calibri"/>
      <family val="2"/>
      <scheme val="minor"/>
    </font>
    <font>
      <i/>
      <sz val="12"/>
      <color theme="1"/>
      <name val="Calibri"/>
      <family val="2"/>
      <scheme val="minor"/>
    </font>
    <font>
      <b/>
      <i/>
      <sz val="12"/>
      <color theme="1"/>
      <name val="Calibri"/>
      <family val="2"/>
      <scheme val="minor"/>
    </font>
    <font>
      <b/>
      <sz val="24"/>
      <name val="Calibri"/>
      <family val="2"/>
      <scheme val="minor"/>
    </font>
    <font>
      <u/>
      <sz val="18"/>
      <color theme="1"/>
      <name val="Calibri"/>
      <family val="2"/>
      <scheme val="minor"/>
    </font>
    <font>
      <b/>
      <sz val="12"/>
      <color theme="1"/>
      <name val="Calibri"/>
      <family val="2"/>
      <scheme val="minor"/>
    </font>
    <font>
      <i/>
      <sz val="12"/>
      <name val="Calibri"/>
      <family val="2"/>
      <scheme val="minor"/>
    </font>
    <font>
      <b/>
      <i/>
      <sz val="12"/>
      <name val="Calibri"/>
      <family val="2"/>
      <scheme val="minor"/>
    </font>
    <font>
      <b/>
      <i/>
      <sz val="16"/>
      <color theme="1"/>
      <name val="Calibri"/>
      <family val="2"/>
      <scheme val="minor"/>
    </font>
    <font>
      <u/>
      <sz val="14"/>
      <color theme="1"/>
      <name val="Calibri"/>
      <family val="2"/>
      <scheme val="minor"/>
    </font>
    <font>
      <b/>
      <i/>
      <sz val="18"/>
      <color theme="1"/>
      <name val="Calibri"/>
      <family val="2"/>
      <scheme val="minor"/>
    </font>
    <font>
      <b/>
      <i/>
      <sz val="12"/>
      <color rgb="FF00B050"/>
      <name val="Calibri"/>
      <family val="2"/>
      <scheme val="minor"/>
    </font>
    <font>
      <b/>
      <i/>
      <sz val="11"/>
      <color theme="1"/>
      <name val="Calibri"/>
      <family val="2"/>
      <scheme val="minor"/>
    </font>
    <font>
      <sz val="20"/>
      <color rgb="FF000000"/>
      <name val="Calibri"/>
      <family val="2"/>
    </font>
    <font>
      <sz val="9"/>
      <color indexed="81"/>
      <name val="Tahoma"/>
      <family val="2"/>
    </font>
    <font>
      <b/>
      <sz val="9"/>
      <color indexed="81"/>
      <name val="Tahoma"/>
      <family val="2"/>
    </font>
    <font>
      <b/>
      <sz val="14"/>
      <color theme="1"/>
      <name val="Calibri"/>
      <family val="2"/>
      <scheme val="minor"/>
    </font>
    <font>
      <sz val="12"/>
      <name val="Calibri"/>
      <family val="2"/>
      <scheme val="minor"/>
    </font>
    <font>
      <vertAlign val="subscript"/>
      <sz val="12"/>
      <color theme="1"/>
      <name val="Calibri"/>
      <family val="2"/>
    </font>
    <font>
      <sz val="12"/>
      <color theme="1"/>
      <name val="Symbol"/>
      <family val="1"/>
      <charset val="2"/>
    </font>
    <font>
      <b/>
      <sz val="11"/>
      <color rgb="FFFF0000"/>
      <name val="Calibri"/>
      <family val="2"/>
      <scheme val="minor"/>
    </font>
    <font>
      <sz val="11"/>
      <color theme="9" tint="-0.249977111117893"/>
      <name val="Calibri"/>
      <family val="2"/>
      <scheme val="minor"/>
    </font>
    <font>
      <i/>
      <sz val="11"/>
      <color rgb="FFFF0000"/>
      <name val="Calibri"/>
      <family val="2"/>
      <scheme val="minor"/>
    </font>
  </fonts>
  <fills count="7">
    <fill>
      <patternFill patternType="none"/>
    </fill>
    <fill>
      <patternFill patternType="gray125"/>
    </fill>
    <fill>
      <patternFill patternType="solid">
        <fgColor theme="9"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232">
    <xf numFmtId="0" fontId="0" fillId="0" borderId="0" xfId="0"/>
    <xf numFmtId="0" fontId="1" fillId="0" borderId="1" xfId="0" applyFont="1" applyBorder="1" applyAlignment="1">
      <alignment horizontal="center" vertical="center" textRotation="90"/>
    </xf>
    <xf numFmtId="0" fontId="0" fillId="0" borderId="1" xfId="0" applyBorder="1"/>
    <xf numFmtId="0" fontId="0" fillId="3" borderId="0" xfId="0" applyFill="1"/>
    <xf numFmtId="0" fontId="4" fillId="3" borderId="0" xfId="0" applyFont="1" applyFill="1" applyAlignment="1">
      <alignment horizontal="left" wrapText="1"/>
    </xf>
    <xf numFmtId="0" fontId="2" fillId="3" borderId="0" xfId="0" applyFont="1" applyFill="1"/>
    <xf numFmtId="0" fontId="0" fillId="3" borderId="0" xfId="0" applyFill="1" applyAlignment="1">
      <alignment horizontal="right"/>
    </xf>
    <xf numFmtId="0" fontId="7" fillId="3" borderId="0" xfId="0" applyFont="1" applyFill="1"/>
    <xf numFmtId="0" fontId="3" fillId="0" borderId="1" xfId="0" applyFont="1" applyBorder="1" applyAlignment="1">
      <alignment horizontal="center" vertical="center" textRotation="90" wrapText="1"/>
    </xf>
    <xf numFmtId="0" fontId="0" fillId="4" borderId="1" xfId="0" applyFill="1" applyBorder="1" applyAlignment="1" applyProtection="1">
      <alignment horizontal="center"/>
      <protection locked="0"/>
    </xf>
    <xf numFmtId="0" fontId="0" fillId="4" borderId="1" xfId="0" applyFill="1" applyBorder="1" applyAlignment="1">
      <alignment horizontal="center"/>
    </xf>
    <xf numFmtId="2" fontId="0" fillId="0" borderId="0" xfId="0" applyNumberFormat="1" applyAlignment="1">
      <alignment horizontal="center"/>
    </xf>
    <xf numFmtId="0" fontId="5" fillId="3" borderId="0" xfId="0" applyFont="1" applyFill="1" applyAlignment="1">
      <alignment vertical="center"/>
    </xf>
    <xf numFmtId="0" fontId="7" fillId="3" borderId="0" xfId="0" applyFont="1" applyFill="1" applyAlignment="1">
      <alignment horizontal="center" wrapText="1"/>
    </xf>
    <xf numFmtId="0" fontId="0" fillId="3" borderId="0" xfId="0" applyFill="1" applyAlignment="1">
      <alignment horizontal="center"/>
    </xf>
    <xf numFmtId="0" fontId="0" fillId="3" borderId="0" xfId="0" applyFill="1" applyAlignment="1">
      <alignment wrapText="1"/>
    </xf>
    <xf numFmtId="1" fontId="0" fillId="0" borderId="0" xfId="0" applyNumberFormat="1" applyAlignment="1">
      <alignment horizontal="center"/>
    </xf>
    <xf numFmtId="0" fontId="0" fillId="0" borderId="0" xfId="0" applyAlignment="1">
      <alignment wrapText="1"/>
    </xf>
    <xf numFmtId="0" fontId="2" fillId="0" borderId="0" xfId="0" applyFont="1"/>
    <xf numFmtId="0" fontId="0" fillId="3" borderId="0" xfId="0" applyFill="1" applyAlignment="1">
      <alignment horizontal="left"/>
    </xf>
    <xf numFmtId="0" fontId="1" fillId="0" borderId="1" xfId="0" applyFont="1" applyBorder="1" applyAlignment="1">
      <alignment horizontal="center" vertical="center" textRotation="90" wrapText="1"/>
    </xf>
    <xf numFmtId="0" fontId="0" fillId="0" borderId="1" xfId="0" applyBorder="1" applyAlignment="1">
      <alignment horizontal="center"/>
    </xf>
    <xf numFmtId="0" fontId="14" fillId="3" borderId="0" xfId="0" applyFont="1" applyFill="1"/>
    <xf numFmtId="9" fontId="0" fillId="0" borderId="0" xfId="0" quotePrefix="1" applyNumberFormat="1" applyAlignment="1">
      <alignment horizontal="right"/>
    </xf>
    <xf numFmtId="0" fontId="0" fillId="0" borderId="0" xfId="0" quotePrefix="1" applyAlignment="1">
      <alignment horizontal="right"/>
    </xf>
    <xf numFmtId="0" fontId="0" fillId="0" borderId="0" xfId="0" applyAlignment="1">
      <alignment horizontal="center"/>
    </xf>
    <xf numFmtId="0" fontId="16" fillId="3" borderId="0" xfId="0" applyFont="1" applyFill="1"/>
    <xf numFmtId="0" fontId="1" fillId="0" borderId="0" xfId="0" applyFont="1" applyAlignment="1">
      <alignment horizontal="center" vertical="center"/>
    </xf>
    <xf numFmtId="0" fontId="16" fillId="3" borderId="0" xfId="0" applyFont="1" applyFill="1" applyAlignment="1">
      <alignment horizontal="right"/>
    </xf>
    <xf numFmtId="0" fontId="0" fillId="0" borderId="0" xfId="0" applyAlignment="1">
      <alignment horizontal="center" vertical="center" textRotation="90"/>
    </xf>
    <xf numFmtId="0" fontId="1" fillId="0" borderId="0" xfId="0" applyFont="1" applyAlignment="1">
      <alignment horizontal="center" vertical="center" textRotation="90" wrapText="1"/>
    </xf>
    <xf numFmtId="0" fontId="4" fillId="3" borderId="0" xfId="0" applyFont="1" applyFill="1" applyAlignment="1">
      <alignment vertical="top" wrapText="1"/>
    </xf>
    <xf numFmtId="0" fontId="0" fillId="3" borderId="0" xfId="0" applyFill="1" applyAlignment="1">
      <alignment vertical="top" wrapText="1"/>
    </xf>
    <xf numFmtId="0" fontId="3" fillId="0" borderId="1" xfId="0" applyFont="1" applyBorder="1" applyAlignment="1" applyProtection="1">
      <alignment horizontal="center" vertical="center" textRotation="90" wrapText="1"/>
      <protection locked="0"/>
    </xf>
    <xf numFmtId="0" fontId="0" fillId="0" borderId="0" xfId="0" applyProtection="1">
      <protection locked="0"/>
    </xf>
    <xf numFmtId="0" fontId="0" fillId="0" borderId="1" xfId="0" applyBorder="1" applyProtection="1">
      <protection locked="0"/>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0" fillId="0" borderId="1" xfId="0" applyBorder="1" applyAlignment="1" applyProtection="1">
      <alignment horizontal="center"/>
      <protection locked="0"/>
    </xf>
    <xf numFmtId="0" fontId="0" fillId="2" borderId="1" xfId="0" applyFill="1" applyBorder="1" applyAlignment="1" applyProtection="1">
      <alignment horizontal="center"/>
      <protection locked="0"/>
    </xf>
    <xf numFmtId="2" fontId="0" fillId="2" borderId="1" xfId="0" applyNumberFormat="1" applyFill="1" applyBorder="1" applyAlignment="1" applyProtection="1">
      <alignment horizontal="center"/>
      <protection locked="0"/>
    </xf>
    <xf numFmtId="1" fontId="0" fillId="2" borderId="1" xfId="0" applyNumberFormat="1" applyFill="1" applyBorder="1" applyAlignment="1" applyProtection="1">
      <alignment horizontal="center"/>
      <protection locked="0"/>
    </xf>
    <xf numFmtId="0" fontId="0" fillId="0" borderId="3" xfId="0" applyBorder="1" applyAlignment="1" applyProtection="1">
      <alignment horizontal="center"/>
      <protection locked="0"/>
    </xf>
    <xf numFmtId="0" fontId="3" fillId="0" borderId="1" xfId="0" applyFont="1" applyBorder="1" applyAlignment="1">
      <alignment horizontal="center" vertical="center" textRotation="90"/>
    </xf>
    <xf numFmtId="0" fontId="8" fillId="0" borderId="1" xfId="0" applyFont="1" applyBorder="1" applyAlignment="1">
      <alignment horizontal="center" vertical="center" textRotation="90" wrapText="1"/>
    </xf>
    <xf numFmtId="0" fontId="17" fillId="3" borderId="0" xfId="0" applyFont="1" applyFill="1"/>
    <xf numFmtId="0" fontId="18" fillId="3" borderId="0" xfId="0" applyFont="1" applyFill="1" applyAlignment="1">
      <alignment horizontal="center" vertical="center"/>
    </xf>
    <xf numFmtId="0" fontId="19" fillId="3" borderId="0" xfId="0" applyFont="1" applyFill="1" applyAlignment="1">
      <alignment horizontal="left" vertical="top" wrapText="1"/>
    </xf>
    <xf numFmtId="2" fontId="0" fillId="4" borderId="1" xfId="0" applyNumberFormat="1" applyFill="1" applyBorder="1" applyAlignment="1" applyProtection="1">
      <alignment horizontal="center"/>
      <protection locked="0"/>
    </xf>
    <xf numFmtId="0" fontId="19" fillId="3" borderId="0" xfId="0" applyFont="1" applyFill="1" applyAlignment="1">
      <alignment vertical="top" wrapText="1"/>
    </xf>
    <xf numFmtId="0" fontId="3" fillId="3" borderId="0" xfId="0" applyFont="1" applyFill="1"/>
    <xf numFmtId="0" fontId="3" fillId="3" borderId="0" xfId="0" applyFont="1" applyFill="1" applyAlignment="1">
      <alignment vertical="top" wrapText="1"/>
    </xf>
    <xf numFmtId="49" fontId="3" fillId="3" borderId="0" xfId="0" applyNumberFormat="1" applyFont="1" applyFill="1"/>
    <xf numFmtId="0" fontId="3" fillId="3" borderId="0" xfId="0" applyFont="1" applyFill="1" applyAlignment="1">
      <alignment horizontal="center"/>
    </xf>
    <xf numFmtId="0" fontId="23" fillId="3" borderId="0" xfId="0" applyFont="1" applyFill="1"/>
    <xf numFmtId="0" fontId="17" fillId="3" borderId="0" xfId="0" applyFont="1" applyFill="1" applyAlignment="1">
      <alignment horizontal="left" vertical="top" wrapText="1"/>
    </xf>
    <xf numFmtId="0" fontId="22" fillId="3" borderId="0" xfId="0" applyFont="1" applyFill="1" applyAlignment="1">
      <alignment horizontal="left" vertical="center"/>
    </xf>
    <xf numFmtId="0" fontId="3" fillId="3" borderId="0" xfId="0" applyFont="1" applyFill="1" applyAlignment="1">
      <alignment vertical="center" wrapText="1"/>
    </xf>
    <xf numFmtId="0" fontId="26" fillId="3" borderId="0" xfId="0" applyFont="1" applyFill="1"/>
    <xf numFmtId="0" fontId="28" fillId="3" borderId="0" xfId="0" applyFont="1" applyFill="1"/>
    <xf numFmtId="0" fontId="28" fillId="3" borderId="0" xfId="0" applyFont="1" applyFill="1" applyAlignment="1">
      <alignment horizontal="left" vertical="top"/>
    </xf>
    <xf numFmtId="0" fontId="14" fillId="0" borderId="0" xfId="0" applyFont="1"/>
    <xf numFmtId="0" fontId="31" fillId="0" borderId="0" xfId="0" applyFont="1"/>
    <xf numFmtId="0" fontId="1" fillId="0" borderId="1" xfId="0" applyFont="1" applyBorder="1" applyAlignment="1">
      <alignment horizontal="center" vertical="center"/>
    </xf>
    <xf numFmtId="0" fontId="0" fillId="0" borderId="1" xfId="0" applyBorder="1" applyAlignment="1">
      <alignment horizontal="center" vertical="center"/>
    </xf>
    <xf numFmtId="0" fontId="35" fillId="0" borderId="1" xfId="0" applyFont="1" applyBorder="1" applyAlignment="1">
      <alignment horizontal="center" vertical="center" textRotation="90" wrapText="1"/>
    </xf>
    <xf numFmtId="0" fontId="3" fillId="0" borderId="6" xfId="0" applyFont="1" applyBorder="1" applyAlignment="1" applyProtection="1">
      <alignment horizontal="center" vertical="center" textRotation="90" wrapText="1"/>
      <protection locked="0"/>
    </xf>
    <xf numFmtId="0" fontId="3" fillId="0" borderId="6" xfId="0" applyFont="1" applyBorder="1" applyAlignment="1" applyProtection="1">
      <alignment horizontal="center" vertical="center" wrapText="1"/>
      <protection locked="0"/>
    </xf>
    <xf numFmtId="1" fontId="0" fillId="2" borderId="6" xfId="0" applyNumberFormat="1" applyFill="1" applyBorder="1" applyAlignment="1" applyProtection="1">
      <alignment horizontal="center"/>
      <protection locked="0"/>
    </xf>
    <xf numFmtId="0" fontId="3" fillId="0" borderId="19" xfId="0" applyFont="1" applyBorder="1" applyAlignment="1">
      <alignment horizontal="center" vertical="center" textRotation="90" wrapText="1"/>
    </xf>
    <xf numFmtId="0" fontId="3" fillId="0" borderId="20" xfId="0" applyFont="1" applyBorder="1" applyAlignment="1">
      <alignment horizontal="center" vertical="center" textRotation="90" wrapText="1"/>
    </xf>
    <xf numFmtId="0" fontId="3" fillId="0" borderId="19" xfId="0" applyFont="1" applyBorder="1" applyAlignment="1" applyProtection="1">
      <alignment horizontal="center" vertical="center"/>
      <protection locked="0"/>
    </xf>
    <xf numFmtId="0" fontId="3" fillId="0" borderId="20" xfId="0" applyFont="1" applyBorder="1" applyAlignment="1" applyProtection="1">
      <alignment horizontal="center" vertical="center"/>
      <protection locked="0"/>
    </xf>
    <xf numFmtId="2" fontId="0" fillId="0" borderId="20" xfId="0" applyNumberFormat="1" applyBorder="1" applyAlignment="1" applyProtection="1">
      <alignment horizontal="center"/>
      <protection locked="0"/>
    </xf>
    <xf numFmtId="2" fontId="0" fillId="0" borderId="22" xfId="0" applyNumberFormat="1" applyBorder="1" applyAlignment="1" applyProtection="1">
      <alignment horizontal="center"/>
      <protection locked="0"/>
    </xf>
    <xf numFmtId="0" fontId="3" fillId="0" borderId="4" xfId="0" applyFont="1" applyBorder="1" applyAlignment="1">
      <alignment horizontal="center" vertical="center" textRotation="90" wrapText="1"/>
    </xf>
    <xf numFmtId="0" fontId="3" fillId="0" borderId="4" xfId="0" applyFont="1" applyBorder="1" applyAlignment="1" applyProtection="1">
      <alignment horizontal="center" vertical="center" wrapText="1"/>
      <protection locked="0"/>
    </xf>
    <xf numFmtId="0" fontId="0" fillId="0" borderId="4" xfId="0" applyBorder="1" applyAlignment="1" applyProtection="1">
      <alignment horizontal="center"/>
      <protection locked="0"/>
    </xf>
    <xf numFmtId="0" fontId="0" fillId="0" borderId="19"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22" xfId="0" applyBorder="1" applyAlignment="1" applyProtection="1">
      <alignment horizontal="center"/>
      <protection locked="0"/>
    </xf>
    <xf numFmtId="2" fontId="0" fillId="4" borderId="20" xfId="0" applyNumberFormat="1" applyFill="1" applyBorder="1" applyAlignment="1" applyProtection="1">
      <alignment horizontal="center"/>
      <protection locked="0"/>
    </xf>
    <xf numFmtId="0" fontId="19" fillId="3" borderId="0" xfId="0" applyFont="1" applyFill="1" applyAlignment="1">
      <alignment vertical="top"/>
    </xf>
    <xf numFmtId="0" fontId="0" fillId="5" borderId="0" xfId="0" applyFill="1"/>
    <xf numFmtId="0" fontId="2" fillId="5" borderId="0" xfId="0" applyFont="1" applyFill="1"/>
    <xf numFmtId="0" fontId="3" fillId="5" borderId="1" xfId="0" applyFont="1" applyFill="1" applyBorder="1" applyAlignment="1">
      <alignment horizontal="left" vertical="center" wrapText="1"/>
    </xf>
    <xf numFmtId="0" fontId="0" fillId="5" borderId="1" xfId="0" applyFill="1" applyBorder="1" applyAlignment="1">
      <alignment horizontal="left"/>
    </xf>
    <xf numFmtId="0" fontId="2" fillId="5" borderId="0" xfId="0" applyFont="1" applyFill="1" applyAlignment="1">
      <alignment horizontal="center"/>
    </xf>
    <xf numFmtId="0" fontId="34" fillId="5" borderId="0" xfId="0" applyFont="1" applyFill="1" applyAlignment="1">
      <alignment horizontal="center" vertical="center"/>
    </xf>
    <xf numFmtId="0" fontId="3" fillId="0" borderId="0" xfId="0" applyFont="1" applyAlignment="1">
      <alignment horizontal="center" vertical="center" wrapText="1"/>
    </xf>
    <xf numFmtId="0" fontId="0" fillId="5" borderId="0" xfId="0" applyFill="1" applyAlignment="1">
      <alignment horizontal="left" wrapText="1"/>
    </xf>
    <xf numFmtId="0" fontId="34" fillId="5" borderId="0" xfId="0" applyFont="1" applyFill="1" applyAlignment="1">
      <alignment vertical="center"/>
    </xf>
    <xf numFmtId="0" fontId="14" fillId="5" borderId="0" xfId="0" applyFont="1" applyFill="1"/>
    <xf numFmtId="2" fontId="0" fillId="0" borderId="1" xfId="0" applyNumberFormat="1" applyBorder="1" applyAlignment="1" applyProtection="1">
      <alignment horizontal="center"/>
      <protection locked="0"/>
    </xf>
    <xf numFmtId="0" fontId="0" fillId="0" borderId="1" xfId="0" applyBorder="1" applyAlignment="1" applyProtection="1">
      <alignment horizontal="center" vertical="center" textRotation="90"/>
      <protection locked="0"/>
    </xf>
    <xf numFmtId="0" fontId="0" fillId="0" borderId="1" xfId="0" quotePrefix="1" applyBorder="1" applyAlignment="1" applyProtection="1">
      <alignment horizontal="center"/>
      <protection locked="0"/>
    </xf>
    <xf numFmtId="164" fontId="0" fillId="0" borderId="1" xfId="0" applyNumberFormat="1" applyBorder="1" applyAlignment="1" applyProtection="1">
      <alignment horizontal="center"/>
      <protection locked="0"/>
    </xf>
    <xf numFmtId="164" fontId="0" fillId="0" borderId="1" xfId="0" applyNumberFormat="1" applyBorder="1" applyAlignment="1">
      <alignment horizontal="center"/>
    </xf>
    <xf numFmtId="0" fontId="0" fillId="6" borderId="1" xfId="0" applyFill="1" applyBorder="1" applyAlignment="1" applyProtection="1">
      <alignment horizontal="center"/>
      <protection locked="0"/>
    </xf>
    <xf numFmtId="164" fontId="0" fillId="0" borderId="0" xfId="0" applyNumberFormat="1" applyAlignment="1">
      <alignment horizontal="center"/>
    </xf>
    <xf numFmtId="0" fontId="3" fillId="0" borderId="4" xfId="0" applyFont="1" applyBorder="1" applyAlignment="1" applyProtection="1">
      <alignment horizontal="center" vertical="center"/>
      <protection locked="0"/>
    </xf>
    <xf numFmtId="0" fontId="0" fillId="0" borderId="24" xfId="0" applyBorder="1" applyAlignment="1" applyProtection="1">
      <alignment horizontal="center"/>
      <protection locked="0"/>
    </xf>
    <xf numFmtId="0" fontId="3" fillId="0" borderId="6" xfId="0" applyFont="1" applyBorder="1" applyAlignment="1">
      <alignment horizontal="center" vertical="center" textRotation="90" wrapText="1"/>
    </xf>
    <xf numFmtId="0" fontId="3" fillId="0" borderId="6" xfId="0" applyFont="1" applyBorder="1" applyAlignment="1" applyProtection="1">
      <alignment horizontal="center" vertical="center"/>
      <protection locked="0"/>
    </xf>
    <xf numFmtId="0" fontId="0" fillId="0" borderId="25" xfId="0" applyBorder="1" applyProtection="1">
      <protection locked="0"/>
    </xf>
    <xf numFmtId="0" fontId="0" fillId="0" borderId="26" xfId="0" applyBorder="1" applyProtection="1">
      <protection locked="0"/>
    </xf>
    <xf numFmtId="0" fontId="34" fillId="0" borderId="0" xfId="0" applyFont="1" applyAlignment="1" applyProtection="1">
      <alignment horizontal="center" vertical="center"/>
      <protection locked="0"/>
    </xf>
    <xf numFmtId="0" fontId="6" fillId="0" borderId="1" xfId="0" applyFont="1" applyBorder="1" applyProtection="1">
      <protection locked="0"/>
    </xf>
    <xf numFmtId="0" fontId="16" fillId="0" borderId="1" xfId="0" applyFont="1" applyBorder="1" applyAlignment="1" applyProtection="1">
      <alignment horizontal="center"/>
      <protection locked="0"/>
    </xf>
    <xf numFmtId="1" fontId="0" fillId="0" borderId="4" xfId="0" applyNumberFormat="1" applyBorder="1" applyAlignment="1" applyProtection="1">
      <alignment horizontal="center"/>
      <protection locked="0"/>
    </xf>
    <xf numFmtId="1" fontId="0" fillId="0" borderId="1" xfId="0" applyNumberFormat="1" applyBorder="1" applyAlignment="1" applyProtection="1">
      <alignment horizontal="center"/>
      <protection locked="0"/>
    </xf>
    <xf numFmtId="0" fontId="38" fillId="3" borderId="0" xfId="0" applyFont="1" applyFill="1"/>
    <xf numFmtId="0" fontId="14" fillId="0" borderId="1" xfId="0" applyFont="1" applyBorder="1" applyAlignment="1" applyProtection="1">
      <alignment horizontal="center"/>
      <protection locked="0"/>
    </xf>
    <xf numFmtId="165" fontId="0" fillId="0" borderId="1" xfId="0" applyNumberFormat="1" applyBorder="1" applyAlignment="1" applyProtection="1">
      <alignment horizontal="center"/>
      <protection locked="0"/>
    </xf>
    <xf numFmtId="166" fontId="0" fillId="0" borderId="1" xfId="0" applyNumberFormat="1" applyBorder="1" applyAlignment="1" applyProtection="1">
      <alignment horizontal="center"/>
      <protection locked="0"/>
    </xf>
    <xf numFmtId="0" fontId="39" fillId="0" borderId="1" xfId="0" applyFont="1" applyBorder="1" applyAlignment="1" applyProtection="1">
      <alignment horizontal="center"/>
      <protection locked="0"/>
    </xf>
    <xf numFmtId="0" fontId="4" fillId="3" borderId="0" xfId="0" applyFont="1" applyFill="1" applyAlignment="1">
      <alignment horizontal="left"/>
    </xf>
    <xf numFmtId="0" fontId="4" fillId="0" borderId="1" xfId="0" applyFont="1" applyBorder="1" applyAlignment="1" applyProtection="1">
      <alignment horizontal="center"/>
      <protection locked="0"/>
    </xf>
    <xf numFmtId="0" fontId="40" fillId="0" borderId="1" xfId="0" applyFont="1" applyBorder="1" applyAlignment="1" applyProtection="1">
      <alignment horizontal="center"/>
      <protection locked="0"/>
    </xf>
    <xf numFmtId="0" fontId="4" fillId="2" borderId="1" xfId="0" applyFont="1" applyFill="1" applyBorder="1" applyAlignment="1" applyProtection="1">
      <alignment horizontal="center"/>
      <protection locked="0"/>
    </xf>
    <xf numFmtId="2" fontId="4" fillId="2" borderId="1" xfId="0" applyNumberFormat="1" applyFont="1" applyFill="1" applyBorder="1" applyAlignment="1" applyProtection="1">
      <alignment horizontal="center"/>
      <protection locked="0"/>
    </xf>
    <xf numFmtId="164" fontId="4" fillId="0" borderId="1" xfId="0" applyNumberFormat="1" applyFont="1" applyBorder="1" applyAlignment="1" applyProtection="1">
      <alignment horizontal="center"/>
      <protection locked="0"/>
    </xf>
    <xf numFmtId="1" fontId="4" fillId="0" borderId="1" xfId="0" applyNumberFormat="1" applyFont="1" applyBorder="1" applyAlignment="1" applyProtection="1">
      <alignment horizontal="center"/>
      <protection locked="0"/>
    </xf>
    <xf numFmtId="1" fontId="4" fillId="0" borderId="4" xfId="0" applyNumberFormat="1" applyFont="1" applyBorder="1" applyAlignment="1" applyProtection="1">
      <alignment horizontal="center"/>
      <protection locked="0"/>
    </xf>
    <xf numFmtId="2" fontId="4" fillId="0" borderId="1" xfId="0" applyNumberFormat="1" applyFont="1" applyBorder="1" applyAlignment="1" applyProtection="1">
      <alignment horizontal="center"/>
      <protection locked="0"/>
    </xf>
    <xf numFmtId="0" fontId="4" fillId="0" borderId="20" xfId="0" applyFont="1" applyBorder="1" applyAlignment="1" applyProtection="1">
      <alignment horizontal="center"/>
      <protection locked="0"/>
    </xf>
    <xf numFmtId="2" fontId="4" fillId="0" borderId="20" xfId="0" applyNumberFormat="1" applyFont="1" applyBorder="1" applyAlignment="1" applyProtection="1">
      <alignment horizontal="center"/>
      <protection locked="0"/>
    </xf>
    <xf numFmtId="2" fontId="4" fillId="4" borderId="20" xfId="0" applyNumberFormat="1" applyFont="1" applyFill="1" applyBorder="1" applyAlignment="1" applyProtection="1">
      <alignment horizontal="center"/>
      <protection locked="0"/>
    </xf>
    <xf numFmtId="2" fontId="4" fillId="4" borderId="1" xfId="0" applyNumberFormat="1" applyFont="1" applyFill="1" applyBorder="1" applyAlignment="1" applyProtection="1">
      <alignment horizontal="center"/>
      <protection locked="0"/>
    </xf>
    <xf numFmtId="1" fontId="4" fillId="2" borderId="1" xfId="0" applyNumberFormat="1" applyFont="1" applyFill="1" applyBorder="1" applyAlignment="1" applyProtection="1">
      <alignment horizontal="center"/>
      <protection locked="0"/>
    </xf>
    <xf numFmtId="1" fontId="4" fillId="2" borderId="6" xfId="0" applyNumberFormat="1" applyFont="1" applyFill="1" applyBorder="1" applyAlignment="1" applyProtection="1">
      <alignment horizontal="center"/>
      <protection locked="0"/>
    </xf>
    <xf numFmtId="0" fontId="4" fillId="0" borderId="19" xfId="0" applyFont="1" applyBorder="1" applyAlignment="1" applyProtection="1">
      <alignment horizontal="center"/>
      <protection locked="0"/>
    </xf>
    <xf numFmtId="0" fontId="14" fillId="0" borderId="3" xfId="0" applyFont="1" applyBorder="1" applyAlignment="1" applyProtection="1">
      <alignment horizontal="center"/>
      <protection locked="0"/>
    </xf>
    <xf numFmtId="0" fontId="4" fillId="2" borderId="3" xfId="0" applyFont="1" applyFill="1" applyBorder="1" applyAlignment="1" applyProtection="1">
      <alignment horizontal="center"/>
      <protection locked="0"/>
    </xf>
    <xf numFmtId="0" fontId="4" fillId="0" borderId="3" xfId="0" applyFont="1" applyBorder="1" applyAlignment="1" applyProtection="1">
      <alignment horizontal="center"/>
      <protection locked="0"/>
    </xf>
    <xf numFmtId="0" fontId="0" fillId="2" borderId="3" xfId="0" applyFill="1" applyBorder="1" applyAlignment="1" applyProtection="1">
      <alignment horizontal="center"/>
      <protection locked="0"/>
    </xf>
    <xf numFmtId="2" fontId="0" fillId="2" borderId="3" xfId="0" applyNumberFormat="1" applyFill="1" applyBorder="1" applyAlignment="1" applyProtection="1">
      <alignment horizontal="center"/>
      <protection locked="0"/>
    </xf>
    <xf numFmtId="1" fontId="0" fillId="0" borderId="3" xfId="0" applyNumberFormat="1" applyBorder="1" applyAlignment="1" applyProtection="1">
      <alignment horizontal="center"/>
      <protection locked="0"/>
    </xf>
    <xf numFmtId="2" fontId="0" fillId="0" borderId="3" xfId="0" applyNumberFormat="1" applyBorder="1" applyAlignment="1" applyProtection="1">
      <alignment horizontal="center"/>
      <protection locked="0"/>
    </xf>
    <xf numFmtId="164" fontId="0" fillId="0" borderId="3" xfId="0" applyNumberFormat="1" applyBorder="1" applyAlignment="1" applyProtection="1">
      <alignment horizontal="center"/>
      <protection locked="0"/>
    </xf>
    <xf numFmtId="0" fontId="0" fillId="0" borderId="27" xfId="0" applyBorder="1" applyAlignment="1" applyProtection="1">
      <alignment horizontal="center"/>
      <protection locked="0"/>
    </xf>
    <xf numFmtId="2" fontId="0" fillId="0" borderId="27" xfId="0" applyNumberFormat="1" applyBorder="1" applyAlignment="1" applyProtection="1">
      <alignment horizontal="center"/>
      <protection locked="0"/>
    </xf>
    <xf numFmtId="2" fontId="0" fillId="4" borderId="27" xfId="0" applyNumberFormat="1" applyFill="1" applyBorder="1" applyAlignment="1" applyProtection="1">
      <alignment horizontal="center"/>
      <protection locked="0"/>
    </xf>
    <xf numFmtId="2" fontId="0" fillId="4" borderId="3" xfId="0" applyNumberFormat="1" applyFill="1" applyBorder="1" applyAlignment="1" applyProtection="1">
      <alignment horizontal="center"/>
      <protection locked="0"/>
    </xf>
    <xf numFmtId="1" fontId="0" fillId="2" borderId="3" xfId="0" applyNumberFormat="1" applyFill="1" applyBorder="1" applyAlignment="1" applyProtection="1">
      <alignment horizontal="center"/>
      <protection locked="0"/>
    </xf>
    <xf numFmtId="1" fontId="0" fillId="2" borderId="9" xfId="0" applyNumberFormat="1" applyFill="1" applyBorder="1" applyAlignment="1" applyProtection="1">
      <alignment horizontal="center"/>
      <protection locked="0"/>
    </xf>
    <xf numFmtId="0" fontId="0" fillId="0" borderId="28" xfId="0" applyBorder="1" applyAlignment="1" applyProtection="1">
      <alignment horizontal="center"/>
      <protection locked="0"/>
    </xf>
    <xf numFmtId="0" fontId="14" fillId="0" borderId="21" xfId="0" applyFont="1" applyBorder="1" applyAlignment="1" applyProtection="1">
      <alignment horizontal="center"/>
      <protection locked="0"/>
    </xf>
    <xf numFmtId="0" fontId="4" fillId="2" borderId="21" xfId="0" applyFont="1" applyFill="1" applyBorder="1" applyAlignment="1" applyProtection="1">
      <alignment horizontal="center"/>
      <protection locked="0"/>
    </xf>
    <xf numFmtId="0" fontId="4" fillId="0" borderId="21" xfId="0" applyFont="1" applyBorder="1" applyAlignment="1" applyProtection="1">
      <alignment horizontal="center"/>
      <protection locked="0"/>
    </xf>
    <xf numFmtId="0" fontId="0" fillId="2" borderId="21" xfId="0" applyFill="1" applyBorder="1" applyAlignment="1" applyProtection="1">
      <alignment horizontal="center"/>
      <protection locked="0"/>
    </xf>
    <xf numFmtId="2" fontId="0" fillId="2" borderId="21" xfId="0" applyNumberFormat="1" applyFill="1" applyBorder="1" applyAlignment="1" applyProtection="1">
      <alignment horizontal="center"/>
      <protection locked="0"/>
    </xf>
    <xf numFmtId="1" fontId="4" fillId="0" borderId="21" xfId="0" applyNumberFormat="1" applyFont="1" applyBorder="1" applyAlignment="1" applyProtection="1">
      <alignment horizontal="center"/>
      <protection locked="0"/>
    </xf>
    <xf numFmtId="2" fontId="0" fillId="0" borderId="21" xfId="0" applyNumberFormat="1" applyBorder="1" applyAlignment="1" applyProtection="1">
      <alignment horizontal="center"/>
      <protection locked="0"/>
    </xf>
    <xf numFmtId="164" fontId="0" fillId="0" borderId="21" xfId="0" applyNumberFormat="1" applyBorder="1" applyAlignment="1" applyProtection="1">
      <alignment horizontal="center"/>
      <protection locked="0"/>
    </xf>
    <xf numFmtId="2" fontId="0" fillId="4" borderId="22" xfId="0" applyNumberFormat="1" applyFill="1" applyBorder="1" applyAlignment="1" applyProtection="1">
      <alignment horizontal="center"/>
      <protection locked="0"/>
    </xf>
    <xf numFmtId="2" fontId="0" fillId="4" borderId="21" xfId="0" applyNumberFormat="1" applyFill="1" applyBorder="1" applyAlignment="1" applyProtection="1">
      <alignment horizontal="center"/>
      <protection locked="0"/>
    </xf>
    <xf numFmtId="1" fontId="0" fillId="2" borderId="21" xfId="0" applyNumberFormat="1" applyFill="1" applyBorder="1" applyAlignment="1" applyProtection="1">
      <alignment horizontal="center"/>
      <protection locked="0"/>
    </xf>
    <xf numFmtId="1" fontId="0" fillId="2" borderId="29" xfId="0" applyNumberFormat="1" applyFill="1" applyBorder="1" applyAlignment="1" applyProtection="1">
      <alignment horizontal="center"/>
      <protection locked="0"/>
    </xf>
    <xf numFmtId="0" fontId="0" fillId="0" borderId="30" xfId="0" applyBorder="1" applyAlignment="1" applyProtection="1">
      <alignment horizontal="center"/>
      <protection locked="0"/>
    </xf>
    <xf numFmtId="1" fontId="0" fillId="0" borderId="21" xfId="0" applyNumberFormat="1" applyBorder="1" applyAlignment="1" applyProtection="1">
      <alignment horizontal="center"/>
      <protection locked="0"/>
    </xf>
    <xf numFmtId="1" fontId="4" fillId="0" borderId="1" xfId="0" applyNumberFormat="1" applyFont="1" applyBorder="1" applyAlignment="1" applyProtection="1">
      <alignment horizontal="right"/>
      <protection locked="0"/>
    </xf>
    <xf numFmtId="1" fontId="0" fillId="0" borderId="1" xfId="0" applyNumberFormat="1" applyBorder="1" applyAlignment="1" applyProtection="1">
      <alignment horizontal="right"/>
      <protection locked="0"/>
    </xf>
    <xf numFmtId="1" fontId="0" fillId="0" borderId="21" xfId="0" applyNumberFormat="1" applyBorder="1" applyAlignment="1" applyProtection="1">
      <alignment horizontal="right"/>
      <protection locked="0"/>
    </xf>
    <xf numFmtId="1" fontId="0" fillId="0" borderId="3" xfId="0" applyNumberFormat="1" applyBorder="1" applyAlignment="1" applyProtection="1">
      <alignment horizontal="right"/>
      <protection locked="0"/>
    </xf>
    <xf numFmtId="2" fontId="4" fillId="0" borderId="0" xfId="0" applyNumberFormat="1" applyFont="1" applyAlignment="1">
      <alignment horizontal="center"/>
    </xf>
    <xf numFmtId="2" fontId="4" fillId="0" borderId="21" xfId="0" applyNumberFormat="1" applyFont="1" applyBorder="1" applyAlignment="1" applyProtection="1">
      <alignment horizontal="center"/>
      <protection locked="0"/>
    </xf>
    <xf numFmtId="2" fontId="4" fillId="0" borderId="3" xfId="0" applyNumberFormat="1" applyFont="1" applyBorder="1" applyAlignment="1" applyProtection="1">
      <alignment horizontal="center"/>
      <protection locked="0"/>
    </xf>
    <xf numFmtId="165" fontId="4" fillId="0" borderId="1" xfId="0" applyNumberFormat="1" applyFont="1" applyBorder="1" applyAlignment="1" applyProtection="1">
      <alignment horizontal="center"/>
      <protection locked="0"/>
    </xf>
    <xf numFmtId="165" fontId="0" fillId="0" borderId="21" xfId="0" applyNumberFormat="1" applyBorder="1" applyAlignment="1" applyProtection="1">
      <alignment horizontal="center"/>
      <protection locked="0"/>
    </xf>
    <xf numFmtId="165" fontId="0" fillId="0" borderId="3" xfId="0" applyNumberFormat="1" applyBorder="1" applyAlignment="1" applyProtection="1">
      <alignment horizontal="center"/>
      <protection locked="0"/>
    </xf>
    <xf numFmtId="2" fontId="4" fillId="0" borderId="4" xfId="0" applyNumberFormat="1" applyFont="1" applyBorder="1" applyAlignment="1" applyProtection="1">
      <alignment horizontal="center"/>
      <protection locked="0"/>
    </xf>
    <xf numFmtId="2" fontId="0" fillId="0" borderId="4" xfId="0" applyNumberFormat="1" applyBorder="1" applyAlignment="1" applyProtection="1">
      <alignment horizontal="center"/>
      <protection locked="0"/>
    </xf>
    <xf numFmtId="2" fontId="0" fillId="0" borderId="24" xfId="0" applyNumberFormat="1" applyBorder="1" applyAlignment="1" applyProtection="1">
      <alignment horizontal="center"/>
      <protection locked="0"/>
    </xf>
    <xf numFmtId="2" fontId="0" fillId="0" borderId="7" xfId="0" applyNumberFormat="1" applyBorder="1" applyAlignment="1" applyProtection="1">
      <alignment horizontal="center"/>
      <protection locked="0"/>
    </xf>
    <xf numFmtId="164" fontId="4" fillId="2" borderId="1" xfId="0" applyNumberFormat="1" applyFont="1"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164" fontId="0" fillId="2" borderId="21" xfId="0" applyNumberFormat="1" applyFill="1" applyBorder="1" applyAlignment="1" applyProtection="1">
      <alignment horizontal="center"/>
      <protection locked="0"/>
    </xf>
    <xf numFmtId="164" fontId="0" fillId="2" borderId="3" xfId="0" applyNumberFormat="1" applyFill="1" applyBorder="1" applyAlignment="1" applyProtection="1">
      <alignment horizontal="center"/>
      <protection locked="0"/>
    </xf>
    <xf numFmtId="2" fontId="0" fillId="4" borderId="1" xfId="0" applyNumberFormat="1" applyFill="1" applyBorder="1" applyAlignment="1">
      <alignment horizontal="center"/>
    </xf>
    <xf numFmtId="0" fontId="0" fillId="0" borderId="0" xfId="0" applyAlignment="1">
      <alignment vertical="center" wrapText="1"/>
    </xf>
    <xf numFmtId="0" fontId="0" fillId="6" borderId="0" xfId="0" applyFill="1"/>
    <xf numFmtId="0" fontId="34" fillId="0" borderId="23" xfId="0" applyFont="1" applyBorder="1" applyAlignment="1" applyProtection="1">
      <alignment horizontal="center" vertical="center"/>
      <protection locked="0"/>
    </xf>
    <xf numFmtId="0" fontId="34" fillId="0" borderId="8" xfId="0" applyFont="1" applyBorder="1" applyAlignment="1" applyProtection="1">
      <alignment horizontal="center" vertical="center"/>
      <protection locked="0"/>
    </xf>
    <xf numFmtId="0" fontId="34" fillId="0" borderId="1" xfId="0" applyFont="1" applyBorder="1" applyAlignment="1">
      <alignment horizontal="center" vertical="center"/>
    </xf>
    <xf numFmtId="0" fontId="34" fillId="0" borderId="4" xfId="0" applyFont="1" applyBorder="1" applyAlignment="1">
      <alignment horizontal="center" vertical="center"/>
    </xf>
    <xf numFmtId="0" fontId="34" fillId="0" borderId="16" xfId="0" applyFont="1" applyBorder="1" applyAlignment="1">
      <alignment horizontal="center" vertical="center"/>
    </xf>
    <xf numFmtId="0" fontId="34" fillId="0" borderId="17" xfId="0" applyFont="1" applyBorder="1" applyAlignment="1">
      <alignment horizontal="center" vertical="center"/>
    </xf>
    <xf numFmtId="0" fontId="34" fillId="0" borderId="18" xfId="0" applyFont="1" applyBorder="1" applyAlignment="1">
      <alignment horizontal="center" vertical="center"/>
    </xf>
    <xf numFmtId="0" fontId="23" fillId="3" borderId="0" xfId="0" applyFont="1" applyFill="1" applyAlignment="1">
      <alignment horizontal="left" vertical="top" wrapText="1"/>
    </xf>
    <xf numFmtId="0" fontId="19" fillId="3" borderId="0" xfId="0" applyFont="1" applyFill="1" applyAlignment="1">
      <alignment horizontal="left" vertical="top" wrapText="1"/>
    </xf>
    <xf numFmtId="0" fontId="21" fillId="3" borderId="10" xfId="0" applyFont="1" applyFill="1" applyBorder="1" applyAlignment="1">
      <alignment horizontal="center" vertical="center"/>
    </xf>
    <xf numFmtId="0" fontId="21" fillId="3" borderId="11" xfId="0" applyFont="1" applyFill="1" applyBorder="1" applyAlignment="1">
      <alignment horizontal="center" vertical="center"/>
    </xf>
    <xf numFmtId="0" fontId="21" fillId="3" borderId="12" xfId="0" applyFont="1" applyFill="1" applyBorder="1" applyAlignment="1">
      <alignment horizontal="center" vertical="center"/>
    </xf>
    <xf numFmtId="0" fontId="21" fillId="3" borderId="13" xfId="0" applyFont="1" applyFill="1" applyBorder="1" applyAlignment="1">
      <alignment horizontal="center" vertical="center"/>
    </xf>
    <xf numFmtId="0" fontId="21" fillId="3" borderId="14" xfId="0" applyFont="1" applyFill="1" applyBorder="1" applyAlignment="1">
      <alignment horizontal="center" vertical="center"/>
    </xf>
    <xf numFmtId="0" fontId="21" fillId="3" borderId="15" xfId="0" applyFont="1" applyFill="1" applyBorder="1" applyAlignment="1">
      <alignment horizontal="center" vertical="center"/>
    </xf>
    <xf numFmtId="0" fontId="27" fillId="3" borderId="0" xfId="0" applyFont="1" applyFill="1" applyAlignment="1">
      <alignment horizontal="left" vertical="center"/>
    </xf>
    <xf numFmtId="0" fontId="24" fillId="3" borderId="0" xfId="0" applyFont="1" applyFill="1" applyAlignment="1">
      <alignment horizontal="left" vertical="top" wrapText="1"/>
    </xf>
    <xf numFmtId="0" fontId="3" fillId="3" borderId="0" xfId="0" applyFont="1" applyFill="1" applyAlignment="1">
      <alignment horizontal="left" vertical="top" wrapText="1"/>
    </xf>
    <xf numFmtId="0" fontId="23" fillId="3" borderId="0" xfId="0" applyFont="1" applyFill="1" applyAlignment="1">
      <alignment horizontal="left"/>
    </xf>
    <xf numFmtId="0" fontId="19" fillId="3" borderId="0" xfId="0" applyFont="1" applyFill="1" applyAlignment="1">
      <alignment horizontal="left" wrapText="1"/>
    </xf>
    <xf numFmtId="0" fontId="19" fillId="3" borderId="0" xfId="0" applyFont="1" applyFill="1" applyAlignment="1">
      <alignment horizontal="left"/>
    </xf>
    <xf numFmtId="0" fontId="19" fillId="3" borderId="0" xfId="0" applyFont="1" applyFill="1" applyAlignment="1">
      <alignment horizontal="center" vertical="top"/>
    </xf>
    <xf numFmtId="0" fontId="0" fillId="5" borderId="1" xfId="0" applyFill="1" applyBorder="1" applyAlignment="1">
      <alignment horizontal="left"/>
    </xf>
    <xf numFmtId="0" fontId="0" fillId="5" borderId="0" xfId="0" applyFill="1" applyAlignment="1">
      <alignment horizontal="left" wrapText="1"/>
    </xf>
    <xf numFmtId="0" fontId="2" fillId="5" borderId="0" xfId="0" applyFont="1" applyFill="1" applyAlignment="1">
      <alignment horizontal="center"/>
    </xf>
    <xf numFmtId="0" fontId="34" fillId="5" borderId="0" xfId="0" applyFont="1" applyFill="1" applyAlignment="1">
      <alignment horizontal="center" vertical="center"/>
    </xf>
    <xf numFmtId="0" fontId="0" fillId="4" borderId="1" xfId="0" applyFill="1" applyBorder="1" applyAlignment="1">
      <alignment horizontal="center"/>
    </xf>
    <xf numFmtId="0" fontId="4" fillId="3" borderId="0" xfId="0" applyFont="1" applyFill="1" applyAlignment="1">
      <alignment horizontal="left" vertical="top" wrapText="1"/>
    </xf>
    <xf numFmtId="0" fontId="5" fillId="3" borderId="0" xfId="0" applyFont="1" applyFill="1" applyAlignment="1">
      <alignment horizontal="center"/>
    </xf>
    <xf numFmtId="0" fontId="0" fillId="4" borderId="4" xfId="0" applyFill="1" applyBorder="1" applyAlignment="1">
      <alignment horizontal="center" vertical="top" wrapText="1"/>
    </xf>
    <xf numFmtId="0" fontId="0" fillId="4" borderId="6" xfId="0" applyFill="1" applyBorder="1" applyAlignment="1">
      <alignment horizontal="center" vertical="top" wrapText="1"/>
    </xf>
    <xf numFmtId="0" fontId="4" fillId="3" borderId="0" xfId="0" applyFont="1" applyFill="1" applyAlignment="1">
      <alignment horizontal="left" wrapText="1"/>
    </xf>
    <xf numFmtId="0" fontId="12" fillId="3" borderId="0" xfId="0" applyFont="1" applyFill="1" applyAlignment="1">
      <alignment horizontal="right" wrapText="1"/>
    </xf>
    <xf numFmtId="0" fontId="4" fillId="3" borderId="0" xfId="0" applyFont="1" applyFill="1" applyAlignment="1">
      <alignment horizontal="left"/>
    </xf>
    <xf numFmtId="0" fontId="0" fillId="0" borderId="8" xfId="0" applyBorder="1" applyAlignment="1">
      <alignment horizontal="center"/>
    </xf>
    <xf numFmtId="0" fontId="0" fillId="0" borderId="1" xfId="0" applyBorder="1" applyAlignment="1">
      <alignment horizontal="center" vertic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3" borderId="0" xfId="0" applyFill="1" applyAlignment="1">
      <alignment horizontal="center" wrapText="1"/>
    </xf>
    <xf numFmtId="0" fontId="5" fillId="3" borderId="2" xfId="0" applyFont="1" applyFill="1" applyBorder="1" applyAlignment="1">
      <alignment horizontal="center" vertical="center"/>
    </xf>
    <xf numFmtId="0" fontId="5" fillId="3" borderId="0" xfId="0" applyFont="1" applyFill="1" applyAlignment="1">
      <alignment horizontal="center" vertical="center"/>
    </xf>
    <xf numFmtId="0" fontId="0" fillId="0" borderId="1" xfId="0" applyBorder="1" applyAlignment="1">
      <alignment horizontal="center"/>
    </xf>
    <xf numFmtId="0" fontId="4" fillId="3" borderId="0" xfId="0" applyFont="1" applyFill="1" applyAlignment="1">
      <alignment horizontal="left" vertical="center" wrapText="1"/>
    </xf>
    <xf numFmtId="0" fontId="0" fillId="3" borderId="0" xfId="0" applyFill="1" applyAlignment="1">
      <alignment horizontal="center"/>
    </xf>
    <xf numFmtId="0" fontId="2" fillId="0" borderId="0" xfId="0" applyFont="1" applyAlignment="1">
      <alignment horizontal="center"/>
    </xf>
    <xf numFmtId="0" fontId="3" fillId="0" borderId="1" xfId="0" applyFont="1" applyBorder="1" applyAlignment="1">
      <alignment horizontal="center" vertical="center" wrapText="1"/>
    </xf>
  </cellXfs>
  <cellStyles count="1">
    <cellStyle name="Normal" xfId="0" builtinId="0"/>
  </cellStyles>
  <dxfs count="35">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auto="1"/>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rgb="FFFF0000"/>
      </font>
    </dxf>
    <dxf>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auto="1"/>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rgb="FFFF0000"/>
      </font>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rgb="FFFF0000"/>
      </font>
    </dxf>
    <dxf>
      <font>
        <color theme="0" tint="-4.9989318521683403E-2"/>
      </font>
      <fill>
        <patternFill>
          <bgColor theme="0" tint="-4.9989318521683403E-2"/>
        </patternFill>
      </fill>
      <border>
        <left/>
        <right/>
        <top/>
        <bottom/>
        <vertical/>
        <horizontal/>
      </border>
    </dxf>
  </dxfs>
  <tableStyles count="0" defaultTableStyle="TableStyleMedium2" defaultPivotStyle="PivotStyleLight16"/>
  <colors>
    <mruColors>
      <color rgb="FF0066FF"/>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3.xml"/><Relationship Id="rId18" Type="http://schemas.openxmlformats.org/officeDocument/2006/relationships/chartsheet" Target="chartsheets/sheet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11.xml"/><Relationship Id="rId7" Type="http://schemas.openxmlformats.org/officeDocument/2006/relationships/worksheet" Target="worksheets/sheet7.xml"/><Relationship Id="rId12" Type="http://schemas.openxmlformats.org/officeDocument/2006/relationships/chartsheet" Target="chartsheets/sheet2.xml"/><Relationship Id="rId17" Type="http://schemas.openxmlformats.org/officeDocument/2006/relationships/chartsheet" Target="chartsheets/sheet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1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chartsheet" Target="chartsheets/sheet14.xml"/><Relationship Id="rId5" Type="http://schemas.openxmlformats.org/officeDocument/2006/relationships/worksheet" Target="worksheets/sheet5.xml"/><Relationship Id="rId15" Type="http://schemas.openxmlformats.org/officeDocument/2006/relationships/chartsheet" Target="chartsheets/sheet5.xml"/><Relationship Id="rId23" Type="http://schemas.openxmlformats.org/officeDocument/2006/relationships/chartsheet" Target="chartsheets/sheet1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4.xml"/><Relationship Id="rId22" Type="http://schemas.openxmlformats.org/officeDocument/2006/relationships/chartsheet" Target="chartsheets/sheet1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31.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33.xml"/><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a:solidFill>
                  <a:sysClr val="windowText" lastClr="000000"/>
                </a:solidFill>
                <a:latin typeface="Times New Roman" panose="02020603050405020304" pitchFamily="18" charset="0"/>
                <a:cs typeface="Times New Roman" panose="02020603050405020304" pitchFamily="18" charset="0"/>
              </a:rPr>
              <a:t>Interaction curve</a:t>
            </a: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1953464834759038"/>
          <c:y val="9.250755211183527E-2"/>
          <c:w val="0.82179149568552035"/>
          <c:h val="0.7718700692060485"/>
        </c:manualLayout>
      </c:layout>
      <c:scatterChart>
        <c:scatterStyle val="lineMarker"/>
        <c:varyColors val="0"/>
        <c:ser>
          <c:idx val="0"/>
          <c:order val="0"/>
          <c:tx>
            <c:v>FE - Load combination = N</c:v>
          </c:tx>
          <c:spPr>
            <a:ln w="25400" cap="rnd">
              <a:noFill/>
              <a:round/>
            </a:ln>
            <a:effectLst/>
          </c:spPr>
          <c:marker>
            <c:symbol val="circle"/>
            <c:size val="5"/>
            <c:spPr>
              <a:solidFill>
                <a:schemeClr val="accent1"/>
              </a:solidFill>
              <a:ln w="9525">
                <a:solidFill>
                  <a:schemeClr val="accent1"/>
                </a:solidFill>
              </a:ln>
              <a:effectLst/>
            </c:spPr>
          </c:marker>
          <c:xVal>
            <c:numRef>
              <c:f>Data_graphs!$I$2:$I$145</c:f>
              <c:numCache>
                <c:formatCode>General</c:formatCode>
                <c:ptCount val="144"/>
                <c:pt idx="0">
                  <c:v>0.3</c:v>
                </c:pt>
                <c:pt idx="1">
                  <c:v>0.5</c:v>
                </c:pt>
                <c:pt idx="2">
                  <c:v>0.75</c:v>
                </c:pt>
                <c:pt idx="3">
                  <c:v>1</c:v>
                </c:pt>
                <c:pt idx="4">
                  <c:v>1.33</c:v>
                </c:pt>
                <c:pt idx="5">
                  <c:v>1.67</c:v>
                </c:pt>
                <c:pt idx="6">
                  <c:v>2</c:v>
                </c:pt>
                <c:pt idx="7">
                  <c:v>2.5</c:v>
                </c:pt>
                <c:pt idx="8">
                  <c:v>0.3</c:v>
                </c:pt>
                <c:pt idx="9">
                  <c:v>0.5</c:v>
                </c:pt>
                <c:pt idx="10">
                  <c:v>0.75</c:v>
                </c:pt>
                <c:pt idx="11">
                  <c:v>1</c:v>
                </c:pt>
                <c:pt idx="12">
                  <c:v>1.33</c:v>
                </c:pt>
                <c:pt idx="13">
                  <c:v>1.67</c:v>
                </c:pt>
                <c:pt idx="14">
                  <c:v>2</c:v>
                </c:pt>
                <c:pt idx="15">
                  <c:v>2.5</c:v>
                </c:pt>
                <c:pt idx="16">
                  <c:v>0.3</c:v>
                </c:pt>
                <c:pt idx="17">
                  <c:v>0.5</c:v>
                </c:pt>
                <c:pt idx="18">
                  <c:v>0.75</c:v>
                </c:pt>
                <c:pt idx="19">
                  <c:v>1</c:v>
                </c:pt>
                <c:pt idx="20">
                  <c:v>1.33</c:v>
                </c:pt>
                <c:pt idx="21">
                  <c:v>1.67</c:v>
                </c:pt>
                <c:pt idx="22">
                  <c:v>2</c:v>
                </c:pt>
                <c:pt idx="23">
                  <c:v>2.5</c:v>
                </c:pt>
                <c:pt idx="24">
                  <c:v>0.3</c:v>
                </c:pt>
                <c:pt idx="25">
                  <c:v>0.5</c:v>
                </c:pt>
                <c:pt idx="26">
                  <c:v>0.75</c:v>
                </c:pt>
                <c:pt idx="27">
                  <c:v>1</c:v>
                </c:pt>
                <c:pt idx="28">
                  <c:v>1.33</c:v>
                </c:pt>
                <c:pt idx="29">
                  <c:v>1.67</c:v>
                </c:pt>
                <c:pt idx="30">
                  <c:v>2</c:v>
                </c:pt>
                <c:pt idx="31">
                  <c:v>2.5</c:v>
                </c:pt>
                <c:pt idx="32">
                  <c:v>0.3</c:v>
                </c:pt>
                <c:pt idx="33">
                  <c:v>0.5</c:v>
                </c:pt>
                <c:pt idx="34">
                  <c:v>0.75</c:v>
                </c:pt>
                <c:pt idx="35">
                  <c:v>1</c:v>
                </c:pt>
                <c:pt idx="36">
                  <c:v>1.33</c:v>
                </c:pt>
                <c:pt idx="37">
                  <c:v>1.67</c:v>
                </c:pt>
                <c:pt idx="38">
                  <c:v>2</c:v>
                </c:pt>
                <c:pt idx="39">
                  <c:v>2.5</c:v>
                </c:pt>
                <c:pt idx="40">
                  <c:v>0.3</c:v>
                </c:pt>
                <c:pt idx="41">
                  <c:v>0.5</c:v>
                </c:pt>
                <c:pt idx="42">
                  <c:v>0.75</c:v>
                </c:pt>
                <c:pt idx="43">
                  <c:v>1</c:v>
                </c:pt>
                <c:pt idx="44">
                  <c:v>1.33</c:v>
                </c:pt>
                <c:pt idx="45">
                  <c:v>1.67</c:v>
                </c:pt>
                <c:pt idx="46">
                  <c:v>2</c:v>
                </c:pt>
                <c:pt idx="47">
                  <c:v>2.5</c:v>
                </c:pt>
                <c:pt idx="48">
                  <c:v>0.3</c:v>
                </c:pt>
                <c:pt idx="49">
                  <c:v>0.5</c:v>
                </c:pt>
                <c:pt idx="50">
                  <c:v>0.75</c:v>
                </c:pt>
                <c:pt idx="51">
                  <c:v>1</c:v>
                </c:pt>
                <c:pt idx="52">
                  <c:v>1.33</c:v>
                </c:pt>
                <c:pt idx="53">
                  <c:v>1.67</c:v>
                </c:pt>
                <c:pt idx="54">
                  <c:v>2</c:v>
                </c:pt>
                <c:pt idx="55">
                  <c:v>2.5</c:v>
                </c:pt>
                <c:pt idx="56">
                  <c:v>0.3</c:v>
                </c:pt>
                <c:pt idx="57">
                  <c:v>0.5</c:v>
                </c:pt>
                <c:pt idx="58">
                  <c:v>0.75</c:v>
                </c:pt>
                <c:pt idx="59">
                  <c:v>1</c:v>
                </c:pt>
                <c:pt idx="60">
                  <c:v>1.33</c:v>
                </c:pt>
                <c:pt idx="61">
                  <c:v>1.67</c:v>
                </c:pt>
                <c:pt idx="62">
                  <c:v>2</c:v>
                </c:pt>
                <c:pt idx="63">
                  <c:v>2.5</c:v>
                </c:pt>
                <c:pt idx="64">
                  <c:v>0.3</c:v>
                </c:pt>
                <c:pt idx="65">
                  <c:v>0.5</c:v>
                </c:pt>
                <c:pt idx="66">
                  <c:v>0.75</c:v>
                </c:pt>
                <c:pt idx="67">
                  <c:v>1</c:v>
                </c:pt>
                <c:pt idx="68">
                  <c:v>1.33</c:v>
                </c:pt>
                <c:pt idx="69">
                  <c:v>1.67</c:v>
                </c:pt>
                <c:pt idx="70">
                  <c:v>2</c:v>
                </c:pt>
                <c:pt idx="71">
                  <c:v>2.5</c:v>
                </c:pt>
                <c:pt idx="72">
                  <c:v>0.3</c:v>
                </c:pt>
                <c:pt idx="73">
                  <c:v>0.5</c:v>
                </c:pt>
                <c:pt idx="74">
                  <c:v>0.75</c:v>
                </c:pt>
                <c:pt idx="75">
                  <c:v>1</c:v>
                </c:pt>
                <c:pt idx="76">
                  <c:v>1.33</c:v>
                </c:pt>
                <c:pt idx="77">
                  <c:v>1.67</c:v>
                </c:pt>
                <c:pt idx="78">
                  <c:v>2</c:v>
                </c:pt>
                <c:pt idx="79">
                  <c:v>2.5</c:v>
                </c:pt>
                <c:pt idx="80">
                  <c:v>0.3</c:v>
                </c:pt>
                <c:pt idx="81">
                  <c:v>0.5</c:v>
                </c:pt>
                <c:pt idx="82">
                  <c:v>0.75</c:v>
                </c:pt>
                <c:pt idx="83">
                  <c:v>1</c:v>
                </c:pt>
                <c:pt idx="84">
                  <c:v>1.33</c:v>
                </c:pt>
                <c:pt idx="85">
                  <c:v>1.67</c:v>
                </c:pt>
                <c:pt idx="86">
                  <c:v>2</c:v>
                </c:pt>
                <c:pt idx="87">
                  <c:v>2.5</c:v>
                </c:pt>
                <c:pt idx="88">
                  <c:v>0.3</c:v>
                </c:pt>
                <c:pt idx="89">
                  <c:v>0.5</c:v>
                </c:pt>
                <c:pt idx="90">
                  <c:v>0.75</c:v>
                </c:pt>
                <c:pt idx="91">
                  <c:v>1</c:v>
                </c:pt>
                <c:pt idx="92">
                  <c:v>1.33</c:v>
                </c:pt>
                <c:pt idx="93">
                  <c:v>1.67</c:v>
                </c:pt>
                <c:pt idx="94">
                  <c:v>2</c:v>
                </c:pt>
                <c:pt idx="95">
                  <c:v>2.5</c:v>
                </c:pt>
                <c:pt idx="96">
                  <c:v>0.3</c:v>
                </c:pt>
                <c:pt idx="97">
                  <c:v>0.5</c:v>
                </c:pt>
                <c:pt idx="98">
                  <c:v>0.75</c:v>
                </c:pt>
                <c:pt idx="99">
                  <c:v>1</c:v>
                </c:pt>
                <c:pt idx="100">
                  <c:v>1.33</c:v>
                </c:pt>
                <c:pt idx="101">
                  <c:v>1.67</c:v>
                </c:pt>
                <c:pt idx="102">
                  <c:v>2</c:v>
                </c:pt>
                <c:pt idx="103">
                  <c:v>2.5</c:v>
                </c:pt>
                <c:pt idx="104">
                  <c:v>0.3</c:v>
                </c:pt>
                <c:pt idx="105">
                  <c:v>0.5</c:v>
                </c:pt>
                <c:pt idx="106">
                  <c:v>0.75</c:v>
                </c:pt>
                <c:pt idx="107">
                  <c:v>1</c:v>
                </c:pt>
                <c:pt idx="108">
                  <c:v>1.33</c:v>
                </c:pt>
                <c:pt idx="109">
                  <c:v>1.67</c:v>
                </c:pt>
                <c:pt idx="110">
                  <c:v>2</c:v>
                </c:pt>
                <c:pt idx="111">
                  <c:v>2.5</c:v>
                </c:pt>
                <c:pt idx="112">
                  <c:v>0.3</c:v>
                </c:pt>
                <c:pt idx="113">
                  <c:v>0.5</c:v>
                </c:pt>
                <c:pt idx="114">
                  <c:v>0.75</c:v>
                </c:pt>
                <c:pt idx="115">
                  <c:v>1</c:v>
                </c:pt>
                <c:pt idx="116">
                  <c:v>1.33</c:v>
                </c:pt>
                <c:pt idx="117">
                  <c:v>1.67</c:v>
                </c:pt>
                <c:pt idx="118">
                  <c:v>2</c:v>
                </c:pt>
                <c:pt idx="119">
                  <c:v>2.5</c:v>
                </c:pt>
                <c:pt idx="120">
                  <c:v>0.3</c:v>
                </c:pt>
                <c:pt idx="121">
                  <c:v>0.5</c:v>
                </c:pt>
                <c:pt idx="122">
                  <c:v>0.75</c:v>
                </c:pt>
                <c:pt idx="123">
                  <c:v>1</c:v>
                </c:pt>
                <c:pt idx="124">
                  <c:v>1.33</c:v>
                </c:pt>
                <c:pt idx="125">
                  <c:v>1.67</c:v>
                </c:pt>
                <c:pt idx="126">
                  <c:v>2</c:v>
                </c:pt>
                <c:pt idx="127">
                  <c:v>2.5</c:v>
                </c:pt>
                <c:pt idx="128">
                  <c:v>0.3</c:v>
                </c:pt>
                <c:pt idx="129">
                  <c:v>0.5</c:v>
                </c:pt>
                <c:pt idx="130">
                  <c:v>0.75</c:v>
                </c:pt>
                <c:pt idx="131">
                  <c:v>1</c:v>
                </c:pt>
                <c:pt idx="132">
                  <c:v>1.33</c:v>
                </c:pt>
                <c:pt idx="133">
                  <c:v>1.67</c:v>
                </c:pt>
                <c:pt idx="134">
                  <c:v>2</c:v>
                </c:pt>
                <c:pt idx="135">
                  <c:v>2.5</c:v>
                </c:pt>
                <c:pt idx="136">
                  <c:v>0.3</c:v>
                </c:pt>
                <c:pt idx="137">
                  <c:v>0.5</c:v>
                </c:pt>
                <c:pt idx="138">
                  <c:v>0.75</c:v>
                </c:pt>
                <c:pt idx="139">
                  <c:v>1</c:v>
                </c:pt>
                <c:pt idx="140">
                  <c:v>1.33</c:v>
                </c:pt>
                <c:pt idx="141">
                  <c:v>1.67</c:v>
                </c:pt>
                <c:pt idx="142">
                  <c:v>2</c:v>
                </c:pt>
                <c:pt idx="143">
                  <c:v>2.5</c:v>
                </c:pt>
              </c:numCache>
            </c:numRef>
          </c:xVal>
          <c:yVal>
            <c:numRef>
              <c:f>Data_graphs!$D$2:$D$145</c:f>
              <c:numCache>
                <c:formatCode>General</c:formatCode>
                <c:ptCount val="144"/>
                <c:pt idx="0">
                  <c:v>1.0445452837258726</c:v>
                </c:pt>
                <c:pt idx="1">
                  <c:v>0.96197560136423332</c:v>
                </c:pt>
                <c:pt idx="2">
                  <c:v>0.85650326670479504</c:v>
                </c:pt>
                <c:pt idx="3">
                  <c:v>0.74895251002805896</c:v>
                </c:pt>
                <c:pt idx="4">
                  <c:v>0.51408378645713715</c:v>
                </c:pt>
                <c:pt idx="5">
                  <c:v>0.34372717833825228</c:v>
                </c:pt>
                <c:pt idx="6">
                  <c:v>0.24487751500799163</c:v>
                </c:pt>
                <c:pt idx="7">
                  <c:v>0.15848997183426142</c:v>
                </c:pt>
                <c:pt idx="8">
                  <c:v>1.046619849620213</c:v>
                </c:pt>
                <c:pt idx="9">
                  <c:v>0.93451577068991476</c:v>
                </c:pt>
                <c:pt idx="10">
                  <c:v>0.85539360887492932</c:v>
                </c:pt>
                <c:pt idx="11">
                  <c:v>0.74792045514459393</c:v>
                </c:pt>
                <c:pt idx="12">
                  <c:v>0.51297611611421157</c:v>
                </c:pt>
                <c:pt idx="13">
                  <c:v>0.34278270630913976</c:v>
                </c:pt>
                <c:pt idx="14">
                  <c:v>0.24409950682520334</c:v>
                </c:pt>
                <c:pt idx="15">
                  <c:v>0.15781817803399489</c:v>
                </c:pt>
                <c:pt idx="16">
                  <c:v>1.0495649196349235</c:v>
                </c:pt>
                <c:pt idx="17">
                  <c:v>0.94421739317532427</c:v>
                </c:pt>
                <c:pt idx="18">
                  <c:v>0.856073274295722</c:v>
                </c:pt>
                <c:pt idx="19">
                  <c:v>0.74822590636570929</c:v>
                </c:pt>
                <c:pt idx="20">
                  <c:v>0.51283093602072116</c:v>
                </c:pt>
                <c:pt idx="21">
                  <c:v>0.34257880343929148</c:v>
                </c:pt>
                <c:pt idx="22">
                  <c:v>0.24390668635338844</c:v>
                </c:pt>
                <c:pt idx="23">
                  <c:v>0.15763196814682243</c:v>
                </c:pt>
                <c:pt idx="24">
                  <c:v>1.055709313589839</c:v>
                </c:pt>
                <c:pt idx="25">
                  <c:v>0.95395468152325491</c:v>
                </c:pt>
                <c:pt idx="26">
                  <c:v>0.85884594245484192</c:v>
                </c:pt>
                <c:pt idx="27">
                  <c:v>0.7425424324423664</c:v>
                </c:pt>
                <c:pt idx="28">
                  <c:v>0.51305870682232191</c:v>
                </c:pt>
                <c:pt idx="29">
                  <c:v>0.34262167717390868</c:v>
                </c:pt>
                <c:pt idx="30">
                  <c:v>0.24388500498809162</c:v>
                </c:pt>
                <c:pt idx="31">
                  <c:v>0.15821130984103315</c:v>
                </c:pt>
                <c:pt idx="32">
                  <c:v>1.0649531671313468</c:v>
                </c:pt>
                <c:pt idx="33">
                  <c:v>0.98039199456731752</c:v>
                </c:pt>
                <c:pt idx="34">
                  <c:v>0.86410892705775522</c:v>
                </c:pt>
                <c:pt idx="35">
                  <c:v>0.74467506580526599</c:v>
                </c:pt>
                <c:pt idx="36">
                  <c:v>0.51417814092323599</c:v>
                </c:pt>
                <c:pt idx="37">
                  <c:v>0.34321434913290416</c:v>
                </c:pt>
                <c:pt idx="38">
                  <c:v>0.24427596025345175</c:v>
                </c:pt>
                <c:pt idx="39">
                  <c:v>0.15840056781587511</c:v>
                </c:pt>
                <c:pt idx="40">
                  <c:v>1.0748632022197855</c:v>
                </c:pt>
                <c:pt idx="41">
                  <c:v>0.98935251551266434</c:v>
                </c:pt>
                <c:pt idx="42">
                  <c:v>0.87043852692303869</c:v>
                </c:pt>
                <c:pt idx="43">
                  <c:v>0.74787218636230246</c:v>
                </c:pt>
                <c:pt idx="44">
                  <c:v>0.51577244778626485</c:v>
                </c:pt>
                <c:pt idx="45">
                  <c:v>0.34429861824517893</c:v>
                </c:pt>
                <c:pt idx="46">
                  <c:v>0.24500861628081685</c:v>
                </c:pt>
                <c:pt idx="47">
                  <c:v>0.15882874384918752</c:v>
                </c:pt>
                <c:pt idx="48">
                  <c:v>1.1288594382630501</c:v>
                </c:pt>
                <c:pt idx="49">
                  <c:v>1.013708756618483</c:v>
                </c:pt>
                <c:pt idx="50">
                  <c:v>0.87829813540246293</c:v>
                </c:pt>
                <c:pt idx="51">
                  <c:v>0.7476396868504378</c:v>
                </c:pt>
                <c:pt idx="52">
                  <c:v>0.51010477648740427</c:v>
                </c:pt>
                <c:pt idx="53">
                  <c:v>0.34092105036732595</c:v>
                </c:pt>
                <c:pt idx="54">
                  <c:v>0.24252106947453211</c:v>
                </c:pt>
                <c:pt idx="55">
                  <c:v>0.15625734556509394</c:v>
                </c:pt>
                <c:pt idx="56">
                  <c:v>1.1348065271601597</c:v>
                </c:pt>
                <c:pt idx="57">
                  <c:v>1.0182271885406846</c:v>
                </c:pt>
                <c:pt idx="58">
                  <c:v>0.87849827011820647</c:v>
                </c:pt>
                <c:pt idx="59">
                  <c:v>0.74608311976909802</c:v>
                </c:pt>
                <c:pt idx="60">
                  <c:v>0.50925412868036102</c:v>
                </c:pt>
                <c:pt idx="61">
                  <c:v>0.34020170529860377</c:v>
                </c:pt>
                <c:pt idx="62">
                  <c:v>0.24186077146349108</c:v>
                </c:pt>
                <c:pt idx="63">
                  <c:v>0.15573429258933713</c:v>
                </c:pt>
                <c:pt idx="64">
                  <c:v>1.1393624365751818</c:v>
                </c:pt>
                <c:pt idx="65">
                  <c:v>1.021748482501377</c:v>
                </c:pt>
                <c:pt idx="66">
                  <c:v>0.87982193338668913</c:v>
                </c:pt>
                <c:pt idx="67">
                  <c:v>0.74612631489127557</c:v>
                </c:pt>
                <c:pt idx="68">
                  <c:v>0.50923907296696169</c:v>
                </c:pt>
                <c:pt idx="69">
                  <c:v>0.34012590497523976</c:v>
                </c:pt>
                <c:pt idx="70">
                  <c:v>0.2417340928977057</c:v>
                </c:pt>
                <c:pt idx="71">
                  <c:v>0.15563021185971823</c:v>
                </c:pt>
                <c:pt idx="72">
                  <c:v>1.1472152963185571</c:v>
                </c:pt>
                <c:pt idx="73">
                  <c:v>1.0287905475805508</c:v>
                </c:pt>
                <c:pt idx="74">
                  <c:v>0.88330492091573898</c:v>
                </c:pt>
                <c:pt idx="75">
                  <c:v>0.7471066233190895</c:v>
                </c:pt>
                <c:pt idx="76">
                  <c:v>0.50972482009077624</c:v>
                </c:pt>
                <c:pt idx="77">
                  <c:v>0.34035318903088446</c:v>
                </c:pt>
                <c:pt idx="78">
                  <c:v>0.24178946291098924</c:v>
                </c:pt>
                <c:pt idx="79">
                  <c:v>0.15564472947856078</c:v>
                </c:pt>
                <c:pt idx="80">
                  <c:v>1.1604893665115708</c:v>
                </c:pt>
                <c:pt idx="81">
                  <c:v>1.0388483998377638</c:v>
                </c:pt>
                <c:pt idx="82">
                  <c:v>0.88932312692639359</c:v>
                </c:pt>
                <c:pt idx="83">
                  <c:v>0.74968425806393879</c:v>
                </c:pt>
                <c:pt idx="84">
                  <c:v>0.51095172964281299</c:v>
                </c:pt>
                <c:pt idx="85">
                  <c:v>0.34115683835467658</c:v>
                </c:pt>
                <c:pt idx="86">
                  <c:v>0.24225476482573904</c:v>
                </c:pt>
                <c:pt idx="87">
                  <c:v>0.15592593543012154</c:v>
                </c:pt>
                <c:pt idx="88">
                  <c:v>1.171181802391589</c:v>
                </c:pt>
                <c:pt idx="89">
                  <c:v>1.0485559542163709</c:v>
                </c:pt>
                <c:pt idx="90">
                  <c:v>0.89607657884985892</c:v>
                </c:pt>
                <c:pt idx="91">
                  <c:v>0.75338774772404538</c:v>
                </c:pt>
                <c:pt idx="92">
                  <c:v>0.5128394270725648</c:v>
                </c:pt>
                <c:pt idx="93">
                  <c:v>0.34231417657122359</c:v>
                </c:pt>
                <c:pt idx="94">
                  <c:v>0.24303021306316197</c:v>
                </c:pt>
                <c:pt idx="95">
                  <c:v>0.15642704316798575</c:v>
                </c:pt>
                <c:pt idx="96">
                  <c:v>1.0338904217665732</c:v>
                </c:pt>
                <c:pt idx="97">
                  <c:v>0.89568278674446744</c:v>
                </c:pt>
                <c:pt idx="98">
                  <c:v>0.72003318741785238</c:v>
                </c:pt>
                <c:pt idx="99">
                  <c:v>0.63811999725128876</c:v>
                </c:pt>
                <c:pt idx="100">
                  <c:v>0.47507228222415249</c:v>
                </c:pt>
                <c:pt idx="101">
                  <c:v>0.32258419414239803</c:v>
                </c:pt>
                <c:pt idx="102">
                  <c:v>0.22357141339706507</c:v>
                </c:pt>
                <c:pt idx="103">
                  <c:v>0.14234421210503867</c:v>
                </c:pt>
                <c:pt idx="104">
                  <c:v>1.0414185197047292</c:v>
                </c:pt>
                <c:pt idx="105">
                  <c:v>0.90221717150189484</c:v>
                </c:pt>
                <c:pt idx="106">
                  <c:v>0.72078022492117311</c:v>
                </c:pt>
                <c:pt idx="107">
                  <c:v>0.63721444236848779</c:v>
                </c:pt>
                <c:pt idx="108">
                  <c:v>0.47441950950749628</c:v>
                </c:pt>
                <c:pt idx="109">
                  <c:v>0.32190123322889064</c:v>
                </c:pt>
                <c:pt idx="110">
                  <c:v>0.22307198595407918</c:v>
                </c:pt>
                <c:pt idx="111">
                  <c:v>0.14205354301286707</c:v>
                </c:pt>
                <c:pt idx="112">
                  <c:v>1.0466686629353739</c:v>
                </c:pt>
                <c:pt idx="113">
                  <c:v>0.90651401721042757</c:v>
                </c:pt>
                <c:pt idx="114">
                  <c:v>0.72159265297518183</c:v>
                </c:pt>
                <c:pt idx="115">
                  <c:v>0.63748441188209959</c:v>
                </c:pt>
                <c:pt idx="116">
                  <c:v>0.47447112909629291</c:v>
                </c:pt>
                <c:pt idx="117">
                  <c:v>0.32180875683438676</c:v>
                </c:pt>
                <c:pt idx="118">
                  <c:v>0.22302938608239906</c:v>
                </c:pt>
                <c:pt idx="119">
                  <c:v>0.1420410533253128</c:v>
                </c:pt>
                <c:pt idx="120">
                  <c:v>1.0557219139250815</c:v>
                </c:pt>
                <c:pt idx="121">
                  <c:v>0.91435545672360263</c:v>
                </c:pt>
                <c:pt idx="122">
                  <c:v>0.72619171371937186</c:v>
                </c:pt>
                <c:pt idx="123">
                  <c:v>0.63869896113936353</c:v>
                </c:pt>
                <c:pt idx="124">
                  <c:v>0.47501053508408175</c:v>
                </c:pt>
                <c:pt idx="125">
                  <c:v>0.32205888788737613</c:v>
                </c:pt>
                <c:pt idx="126">
                  <c:v>0.22322129895775125</c:v>
                </c:pt>
                <c:pt idx="127">
                  <c:v>0.14220237315996784</c:v>
                </c:pt>
                <c:pt idx="128">
                  <c:v>1.06684190511447</c:v>
                </c:pt>
                <c:pt idx="129">
                  <c:v>0.92449292062687372</c:v>
                </c:pt>
                <c:pt idx="130">
                  <c:v>0.7272317936445527</c:v>
                </c:pt>
                <c:pt idx="131">
                  <c:v>0.64148984599795222</c:v>
                </c:pt>
                <c:pt idx="132">
                  <c:v>0.47648057224986196</c:v>
                </c:pt>
                <c:pt idx="133">
                  <c:v>0.32282750637696261</c:v>
                </c:pt>
                <c:pt idx="134">
                  <c:v>0.2238573564203547</c:v>
                </c:pt>
                <c:pt idx="135">
                  <c:v>0.14264623796162224</c:v>
                </c:pt>
                <c:pt idx="136">
                  <c:v>1.0788359032234938</c:v>
                </c:pt>
                <c:pt idx="137">
                  <c:v>0.93465244226250221</c:v>
                </c:pt>
                <c:pt idx="138">
                  <c:v>0.74023901546435023</c:v>
                </c:pt>
                <c:pt idx="139">
                  <c:v>0.64524468622447506</c:v>
                </c:pt>
                <c:pt idx="140">
                  <c:v>0.47860450346298195</c:v>
                </c:pt>
                <c:pt idx="141">
                  <c:v>0.32406277938969347</c:v>
                </c:pt>
                <c:pt idx="142">
                  <c:v>0.22483118510972766</c:v>
                </c:pt>
                <c:pt idx="143">
                  <c:v>0.14331896647601899</c:v>
                </c:pt>
              </c:numCache>
            </c:numRef>
          </c:yVal>
          <c:smooth val="0"/>
          <c:extLst>
            <c:ext xmlns:c16="http://schemas.microsoft.com/office/drawing/2014/chart" uri="{C3380CC4-5D6E-409C-BE32-E72D297353CC}">
              <c16:uniqueId val="{0000000A-BA27-4F9D-A453-B310F6C54B99}"/>
            </c:ext>
          </c:extLst>
        </c:ser>
        <c:dLbls>
          <c:showLegendKey val="0"/>
          <c:showVal val="0"/>
          <c:showCatName val="0"/>
          <c:showSerName val="0"/>
          <c:showPercent val="0"/>
          <c:showBubbleSize val="0"/>
        </c:dLbls>
        <c:axId val="508305824"/>
        <c:axId val="508308120"/>
      </c:scatterChart>
      <c:scatterChart>
        <c:scatterStyle val="smoothMarker"/>
        <c:varyColors val="0"/>
        <c:ser>
          <c:idx val="1"/>
          <c:order val="1"/>
          <c:tx>
            <c:v>Buckling curve b</c:v>
          </c:tx>
          <c:spPr>
            <a:ln w="25400" cap="rnd" cmpd="sng" algn="ctr">
              <a:solidFill>
                <a:sysClr val="windowText" lastClr="000000">
                  <a:lumMod val="100000"/>
                </a:sysClr>
              </a:solidFill>
              <a:prstDash val="dash"/>
              <a:round/>
              <a:headEnd type="none" w="med" len="med"/>
              <a:tailEnd type="none" w="med" len="med"/>
            </a:ln>
            <a:effectLst/>
          </c:spPr>
          <c:marker>
            <c:symbol val="none"/>
          </c:marker>
          <c:xVal>
            <c:numRef>
              <c:f>General_data_graphs!$E$24:$E$224</c:f>
              <c:numCache>
                <c:formatCode>General</c:formatCode>
                <c:ptCount val="2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0.16499999999999998</c:v>
                </c:pt>
                <c:pt idx="12">
                  <c:v>0.18</c:v>
                </c:pt>
                <c:pt idx="13">
                  <c:v>0.19500000000000001</c:v>
                </c:pt>
                <c:pt idx="14">
                  <c:v>0.21</c:v>
                </c:pt>
                <c:pt idx="15">
                  <c:v>0.22499999999999998</c:v>
                </c:pt>
                <c:pt idx="16">
                  <c:v>0.24</c:v>
                </c:pt>
                <c:pt idx="17">
                  <c:v>0.255</c:v>
                </c:pt>
                <c:pt idx="18">
                  <c:v>0.27</c:v>
                </c:pt>
                <c:pt idx="19">
                  <c:v>0.28499999999999998</c:v>
                </c:pt>
                <c:pt idx="20">
                  <c:v>0.3</c:v>
                </c:pt>
                <c:pt idx="21">
                  <c:v>0.315</c:v>
                </c:pt>
                <c:pt idx="22">
                  <c:v>0.32999999999999996</c:v>
                </c:pt>
                <c:pt idx="23">
                  <c:v>0.34499999999999997</c:v>
                </c:pt>
                <c:pt idx="24">
                  <c:v>0.36</c:v>
                </c:pt>
                <c:pt idx="25">
                  <c:v>0.375</c:v>
                </c:pt>
                <c:pt idx="26">
                  <c:v>0.39</c:v>
                </c:pt>
                <c:pt idx="27">
                  <c:v>0.40499999999999997</c:v>
                </c:pt>
                <c:pt idx="28">
                  <c:v>0.42</c:v>
                </c:pt>
                <c:pt idx="29">
                  <c:v>0.435</c:v>
                </c:pt>
                <c:pt idx="30">
                  <c:v>0.44999999999999996</c:v>
                </c:pt>
                <c:pt idx="31">
                  <c:v>0.46499999999999997</c:v>
                </c:pt>
                <c:pt idx="32">
                  <c:v>0.48</c:v>
                </c:pt>
                <c:pt idx="33">
                  <c:v>0.495</c:v>
                </c:pt>
                <c:pt idx="34">
                  <c:v>0.51</c:v>
                </c:pt>
                <c:pt idx="35">
                  <c:v>0.52500000000000002</c:v>
                </c:pt>
                <c:pt idx="36">
                  <c:v>0.54</c:v>
                </c:pt>
                <c:pt idx="37">
                  <c:v>0.55499999999999994</c:v>
                </c:pt>
                <c:pt idx="38">
                  <c:v>0.56999999999999995</c:v>
                </c:pt>
                <c:pt idx="39">
                  <c:v>0.58499999999999996</c:v>
                </c:pt>
                <c:pt idx="40">
                  <c:v>0.6</c:v>
                </c:pt>
                <c:pt idx="41">
                  <c:v>0.61499999999999999</c:v>
                </c:pt>
                <c:pt idx="42">
                  <c:v>0.63</c:v>
                </c:pt>
                <c:pt idx="43">
                  <c:v>0.64500000000000002</c:v>
                </c:pt>
                <c:pt idx="44">
                  <c:v>0.65999999999999992</c:v>
                </c:pt>
                <c:pt idx="45">
                  <c:v>0.67499999999999993</c:v>
                </c:pt>
                <c:pt idx="46">
                  <c:v>0.69</c:v>
                </c:pt>
                <c:pt idx="47">
                  <c:v>0.70499999999999996</c:v>
                </c:pt>
                <c:pt idx="48">
                  <c:v>0.72</c:v>
                </c:pt>
                <c:pt idx="49">
                  <c:v>0.73499999999999999</c:v>
                </c:pt>
                <c:pt idx="50">
                  <c:v>0.75</c:v>
                </c:pt>
                <c:pt idx="51">
                  <c:v>0.76500000000000001</c:v>
                </c:pt>
                <c:pt idx="52">
                  <c:v>0.78</c:v>
                </c:pt>
                <c:pt idx="53">
                  <c:v>0.79499999999999993</c:v>
                </c:pt>
                <c:pt idx="54">
                  <c:v>0.80999999999999994</c:v>
                </c:pt>
                <c:pt idx="55">
                  <c:v>0.82499999999999996</c:v>
                </c:pt>
                <c:pt idx="56">
                  <c:v>0.84</c:v>
                </c:pt>
                <c:pt idx="57">
                  <c:v>0.85499999999999998</c:v>
                </c:pt>
                <c:pt idx="58">
                  <c:v>0.87</c:v>
                </c:pt>
                <c:pt idx="59">
                  <c:v>0.88500000000000001</c:v>
                </c:pt>
                <c:pt idx="60">
                  <c:v>0.89999999999999991</c:v>
                </c:pt>
                <c:pt idx="61">
                  <c:v>0.91499999999999992</c:v>
                </c:pt>
                <c:pt idx="62">
                  <c:v>0.92999999999999994</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1.1099999999999999</c:v>
                </c:pt>
                <c:pt idx="75">
                  <c:v>1.125</c:v>
                </c:pt>
                <c:pt idx="76">
                  <c:v>1.1399999999999999</c:v>
                </c:pt>
                <c:pt idx="77">
                  <c:v>1.155</c:v>
                </c:pt>
                <c:pt idx="78">
                  <c:v>1.17</c:v>
                </c:pt>
                <c:pt idx="79">
                  <c:v>1.1850000000000001</c:v>
                </c:pt>
                <c:pt idx="80">
                  <c:v>1.2</c:v>
                </c:pt>
                <c:pt idx="81">
                  <c:v>1.2149999999999999</c:v>
                </c:pt>
                <c:pt idx="82">
                  <c:v>1.23</c:v>
                </c:pt>
                <c:pt idx="83">
                  <c:v>1.2449999999999999</c:v>
                </c:pt>
                <c:pt idx="84">
                  <c:v>1.26</c:v>
                </c:pt>
                <c:pt idx="85">
                  <c:v>1.2749999999999999</c:v>
                </c:pt>
                <c:pt idx="86">
                  <c:v>1.29</c:v>
                </c:pt>
                <c:pt idx="87">
                  <c:v>1.3049999999999999</c:v>
                </c:pt>
                <c:pt idx="88">
                  <c:v>1.3199999999999998</c:v>
                </c:pt>
                <c:pt idx="89">
                  <c:v>1.335</c:v>
                </c:pt>
                <c:pt idx="90">
                  <c:v>1.3499999999999999</c:v>
                </c:pt>
                <c:pt idx="91">
                  <c:v>1.365</c:v>
                </c:pt>
                <c:pt idx="92">
                  <c:v>1.38</c:v>
                </c:pt>
                <c:pt idx="93">
                  <c:v>1.395</c:v>
                </c:pt>
                <c:pt idx="94">
                  <c:v>1.41</c:v>
                </c:pt>
                <c:pt idx="95">
                  <c:v>1.425</c:v>
                </c:pt>
                <c:pt idx="96">
                  <c:v>1.44</c:v>
                </c:pt>
                <c:pt idx="97">
                  <c:v>1.4549999999999998</c:v>
                </c:pt>
                <c:pt idx="98">
                  <c:v>1.47</c:v>
                </c:pt>
                <c:pt idx="99">
                  <c:v>1.4849999999999999</c:v>
                </c:pt>
                <c:pt idx="100">
                  <c:v>1.5</c:v>
                </c:pt>
                <c:pt idx="101">
                  <c:v>1.5149999999999999</c:v>
                </c:pt>
                <c:pt idx="102">
                  <c:v>1.53</c:v>
                </c:pt>
                <c:pt idx="103">
                  <c:v>1.5449999999999999</c:v>
                </c:pt>
                <c:pt idx="104">
                  <c:v>1.56</c:v>
                </c:pt>
                <c:pt idx="105">
                  <c:v>1.575</c:v>
                </c:pt>
                <c:pt idx="106">
                  <c:v>1.5899999999999999</c:v>
                </c:pt>
                <c:pt idx="107">
                  <c:v>1.605</c:v>
                </c:pt>
                <c:pt idx="108">
                  <c:v>1.6199999999999999</c:v>
                </c:pt>
                <c:pt idx="109">
                  <c:v>1.635</c:v>
                </c:pt>
                <c:pt idx="110">
                  <c:v>1.65</c:v>
                </c:pt>
                <c:pt idx="111">
                  <c:v>1.665</c:v>
                </c:pt>
                <c:pt idx="112">
                  <c:v>1.68</c:v>
                </c:pt>
                <c:pt idx="113">
                  <c:v>1.6949999999999998</c:v>
                </c:pt>
                <c:pt idx="114">
                  <c:v>1.71</c:v>
                </c:pt>
                <c:pt idx="115">
                  <c:v>1.7249999999999999</c:v>
                </c:pt>
                <c:pt idx="116">
                  <c:v>1.74</c:v>
                </c:pt>
                <c:pt idx="117">
                  <c:v>1.7549999999999999</c:v>
                </c:pt>
                <c:pt idx="118">
                  <c:v>1.77</c:v>
                </c:pt>
                <c:pt idx="119">
                  <c:v>1.7849999999999999</c:v>
                </c:pt>
                <c:pt idx="120">
                  <c:v>1.7999999999999998</c:v>
                </c:pt>
                <c:pt idx="121">
                  <c:v>1.8149999999999999</c:v>
                </c:pt>
                <c:pt idx="122">
                  <c:v>1.8299999999999998</c:v>
                </c:pt>
                <c:pt idx="123">
                  <c:v>1.845</c:v>
                </c:pt>
                <c:pt idx="124">
                  <c:v>1.8599999999999999</c:v>
                </c:pt>
                <c:pt idx="125">
                  <c:v>1.875</c:v>
                </c:pt>
                <c:pt idx="126">
                  <c:v>1.89</c:v>
                </c:pt>
                <c:pt idx="127">
                  <c:v>1.905</c:v>
                </c:pt>
                <c:pt idx="128">
                  <c:v>1.92</c:v>
                </c:pt>
                <c:pt idx="129">
                  <c:v>1.9349999999999998</c:v>
                </c:pt>
                <c:pt idx="130">
                  <c:v>1.95</c:v>
                </c:pt>
                <c:pt idx="131">
                  <c:v>1.9649999999999999</c:v>
                </c:pt>
                <c:pt idx="132">
                  <c:v>1.98</c:v>
                </c:pt>
                <c:pt idx="133">
                  <c:v>1.9949999999999999</c:v>
                </c:pt>
                <c:pt idx="134">
                  <c:v>2.0099999999999998</c:v>
                </c:pt>
                <c:pt idx="135">
                  <c:v>2.0249999999999999</c:v>
                </c:pt>
                <c:pt idx="136">
                  <c:v>2.04</c:v>
                </c:pt>
                <c:pt idx="137">
                  <c:v>2.0549999999999997</c:v>
                </c:pt>
                <c:pt idx="138">
                  <c:v>2.0699999999999998</c:v>
                </c:pt>
                <c:pt idx="139">
                  <c:v>2.085</c:v>
                </c:pt>
                <c:pt idx="140">
                  <c:v>2.1</c:v>
                </c:pt>
                <c:pt idx="141">
                  <c:v>2.1149999999999998</c:v>
                </c:pt>
                <c:pt idx="142">
                  <c:v>2.13</c:v>
                </c:pt>
                <c:pt idx="143">
                  <c:v>2.145</c:v>
                </c:pt>
                <c:pt idx="144">
                  <c:v>2.16</c:v>
                </c:pt>
                <c:pt idx="145">
                  <c:v>2.1749999999999998</c:v>
                </c:pt>
                <c:pt idx="146">
                  <c:v>2.19</c:v>
                </c:pt>
                <c:pt idx="147">
                  <c:v>2.2050000000000001</c:v>
                </c:pt>
                <c:pt idx="148">
                  <c:v>2.2199999999999998</c:v>
                </c:pt>
                <c:pt idx="149">
                  <c:v>2.2349999999999999</c:v>
                </c:pt>
                <c:pt idx="150">
                  <c:v>2.25</c:v>
                </c:pt>
                <c:pt idx="151">
                  <c:v>2.2650000000000001</c:v>
                </c:pt>
                <c:pt idx="152">
                  <c:v>2.2799999999999998</c:v>
                </c:pt>
                <c:pt idx="153">
                  <c:v>2.2949999999999999</c:v>
                </c:pt>
                <c:pt idx="154">
                  <c:v>2.31</c:v>
                </c:pt>
                <c:pt idx="155">
                  <c:v>2.3249999999999997</c:v>
                </c:pt>
                <c:pt idx="156">
                  <c:v>2.34</c:v>
                </c:pt>
                <c:pt idx="157">
                  <c:v>2.355</c:v>
                </c:pt>
                <c:pt idx="158">
                  <c:v>2.37</c:v>
                </c:pt>
                <c:pt idx="159">
                  <c:v>2.3849999999999998</c:v>
                </c:pt>
                <c:pt idx="160">
                  <c:v>2.4</c:v>
                </c:pt>
                <c:pt idx="161">
                  <c:v>2.415</c:v>
                </c:pt>
                <c:pt idx="162">
                  <c:v>2.4299999999999997</c:v>
                </c:pt>
                <c:pt idx="163">
                  <c:v>2.4449999999999998</c:v>
                </c:pt>
                <c:pt idx="164">
                  <c:v>2.46</c:v>
                </c:pt>
                <c:pt idx="165">
                  <c:v>2.4750000000000001</c:v>
                </c:pt>
                <c:pt idx="166">
                  <c:v>2.4899999999999998</c:v>
                </c:pt>
                <c:pt idx="167">
                  <c:v>2.5049999999999999</c:v>
                </c:pt>
                <c:pt idx="168">
                  <c:v>2.52</c:v>
                </c:pt>
                <c:pt idx="169">
                  <c:v>2.5349999999999997</c:v>
                </c:pt>
                <c:pt idx="170">
                  <c:v>2.5499999999999998</c:v>
                </c:pt>
                <c:pt idx="171">
                  <c:v>2.5649999999999999</c:v>
                </c:pt>
                <c:pt idx="172">
                  <c:v>2.58</c:v>
                </c:pt>
                <c:pt idx="173">
                  <c:v>2.5949999999999998</c:v>
                </c:pt>
                <c:pt idx="174">
                  <c:v>2.61</c:v>
                </c:pt>
                <c:pt idx="175">
                  <c:v>2.625</c:v>
                </c:pt>
                <c:pt idx="176">
                  <c:v>2.6399999999999997</c:v>
                </c:pt>
                <c:pt idx="177">
                  <c:v>2.6549999999999998</c:v>
                </c:pt>
                <c:pt idx="178">
                  <c:v>2.67</c:v>
                </c:pt>
                <c:pt idx="179">
                  <c:v>2.6850000000000001</c:v>
                </c:pt>
                <c:pt idx="180">
                  <c:v>2.6999999999999997</c:v>
                </c:pt>
                <c:pt idx="181">
                  <c:v>2.7149999999999999</c:v>
                </c:pt>
                <c:pt idx="182">
                  <c:v>2.73</c:v>
                </c:pt>
                <c:pt idx="183">
                  <c:v>2.7450000000000001</c:v>
                </c:pt>
                <c:pt idx="184">
                  <c:v>2.76</c:v>
                </c:pt>
                <c:pt idx="185">
                  <c:v>2.7749999999999999</c:v>
                </c:pt>
                <c:pt idx="186">
                  <c:v>2.79</c:v>
                </c:pt>
                <c:pt idx="187">
                  <c:v>2.8049999999999997</c:v>
                </c:pt>
                <c:pt idx="188">
                  <c:v>2.82</c:v>
                </c:pt>
                <c:pt idx="189">
                  <c:v>2.835</c:v>
                </c:pt>
                <c:pt idx="190">
                  <c:v>2.85</c:v>
                </c:pt>
                <c:pt idx="191">
                  <c:v>2.8649999999999998</c:v>
                </c:pt>
                <c:pt idx="192">
                  <c:v>2.88</c:v>
                </c:pt>
                <c:pt idx="193">
                  <c:v>2.895</c:v>
                </c:pt>
                <c:pt idx="194">
                  <c:v>2.9099999999999997</c:v>
                </c:pt>
                <c:pt idx="195">
                  <c:v>2.9249999999999998</c:v>
                </c:pt>
                <c:pt idx="196">
                  <c:v>2.94</c:v>
                </c:pt>
                <c:pt idx="197">
                  <c:v>2.9550000000000001</c:v>
                </c:pt>
                <c:pt idx="198">
                  <c:v>2.9699999999999998</c:v>
                </c:pt>
                <c:pt idx="199">
                  <c:v>2.9849999999999999</c:v>
                </c:pt>
                <c:pt idx="200">
                  <c:v>3</c:v>
                </c:pt>
              </c:numCache>
            </c:numRef>
          </c:xVal>
          <c:yVal>
            <c:numRef>
              <c:f>General_data_graphs!$F$24:$F$224</c:f>
              <c:numCache>
                <c:formatCode>General</c:formatCode>
                <c:ptCount val="2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0.9964563262704017</c:v>
                </c:pt>
                <c:pt idx="15">
                  <c:v>0.99113034864148053</c:v>
                </c:pt>
                <c:pt idx="16">
                  <c:v>0.98578623117000286</c:v>
                </c:pt>
                <c:pt idx="17">
                  <c:v>0.98041778874503482</c:v>
                </c:pt>
                <c:pt idx="18">
                  <c:v>0.97501892265540446</c:v>
                </c:pt>
                <c:pt idx="19">
                  <c:v>0.96958360816584765</c:v>
                </c:pt>
                <c:pt idx="20">
                  <c:v>0.96410588440475942</c:v>
                </c:pt>
                <c:pt idx="21">
                  <c:v>0.95857984657366768</c:v>
                </c:pt>
                <c:pt idx="22">
                  <c:v>0.95299964052159802</c:v>
                </c:pt>
                <c:pt idx="23">
                  <c:v>0.94735945975805069</c:v>
                </c:pt>
                <c:pt idx="24">
                  <c:v>0.94165354500629239</c:v>
                </c:pt>
                <c:pt idx="25">
                  <c:v>0.9358761864237527</c:v>
                </c:pt>
                <c:pt idx="26">
                  <c:v>0.93002172863802024</c:v>
                </c:pt>
                <c:pt idx="27">
                  <c:v>0.92408457876448347</c:v>
                </c:pt>
                <c:pt idx="28">
                  <c:v>0.91805921758411024</c:v>
                </c:pt>
                <c:pt idx="29">
                  <c:v>0.91194021406595116</c:v>
                </c:pt>
                <c:pt idx="30">
                  <c:v>0.90572224341724772</c:v>
                </c:pt>
                <c:pt idx="31">
                  <c:v>0.89940010883282862</c:v>
                </c:pt>
                <c:pt idx="32">
                  <c:v>0.89296876709294204</c:v>
                </c:pt>
                <c:pt idx="33">
                  <c:v>0.88642335812278528</c:v>
                </c:pt>
                <c:pt idx="34">
                  <c:v>0.87975923857579308</c:v>
                </c:pt>
                <c:pt idx="35">
                  <c:v>0.87297201943430869</c:v>
                </c:pt>
                <c:pt idx="36">
                  <c:v>0.86605760753404759</c:v>
                </c:pt>
                <c:pt idx="37">
                  <c:v>0.85901225081165722</c:v>
                </c:pt>
                <c:pt idx="38">
                  <c:v>0.85183258694748443</c:v>
                </c:pt>
                <c:pt idx="39">
                  <c:v>0.8445156949291458</c:v>
                </c:pt>
                <c:pt idx="40">
                  <c:v>0.83705914889797306</c:v>
                </c:pt>
                <c:pt idx="41">
                  <c:v>0.82946107346376652</c:v>
                </c:pt>
                <c:pt idx="42">
                  <c:v>0.82172019948950659</c:v>
                </c:pt>
                <c:pt idx="43">
                  <c:v>0.813835919164692</c:v>
                </c:pt>
                <c:pt idx="44">
                  <c:v>0.80580833901389315</c:v>
                </c:pt>
                <c:pt idx="45">
                  <c:v>0.79763832933777834</c:v>
                </c:pt>
                <c:pt idx="46">
                  <c:v>0.78932756847047669</c:v>
                </c:pt>
                <c:pt idx="47">
                  <c:v>0.7808785801733541</c:v>
                </c:pt>
                <c:pt idx="48">
                  <c:v>0.77229476248420137</c:v>
                </c:pt>
                <c:pt idx="49">
                  <c:v>0.76358040641365232</c:v>
                </c:pt>
                <c:pt idx="50">
                  <c:v>0.75474070303528973</c:v>
                </c:pt>
                <c:pt idx="51">
                  <c:v>0.74578173775551426</c:v>
                </c:pt>
                <c:pt idx="52">
                  <c:v>0.73671047087120767</c:v>
                </c:pt>
                <c:pt idx="53">
                  <c:v>0.72753470391826525</c:v>
                </c:pt>
                <c:pt idx="54">
                  <c:v>0.71826303176626616</c:v>
                </c:pt>
                <c:pt idx="55">
                  <c:v>0.70890478090192133</c:v>
                </c:pt>
                <c:pt idx="56">
                  <c:v>0.699469934839825</c:v>
                </c:pt>
                <c:pt idx="57">
                  <c:v>0.68996904807422277</c:v>
                </c:pt>
                <c:pt idx="58">
                  <c:v>0.68041315041068062</c:v>
                </c:pt>
                <c:pt idx="59">
                  <c:v>0.67081364386508757</c:v>
                </c:pt>
                <c:pt idx="60">
                  <c:v>0.66118219456787619</c:v>
                </c:pt>
                <c:pt idx="61">
                  <c:v>0.65153062224947067</c:v>
                </c:pt>
                <c:pt idx="62">
                  <c:v>0.64187078990293445</c:v>
                </c:pt>
                <c:pt idx="63">
                  <c:v>0.63221449612450042</c:v>
                </c:pt>
                <c:pt idx="64">
                  <c:v>0.62257337243314637</c:v>
                </c:pt>
                <c:pt idx="65">
                  <c:v>0.61295878758423694</c:v>
                </c:pt>
                <c:pt idx="66">
                  <c:v>0.60338176054178261</c:v>
                </c:pt>
                <c:pt idx="67">
                  <c:v>0.59385288338361075</c:v>
                </c:pt>
                <c:pt idx="68">
                  <c:v>0.58438225500836105</c:v>
                </c:pt>
                <c:pt idx="69">
                  <c:v>0.57497942611534802</c:v>
                </c:pt>
                <c:pt idx="70">
                  <c:v>0.56565335555721841</c:v>
                </c:pt>
                <c:pt idx="71">
                  <c:v>0.55641237783576425</c:v>
                </c:pt>
                <c:pt idx="72">
                  <c:v>0.54726418123319276</c:v>
                </c:pt>
                <c:pt idx="73">
                  <c:v>0.53821579584992385</c:v>
                </c:pt>
                <c:pt idx="74">
                  <c:v>0.52927359065659441</c:v>
                </c:pt>
                <c:pt idx="75">
                  <c:v>0.52044327856006356</c:v>
                </c:pt>
                <c:pt idx="76">
                  <c:v>0.51172992842577114</c:v>
                </c:pt>
                <c:pt idx="77">
                  <c:v>0.50313798298514256</c:v>
                </c:pt>
                <c:pt idx="78">
                  <c:v>0.49467128157922019</c:v>
                </c:pt>
                <c:pt idx="79">
                  <c:v>0.48633308674046727</c:v>
                </c:pt>
                <c:pt idx="80">
                  <c:v>0.47812611368623387</c:v>
                </c:pt>
                <c:pt idx="81">
                  <c:v>0.47005256188277378</c:v>
                </c:pt>
                <c:pt idx="82">
                  <c:v>0.46211414793202898</c:v>
                </c:pt>
                <c:pt idx="83">
                  <c:v>0.45431213912965618</c:v>
                </c:pt>
                <c:pt idx="84">
                  <c:v>0.44664738713805141</c:v>
                </c:pt>
                <c:pt idx="85">
                  <c:v>0.43912036130943394</c:v>
                </c:pt>
                <c:pt idx="86">
                  <c:v>0.43173118127929588</c:v>
                </c:pt>
                <c:pt idx="87">
                  <c:v>0.42447964852833647</c:v>
                </c:pt>
                <c:pt idx="88">
                  <c:v>0.41736527668064283</c:v>
                </c:pt>
                <c:pt idx="89">
                  <c:v>0.41038732036708658</c:v>
                </c:pt>
                <c:pt idx="90">
                  <c:v>0.403544802535799</c:v>
                </c:pt>
                <c:pt idx="91">
                  <c:v>0.39683654013652059</c:v>
                </c:pt>
                <c:pt idx="92">
                  <c:v>0.39026116814318068</c:v>
                </c:pt>
                <c:pt idx="93">
                  <c:v>0.38381716190987036</c:v>
                </c:pt>
                <c:pt idx="94">
                  <c:v>0.37750285788018695</c:v>
                </c:pt>
                <c:pt idx="95">
                  <c:v>0.37131647268943579</c:v>
                </c:pt>
                <c:pt idx="96">
                  <c:v>0.36525612071411551</c:v>
                </c:pt>
                <c:pt idx="97">
                  <c:v>0.35931983013413499</c:v>
                </c:pt>
                <c:pt idx="98">
                  <c:v>0.35350555758093699</c:v>
                </c:pt>
                <c:pt idx="99">
                  <c:v>0.34781120144969641</c:v>
                </c:pt>
                <c:pt idx="100">
                  <c:v>0.3422346139564999</c:v>
                </c:pt>
                <c:pt idx="101">
                  <c:v>0.33677361202235717</c:v>
                </c:pt>
                <c:pt idx="102">
                  <c:v>0.33142598706538484</c:v>
                </c:pt>
                <c:pt idx="103">
                  <c:v>0.32618951378089733</c:v>
                </c:pt>
                <c:pt idx="104">
                  <c:v>0.32106195798667053</c:v>
                </c:pt>
                <c:pt idx="105">
                  <c:v>0.31604108360757144</c:v>
                </c:pt>
                <c:pt idx="106">
                  <c:v>0.31112465887022939</c:v>
                </c:pt>
                <c:pt idx="107">
                  <c:v>0.30631046177463694</c:v>
                </c:pt>
                <c:pt idx="108">
                  <c:v>0.30159628490561402</c:v>
                </c:pt>
                <c:pt idx="109">
                  <c:v>0.29697993964306119</c:v>
                </c:pt>
                <c:pt idx="110">
                  <c:v>0.29245925982593335</c:v>
                </c:pt>
                <c:pt idx="111">
                  <c:v>0.28803210492094594</c:v>
                </c:pt>
                <c:pt idx="112">
                  <c:v>0.28369636274322541</c:v>
                </c:pt>
                <c:pt idx="113">
                  <c:v>0.27944995177246401</c:v>
                </c:pt>
                <c:pt idx="114">
                  <c:v>0.27529082310466518</c:v>
                </c:pt>
                <c:pt idx="115">
                  <c:v>0.27121696207627088</c:v>
                </c:pt>
                <c:pt idx="116">
                  <c:v>0.26722638959436629</c:v>
                </c:pt>
                <c:pt idx="117">
                  <c:v>0.26331716320376097</c:v>
                </c:pt>
                <c:pt idx="118">
                  <c:v>0.25948737791903631</c:v>
                </c:pt>
                <c:pt idx="119">
                  <c:v>0.2557351668471422</c:v>
                </c:pt>
                <c:pt idx="120">
                  <c:v>0.25205870162379834</c:v>
                </c:pt>
                <c:pt idx="121">
                  <c:v>0.24845619268480829</c:v>
                </c:pt>
                <c:pt idx="122">
                  <c:v>0.24492588939142054</c:v>
                </c:pt>
                <c:pt idx="123">
                  <c:v>0.24146608002704778</c:v>
                </c:pt>
                <c:pt idx="124">
                  <c:v>0.2380750916809988</c:v>
                </c:pt>
                <c:pt idx="125">
                  <c:v>0.23475129003334438</c:v>
                </c:pt>
                <c:pt idx="126">
                  <c:v>0.23149307905365396</c:v>
                </c:pt>
                <c:pt idx="127">
                  <c:v>0.22829890062506178</c:v>
                </c:pt>
                <c:pt idx="128">
                  <c:v>0.22516723410397027</c:v>
                </c:pt>
                <c:pt idx="129">
                  <c:v>0.22209659582464106</c:v>
                </c:pt>
                <c:pt idx="130">
                  <c:v>0.21908553855696924</c:v>
                </c:pt>
                <c:pt idx="131">
                  <c:v>0.21613265092486802</c:v>
                </c:pt>
                <c:pt idx="132">
                  <c:v>0.21323655679190051</c:v>
                </c:pt>
                <c:pt idx="133">
                  <c:v>0.21039591462008694</c:v>
                </c:pt>
                <c:pt idx="134">
                  <c:v>0.20760941680716458</c:v>
                </c:pt>
                <c:pt idx="135">
                  <c:v>0.20487578900699754</c:v>
                </c:pt>
                <c:pt idx="136">
                  <c:v>0.20219378943730484</c:v>
                </c:pt>
                <c:pt idx="137">
                  <c:v>0.19956220817839829</c:v>
                </c:pt>
                <c:pt idx="138">
                  <c:v>0.1969798664661942</c:v>
                </c:pt>
                <c:pt idx="139">
                  <c:v>0.19444561598237489</c:v>
                </c:pt>
                <c:pt idx="140">
                  <c:v>0.19195833814422772</c:v>
                </c:pt>
                <c:pt idx="141">
                  <c:v>0.1895169433963759</c:v>
                </c:pt>
                <c:pt idx="142">
                  <c:v>0.18712037050633482</c:v>
                </c:pt>
                <c:pt idx="143">
                  <c:v>0.18476758586557401</c:v>
                </c:pt>
                <c:pt idx="144">
                  <c:v>0.18245758279753718</c:v>
                </c:pt>
                <c:pt idx="145">
                  <c:v>0.18018938087387193</c:v>
                </c:pt>
                <c:pt idx="146">
                  <c:v>0.17796202523993543</c:v>
                </c:pt>
                <c:pt idx="147">
                  <c:v>0.17577458595048387</c:v>
                </c:pt>
                <c:pt idx="148">
                  <c:v>0.17362615731630376</c:v>
                </c:pt>
                <c:pt idx="149">
                  <c:v>0.17151585726241644</c:v>
                </c:pt>
                <c:pt idx="150">
                  <c:v>0.1694428266983716</c:v>
                </c:pt>
                <c:pt idx="151">
                  <c:v>0.16740622890104068</c:v>
                </c:pt>
                <c:pt idx="152">
                  <c:v>0.16540524891023292</c:v>
                </c:pt>
                <c:pt idx="153">
                  <c:v>0.16343909293737377</c:v>
                </c:pt>
                <c:pt idx="154">
                  <c:v>0.16150698778741479</c:v>
                </c:pt>
                <c:pt idx="155">
                  <c:v>0.15960818029408153</c:v>
                </c:pt>
                <c:pt idx="156">
                  <c:v>0.15774193676850901</c:v>
                </c:pt>
                <c:pt idx="157">
                  <c:v>0.15590754246126776</c:v>
                </c:pt>
                <c:pt idx="158">
                  <c:v>0.1541043010377392</c:v>
                </c:pt>
                <c:pt idx="159">
                  <c:v>0.15233153406676186</c:v>
                </c:pt>
                <c:pt idx="160">
                  <c:v>0.15058858052243959</c:v>
                </c:pt>
                <c:pt idx="161">
                  <c:v>0.14887479629897327</c:v>
                </c:pt>
                <c:pt idx="162">
                  <c:v>0.14718955373835407</c:v>
                </c:pt>
                <c:pt idx="163">
                  <c:v>0.14553224117073643</c:v>
                </c:pt>
                <c:pt idx="164">
                  <c:v>0.14390226246729174</c:v>
                </c:pt>
                <c:pt idx="165">
                  <c:v>0.14229903660532842</c:v>
                </c:pt>
                <c:pt idx="166">
                  <c:v>0.14072199724545312</c:v>
                </c:pt>
                <c:pt idx="167">
                  <c:v>0.13917059232053747</c:v>
                </c:pt>
                <c:pt idx="168">
                  <c:v>0.13764428363624803</c:v>
                </c:pt>
                <c:pt idx="169">
                  <c:v>0.1361425464828897</c:v>
                </c:pt>
                <c:pt idx="170">
                  <c:v>0.13466486925830937</c:v>
                </c:pt>
                <c:pt idx="171">
                  <c:v>0.13321075310160396</c:v>
                </c:pt>
                <c:pt idx="172">
                  <c:v>0.13177971153737428</c:v>
                </c:pt>
                <c:pt idx="173">
                  <c:v>0.1303712701302655</c:v>
                </c:pt>
                <c:pt idx="174">
                  <c:v>0.12898496614953597</c:v>
                </c:pt>
                <c:pt idx="175">
                  <c:v>0.12762034824339635</c:v>
                </c:pt>
                <c:pt idx="176">
                  <c:v>0.1262769761228632</c:v>
                </c:pt>
                <c:pt idx="177">
                  <c:v>0.12495442025487262</c:v>
                </c:pt>
                <c:pt idx="178">
                  <c:v>0.12365226156440431</c:v>
                </c:pt>
                <c:pt idx="179">
                  <c:v>0.12237009114536712</c:v>
                </c:pt>
                <c:pt idx="180">
                  <c:v>0.12110750998000297</c:v>
                </c:pt>
                <c:pt idx="181">
                  <c:v>0.11986412866656895</c:v>
                </c:pt>
                <c:pt idx="182">
                  <c:v>0.11863956715506244</c:v>
                </c:pt>
                <c:pt idx="183">
                  <c:v>0.11743345449075737</c:v>
                </c:pt>
                <c:pt idx="184">
                  <c:v>0.11624542856532603</c:v>
                </c:pt>
                <c:pt idx="185">
                  <c:v>0.11507513587532406</c:v>
                </c:pt>
                <c:pt idx="186">
                  <c:v>0.11392223128782304</c:v>
                </c:pt>
                <c:pt idx="187">
                  <c:v>0.11278637781297782</c:v>
                </c:pt>
                <c:pt idx="188">
                  <c:v>0.11166724638332289</c:v>
                </c:pt>
                <c:pt idx="189">
                  <c:v>0.11056451563959617</c:v>
                </c:pt>
                <c:pt idx="190">
                  <c:v>0.1094778717228936</c:v>
                </c:pt>
                <c:pt idx="191">
                  <c:v>0.10840700807296373</c:v>
                </c:pt>
                <c:pt idx="192">
                  <c:v>0.10735162523245542</c:v>
                </c:pt>
                <c:pt idx="193">
                  <c:v>0.10631143065693853</c:v>
                </c:pt>
                <c:pt idx="194">
                  <c:v>0.10528613853052031</c:v>
                </c:pt>
                <c:pt idx="195">
                  <c:v>0.1042754695868871</c:v>
                </c:pt>
                <c:pt idx="196">
                  <c:v>0.10327915093560472</c:v>
                </c:pt>
                <c:pt idx="197">
                  <c:v>0.10229691589351535</c:v>
                </c:pt>
                <c:pt idx="198">
                  <c:v>0.10132850382107517</c:v>
                </c:pt>
                <c:pt idx="199">
                  <c:v>0.10037365996347919</c:v>
                </c:pt>
                <c:pt idx="200">
                  <c:v>9.9432135296426361E-2</c:v>
                </c:pt>
              </c:numCache>
            </c:numRef>
          </c:yVal>
          <c:smooth val="1"/>
          <c:extLst>
            <c:ext xmlns:c16="http://schemas.microsoft.com/office/drawing/2014/chart" uri="{C3380CC4-5D6E-409C-BE32-E72D297353CC}">
              <c16:uniqueId val="{0000000B-BA27-4F9D-A453-B310F6C54B99}"/>
            </c:ext>
          </c:extLst>
        </c:ser>
        <c:dLbls>
          <c:showLegendKey val="0"/>
          <c:showVal val="0"/>
          <c:showCatName val="0"/>
          <c:showSerName val="0"/>
          <c:showPercent val="0"/>
          <c:showBubbleSize val="0"/>
        </c:dLbls>
        <c:axId val="508305824"/>
        <c:axId val="508308120"/>
      </c:scatterChart>
      <c:valAx>
        <c:axId val="508305824"/>
        <c:scaling>
          <c:orientation val="minMax"/>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1"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λ</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 [-]</a:t>
                </a:r>
              </a:p>
            </c:rich>
          </c:tx>
          <c:overlay val="0"/>
          <c:spPr>
            <a:noFill/>
            <a:ln>
              <a:noFill/>
            </a:ln>
            <a:effectLst/>
          </c:spPr>
          <c:txPr>
            <a:bodyPr rot="0" spcFirstLastPara="1" vertOverflow="ellipsis" vert="horz" wrap="square" anchor="ctr" anchorCtr="1"/>
            <a:lstStyle/>
            <a:p>
              <a:pPr>
                <a:defRPr sz="2000" b="0" i="1"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1"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1800" i="1">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1"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7809722205031534"/>
          <c:y val="0.22354099811483416"/>
          <c:w val="0.19897602087135086"/>
          <c:h val="0.2955395720905835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53464834759038"/>
          <c:y val="9.250755211183527E-2"/>
          <c:w val="0.82179149568552035"/>
          <c:h val="0.7718700692060485"/>
        </c:manualLayout>
      </c:layout>
      <c:scatterChart>
        <c:scatterStyle val="lineMarker"/>
        <c:varyColors val="0"/>
        <c:ser>
          <c:idx val="0"/>
          <c:order val="0"/>
          <c:tx>
            <c:v>Load combination = N</c:v>
          </c:tx>
          <c:spPr>
            <a:ln w="25400" cap="rnd">
              <a:noFill/>
              <a:round/>
            </a:ln>
            <a:effectLst/>
          </c:spPr>
          <c:marker>
            <c:symbol val="circle"/>
            <c:size val="5"/>
            <c:spPr>
              <a:solidFill>
                <a:schemeClr val="accent1"/>
              </a:solidFill>
              <a:ln w="9525">
                <a:solidFill>
                  <a:schemeClr val="accent1"/>
                </a:solidFill>
              </a:ln>
              <a:effectLst/>
            </c:spPr>
          </c:marker>
          <c:xVal>
            <c:numRef>
              <c:f>Data_graphs!$E$2:$E$289</c:f>
              <c:numCache>
                <c:formatCode>General</c:formatCode>
                <c:ptCount val="288"/>
              </c:numCache>
            </c:numRef>
          </c:xVal>
          <c:yVal>
            <c:numRef>
              <c:f>Data_graphs!$D$2:$D$289</c:f>
              <c:numCache>
                <c:formatCode>General</c:formatCode>
                <c:ptCount val="288"/>
                <c:pt idx="0">
                  <c:v>1.0445452837258726</c:v>
                </c:pt>
                <c:pt idx="1">
                  <c:v>0.96197560136423332</c:v>
                </c:pt>
                <c:pt idx="2">
                  <c:v>0.85650326670479504</c:v>
                </c:pt>
                <c:pt idx="3">
                  <c:v>0.74895251002805896</c:v>
                </c:pt>
                <c:pt idx="4">
                  <c:v>0.51408378645713715</c:v>
                </c:pt>
                <c:pt idx="5">
                  <c:v>0.34372717833825228</c:v>
                </c:pt>
                <c:pt idx="6">
                  <c:v>0.24487751500799163</c:v>
                </c:pt>
                <c:pt idx="7">
                  <c:v>0.15848997183426142</c:v>
                </c:pt>
                <c:pt idx="8">
                  <c:v>1.046619849620213</c:v>
                </c:pt>
                <c:pt idx="9">
                  <c:v>0.93451577068991476</c:v>
                </c:pt>
                <c:pt idx="10">
                  <c:v>0.85539360887492932</c:v>
                </c:pt>
                <c:pt idx="11">
                  <c:v>0.74792045514459393</c:v>
                </c:pt>
                <c:pt idx="12">
                  <c:v>0.51297611611421157</c:v>
                </c:pt>
                <c:pt idx="13">
                  <c:v>0.34278270630913976</c:v>
                </c:pt>
                <c:pt idx="14">
                  <c:v>0.24409950682520334</c:v>
                </c:pt>
                <c:pt idx="15">
                  <c:v>0.15781817803399489</c:v>
                </c:pt>
                <c:pt idx="16">
                  <c:v>1.0495649196349235</c:v>
                </c:pt>
                <c:pt idx="17">
                  <c:v>0.94421739317532427</c:v>
                </c:pt>
                <c:pt idx="18">
                  <c:v>0.856073274295722</c:v>
                </c:pt>
                <c:pt idx="19">
                  <c:v>0.74822590636570929</c:v>
                </c:pt>
                <c:pt idx="20">
                  <c:v>0.51283093602072116</c:v>
                </c:pt>
                <c:pt idx="21">
                  <c:v>0.34257880343929148</c:v>
                </c:pt>
                <c:pt idx="22">
                  <c:v>0.24390668635338844</c:v>
                </c:pt>
                <c:pt idx="23">
                  <c:v>0.15763196814682243</c:v>
                </c:pt>
                <c:pt idx="24">
                  <c:v>1.055709313589839</c:v>
                </c:pt>
                <c:pt idx="25">
                  <c:v>0.95395468152325491</c:v>
                </c:pt>
                <c:pt idx="26">
                  <c:v>0.85884594245484192</c:v>
                </c:pt>
                <c:pt idx="27">
                  <c:v>0.7425424324423664</c:v>
                </c:pt>
                <c:pt idx="28">
                  <c:v>0.51305870682232191</c:v>
                </c:pt>
                <c:pt idx="29">
                  <c:v>0.34262167717390868</c:v>
                </c:pt>
                <c:pt idx="30">
                  <c:v>0.24388500498809162</c:v>
                </c:pt>
                <c:pt idx="31">
                  <c:v>0.15821130984103315</c:v>
                </c:pt>
                <c:pt idx="32">
                  <c:v>1.0649531671313468</c:v>
                </c:pt>
                <c:pt idx="33">
                  <c:v>0.98039199456731752</c:v>
                </c:pt>
                <c:pt idx="34">
                  <c:v>0.86410892705775522</c:v>
                </c:pt>
                <c:pt idx="35">
                  <c:v>0.74467506580526599</c:v>
                </c:pt>
                <c:pt idx="36">
                  <c:v>0.51417814092323599</c:v>
                </c:pt>
                <c:pt idx="37">
                  <c:v>0.34321434913290416</c:v>
                </c:pt>
                <c:pt idx="38">
                  <c:v>0.24427596025345175</c:v>
                </c:pt>
                <c:pt idx="39">
                  <c:v>0.15840056781587511</c:v>
                </c:pt>
                <c:pt idx="40">
                  <c:v>1.0748632022197855</c:v>
                </c:pt>
                <c:pt idx="41">
                  <c:v>0.98935251551266434</c:v>
                </c:pt>
                <c:pt idx="42">
                  <c:v>0.87043852692303869</c:v>
                </c:pt>
                <c:pt idx="43">
                  <c:v>0.74787218636230246</c:v>
                </c:pt>
                <c:pt idx="44">
                  <c:v>0.51577244778626485</c:v>
                </c:pt>
                <c:pt idx="45">
                  <c:v>0.34429861824517893</c:v>
                </c:pt>
                <c:pt idx="46">
                  <c:v>0.24500861628081685</c:v>
                </c:pt>
                <c:pt idx="47">
                  <c:v>0.15882874384918752</c:v>
                </c:pt>
                <c:pt idx="48">
                  <c:v>1.1288594382630501</c:v>
                </c:pt>
                <c:pt idx="49">
                  <c:v>1.013708756618483</c:v>
                </c:pt>
                <c:pt idx="50">
                  <c:v>0.87829813540246293</c:v>
                </c:pt>
                <c:pt idx="51">
                  <c:v>0.7476396868504378</c:v>
                </c:pt>
                <c:pt idx="52">
                  <c:v>0.51010477648740427</c:v>
                </c:pt>
                <c:pt idx="53">
                  <c:v>0.34092105036732595</c:v>
                </c:pt>
                <c:pt idx="54">
                  <c:v>0.24252106947453211</c:v>
                </c:pt>
                <c:pt idx="55">
                  <c:v>0.15625734556509394</c:v>
                </c:pt>
                <c:pt idx="56">
                  <c:v>1.1348065271601597</c:v>
                </c:pt>
                <c:pt idx="57">
                  <c:v>1.0182271885406846</c:v>
                </c:pt>
                <c:pt idx="58">
                  <c:v>0.87849827011820647</c:v>
                </c:pt>
                <c:pt idx="59">
                  <c:v>0.74608311976909802</c:v>
                </c:pt>
                <c:pt idx="60">
                  <c:v>0.50925412868036102</c:v>
                </c:pt>
                <c:pt idx="61">
                  <c:v>0.34020170529860377</c:v>
                </c:pt>
                <c:pt idx="62">
                  <c:v>0.24186077146349108</c:v>
                </c:pt>
                <c:pt idx="63">
                  <c:v>0.15573429258933713</c:v>
                </c:pt>
                <c:pt idx="64">
                  <c:v>1.1393624365751818</c:v>
                </c:pt>
                <c:pt idx="65">
                  <c:v>1.021748482501377</c:v>
                </c:pt>
                <c:pt idx="66">
                  <c:v>0.87982193338668913</c:v>
                </c:pt>
                <c:pt idx="67">
                  <c:v>0.74612631489127557</c:v>
                </c:pt>
                <c:pt idx="68">
                  <c:v>0.50923907296696169</c:v>
                </c:pt>
                <c:pt idx="69">
                  <c:v>0.34012590497523976</c:v>
                </c:pt>
                <c:pt idx="70">
                  <c:v>0.2417340928977057</c:v>
                </c:pt>
                <c:pt idx="71">
                  <c:v>0.15563021185971823</c:v>
                </c:pt>
                <c:pt idx="72">
                  <c:v>1.1472152963185571</c:v>
                </c:pt>
                <c:pt idx="73">
                  <c:v>1.0287905475805508</c:v>
                </c:pt>
                <c:pt idx="74">
                  <c:v>0.88330492091573898</c:v>
                </c:pt>
                <c:pt idx="75">
                  <c:v>0.7471066233190895</c:v>
                </c:pt>
                <c:pt idx="76">
                  <c:v>0.50972482009077624</c:v>
                </c:pt>
                <c:pt idx="77">
                  <c:v>0.34035318903088446</c:v>
                </c:pt>
                <c:pt idx="78">
                  <c:v>0.24178946291098924</c:v>
                </c:pt>
                <c:pt idx="79">
                  <c:v>0.15564472947856078</c:v>
                </c:pt>
                <c:pt idx="80">
                  <c:v>1.1604893665115708</c:v>
                </c:pt>
                <c:pt idx="81">
                  <c:v>1.0388483998377638</c:v>
                </c:pt>
                <c:pt idx="82">
                  <c:v>0.88932312692639359</c:v>
                </c:pt>
                <c:pt idx="83">
                  <c:v>0.74968425806393879</c:v>
                </c:pt>
                <c:pt idx="84">
                  <c:v>0.51095172964281299</c:v>
                </c:pt>
                <c:pt idx="85">
                  <c:v>0.34115683835467658</c:v>
                </c:pt>
                <c:pt idx="86">
                  <c:v>0.24225476482573904</c:v>
                </c:pt>
                <c:pt idx="87">
                  <c:v>0.15592593543012154</c:v>
                </c:pt>
                <c:pt idx="88">
                  <c:v>1.171181802391589</c:v>
                </c:pt>
                <c:pt idx="89">
                  <c:v>1.0485559542163709</c:v>
                </c:pt>
                <c:pt idx="90">
                  <c:v>0.89607657884985892</c:v>
                </c:pt>
                <c:pt idx="91">
                  <c:v>0.75338774772404538</c:v>
                </c:pt>
                <c:pt idx="92">
                  <c:v>0.5128394270725648</c:v>
                </c:pt>
                <c:pt idx="93">
                  <c:v>0.34231417657122359</c:v>
                </c:pt>
                <c:pt idx="94">
                  <c:v>0.24303021306316197</c:v>
                </c:pt>
                <c:pt idx="95">
                  <c:v>0.15642704316798575</c:v>
                </c:pt>
                <c:pt idx="96">
                  <c:v>1.0338904217665732</c:v>
                </c:pt>
                <c:pt idx="97">
                  <c:v>0.89568278674446744</c:v>
                </c:pt>
                <c:pt idx="98">
                  <c:v>0.72003318741785238</c:v>
                </c:pt>
                <c:pt idx="99">
                  <c:v>0.63811999725128876</c:v>
                </c:pt>
                <c:pt idx="100">
                  <c:v>0.47507228222415249</c:v>
                </c:pt>
                <c:pt idx="101">
                  <c:v>0.32258419414239803</c:v>
                </c:pt>
                <c:pt idx="102">
                  <c:v>0.22357141339706507</c:v>
                </c:pt>
                <c:pt idx="103">
                  <c:v>0.14234421210503867</c:v>
                </c:pt>
                <c:pt idx="104">
                  <c:v>1.0414185197047292</c:v>
                </c:pt>
                <c:pt idx="105">
                  <c:v>0.90221717150189484</c:v>
                </c:pt>
                <c:pt idx="106">
                  <c:v>0.72078022492117311</c:v>
                </c:pt>
                <c:pt idx="107">
                  <c:v>0.63721444236848779</c:v>
                </c:pt>
                <c:pt idx="108">
                  <c:v>0.47441950950749628</c:v>
                </c:pt>
                <c:pt idx="109">
                  <c:v>0.32190123322889064</c:v>
                </c:pt>
                <c:pt idx="110">
                  <c:v>0.22307198595407918</c:v>
                </c:pt>
                <c:pt idx="111">
                  <c:v>0.14205354301286707</c:v>
                </c:pt>
                <c:pt idx="112">
                  <c:v>1.0466686629353739</c:v>
                </c:pt>
                <c:pt idx="113">
                  <c:v>0.90651401721042757</c:v>
                </c:pt>
                <c:pt idx="114">
                  <c:v>0.72159265297518183</c:v>
                </c:pt>
                <c:pt idx="115">
                  <c:v>0.63748441188209959</c:v>
                </c:pt>
                <c:pt idx="116">
                  <c:v>0.47447112909629291</c:v>
                </c:pt>
                <c:pt idx="117">
                  <c:v>0.32180875683438676</c:v>
                </c:pt>
                <c:pt idx="118">
                  <c:v>0.22302938608239906</c:v>
                </c:pt>
                <c:pt idx="119">
                  <c:v>0.1420410533253128</c:v>
                </c:pt>
                <c:pt idx="120">
                  <c:v>1.0557219139250815</c:v>
                </c:pt>
                <c:pt idx="121">
                  <c:v>0.91435545672360263</c:v>
                </c:pt>
                <c:pt idx="122">
                  <c:v>0.72619171371937186</c:v>
                </c:pt>
                <c:pt idx="123">
                  <c:v>0.63869896113936353</c:v>
                </c:pt>
                <c:pt idx="124">
                  <c:v>0.47501053508408175</c:v>
                </c:pt>
                <c:pt idx="125">
                  <c:v>0.32205888788737613</c:v>
                </c:pt>
                <c:pt idx="126">
                  <c:v>0.22322129895775125</c:v>
                </c:pt>
                <c:pt idx="127">
                  <c:v>0.14220237315996784</c:v>
                </c:pt>
                <c:pt idx="128">
                  <c:v>1.06684190511447</c:v>
                </c:pt>
                <c:pt idx="129">
                  <c:v>0.92449292062687372</c:v>
                </c:pt>
                <c:pt idx="130">
                  <c:v>0.7272317936445527</c:v>
                </c:pt>
                <c:pt idx="131">
                  <c:v>0.64148984599795222</c:v>
                </c:pt>
                <c:pt idx="132">
                  <c:v>0.47648057224986196</c:v>
                </c:pt>
                <c:pt idx="133">
                  <c:v>0.32282750637696261</c:v>
                </c:pt>
                <c:pt idx="134">
                  <c:v>0.2238573564203547</c:v>
                </c:pt>
                <c:pt idx="135">
                  <c:v>0.14264623796162224</c:v>
                </c:pt>
                <c:pt idx="136">
                  <c:v>1.0788359032234938</c:v>
                </c:pt>
                <c:pt idx="137">
                  <c:v>0.93465244226250221</c:v>
                </c:pt>
                <c:pt idx="138">
                  <c:v>0.74023901546435023</c:v>
                </c:pt>
                <c:pt idx="139">
                  <c:v>0.64524468622447506</c:v>
                </c:pt>
                <c:pt idx="140">
                  <c:v>0.47860450346298195</c:v>
                </c:pt>
                <c:pt idx="141">
                  <c:v>0.32406277938969347</c:v>
                </c:pt>
                <c:pt idx="142">
                  <c:v>0.22483118510972766</c:v>
                </c:pt>
                <c:pt idx="143">
                  <c:v>0.14331896647601899</c:v>
                </c:pt>
              </c:numCache>
            </c:numRef>
          </c:yVal>
          <c:smooth val="0"/>
          <c:extLst>
            <c:ext xmlns:c16="http://schemas.microsoft.com/office/drawing/2014/chart" uri="{C3380CC4-5D6E-409C-BE32-E72D297353CC}">
              <c16:uniqueId val="{00000004-D98D-4B3A-8403-3639C0D2DCB7}"/>
            </c:ext>
          </c:extLst>
        </c:ser>
        <c:dLbls>
          <c:showLegendKey val="0"/>
          <c:showVal val="0"/>
          <c:showCatName val="0"/>
          <c:showSerName val="0"/>
          <c:showPercent val="0"/>
          <c:showBubbleSize val="0"/>
        </c:dLbls>
        <c:axId val="508305824"/>
        <c:axId val="508308120"/>
      </c:scatterChart>
      <c:valAx>
        <c:axId val="508305824"/>
        <c:scaling>
          <c:orientation val="minMax"/>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b="0" i="1" baseline="0">
                    <a:effectLst/>
                    <a:latin typeface="Times New Roman" panose="02020603050405020304" pitchFamily="18" charset="0"/>
                    <a:cs typeface="Times New Roman" panose="02020603050405020304" pitchFamily="18" charset="0"/>
                  </a:rPr>
                  <a:t>fL/G_OIC [-]</a:t>
                </a:r>
                <a:endParaRPr lang="en-US" sz="2400">
                  <a:effectLst/>
                  <a:latin typeface="Times New Roman" panose="02020603050405020304" pitchFamily="18" charset="0"/>
                  <a:cs typeface="Times New Roman" panose="02020603050405020304" pitchFamily="18" charset="0"/>
                </a:endParaRPr>
              </a:p>
            </c:rich>
          </c:tx>
          <c:layout>
            <c:manualLayout>
              <c:xMode val="edge"/>
              <c:yMode val="edge"/>
              <c:x val="0.48256894557810315"/>
              <c:y val="0.92866534443114956"/>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i="1">
                    <a:solidFill>
                      <a:sysClr val="windowText" lastClr="000000"/>
                    </a:solidFill>
                    <a:latin typeface="Times New Roman" panose="02020603050405020304" pitchFamily="18" charset="0"/>
                    <a:cs typeface="Times New Roman" panose="02020603050405020304" pitchFamily="18" charset="0"/>
                  </a:rPr>
                  <a:t>f</a:t>
                </a:r>
                <a:r>
                  <a:rPr lang="en-US" sz="2000" i="1" baseline="-25000">
                    <a:solidFill>
                      <a:sysClr val="windowText" lastClr="000000"/>
                    </a:solidFill>
                    <a:latin typeface="Times New Roman" panose="02020603050405020304" pitchFamily="18" charset="0"/>
                    <a:cs typeface="Times New Roman" panose="02020603050405020304" pitchFamily="18" charset="0"/>
                  </a:rPr>
                  <a:t>L</a:t>
                </a:r>
                <a:r>
                  <a:rPr lang="en-US" sz="2000" i="1">
                    <a:solidFill>
                      <a:sysClr val="windowText" lastClr="000000"/>
                    </a:solidFill>
                    <a:latin typeface="Times New Roman" panose="02020603050405020304" pitchFamily="18" charset="0"/>
                    <a:cs typeface="Times New Roman" panose="02020603050405020304" pitchFamily="18" charset="0"/>
                  </a:rPr>
                  <a:t>/G</a:t>
                </a:r>
                <a:r>
                  <a:rPr lang="en-US" sz="2000" i="1" baseline="-25000">
                    <a:solidFill>
                      <a:sysClr val="windowText" lastClr="000000"/>
                    </a:solidFill>
                    <a:latin typeface="Times New Roman" panose="02020603050405020304" pitchFamily="18" charset="0"/>
                    <a:cs typeface="Times New Roman" panose="02020603050405020304" pitchFamily="18" charset="0"/>
                  </a:rPr>
                  <a:t>_</a:t>
                </a:r>
                <a:r>
                  <a:rPr lang="en-US" sz="2000" i="1">
                    <a:solidFill>
                      <a:sysClr val="windowText" lastClr="000000"/>
                    </a:solidFill>
                    <a:latin typeface="Times New Roman" panose="02020603050405020304" pitchFamily="18" charset="0"/>
                    <a:cs typeface="Times New Roman" panose="02020603050405020304" pitchFamily="18" charset="0"/>
                  </a:rPr>
                  <a:t>FE</a:t>
                </a:r>
                <a:r>
                  <a:rPr lang="en-US" sz="2000" i="1" baseline="-25000">
                    <a:solidFill>
                      <a:sysClr val="windowText" lastClr="000000"/>
                    </a:solidFill>
                    <a:latin typeface="Times New Roman" panose="02020603050405020304" pitchFamily="18" charset="0"/>
                    <a:cs typeface="Times New Roman" panose="02020603050405020304" pitchFamily="18" charset="0"/>
                  </a:rPr>
                  <a:t> [-</a:t>
                </a:r>
                <a:r>
                  <a:rPr lang="en-US" sz="2000" i="1">
                    <a:solidFill>
                      <a:sysClr val="windowText" lastClr="000000"/>
                    </a:solidFill>
                    <a:latin typeface="Times New Roman" panose="02020603050405020304" pitchFamily="18" charset="0"/>
                    <a:cs typeface="Times New Roman" panose="02020603050405020304" pitchFamily="18" charset="0"/>
                  </a:rPr>
                  <a:t>]</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70885800304819857"/>
          <c:y val="0.5093677196768055"/>
          <c:w val="0.22736844207868895"/>
          <c:h val="0.3295235350920430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53464834759038"/>
          <c:y val="9.250755211183527E-2"/>
          <c:w val="0.82179149568552035"/>
          <c:h val="0.7718700692060485"/>
        </c:manualLayout>
      </c:layout>
      <c:scatterChart>
        <c:scatterStyle val="smoothMarker"/>
        <c:varyColors val="0"/>
        <c:dLbls>
          <c:showLegendKey val="0"/>
          <c:showVal val="0"/>
          <c:showCatName val="0"/>
          <c:showSerName val="0"/>
          <c:showPercent val="0"/>
          <c:showBubbleSize val="0"/>
        </c:dLbls>
        <c:axId val="508305824"/>
        <c:axId val="508308120"/>
      </c:scatterChart>
      <c:valAx>
        <c:axId val="508305824"/>
        <c:scaling>
          <c:orientation val="minMax"/>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b="0" i="1" baseline="0">
                    <a:effectLst/>
                    <a:latin typeface="Times New Roman" panose="02020603050405020304" pitchFamily="18" charset="0"/>
                    <a:cs typeface="Times New Roman" panose="02020603050405020304" pitchFamily="18" charset="0"/>
                  </a:rPr>
                  <a:t>χ</a:t>
                </a:r>
                <a:r>
                  <a:rPr lang="en-US" sz="2000" b="0" i="1" baseline="-25000">
                    <a:effectLst/>
                    <a:latin typeface="Times New Roman" panose="02020603050405020304" pitchFamily="18" charset="0"/>
                    <a:cs typeface="Times New Roman" panose="02020603050405020304" pitchFamily="18" charset="0"/>
                  </a:rPr>
                  <a:t>G</a:t>
                </a:r>
                <a:r>
                  <a:rPr lang="en-US" sz="2000" b="0" i="1" baseline="0">
                    <a:effectLst/>
                    <a:latin typeface="Times New Roman" panose="02020603050405020304" pitchFamily="18" charset="0"/>
                    <a:cs typeface="Times New Roman" panose="02020603050405020304" pitchFamily="18" charset="0"/>
                  </a:rPr>
                  <a:t>_</a:t>
                </a:r>
                <a:r>
                  <a:rPr lang="en-US" sz="2000" b="0" i="1" baseline="-25000">
                    <a:effectLst/>
                    <a:latin typeface="Times New Roman" panose="02020603050405020304" pitchFamily="18" charset="0"/>
                    <a:cs typeface="Times New Roman" panose="02020603050405020304" pitchFamily="18" charset="0"/>
                  </a:rPr>
                  <a:t>Eurocode</a:t>
                </a:r>
                <a:r>
                  <a:rPr lang="en-US" sz="2000" b="0" i="1" baseline="0">
                    <a:effectLst/>
                    <a:latin typeface="Times New Roman" panose="02020603050405020304" pitchFamily="18" charset="0"/>
                    <a:cs typeface="Times New Roman" panose="02020603050405020304" pitchFamily="18" charset="0"/>
                  </a:rPr>
                  <a:t> [-]</a:t>
                </a:r>
                <a:endParaRPr lang="en-US" sz="2400">
                  <a:effectLst/>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69794519915367192"/>
          <c:y val="0.51773271365961515"/>
          <c:w val="0.23691551559459154"/>
          <c:h val="0.3295235350920430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53464834759038"/>
          <c:y val="9.250755211183527E-2"/>
          <c:w val="0.82179149568552035"/>
          <c:h val="0.7718700692060485"/>
        </c:manualLayout>
      </c:layout>
      <c:scatterChart>
        <c:scatterStyle val="smoothMarker"/>
        <c:varyColors val="0"/>
        <c:dLbls>
          <c:showLegendKey val="0"/>
          <c:showVal val="0"/>
          <c:showCatName val="0"/>
          <c:showSerName val="0"/>
          <c:showPercent val="0"/>
          <c:showBubbleSize val="0"/>
        </c:dLbls>
        <c:axId val="508305824"/>
        <c:axId val="508308120"/>
      </c:scatterChart>
      <c:valAx>
        <c:axId val="508305824"/>
        <c:scaling>
          <c:orientation val="minMax"/>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b="0" i="1" baseline="0">
                    <a:effectLst/>
                    <a:latin typeface="Times New Roman" panose="02020603050405020304" pitchFamily="18" charset="0"/>
                    <a:cs typeface="Times New Roman" panose="02020603050405020304" pitchFamily="18" charset="0"/>
                  </a:rPr>
                  <a:t>χ</a:t>
                </a:r>
                <a:r>
                  <a:rPr lang="en-US" sz="2000" b="0" i="1" baseline="-25000">
                    <a:effectLst/>
                    <a:latin typeface="Times New Roman" panose="02020603050405020304" pitchFamily="18" charset="0"/>
                    <a:cs typeface="Times New Roman" panose="02020603050405020304" pitchFamily="18" charset="0"/>
                  </a:rPr>
                  <a:t>G</a:t>
                </a:r>
                <a:r>
                  <a:rPr lang="en-US" sz="2000" b="0" i="1" baseline="0">
                    <a:effectLst/>
                    <a:latin typeface="Times New Roman" panose="02020603050405020304" pitchFamily="18" charset="0"/>
                    <a:cs typeface="Times New Roman" panose="02020603050405020304" pitchFamily="18" charset="0"/>
                  </a:rPr>
                  <a:t>_</a:t>
                </a:r>
                <a:r>
                  <a:rPr lang="en-US" sz="2000" b="0" i="1" baseline="-25000">
                    <a:effectLst/>
                    <a:latin typeface="Times New Roman" panose="02020603050405020304" pitchFamily="18" charset="0"/>
                    <a:cs typeface="Times New Roman" panose="02020603050405020304" pitchFamily="18" charset="0"/>
                  </a:rPr>
                  <a:t>S16-14</a:t>
                </a:r>
                <a:r>
                  <a:rPr lang="en-US" sz="2000" b="0" i="1" baseline="0">
                    <a:effectLst/>
                    <a:latin typeface="Times New Roman" panose="02020603050405020304" pitchFamily="18" charset="0"/>
                    <a:cs typeface="Times New Roman" panose="02020603050405020304" pitchFamily="18" charset="0"/>
                  </a:rPr>
                  <a:t> [-]</a:t>
                </a:r>
                <a:endParaRPr lang="en-US" sz="2400">
                  <a:effectLst/>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69794519915367192"/>
          <c:y val="0.51773271365961515"/>
          <c:w val="0.23691551559459154"/>
          <c:h val="0.3295235350920430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53464834759038"/>
          <c:y val="9.250755211183527E-2"/>
          <c:w val="0.82179149568552035"/>
          <c:h val="0.7718700692060485"/>
        </c:manualLayout>
      </c:layout>
      <c:scatterChart>
        <c:scatterStyle val="smoothMarker"/>
        <c:varyColors val="0"/>
        <c:dLbls>
          <c:showLegendKey val="0"/>
          <c:showVal val="0"/>
          <c:showCatName val="0"/>
          <c:showSerName val="0"/>
          <c:showPercent val="0"/>
          <c:showBubbleSize val="0"/>
        </c:dLbls>
        <c:axId val="508305824"/>
        <c:axId val="508308120"/>
      </c:scatterChart>
      <c:valAx>
        <c:axId val="508305824"/>
        <c:scaling>
          <c:orientation val="minMax"/>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b="0" i="1" baseline="0">
                    <a:effectLst/>
                    <a:latin typeface="Times New Roman" panose="02020603050405020304" pitchFamily="18" charset="0"/>
                    <a:cs typeface="Times New Roman" panose="02020603050405020304" pitchFamily="18" charset="0"/>
                  </a:rPr>
                  <a:t>χ</a:t>
                </a:r>
                <a:r>
                  <a:rPr lang="en-US" sz="2000" b="0" i="1" baseline="-25000">
                    <a:effectLst/>
                    <a:latin typeface="Times New Roman" panose="02020603050405020304" pitchFamily="18" charset="0"/>
                    <a:cs typeface="Times New Roman" panose="02020603050405020304" pitchFamily="18" charset="0"/>
                  </a:rPr>
                  <a:t>G</a:t>
                </a:r>
                <a:r>
                  <a:rPr lang="en-US" sz="2000" b="0" i="1" baseline="0">
                    <a:effectLst/>
                    <a:latin typeface="Times New Roman" panose="02020603050405020304" pitchFamily="18" charset="0"/>
                    <a:cs typeface="Times New Roman" panose="02020603050405020304" pitchFamily="18" charset="0"/>
                  </a:rPr>
                  <a:t>_</a:t>
                </a:r>
                <a:r>
                  <a:rPr lang="en-US" sz="2000" b="0" i="1" baseline="-25000">
                    <a:effectLst/>
                    <a:latin typeface="Times New Roman" panose="02020603050405020304" pitchFamily="18" charset="0"/>
                    <a:cs typeface="Times New Roman" panose="02020603050405020304" pitchFamily="18" charset="0"/>
                  </a:rPr>
                  <a:t>AISC</a:t>
                </a:r>
                <a:r>
                  <a:rPr lang="en-US" sz="2000" b="0" i="1" baseline="0">
                    <a:effectLst/>
                    <a:latin typeface="Times New Roman" panose="02020603050405020304" pitchFamily="18" charset="0"/>
                    <a:cs typeface="Times New Roman" panose="02020603050405020304" pitchFamily="18" charset="0"/>
                  </a:rPr>
                  <a:t> [-]</a:t>
                </a:r>
                <a:endParaRPr lang="en-US" sz="2400">
                  <a:effectLst/>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64332963853711878"/>
          <c:y val="0.51773271365961515"/>
          <c:w val="0.29153114003636021"/>
          <c:h val="0.3295235350920430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53464834759038"/>
          <c:y val="9.250755211183527E-2"/>
          <c:w val="0.82179149568552035"/>
          <c:h val="0.7718700692060485"/>
        </c:manualLayout>
      </c:layout>
      <c:scatterChart>
        <c:scatterStyle val="lineMarker"/>
        <c:varyColors val="0"/>
        <c:ser>
          <c:idx val="0"/>
          <c:order val="0"/>
          <c:tx>
            <c:v>Load combination = N</c:v>
          </c:tx>
          <c:spPr>
            <a:ln w="25400" cap="rnd">
              <a:noFill/>
              <a:round/>
            </a:ln>
            <a:effectLst/>
          </c:spPr>
          <c:marker>
            <c:symbol val="circle"/>
            <c:size val="5"/>
            <c:spPr>
              <a:solidFill>
                <a:schemeClr val="accent1"/>
              </a:solidFill>
              <a:ln w="9525">
                <a:solidFill>
                  <a:schemeClr val="accent1"/>
                </a:solidFill>
              </a:ln>
              <a:effectLst/>
            </c:spPr>
          </c:marker>
          <c:xVal>
            <c:numRef>
              <c:f>Data_graphs!$C$2:$C$289</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numCache>
            </c:numRef>
          </c:xVal>
          <c:yVal>
            <c:numRef>
              <c:f>Data_graphs!$N$2:$N$289</c:f>
              <c:numCache>
                <c:formatCode>General</c:formatCode>
                <c:ptCount val="2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numCache>
            </c:numRef>
          </c:yVal>
          <c:smooth val="0"/>
          <c:extLst>
            <c:ext xmlns:c16="http://schemas.microsoft.com/office/drawing/2014/chart" uri="{C3380CC4-5D6E-409C-BE32-E72D297353CC}">
              <c16:uniqueId val="{00000000-8E36-4FA9-A08E-8E27A298C6AA}"/>
            </c:ext>
          </c:extLst>
        </c:ser>
        <c:dLbls>
          <c:showLegendKey val="0"/>
          <c:showVal val="0"/>
          <c:showCatName val="0"/>
          <c:showSerName val="0"/>
          <c:showPercent val="0"/>
          <c:showBubbleSize val="0"/>
        </c:dLbls>
        <c:axId val="508305824"/>
        <c:axId val="508308120"/>
      </c:scatterChart>
      <c:scatterChart>
        <c:scatterStyle val="smoothMarker"/>
        <c:varyColors val="0"/>
        <c:ser>
          <c:idx val="1"/>
          <c:order val="1"/>
          <c:tx>
            <c:v>χ_FE = χ_OIC</c:v>
          </c:tx>
          <c:spPr>
            <a:ln w="9525" cap="rnd" cmpd="sng" algn="ctr">
              <a:solidFill>
                <a:sysClr val="windowText" lastClr="000000">
                  <a:lumMod val="100000"/>
                </a:sysClr>
              </a:solidFill>
              <a:prstDash val="solid"/>
              <a:round/>
              <a:headEnd type="none" w="med" len="med"/>
              <a:tailEnd type="none" w="med" len="med"/>
            </a:ln>
            <a:effectLst/>
          </c:spPr>
          <c:marker>
            <c:symbol val="none"/>
          </c:marker>
          <c:xVal>
            <c:numRef>
              <c:f>General_data_graphs!$F$2:$F$3</c:f>
              <c:numCache>
                <c:formatCode>General</c:formatCode>
                <c:ptCount val="2"/>
                <c:pt idx="0">
                  <c:v>0</c:v>
                </c:pt>
                <c:pt idx="1">
                  <c:v>289</c:v>
                </c:pt>
              </c:numCache>
            </c:numRef>
          </c:xVal>
          <c:yVal>
            <c:numRef>
              <c:f>General_data_graphs!$G$2:$G$3</c:f>
              <c:numCache>
                <c:formatCode>General</c:formatCode>
                <c:ptCount val="2"/>
                <c:pt idx="0">
                  <c:v>1</c:v>
                </c:pt>
                <c:pt idx="1">
                  <c:v>1</c:v>
                </c:pt>
              </c:numCache>
            </c:numRef>
          </c:yVal>
          <c:smooth val="1"/>
          <c:extLst>
            <c:ext xmlns:c16="http://schemas.microsoft.com/office/drawing/2014/chart" uri="{C3380CC4-5D6E-409C-BE32-E72D297353CC}">
              <c16:uniqueId val="{00000001-8E36-4FA9-A08E-8E27A298C6AA}"/>
            </c:ext>
          </c:extLst>
        </c:ser>
        <c:ser>
          <c:idx val="2"/>
          <c:order val="2"/>
          <c:tx>
            <c:v>- 10 %</c:v>
          </c:tx>
          <c:spPr>
            <a:ln w="25400" cap="rnd" cmpd="sng" algn="ctr">
              <a:solidFill>
                <a:srgbClr val="00B050">
                  <a:lumMod val="100000"/>
                </a:srgbClr>
              </a:solidFill>
              <a:prstDash val="dash"/>
              <a:round/>
              <a:headEnd type="none" w="med" len="med"/>
              <a:tailEnd type="none" w="med" len="med"/>
            </a:ln>
            <a:effectLst/>
          </c:spPr>
          <c:marker>
            <c:symbol val="none"/>
          </c:marker>
          <c:xVal>
            <c:numRef>
              <c:f>General_data_graphs!$F$5:$F$6</c:f>
              <c:numCache>
                <c:formatCode>General</c:formatCode>
                <c:ptCount val="2"/>
                <c:pt idx="0">
                  <c:v>0</c:v>
                </c:pt>
                <c:pt idx="1">
                  <c:v>289</c:v>
                </c:pt>
              </c:numCache>
            </c:numRef>
          </c:xVal>
          <c:yVal>
            <c:numRef>
              <c:f>General_data_graphs!$G$5:$G$6</c:f>
              <c:numCache>
                <c:formatCode>General</c:formatCode>
                <c:ptCount val="2"/>
                <c:pt idx="0">
                  <c:v>0.9</c:v>
                </c:pt>
                <c:pt idx="1">
                  <c:v>0.9</c:v>
                </c:pt>
              </c:numCache>
            </c:numRef>
          </c:yVal>
          <c:smooth val="1"/>
          <c:extLst>
            <c:ext xmlns:c16="http://schemas.microsoft.com/office/drawing/2014/chart" uri="{C3380CC4-5D6E-409C-BE32-E72D297353CC}">
              <c16:uniqueId val="{00000002-8E36-4FA9-A08E-8E27A298C6AA}"/>
            </c:ext>
          </c:extLst>
        </c:ser>
        <c:ser>
          <c:idx val="3"/>
          <c:order val="3"/>
          <c:tx>
            <c:v>+ 3 %</c:v>
          </c:tx>
          <c:spPr>
            <a:ln w="25400" cap="rnd" cmpd="sng" algn="ctr">
              <a:solidFill>
                <a:srgbClr val="FF0000">
                  <a:lumMod val="100000"/>
                </a:srgbClr>
              </a:solidFill>
              <a:prstDash val="dash"/>
              <a:round/>
              <a:headEnd type="none" w="med" len="med"/>
              <a:tailEnd type="none" w="med" len="med"/>
            </a:ln>
            <a:effectLst/>
          </c:spPr>
          <c:marker>
            <c:symbol val="none"/>
          </c:marker>
          <c:xVal>
            <c:numRef>
              <c:f>General_data_graphs!$F$8:$F$9</c:f>
              <c:numCache>
                <c:formatCode>General</c:formatCode>
                <c:ptCount val="2"/>
                <c:pt idx="0">
                  <c:v>0</c:v>
                </c:pt>
                <c:pt idx="1">
                  <c:v>289</c:v>
                </c:pt>
              </c:numCache>
            </c:numRef>
          </c:xVal>
          <c:yVal>
            <c:numRef>
              <c:f>General_data_graphs!$G$8:$G$9</c:f>
              <c:numCache>
                <c:formatCode>General</c:formatCode>
                <c:ptCount val="2"/>
                <c:pt idx="0">
                  <c:v>1.03</c:v>
                </c:pt>
                <c:pt idx="1">
                  <c:v>1.03</c:v>
                </c:pt>
              </c:numCache>
            </c:numRef>
          </c:yVal>
          <c:smooth val="1"/>
          <c:extLst>
            <c:ext xmlns:c16="http://schemas.microsoft.com/office/drawing/2014/chart" uri="{C3380CC4-5D6E-409C-BE32-E72D297353CC}">
              <c16:uniqueId val="{00000003-8E36-4FA9-A08E-8E27A298C6AA}"/>
            </c:ext>
          </c:extLst>
        </c:ser>
        <c:dLbls>
          <c:showLegendKey val="0"/>
          <c:showVal val="0"/>
          <c:showCatName val="0"/>
          <c:showSerName val="0"/>
          <c:showPercent val="0"/>
          <c:showBubbleSize val="0"/>
        </c:dLbls>
        <c:axId val="508305824"/>
        <c:axId val="508308120"/>
      </c:scatterChart>
      <c:valAx>
        <c:axId val="508305824"/>
        <c:scaling>
          <c:orientation val="minMax"/>
          <c:max val="289"/>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fr-CA" sz="2000" b="0" i="1" baseline="0">
                    <a:effectLst/>
                    <a:latin typeface="Times New Roman" panose="02020603050405020304" pitchFamily="18" charset="0"/>
                    <a:cs typeface="Times New Roman" panose="02020603050405020304" pitchFamily="18" charset="0"/>
                  </a:rPr>
                  <a:t>N°</a:t>
                </a:r>
                <a:r>
                  <a:rPr lang="fr-CA" sz="2000" b="0" i="0" baseline="0">
                    <a:effectLst/>
                  </a:rPr>
                  <a:t> Value [-]</a:t>
                </a:r>
                <a:endParaRPr lang="fr-CA" sz="2400">
                  <a:effectLst/>
                </a:endParaRPr>
              </a:p>
            </c:rich>
          </c:tx>
          <c:layout>
            <c:manualLayout>
              <c:xMode val="edge"/>
              <c:yMode val="edge"/>
              <c:x val="0.48256894557810315"/>
              <c:y val="0.92866534443114956"/>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fr-CA"/>
            </a:p>
          </c:txPr>
        </c:title>
        <c:numFmt formatCode="#,##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OIC</a:t>
                </a:r>
                <a:r>
                  <a:rPr lang="en-US" sz="2000" i="1">
                    <a:solidFill>
                      <a:sysClr val="windowText" lastClr="000000"/>
                    </a:solidFill>
                    <a:latin typeface="Times New Roman" panose="02020603050405020304" pitchFamily="18" charset="0"/>
                    <a:cs typeface="Times New Roman" panose="02020603050405020304" pitchFamily="18" charset="0"/>
                  </a:rPr>
                  <a:t> / </a:t>
                </a: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14069920567135327"/>
          <c:y val="0.7498310040664441"/>
          <c:w val="0.7900667702929749"/>
          <c:h val="9.5335448692439262E-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00874185122074"/>
          <c:y val="0.10087833052607227"/>
          <c:w val="0.82179149568552035"/>
          <c:h val="0.7718700692060485"/>
        </c:manualLayout>
      </c:layout>
      <c:scatterChart>
        <c:scatterStyle val="lineMarker"/>
        <c:varyColors val="0"/>
        <c:ser>
          <c:idx val="0"/>
          <c:order val="0"/>
          <c:tx>
            <c:v>Load combination = N</c:v>
          </c:tx>
          <c:spPr>
            <a:ln w="25400" cap="rnd">
              <a:noFill/>
              <a:round/>
            </a:ln>
            <a:effectLst/>
          </c:spPr>
          <c:marker>
            <c:symbol val="circle"/>
            <c:size val="5"/>
            <c:spPr>
              <a:solidFill>
                <a:schemeClr val="accent1"/>
              </a:solidFill>
              <a:ln w="9525">
                <a:solidFill>
                  <a:schemeClr val="accent1"/>
                </a:solidFill>
              </a:ln>
              <a:effectLst/>
            </c:spPr>
          </c:marker>
          <c:xVal>
            <c:numRef>
              <c:f>Data_graphs!$C$2:$C$289</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numCache>
            </c:numRef>
          </c:xVal>
          <c:yVal>
            <c:numRef>
              <c:f>Data_graphs!$O$2:$O$289</c:f>
              <c:numCache>
                <c:formatCode>General</c:formatCode>
                <c:ptCount val="2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numCache>
            </c:numRef>
          </c:yVal>
          <c:smooth val="0"/>
          <c:extLst>
            <c:ext xmlns:c16="http://schemas.microsoft.com/office/drawing/2014/chart" uri="{C3380CC4-5D6E-409C-BE32-E72D297353CC}">
              <c16:uniqueId val="{00000000-62B9-4A44-99F1-0871EB0ABAA9}"/>
            </c:ext>
          </c:extLst>
        </c:ser>
        <c:dLbls>
          <c:showLegendKey val="0"/>
          <c:showVal val="0"/>
          <c:showCatName val="0"/>
          <c:showSerName val="0"/>
          <c:showPercent val="0"/>
          <c:showBubbleSize val="0"/>
        </c:dLbls>
        <c:axId val="508305824"/>
        <c:axId val="508308120"/>
      </c:scatterChart>
      <c:scatterChart>
        <c:scatterStyle val="smoothMarker"/>
        <c:varyColors val="0"/>
        <c:ser>
          <c:idx val="1"/>
          <c:order val="1"/>
          <c:tx>
            <c:v>χ_FE = χ_Eurocode</c:v>
          </c:tx>
          <c:spPr>
            <a:ln w="9525" cap="rnd" cmpd="sng" algn="ctr">
              <a:solidFill>
                <a:sysClr val="windowText" lastClr="000000">
                  <a:lumMod val="100000"/>
                </a:sysClr>
              </a:solidFill>
              <a:prstDash val="solid"/>
              <a:round/>
              <a:headEnd type="none" w="med" len="med"/>
              <a:tailEnd type="none" w="med" len="med"/>
            </a:ln>
            <a:effectLst/>
          </c:spPr>
          <c:marker>
            <c:symbol val="none"/>
          </c:marker>
          <c:xVal>
            <c:numRef>
              <c:f>General_data_graphs!$F$2:$F$3</c:f>
              <c:numCache>
                <c:formatCode>General</c:formatCode>
                <c:ptCount val="2"/>
                <c:pt idx="0">
                  <c:v>0</c:v>
                </c:pt>
                <c:pt idx="1">
                  <c:v>289</c:v>
                </c:pt>
              </c:numCache>
            </c:numRef>
          </c:xVal>
          <c:yVal>
            <c:numRef>
              <c:f>General_data_graphs!$G$2:$G$3</c:f>
              <c:numCache>
                <c:formatCode>General</c:formatCode>
                <c:ptCount val="2"/>
                <c:pt idx="0">
                  <c:v>1</c:v>
                </c:pt>
                <c:pt idx="1">
                  <c:v>1</c:v>
                </c:pt>
              </c:numCache>
            </c:numRef>
          </c:yVal>
          <c:smooth val="1"/>
          <c:extLst>
            <c:ext xmlns:c16="http://schemas.microsoft.com/office/drawing/2014/chart" uri="{C3380CC4-5D6E-409C-BE32-E72D297353CC}">
              <c16:uniqueId val="{00000001-62B9-4A44-99F1-0871EB0ABAA9}"/>
            </c:ext>
          </c:extLst>
        </c:ser>
        <c:ser>
          <c:idx val="2"/>
          <c:order val="2"/>
          <c:tx>
            <c:v>- 10 %</c:v>
          </c:tx>
          <c:spPr>
            <a:ln w="25400" cap="rnd" cmpd="sng" algn="ctr">
              <a:solidFill>
                <a:srgbClr val="00B050">
                  <a:lumMod val="100000"/>
                </a:srgbClr>
              </a:solidFill>
              <a:prstDash val="dash"/>
              <a:round/>
              <a:headEnd type="none" w="med" len="med"/>
              <a:tailEnd type="none" w="med" len="med"/>
            </a:ln>
            <a:effectLst/>
          </c:spPr>
          <c:marker>
            <c:symbol val="none"/>
          </c:marker>
          <c:xVal>
            <c:numRef>
              <c:f>General_data_graphs!$F$5:$F$6</c:f>
              <c:numCache>
                <c:formatCode>General</c:formatCode>
                <c:ptCount val="2"/>
                <c:pt idx="0">
                  <c:v>0</c:v>
                </c:pt>
                <c:pt idx="1">
                  <c:v>289</c:v>
                </c:pt>
              </c:numCache>
            </c:numRef>
          </c:xVal>
          <c:yVal>
            <c:numRef>
              <c:f>General_data_graphs!$G$5:$G$6</c:f>
              <c:numCache>
                <c:formatCode>General</c:formatCode>
                <c:ptCount val="2"/>
                <c:pt idx="0">
                  <c:v>0.9</c:v>
                </c:pt>
                <c:pt idx="1">
                  <c:v>0.9</c:v>
                </c:pt>
              </c:numCache>
            </c:numRef>
          </c:yVal>
          <c:smooth val="1"/>
          <c:extLst>
            <c:ext xmlns:c16="http://schemas.microsoft.com/office/drawing/2014/chart" uri="{C3380CC4-5D6E-409C-BE32-E72D297353CC}">
              <c16:uniqueId val="{00000002-62B9-4A44-99F1-0871EB0ABAA9}"/>
            </c:ext>
          </c:extLst>
        </c:ser>
        <c:ser>
          <c:idx val="3"/>
          <c:order val="3"/>
          <c:tx>
            <c:v>+ 3 %</c:v>
          </c:tx>
          <c:spPr>
            <a:ln w="25400" cap="rnd" cmpd="sng" algn="ctr">
              <a:solidFill>
                <a:srgbClr val="FF0000">
                  <a:lumMod val="100000"/>
                </a:srgbClr>
              </a:solidFill>
              <a:prstDash val="dash"/>
              <a:round/>
              <a:headEnd type="none" w="med" len="med"/>
              <a:tailEnd type="none" w="med" len="med"/>
            </a:ln>
            <a:effectLst/>
          </c:spPr>
          <c:marker>
            <c:symbol val="none"/>
          </c:marker>
          <c:xVal>
            <c:numRef>
              <c:f>General_data_graphs!$F$8:$F$9</c:f>
              <c:numCache>
                <c:formatCode>General</c:formatCode>
                <c:ptCount val="2"/>
                <c:pt idx="0">
                  <c:v>0</c:v>
                </c:pt>
                <c:pt idx="1">
                  <c:v>289</c:v>
                </c:pt>
              </c:numCache>
            </c:numRef>
          </c:xVal>
          <c:yVal>
            <c:numRef>
              <c:f>General_data_graphs!$G$8:$G$9</c:f>
              <c:numCache>
                <c:formatCode>General</c:formatCode>
                <c:ptCount val="2"/>
                <c:pt idx="0">
                  <c:v>1.03</c:v>
                </c:pt>
                <c:pt idx="1">
                  <c:v>1.03</c:v>
                </c:pt>
              </c:numCache>
            </c:numRef>
          </c:yVal>
          <c:smooth val="1"/>
          <c:extLst>
            <c:ext xmlns:c16="http://schemas.microsoft.com/office/drawing/2014/chart" uri="{C3380CC4-5D6E-409C-BE32-E72D297353CC}">
              <c16:uniqueId val="{00000003-62B9-4A44-99F1-0871EB0ABAA9}"/>
            </c:ext>
          </c:extLst>
        </c:ser>
        <c:dLbls>
          <c:showLegendKey val="0"/>
          <c:showVal val="0"/>
          <c:showCatName val="0"/>
          <c:showSerName val="0"/>
          <c:showPercent val="0"/>
          <c:showBubbleSize val="0"/>
        </c:dLbls>
        <c:axId val="508305824"/>
        <c:axId val="508308120"/>
      </c:scatterChart>
      <c:valAx>
        <c:axId val="508305824"/>
        <c:scaling>
          <c:orientation val="minMax"/>
          <c:max val="289"/>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fr-CA" sz="2000" b="0" i="1" baseline="0">
                    <a:effectLst/>
                    <a:latin typeface="Times New Roman" panose="02020603050405020304" pitchFamily="18" charset="0"/>
                    <a:cs typeface="Times New Roman" panose="02020603050405020304" pitchFamily="18" charset="0"/>
                  </a:rPr>
                  <a:t>N°</a:t>
                </a:r>
                <a:r>
                  <a:rPr lang="fr-CA" sz="2000" b="0" i="0" baseline="0">
                    <a:effectLst/>
                  </a:rPr>
                  <a:t> Value [-]</a:t>
                </a:r>
                <a:endParaRPr lang="fr-CA" sz="2400">
                  <a:effectLst/>
                </a:endParaRPr>
              </a:p>
            </c:rich>
          </c:tx>
          <c:layout>
            <c:manualLayout>
              <c:xMode val="edge"/>
              <c:yMode val="edge"/>
              <c:x val="0.48256894557810315"/>
              <c:y val="0.92866534443114956"/>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fr-CA"/>
            </a:p>
          </c:txPr>
        </c:title>
        <c:numFmt formatCode="#,##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Eurocode</a:t>
                </a:r>
                <a:r>
                  <a:rPr lang="en-US" sz="2000" i="1">
                    <a:solidFill>
                      <a:sysClr val="windowText" lastClr="000000"/>
                    </a:solidFill>
                    <a:latin typeface="Times New Roman" panose="02020603050405020304" pitchFamily="18" charset="0"/>
                    <a:cs typeface="Times New Roman" panose="02020603050405020304" pitchFamily="18" charset="0"/>
                  </a:rPr>
                  <a:t> / </a:t>
                </a: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17930972726394012"/>
          <c:y val="0.17510124759713064"/>
          <c:w val="0.69698934514772126"/>
          <c:h val="0.18333436044704823"/>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70769789826658"/>
          <c:y val="9.2507484576238586E-2"/>
          <c:w val="0.82179149568552035"/>
          <c:h val="0.7718700692060485"/>
        </c:manualLayout>
      </c:layout>
      <c:scatterChart>
        <c:scatterStyle val="lineMarker"/>
        <c:varyColors val="0"/>
        <c:ser>
          <c:idx val="0"/>
          <c:order val="0"/>
          <c:tx>
            <c:v>Load combination = N</c:v>
          </c:tx>
          <c:spPr>
            <a:ln w="25400" cap="rnd">
              <a:noFill/>
              <a:round/>
            </a:ln>
            <a:effectLst/>
          </c:spPr>
          <c:marker>
            <c:symbol val="circle"/>
            <c:size val="5"/>
            <c:spPr>
              <a:solidFill>
                <a:schemeClr val="accent1"/>
              </a:solidFill>
              <a:ln w="9525">
                <a:solidFill>
                  <a:schemeClr val="accent1"/>
                </a:solidFill>
              </a:ln>
              <a:effectLst/>
            </c:spPr>
          </c:marker>
          <c:xVal>
            <c:numRef>
              <c:f>Data_graphs!$C$2:$C$289</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numCache>
            </c:numRef>
          </c:xVal>
          <c:yVal>
            <c:numRef>
              <c:f>Data_graphs!$P$2:$P$289</c:f>
              <c:numCache>
                <c:formatCode>General</c:formatCode>
                <c:ptCount val="288"/>
                <c:pt idx="0">
                  <c:v>0.95735437762259523</c:v>
                </c:pt>
                <c:pt idx="1">
                  <c:v>1.0395274044184095</c:v>
                </c:pt>
                <c:pt idx="2">
                  <c:v>1.1675378704009811</c:v>
                </c:pt>
                <c:pt idx="3">
                  <c:v>1.3351981422193722</c:v>
                </c:pt>
                <c:pt idx="4">
                  <c:v>1.9452082060233915</c:v>
                </c:pt>
                <c:pt idx="5">
                  <c:v>2.9092840572994434</c:v>
                </c:pt>
                <c:pt idx="6">
                  <c:v>4.0836742400271611</c:v>
                </c:pt>
                <c:pt idx="7">
                  <c:v>6.3095474649067098</c:v>
                </c:pt>
                <c:pt idx="8">
                  <c:v>0.95545674999654362</c:v>
                </c:pt>
                <c:pt idx="9">
                  <c:v>1.0700728991033943</c:v>
                </c:pt>
                <c:pt idx="10">
                  <c:v>1.1690524568160694</c:v>
                </c:pt>
                <c:pt idx="11">
                  <c:v>1.3370405811493309</c:v>
                </c:pt>
                <c:pt idx="12">
                  <c:v>1.9494084979530606</c:v>
                </c:pt>
                <c:pt idx="13">
                  <c:v>2.9173000317529048</c:v>
                </c:pt>
                <c:pt idx="14">
                  <c:v>4.096689964703975</c:v>
                </c:pt>
                <c:pt idx="15">
                  <c:v>6.3364056818891585</c:v>
                </c:pt>
                <c:pt idx="16">
                  <c:v>0.9527757466854323</c:v>
                </c:pt>
                <c:pt idx="17">
                  <c:v>1.0590781394495217</c:v>
                </c:pt>
                <c:pt idx="18">
                  <c:v>1.1681243066753653</c:v>
                </c:pt>
                <c:pt idx="19">
                  <c:v>1.3364947557846674</c:v>
                </c:pt>
                <c:pt idx="20">
                  <c:v>1.9499603665867664</c:v>
                </c:pt>
                <c:pt idx="21">
                  <c:v>2.9190364084426208</c:v>
                </c:pt>
                <c:pt idx="22">
                  <c:v>4.09992860364284</c:v>
                </c:pt>
                <c:pt idx="23">
                  <c:v>6.3438908474997566</c:v>
                </c:pt>
                <c:pt idx="24">
                  <c:v>0.94723044225080788</c:v>
                </c:pt>
                <c:pt idx="25">
                  <c:v>1.0482678258921283</c:v>
                </c:pt>
                <c:pt idx="26">
                  <c:v>1.1643531750778224</c:v>
                </c:pt>
                <c:pt idx="27">
                  <c:v>1.3467243841012635</c:v>
                </c:pt>
                <c:pt idx="28">
                  <c:v>1.9490946878059929</c:v>
                </c:pt>
                <c:pt idx="29">
                  <c:v>2.9186711367722884</c:v>
                </c:pt>
                <c:pt idx="30">
                  <c:v>4.1002930870999137</c:v>
                </c:pt>
                <c:pt idx="31">
                  <c:v>6.3206606468575188</c:v>
                </c:pt>
                <c:pt idx="32">
                  <c:v>0.93900842859943745</c:v>
                </c:pt>
                <c:pt idx="33">
                  <c:v>1.0200001688521909</c:v>
                </c:pt>
                <c:pt idx="34">
                  <c:v>1.1572615079963895</c:v>
                </c:pt>
                <c:pt idx="35">
                  <c:v>1.3428675752942452</c:v>
                </c:pt>
                <c:pt idx="36">
                  <c:v>1.944851249810899</c:v>
                </c:pt>
                <c:pt idx="37">
                  <c:v>2.9136310953385176</c:v>
                </c:pt>
                <c:pt idx="38">
                  <c:v>4.0937307091636725</c:v>
                </c:pt>
                <c:pt idx="39">
                  <c:v>6.3131086825547271</c:v>
                </c:pt>
                <c:pt idx="40">
                  <c:v>0.9303509487856878</c:v>
                </c:pt>
                <c:pt idx="41">
                  <c:v>1.0107620734979568</c:v>
                </c:pt>
                <c:pt idx="42">
                  <c:v>1.1488462069055645</c:v>
                </c:pt>
                <c:pt idx="43">
                  <c:v>1.337126875735362</c:v>
                </c:pt>
                <c:pt idx="44">
                  <c:v>1.938839510121328</c:v>
                </c:pt>
                <c:pt idx="45">
                  <c:v>2.9044554552579958</c:v>
                </c:pt>
                <c:pt idx="46">
                  <c:v>4.0814891132393853</c:v>
                </c:pt>
                <c:pt idx="47">
                  <c:v>6.2960895853305301</c:v>
                </c:pt>
                <c:pt idx="48">
                  <c:v>0.88584988184062741</c:v>
                </c:pt>
                <c:pt idx="49">
                  <c:v>0.98647663194287427</c:v>
                </c:pt>
                <c:pt idx="50">
                  <c:v>1.1385655504571572</c:v>
                </c:pt>
                <c:pt idx="51">
                  <c:v>1.3375426928079137</c:v>
                </c:pt>
                <c:pt idx="52">
                  <c:v>1.9603815649130516</c:v>
                </c:pt>
                <c:pt idx="53">
                  <c:v>2.9332304324492382</c:v>
                </c:pt>
                <c:pt idx="54">
                  <c:v>4.1233530850193327</c:v>
                </c:pt>
                <c:pt idx="55">
                  <c:v>6.3996991397976766</c:v>
                </c:pt>
                <c:pt idx="56">
                  <c:v>0.88120747992390258</c:v>
                </c:pt>
                <c:pt idx="57">
                  <c:v>0.9820990946364262</c:v>
                </c:pt>
                <c:pt idx="58">
                  <c:v>1.1383061686227849</c:v>
                </c:pt>
                <c:pt idx="59">
                  <c:v>1.3403332329908302</c:v>
                </c:pt>
                <c:pt idx="60">
                  <c:v>1.9636561466694775</c:v>
                </c:pt>
                <c:pt idx="61">
                  <c:v>2.9394326495873213</c:v>
                </c:pt>
                <c:pt idx="62">
                  <c:v>4.1346101476028334</c:v>
                </c:pt>
                <c:pt idx="63">
                  <c:v>6.4211933246901864</c:v>
                </c:pt>
                <c:pt idx="64">
                  <c:v>0.87768384132963662</c:v>
                </c:pt>
                <c:pt idx="65">
                  <c:v>0.97871444599738111</c:v>
                </c:pt>
                <c:pt idx="66">
                  <c:v>1.136593624292487</c:v>
                </c:pt>
                <c:pt idx="67">
                  <c:v>1.3402556377410688</c:v>
                </c:pt>
                <c:pt idx="68">
                  <c:v>1.9637142023956158</c:v>
                </c:pt>
                <c:pt idx="69">
                  <c:v>2.9400877303738371</c:v>
                </c:pt>
                <c:pt idx="70">
                  <c:v>4.1367768526683104</c:v>
                </c:pt>
                <c:pt idx="71">
                  <c:v>6.4254876225535105</c:v>
                </c:pt>
                <c:pt idx="72">
                  <c:v>0.87167596458051533</c:v>
                </c:pt>
                <c:pt idx="73">
                  <c:v>0.97201515153083518</c:v>
                </c:pt>
                <c:pt idx="74">
                  <c:v>1.1321118860781179</c:v>
                </c:pt>
                <c:pt idx="75">
                  <c:v>1.338497034810652</c:v>
                </c:pt>
                <c:pt idx="76">
                  <c:v>1.9618428622367483</c:v>
                </c:pt>
                <c:pt idx="77">
                  <c:v>2.9381243726476662</c:v>
                </c:pt>
                <c:pt idx="78">
                  <c:v>4.1358295268976768</c:v>
                </c:pt>
                <c:pt idx="79">
                  <c:v>6.4248882911113583</c:v>
                </c:pt>
                <c:pt idx="80">
                  <c:v>0.86170543984043424</c:v>
                </c:pt>
                <c:pt idx="81">
                  <c:v>0.96260436090210011</c:v>
                </c:pt>
                <c:pt idx="82">
                  <c:v>1.124450685833527</c:v>
                </c:pt>
                <c:pt idx="83">
                  <c:v>1.3338948887395636</c:v>
                </c:pt>
                <c:pt idx="84">
                  <c:v>1.9571320380871635</c:v>
                </c:pt>
                <c:pt idx="85">
                  <c:v>2.9312031522591697</c:v>
                </c:pt>
                <c:pt idx="86">
                  <c:v>4.1278857846999593</c:v>
                </c:pt>
                <c:pt idx="87">
                  <c:v>6.413301271796132</c:v>
                </c:pt>
                <c:pt idx="88">
                  <c:v>0.85383840319066562</c:v>
                </c:pt>
                <c:pt idx="89">
                  <c:v>0.95369254828879513</c:v>
                </c:pt>
                <c:pt idx="90">
                  <c:v>1.115976048926008</c:v>
                </c:pt>
                <c:pt idx="91">
                  <c:v>1.3273377527321895</c:v>
                </c:pt>
                <c:pt idx="92">
                  <c:v>1.9499280812091382</c:v>
                </c:pt>
                <c:pt idx="93">
                  <c:v>2.9212929771605149</c:v>
                </c:pt>
                <c:pt idx="94">
                  <c:v>4.1147147401796769</c:v>
                </c:pt>
                <c:pt idx="95">
                  <c:v>6.3927565192554843</c:v>
                </c:pt>
                <c:pt idx="96">
                  <c:v>0.96722048966401508</c:v>
                </c:pt>
                <c:pt idx="97">
                  <c:v>1.1164666942352366</c:v>
                </c:pt>
                <c:pt idx="98">
                  <c:v>1.3888248729008601</c:v>
                </c:pt>
                <c:pt idx="99">
                  <c:v>1.5671033728883512</c:v>
                </c:pt>
                <c:pt idx="100">
                  <c:v>2.104942842209792</c:v>
                </c:pt>
                <c:pt idx="101">
                  <c:v>3.0999658946667763</c:v>
                </c:pt>
                <c:pt idx="102">
                  <c:v>4.4728437540625556</c:v>
                </c:pt>
                <c:pt idx="103">
                  <c:v>7.02522417463718</c:v>
                </c:pt>
                <c:pt idx="104">
                  <c:v>0.96022874673241598</c:v>
                </c:pt>
                <c:pt idx="105">
                  <c:v>1.108380589049673</c:v>
                </c:pt>
                <c:pt idx="106">
                  <c:v>0</c:v>
                </c:pt>
                <c:pt idx="107">
                  <c:v>1.5693304067043115</c:v>
                </c:pt>
                <c:pt idx="108">
                  <c:v>2.1078391169834449</c:v>
                </c:pt>
                <c:pt idx="109">
                  <c:v>3.1065429292373707</c:v>
                </c:pt>
                <c:pt idx="110">
                  <c:v>4.4828578349854133</c:v>
                </c:pt>
                <c:pt idx="111">
                  <c:v>7.039599145439273</c:v>
                </c:pt>
                <c:pt idx="112">
                  <c:v>0.955412190516441</c:v>
                </c:pt>
                <c:pt idx="113">
                  <c:v>1.1031269026343933</c:v>
                </c:pt>
                <c:pt idx="114">
                  <c:v>1.3858234225042665</c:v>
                </c:pt>
                <c:pt idx="115">
                  <c:v>1.5686658079177414</c:v>
                </c:pt>
                <c:pt idx="116">
                  <c:v>2.1076097968377168</c:v>
                </c:pt>
                <c:pt idx="117">
                  <c:v>3.107435639219204</c:v>
                </c:pt>
                <c:pt idx="118">
                  <c:v>4.4837140861363718</c:v>
                </c:pt>
                <c:pt idx="119">
                  <c:v>7.0402181382711015</c:v>
                </c:pt>
                <c:pt idx="120">
                  <c:v>0.94721913679151326</c:v>
                </c:pt>
                <c:pt idx="121">
                  <c:v>1.0936665742481444</c:v>
                </c:pt>
                <c:pt idx="122">
                  <c:v>1.3770468336498234</c:v>
                </c:pt>
                <c:pt idx="123">
                  <c:v>1.565682834705286</c:v>
                </c:pt>
                <c:pt idx="124">
                  <c:v>2.1052164660368842</c:v>
                </c:pt>
                <c:pt idx="125">
                  <c:v>3.105022210564484</c:v>
                </c:pt>
                <c:pt idx="126">
                  <c:v>4.4798592458207516</c:v>
                </c:pt>
                <c:pt idx="127">
                  <c:v>7.0322314443730773</c:v>
                </c:pt>
                <c:pt idx="128">
                  <c:v>0.93734600713186467</c:v>
                </c:pt>
                <c:pt idx="129">
                  <c:v>1.0816740482143736</c:v>
                </c:pt>
                <c:pt idx="130">
                  <c:v>1.3750773944968191</c:v>
                </c:pt>
                <c:pt idx="131">
                  <c:v>1.558871128262866</c:v>
                </c:pt>
                <c:pt idx="132">
                  <c:v>2.0987214552697635</c:v>
                </c:pt>
                <c:pt idx="133">
                  <c:v>3.0976294778063598</c:v>
                </c:pt>
                <c:pt idx="134">
                  <c:v>4.4671303904894719</c:v>
                </c:pt>
                <c:pt idx="135">
                  <c:v>7.0103496193782657</c:v>
                </c:pt>
                <c:pt idx="136">
                  <c:v>0.92692502818275047</c:v>
                </c:pt>
                <c:pt idx="137">
                  <c:v>1.0699164253819438</c:v>
                </c:pt>
                <c:pt idx="138">
                  <c:v>1.3509150140819075</c:v>
                </c:pt>
                <c:pt idx="139">
                  <c:v>1.5497996672414418</c:v>
                </c:pt>
                <c:pt idx="140">
                  <c:v>2.0894078362498019</c:v>
                </c:pt>
                <c:pt idx="141">
                  <c:v>3.0858218332981568</c:v>
                </c:pt>
                <c:pt idx="142">
                  <c:v>4.447781563362553</c:v>
                </c:pt>
                <c:pt idx="143">
                  <c:v>6.9774435623447379</c:v>
                </c:pt>
              </c:numCache>
            </c:numRef>
          </c:yVal>
          <c:smooth val="0"/>
          <c:extLst>
            <c:ext xmlns:c16="http://schemas.microsoft.com/office/drawing/2014/chart" uri="{C3380CC4-5D6E-409C-BE32-E72D297353CC}">
              <c16:uniqueId val="{00000000-5762-4AAA-84A2-1EFC2AD8B567}"/>
            </c:ext>
          </c:extLst>
        </c:ser>
        <c:dLbls>
          <c:showLegendKey val="0"/>
          <c:showVal val="0"/>
          <c:showCatName val="0"/>
          <c:showSerName val="0"/>
          <c:showPercent val="0"/>
          <c:showBubbleSize val="0"/>
        </c:dLbls>
        <c:axId val="508305824"/>
        <c:axId val="508308120"/>
      </c:scatterChart>
      <c:scatterChart>
        <c:scatterStyle val="smoothMarker"/>
        <c:varyColors val="0"/>
        <c:ser>
          <c:idx val="1"/>
          <c:order val="1"/>
          <c:tx>
            <c:v>χ_FE = χ_S16-14</c:v>
          </c:tx>
          <c:spPr>
            <a:ln w="9525" cap="rnd" cmpd="sng" algn="ctr">
              <a:solidFill>
                <a:sysClr val="windowText" lastClr="000000">
                  <a:lumMod val="100000"/>
                </a:sysClr>
              </a:solidFill>
              <a:prstDash val="solid"/>
              <a:round/>
              <a:headEnd type="none" w="med" len="med"/>
              <a:tailEnd type="none" w="med" len="med"/>
            </a:ln>
            <a:effectLst/>
          </c:spPr>
          <c:marker>
            <c:symbol val="none"/>
          </c:marker>
          <c:xVal>
            <c:numRef>
              <c:f>General_data_graphs!$F$2:$F$3</c:f>
              <c:numCache>
                <c:formatCode>General</c:formatCode>
                <c:ptCount val="2"/>
                <c:pt idx="0">
                  <c:v>0</c:v>
                </c:pt>
                <c:pt idx="1">
                  <c:v>289</c:v>
                </c:pt>
              </c:numCache>
            </c:numRef>
          </c:xVal>
          <c:yVal>
            <c:numRef>
              <c:f>General_data_graphs!$G$2:$G$3</c:f>
              <c:numCache>
                <c:formatCode>General</c:formatCode>
                <c:ptCount val="2"/>
                <c:pt idx="0">
                  <c:v>1</c:v>
                </c:pt>
                <c:pt idx="1">
                  <c:v>1</c:v>
                </c:pt>
              </c:numCache>
            </c:numRef>
          </c:yVal>
          <c:smooth val="1"/>
          <c:extLst>
            <c:ext xmlns:c16="http://schemas.microsoft.com/office/drawing/2014/chart" uri="{C3380CC4-5D6E-409C-BE32-E72D297353CC}">
              <c16:uniqueId val="{00000001-5762-4AAA-84A2-1EFC2AD8B567}"/>
            </c:ext>
          </c:extLst>
        </c:ser>
        <c:ser>
          <c:idx val="2"/>
          <c:order val="2"/>
          <c:tx>
            <c:v>- 10 %</c:v>
          </c:tx>
          <c:spPr>
            <a:ln w="25400" cap="rnd" cmpd="sng" algn="ctr">
              <a:solidFill>
                <a:srgbClr val="00B050">
                  <a:lumMod val="100000"/>
                </a:srgbClr>
              </a:solidFill>
              <a:prstDash val="dash"/>
              <a:round/>
              <a:headEnd type="none" w="med" len="med"/>
              <a:tailEnd type="none" w="med" len="med"/>
            </a:ln>
            <a:effectLst/>
          </c:spPr>
          <c:marker>
            <c:symbol val="none"/>
          </c:marker>
          <c:xVal>
            <c:numRef>
              <c:f>General_data_graphs!$F$5:$F$6</c:f>
              <c:numCache>
                <c:formatCode>General</c:formatCode>
                <c:ptCount val="2"/>
                <c:pt idx="0">
                  <c:v>0</c:v>
                </c:pt>
                <c:pt idx="1">
                  <c:v>289</c:v>
                </c:pt>
              </c:numCache>
            </c:numRef>
          </c:xVal>
          <c:yVal>
            <c:numRef>
              <c:f>General_data_graphs!$G$5:$G$6</c:f>
              <c:numCache>
                <c:formatCode>General</c:formatCode>
                <c:ptCount val="2"/>
                <c:pt idx="0">
                  <c:v>0.9</c:v>
                </c:pt>
                <c:pt idx="1">
                  <c:v>0.9</c:v>
                </c:pt>
              </c:numCache>
            </c:numRef>
          </c:yVal>
          <c:smooth val="1"/>
          <c:extLst>
            <c:ext xmlns:c16="http://schemas.microsoft.com/office/drawing/2014/chart" uri="{C3380CC4-5D6E-409C-BE32-E72D297353CC}">
              <c16:uniqueId val="{00000002-5762-4AAA-84A2-1EFC2AD8B567}"/>
            </c:ext>
          </c:extLst>
        </c:ser>
        <c:ser>
          <c:idx val="3"/>
          <c:order val="3"/>
          <c:tx>
            <c:v>+ 3 %</c:v>
          </c:tx>
          <c:spPr>
            <a:ln w="25400" cap="rnd" cmpd="sng" algn="ctr">
              <a:solidFill>
                <a:srgbClr val="FF0000">
                  <a:lumMod val="100000"/>
                </a:srgbClr>
              </a:solidFill>
              <a:prstDash val="dash"/>
              <a:round/>
              <a:headEnd type="none" w="med" len="med"/>
              <a:tailEnd type="none" w="med" len="med"/>
            </a:ln>
            <a:effectLst/>
          </c:spPr>
          <c:marker>
            <c:symbol val="none"/>
          </c:marker>
          <c:xVal>
            <c:numRef>
              <c:f>General_data_graphs!$F$8:$F$9</c:f>
              <c:numCache>
                <c:formatCode>General</c:formatCode>
                <c:ptCount val="2"/>
                <c:pt idx="0">
                  <c:v>0</c:v>
                </c:pt>
                <c:pt idx="1">
                  <c:v>289</c:v>
                </c:pt>
              </c:numCache>
            </c:numRef>
          </c:xVal>
          <c:yVal>
            <c:numRef>
              <c:f>General_data_graphs!$G$8:$G$9</c:f>
              <c:numCache>
                <c:formatCode>General</c:formatCode>
                <c:ptCount val="2"/>
                <c:pt idx="0">
                  <c:v>1.03</c:v>
                </c:pt>
                <c:pt idx="1">
                  <c:v>1.03</c:v>
                </c:pt>
              </c:numCache>
            </c:numRef>
          </c:yVal>
          <c:smooth val="1"/>
          <c:extLst>
            <c:ext xmlns:c16="http://schemas.microsoft.com/office/drawing/2014/chart" uri="{C3380CC4-5D6E-409C-BE32-E72D297353CC}">
              <c16:uniqueId val="{00000003-5762-4AAA-84A2-1EFC2AD8B567}"/>
            </c:ext>
          </c:extLst>
        </c:ser>
        <c:dLbls>
          <c:showLegendKey val="0"/>
          <c:showVal val="0"/>
          <c:showCatName val="0"/>
          <c:showSerName val="0"/>
          <c:showPercent val="0"/>
          <c:showBubbleSize val="0"/>
        </c:dLbls>
        <c:axId val="508305824"/>
        <c:axId val="508308120"/>
      </c:scatterChart>
      <c:valAx>
        <c:axId val="508305824"/>
        <c:scaling>
          <c:orientation val="minMax"/>
          <c:max val="289"/>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fr-CA" sz="2000" b="0" i="1" baseline="0">
                    <a:effectLst/>
                    <a:latin typeface="Times New Roman" panose="02020603050405020304" pitchFamily="18" charset="0"/>
                    <a:cs typeface="Times New Roman" panose="02020603050405020304" pitchFamily="18" charset="0"/>
                  </a:rPr>
                  <a:t>N°</a:t>
                </a:r>
                <a:r>
                  <a:rPr lang="fr-CA" sz="2000" b="0" i="0" baseline="0">
                    <a:effectLst/>
                  </a:rPr>
                  <a:t> Value [-]</a:t>
                </a:r>
                <a:endParaRPr lang="fr-CA" sz="2400">
                  <a:effectLst/>
                </a:endParaRPr>
              </a:p>
            </c:rich>
          </c:tx>
          <c:layout>
            <c:manualLayout>
              <c:xMode val="edge"/>
              <c:yMode val="edge"/>
              <c:x val="0.48256894557810315"/>
              <c:y val="0.92866534443114956"/>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fr-CA"/>
            </a:p>
          </c:txPr>
        </c:title>
        <c:numFmt formatCode="#,##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S16-14</a:t>
                </a:r>
                <a:r>
                  <a:rPr lang="en-US" sz="2000" i="1">
                    <a:solidFill>
                      <a:sysClr val="windowText" lastClr="000000"/>
                    </a:solidFill>
                    <a:latin typeface="Times New Roman" panose="02020603050405020304" pitchFamily="18" charset="0"/>
                    <a:cs typeface="Times New Roman" panose="02020603050405020304" pitchFamily="18" charset="0"/>
                  </a:rPr>
                  <a:t> / </a:t>
                </a: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22968186406948649"/>
          <c:y val="0.71202154055770617"/>
          <c:w val="0.70517885425758287"/>
          <c:h val="0.13523479563680829"/>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53464834759038"/>
          <c:y val="9.250755211183527E-2"/>
          <c:w val="0.82179149568552035"/>
          <c:h val="0.7718700692060485"/>
        </c:manualLayout>
      </c:layout>
      <c:scatterChart>
        <c:scatterStyle val="lineMarker"/>
        <c:varyColors val="0"/>
        <c:ser>
          <c:idx val="0"/>
          <c:order val="0"/>
          <c:tx>
            <c:v>Load combination = N</c:v>
          </c:tx>
          <c:spPr>
            <a:ln w="25400" cap="rnd">
              <a:noFill/>
              <a:round/>
            </a:ln>
            <a:effectLst/>
          </c:spPr>
          <c:marker>
            <c:symbol val="circle"/>
            <c:size val="5"/>
            <c:spPr>
              <a:solidFill>
                <a:schemeClr val="accent1"/>
              </a:solidFill>
              <a:ln w="9525">
                <a:solidFill>
                  <a:schemeClr val="accent1"/>
                </a:solidFill>
              </a:ln>
              <a:effectLst/>
            </c:spPr>
          </c:marker>
          <c:xVal>
            <c:numRef>
              <c:f>Data_graphs!$C$2:$C$289</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numCache>
            </c:numRef>
          </c:xVal>
          <c:yVal>
            <c:numRef>
              <c:f>Data_graphs!$Q$2:$Q$289</c:f>
              <c:numCache>
                <c:formatCode>General</c:formatCode>
                <c:ptCount val="288"/>
                <c:pt idx="0">
                  <c:v>0.95735437762259523</c:v>
                </c:pt>
                <c:pt idx="1">
                  <c:v>1.0395274044184095</c:v>
                </c:pt>
                <c:pt idx="2">
                  <c:v>1.1675378704009811</c:v>
                </c:pt>
                <c:pt idx="3">
                  <c:v>1.3351981422193722</c:v>
                </c:pt>
                <c:pt idx="4">
                  <c:v>1.9452082060233915</c:v>
                </c:pt>
                <c:pt idx="5">
                  <c:v>2.9092840572994434</c:v>
                </c:pt>
                <c:pt idx="6">
                  <c:v>4.0836742400271611</c:v>
                </c:pt>
                <c:pt idx="7">
                  <c:v>6.3095474649067098</c:v>
                </c:pt>
                <c:pt idx="8">
                  <c:v>0.95545674999654362</c:v>
                </c:pt>
                <c:pt idx="9">
                  <c:v>1.0700728991033943</c:v>
                </c:pt>
                <c:pt idx="10">
                  <c:v>1.1690524568160694</c:v>
                </c:pt>
                <c:pt idx="11">
                  <c:v>1.3370405811493309</c:v>
                </c:pt>
                <c:pt idx="12">
                  <c:v>1.9494084979530606</c:v>
                </c:pt>
                <c:pt idx="13">
                  <c:v>2.9173000317529048</c:v>
                </c:pt>
                <c:pt idx="14">
                  <c:v>4.096689964703975</c:v>
                </c:pt>
                <c:pt idx="15">
                  <c:v>6.3364056818891585</c:v>
                </c:pt>
                <c:pt idx="16">
                  <c:v>0.9527757466854323</c:v>
                </c:pt>
                <c:pt idx="17">
                  <c:v>1.0590781394495217</c:v>
                </c:pt>
                <c:pt idx="18">
                  <c:v>1.1681243066753653</c:v>
                </c:pt>
                <c:pt idx="19">
                  <c:v>1.3364947557846674</c:v>
                </c:pt>
                <c:pt idx="20">
                  <c:v>1.9499603665867664</c:v>
                </c:pt>
                <c:pt idx="21">
                  <c:v>2.9190364084426208</c:v>
                </c:pt>
                <c:pt idx="22">
                  <c:v>4.09992860364284</c:v>
                </c:pt>
                <c:pt idx="23">
                  <c:v>6.3438908474997566</c:v>
                </c:pt>
                <c:pt idx="24">
                  <c:v>0.94723044225080788</c:v>
                </c:pt>
                <c:pt idx="25">
                  <c:v>1.0482678258921283</c:v>
                </c:pt>
                <c:pt idx="26">
                  <c:v>1.1643531750778224</c:v>
                </c:pt>
                <c:pt idx="27">
                  <c:v>1.3467243841012635</c:v>
                </c:pt>
                <c:pt idx="28">
                  <c:v>1.9490946878059929</c:v>
                </c:pt>
                <c:pt idx="29">
                  <c:v>2.9186711367722884</c:v>
                </c:pt>
                <c:pt idx="30">
                  <c:v>4.1002930870999137</c:v>
                </c:pt>
                <c:pt idx="31">
                  <c:v>6.3206606468575188</c:v>
                </c:pt>
                <c:pt idx="32">
                  <c:v>0.93900842859943745</c:v>
                </c:pt>
                <c:pt idx="33">
                  <c:v>1.0200001688521909</c:v>
                </c:pt>
                <c:pt idx="34">
                  <c:v>1.1572615079963895</c:v>
                </c:pt>
                <c:pt idx="35">
                  <c:v>1.3428675752942452</c:v>
                </c:pt>
                <c:pt idx="36">
                  <c:v>1.944851249810899</c:v>
                </c:pt>
                <c:pt idx="37">
                  <c:v>2.9136310953385176</c:v>
                </c:pt>
                <c:pt idx="38">
                  <c:v>4.0937307091636725</c:v>
                </c:pt>
                <c:pt idx="39">
                  <c:v>6.3131086825547271</c:v>
                </c:pt>
                <c:pt idx="40">
                  <c:v>0.9303509487856878</c:v>
                </c:pt>
                <c:pt idx="41">
                  <c:v>1.0107620734979568</c:v>
                </c:pt>
                <c:pt idx="42">
                  <c:v>1.1488462069055645</c:v>
                </c:pt>
                <c:pt idx="43">
                  <c:v>1.337126875735362</c:v>
                </c:pt>
                <c:pt idx="44">
                  <c:v>1.938839510121328</c:v>
                </c:pt>
                <c:pt idx="45">
                  <c:v>2.9044554552579958</c:v>
                </c:pt>
                <c:pt idx="46">
                  <c:v>4.0814891132393853</c:v>
                </c:pt>
                <c:pt idx="47">
                  <c:v>6.2960895853305301</c:v>
                </c:pt>
                <c:pt idx="48">
                  <c:v>0.88584988184062741</c:v>
                </c:pt>
                <c:pt idx="49">
                  <c:v>0.98647663194287427</c:v>
                </c:pt>
                <c:pt idx="50">
                  <c:v>1.1385655504571572</c:v>
                </c:pt>
                <c:pt idx="51">
                  <c:v>1.3375426928079137</c:v>
                </c:pt>
                <c:pt idx="52">
                  <c:v>1.9603815649130516</c:v>
                </c:pt>
                <c:pt idx="53">
                  <c:v>2.9332304324492382</c:v>
                </c:pt>
                <c:pt idx="54">
                  <c:v>4.1233530850193327</c:v>
                </c:pt>
                <c:pt idx="55">
                  <c:v>6.3996991397976766</c:v>
                </c:pt>
                <c:pt idx="56">
                  <c:v>0.88120747992390258</c:v>
                </c:pt>
                <c:pt idx="57">
                  <c:v>0.9820990946364262</c:v>
                </c:pt>
                <c:pt idx="58">
                  <c:v>1.1383061686227849</c:v>
                </c:pt>
                <c:pt idx="59">
                  <c:v>1.3403332329908302</c:v>
                </c:pt>
                <c:pt idx="60">
                  <c:v>1.9636561466694775</c:v>
                </c:pt>
                <c:pt idx="61">
                  <c:v>2.9394326495873213</c:v>
                </c:pt>
                <c:pt idx="62">
                  <c:v>4.1346101476028334</c:v>
                </c:pt>
                <c:pt idx="63">
                  <c:v>6.4211933246901864</c:v>
                </c:pt>
                <c:pt idx="64">
                  <c:v>0.87768384132963662</c:v>
                </c:pt>
                <c:pt idx="65">
                  <c:v>0.97871444599738111</c:v>
                </c:pt>
                <c:pt idx="66">
                  <c:v>1.136593624292487</c:v>
                </c:pt>
                <c:pt idx="67">
                  <c:v>1.3402556377410688</c:v>
                </c:pt>
                <c:pt idx="68">
                  <c:v>1.9637142023956158</c:v>
                </c:pt>
                <c:pt idx="69">
                  <c:v>2.9400877303738371</c:v>
                </c:pt>
                <c:pt idx="70">
                  <c:v>4.1367768526683104</c:v>
                </c:pt>
                <c:pt idx="71">
                  <c:v>6.4254876225535105</c:v>
                </c:pt>
                <c:pt idx="72">
                  <c:v>0.87167596458051533</c:v>
                </c:pt>
                <c:pt idx="73">
                  <c:v>0.97201515153083518</c:v>
                </c:pt>
                <c:pt idx="74">
                  <c:v>1.1321118860781179</c:v>
                </c:pt>
                <c:pt idx="75">
                  <c:v>1.338497034810652</c:v>
                </c:pt>
                <c:pt idx="76">
                  <c:v>1.9618428622367483</c:v>
                </c:pt>
                <c:pt idx="77">
                  <c:v>2.9381243726476662</c:v>
                </c:pt>
                <c:pt idx="78">
                  <c:v>4.1358295268976768</c:v>
                </c:pt>
                <c:pt idx="79">
                  <c:v>6.4248882911113583</c:v>
                </c:pt>
                <c:pt idx="80">
                  <c:v>0.86170543984043424</c:v>
                </c:pt>
                <c:pt idx="81">
                  <c:v>0.96260436090210011</c:v>
                </c:pt>
                <c:pt idx="82">
                  <c:v>1.124450685833527</c:v>
                </c:pt>
                <c:pt idx="83">
                  <c:v>1.3338948887395636</c:v>
                </c:pt>
                <c:pt idx="84">
                  <c:v>1.9571320380871635</c:v>
                </c:pt>
                <c:pt idx="85">
                  <c:v>2.9312031522591697</c:v>
                </c:pt>
                <c:pt idx="86">
                  <c:v>4.1278857846999593</c:v>
                </c:pt>
                <c:pt idx="87">
                  <c:v>6.413301271796132</c:v>
                </c:pt>
                <c:pt idx="88">
                  <c:v>0.85383840319066562</c:v>
                </c:pt>
                <c:pt idx="89">
                  <c:v>0.95369254828879513</c:v>
                </c:pt>
                <c:pt idx="90">
                  <c:v>1.115976048926008</c:v>
                </c:pt>
                <c:pt idx="91">
                  <c:v>1.3273377527321895</c:v>
                </c:pt>
                <c:pt idx="92">
                  <c:v>1.9499280812091382</c:v>
                </c:pt>
                <c:pt idx="93">
                  <c:v>2.9212929771605149</c:v>
                </c:pt>
                <c:pt idx="94">
                  <c:v>4.1147147401796769</c:v>
                </c:pt>
                <c:pt idx="95">
                  <c:v>6.3927565192554843</c:v>
                </c:pt>
                <c:pt idx="96">
                  <c:v>0.96722048966401508</c:v>
                </c:pt>
                <c:pt idx="97">
                  <c:v>1.1164666942352366</c:v>
                </c:pt>
                <c:pt idx="98">
                  <c:v>1.3888248729008601</c:v>
                </c:pt>
                <c:pt idx="99">
                  <c:v>1.5671033728883512</c:v>
                </c:pt>
                <c:pt idx="100">
                  <c:v>2.104942842209792</c:v>
                </c:pt>
                <c:pt idx="101">
                  <c:v>3.0999658946667763</c:v>
                </c:pt>
                <c:pt idx="102">
                  <c:v>4.4728437540625556</c:v>
                </c:pt>
                <c:pt idx="103">
                  <c:v>7.02522417463718</c:v>
                </c:pt>
                <c:pt idx="104">
                  <c:v>0.96022874673241598</c:v>
                </c:pt>
                <c:pt idx="105">
                  <c:v>1.108380589049673</c:v>
                </c:pt>
                <c:pt idx="106">
                  <c:v>0</c:v>
                </c:pt>
                <c:pt idx="107">
                  <c:v>1.5693304067043115</c:v>
                </c:pt>
                <c:pt idx="108">
                  <c:v>2.1078391169834449</c:v>
                </c:pt>
                <c:pt idx="109">
                  <c:v>3.1065429292373707</c:v>
                </c:pt>
                <c:pt idx="110">
                  <c:v>4.4828578349854133</c:v>
                </c:pt>
                <c:pt idx="111">
                  <c:v>7.039599145439273</c:v>
                </c:pt>
                <c:pt idx="112">
                  <c:v>0.955412190516441</c:v>
                </c:pt>
                <c:pt idx="113">
                  <c:v>1.1031269026343933</c:v>
                </c:pt>
                <c:pt idx="114">
                  <c:v>1.3858234225042665</c:v>
                </c:pt>
                <c:pt idx="115">
                  <c:v>1.5686658079177414</c:v>
                </c:pt>
                <c:pt idx="116">
                  <c:v>2.1076097968377168</c:v>
                </c:pt>
                <c:pt idx="117">
                  <c:v>3.107435639219204</c:v>
                </c:pt>
                <c:pt idx="118">
                  <c:v>4.4837140861363718</c:v>
                </c:pt>
                <c:pt idx="119">
                  <c:v>7.0402181382711015</c:v>
                </c:pt>
                <c:pt idx="120">
                  <c:v>0.94721913679151326</c:v>
                </c:pt>
                <c:pt idx="121">
                  <c:v>1.0936665742481444</c:v>
                </c:pt>
                <c:pt idx="122">
                  <c:v>1.3770468336498234</c:v>
                </c:pt>
                <c:pt idx="123">
                  <c:v>1.565682834705286</c:v>
                </c:pt>
                <c:pt idx="124">
                  <c:v>2.1052164660368842</c:v>
                </c:pt>
                <c:pt idx="125">
                  <c:v>3.105022210564484</c:v>
                </c:pt>
                <c:pt idx="126">
                  <c:v>4.4798592458207516</c:v>
                </c:pt>
                <c:pt idx="127">
                  <c:v>7.0322314443730773</c:v>
                </c:pt>
                <c:pt idx="128">
                  <c:v>0.93734600713186467</c:v>
                </c:pt>
                <c:pt idx="129">
                  <c:v>1.0816740482143736</c:v>
                </c:pt>
                <c:pt idx="130">
                  <c:v>1.3750773944968191</c:v>
                </c:pt>
                <c:pt idx="131">
                  <c:v>1.558871128262866</c:v>
                </c:pt>
                <c:pt idx="132">
                  <c:v>2.0987214552697635</c:v>
                </c:pt>
                <c:pt idx="133">
                  <c:v>3.0976294778063598</c:v>
                </c:pt>
                <c:pt idx="134">
                  <c:v>4.4671303904894719</c:v>
                </c:pt>
                <c:pt idx="135">
                  <c:v>7.0103496193782657</c:v>
                </c:pt>
                <c:pt idx="136">
                  <c:v>0.92692502818275047</c:v>
                </c:pt>
                <c:pt idx="137">
                  <c:v>1.0699164253819438</c:v>
                </c:pt>
                <c:pt idx="138">
                  <c:v>1.3509150140819075</c:v>
                </c:pt>
                <c:pt idx="139">
                  <c:v>1.5497996672414418</c:v>
                </c:pt>
                <c:pt idx="140">
                  <c:v>2.0894078362498019</c:v>
                </c:pt>
                <c:pt idx="141">
                  <c:v>3.0858218332981568</c:v>
                </c:pt>
                <c:pt idx="142">
                  <c:v>4.447781563362553</c:v>
                </c:pt>
                <c:pt idx="143">
                  <c:v>6.9774435623447379</c:v>
                </c:pt>
              </c:numCache>
            </c:numRef>
          </c:yVal>
          <c:smooth val="0"/>
          <c:extLst>
            <c:ext xmlns:c16="http://schemas.microsoft.com/office/drawing/2014/chart" uri="{C3380CC4-5D6E-409C-BE32-E72D297353CC}">
              <c16:uniqueId val="{00000000-7BE8-44EB-8882-CDDDACA75414}"/>
            </c:ext>
          </c:extLst>
        </c:ser>
        <c:dLbls>
          <c:showLegendKey val="0"/>
          <c:showVal val="0"/>
          <c:showCatName val="0"/>
          <c:showSerName val="0"/>
          <c:showPercent val="0"/>
          <c:showBubbleSize val="0"/>
        </c:dLbls>
        <c:axId val="508305824"/>
        <c:axId val="508308120"/>
      </c:scatterChart>
      <c:scatterChart>
        <c:scatterStyle val="smoothMarker"/>
        <c:varyColors val="0"/>
        <c:ser>
          <c:idx val="1"/>
          <c:order val="1"/>
          <c:tx>
            <c:v>χ_FE = χ_AISC</c:v>
          </c:tx>
          <c:spPr>
            <a:ln w="9525" cap="rnd" cmpd="sng" algn="ctr">
              <a:solidFill>
                <a:sysClr val="windowText" lastClr="000000">
                  <a:lumMod val="100000"/>
                </a:sysClr>
              </a:solidFill>
              <a:prstDash val="solid"/>
              <a:round/>
              <a:headEnd type="none" w="med" len="med"/>
              <a:tailEnd type="none" w="med" len="med"/>
            </a:ln>
            <a:effectLst/>
          </c:spPr>
          <c:marker>
            <c:symbol val="none"/>
          </c:marker>
          <c:xVal>
            <c:numRef>
              <c:f>General_data_graphs!$F$2:$F$3</c:f>
              <c:numCache>
                <c:formatCode>General</c:formatCode>
                <c:ptCount val="2"/>
                <c:pt idx="0">
                  <c:v>0</c:v>
                </c:pt>
                <c:pt idx="1">
                  <c:v>289</c:v>
                </c:pt>
              </c:numCache>
            </c:numRef>
          </c:xVal>
          <c:yVal>
            <c:numRef>
              <c:f>General_data_graphs!$G$2:$G$3</c:f>
              <c:numCache>
                <c:formatCode>General</c:formatCode>
                <c:ptCount val="2"/>
                <c:pt idx="0">
                  <c:v>1</c:v>
                </c:pt>
                <c:pt idx="1">
                  <c:v>1</c:v>
                </c:pt>
              </c:numCache>
            </c:numRef>
          </c:yVal>
          <c:smooth val="1"/>
          <c:extLst>
            <c:ext xmlns:c16="http://schemas.microsoft.com/office/drawing/2014/chart" uri="{C3380CC4-5D6E-409C-BE32-E72D297353CC}">
              <c16:uniqueId val="{00000001-7BE8-44EB-8882-CDDDACA75414}"/>
            </c:ext>
          </c:extLst>
        </c:ser>
        <c:ser>
          <c:idx val="2"/>
          <c:order val="2"/>
          <c:tx>
            <c:v>- 10 %</c:v>
          </c:tx>
          <c:spPr>
            <a:ln w="25400" cap="rnd" cmpd="sng" algn="ctr">
              <a:solidFill>
                <a:srgbClr val="00B050">
                  <a:lumMod val="100000"/>
                </a:srgbClr>
              </a:solidFill>
              <a:prstDash val="dash"/>
              <a:round/>
              <a:headEnd type="none" w="med" len="med"/>
              <a:tailEnd type="none" w="med" len="med"/>
            </a:ln>
            <a:effectLst/>
          </c:spPr>
          <c:marker>
            <c:symbol val="none"/>
          </c:marker>
          <c:xVal>
            <c:numRef>
              <c:f>General_data_graphs!$F$5:$F$6</c:f>
              <c:numCache>
                <c:formatCode>General</c:formatCode>
                <c:ptCount val="2"/>
                <c:pt idx="0">
                  <c:v>0</c:v>
                </c:pt>
                <c:pt idx="1">
                  <c:v>289</c:v>
                </c:pt>
              </c:numCache>
            </c:numRef>
          </c:xVal>
          <c:yVal>
            <c:numRef>
              <c:f>General_data_graphs!$G$5:$G$6</c:f>
              <c:numCache>
                <c:formatCode>General</c:formatCode>
                <c:ptCount val="2"/>
                <c:pt idx="0">
                  <c:v>0.9</c:v>
                </c:pt>
                <c:pt idx="1">
                  <c:v>0.9</c:v>
                </c:pt>
              </c:numCache>
            </c:numRef>
          </c:yVal>
          <c:smooth val="1"/>
          <c:extLst>
            <c:ext xmlns:c16="http://schemas.microsoft.com/office/drawing/2014/chart" uri="{C3380CC4-5D6E-409C-BE32-E72D297353CC}">
              <c16:uniqueId val="{00000002-7BE8-44EB-8882-CDDDACA75414}"/>
            </c:ext>
          </c:extLst>
        </c:ser>
        <c:ser>
          <c:idx val="3"/>
          <c:order val="3"/>
          <c:tx>
            <c:v>+ 3 %</c:v>
          </c:tx>
          <c:spPr>
            <a:ln w="25400" cap="rnd" cmpd="sng" algn="ctr">
              <a:solidFill>
                <a:srgbClr val="FF0000">
                  <a:lumMod val="100000"/>
                </a:srgbClr>
              </a:solidFill>
              <a:prstDash val="dash"/>
              <a:round/>
              <a:headEnd type="none" w="med" len="med"/>
              <a:tailEnd type="none" w="med" len="med"/>
            </a:ln>
            <a:effectLst/>
          </c:spPr>
          <c:marker>
            <c:symbol val="none"/>
          </c:marker>
          <c:xVal>
            <c:numRef>
              <c:f>General_data_graphs!$F$8:$F$9</c:f>
              <c:numCache>
                <c:formatCode>General</c:formatCode>
                <c:ptCount val="2"/>
                <c:pt idx="0">
                  <c:v>0</c:v>
                </c:pt>
                <c:pt idx="1">
                  <c:v>289</c:v>
                </c:pt>
              </c:numCache>
            </c:numRef>
          </c:xVal>
          <c:yVal>
            <c:numRef>
              <c:f>General_data_graphs!$G$8:$G$9</c:f>
              <c:numCache>
                <c:formatCode>General</c:formatCode>
                <c:ptCount val="2"/>
                <c:pt idx="0">
                  <c:v>1.03</c:v>
                </c:pt>
                <c:pt idx="1">
                  <c:v>1.03</c:v>
                </c:pt>
              </c:numCache>
            </c:numRef>
          </c:yVal>
          <c:smooth val="1"/>
          <c:extLst>
            <c:ext xmlns:c16="http://schemas.microsoft.com/office/drawing/2014/chart" uri="{C3380CC4-5D6E-409C-BE32-E72D297353CC}">
              <c16:uniqueId val="{00000003-7BE8-44EB-8882-CDDDACA75414}"/>
            </c:ext>
          </c:extLst>
        </c:ser>
        <c:dLbls>
          <c:showLegendKey val="0"/>
          <c:showVal val="0"/>
          <c:showCatName val="0"/>
          <c:showSerName val="0"/>
          <c:showPercent val="0"/>
          <c:showBubbleSize val="0"/>
        </c:dLbls>
        <c:axId val="508305824"/>
        <c:axId val="508308120"/>
      </c:scatterChart>
      <c:valAx>
        <c:axId val="508305824"/>
        <c:scaling>
          <c:orientation val="minMax"/>
          <c:max val="289"/>
          <c:min val="0"/>
        </c:scaling>
        <c:delete val="0"/>
        <c:axPos val="b"/>
        <c:majorGridlines>
          <c:spPr>
            <a:ln w="9525" cap="flat" cmpd="sng" algn="ctr">
              <a:solidFill>
                <a:schemeClr val="bg1">
                  <a:lumMod val="65000"/>
                </a:schemeClr>
              </a:solidFill>
              <a:prstDash val="lgDash"/>
              <a:round/>
            </a:ln>
            <a:effectLst/>
          </c:spPr>
        </c:majorGridlines>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fr-CA" sz="2000" b="0" i="1" baseline="0">
                    <a:effectLst/>
                    <a:latin typeface="Times New Roman" panose="02020603050405020304" pitchFamily="18" charset="0"/>
                    <a:cs typeface="Times New Roman" panose="02020603050405020304" pitchFamily="18" charset="0"/>
                  </a:rPr>
                  <a:t>N°</a:t>
                </a:r>
                <a:r>
                  <a:rPr lang="fr-CA" sz="2000" b="0" i="0" baseline="0">
                    <a:effectLst/>
                  </a:rPr>
                  <a:t> Value [-]</a:t>
                </a:r>
                <a:endParaRPr lang="fr-CA" sz="2400">
                  <a:effectLst/>
                </a:endParaRPr>
              </a:p>
            </c:rich>
          </c:tx>
          <c:layout>
            <c:manualLayout>
              <c:xMode val="edge"/>
              <c:yMode val="edge"/>
              <c:x val="0.48256894557810315"/>
              <c:y val="0.92866534443114956"/>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fr-CA"/>
            </a:p>
          </c:txPr>
        </c:title>
        <c:numFmt formatCode="#,##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8120"/>
        <c:crosses val="autoZero"/>
        <c:crossBetween val="midCat"/>
      </c:valAx>
      <c:valAx>
        <c:axId val="508308120"/>
        <c:scaling>
          <c:orientation val="minMax"/>
          <c:max val="1.8"/>
          <c:min val="0"/>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AISC</a:t>
                </a:r>
                <a:r>
                  <a:rPr lang="en-US" sz="2000" i="1">
                    <a:solidFill>
                      <a:sysClr val="windowText" lastClr="000000"/>
                    </a:solidFill>
                    <a:latin typeface="Times New Roman" panose="02020603050405020304" pitchFamily="18" charset="0"/>
                    <a:cs typeface="Times New Roman" panose="02020603050405020304" pitchFamily="18" charset="0"/>
                  </a:rPr>
                  <a:t> / </a:t>
                </a:r>
                <a:r>
                  <a:rPr lang="el-GR" sz="2000" i="1">
                    <a:solidFill>
                      <a:sysClr val="windowText" lastClr="000000"/>
                    </a:solidFill>
                    <a:latin typeface="Times New Roman" panose="02020603050405020304" pitchFamily="18" charset="0"/>
                    <a:cs typeface="Times New Roman" panose="02020603050405020304" pitchFamily="18" charset="0"/>
                  </a:rPr>
                  <a:t>χ</a:t>
                </a:r>
                <a:r>
                  <a:rPr lang="en-US" sz="2000" i="1" baseline="-25000">
                    <a:solidFill>
                      <a:sysClr val="windowText" lastClr="000000"/>
                    </a:solidFill>
                    <a:latin typeface="Times New Roman" panose="02020603050405020304" pitchFamily="18" charset="0"/>
                    <a:cs typeface="Times New Roman" panose="02020603050405020304" pitchFamily="18" charset="0"/>
                  </a:rPr>
                  <a:t>G</a:t>
                </a:r>
                <a:r>
                  <a:rPr lang="en-US" sz="2000" i="1">
                    <a:solidFill>
                      <a:sysClr val="windowText" lastClr="000000"/>
                    </a:solidFill>
                    <a:latin typeface="Times New Roman" panose="02020603050405020304" pitchFamily="18" charset="0"/>
                    <a:cs typeface="Times New Roman" panose="02020603050405020304" pitchFamily="18" charset="0"/>
                  </a:rPr>
                  <a:t>_</a:t>
                </a:r>
                <a:r>
                  <a:rPr lang="en-US" sz="2000" i="1" baseline="-25000">
                    <a:solidFill>
                      <a:sysClr val="windowText" lastClr="000000"/>
                    </a:solidFill>
                    <a:latin typeface="Times New Roman" panose="02020603050405020304" pitchFamily="18" charset="0"/>
                    <a:cs typeface="Times New Roman" panose="02020603050405020304" pitchFamily="18" charset="0"/>
                  </a:rPr>
                  <a:t>FE</a:t>
                </a:r>
                <a:r>
                  <a:rPr lang="en-US" sz="2000" i="1">
                    <a:solidFill>
                      <a:sysClr val="windowText" lastClr="000000"/>
                    </a:solidFill>
                    <a:latin typeface="Times New Roman" panose="02020603050405020304" pitchFamily="18" charset="0"/>
                    <a:cs typeface="Times New Roman" panose="02020603050405020304" pitchFamily="18" charset="0"/>
                  </a:rPr>
                  <a:t> [-]</a:t>
                </a:r>
                <a:endParaRPr lang="en-US" sz="2000">
                  <a:solidFill>
                    <a:sysClr val="windowText" lastClr="000000"/>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08305824"/>
        <c:crosses val="autoZero"/>
        <c:crossBetween val="midCat"/>
      </c:valAx>
      <c:spPr>
        <a:noFill/>
        <a:ln>
          <a:solidFill>
            <a:schemeClr val="tx1"/>
          </a:solidFill>
        </a:ln>
        <a:effectLst/>
      </c:spPr>
    </c:plotArea>
    <c:legend>
      <c:legendPos val="r"/>
      <c:layout>
        <c:manualLayout>
          <c:xMode val="edge"/>
          <c:yMode val="edge"/>
          <c:x val="0.15292070111322925"/>
          <c:y val="0.69112671539270232"/>
          <c:w val="0.78194002505435267"/>
          <c:h val="0.1561295530916273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47202121847"/>
          <c:y val="2.7990360434209806E-2"/>
          <c:w val="0.87072655910977181"/>
          <c:h val="0.82050626007268634"/>
        </c:manualLayout>
      </c:layout>
      <c:barChart>
        <c:barDir val="col"/>
        <c:grouping val="clustered"/>
        <c:varyColors val="0"/>
        <c:ser>
          <c:idx val="0"/>
          <c:order val="0"/>
          <c:tx>
            <c:v>OIC</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Data_graphs!$W$2:$W$3</c:f>
              <c:numCache>
                <c:formatCode>General</c:formatCode>
                <c:ptCount val="2"/>
              </c:numCache>
            </c:numRef>
          </c:cat>
          <c:val>
            <c:numRef>
              <c:f>Data_graphs!$X$2:$X$3</c:f>
              <c:numCache>
                <c:formatCode>General</c:formatCode>
                <c:ptCount val="2"/>
              </c:numCache>
            </c:numRef>
          </c:val>
          <c:extLst>
            <c:ext xmlns:c16="http://schemas.microsoft.com/office/drawing/2014/chart" uri="{C3380CC4-5D6E-409C-BE32-E72D297353CC}">
              <c16:uniqueId val="{00000000-230A-436A-8E6B-102E0CA02EF6}"/>
            </c:ext>
          </c:extLst>
        </c:ser>
        <c:ser>
          <c:idx val="1"/>
          <c:order val="1"/>
          <c:tx>
            <c:v>Eurocode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Data_graphs!$X$2:$X$3</c:f>
              <c:numCache>
                <c:formatCode>General</c:formatCode>
                <c:ptCount val="2"/>
              </c:numCache>
            </c:numRef>
          </c:cat>
          <c:val>
            <c:numRef>
              <c:f>Data_graphs!$Y$2:$Y$3</c:f>
              <c:numCache>
                <c:formatCode>General</c:formatCode>
                <c:ptCount val="2"/>
              </c:numCache>
            </c:numRef>
          </c:val>
          <c:extLst>
            <c:ext xmlns:c16="http://schemas.microsoft.com/office/drawing/2014/chart" uri="{C3380CC4-5D6E-409C-BE32-E72D297353CC}">
              <c16:uniqueId val="{00000001-230A-436A-8E6B-102E0CA02EF6}"/>
            </c:ext>
          </c:extLst>
        </c:ser>
        <c:ser>
          <c:idx val="2"/>
          <c:order val="2"/>
          <c:tx>
            <c:v>S16-14</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Data_graphs!$Y$2:$Y$3</c:f>
              <c:numCache>
                <c:formatCode>General</c:formatCode>
                <c:ptCount val="2"/>
              </c:numCache>
            </c:numRef>
          </c:cat>
          <c:val>
            <c:numRef>
              <c:f>Data_graphs!$Z$2:$Z$3</c:f>
              <c:numCache>
                <c:formatCode>General</c:formatCode>
                <c:ptCount val="2"/>
              </c:numCache>
            </c:numRef>
          </c:val>
          <c:extLst>
            <c:ext xmlns:c16="http://schemas.microsoft.com/office/drawing/2014/chart" uri="{C3380CC4-5D6E-409C-BE32-E72D297353CC}">
              <c16:uniqueId val="{00000002-230A-436A-8E6B-102E0CA02EF6}"/>
            </c:ext>
          </c:extLst>
        </c:ser>
        <c:ser>
          <c:idx val="3"/>
          <c:order val="3"/>
          <c:tx>
            <c:v>AISC</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Data_graphs!$Z$2:$Z$3</c:f>
              <c:numCache>
                <c:formatCode>General</c:formatCode>
                <c:ptCount val="2"/>
              </c:numCache>
            </c:numRef>
          </c:cat>
          <c:val>
            <c:numRef>
              <c:f>Data_graphs!$AA$2:$AA$3</c:f>
              <c:numCache>
                <c:formatCode>General</c:formatCode>
                <c:ptCount val="2"/>
              </c:numCache>
            </c:numRef>
          </c:val>
          <c:extLst>
            <c:ext xmlns:c16="http://schemas.microsoft.com/office/drawing/2014/chart" uri="{C3380CC4-5D6E-409C-BE32-E72D297353CC}">
              <c16:uniqueId val="{00000003-230A-436A-8E6B-102E0CA02EF6}"/>
            </c:ext>
          </c:extLst>
        </c:ser>
        <c:dLbls>
          <c:dLblPos val="outEnd"/>
          <c:showLegendKey val="0"/>
          <c:showVal val="1"/>
          <c:showCatName val="0"/>
          <c:showSerName val="0"/>
          <c:showPercent val="0"/>
          <c:showBubbleSize val="0"/>
        </c:dLbls>
        <c:gapWidth val="219"/>
        <c:overlap val="-27"/>
        <c:axId val="468432328"/>
        <c:axId val="468437904"/>
      </c:barChart>
      <c:catAx>
        <c:axId val="468432328"/>
        <c:scaling>
          <c:orientation val="minMax"/>
        </c:scaling>
        <c:delete val="0"/>
        <c:axPos val="b"/>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method</a:t>
                </a:r>
                <a:r>
                  <a:rPr lang="en-US" sz="2000">
                    <a:solidFill>
                      <a:sysClr val="windowText" lastClr="000000"/>
                    </a:solidFill>
                    <a:latin typeface="Times New Roman" panose="02020603050405020304" pitchFamily="18" charset="0"/>
                    <a:cs typeface="Times New Roman" panose="02020603050405020304" pitchFamily="18" charset="0"/>
                  </a:rPr>
                  <a:t> / </a:t>
                </a: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FE</a:t>
                </a:r>
                <a:r>
                  <a:rPr lang="en-US" sz="2000">
                    <a:solidFill>
                      <a:sysClr val="windowText" lastClr="000000"/>
                    </a:solidFill>
                    <a:latin typeface="Times New Roman" panose="02020603050405020304" pitchFamily="18" charset="0"/>
                    <a:cs typeface="Times New Roman" panose="02020603050405020304" pitchFamily="18" charset="0"/>
                  </a:rPr>
                  <a:t> [-]</a:t>
                </a:r>
              </a:p>
            </c:rich>
          </c:tx>
          <c:layout>
            <c:manualLayout>
              <c:xMode val="edge"/>
              <c:yMode val="edge"/>
              <c:x val="0.43249336260426674"/>
              <c:y val="0.91579007627214992"/>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7904"/>
        <c:crosses val="autoZero"/>
        <c:auto val="1"/>
        <c:lblAlgn val="ctr"/>
        <c:lblOffset val="100"/>
        <c:noMultiLvlLbl val="0"/>
      </c:catAx>
      <c:valAx>
        <c:axId val="468437904"/>
        <c:scaling>
          <c:orientation val="minMax"/>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a:solidFill>
                      <a:sysClr val="windowText" lastClr="000000"/>
                    </a:solidFill>
                    <a:latin typeface="Times New Roman" panose="02020603050405020304" pitchFamily="18" charset="0"/>
                    <a:cs typeface="Times New Roman" panose="02020603050405020304" pitchFamily="18" charset="0"/>
                  </a:rPr>
                  <a:t>Frequency [-]</a:t>
                </a: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2328"/>
        <c:crosses val="autoZero"/>
        <c:crossBetween val="between"/>
      </c:valAx>
      <c:spPr>
        <a:noFill/>
        <a:ln w="25400">
          <a:noFill/>
        </a:ln>
        <a:effectLst/>
      </c:spPr>
    </c:plotArea>
    <c:legend>
      <c:legendPos val="r"/>
      <c:layout>
        <c:manualLayout>
          <c:xMode val="edge"/>
          <c:yMode val="edge"/>
          <c:x val="0.77140045334849949"/>
          <c:y val="0.16862847679117904"/>
          <c:w val="0.20226538316611059"/>
          <c:h val="0.19017836059004575"/>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47202121847"/>
          <c:y val="2.7990360434209806E-2"/>
          <c:w val="0.87072655910977181"/>
          <c:h val="0.82050626007268634"/>
        </c:manualLayout>
      </c:layout>
      <c:barChart>
        <c:barDir val="col"/>
        <c:grouping val="clustered"/>
        <c:varyColors val="0"/>
        <c:ser>
          <c:idx val="0"/>
          <c:order val="0"/>
          <c:tx>
            <c:v>Load combination = 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Data_graphs!$W$11</c:f>
              <c:numCache>
                <c:formatCode>General</c:formatCode>
                <c:ptCount val="1"/>
              </c:numCache>
            </c:numRef>
          </c:cat>
          <c:val>
            <c:numRef>
              <c:f>Data_graphs!$X$11</c:f>
              <c:numCache>
                <c:formatCode>General</c:formatCode>
                <c:ptCount val="1"/>
              </c:numCache>
            </c:numRef>
          </c:val>
          <c:extLst>
            <c:ext xmlns:c16="http://schemas.microsoft.com/office/drawing/2014/chart" uri="{C3380CC4-5D6E-409C-BE32-E72D297353CC}">
              <c16:uniqueId val="{00000000-397E-4B37-8A95-A4167E20518A}"/>
            </c:ext>
          </c:extLst>
        </c:ser>
        <c:dLbls>
          <c:dLblPos val="outEnd"/>
          <c:showLegendKey val="0"/>
          <c:showVal val="1"/>
          <c:showCatName val="0"/>
          <c:showSerName val="0"/>
          <c:showPercent val="0"/>
          <c:showBubbleSize val="0"/>
        </c:dLbls>
        <c:gapWidth val="219"/>
        <c:overlap val="-27"/>
        <c:axId val="468432328"/>
        <c:axId val="468437904"/>
      </c:barChart>
      <c:catAx>
        <c:axId val="468432328"/>
        <c:scaling>
          <c:orientation val="minMax"/>
        </c:scaling>
        <c:delete val="0"/>
        <c:axPos val="b"/>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OIC</a:t>
                </a:r>
                <a:r>
                  <a:rPr lang="en-US" sz="2000">
                    <a:solidFill>
                      <a:sysClr val="windowText" lastClr="000000"/>
                    </a:solidFill>
                    <a:latin typeface="Times New Roman" panose="02020603050405020304" pitchFamily="18" charset="0"/>
                    <a:cs typeface="Times New Roman" panose="02020603050405020304" pitchFamily="18" charset="0"/>
                  </a:rPr>
                  <a:t> / </a:t>
                </a: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FE</a:t>
                </a:r>
                <a:r>
                  <a:rPr lang="en-US" sz="2000">
                    <a:solidFill>
                      <a:sysClr val="windowText" lastClr="000000"/>
                    </a:solidFill>
                    <a:latin typeface="Times New Roman" panose="02020603050405020304" pitchFamily="18" charset="0"/>
                    <a:cs typeface="Times New Roman" panose="02020603050405020304" pitchFamily="18" charset="0"/>
                  </a:rPr>
                  <a:t> [-]</a:t>
                </a:r>
              </a:p>
            </c:rich>
          </c:tx>
          <c:layout>
            <c:manualLayout>
              <c:xMode val="edge"/>
              <c:yMode val="edge"/>
              <c:x val="0.43249336260426674"/>
              <c:y val="0.91579007627214992"/>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7904"/>
        <c:crosses val="autoZero"/>
        <c:auto val="1"/>
        <c:lblAlgn val="ctr"/>
        <c:lblOffset val="100"/>
        <c:noMultiLvlLbl val="0"/>
      </c:catAx>
      <c:valAx>
        <c:axId val="468437904"/>
        <c:scaling>
          <c:orientation val="minMax"/>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a:solidFill>
                      <a:sysClr val="windowText" lastClr="000000"/>
                    </a:solidFill>
                    <a:latin typeface="Times New Roman" panose="02020603050405020304" pitchFamily="18" charset="0"/>
                    <a:cs typeface="Times New Roman" panose="02020603050405020304" pitchFamily="18" charset="0"/>
                  </a:rPr>
                  <a:t>Frequency [-]</a:t>
                </a: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2328"/>
        <c:crosses val="autoZero"/>
        <c:crossBetween val="between"/>
      </c:valAx>
      <c:spPr>
        <a:noFill/>
        <a:ln w="25400">
          <a:noFill/>
        </a:ln>
        <a:effectLst/>
      </c:spPr>
    </c:plotArea>
    <c:legend>
      <c:legendPos val="r"/>
      <c:layout>
        <c:manualLayout>
          <c:xMode val="edge"/>
          <c:yMode val="edge"/>
          <c:x val="0.14037710964480182"/>
          <c:y val="0.12888996995645882"/>
          <c:w val="0.24464518521298648"/>
          <c:h val="0.13998234902844722"/>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347202121847"/>
          <c:y val="2.7990360434209806E-2"/>
          <c:w val="0.87072655910977181"/>
          <c:h val="0.82050626007268634"/>
        </c:manualLayout>
      </c:layout>
      <c:barChart>
        <c:barDir val="col"/>
        <c:grouping val="clustered"/>
        <c:varyColors val="0"/>
        <c:ser>
          <c:idx val="0"/>
          <c:order val="0"/>
          <c:tx>
            <c:v>Load combination = 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Data_graphs!$W$11</c:f>
              <c:numCache>
                <c:formatCode>General</c:formatCode>
                <c:ptCount val="1"/>
              </c:numCache>
            </c:numRef>
          </c:cat>
          <c:val>
            <c:numRef>
              <c:f>Data_graphs!$X$11</c:f>
              <c:numCache>
                <c:formatCode>General</c:formatCode>
                <c:ptCount val="1"/>
              </c:numCache>
            </c:numRef>
          </c:val>
          <c:extLst>
            <c:ext xmlns:c16="http://schemas.microsoft.com/office/drawing/2014/chart" uri="{C3380CC4-5D6E-409C-BE32-E72D297353CC}">
              <c16:uniqueId val="{00000000-4CD8-43B9-9055-2F1375653643}"/>
            </c:ext>
          </c:extLst>
        </c:ser>
        <c:dLbls>
          <c:dLblPos val="outEnd"/>
          <c:showLegendKey val="0"/>
          <c:showVal val="1"/>
          <c:showCatName val="0"/>
          <c:showSerName val="0"/>
          <c:showPercent val="0"/>
          <c:showBubbleSize val="0"/>
        </c:dLbls>
        <c:gapWidth val="219"/>
        <c:overlap val="-27"/>
        <c:axId val="468432328"/>
        <c:axId val="468437904"/>
      </c:barChart>
      <c:catAx>
        <c:axId val="468432328"/>
        <c:scaling>
          <c:orientation val="minMax"/>
        </c:scaling>
        <c:delete val="0"/>
        <c:axPos val="b"/>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Eurocode</a:t>
                </a:r>
                <a:r>
                  <a:rPr lang="en-US" sz="2000">
                    <a:solidFill>
                      <a:sysClr val="windowText" lastClr="000000"/>
                    </a:solidFill>
                    <a:latin typeface="Times New Roman" panose="02020603050405020304" pitchFamily="18" charset="0"/>
                    <a:cs typeface="Times New Roman" panose="02020603050405020304" pitchFamily="18" charset="0"/>
                  </a:rPr>
                  <a:t> / </a:t>
                </a: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FE</a:t>
                </a:r>
                <a:r>
                  <a:rPr lang="en-US" sz="2000">
                    <a:solidFill>
                      <a:sysClr val="windowText" lastClr="000000"/>
                    </a:solidFill>
                    <a:latin typeface="Times New Roman" panose="02020603050405020304" pitchFamily="18" charset="0"/>
                    <a:cs typeface="Times New Roman" panose="02020603050405020304" pitchFamily="18" charset="0"/>
                  </a:rPr>
                  <a:t> [-]</a:t>
                </a:r>
              </a:p>
            </c:rich>
          </c:tx>
          <c:layout>
            <c:manualLayout>
              <c:xMode val="edge"/>
              <c:yMode val="edge"/>
              <c:x val="0.43249336260426674"/>
              <c:y val="0.91579007627214992"/>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7904"/>
        <c:crosses val="autoZero"/>
        <c:auto val="1"/>
        <c:lblAlgn val="ctr"/>
        <c:lblOffset val="100"/>
        <c:noMultiLvlLbl val="0"/>
      </c:catAx>
      <c:valAx>
        <c:axId val="468437904"/>
        <c:scaling>
          <c:orientation val="minMax"/>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a:solidFill>
                      <a:sysClr val="windowText" lastClr="000000"/>
                    </a:solidFill>
                    <a:latin typeface="Times New Roman" panose="02020603050405020304" pitchFamily="18" charset="0"/>
                    <a:cs typeface="Times New Roman" panose="02020603050405020304" pitchFamily="18" charset="0"/>
                  </a:rPr>
                  <a:t>Frequency [-]</a:t>
                </a: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2328"/>
        <c:crosses val="autoZero"/>
        <c:crossBetween val="between"/>
      </c:valAx>
      <c:spPr>
        <a:noFill/>
        <a:ln w="25400">
          <a:noFill/>
        </a:ln>
        <a:effectLst/>
      </c:spPr>
    </c:plotArea>
    <c:legend>
      <c:legendPos val="r"/>
      <c:layout>
        <c:manualLayout>
          <c:xMode val="edge"/>
          <c:yMode val="edge"/>
          <c:x val="0.77140045334849949"/>
          <c:y val="0.16862847679117904"/>
          <c:w val="0.20226538316611059"/>
          <c:h val="0.19017836059004575"/>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347202121847"/>
          <c:y val="2.7990360434209806E-2"/>
          <c:w val="0.87072655910977181"/>
          <c:h val="0.82050626007268634"/>
        </c:manualLayout>
      </c:layout>
      <c:barChart>
        <c:barDir val="col"/>
        <c:grouping val="clustered"/>
        <c:varyColors val="0"/>
        <c:ser>
          <c:idx val="0"/>
          <c:order val="0"/>
          <c:tx>
            <c:v>Load combination = 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Data_graphs!$W$11</c:f>
              <c:numCache>
                <c:formatCode>General</c:formatCode>
                <c:ptCount val="1"/>
              </c:numCache>
            </c:numRef>
          </c:cat>
          <c:val>
            <c:numRef>
              <c:f>Data_graphs!$X$11</c:f>
              <c:numCache>
                <c:formatCode>General</c:formatCode>
                <c:ptCount val="1"/>
              </c:numCache>
            </c:numRef>
          </c:val>
          <c:extLst>
            <c:ext xmlns:c16="http://schemas.microsoft.com/office/drawing/2014/chart" uri="{C3380CC4-5D6E-409C-BE32-E72D297353CC}">
              <c16:uniqueId val="{00000000-5E9F-436C-B863-E84C73212588}"/>
            </c:ext>
          </c:extLst>
        </c:ser>
        <c:dLbls>
          <c:dLblPos val="outEnd"/>
          <c:showLegendKey val="0"/>
          <c:showVal val="1"/>
          <c:showCatName val="0"/>
          <c:showSerName val="0"/>
          <c:showPercent val="0"/>
          <c:showBubbleSize val="0"/>
        </c:dLbls>
        <c:gapWidth val="219"/>
        <c:overlap val="-27"/>
        <c:axId val="468432328"/>
        <c:axId val="468437904"/>
      </c:barChart>
      <c:catAx>
        <c:axId val="468432328"/>
        <c:scaling>
          <c:orientation val="minMax"/>
        </c:scaling>
        <c:delete val="0"/>
        <c:axPos val="b"/>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S16-14</a:t>
                </a:r>
                <a:r>
                  <a:rPr lang="en-US" sz="2000">
                    <a:solidFill>
                      <a:sysClr val="windowText" lastClr="000000"/>
                    </a:solidFill>
                    <a:latin typeface="Times New Roman" panose="02020603050405020304" pitchFamily="18" charset="0"/>
                    <a:cs typeface="Times New Roman" panose="02020603050405020304" pitchFamily="18" charset="0"/>
                  </a:rPr>
                  <a:t> / </a:t>
                </a: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FE</a:t>
                </a:r>
                <a:r>
                  <a:rPr lang="en-US" sz="2000">
                    <a:solidFill>
                      <a:sysClr val="windowText" lastClr="000000"/>
                    </a:solidFill>
                    <a:latin typeface="Times New Roman" panose="02020603050405020304" pitchFamily="18" charset="0"/>
                    <a:cs typeface="Times New Roman" panose="02020603050405020304" pitchFamily="18" charset="0"/>
                  </a:rPr>
                  <a:t> [-]</a:t>
                </a:r>
              </a:p>
            </c:rich>
          </c:tx>
          <c:layout>
            <c:manualLayout>
              <c:xMode val="edge"/>
              <c:yMode val="edge"/>
              <c:x val="0.43249336260426674"/>
              <c:y val="0.91579007627214992"/>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7904"/>
        <c:crosses val="autoZero"/>
        <c:auto val="1"/>
        <c:lblAlgn val="ctr"/>
        <c:lblOffset val="100"/>
        <c:noMultiLvlLbl val="0"/>
      </c:catAx>
      <c:valAx>
        <c:axId val="468437904"/>
        <c:scaling>
          <c:orientation val="minMax"/>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a:solidFill>
                      <a:sysClr val="windowText" lastClr="000000"/>
                    </a:solidFill>
                    <a:latin typeface="Times New Roman" panose="02020603050405020304" pitchFamily="18" charset="0"/>
                    <a:cs typeface="Times New Roman" panose="02020603050405020304" pitchFamily="18" charset="0"/>
                  </a:rPr>
                  <a:t>Frequency [-]</a:t>
                </a: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2328"/>
        <c:crosses val="autoZero"/>
        <c:crossBetween val="between"/>
      </c:valAx>
      <c:spPr>
        <a:noFill/>
        <a:ln w="25400">
          <a:noFill/>
        </a:ln>
        <a:effectLst/>
      </c:spPr>
    </c:plotArea>
    <c:legend>
      <c:legendPos val="r"/>
      <c:layout>
        <c:manualLayout>
          <c:xMode val="edge"/>
          <c:yMode val="edge"/>
          <c:x val="0.77140045334849949"/>
          <c:y val="0.16862847679117904"/>
          <c:w val="0.20226538316611059"/>
          <c:h val="0.19017836059004575"/>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347202121847"/>
          <c:y val="2.7990360434209806E-2"/>
          <c:w val="0.87072655910977181"/>
          <c:h val="0.82050626007268634"/>
        </c:manualLayout>
      </c:layout>
      <c:barChart>
        <c:barDir val="col"/>
        <c:grouping val="clustered"/>
        <c:varyColors val="0"/>
        <c:ser>
          <c:idx val="0"/>
          <c:order val="0"/>
          <c:tx>
            <c:v>Load combination = 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Data_graphs!$W$14</c:f>
              <c:numCache>
                <c:formatCode>General</c:formatCode>
                <c:ptCount val="1"/>
              </c:numCache>
            </c:numRef>
          </c:cat>
          <c:val>
            <c:numRef>
              <c:f>Data_graphs!$X$14</c:f>
              <c:numCache>
                <c:formatCode>General</c:formatCode>
                <c:ptCount val="1"/>
              </c:numCache>
            </c:numRef>
          </c:val>
          <c:extLst>
            <c:ext xmlns:c16="http://schemas.microsoft.com/office/drawing/2014/chart" uri="{C3380CC4-5D6E-409C-BE32-E72D297353CC}">
              <c16:uniqueId val="{00000000-C4C3-4C37-AD4D-01928AB886EB}"/>
            </c:ext>
          </c:extLst>
        </c:ser>
        <c:dLbls>
          <c:dLblPos val="outEnd"/>
          <c:showLegendKey val="0"/>
          <c:showVal val="1"/>
          <c:showCatName val="0"/>
          <c:showSerName val="0"/>
          <c:showPercent val="0"/>
          <c:showBubbleSize val="0"/>
        </c:dLbls>
        <c:gapWidth val="219"/>
        <c:overlap val="-27"/>
        <c:axId val="468432328"/>
        <c:axId val="468437904"/>
      </c:barChart>
      <c:catAx>
        <c:axId val="468432328"/>
        <c:scaling>
          <c:orientation val="minMax"/>
        </c:scaling>
        <c:delete val="0"/>
        <c:axPos val="b"/>
        <c:title>
          <c:tx>
            <c:rich>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AISC</a:t>
                </a:r>
                <a:r>
                  <a:rPr lang="en-US" sz="2000">
                    <a:solidFill>
                      <a:sysClr val="windowText" lastClr="000000"/>
                    </a:solidFill>
                    <a:latin typeface="Times New Roman" panose="02020603050405020304" pitchFamily="18" charset="0"/>
                    <a:cs typeface="Times New Roman" panose="02020603050405020304" pitchFamily="18" charset="0"/>
                  </a:rPr>
                  <a:t> / </a:t>
                </a:r>
                <a:r>
                  <a:rPr lang="el-GR" sz="2000">
                    <a:solidFill>
                      <a:sysClr val="windowText" lastClr="000000"/>
                    </a:solidFill>
                    <a:latin typeface="Times New Roman" panose="02020603050405020304" pitchFamily="18" charset="0"/>
                    <a:cs typeface="Times New Roman" panose="02020603050405020304" pitchFamily="18" charset="0"/>
                  </a:rPr>
                  <a:t>χ</a:t>
                </a:r>
                <a:r>
                  <a:rPr lang="en-US" sz="2000" baseline="-25000">
                    <a:solidFill>
                      <a:sysClr val="windowText" lastClr="000000"/>
                    </a:solidFill>
                    <a:latin typeface="Times New Roman" panose="02020603050405020304" pitchFamily="18" charset="0"/>
                    <a:cs typeface="Times New Roman" panose="02020603050405020304" pitchFamily="18" charset="0"/>
                  </a:rPr>
                  <a:t>G</a:t>
                </a:r>
                <a:r>
                  <a:rPr lang="en-US" sz="2000">
                    <a:solidFill>
                      <a:sysClr val="windowText" lastClr="000000"/>
                    </a:solidFill>
                    <a:latin typeface="Times New Roman" panose="02020603050405020304" pitchFamily="18" charset="0"/>
                    <a:cs typeface="Times New Roman" panose="02020603050405020304" pitchFamily="18" charset="0"/>
                  </a:rPr>
                  <a:t>_</a:t>
                </a:r>
                <a:r>
                  <a:rPr lang="en-US" sz="2000" baseline="-25000">
                    <a:solidFill>
                      <a:sysClr val="windowText" lastClr="000000"/>
                    </a:solidFill>
                    <a:latin typeface="Times New Roman" panose="02020603050405020304" pitchFamily="18" charset="0"/>
                    <a:cs typeface="Times New Roman" panose="02020603050405020304" pitchFamily="18" charset="0"/>
                  </a:rPr>
                  <a:t>FE</a:t>
                </a:r>
                <a:r>
                  <a:rPr lang="en-US" sz="2000">
                    <a:solidFill>
                      <a:sysClr val="windowText" lastClr="000000"/>
                    </a:solidFill>
                    <a:latin typeface="Times New Roman" panose="02020603050405020304" pitchFamily="18" charset="0"/>
                    <a:cs typeface="Times New Roman" panose="02020603050405020304" pitchFamily="18" charset="0"/>
                  </a:rPr>
                  <a:t> [-]</a:t>
                </a:r>
              </a:p>
            </c:rich>
          </c:tx>
          <c:layout>
            <c:manualLayout>
              <c:xMode val="edge"/>
              <c:yMode val="edge"/>
              <c:x val="0.43249336260426674"/>
              <c:y val="0.91579007627214992"/>
            </c:manualLayout>
          </c:layout>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7904"/>
        <c:crosses val="autoZero"/>
        <c:auto val="1"/>
        <c:lblAlgn val="ctr"/>
        <c:lblOffset val="100"/>
        <c:noMultiLvlLbl val="0"/>
      </c:catAx>
      <c:valAx>
        <c:axId val="468437904"/>
        <c:scaling>
          <c:orientation val="minMax"/>
        </c:scaling>
        <c:delete val="0"/>
        <c:axPos val="l"/>
        <c:majorGridlines>
          <c:spPr>
            <a:ln w="9525" cap="flat" cmpd="sng" algn="ctr">
              <a:solidFill>
                <a:schemeClr val="bg1">
                  <a:lumMod val="65000"/>
                </a:schemeClr>
              </a:solidFill>
              <a:prstDash val="lgDash"/>
              <a:round/>
            </a:ln>
            <a:effectLst/>
          </c:spPr>
        </c:majorGridlines>
        <c:title>
          <c:tx>
            <c:rich>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2000">
                    <a:solidFill>
                      <a:sysClr val="windowText" lastClr="000000"/>
                    </a:solidFill>
                    <a:latin typeface="Times New Roman" panose="02020603050405020304" pitchFamily="18" charset="0"/>
                    <a:cs typeface="Times New Roman" panose="02020603050405020304" pitchFamily="18" charset="0"/>
                  </a:rPr>
                  <a:t>Frequency [-]</a:t>
                </a:r>
              </a:p>
            </c:rich>
          </c:tx>
          <c:overlay val="0"/>
          <c:spPr>
            <a:noFill/>
            <a:ln>
              <a:noFill/>
            </a:ln>
            <a:effectLst/>
          </c:spPr>
          <c:txPr>
            <a:bodyPr rot="-54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68432328"/>
        <c:crosses val="autoZero"/>
        <c:crossBetween val="between"/>
      </c:valAx>
      <c:spPr>
        <a:noFill/>
        <a:ln w="25400">
          <a:noFill/>
        </a:ln>
        <a:effectLst/>
      </c:spPr>
    </c:plotArea>
    <c:legend>
      <c:legendPos val="r"/>
      <c:layout>
        <c:manualLayout>
          <c:xMode val="edge"/>
          <c:yMode val="edge"/>
          <c:x val="0.77140045334849949"/>
          <c:y val="0.16862847679117904"/>
          <c:w val="0.20226538316611059"/>
          <c:h val="0.19017836059004575"/>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8.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20.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22.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24.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26.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28.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30.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3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Graphique1">
    <tabColor rgb="FF00B0F0"/>
  </sheetPr>
  <sheetViews>
    <sheetView zoomScale="11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Graphique2">
    <tabColor rgb="FF00B0F0"/>
  </sheetPr>
  <sheetViews>
    <sheetView zoomScale="117"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Graphique11">
    <tabColor rgb="FF00B0F0"/>
  </sheetPr>
  <sheetViews>
    <sheetView zoomScale="117"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Graphique12">
    <tabColor rgb="FF00B0F0"/>
  </sheetPr>
  <sheetViews>
    <sheetView zoomScale="117"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3">
    <tabColor rgb="FF00B0F0"/>
  </sheetPr>
  <sheetViews>
    <sheetView zoomScale="117"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14">
    <tabColor rgb="FF00B0F0"/>
  </sheetPr>
  <sheetViews>
    <sheetView zoomScale="117" workbookViewId="0" zoomToFit="1"/>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15">
    <tabColor rgb="FF00B0F0"/>
  </sheetPr>
  <sheetViews>
    <sheetView zoomScale="149" workbookViewId="0" zoomToFit="1"/>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16">
    <tabColor rgb="FF00B0F0"/>
  </sheetPr>
  <sheetViews>
    <sheetView zoomScale="110" workbookViewId="0"/>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17">
    <tabColor rgb="FF00B0F0"/>
  </sheetPr>
  <sheetViews>
    <sheetView zoomScale="78" workbookViewId="0" zoomToFit="1"/>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10">
    <tabColor rgb="FF00B0F0"/>
  </sheetPr>
  <sheetViews>
    <sheetView zoomScale="78" workbookViewId="0" zoomToFit="1"/>
  </sheetViews>
  <pageMargins left="0.7" right="0.7" top="0.75" bottom="0.75" header="0.3" footer="0.3"/>
  <drawing r:id="rId1"/>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E0FB76E-CA59-42C0-97AB-9B31A1B69594}">
  <sheetPr codeName="Graphique18">
    <tabColor rgb="FF00B0F0"/>
  </sheetPr>
  <sheetViews>
    <sheetView zoomScale="80" workbookViewId="0"/>
  </sheetViews>
  <pageMargins left="0.7" right="0.7" top="0.75" bottom="0.75" header="0.3" footer="0.3"/>
  <drawing r:id="rId1"/>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92312E3-E280-49EC-A12A-1A89920FF17A}">
  <sheetPr codeName="Graphique19">
    <tabColor rgb="FF00B0F0"/>
  </sheetPr>
  <sheetViews>
    <sheetView zoomScale="78" workbookViewId="0" zoomToFit="1"/>
  </sheetViews>
  <pageMargins left="0.7" right="0.7" top="0.75" bottom="0.75" header="0.3" footer="0.3"/>
  <drawing r:id="rId1"/>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EA419A1-8D77-4556-B334-3FF164D318E6}">
  <sheetPr codeName="Graphique20">
    <tabColor rgb="FF00B0F0"/>
  </sheetPr>
  <sheetViews>
    <sheetView zoomScale="78" workbookViewId="0" zoomToFit="1"/>
  </sheetViews>
  <pageMargins left="0.7" right="0.7" top="0.75" bottom="0.75" header="0.3" footer="0.3"/>
  <drawing r:id="rId1"/>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28C9B8D-862A-432D-8828-591B29E17942}">
  <sheetPr codeName="Graphique21">
    <tabColor rgb="FF00B0F0"/>
  </sheetPr>
  <sheetViews>
    <sheetView zoomScale="78"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checked="Checked" fmlaLink="$G$46" lockText="1" noThreeD="1"/>
</file>

<file path=xl/ctrlProps/ctrlProp2.xml><?xml version="1.0" encoding="utf-8"?>
<formControlPr xmlns="http://schemas.microsoft.com/office/spreadsheetml/2009/9/main" objectType="CheckBox" fmlaLink="$D$18" lockText="1" noThreeD="1"/>
</file>

<file path=xl/ctrlProps/ctrlProp3.xml><?xml version="1.0" encoding="utf-8"?>
<formControlPr xmlns="http://schemas.microsoft.com/office/spreadsheetml/2009/9/main" objectType="CheckBox" checked="Checked" fmlaLink="$D$19" lockText="1" noThreeD="1"/>
</file>

<file path=xl/ctrlProps/ctrlProp4.xml><?xml version="1.0" encoding="utf-8"?>
<formControlPr xmlns="http://schemas.microsoft.com/office/spreadsheetml/2009/9/main" objectType="CheckBox" checked="Checked" fmlaLink="$B$52" lockText="1" noThreeD="1"/>
</file>

<file path=xl/ctrlProps/ctrlProp5.xml><?xml version="1.0" encoding="utf-8"?>
<formControlPr xmlns="http://schemas.microsoft.com/office/spreadsheetml/2009/9/main" objectType="CheckBox" fmlaLink="$B$53" lockText="1" noThreeD="1"/>
</file>

<file path=xl/ctrlProps/ctrlProp6.xml><?xml version="1.0" encoding="utf-8"?>
<formControlPr xmlns="http://schemas.microsoft.com/office/spreadsheetml/2009/9/main" objectType="CheckBox" fmlaLink="$B$54" lockText="1" noThreeD="1"/>
</file>

<file path=xl/ctrlProps/ctrlProp7.xml><?xml version="1.0" encoding="utf-8"?>
<formControlPr xmlns="http://schemas.microsoft.com/office/spreadsheetml/2009/9/main" objectType="CheckBox" fmlaLink="$B$55" lockText="1" noThreeD="1"/>
</file>

<file path=xl/ctrlProps/ctrlProp8.xml><?xml version="1.0" encoding="utf-8"?>
<formControlPr xmlns="http://schemas.microsoft.com/office/spreadsheetml/2009/9/main" objectType="CheckBox" fmlaLink="$B$56" lockText="1" noThreeD="1"/>
</file>

<file path=xl/ctrlProps/ctrlProp9.xml><?xml version="1.0" encoding="utf-8"?>
<formControlPr xmlns="http://schemas.microsoft.com/office/spreadsheetml/2009/9/main" objectType="CheckBox" fmlaLink="$B$57" lockText="1" noThreeD="1"/>
</file>

<file path=xl/ctrlProps/ctrlProp10.xml><?xml version="1.0" encoding="utf-8"?>
<formControlPr xmlns="http://schemas.microsoft.com/office/spreadsheetml/2009/9/main" objectType="CheckBox" fmlaLink="$B$58" lockText="1" noThreeD="1"/>
</file>

<file path=xl/ctrlProps/ctrlProp11.xml><?xml version="1.0" encoding="utf-8"?>
<formControlPr xmlns="http://schemas.microsoft.com/office/spreadsheetml/2009/9/main" objectType="CheckBox" checked="Checked" fmlaLink="$D$68" lockText="1" noThreeD="1"/>
</file>

<file path=xl/ctrlProps/ctrlProp12.xml><?xml version="1.0" encoding="utf-8"?>
<formControlPr xmlns="http://schemas.microsoft.com/office/spreadsheetml/2009/9/main" objectType="CheckBox" fmlaLink="$C$40" lockText="1" noThreeD="1"/>
</file>

<file path=xl/ctrlProps/ctrlProp13.xml><?xml version="1.0" encoding="utf-8"?>
<formControlPr xmlns="http://schemas.microsoft.com/office/spreadsheetml/2009/9/main" objectType="CheckBox" fmlaLink="G40" lockText="1" noThreeD="1"/>
</file>

<file path=xl/ctrlProps/ctrlProp14.xml><?xml version="1.0" encoding="utf-8"?>
<formControlPr xmlns="http://schemas.microsoft.com/office/spreadsheetml/2009/9/main" objectType="CheckBox" checked="Checked" fmlaLink="$G$92" lockText="1" noThreeD="1"/>
</file>

<file path=xl/ctrlProps/ctrlProp15.xml><?xml version="1.0" encoding="utf-8"?>
<formControlPr xmlns="http://schemas.microsoft.com/office/spreadsheetml/2009/9/main" objectType="CheckBox" fmlaLink="$C$84" lockText="1" noThreeD="1"/>
</file>

<file path=xl/ctrlProps/ctrlProp16.xml><?xml version="1.0" encoding="utf-8"?>
<formControlPr xmlns="http://schemas.microsoft.com/office/spreadsheetml/2009/9/main" objectType="CheckBox" fmlaLink="G84" lockText="1" noThreeD="1"/>
</file>

<file path=xl/ctrlProps/ctrlProp17.xml><?xml version="1.0" encoding="utf-8"?>
<formControlPr xmlns="http://schemas.microsoft.com/office/spreadsheetml/2009/9/main" objectType="CheckBox" checked="Checked" fmlaLink="$D$74" lockText="1" noThreeD="1"/>
</file>

<file path=xl/ctrlProps/ctrlProp18.xml><?xml version="1.0" encoding="utf-8"?>
<formControlPr xmlns="http://schemas.microsoft.com/office/spreadsheetml/2009/9/main" objectType="CheckBox" checked="Checked" fmlaLink="$D$75" lockText="1" noThreeD="1"/>
</file>

<file path=xl/ctrlProps/ctrlProp19.xml><?xml version="1.0" encoding="utf-8"?>
<formControlPr xmlns="http://schemas.microsoft.com/office/spreadsheetml/2009/9/main" objectType="CheckBox" checked="Checked" fmlaLink="$D$76" lockText="1" noThreeD="1"/>
</file>

<file path=xl/ctrlProps/ctrlProp20.xml><?xml version="1.0" encoding="utf-8"?>
<formControlPr xmlns="http://schemas.microsoft.com/office/spreadsheetml/2009/9/main" objectType="CheckBox" checked="Checked" fmlaLink="$D$77" lockText="1" noThreeD="1"/>
</file>

<file path=xl/ctrlProps/ctrlProp21.xml><?xml version="1.0" encoding="utf-8"?>
<formControlPr xmlns="http://schemas.microsoft.com/office/spreadsheetml/2009/9/main" objectType="CheckBox" fmlaLink="$G$31" lockText="1" noThreeD="1"/>
</file>

<file path=xl/ctrlProps/ctrlProp22.xml><?xml version="1.0" encoding="utf-8"?>
<formControlPr xmlns="http://schemas.microsoft.com/office/spreadsheetml/2009/9/main" objectType="CheckBox" fmlaLink="$D$11" lockText="1" noThreeD="1"/>
</file>

<file path=xl/ctrlProps/ctrlProp23.xml><?xml version="1.0" encoding="utf-8"?>
<formControlPr xmlns="http://schemas.microsoft.com/office/spreadsheetml/2009/9/main" objectType="CheckBox" checked="Checked" fmlaLink="$D$12" lockText="1" noThreeD="1"/>
</file>

<file path=xl/ctrlProps/ctrlProp24.xml><?xml version="1.0" encoding="utf-8"?>
<formControlPr xmlns="http://schemas.microsoft.com/office/spreadsheetml/2009/9/main" objectType="CheckBox" checked="Checked" fmlaLink="$G$58" lockText="1" noThreeD="1"/>
</file>

<file path=xl/ctrlProps/ctrlProp25.xml><?xml version="1.0" encoding="utf-8"?>
<formControlPr xmlns="http://schemas.microsoft.com/office/spreadsheetml/2009/9/main" objectType="CheckBox" checked="Checked" fmlaLink="$I$58" lockText="1" noThreeD="1"/>
</file>

<file path=xl/ctrlProps/ctrlProp26.xml><?xml version="1.0" encoding="utf-8"?>
<formControlPr xmlns="http://schemas.microsoft.com/office/spreadsheetml/2009/9/main" objectType="CheckBox" fmlaLink="G51" lockText="1" noThreeD="1"/>
</file>

<file path=xl/ctrlProps/ctrlProp27.xml><?xml version="1.0" encoding="utf-8"?>
<formControlPr xmlns="http://schemas.microsoft.com/office/spreadsheetml/2009/9/main" objectType="CheckBox" fmlaLink="I51" lockText="1" noThreeD="1"/>
</file>

<file path=xl/ctrlProps/ctrlProp28.xml><?xml version="1.0" encoding="utf-8"?>
<formControlPr xmlns="http://schemas.microsoft.com/office/spreadsheetml/2009/9/main" objectType="CheckBox" checked="Checked" fmlaLink="$G$106" lockText="1" noThreeD="1"/>
</file>

<file path=xl/ctrlProps/ctrlProp29.xml><?xml version="1.0" encoding="utf-8"?>
<formControlPr xmlns="http://schemas.microsoft.com/office/spreadsheetml/2009/9/main" objectType="CheckBox" fmlaLink="$G$99" lockText="1" noThreeD="1"/>
</file>

<file path=xl/ctrlProps/ctrlProp30.xml><?xml version="1.0" encoding="utf-8"?>
<formControlPr xmlns="http://schemas.microsoft.com/office/spreadsheetml/2009/9/main" objectType="CheckBox" checked="Checked" fmlaLink="$D$115" lockText="1" noThreeD="1"/>
</file>

<file path=xl/ctrlProps/ctrlProp31.xml><?xml version="1.0" encoding="utf-8"?>
<formControlPr xmlns="http://schemas.microsoft.com/office/spreadsheetml/2009/9/main" objectType="CheckBox" checked="Checked" fmlaLink="$D$112" lockText="1" noThreeD="1"/>
</file>

<file path=xl/ctrlProps/ctrlProp32.xml><?xml version="1.0" encoding="utf-8"?>
<formControlPr xmlns="http://schemas.microsoft.com/office/spreadsheetml/2009/9/main" objectType="CheckBox" checked="Checked" fmlaLink="$D$113" lockText="1" noThreeD="1"/>
</file>

<file path=xl/ctrlProps/ctrlProp33.xml><?xml version="1.0" encoding="utf-8"?>
<formControlPr xmlns="http://schemas.microsoft.com/office/spreadsheetml/2009/9/main" objectType="CheckBox" fmlaLink="$C$99" lockText="1" noThreeD="1"/>
</file>

<file path=xl/ctrlProps/ctrlProp34.xml><?xml version="1.0" encoding="utf-8"?>
<formControlPr xmlns="http://schemas.microsoft.com/office/spreadsheetml/2009/9/main" objectType="CheckBox" checked="Checked" fmlaLink="$D$123" lockText="1" noThreeD="1"/>
</file>

<file path=xl/ctrlProps/ctrlProp35.xml><?xml version="1.0" encoding="utf-8"?>
<formControlPr xmlns="http://schemas.microsoft.com/office/spreadsheetml/2009/9/main" objectType="CheckBox" checked="Checked" fmlaLink="$D$124" lockText="1" noThreeD="1"/>
</file>

<file path=xl/ctrlProps/ctrlProp36.xml><?xml version="1.0" encoding="utf-8"?>
<formControlPr xmlns="http://schemas.microsoft.com/office/spreadsheetml/2009/9/main" objectType="CheckBox" checked="Checked" fmlaLink="$D$114" lockText="1" noThreeD="1"/>
</file>

<file path=xl/ctrlProps/ctrlProp37.xml><?xml version="1.0" encoding="utf-8"?>
<formControlPr xmlns="http://schemas.microsoft.com/office/spreadsheetml/2009/9/main" objectType="CheckBox" checked="Checked" fmlaLink="$D$116" lockText="1" noThreeD="1"/>
</file>

<file path=xl/ctrlProps/ctrlProp38.xml><?xml version="1.0" encoding="utf-8"?>
<formControlPr xmlns="http://schemas.microsoft.com/office/spreadsheetml/2009/9/main" objectType="CheckBox" checked="Checked" fmlaLink="$D$130" lockText="1" noThreeD="1"/>
</file>

<file path=xl/ctrlProps/ctrlProp39.xml><?xml version="1.0" encoding="utf-8"?>
<formControlPr xmlns="http://schemas.microsoft.com/office/spreadsheetml/2009/9/main" objectType="CheckBox" checked="Checked" fmlaLink="$D$131" lockText="1" noThreeD="1"/>
</file>

<file path=xl/ctrlProps/ctrlProp40.xml><?xml version="1.0" encoding="utf-8"?>
<formControlPr xmlns="http://schemas.microsoft.com/office/spreadsheetml/2009/9/main" objectType="CheckBox" fmlaLink="$D$13" lockText="1" noThreeD="1"/>
</file>

<file path=xl/ctrlProps/ctrlProp41.xml><?xml version="1.0" encoding="utf-8"?>
<formControlPr xmlns="http://schemas.microsoft.com/office/spreadsheetml/2009/9/main" objectType="CheckBox" checked="Checked" fmlaLink="A32" lockText="1" noThreeD="1"/>
</file>

<file path=xl/ctrlProps/ctrlProp42.xml><?xml version="1.0" encoding="utf-8"?>
<formControlPr xmlns="http://schemas.microsoft.com/office/spreadsheetml/2009/9/main" objectType="CheckBox" fmlaLink="A35" lockText="1" noThreeD="1"/>
</file>

<file path=xl/ctrlProps/ctrlProp43.xml><?xml version="1.0" encoding="utf-8"?>
<formControlPr xmlns="http://schemas.microsoft.com/office/spreadsheetml/2009/9/main" objectType="CheckBox" checked="Checked" fmlaLink="B63" lockText="1" noThreeD="1"/>
</file>

<file path=xl/ctrlProps/ctrlProp44.xml><?xml version="1.0" encoding="utf-8"?>
<formControlPr xmlns="http://schemas.microsoft.com/office/spreadsheetml/2009/9/main" objectType="CheckBox" fmlaLink="B64" lockText="1" noThreeD="1"/>
</file>

<file path=xl/ctrlProps/ctrlProp45.xml><?xml version="1.0" encoding="utf-8"?>
<formControlPr xmlns="http://schemas.microsoft.com/office/spreadsheetml/2009/9/main" objectType="CheckBox" fmlaLink="B65" lockText="1" noThreeD="1"/>
</file>

<file path=xl/ctrlProps/ctrlProp46.xml><?xml version="1.0" encoding="utf-8"?>
<formControlPr xmlns="http://schemas.microsoft.com/office/spreadsheetml/2009/9/main" objectType="CheckBox" fmlaLink="B66" lockText="1" noThreeD="1"/>
</file>

<file path=xl/ctrlProps/ctrlProp47.xml><?xml version="1.0" encoding="utf-8"?>
<formControlPr xmlns="http://schemas.microsoft.com/office/spreadsheetml/2009/9/main" objectType="CheckBox" fmlaLink="B67" lockText="1" noThreeD="1"/>
</file>

<file path=xl/ctrlProps/ctrlProp48.xml><?xml version="1.0" encoding="utf-8"?>
<formControlPr xmlns="http://schemas.microsoft.com/office/spreadsheetml/2009/9/main" objectType="CheckBox" fmlaLink="F62" lockText="1" noThreeD="1"/>
</file>

<file path=xl/ctrlProps/ctrlProp49.xml><?xml version="1.0" encoding="utf-8"?>
<formControlPr xmlns="http://schemas.microsoft.com/office/spreadsheetml/2009/9/main" objectType="CheckBox" fmlaLink="F64"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200025</xdr:colOff>
      <xdr:row>105</xdr:row>
      <xdr:rowOff>152400</xdr:rowOff>
    </xdr:from>
    <xdr:to>
      <xdr:col>15</xdr:col>
      <xdr:colOff>571500</xdr:colOff>
      <xdr:row>105</xdr:row>
      <xdr:rowOff>161925</xdr:rowOff>
    </xdr:to>
    <xdr:cxnSp macro="">
      <xdr:nvCxnSpPr>
        <xdr:cNvPr id="4" name="Straight Connector 4">
          <a:extLst>
            <a:ext uri="{FF2B5EF4-FFF2-40B4-BE49-F238E27FC236}">
              <a16:creationId xmlns:a16="http://schemas.microsoft.com/office/drawing/2014/main" id="{00000000-0008-0000-0000-000004000000}"/>
            </a:ext>
          </a:extLst>
        </xdr:cNvPr>
        <xdr:cNvCxnSpPr/>
      </xdr:nvCxnSpPr>
      <xdr:spPr>
        <a:xfrm>
          <a:off x="200025" y="21374100"/>
          <a:ext cx="12372975" cy="9525"/>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203200</xdr:colOff>
      <xdr:row>110</xdr:row>
      <xdr:rowOff>152400</xdr:rowOff>
    </xdr:from>
    <xdr:to>
      <xdr:col>15</xdr:col>
      <xdr:colOff>571500</xdr:colOff>
      <xdr:row>110</xdr:row>
      <xdr:rowOff>165100</xdr:rowOff>
    </xdr:to>
    <xdr:cxnSp macro="">
      <xdr:nvCxnSpPr>
        <xdr:cNvPr id="5" name="Straight Connector 5">
          <a:extLst>
            <a:ext uri="{FF2B5EF4-FFF2-40B4-BE49-F238E27FC236}">
              <a16:creationId xmlns:a16="http://schemas.microsoft.com/office/drawing/2014/main" id="{00000000-0008-0000-0000-000005000000}"/>
            </a:ext>
          </a:extLst>
        </xdr:cNvPr>
        <xdr:cNvCxnSpPr/>
      </xdr:nvCxnSpPr>
      <xdr:spPr>
        <a:xfrm>
          <a:off x="203200" y="13087350"/>
          <a:ext cx="11407775" cy="12700"/>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241300</xdr:colOff>
      <xdr:row>137</xdr:row>
      <xdr:rowOff>152400</xdr:rowOff>
    </xdr:from>
    <xdr:to>
      <xdr:col>15</xdr:col>
      <xdr:colOff>609600</xdr:colOff>
      <xdr:row>137</xdr:row>
      <xdr:rowOff>165100</xdr:rowOff>
    </xdr:to>
    <xdr:cxnSp macro="">
      <xdr:nvCxnSpPr>
        <xdr:cNvPr id="6" name="Straight Connector 6">
          <a:extLst>
            <a:ext uri="{FF2B5EF4-FFF2-40B4-BE49-F238E27FC236}">
              <a16:creationId xmlns:a16="http://schemas.microsoft.com/office/drawing/2014/main" id="{00000000-0008-0000-0000-000006000000}"/>
            </a:ext>
          </a:extLst>
        </xdr:cNvPr>
        <xdr:cNvCxnSpPr/>
      </xdr:nvCxnSpPr>
      <xdr:spPr>
        <a:xfrm>
          <a:off x="241300" y="15059025"/>
          <a:ext cx="11407775" cy="12700"/>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266700</xdr:colOff>
      <xdr:row>159</xdr:row>
      <xdr:rowOff>139700</xdr:rowOff>
    </xdr:from>
    <xdr:to>
      <xdr:col>15</xdr:col>
      <xdr:colOff>635000</xdr:colOff>
      <xdr:row>159</xdr:row>
      <xdr:rowOff>152400</xdr:rowOff>
    </xdr:to>
    <xdr:cxnSp macro="">
      <xdr:nvCxnSpPr>
        <xdr:cNvPr id="7" name="Straight Connector 7">
          <a:extLst>
            <a:ext uri="{FF2B5EF4-FFF2-40B4-BE49-F238E27FC236}">
              <a16:creationId xmlns:a16="http://schemas.microsoft.com/office/drawing/2014/main" id="{00000000-0008-0000-0000-000007000000}"/>
            </a:ext>
          </a:extLst>
        </xdr:cNvPr>
        <xdr:cNvCxnSpPr/>
      </xdr:nvCxnSpPr>
      <xdr:spPr>
        <a:xfrm>
          <a:off x="266700" y="21485225"/>
          <a:ext cx="11407775" cy="12700"/>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166687</xdr:colOff>
      <xdr:row>141</xdr:row>
      <xdr:rowOff>154781</xdr:rowOff>
    </xdr:from>
    <xdr:to>
      <xdr:col>15</xdr:col>
      <xdr:colOff>534987</xdr:colOff>
      <xdr:row>141</xdr:row>
      <xdr:rowOff>167481</xdr:rowOff>
    </xdr:to>
    <xdr:cxnSp macro="">
      <xdr:nvCxnSpPr>
        <xdr:cNvPr id="10" name="Straight Connector 7">
          <a:extLst>
            <a:ext uri="{FF2B5EF4-FFF2-40B4-BE49-F238E27FC236}">
              <a16:creationId xmlns:a16="http://schemas.microsoft.com/office/drawing/2014/main" id="{00000000-0008-0000-0000-00000A000000}"/>
            </a:ext>
          </a:extLst>
        </xdr:cNvPr>
        <xdr:cNvCxnSpPr/>
      </xdr:nvCxnSpPr>
      <xdr:spPr>
        <a:xfrm>
          <a:off x="166687" y="19300031"/>
          <a:ext cx="11407775" cy="12700"/>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190500</xdr:colOff>
      <xdr:row>54</xdr:row>
      <xdr:rowOff>152400</xdr:rowOff>
    </xdr:from>
    <xdr:to>
      <xdr:col>15</xdr:col>
      <xdr:colOff>558800</xdr:colOff>
      <xdr:row>54</xdr:row>
      <xdr:rowOff>155575</xdr:rowOff>
    </xdr:to>
    <xdr:cxnSp macro="">
      <xdr:nvCxnSpPr>
        <xdr:cNvPr id="11" name="Straight Connector 3">
          <a:extLst>
            <a:ext uri="{FF2B5EF4-FFF2-40B4-BE49-F238E27FC236}">
              <a16:creationId xmlns:a16="http://schemas.microsoft.com/office/drawing/2014/main" id="{00000000-0008-0000-0000-00000B000000}"/>
            </a:ext>
          </a:extLst>
        </xdr:cNvPr>
        <xdr:cNvCxnSpPr/>
      </xdr:nvCxnSpPr>
      <xdr:spPr>
        <a:xfrm>
          <a:off x="190500" y="9124950"/>
          <a:ext cx="11798300" cy="3175"/>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247650</xdr:colOff>
      <xdr:row>165</xdr:row>
      <xdr:rowOff>9525</xdr:rowOff>
    </xdr:from>
    <xdr:to>
      <xdr:col>15</xdr:col>
      <xdr:colOff>615950</xdr:colOff>
      <xdr:row>165</xdr:row>
      <xdr:rowOff>22225</xdr:rowOff>
    </xdr:to>
    <xdr:cxnSp macro="">
      <xdr:nvCxnSpPr>
        <xdr:cNvPr id="13" name="Straight Connector 7">
          <a:extLst>
            <a:ext uri="{FF2B5EF4-FFF2-40B4-BE49-F238E27FC236}">
              <a16:creationId xmlns:a16="http://schemas.microsoft.com/office/drawing/2014/main" id="{00000000-0008-0000-0000-00000D000000}"/>
            </a:ext>
          </a:extLst>
        </xdr:cNvPr>
        <xdr:cNvCxnSpPr/>
      </xdr:nvCxnSpPr>
      <xdr:spPr>
        <a:xfrm>
          <a:off x="247650" y="27708225"/>
          <a:ext cx="11798300" cy="12700"/>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200025</xdr:colOff>
      <xdr:row>67</xdr:row>
      <xdr:rowOff>180975</xdr:rowOff>
    </xdr:from>
    <xdr:to>
      <xdr:col>15</xdr:col>
      <xdr:colOff>568325</xdr:colOff>
      <xdr:row>67</xdr:row>
      <xdr:rowOff>184150</xdr:rowOff>
    </xdr:to>
    <xdr:cxnSp macro="">
      <xdr:nvCxnSpPr>
        <xdr:cNvPr id="15" name="Straight Connector 3">
          <a:extLst>
            <a:ext uri="{FF2B5EF4-FFF2-40B4-BE49-F238E27FC236}">
              <a16:creationId xmlns:a16="http://schemas.microsoft.com/office/drawing/2014/main" id="{00000000-0008-0000-0000-00000F000000}"/>
            </a:ext>
          </a:extLst>
        </xdr:cNvPr>
        <xdr:cNvCxnSpPr/>
      </xdr:nvCxnSpPr>
      <xdr:spPr>
        <a:xfrm>
          <a:off x="200025" y="10563225"/>
          <a:ext cx="11798300" cy="3175"/>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180975</xdr:colOff>
      <xdr:row>44</xdr:row>
      <xdr:rowOff>57150</xdr:rowOff>
    </xdr:from>
    <xdr:to>
      <xdr:col>15</xdr:col>
      <xdr:colOff>549275</xdr:colOff>
      <xdr:row>44</xdr:row>
      <xdr:rowOff>60325</xdr:rowOff>
    </xdr:to>
    <xdr:cxnSp macro="">
      <xdr:nvCxnSpPr>
        <xdr:cNvPr id="12" name="Straight Connector 3">
          <a:extLst>
            <a:ext uri="{FF2B5EF4-FFF2-40B4-BE49-F238E27FC236}">
              <a16:creationId xmlns:a16="http://schemas.microsoft.com/office/drawing/2014/main" id="{00000000-0008-0000-0000-00000C000000}"/>
            </a:ext>
          </a:extLst>
        </xdr:cNvPr>
        <xdr:cNvCxnSpPr/>
      </xdr:nvCxnSpPr>
      <xdr:spPr>
        <a:xfrm>
          <a:off x="180975" y="8867775"/>
          <a:ext cx="11798300" cy="3175"/>
        </a:xfrm>
        <a:prstGeom prst="line">
          <a:avLst/>
        </a:prstGeom>
        <a:ln w="3175">
          <a:solidFill>
            <a:sysClr val="windowText" lastClr="000000"/>
          </a:solidFill>
          <a:prstDash val="dashDot"/>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356177</xdr:colOff>
      <xdr:row>4</xdr:row>
      <xdr:rowOff>152400</xdr:rowOff>
    </xdr:from>
    <xdr:to>
      <xdr:col>15</xdr:col>
      <xdr:colOff>165677</xdr:colOff>
      <xdr:row>20</xdr:row>
      <xdr:rowOff>86523</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382904" y="1000991"/>
          <a:ext cx="5385955" cy="2843577"/>
        </a:xfrm>
        <a:prstGeom prst="rect">
          <a:avLst/>
        </a:prstGeom>
      </xdr:spPr>
    </xdr:pic>
    <xdr:clientData/>
  </xdr:twoCellAnchor>
  <xdr:twoCellAnchor editAs="oneCell">
    <xdr:from>
      <xdr:col>0</xdr:col>
      <xdr:colOff>457200</xdr:colOff>
      <xdr:row>4</xdr:row>
      <xdr:rowOff>180975</xdr:rowOff>
    </xdr:from>
    <xdr:to>
      <xdr:col>7</xdr:col>
      <xdr:colOff>642358</xdr:colOff>
      <xdr:row>16</xdr:row>
      <xdr:rowOff>19288</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457200" y="1133475"/>
          <a:ext cx="5218688" cy="2124313"/>
        </a:xfrm>
        <a:prstGeom prst="rect">
          <a:avLst/>
        </a:prstGeom>
      </xdr:spPr>
    </xdr:pic>
    <xdr:clientData/>
  </xdr:twoCellAnchor>
  <xdr:twoCellAnchor editAs="oneCell">
    <xdr:from>
      <xdr:col>8</xdr:col>
      <xdr:colOff>1</xdr:colOff>
      <xdr:row>24</xdr:row>
      <xdr:rowOff>0</xdr:rowOff>
    </xdr:from>
    <xdr:to>
      <xdr:col>15</xdr:col>
      <xdr:colOff>683513</xdr:colOff>
      <xdr:row>33</xdr:row>
      <xdr:rowOff>152400</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096001" y="4572000"/>
          <a:ext cx="6017512" cy="2295525"/>
        </a:xfrm>
        <a:prstGeom prst="rect">
          <a:avLst/>
        </a:prstGeom>
      </xdr:spPr>
    </xdr:pic>
    <xdr:clientData/>
  </xdr:twoCellAnchor>
  <xdr:twoCellAnchor editAs="oneCell">
    <xdr:from>
      <xdr:col>1</xdr:col>
      <xdr:colOff>314325</xdr:colOff>
      <xdr:row>37</xdr:row>
      <xdr:rowOff>57150</xdr:rowOff>
    </xdr:from>
    <xdr:to>
      <xdr:col>14</xdr:col>
      <xdr:colOff>465468</xdr:colOff>
      <xdr:row>52</xdr:row>
      <xdr:rowOff>123459</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6325" y="7581900"/>
          <a:ext cx="10057143" cy="2923809"/>
        </a:xfrm>
        <a:prstGeom prst="rect">
          <a:avLst/>
        </a:prstGeom>
      </xdr:spPr>
    </xdr:pic>
    <xdr:clientData/>
  </xdr:twoCellAnchor>
  <xdr:twoCellAnchor editAs="oneCell">
    <xdr:from>
      <xdr:col>23</xdr:col>
      <xdr:colOff>550718</xdr:colOff>
      <xdr:row>5</xdr:row>
      <xdr:rowOff>42430</xdr:rowOff>
    </xdr:from>
    <xdr:to>
      <xdr:col>28</xdr:col>
      <xdr:colOff>759766</xdr:colOff>
      <xdr:row>21</xdr:row>
      <xdr:rowOff>99192</xdr:rowOff>
    </xdr:to>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8076718" y="1098839"/>
          <a:ext cx="4019048" cy="3104762"/>
        </a:xfrm>
        <a:prstGeom prst="rect">
          <a:avLst/>
        </a:prstGeom>
      </xdr:spPr>
    </xdr:pic>
    <xdr:clientData/>
  </xdr:twoCellAnchor>
  <xdr:twoCellAnchor>
    <xdr:from>
      <xdr:col>18</xdr:col>
      <xdr:colOff>428625</xdr:colOff>
      <xdr:row>10</xdr:row>
      <xdr:rowOff>53578</xdr:rowOff>
    </xdr:from>
    <xdr:to>
      <xdr:col>18</xdr:col>
      <xdr:colOff>726282</xdr:colOff>
      <xdr:row>11</xdr:row>
      <xdr:rowOff>166688</xdr:rowOff>
    </xdr:to>
    <xdr:sp macro="" textlink="">
      <xdr:nvSpPr>
        <xdr:cNvPr id="8" name="ZoneTexte 7">
          <a:extLst>
            <a:ext uri="{FF2B5EF4-FFF2-40B4-BE49-F238E27FC236}">
              <a16:creationId xmlns:a16="http://schemas.microsoft.com/office/drawing/2014/main" id="{00000000-0008-0000-0100-000008000000}"/>
            </a:ext>
          </a:extLst>
        </xdr:cNvPr>
        <xdr:cNvSpPr txBox="1"/>
      </xdr:nvSpPr>
      <xdr:spPr>
        <a:xfrm>
          <a:off x="14144625" y="2053828"/>
          <a:ext cx="297657" cy="303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fr-CA" sz="1200">
            <a:solidFill>
              <a:srgbClr val="FF0066"/>
            </a:solidFill>
          </a:endParaRPr>
        </a:p>
      </xdr:txBody>
    </xdr:sp>
    <xdr:clientData/>
  </xdr:twoCellAnchor>
  <xdr:twoCellAnchor>
    <xdr:from>
      <xdr:col>19</xdr:col>
      <xdr:colOff>188119</xdr:colOff>
      <xdr:row>12</xdr:row>
      <xdr:rowOff>152399</xdr:rowOff>
    </xdr:from>
    <xdr:to>
      <xdr:col>19</xdr:col>
      <xdr:colOff>485776</xdr:colOff>
      <xdr:row>14</xdr:row>
      <xdr:rowOff>75009</xdr:rowOff>
    </xdr:to>
    <xdr:sp macro="" textlink="">
      <xdr:nvSpPr>
        <xdr:cNvPr id="12" name="ZoneTexte 11">
          <a:extLst>
            <a:ext uri="{FF2B5EF4-FFF2-40B4-BE49-F238E27FC236}">
              <a16:creationId xmlns:a16="http://schemas.microsoft.com/office/drawing/2014/main" id="{00000000-0008-0000-0100-00000C000000}"/>
            </a:ext>
          </a:extLst>
        </xdr:cNvPr>
        <xdr:cNvSpPr txBox="1"/>
      </xdr:nvSpPr>
      <xdr:spPr>
        <a:xfrm>
          <a:off x="14666119" y="2533649"/>
          <a:ext cx="297657" cy="303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fr-CA" sz="1200">
            <a:solidFill>
              <a:sysClr val="windowText" lastClr="000000"/>
            </a:solidFill>
          </a:endParaRPr>
        </a:p>
      </xdr:txBody>
    </xdr:sp>
    <xdr:clientData/>
  </xdr:twoCellAnchor>
  <xdr:twoCellAnchor>
    <xdr:from>
      <xdr:col>19</xdr:col>
      <xdr:colOff>685800</xdr:colOff>
      <xdr:row>14</xdr:row>
      <xdr:rowOff>161924</xdr:rowOff>
    </xdr:from>
    <xdr:to>
      <xdr:col>20</xdr:col>
      <xdr:colOff>221457</xdr:colOff>
      <xdr:row>16</xdr:row>
      <xdr:rowOff>84534</xdr:rowOff>
    </xdr:to>
    <xdr:sp macro="" textlink="">
      <xdr:nvSpPr>
        <xdr:cNvPr id="13" name="ZoneTexte 12">
          <a:extLst>
            <a:ext uri="{FF2B5EF4-FFF2-40B4-BE49-F238E27FC236}">
              <a16:creationId xmlns:a16="http://schemas.microsoft.com/office/drawing/2014/main" id="{00000000-0008-0000-0100-00000D000000}"/>
            </a:ext>
          </a:extLst>
        </xdr:cNvPr>
        <xdr:cNvSpPr txBox="1"/>
      </xdr:nvSpPr>
      <xdr:spPr>
        <a:xfrm>
          <a:off x="15163800" y="2924174"/>
          <a:ext cx="297657" cy="303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fr-CA" sz="1200">
            <a:solidFill>
              <a:srgbClr val="0000FF"/>
            </a:solidFill>
          </a:endParaRPr>
        </a:p>
      </xdr:txBody>
    </xdr:sp>
    <xdr:clientData/>
  </xdr:twoCellAnchor>
  <xdr:twoCellAnchor editAs="oneCell">
    <xdr:from>
      <xdr:col>18</xdr:col>
      <xdr:colOff>101203</xdr:colOff>
      <xdr:row>3</xdr:row>
      <xdr:rowOff>177611</xdr:rowOff>
    </xdr:from>
    <xdr:to>
      <xdr:col>23</xdr:col>
      <xdr:colOff>346365</xdr:colOff>
      <xdr:row>23</xdr:row>
      <xdr:rowOff>79062</xdr:rowOff>
    </xdr:to>
    <xdr:pic>
      <xdr:nvPicPr>
        <xdr:cNvPr id="18" name="Imag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6"/>
        <a:stretch>
          <a:fillRect/>
        </a:stretch>
      </xdr:blipFill>
      <xdr:spPr>
        <a:xfrm>
          <a:off x="13488158" y="853020"/>
          <a:ext cx="4055162" cy="37114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504825</xdr:colOff>
      <xdr:row>10</xdr:row>
      <xdr:rowOff>38100</xdr:rowOff>
    </xdr:from>
    <xdr:to>
      <xdr:col>5</xdr:col>
      <xdr:colOff>66675</xdr:colOff>
      <xdr:row>12</xdr:row>
      <xdr:rowOff>28575</xdr:rowOff>
    </xdr:to>
    <xdr:sp macro="[0]!Change_standards_names" textlink="">
      <xdr:nvSpPr>
        <xdr:cNvPr id="2" name="Rectangle 1">
          <a:extLst>
            <a:ext uri="{FF2B5EF4-FFF2-40B4-BE49-F238E27FC236}">
              <a16:creationId xmlns:a16="http://schemas.microsoft.com/office/drawing/2014/main" id="{00000000-0008-0000-0200-000002000000}"/>
            </a:ext>
          </a:extLst>
        </xdr:cNvPr>
        <xdr:cNvSpPr/>
      </xdr:nvSpPr>
      <xdr:spPr>
        <a:xfrm>
          <a:off x="1266825" y="2324100"/>
          <a:ext cx="2609850"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Change</a:t>
          </a:r>
          <a:r>
            <a:rPr lang="fr-CA" sz="1400" baseline="0"/>
            <a:t> standards' names</a:t>
          </a:r>
          <a:endParaRPr lang="fr-CA" sz="1400"/>
        </a:p>
      </xdr:txBody>
    </xdr:sp>
    <xdr:clientData/>
  </xdr:twoCellAnchor>
  <xdr:twoCellAnchor>
    <xdr:from>
      <xdr:col>2</xdr:col>
      <xdr:colOff>66675</xdr:colOff>
      <xdr:row>19</xdr:row>
      <xdr:rowOff>180975</xdr:rowOff>
    </xdr:from>
    <xdr:to>
      <xdr:col>4</xdr:col>
      <xdr:colOff>390525</xdr:colOff>
      <xdr:row>21</xdr:row>
      <xdr:rowOff>171450</xdr:rowOff>
    </xdr:to>
    <xdr:sp macro="[0]!Update_database_values" textlink="">
      <xdr:nvSpPr>
        <xdr:cNvPr id="3" name="Rectangle 2">
          <a:extLst>
            <a:ext uri="{FF2B5EF4-FFF2-40B4-BE49-F238E27FC236}">
              <a16:creationId xmlns:a16="http://schemas.microsoft.com/office/drawing/2014/main" id="{00000000-0008-0000-0200-000003000000}"/>
            </a:ext>
          </a:extLst>
        </xdr:cNvPr>
        <xdr:cNvSpPr/>
      </xdr:nvSpPr>
      <xdr:spPr>
        <a:xfrm>
          <a:off x="1590675" y="3800475"/>
          <a:ext cx="1847850"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Get</a:t>
          </a:r>
          <a:r>
            <a:rPr lang="fr-CA" sz="1400" baseline="0"/>
            <a:t> OIC parameters</a:t>
          </a:r>
          <a:endParaRPr lang="fr-CA" sz="14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45</xdr:row>
          <xdr:rowOff>9525</xdr:rowOff>
        </xdr:from>
        <xdr:to>
          <xdr:col>7</xdr:col>
          <xdr:colOff>257175</xdr:colOff>
          <xdr:row>46</xdr:row>
          <xdr:rowOff>9525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17</xdr:row>
          <xdr:rowOff>9525</xdr:rowOff>
        </xdr:from>
        <xdr:to>
          <xdr:col>4</xdr:col>
          <xdr:colOff>257175</xdr:colOff>
          <xdr:row>18</xdr:row>
          <xdr:rowOff>9525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18</xdr:row>
          <xdr:rowOff>9525</xdr:rowOff>
        </xdr:from>
        <xdr:to>
          <xdr:col>4</xdr:col>
          <xdr:colOff>257175</xdr:colOff>
          <xdr:row>19</xdr:row>
          <xdr:rowOff>9525</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51</xdr:row>
          <xdr:rowOff>9525</xdr:rowOff>
        </xdr:from>
        <xdr:to>
          <xdr:col>2</xdr:col>
          <xdr:colOff>9525</xdr:colOff>
          <xdr:row>52</xdr:row>
          <xdr:rowOff>28575</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52</xdr:row>
          <xdr:rowOff>0</xdr:rowOff>
        </xdr:from>
        <xdr:to>
          <xdr:col>2</xdr:col>
          <xdr:colOff>9525</xdr:colOff>
          <xdr:row>52</xdr:row>
          <xdr:rowOff>190500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4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53</xdr:row>
          <xdr:rowOff>9525</xdr:rowOff>
        </xdr:from>
        <xdr:to>
          <xdr:col>2</xdr:col>
          <xdr:colOff>9525</xdr:colOff>
          <xdr:row>54</xdr:row>
          <xdr:rowOff>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4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54</xdr:row>
          <xdr:rowOff>9525</xdr:rowOff>
        </xdr:from>
        <xdr:to>
          <xdr:col>2</xdr:col>
          <xdr:colOff>9525</xdr:colOff>
          <xdr:row>55</xdr:row>
          <xdr:rowOff>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55</xdr:row>
          <xdr:rowOff>9525</xdr:rowOff>
        </xdr:from>
        <xdr:to>
          <xdr:col>2</xdr:col>
          <xdr:colOff>9525</xdr:colOff>
          <xdr:row>56</xdr:row>
          <xdr:rowOff>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4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56</xdr:row>
          <xdr:rowOff>9525</xdr:rowOff>
        </xdr:from>
        <xdr:to>
          <xdr:col>2</xdr:col>
          <xdr:colOff>9525</xdr:colOff>
          <xdr:row>57</xdr:row>
          <xdr:rowOff>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4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57</xdr:row>
          <xdr:rowOff>9525</xdr:rowOff>
        </xdr:from>
        <xdr:to>
          <xdr:col>2</xdr:col>
          <xdr:colOff>9525</xdr:colOff>
          <xdr:row>58</xdr:row>
          <xdr:rowOff>28575</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4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67</xdr:row>
          <xdr:rowOff>9525</xdr:rowOff>
        </xdr:from>
        <xdr:to>
          <xdr:col>4</xdr:col>
          <xdr:colOff>257175</xdr:colOff>
          <xdr:row>68</xdr:row>
          <xdr:rowOff>9525</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4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76200</xdr:colOff>
      <xdr:row>2</xdr:row>
      <xdr:rowOff>9525</xdr:rowOff>
    </xdr:from>
    <xdr:to>
      <xdr:col>9</xdr:col>
      <xdr:colOff>676275</xdr:colOff>
      <xdr:row>4</xdr:row>
      <xdr:rowOff>0</xdr:rowOff>
    </xdr:to>
    <xdr:sp macro="[0]!Filter_database" textlink="">
      <xdr:nvSpPr>
        <xdr:cNvPr id="2" name="Rectangle 1">
          <a:extLst>
            <a:ext uri="{FF2B5EF4-FFF2-40B4-BE49-F238E27FC236}">
              <a16:creationId xmlns:a16="http://schemas.microsoft.com/office/drawing/2014/main" id="{00000000-0008-0000-0400-000002000000}"/>
            </a:ext>
          </a:extLst>
        </xdr:cNvPr>
        <xdr:cNvSpPr/>
      </xdr:nvSpPr>
      <xdr:spPr>
        <a:xfrm>
          <a:off x="6296025" y="466725"/>
          <a:ext cx="1362075"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Filter database</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39</xdr:row>
          <xdr:rowOff>9525</xdr:rowOff>
        </xdr:from>
        <xdr:to>
          <xdr:col>3</xdr:col>
          <xdr:colOff>257175</xdr:colOff>
          <xdr:row>40</xdr:row>
          <xdr:rowOff>9525</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4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39</xdr:row>
          <xdr:rowOff>9525</xdr:rowOff>
        </xdr:from>
        <xdr:to>
          <xdr:col>7</xdr:col>
          <xdr:colOff>257175</xdr:colOff>
          <xdr:row>40</xdr:row>
          <xdr:rowOff>9525</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4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90</xdr:row>
          <xdr:rowOff>180975</xdr:rowOff>
        </xdr:from>
        <xdr:to>
          <xdr:col>7</xdr:col>
          <xdr:colOff>257175</xdr:colOff>
          <xdr:row>92</xdr:row>
          <xdr:rowOff>9525</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4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82</xdr:row>
          <xdr:rowOff>161925</xdr:rowOff>
        </xdr:from>
        <xdr:to>
          <xdr:col>3</xdr:col>
          <xdr:colOff>295275</xdr:colOff>
          <xdr:row>84</xdr:row>
          <xdr:rowOff>66675</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4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82</xdr:row>
          <xdr:rowOff>142875</xdr:rowOff>
        </xdr:from>
        <xdr:to>
          <xdr:col>7</xdr:col>
          <xdr:colOff>257175</xdr:colOff>
          <xdr:row>84</xdr:row>
          <xdr:rowOff>47625</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4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72</xdr:row>
          <xdr:rowOff>190500</xdr:rowOff>
        </xdr:from>
        <xdr:to>
          <xdr:col>4</xdr:col>
          <xdr:colOff>9525</xdr:colOff>
          <xdr:row>74</xdr:row>
          <xdr:rowOff>9525</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4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74</xdr:row>
          <xdr:rowOff>0</xdr:rowOff>
        </xdr:from>
        <xdr:to>
          <xdr:col>4</xdr:col>
          <xdr:colOff>9525</xdr:colOff>
          <xdr:row>75</xdr:row>
          <xdr:rowOff>9525</xdr:rowOff>
        </xdr:to>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4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75</xdr:row>
          <xdr:rowOff>9525</xdr:rowOff>
        </xdr:from>
        <xdr:to>
          <xdr:col>4</xdr:col>
          <xdr:colOff>9525</xdr:colOff>
          <xdr:row>76</xdr:row>
          <xdr:rowOff>28575</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4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76</xdr:row>
          <xdr:rowOff>9525</xdr:rowOff>
        </xdr:from>
        <xdr:to>
          <xdr:col>4</xdr:col>
          <xdr:colOff>9525</xdr:colOff>
          <xdr:row>77</xdr:row>
          <xdr:rowOff>28575</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4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30</xdr:row>
          <xdr:rowOff>9525</xdr:rowOff>
        </xdr:from>
        <xdr:to>
          <xdr:col>7</xdr:col>
          <xdr:colOff>257175</xdr:colOff>
          <xdr:row>31</xdr:row>
          <xdr:rowOff>9525</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4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9525</xdr:rowOff>
        </xdr:from>
        <xdr:to>
          <xdr:col>4</xdr:col>
          <xdr:colOff>257175</xdr:colOff>
          <xdr:row>11</xdr:row>
          <xdr:rowOff>9525</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4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xdr:row>
          <xdr:rowOff>9525</xdr:rowOff>
        </xdr:from>
        <xdr:to>
          <xdr:col>4</xdr:col>
          <xdr:colOff>257175</xdr:colOff>
          <xdr:row>12</xdr:row>
          <xdr:rowOff>9525</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4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57</xdr:row>
          <xdr:rowOff>9525</xdr:rowOff>
        </xdr:from>
        <xdr:to>
          <xdr:col>7</xdr:col>
          <xdr:colOff>9525</xdr:colOff>
          <xdr:row>58</xdr:row>
          <xdr:rowOff>28575</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4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57</xdr:row>
          <xdr:rowOff>9525</xdr:rowOff>
        </xdr:from>
        <xdr:to>
          <xdr:col>9</xdr:col>
          <xdr:colOff>9525</xdr:colOff>
          <xdr:row>58</xdr:row>
          <xdr:rowOff>28575</xdr:rowOff>
        </xdr:to>
        <xdr:sp macro="" textlink="">
          <xdr:nvSpPr>
            <xdr:cNvPr id="3118" name="Check Box 46" hidden="1">
              <a:extLst>
                <a:ext uri="{63B3BB69-23CF-44E3-9099-C40C66FF867C}">
                  <a14:compatExt spid="_x0000_s3118"/>
                </a:ext>
                <a:ext uri="{FF2B5EF4-FFF2-40B4-BE49-F238E27FC236}">
                  <a16:creationId xmlns:a16="http://schemas.microsoft.com/office/drawing/2014/main" id="{00000000-0008-0000-04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50</xdr:row>
          <xdr:rowOff>9525</xdr:rowOff>
        </xdr:from>
        <xdr:to>
          <xdr:col>7</xdr:col>
          <xdr:colOff>257175</xdr:colOff>
          <xdr:row>51</xdr:row>
          <xdr:rowOff>9525</xdr:rowOff>
        </xdr:to>
        <xdr:sp macro="" textlink="">
          <xdr:nvSpPr>
            <xdr:cNvPr id="3119" name="Check Box 47" hidden="1">
              <a:extLst>
                <a:ext uri="{63B3BB69-23CF-44E3-9099-C40C66FF867C}">
                  <a14:compatExt spid="_x0000_s3119"/>
                </a:ext>
                <a:ext uri="{FF2B5EF4-FFF2-40B4-BE49-F238E27FC236}">
                  <a16:creationId xmlns:a16="http://schemas.microsoft.com/office/drawing/2014/main" id="{00000000-0008-0000-04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50</xdr:row>
          <xdr:rowOff>9525</xdr:rowOff>
        </xdr:from>
        <xdr:to>
          <xdr:col>9</xdr:col>
          <xdr:colOff>257175</xdr:colOff>
          <xdr:row>51</xdr:row>
          <xdr:rowOff>9525</xdr:rowOff>
        </xdr:to>
        <xdr:sp macro="" textlink="">
          <xdr:nvSpPr>
            <xdr:cNvPr id="3120" name="Check Box 48" hidden="1">
              <a:extLst>
                <a:ext uri="{63B3BB69-23CF-44E3-9099-C40C66FF867C}">
                  <a14:compatExt spid="_x0000_s3120"/>
                </a:ext>
                <a:ext uri="{FF2B5EF4-FFF2-40B4-BE49-F238E27FC236}">
                  <a16:creationId xmlns:a16="http://schemas.microsoft.com/office/drawing/2014/main" id="{00000000-0008-0000-04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105</xdr:row>
          <xdr:rowOff>9525</xdr:rowOff>
        </xdr:from>
        <xdr:to>
          <xdr:col>7</xdr:col>
          <xdr:colOff>257175</xdr:colOff>
          <xdr:row>106</xdr:row>
          <xdr:rowOff>28575</xdr:rowOff>
        </xdr:to>
        <xdr:sp macro="" textlink="">
          <xdr:nvSpPr>
            <xdr:cNvPr id="3121" name="Check Box 49" hidden="1">
              <a:extLst>
                <a:ext uri="{63B3BB69-23CF-44E3-9099-C40C66FF867C}">
                  <a14:compatExt spid="_x0000_s3121"/>
                </a:ext>
                <a:ext uri="{FF2B5EF4-FFF2-40B4-BE49-F238E27FC236}">
                  <a16:creationId xmlns:a16="http://schemas.microsoft.com/office/drawing/2014/main" id="{00000000-0008-0000-0400-00003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98</xdr:row>
          <xdr:rowOff>9525</xdr:rowOff>
        </xdr:from>
        <xdr:to>
          <xdr:col>7</xdr:col>
          <xdr:colOff>257175</xdr:colOff>
          <xdr:row>99</xdr:row>
          <xdr:rowOff>9525</xdr:rowOff>
        </xdr:to>
        <xdr:sp macro="" textlink="">
          <xdr:nvSpPr>
            <xdr:cNvPr id="3123" name="Check Box 51" hidden="1">
              <a:extLst>
                <a:ext uri="{63B3BB69-23CF-44E3-9099-C40C66FF867C}">
                  <a14:compatExt spid="_x0000_s3123"/>
                </a:ext>
                <a:ext uri="{FF2B5EF4-FFF2-40B4-BE49-F238E27FC236}">
                  <a16:creationId xmlns:a16="http://schemas.microsoft.com/office/drawing/2014/main" id="{00000000-0008-0000-04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114</xdr:row>
          <xdr:rowOff>9525</xdr:rowOff>
        </xdr:from>
        <xdr:to>
          <xdr:col>4</xdr:col>
          <xdr:colOff>9525</xdr:colOff>
          <xdr:row>115</xdr:row>
          <xdr:rowOff>28575</xdr:rowOff>
        </xdr:to>
        <xdr:sp macro="" textlink="">
          <xdr:nvSpPr>
            <xdr:cNvPr id="3126" name="Check Box 54" hidden="1">
              <a:extLst>
                <a:ext uri="{63B3BB69-23CF-44E3-9099-C40C66FF867C}">
                  <a14:compatExt spid="_x0000_s3126"/>
                </a:ext>
                <a:ext uri="{FF2B5EF4-FFF2-40B4-BE49-F238E27FC236}">
                  <a16:creationId xmlns:a16="http://schemas.microsoft.com/office/drawing/2014/main" id="{00000000-0008-0000-04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110</xdr:row>
          <xdr:rowOff>180975</xdr:rowOff>
        </xdr:from>
        <xdr:to>
          <xdr:col>4</xdr:col>
          <xdr:colOff>9525</xdr:colOff>
          <xdr:row>112</xdr:row>
          <xdr:rowOff>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4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112</xdr:row>
          <xdr:rowOff>0</xdr:rowOff>
        </xdr:from>
        <xdr:to>
          <xdr:col>4</xdr:col>
          <xdr:colOff>9525</xdr:colOff>
          <xdr:row>113</xdr:row>
          <xdr:rowOff>9525</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4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98</xdr:row>
          <xdr:rowOff>9525</xdr:rowOff>
        </xdr:from>
        <xdr:to>
          <xdr:col>3</xdr:col>
          <xdr:colOff>257175</xdr:colOff>
          <xdr:row>99</xdr:row>
          <xdr:rowOff>9525</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4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122</xdr:row>
          <xdr:rowOff>9525</xdr:rowOff>
        </xdr:from>
        <xdr:to>
          <xdr:col>4</xdr:col>
          <xdr:colOff>9525</xdr:colOff>
          <xdr:row>123</xdr:row>
          <xdr:rowOff>28575</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4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123</xdr:row>
          <xdr:rowOff>9525</xdr:rowOff>
        </xdr:from>
        <xdr:to>
          <xdr:col>4</xdr:col>
          <xdr:colOff>9525</xdr:colOff>
          <xdr:row>124</xdr:row>
          <xdr:rowOff>28575</xdr:rowOff>
        </xdr:to>
        <xdr:sp macro="" textlink="">
          <xdr:nvSpPr>
            <xdr:cNvPr id="3140" name="Check Box 68" hidden="1">
              <a:extLst>
                <a:ext uri="{63B3BB69-23CF-44E3-9099-C40C66FF867C}">
                  <a14:compatExt spid="_x0000_s3140"/>
                </a:ext>
                <a:ext uri="{FF2B5EF4-FFF2-40B4-BE49-F238E27FC236}">
                  <a16:creationId xmlns:a16="http://schemas.microsoft.com/office/drawing/2014/main" id="{00000000-0008-0000-04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113</xdr:row>
          <xdr:rowOff>0</xdr:rowOff>
        </xdr:from>
        <xdr:to>
          <xdr:col>4</xdr:col>
          <xdr:colOff>9525</xdr:colOff>
          <xdr:row>114</xdr:row>
          <xdr:rowOff>9525</xdr:rowOff>
        </xdr:to>
        <xdr:sp macro="" textlink="">
          <xdr:nvSpPr>
            <xdr:cNvPr id="3141" name="Check Box 69" hidden="1">
              <a:extLst>
                <a:ext uri="{63B3BB69-23CF-44E3-9099-C40C66FF867C}">
                  <a14:compatExt spid="_x0000_s3141"/>
                </a:ext>
                <a:ext uri="{FF2B5EF4-FFF2-40B4-BE49-F238E27FC236}">
                  <a16:creationId xmlns:a16="http://schemas.microsoft.com/office/drawing/2014/main" id="{00000000-0008-0000-04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115</xdr:row>
          <xdr:rowOff>9525</xdr:rowOff>
        </xdr:from>
        <xdr:to>
          <xdr:col>4</xdr:col>
          <xdr:colOff>9525</xdr:colOff>
          <xdr:row>116</xdr:row>
          <xdr:rowOff>28575</xdr:rowOff>
        </xdr:to>
        <xdr:sp macro="" textlink="">
          <xdr:nvSpPr>
            <xdr:cNvPr id="3142" name="Check Box 70" hidden="1">
              <a:extLst>
                <a:ext uri="{63B3BB69-23CF-44E3-9099-C40C66FF867C}">
                  <a14:compatExt spid="_x0000_s3142"/>
                </a:ext>
                <a:ext uri="{FF2B5EF4-FFF2-40B4-BE49-F238E27FC236}">
                  <a16:creationId xmlns:a16="http://schemas.microsoft.com/office/drawing/2014/main" id="{00000000-0008-0000-04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129</xdr:row>
          <xdr:rowOff>9525</xdr:rowOff>
        </xdr:from>
        <xdr:to>
          <xdr:col>4</xdr:col>
          <xdr:colOff>9525</xdr:colOff>
          <xdr:row>130</xdr:row>
          <xdr:rowOff>28575</xdr:rowOff>
        </xdr:to>
        <xdr:sp macro="" textlink="">
          <xdr:nvSpPr>
            <xdr:cNvPr id="3143" name="Check Box 71" hidden="1">
              <a:extLst>
                <a:ext uri="{63B3BB69-23CF-44E3-9099-C40C66FF867C}">
                  <a14:compatExt spid="_x0000_s3143"/>
                </a:ext>
                <a:ext uri="{FF2B5EF4-FFF2-40B4-BE49-F238E27FC236}">
                  <a16:creationId xmlns:a16="http://schemas.microsoft.com/office/drawing/2014/main" id="{00000000-0008-0000-0400-00004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130</xdr:row>
          <xdr:rowOff>9525</xdr:rowOff>
        </xdr:from>
        <xdr:to>
          <xdr:col>4</xdr:col>
          <xdr:colOff>9525</xdr:colOff>
          <xdr:row>131</xdr:row>
          <xdr:rowOff>28575</xdr:rowOff>
        </xdr:to>
        <xdr:sp macro="" textlink="">
          <xdr:nvSpPr>
            <xdr:cNvPr id="3144" name="Check Box 72" hidden="1">
              <a:extLst>
                <a:ext uri="{63B3BB69-23CF-44E3-9099-C40C66FF867C}">
                  <a14:compatExt spid="_x0000_s3144"/>
                </a:ext>
                <a:ext uri="{FF2B5EF4-FFF2-40B4-BE49-F238E27FC236}">
                  <a16:creationId xmlns:a16="http://schemas.microsoft.com/office/drawing/2014/main" id="{00000000-0008-0000-04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9525</xdr:colOff>
          <xdr:row>13</xdr:row>
          <xdr:rowOff>38100</xdr:rowOff>
        </xdr:to>
        <xdr:sp macro="" textlink="">
          <xdr:nvSpPr>
            <xdr:cNvPr id="3146" name="Check Box 74" hidden="1">
              <a:extLst>
                <a:ext uri="{63B3BB69-23CF-44E3-9099-C40C66FF867C}">
                  <a14:compatExt spid="_x0000_s3146"/>
                </a:ext>
                <a:ext uri="{FF2B5EF4-FFF2-40B4-BE49-F238E27FC236}">
                  <a16:creationId xmlns:a16="http://schemas.microsoft.com/office/drawing/2014/main" id="{00000000-0008-0000-0400-00004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133350</xdr:colOff>
      <xdr:row>13</xdr:row>
      <xdr:rowOff>104775</xdr:rowOff>
    </xdr:from>
    <xdr:to>
      <xdr:col>4</xdr:col>
      <xdr:colOff>733425</xdr:colOff>
      <xdr:row>15</xdr:row>
      <xdr:rowOff>95250</xdr:rowOff>
    </xdr:to>
    <xdr:sp macro="[0]!Update_list" textlink="">
      <xdr:nvSpPr>
        <xdr:cNvPr id="5" name="Rectangle 4">
          <a:extLst>
            <a:ext uri="{FF2B5EF4-FFF2-40B4-BE49-F238E27FC236}">
              <a16:creationId xmlns:a16="http://schemas.microsoft.com/office/drawing/2014/main" id="{00000000-0008-0000-0600-000005000000}"/>
            </a:ext>
          </a:extLst>
        </xdr:cNvPr>
        <xdr:cNvSpPr/>
      </xdr:nvSpPr>
      <xdr:spPr>
        <a:xfrm>
          <a:off x="2419350" y="2276475"/>
          <a:ext cx="1362075"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Update</a:t>
          </a:r>
          <a:r>
            <a:rPr lang="fr-CA" sz="1400" baseline="0"/>
            <a:t> list</a:t>
          </a:r>
          <a:endParaRPr lang="fr-CA" sz="1400"/>
        </a:p>
      </xdr:txBody>
    </xdr:sp>
    <xdr:clientData/>
  </xdr:twoCellAnchor>
  <xdr:twoCellAnchor>
    <xdr:from>
      <xdr:col>2</xdr:col>
      <xdr:colOff>523875</xdr:colOff>
      <xdr:row>27</xdr:row>
      <xdr:rowOff>180975</xdr:rowOff>
    </xdr:from>
    <xdr:to>
      <xdr:col>5</xdr:col>
      <xdr:colOff>314325</xdr:colOff>
      <xdr:row>29</xdr:row>
      <xdr:rowOff>171450</xdr:rowOff>
    </xdr:to>
    <xdr:sp macro="[0]!Update_lists_fixed_parameters" textlink="">
      <xdr:nvSpPr>
        <xdr:cNvPr id="4" name="Rectangle 3">
          <a:extLst>
            <a:ext uri="{FF2B5EF4-FFF2-40B4-BE49-F238E27FC236}">
              <a16:creationId xmlns:a16="http://schemas.microsoft.com/office/drawing/2014/main" id="{00000000-0008-0000-0600-000004000000}"/>
            </a:ext>
          </a:extLst>
        </xdr:cNvPr>
        <xdr:cNvSpPr/>
      </xdr:nvSpPr>
      <xdr:spPr>
        <a:xfrm>
          <a:off x="2047875" y="5019675"/>
          <a:ext cx="2143125"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Update</a:t>
          </a:r>
          <a:r>
            <a:rPr lang="fr-CA" sz="1400" baseline="0"/>
            <a:t> parameter lists</a:t>
          </a:r>
          <a:endParaRPr lang="fr-CA" sz="1400"/>
        </a:p>
      </xdr:txBody>
    </xdr:sp>
    <xdr:clientData/>
  </xdr:twoCellAnchor>
  <mc:AlternateContent xmlns:mc="http://schemas.openxmlformats.org/markup-compatibility/2006">
    <mc:Choice xmlns:a14="http://schemas.microsoft.com/office/drawing/2010/main" Requires="a14">
      <xdr:twoCellAnchor editAs="oneCell">
        <xdr:from>
          <xdr:col>0</xdr:col>
          <xdr:colOff>447675</xdr:colOff>
          <xdr:row>31</xdr:row>
          <xdr:rowOff>9525</xdr:rowOff>
        </xdr:from>
        <xdr:to>
          <xdr:col>0</xdr:col>
          <xdr:colOff>584200</xdr:colOff>
          <xdr:row>32</xdr:row>
          <xdr:rowOff>12700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34</xdr:row>
          <xdr:rowOff>0</xdr:rowOff>
        </xdr:from>
        <xdr:to>
          <xdr:col>0</xdr:col>
          <xdr:colOff>584200</xdr:colOff>
          <xdr:row>35</xdr:row>
          <xdr:rowOff>50800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6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142875</xdr:colOff>
      <xdr:row>70</xdr:row>
      <xdr:rowOff>104775</xdr:rowOff>
    </xdr:from>
    <xdr:to>
      <xdr:col>4</xdr:col>
      <xdr:colOff>0</xdr:colOff>
      <xdr:row>72</xdr:row>
      <xdr:rowOff>95250</xdr:rowOff>
    </xdr:to>
    <xdr:sp macro="[0]!Plot_all_graphs" textlink="">
      <xdr:nvSpPr>
        <xdr:cNvPr id="6" name="Rectangle 5">
          <a:extLst>
            <a:ext uri="{FF2B5EF4-FFF2-40B4-BE49-F238E27FC236}">
              <a16:creationId xmlns:a16="http://schemas.microsoft.com/office/drawing/2014/main" id="{00000000-0008-0000-0600-000006000000}"/>
            </a:ext>
          </a:extLst>
        </xdr:cNvPr>
        <xdr:cNvSpPr/>
      </xdr:nvSpPr>
      <xdr:spPr>
        <a:xfrm>
          <a:off x="904875" y="13515975"/>
          <a:ext cx="2143125"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Plot graphs</a:t>
          </a:r>
        </a:p>
      </xdr:txBody>
    </xdr:sp>
    <xdr:clientData/>
  </xdr:twoCellAnchor>
  <mc:AlternateContent xmlns:mc="http://schemas.openxmlformats.org/markup-compatibility/2006">
    <mc:Choice xmlns:a14="http://schemas.microsoft.com/office/drawing/2010/main" Requires="a14">
      <xdr:twoCellAnchor editAs="oneCell">
        <xdr:from>
          <xdr:col>1</xdr:col>
          <xdr:colOff>447675</xdr:colOff>
          <xdr:row>61</xdr:row>
          <xdr:rowOff>123825</xdr:rowOff>
        </xdr:from>
        <xdr:to>
          <xdr:col>1</xdr:col>
          <xdr:colOff>590550</xdr:colOff>
          <xdr:row>63</xdr:row>
          <xdr:rowOff>19050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6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63</xdr:row>
          <xdr:rowOff>0</xdr:rowOff>
        </xdr:from>
        <xdr:to>
          <xdr:col>1</xdr:col>
          <xdr:colOff>584200</xdr:colOff>
          <xdr:row>64</xdr:row>
          <xdr:rowOff>50800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6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64</xdr:row>
          <xdr:rowOff>0</xdr:rowOff>
        </xdr:from>
        <xdr:to>
          <xdr:col>1</xdr:col>
          <xdr:colOff>584200</xdr:colOff>
          <xdr:row>65</xdr:row>
          <xdr:rowOff>38100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6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65</xdr:row>
          <xdr:rowOff>0</xdr:rowOff>
        </xdr:from>
        <xdr:to>
          <xdr:col>1</xdr:col>
          <xdr:colOff>584200</xdr:colOff>
          <xdr:row>66</xdr:row>
          <xdr:rowOff>50800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6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66</xdr:row>
          <xdr:rowOff>0</xdr:rowOff>
        </xdr:from>
        <xdr:to>
          <xdr:col>1</xdr:col>
          <xdr:colOff>584200</xdr:colOff>
          <xdr:row>67</xdr:row>
          <xdr:rowOff>31750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6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60</xdr:row>
          <xdr:rowOff>152400</xdr:rowOff>
        </xdr:from>
        <xdr:to>
          <xdr:col>6</xdr:col>
          <xdr:colOff>0</xdr:colOff>
          <xdr:row>62</xdr:row>
          <xdr:rowOff>38100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6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62</xdr:row>
          <xdr:rowOff>152400</xdr:rowOff>
        </xdr:from>
        <xdr:to>
          <xdr:col>6</xdr:col>
          <xdr:colOff>0</xdr:colOff>
          <xdr:row>64</xdr:row>
          <xdr:rowOff>38100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6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76201</xdr:colOff>
      <xdr:row>1</xdr:row>
      <xdr:rowOff>47624</xdr:rowOff>
    </xdr:from>
    <xdr:to>
      <xdr:col>24</xdr:col>
      <xdr:colOff>567068</xdr:colOff>
      <xdr:row>18</xdr:row>
      <xdr:rowOff>112159</xdr:rowOff>
    </xdr:to>
    <xdr:pic>
      <xdr:nvPicPr>
        <xdr:cNvPr id="7" name="Imag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13925551" y="314324"/>
          <a:ext cx="5057152" cy="3303035"/>
        </a:xfrm>
        <a:prstGeom prst="rect">
          <a:avLst/>
        </a:prstGeom>
      </xdr:spPr>
    </xdr:pic>
    <xdr:clientData/>
  </xdr:twoCellAnchor>
  <xdr:twoCellAnchor editAs="oneCell">
    <xdr:from>
      <xdr:col>10</xdr:col>
      <xdr:colOff>352425</xdr:colOff>
      <xdr:row>1</xdr:row>
      <xdr:rowOff>120519</xdr:rowOff>
    </xdr:from>
    <xdr:to>
      <xdr:col>17</xdr:col>
      <xdr:colOff>186690</xdr:colOff>
      <xdr:row>19</xdr:row>
      <xdr:rowOff>59376</xdr:rowOff>
    </xdr:to>
    <xdr:pic>
      <xdr:nvPicPr>
        <xdr:cNvPr id="8" name="Imag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2"/>
        <a:stretch>
          <a:fillRect/>
        </a:stretch>
      </xdr:blipFill>
      <xdr:spPr>
        <a:xfrm>
          <a:off x="8338185" y="387219"/>
          <a:ext cx="5328285" cy="3261177"/>
        </a:xfrm>
        <a:prstGeom prst="rect">
          <a:avLst/>
        </a:prstGeom>
      </xdr:spPr>
    </xdr:pic>
    <xdr:clientData/>
  </xdr:twoCellAnchor>
  <xdr:twoCellAnchor>
    <xdr:from>
      <xdr:col>4</xdr:col>
      <xdr:colOff>752475</xdr:colOff>
      <xdr:row>70</xdr:row>
      <xdr:rowOff>76200</xdr:rowOff>
    </xdr:from>
    <xdr:to>
      <xdr:col>7</xdr:col>
      <xdr:colOff>476250</xdr:colOff>
      <xdr:row>72</xdr:row>
      <xdr:rowOff>66675</xdr:rowOff>
    </xdr:to>
    <xdr:sp macro="[0]!extract_data_matlab" textlink="">
      <xdr:nvSpPr>
        <xdr:cNvPr id="16" name="Rectangle 15">
          <a:extLst>
            <a:ext uri="{FF2B5EF4-FFF2-40B4-BE49-F238E27FC236}">
              <a16:creationId xmlns:a16="http://schemas.microsoft.com/office/drawing/2014/main" id="{00000000-0008-0000-0600-000010000000}"/>
            </a:ext>
          </a:extLst>
        </xdr:cNvPr>
        <xdr:cNvSpPr/>
      </xdr:nvSpPr>
      <xdr:spPr>
        <a:xfrm>
          <a:off x="3800475" y="13487400"/>
          <a:ext cx="2143125" cy="371475"/>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a:t>Write MatLab txt</a:t>
          </a:r>
          <a:r>
            <a:rPr lang="fr-CA" sz="1400" baseline="0"/>
            <a:t> file</a:t>
          </a:r>
          <a:endParaRPr lang="fr-CA" sz="1400"/>
        </a:p>
      </xdr:txBody>
    </xdr:sp>
    <xdr:clientData/>
  </xdr:twoCellAnchor>
</xdr:wsDr>
</file>

<file path=xl/drawings/drawing6.xml><?xml version="1.0" encoding="utf-8"?>
<xdr:wsDr xmlns:xdr="http://schemas.openxmlformats.org/drawingml/2006/spreadsheetDrawing" xmlns:a="http://schemas.openxmlformats.org/drawingml/2006/main">
  <xdr:absoluteAnchor>
    <xdr:pos x="0" y="0"/>
    <xdr:ext cx="9291205" cy="6070023"/>
    <xdr:graphicFrame macro="">
      <xdr:nvGraphicFramePr>
        <xdr:cNvPr id="2" name="Graphique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9310955" cy="6089579"/>
    <xdr:graphicFrame macro="">
      <xdr:nvGraphicFramePr>
        <xdr:cNvPr id="2" name="Graphique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10.xml><?xml version="1.0" encoding="utf-8"?>
<xdr:wsDr xmlns:xdr="http://schemas.openxmlformats.org/drawingml/2006/spreadsheetDrawing" xmlns:a="http://schemas.openxmlformats.org/drawingml/2006/main">
  <xdr:absoluteAnchor>
    <xdr:pos x="0" y="0"/>
    <xdr:ext cx="9297051" cy="6073205"/>
    <xdr:graphicFrame macro="">
      <xdr:nvGraphicFramePr>
        <xdr:cNvPr id="2" name="Graphique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9297051" cy="6073205"/>
    <xdr:graphicFrame macro="">
      <xdr:nvGraphicFramePr>
        <xdr:cNvPr id="2" name="Graphique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9297051" cy="6073205"/>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9297051" cy="6073205"/>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6205101" cy="4057181"/>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0.61352</cdr:x>
      <cdr:y>0.09823</cdr:y>
    </cdr:from>
    <cdr:to>
      <cdr:x>0.96785</cdr:x>
      <cdr:y>0.1567</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708560" y="596975"/>
          <a:ext cx="3296894" cy="355329"/>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13941136" cy="9100705"/>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22.xml><?xml version="1.0" encoding="utf-8"?>
<xdr:wsDr xmlns:xdr="http://schemas.openxmlformats.org/drawingml/2006/spreadsheetDrawing" xmlns:a="http://schemas.openxmlformats.org/drawingml/2006/main">
  <xdr:absoluteAnchor>
    <xdr:pos x="0" y="0"/>
    <xdr:ext cx="13947913" cy="9110870"/>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0.62626</cdr:x>
      <cdr:y>0.12414</cdr:y>
    </cdr:from>
    <cdr:to>
      <cdr:x>0.98059</cdr:x>
      <cdr:y>0.18261</cdr:y>
    </cdr:to>
    <cdr:sp macro="" textlink="">
      <cdr:nvSpPr>
        <cdr:cNvPr id="2" name="ZoneTexte 1">
          <a:extLst xmlns:a="http://schemas.openxmlformats.org/drawingml/2006/main">
            <a:ext uri="{FF2B5EF4-FFF2-40B4-BE49-F238E27FC236}">
              <a16:creationId xmlns:a16="http://schemas.microsoft.com/office/drawing/2014/main" id="{7A1670D6-D252-469A-A9F4-F3A34504BBF6}"/>
            </a:ext>
          </a:extLst>
        </cdr:cNvPr>
        <cdr:cNvSpPr txBox="1"/>
      </cdr:nvSpPr>
      <cdr:spPr>
        <a:xfrm xmlns:a="http://schemas.openxmlformats.org/drawingml/2006/main">
          <a:off x="5430344" y="781469"/>
          <a:ext cx="3072355" cy="368100"/>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3945577" cy="9109808"/>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0.1204</cdr:x>
      <cdr:y>0.05525</cdr:y>
    </cdr:from>
    <cdr:to>
      <cdr:x>0.44513</cdr:x>
      <cdr:y>0.10669</cdr:y>
    </cdr:to>
    <cdr:sp macro="" textlink="">
      <cdr:nvSpPr>
        <cdr:cNvPr id="4" name="ZoneTexte 1">
          <a:extLst xmlns:a="http://schemas.openxmlformats.org/drawingml/2006/main">
            <a:ext uri="{FF2B5EF4-FFF2-40B4-BE49-F238E27FC236}">
              <a16:creationId xmlns:a16="http://schemas.microsoft.com/office/drawing/2014/main" id="{98ADA04D-DBC8-419B-9627-B22FC07DC258}"/>
            </a:ext>
          </a:extLst>
        </cdr:cNvPr>
        <cdr:cNvSpPr txBox="1"/>
      </cdr:nvSpPr>
      <cdr:spPr>
        <a:xfrm xmlns:a="http://schemas.openxmlformats.org/drawingml/2006/main">
          <a:off x="1043044" y="346583"/>
          <a:ext cx="2813079" cy="322702"/>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3954125" cy="9120187"/>
    <xdr:graphicFrame macro="">
      <xdr:nvGraphicFramePr>
        <xdr:cNvPr id="2" name="Graphique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0.12033</cdr:x>
      <cdr:y>0.0467</cdr:y>
    </cdr:from>
    <cdr:to>
      <cdr:x>0.49751</cdr:x>
      <cdr:y>0.09814</cdr:y>
    </cdr:to>
    <cdr:sp macro="" textlink="">
      <cdr:nvSpPr>
        <cdr:cNvPr id="4" name="ZoneTexte 1">
          <a:extLst xmlns:a="http://schemas.openxmlformats.org/drawingml/2006/main">
            <a:ext uri="{FF2B5EF4-FFF2-40B4-BE49-F238E27FC236}">
              <a16:creationId xmlns:a16="http://schemas.microsoft.com/office/drawing/2014/main" id="{98ADA04D-DBC8-419B-9627-B22FC07DC258}"/>
            </a:ext>
          </a:extLst>
        </cdr:cNvPr>
        <cdr:cNvSpPr txBox="1"/>
      </cdr:nvSpPr>
      <cdr:spPr>
        <a:xfrm xmlns:a="http://schemas.openxmlformats.org/drawingml/2006/main">
          <a:off x="1118953" y="283547"/>
          <a:ext cx="3507314" cy="312353"/>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3945577" cy="9109808"/>
    <xdr:graphicFrame macro="">
      <xdr:nvGraphicFramePr>
        <xdr:cNvPr id="2" name="Graphique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0.42251</cdr:x>
      <cdr:y>0.0565</cdr:y>
    </cdr:from>
    <cdr:to>
      <cdr:x>0.79969</cdr:x>
      <cdr:y>0.10794</cdr:y>
    </cdr:to>
    <cdr:sp macro="" textlink="">
      <cdr:nvSpPr>
        <cdr:cNvPr id="4" name="ZoneTexte 1">
          <a:extLst xmlns:a="http://schemas.openxmlformats.org/drawingml/2006/main">
            <a:ext uri="{FF2B5EF4-FFF2-40B4-BE49-F238E27FC236}">
              <a16:creationId xmlns:a16="http://schemas.microsoft.com/office/drawing/2014/main" id="{98ADA04D-DBC8-419B-9627-B22FC07DC258}"/>
            </a:ext>
          </a:extLst>
        </cdr:cNvPr>
        <cdr:cNvSpPr txBox="1"/>
      </cdr:nvSpPr>
      <cdr:spPr>
        <a:xfrm xmlns:a="http://schemas.openxmlformats.org/drawingml/2006/main">
          <a:off x="3667672" y="355325"/>
          <a:ext cx="3274225" cy="323468"/>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3945577" cy="9109808"/>
    <xdr:graphicFrame macro="">
      <xdr:nvGraphicFramePr>
        <xdr:cNvPr id="2" name="Graphique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0.42251</cdr:x>
      <cdr:y>0.0565</cdr:y>
    </cdr:from>
    <cdr:to>
      <cdr:x>0.79969</cdr:x>
      <cdr:y>0.10794</cdr:y>
    </cdr:to>
    <cdr:sp macro="" textlink="">
      <cdr:nvSpPr>
        <cdr:cNvPr id="4" name="ZoneTexte 1">
          <a:extLst xmlns:a="http://schemas.openxmlformats.org/drawingml/2006/main">
            <a:ext uri="{FF2B5EF4-FFF2-40B4-BE49-F238E27FC236}">
              <a16:creationId xmlns:a16="http://schemas.microsoft.com/office/drawing/2014/main" id="{98ADA04D-DBC8-419B-9627-B22FC07DC258}"/>
            </a:ext>
          </a:extLst>
        </cdr:cNvPr>
        <cdr:cNvSpPr txBox="1"/>
      </cdr:nvSpPr>
      <cdr:spPr>
        <a:xfrm xmlns:a="http://schemas.openxmlformats.org/drawingml/2006/main">
          <a:off x="3667672" y="355325"/>
          <a:ext cx="3274225" cy="323468"/>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drawings/drawing32.xml><?xml version="1.0" encoding="utf-8"?>
<xdr:wsDr xmlns:xdr="http://schemas.openxmlformats.org/drawingml/2006/spreadsheetDrawing" xmlns:a="http://schemas.openxmlformats.org/drawingml/2006/main">
  <xdr:absoluteAnchor>
    <xdr:pos x="0" y="0"/>
    <xdr:ext cx="13945577" cy="9109808"/>
    <xdr:graphicFrame macro="">
      <xdr:nvGraphicFramePr>
        <xdr:cNvPr id="2" name="Graphique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0.14712</cdr:x>
      <cdr:y>0.03129</cdr:y>
    </cdr:from>
    <cdr:to>
      <cdr:x>0.5243</cdr:x>
      <cdr:y>0.08273</cdr:y>
    </cdr:to>
    <cdr:sp macro="" textlink="">
      <cdr:nvSpPr>
        <cdr:cNvPr id="4" name="ZoneTexte 1">
          <a:extLst xmlns:a="http://schemas.openxmlformats.org/drawingml/2006/main">
            <a:ext uri="{FF2B5EF4-FFF2-40B4-BE49-F238E27FC236}">
              <a16:creationId xmlns:a16="http://schemas.microsoft.com/office/drawing/2014/main" id="{98ADA04D-DBC8-419B-9627-B22FC07DC258}"/>
            </a:ext>
          </a:extLst>
        </cdr:cNvPr>
        <cdr:cNvSpPr txBox="1"/>
      </cdr:nvSpPr>
      <cdr:spPr>
        <a:xfrm xmlns:a="http://schemas.openxmlformats.org/drawingml/2006/main">
          <a:off x="1367547" y="189998"/>
          <a:ext cx="3506031" cy="312353"/>
        </a:xfrm>
        <a:prstGeom xmlns:a="http://schemas.openxmlformats.org/drawingml/2006/main" prst="rect">
          <a:avLst/>
        </a:prstGeom>
        <a:solidFill xmlns:a="http://schemas.openxmlformats.org/drawingml/2006/main">
          <a:schemeClr val="bg2"/>
        </a:solidFill>
        <a:ln xmlns:a="http://schemas.openxmlformats.org/drawingml/2006/main">
          <a:solidFill>
            <a:sysClr val="windowText" lastClr="000000"/>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fr-CA" sz="1600">
              <a:latin typeface="Times New Roman" panose="02020603050405020304" pitchFamily="18" charset="0"/>
              <a:cs typeface="Times New Roman" panose="02020603050405020304" pitchFamily="18" charset="0"/>
            </a:rPr>
            <a:t>Number of cases on graph : 144</a:t>
          </a:r>
        </a:p>
      </cdr:txBody>
    </cdr:sp>
  </cdr:relSizeAnchor>
</c:userShap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6.xml"/><Relationship Id="rId3" Type="http://schemas.openxmlformats.org/officeDocument/2006/relationships/ctrlProp" Target="../ctrlProps/ctrlProp41.xml"/><Relationship Id="rId7" Type="http://schemas.openxmlformats.org/officeDocument/2006/relationships/ctrlProp" Target="../ctrlProps/ctrlProp45.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44.xml"/><Relationship Id="rId11" Type="http://schemas.openxmlformats.org/officeDocument/2006/relationships/ctrlProp" Target="../ctrlProps/ctrlProp49.xml"/><Relationship Id="rId5" Type="http://schemas.openxmlformats.org/officeDocument/2006/relationships/ctrlProp" Target="../ctrlProps/ctrlProp43.xml"/><Relationship Id="rId10" Type="http://schemas.openxmlformats.org/officeDocument/2006/relationships/ctrlProp" Target="../ctrlProps/ctrlProp48.xml"/><Relationship Id="rId4" Type="http://schemas.openxmlformats.org/officeDocument/2006/relationships/ctrlProp" Target="../ctrlProps/ctrlProp42.xml"/><Relationship Id="rId9" Type="http://schemas.openxmlformats.org/officeDocument/2006/relationships/ctrlProp" Target="../ctrlProps/ctrlProp4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9">
    <tabColor rgb="FF92D050"/>
  </sheetPr>
  <dimension ref="A1:R227"/>
  <sheetViews>
    <sheetView workbookViewId="0">
      <selection activeCell="B26" sqref="B26:P34"/>
    </sheetView>
  </sheetViews>
  <sheetFormatPr defaultColWidth="11.42578125" defaultRowHeight="15" x14ac:dyDescent="0.25"/>
  <sheetData>
    <row r="1" spans="1:18" ht="15.75" thickBot="1" x14ac:dyDescent="0.3">
      <c r="A1" s="3"/>
      <c r="B1" s="3"/>
      <c r="C1" s="3"/>
      <c r="D1" s="3"/>
      <c r="E1" s="3"/>
      <c r="F1" s="3"/>
      <c r="G1" s="3"/>
      <c r="H1" s="3"/>
      <c r="I1" s="3"/>
      <c r="J1" s="3"/>
      <c r="K1" s="3"/>
      <c r="L1" s="3"/>
      <c r="M1" s="3"/>
      <c r="N1" s="3"/>
      <c r="O1" s="3"/>
      <c r="P1" s="3"/>
    </row>
    <row r="2" spans="1:18" ht="15.75" x14ac:dyDescent="0.25">
      <c r="A2" s="3"/>
      <c r="B2" s="3"/>
      <c r="C2" s="3"/>
      <c r="D2" s="3"/>
      <c r="E2" s="3"/>
      <c r="F2" s="192" t="s">
        <v>0</v>
      </c>
      <c r="G2" s="193"/>
      <c r="H2" s="193"/>
      <c r="I2" s="193"/>
      <c r="J2" s="194"/>
      <c r="K2" s="3"/>
      <c r="L2" s="3"/>
      <c r="M2" s="45"/>
      <c r="N2" s="3"/>
      <c r="O2" s="3"/>
      <c r="P2" s="3"/>
    </row>
    <row r="3" spans="1:18" ht="16.5" thickBot="1" x14ac:dyDescent="0.3">
      <c r="A3" s="3"/>
      <c r="B3" s="3"/>
      <c r="C3" s="3"/>
      <c r="D3" s="3"/>
      <c r="E3" s="3"/>
      <c r="F3" s="195"/>
      <c r="G3" s="196"/>
      <c r="H3" s="196"/>
      <c r="I3" s="196"/>
      <c r="J3" s="197"/>
      <c r="K3" s="3"/>
      <c r="L3" s="3"/>
      <c r="M3" s="45"/>
      <c r="N3" s="3"/>
      <c r="O3" s="3"/>
      <c r="P3" s="3"/>
    </row>
    <row r="4" spans="1:18" ht="18.75" x14ac:dyDescent="0.25">
      <c r="A4" s="3"/>
      <c r="B4" s="3"/>
      <c r="C4" s="3"/>
      <c r="D4" s="22"/>
      <c r="E4" s="3"/>
      <c r="F4" s="46"/>
      <c r="G4" s="46"/>
      <c r="H4" s="46"/>
      <c r="I4" s="46"/>
      <c r="J4" s="46"/>
      <c r="K4" s="3"/>
      <c r="L4" s="3"/>
      <c r="M4" s="3"/>
      <c r="N4" s="3"/>
      <c r="O4" s="3"/>
      <c r="P4" s="3"/>
    </row>
    <row r="5" spans="1:18" ht="23.25" x14ac:dyDescent="0.35">
      <c r="A5" s="3"/>
      <c r="B5" s="59" t="s">
        <v>1</v>
      </c>
      <c r="C5" s="3"/>
      <c r="D5" s="22"/>
      <c r="E5" s="3"/>
      <c r="F5" s="46"/>
      <c r="G5" s="46"/>
      <c r="H5" s="46"/>
      <c r="I5" s="46"/>
      <c r="J5" s="46"/>
      <c r="K5" s="3"/>
      <c r="L5" s="3"/>
      <c r="M5" s="3"/>
      <c r="N5" s="3"/>
      <c r="O5" s="3"/>
      <c r="P5" s="3"/>
    </row>
    <row r="6" spans="1:18" ht="15.75" customHeight="1" x14ac:dyDescent="0.25">
      <c r="A6" s="3"/>
      <c r="B6" s="3"/>
      <c r="C6" s="3"/>
      <c r="D6" s="3"/>
      <c r="E6" s="3"/>
      <c r="F6" s="46"/>
      <c r="G6" s="46"/>
      <c r="H6" s="46"/>
      <c r="I6" s="46"/>
      <c r="J6" s="46"/>
      <c r="K6" s="3"/>
      <c r="L6" s="3"/>
      <c r="M6" s="3"/>
      <c r="N6" s="3"/>
      <c r="O6" s="3"/>
      <c r="P6" s="3"/>
    </row>
    <row r="7" spans="1:18" ht="15" customHeight="1" x14ac:dyDescent="0.4">
      <c r="A7" s="3"/>
      <c r="B7" s="191" t="s">
        <v>341</v>
      </c>
      <c r="C7" s="191"/>
      <c r="D7" s="191"/>
      <c r="E7" s="191"/>
      <c r="F7" s="191"/>
      <c r="G7" s="191"/>
      <c r="H7" s="191"/>
      <c r="I7" s="191"/>
      <c r="J7" s="191"/>
      <c r="K7" s="191"/>
      <c r="L7" s="191"/>
      <c r="M7" s="191"/>
      <c r="N7" s="191"/>
      <c r="O7" s="191"/>
      <c r="P7" s="191"/>
      <c r="R7" s="62"/>
    </row>
    <row r="8" spans="1:18" ht="15" customHeight="1" x14ac:dyDescent="0.25">
      <c r="A8" s="3"/>
      <c r="B8" s="191"/>
      <c r="C8" s="191"/>
      <c r="D8" s="191"/>
      <c r="E8" s="191"/>
      <c r="F8" s="191"/>
      <c r="G8" s="191"/>
      <c r="H8" s="191"/>
      <c r="I8" s="191"/>
      <c r="J8" s="191"/>
      <c r="K8" s="191"/>
      <c r="L8" s="191"/>
      <c r="M8" s="191"/>
      <c r="N8" s="191"/>
      <c r="O8" s="191"/>
      <c r="P8" s="191"/>
    </row>
    <row r="9" spans="1:18" ht="15" customHeight="1" x14ac:dyDescent="0.25">
      <c r="A9" s="3"/>
      <c r="B9" s="191"/>
      <c r="C9" s="191"/>
      <c r="D9" s="191"/>
      <c r="E9" s="191"/>
      <c r="F9" s="191"/>
      <c r="G9" s="191"/>
      <c r="H9" s="191"/>
      <c r="I9" s="191"/>
      <c r="J9" s="191"/>
      <c r="K9" s="191"/>
      <c r="L9" s="191"/>
      <c r="M9" s="191"/>
      <c r="N9" s="191"/>
      <c r="O9" s="191"/>
      <c r="P9" s="191"/>
    </row>
    <row r="10" spans="1:18" ht="15" customHeight="1" x14ac:dyDescent="0.25">
      <c r="A10" s="3"/>
      <c r="B10" s="191"/>
      <c r="C10" s="191"/>
      <c r="D10" s="191"/>
      <c r="E10" s="191"/>
      <c r="F10" s="191"/>
      <c r="G10" s="191"/>
      <c r="H10" s="191"/>
      <c r="I10" s="191"/>
      <c r="J10" s="191"/>
      <c r="K10" s="191"/>
      <c r="L10" s="191"/>
      <c r="M10" s="191"/>
      <c r="N10" s="191"/>
      <c r="O10" s="191"/>
      <c r="P10" s="191"/>
    </row>
    <row r="11" spans="1:18" ht="15" customHeight="1" x14ac:dyDescent="0.25">
      <c r="A11" s="3"/>
      <c r="B11" s="191"/>
      <c r="C11" s="191"/>
      <c r="D11" s="191"/>
      <c r="E11" s="191"/>
      <c r="F11" s="191"/>
      <c r="G11" s="191"/>
      <c r="H11" s="191"/>
      <c r="I11" s="191"/>
      <c r="J11" s="191"/>
      <c r="K11" s="191"/>
      <c r="L11" s="191"/>
      <c r="M11" s="191"/>
      <c r="N11" s="191"/>
      <c r="O11" s="191"/>
      <c r="P11" s="191"/>
    </row>
    <row r="12" spans="1:18" ht="15" customHeight="1" x14ac:dyDescent="0.25">
      <c r="A12" s="3"/>
      <c r="B12" s="191"/>
      <c r="C12" s="191"/>
      <c r="D12" s="191"/>
      <c r="E12" s="191"/>
      <c r="F12" s="191"/>
      <c r="G12" s="191"/>
      <c r="H12" s="191"/>
      <c r="I12" s="191"/>
      <c r="J12" s="191"/>
      <c r="K12" s="191"/>
      <c r="L12" s="191"/>
      <c r="M12" s="191"/>
      <c r="N12" s="191"/>
      <c r="O12" s="191"/>
      <c r="P12" s="191"/>
    </row>
    <row r="13" spans="1:18" ht="15" customHeight="1" x14ac:dyDescent="0.25">
      <c r="A13" s="3"/>
      <c r="B13" s="191"/>
      <c r="C13" s="191"/>
      <c r="D13" s="191"/>
      <c r="E13" s="191"/>
      <c r="F13" s="191"/>
      <c r="G13" s="191"/>
      <c r="H13" s="191"/>
      <c r="I13" s="191"/>
      <c r="J13" s="191"/>
      <c r="K13" s="191"/>
      <c r="L13" s="191"/>
      <c r="M13" s="191"/>
      <c r="N13" s="191"/>
      <c r="O13" s="191"/>
      <c r="P13" s="191"/>
    </row>
    <row r="14" spans="1:18" ht="15" customHeight="1" x14ac:dyDescent="0.25">
      <c r="A14" s="3"/>
      <c r="B14" s="191"/>
      <c r="C14" s="191"/>
      <c r="D14" s="191"/>
      <c r="E14" s="191"/>
      <c r="F14" s="191"/>
      <c r="G14" s="191"/>
      <c r="H14" s="191"/>
      <c r="I14" s="191"/>
      <c r="J14" s="191"/>
      <c r="K14" s="191"/>
      <c r="L14" s="191"/>
      <c r="M14" s="191"/>
      <c r="N14" s="191"/>
      <c r="O14" s="191"/>
      <c r="P14" s="191"/>
    </row>
    <row r="15" spans="1:18" ht="15" customHeight="1" x14ac:dyDescent="0.25">
      <c r="A15" s="3"/>
      <c r="B15" s="191"/>
      <c r="C15" s="191"/>
      <c r="D15" s="191"/>
      <c r="E15" s="191"/>
      <c r="F15" s="191"/>
      <c r="G15" s="191"/>
      <c r="H15" s="191"/>
      <c r="I15" s="191"/>
      <c r="J15" s="191"/>
      <c r="K15" s="191"/>
      <c r="L15" s="191"/>
      <c r="M15" s="191"/>
      <c r="N15" s="191"/>
      <c r="O15" s="191"/>
      <c r="P15" s="191"/>
    </row>
    <row r="16" spans="1:18" ht="15" customHeight="1" x14ac:dyDescent="0.25">
      <c r="A16" s="3"/>
      <c r="B16" s="191"/>
      <c r="C16" s="191"/>
      <c r="D16" s="191"/>
      <c r="E16" s="191"/>
      <c r="F16" s="191"/>
      <c r="G16" s="191"/>
      <c r="H16" s="191"/>
      <c r="I16" s="191"/>
      <c r="J16" s="191"/>
      <c r="K16" s="191"/>
      <c r="L16" s="191"/>
      <c r="M16" s="191"/>
      <c r="N16" s="191"/>
      <c r="O16" s="191"/>
      <c r="P16" s="191"/>
    </row>
    <row r="17" spans="1:16" ht="15" customHeight="1" x14ac:dyDescent="0.25">
      <c r="A17" s="3"/>
      <c r="B17" s="191"/>
      <c r="C17" s="191"/>
      <c r="D17" s="191"/>
      <c r="E17" s="191"/>
      <c r="F17" s="191"/>
      <c r="G17" s="191"/>
      <c r="H17" s="191"/>
      <c r="I17" s="191"/>
      <c r="J17" s="191"/>
      <c r="K17" s="191"/>
      <c r="L17" s="191"/>
      <c r="M17" s="191"/>
      <c r="N17" s="191"/>
      <c r="O17" s="191"/>
      <c r="P17" s="191"/>
    </row>
    <row r="18" spans="1:16" ht="15" customHeight="1" x14ac:dyDescent="0.25">
      <c r="A18" s="3"/>
      <c r="B18" s="191"/>
      <c r="C18" s="191"/>
      <c r="D18" s="191"/>
      <c r="E18" s="191"/>
      <c r="F18" s="191"/>
      <c r="G18" s="191"/>
      <c r="H18" s="191"/>
      <c r="I18" s="191"/>
      <c r="J18" s="191"/>
      <c r="K18" s="191"/>
      <c r="L18" s="191"/>
      <c r="M18" s="191"/>
      <c r="N18" s="191"/>
      <c r="O18" s="191"/>
      <c r="P18" s="191"/>
    </row>
    <row r="19" spans="1:16" ht="15" customHeight="1" x14ac:dyDescent="0.25">
      <c r="A19" s="3"/>
      <c r="B19" s="191"/>
      <c r="C19" s="191"/>
      <c r="D19" s="191"/>
      <c r="E19" s="191"/>
      <c r="F19" s="191"/>
      <c r="G19" s="191"/>
      <c r="H19" s="191"/>
      <c r="I19" s="191"/>
      <c r="J19" s="191"/>
      <c r="K19" s="191"/>
      <c r="L19" s="191"/>
      <c r="M19" s="191"/>
      <c r="N19" s="191"/>
      <c r="O19" s="191"/>
      <c r="P19" s="191"/>
    </row>
    <row r="20" spans="1:16" ht="15" customHeight="1" x14ac:dyDescent="0.25">
      <c r="A20" s="3"/>
      <c r="B20" s="191"/>
      <c r="C20" s="191"/>
      <c r="D20" s="191"/>
      <c r="E20" s="191"/>
      <c r="F20" s="191"/>
      <c r="G20" s="191"/>
      <c r="H20" s="191"/>
      <c r="I20" s="191"/>
      <c r="J20" s="191"/>
      <c r="K20" s="191"/>
      <c r="L20" s="191"/>
      <c r="M20" s="191"/>
      <c r="N20" s="191"/>
      <c r="O20" s="191"/>
      <c r="P20" s="191"/>
    </row>
    <row r="21" spans="1:16" ht="15" customHeight="1" x14ac:dyDescent="0.25">
      <c r="A21" s="3"/>
      <c r="B21" s="191"/>
      <c r="C21" s="191"/>
      <c r="D21" s="191"/>
      <c r="E21" s="191"/>
      <c r="F21" s="191"/>
      <c r="G21" s="191"/>
      <c r="H21" s="191"/>
      <c r="I21" s="191"/>
      <c r="J21" s="191"/>
      <c r="K21" s="191"/>
      <c r="L21" s="191"/>
      <c r="M21" s="191"/>
      <c r="N21" s="191"/>
      <c r="O21" s="191"/>
      <c r="P21" s="191"/>
    </row>
    <row r="22" spans="1:16" ht="15" customHeight="1" x14ac:dyDescent="0.25">
      <c r="A22" s="3"/>
      <c r="B22" s="191"/>
      <c r="C22" s="191"/>
      <c r="D22" s="191"/>
      <c r="E22" s="191"/>
      <c r="F22" s="191"/>
      <c r="G22" s="191"/>
      <c r="H22" s="191"/>
      <c r="I22" s="191"/>
      <c r="J22" s="191"/>
      <c r="K22" s="191"/>
      <c r="L22" s="191"/>
      <c r="M22" s="191"/>
      <c r="N22" s="191"/>
      <c r="O22" s="191"/>
      <c r="P22" s="191"/>
    </row>
    <row r="23" spans="1:16" ht="15" customHeight="1" x14ac:dyDescent="0.25">
      <c r="A23" s="3"/>
      <c r="B23" s="47"/>
      <c r="C23" s="47"/>
      <c r="D23" s="47"/>
      <c r="E23" s="47"/>
      <c r="F23" s="47"/>
      <c r="G23" s="47"/>
      <c r="H23" s="47"/>
      <c r="I23" s="47"/>
      <c r="J23" s="47"/>
      <c r="K23" s="47"/>
      <c r="L23" s="47"/>
      <c r="M23" s="47"/>
      <c r="N23" s="47"/>
      <c r="O23" s="47"/>
      <c r="P23" s="32"/>
    </row>
    <row r="24" spans="1:16" ht="23.25" customHeight="1" x14ac:dyDescent="0.25">
      <c r="A24" s="3"/>
      <c r="B24" s="60" t="s">
        <v>2</v>
      </c>
      <c r="C24" s="47"/>
      <c r="D24" s="47"/>
      <c r="E24" s="47"/>
      <c r="F24" s="47"/>
      <c r="G24" s="47"/>
      <c r="H24" s="47"/>
      <c r="I24" s="47"/>
      <c r="J24" s="47"/>
      <c r="K24" s="47"/>
      <c r="L24" s="47"/>
      <c r="M24" s="47"/>
      <c r="N24" s="47"/>
      <c r="O24" s="47"/>
      <c r="P24" s="32"/>
    </row>
    <row r="25" spans="1:16" ht="15.75" customHeight="1" x14ac:dyDescent="0.25">
      <c r="A25" s="3"/>
      <c r="B25" s="47"/>
      <c r="C25" s="47"/>
      <c r="D25" s="47"/>
      <c r="E25" s="47"/>
      <c r="F25" s="47"/>
      <c r="G25" s="47"/>
      <c r="H25" s="47"/>
      <c r="I25" s="47"/>
      <c r="J25" s="47"/>
      <c r="K25" s="47"/>
      <c r="L25" s="47"/>
      <c r="M25" s="47"/>
      <c r="N25" s="47"/>
      <c r="O25" s="47"/>
      <c r="P25" s="32"/>
    </row>
    <row r="26" spans="1:16" ht="15.75" customHeight="1" x14ac:dyDescent="0.25">
      <c r="A26" s="3"/>
      <c r="B26" s="191" t="s">
        <v>3</v>
      </c>
      <c r="C26" s="191"/>
      <c r="D26" s="191"/>
      <c r="E26" s="191"/>
      <c r="F26" s="191"/>
      <c r="G26" s="191"/>
      <c r="H26" s="191"/>
      <c r="I26" s="191"/>
      <c r="J26" s="191"/>
      <c r="K26" s="191"/>
      <c r="L26" s="191"/>
      <c r="M26" s="191"/>
      <c r="N26" s="191"/>
      <c r="O26" s="191"/>
      <c r="P26" s="191"/>
    </row>
    <row r="27" spans="1:16" ht="15.75" customHeight="1" x14ac:dyDescent="0.25">
      <c r="A27" s="3"/>
      <c r="B27" s="191"/>
      <c r="C27" s="191"/>
      <c r="D27" s="191"/>
      <c r="E27" s="191"/>
      <c r="F27" s="191"/>
      <c r="G27" s="191"/>
      <c r="H27" s="191"/>
      <c r="I27" s="191"/>
      <c r="J27" s="191"/>
      <c r="K27" s="191"/>
      <c r="L27" s="191"/>
      <c r="M27" s="191"/>
      <c r="N27" s="191"/>
      <c r="O27" s="191"/>
      <c r="P27" s="191"/>
    </row>
    <row r="28" spans="1:16" ht="15.75" customHeight="1" x14ac:dyDescent="0.25">
      <c r="A28" s="3"/>
      <c r="B28" s="191"/>
      <c r="C28" s="191"/>
      <c r="D28" s="191"/>
      <c r="E28" s="191"/>
      <c r="F28" s="191"/>
      <c r="G28" s="191"/>
      <c r="H28" s="191"/>
      <c r="I28" s="191"/>
      <c r="J28" s="191"/>
      <c r="K28" s="191"/>
      <c r="L28" s="191"/>
      <c r="M28" s="191"/>
      <c r="N28" s="191"/>
      <c r="O28" s="191"/>
      <c r="P28" s="191"/>
    </row>
    <row r="29" spans="1:16" ht="15.75" customHeight="1" x14ac:dyDescent="0.25">
      <c r="A29" s="3"/>
      <c r="B29" s="191"/>
      <c r="C29" s="191"/>
      <c r="D29" s="191"/>
      <c r="E29" s="191"/>
      <c r="F29" s="191"/>
      <c r="G29" s="191"/>
      <c r="H29" s="191"/>
      <c r="I29" s="191"/>
      <c r="J29" s="191"/>
      <c r="K29" s="191"/>
      <c r="L29" s="191"/>
      <c r="M29" s="191"/>
      <c r="N29" s="191"/>
      <c r="O29" s="191"/>
      <c r="P29" s="191"/>
    </row>
    <row r="30" spans="1:16" ht="15.75" customHeight="1" x14ac:dyDescent="0.25">
      <c r="A30" s="3"/>
      <c r="B30" s="191"/>
      <c r="C30" s="191"/>
      <c r="D30" s="191"/>
      <c r="E30" s="191"/>
      <c r="F30" s="191"/>
      <c r="G30" s="191"/>
      <c r="H30" s="191"/>
      <c r="I30" s="191"/>
      <c r="J30" s="191"/>
      <c r="K30" s="191"/>
      <c r="L30" s="191"/>
      <c r="M30" s="191"/>
      <c r="N30" s="191"/>
      <c r="O30" s="191"/>
      <c r="P30" s="191"/>
    </row>
    <row r="31" spans="1:16" ht="15.75" customHeight="1" x14ac:dyDescent="0.25">
      <c r="A31" s="3"/>
      <c r="B31" s="191"/>
      <c r="C31" s="191"/>
      <c r="D31" s="191"/>
      <c r="E31" s="191"/>
      <c r="F31" s="191"/>
      <c r="G31" s="191"/>
      <c r="H31" s="191"/>
      <c r="I31" s="191"/>
      <c r="J31" s="191"/>
      <c r="K31" s="191"/>
      <c r="L31" s="191"/>
      <c r="M31" s="191"/>
      <c r="N31" s="191"/>
      <c r="O31" s="191"/>
      <c r="P31" s="191"/>
    </row>
    <row r="32" spans="1:16" ht="15.75" customHeight="1" x14ac:dyDescent="0.25">
      <c r="A32" s="3"/>
      <c r="B32" s="191"/>
      <c r="C32" s="191"/>
      <c r="D32" s="191"/>
      <c r="E32" s="191"/>
      <c r="F32" s="191"/>
      <c r="G32" s="191"/>
      <c r="H32" s="191"/>
      <c r="I32" s="191"/>
      <c r="J32" s="191"/>
      <c r="K32" s="191"/>
      <c r="L32" s="191"/>
      <c r="M32" s="191"/>
      <c r="N32" s="191"/>
      <c r="O32" s="191"/>
      <c r="P32" s="191"/>
    </row>
    <row r="33" spans="1:16" ht="15.75" customHeight="1" x14ac:dyDescent="0.25">
      <c r="A33" s="3"/>
      <c r="B33" s="191"/>
      <c r="C33" s="191"/>
      <c r="D33" s="191"/>
      <c r="E33" s="191"/>
      <c r="F33" s="191"/>
      <c r="G33" s="191"/>
      <c r="H33" s="191"/>
      <c r="I33" s="191"/>
      <c r="J33" s="191"/>
      <c r="K33" s="191"/>
      <c r="L33" s="191"/>
      <c r="M33" s="191"/>
      <c r="N33" s="191"/>
      <c r="O33" s="191"/>
      <c r="P33" s="191"/>
    </row>
    <row r="34" spans="1:16" ht="15.75" customHeight="1" x14ac:dyDescent="0.25">
      <c r="A34" s="3"/>
      <c r="B34" s="191"/>
      <c r="C34" s="191"/>
      <c r="D34" s="191"/>
      <c r="E34" s="191"/>
      <c r="F34" s="191"/>
      <c r="G34" s="191"/>
      <c r="H34" s="191"/>
      <c r="I34" s="191"/>
      <c r="J34" s="191"/>
      <c r="K34" s="191"/>
      <c r="L34" s="191"/>
      <c r="M34" s="191"/>
      <c r="N34" s="191"/>
      <c r="O34" s="191"/>
      <c r="P34" s="191"/>
    </row>
    <row r="35" spans="1:16" ht="15.75" customHeight="1" x14ac:dyDescent="0.25">
      <c r="A35" s="3"/>
      <c r="B35" s="191" t="s">
        <v>4</v>
      </c>
      <c r="C35" s="191"/>
      <c r="D35" s="191"/>
      <c r="E35" s="191"/>
      <c r="F35" s="191"/>
      <c r="G35" s="191"/>
      <c r="H35" s="191"/>
      <c r="I35" s="191"/>
      <c r="J35" s="191"/>
      <c r="K35" s="191"/>
      <c r="L35" s="191"/>
      <c r="M35" s="191"/>
      <c r="N35" s="191"/>
      <c r="O35" s="191"/>
      <c r="P35" s="191"/>
    </row>
    <row r="36" spans="1:16" ht="15.75" customHeight="1" x14ac:dyDescent="0.25">
      <c r="A36" s="3"/>
      <c r="B36" s="47"/>
      <c r="C36" s="47"/>
      <c r="D36" s="47"/>
      <c r="E36" s="47"/>
      <c r="F36" s="47"/>
      <c r="G36" s="47"/>
      <c r="H36" s="47"/>
      <c r="I36" s="47"/>
      <c r="J36" s="47"/>
      <c r="K36" s="47"/>
      <c r="L36" s="47"/>
      <c r="M36" s="47"/>
      <c r="N36" s="47"/>
      <c r="O36" s="47"/>
      <c r="P36" s="32"/>
    </row>
    <row r="37" spans="1:16" ht="15.75" customHeight="1" x14ac:dyDescent="0.25">
      <c r="A37" s="3"/>
      <c r="B37" s="47"/>
      <c r="C37" s="47"/>
      <c r="D37" s="47"/>
      <c r="E37" s="47"/>
      <c r="F37" s="47"/>
      <c r="G37" s="47"/>
      <c r="H37" s="47"/>
      <c r="I37" s="47"/>
      <c r="J37" s="47"/>
      <c r="K37" s="47"/>
      <c r="L37" s="47"/>
      <c r="M37" s="47"/>
      <c r="N37" s="47"/>
      <c r="O37" s="47"/>
      <c r="P37" s="32"/>
    </row>
    <row r="38" spans="1:16" ht="17.25" customHeight="1" x14ac:dyDescent="0.35">
      <c r="A38" s="3"/>
      <c r="B38" s="59" t="s">
        <v>5</v>
      </c>
      <c r="C38" s="47"/>
      <c r="D38" s="47"/>
      <c r="E38" s="47"/>
      <c r="F38" s="47"/>
      <c r="G38" s="47"/>
      <c r="H38" s="47"/>
      <c r="I38" s="47"/>
      <c r="J38" s="47"/>
      <c r="K38" s="47"/>
      <c r="L38" s="47"/>
      <c r="M38" s="47"/>
      <c r="N38" s="47"/>
      <c r="O38" s="47"/>
      <c r="P38" s="32"/>
    </row>
    <row r="39" spans="1:16" ht="17.25" customHeight="1" x14ac:dyDescent="0.35">
      <c r="A39" s="3"/>
      <c r="B39" s="59"/>
      <c r="C39" s="47"/>
      <c r="D39" s="47"/>
      <c r="E39" s="47"/>
      <c r="F39" s="47"/>
      <c r="G39" s="47"/>
      <c r="H39" s="47"/>
      <c r="I39" s="47"/>
      <c r="J39" s="47"/>
      <c r="K39" s="47"/>
      <c r="L39" s="47"/>
      <c r="M39" s="47"/>
      <c r="N39" s="47"/>
      <c r="O39" s="47"/>
      <c r="P39" s="32"/>
    </row>
    <row r="40" spans="1:16" ht="17.25" customHeight="1" x14ac:dyDescent="0.25">
      <c r="A40" s="3"/>
      <c r="B40" s="198" t="s">
        <v>0</v>
      </c>
      <c r="C40" s="198"/>
      <c r="D40" s="198"/>
      <c r="E40" s="47"/>
      <c r="F40" s="47"/>
      <c r="G40" s="47"/>
      <c r="H40" s="47"/>
      <c r="I40" s="47"/>
      <c r="J40" s="47"/>
      <c r="K40" s="47"/>
      <c r="L40" s="47"/>
      <c r="M40" s="47"/>
      <c r="N40" s="47"/>
      <c r="O40" s="47"/>
      <c r="P40" s="32"/>
    </row>
    <row r="41" spans="1:16" ht="17.25" customHeight="1" x14ac:dyDescent="0.25">
      <c r="A41" s="3"/>
      <c r="B41" s="198"/>
      <c r="C41" s="198"/>
      <c r="D41" s="198"/>
      <c r="E41" s="47"/>
      <c r="F41" s="47"/>
      <c r="G41" s="47"/>
      <c r="H41" s="47"/>
      <c r="I41" s="47"/>
      <c r="J41" s="47"/>
      <c r="K41" s="47"/>
      <c r="L41" s="47"/>
      <c r="M41" s="47"/>
      <c r="N41" s="47"/>
      <c r="O41" s="47"/>
      <c r="P41" s="32"/>
    </row>
    <row r="42" spans="1:16" ht="17.25" customHeight="1" x14ac:dyDescent="0.35">
      <c r="A42" s="3"/>
      <c r="B42" s="59"/>
      <c r="C42" s="47"/>
      <c r="D42" s="47"/>
      <c r="E42" s="47"/>
      <c r="F42" s="47"/>
      <c r="G42" s="47"/>
      <c r="H42" s="47"/>
      <c r="I42" s="47"/>
      <c r="J42" s="47"/>
      <c r="K42" s="47"/>
      <c r="L42" s="47"/>
      <c r="M42" s="47"/>
      <c r="N42" s="47"/>
      <c r="O42" s="47"/>
      <c r="P42" s="32"/>
    </row>
    <row r="43" spans="1:16" ht="17.25" customHeight="1" x14ac:dyDescent="0.25">
      <c r="A43" s="3"/>
      <c r="B43" s="204" t="s">
        <v>6</v>
      </c>
      <c r="C43" s="204"/>
      <c r="D43" s="204"/>
      <c r="E43" s="204"/>
      <c r="F43" s="204"/>
      <c r="G43" s="204"/>
      <c r="H43" s="204"/>
      <c r="I43" s="204"/>
      <c r="J43" s="204"/>
      <c r="K43" s="204"/>
      <c r="L43" s="204"/>
      <c r="M43" s="204"/>
      <c r="N43" s="204"/>
      <c r="O43" s="204"/>
      <c r="P43" s="204"/>
    </row>
    <row r="44" spans="1:16" ht="17.25" customHeight="1" x14ac:dyDescent="0.25">
      <c r="A44" s="3"/>
      <c r="B44" s="83"/>
      <c r="C44" s="83"/>
      <c r="D44" s="83"/>
      <c r="E44" s="83"/>
      <c r="F44" s="83"/>
      <c r="G44" s="83"/>
      <c r="H44" s="83"/>
      <c r="I44" s="83"/>
      <c r="J44" s="83"/>
      <c r="K44" s="83"/>
      <c r="L44" s="83"/>
      <c r="M44" s="83"/>
      <c r="N44" s="83"/>
      <c r="O44" s="83"/>
      <c r="P44" s="83"/>
    </row>
    <row r="45" spans="1:16" ht="15.75" customHeight="1" x14ac:dyDescent="0.25">
      <c r="A45" s="3"/>
      <c r="B45" s="49"/>
      <c r="C45" s="49"/>
      <c r="D45" s="49"/>
      <c r="E45" s="49"/>
      <c r="F45" s="49"/>
      <c r="G45" s="49"/>
      <c r="H45" s="49"/>
      <c r="I45" s="49"/>
      <c r="J45" s="49"/>
      <c r="K45" s="49"/>
      <c r="L45" s="49"/>
      <c r="M45" s="32"/>
      <c r="N45" s="32"/>
      <c r="O45" s="32"/>
      <c r="P45" s="32"/>
    </row>
    <row r="46" spans="1:16" ht="15.75" customHeight="1" x14ac:dyDescent="0.25">
      <c r="A46" s="3"/>
      <c r="B46" s="198" t="s">
        <v>7</v>
      </c>
      <c r="C46" s="198"/>
      <c r="D46" s="198"/>
      <c r="E46" s="55"/>
      <c r="F46" s="55"/>
      <c r="G46" s="55"/>
      <c r="H46" s="55"/>
      <c r="I46" s="55"/>
      <c r="J46" s="55"/>
      <c r="K46" s="55"/>
      <c r="L46" s="55"/>
      <c r="M46" s="32"/>
      <c r="N46" s="32"/>
      <c r="O46" s="32"/>
      <c r="P46" s="32"/>
    </row>
    <row r="47" spans="1:16" ht="15.75" customHeight="1" x14ac:dyDescent="0.25">
      <c r="A47" s="3"/>
      <c r="B47" s="198"/>
      <c r="C47" s="198"/>
      <c r="D47" s="198"/>
      <c r="E47" s="55"/>
      <c r="F47" s="55"/>
      <c r="G47" s="55"/>
      <c r="H47" s="55"/>
      <c r="I47" s="55"/>
      <c r="J47" s="55"/>
      <c r="K47" s="55"/>
      <c r="L47" s="55"/>
      <c r="M47" s="32"/>
      <c r="N47" s="32"/>
      <c r="O47" s="32"/>
      <c r="P47" s="32"/>
    </row>
    <row r="48" spans="1:16" ht="15.75" customHeight="1" x14ac:dyDescent="0.25">
      <c r="A48" s="3"/>
      <c r="B48" s="55"/>
      <c r="C48" s="55"/>
      <c r="D48" s="55"/>
      <c r="E48" s="55"/>
      <c r="F48" s="55"/>
      <c r="G48" s="55"/>
      <c r="H48" s="55"/>
      <c r="I48" s="55"/>
      <c r="J48" s="55"/>
      <c r="K48" s="55"/>
      <c r="L48" s="55"/>
      <c r="M48" s="32"/>
      <c r="N48" s="32"/>
      <c r="O48" s="32"/>
      <c r="P48" s="32"/>
    </row>
    <row r="49" spans="1:16" ht="31.5" customHeight="1" x14ac:dyDescent="0.25">
      <c r="A49" s="3"/>
      <c r="B49" s="199" t="s">
        <v>8</v>
      </c>
      <c r="C49" s="199"/>
      <c r="D49" s="199"/>
      <c r="E49" s="199"/>
      <c r="F49" s="199"/>
      <c r="G49" s="199"/>
      <c r="H49" s="199"/>
      <c r="I49" s="199"/>
      <c r="J49" s="199"/>
      <c r="K49" s="199"/>
      <c r="L49" s="199"/>
      <c r="M49" s="199"/>
      <c r="N49" s="199"/>
      <c r="O49" s="199"/>
      <c r="P49" s="199"/>
    </row>
    <row r="50" spans="1:16" ht="15.75" customHeight="1" x14ac:dyDescent="0.25">
      <c r="A50" s="3"/>
      <c r="B50" s="199"/>
      <c r="C50" s="199"/>
      <c r="D50" s="199"/>
      <c r="E50" s="199"/>
      <c r="F50" s="199"/>
      <c r="G50" s="199"/>
      <c r="H50" s="199"/>
      <c r="I50" s="199"/>
      <c r="J50" s="199"/>
      <c r="K50" s="199"/>
      <c r="L50" s="199"/>
      <c r="M50" s="199"/>
      <c r="N50" s="199"/>
      <c r="O50" s="199"/>
      <c r="P50" s="199"/>
    </row>
    <row r="51" spans="1:16" ht="15.75" customHeight="1" x14ac:dyDescent="0.25">
      <c r="A51" s="3"/>
      <c r="B51" s="199"/>
      <c r="C51" s="199"/>
      <c r="D51" s="199"/>
      <c r="E51" s="199"/>
      <c r="F51" s="199"/>
      <c r="G51" s="199"/>
      <c r="H51" s="199"/>
      <c r="I51" s="199"/>
      <c r="J51" s="199"/>
      <c r="K51" s="199"/>
      <c r="L51" s="199"/>
      <c r="M51" s="199"/>
      <c r="N51" s="199"/>
      <c r="O51" s="199"/>
      <c r="P51" s="199"/>
    </row>
    <row r="52" spans="1:16" ht="15.75" customHeight="1" x14ac:dyDescent="0.25">
      <c r="A52" s="3"/>
      <c r="B52" s="199"/>
      <c r="C52" s="199"/>
      <c r="D52" s="199"/>
      <c r="E52" s="199"/>
      <c r="F52" s="199"/>
      <c r="G52" s="199"/>
      <c r="H52" s="199"/>
      <c r="I52" s="199"/>
      <c r="J52" s="199"/>
      <c r="K52" s="199"/>
      <c r="L52" s="199"/>
      <c r="M52" s="199"/>
      <c r="N52" s="199"/>
      <c r="O52" s="199"/>
      <c r="P52" s="199"/>
    </row>
    <row r="53" spans="1:16" ht="15.75" customHeight="1" x14ac:dyDescent="0.25">
      <c r="A53" s="3"/>
      <c r="B53" s="199"/>
      <c r="C53" s="199"/>
      <c r="D53" s="199"/>
      <c r="E53" s="199"/>
      <c r="F53" s="199"/>
      <c r="G53" s="199"/>
      <c r="H53" s="199"/>
      <c r="I53" s="199"/>
      <c r="J53" s="199"/>
      <c r="K53" s="199"/>
      <c r="L53" s="199"/>
      <c r="M53" s="199"/>
      <c r="N53" s="199"/>
      <c r="O53" s="199"/>
      <c r="P53" s="199"/>
    </row>
    <row r="54" spans="1:16" ht="15.75" customHeight="1" x14ac:dyDescent="0.25">
      <c r="A54" s="3"/>
      <c r="B54" s="199"/>
      <c r="C54" s="199"/>
      <c r="D54" s="199"/>
      <c r="E54" s="199"/>
      <c r="F54" s="199"/>
      <c r="G54" s="199"/>
      <c r="H54" s="199"/>
      <c r="I54" s="199"/>
      <c r="J54" s="199"/>
      <c r="K54" s="199"/>
      <c r="L54" s="199"/>
      <c r="M54" s="199"/>
      <c r="N54" s="199"/>
      <c r="O54" s="199"/>
      <c r="P54" s="199"/>
    </row>
    <row r="55" spans="1:16" ht="15.75" customHeight="1" x14ac:dyDescent="0.25">
      <c r="A55" s="3"/>
      <c r="B55" s="55"/>
      <c r="C55" s="55"/>
      <c r="D55" s="55"/>
      <c r="E55" s="55"/>
      <c r="F55" s="55"/>
      <c r="G55" s="55"/>
      <c r="H55" s="55"/>
      <c r="I55" s="55"/>
      <c r="J55" s="55"/>
      <c r="K55" s="55"/>
      <c r="L55" s="55"/>
      <c r="M55" s="32"/>
      <c r="N55" s="32"/>
      <c r="O55" s="32"/>
      <c r="P55" s="32"/>
    </row>
    <row r="56" spans="1:16" ht="15.75" customHeight="1" x14ac:dyDescent="0.25">
      <c r="A56" s="3"/>
      <c r="B56" s="198" t="s">
        <v>9</v>
      </c>
      <c r="C56" s="198"/>
      <c r="D56" s="198"/>
      <c r="E56" s="198"/>
      <c r="F56" s="55"/>
      <c r="G56" s="55"/>
      <c r="H56" s="55"/>
      <c r="I56" s="55"/>
      <c r="J56" s="55"/>
      <c r="K56" s="55"/>
      <c r="L56" s="55"/>
      <c r="M56" s="32"/>
      <c r="N56" s="32"/>
      <c r="O56" s="32"/>
      <c r="P56" s="32"/>
    </row>
    <row r="57" spans="1:16" ht="15.75" customHeight="1" x14ac:dyDescent="0.25">
      <c r="A57" s="3"/>
      <c r="B57" s="198"/>
      <c r="C57" s="198"/>
      <c r="D57" s="198"/>
      <c r="E57" s="198"/>
      <c r="F57" s="55"/>
      <c r="G57" s="55"/>
      <c r="H57" s="55"/>
      <c r="I57" s="55"/>
      <c r="J57" s="55"/>
      <c r="K57" s="55"/>
      <c r="L57" s="55"/>
      <c r="M57" s="32"/>
      <c r="N57" s="32"/>
      <c r="O57" s="32"/>
      <c r="P57" s="32"/>
    </row>
    <row r="58" spans="1:16" ht="15.75" customHeight="1" x14ac:dyDescent="0.25">
      <c r="A58" s="3"/>
      <c r="B58" s="55"/>
      <c r="C58" s="55"/>
      <c r="D58" s="55"/>
      <c r="E58" s="55"/>
      <c r="F58" s="55"/>
      <c r="G58" s="55"/>
      <c r="H58" s="55"/>
      <c r="I58" s="55"/>
      <c r="J58" s="55"/>
      <c r="K58" s="55"/>
      <c r="L58" s="55"/>
      <c r="M58" s="32"/>
      <c r="N58" s="32"/>
      <c r="O58" s="32"/>
      <c r="P58" s="32"/>
    </row>
    <row r="59" spans="1:16" ht="15.75" customHeight="1" x14ac:dyDescent="0.25">
      <c r="A59" s="3"/>
      <c r="B59" s="199" t="s">
        <v>10</v>
      </c>
      <c r="C59" s="199"/>
      <c r="D59" s="199"/>
      <c r="E59" s="199"/>
      <c r="F59" s="199"/>
      <c r="G59" s="199"/>
      <c r="H59" s="199"/>
      <c r="I59" s="199"/>
      <c r="J59" s="199"/>
      <c r="K59" s="199"/>
      <c r="L59" s="199"/>
      <c r="M59" s="199"/>
      <c r="N59" s="199"/>
      <c r="O59" s="199"/>
      <c r="P59" s="199"/>
    </row>
    <row r="60" spans="1:16" ht="15.75" customHeight="1" x14ac:dyDescent="0.25">
      <c r="A60" s="3"/>
      <c r="B60" s="199"/>
      <c r="C60" s="199"/>
      <c r="D60" s="199"/>
      <c r="E60" s="199"/>
      <c r="F60" s="199"/>
      <c r="G60" s="199"/>
      <c r="H60" s="199"/>
      <c r="I60" s="199"/>
      <c r="J60" s="199"/>
      <c r="K60" s="199"/>
      <c r="L60" s="199"/>
      <c r="M60" s="199"/>
      <c r="N60" s="199"/>
      <c r="O60" s="199"/>
      <c r="P60" s="199"/>
    </row>
    <row r="61" spans="1:16" ht="15.75" customHeight="1" x14ac:dyDescent="0.25">
      <c r="A61" s="3"/>
      <c r="B61" s="199"/>
      <c r="C61" s="199"/>
      <c r="D61" s="199"/>
      <c r="E61" s="199"/>
      <c r="F61" s="199"/>
      <c r="G61" s="199"/>
      <c r="H61" s="199"/>
      <c r="I61" s="199"/>
      <c r="J61" s="199"/>
      <c r="K61" s="199"/>
      <c r="L61" s="199"/>
      <c r="M61" s="199"/>
      <c r="N61" s="199"/>
      <c r="O61" s="199"/>
      <c r="P61" s="199"/>
    </row>
    <row r="62" spans="1:16" ht="15.75" customHeight="1" x14ac:dyDescent="0.25">
      <c r="A62" s="3"/>
      <c r="B62" s="199"/>
      <c r="C62" s="199"/>
      <c r="D62" s="199"/>
      <c r="E62" s="199"/>
      <c r="F62" s="199"/>
      <c r="G62" s="199"/>
      <c r="H62" s="199"/>
      <c r="I62" s="199"/>
      <c r="J62" s="199"/>
      <c r="K62" s="199"/>
      <c r="L62" s="199"/>
      <c r="M62" s="199"/>
      <c r="N62" s="199"/>
      <c r="O62" s="199"/>
      <c r="P62" s="199"/>
    </row>
    <row r="63" spans="1:16" ht="15.75" customHeight="1" x14ac:dyDescent="0.25">
      <c r="A63" s="3"/>
      <c r="B63" s="199"/>
      <c r="C63" s="199"/>
      <c r="D63" s="199"/>
      <c r="E63" s="199"/>
      <c r="F63" s="199"/>
      <c r="G63" s="199"/>
      <c r="H63" s="199"/>
      <c r="I63" s="199"/>
      <c r="J63" s="199"/>
      <c r="K63" s="199"/>
      <c r="L63" s="199"/>
      <c r="M63" s="199"/>
      <c r="N63" s="199"/>
      <c r="O63" s="199"/>
      <c r="P63" s="199"/>
    </row>
    <row r="64" spans="1:16" ht="15.75" customHeight="1" x14ac:dyDescent="0.25">
      <c r="A64" s="3"/>
      <c r="B64" s="199"/>
      <c r="C64" s="199"/>
      <c r="D64" s="199"/>
      <c r="E64" s="199"/>
      <c r="F64" s="199"/>
      <c r="G64" s="199"/>
      <c r="H64" s="199"/>
      <c r="I64" s="199"/>
      <c r="J64" s="199"/>
      <c r="K64" s="199"/>
      <c r="L64" s="199"/>
      <c r="M64" s="199"/>
      <c r="N64" s="199"/>
      <c r="O64" s="199"/>
      <c r="P64" s="199"/>
    </row>
    <row r="65" spans="1:16" ht="15.75" customHeight="1" x14ac:dyDescent="0.25">
      <c r="A65" s="3"/>
      <c r="B65" s="199"/>
      <c r="C65" s="199"/>
      <c r="D65" s="199"/>
      <c r="E65" s="199"/>
      <c r="F65" s="199"/>
      <c r="G65" s="199"/>
      <c r="H65" s="199"/>
      <c r="I65" s="199"/>
      <c r="J65" s="199"/>
      <c r="K65" s="199"/>
      <c r="L65" s="199"/>
      <c r="M65" s="199"/>
      <c r="N65" s="199"/>
      <c r="O65" s="199"/>
      <c r="P65" s="199"/>
    </row>
    <row r="66" spans="1:16" ht="15.75" customHeight="1" x14ac:dyDescent="0.25">
      <c r="A66" s="3"/>
      <c r="B66" s="199"/>
      <c r="C66" s="199"/>
      <c r="D66" s="199"/>
      <c r="E66" s="199"/>
      <c r="F66" s="199"/>
      <c r="G66" s="199"/>
      <c r="H66" s="199"/>
      <c r="I66" s="199"/>
      <c r="J66" s="199"/>
      <c r="K66" s="199"/>
      <c r="L66" s="199"/>
      <c r="M66" s="199"/>
      <c r="N66" s="199"/>
      <c r="O66" s="199"/>
      <c r="P66" s="199"/>
    </row>
    <row r="67" spans="1:16" ht="15.75" customHeight="1" x14ac:dyDescent="0.25">
      <c r="A67" s="3"/>
      <c r="B67" s="199"/>
      <c r="C67" s="199"/>
      <c r="D67" s="199"/>
      <c r="E67" s="199"/>
      <c r="F67" s="199"/>
      <c r="G67" s="199"/>
      <c r="H67" s="199"/>
      <c r="I67" s="199"/>
      <c r="J67" s="199"/>
      <c r="K67" s="199"/>
      <c r="L67" s="199"/>
      <c r="M67" s="199"/>
      <c r="N67" s="199"/>
      <c r="O67" s="199"/>
      <c r="P67" s="199"/>
    </row>
    <row r="68" spans="1:16" ht="15.75" customHeight="1" x14ac:dyDescent="0.25">
      <c r="A68" s="3"/>
      <c r="B68" s="55"/>
      <c r="C68" s="55"/>
      <c r="D68" s="55"/>
      <c r="E68" s="55"/>
      <c r="F68" s="55"/>
      <c r="G68" s="55"/>
      <c r="H68" s="55"/>
      <c r="I68" s="55"/>
      <c r="J68" s="55"/>
      <c r="K68" s="55"/>
      <c r="L68" s="55"/>
      <c r="M68" s="32"/>
      <c r="N68" s="32"/>
      <c r="O68" s="32"/>
      <c r="P68" s="32"/>
    </row>
    <row r="69" spans="1:16" ht="15.75" customHeight="1" x14ac:dyDescent="0.25">
      <c r="A69" s="3"/>
      <c r="B69" s="198" t="s">
        <v>11</v>
      </c>
      <c r="C69" s="198"/>
      <c r="D69" s="3"/>
      <c r="E69" s="3"/>
      <c r="F69" s="3"/>
      <c r="G69" s="3"/>
      <c r="H69" s="3"/>
      <c r="I69" s="3"/>
      <c r="J69" s="3"/>
      <c r="K69" s="3"/>
      <c r="L69" s="3"/>
      <c r="M69" s="3"/>
      <c r="N69" s="3"/>
      <c r="O69" s="3"/>
      <c r="P69" s="3"/>
    </row>
    <row r="70" spans="1:16" ht="15.75" customHeight="1" x14ac:dyDescent="0.25">
      <c r="A70" s="3"/>
      <c r="B70" s="198"/>
      <c r="C70" s="198"/>
      <c r="D70" s="3"/>
      <c r="E70" s="3"/>
      <c r="F70" s="3"/>
      <c r="G70" s="3"/>
      <c r="H70" s="3"/>
      <c r="I70" s="3"/>
      <c r="J70" s="3"/>
      <c r="K70" s="3"/>
      <c r="L70" s="3"/>
      <c r="M70" s="3"/>
      <c r="N70" s="3"/>
      <c r="O70" s="3"/>
      <c r="P70" s="3"/>
    </row>
    <row r="71" spans="1:16" ht="15.75" customHeight="1" x14ac:dyDescent="0.25">
      <c r="A71" s="3"/>
      <c r="B71" s="56"/>
      <c r="C71" s="56"/>
      <c r="D71" s="3"/>
      <c r="E71" s="3"/>
      <c r="F71" s="3"/>
      <c r="G71" s="3"/>
      <c r="H71" s="3"/>
      <c r="I71" s="3"/>
      <c r="J71" s="3"/>
      <c r="K71" s="3"/>
      <c r="L71" s="3"/>
      <c r="M71" s="3"/>
      <c r="N71" s="3"/>
      <c r="O71" s="3"/>
      <c r="P71" s="3"/>
    </row>
    <row r="72" spans="1:16" ht="15.75" customHeight="1" x14ac:dyDescent="0.25">
      <c r="A72" s="3"/>
      <c r="B72" s="191" t="s">
        <v>12</v>
      </c>
      <c r="C72" s="191"/>
      <c r="D72" s="191"/>
      <c r="E72" s="191"/>
      <c r="F72" s="191"/>
      <c r="G72" s="191"/>
      <c r="H72" s="191"/>
      <c r="I72" s="191"/>
      <c r="J72" s="191"/>
      <c r="K72" s="191"/>
      <c r="L72" s="191"/>
      <c r="M72" s="191"/>
      <c r="N72" s="191"/>
      <c r="O72" s="191"/>
      <c r="P72" s="191"/>
    </row>
    <row r="73" spans="1:16" ht="15.75" customHeight="1" x14ac:dyDescent="0.25">
      <c r="A73" s="3"/>
      <c r="B73" s="191"/>
      <c r="C73" s="191"/>
      <c r="D73" s="191"/>
      <c r="E73" s="191"/>
      <c r="F73" s="191"/>
      <c r="G73" s="191"/>
      <c r="H73" s="191"/>
      <c r="I73" s="191"/>
      <c r="J73" s="191"/>
      <c r="K73" s="191"/>
      <c r="L73" s="191"/>
      <c r="M73" s="191"/>
      <c r="N73" s="191"/>
      <c r="O73" s="191"/>
      <c r="P73" s="191"/>
    </row>
    <row r="74" spans="1:16" x14ac:dyDescent="0.25">
      <c r="A74" s="3"/>
      <c r="B74" s="3"/>
      <c r="C74" s="3" t="s">
        <v>13</v>
      </c>
      <c r="D74" s="3"/>
      <c r="E74" s="3"/>
      <c r="F74" s="3"/>
      <c r="G74" s="3"/>
      <c r="H74" s="3"/>
      <c r="I74" s="3"/>
      <c r="J74" s="3"/>
      <c r="K74" s="3"/>
      <c r="L74" s="3"/>
      <c r="M74" s="3"/>
      <c r="N74" s="3"/>
      <c r="O74" s="3"/>
      <c r="P74" s="3"/>
    </row>
    <row r="75" spans="1:16" ht="15.75" x14ac:dyDescent="0.25">
      <c r="A75" s="3"/>
      <c r="B75" s="54" t="s">
        <v>14</v>
      </c>
      <c r="C75" s="3"/>
      <c r="D75" s="201"/>
      <c r="E75" s="201"/>
      <c r="F75" s="201"/>
      <c r="G75" s="3"/>
      <c r="H75" s="3"/>
      <c r="I75" s="3"/>
      <c r="J75" s="3"/>
      <c r="K75" s="3"/>
      <c r="L75" s="3"/>
      <c r="M75" s="3"/>
      <c r="N75" s="3"/>
      <c r="O75" s="3"/>
      <c r="P75" s="3"/>
    </row>
    <row r="76" spans="1:16" ht="15.75" x14ac:dyDescent="0.25">
      <c r="A76" s="3"/>
      <c r="B76" s="50"/>
      <c r="C76" s="50"/>
      <c r="D76" s="50"/>
      <c r="E76" s="50"/>
      <c r="F76" s="50"/>
      <c r="G76" s="50"/>
      <c r="H76" s="50"/>
      <c r="I76" s="50"/>
      <c r="J76" s="50"/>
      <c r="K76" s="50"/>
      <c r="L76" s="50"/>
      <c r="M76" s="50"/>
      <c r="N76" s="50"/>
      <c r="O76" s="50"/>
      <c r="P76" s="50"/>
    </row>
    <row r="77" spans="1:16" ht="15.75" customHeight="1" x14ac:dyDescent="0.25">
      <c r="A77" s="3"/>
      <c r="B77" s="202" t="s">
        <v>15</v>
      </c>
      <c r="C77" s="202"/>
      <c r="D77" s="202"/>
      <c r="E77" s="202"/>
      <c r="F77" s="202"/>
      <c r="G77" s="202"/>
      <c r="H77" s="202"/>
      <c r="I77" s="202"/>
      <c r="J77" s="202"/>
      <c r="K77" s="202"/>
      <c r="L77" s="202"/>
      <c r="M77" s="202"/>
      <c r="N77" s="202"/>
      <c r="O77" s="202"/>
      <c r="P77" s="3"/>
    </row>
    <row r="78" spans="1:16" ht="15.75" customHeight="1" x14ac:dyDescent="0.25">
      <c r="A78" s="3"/>
      <c r="B78" s="202"/>
      <c r="C78" s="202"/>
      <c r="D78" s="202"/>
      <c r="E78" s="202"/>
      <c r="F78" s="202"/>
      <c r="G78" s="202"/>
      <c r="H78" s="202"/>
      <c r="I78" s="202"/>
      <c r="J78" s="202"/>
      <c r="K78" s="202"/>
      <c r="L78" s="202"/>
      <c r="M78" s="202"/>
      <c r="N78" s="202"/>
      <c r="O78" s="202"/>
      <c r="P78" s="3"/>
    </row>
    <row r="79" spans="1:16" ht="15.75" x14ac:dyDescent="0.25">
      <c r="A79" s="3"/>
      <c r="B79" s="3"/>
      <c r="C79" s="3"/>
      <c r="D79" s="54"/>
      <c r="E79" s="54"/>
      <c r="F79" s="54"/>
      <c r="G79" s="3"/>
      <c r="H79" s="3"/>
      <c r="I79" s="3"/>
      <c r="J79" s="3"/>
      <c r="K79" s="3"/>
      <c r="L79" s="3"/>
      <c r="M79" s="3"/>
      <c r="N79" s="3"/>
      <c r="O79" s="3"/>
      <c r="P79" s="3"/>
    </row>
    <row r="80" spans="1:16" ht="15.75" x14ac:dyDescent="0.25">
      <c r="A80" s="3"/>
      <c r="B80" s="54" t="s">
        <v>16</v>
      </c>
      <c r="C80" s="50"/>
      <c r="D80" s="50"/>
      <c r="E80" s="50"/>
      <c r="F80" s="50"/>
      <c r="G80" s="50"/>
      <c r="H80" s="50"/>
      <c r="I80" s="50"/>
      <c r="J80" s="50"/>
      <c r="K80" s="50"/>
      <c r="L80" s="50"/>
      <c r="M80" s="3"/>
      <c r="N80" s="3"/>
      <c r="O80" s="3"/>
      <c r="P80" s="3"/>
    </row>
    <row r="81" spans="1:16" x14ac:dyDescent="0.25">
      <c r="A81" s="3"/>
      <c r="B81" s="3"/>
      <c r="C81" s="3"/>
      <c r="D81" s="3"/>
      <c r="E81" s="3"/>
      <c r="F81" s="3"/>
      <c r="G81" s="3"/>
      <c r="H81" s="3"/>
      <c r="I81" s="3"/>
      <c r="J81" s="3"/>
      <c r="K81" s="3"/>
      <c r="L81" s="3"/>
      <c r="M81" s="3"/>
      <c r="N81" s="3"/>
      <c r="O81" s="3"/>
      <c r="P81" s="3"/>
    </row>
    <row r="82" spans="1:16" ht="15.75" customHeight="1" x14ac:dyDescent="0.25">
      <c r="A82" s="3"/>
      <c r="B82" s="191" t="s">
        <v>17</v>
      </c>
      <c r="C82" s="191"/>
      <c r="D82" s="191"/>
      <c r="E82" s="191"/>
      <c r="F82" s="191"/>
      <c r="G82" s="191"/>
      <c r="H82" s="191"/>
      <c r="I82" s="191"/>
      <c r="J82" s="191"/>
      <c r="K82" s="191"/>
      <c r="L82" s="191"/>
      <c r="M82" s="191"/>
      <c r="N82" s="191"/>
      <c r="O82" s="191"/>
      <c r="P82" s="191"/>
    </row>
    <row r="83" spans="1:16" ht="15.75" customHeight="1" x14ac:dyDescent="0.25">
      <c r="A83" s="3"/>
      <c r="B83" s="191"/>
      <c r="C83" s="191"/>
      <c r="D83" s="191"/>
      <c r="E83" s="191"/>
      <c r="F83" s="191"/>
      <c r="G83" s="191"/>
      <c r="H83" s="191"/>
      <c r="I83" s="191"/>
      <c r="J83" s="191"/>
      <c r="K83" s="191"/>
      <c r="L83" s="191"/>
      <c r="M83" s="191"/>
      <c r="N83" s="191"/>
      <c r="O83" s="191"/>
      <c r="P83" s="191"/>
    </row>
    <row r="84" spans="1:16" ht="15.75" x14ac:dyDescent="0.25">
      <c r="A84" s="3"/>
      <c r="B84" s="50"/>
      <c r="C84" s="50"/>
      <c r="D84" s="54"/>
      <c r="E84" s="54"/>
      <c r="F84" s="54"/>
      <c r="G84" s="50"/>
      <c r="H84" s="50"/>
      <c r="I84" s="50"/>
      <c r="J84" s="50"/>
      <c r="K84" s="50"/>
      <c r="L84" s="50"/>
      <c r="M84" s="50"/>
      <c r="N84" s="50"/>
      <c r="O84" s="50"/>
      <c r="P84" s="50"/>
    </row>
    <row r="85" spans="1:16" ht="15.75" x14ac:dyDescent="0.25">
      <c r="A85" s="3"/>
      <c r="B85" s="54" t="s">
        <v>18</v>
      </c>
      <c r="C85" s="50"/>
      <c r="D85" s="50"/>
      <c r="E85" s="50"/>
      <c r="F85" s="50"/>
      <c r="G85" s="50"/>
      <c r="H85" s="50"/>
      <c r="I85" s="50"/>
      <c r="J85" s="50"/>
      <c r="K85" s="50"/>
      <c r="L85" s="50"/>
      <c r="M85" s="50"/>
      <c r="N85" s="50"/>
      <c r="O85" s="50"/>
      <c r="P85" s="50"/>
    </row>
    <row r="86" spans="1:16" ht="15.75" x14ac:dyDescent="0.25">
      <c r="A86" s="3"/>
      <c r="B86" s="50"/>
      <c r="C86" s="50"/>
      <c r="D86" s="50"/>
      <c r="E86" s="50"/>
      <c r="F86" s="50"/>
      <c r="G86" s="50"/>
      <c r="H86" s="50"/>
      <c r="I86" s="50"/>
      <c r="J86" s="50"/>
      <c r="K86" s="50"/>
      <c r="L86" s="50"/>
      <c r="M86" s="50"/>
      <c r="N86" s="50"/>
      <c r="O86" s="50"/>
      <c r="P86" s="50"/>
    </row>
    <row r="87" spans="1:16" ht="15.75" customHeight="1" x14ac:dyDescent="0.25">
      <c r="A87" s="3"/>
      <c r="B87" s="191" t="s">
        <v>19</v>
      </c>
      <c r="C87" s="191"/>
      <c r="D87" s="191"/>
      <c r="E87" s="191"/>
      <c r="F87" s="191"/>
      <c r="G87" s="191"/>
      <c r="H87" s="191"/>
      <c r="I87" s="191"/>
      <c r="J87" s="191"/>
      <c r="K87" s="191"/>
      <c r="L87" s="191"/>
      <c r="M87" s="191"/>
      <c r="N87" s="191"/>
      <c r="O87" s="191"/>
      <c r="P87" s="191"/>
    </row>
    <row r="88" spans="1:16" ht="15.75" customHeight="1" x14ac:dyDescent="0.25">
      <c r="A88" s="3"/>
      <c r="B88" s="191"/>
      <c r="C88" s="191"/>
      <c r="D88" s="191"/>
      <c r="E88" s="191"/>
      <c r="F88" s="191"/>
      <c r="G88" s="191"/>
      <c r="H88" s="191"/>
      <c r="I88" s="191"/>
      <c r="J88" s="191"/>
      <c r="K88" s="191"/>
      <c r="L88" s="191"/>
      <c r="M88" s="191"/>
      <c r="N88" s="191"/>
      <c r="O88" s="191"/>
      <c r="P88" s="191"/>
    </row>
    <row r="89" spans="1:16" ht="15" customHeight="1" x14ac:dyDescent="0.25">
      <c r="A89" s="3"/>
      <c r="B89" s="57"/>
      <c r="C89" s="57"/>
      <c r="D89" s="57"/>
      <c r="E89" s="57"/>
      <c r="F89" s="57"/>
      <c r="G89" s="57"/>
      <c r="H89" s="57"/>
      <c r="I89" s="57"/>
      <c r="J89" s="57"/>
      <c r="K89" s="57"/>
      <c r="L89" s="57"/>
      <c r="M89" s="57"/>
      <c r="N89" s="57"/>
      <c r="O89" s="57"/>
      <c r="P89" s="3"/>
    </row>
    <row r="90" spans="1:16" ht="15" customHeight="1" x14ac:dyDescent="0.25">
      <c r="A90" s="3"/>
      <c r="B90" s="54" t="s">
        <v>20</v>
      </c>
      <c r="C90" s="57"/>
      <c r="D90" s="57"/>
      <c r="E90" s="57"/>
      <c r="F90" s="57"/>
      <c r="G90" s="57"/>
      <c r="H90" s="57"/>
      <c r="I90" s="57"/>
      <c r="J90" s="57"/>
      <c r="K90" s="57"/>
      <c r="L90" s="57"/>
      <c r="M90" s="57"/>
      <c r="N90" s="57"/>
      <c r="O90" s="57"/>
      <c r="P90" s="3"/>
    </row>
    <row r="91" spans="1:16" ht="15" customHeight="1" x14ac:dyDescent="0.25">
      <c r="A91" s="3"/>
      <c r="B91" s="57"/>
      <c r="C91" s="57"/>
      <c r="D91" s="57"/>
      <c r="E91" s="57"/>
      <c r="F91" s="57"/>
      <c r="G91" s="57"/>
      <c r="H91" s="57"/>
      <c r="I91" s="57"/>
      <c r="J91" s="57"/>
      <c r="K91" s="57"/>
      <c r="L91" s="57"/>
      <c r="M91" s="57"/>
      <c r="N91" s="57"/>
      <c r="O91" s="57"/>
      <c r="P91" s="3"/>
    </row>
    <row r="92" spans="1:16" ht="15" customHeight="1" x14ac:dyDescent="0.25">
      <c r="A92" s="3"/>
      <c r="B92" s="191" t="s">
        <v>21</v>
      </c>
      <c r="C92" s="191"/>
      <c r="D92" s="191"/>
      <c r="E92" s="191"/>
      <c r="F92" s="191"/>
      <c r="G92" s="191"/>
      <c r="H92" s="191"/>
      <c r="I92" s="191"/>
      <c r="J92" s="191"/>
      <c r="K92" s="191"/>
      <c r="L92" s="191"/>
      <c r="M92" s="191"/>
      <c r="N92" s="191"/>
      <c r="O92" s="191"/>
      <c r="P92" s="3"/>
    </row>
    <row r="93" spans="1:16" ht="15" customHeight="1" x14ac:dyDescent="0.25">
      <c r="A93" s="3"/>
      <c r="B93" s="47"/>
      <c r="C93" s="47"/>
      <c r="D93" s="47"/>
      <c r="E93" s="47"/>
      <c r="F93" s="47"/>
      <c r="G93" s="47"/>
      <c r="H93" s="47"/>
      <c r="I93" s="47"/>
      <c r="J93" s="47"/>
      <c r="K93" s="47"/>
      <c r="L93" s="47"/>
      <c r="M93" s="47"/>
      <c r="N93" s="47"/>
      <c r="O93" s="47"/>
      <c r="P93" s="3"/>
    </row>
    <row r="94" spans="1:16" ht="15" customHeight="1" x14ac:dyDescent="0.25">
      <c r="A94" s="3"/>
      <c r="B94" s="54" t="s">
        <v>22</v>
      </c>
      <c r="C94" s="47"/>
      <c r="D94" s="47"/>
      <c r="E94" s="47"/>
      <c r="F94" s="47"/>
      <c r="G94" s="47"/>
      <c r="H94" s="47"/>
      <c r="I94" s="47"/>
      <c r="J94" s="47"/>
      <c r="K94" s="47"/>
      <c r="L94" s="47"/>
      <c r="M94" s="47"/>
      <c r="N94" s="47"/>
      <c r="O94" s="47"/>
      <c r="P94" s="3"/>
    </row>
    <row r="95" spans="1:16" ht="15" customHeight="1" x14ac:dyDescent="0.25">
      <c r="A95" s="3"/>
      <c r="B95" s="47"/>
      <c r="C95" s="47"/>
      <c r="D95" s="47"/>
      <c r="E95" s="47"/>
      <c r="F95" s="47"/>
      <c r="G95" s="47"/>
      <c r="H95" s="47"/>
      <c r="I95" s="47"/>
      <c r="J95" s="47"/>
      <c r="K95" s="47"/>
      <c r="L95" s="47"/>
      <c r="M95" s="47"/>
      <c r="N95" s="47"/>
      <c r="O95" s="47"/>
      <c r="P95" s="3"/>
    </row>
    <row r="96" spans="1:16" ht="15" customHeight="1" x14ac:dyDescent="0.25">
      <c r="A96" s="3"/>
      <c r="B96" s="191" t="s">
        <v>23</v>
      </c>
      <c r="C96" s="191"/>
      <c r="D96" s="191"/>
      <c r="E96" s="191"/>
      <c r="F96" s="191"/>
      <c r="G96" s="191"/>
      <c r="H96" s="191"/>
      <c r="I96" s="191"/>
      <c r="J96" s="191"/>
      <c r="K96" s="191"/>
      <c r="L96" s="191"/>
      <c r="M96" s="191"/>
      <c r="N96" s="191"/>
      <c r="O96" s="191"/>
      <c r="P96" s="3"/>
    </row>
    <row r="97" spans="1:16" ht="15.75" x14ac:dyDescent="0.25">
      <c r="A97" s="3"/>
      <c r="B97" s="49"/>
      <c r="C97" s="49"/>
      <c r="D97" s="49"/>
      <c r="E97" s="49"/>
      <c r="F97" s="49"/>
      <c r="G97" s="49"/>
      <c r="H97" s="49"/>
      <c r="I97" s="49"/>
      <c r="J97" s="49"/>
      <c r="K97" s="49"/>
      <c r="L97" s="49"/>
      <c r="M97" s="49"/>
      <c r="N97" s="49"/>
      <c r="O97" s="49"/>
      <c r="P97" s="50"/>
    </row>
    <row r="98" spans="1:16" ht="15.75" x14ac:dyDescent="0.25">
      <c r="A98" s="3"/>
      <c r="B98" s="54" t="s">
        <v>24</v>
      </c>
      <c r="C98" s="47"/>
      <c r="D98" s="47"/>
      <c r="E98" s="47"/>
      <c r="F98" s="47"/>
      <c r="G98" s="47"/>
      <c r="H98" s="47"/>
      <c r="I98" s="47"/>
      <c r="J98" s="47"/>
      <c r="K98" s="47"/>
      <c r="L98" s="47"/>
      <c r="M98" s="47"/>
      <c r="N98" s="47"/>
      <c r="O98" s="47"/>
      <c r="P98" s="50"/>
    </row>
    <row r="99" spans="1:16" ht="15.75" x14ac:dyDescent="0.25">
      <c r="A99" s="3"/>
      <c r="B99" s="47"/>
      <c r="C99" s="47"/>
      <c r="D99" s="47"/>
      <c r="E99" s="47"/>
      <c r="F99" s="47"/>
      <c r="G99" s="47"/>
      <c r="H99" s="47"/>
      <c r="I99" s="47"/>
      <c r="J99" s="47"/>
      <c r="K99" s="47"/>
      <c r="L99" s="47"/>
      <c r="M99" s="47"/>
      <c r="N99" s="47"/>
      <c r="O99" s="47"/>
      <c r="P99" s="50"/>
    </row>
    <row r="100" spans="1:16" ht="15" customHeight="1" x14ac:dyDescent="0.25">
      <c r="A100" s="3"/>
      <c r="B100" s="191" t="s">
        <v>25</v>
      </c>
      <c r="C100" s="191"/>
      <c r="D100" s="191"/>
      <c r="E100" s="191"/>
      <c r="F100" s="191"/>
      <c r="G100" s="191"/>
      <c r="H100" s="191"/>
      <c r="I100" s="191"/>
      <c r="J100" s="191"/>
      <c r="K100" s="191"/>
      <c r="L100" s="191"/>
      <c r="M100" s="191"/>
      <c r="N100" s="191"/>
      <c r="O100" s="191"/>
      <c r="P100" s="51"/>
    </row>
    <row r="101" spans="1:16" ht="15" customHeight="1" x14ac:dyDescent="0.25">
      <c r="A101" s="3"/>
      <c r="B101" s="47"/>
      <c r="C101" s="47"/>
      <c r="D101" s="47"/>
      <c r="E101" s="47"/>
      <c r="F101" s="47"/>
      <c r="G101" s="47"/>
      <c r="H101" s="47"/>
      <c r="I101" s="47"/>
      <c r="J101" s="47"/>
      <c r="K101" s="47"/>
      <c r="L101" s="47"/>
      <c r="M101" s="47"/>
      <c r="N101" s="47"/>
      <c r="O101" s="47"/>
      <c r="P101" s="51"/>
    </row>
    <row r="102" spans="1:16" ht="15" customHeight="1" x14ac:dyDescent="0.25">
      <c r="A102" s="3"/>
      <c r="B102" s="54" t="s">
        <v>26</v>
      </c>
      <c r="C102" s="50"/>
      <c r="D102" s="50"/>
      <c r="E102" s="50"/>
      <c r="F102" s="50"/>
      <c r="G102" s="50"/>
      <c r="H102" s="50"/>
      <c r="I102" s="50"/>
      <c r="J102" s="50"/>
      <c r="K102" s="50"/>
      <c r="L102" s="50"/>
      <c r="M102" s="50"/>
      <c r="N102" s="50"/>
      <c r="O102" s="50"/>
      <c r="P102" s="51"/>
    </row>
    <row r="103" spans="1:16" ht="15" customHeight="1" x14ac:dyDescent="0.25">
      <c r="A103" s="3"/>
      <c r="B103" s="50"/>
      <c r="C103" s="50"/>
      <c r="D103" s="50"/>
      <c r="E103" s="50"/>
      <c r="F103" s="50"/>
      <c r="G103" s="50"/>
      <c r="H103" s="50"/>
      <c r="I103" s="50"/>
      <c r="J103" s="50"/>
      <c r="K103" s="50"/>
      <c r="L103" s="50"/>
      <c r="M103" s="50"/>
      <c r="N103" s="50"/>
      <c r="O103" s="50"/>
      <c r="P103" s="51"/>
    </row>
    <row r="104" spans="1:16" ht="15" customHeight="1" x14ac:dyDescent="0.25">
      <c r="A104" s="3"/>
      <c r="B104" s="191" t="s">
        <v>27</v>
      </c>
      <c r="C104" s="191"/>
      <c r="D104" s="191"/>
      <c r="E104" s="191"/>
      <c r="F104" s="191"/>
      <c r="G104" s="191"/>
      <c r="H104" s="191"/>
      <c r="I104" s="191"/>
      <c r="J104" s="191"/>
      <c r="K104" s="191"/>
      <c r="L104" s="191"/>
      <c r="M104" s="191"/>
      <c r="N104" s="191"/>
      <c r="O104" s="191"/>
      <c r="P104" s="191"/>
    </row>
    <row r="105" spans="1:16" ht="15" customHeight="1" x14ac:dyDescent="0.25">
      <c r="A105" s="3"/>
      <c r="B105" s="191"/>
      <c r="C105" s="191"/>
      <c r="D105" s="191"/>
      <c r="E105" s="191"/>
      <c r="F105" s="191"/>
      <c r="G105" s="191"/>
      <c r="H105" s="191"/>
      <c r="I105" s="191"/>
      <c r="J105" s="191"/>
      <c r="K105" s="191"/>
      <c r="L105" s="191"/>
      <c r="M105" s="191"/>
      <c r="N105" s="191"/>
      <c r="O105" s="191"/>
      <c r="P105" s="191"/>
    </row>
    <row r="106" spans="1:16" x14ac:dyDescent="0.25">
      <c r="A106" s="3"/>
      <c r="B106" s="3"/>
      <c r="C106" s="3"/>
      <c r="D106" s="3"/>
      <c r="E106" s="3"/>
      <c r="F106" s="3"/>
      <c r="G106" s="3"/>
      <c r="H106" s="3"/>
      <c r="I106" s="3"/>
      <c r="J106" s="3"/>
      <c r="K106" s="3"/>
      <c r="L106" s="3"/>
      <c r="M106" s="3"/>
      <c r="N106" s="3"/>
      <c r="O106" s="3"/>
      <c r="P106" s="3"/>
    </row>
    <row r="107" spans="1:16" ht="15.75" x14ac:dyDescent="0.25">
      <c r="A107" s="3"/>
      <c r="B107" s="198" t="s">
        <v>28</v>
      </c>
      <c r="C107" s="198"/>
      <c r="D107" s="198"/>
      <c r="E107" s="198"/>
      <c r="F107" s="50"/>
      <c r="G107" s="50"/>
      <c r="H107" s="50"/>
      <c r="I107" s="50"/>
      <c r="J107" s="50"/>
      <c r="K107" s="50"/>
      <c r="L107" s="50"/>
      <c r="M107" s="50"/>
      <c r="N107" s="50"/>
      <c r="O107" s="50"/>
      <c r="P107" s="50"/>
    </row>
    <row r="108" spans="1:16" ht="15.75" x14ac:dyDescent="0.25">
      <c r="A108" s="3"/>
      <c r="B108" s="198"/>
      <c r="C108" s="198"/>
      <c r="D108" s="198"/>
      <c r="E108" s="198"/>
      <c r="F108" s="50"/>
      <c r="G108" s="50"/>
      <c r="H108" s="50"/>
      <c r="I108" s="50"/>
      <c r="J108" s="50"/>
      <c r="K108" s="50"/>
      <c r="L108" s="50"/>
      <c r="M108" s="50"/>
      <c r="N108" s="50"/>
      <c r="O108" s="50"/>
      <c r="P108" s="50"/>
    </row>
    <row r="109" spans="1:16" ht="15.75" x14ac:dyDescent="0.25">
      <c r="A109" s="3"/>
      <c r="B109" s="50"/>
      <c r="C109" s="50"/>
      <c r="D109" s="50"/>
      <c r="E109" s="50"/>
      <c r="F109" s="50"/>
      <c r="G109" s="50"/>
      <c r="H109" s="50"/>
      <c r="I109" s="50"/>
      <c r="J109" s="50"/>
      <c r="K109" s="50"/>
      <c r="L109" s="50"/>
      <c r="M109" s="50"/>
      <c r="N109" s="50"/>
      <c r="O109" s="50"/>
      <c r="P109" s="50"/>
    </row>
    <row r="110" spans="1:16" ht="15.75" customHeight="1" x14ac:dyDescent="0.25">
      <c r="A110" s="3"/>
      <c r="B110" s="191" t="s">
        <v>29</v>
      </c>
      <c r="C110" s="191"/>
      <c r="D110" s="191"/>
      <c r="E110" s="191"/>
      <c r="F110" s="191"/>
      <c r="G110" s="191"/>
      <c r="H110" s="191"/>
      <c r="I110" s="191"/>
      <c r="J110" s="191"/>
      <c r="K110" s="191"/>
      <c r="L110" s="191"/>
      <c r="M110" s="191"/>
      <c r="N110" s="191"/>
      <c r="O110" s="191"/>
      <c r="P110" s="51"/>
    </row>
    <row r="111" spans="1:16" ht="15.75" x14ac:dyDescent="0.25">
      <c r="A111" s="3"/>
      <c r="B111" s="50"/>
      <c r="C111" s="50"/>
      <c r="D111" s="50"/>
      <c r="E111" s="50"/>
      <c r="F111" s="50"/>
      <c r="G111" s="50"/>
      <c r="H111" s="50"/>
      <c r="I111" s="50"/>
      <c r="J111" s="50"/>
      <c r="K111" s="50"/>
      <c r="L111" s="50"/>
      <c r="M111" s="50"/>
      <c r="N111" s="50"/>
      <c r="O111" s="50"/>
      <c r="P111" s="50"/>
    </row>
    <row r="112" spans="1:16" ht="15.75" x14ac:dyDescent="0.25">
      <c r="A112" s="3"/>
      <c r="B112" s="198" t="s">
        <v>30</v>
      </c>
      <c r="C112" s="198"/>
      <c r="D112" s="198"/>
      <c r="E112" s="198"/>
      <c r="F112" s="198"/>
      <c r="G112" s="50"/>
      <c r="H112" s="50"/>
      <c r="I112" s="50"/>
      <c r="J112" s="50"/>
      <c r="K112" s="50"/>
      <c r="L112" s="50"/>
      <c r="M112" s="50"/>
      <c r="N112" s="50"/>
      <c r="O112" s="50"/>
      <c r="P112" s="50"/>
    </row>
    <row r="113" spans="1:16" ht="15.75" x14ac:dyDescent="0.25">
      <c r="A113" s="3"/>
      <c r="B113" s="198"/>
      <c r="C113" s="198"/>
      <c r="D113" s="198"/>
      <c r="E113" s="198"/>
      <c r="F113" s="198"/>
      <c r="G113" s="50"/>
      <c r="H113" s="50"/>
      <c r="I113" s="50"/>
      <c r="J113" s="50"/>
      <c r="K113" s="50"/>
      <c r="L113" s="50"/>
      <c r="M113" s="50"/>
      <c r="N113" s="50"/>
      <c r="O113" s="50"/>
      <c r="P113" s="50"/>
    </row>
    <row r="114" spans="1:16" ht="15.75" x14ac:dyDescent="0.25">
      <c r="A114" s="3"/>
      <c r="B114" s="51"/>
      <c r="C114" s="51"/>
      <c r="D114" s="51"/>
      <c r="E114" s="51"/>
      <c r="F114" s="51"/>
      <c r="G114" s="51"/>
      <c r="H114" s="51"/>
      <c r="I114" s="51"/>
      <c r="J114" s="51"/>
      <c r="K114" s="51"/>
      <c r="L114" s="51"/>
      <c r="M114" s="51"/>
      <c r="N114" s="51"/>
      <c r="O114" s="51"/>
      <c r="P114" s="51"/>
    </row>
    <row r="115" spans="1:16" ht="15.75" customHeight="1" x14ac:dyDescent="0.25">
      <c r="A115" s="3"/>
      <c r="B115" s="191" t="s">
        <v>31</v>
      </c>
      <c r="C115" s="191"/>
      <c r="D115" s="191"/>
      <c r="E115" s="191"/>
      <c r="F115" s="191"/>
      <c r="G115" s="191"/>
      <c r="H115" s="191"/>
      <c r="I115" s="191"/>
      <c r="J115" s="191"/>
      <c r="K115" s="191"/>
      <c r="L115" s="191"/>
      <c r="M115" s="191"/>
      <c r="N115" s="191"/>
      <c r="O115" s="191"/>
      <c r="P115" s="191"/>
    </row>
    <row r="116" spans="1:16" ht="15.75" customHeight="1" x14ac:dyDescent="0.25">
      <c r="A116" s="3"/>
      <c r="B116" s="191"/>
      <c r="C116" s="191"/>
      <c r="D116" s="191"/>
      <c r="E116" s="191"/>
      <c r="F116" s="191"/>
      <c r="G116" s="191"/>
      <c r="H116" s="191"/>
      <c r="I116" s="191"/>
      <c r="J116" s="191"/>
      <c r="K116" s="191"/>
      <c r="L116" s="191"/>
      <c r="M116" s="191"/>
      <c r="N116" s="191"/>
      <c r="O116" s="191"/>
      <c r="P116" s="191"/>
    </row>
    <row r="117" spans="1:16" ht="15.75" customHeight="1" x14ac:dyDescent="0.25">
      <c r="A117" s="3"/>
      <c r="B117" s="191"/>
      <c r="C117" s="191"/>
      <c r="D117" s="191"/>
      <c r="E117" s="191"/>
      <c r="F117" s="191"/>
      <c r="G117" s="191"/>
      <c r="H117" s="191"/>
      <c r="I117" s="191"/>
      <c r="J117" s="191"/>
      <c r="K117" s="191"/>
      <c r="L117" s="191"/>
      <c r="M117" s="191"/>
      <c r="N117" s="191"/>
      <c r="O117" s="191"/>
      <c r="P117" s="191"/>
    </row>
    <row r="118" spans="1:16" ht="15.75" customHeight="1" x14ac:dyDescent="0.25">
      <c r="A118" s="3"/>
      <c r="B118" s="191"/>
      <c r="C118" s="191"/>
      <c r="D118" s="191"/>
      <c r="E118" s="191"/>
      <c r="F118" s="191"/>
      <c r="G118" s="191"/>
      <c r="H118" s="191"/>
      <c r="I118" s="191"/>
      <c r="J118" s="191"/>
      <c r="K118" s="191"/>
      <c r="L118" s="191"/>
      <c r="M118" s="191"/>
      <c r="N118" s="191"/>
      <c r="O118" s="191"/>
      <c r="P118" s="191"/>
    </row>
    <row r="119" spans="1:16" ht="15.75" customHeight="1" x14ac:dyDescent="0.25">
      <c r="A119" s="3"/>
      <c r="B119" s="191"/>
      <c r="C119" s="191"/>
      <c r="D119" s="191"/>
      <c r="E119" s="191"/>
      <c r="F119" s="191"/>
      <c r="G119" s="191"/>
      <c r="H119" s="191"/>
      <c r="I119" s="191"/>
      <c r="J119" s="191"/>
      <c r="K119" s="191"/>
      <c r="L119" s="191"/>
      <c r="M119" s="191"/>
      <c r="N119" s="191"/>
      <c r="O119" s="191"/>
      <c r="P119" s="191"/>
    </row>
    <row r="120" spans="1:16" ht="15.75" customHeight="1" x14ac:dyDescent="0.25">
      <c r="A120" s="3"/>
      <c r="B120" s="191"/>
      <c r="C120" s="191"/>
      <c r="D120" s="191"/>
      <c r="E120" s="191"/>
      <c r="F120" s="191"/>
      <c r="G120" s="191"/>
      <c r="H120" s="191"/>
      <c r="I120" s="191"/>
      <c r="J120" s="191"/>
      <c r="K120" s="191"/>
      <c r="L120" s="191"/>
      <c r="M120" s="191"/>
      <c r="N120" s="191"/>
      <c r="O120" s="191"/>
      <c r="P120" s="191"/>
    </row>
    <row r="121" spans="1:16" ht="15.75" customHeight="1" x14ac:dyDescent="0.25">
      <c r="A121" s="3"/>
      <c r="B121" s="191"/>
      <c r="C121" s="191"/>
      <c r="D121" s="191"/>
      <c r="E121" s="191"/>
      <c r="F121" s="191"/>
      <c r="G121" s="191"/>
      <c r="H121" s="191"/>
      <c r="I121" s="191"/>
      <c r="J121" s="191"/>
      <c r="K121" s="191"/>
      <c r="L121" s="191"/>
      <c r="M121" s="191"/>
      <c r="N121" s="191"/>
      <c r="O121" s="191"/>
      <c r="P121" s="191"/>
    </row>
    <row r="122" spans="1:16" ht="15.75" customHeight="1" x14ac:dyDescent="0.25">
      <c r="A122" s="3"/>
      <c r="B122" s="191"/>
      <c r="C122" s="191"/>
      <c r="D122" s="191"/>
      <c r="E122" s="191"/>
      <c r="F122" s="191"/>
      <c r="G122" s="191"/>
      <c r="H122" s="191"/>
      <c r="I122" s="191"/>
      <c r="J122" s="191"/>
      <c r="K122" s="191"/>
      <c r="L122" s="191"/>
      <c r="M122" s="191"/>
      <c r="N122" s="191"/>
      <c r="O122" s="191"/>
      <c r="P122" s="191"/>
    </row>
    <row r="123" spans="1:16" ht="15.75" customHeight="1" x14ac:dyDescent="0.25">
      <c r="A123" s="3"/>
      <c r="B123" s="191"/>
      <c r="C123" s="191"/>
      <c r="D123" s="191"/>
      <c r="E123" s="191"/>
      <c r="F123" s="191"/>
      <c r="G123" s="191"/>
      <c r="H123" s="191"/>
      <c r="I123" s="191"/>
      <c r="J123" s="191"/>
      <c r="K123" s="191"/>
      <c r="L123" s="191"/>
      <c r="M123" s="191"/>
      <c r="N123" s="191"/>
      <c r="O123" s="191"/>
      <c r="P123" s="191"/>
    </row>
    <row r="124" spans="1:16" ht="15.75" customHeight="1" x14ac:dyDescent="0.25">
      <c r="A124" s="3"/>
      <c r="B124" s="191"/>
      <c r="C124" s="191"/>
      <c r="D124" s="191"/>
      <c r="E124" s="191"/>
      <c r="F124" s="191"/>
      <c r="G124" s="191"/>
      <c r="H124" s="191"/>
      <c r="I124" s="191"/>
      <c r="J124" s="191"/>
      <c r="K124" s="191"/>
      <c r="L124" s="191"/>
      <c r="M124" s="191"/>
      <c r="N124" s="191"/>
      <c r="O124" s="191"/>
      <c r="P124" s="191"/>
    </row>
    <row r="125" spans="1:16" ht="15.75" customHeight="1" x14ac:dyDescent="0.25">
      <c r="A125" s="3"/>
      <c r="B125" s="191"/>
      <c r="C125" s="191"/>
      <c r="D125" s="191"/>
      <c r="E125" s="191"/>
      <c r="F125" s="191"/>
      <c r="G125" s="191"/>
      <c r="H125" s="191"/>
      <c r="I125" s="191"/>
      <c r="J125" s="191"/>
      <c r="K125" s="191"/>
      <c r="L125" s="191"/>
      <c r="M125" s="191"/>
      <c r="N125" s="191"/>
      <c r="O125" s="191"/>
      <c r="P125" s="191"/>
    </row>
    <row r="126" spans="1:16" ht="15.75" customHeight="1" x14ac:dyDescent="0.25">
      <c r="A126" s="3"/>
      <c r="B126" s="191"/>
      <c r="C126" s="191"/>
      <c r="D126" s="191"/>
      <c r="E126" s="191"/>
      <c r="F126" s="191"/>
      <c r="G126" s="191"/>
      <c r="H126" s="191"/>
      <c r="I126" s="191"/>
      <c r="J126" s="191"/>
      <c r="K126" s="191"/>
      <c r="L126" s="191"/>
      <c r="M126" s="191"/>
      <c r="N126" s="191"/>
      <c r="O126" s="191"/>
      <c r="P126" s="191"/>
    </row>
    <row r="127" spans="1:16" ht="15.75" customHeight="1" x14ac:dyDescent="0.25">
      <c r="A127" s="3"/>
      <c r="B127" s="191"/>
      <c r="C127" s="191"/>
      <c r="D127" s="191"/>
      <c r="E127" s="191"/>
      <c r="F127" s="191"/>
      <c r="G127" s="191"/>
      <c r="H127" s="191"/>
      <c r="I127" s="191"/>
      <c r="J127" s="191"/>
      <c r="K127" s="191"/>
      <c r="L127" s="191"/>
      <c r="M127" s="191"/>
      <c r="N127" s="191"/>
      <c r="O127" s="191"/>
      <c r="P127" s="191"/>
    </row>
    <row r="128" spans="1:16" ht="15.75" customHeight="1" x14ac:dyDescent="0.25">
      <c r="A128" s="3"/>
      <c r="B128" s="191"/>
      <c r="C128" s="191"/>
      <c r="D128" s="191"/>
      <c r="E128" s="191"/>
      <c r="F128" s="191"/>
      <c r="G128" s="191"/>
      <c r="H128" s="191"/>
      <c r="I128" s="191"/>
      <c r="J128" s="191"/>
      <c r="K128" s="191"/>
      <c r="L128" s="191"/>
      <c r="M128" s="191"/>
      <c r="N128" s="191"/>
      <c r="O128" s="191"/>
      <c r="P128" s="191"/>
    </row>
    <row r="129" spans="1:16" ht="15.75" customHeight="1" x14ac:dyDescent="0.25">
      <c r="A129" s="3"/>
      <c r="B129" s="191"/>
      <c r="C129" s="191"/>
      <c r="D129" s="191"/>
      <c r="E129" s="191"/>
      <c r="F129" s="191"/>
      <c r="G129" s="191"/>
      <c r="H129" s="191"/>
      <c r="I129" s="191"/>
      <c r="J129" s="191"/>
      <c r="K129" s="191"/>
      <c r="L129" s="191"/>
      <c r="M129" s="191"/>
      <c r="N129" s="191"/>
      <c r="O129" s="191"/>
      <c r="P129" s="191"/>
    </row>
    <row r="130" spans="1:16" ht="15.75" customHeight="1" x14ac:dyDescent="0.25">
      <c r="A130" s="3"/>
      <c r="B130" s="191"/>
      <c r="C130" s="191"/>
      <c r="D130" s="191"/>
      <c r="E130" s="191"/>
      <c r="F130" s="191"/>
      <c r="G130" s="191"/>
      <c r="H130" s="191"/>
      <c r="I130" s="191"/>
      <c r="J130" s="191"/>
      <c r="K130" s="191"/>
      <c r="L130" s="191"/>
      <c r="M130" s="191"/>
      <c r="N130" s="191"/>
      <c r="O130" s="191"/>
      <c r="P130" s="191"/>
    </row>
    <row r="131" spans="1:16" ht="15.75" customHeight="1" x14ac:dyDescent="0.25">
      <c r="A131" s="3"/>
      <c r="B131" s="191"/>
      <c r="C131" s="191"/>
      <c r="D131" s="191"/>
      <c r="E131" s="191"/>
      <c r="F131" s="191"/>
      <c r="G131" s="191"/>
      <c r="H131" s="191"/>
      <c r="I131" s="191"/>
      <c r="J131" s="191"/>
      <c r="K131" s="191"/>
      <c r="L131" s="191"/>
      <c r="M131" s="191"/>
      <c r="N131" s="191"/>
      <c r="O131" s="191"/>
      <c r="P131" s="191"/>
    </row>
    <row r="132" spans="1:16" ht="15.75" customHeight="1" x14ac:dyDescent="0.25">
      <c r="A132" s="3"/>
      <c r="B132" s="191"/>
      <c r="C132" s="191"/>
      <c r="D132" s="191"/>
      <c r="E132" s="191"/>
      <c r="F132" s="191"/>
      <c r="G132" s="191"/>
      <c r="H132" s="191"/>
      <c r="I132" s="191"/>
      <c r="J132" s="191"/>
      <c r="K132" s="191"/>
      <c r="L132" s="191"/>
      <c r="M132" s="191"/>
      <c r="N132" s="191"/>
      <c r="O132" s="191"/>
      <c r="P132" s="191"/>
    </row>
    <row r="133" spans="1:16" ht="15.75" customHeight="1" x14ac:dyDescent="0.25">
      <c r="A133" s="3"/>
      <c r="B133" s="191"/>
      <c r="C133" s="191"/>
      <c r="D133" s="191"/>
      <c r="E133" s="191"/>
      <c r="F133" s="191"/>
      <c r="G133" s="191"/>
      <c r="H133" s="191"/>
      <c r="I133" s="191"/>
      <c r="J133" s="191"/>
      <c r="K133" s="191"/>
      <c r="L133" s="191"/>
      <c r="M133" s="191"/>
      <c r="N133" s="191"/>
      <c r="O133" s="191"/>
      <c r="P133" s="191"/>
    </row>
    <row r="134" spans="1:16" ht="15.75" customHeight="1" x14ac:dyDescent="0.25">
      <c r="A134" s="3"/>
      <c r="B134" s="191"/>
      <c r="C134" s="191"/>
      <c r="D134" s="191"/>
      <c r="E134" s="191"/>
      <c r="F134" s="191"/>
      <c r="G134" s="191"/>
      <c r="H134" s="191"/>
      <c r="I134" s="191"/>
      <c r="J134" s="191"/>
      <c r="K134" s="191"/>
      <c r="L134" s="191"/>
      <c r="M134" s="191"/>
      <c r="N134" s="191"/>
      <c r="O134" s="191"/>
      <c r="P134" s="191"/>
    </row>
    <row r="135" spans="1:16" ht="15.75" customHeight="1" x14ac:dyDescent="0.25">
      <c r="A135" s="3"/>
      <c r="B135" s="191"/>
      <c r="C135" s="191"/>
      <c r="D135" s="191"/>
      <c r="E135" s="191"/>
      <c r="F135" s="191"/>
      <c r="G135" s="191"/>
      <c r="H135" s="191"/>
      <c r="I135" s="191"/>
      <c r="J135" s="191"/>
      <c r="K135" s="191"/>
      <c r="L135" s="191"/>
      <c r="M135" s="191"/>
      <c r="N135" s="191"/>
      <c r="O135" s="191"/>
      <c r="P135" s="191"/>
    </row>
    <row r="136" spans="1:16" ht="15.75" customHeight="1" x14ac:dyDescent="0.25">
      <c r="A136" s="3"/>
      <c r="B136" s="191"/>
      <c r="C136" s="191"/>
      <c r="D136" s="191"/>
      <c r="E136" s="191"/>
      <c r="F136" s="191"/>
      <c r="G136" s="191"/>
      <c r="H136" s="191"/>
      <c r="I136" s="191"/>
      <c r="J136" s="191"/>
      <c r="K136" s="191"/>
      <c r="L136" s="191"/>
      <c r="M136" s="191"/>
      <c r="N136" s="191"/>
      <c r="O136" s="191"/>
      <c r="P136" s="191"/>
    </row>
    <row r="137" spans="1:16" ht="15.75" customHeight="1" x14ac:dyDescent="0.25">
      <c r="A137" s="3"/>
      <c r="B137" s="191"/>
      <c r="C137" s="191"/>
      <c r="D137" s="191"/>
      <c r="E137" s="191"/>
      <c r="F137" s="191"/>
      <c r="G137" s="191"/>
      <c r="H137" s="191"/>
      <c r="I137" s="191"/>
      <c r="J137" s="191"/>
      <c r="K137" s="191"/>
      <c r="L137" s="191"/>
      <c r="M137" s="191"/>
      <c r="N137" s="191"/>
      <c r="O137" s="191"/>
      <c r="P137" s="191"/>
    </row>
    <row r="138" spans="1:16" x14ac:dyDescent="0.25">
      <c r="A138" s="3"/>
      <c r="B138" s="3"/>
      <c r="C138" s="3"/>
      <c r="D138" s="3"/>
      <c r="E138" s="3"/>
      <c r="F138" s="3"/>
      <c r="G138" s="3"/>
      <c r="H138" s="3"/>
      <c r="I138" s="3"/>
      <c r="J138" s="3"/>
      <c r="K138" s="3"/>
      <c r="L138" s="3"/>
      <c r="M138" s="3"/>
      <c r="N138" s="3"/>
      <c r="O138" s="3"/>
      <c r="P138" s="3"/>
    </row>
    <row r="139" spans="1:16" ht="15.75" x14ac:dyDescent="0.25">
      <c r="A139" s="3"/>
      <c r="B139" s="198" t="s">
        <v>32</v>
      </c>
      <c r="C139" s="198"/>
      <c r="D139" s="198"/>
      <c r="E139" s="198"/>
      <c r="F139" s="198"/>
      <c r="G139" s="50"/>
      <c r="H139" s="50"/>
      <c r="I139" s="50"/>
      <c r="J139" s="50"/>
      <c r="K139" s="50"/>
      <c r="L139" s="50"/>
      <c r="M139" s="50"/>
      <c r="N139" s="50"/>
      <c r="O139" s="50"/>
      <c r="P139" s="50"/>
    </row>
    <row r="140" spans="1:16" ht="15.75" x14ac:dyDescent="0.25">
      <c r="A140" s="3"/>
      <c r="B140" s="198"/>
      <c r="C140" s="198"/>
      <c r="D140" s="198"/>
      <c r="E140" s="198"/>
      <c r="F140" s="198"/>
      <c r="G140" s="50"/>
      <c r="H140" s="50"/>
      <c r="I140" s="50"/>
      <c r="J140" s="50"/>
      <c r="K140" s="50"/>
      <c r="L140" s="50"/>
      <c r="M140" s="50"/>
      <c r="N140" s="50"/>
      <c r="O140" s="50"/>
      <c r="P140" s="50"/>
    </row>
    <row r="141" spans="1:16" ht="15.75" x14ac:dyDescent="0.25">
      <c r="A141" s="3"/>
      <c r="B141" s="200" t="s">
        <v>33</v>
      </c>
      <c r="C141" s="200"/>
      <c r="D141" s="200"/>
      <c r="E141" s="200"/>
      <c r="F141" s="200"/>
      <c r="G141" s="200"/>
      <c r="H141" s="200"/>
      <c r="I141" s="200"/>
      <c r="J141" s="200"/>
      <c r="K141" s="200"/>
      <c r="L141" s="200"/>
      <c r="M141" s="200"/>
      <c r="N141" s="200"/>
      <c r="O141" s="200"/>
      <c r="P141" s="200"/>
    </row>
    <row r="142" spans="1:16" x14ac:dyDescent="0.25">
      <c r="A142" s="3"/>
      <c r="B142" s="3"/>
      <c r="C142" s="3"/>
      <c r="D142" s="3"/>
      <c r="E142" s="3"/>
      <c r="F142" s="3"/>
      <c r="G142" s="3"/>
      <c r="H142" s="3"/>
      <c r="I142" s="3"/>
      <c r="J142" s="3"/>
      <c r="K142" s="3"/>
      <c r="L142" s="3"/>
      <c r="M142" s="3"/>
      <c r="N142" s="3"/>
      <c r="O142" s="3"/>
      <c r="P142" s="3"/>
    </row>
    <row r="143" spans="1:16" ht="15.75" x14ac:dyDescent="0.25">
      <c r="A143" s="3"/>
      <c r="B143" s="198" t="s">
        <v>34</v>
      </c>
      <c r="C143" s="198"/>
      <c r="D143" s="198"/>
      <c r="E143" s="198"/>
      <c r="F143" s="198"/>
      <c r="G143" s="50"/>
      <c r="H143" s="50"/>
      <c r="I143" s="50"/>
      <c r="J143" s="50"/>
      <c r="K143" s="50"/>
      <c r="L143" s="50"/>
      <c r="M143" s="50"/>
      <c r="N143" s="50"/>
      <c r="O143" s="50"/>
      <c r="P143" s="50"/>
    </row>
    <row r="144" spans="1:16" ht="15.75" x14ac:dyDescent="0.25">
      <c r="A144" s="3"/>
      <c r="B144" s="198"/>
      <c r="C144" s="198"/>
      <c r="D144" s="198"/>
      <c r="E144" s="198"/>
      <c r="F144" s="198"/>
      <c r="G144" s="50"/>
      <c r="H144" s="50"/>
      <c r="I144" s="50"/>
      <c r="J144" s="50"/>
      <c r="K144" s="50"/>
      <c r="L144" s="50"/>
      <c r="M144" s="50"/>
      <c r="N144" s="50"/>
      <c r="O144" s="50"/>
      <c r="P144" s="50"/>
    </row>
    <row r="145" spans="1:16" ht="15.75" customHeight="1" x14ac:dyDescent="0.25">
      <c r="A145" s="3"/>
      <c r="B145" s="56"/>
      <c r="C145" s="56"/>
      <c r="D145" s="56"/>
      <c r="E145" s="56"/>
      <c r="F145" s="56"/>
      <c r="G145" s="50"/>
      <c r="H145" s="50"/>
      <c r="I145" s="50"/>
      <c r="J145" s="50"/>
      <c r="K145" s="50"/>
      <c r="L145" s="50"/>
      <c r="M145" s="50"/>
      <c r="N145" s="50"/>
      <c r="O145" s="50"/>
      <c r="P145" s="50"/>
    </row>
    <row r="146" spans="1:16" ht="15" customHeight="1" x14ac:dyDescent="0.25">
      <c r="A146" s="3"/>
      <c r="B146" s="199" t="s">
        <v>35</v>
      </c>
      <c r="C146" s="199"/>
      <c r="D146" s="199"/>
      <c r="E146" s="199"/>
      <c r="F146" s="199"/>
      <c r="G146" s="199"/>
      <c r="H146" s="199"/>
      <c r="I146" s="199"/>
      <c r="J146" s="199"/>
      <c r="K146" s="199"/>
      <c r="L146" s="199"/>
      <c r="M146" s="199"/>
      <c r="N146" s="199"/>
      <c r="O146" s="199"/>
      <c r="P146" s="199"/>
    </row>
    <row r="147" spans="1:16" ht="15" customHeight="1" x14ac:dyDescent="0.25">
      <c r="A147" s="3"/>
      <c r="B147" s="199"/>
      <c r="C147" s="199"/>
      <c r="D147" s="199"/>
      <c r="E147" s="199"/>
      <c r="F147" s="199"/>
      <c r="G147" s="199"/>
      <c r="H147" s="199"/>
      <c r="I147" s="199"/>
      <c r="J147" s="199"/>
      <c r="K147" s="199"/>
      <c r="L147" s="199"/>
      <c r="M147" s="199"/>
      <c r="N147" s="199"/>
      <c r="O147" s="199"/>
      <c r="P147" s="199"/>
    </row>
    <row r="148" spans="1:16" ht="15" customHeight="1" x14ac:dyDescent="0.25">
      <c r="A148" s="3"/>
      <c r="B148" s="199"/>
      <c r="C148" s="199"/>
      <c r="D148" s="199"/>
      <c r="E148" s="199"/>
      <c r="F148" s="199"/>
      <c r="G148" s="199"/>
      <c r="H148" s="199"/>
      <c r="I148" s="199"/>
      <c r="J148" s="199"/>
      <c r="K148" s="199"/>
      <c r="L148" s="199"/>
      <c r="M148" s="199"/>
      <c r="N148" s="199"/>
      <c r="O148" s="199"/>
      <c r="P148" s="199"/>
    </row>
    <row r="149" spans="1:16" ht="15" customHeight="1" x14ac:dyDescent="0.25">
      <c r="A149" s="3"/>
      <c r="B149" s="199"/>
      <c r="C149" s="199"/>
      <c r="D149" s="199"/>
      <c r="E149" s="199"/>
      <c r="F149" s="199"/>
      <c r="G149" s="199"/>
      <c r="H149" s="199"/>
      <c r="I149" s="199"/>
      <c r="J149" s="199"/>
      <c r="K149" s="199"/>
      <c r="L149" s="199"/>
      <c r="M149" s="199"/>
      <c r="N149" s="199"/>
      <c r="O149" s="199"/>
      <c r="P149" s="199"/>
    </row>
    <row r="150" spans="1:16" ht="15" customHeight="1" x14ac:dyDescent="0.25">
      <c r="A150" s="3"/>
      <c r="B150" s="199"/>
      <c r="C150" s="199"/>
      <c r="D150" s="199"/>
      <c r="E150" s="199"/>
      <c r="F150" s="199"/>
      <c r="G150" s="199"/>
      <c r="H150" s="199"/>
      <c r="I150" s="199"/>
      <c r="J150" s="199"/>
      <c r="K150" s="199"/>
      <c r="L150" s="199"/>
      <c r="M150" s="199"/>
      <c r="N150" s="199"/>
      <c r="O150" s="199"/>
      <c r="P150" s="199"/>
    </row>
    <row r="151" spans="1:16" ht="15" customHeight="1" x14ac:dyDescent="0.25">
      <c r="A151" s="3"/>
      <c r="B151" s="199"/>
      <c r="C151" s="199"/>
      <c r="D151" s="199"/>
      <c r="E151" s="199"/>
      <c r="F151" s="199"/>
      <c r="G151" s="199"/>
      <c r="H151" s="199"/>
      <c r="I151" s="199"/>
      <c r="J151" s="199"/>
      <c r="K151" s="199"/>
      <c r="L151" s="199"/>
      <c r="M151" s="199"/>
      <c r="N151" s="199"/>
      <c r="O151" s="199"/>
      <c r="P151" s="199"/>
    </row>
    <row r="152" spans="1:16" ht="15" customHeight="1" x14ac:dyDescent="0.25">
      <c r="A152" s="3"/>
      <c r="B152" s="199"/>
      <c r="C152" s="199"/>
      <c r="D152" s="199"/>
      <c r="E152" s="199"/>
      <c r="F152" s="199"/>
      <c r="G152" s="199"/>
      <c r="H152" s="199"/>
      <c r="I152" s="199"/>
      <c r="J152" s="199"/>
      <c r="K152" s="199"/>
      <c r="L152" s="199"/>
      <c r="M152" s="199"/>
      <c r="N152" s="199"/>
      <c r="O152" s="199"/>
      <c r="P152" s="199"/>
    </row>
    <row r="153" spans="1:16" ht="15" customHeight="1" x14ac:dyDescent="0.25">
      <c r="A153" s="3"/>
      <c r="B153" s="199"/>
      <c r="C153" s="199"/>
      <c r="D153" s="199"/>
      <c r="E153" s="199"/>
      <c r="F153" s="199"/>
      <c r="G153" s="199"/>
      <c r="H153" s="199"/>
      <c r="I153" s="199"/>
      <c r="J153" s="199"/>
      <c r="K153" s="199"/>
      <c r="L153" s="199"/>
      <c r="M153" s="199"/>
      <c r="N153" s="199"/>
      <c r="O153" s="199"/>
      <c r="P153" s="199"/>
    </row>
    <row r="154" spans="1:16" ht="15" customHeight="1" x14ac:dyDescent="0.25">
      <c r="A154" s="3"/>
      <c r="B154" s="199"/>
      <c r="C154" s="199"/>
      <c r="D154" s="199"/>
      <c r="E154" s="199"/>
      <c r="F154" s="199"/>
      <c r="G154" s="199"/>
      <c r="H154" s="199"/>
      <c r="I154" s="199"/>
      <c r="J154" s="199"/>
      <c r="K154" s="199"/>
      <c r="L154" s="199"/>
      <c r="M154" s="199"/>
      <c r="N154" s="199"/>
      <c r="O154" s="199"/>
      <c r="P154" s="199"/>
    </row>
    <row r="155" spans="1:16" ht="15" customHeight="1" x14ac:dyDescent="0.25">
      <c r="A155" s="3"/>
      <c r="B155" s="199"/>
      <c r="C155" s="199"/>
      <c r="D155" s="199"/>
      <c r="E155" s="199"/>
      <c r="F155" s="199"/>
      <c r="G155" s="199"/>
      <c r="H155" s="199"/>
      <c r="I155" s="199"/>
      <c r="J155" s="199"/>
      <c r="K155" s="199"/>
      <c r="L155" s="199"/>
      <c r="M155" s="199"/>
      <c r="N155" s="199"/>
      <c r="O155" s="199"/>
      <c r="P155" s="199"/>
    </row>
    <row r="156" spans="1:16" ht="15" customHeight="1" x14ac:dyDescent="0.25">
      <c r="A156" s="3"/>
      <c r="B156" s="199"/>
      <c r="C156" s="199"/>
      <c r="D156" s="199"/>
      <c r="E156" s="199"/>
      <c r="F156" s="199"/>
      <c r="G156" s="199"/>
      <c r="H156" s="199"/>
      <c r="I156" s="199"/>
      <c r="J156" s="199"/>
      <c r="K156" s="199"/>
      <c r="L156" s="199"/>
      <c r="M156" s="199"/>
      <c r="N156" s="199"/>
      <c r="O156" s="199"/>
      <c r="P156" s="199"/>
    </row>
    <row r="157" spans="1:16" ht="15" customHeight="1" x14ac:dyDescent="0.25">
      <c r="A157" s="3"/>
      <c r="B157" s="199"/>
      <c r="C157" s="199"/>
      <c r="D157" s="199"/>
      <c r="E157" s="199"/>
      <c r="F157" s="199"/>
      <c r="G157" s="199"/>
      <c r="H157" s="199"/>
      <c r="I157" s="199"/>
      <c r="J157" s="199"/>
      <c r="K157" s="199"/>
      <c r="L157" s="199"/>
      <c r="M157" s="199"/>
      <c r="N157" s="199"/>
      <c r="O157" s="199"/>
      <c r="P157" s="199"/>
    </row>
    <row r="158" spans="1:16" ht="15" customHeight="1" x14ac:dyDescent="0.25">
      <c r="A158" s="3"/>
      <c r="B158" s="199"/>
      <c r="C158" s="199"/>
      <c r="D158" s="199"/>
      <c r="E158" s="199"/>
      <c r="F158" s="199"/>
      <c r="G158" s="199"/>
      <c r="H158" s="199"/>
      <c r="I158" s="199"/>
      <c r="J158" s="199"/>
      <c r="K158" s="199"/>
      <c r="L158" s="199"/>
      <c r="M158" s="199"/>
      <c r="N158" s="199"/>
      <c r="O158" s="199"/>
      <c r="P158" s="199"/>
    </row>
    <row r="159" spans="1:16" ht="15" customHeight="1" x14ac:dyDescent="0.25">
      <c r="A159" s="3"/>
      <c r="B159" s="199"/>
      <c r="C159" s="199"/>
      <c r="D159" s="199"/>
      <c r="E159" s="199"/>
      <c r="F159" s="199"/>
      <c r="G159" s="199"/>
      <c r="H159" s="199"/>
      <c r="I159" s="199"/>
      <c r="J159" s="199"/>
      <c r="K159" s="199"/>
      <c r="L159" s="199"/>
      <c r="M159" s="199"/>
      <c r="N159" s="199"/>
      <c r="O159" s="199"/>
      <c r="P159" s="199"/>
    </row>
    <row r="160" spans="1:16" ht="15.75" x14ac:dyDescent="0.25">
      <c r="A160" s="3"/>
      <c r="B160" s="50"/>
      <c r="C160" s="50"/>
      <c r="D160" s="50"/>
      <c r="E160" s="50"/>
      <c r="F160" s="50"/>
      <c r="G160" s="50"/>
      <c r="H160" s="50"/>
      <c r="I160" s="50"/>
      <c r="J160" s="50"/>
      <c r="K160" s="50"/>
      <c r="L160" s="50"/>
      <c r="M160" s="50"/>
      <c r="N160" s="50"/>
      <c r="O160" s="50"/>
      <c r="P160" s="50"/>
    </row>
    <row r="161" spans="1:16" ht="15.75" x14ac:dyDescent="0.25">
      <c r="A161" s="3"/>
      <c r="B161" s="198" t="s">
        <v>36</v>
      </c>
      <c r="C161" s="198"/>
      <c r="D161" s="198"/>
      <c r="E161" s="198"/>
      <c r="F161" s="198"/>
      <c r="G161" s="50"/>
      <c r="H161" s="50"/>
      <c r="I161" s="50"/>
      <c r="J161" s="50"/>
      <c r="K161" s="50"/>
      <c r="L161" s="50"/>
      <c r="M161" s="50"/>
      <c r="N161" s="50"/>
      <c r="O161" s="50"/>
      <c r="P161" s="50"/>
    </row>
    <row r="162" spans="1:16" ht="15.75" x14ac:dyDescent="0.25">
      <c r="A162" s="3"/>
      <c r="B162" s="198"/>
      <c r="C162" s="198"/>
      <c r="D162" s="198"/>
      <c r="E162" s="198"/>
      <c r="F162" s="198"/>
      <c r="G162" s="50"/>
      <c r="H162" s="50"/>
      <c r="I162" s="50"/>
      <c r="J162" s="50"/>
      <c r="K162" s="50"/>
      <c r="L162" s="50"/>
      <c r="M162" s="50"/>
      <c r="N162" s="50"/>
      <c r="O162" s="50"/>
      <c r="P162" s="50"/>
    </row>
    <row r="163" spans="1:16" ht="15.75" customHeight="1" x14ac:dyDescent="0.25">
      <c r="A163" s="3"/>
      <c r="B163" s="56"/>
      <c r="C163" s="56"/>
      <c r="D163" s="56"/>
      <c r="E163" s="56"/>
      <c r="F163" s="56"/>
      <c r="G163" s="50"/>
      <c r="H163" s="50"/>
      <c r="I163" s="50"/>
      <c r="J163" s="50"/>
      <c r="K163" s="50"/>
      <c r="L163" s="50"/>
      <c r="M163" s="50"/>
      <c r="N163" s="50"/>
      <c r="O163" s="50"/>
      <c r="P163" s="50"/>
    </row>
    <row r="164" spans="1:16" ht="15.75" x14ac:dyDescent="0.25">
      <c r="A164" s="3"/>
      <c r="B164" s="203" t="s">
        <v>37</v>
      </c>
      <c r="C164" s="203"/>
      <c r="D164" s="203"/>
      <c r="E164" s="203"/>
      <c r="F164" s="203"/>
      <c r="G164" s="203"/>
      <c r="H164" s="203"/>
      <c r="I164" s="203"/>
      <c r="J164" s="203"/>
      <c r="K164" s="203"/>
      <c r="L164" s="203"/>
      <c r="M164" s="203"/>
      <c r="N164" s="203"/>
      <c r="O164" s="203"/>
      <c r="P164" s="203"/>
    </row>
    <row r="165" spans="1:16" ht="15.75" x14ac:dyDescent="0.25">
      <c r="A165" s="3"/>
      <c r="B165" s="50"/>
      <c r="C165" s="50"/>
      <c r="D165" s="50"/>
      <c r="E165" s="50"/>
      <c r="F165" s="50"/>
      <c r="G165" s="50"/>
      <c r="H165" s="50"/>
      <c r="I165" s="50"/>
      <c r="J165" s="50"/>
      <c r="K165" s="50"/>
      <c r="L165" s="50"/>
      <c r="M165" s="50"/>
      <c r="N165" s="50"/>
      <c r="O165" s="50"/>
      <c r="P165" s="50"/>
    </row>
    <row r="166" spans="1:16" ht="15.75" x14ac:dyDescent="0.25">
      <c r="A166" s="3"/>
      <c r="B166" s="198" t="s">
        <v>38</v>
      </c>
      <c r="C166" s="198"/>
      <c r="D166" s="198"/>
      <c r="E166" s="198"/>
      <c r="F166" s="198"/>
      <c r="G166" s="50"/>
      <c r="H166" s="50"/>
      <c r="I166" s="50"/>
      <c r="J166" s="50"/>
      <c r="K166" s="50"/>
      <c r="L166" s="50"/>
      <c r="M166" s="50"/>
      <c r="N166" s="50"/>
      <c r="O166" s="50"/>
      <c r="P166" s="50"/>
    </row>
    <row r="167" spans="1:16" ht="15.75" x14ac:dyDescent="0.25">
      <c r="A167" s="3"/>
      <c r="B167" s="198"/>
      <c r="C167" s="198"/>
      <c r="D167" s="198"/>
      <c r="E167" s="198"/>
      <c r="F167" s="198"/>
      <c r="G167" s="50"/>
      <c r="H167" s="50"/>
      <c r="I167" s="50"/>
      <c r="J167" s="50"/>
      <c r="K167" s="50"/>
      <c r="L167" s="50"/>
      <c r="M167" s="50"/>
      <c r="N167" s="50"/>
      <c r="O167" s="50"/>
      <c r="P167" s="50"/>
    </row>
    <row r="168" spans="1:16" ht="15.75" customHeight="1" x14ac:dyDescent="0.25">
      <c r="A168" s="3"/>
      <c r="B168" s="56"/>
      <c r="C168" s="56"/>
      <c r="D168" s="56"/>
      <c r="E168" s="56"/>
      <c r="F168" s="56"/>
      <c r="G168" s="50"/>
      <c r="H168" s="50"/>
      <c r="I168" s="50"/>
      <c r="J168" s="50"/>
      <c r="K168" s="50"/>
      <c r="L168" s="50"/>
      <c r="M168" s="50"/>
      <c r="N168" s="50"/>
      <c r="O168" s="50"/>
      <c r="P168" s="50"/>
    </row>
    <row r="169" spans="1:16" ht="15.75" customHeight="1" x14ac:dyDescent="0.25">
      <c r="A169" s="3"/>
      <c r="B169" s="191" t="s">
        <v>39</v>
      </c>
      <c r="C169" s="191"/>
      <c r="D169" s="191"/>
      <c r="E169" s="191"/>
      <c r="F169" s="191"/>
      <c r="G169" s="191"/>
      <c r="H169" s="191"/>
      <c r="I169" s="191"/>
      <c r="J169" s="191"/>
      <c r="K169" s="191"/>
      <c r="L169" s="191"/>
      <c r="M169" s="191"/>
      <c r="N169" s="191"/>
      <c r="O169" s="191"/>
      <c r="P169" s="191"/>
    </row>
    <row r="170" spans="1:16" ht="15.75" customHeight="1" x14ac:dyDescent="0.25">
      <c r="A170" s="3"/>
      <c r="B170" s="191"/>
      <c r="C170" s="191"/>
      <c r="D170" s="191"/>
      <c r="E170" s="191"/>
      <c r="F170" s="191"/>
      <c r="G170" s="191"/>
      <c r="H170" s="191"/>
      <c r="I170" s="191"/>
      <c r="J170" s="191"/>
      <c r="K170" s="191"/>
      <c r="L170" s="191"/>
      <c r="M170" s="191"/>
      <c r="N170" s="191"/>
      <c r="O170" s="191"/>
      <c r="P170" s="191"/>
    </row>
    <row r="171" spans="1:16" ht="15.75" x14ac:dyDescent="0.25">
      <c r="A171" s="3"/>
      <c r="B171" s="52"/>
      <c r="C171" s="50"/>
      <c r="D171" s="53"/>
      <c r="E171" s="53"/>
      <c r="F171" s="53"/>
      <c r="G171" s="53"/>
      <c r="H171" s="54"/>
      <c r="I171" s="50"/>
      <c r="J171" s="50"/>
      <c r="K171" s="50"/>
      <c r="L171" s="50"/>
      <c r="M171" s="50"/>
      <c r="N171" s="50"/>
      <c r="O171" s="50"/>
      <c r="P171" s="50"/>
    </row>
    <row r="172" spans="1:16" ht="18.75" customHeight="1" x14ac:dyDescent="0.35">
      <c r="A172" s="3"/>
      <c r="B172" s="59" t="s">
        <v>40</v>
      </c>
      <c r="C172" s="58"/>
      <c r="D172" s="58"/>
      <c r="E172" s="58"/>
      <c r="F172" s="58"/>
      <c r="G172" s="58"/>
      <c r="H172" s="58"/>
      <c r="I172" s="58"/>
      <c r="J172" s="58"/>
      <c r="K172" s="58"/>
      <c r="L172" s="58"/>
      <c r="M172" s="58"/>
      <c r="N172" s="58"/>
      <c r="O172" s="58"/>
      <c r="P172" s="58"/>
    </row>
    <row r="173" spans="1:16" ht="15.75" customHeight="1" x14ac:dyDescent="0.35">
      <c r="A173" s="3"/>
      <c r="B173" s="58"/>
      <c r="C173" s="58"/>
      <c r="D173" s="58"/>
      <c r="E173" s="58"/>
      <c r="F173" s="58"/>
      <c r="G173" s="58"/>
      <c r="H173" s="58"/>
      <c r="I173" s="58"/>
      <c r="J173" s="58"/>
      <c r="K173" s="58"/>
      <c r="L173" s="58"/>
      <c r="M173" s="58"/>
      <c r="N173" s="58"/>
      <c r="O173" s="58"/>
      <c r="P173" s="58"/>
    </row>
    <row r="174" spans="1:16" ht="15" customHeight="1" x14ac:dyDescent="0.25">
      <c r="A174" s="3"/>
      <c r="B174" s="190" t="s">
        <v>41</v>
      </c>
      <c r="C174" s="190"/>
      <c r="D174" s="190"/>
      <c r="E174" s="190"/>
      <c r="F174" s="190"/>
      <c r="G174" s="190"/>
      <c r="H174" s="190"/>
      <c r="I174" s="190"/>
      <c r="J174" s="190"/>
      <c r="K174" s="190"/>
      <c r="L174" s="190"/>
      <c r="M174" s="190"/>
      <c r="N174" s="190"/>
      <c r="O174" s="190"/>
      <c r="P174" s="190"/>
    </row>
    <row r="175" spans="1:16" ht="15" customHeight="1" x14ac:dyDescent="0.25">
      <c r="A175" s="3"/>
      <c r="B175" s="51"/>
      <c r="C175" s="51"/>
      <c r="D175" s="51"/>
      <c r="E175" s="51"/>
      <c r="F175" s="51"/>
      <c r="G175" s="51"/>
      <c r="H175" s="51"/>
      <c r="I175" s="51"/>
      <c r="J175" s="51"/>
      <c r="K175" s="51"/>
      <c r="L175" s="51"/>
      <c r="M175" s="51"/>
      <c r="N175" s="51"/>
      <c r="O175" s="51"/>
      <c r="P175" s="51"/>
    </row>
    <row r="176" spans="1:16" ht="15" customHeight="1" x14ac:dyDescent="0.25">
      <c r="A176" s="3"/>
      <c r="B176" s="191" t="s">
        <v>42</v>
      </c>
      <c r="C176" s="191"/>
      <c r="D176" s="191"/>
      <c r="E176" s="191"/>
      <c r="F176" s="191"/>
      <c r="G176" s="191"/>
      <c r="H176" s="191"/>
      <c r="I176" s="191"/>
      <c r="J176" s="191"/>
      <c r="K176" s="191"/>
      <c r="L176" s="191"/>
      <c r="M176" s="191"/>
      <c r="N176" s="191"/>
      <c r="O176" s="191"/>
      <c r="P176" s="191"/>
    </row>
    <row r="177" spans="1:16" ht="15" customHeight="1" x14ac:dyDescent="0.25">
      <c r="A177" s="3"/>
      <c r="B177" s="191"/>
      <c r="C177" s="191"/>
      <c r="D177" s="191"/>
      <c r="E177" s="191"/>
      <c r="F177" s="191"/>
      <c r="G177" s="191"/>
      <c r="H177" s="191"/>
      <c r="I177" s="191"/>
      <c r="J177" s="191"/>
      <c r="K177" s="191"/>
      <c r="L177" s="191"/>
      <c r="M177" s="191"/>
      <c r="N177" s="191"/>
      <c r="O177" s="191"/>
      <c r="P177" s="191"/>
    </row>
    <row r="178" spans="1:16" ht="15" customHeight="1" x14ac:dyDescent="0.25">
      <c r="A178" s="3"/>
      <c r="B178" s="191"/>
      <c r="C178" s="191"/>
      <c r="D178" s="191"/>
      <c r="E178" s="191"/>
      <c r="F178" s="191"/>
      <c r="G178" s="191"/>
      <c r="H178" s="191"/>
      <c r="I178" s="191"/>
      <c r="J178" s="191"/>
      <c r="K178" s="191"/>
      <c r="L178" s="191"/>
      <c r="M178" s="191"/>
      <c r="N178" s="191"/>
      <c r="O178" s="191"/>
      <c r="P178" s="191"/>
    </row>
    <row r="179" spans="1:16" ht="15" customHeight="1" x14ac:dyDescent="0.25">
      <c r="A179" s="3"/>
      <c r="B179" s="191"/>
      <c r="C179" s="191"/>
      <c r="D179" s="191"/>
      <c r="E179" s="191"/>
      <c r="F179" s="191"/>
      <c r="G179" s="191"/>
      <c r="H179" s="191"/>
      <c r="I179" s="191"/>
      <c r="J179" s="191"/>
      <c r="K179" s="191"/>
      <c r="L179" s="191"/>
      <c r="M179" s="191"/>
      <c r="N179" s="191"/>
      <c r="O179" s="191"/>
      <c r="P179" s="191"/>
    </row>
    <row r="180" spans="1:16" ht="15" customHeight="1" x14ac:dyDescent="0.25">
      <c r="A180" s="3"/>
      <c r="B180" s="190" t="s">
        <v>43</v>
      </c>
      <c r="C180" s="190"/>
      <c r="D180" s="190"/>
      <c r="E180" s="190"/>
      <c r="F180" s="190"/>
      <c r="G180" s="190"/>
      <c r="H180" s="190"/>
      <c r="I180" s="190"/>
      <c r="J180" s="190"/>
      <c r="K180" s="190"/>
      <c r="L180" s="190"/>
      <c r="M180" s="190"/>
      <c r="N180" s="190"/>
      <c r="O180" s="190"/>
      <c r="P180" s="190"/>
    </row>
    <row r="181" spans="1:16" ht="15" customHeight="1" x14ac:dyDescent="0.25">
      <c r="A181" s="3"/>
      <c r="B181" s="51"/>
      <c r="C181" s="51"/>
      <c r="D181" s="51"/>
      <c r="E181" s="51"/>
      <c r="F181" s="51"/>
      <c r="G181" s="51"/>
      <c r="H181" s="51"/>
      <c r="I181" s="51"/>
      <c r="J181" s="51"/>
      <c r="K181" s="51"/>
      <c r="L181" s="51"/>
      <c r="M181" s="51"/>
      <c r="N181" s="51"/>
      <c r="O181" s="51"/>
      <c r="P181" s="51"/>
    </row>
    <row r="182" spans="1:16" ht="15" customHeight="1" x14ac:dyDescent="0.25">
      <c r="A182" s="3"/>
      <c r="B182" s="191" t="s">
        <v>44</v>
      </c>
      <c r="C182" s="191"/>
      <c r="D182" s="191"/>
      <c r="E182" s="191"/>
      <c r="F182" s="191"/>
      <c r="G182" s="191"/>
      <c r="H182" s="191"/>
      <c r="I182" s="191"/>
      <c r="J182" s="191"/>
      <c r="K182" s="191"/>
      <c r="L182" s="191"/>
      <c r="M182" s="191"/>
      <c r="N182" s="191"/>
      <c r="O182" s="191"/>
      <c r="P182" s="191"/>
    </row>
    <row r="183" spans="1:16" ht="15" customHeight="1" x14ac:dyDescent="0.25">
      <c r="A183" s="3"/>
      <c r="B183" s="49"/>
      <c r="C183" s="49"/>
      <c r="D183" s="49"/>
      <c r="E183" s="49"/>
      <c r="F183" s="49"/>
      <c r="G183" s="49"/>
      <c r="H183" s="49"/>
      <c r="I183" s="49"/>
      <c r="J183" s="49"/>
      <c r="K183" s="49"/>
      <c r="L183" s="49"/>
      <c r="M183" s="49"/>
      <c r="N183" s="49"/>
      <c r="O183" s="49"/>
      <c r="P183" s="49"/>
    </row>
    <row r="184" spans="1:16" ht="15" customHeight="1" x14ac:dyDescent="0.25">
      <c r="A184" s="3"/>
      <c r="B184" s="190" t="s">
        <v>45</v>
      </c>
      <c r="C184" s="190"/>
      <c r="D184" s="190"/>
      <c r="E184" s="190"/>
      <c r="F184" s="190"/>
      <c r="G184" s="190"/>
      <c r="H184" s="190"/>
      <c r="I184" s="190"/>
      <c r="J184" s="190"/>
      <c r="K184" s="190"/>
      <c r="L184" s="190"/>
      <c r="M184" s="190"/>
      <c r="N184" s="190"/>
      <c r="O184" s="190"/>
      <c r="P184" s="190"/>
    </row>
    <row r="185" spans="1:16" ht="15" customHeight="1" x14ac:dyDescent="0.25">
      <c r="A185" s="3"/>
      <c r="B185" s="51"/>
      <c r="C185" s="51"/>
      <c r="D185" s="51"/>
      <c r="E185" s="51"/>
      <c r="F185" s="51"/>
      <c r="G185" s="51"/>
      <c r="H185" s="51"/>
      <c r="I185" s="51"/>
      <c r="J185" s="51"/>
      <c r="K185" s="51"/>
      <c r="L185" s="51"/>
      <c r="M185" s="51"/>
      <c r="N185" s="51"/>
      <c r="O185" s="51"/>
      <c r="P185" s="51"/>
    </row>
    <row r="186" spans="1:16" ht="15" customHeight="1" x14ac:dyDescent="0.25">
      <c r="A186" s="3"/>
      <c r="B186" s="191" t="s">
        <v>46</v>
      </c>
      <c r="C186" s="191"/>
      <c r="D186" s="191"/>
      <c r="E186" s="191"/>
      <c r="F186" s="191"/>
      <c r="G186" s="191"/>
      <c r="H186" s="191"/>
      <c r="I186" s="191"/>
      <c r="J186" s="191"/>
      <c r="K186" s="191"/>
      <c r="L186" s="191"/>
      <c r="M186" s="191"/>
      <c r="N186" s="191"/>
      <c r="O186" s="191"/>
      <c r="P186" s="191"/>
    </row>
    <row r="187" spans="1:16" ht="15" customHeight="1" x14ac:dyDescent="0.25">
      <c r="A187" s="3"/>
      <c r="B187" s="191"/>
      <c r="C187" s="191"/>
      <c r="D187" s="191"/>
      <c r="E187" s="191"/>
      <c r="F187" s="191"/>
      <c r="G187" s="191"/>
      <c r="H187" s="191"/>
      <c r="I187" s="191"/>
      <c r="J187" s="191"/>
      <c r="K187" s="191"/>
      <c r="L187" s="191"/>
      <c r="M187" s="191"/>
      <c r="N187" s="191"/>
      <c r="O187" s="191"/>
      <c r="P187" s="191"/>
    </row>
    <row r="188" spans="1:16" ht="15" customHeight="1" x14ac:dyDescent="0.25">
      <c r="A188" s="3"/>
      <c r="B188" s="191"/>
      <c r="C188" s="191"/>
      <c r="D188" s="191"/>
      <c r="E188" s="191"/>
      <c r="F188" s="191"/>
      <c r="G188" s="191"/>
      <c r="H188" s="191"/>
      <c r="I188" s="191"/>
      <c r="J188" s="191"/>
      <c r="K188" s="191"/>
      <c r="L188" s="191"/>
      <c r="M188" s="191"/>
      <c r="N188" s="191"/>
      <c r="O188" s="191"/>
      <c r="P188" s="191"/>
    </row>
    <row r="189" spans="1:16" ht="15" customHeight="1" x14ac:dyDescent="0.25">
      <c r="A189" s="3"/>
      <c r="B189" s="191"/>
      <c r="C189" s="191"/>
      <c r="D189" s="191"/>
      <c r="E189" s="191"/>
      <c r="F189" s="191"/>
      <c r="G189" s="191"/>
      <c r="H189" s="191"/>
      <c r="I189" s="191"/>
      <c r="J189" s="191"/>
      <c r="K189" s="191"/>
      <c r="L189" s="191"/>
      <c r="M189" s="191"/>
      <c r="N189" s="191"/>
      <c r="O189" s="191"/>
      <c r="P189" s="191"/>
    </row>
    <row r="190" spans="1:16" ht="15" customHeight="1" x14ac:dyDescent="0.25">
      <c r="A190" s="3"/>
      <c r="B190" s="191"/>
      <c r="C190" s="191"/>
      <c r="D190" s="191"/>
      <c r="E190" s="191"/>
      <c r="F190" s="191"/>
      <c r="G190" s="191"/>
      <c r="H190" s="191"/>
      <c r="I190" s="191"/>
      <c r="J190" s="191"/>
      <c r="K190" s="191"/>
      <c r="L190" s="191"/>
      <c r="M190" s="191"/>
      <c r="N190" s="191"/>
      <c r="O190" s="191"/>
      <c r="P190" s="191"/>
    </row>
    <row r="191" spans="1:16" ht="15" customHeight="1" x14ac:dyDescent="0.25">
      <c r="A191" s="3"/>
      <c r="B191" s="191"/>
      <c r="C191" s="191"/>
      <c r="D191" s="191"/>
      <c r="E191" s="191"/>
      <c r="F191" s="191"/>
      <c r="G191" s="191"/>
      <c r="H191" s="191"/>
      <c r="I191" s="191"/>
      <c r="J191" s="191"/>
      <c r="K191" s="191"/>
      <c r="L191" s="191"/>
      <c r="M191" s="191"/>
      <c r="N191" s="191"/>
      <c r="O191" s="191"/>
      <c r="P191" s="191"/>
    </row>
    <row r="192" spans="1:16" ht="15" customHeight="1" x14ac:dyDescent="0.25">
      <c r="A192" s="3"/>
      <c r="B192" s="191"/>
      <c r="C192" s="191"/>
      <c r="D192" s="191"/>
      <c r="E192" s="191"/>
      <c r="F192" s="191"/>
      <c r="G192" s="191"/>
      <c r="H192" s="191"/>
      <c r="I192" s="191"/>
      <c r="J192" s="191"/>
      <c r="K192" s="191"/>
      <c r="L192" s="191"/>
      <c r="M192" s="191"/>
      <c r="N192" s="191"/>
      <c r="O192" s="191"/>
      <c r="P192" s="191"/>
    </row>
    <row r="193" spans="1:17" ht="15" customHeight="1" x14ac:dyDescent="0.25">
      <c r="A193" s="3"/>
      <c r="B193" s="191"/>
      <c r="C193" s="191"/>
      <c r="D193" s="191"/>
      <c r="E193" s="191"/>
      <c r="F193" s="191"/>
      <c r="G193" s="191"/>
      <c r="H193" s="191"/>
      <c r="I193" s="191"/>
      <c r="J193" s="191"/>
      <c r="K193" s="191"/>
      <c r="L193" s="191"/>
      <c r="M193" s="191"/>
      <c r="N193" s="191"/>
      <c r="O193" s="191"/>
      <c r="P193" s="191"/>
    </row>
    <row r="194" spans="1:17" ht="15" customHeight="1" x14ac:dyDescent="0.25">
      <c r="A194" s="3"/>
      <c r="B194" s="191"/>
      <c r="C194" s="191"/>
      <c r="D194" s="191"/>
      <c r="E194" s="191"/>
      <c r="F194" s="191"/>
      <c r="G194" s="191"/>
      <c r="H194" s="191"/>
      <c r="I194" s="191"/>
      <c r="J194" s="191"/>
      <c r="K194" s="191"/>
      <c r="L194" s="191"/>
      <c r="M194" s="191"/>
      <c r="N194" s="191"/>
      <c r="O194" s="191"/>
      <c r="P194" s="191"/>
    </row>
    <row r="195" spans="1:17" ht="15" customHeight="1" x14ac:dyDescent="0.25">
      <c r="A195" s="3"/>
      <c r="B195" s="191"/>
      <c r="C195" s="191"/>
      <c r="D195" s="191"/>
      <c r="E195" s="191"/>
      <c r="F195" s="191"/>
      <c r="G195" s="191"/>
      <c r="H195" s="191"/>
      <c r="I195" s="191"/>
      <c r="J195" s="191"/>
      <c r="K195" s="191"/>
      <c r="L195" s="191"/>
      <c r="M195" s="191"/>
      <c r="N195" s="191"/>
      <c r="O195" s="191"/>
      <c r="P195" s="191"/>
    </row>
    <row r="196" spans="1:17" ht="15" customHeight="1" x14ac:dyDescent="0.25">
      <c r="A196" s="3"/>
      <c r="B196" s="191"/>
      <c r="C196" s="191"/>
      <c r="D196" s="191"/>
      <c r="E196" s="191"/>
      <c r="F196" s="191"/>
      <c r="G196" s="191"/>
      <c r="H196" s="191"/>
      <c r="I196" s="191"/>
      <c r="J196" s="191"/>
      <c r="K196" s="191"/>
      <c r="L196" s="191"/>
      <c r="M196" s="191"/>
      <c r="N196" s="191"/>
      <c r="O196" s="191"/>
      <c r="P196" s="191"/>
    </row>
    <row r="197" spans="1:17" ht="15" customHeight="1" x14ac:dyDescent="0.25">
      <c r="A197" s="3"/>
      <c r="B197" s="191"/>
      <c r="C197" s="191"/>
      <c r="D197" s="191"/>
      <c r="E197" s="191"/>
      <c r="F197" s="191"/>
      <c r="G197" s="191"/>
      <c r="H197" s="191"/>
      <c r="I197" s="191"/>
      <c r="J197" s="191"/>
      <c r="K197" s="191"/>
      <c r="L197" s="191"/>
      <c r="M197" s="191"/>
      <c r="N197" s="191"/>
      <c r="O197" s="191"/>
      <c r="P197" s="191"/>
      <c r="Q197" t="str">
        <f>Lists!A2</f>
        <v>Designation</v>
      </c>
    </row>
    <row r="198" spans="1:17" ht="15" customHeight="1" x14ac:dyDescent="0.25">
      <c r="A198" s="3"/>
      <c r="B198" s="191"/>
      <c r="C198" s="191"/>
      <c r="D198" s="191"/>
      <c r="E198" s="191"/>
      <c r="F198" s="191"/>
      <c r="G198" s="191"/>
      <c r="H198" s="191"/>
      <c r="I198" s="191"/>
      <c r="J198" s="191"/>
      <c r="K198" s="191"/>
      <c r="L198" s="191"/>
      <c r="M198" s="191"/>
      <c r="N198" s="191"/>
      <c r="O198" s="191"/>
      <c r="P198" s="191"/>
    </row>
    <row r="199" spans="1:17" ht="15" customHeight="1" x14ac:dyDescent="0.25">
      <c r="A199" s="3"/>
      <c r="B199" s="191"/>
      <c r="C199" s="191"/>
      <c r="D199" s="191"/>
      <c r="E199" s="191"/>
      <c r="F199" s="191"/>
      <c r="G199" s="191"/>
      <c r="H199" s="191"/>
      <c r="I199" s="191"/>
      <c r="J199" s="191"/>
      <c r="K199" s="191"/>
      <c r="L199" s="191"/>
      <c r="M199" s="191"/>
      <c r="N199" s="191"/>
      <c r="O199" s="191"/>
      <c r="P199" s="191"/>
    </row>
    <row r="200" spans="1:17" ht="15" customHeight="1" x14ac:dyDescent="0.25">
      <c r="A200" s="3"/>
      <c r="B200" s="191"/>
      <c r="C200" s="191"/>
      <c r="D200" s="191"/>
      <c r="E200" s="191"/>
      <c r="F200" s="191"/>
      <c r="G200" s="191"/>
      <c r="H200" s="191"/>
      <c r="I200" s="191"/>
      <c r="J200" s="191"/>
      <c r="K200" s="191"/>
      <c r="L200" s="191"/>
      <c r="M200" s="191"/>
      <c r="N200" s="191"/>
      <c r="O200" s="191"/>
      <c r="P200" s="191"/>
    </row>
    <row r="201" spans="1:17" ht="15" customHeight="1" x14ac:dyDescent="0.25">
      <c r="A201" s="3"/>
      <c r="B201" s="191"/>
      <c r="C201" s="191"/>
      <c r="D201" s="191"/>
      <c r="E201" s="191"/>
      <c r="F201" s="191"/>
      <c r="G201" s="191"/>
      <c r="H201" s="191"/>
      <c r="I201" s="191"/>
      <c r="J201" s="191"/>
      <c r="K201" s="191"/>
      <c r="L201" s="191"/>
      <c r="M201" s="191"/>
      <c r="N201" s="191"/>
      <c r="O201" s="191"/>
      <c r="P201" s="191"/>
    </row>
    <row r="202" spans="1:17" ht="15" customHeight="1" x14ac:dyDescent="0.25">
      <c r="A202" s="3"/>
      <c r="B202" s="51"/>
      <c r="C202" s="51"/>
      <c r="D202" s="51"/>
      <c r="E202" s="51"/>
      <c r="F202" s="51"/>
      <c r="G202" s="51"/>
      <c r="H202" s="51"/>
      <c r="I202" s="51"/>
      <c r="J202" s="51"/>
      <c r="K202" s="51"/>
      <c r="L202" s="51"/>
      <c r="M202" s="51"/>
      <c r="N202" s="51"/>
      <c r="O202" s="51"/>
      <c r="P202" s="51"/>
    </row>
    <row r="203" spans="1:17" ht="15" customHeight="1" x14ac:dyDescent="0.25">
      <c r="A203" s="3"/>
      <c r="B203" s="190" t="s">
        <v>47</v>
      </c>
      <c r="C203" s="190"/>
      <c r="D203" s="190"/>
      <c r="E203" s="190"/>
      <c r="F203" s="190"/>
      <c r="G203" s="190"/>
      <c r="H203" s="190"/>
      <c r="I203" s="190"/>
      <c r="J203" s="190"/>
      <c r="K203" s="190"/>
      <c r="L203" s="190"/>
      <c r="M203" s="190"/>
      <c r="N203" s="190"/>
      <c r="O203" s="190"/>
      <c r="P203" s="190"/>
    </row>
    <row r="204" spans="1:17" ht="15" customHeight="1" x14ac:dyDescent="0.25">
      <c r="A204" s="3"/>
      <c r="B204" s="51"/>
      <c r="C204" s="51"/>
      <c r="D204" s="51"/>
      <c r="E204" s="51"/>
      <c r="F204" s="51"/>
      <c r="G204" s="51"/>
      <c r="H204" s="51"/>
      <c r="I204" s="51"/>
      <c r="J204" s="51"/>
      <c r="K204" s="51"/>
      <c r="L204" s="51"/>
      <c r="M204" s="51"/>
      <c r="N204" s="51"/>
      <c r="O204" s="51"/>
      <c r="P204" s="51"/>
    </row>
    <row r="205" spans="1:17" ht="15" customHeight="1" x14ac:dyDescent="0.25">
      <c r="A205" s="3"/>
      <c r="B205" s="191" t="s">
        <v>48</v>
      </c>
      <c r="C205" s="191"/>
      <c r="D205" s="191"/>
      <c r="E205" s="191"/>
      <c r="F205" s="191"/>
      <c r="G205" s="191"/>
      <c r="H205" s="191"/>
      <c r="I205" s="191"/>
      <c r="J205" s="191"/>
      <c r="K205" s="191"/>
      <c r="L205" s="191"/>
      <c r="M205" s="191"/>
      <c r="N205" s="191"/>
      <c r="O205" s="191"/>
      <c r="P205" s="191"/>
    </row>
    <row r="206" spans="1:17" ht="15" customHeight="1" x14ac:dyDescent="0.25">
      <c r="A206" s="3"/>
      <c r="B206" s="191"/>
      <c r="C206" s="191"/>
      <c r="D206" s="191"/>
      <c r="E206" s="191"/>
      <c r="F206" s="191"/>
      <c r="G206" s="191"/>
      <c r="H206" s="191"/>
      <c r="I206" s="191"/>
      <c r="J206" s="191"/>
      <c r="K206" s="191"/>
      <c r="L206" s="191"/>
      <c r="M206" s="191"/>
      <c r="N206" s="191"/>
      <c r="O206" s="191"/>
      <c r="P206" s="191"/>
    </row>
    <row r="207" spans="1:17" ht="15" customHeight="1" x14ac:dyDescent="0.25">
      <c r="A207" s="3"/>
      <c r="B207" s="49"/>
      <c r="C207" s="49"/>
      <c r="D207" s="49"/>
      <c r="E207" s="49"/>
      <c r="F207" s="49"/>
      <c r="G207" s="49"/>
      <c r="H207" s="49"/>
      <c r="I207" s="49"/>
      <c r="J207" s="49"/>
      <c r="K207" s="49"/>
      <c r="L207" s="49"/>
      <c r="M207" s="49"/>
      <c r="N207" s="49"/>
      <c r="O207" s="49"/>
      <c r="P207" s="49"/>
    </row>
    <row r="208" spans="1:17" ht="15" customHeight="1" x14ac:dyDescent="0.25">
      <c r="A208" s="3"/>
      <c r="B208" s="190" t="s">
        <v>49</v>
      </c>
      <c r="C208" s="190"/>
      <c r="D208" s="190"/>
      <c r="E208" s="190"/>
      <c r="F208" s="190"/>
      <c r="G208" s="190"/>
      <c r="H208" s="190"/>
      <c r="I208" s="190"/>
      <c r="J208" s="190"/>
      <c r="K208" s="190"/>
      <c r="L208" s="190"/>
      <c r="M208" s="190"/>
      <c r="N208" s="190"/>
      <c r="O208" s="190"/>
      <c r="P208" s="190"/>
    </row>
    <row r="209" spans="1:16" ht="15" customHeight="1" x14ac:dyDescent="0.25">
      <c r="A209" s="3"/>
      <c r="B209" s="49"/>
      <c r="C209" s="49"/>
      <c r="D209" s="49"/>
      <c r="E209" s="49"/>
      <c r="F209" s="49"/>
      <c r="G209" s="49"/>
      <c r="H209" s="49"/>
      <c r="I209" s="49"/>
      <c r="J209" s="49"/>
      <c r="K209" s="49"/>
      <c r="L209" s="49"/>
      <c r="M209" s="49"/>
      <c r="N209" s="49"/>
      <c r="O209" s="49"/>
      <c r="P209" s="49"/>
    </row>
    <row r="210" spans="1:16" ht="15" customHeight="1" x14ac:dyDescent="0.25">
      <c r="A210" s="3"/>
      <c r="B210" s="191" t="s">
        <v>50</v>
      </c>
      <c r="C210" s="191"/>
      <c r="D210" s="191"/>
      <c r="E210" s="191"/>
      <c r="F210" s="191"/>
      <c r="G210" s="191"/>
      <c r="H210" s="191"/>
      <c r="I210" s="191"/>
      <c r="J210" s="191"/>
      <c r="K210" s="191"/>
      <c r="L210" s="191"/>
      <c r="M210" s="191"/>
      <c r="N210" s="191"/>
      <c r="O210" s="191"/>
      <c r="P210" s="191"/>
    </row>
    <row r="211" spans="1:16" ht="15" customHeight="1" x14ac:dyDescent="0.25">
      <c r="A211" s="3"/>
      <c r="B211" s="191"/>
      <c r="C211" s="191"/>
      <c r="D211" s="191"/>
      <c r="E211" s="191"/>
      <c r="F211" s="191"/>
      <c r="G211" s="191"/>
      <c r="H211" s="191"/>
      <c r="I211" s="191"/>
      <c r="J211" s="191"/>
      <c r="K211" s="191"/>
      <c r="L211" s="191"/>
      <c r="M211" s="191"/>
      <c r="N211" s="191"/>
      <c r="O211" s="191"/>
      <c r="P211" s="191"/>
    </row>
    <row r="212" spans="1:16" ht="15" customHeight="1" x14ac:dyDescent="0.25">
      <c r="A212" s="3"/>
      <c r="B212" s="191"/>
      <c r="C212" s="191"/>
      <c r="D212" s="191"/>
      <c r="E212" s="191"/>
      <c r="F212" s="191"/>
      <c r="G212" s="191"/>
      <c r="H212" s="191"/>
      <c r="I212" s="191"/>
      <c r="J212" s="191"/>
      <c r="K212" s="191"/>
      <c r="L212" s="191"/>
      <c r="M212" s="191"/>
      <c r="N212" s="191"/>
      <c r="O212" s="191"/>
      <c r="P212" s="191"/>
    </row>
    <row r="213" spans="1:16" ht="15" customHeight="1" x14ac:dyDescent="0.25">
      <c r="A213" s="3"/>
      <c r="B213" s="191"/>
      <c r="C213" s="191"/>
      <c r="D213" s="191"/>
      <c r="E213" s="191"/>
      <c r="F213" s="191"/>
      <c r="G213" s="191"/>
      <c r="H213" s="191"/>
      <c r="I213" s="191"/>
      <c r="J213" s="191"/>
      <c r="K213" s="191"/>
      <c r="L213" s="191"/>
      <c r="M213" s="191"/>
      <c r="N213" s="191"/>
      <c r="O213" s="191"/>
      <c r="P213" s="191"/>
    </row>
    <row r="214" spans="1:16" ht="15" customHeight="1" x14ac:dyDescent="0.25">
      <c r="A214" s="3"/>
      <c r="B214" s="191"/>
      <c r="C214" s="191"/>
      <c r="D214" s="191"/>
      <c r="E214" s="191"/>
      <c r="F214" s="191"/>
      <c r="G214" s="191"/>
      <c r="H214" s="191"/>
      <c r="I214" s="191"/>
      <c r="J214" s="191"/>
      <c r="K214" s="191"/>
      <c r="L214" s="191"/>
      <c r="M214" s="191"/>
      <c r="N214" s="191"/>
      <c r="O214" s="191"/>
      <c r="P214" s="191"/>
    </row>
    <row r="215" spans="1:16" ht="15" customHeight="1" x14ac:dyDescent="0.25">
      <c r="A215" s="3"/>
      <c r="B215" s="191"/>
      <c r="C215" s="191"/>
      <c r="D215" s="191"/>
      <c r="E215" s="191"/>
      <c r="F215" s="191"/>
      <c r="G215" s="191"/>
      <c r="H215" s="191"/>
      <c r="I215" s="191"/>
      <c r="J215" s="191"/>
      <c r="K215" s="191"/>
      <c r="L215" s="191"/>
      <c r="M215" s="191"/>
      <c r="N215" s="191"/>
      <c r="O215" s="191"/>
      <c r="P215" s="191"/>
    </row>
    <row r="216" spans="1:16" ht="15" customHeight="1" x14ac:dyDescent="0.25">
      <c r="A216" s="3"/>
      <c r="B216" s="47"/>
      <c r="C216" s="47"/>
      <c r="D216" s="47"/>
      <c r="E216" s="47"/>
      <c r="F216" s="47"/>
      <c r="G216" s="47"/>
      <c r="H216" s="47"/>
      <c r="I216" s="47"/>
      <c r="J216" s="47"/>
      <c r="K216" s="47"/>
      <c r="L216" s="47"/>
      <c r="M216" s="47"/>
      <c r="N216" s="47"/>
      <c r="O216" s="47"/>
      <c r="P216" s="47"/>
    </row>
    <row r="217" spans="1:16" ht="15" customHeight="1" x14ac:dyDescent="0.25">
      <c r="A217" s="3"/>
      <c r="B217" s="190" t="s">
        <v>51</v>
      </c>
      <c r="C217" s="190"/>
      <c r="D217" s="190"/>
      <c r="E217" s="190"/>
      <c r="F217" s="190"/>
      <c r="G217" s="190"/>
      <c r="H217" s="190"/>
      <c r="I217" s="190"/>
      <c r="J217" s="190"/>
      <c r="K217" s="190"/>
      <c r="L217" s="190"/>
      <c r="M217" s="190"/>
      <c r="N217" s="190"/>
      <c r="O217" s="190"/>
      <c r="P217" s="190"/>
    </row>
    <row r="218" spans="1:16" ht="15" customHeight="1" x14ac:dyDescent="0.25">
      <c r="A218" s="3"/>
      <c r="B218" s="47"/>
      <c r="C218" s="47"/>
      <c r="D218" s="47"/>
      <c r="E218" s="47"/>
      <c r="F218" s="47"/>
      <c r="G218" s="47"/>
      <c r="H218" s="47"/>
      <c r="I218" s="47"/>
      <c r="J218" s="47"/>
      <c r="K218" s="47"/>
      <c r="L218" s="47"/>
      <c r="M218" s="47"/>
      <c r="N218" s="47"/>
      <c r="O218" s="47"/>
      <c r="P218" s="47"/>
    </row>
    <row r="219" spans="1:16" ht="15" customHeight="1" x14ac:dyDescent="0.25">
      <c r="A219" s="3"/>
      <c r="B219" s="191" t="s">
        <v>52</v>
      </c>
      <c r="C219" s="191"/>
      <c r="D219" s="191"/>
      <c r="E219" s="191"/>
      <c r="F219" s="191"/>
      <c r="G219" s="191"/>
      <c r="H219" s="191"/>
      <c r="I219" s="191"/>
      <c r="J219" s="191"/>
      <c r="K219" s="191"/>
      <c r="L219" s="191"/>
      <c r="M219" s="191"/>
      <c r="N219" s="191"/>
      <c r="O219" s="191"/>
      <c r="P219" s="191"/>
    </row>
    <row r="220" spans="1:16" ht="15" customHeight="1" x14ac:dyDescent="0.25">
      <c r="A220" s="3"/>
      <c r="B220" s="191"/>
      <c r="C220" s="191"/>
      <c r="D220" s="191"/>
      <c r="E220" s="191"/>
      <c r="F220" s="191"/>
      <c r="G220" s="191"/>
      <c r="H220" s="191"/>
      <c r="I220" s="191"/>
      <c r="J220" s="191"/>
      <c r="K220" s="191"/>
      <c r="L220" s="191"/>
      <c r="M220" s="191"/>
      <c r="N220" s="191"/>
      <c r="O220" s="191"/>
      <c r="P220" s="191"/>
    </row>
    <row r="221" spans="1:16" ht="15" customHeight="1" x14ac:dyDescent="0.25">
      <c r="A221" s="3"/>
      <c r="B221" s="191"/>
      <c r="C221" s="191"/>
      <c r="D221" s="191"/>
      <c r="E221" s="191"/>
      <c r="F221" s="191"/>
      <c r="G221" s="191"/>
      <c r="H221" s="191"/>
      <c r="I221" s="191"/>
      <c r="J221" s="191"/>
      <c r="K221" s="191"/>
      <c r="L221" s="191"/>
      <c r="M221" s="191"/>
      <c r="N221" s="191"/>
      <c r="O221" s="191"/>
      <c r="P221" s="191"/>
    </row>
    <row r="222" spans="1:16" ht="15" customHeight="1" x14ac:dyDescent="0.25">
      <c r="A222" s="3"/>
      <c r="B222" s="191"/>
      <c r="C222" s="191"/>
      <c r="D222" s="191"/>
      <c r="E222" s="191"/>
      <c r="F222" s="191"/>
      <c r="G222" s="191"/>
      <c r="H222" s="191"/>
      <c r="I222" s="191"/>
      <c r="J222" s="191"/>
      <c r="K222" s="191"/>
      <c r="L222" s="191"/>
      <c r="M222" s="191"/>
      <c r="N222" s="191"/>
      <c r="O222" s="191"/>
      <c r="P222" s="191"/>
    </row>
    <row r="223" spans="1:16" ht="15" customHeight="1" x14ac:dyDescent="0.25">
      <c r="A223" s="3"/>
      <c r="B223" s="191"/>
      <c r="C223" s="191"/>
      <c r="D223" s="191"/>
      <c r="E223" s="191"/>
      <c r="F223" s="191"/>
      <c r="G223" s="191"/>
      <c r="H223" s="191"/>
      <c r="I223" s="191"/>
      <c r="J223" s="191"/>
      <c r="K223" s="191"/>
      <c r="L223" s="191"/>
      <c r="M223" s="191"/>
      <c r="N223" s="191"/>
      <c r="O223" s="191"/>
      <c r="P223" s="191"/>
    </row>
    <row r="224" spans="1:16" ht="15" customHeight="1" x14ac:dyDescent="0.25">
      <c r="A224" s="3"/>
      <c r="B224" s="191"/>
      <c r="C224" s="191"/>
      <c r="D224" s="191"/>
      <c r="E224" s="191"/>
      <c r="F224" s="191"/>
      <c r="G224" s="191"/>
      <c r="H224" s="191"/>
      <c r="I224" s="191"/>
      <c r="J224" s="191"/>
      <c r="K224" s="191"/>
      <c r="L224" s="191"/>
      <c r="M224" s="191"/>
      <c r="N224" s="191"/>
      <c r="O224" s="191"/>
      <c r="P224" s="191"/>
    </row>
    <row r="225" spans="1:16" ht="15" customHeight="1" x14ac:dyDescent="0.25">
      <c r="A225" s="3"/>
      <c r="B225" s="51"/>
      <c r="C225" s="51"/>
      <c r="D225" s="51"/>
      <c r="E225" s="51"/>
      <c r="F225" s="51"/>
      <c r="G225" s="51"/>
      <c r="H225" s="51"/>
      <c r="I225" s="51"/>
      <c r="J225" s="51"/>
      <c r="K225" s="51"/>
      <c r="L225" s="51"/>
      <c r="M225" s="51"/>
      <c r="N225" s="51"/>
      <c r="O225" s="51"/>
      <c r="P225" s="51"/>
    </row>
    <row r="226" spans="1:16" ht="15" customHeight="1" x14ac:dyDescent="0.25">
      <c r="A226" s="3"/>
      <c r="B226" s="51"/>
      <c r="C226" s="51"/>
      <c r="D226" s="51"/>
      <c r="E226" s="51"/>
      <c r="F226" s="51"/>
      <c r="G226" s="51"/>
      <c r="H226" s="51"/>
      <c r="I226" s="51"/>
      <c r="J226" s="51"/>
      <c r="K226" s="51"/>
      <c r="L226" s="51"/>
      <c r="M226" s="51"/>
      <c r="N226" s="51"/>
      <c r="O226" s="51"/>
      <c r="P226" s="51"/>
    </row>
    <row r="227" spans="1:16" x14ac:dyDescent="0.25">
      <c r="A227" s="3"/>
      <c r="B227" s="3"/>
      <c r="C227" s="3"/>
      <c r="D227" s="3"/>
      <c r="E227" s="3"/>
      <c r="F227" s="3"/>
      <c r="G227" s="3"/>
      <c r="H227" s="3"/>
      <c r="I227" s="3"/>
      <c r="J227" s="3"/>
      <c r="K227" s="3"/>
      <c r="L227" s="3"/>
      <c r="M227" s="3"/>
      <c r="N227" s="3"/>
      <c r="O227" s="3"/>
      <c r="P227" s="3"/>
    </row>
  </sheetData>
  <mergeCells count="44">
    <mergeCell ref="B35:P35"/>
    <mergeCell ref="B40:D41"/>
    <mergeCell ref="B43:P43"/>
    <mergeCell ref="B210:P215"/>
    <mergeCell ref="B174:P174"/>
    <mergeCell ref="B176:P179"/>
    <mergeCell ref="B203:P203"/>
    <mergeCell ref="B186:P201"/>
    <mergeCell ref="B205:P206"/>
    <mergeCell ref="B208:P208"/>
    <mergeCell ref="B180:P180"/>
    <mergeCell ref="B182:P182"/>
    <mergeCell ref="B184:P184"/>
    <mergeCell ref="B166:F167"/>
    <mergeCell ref="B169:P170"/>
    <mergeCell ref="B143:F144"/>
    <mergeCell ref="B164:P164"/>
    <mergeCell ref="B115:P137"/>
    <mergeCell ref="B104:P105"/>
    <mergeCell ref="B161:F162"/>
    <mergeCell ref="B146:P159"/>
    <mergeCell ref="B96:O96"/>
    <mergeCell ref="D75:F75"/>
    <mergeCell ref="B110:O110"/>
    <mergeCell ref="B100:O100"/>
    <mergeCell ref="B77:O78"/>
    <mergeCell ref="B87:P88"/>
    <mergeCell ref="B82:P83"/>
    <mergeCell ref="B217:P217"/>
    <mergeCell ref="B219:P224"/>
    <mergeCell ref="F2:J3"/>
    <mergeCell ref="B69:C70"/>
    <mergeCell ref="B56:E57"/>
    <mergeCell ref="B49:P54"/>
    <mergeCell ref="B26:P34"/>
    <mergeCell ref="B7:P22"/>
    <mergeCell ref="B72:P73"/>
    <mergeCell ref="B59:P67"/>
    <mergeCell ref="B46:D47"/>
    <mergeCell ref="B139:F140"/>
    <mergeCell ref="B141:P141"/>
    <mergeCell ref="B107:E108"/>
    <mergeCell ref="B112:F113"/>
    <mergeCell ref="B92:O9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92D050"/>
  </sheetPr>
  <dimension ref="A1:AG79"/>
  <sheetViews>
    <sheetView topLeftCell="I3" zoomScale="110" zoomScaleNormal="110" workbookViewId="0">
      <selection activeCell="Q12" sqref="Q12"/>
    </sheetView>
  </sheetViews>
  <sheetFormatPr defaultColWidth="11.42578125" defaultRowHeight="15" x14ac:dyDescent="0.25"/>
  <cols>
    <col min="1" max="1" width="6.42578125" customWidth="1"/>
  </cols>
  <sheetData>
    <row r="1" spans="1:33" ht="18.75" x14ac:dyDescent="0.25">
      <c r="A1" s="208" t="s">
        <v>53</v>
      </c>
      <c r="B1" s="208"/>
      <c r="C1" s="208"/>
      <c r="D1" s="208"/>
      <c r="E1" s="208"/>
      <c r="F1" s="208"/>
      <c r="G1" s="208"/>
      <c r="H1" s="208"/>
      <c r="I1" s="208"/>
      <c r="J1" s="208"/>
      <c r="K1" s="208"/>
      <c r="L1" s="208"/>
      <c r="M1" s="208"/>
      <c r="N1" s="208"/>
      <c r="O1" s="208"/>
      <c r="P1" s="208"/>
      <c r="Q1" s="89"/>
      <c r="R1" s="208" t="s">
        <v>54</v>
      </c>
      <c r="S1" s="208"/>
      <c r="T1" s="208"/>
      <c r="U1" s="208"/>
      <c r="V1" s="208"/>
      <c r="W1" s="208"/>
      <c r="X1" s="208"/>
      <c r="Y1" s="208"/>
      <c r="Z1" s="208"/>
      <c r="AA1" s="208"/>
      <c r="AB1" s="208"/>
      <c r="AC1" s="208"/>
      <c r="AD1" s="208"/>
      <c r="AE1" s="92"/>
      <c r="AF1" s="92"/>
      <c r="AG1" s="92"/>
    </row>
    <row r="2" spans="1:33" ht="18.75" x14ac:dyDescent="0.25">
      <c r="A2" s="208"/>
      <c r="B2" s="208"/>
      <c r="C2" s="208"/>
      <c r="D2" s="208"/>
      <c r="E2" s="208"/>
      <c r="F2" s="208"/>
      <c r="G2" s="208"/>
      <c r="H2" s="208"/>
      <c r="I2" s="208"/>
      <c r="J2" s="208"/>
      <c r="K2" s="208"/>
      <c r="L2" s="208"/>
      <c r="M2" s="208"/>
      <c r="N2" s="208"/>
      <c r="O2" s="208"/>
      <c r="P2" s="208"/>
      <c r="Q2" s="89"/>
      <c r="R2" s="92"/>
      <c r="S2" s="92"/>
      <c r="T2" s="92"/>
      <c r="U2" s="92"/>
      <c r="V2" s="92"/>
      <c r="W2" s="92"/>
      <c r="X2" s="92"/>
      <c r="Y2" s="92"/>
      <c r="Z2" s="92"/>
      <c r="AA2" s="92"/>
      <c r="AB2" s="92"/>
      <c r="AC2" s="92"/>
      <c r="AD2" s="92"/>
      <c r="AE2" s="92"/>
      <c r="AF2" s="92"/>
      <c r="AG2" s="92"/>
    </row>
    <row r="3" spans="1:33" x14ac:dyDescent="0.25">
      <c r="A3" s="84"/>
      <c r="B3" s="84"/>
      <c r="C3" s="84"/>
      <c r="D3" s="84"/>
      <c r="E3" s="84"/>
      <c r="F3" s="84"/>
      <c r="G3" s="84"/>
      <c r="H3" s="84"/>
      <c r="I3" s="84"/>
      <c r="J3" s="84"/>
      <c r="K3" s="84"/>
      <c r="L3" s="84"/>
      <c r="M3" s="84"/>
      <c r="N3" s="84"/>
      <c r="O3" s="84"/>
      <c r="P3" s="84"/>
      <c r="Q3" s="84"/>
      <c r="R3" s="93"/>
      <c r="S3" s="84" t="s">
        <v>55</v>
      </c>
      <c r="T3" s="84"/>
      <c r="U3" s="84"/>
      <c r="V3" s="84"/>
      <c r="W3" s="84"/>
      <c r="X3" s="84"/>
      <c r="Y3" s="84"/>
      <c r="Z3" s="84"/>
      <c r="AA3" s="84"/>
      <c r="AB3" s="84"/>
      <c r="AC3" s="84"/>
      <c r="AD3" s="84"/>
      <c r="AE3" s="84"/>
      <c r="AF3" s="84"/>
      <c r="AG3" s="84"/>
    </row>
    <row r="4" spans="1:33" x14ac:dyDescent="0.25">
      <c r="A4" s="207" t="s">
        <v>56</v>
      </c>
      <c r="B4" s="207"/>
      <c r="C4" s="207"/>
      <c r="D4" s="207"/>
      <c r="E4" s="207"/>
      <c r="F4" s="207"/>
      <c r="G4" s="207"/>
      <c r="H4" s="207"/>
      <c r="I4" s="207" t="s">
        <v>57</v>
      </c>
      <c r="J4" s="207"/>
      <c r="K4" s="207"/>
      <c r="L4" s="207"/>
      <c r="M4" s="207"/>
      <c r="N4" s="207"/>
      <c r="O4" s="207"/>
      <c r="P4" s="207"/>
      <c r="Q4" s="88"/>
      <c r="R4" s="84"/>
      <c r="S4" s="84"/>
      <c r="T4" s="84"/>
      <c r="U4" s="84"/>
      <c r="V4" s="84"/>
      <c r="W4" s="84"/>
      <c r="X4" s="84"/>
      <c r="Y4" s="84"/>
      <c r="Z4" s="84"/>
      <c r="AA4" s="84"/>
      <c r="AB4" s="84"/>
      <c r="AC4" s="84"/>
      <c r="AD4" s="84"/>
      <c r="AE4" s="84"/>
      <c r="AF4" s="84"/>
      <c r="AG4" s="84"/>
    </row>
    <row r="5" spans="1:33" x14ac:dyDescent="0.25">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row>
    <row r="6" spans="1:33" x14ac:dyDescent="0.25">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row>
    <row r="7" spans="1:33" x14ac:dyDescent="0.25">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row>
    <row r="8" spans="1:33" x14ac:dyDescent="0.25">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row>
    <row r="9" spans="1:33" x14ac:dyDescent="0.25">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row>
    <row r="10" spans="1:33" x14ac:dyDescent="0.25">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x14ac:dyDescent="0.25">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row>
    <row r="12" spans="1:33" x14ac:dyDescent="0.25">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row>
    <row r="13" spans="1:33" x14ac:dyDescent="0.25">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row>
    <row r="14" spans="1:33" x14ac:dyDescent="0.25">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row>
    <row r="15" spans="1:33" x14ac:dyDescent="0.25">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row>
    <row r="16" spans="1:33" x14ac:dyDescent="0.25">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row>
    <row r="17" spans="1:33" x14ac:dyDescent="0.25">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row>
    <row r="18" spans="1:33" x14ac:dyDescent="0.25">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row>
    <row r="19" spans="1:33" x14ac:dyDescent="0.25">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row>
    <row r="20" spans="1:33" x14ac:dyDescent="0.25">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row>
    <row r="21" spans="1:33" x14ac:dyDescent="0.25">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row>
    <row r="22" spans="1:33" x14ac:dyDescent="0.25">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row>
    <row r="23" spans="1:33" x14ac:dyDescent="0.25">
      <c r="A23" s="84"/>
      <c r="B23" s="207" t="s">
        <v>58</v>
      </c>
      <c r="C23" s="207"/>
      <c r="D23" s="207"/>
      <c r="E23" s="207"/>
      <c r="F23" s="207"/>
      <c r="G23" s="84"/>
      <c r="H23" s="84"/>
      <c r="I23" s="207" t="s">
        <v>59</v>
      </c>
      <c r="J23" s="207"/>
      <c r="K23" s="207"/>
      <c r="L23" s="207"/>
      <c r="M23" s="207"/>
      <c r="N23" s="207"/>
      <c r="O23" s="207"/>
      <c r="P23" s="207"/>
      <c r="Q23" s="88"/>
      <c r="R23" s="84"/>
      <c r="S23" s="84"/>
      <c r="T23" s="84"/>
      <c r="U23" s="84"/>
      <c r="V23" s="84"/>
      <c r="W23" s="84"/>
      <c r="X23" s="84"/>
      <c r="Y23" s="84"/>
      <c r="Z23" s="84"/>
      <c r="AA23" s="84"/>
      <c r="AB23" s="84"/>
      <c r="AC23" s="84"/>
      <c r="AD23" s="84"/>
      <c r="AE23" s="84"/>
      <c r="AF23" s="84"/>
      <c r="AG23" s="84"/>
    </row>
    <row r="24" spans="1:33" x14ac:dyDescent="0.25">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row>
    <row r="25" spans="1:33" ht="18.75" customHeight="1" x14ac:dyDescent="0.35">
      <c r="A25" s="84"/>
      <c r="B25" s="87" t="s">
        <v>60</v>
      </c>
      <c r="C25" s="205" t="s">
        <v>61</v>
      </c>
      <c r="D25" s="205"/>
      <c r="E25" s="205"/>
      <c r="F25" s="205"/>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row>
    <row r="26" spans="1:33" ht="18.75" customHeight="1" x14ac:dyDescent="0.35">
      <c r="A26" s="84"/>
      <c r="B26" s="87" t="s">
        <v>62</v>
      </c>
      <c r="C26" s="205" t="s">
        <v>63</v>
      </c>
      <c r="D26" s="205"/>
      <c r="E26" s="205"/>
      <c r="F26" s="205"/>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row>
    <row r="27" spans="1:33" ht="18.75" customHeight="1" x14ac:dyDescent="0.35">
      <c r="A27" s="84"/>
      <c r="B27" s="87" t="s">
        <v>64</v>
      </c>
      <c r="C27" s="205" t="s">
        <v>65</v>
      </c>
      <c r="D27" s="205"/>
      <c r="E27" s="205"/>
      <c r="F27" s="205"/>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row>
    <row r="28" spans="1:33" ht="18.75" customHeight="1" x14ac:dyDescent="0.35">
      <c r="A28" s="84"/>
      <c r="B28" s="87" t="s">
        <v>66</v>
      </c>
      <c r="C28" s="205" t="s">
        <v>67</v>
      </c>
      <c r="D28" s="205"/>
      <c r="E28" s="205"/>
      <c r="F28" s="205"/>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row>
    <row r="29" spans="1:33" ht="18.75" customHeight="1" x14ac:dyDescent="0.35">
      <c r="A29" s="84"/>
      <c r="B29" s="87" t="s">
        <v>68</v>
      </c>
      <c r="C29" s="205" t="s">
        <v>69</v>
      </c>
      <c r="D29" s="205"/>
      <c r="E29" s="205"/>
      <c r="F29" s="205"/>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row>
    <row r="30" spans="1:33" ht="18.75" customHeight="1" x14ac:dyDescent="0.25">
      <c r="A30" s="84"/>
      <c r="B30" s="86" t="s">
        <v>70</v>
      </c>
      <c r="C30" s="205" t="s">
        <v>71</v>
      </c>
      <c r="D30" s="205"/>
      <c r="E30" s="205"/>
      <c r="F30" s="205"/>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row>
    <row r="31" spans="1:33" ht="18.75" customHeight="1" x14ac:dyDescent="0.25">
      <c r="A31" s="84"/>
      <c r="B31" s="86" t="s">
        <v>72</v>
      </c>
      <c r="C31" s="205" t="s">
        <v>73</v>
      </c>
      <c r="D31" s="205"/>
      <c r="E31" s="205"/>
      <c r="F31" s="205"/>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row>
    <row r="32" spans="1:33" ht="18.75" customHeight="1" x14ac:dyDescent="0.25">
      <c r="A32" s="84"/>
      <c r="B32" s="86" t="s">
        <v>74</v>
      </c>
      <c r="C32" s="205" t="s">
        <v>75</v>
      </c>
      <c r="D32" s="205"/>
      <c r="E32" s="205"/>
      <c r="F32" s="205"/>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row>
    <row r="33" spans="1:33" ht="18.75" customHeight="1" x14ac:dyDescent="0.25">
      <c r="A33" s="84"/>
      <c r="B33" s="86" t="s">
        <v>76</v>
      </c>
      <c r="C33" s="205" t="s">
        <v>77</v>
      </c>
      <c r="D33" s="205"/>
      <c r="E33" s="205"/>
      <c r="F33" s="205"/>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row>
    <row r="34" spans="1:33" ht="18.75" x14ac:dyDescent="0.25">
      <c r="A34" s="84"/>
      <c r="B34" s="86" t="s">
        <v>78</v>
      </c>
      <c r="C34" s="205" t="s">
        <v>79</v>
      </c>
      <c r="D34" s="205"/>
      <c r="E34" s="205"/>
      <c r="F34" s="205"/>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row>
    <row r="35" spans="1:33" x14ac:dyDescent="0.25">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row>
    <row r="36" spans="1:33" x14ac:dyDescent="0.25">
      <c r="A36" s="207" t="s">
        <v>80</v>
      </c>
      <c r="B36" s="207"/>
      <c r="C36" s="207"/>
      <c r="D36" s="207"/>
      <c r="E36" s="207"/>
      <c r="F36" s="207"/>
      <c r="G36" s="207"/>
      <c r="H36" s="207"/>
      <c r="I36" s="207"/>
      <c r="J36" s="207"/>
      <c r="K36" s="207"/>
      <c r="L36" s="207"/>
      <c r="M36" s="207"/>
      <c r="N36" s="207"/>
      <c r="O36" s="207"/>
      <c r="P36" s="207"/>
      <c r="Q36" s="88"/>
      <c r="R36" s="84"/>
      <c r="S36" s="84"/>
      <c r="T36" s="84"/>
      <c r="U36" s="84"/>
      <c r="V36" s="84"/>
      <c r="W36" s="84"/>
      <c r="X36" s="84"/>
      <c r="Y36" s="84"/>
      <c r="Z36" s="84"/>
      <c r="AA36" s="84"/>
      <c r="AB36" s="84"/>
      <c r="AC36" s="84"/>
      <c r="AD36" s="84"/>
      <c r="AE36" s="84"/>
      <c r="AF36" s="84"/>
      <c r="AG36" s="84"/>
    </row>
    <row r="37" spans="1:33" x14ac:dyDescent="0.25">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row>
    <row r="38" spans="1:33" x14ac:dyDescent="0.25">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row>
    <row r="39" spans="1:33" x14ac:dyDescent="0.25">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row>
    <row r="40" spans="1:33" x14ac:dyDescent="0.25">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row>
    <row r="41" spans="1:33" x14ac:dyDescent="0.25">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row>
    <row r="42" spans="1:33" x14ac:dyDescent="0.25">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row>
    <row r="43" spans="1:33" x14ac:dyDescent="0.25">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row>
    <row r="44" spans="1:33" x14ac:dyDescent="0.25">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row>
    <row r="45" spans="1:33" x14ac:dyDescent="0.25">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row>
    <row r="46" spans="1:33" x14ac:dyDescent="0.25">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row>
    <row r="47" spans="1:33" x14ac:dyDescent="0.25">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row>
    <row r="48" spans="1:33" x14ac:dyDescent="0.25">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row>
    <row r="49" spans="1:33" x14ac:dyDescent="0.25">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row>
    <row r="50" spans="1:33" x14ac:dyDescent="0.25">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row>
    <row r="51" spans="1:33" x14ac:dyDescent="0.25">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row>
    <row r="52" spans="1:33" x14ac:dyDescent="0.25">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row>
    <row r="53" spans="1:33" x14ac:dyDescent="0.25">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row>
    <row r="54" spans="1:33" x14ac:dyDescent="0.25">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row>
    <row r="55" spans="1:33" x14ac:dyDescent="0.25">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row>
    <row r="56" spans="1:33" x14ac:dyDescent="0.25">
      <c r="A56" s="84"/>
      <c r="B56" s="85" t="s">
        <v>81</v>
      </c>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row>
    <row r="57" spans="1:33" x14ac:dyDescent="0.25">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row>
    <row r="58" spans="1:33" x14ac:dyDescent="0.25">
      <c r="A58" s="84"/>
      <c r="B58" s="206" t="s">
        <v>82</v>
      </c>
      <c r="C58" s="206"/>
      <c r="D58" s="206"/>
      <c r="E58" s="206"/>
      <c r="F58" s="206"/>
      <c r="G58" s="206"/>
      <c r="H58" s="206"/>
      <c r="I58" s="206"/>
      <c r="J58" s="206"/>
      <c r="K58" s="206"/>
      <c r="L58" s="206"/>
      <c r="M58" s="206"/>
      <c r="N58" s="206"/>
      <c r="O58" s="206"/>
      <c r="P58" s="206"/>
      <c r="Q58" s="91"/>
      <c r="R58" s="84"/>
      <c r="S58" s="84"/>
      <c r="T58" s="84"/>
      <c r="U58" s="84"/>
      <c r="V58" s="84"/>
      <c r="W58" s="84"/>
      <c r="X58" s="84"/>
      <c r="Y58" s="84"/>
      <c r="Z58" s="84"/>
      <c r="AA58" s="84"/>
      <c r="AB58" s="84"/>
      <c r="AC58" s="84"/>
      <c r="AD58" s="84"/>
      <c r="AE58" s="84"/>
      <c r="AF58" s="84"/>
      <c r="AG58" s="84"/>
    </row>
    <row r="59" spans="1:33" x14ac:dyDescent="0.25">
      <c r="A59" s="84"/>
      <c r="B59" s="206"/>
      <c r="C59" s="206"/>
      <c r="D59" s="206"/>
      <c r="E59" s="206"/>
      <c r="F59" s="206"/>
      <c r="G59" s="206"/>
      <c r="H59" s="206"/>
      <c r="I59" s="206"/>
      <c r="J59" s="206"/>
      <c r="K59" s="206"/>
      <c r="L59" s="206"/>
      <c r="M59" s="206"/>
      <c r="N59" s="206"/>
      <c r="O59" s="206"/>
      <c r="P59" s="206"/>
      <c r="Q59" s="91"/>
      <c r="R59" s="84"/>
      <c r="S59" s="84"/>
      <c r="T59" s="84"/>
      <c r="U59" s="84"/>
      <c r="V59" s="84"/>
      <c r="W59" s="84"/>
      <c r="X59" s="84"/>
      <c r="Y59" s="84"/>
      <c r="Z59" s="84"/>
      <c r="AA59" s="84"/>
      <c r="AB59" s="84"/>
      <c r="AC59" s="84"/>
      <c r="AD59" s="84"/>
      <c r="AE59" s="84"/>
      <c r="AF59" s="84"/>
      <c r="AG59" s="84"/>
    </row>
    <row r="60" spans="1:33" x14ac:dyDescent="0.25">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row>
    <row r="61" spans="1:33" x14ac:dyDescent="0.25">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row>
    <row r="62" spans="1:33" x14ac:dyDescent="0.25">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row>
    <row r="63" spans="1:33" x14ac:dyDescent="0.25">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row>
    <row r="64" spans="1:33" x14ac:dyDescent="0.25">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row>
    <row r="65" spans="1:33" x14ac:dyDescent="0.25">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row>
    <row r="66" spans="1:33" x14ac:dyDescent="0.25">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row>
    <row r="67" spans="1:33" x14ac:dyDescent="0.25">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row>
    <row r="68" spans="1:33" x14ac:dyDescent="0.25">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row>
    <row r="69" spans="1:33" x14ac:dyDescent="0.25">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row>
    <row r="70" spans="1:33" x14ac:dyDescent="0.25">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row>
    <row r="71" spans="1:33" x14ac:dyDescent="0.25">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row>
    <row r="72" spans="1:33" x14ac:dyDescent="0.25">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row>
    <row r="73" spans="1:33" x14ac:dyDescent="0.25">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row>
    <row r="74" spans="1:33" x14ac:dyDescent="0.25">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row>
    <row r="75" spans="1:33" x14ac:dyDescent="0.25">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row>
    <row r="76" spans="1:33" x14ac:dyDescent="0.25">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row>
    <row r="77" spans="1:33" x14ac:dyDescent="0.25">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row>
    <row r="78" spans="1:33" x14ac:dyDescent="0.25">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row>
    <row r="79" spans="1:33" x14ac:dyDescent="0.25">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row>
  </sheetData>
  <mergeCells count="18">
    <mergeCell ref="C28:F28"/>
    <mergeCell ref="C29:F29"/>
    <mergeCell ref="R1:AD1"/>
    <mergeCell ref="C27:F27"/>
    <mergeCell ref="A4:H4"/>
    <mergeCell ref="I4:P4"/>
    <mergeCell ref="A1:P2"/>
    <mergeCell ref="C25:F25"/>
    <mergeCell ref="C26:F26"/>
    <mergeCell ref="B23:F23"/>
    <mergeCell ref="I23:P23"/>
    <mergeCell ref="C30:F30"/>
    <mergeCell ref="C31:F31"/>
    <mergeCell ref="C32:F32"/>
    <mergeCell ref="C33:F33"/>
    <mergeCell ref="B58:P59"/>
    <mergeCell ref="A36:P36"/>
    <mergeCell ref="C34:F3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FF0066"/>
  </sheetPr>
  <dimension ref="A1:I23"/>
  <sheetViews>
    <sheetView workbookViewId="0">
      <selection activeCell="J7" sqref="J7"/>
    </sheetView>
  </sheetViews>
  <sheetFormatPr defaultColWidth="11.42578125" defaultRowHeight="15" x14ac:dyDescent="0.25"/>
  <sheetData>
    <row r="1" spans="1:9" ht="21" x14ac:dyDescent="0.35">
      <c r="A1" s="211" t="s">
        <v>83</v>
      </c>
      <c r="B1" s="211"/>
      <c r="C1" s="211"/>
      <c r="D1" s="211"/>
      <c r="E1" s="211"/>
      <c r="F1" s="211"/>
      <c r="G1" s="211"/>
    </row>
    <row r="2" spans="1:9" x14ac:dyDescent="0.25">
      <c r="A2" s="3"/>
      <c r="B2" s="3"/>
      <c r="C2" s="3"/>
      <c r="D2" s="3"/>
      <c r="E2" s="3"/>
      <c r="F2" s="3"/>
      <c r="G2" s="3"/>
    </row>
    <row r="3" spans="1:9" ht="45" customHeight="1" x14ac:dyDescent="0.25">
      <c r="A3" s="210" t="s">
        <v>84</v>
      </c>
      <c r="B3" s="210"/>
      <c r="C3" s="210"/>
      <c r="D3" s="210"/>
      <c r="E3" s="210"/>
      <c r="F3" s="210"/>
      <c r="G3" s="210"/>
    </row>
    <row r="4" spans="1:9" ht="45" customHeight="1" x14ac:dyDescent="0.25">
      <c r="A4" s="210"/>
      <c r="B4" s="210"/>
      <c r="C4" s="210"/>
      <c r="D4" s="210"/>
      <c r="E4" s="210"/>
      <c r="F4" s="210"/>
      <c r="G4" s="210"/>
    </row>
    <row r="5" spans="1:9" x14ac:dyDescent="0.25">
      <c r="A5" s="210"/>
      <c r="B5" s="210"/>
      <c r="C5" s="210"/>
      <c r="D5" s="210"/>
      <c r="E5" s="210"/>
      <c r="F5" s="210"/>
      <c r="G5" s="210"/>
    </row>
    <row r="6" spans="1:9" ht="15.75" customHeight="1" x14ac:dyDescent="0.25">
      <c r="A6" s="31"/>
      <c r="B6" s="31"/>
      <c r="C6" s="32" t="s">
        <v>85</v>
      </c>
      <c r="D6" s="212" t="s">
        <v>86</v>
      </c>
      <c r="E6" s="213"/>
      <c r="F6" s="31"/>
      <c r="G6" s="31"/>
    </row>
    <row r="7" spans="1:9" x14ac:dyDescent="0.25">
      <c r="A7" s="3"/>
      <c r="B7" s="3"/>
      <c r="C7" s="3" t="s">
        <v>87</v>
      </c>
      <c r="D7" s="209" t="s">
        <v>88</v>
      </c>
      <c r="E7" s="209"/>
      <c r="F7" s="3"/>
      <c r="G7" s="3"/>
    </row>
    <row r="8" spans="1:9" x14ac:dyDescent="0.25">
      <c r="A8" s="3"/>
      <c r="B8" s="3"/>
      <c r="C8" s="3" t="s">
        <v>89</v>
      </c>
      <c r="D8" s="209" t="s">
        <v>90</v>
      </c>
      <c r="E8" s="209"/>
      <c r="F8" s="3"/>
      <c r="G8" s="3"/>
    </row>
    <row r="9" spans="1:9" x14ac:dyDescent="0.25">
      <c r="A9" s="3"/>
      <c r="B9" s="3"/>
      <c r="C9" s="3" t="s">
        <v>91</v>
      </c>
      <c r="D9" s="209" t="s">
        <v>92</v>
      </c>
      <c r="E9" s="209"/>
      <c r="F9" s="3"/>
      <c r="G9" s="3"/>
    </row>
    <row r="10" spans="1:9" x14ac:dyDescent="0.25">
      <c r="A10" s="3"/>
      <c r="B10" s="3"/>
      <c r="C10" s="3"/>
      <c r="D10" s="3"/>
      <c r="E10" s="3"/>
      <c r="F10" s="3"/>
      <c r="G10" s="3"/>
    </row>
    <row r="11" spans="1:9" x14ac:dyDescent="0.25">
      <c r="A11" s="3"/>
      <c r="B11" s="3"/>
      <c r="C11" s="3"/>
      <c r="D11" s="3"/>
      <c r="E11" s="3"/>
      <c r="F11" s="3"/>
      <c r="G11" s="3"/>
    </row>
    <row r="12" spans="1:9" x14ac:dyDescent="0.25">
      <c r="A12" s="3"/>
      <c r="B12" s="3"/>
      <c r="C12" s="3"/>
      <c r="D12" s="3"/>
      <c r="E12" s="3"/>
      <c r="F12" s="3"/>
      <c r="G12" s="3"/>
    </row>
    <row r="13" spans="1:9" x14ac:dyDescent="0.25">
      <c r="A13" s="3"/>
      <c r="B13" s="3"/>
      <c r="C13" s="3"/>
      <c r="D13" s="3"/>
      <c r="E13" s="3"/>
      <c r="F13" s="3"/>
      <c r="G13" s="3"/>
    </row>
    <row r="14" spans="1:9" ht="15" customHeight="1" x14ac:dyDescent="0.25">
      <c r="A14" s="210" t="s">
        <v>93</v>
      </c>
      <c r="B14" s="210"/>
      <c r="C14" s="210"/>
      <c r="D14" s="210"/>
      <c r="E14" s="210"/>
      <c r="F14" s="210"/>
      <c r="G14" s="210"/>
      <c r="I14" s="61"/>
    </row>
    <row r="15" spans="1:9" x14ac:dyDescent="0.25">
      <c r="A15" s="210"/>
      <c r="B15" s="210"/>
      <c r="C15" s="210"/>
      <c r="D15" s="210"/>
      <c r="E15" s="210"/>
      <c r="F15" s="210"/>
      <c r="G15" s="210"/>
    </row>
    <row r="16" spans="1:9" x14ac:dyDescent="0.25">
      <c r="A16" s="210"/>
      <c r="B16" s="210"/>
      <c r="C16" s="210"/>
      <c r="D16" s="210"/>
      <c r="E16" s="210"/>
      <c r="F16" s="210"/>
      <c r="G16" s="210"/>
    </row>
    <row r="17" spans="1:7" x14ac:dyDescent="0.25">
      <c r="A17" s="210"/>
      <c r="B17" s="210"/>
      <c r="C17" s="210"/>
      <c r="D17" s="210"/>
      <c r="E17" s="210"/>
      <c r="F17" s="210"/>
      <c r="G17" s="210"/>
    </row>
    <row r="18" spans="1:7" x14ac:dyDescent="0.25">
      <c r="A18" s="210"/>
      <c r="B18" s="210"/>
      <c r="C18" s="210"/>
      <c r="D18" s="210"/>
      <c r="E18" s="210"/>
      <c r="F18" s="210"/>
      <c r="G18" s="210"/>
    </row>
    <row r="19" spans="1:7" x14ac:dyDescent="0.25">
      <c r="A19" s="210"/>
      <c r="B19" s="210"/>
      <c r="C19" s="210"/>
      <c r="D19" s="210"/>
      <c r="E19" s="210"/>
      <c r="F19" s="210"/>
      <c r="G19" s="210"/>
    </row>
    <row r="20" spans="1:7" x14ac:dyDescent="0.25">
      <c r="A20" s="3"/>
      <c r="B20" s="3"/>
      <c r="C20" s="3"/>
      <c r="D20" s="3"/>
      <c r="E20" s="3"/>
      <c r="F20" s="3"/>
      <c r="G20" s="3"/>
    </row>
    <row r="21" spans="1:7" x14ac:dyDescent="0.25">
      <c r="A21" s="3"/>
      <c r="B21" s="3"/>
      <c r="C21" s="3"/>
      <c r="D21" s="3"/>
      <c r="E21" s="3"/>
      <c r="F21" s="3"/>
      <c r="G21" s="3"/>
    </row>
    <row r="22" spans="1:7" x14ac:dyDescent="0.25">
      <c r="A22" s="3"/>
      <c r="B22" s="3"/>
      <c r="C22" s="3"/>
      <c r="D22" s="3"/>
      <c r="E22" s="3"/>
      <c r="F22" s="3"/>
      <c r="G22" s="3"/>
    </row>
    <row r="23" spans="1:7" x14ac:dyDescent="0.25">
      <c r="A23" s="3"/>
      <c r="B23" s="3"/>
      <c r="C23" s="3"/>
      <c r="D23" s="3"/>
      <c r="E23" s="3"/>
      <c r="F23" s="3"/>
      <c r="G23" s="3"/>
    </row>
  </sheetData>
  <mergeCells count="7">
    <mergeCell ref="D9:E9"/>
    <mergeCell ref="A14:G19"/>
    <mergeCell ref="A1:G1"/>
    <mergeCell ref="A3:G5"/>
    <mergeCell ref="D6:E6"/>
    <mergeCell ref="D7:E7"/>
    <mergeCell ref="D8:E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BT291"/>
  <sheetViews>
    <sheetView tabSelected="1" topLeftCell="AX1" zoomScaleNormal="100" workbookViewId="0">
      <selection activeCell="BO14" sqref="BO14"/>
    </sheetView>
  </sheetViews>
  <sheetFormatPr defaultColWidth="11.42578125" defaultRowHeight="15" x14ac:dyDescent="0.25"/>
  <cols>
    <col min="1" max="2" width="11.5703125" bestFit="1" customWidth="1"/>
    <col min="3" max="3" width="22.140625" customWidth="1"/>
    <col min="4" max="4" width="11.42578125" customWidth="1"/>
    <col min="7" max="7" width="11.5703125" bestFit="1" customWidth="1"/>
    <col min="8" max="8" width="12.5703125" bestFit="1" customWidth="1"/>
    <col min="9" max="11" width="11.5703125" bestFit="1" customWidth="1"/>
    <col min="15" max="15" width="13.5703125" bestFit="1" customWidth="1"/>
    <col min="16" max="16" width="12.5703125" bestFit="1" customWidth="1"/>
    <col min="17" max="19" width="11.5703125" bestFit="1" customWidth="1"/>
    <col min="20" max="20" width="14.5703125" bestFit="1" customWidth="1"/>
    <col min="21" max="21" width="14.5703125" customWidth="1"/>
    <col min="22" max="28" width="11.5703125" bestFit="1" customWidth="1"/>
    <col min="43" max="43" width="14.5703125" bestFit="1" customWidth="1"/>
    <col min="44" max="44" width="13.5703125" bestFit="1" customWidth="1"/>
    <col min="45" max="46" width="16.5703125" bestFit="1" customWidth="1"/>
    <col min="47" max="47" width="14.5703125" bestFit="1" customWidth="1"/>
    <col min="48" max="48" width="13.5703125" bestFit="1" customWidth="1"/>
    <col min="63" max="69" width="12" bestFit="1" customWidth="1"/>
    <col min="71" max="71" width="12.42578125" bestFit="1" customWidth="1"/>
  </cols>
  <sheetData>
    <row r="1" spans="1:72" x14ac:dyDescent="0.25">
      <c r="A1" s="218" t="s">
        <v>262</v>
      </c>
      <c r="B1" s="219" t="s">
        <v>94</v>
      </c>
      <c r="C1" s="220"/>
      <c r="D1" s="220"/>
      <c r="E1" s="220"/>
      <c r="F1" s="221"/>
      <c r="G1" s="222" t="s">
        <v>95</v>
      </c>
      <c r="H1" s="217"/>
      <c r="I1" s="217"/>
      <c r="J1" s="217"/>
      <c r="K1" s="217"/>
      <c r="L1" s="217"/>
      <c r="M1" s="217"/>
      <c r="N1" s="217"/>
      <c r="O1" s="217"/>
      <c r="P1" s="217"/>
      <c r="Q1" s="217"/>
      <c r="R1" s="223"/>
      <c r="S1" s="222" t="s">
        <v>96</v>
      </c>
      <c r="T1" s="217"/>
      <c r="U1" s="217"/>
      <c r="V1" s="217"/>
      <c r="W1" s="217"/>
      <c r="X1" s="217"/>
      <c r="Y1" s="217"/>
      <c r="Z1" s="217"/>
      <c r="AA1" s="217"/>
      <c r="AB1" s="217"/>
      <c r="AC1" s="223"/>
      <c r="AD1" s="219" t="s">
        <v>97</v>
      </c>
      <c r="AE1" s="220"/>
      <c r="AF1" s="220"/>
      <c r="AG1" s="227" t="str">
        <f>Full_database!AH1</f>
        <v>FE parameters</v>
      </c>
      <c r="AH1" s="227"/>
      <c r="AI1" s="227"/>
      <c r="AJ1" s="227"/>
      <c r="AK1" s="227"/>
      <c r="AL1" s="227"/>
      <c r="AM1" s="227" t="str">
        <f>Full_database!AR1</f>
        <v>OIC parameters</v>
      </c>
      <c r="AN1" s="227"/>
      <c r="AO1" s="227"/>
      <c r="AP1" s="227"/>
      <c r="AQ1" s="227"/>
      <c r="AR1" s="227"/>
      <c r="AS1" s="227" t="str">
        <f>Full_database!BC1</f>
        <v>Eurocode parameters</v>
      </c>
      <c r="AT1" s="227"/>
      <c r="AU1" s="227"/>
      <c r="AV1" s="227"/>
      <c r="AW1" s="227"/>
      <c r="AX1" s="227"/>
      <c r="AY1" s="227" t="str">
        <f>Full_database!BM1</f>
        <v>S16-14 parameters</v>
      </c>
      <c r="AZ1" s="227"/>
      <c r="BA1" s="227"/>
      <c r="BB1" s="227"/>
      <c r="BC1" s="227"/>
      <c r="BD1" s="227"/>
      <c r="BE1" s="227" t="str">
        <f>Full_database!BW1</f>
        <v>AISC parameters</v>
      </c>
      <c r="BF1" s="227"/>
      <c r="BG1" s="227"/>
      <c r="BH1" s="227"/>
      <c r="BI1" s="227"/>
      <c r="BJ1" s="227"/>
    </row>
    <row r="2" spans="1:72" ht="73.5" customHeight="1" x14ac:dyDescent="0.25">
      <c r="A2" s="218"/>
      <c r="B2" s="1" t="str">
        <f>IF(ISBLANK(Full_database!A2),"",Full_database!A2)</f>
        <v>Number</v>
      </c>
      <c r="C2" s="1" t="str">
        <f>IF(ISBLANK(Full_database!B2),"",Full_database!B2)</f>
        <v>Serie</v>
      </c>
      <c r="D2" s="1" t="str">
        <f>IF(ISBLANK(Full_database!E2),"",Full_database!E2)</f>
        <v>Designation</v>
      </c>
      <c r="E2" s="1" t="str">
        <f>IF(ISBLANK(Full_database!F2),"",Full_database!F2)</f>
        <v>Fabrication process</v>
      </c>
      <c r="F2" s="1" t="str">
        <f>IF(ISBLANK(Full_database!G2),"",Full_database!G2)</f>
        <v>Section (L) or member (G)</v>
      </c>
      <c r="G2" s="1" t="str">
        <f>IF(ISBLANK(Full_database!H2),"",Full_database!H2)</f>
        <v xml:space="preserve">Upper flange width (b1) </v>
      </c>
      <c r="H2" s="1" t="str">
        <f>IF(ISBLANK(Full_database!I2),"",Full_database!I2)</f>
        <v xml:space="preserve">Lower flange width (b2) </v>
      </c>
      <c r="I2" s="1" t="str">
        <f>IF(ISBLANK(Full_database!J2),"",Full_database!J2)</f>
        <v>Height (h)</v>
      </c>
      <c r="J2" s="1" t="str">
        <f>IF(ISBLANK(Full_database!K2),"",Full_database!K2)</f>
        <v>Upper flange thickness (tf1)</v>
      </c>
      <c r="K2" s="1" t="str">
        <f>IF(ISBLANK(Full_database!L2),"",Full_database!L2)</f>
        <v>Lower flange thickness (tf2)</v>
      </c>
      <c r="L2" s="1" t="str">
        <f>IF(ISBLANK(Full_database!M2),"",Full_database!M2)</f>
        <v xml:space="preserve">Web thicknesss (tw)
</v>
      </c>
      <c r="M2" s="1" t="str">
        <f>IF(ISBLANK(Full_database!N2),"",Full_database!N2)</f>
        <v xml:space="preserve">Upper radius (r1)
</v>
      </c>
      <c r="N2" s="1" t="str">
        <f>IF(ISBLANK(Full_database!O2),"",Full_database!O2)</f>
        <v xml:space="preserve">Lower radius (r2)
</v>
      </c>
      <c r="O2" s="1" t="str">
        <f>IF(ISBLANK(Full_database!P2),"",Full_database!P2)</f>
        <v>Length (L)</v>
      </c>
      <c r="P2" s="1" t="str">
        <f>IF(ISBLANK(Full_database!Q2),"",Full_database!Q2)</f>
        <v>Section's class</v>
      </c>
      <c r="Q2" s="1" t="str">
        <f>IF(ISBLANK(Full_database!R2),"",Full_database!R2)</f>
        <v>h/b</v>
      </c>
      <c r="R2" s="1" t="str">
        <f>IF(ISBLANK(Full_database!S2),"",Full_database!S2)</f>
        <v>b2/b1</v>
      </c>
      <c r="S2" s="1" t="str">
        <f>IF(ISBLANK(Full_database!T2),"",Full_database!T2)</f>
        <v>Load combination</v>
      </c>
      <c r="T2" s="1" t="str">
        <f>IF(ISBLANK(Full_database!U2),"",Full_database!U2)</f>
        <v>θ</v>
      </c>
      <c r="U2" s="1" t="str">
        <f>IF(ISBLANK(Full_database!V2),"",Full_database!V2)</f>
        <v>φ</v>
      </c>
      <c r="V2" s="1" t="str">
        <f>IF(ISBLANK(Full_database!W2),"",Full_database!W2)</f>
        <v>n</v>
      </c>
      <c r="W2" s="1" t="str">
        <f>IF(ISBLANK(Full_database!X2),"",Full_database!X2)</f>
        <v>my</v>
      </c>
      <c r="X2" s="1" t="str">
        <f>IF(ISBLANK(Full_database!Y2),"",Full_database!Y2)</f>
        <v>mz</v>
      </c>
      <c r="Y2" s="1" t="str">
        <f>IF(ISBLANK(Full_database!Z2),"",Full_database!Z2)</f>
        <v>Nini</v>
      </c>
      <c r="Z2" s="1" t="str">
        <f>IF(ISBLANK(Full_database!AA2),"",Full_database!AA2)</f>
        <v>Myini</v>
      </c>
      <c r="AA2" s="1" t="str">
        <f>IF(ISBLANK(Full_database!AB2),"",Full_database!AB2)</f>
        <v>Mzini</v>
      </c>
      <c r="AB2" s="1" t="str">
        <f>IF(ISBLANK(Full_database!AC2),"",Full_database!AC2)</f>
        <v>My distribution</v>
      </c>
      <c r="AC2" s="1" t="str">
        <f>IF(ISBLANK(Full_database!AD2),"",Full_database!AD2)</f>
        <v>Mz distribution</v>
      </c>
      <c r="AD2" s="1" t="str">
        <f>IF(ISBLANK(Full_database!AE2),"",Full_database!AE2)</f>
        <v>Temperature</v>
      </c>
      <c r="AE2" s="1" t="str">
        <f>IF(ISBLANK(Full_database!AF2),"",Full_database!AF2)</f>
        <v>Fy</v>
      </c>
      <c r="AF2" s="1" t="str">
        <f>IF(ISBLANK(Full_database!AG2),"",Full_database!AG2)</f>
        <v>Young's modulus</v>
      </c>
      <c r="AG2" s="1" t="str">
        <f>IF(ISBLANK(Full_database!AL2),"",Full_database!AL2)</f>
        <v>χL</v>
      </c>
      <c r="AH2" s="1" t="str">
        <f>IF(ISBLANK(Full_database!AM2),"",Full_database!AM2)</f>
        <v>χG</v>
      </c>
      <c r="AI2" s="1" t="str">
        <f>IF(ISBLANK(Full_database!AN2),"",Full_database!AN2)</f>
        <v>χL·χG</v>
      </c>
      <c r="AJ2" s="1" t="str">
        <f>IF(ISBLANK(Full_database!AO2),"",Full_database!AO2)</f>
        <v>χL·χG·fL/G</v>
      </c>
      <c r="AK2" s="1" t="str">
        <f>IF(ISBLANK(Full_database!AP2),"",Full_database!AP2)</f>
        <v>λL</v>
      </c>
      <c r="AL2" s="1" t="str">
        <f>IF(ISBLANK(Full_database!AQ2),"",Full_database!AQ2)</f>
        <v>λG</v>
      </c>
      <c r="AM2" s="1" t="str">
        <f>IF(ISBLANK(Full_database!AW2),"",Full_database!AW2)</f>
        <v>χL</v>
      </c>
      <c r="AN2" s="1" t="str">
        <f>IF(ISBLANK(Full_database!AX2),"",Full_database!AX2)</f>
        <v>χG</v>
      </c>
      <c r="AO2" s="1" t="str">
        <f>IF(ISBLANK(Full_database!AY2),"",Full_database!AY2)</f>
        <v>χL·χG</v>
      </c>
      <c r="AP2" s="1" t="str">
        <f>IF(ISBLANK(Full_database!AZ2),"",Full_database!AZ2)</f>
        <v>χL·χG·fL/G</v>
      </c>
      <c r="AQ2" s="1" t="str">
        <f>IF(ISBLANK(Full_database!BA2),"",Full_database!BA2)</f>
        <v>λL</v>
      </c>
      <c r="AR2" s="1" t="str">
        <f>IF(ISBLANK(Full_database!BB2),"",Full_database!BB2)</f>
        <v>λG</v>
      </c>
      <c r="AS2" s="1" t="str">
        <f>IF(ISBLANK(Full_database!BG2),"",Full_database!BG2)</f>
        <v>χL</v>
      </c>
      <c r="AT2" s="1" t="str">
        <f>IF(ISBLANK(Full_database!BH2),"",Full_database!BH2)</f>
        <v>χG</v>
      </c>
      <c r="AU2" s="1" t="str">
        <f>IF(ISBLANK(Full_database!BI2),"",Full_database!BI2)</f>
        <v>χL·χG</v>
      </c>
      <c r="AV2" s="1" t="str">
        <f>IF(ISBLANK(Full_database!BJ2),"",Full_database!BJ2)</f>
        <v>χL·χG·fL/G</v>
      </c>
      <c r="AW2" s="1" t="str">
        <f>IF(ISBLANK(Full_database!BK2),"",Full_database!BK2)</f>
        <v>λL</v>
      </c>
      <c r="AX2" s="1" t="str">
        <f>IF(ISBLANK(Full_database!BL2),"",Full_database!BL2)</f>
        <v>λG</v>
      </c>
      <c r="AY2" s="1" t="str">
        <f>IF(ISBLANK(Full_database!BQ2),"",Full_database!BQ2)</f>
        <v>χL</v>
      </c>
      <c r="AZ2" s="1" t="str">
        <f>IF(ISBLANK(Full_database!BR2),"",Full_database!BR2)</f>
        <v>χG</v>
      </c>
      <c r="BA2" s="1" t="str">
        <f>IF(ISBLANK(Full_database!BS2),"",Full_database!BS2)</f>
        <v>χL·χG</v>
      </c>
      <c r="BB2" s="1" t="str">
        <f>IF(ISBLANK(Full_database!BT2),"",Full_database!BT2)</f>
        <v>χL·χG·fL/G</v>
      </c>
      <c r="BC2" s="1" t="str">
        <f>IF(ISBLANK(Full_database!BU2),"",Full_database!BU2)</f>
        <v>λL</v>
      </c>
      <c r="BD2" s="1" t="str">
        <f>IF(ISBLANK(Full_database!BV2),"",Full_database!BV2)</f>
        <v>λG</v>
      </c>
      <c r="BE2" s="1" t="str">
        <f>IF(ISBLANK(Full_database!CA2),"",Full_database!CA2)</f>
        <v>χL</v>
      </c>
      <c r="BF2" s="1" t="str">
        <f>IF(ISBLANK(Full_database!CB2),"",Full_database!CB2)</f>
        <v>χG</v>
      </c>
      <c r="BG2" s="1" t="str">
        <f>IF(ISBLANK(Full_database!CC2),"",Full_database!CC2)</f>
        <v>χL·χG</v>
      </c>
      <c r="BH2" s="1" t="str">
        <f>IF(ISBLANK(Full_database!CD2),"",Full_database!CD2)</f>
        <v>χL·χG·fL/G</v>
      </c>
      <c r="BI2" s="1" t="str">
        <f>IF(ISBLANK(Full_database!CE2),"",Full_database!CE2)</f>
        <v>λL</v>
      </c>
      <c r="BJ2" s="1" t="str">
        <f>IF(ISBLANK(Full_database!CF2),"",Full_database!CF2)</f>
        <v>λG</v>
      </c>
      <c r="BK2" s="1" t="str">
        <f>IF(ISBLANK(Full_database!CV2),"",Full_database!CV2)</f>
        <v>(h tf) / (b tw)</v>
      </c>
      <c r="BL2" s="1" t="str">
        <f>IF(ISBLANK(Full_database!CW2),"",Full_database!CW2)</f>
        <v>0.5*( h/tw + b/tf) * tf/tw *10^-2</v>
      </c>
      <c r="BM2" s="1" t="str">
        <f>IF(ISBLANK(Full_database!CX2),"",Full_database!CX2)</f>
        <v>not yet</v>
      </c>
      <c r="BN2" s="1" t="str">
        <f>IF(ISBLANK(Full_database!CY2),"",Full_database!CY2)</f>
        <v>not yet</v>
      </c>
      <c r="BO2" s="1" t="str">
        <f>IF(ISBLANK(Full_database!CZ2),"",Full_database!CZ2)</f>
        <v>fL/G FE</v>
      </c>
      <c r="BP2" s="1" t="str">
        <f>IF(ISBLANK(Full_database!DA2),"",Full_database!DA2)</f>
        <v>fL/G OIC</v>
      </c>
      <c r="BQ2" s="1" t="str">
        <f>IF(ISBLANK(Full_database!DB2),"",Full_database!DB2)</f>
        <v>fL/G EC3</v>
      </c>
      <c r="BR2" s="1" t="str">
        <f>IF(ISBLANK(Full_database!DC2),"",Full_database!DC2)</f>
        <v>fL/G S16-14</v>
      </c>
      <c r="BS2" s="1" t="str">
        <f>IF(ISBLANK(Full_database!DD2),"",Full_database!DD2)</f>
        <v>fL/G AISC</v>
      </c>
      <c r="BT2" s="1" t="str">
        <f>IF(ISBLANK(Full_database!DE2),"",Full_database!DE2)</f>
        <v>xhi_l fe</v>
      </c>
    </row>
    <row r="3" spans="1:72" ht="12.75" customHeight="1" x14ac:dyDescent="0.25">
      <c r="A3" s="64" t="s">
        <v>161</v>
      </c>
      <c r="B3" s="63" t="str">
        <f>IF(ISBLANK(Full_database!A3),"",Full_database!A3)</f>
        <v>[-]</v>
      </c>
      <c r="C3" s="63" t="str">
        <f>IF(ISBLANK(Full_database!B3),"",Full_database!B3)</f>
        <v>[-]</v>
      </c>
      <c r="D3" s="63" t="str">
        <f>IF(ISBLANK(Full_database!E3),"",Full_database!E3)</f>
        <v>[-]</v>
      </c>
      <c r="E3" s="63" t="str">
        <f>IF(ISBLANK(Full_database!F3),"",Full_database!F3)</f>
        <v>[-]</v>
      </c>
      <c r="F3" s="63" t="str">
        <f>IF(ISBLANK(Full_database!G3),"",Full_database!G3)</f>
        <v>[-]</v>
      </c>
      <c r="G3" s="63" t="str">
        <f>IF(ISBLANK(Full_database!H3),"",Full_database!H3)</f>
        <v>[mm]</v>
      </c>
      <c r="H3" s="63" t="str">
        <f>IF(ISBLANK(Full_database!I3),"",Full_database!I3)</f>
        <v>[mm]</v>
      </c>
      <c r="I3" s="63" t="str">
        <f>IF(ISBLANK(Full_database!J3),"",Full_database!J3)</f>
        <v>[mm]</v>
      </c>
      <c r="J3" s="63" t="str">
        <f>IF(ISBLANK(Full_database!K3),"",Full_database!K3)</f>
        <v>[mm]</v>
      </c>
      <c r="K3" s="63" t="str">
        <f>IF(ISBLANK(Full_database!L3),"",Full_database!L3)</f>
        <v>[mm]</v>
      </c>
      <c r="L3" s="63" t="str">
        <f>IF(ISBLANK(Full_database!M3),"",Full_database!M3)</f>
        <v>[mm]</v>
      </c>
      <c r="M3" s="63" t="str">
        <f>IF(ISBLANK(Full_database!N3),"",Full_database!N3)</f>
        <v>[mm]</v>
      </c>
      <c r="N3" s="63" t="str">
        <f>IF(ISBLANK(Full_database!O3),"",Full_database!O3)</f>
        <v>[mm]</v>
      </c>
      <c r="O3" s="63" t="str">
        <f>IF(ISBLANK(Full_database!P3),"",Full_database!P3)</f>
        <v>[mm]</v>
      </c>
      <c r="P3" s="63" t="str">
        <f>IF(ISBLANK(Full_database!Q3),"",Full_database!Q3)</f>
        <v>[-]</v>
      </c>
      <c r="Q3" s="63" t="str">
        <f>IF(ISBLANK(Full_database!R3),"",Full_database!R3)</f>
        <v>[-]</v>
      </c>
      <c r="R3" s="63" t="str">
        <f>IF(ISBLANK(Full_database!S3),"",Full_database!S3)</f>
        <v>[-]</v>
      </c>
      <c r="S3" s="63" t="str">
        <f>IF(ISBLANK(Full_database!T3),"",Full_database!T3)</f>
        <v>[-]</v>
      </c>
      <c r="T3" s="63" t="str">
        <f>IF(ISBLANK(Full_database!U3),"",Full_database!U3)</f>
        <v>[-]</v>
      </c>
      <c r="U3" s="63" t="str">
        <f>IF(ISBLANK(Full_database!V3),"",Full_database!V3)</f>
        <v>[-]</v>
      </c>
      <c r="V3" s="63" t="str">
        <f>IF(ISBLANK(Full_database!W3),"",Full_database!W3)</f>
        <v>[-]</v>
      </c>
      <c r="W3" s="63" t="str">
        <f>IF(ISBLANK(Full_database!X3),"",Full_database!X3)</f>
        <v>[-]</v>
      </c>
      <c r="X3" s="63" t="str">
        <f>IF(ISBLANK(Full_database!Y3),"",Full_database!Y3)</f>
        <v>[-]</v>
      </c>
      <c r="Y3" s="63" t="str">
        <f>IF(ISBLANK(Full_database!Z3),"",Full_database!Z3)</f>
        <v>[kN]</v>
      </c>
      <c r="Z3" s="63" t="str">
        <f>IF(ISBLANK(Full_database!AA3),"",Full_database!AA3)</f>
        <v>[kNm]</v>
      </c>
      <c r="AA3" s="63" t="str">
        <f>IF(ISBLANK(Full_database!AB3),"",Full_database!AB3)</f>
        <v>[kNm]</v>
      </c>
      <c r="AB3" s="63" t="str">
        <f>IF(ISBLANK(Full_database!AC3),"",Full_database!AC3)</f>
        <v>[-]</v>
      </c>
      <c r="AC3" s="63" t="str">
        <f>IF(ISBLANK(Full_database!AD3),"",Full_database!AD3)</f>
        <v>[-]</v>
      </c>
      <c r="AD3" s="63" t="str">
        <f>IF(ISBLANK(Full_database!AE3),"",Full_database!AE3)</f>
        <v>[°C]</v>
      </c>
      <c r="AE3" s="63" t="str">
        <f>IF(ISBLANK(Full_database!AF3),"",Full_database!AF3)</f>
        <v>[MPa]</v>
      </c>
      <c r="AF3" s="63" t="str">
        <f>IF(ISBLANK(Full_database!AG3),"",Full_database!AG3)</f>
        <v>[MPa]</v>
      </c>
      <c r="AG3" s="63" t="str">
        <f>Full_database!AL3</f>
        <v>[-]</v>
      </c>
      <c r="AH3" s="63" t="str">
        <f>Full_database!AM3</f>
        <v>[-]</v>
      </c>
      <c r="AI3" s="63" t="str">
        <f>Full_database!AN3</f>
        <v>[-]</v>
      </c>
      <c r="AJ3" s="63" t="str">
        <f>Full_database!AO3</f>
        <v>[-]</v>
      </c>
      <c r="AK3" s="63" t="str">
        <f>Full_database!AP3</f>
        <v>[-]</v>
      </c>
      <c r="AL3" s="63" t="str">
        <f>Full_database!AQ3</f>
        <v>[-]</v>
      </c>
      <c r="AM3" s="63" t="str">
        <f>Full_database!AW3</f>
        <v>[-]</v>
      </c>
      <c r="AN3" s="63" t="str">
        <f>Full_database!AX3</f>
        <v>[-]</v>
      </c>
      <c r="AO3" s="63" t="str">
        <f>Full_database!AY3</f>
        <v>[-]</v>
      </c>
      <c r="AP3" s="63" t="str">
        <f>Full_database!AZ3</f>
        <v>[-]</v>
      </c>
      <c r="AQ3" s="63" t="str">
        <f>Full_database!BA3</f>
        <v>[-]</v>
      </c>
      <c r="AR3" s="63" t="str">
        <f>Full_database!BB3</f>
        <v>[-]</v>
      </c>
      <c r="AS3" s="63" t="str">
        <f>Full_database!BG3</f>
        <v>[-]</v>
      </c>
      <c r="AT3" s="63" t="str">
        <f>Full_database!BH3</f>
        <v>[-]</v>
      </c>
      <c r="AU3" s="63" t="str">
        <f>Full_database!BI3</f>
        <v>[-]</v>
      </c>
      <c r="AV3" s="63" t="str">
        <f>Full_database!BJ3</f>
        <v>[-]</v>
      </c>
      <c r="AW3" s="63" t="str">
        <f>Full_database!BK3</f>
        <v>[-]</v>
      </c>
      <c r="AX3" s="63" t="str">
        <f>Full_database!BL3</f>
        <v>[-]</v>
      </c>
      <c r="AY3" s="63" t="str">
        <f>Full_database!BQ3</f>
        <v>[-]</v>
      </c>
      <c r="AZ3" s="63" t="str">
        <f>Full_database!BR3</f>
        <v>[-]</v>
      </c>
      <c r="BA3" s="63" t="str">
        <f>Full_database!BS3</f>
        <v>[-]</v>
      </c>
      <c r="BB3" s="63" t="str">
        <f>Full_database!BT3</f>
        <v>[-]</v>
      </c>
      <c r="BC3" s="63" t="str">
        <f>Full_database!BU3</f>
        <v>[-]</v>
      </c>
      <c r="BD3" s="63" t="str">
        <f>Full_database!BV3</f>
        <v>[-]</v>
      </c>
      <c r="BE3" s="63" t="str">
        <f>Full_database!CA3</f>
        <v>[-]</v>
      </c>
      <c r="BF3" s="63" t="str">
        <f>Full_database!CB3</f>
        <v>[-]</v>
      </c>
      <c r="BG3" s="63" t="str">
        <f>Full_database!CC3</f>
        <v>[-]</v>
      </c>
      <c r="BH3" s="63" t="str">
        <f>Full_database!CD3</f>
        <v>[-]</v>
      </c>
      <c r="BI3" s="63" t="str">
        <f>Full_database!CE3</f>
        <v>[-]</v>
      </c>
      <c r="BJ3" s="63" t="str">
        <f>Full_database!CF3</f>
        <v>[-]</v>
      </c>
      <c r="BK3" s="63" t="str">
        <f>IF(ISBLANK(Full_database!CV3),"",Full_database!CV3)</f>
        <v>[-]</v>
      </c>
      <c r="BL3" s="63" t="str">
        <f>IF(ISBLANK(Full_database!CW3),"",Full_database!CW3)</f>
        <v>[-]</v>
      </c>
      <c r="BM3" s="63" t="str">
        <f>IF(ISBLANK(Full_database!CX3),"",Full_database!CX3)</f>
        <v>[-]</v>
      </c>
      <c r="BN3" s="63" t="str">
        <f>IF(ISBLANK(Full_database!CY3),"",Full_database!CY3)</f>
        <v>[-]</v>
      </c>
      <c r="BO3" s="63" t="str">
        <f>IF(ISBLANK(Full_database!CZ3),"",Full_database!CZ3)</f>
        <v>[-]</v>
      </c>
      <c r="BP3" s="63" t="str">
        <f>IF(ISBLANK(Full_database!DA3),"",Full_database!DA3)</f>
        <v>[-]</v>
      </c>
      <c r="BQ3" s="63" t="str">
        <f>IF(ISBLANK(Full_database!DB3),"",Full_database!DB3)</f>
        <v>[-]</v>
      </c>
      <c r="BR3" s="63" t="str">
        <f>IF(ISBLANK(Full_database!DC3),"",Full_database!DC3)</f>
        <v>[-]</v>
      </c>
      <c r="BS3" s="63" t="str">
        <f>IF(ISBLANK(Full_database!DD3),"",Full_database!DD3)</f>
        <v>[-]</v>
      </c>
      <c r="BT3" s="63" t="str">
        <f>IF(ISBLANK(Full_database!DE3),"",Full_database!DE3)</f>
        <v>[-]</v>
      </c>
    </row>
    <row r="4" spans="1:72" x14ac:dyDescent="0.25">
      <c r="A4" s="16">
        <v>1</v>
      </c>
      <c r="B4" s="16">
        <v>289</v>
      </c>
      <c r="C4" s="11" t="s">
        <v>342</v>
      </c>
      <c r="D4" s="11" t="s">
        <v>342</v>
      </c>
      <c r="E4" s="11" t="s">
        <v>171</v>
      </c>
      <c r="F4" s="11" t="s">
        <v>181</v>
      </c>
      <c r="G4" s="11">
        <v>180</v>
      </c>
      <c r="H4" s="11">
        <v>180</v>
      </c>
      <c r="I4" s="11">
        <v>400</v>
      </c>
      <c r="J4" s="11">
        <v>13.5</v>
      </c>
      <c r="K4" s="11">
        <v>13.5</v>
      </c>
      <c r="L4" s="11">
        <v>35</v>
      </c>
      <c r="M4" s="11">
        <v>0</v>
      </c>
      <c r="N4" s="11">
        <v>0</v>
      </c>
      <c r="O4" s="11">
        <v>2241.4388718652904</v>
      </c>
      <c r="P4" s="11">
        <v>3</v>
      </c>
      <c r="Q4" s="11">
        <v>2.2222222222222223</v>
      </c>
      <c r="R4" s="11">
        <v>1</v>
      </c>
      <c r="S4" s="16" t="s">
        <v>208</v>
      </c>
      <c r="T4" s="16"/>
      <c r="U4" s="16"/>
      <c r="V4" s="11"/>
      <c r="W4" s="11"/>
      <c r="X4" s="11"/>
      <c r="Y4" s="11"/>
      <c r="Z4" s="11"/>
      <c r="AA4" s="11"/>
      <c r="AB4" s="11"/>
      <c r="AD4" s="11">
        <v>20</v>
      </c>
      <c r="AE4" s="11">
        <v>690</v>
      </c>
      <c r="AF4" s="11">
        <v>210000</v>
      </c>
      <c r="AG4" s="100"/>
      <c r="AH4" s="100">
        <v>1.0296490350613596</v>
      </c>
      <c r="AI4" s="11"/>
      <c r="AJ4" s="11"/>
      <c r="AK4" s="100"/>
      <c r="AL4" s="11">
        <v>0.31021162167392519</v>
      </c>
      <c r="AM4" s="11"/>
      <c r="AN4" s="11"/>
      <c r="AO4" s="11"/>
      <c r="AP4" s="11"/>
      <c r="AQ4" s="11"/>
      <c r="AR4" s="11"/>
      <c r="AS4" s="11"/>
      <c r="AT4" s="11"/>
      <c r="AU4" s="11"/>
      <c r="AV4" s="11"/>
      <c r="BK4">
        <v>0.8571428571428571</v>
      </c>
      <c r="BL4">
        <v>4.775510204081633E-2</v>
      </c>
      <c r="BT4">
        <v>0</v>
      </c>
    </row>
    <row r="5" spans="1:72" x14ac:dyDescent="0.25">
      <c r="A5" s="16">
        <v>2</v>
      </c>
      <c r="B5" s="16">
        <v>290</v>
      </c>
      <c r="C5" s="11" t="s">
        <v>343</v>
      </c>
      <c r="D5" s="11" t="s">
        <v>343</v>
      </c>
      <c r="E5" s="11" t="s">
        <v>171</v>
      </c>
      <c r="F5" s="11" t="s">
        <v>181</v>
      </c>
      <c r="G5" s="11">
        <v>180</v>
      </c>
      <c r="H5" s="11">
        <v>180</v>
      </c>
      <c r="I5" s="11">
        <v>400</v>
      </c>
      <c r="J5" s="11">
        <v>13.5</v>
      </c>
      <c r="K5" s="11">
        <v>13.5</v>
      </c>
      <c r="L5" s="11">
        <v>35</v>
      </c>
      <c r="M5" s="11">
        <v>0</v>
      </c>
      <c r="N5" s="11">
        <v>0</v>
      </c>
      <c r="O5" s="11">
        <v>3735.7314531088173</v>
      </c>
      <c r="P5" s="11">
        <v>3</v>
      </c>
      <c r="Q5" s="11">
        <v>2.2222222222222223</v>
      </c>
      <c r="R5" s="11">
        <v>1</v>
      </c>
      <c r="S5" s="16" t="s">
        <v>208</v>
      </c>
      <c r="T5" s="16"/>
      <c r="U5" s="16"/>
      <c r="V5" s="11"/>
      <c r="W5" s="11"/>
      <c r="X5" s="11"/>
      <c r="Y5" s="11"/>
      <c r="Z5" s="11"/>
      <c r="AA5" s="11"/>
      <c r="AB5" s="11"/>
      <c r="AD5" s="11">
        <v>20</v>
      </c>
      <c r="AE5" s="11">
        <v>690</v>
      </c>
      <c r="AF5" s="11">
        <v>210000</v>
      </c>
      <c r="AG5" s="100"/>
      <c r="AH5" s="100">
        <v>0.97835754454206947</v>
      </c>
      <c r="AI5" s="11"/>
      <c r="AJ5" s="11"/>
      <c r="AK5" s="100"/>
      <c r="AL5" s="11">
        <v>0.5013924846573633</v>
      </c>
      <c r="AM5" s="11"/>
      <c r="AN5" s="11"/>
      <c r="AO5" s="11"/>
      <c r="AP5" s="11"/>
      <c r="AQ5" s="11"/>
      <c r="AR5" s="11"/>
      <c r="AS5" s="11"/>
      <c r="AT5" s="11"/>
      <c r="AU5" s="11"/>
      <c r="AV5" s="11"/>
      <c r="BK5">
        <v>0.8571428571428571</v>
      </c>
      <c r="BL5">
        <v>4.775510204081633E-2</v>
      </c>
      <c r="BT5">
        <v>0</v>
      </c>
    </row>
    <row r="6" spans="1:72" x14ac:dyDescent="0.25">
      <c r="A6" s="16">
        <v>3</v>
      </c>
      <c r="B6" s="16">
        <v>291</v>
      </c>
      <c r="C6" s="11" t="s">
        <v>344</v>
      </c>
      <c r="D6" s="11" t="s">
        <v>344</v>
      </c>
      <c r="E6" s="11" t="s">
        <v>171</v>
      </c>
      <c r="F6" s="11" t="s">
        <v>181</v>
      </c>
      <c r="G6" s="11">
        <v>180</v>
      </c>
      <c r="H6" s="11">
        <v>180</v>
      </c>
      <c r="I6" s="11">
        <v>400</v>
      </c>
      <c r="J6" s="11">
        <v>13.5</v>
      </c>
      <c r="K6" s="11">
        <v>13.5</v>
      </c>
      <c r="L6" s="11">
        <v>35</v>
      </c>
      <c r="M6" s="11">
        <v>0</v>
      </c>
      <c r="N6" s="11">
        <v>0</v>
      </c>
      <c r="O6" s="11">
        <v>5603.5971796632257</v>
      </c>
      <c r="P6" s="11">
        <v>3</v>
      </c>
      <c r="Q6" s="11">
        <v>2.2222222222222223</v>
      </c>
      <c r="R6" s="11">
        <v>1</v>
      </c>
      <c r="S6" s="16" t="s">
        <v>208</v>
      </c>
      <c r="T6" s="16"/>
      <c r="U6" s="16"/>
      <c r="V6" s="11"/>
      <c r="W6" s="11"/>
      <c r="X6" s="11"/>
      <c r="Y6" s="11"/>
      <c r="Z6" s="11"/>
      <c r="AA6" s="11"/>
      <c r="AB6" s="11"/>
      <c r="AD6" s="11">
        <v>20</v>
      </c>
      <c r="AE6" s="11">
        <v>690</v>
      </c>
      <c r="AF6" s="11">
        <v>210000</v>
      </c>
      <c r="AG6" s="100"/>
      <c r="AH6" s="100">
        <v>0.79508813146734081</v>
      </c>
      <c r="AI6" s="11"/>
      <c r="AJ6" s="11"/>
      <c r="AK6" s="100"/>
      <c r="AL6" s="11">
        <v>0.74453251753853744</v>
      </c>
      <c r="AM6" s="11"/>
      <c r="AN6" s="11"/>
      <c r="AO6" s="11"/>
      <c r="AP6" s="11"/>
      <c r="AQ6" s="11"/>
      <c r="AR6" s="11"/>
      <c r="AS6" s="11"/>
      <c r="AT6" s="11"/>
      <c r="AU6" s="11"/>
      <c r="AV6" s="11"/>
      <c r="BK6">
        <v>0.8571428571428571</v>
      </c>
      <c r="BL6">
        <v>4.775510204081633E-2</v>
      </c>
      <c r="BT6">
        <v>0</v>
      </c>
    </row>
    <row r="7" spans="1:72" x14ac:dyDescent="0.25">
      <c r="A7" s="16">
        <v>4</v>
      </c>
      <c r="B7" s="16">
        <v>292</v>
      </c>
      <c r="C7" s="11" t="s">
        <v>345</v>
      </c>
      <c r="D7" s="11" t="s">
        <v>345</v>
      </c>
      <c r="E7" s="11" t="s">
        <v>171</v>
      </c>
      <c r="F7" s="11" t="s">
        <v>181</v>
      </c>
      <c r="G7" s="11">
        <v>180</v>
      </c>
      <c r="H7" s="11">
        <v>180</v>
      </c>
      <c r="I7" s="11">
        <v>400</v>
      </c>
      <c r="J7" s="11">
        <v>13.5</v>
      </c>
      <c r="K7" s="11">
        <v>13.5</v>
      </c>
      <c r="L7" s="11">
        <v>35</v>
      </c>
      <c r="M7" s="11">
        <v>0</v>
      </c>
      <c r="N7" s="11">
        <v>0</v>
      </c>
      <c r="O7" s="11">
        <v>7471.4629062176346</v>
      </c>
      <c r="P7" s="11">
        <v>3</v>
      </c>
      <c r="Q7" s="11">
        <v>2.2222222222222223</v>
      </c>
      <c r="R7" s="11">
        <v>1</v>
      </c>
      <c r="S7" s="16" t="s">
        <v>208</v>
      </c>
      <c r="T7" s="16"/>
      <c r="U7" s="16"/>
      <c r="V7" s="11"/>
      <c r="W7" s="11"/>
      <c r="X7" s="11"/>
      <c r="Y7" s="11"/>
      <c r="Z7" s="11"/>
      <c r="AA7" s="11"/>
      <c r="AB7" s="11"/>
      <c r="AD7" s="11">
        <v>20</v>
      </c>
      <c r="AE7" s="11">
        <v>690</v>
      </c>
      <c r="AF7" s="11">
        <v>210000</v>
      </c>
      <c r="AG7" s="100"/>
      <c r="AH7" s="100">
        <v>0.66196927869743583</v>
      </c>
      <c r="AI7" s="11"/>
      <c r="AJ7" s="11"/>
      <c r="AK7" s="100"/>
      <c r="AL7" s="11">
        <v>0.98917450951524921</v>
      </c>
      <c r="AM7" s="11"/>
      <c r="AN7" s="11"/>
      <c r="AO7" s="11"/>
      <c r="AP7" s="11"/>
      <c r="AQ7" s="11"/>
      <c r="AR7" s="11"/>
      <c r="AS7" s="11"/>
      <c r="AT7" s="11"/>
      <c r="AU7" s="11"/>
      <c r="AV7" s="11"/>
      <c r="BK7">
        <v>0.8571428571428571</v>
      </c>
      <c r="BL7">
        <v>4.775510204081633E-2</v>
      </c>
      <c r="BT7">
        <v>0</v>
      </c>
    </row>
    <row r="8" spans="1:72" x14ac:dyDescent="0.25">
      <c r="A8" s="16">
        <v>5</v>
      </c>
      <c r="B8" s="16">
        <v>293</v>
      </c>
      <c r="C8" s="11" t="s">
        <v>346</v>
      </c>
      <c r="D8" s="11" t="s">
        <v>346</v>
      </c>
      <c r="E8" s="11" t="s">
        <v>171</v>
      </c>
      <c r="F8" s="11" t="s">
        <v>181</v>
      </c>
      <c r="G8" s="11">
        <v>180</v>
      </c>
      <c r="H8" s="11">
        <v>180</v>
      </c>
      <c r="I8" s="11">
        <v>400</v>
      </c>
      <c r="J8" s="11">
        <v>13.5</v>
      </c>
      <c r="K8" s="11">
        <v>13.5</v>
      </c>
      <c r="L8" s="11">
        <v>35</v>
      </c>
      <c r="M8" s="11">
        <v>0</v>
      </c>
      <c r="N8" s="11">
        <v>0</v>
      </c>
      <c r="O8" s="11">
        <v>9937.0456652694556</v>
      </c>
      <c r="P8" s="11">
        <v>3</v>
      </c>
      <c r="Q8" s="11">
        <v>2.2222222222222223</v>
      </c>
      <c r="R8" s="11">
        <v>1</v>
      </c>
      <c r="S8" s="16" t="s">
        <v>208</v>
      </c>
      <c r="T8" s="16"/>
      <c r="U8" s="16"/>
      <c r="V8" s="11"/>
      <c r="W8" s="11"/>
      <c r="X8" s="11"/>
      <c r="Y8" s="11"/>
      <c r="Z8" s="11"/>
      <c r="AA8" s="11"/>
      <c r="AB8" s="11"/>
      <c r="AD8" s="11">
        <v>20</v>
      </c>
      <c r="AE8" s="11">
        <v>690</v>
      </c>
      <c r="AF8" s="11">
        <v>210000</v>
      </c>
      <c r="AG8" s="100"/>
      <c r="AH8" s="100">
        <v>0.48669605182174736</v>
      </c>
      <c r="AI8" s="11"/>
      <c r="AJ8" s="11"/>
      <c r="AK8" s="100"/>
      <c r="AL8" s="11">
        <v>1.3129513463657247</v>
      </c>
      <c r="AM8" s="11"/>
      <c r="AN8" s="11"/>
      <c r="AO8" s="11"/>
      <c r="AP8" s="11"/>
      <c r="AQ8" s="11"/>
      <c r="AR8" s="11"/>
      <c r="AS8" s="11"/>
      <c r="AT8" s="11"/>
      <c r="AU8" s="11"/>
      <c r="AV8" s="11"/>
      <c r="BK8">
        <v>0.8571428571428571</v>
      </c>
      <c r="BL8">
        <v>4.775510204081633E-2</v>
      </c>
      <c r="BT8">
        <v>0</v>
      </c>
    </row>
    <row r="9" spans="1:72" x14ac:dyDescent="0.25">
      <c r="A9" s="16">
        <v>6</v>
      </c>
      <c r="B9" s="16">
        <v>294</v>
      </c>
      <c r="C9" s="11" t="s">
        <v>347</v>
      </c>
      <c r="D9" s="11" t="s">
        <v>347</v>
      </c>
      <c r="E9" s="11" t="s">
        <v>171</v>
      </c>
      <c r="F9" s="11" t="s">
        <v>181</v>
      </c>
      <c r="G9" s="11">
        <v>180</v>
      </c>
      <c r="H9" s="11">
        <v>180</v>
      </c>
      <c r="I9" s="11">
        <v>400</v>
      </c>
      <c r="J9" s="11">
        <v>13.5</v>
      </c>
      <c r="K9" s="11">
        <v>13.5</v>
      </c>
      <c r="L9" s="11">
        <v>35</v>
      </c>
      <c r="M9" s="11">
        <v>0</v>
      </c>
      <c r="N9" s="11">
        <v>0</v>
      </c>
      <c r="O9" s="11">
        <v>12477.343053383449</v>
      </c>
      <c r="P9" s="11">
        <v>3</v>
      </c>
      <c r="Q9" s="11">
        <v>2.2222222222222223</v>
      </c>
      <c r="R9" s="11">
        <v>1</v>
      </c>
      <c r="S9" s="16" t="s">
        <v>208</v>
      </c>
      <c r="T9" s="16"/>
      <c r="U9" s="16"/>
      <c r="V9" s="11"/>
      <c r="W9" s="11"/>
      <c r="X9" s="11"/>
      <c r="Y9" s="11"/>
      <c r="Z9" s="11"/>
      <c r="AA9" s="11"/>
      <c r="AB9" s="11"/>
      <c r="AD9" s="11">
        <v>20</v>
      </c>
      <c r="AE9" s="11">
        <v>690</v>
      </c>
      <c r="AF9" s="11">
        <v>210000</v>
      </c>
      <c r="AG9" s="100"/>
      <c r="AH9" s="100">
        <v>0.32796860090803287</v>
      </c>
      <c r="AI9" s="11"/>
      <c r="AJ9" s="11"/>
      <c r="AK9" s="100"/>
      <c r="AL9" s="11">
        <v>1.6470148670899953</v>
      </c>
      <c r="AM9" s="11"/>
      <c r="AN9" s="11"/>
      <c r="AO9" s="11"/>
      <c r="AP9" s="11"/>
      <c r="AQ9" s="11"/>
      <c r="AR9" s="11"/>
      <c r="AS9" s="11"/>
      <c r="AT9" s="11"/>
      <c r="AU9" s="11"/>
      <c r="AV9" s="11"/>
      <c r="BK9">
        <v>0.8571428571428571</v>
      </c>
      <c r="BL9">
        <v>4.775510204081633E-2</v>
      </c>
      <c r="BT9">
        <v>0</v>
      </c>
    </row>
    <row r="10" spans="1:72" x14ac:dyDescent="0.25">
      <c r="A10" s="16">
        <v>7</v>
      </c>
      <c r="B10" s="16">
        <v>295</v>
      </c>
      <c r="C10" s="11" t="s">
        <v>348</v>
      </c>
      <c r="D10" s="11" t="s">
        <v>348</v>
      </c>
      <c r="E10" s="11" t="s">
        <v>171</v>
      </c>
      <c r="F10" s="11" t="s">
        <v>181</v>
      </c>
      <c r="G10" s="11">
        <v>180</v>
      </c>
      <c r="H10" s="11">
        <v>180</v>
      </c>
      <c r="I10" s="11">
        <v>400</v>
      </c>
      <c r="J10" s="11">
        <v>13.5</v>
      </c>
      <c r="K10" s="11">
        <v>13.5</v>
      </c>
      <c r="L10" s="11">
        <v>35</v>
      </c>
      <c r="M10" s="11">
        <v>0</v>
      </c>
      <c r="N10" s="11">
        <v>0</v>
      </c>
      <c r="O10" s="11">
        <v>14942.925812435269</v>
      </c>
      <c r="P10" s="11">
        <v>3</v>
      </c>
      <c r="Q10" s="11">
        <v>2.2222222222222223</v>
      </c>
      <c r="R10" s="11">
        <v>1</v>
      </c>
      <c r="S10" s="16" t="s">
        <v>208</v>
      </c>
      <c r="T10" s="16"/>
      <c r="U10" s="16"/>
      <c r="V10" s="11"/>
      <c r="W10" s="11"/>
      <c r="X10" s="11"/>
      <c r="Y10" s="11"/>
      <c r="Z10" s="11"/>
      <c r="AA10" s="11"/>
      <c r="AB10" s="11"/>
      <c r="AD10" s="11">
        <v>20</v>
      </c>
      <c r="AE10" s="11">
        <v>690</v>
      </c>
      <c r="AF10" s="11">
        <v>210000</v>
      </c>
      <c r="AG10" s="100"/>
      <c r="AH10" s="100">
        <v>0.22377359939328265</v>
      </c>
      <c r="AI10" s="11"/>
      <c r="AJ10" s="11"/>
      <c r="AK10" s="100"/>
      <c r="AL10" s="11">
        <v>1.9714683833733562</v>
      </c>
      <c r="AM10" s="11"/>
      <c r="AN10" s="11"/>
      <c r="AO10" s="11"/>
      <c r="AP10" s="11"/>
      <c r="AQ10" s="11"/>
      <c r="AR10" s="11"/>
      <c r="AS10" s="11"/>
      <c r="AT10" s="11"/>
      <c r="AU10" s="11"/>
      <c r="AV10" s="11"/>
      <c r="BK10">
        <v>0.8571428571428571</v>
      </c>
      <c r="BL10">
        <v>4.775510204081633E-2</v>
      </c>
      <c r="BT10">
        <v>0</v>
      </c>
    </row>
    <row r="11" spans="1:72" x14ac:dyDescent="0.25">
      <c r="A11" s="16">
        <v>8</v>
      </c>
      <c r="B11" s="16">
        <v>296</v>
      </c>
      <c r="C11" s="11" t="s">
        <v>349</v>
      </c>
      <c r="D11" s="11" t="s">
        <v>349</v>
      </c>
      <c r="E11" s="11" t="s">
        <v>171</v>
      </c>
      <c r="F11" s="11" t="s">
        <v>181</v>
      </c>
      <c r="G11" s="11">
        <v>180</v>
      </c>
      <c r="H11" s="11">
        <v>180</v>
      </c>
      <c r="I11" s="11">
        <v>400</v>
      </c>
      <c r="J11" s="11">
        <v>13.5</v>
      </c>
      <c r="K11" s="11">
        <v>13.5</v>
      </c>
      <c r="L11" s="11">
        <v>35</v>
      </c>
      <c r="M11" s="11">
        <v>0</v>
      </c>
      <c r="N11" s="11">
        <v>0</v>
      </c>
      <c r="O11" s="11">
        <v>18678.657265544087</v>
      </c>
      <c r="P11" s="11">
        <v>3</v>
      </c>
      <c r="Q11" s="11">
        <v>2.2222222222222223</v>
      </c>
      <c r="R11" s="11">
        <v>1</v>
      </c>
      <c r="S11" s="16" t="s">
        <v>208</v>
      </c>
      <c r="T11" s="16"/>
      <c r="U11" s="16"/>
      <c r="V11" s="11"/>
      <c r="W11" s="11"/>
      <c r="X11" s="11"/>
      <c r="Y11" s="11"/>
      <c r="Z11" s="11"/>
      <c r="AA11" s="11"/>
      <c r="AB11" s="11"/>
      <c r="AD11" s="11">
        <v>20</v>
      </c>
      <c r="AE11" s="11">
        <v>690</v>
      </c>
      <c r="AF11" s="11">
        <v>210000</v>
      </c>
      <c r="AG11" s="100"/>
      <c r="AH11" s="100">
        <v>0.13914588287513538</v>
      </c>
      <c r="AI11" s="11"/>
      <c r="AJ11" s="11"/>
      <c r="AK11" s="100"/>
      <c r="AL11" s="11">
        <v>2.4633108767085972</v>
      </c>
      <c r="AM11" s="11"/>
      <c r="AN11" s="11"/>
      <c r="AO11" s="11"/>
      <c r="AP11" s="11"/>
      <c r="AQ11" s="11"/>
      <c r="AR11" s="11"/>
      <c r="AS11" s="11"/>
      <c r="AT11" s="11"/>
      <c r="AU11" s="11"/>
      <c r="AV11" s="11"/>
      <c r="BK11">
        <v>0.8571428571428571</v>
      </c>
      <c r="BL11">
        <v>4.775510204081633E-2</v>
      </c>
      <c r="BT11">
        <v>0</v>
      </c>
    </row>
    <row r="12" spans="1:72" x14ac:dyDescent="0.25">
      <c r="A12" s="16">
        <v>9</v>
      </c>
      <c r="B12" s="16">
        <v>297</v>
      </c>
      <c r="C12" s="11" t="s">
        <v>350</v>
      </c>
      <c r="D12" s="11" t="s">
        <v>350</v>
      </c>
      <c r="E12" s="11" t="s">
        <v>171</v>
      </c>
      <c r="F12" s="11" t="s">
        <v>181</v>
      </c>
      <c r="G12" s="11">
        <v>180</v>
      </c>
      <c r="H12" s="11">
        <v>180</v>
      </c>
      <c r="I12" s="11">
        <v>400</v>
      </c>
      <c r="J12" s="11">
        <v>13.5</v>
      </c>
      <c r="K12" s="11">
        <v>13.5</v>
      </c>
      <c r="L12" s="11">
        <v>24</v>
      </c>
      <c r="M12" s="11">
        <v>0</v>
      </c>
      <c r="N12" s="11">
        <v>0</v>
      </c>
      <c r="O12" s="11">
        <v>2363.3450856135196</v>
      </c>
      <c r="P12" s="11">
        <v>3</v>
      </c>
      <c r="Q12" s="11">
        <v>2.2222222222222223</v>
      </c>
      <c r="R12" s="11">
        <v>1</v>
      </c>
      <c r="S12" s="16" t="s">
        <v>208</v>
      </c>
      <c r="T12" s="16"/>
      <c r="U12" s="16"/>
      <c r="V12" s="11"/>
      <c r="W12" s="11"/>
      <c r="X12" s="11"/>
      <c r="Y12" s="11"/>
      <c r="Z12" s="11"/>
      <c r="AA12" s="11"/>
      <c r="AB12" s="11"/>
      <c r="AD12" s="11">
        <v>20</v>
      </c>
      <c r="AE12" s="11">
        <v>690</v>
      </c>
      <c r="AF12" s="11">
        <v>210000</v>
      </c>
      <c r="AG12" s="100"/>
      <c r="AH12" s="100">
        <v>1.0363777253736985</v>
      </c>
      <c r="AI12" s="11"/>
      <c r="AJ12" s="11"/>
      <c r="AK12" s="100"/>
      <c r="AL12" s="11">
        <v>0.31301865401950174</v>
      </c>
      <c r="AM12" s="11"/>
      <c r="AN12" s="11"/>
      <c r="AO12" s="11"/>
      <c r="AP12" s="11"/>
      <c r="AQ12" s="11"/>
      <c r="AR12" s="11"/>
      <c r="AS12" s="11"/>
      <c r="AT12" s="11"/>
      <c r="AU12" s="11"/>
      <c r="AV12" s="11"/>
      <c r="BK12">
        <v>1.25</v>
      </c>
      <c r="BL12">
        <v>8.4375000000000006E-2</v>
      </c>
      <c r="BT12">
        <v>0</v>
      </c>
    </row>
    <row r="13" spans="1:72" x14ac:dyDescent="0.25">
      <c r="A13" s="16">
        <v>10</v>
      </c>
      <c r="B13" s="16">
        <v>298</v>
      </c>
      <c r="C13" s="11" t="s">
        <v>351</v>
      </c>
      <c r="D13" s="11" t="s">
        <v>351</v>
      </c>
      <c r="E13" s="11" t="s">
        <v>171</v>
      </c>
      <c r="F13" s="11" t="s">
        <v>181</v>
      </c>
      <c r="G13" s="11">
        <v>180</v>
      </c>
      <c r="H13" s="11">
        <v>180</v>
      </c>
      <c r="I13" s="11">
        <v>400</v>
      </c>
      <c r="J13" s="11">
        <v>13.5</v>
      </c>
      <c r="K13" s="11">
        <v>13.5</v>
      </c>
      <c r="L13" s="11">
        <v>24</v>
      </c>
      <c r="M13" s="11">
        <v>0</v>
      </c>
      <c r="N13" s="11">
        <v>0</v>
      </c>
      <c r="O13" s="11">
        <v>3938.9084760225323</v>
      </c>
      <c r="P13" s="11">
        <v>3</v>
      </c>
      <c r="Q13" s="11">
        <v>2.2222222222222223</v>
      </c>
      <c r="R13" s="11">
        <v>1</v>
      </c>
      <c r="S13" s="16" t="s">
        <v>208</v>
      </c>
      <c r="T13" s="16"/>
      <c r="U13" s="16"/>
      <c r="V13" s="11"/>
      <c r="W13" s="11"/>
      <c r="X13" s="11"/>
      <c r="Y13" s="11"/>
      <c r="Z13" s="11"/>
      <c r="AA13" s="11"/>
      <c r="AB13" s="11"/>
      <c r="AD13" s="11">
        <v>20</v>
      </c>
      <c r="AE13" s="11">
        <v>690</v>
      </c>
      <c r="AF13" s="11">
        <v>210000</v>
      </c>
      <c r="AG13" s="100"/>
      <c r="AH13" s="100">
        <v>0.97597305543362856</v>
      </c>
      <c r="AI13" s="11"/>
      <c r="AJ13" s="11"/>
      <c r="AK13" s="100"/>
      <c r="AL13" s="11">
        <v>0.50387025423514742</v>
      </c>
      <c r="AM13" s="11"/>
      <c r="AN13" s="11"/>
      <c r="AO13" s="11"/>
      <c r="AP13" s="11"/>
      <c r="AQ13" s="11"/>
      <c r="AR13" s="11"/>
      <c r="AS13" s="11"/>
      <c r="AT13" s="11"/>
      <c r="AU13" s="11"/>
      <c r="AV13" s="11"/>
      <c r="BK13">
        <v>1.25</v>
      </c>
      <c r="BL13">
        <v>8.4375000000000006E-2</v>
      </c>
      <c r="BT13">
        <v>0</v>
      </c>
    </row>
    <row r="14" spans="1:72" x14ac:dyDescent="0.25">
      <c r="A14" s="16">
        <v>11</v>
      </c>
      <c r="B14" s="16">
        <v>299</v>
      </c>
      <c r="C14" s="11" t="s">
        <v>352</v>
      </c>
      <c r="D14" s="11" t="s">
        <v>352</v>
      </c>
      <c r="E14" s="11" t="s">
        <v>171</v>
      </c>
      <c r="F14" s="11" t="s">
        <v>181</v>
      </c>
      <c r="G14" s="11">
        <v>180</v>
      </c>
      <c r="H14" s="11">
        <v>180</v>
      </c>
      <c r="I14" s="11">
        <v>400</v>
      </c>
      <c r="J14" s="11">
        <v>13.5</v>
      </c>
      <c r="K14" s="11">
        <v>13.5</v>
      </c>
      <c r="L14" s="11">
        <v>24</v>
      </c>
      <c r="M14" s="11">
        <v>0</v>
      </c>
      <c r="N14" s="11">
        <v>0</v>
      </c>
      <c r="O14" s="11">
        <v>5908.3627140337985</v>
      </c>
      <c r="P14" s="11">
        <v>3</v>
      </c>
      <c r="Q14" s="11">
        <v>2.2222222222222223</v>
      </c>
      <c r="R14" s="11">
        <v>1</v>
      </c>
      <c r="S14" s="16" t="s">
        <v>208</v>
      </c>
      <c r="T14" s="16"/>
      <c r="U14" s="16"/>
      <c r="V14" s="11"/>
      <c r="W14" s="11"/>
      <c r="X14" s="11"/>
      <c r="Y14" s="11"/>
      <c r="Z14" s="11"/>
      <c r="AA14" s="11"/>
      <c r="AB14" s="11"/>
      <c r="AD14" s="11">
        <v>20</v>
      </c>
      <c r="AE14" s="11">
        <v>690</v>
      </c>
      <c r="AF14" s="11">
        <v>210000</v>
      </c>
      <c r="AG14" s="100"/>
      <c r="AH14" s="100">
        <v>0.78488735695008094</v>
      </c>
      <c r="AI14" s="11"/>
      <c r="AJ14" s="11"/>
      <c r="AK14" s="100"/>
      <c r="AL14" s="11">
        <v>0.74721771131911685</v>
      </c>
      <c r="AM14" s="11"/>
      <c r="AN14" s="11"/>
      <c r="AO14" s="11"/>
      <c r="AP14" s="11"/>
      <c r="AQ14" s="11"/>
      <c r="AR14" s="11"/>
      <c r="AS14" s="11"/>
      <c r="AT14" s="11"/>
      <c r="AU14" s="11"/>
      <c r="AV14" s="11"/>
      <c r="BK14">
        <v>1.25</v>
      </c>
      <c r="BL14">
        <v>8.4375000000000006E-2</v>
      </c>
      <c r="BT14">
        <v>0</v>
      </c>
    </row>
    <row r="15" spans="1:72" x14ac:dyDescent="0.25">
      <c r="A15" s="16">
        <v>12</v>
      </c>
      <c r="B15" s="16">
        <v>300</v>
      </c>
      <c r="C15" s="11" t="s">
        <v>353</v>
      </c>
      <c r="D15" s="11" t="s">
        <v>353</v>
      </c>
      <c r="E15" s="11" t="s">
        <v>171</v>
      </c>
      <c r="F15" s="11" t="s">
        <v>181</v>
      </c>
      <c r="G15" s="11">
        <v>180</v>
      </c>
      <c r="H15" s="11">
        <v>180</v>
      </c>
      <c r="I15" s="11">
        <v>400</v>
      </c>
      <c r="J15" s="11">
        <v>13.5</v>
      </c>
      <c r="K15" s="11">
        <v>13.5</v>
      </c>
      <c r="L15" s="11">
        <v>24</v>
      </c>
      <c r="M15" s="11">
        <v>0</v>
      </c>
      <c r="N15" s="11">
        <v>0</v>
      </c>
      <c r="O15" s="11">
        <v>7877.8169520450647</v>
      </c>
      <c r="P15" s="11">
        <v>3</v>
      </c>
      <c r="Q15" s="11">
        <v>2.2222222222222223</v>
      </c>
      <c r="R15" s="11">
        <v>1</v>
      </c>
      <c r="S15" s="16" t="s">
        <v>208</v>
      </c>
      <c r="T15" s="16"/>
      <c r="U15" s="16"/>
      <c r="V15" s="11"/>
      <c r="W15" s="11"/>
      <c r="X15" s="11"/>
      <c r="Y15" s="11"/>
      <c r="Z15" s="11"/>
      <c r="AA15" s="11"/>
      <c r="AB15" s="11"/>
      <c r="AD15" s="11">
        <v>20</v>
      </c>
      <c r="AE15" s="11">
        <v>690</v>
      </c>
      <c r="AF15" s="11">
        <v>210000</v>
      </c>
      <c r="AG15" s="100"/>
      <c r="AH15" s="100">
        <v>0.66013570399028987</v>
      </c>
      <c r="AI15" s="11"/>
      <c r="AJ15" s="11"/>
      <c r="AK15" s="100"/>
      <c r="AL15" s="11">
        <v>0.99228029052843447</v>
      </c>
      <c r="AM15" s="11"/>
      <c r="AN15" s="11"/>
      <c r="AO15" s="11"/>
      <c r="AP15" s="11"/>
      <c r="AQ15" s="11"/>
      <c r="AR15" s="11"/>
      <c r="AS15" s="11"/>
      <c r="AT15" s="11"/>
      <c r="AU15" s="11"/>
      <c r="AV15" s="11"/>
      <c r="BK15">
        <v>1.25</v>
      </c>
      <c r="BL15">
        <v>8.4375000000000006E-2</v>
      </c>
      <c r="BT15">
        <v>0</v>
      </c>
    </row>
    <row r="16" spans="1:72" x14ac:dyDescent="0.25">
      <c r="A16" s="16">
        <v>13</v>
      </c>
      <c r="B16" s="16">
        <v>301</v>
      </c>
      <c r="C16" s="11" t="s">
        <v>354</v>
      </c>
      <c r="D16" s="11" t="s">
        <v>354</v>
      </c>
      <c r="E16" s="11" t="s">
        <v>171</v>
      </c>
      <c r="F16" s="11" t="s">
        <v>181</v>
      </c>
      <c r="G16" s="11">
        <v>180</v>
      </c>
      <c r="H16" s="11">
        <v>180</v>
      </c>
      <c r="I16" s="11">
        <v>400</v>
      </c>
      <c r="J16" s="11">
        <v>13.5</v>
      </c>
      <c r="K16" s="11">
        <v>13.5</v>
      </c>
      <c r="L16" s="11">
        <v>24</v>
      </c>
      <c r="M16" s="11">
        <v>0</v>
      </c>
      <c r="N16" s="11">
        <v>0</v>
      </c>
      <c r="O16" s="11">
        <v>10477.496546219936</v>
      </c>
      <c r="P16" s="11">
        <v>3</v>
      </c>
      <c r="Q16" s="11">
        <v>2.2222222222222223</v>
      </c>
      <c r="R16" s="11">
        <v>1</v>
      </c>
      <c r="S16" s="16" t="s">
        <v>208</v>
      </c>
      <c r="T16" s="16"/>
      <c r="U16" s="16"/>
      <c r="V16" s="11"/>
      <c r="W16" s="11"/>
      <c r="X16" s="11"/>
      <c r="Y16" s="11"/>
      <c r="Z16" s="11"/>
      <c r="AA16" s="11"/>
      <c r="AB16" s="11"/>
      <c r="AD16" s="11">
        <v>20</v>
      </c>
      <c r="AE16" s="11">
        <v>690</v>
      </c>
      <c r="AF16" s="11">
        <v>210000</v>
      </c>
      <c r="AG16" s="100"/>
      <c r="AH16" s="100">
        <v>0.48629466145708544</v>
      </c>
      <c r="AI16" s="11"/>
      <c r="AJ16" s="11"/>
      <c r="AK16" s="100"/>
      <c r="AL16" s="11">
        <v>1.3167091349710243</v>
      </c>
      <c r="AM16" s="11"/>
      <c r="AN16" s="11"/>
      <c r="AO16" s="11"/>
      <c r="AP16" s="11"/>
      <c r="AQ16" s="11"/>
      <c r="AR16" s="11"/>
      <c r="AS16" s="11"/>
      <c r="AT16" s="11"/>
      <c r="AU16" s="11"/>
      <c r="AV16" s="11"/>
      <c r="BK16">
        <v>1.25</v>
      </c>
      <c r="BL16">
        <v>8.4375000000000006E-2</v>
      </c>
      <c r="BT16">
        <v>0</v>
      </c>
    </row>
    <row r="17" spans="1:72" x14ac:dyDescent="0.25">
      <c r="A17" s="16">
        <v>14</v>
      </c>
      <c r="B17" s="16">
        <v>302</v>
      </c>
      <c r="C17" s="11" t="s">
        <v>355</v>
      </c>
      <c r="D17" s="11" t="s">
        <v>355</v>
      </c>
      <c r="E17" s="11" t="s">
        <v>171</v>
      </c>
      <c r="F17" s="11" t="s">
        <v>181</v>
      </c>
      <c r="G17" s="11">
        <v>180</v>
      </c>
      <c r="H17" s="11">
        <v>180</v>
      </c>
      <c r="I17" s="11">
        <v>400</v>
      </c>
      <c r="J17" s="11">
        <v>13.5</v>
      </c>
      <c r="K17" s="11">
        <v>13.5</v>
      </c>
      <c r="L17" s="11">
        <v>24</v>
      </c>
      <c r="M17" s="11">
        <v>0</v>
      </c>
      <c r="N17" s="11">
        <v>0</v>
      </c>
      <c r="O17" s="11">
        <v>13155.954309915256</v>
      </c>
      <c r="P17" s="11">
        <v>3</v>
      </c>
      <c r="Q17" s="11">
        <v>2.2222222222222223</v>
      </c>
      <c r="R17" s="11">
        <v>1</v>
      </c>
      <c r="S17" s="16" t="s">
        <v>208</v>
      </c>
      <c r="T17" s="16"/>
      <c r="U17" s="16"/>
      <c r="V17" s="11"/>
      <c r="W17" s="11"/>
      <c r="X17" s="11"/>
      <c r="Y17" s="11"/>
      <c r="Z17" s="11"/>
      <c r="AA17" s="11"/>
      <c r="AB17" s="11"/>
      <c r="AD17" s="11">
        <v>20</v>
      </c>
      <c r="AE17" s="11">
        <v>690</v>
      </c>
      <c r="AF17" s="11">
        <v>210000</v>
      </c>
      <c r="AG17" s="100"/>
      <c r="AH17" s="100">
        <v>0.32801524162530843</v>
      </c>
      <c r="AI17" s="11"/>
      <c r="AJ17" s="11"/>
      <c r="AK17" s="100"/>
      <c r="AL17" s="11">
        <v>1.6514694167873953</v>
      </c>
      <c r="AM17" s="11"/>
      <c r="AN17" s="11"/>
      <c r="AO17" s="11"/>
      <c r="AP17" s="11"/>
      <c r="AQ17" s="11"/>
      <c r="AR17" s="11"/>
      <c r="AS17" s="11"/>
      <c r="AT17" s="11"/>
      <c r="AU17" s="11"/>
      <c r="AV17" s="11"/>
      <c r="BK17">
        <v>1.25</v>
      </c>
      <c r="BL17">
        <v>8.4375000000000006E-2</v>
      </c>
      <c r="BT17">
        <v>0</v>
      </c>
    </row>
    <row r="18" spans="1:72" x14ac:dyDescent="0.25">
      <c r="A18" s="16">
        <v>15</v>
      </c>
      <c r="B18" s="16">
        <v>303</v>
      </c>
      <c r="C18" s="11" t="s">
        <v>356</v>
      </c>
      <c r="D18" s="11" t="s">
        <v>356</v>
      </c>
      <c r="E18" s="11" t="s">
        <v>171</v>
      </c>
      <c r="F18" s="11" t="s">
        <v>181</v>
      </c>
      <c r="G18" s="11">
        <v>180</v>
      </c>
      <c r="H18" s="11">
        <v>180</v>
      </c>
      <c r="I18" s="11">
        <v>400</v>
      </c>
      <c r="J18" s="11">
        <v>13.5</v>
      </c>
      <c r="K18" s="11">
        <v>13.5</v>
      </c>
      <c r="L18" s="11">
        <v>24</v>
      </c>
      <c r="M18" s="11">
        <v>0</v>
      </c>
      <c r="N18" s="11">
        <v>0</v>
      </c>
      <c r="O18" s="11">
        <v>15755.633904090129</v>
      </c>
      <c r="P18" s="11">
        <v>3</v>
      </c>
      <c r="Q18" s="11">
        <v>2.2222222222222223</v>
      </c>
      <c r="R18" s="11">
        <v>1</v>
      </c>
      <c r="S18" s="16" t="s">
        <v>208</v>
      </c>
      <c r="T18" s="16"/>
      <c r="U18" s="16"/>
      <c r="V18" s="11"/>
      <c r="W18" s="11"/>
      <c r="X18" s="11"/>
      <c r="Y18" s="11"/>
      <c r="Z18" s="11"/>
      <c r="AA18" s="11"/>
      <c r="AB18" s="11"/>
      <c r="AD18" s="11">
        <v>20</v>
      </c>
      <c r="AE18" s="11">
        <v>690</v>
      </c>
      <c r="AF18" s="11">
        <v>210000</v>
      </c>
      <c r="AG18" s="100"/>
      <c r="AH18" s="100">
        <v>0.22416760033323899</v>
      </c>
      <c r="AI18" s="11"/>
      <c r="AJ18" s="11"/>
      <c r="AK18" s="100"/>
      <c r="AL18" s="11">
        <v>1.9766742135973967</v>
      </c>
      <c r="AM18" s="11"/>
      <c r="AN18" s="11"/>
      <c r="AO18" s="11"/>
      <c r="AP18" s="11"/>
      <c r="AQ18" s="11"/>
      <c r="AR18" s="11"/>
      <c r="AS18" s="11"/>
      <c r="AT18" s="11"/>
      <c r="AU18" s="11"/>
      <c r="AV18" s="11"/>
      <c r="BK18">
        <v>1.25</v>
      </c>
      <c r="BL18">
        <v>8.4375000000000006E-2</v>
      </c>
      <c r="BT18">
        <v>0</v>
      </c>
    </row>
    <row r="19" spans="1:72" x14ac:dyDescent="0.25">
      <c r="A19" s="16">
        <v>16</v>
      </c>
      <c r="B19" s="16">
        <v>304</v>
      </c>
      <c r="C19" s="11" t="s">
        <v>357</v>
      </c>
      <c r="D19" s="11" t="s">
        <v>357</v>
      </c>
      <c r="E19" s="11" t="s">
        <v>171</v>
      </c>
      <c r="F19" s="11" t="s">
        <v>181</v>
      </c>
      <c r="G19" s="11">
        <v>180</v>
      </c>
      <c r="H19" s="11">
        <v>180</v>
      </c>
      <c r="I19" s="11">
        <v>400</v>
      </c>
      <c r="J19" s="11">
        <v>13.5</v>
      </c>
      <c r="K19" s="11">
        <v>13.5</v>
      </c>
      <c r="L19" s="11">
        <v>24</v>
      </c>
      <c r="M19" s="11">
        <v>0</v>
      </c>
      <c r="N19" s="11">
        <v>0</v>
      </c>
      <c r="O19" s="11">
        <v>19694.54238011266</v>
      </c>
      <c r="P19" s="11">
        <v>3</v>
      </c>
      <c r="Q19" s="11">
        <v>2.2222222222222223</v>
      </c>
      <c r="R19" s="11">
        <v>1</v>
      </c>
      <c r="S19" s="16" t="s">
        <v>208</v>
      </c>
      <c r="T19" s="16"/>
      <c r="U19" s="16"/>
      <c r="V19" s="11"/>
      <c r="W19" s="11"/>
      <c r="X19" s="11"/>
      <c r="Y19" s="11"/>
      <c r="Z19" s="11"/>
      <c r="AA19" s="11"/>
      <c r="AB19" s="11"/>
      <c r="AD19" s="11">
        <v>20</v>
      </c>
      <c r="AE19" s="11">
        <v>690</v>
      </c>
      <c r="AF19" s="11">
        <v>210000</v>
      </c>
      <c r="AG19" s="100"/>
      <c r="AH19" s="100">
        <v>0.13977170177150097</v>
      </c>
      <c r="AI19" s="11"/>
      <c r="AJ19" s="11"/>
      <c r="AK19" s="100"/>
      <c r="AL19" s="11">
        <v>2.4696642329825638</v>
      </c>
      <c r="AM19" s="11"/>
      <c r="AN19" s="11"/>
      <c r="AO19" s="11"/>
      <c r="AP19" s="11"/>
      <c r="AQ19" s="11"/>
      <c r="AR19" s="11"/>
      <c r="AS19" s="11"/>
      <c r="AT19" s="11"/>
      <c r="AU19" s="11"/>
      <c r="AV19" s="11"/>
      <c r="BK19">
        <v>1.25</v>
      </c>
      <c r="BL19">
        <v>8.4375000000000006E-2</v>
      </c>
      <c r="BT19">
        <v>0</v>
      </c>
    </row>
    <row r="20" spans="1:72" x14ac:dyDescent="0.25">
      <c r="A20" s="16">
        <v>17</v>
      </c>
      <c r="B20" s="16">
        <v>305</v>
      </c>
      <c r="C20" s="11" t="s">
        <v>358</v>
      </c>
      <c r="D20" s="11" t="s">
        <v>358</v>
      </c>
      <c r="E20" s="11" t="s">
        <v>171</v>
      </c>
      <c r="F20" s="11" t="s">
        <v>181</v>
      </c>
      <c r="G20" s="11">
        <v>180</v>
      </c>
      <c r="H20" s="11">
        <v>180</v>
      </c>
      <c r="I20" s="11">
        <v>400</v>
      </c>
      <c r="J20" s="11">
        <v>13.5</v>
      </c>
      <c r="K20" s="11">
        <v>13.5</v>
      </c>
      <c r="L20" s="11">
        <v>19.3</v>
      </c>
      <c r="M20" s="11">
        <v>0</v>
      </c>
      <c r="N20" s="11">
        <v>0</v>
      </c>
      <c r="O20" s="11">
        <v>2437.5659041345953</v>
      </c>
      <c r="P20" s="11">
        <v>3</v>
      </c>
      <c r="Q20" s="11">
        <v>2.2222222222222223</v>
      </c>
      <c r="R20" s="11">
        <v>1</v>
      </c>
      <c r="S20" s="16" t="s">
        <v>208</v>
      </c>
      <c r="T20" s="16"/>
      <c r="U20" s="16"/>
      <c r="V20" s="11"/>
      <c r="W20" s="11"/>
      <c r="X20" s="11"/>
      <c r="Y20" s="11"/>
      <c r="Z20" s="11"/>
      <c r="AA20" s="11"/>
      <c r="AB20" s="11"/>
      <c r="AD20" s="11">
        <v>20</v>
      </c>
      <c r="AE20" s="11">
        <v>690</v>
      </c>
      <c r="AF20" s="11">
        <v>210000</v>
      </c>
      <c r="AG20" s="100"/>
      <c r="AH20" s="100">
        <v>1.0398300255991915</v>
      </c>
      <c r="AI20" s="11"/>
      <c r="AJ20" s="11"/>
      <c r="AK20" s="100"/>
      <c r="AL20" s="11">
        <v>0.31501727542584973</v>
      </c>
      <c r="AM20" s="11"/>
      <c r="AN20" s="11"/>
      <c r="AO20" s="11"/>
      <c r="AP20" s="11"/>
      <c r="AQ20" s="11"/>
      <c r="AR20" s="11"/>
      <c r="AS20" s="11"/>
      <c r="AT20" s="11"/>
      <c r="AU20" s="11"/>
      <c r="AV20" s="11"/>
      <c r="BK20">
        <v>1.5544041450777202</v>
      </c>
      <c r="BL20">
        <v>0.11911729173937553</v>
      </c>
      <c r="BT20">
        <v>0</v>
      </c>
    </row>
    <row r="21" spans="1:72" x14ac:dyDescent="0.25">
      <c r="A21" s="16">
        <v>18</v>
      </c>
      <c r="B21" s="16">
        <v>306</v>
      </c>
      <c r="C21" s="11" t="s">
        <v>359</v>
      </c>
      <c r="D21" s="11" t="s">
        <v>359</v>
      </c>
      <c r="E21" s="11" t="s">
        <v>171</v>
      </c>
      <c r="F21" s="11" t="s">
        <v>181</v>
      </c>
      <c r="G21" s="11">
        <v>180</v>
      </c>
      <c r="H21" s="11">
        <v>180</v>
      </c>
      <c r="I21" s="11">
        <v>400</v>
      </c>
      <c r="J21" s="11">
        <v>13.5</v>
      </c>
      <c r="K21" s="11">
        <v>13.5</v>
      </c>
      <c r="L21" s="11">
        <v>19.3</v>
      </c>
      <c r="M21" s="11">
        <v>0</v>
      </c>
      <c r="N21" s="11">
        <v>0</v>
      </c>
      <c r="O21" s="11">
        <v>4062.6098402243256</v>
      </c>
      <c r="P21" s="11">
        <v>3</v>
      </c>
      <c r="Q21" s="11">
        <v>2.2222222222222223</v>
      </c>
      <c r="R21" s="11">
        <v>1</v>
      </c>
      <c r="S21" s="16" t="s">
        <v>208</v>
      </c>
      <c r="T21" s="16"/>
      <c r="U21" s="16"/>
      <c r="V21" s="11"/>
      <c r="W21" s="11"/>
      <c r="X21" s="11"/>
      <c r="Y21" s="11"/>
      <c r="Z21" s="11"/>
      <c r="AA21" s="11"/>
      <c r="AB21" s="11"/>
      <c r="AD21" s="11">
        <v>20</v>
      </c>
      <c r="AE21" s="11">
        <v>690</v>
      </c>
      <c r="AF21" s="11">
        <v>210000</v>
      </c>
      <c r="AG21" s="100"/>
      <c r="AH21" s="100">
        <v>0.97076325568075172</v>
      </c>
      <c r="AI21" s="11"/>
      <c r="AJ21" s="11"/>
      <c r="AK21" s="100"/>
      <c r="AL21" s="11">
        <v>0.50547215126800593</v>
      </c>
      <c r="AM21" s="11"/>
      <c r="AN21" s="11"/>
      <c r="AO21" s="11"/>
      <c r="AP21" s="11"/>
      <c r="AQ21" s="11"/>
      <c r="AR21" s="11"/>
      <c r="AS21" s="11"/>
      <c r="AT21" s="11"/>
      <c r="AU21" s="11"/>
      <c r="AV21" s="11"/>
      <c r="BK21">
        <v>1.5544041450777202</v>
      </c>
      <c r="BL21">
        <v>0.11911729173937553</v>
      </c>
      <c r="BT21">
        <v>0</v>
      </c>
    </row>
    <row r="22" spans="1:72" x14ac:dyDescent="0.25">
      <c r="A22" s="16">
        <v>19</v>
      </c>
      <c r="B22" s="16">
        <v>307</v>
      </c>
      <c r="C22" s="11" t="s">
        <v>360</v>
      </c>
      <c r="D22" s="11" t="s">
        <v>360</v>
      </c>
      <c r="E22" s="11" t="s">
        <v>171</v>
      </c>
      <c r="F22" s="11" t="s">
        <v>181</v>
      </c>
      <c r="G22" s="11">
        <v>180</v>
      </c>
      <c r="H22" s="11">
        <v>180</v>
      </c>
      <c r="I22" s="11">
        <v>400</v>
      </c>
      <c r="J22" s="11">
        <v>13.5</v>
      </c>
      <c r="K22" s="11">
        <v>13.5</v>
      </c>
      <c r="L22" s="11">
        <v>19.3</v>
      </c>
      <c r="M22" s="11">
        <v>0</v>
      </c>
      <c r="N22" s="11">
        <v>0</v>
      </c>
      <c r="O22" s="11">
        <v>6093.9147603364881</v>
      </c>
      <c r="P22" s="11">
        <v>3</v>
      </c>
      <c r="Q22" s="11">
        <v>2.2222222222222223</v>
      </c>
      <c r="R22" s="11">
        <v>1</v>
      </c>
      <c r="S22" s="16" t="s">
        <v>208</v>
      </c>
      <c r="T22" s="16"/>
      <c r="U22" s="16"/>
      <c r="V22" s="11"/>
      <c r="W22" s="11"/>
      <c r="X22" s="11"/>
      <c r="Y22" s="11"/>
      <c r="Z22" s="11"/>
      <c r="AA22" s="11"/>
      <c r="AB22" s="11"/>
      <c r="AD22" s="11">
        <v>20</v>
      </c>
      <c r="AE22" s="11">
        <v>690</v>
      </c>
      <c r="AF22" s="11">
        <v>210000</v>
      </c>
      <c r="AG22" s="100"/>
      <c r="AH22" s="100">
        <v>0.77864826259412312</v>
      </c>
      <c r="AI22" s="11"/>
      <c r="AJ22" s="11"/>
      <c r="AK22" s="100"/>
      <c r="AL22" s="11">
        <v>0.74880335244639362</v>
      </c>
      <c r="AM22" s="11"/>
      <c r="AN22" s="11"/>
      <c r="AO22" s="11"/>
      <c r="AP22" s="11"/>
      <c r="AQ22" s="11"/>
      <c r="AR22" s="11"/>
      <c r="AS22" s="11"/>
      <c r="AT22" s="11"/>
      <c r="AU22" s="11"/>
      <c r="AV22" s="11"/>
      <c r="BK22">
        <v>1.5544041450777202</v>
      </c>
      <c r="BL22">
        <v>0.11911729173937553</v>
      </c>
      <c r="BT22">
        <v>0</v>
      </c>
    </row>
    <row r="23" spans="1:72" x14ac:dyDescent="0.25">
      <c r="A23" s="16">
        <v>20</v>
      </c>
      <c r="B23" s="16">
        <v>308</v>
      </c>
      <c r="C23" s="11" t="s">
        <v>361</v>
      </c>
      <c r="D23" s="11" t="s">
        <v>361</v>
      </c>
      <c r="E23" s="11" t="s">
        <v>171</v>
      </c>
      <c r="F23" s="11" t="s">
        <v>181</v>
      </c>
      <c r="G23" s="11">
        <v>180</v>
      </c>
      <c r="H23" s="11">
        <v>180</v>
      </c>
      <c r="I23" s="11">
        <v>400</v>
      </c>
      <c r="J23" s="11">
        <v>13.5</v>
      </c>
      <c r="K23" s="11">
        <v>13.5</v>
      </c>
      <c r="L23" s="11">
        <v>19.3</v>
      </c>
      <c r="M23" s="11">
        <v>0</v>
      </c>
      <c r="N23" s="11">
        <v>0</v>
      </c>
      <c r="O23" s="11">
        <v>8125.2196804486512</v>
      </c>
      <c r="P23" s="11">
        <v>3</v>
      </c>
      <c r="Q23" s="11">
        <v>2.2222222222222223</v>
      </c>
      <c r="R23" s="11">
        <v>1</v>
      </c>
      <c r="S23" s="16" t="s">
        <v>208</v>
      </c>
      <c r="T23" s="16"/>
      <c r="U23" s="16"/>
      <c r="V23" s="11"/>
      <c r="W23" s="11"/>
      <c r="X23" s="11"/>
      <c r="Y23" s="11"/>
      <c r="Z23" s="11"/>
      <c r="AA23" s="11"/>
      <c r="AB23" s="11"/>
      <c r="AD23" s="11">
        <v>20</v>
      </c>
      <c r="AE23" s="11">
        <v>690</v>
      </c>
      <c r="AF23" s="11">
        <v>210000</v>
      </c>
      <c r="AG23" s="100"/>
      <c r="AH23" s="100">
        <v>0.65954715397106711</v>
      </c>
      <c r="AI23" s="11"/>
      <c r="AJ23" s="11"/>
      <c r="AK23" s="100"/>
      <c r="AL23" s="11">
        <v>0.99399697729636383</v>
      </c>
      <c r="AM23" s="11"/>
      <c r="AN23" s="11"/>
      <c r="AO23" s="11"/>
      <c r="AP23" s="11"/>
      <c r="AQ23" s="11"/>
      <c r="AR23" s="11"/>
      <c r="AS23" s="11"/>
      <c r="AT23" s="11"/>
      <c r="AU23" s="11"/>
      <c r="AV23" s="11"/>
      <c r="BK23">
        <v>1.5544041450777202</v>
      </c>
      <c r="BL23">
        <v>0.11911729173937553</v>
      </c>
      <c r="BT23">
        <v>0</v>
      </c>
    </row>
    <row r="24" spans="1:72" x14ac:dyDescent="0.25">
      <c r="A24" s="16">
        <v>21</v>
      </c>
      <c r="B24" s="16">
        <v>309</v>
      </c>
      <c r="C24" s="11" t="s">
        <v>362</v>
      </c>
      <c r="D24" s="11" t="s">
        <v>362</v>
      </c>
      <c r="E24" s="11" t="s">
        <v>171</v>
      </c>
      <c r="F24" s="11" t="s">
        <v>181</v>
      </c>
      <c r="G24" s="11">
        <v>180</v>
      </c>
      <c r="H24" s="11">
        <v>180</v>
      </c>
      <c r="I24" s="11">
        <v>400</v>
      </c>
      <c r="J24" s="11">
        <v>13.5</v>
      </c>
      <c r="K24" s="11">
        <v>13.5</v>
      </c>
      <c r="L24" s="11">
        <v>19.3</v>
      </c>
      <c r="M24" s="11">
        <v>0</v>
      </c>
      <c r="N24" s="11">
        <v>0</v>
      </c>
      <c r="O24" s="11">
        <v>10806.542174996706</v>
      </c>
      <c r="P24" s="11">
        <v>3</v>
      </c>
      <c r="Q24" s="11">
        <v>2.2222222222222223</v>
      </c>
      <c r="R24" s="11">
        <v>1</v>
      </c>
      <c r="S24" s="16" t="s">
        <v>208</v>
      </c>
      <c r="T24" s="16"/>
      <c r="U24" s="16"/>
      <c r="V24" s="11"/>
      <c r="W24" s="11"/>
      <c r="X24" s="11"/>
      <c r="Y24" s="11"/>
      <c r="Z24" s="11"/>
      <c r="AA24" s="11"/>
      <c r="AB24" s="11"/>
      <c r="AD24" s="11">
        <v>20</v>
      </c>
      <c r="AE24" s="11">
        <v>690</v>
      </c>
      <c r="AF24" s="11">
        <v>210000</v>
      </c>
      <c r="AG24" s="100"/>
      <c r="AH24" s="100">
        <v>0.48667699018041832</v>
      </c>
      <c r="AI24" s="11"/>
      <c r="AJ24" s="11"/>
      <c r="AK24" s="100"/>
      <c r="AL24" s="11">
        <v>1.3186683604619418</v>
      </c>
      <c r="AM24" s="11"/>
      <c r="AN24" s="11"/>
      <c r="AO24" s="11"/>
      <c r="AP24" s="11"/>
      <c r="AQ24" s="11"/>
      <c r="AR24" s="11"/>
      <c r="AS24" s="11"/>
      <c r="AT24" s="11"/>
      <c r="AU24" s="11"/>
      <c r="AV24" s="11"/>
      <c r="BK24">
        <v>1.5544041450777202</v>
      </c>
      <c r="BL24">
        <v>0.11911729173937553</v>
      </c>
      <c r="BT24">
        <v>0</v>
      </c>
    </row>
    <row r="25" spans="1:72" x14ac:dyDescent="0.25">
      <c r="A25" s="16">
        <v>22</v>
      </c>
      <c r="B25" s="16">
        <v>310</v>
      </c>
      <c r="C25" s="11" t="s">
        <v>363</v>
      </c>
      <c r="D25" s="11" t="s">
        <v>363</v>
      </c>
      <c r="E25" s="11" t="s">
        <v>171</v>
      </c>
      <c r="F25" s="11" t="s">
        <v>181</v>
      </c>
      <c r="G25" s="11">
        <v>180</v>
      </c>
      <c r="H25" s="11">
        <v>180</v>
      </c>
      <c r="I25" s="11">
        <v>400</v>
      </c>
      <c r="J25" s="11">
        <v>13.5</v>
      </c>
      <c r="K25" s="11">
        <v>13.5</v>
      </c>
      <c r="L25" s="11">
        <v>19.3</v>
      </c>
      <c r="M25" s="11">
        <v>0</v>
      </c>
      <c r="N25" s="11">
        <v>0</v>
      </c>
      <c r="O25" s="11">
        <v>13569.116866349246</v>
      </c>
      <c r="P25" s="11">
        <v>3</v>
      </c>
      <c r="Q25" s="11">
        <v>2.2222222222222223</v>
      </c>
      <c r="R25" s="11">
        <v>1</v>
      </c>
      <c r="S25" s="16" t="s">
        <v>208</v>
      </c>
      <c r="T25" s="16"/>
      <c r="U25" s="16"/>
      <c r="V25" s="11"/>
      <c r="W25" s="11"/>
      <c r="X25" s="11"/>
      <c r="Y25" s="11"/>
      <c r="Z25" s="11"/>
      <c r="AA25" s="11"/>
      <c r="AB25" s="11"/>
      <c r="AD25" s="11">
        <v>20</v>
      </c>
      <c r="AE25" s="11">
        <v>690</v>
      </c>
      <c r="AF25" s="11">
        <v>210000</v>
      </c>
      <c r="AG25" s="100"/>
      <c r="AH25" s="100">
        <v>0.32811405264483007</v>
      </c>
      <c r="AI25" s="11"/>
      <c r="AJ25" s="11"/>
      <c r="AK25" s="100"/>
      <c r="AL25" s="11">
        <v>1.6538212211510712</v>
      </c>
      <c r="AM25" s="11"/>
      <c r="AN25" s="11"/>
      <c r="AO25" s="11"/>
      <c r="AP25" s="11"/>
      <c r="AQ25" s="11"/>
      <c r="AR25" s="11"/>
      <c r="AS25" s="11"/>
      <c r="AT25" s="11"/>
      <c r="AU25" s="11"/>
      <c r="AV25" s="11"/>
      <c r="BK25">
        <v>1.5544041450777202</v>
      </c>
      <c r="BL25">
        <v>0.11911729173937553</v>
      </c>
      <c r="BT25">
        <v>0</v>
      </c>
    </row>
    <row r="26" spans="1:72" x14ac:dyDescent="0.25">
      <c r="A26" s="16">
        <v>23</v>
      </c>
      <c r="B26" s="16">
        <v>311</v>
      </c>
      <c r="C26" s="11" t="s">
        <v>364</v>
      </c>
      <c r="D26" s="11" t="s">
        <v>364</v>
      </c>
      <c r="E26" s="11" t="s">
        <v>171</v>
      </c>
      <c r="F26" s="11" t="s">
        <v>181</v>
      </c>
      <c r="G26" s="11">
        <v>180</v>
      </c>
      <c r="H26" s="11">
        <v>180</v>
      </c>
      <c r="I26" s="11">
        <v>400</v>
      </c>
      <c r="J26" s="11">
        <v>13.5</v>
      </c>
      <c r="K26" s="11">
        <v>13.5</v>
      </c>
      <c r="L26" s="11">
        <v>19.3</v>
      </c>
      <c r="M26" s="11">
        <v>0</v>
      </c>
      <c r="N26" s="11">
        <v>0</v>
      </c>
      <c r="O26" s="11">
        <v>16250.439360897302</v>
      </c>
      <c r="P26" s="11">
        <v>3</v>
      </c>
      <c r="Q26" s="11">
        <v>2.2222222222222223</v>
      </c>
      <c r="R26" s="11">
        <v>1</v>
      </c>
      <c r="S26" s="16" t="s">
        <v>208</v>
      </c>
      <c r="T26" s="16"/>
      <c r="U26" s="16"/>
      <c r="V26" s="11"/>
      <c r="W26" s="11"/>
      <c r="X26" s="11"/>
      <c r="Y26" s="11"/>
      <c r="Z26" s="11"/>
      <c r="AA26" s="11"/>
      <c r="AB26" s="11"/>
      <c r="AD26" s="11">
        <v>20</v>
      </c>
      <c r="AE26" s="11">
        <v>690</v>
      </c>
      <c r="AF26" s="11">
        <v>210000</v>
      </c>
      <c r="AG26" s="100"/>
      <c r="AH26" s="100">
        <v>0.2244531424820263</v>
      </c>
      <c r="AI26" s="11"/>
      <c r="AJ26" s="11"/>
      <c r="AK26" s="100"/>
      <c r="AL26" s="11">
        <v>1.9793379095950698</v>
      </c>
      <c r="AM26" s="11"/>
      <c r="AN26" s="11"/>
      <c r="AO26" s="11"/>
      <c r="AP26" s="11"/>
      <c r="AQ26" s="11"/>
      <c r="AR26" s="11"/>
      <c r="AS26" s="11"/>
      <c r="AT26" s="11"/>
      <c r="AU26" s="11"/>
      <c r="AV26" s="11"/>
      <c r="BK26">
        <v>1.5544041450777202</v>
      </c>
      <c r="BL26">
        <v>0.11911729173937553</v>
      </c>
      <c r="BT26">
        <v>0</v>
      </c>
    </row>
    <row r="27" spans="1:72" x14ac:dyDescent="0.25">
      <c r="A27" s="16">
        <v>24</v>
      </c>
      <c r="B27" s="16">
        <v>312</v>
      </c>
      <c r="C27" s="11" t="s">
        <v>365</v>
      </c>
      <c r="D27" s="11" t="s">
        <v>365</v>
      </c>
      <c r="E27" s="11" t="s">
        <v>171</v>
      </c>
      <c r="F27" s="11" t="s">
        <v>181</v>
      </c>
      <c r="G27" s="11">
        <v>180</v>
      </c>
      <c r="H27" s="11">
        <v>180</v>
      </c>
      <c r="I27" s="11">
        <v>400</v>
      </c>
      <c r="J27" s="11">
        <v>13.5</v>
      </c>
      <c r="K27" s="11">
        <v>13.5</v>
      </c>
      <c r="L27" s="11">
        <v>19.3</v>
      </c>
      <c r="M27" s="11">
        <v>0</v>
      </c>
      <c r="N27" s="11">
        <v>0</v>
      </c>
      <c r="O27" s="11">
        <v>20313.049201121627</v>
      </c>
      <c r="P27" s="11">
        <v>3</v>
      </c>
      <c r="Q27" s="11">
        <v>2.2222222222222223</v>
      </c>
      <c r="R27" s="11">
        <v>1</v>
      </c>
      <c r="S27" s="16" t="s">
        <v>208</v>
      </c>
      <c r="T27" s="16"/>
      <c r="U27" s="16"/>
      <c r="V27" s="11"/>
      <c r="W27" s="11"/>
      <c r="X27" s="11"/>
      <c r="Y27" s="11"/>
      <c r="Z27" s="11"/>
      <c r="AA27" s="11"/>
      <c r="AB27" s="11"/>
      <c r="AD27" s="11">
        <v>20</v>
      </c>
      <c r="AE27" s="11">
        <v>690</v>
      </c>
      <c r="AF27" s="11">
        <v>210000</v>
      </c>
      <c r="AG27" s="100"/>
      <c r="AH27" s="100">
        <v>0.14018097236120208</v>
      </c>
      <c r="AI27" s="11"/>
      <c r="AJ27" s="11"/>
      <c r="AK27" s="100"/>
      <c r="AL27" s="11">
        <v>2.4729015754724109</v>
      </c>
      <c r="AM27" s="11"/>
      <c r="AN27" s="11"/>
      <c r="AO27" s="11"/>
      <c r="AP27" s="11"/>
      <c r="AQ27" s="11"/>
      <c r="AR27" s="11"/>
      <c r="AS27" s="11"/>
      <c r="AT27" s="11"/>
      <c r="AU27" s="11"/>
      <c r="AV27" s="11"/>
      <c r="BK27">
        <v>1.5544041450777202</v>
      </c>
      <c r="BL27">
        <v>0.11911729173937553</v>
      </c>
      <c r="BT27">
        <v>0</v>
      </c>
    </row>
    <row r="28" spans="1:72" x14ac:dyDescent="0.25">
      <c r="A28" s="16">
        <v>25</v>
      </c>
      <c r="B28" s="16">
        <v>313</v>
      </c>
      <c r="C28" s="11" t="s">
        <v>366</v>
      </c>
      <c r="D28" s="11" t="s">
        <v>366</v>
      </c>
      <c r="E28" s="11" t="s">
        <v>171</v>
      </c>
      <c r="F28" s="11" t="s">
        <v>181</v>
      </c>
      <c r="G28" s="11">
        <v>180</v>
      </c>
      <c r="H28" s="11">
        <v>180</v>
      </c>
      <c r="I28" s="11">
        <v>400</v>
      </c>
      <c r="J28" s="11">
        <v>13.5</v>
      </c>
      <c r="K28" s="11">
        <v>13.5</v>
      </c>
      <c r="L28" s="11">
        <v>13</v>
      </c>
      <c r="M28" s="11">
        <v>0</v>
      </c>
      <c r="N28" s="11">
        <v>0</v>
      </c>
      <c r="O28" s="11">
        <v>2573.1699491982658</v>
      </c>
      <c r="P28" s="11">
        <v>3</v>
      </c>
      <c r="Q28" s="11">
        <v>2.2222222222222223</v>
      </c>
      <c r="R28" s="11">
        <v>1</v>
      </c>
      <c r="S28" s="11" t="s">
        <v>208</v>
      </c>
      <c r="T28" s="11"/>
      <c r="U28" s="11"/>
      <c r="V28" s="11"/>
      <c r="W28" s="11"/>
      <c r="X28" s="11"/>
      <c r="Y28" s="11"/>
      <c r="Z28" s="11"/>
      <c r="AA28" s="11"/>
      <c r="AB28" s="11"/>
      <c r="AD28" s="11">
        <v>20</v>
      </c>
      <c r="AE28" s="11">
        <v>690</v>
      </c>
      <c r="AF28" s="11">
        <v>210000</v>
      </c>
      <c r="AG28" s="100"/>
      <c r="AH28" s="100">
        <v>1.0459051510634347</v>
      </c>
      <c r="AI28" s="11"/>
      <c r="AJ28" s="11"/>
      <c r="AK28" s="100"/>
      <c r="AL28" s="11">
        <v>0.31956384474860638</v>
      </c>
      <c r="AM28" s="11"/>
      <c r="AN28" s="11"/>
      <c r="AO28" s="11"/>
      <c r="AP28" s="11"/>
      <c r="AQ28" s="11"/>
      <c r="AR28" s="11"/>
      <c r="AS28" s="11"/>
      <c r="AT28" s="11"/>
      <c r="AU28" s="11"/>
      <c r="AV28" s="11"/>
      <c r="BK28">
        <v>2.3076923076923075</v>
      </c>
      <c r="BL28">
        <v>0.22899408284023673</v>
      </c>
      <c r="BT28">
        <v>0</v>
      </c>
    </row>
    <row r="29" spans="1:72" x14ac:dyDescent="0.25">
      <c r="A29" s="16">
        <v>26</v>
      </c>
      <c r="B29" s="16">
        <v>314</v>
      </c>
      <c r="C29" s="11" t="s">
        <v>367</v>
      </c>
      <c r="D29" s="11" t="s">
        <v>367</v>
      </c>
      <c r="E29" s="11" t="s">
        <v>171</v>
      </c>
      <c r="F29" s="11" t="s">
        <v>181</v>
      </c>
      <c r="G29" s="11">
        <v>180</v>
      </c>
      <c r="H29" s="11">
        <v>180</v>
      </c>
      <c r="I29" s="11">
        <v>400</v>
      </c>
      <c r="J29" s="11">
        <v>13.5</v>
      </c>
      <c r="K29" s="11">
        <v>13.5</v>
      </c>
      <c r="L29" s="11">
        <v>13</v>
      </c>
      <c r="M29" s="11">
        <v>0</v>
      </c>
      <c r="N29" s="11">
        <v>0</v>
      </c>
      <c r="O29" s="11">
        <v>4288.6165819971102</v>
      </c>
      <c r="P29" s="11">
        <v>3</v>
      </c>
      <c r="Q29" s="11">
        <v>2.2222222222222223</v>
      </c>
      <c r="R29" s="11">
        <v>1</v>
      </c>
      <c r="S29" s="11" t="s">
        <v>208</v>
      </c>
      <c r="T29" s="11"/>
      <c r="U29" s="11"/>
      <c r="V29" s="11"/>
      <c r="W29" s="11"/>
      <c r="X29" s="11"/>
      <c r="Y29" s="11"/>
      <c r="Z29" s="11"/>
      <c r="AA29" s="11"/>
      <c r="AB29" s="11"/>
      <c r="AD29" s="11">
        <v>20</v>
      </c>
      <c r="AE29" s="11">
        <v>690</v>
      </c>
      <c r="AF29" s="11">
        <v>210000</v>
      </c>
      <c r="AG29" s="100"/>
      <c r="AH29" s="100">
        <v>0.95448180444782171</v>
      </c>
      <c r="AI29" s="11"/>
      <c r="AJ29" s="11"/>
      <c r="AK29" s="100"/>
      <c r="AL29" s="11">
        <v>0.50890798512690227</v>
      </c>
      <c r="AM29" s="11"/>
      <c r="AN29" s="11"/>
      <c r="AO29" s="11"/>
      <c r="AP29" s="11"/>
      <c r="AQ29" s="11"/>
      <c r="AR29" s="11"/>
      <c r="AS29" s="11"/>
      <c r="AT29" s="11"/>
      <c r="AU29" s="11"/>
      <c r="AV29" s="11"/>
      <c r="BK29">
        <v>2.3076923076923075</v>
      </c>
      <c r="BL29">
        <v>0.22899408284023673</v>
      </c>
      <c r="BT29">
        <v>0</v>
      </c>
    </row>
    <row r="30" spans="1:72" x14ac:dyDescent="0.25">
      <c r="A30" s="16">
        <v>27</v>
      </c>
      <c r="B30" s="16">
        <v>315</v>
      </c>
      <c r="C30" s="11" t="s">
        <v>368</v>
      </c>
      <c r="D30" s="11" t="s">
        <v>368</v>
      </c>
      <c r="E30" s="11" t="s">
        <v>171</v>
      </c>
      <c r="F30" s="11" t="s">
        <v>181</v>
      </c>
      <c r="G30" s="11">
        <v>180</v>
      </c>
      <c r="H30" s="11">
        <v>180</v>
      </c>
      <c r="I30" s="11">
        <v>400</v>
      </c>
      <c r="J30" s="11">
        <v>13.5</v>
      </c>
      <c r="K30" s="11">
        <v>13.5</v>
      </c>
      <c r="L30" s="11">
        <v>13</v>
      </c>
      <c r="M30" s="11">
        <v>0</v>
      </c>
      <c r="N30" s="11">
        <v>0</v>
      </c>
      <c r="O30" s="11">
        <v>6432.9248729956653</v>
      </c>
      <c r="P30" s="11">
        <v>3</v>
      </c>
      <c r="Q30" s="11">
        <v>2.2222222222222223</v>
      </c>
      <c r="R30" s="11">
        <v>1</v>
      </c>
      <c r="S30" s="11" t="s">
        <v>208</v>
      </c>
      <c r="T30" s="11"/>
      <c r="U30" s="11"/>
      <c r="V30" s="11"/>
      <c r="W30" s="11"/>
      <c r="X30" s="11"/>
      <c r="Y30" s="11"/>
      <c r="Z30" s="11"/>
      <c r="AA30" s="11"/>
      <c r="AB30" s="11"/>
      <c r="AD30" s="11">
        <v>20</v>
      </c>
      <c r="AE30" s="11">
        <v>690</v>
      </c>
      <c r="AF30" s="11">
        <v>210000</v>
      </c>
      <c r="AG30" s="100"/>
      <c r="AH30" s="100">
        <v>0.76732886646746301</v>
      </c>
      <c r="AI30" s="11"/>
      <c r="AJ30" s="11"/>
      <c r="AK30" s="100"/>
      <c r="AL30" s="11">
        <v>0.75185055241377818</v>
      </c>
      <c r="AM30" s="11"/>
      <c r="AN30" s="11"/>
      <c r="AO30" s="11"/>
      <c r="AP30" s="11"/>
      <c r="AQ30" s="11"/>
      <c r="AR30" s="11"/>
      <c r="AS30" s="11"/>
      <c r="AT30" s="11"/>
      <c r="AU30" s="11"/>
      <c r="AV30" s="11"/>
      <c r="BK30">
        <v>2.3076923076923075</v>
      </c>
      <c r="BL30">
        <v>0.22899408284023673</v>
      </c>
      <c r="BT30">
        <v>0</v>
      </c>
    </row>
    <row r="31" spans="1:72" x14ac:dyDescent="0.25">
      <c r="A31" s="16">
        <v>28</v>
      </c>
      <c r="B31" s="16">
        <v>316</v>
      </c>
      <c r="C31" s="11" t="s">
        <v>369</v>
      </c>
      <c r="D31" s="11" t="s">
        <v>369</v>
      </c>
      <c r="E31" s="11" t="s">
        <v>171</v>
      </c>
      <c r="F31" s="11" t="s">
        <v>181</v>
      </c>
      <c r="G31" s="11">
        <v>180</v>
      </c>
      <c r="H31" s="11">
        <v>180</v>
      </c>
      <c r="I31" s="11">
        <v>400</v>
      </c>
      <c r="J31" s="11">
        <v>13.5</v>
      </c>
      <c r="K31" s="11">
        <v>13.5</v>
      </c>
      <c r="L31" s="11">
        <v>13</v>
      </c>
      <c r="M31" s="11">
        <v>0</v>
      </c>
      <c r="N31" s="11">
        <v>0</v>
      </c>
      <c r="O31" s="11">
        <v>8577.2331639942204</v>
      </c>
      <c r="P31" s="11">
        <v>3</v>
      </c>
      <c r="Q31" s="11">
        <v>2.2222222222222223</v>
      </c>
      <c r="R31" s="11">
        <v>1</v>
      </c>
      <c r="S31" s="11" t="s">
        <v>208</v>
      </c>
      <c r="T31" s="11"/>
      <c r="U31" s="11"/>
      <c r="V31" s="11"/>
      <c r="W31" s="11"/>
      <c r="X31" s="11"/>
      <c r="Y31" s="11"/>
      <c r="Z31" s="11"/>
      <c r="AA31" s="11"/>
      <c r="AB31" s="11"/>
      <c r="AD31" s="11">
        <v>20</v>
      </c>
      <c r="AE31" s="11">
        <v>690</v>
      </c>
      <c r="AF31" s="11">
        <v>210000</v>
      </c>
      <c r="AG31" s="100"/>
      <c r="AH31" s="100">
        <v>0.65932952227379604</v>
      </c>
      <c r="AI31" s="11"/>
      <c r="AJ31" s="11"/>
      <c r="AK31" s="100"/>
      <c r="AL31" s="11">
        <v>0.99701961169883668</v>
      </c>
      <c r="AM31" s="11"/>
      <c r="AN31" s="11"/>
      <c r="AO31" s="11"/>
      <c r="AP31" s="11"/>
      <c r="AQ31" s="11"/>
      <c r="AR31" s="11"/>
      <c r="AS31" s="11"/>
      <c r="AT31" s="11"/>
      <c r="AU31" s="11"/>
      <c r="AV31" s="11"/>
      <c r="BK31">
        <v>2.3076923076923075</v>
      </c>
      <c r="BL31">
        <v>0.22899408284023673</v>
      </c>
      <c r="BT31">
        <v>0</v>
      </c>
    </row>
    <row r="32" spans="1:72" x14ac:dyDescent="0.25">
      <c r="A32" s="16">
        <v>29</v>
      </c>
      <c r="B32" s="16">
        <v>317</v>
      </c>
      <c r="C32" s="11" t="s">
        <v>370</v>
      </c>
      <c r="D32" s="11" t="s">
        <v>370</v>
      </c>
      <c r="E32" s="11" t="s">
        <v>171</v>
      </c>
      <c r="F32" s="11" t="s">
        <v>181</v>
      </c>
      <c r="G32" s="11">
        <v>180</v>
      </c>
      <c r="H32" s="11">
        <v>180</v>
      </c>
      <c r="I32" s="11">
        <v>400</v>
      </c>
      <c r="J32" s="11">
        <v>13.5</v>
      </c>
      <c r="K32" s="11">
        <v>13.5</v>
      </c>
      <c r="L32" s="11">
        <v>13</v>
      </c>
      <c r="M32" s="11">
        <v>0</v>
      </c>
      <c r="N32" s="11">
        <v>0</v>
      </c>
      <c r="O32" s="11">
        <v>11407.720108112313</v>
      </c>
      <c r="P32" s="11">
        <v>3</v>
      </c>
      <c r="Q32" s="11">
        <v>2.2222222222222223</v>
      </c>
      <c r="R32" s="11">
        <v>1</v>
      </c>
      <c r="S32" s="11" t="s">
        <v>208</v>
      </c>
      <c r="T32" s="11"/>
      <c r="U32" s="11"/>
      <c r="V32" s="11"/>
      <c r="W32" s="11"/>
      <c r="X32" s="11"/>
      <c r="Y32" s="11"/>
      <c r="Z32" s="11"/>
      <c r="AA32" s="11"/>
      <c r="AB32" s="11"/>
      <c r="AD32" s="11">
        <v>20</v>
      </c>
      <c r="AE32" s="11">
        <v>690</v>
      </c>
      <c r="AF32" s="11">
        <v>210000</v>
      </c>
      <c r="AG32" s="100"/>
      <c r="AH32" s="100">
        <v>0.48775728525821682</v>
      </c>
      <c r="AI32" s="11"/>
      <c r="AJ32" s="11"/>
      <c r="AK32" s="100"/>
      <c r="AL32" s="11">
        <v>1.3220018116915118</v>
      </c>
      <c r="AM32" s="11"/>
      <c r="AN32" s="11"/>
      <c r="AO32" s="11"/>
      <c r="AP32" s="11"/>
      <c r="AQ32" s="11"/>
      <c r="AR32" s="11"/>
      <c r="AS32" s="11"/>
      <c r="AT32" s="11"/>
      <c r="AU32" s="11"/>
      <c r="AV32" s="11"/>
      <c r="BK32">
        <v>2.3076923076923075</v>
      </c>
      <c r="BL32">
        <v>0.22899408284023673</v>
      </c>
      <c r="BT32">
        <v>0</v>
      </c>
    </row>
    <row r="33" spans="1:72" x14ac:dyDescent="0.25">
      <c r="A33" s="16">
        <v>30</v>
      </c>
      <c r="B33" s="16">
        <v>318</v>
      </c>
      <c r="C33" s="11" t="s">
        <v>371</v>
      </c>
      <c r="D33" s="11" t="s">
        <v>371</v>
      </c>
      <c r="E33" s="11" t="s">
        <v>171</v>
      </c>
      <c r="F33" s="11" t="s">
        <v>181</v>
      </c>
      <c r="G33" s="11">
        <v>180</v>
      </c>
      <c r="H33" s="11">
        <v>180</v>
      </c>
      <c r="I33" s="11">
        <v>400</v>
      </c>
      <c r="J33" s="11">
        <v>13.5</v>
      </c>
      <c r="K33" s="11">
        <v>13.5</v>
      </c>
      <c r="L33" s="11">
        <v>13</v>
      </c>
      <c r="M33" s="11">
        <v>0</v>
      </c>
      <c r="N33" s="11">
        <v>0</v>
      </c>
      <c r="O33" s="11">
        <v>14323.979383870346</v>
      </c>
      <c r="P33" s="11">
        <v>3</v>
      </c>
      <c r="Q33" s="11">
        <v>2.2222222222222223</v>
      </c>
      <c r="R33" s="11">
        <v>1</v>
      </c>
      <c r="S33" s="11" t="s">
        <v>208</v>
      </c>
      <c r="T33" s="11"/>
      <c r="U33" s="11"/>
      <c r="V33" s="11"/>
      <c r="W33" s="11"/>
      <c r="X33" s="11"/>
      <c r="Y33" s="11"/>
      <c r="Z33" s="11"/>
      <c r="AA33" s="11"/>
      <c r="AB33" s="11"/>
      <c r="AD33" s="11">
        <v>20</v>
      </c>
      <c r="AE33" s="11">
        <v>690</v>
      </c>
      <c r="AF33" s="11">
        <v>210000</v>
      </c>
      <c r="AG33" s="100"/>
      <c r="AH33" s="100">
        <v>0.3284231928196561</v>
      </c>
      <c r="AI33" s="11"/>
      <c r="AJ33" s="11"/>
      <c r="AK33" s="100"/>
      <c r="AL33" s="11">
        <v>1.6574826693812967</v>
      </c>
      <c r="AM33" s="11"/>
      <c r="AN33" s="11"/>
      <c r="AO33" s="11"/>
      <c r="AP33" s="11"/>
      <c r="AQ33" s="11"/>
      <c r="AR33" s="11"/>
      <c r="AS33" s="11"/>
      <c r="AT33" s="11"/>
      <c r="AU33" s="11"/>
      <c r="AV33" s="11"/>
      <c r="BK33">
        <v>2.3076923076923075</v>
      </c>
      <c r="BL33">
        <v>0.22899408284023673</v>
      </c>
      <c r="BT33">
        <v>0</v>
      </c>
    </row>
    <row r="34" spans="1:72" x14ac:dyDescent="0.25">
      <c r="A34" s="16">
        <v>31</v>
      </c>
      <c r="B34" s="16">
        <v>319</v>
      </c>
      <c r="C34" s="11" t="s">
        <v>372</v>
      </c>
      <c r="D34" s="11" t="s">
        <v>372</v>
      </c>
      <c r="E34" s="11" t="s">
        <v>171</v>
      </c>
      <c r="F34" s="11" t="s">
        <v>181</v>
      </c>
      <c r="G34" s="11">
        <v>180</v>
      </c>
      <c r="H34" s="11">
        <v>180</v>
      </c>
      <c r="I34" s="11">
        <v>400</v>
      </c>
      <c r="J34" s="11">
        <v>13.5</v>
      </c>
      <c r="K34" s="11">
        <v>13.5</v>
      </c>
      <c r="L34" s="11">
        <v>13</v>
      </c>
      <c r="M34" s="11">
        <v>0</v>
      </c>
      <c r="N34" s="11">
        <v>0</v>
      </c>
      <c r="O34" s="11">
        <v>17154.466327988441</v>
      </c>
      <c r="P34" s="11">
        <v>3</v>
      </c>
      <c r="Q34" s="11">
        <v>2.2222222222222223</v>
      </c>
      <c r="R34" s="11">
        <v>1</v>
      </c>
      <c r="S34" s="11" t="s">
        <v>208</v>
      </c>
      <c r="T34" s="11"/>
      <c r="U34" s="11"/>
      <c r="V34" s="11"/>
      <c r="W34" s="11"/>
      <c r="X34" s="11"/>
      <c r="Y34" s="11"/>
      <c r="Z34" s="11"/>
      <c r="AA34" s="11"/>
      <c r="AB34" s="11"/>
      <c r="AD34" s="11">
        <v>20</v>
      </c>
      <c r="AE34" s="11">
        <v>690</v>
      </c>
      <c r="AF34" s="11">
        <v>210000</v>
      </c>
      <c r="AG34" s="100"/>
      <c r="AH34" s="100">
        <v>0.22502832935443803</v>
      </c>
      <c r="AI34" s="11"/>
      <c r="AJ34" s="11"/>
      <c r="AK34" s="100"/>
      <c r="AL34" s="11">
        <v>1.9835188545521034</v>
      </c>
      <c r="AM34" s="11"/>
      <c r="AN34" s="11"/>
      <c r="AO34" s="11"/>
      <c r="AP34" s="11"/>
      <c r="AQ34" s="11"/>
      <c r="AR34" s="11"/>
      <c r="AS34" s="11"/>
      <c r="AT34" s="11"/>
      <c r="AU34" s="11"/>
      <c r="AV34" s="11"/>
      <c r="BK34">
        <v>2.3076923076923075</v>
      </c>
      <c r="BL34">
        <v>0.22899408284023673</v>
      </c>
      <c r="BT34">
        <v>0</v>
      </c>
    </row>
    <row r="35" spans="1:72" x14ac:dyDescent="0.25">
      <c r="A35" s="16">
        <v>32</v>
      </c>
      <c r="B35" s="16">
        <v>320</v>
      </c>
      <c r="C35" s="11" t="s">
        <v>373</v>
      </c>
      <c r="D35" s="11" t="s">
        <v>373</v>
      </c>
      <c r="E35" s="11" t="s">
        <v>171</v>
      </c>
      <c r="F35" s="11" t="s">
        <v>181</v>
      </c>
      <c r="G35" s="11">
        <v>180</v>
      </c>
      <c r="H35" s="11">
        <v>180</v>
      </c>
      <c r="I35" s="11">
        <v>400</v>
      </c>
      <c r="J35" s="11">
        <v>13.5</v>
      </c>
      <c r="K35" s="11">
        <v>13.5</v>
      </c>
      <c r="L35" s="11">
        <v>13</v>
      </c>
      <c r="M35" s="11">
        <v>0</v>
      </c>
      <c r="N35" s="11">
        <v>0</v>
      </c>
      <c r="O35" s="11">
        <v>21443.082909985551</v>
      </c>
      <c r="P35" s="11">
        <v>3</v>
      </c>
      <c r="Q35" s="11">
        <v>2.2222222222222223</v>
      </c>
      <c r="R35" s="11">
        <v>1</v>
      </c>
      <c r="S35" s="11" t="s">
        <v>208</v>
      </c>
      <c r="T35" s="11"/>
      <c r="U35" s="11"/>
      <c r="V35" s="11"/>
      <c r="W35" s="11"/>
      <c r="X35" s="11"/>
      <c r="Y35" s="11"/>
      <c r="Z35" s="11"/>
      <c r="AA35" s="11"/>
      <c r="AB35" s="11"/>
      <c r="AD35" s="11">
        <v>20</v>
      </c>
      <c r="AE35" s="11">
        <v>690</v>
      </c>
      <c r="AF35" s="11">
        <v>210000</v>
      </c>
      <c r="AG35" s="100"/>
      <c r="AH35" s="100">
        <v>0.14095668293657621</v>
      </c>
      <c r="AI35" s="11"/>
      <c r="AJ35" s="11"/>
      <c r="AK35" s="100"/>
      <c r="AL35" s="11">
        <v>2.4777636492823336</v>
      </c>
      <c r="AM35" s="11"/>
      <c r="AN35" s="11"/>
      <c r="AO35" s="11"/>
      <c r="AP35" s="11"/>
      <c r="AQ35" s="11"/>
      <c r="AR35" s="11"/>
      <c r="AS35" s="11"/>
      <c r="AT35" s="11"/>
      <c r="AU35" s="11"/>
      <c r="AV35" s="11"/>
      <c r="BK35">
        <v>2.3076923076923075</v>
      </c>
      <c r="BL35">
        <v>0.22899408284023673</v>
      </c>
      <c r="BT35">
        <v>0</v>
      </c>
    </row>
    <row r="36" spans="1:72" x14ac:dyDescent="0.25">
      <c r="A36" s="16">
        <v>33</v>
      </c>
      <c r="B36" s="16">
        <v>321</v>
      </c>
      <c r="C36" s="11" t="s">
        <v>374</v>
      </c>
      <c r="D36" s="11" t="s">
        <v>374</v>
      </c>
      <c r="E36" s="11" t="s">
        <v>171</v>
      </c>
      <c r="F36" s="11" t="s">
        <v>181</v>
      </c>
      <c r="G36" s="11">
        <v>180</v>
      </c>
      <c r="H36" s="11">
        <v>180</v>
      </c>
      <c r="I36" s="11">
        <v>400</v>
      </c>
      <c r="J36" s="11">
        <v>13.5</v>
      </c>
      <c r="K36" s="11">
        <v>13.5</v>
      </c>
      <c r="L36" s="11">
        <v>8.5</v>
      </c>
      <c r="M36" s="11">
        <v>0</v>
      </c>
      <c r="N36" s="11">
        <v>0</v>
      </c>
      <c r="O36" s="11">
        <v>2711.0898895512887</v>
      </c>
      <c r="P36" s="11">
        <v>3</v>
      </c>
      <c r="Q36" s="11">
        <v>2.2222222222222223</v>
      </c>
      <c r="R36" s="11">
        <v>1</v>
      </c>
      <c r="S36" s="11" t="s">
        <v>208</v>
      </c>
      <c r="T36" s="11"/>
      <c r="U36" s="11"/>
      <c r="V36" s="11"/>
      <c r="W36" s="11"/>
      <c r="X36" s="11"/>
      <c r="Y36" s="11"/>
      <c r="Z36" s="11"/>
      <c r="AA36" s="11"/>
      <c r="AB36" s="11"/>
      <c r="AD36" s="11">
        <v>20</v>
      </c>
      <c r="AE36" s="11">
        <v>690</v>
      </c>
      <c r="AF36" s="11">
        <v>210000</v>
      </c>
      <c r="AG36" s="100"/>
      <c r="AH36" s="100">
        <v>1.0483100097212765</v>
      </c>
      <c r="AI36" s="11"/>
      <c r="AJ36" s="11"/>
      <c r="AK36" s="100"/>
      <c r="AL36" s="11">
        <v>0.32650772847231618</v>
      </c>
      <c r="AM36" s="11"/>
      <c r="AN36" s="11"/>
      <c r="AO36" s="11"/>
      <c r="AP36" s="11"/>
      <c r="AQ36" s="11"/>
      <c r="AR36" s="11"/>
      <c r="AS36" s="11"/>
      <c r="AT36" s="11"/>
      <c r="AU36" s="11"/>
      <c r="AV36" s="11"/>
      <c r="BK36">
        <v>3.5294117647058822</v>
      </c>
      <c r="BL36">
        <v>0.47958477508650521</v>
      </c>
      <c r="BT36">
        <v>0</v>
      </c>
    </row>
    <row r="37" spans="1:72" x14ac:dyDescent="0.25">
      <c r="A37" s="16">
        <v>34</v>
      </c>
      <c r="B37" s="16">
        <v>322</v>
      </c>
      <c r="C37" s="11" t="s">
        <v>375</v>
      </c>
      <c r="D37" s="11" t="s">
        <v>375</v>
      </c>
      <c r="E37" s="11" t="s">
        <v>171</v>
      </c>
      <c r="F37" s="11" t="s">
        <v>181</v>
      </c>
      <c r="G37" s="11">
        <v>180</v>
      </c>
      <c r="H37" s="11">
        <v>180</v>
      </c>
      <c r="I37" s="11">
        <v>400</v>
      </c>
      <c r="J37" s="11">
        <v>13.5</v>
      </c>
      <c r="K37" s="11">
        <v>13.5</v>
      </c>
      <c r="L37" s="11">
        <v>8.5</v>
      </c>
      <c r="M37" s="11">
        <v>0</v>
      </c>
      <c r="N37" s="11">
        <v>0</v>
      </c>
      <c r="O37" s="11">
        <v>4518.483149252148</v>
      </c>
      <c r="P37" s="11">
        <v>3</v>
      </c>
      <c r="Q37" s="11">
        <v>2.2222222222222223</v>
      </c>
      <c r="R37" s="11">
        <v>1</v>
      </c>
      <c r="S37" s="11" t="s">
        <v>208</v>
      </c>
      <c r="T37" s="11"/>
      <c r="U37" s="11"/>
      <c r="V37" s="11"/>
      <c r="W37" s="11"/>
      <c r="X37" s="11"/>
      <c r="Y37" s="11"/>
      <c r="Z37" s="11"/>
      <c r="AA37" s="11"/>
      <c r="AB37" s="11"/>
      <c r="AD37" s="11">
        <v>20</v>
      </c>
      <c r="AE37" s="11">
        <v>690</v>
      </c>
      <c r="AF37" s="11">
        <v>210000</v>
      </c>
      <c r="AG37" s="100"/>
      <c r="AH37" s="100">
        <v>0.93234243441923026</v>
      </c>
      <c r="AI37" s="11"/>
      <c r="AJ37" s="11"/>
      <c r="AK37" s="100"/>
      <c r="AL37" s="11">
        <v>0.51368942357334491</v>
      </c>
      <c r="AM37" s="11"/>
      <c r="AN37" s="11"/>
      <c r="AO37" s="11"/>
      <c r="AP37" s="11"/>
      <c r="AQ37" s="11"/>
      <c r="AR37" s="11"/>
      <c r="AS37" s="11"/>
      <c r="AT37" s="11"/>
      <c r="AU37" s="11"/>
      <c r="AV37" s="11"/>
      <c r="BK37">
        <v>3.5294117647058822</v>
      </c>
      <c r="BL37">
        <v>0.47958477508650521</v>
      </c>
      <c r="BT37">
        <v>0</v>
      </c>
    </row>
    <row r="38" spans="1:72" x14ac:dyDescent="0.25">
      <c r="A38" s="16">
        <v>35</v>
      </c>
      <c r="B38" s="16">
        <v>323</v>
      </c>
      <c r="C38" s="11" t="s">
        <v>376</v>
      </c>
      <c r="D38" s="11" t="s">
        <v>376</v>
      </c>
      <c r="E38" s="11" t="s">
        <v>171</v>
      </c>
      <c r="F38" s="11" t="s">
        <v>181</v>
      </c>
      <c r="G38" s="11">
        <v>180</v>
      </c>
      <c r="H38" s="11">
        <v>180</v>
      </c>
      <c r="I38" s="11">
        <v>400</v>
      </c>
      <c r="J38" s="11">
        <v>13.5</v>
      </c>
      <c r="K38" s="11">
        <v>13.5</v>
      </c>
      <c r="L38" s="11">
        <v>8.5</v>
      </c>
      <c r="M38" s="11">
        <v>0</v>
      </c>
      <c r="N38" s="11">
        <v>0</v>
      </c>
      <c r="O38" s="11">
        <v>6777.7247238782211</v>
      </c>
      <c r="P38" s="11">
        <v>3</v>
      </c>
      <c r="Q38" s="11">
        <v>2.2222222222222223</v>
      </c>
      <c r="R38" s="11">
        <v>1</v>
      </c>
      <c r="S38" s="11" t="s">
        <v>208</v>
      </c>
      <c r="T38" s="11"/>
      <c r="U38" s="11"/>
      <c r="V38" s="11"/>
      <c r="W38" s="11"/>
      <c r="X38" s="11"/>
      <c r="Y38" s="11"/>
      <c r="Z38" s="11"/>
      <c r="AA38" s="11"/>
      <c r="AB38" s="11"/>
      <c r="AD38" s="11">
        <v>20</v>
      </c>
      <c r="AE38" s="11">
        <v>690</v>
      </c>
      <c r="AF38" s="11">
        <v>210000</v>
      </c>
      <c r="AG38" s="100"/>
      <c r="AH38" s="100">
        <v>0.75537542815804315</v>
      </c>
      <c r="AI38" s="11"/>
      <c r="AJ38" s="11"/>
      <c r="AK38" s="100"/>
      <c r="AL38" s="11">
        <v>0.75561891263477843</v>
      </c>
      <c r="AM38" s="11"/>
      <c r="AN38" s="11"/>
      <c r="AO38" s="11"/>
      <c r="AP38" s="11"/>
      <c r="AQ38" s="11"/>
      <c r="AR38" s="11"/>
      <c r="AS38" s="11"/>
      <c r="AT38" s="11"/>
      <c r="AU38" s="11"/>
      <c r="AV38" s="11"/>
      <c r="BK38">
        <v>3.5294117647058822</v>
      </c>
      <c r="BL38">
        <v>0.47958477508650521</v>
      </c>
      <c r="BT38">
        <v>0</v>
      </c>
    </row>
    <row r="39" spans="1:72" x14ac:dyDescent="0.25">
      <c r="A39" s="16">
        <v>36</v>
      </c>
      <c r="B39" s="16">
        <v>324</v>
      </c>
      <c r="C39" s="11" t="s">
        <v>377</v>
      </c>
      <c r="D39" s="11" t="s">
        <v>377</v>
      </c>
      <c r="E39" s="11" t="s">
        <v>171</v>
      </c>
      <c r="F39" s="11" t="s">
        <v>181</v>
      </c>
      <c r="G39" s="11">
        <v>180</v>
      </c>
      <c r="H39" s="11">
        <v>180</v>
      </c>
      <c r="I39" s="11">
        <v>400</v>
      </c>
      <c r="J39" s="11">
        <v>13.5</v>
      </c>
      <c r="K39" s="11">
        <v>13.5</v>
      </c>
      <c r="L39" s="11">
        <v>8.5</v>
      </c>
      <c r="M39" s="11">
        <v>0</v>
      </c>
      <c r="N39" s="11">
        <v>0</v>
      </c>
      <c r="O39" s="11">
        <v>9036.966298504296</v>
      </c>
      <c r="P39" s="11">
        <v>3</v>
      </c>
      <c r="Q39" s="11">
        <v>2.2222222222222223</v>
      </c>
      <c r="R39" s="11">
        <v>1</v>
      </c>
      <c r="S39" s="11" t="s">
        <v>208</v>
      </c>
      <c r="T39" s="11"/>
      <c r="U39" s="11"/>
      <c r="V39" s="11"/>
      <c r="W39" s="11"/>
      <c r="X39" s="11"/>
      <c r="Y39" s="11"/>
      <c r="Z39" s="11"/>
      <c r="AA39" s="11"/>
      <c r="AB39" s="11"/>
      <c r="AD39" s="11">
        <v>20</v>
      </c>
      <c r="AE39" s="11">
        <v>690</v>
      </c>
      <c r="AF39" s="11">
        <v>210000</v>
      </c>
      <c r="AG39" s="100"/>
      <c r="AH39" s="100">
        <v>0.65959176483637283</v>
      </c>
      <c r="AI39" s="11"/>
      <c r="AJ39" s="11"/>
      <c r="AK39" s="100"/>
      <c r="AL39" s="11">
        <v>1.0004519915197589</v>
      </c>
      <c r="AM39" s="11"/>
      <c r="AN39" s="11"/>
      <c r="AO39" s="11"/>
      <c r="AP39" s="11"/>
      <c r="AQ39" s="11"/>
      <c r="AR39" s="11"/>
      <c r="AS39" s="11"/>
      <c r="AT39" s="11"/>
      <c r="AU39" s="11"/>
      <c r="AV39" s="11"/>
      <c r="BK39">
        <v>3.5294117647058822</v>
      </c>
      <c r="BL39">
        <v>0.47958477508650521</v>
      </c>
      <c r="BT39">
        <v>0</v>
      </c>
    </row>
    <row r="40" spans="1:72" x14ac:dyDescent="0.25">
      <c r="A40" s="16">
        <v>37</v>
      </c>
      <c r="B40" s="16">
        <v>325</v>
      </c>
      <c r="C40" s="11" t="s">
        <v>378</v>
      </c>
      <c r="D40" s="11" t="s">
        <v>378</v>
      </c>
      <c r="E40" s="11" t="s">
        <v>171</v>
      </c>
      <c r="F40" s="11" t="s">
        <v>181</v>
      </c>
      <c r="G40" s="11">
        <v>180</v>
      </c>
      <c r="H40" s="11">
        <v>180</v>
      </c>
      <c r="I40" s="11">
        <v>400</v>
      </c>
      <c r="J40" s="11">
        <v>13.5</v>
      </c>
      <c r="K40" s="11">
        <v>13.5</v>
      </c>
      <c r="L40" s="11">
        <v>8.5</v>
      </c>
      <c r="M40" s="11">
        <v>0</v>
      </c>
      <c r="N40" s="11">
        <v>0</v>
      </c>
      <c r="O40" s="11">
        <v>12019.165177010713</v>
      </c>
      <c r="P40" s="11">
        <v>3</v>
      </c>
      <c r="Q40" s="11">
        <v>2.2222222222222223</v>
      </c>
      <c r="R40" s="11">
        <v>1</v>
      </c>
      <c r="S40" s="11" t="s">
        <v>208</v>
      </c>
      <c r="T40" s="11"/>
      <c r="U40" s="11"/>
      <c r="V40" s="11"/>
      <c r="W40" s="11"/>
      <c r="X40" s="11"/>
      <c r="Y40" s="11"/>
      <c r="Z40" s="11"/>
      <c r="AA40" s="11"/>
      <c r="AB40" s="11"/>
      <c r="AD40" s="11">
        <v>20</v>
      </c>
      <c r="AE40" s="11">
        <v>690</v>
      </c>
      <c r="AF40" s="11">
        <v>210000</v>
      </c>
      <c r="AG40" s="100"/>
      <c r="AH40" s="100">
        <v>0.48880216586938174</v>
      </c>
      <c r="AI40" s="11"/>
      <c r="AJ40" s="11"/>
      <c r="AK40" s="100"/>
      <c r="AL40" s="11">
        <v>1.325315426254932</v>
      </c>
      <c r="AM40" s="11"/>
      <c r="AN40" s="11"/>
      <c r="AO40" s="11"/>
      <c r="AP40" s="11"/>
      <c r="AQ40" s="11"/>
      <c r="AR40" s="11"/>
      <c r="AS40" s="11"/>
      <c r="AT40" s="11"/>
      <c r="AU40" s="11"/>
      <c r="AV40" s="11"/>
      <c r="BK40">
        <v>3.5294117647058822</v>
      </c>
      <c r="BL40">
        <v>0.47958477508650521</v>
      </c>
      <c r="BT40">
        <v>0</v>
      </c>
    </row>
    <row r="41" spans="1:72" x14ac:dyDescent="0.25">
      <c r="A41" s="16">
        <v>38</v>
      </c>
      <c r="B41" s="16">
        <v>326</v>
      </c>
      <c r="C41" s="11" t="s">
        <v>379</v>
      </c>
      <c r="D41" s="11" t="s">
        <v>379</v>
      </c>
      <c r="E41" s="11" t="s">
        <v>171</v>
      </c>
      <c r="F41" s="11" t="s">
        <v>181</v>
      </c>
      <c r="G41" s="11">
        <v>180</v>
      </c>
      <c r="H41" s="11">
        <v>180</v>
      </c>
      <c r="I41" s="11">
        <v>400</v>
      </c>
      <c r="J41" s="11">
        <v>13.5</v>
      </c>
      <c r="K41" s="11">
        <v>13.5</v>
      </c>
      <c r="L41" s="11">
        <v>8.5</v>
      </c>
      <c r="M41" s="11">
        <v>0</v>
      </c>
      <c r="N41" s="11">
        <v>0</v>
      </c>
      <c r="O41" s="11">
        <v>15091.733718502172</v>
      </c>
      <c r="P41" s="11">
        <v>3</v>
      </c>
      <c r="Q41" s="11">
        <v>2.2222222222222223</v>
      </c>
      <c r="R41" s="11">
        <v>1</v>
      </c>
      <c r="S41" s="11" t="s">
        <v>208</v>
      </c>
      <c r="T41" s="11"/>
      <c r="U41" s="11"/>
      <c r="V41" s="11"/>
      <c r="W41" s="11"/>
      <c r="X41" s="11"/>
      <c r="Y41" s="11"/>
      <c r="Z41" s="11"/>
      <c r="AA41" s="11"/>
      <c r="AB41" s="11"/>
      <c r="AD41" s="11">
        <v>20</v>
      </c>
      <c r="AE41" s="11">
        <v>690</v>
      </c>
      <c r="AF41" s="11">
        <v>210000</v>
      </c>
      <c r="AG41" s="100"/>
      <c r="AH41" s="100">
        <v>0.32868901345577306</v>
      </c>
      <c r="AI41" s="11"/>
      <c r="AJ41" s="11"/>
      <c r="AK41" s="100"/>
      <c r="AL41" s="11">
        <v>1.6609330708451666</v>
      </c>
      <c r="AM41" s="11"/>
      <c r="AN41" s="11"/>
      <c r="AO41" s="11"/>
      <c r="AP41" s="11"/>
      <c r="AQ41" s="11"/>
      <c r="AR41" s="11"/>
      <c r="AS41" s="11"/>
      <c r="AT41" s="11"/>
      <c r="AU41" s="11"/>
      <c r="AV41" s="11"/>
      <c r="BK41">
        <v>3.5294117647058822</v>
      </c>
      <c r="BL41">
        <v>0.47958477508650521</v>
      </c>
      <c r="BT41">
        <v>0</v>
      </c>
    </row>
    <row r="42" spans="1:72" x14ac:dyDescent="0.25">
      <c r="A42" s="16">
        <v>39</v>
      </c>
      <c r="B42" s="16">
        <v>327</v>
      </c>
      <c r="C42" s="11" t="s">
        <v>380</v>
      </c>
      <c r="D42" s="11" t="s">
        <v>380</v>
      </c>
      <c r="E42" s="11" t="s">
        <v>171</v>
      </c>
      <c r="F42" s="11" t="s">
        <v>181</v>
      </c>
      <c r="G42" s="11">
        <v>180</v>
      </c>
      <c r="H42" s="11">
        <v>180</v>
      </c>
      <c r="I42" s="11">
        <v>400</v>
      </c>
      <c r="J42" s="11">
        <v>13.5</v>
      </c>
      <c r="K42" s="11">
        <v>13.5</v>
      </c>
      <c r="L42" s="11">
        <v>8.5</v>
      </c>
      <c r="M42" s="11">
        <v>0</v>
      </c>
      <c r="N42" s="11">
        <v>0</v>
      </c>
      <c r="O42" s="11">
        <v>18073.932597008592</v>
      </c>
      <c r="P42" s="11">
        <v>3</v>
      </c>
      <c r="Q42" s="11">
        <v>2.2222222222222223</v>
      </c>
      <c r="R42" s="11">
        <v>1</v>
      </c>
      <c r="S42" s="11" t="s">
        <v>208</v>
      </c>
      <c r="T42" s="11"/>
      <c r="U42" s="11"/>
      <c r="V42" s="11"/>
      <c r="W42" s="11"/>
      <c r="X42" s="11"/>
      <c r="Y42" s="11"/>
      <c r="Z42" s="11"/>
      <c r="AA42" s="11"/>
      <c r="AB42" s="11"/>
      <c r="AD42" s="11">
        <v>20</v>
      </c>
      <c r="AE42" s="11">
        <v>690</v>
      </c>
      <c r="AF42" s="11">
        <v>210000</v>
      </c>
      <c r="AG42" s="100"/>
      <c r="AH42" s="100">
        <v>0.22562639734180204</v>
      </c>
      <c r="AI42" s="11"/>
      <c r="AJ42" s="11"/>
      <c r="AK42" s="100"/>
      <c r="AL42" s="11">
        <v>1.9871360000721772</v>
      </c>
      <c r="AM42" s="11"/>
      <c r="AN42" s="11"/>
      <c r="AO42" s="11"/>
      <c r="AP42" s="11"/>
      <c r="AQ42" s="11"/>
      <c r="AR42" s="11"/>
      <c r="AS42" s="11"/>
      <c r="AT42" s="11"/>
      <c r="AU42" s="11"/>
      <c r="AV42" s="11"/>
      <c r="BK42">
        <v>3.5294117647058822</v>
      </c>
      <c r="BL42">
        <v>0.47958477508650521</v>
      </c>
      <c r="BT42">
        <v>0</v>
      </c>
    </row>
    <row r="43" spans="1:72" x14ac:dyDescent="0.25">
      <c r="A43" s="16">
        <v>40</v>
      </c>
      <c r="B43" s="16">
        <v>328</v>
      </c>
      <c r="C43" s="11" t="s">
        <v>381</v>
      </c>
      <c r="D43" s="11" t="s">
        <v>381</v>
      </c>
      <c r="E43" s="11" t="s">
        <v>171</v>
      </c>
      <c r="F43" s="11" t="s">
        <v>181</v>
      </c>
      <c r="G43" s="11">
        <v>180</v>
      </c>
      <c r="H43" s="11">
        <v>180</v>
      </c>
      <c r="I43" s="11">
        <v>400</v>
      </c>
      <c r="J43" s="11">
        <v>13.5</v>
      </c>
      <c r="K43" s="11">
        <v>13.5</v>
      </c>
      <c r="L43" s="11">
        <v>8.5</v>
      </c>
      <c r="M43" s="11">
        <v>0</v>
      </c>
      <c r="N43" s="11">
        <v>0</v>
      </c>
      <c r="O43" s="11">
        <v>22592.415746260736</v>
      </c>
      <c r="P43" s="11">
        <v>3</v>
      </c>
      <c r="Q43" s="11">
        <v>2.2222222222222223</v>
      </c>
      <c r="R43" s="11">
        <v>1</v>
      </c>
      <c r="S43" s="11" t="s">
        <v>208</v>
      </c>
      <c r="T43" s="11"/>
      <c r="U43" s="11"/>
      <c r="V43" s="11"/>
      <c r="W43" s="11"/>
      <c r="X43" s="11"/>
      <c r="Y43" s="11"/>
      <c r="Z43" s="11"/>
      <c r="AA43" s="11"/>
      <c r="AB43" s="11"/>
      <c r="AD43" s="11">
        <v>20</v>
      </c>
      <c r="AE43" s="11">
        <v>690</v>
      </c>
      <c r="AF43" s="11">
        <v>210000</v>
      </c>
      <c r="AG43" s="100"/>
      <c r="AH43" s="100">
        <v>0.14173741335760354</v>
      </c>
      <c r="AI43" s="11"/>
      <c r="AJ43" s="11"/>
      <c r="AK43" s="100"/>
      <c r="AL43" s="11">
        <v>2.4818614825087537</v>
      </c>
      <c r="AM43" s="11"/>
      <c r="AN43" s="11"/>
      <c r="AO43" s="11"/>
      <c r="AP43" s="11"/>
      <c r="AQ43" s="11"/>
      <c r="AR43" s="11"/>
      <c r="AS43" s="11"/>
      <c r="AT43" s="11"/>
      <c r="AU43" s="11"/>
      <c r="AV43" s="11"/>
      <c r="BK43">
        <v>3.5294117647058822</v>
      </c>
      <c r="BL43">
        <v>0.47958477508650521</v>
      </c>
      <c r="BT43">
        <v>0</v>
      </c>
    </row>
    <row r="44" spans="1:72" x14ac:dyDescent="0.25">
      <c r="A44" s="16">
        <v>41</v>
      </c>
      <c r="B44" s="16">
        <v>329</v>
      </c>
      <c r="C44" s="11" t="s">
        <v>382</v>
      </c>
      <c r="D44" s="11" t="s">
        <v>382</v>
      </c>
      <c r="E44" s="11" t="s">
        <v>171</v>
      </c>
      <c r="F44" s="11" t="s">
        <v>181</v>
      </c>
      <c r="G44" s="11">
        <v>180</v>
      </c>
      <c r="H44" s="11">
        <v>180</v>
      </c>
      <c r="I44" s="11">
        <v>400</v>
      </c>
      <c r="J44" s="11">
        <v>13.5</v>
      </c>
      <c r="K44" s="11">
        <v>13.5</v>
      </c>
      <c r="L44" s="11">
        <v>6.1</v>
      </c>
      <c r="M44" s="11">
        <v>0</v>
      </c>
      <c r="N44" s="11">
        <v>0</v>
      </c>
      <c r="O44" s="11">
        <v>2806.939034774914</v>
      </c>
      <c r="P44" s="11">
        <v>3</v>
      </c>
      <c r="Q44" s="11">
        <v>2.2222222222222223</v>
      </c>
      <c r="R44" s="11">
        <v>1</v>
      </c>
      <c r="S44" s="11" t="s">
        <v>208</v>
      </c>
      <c r="T44" s="11"/>
      <c r="U44" s="11"/>
      <c r="V44" s="11"/>
      <c r="W44" s="11"/>
      <c r="X44" s="11"/>
      <c r="Y44" s="11"/>
      <c r="Z44" s="11"/>
      <c r="AA44" s="11"/>
      <c r="AB44" s="11"/>
      <c r="AD44" s="11">
        <v>20</v>
      </c>
      <c r="AE44" s="11">
        <v>690</v>
      </c>
      <c r="AF44" s="11">
        <v>210000</v>
      </c>
      <c r="AG44" s="100"/>
      <c r="AH44" s="100">
        <v>1.0472331092525569</v>
      </c>
      <c r="AI44" s="11"/>
      <c r="AJ44" s="11"/>
      <c r="AK44" s="100"/>
      <c r="AL44" s="11">
        <v>0.33405900488767104</v>
      </c>
      <c r="AM44" s="11"/>
      <c r="AN44" s="11"/>
      <c r="AO44" s="11"/>
      <c r="AP44" s="11"/>
      <c r="AQ44" s="11"/>
      <c r="AR44" s="11"/>
      <c r="AS44" s="11"/>
      <c r="AT44" s="11"/>
      <c r="AU44" s="11"/>
      <c r="AV44" s="11"/>
      <c r="BK44">
        <v>4.918032786885246</v>
      </c>
      <c r="BL44">
        <v>0.87315237839290516</v>
      </c>
      <c r="BT44">
        <v>0</v>
      </c>
    </row>
    <row r="45" spans="1:72" x14ac:dyDescent="0.25">
      <c r="A45" s="16">
        <v>42</v>
      </c>
      <c r="B45" s="16">
        <v>330</v>
      </c>
      <c r="C45" s="11" t="s">
        <v>383</v>
      </c>
      <c r="D45" s="11" t="s">
        <v>383</v>
      </c>
      <c r="E45" s="11" t="s">
        <v>171</v>
      </c>
      <c r="F45" s="11" t="s">
        <v>181</v>
      </c>
      <c r="G45" s="11">
        <v>180</v>
      </c>
      <c r="H45" s="11">
        <v>180</v>
      </c>
      <c r="I45" s="11">
        <v>400</v>
      </c>
      <c r="J45" s="11">
        <v>13.5</v>
      </c>
      <c r="K45" s="11">
        <v>13.5</v>
      </c>
      <c r="L45" s="11">
        <v>6.1</v>
      </c>
      <c r="M45" s="11">
        <v>0</v>
      </c>
      <c r="N45" s="11">
        <v>0</v>
      </c>
      <c r="O45" s="11">
        <v>4678.2317246248567</v>
      </c>
      <c r="P45" s="11">
        <v>3</v>
      </c>
      <c r="Q45" s="11">
        <v>2.2222222222222223</v>
      </c>
      <c r="R45" s="11">
        <v>1</v>
      </c>
      <c r="S45" s="11" t="s">
        <v>208</v>
      </c>
      <c r="T45" s="11"/>
      <c r="U45" s="11"/>
      <c r="V45" s="11"/>
      <c r="W45" s="11"/>
      <c r="X45" s="11"/>
      <c r="Y45" s="11"/>
      <c r="Z45" s="11"/>
      <c r="AA45" s="11"/>
      <c r="AB45" s="11"/>
      <c r="AD45" s="11">
        <v>20</v>
      </c>
      <c r="AE45" s="11">
        <v>690</v>
      </c>
      <c r="AF45" s="11">
        <v>210000</v>
      </c>
      <c r="AG45" s="100"/>
      <c r="AH45" s="100">
        <v>0.9194150782694489</v>
      </c>
      <c r="AI45" s="11"/>
      <c r="AJ45" s="11"/>
      <c r="AK45" s="100"/>
      <c r="AL45" s="11">
        <v>0.51871259754171806</v>
      </c>
      <c r="AM45" s="11"/>
      <c r="AN45" s="11"/>
      <c r="AO45" s="11"/>
      <c r="AP45" s="11"/>
      <c r="AQ45" s="11"/>
      <c r="AR45" s="11"/>
      <c r="AS45" s="11"/>
      <c r="AT45" s="11"/>
      <c r="AU45" s="11"/>
      <c r="AV45" s="11"/>
      <c r="BK45">
        <v>4.918032786885246</v>
      </c>
      <c r="BL45">
        <v>0.87315237839290516</v>
      </c>
      <c r="BT45">
        <v>0</v>
      </c>
    </row>
    <row r="46" spans="1:72" x14ac:dyDescent="0.25">
      <c r="A46" s="16">
        <v>43</v>
      </c>
      <c r="B46" s="16">
        <v>331</v>
      </c>
      <c r="C46" s="11" t="s">
        <v>384</v>
      </c>
      <c r="D46" s="11" t="s">
        <v>384</v>
      </c>
      <c r="E46" s="11" t="s">
        <v>171</v>
      </c>
      <c r="F46" s="11" t="s">
        <v>181</v>
      </c>
      <c r="G46" s="11">
        <v>180</v>
      </c>
      <c r="H46" s="11">
        <v>180</v>
      </c>
      <c r="I46" s="11">
        <v>400</v>
      </c>
      <c r="J46" s="11">
        <v>13.5</v>
      </c>
      <c r="K46" s="11">
        <v>13.5</v>
      </c>
      <c r="L46" s="11">
        <v>6.1</v>
      </c>
      <c r="M46" s="11">
        <v>0</v>
      </c>
      <c r="N46" s="11">
        <v>0</v>
      </c>
      <c r="O46" s="11">
        <v>7017.3475869372851</v>
      </c>
      <c r="P46" s="11">
        <v>3</v>
      </c>
      <c r="Q46" s="11">
        <v>2.2222222222222223</v>
      </c>
      <c r="R46" s="11">
        <v>1</v>
      </c>
      <c r="S46" s="11" t="s">
        <v>208</v>
      </c>
      <c r="T46" s="11"/>
      <c r="U46" s="11"/>
      <c r="V46" s="11"/>
      <c r="W46" s="11"/>
      <c r="X46" s="11"/>
      <c r="Y46" s="11"/>
      <c r="Z46" s="11"/>
      <c r="AA46" s="11"/>
      <c r="AB46" s="11"/>
      <c r="AD46" s="11">
        <v>20</v>
      </c>
      <c r="AE46" s="11">
        <v>690</v>
      </c>
      <c r="AF46" s="11">
        <v>210000</v>
      </c>
      <c r="AG46" s="100"/>
      <c r="AH46" s="100">
        <v>0.74593259917376176</v>
      </c>
      <c r="AI46" s="11"/>
      <c r="AJ46" s="11"/>
      <c r="AK46" s="100"/>
      <c r="AL46" s="11">
        <v>0.75937420793675903</v>
      </c>
      <c r="AM46" s="11"/>
      <c r="AN46" s="11"/>
      <c r="AO46" s="11"/>
      <c r="AP46" s="11"/>
      <c r="AQ46" s="11"/>
      <c r="AR46" s="11"/>
      <c r="AS46" s="11"/>
      <c r="AT46" s="11"/>
      <c r="AU46" s="11"/>
      <c r="AV46" s="11"/>
      <c r="BK46">
        <v>4.918032786885246</v>
      </c>
      <c r="BL46">
        <v>0.87315237839290516</v>
      </c>
      <c r="BT46">
        <v>0</v>
      </c>
    </row>
    <row r="47" spans="1:72" x14ac:dyDescent="0.25">
      <c r="A47" s="16">
        <v>44</v>
      </c>
      <c r="B47" s="16">
        <v>332</v>
      </c>
      <c r="C47" s="11" t="s">
        <v>385</v>
      </c>
      <c r="D47" s="11" t="s">
        <v>385</v>
      </c>
      <c r="E47" s="11" t="s">
        <v>171</v>
      </c>
      <c r="F47" s="11" t="s">
        <v>181</v>
      </c>
      <c r="G47" s="11">
        <v>180</v>
      </c>
      <c r="H47" s="11">
        <v>180</v>
      </c>
      <c r="I47" s="11">
        <v>400</v>
      </c>
      <c r="J47" s="11">
        <v>13.5</v>
      </c>
      <c r="K47" s="11">
        <v>13.5</v>
      </c>
      <c r="L47" s="11">
        <v>6.1</v>
      </c>
      <c r="M47" s="11">
        <v>0</v>
      </c>
      <c r="N47" s="11">
        <v>0</v>
      </c>
      <c r="O47" s="11">
        <v>9356.4634492497134</v>
      </c>
      <c r="P47" s="11">
        <v>3</v>
      </c>
      <c r="Q47" s="11">
        <v>2.2222222222222223</v>
      </c>
      <c r="R47" s="11">
        <v>1</v>
      </c>
      <c r="S47" s="11" t="s">
        <v>208</v>
      </c>
      <c r="T47" s="11"/>
      <c r="U47" s="11"/>
      <c r="V47" s="11"/>
      <c r="W47" s="11"/>
      <c r="X47" s="11"/>
      <c r="Y47" s="11"/>
      <c r="Z47" s="11"/>
      <c r="AA47" s="11"/>
      <c r="AB47" s="11"/>
      <c r="AD47" s="11">
        <v>20</v>
      </c>
      <c r="AE47" s="11">
        <v>690</v>
      </c>
      <c r="AF47" s="11">
        <v>210000</v>
      </c>
      <c r="AG47" s="100"/>
      <c r="AH47" s="100">
        <v>0.65991655415807093</v>
      </c>
      <c r="AI47" s="11"/>
      <c r="AJ47" s="11"/>
      <c r="AK47" s="100"/>
      <c r="AL47" s="11">
        <v>1.003559082462987</v>
      </c>
      <c r="AM47" s="11"/>
      <c r="AN47" s="11"/>
      <c r="AO47" s="11"/>
      <c r="AP47" s="11"/>
      <c r="AQ47" s="11"/>
      <c r="AR47" s="11"/>
      <c r="AS47" s="11"/>
      <c r="AT47" s="11"/>
      <c r="AU47" s="11"/>
      <c r="AV47" s="11"/>
      <c r="BK47">
        <v>4.918032786885246</v>
      </c>
      <c r="BL47">
        <v>0.87315237839290516</v>
      </c>
      <c r="BT47">
        <v>0</v>
      </c>
    </row>
    <row r="48" spans="1:72" x14ac:dyDescent="0.25">
      <c r="A48" s="16">
        <v>45</v>
      </c>
      <c r="B48" s="16">
        <v>333</v>
      </c>
      <c r="C48" s="11" t="s">
        <v>386</v>
      </c>
      <c r="D48" s="11" t="s">
        <v>386</v>
      </c>
      <c r="E48" s="11" t="s">
        <v>171</v>
      </c>
      <c r="F48" s="11" t="s">
        <v>181</v>
      </c>
      <c r="G48" s="11">
        <v>180</v>
      </c>
      <c r="H48" s="11">
        <v>180</v>
      </c>
      <c r="I48" s="11">
        <v>400</v>
      </c>
      <c r="J48" s="11">
        <v>13.5</v>
      </c>
      <c r="K48" s="11">
        <v>13.5</v>
      </c>
      <c r="L48" s="11">
        <v>6.1</v>
      </c>
      <c r="M48" s="11">
        <v>0</v>
      </c>
      <c r="N48" s="11">
        <v>0</v>
      </c>
      <c r="O48" s="11">
        <v>12444.096387502121</v>
      </c>
      <c r="P48" s="11">
        <v>3</v>
      </c>
      <c r="Q48" s="11">
        <v>2.2222222222222223</v>
      </c>
      <c r="R48" s="11">
        <v>1</v>
      </c>
      <c r="S48" s="11" t="s">
        <v>208</v>
      </c>
      <c r="T48" s="11"/>
      <c r="U48" s="11"/>
      <c r="V48" s="11"/>
      <c r="W48" s="11"/>
      <c r="X48" s="11"/>
      <c r="Y48" s="11"/>
      <c r="Z48" s="11"/>
      <c r="AA48" s="11"/>
      <c r="AB48" s="11"/>
      <c r="AD48" s="11">
        <v>20</v>
      </c>
      <c r="AE48" s="11">
        <v>690</v>
      </c>
      <c r="AF48" s="11">
        <v>210000</v>
      </c>
      <c r="AG48" s="100"/>
      <c r="AH48" s="100">
        <v>0.48922111519865197</v>
      </c>
      <c r="AI48" s="11"/>
      <c r="AJ48" s="11"/>
      <c r="AK48" s="100"/>
      <c r="AL48" s="11">
        <v>1.3280401454558557</v>
      </c>
      <c r="AM48" s="11"/>
      <c r="AN48" s="11"/>
      <c r="AO48" s="11"/>
      <c r="AP48" s="11"/>
      <c r="AQ48" s="11"/>
      <c r="AR48" s="11"/>
      <c r="AS48" s="11"/>
      <c r="AT48" s="11"/>
      <c r="AU48" s="11"/>
      <c r="AV48" s="11"/>
      <c r="BK48">
        <v>4.918032786885246</v>
      </c>
      <c r="BL48">
        <v>0.87315237839290516</v>
      </c>
      <c r="BT48">
        <v>0</v>
      </c>
    </row>
    <row r="49" spans="1:72" x14ac:dyDescent="0.25">
      <c r="A49" s="16">
        <v>46</v>
      </c>
      <c r="B49" s="16">
        <v>334</v>
      </c>
      <c r="C49" s="11" t="s">
        <v>387</v>
      </c>
      <c r="D49" s="11" t="s">
        <v>387</v>
      </c>
      <c r="E49" s="11" t="s">
        <v>171</v>
      </c>
      <c r="F49" s="11" t="s">
        <v>181</v>
      </c>
      <c r="G49" s="11">
        <v>180</v>
      </c>
      <c r="H49" s="11">
        <v>180</v>
      </c>
      <c r="I49" s="11">
        <v>400</v>
      </c>
      <c r="J49" s="11">
        <v>13.5</v>
      </c>
      <c r="K49" s="11">
        <v>13.5</v>
      </c>
      <c r="L49" s="11">
        <v>6.1</v>
      </c>
      <c r="M49" s="11">
        <v>0</v>
      </c>
      <c r="N49" s="11">
        <v>0</v>
      </c>
      <c r="O49" s="11">
        <v>15625.293960247021</v>
      </c>
      <c r="P49" s="11">
        <v>3</v>
      </c>
      <c r="Q49" s="11">
        <v>2.2222222222222223</v>
      </c>
      <c r="R49" s="11">
        <v>1</v>
      </c>
      <c r="S49" s="11" t="s">
        <v>208</v>
      </c>
      <c r="T49" s="11"/>
      <c r="U49" s="11"/>
      <c r="V49" s="11"/>
      <c r="W49" s="11"/>
      <c r="X49" s="11"/>
      <c r="Y49" s="11"/>
      <c r="Z49" s="11"/>
      <c r="AA49" s="11"/>
      <c r="AB49" s="11"/>
      <c r="AD49" s="11">
        <v>20</v>
      </c>
      <c r="AE49" s="11">
        <v>690</v>
      </c>
      <c r="AF49" s="11">
        <v>210000</v>
      </c>
      <c r="AG49" s="100"/>
      <c r="AH49" s="100">
        <v>0.32871945800637981</v>
      </c>
      <c r="AI49" s="11"/>
      <c r="AJ49" s="11"/>
      <c r="AK49" s="100"/>
      <c r="AL49" s="11">
        <v>1.6634898031442582</v>
      </c>
      <c r="AM49" s="11"/>
      <c r="AN49" s="11"/>
      <c r="AO49" s="11"/>
      <c r="AP49" s="11"/>
      <c r="AQ49" s="11"/>
      <c r="AR49" s="11"/>
      <c r="AS49" s="11"/>
      <c r="AT49" s="11"/>
      <c r="AU49" s="11"/>
      <c r="AV49" s="11"/>
      <c r="BK49">
        <v>4.918032786885246</v>
      </c>
      <c r="BL49">
        <v>0.87315237839290516</v>
      </c>
      <c r="BT49">
        <v>0</v>
      </c>
    </row>
    <row r="50" spans="1:72" x14ac:dyDescent="0.25">
      <c r="A50" s="16">
        <v>47</v>
      </c>
      <c r="B50" s="16">
        <v>335</v>
      </c>
      <c r="C50" s="11" t="s">
        <v>388</v>
      </c>
      <c r="D50" s="11" t="s">
        <v>388</v>
      </c>
      <c r="E50" s="11" t="s">
        <v>171</v>
      </c>
      <c r="F50" s="11" t="s">
        <v>181</v>
      </c>
      <c r="G50" s="11">
        <v>180</v>
      </c>
      <c r="H50" s="11">
        <v>180</v>
      </c>
      <c r="I50" s="11">
        <v>400</v>
      </c>
      <c r="J50" s="11">
        <v>13.5</v>
      </c>
      <c r="K50" s="11">
        <v>13.5</v>
      </c>
      <c r="L50" s="11">
        <v>6.1</v>
      </c>
      <c r="M50" s="11">
        <v>0</v>
      </c>
      <c r="N50" s="11">
        <v>0</v>
      </c>
      <c r="O50" s="11">
        <v>18712.926898499427</v>
      </c>
      <c r="P50" s="11">
        <v>3</v>
      </c>
      <c r="Q50" s="11">
        <v>2.2222222222222223</v>
      </c>
      <c r="R50" s="11">
        <v>1</v>
      </c>
      <c r="S50" s="11" t="s">
        <v>208</v>
      </c>
      <c r="T50" s="11"/>
      <c r="U50" s="11"/>
      <c r="V50" s="11"/>
      <c r="W50" s="11"/>
      <c r="X50" s="11"/>
      <c r="Y50" s="11"/>
      <c r="Z50" s="11"/>
      <c r="AA50" s="11"/>
      <c r="AB50" s="11"/>
      <c r="AD50" s="11">
        <v>20</v>
      </c>
      <c r="AE50" s="11">
        <v>690</v>
      </c>
      <c r="AF50" s="11">
        <v>210000</v>
      </c>
      <c r="AG50" s="100"/>
      <c r="AH50" s="100">
        <v>0.22596561838142323</v>
      </c>
      <c r="AI50" s="11"/>
      <c r="AJ50" s="11"/>
      <c r="AK50" s="100"/>
      <c r="AL50" s="11">
        <v>1.9896810400686959</v>
      </c>
      <c r="AM50" s="11"/>
      <c r="AN50" s="11"/>
      <c r="AO50" s="11"/>
      <c r="AP50" s="11"/>
      <c r="AQ50" s="11"/>
      <c r="AR50" s="11"/>
      <c r="AS50" s="11"/>
      <c r="AT50" s="11"/>
      <c r="AU50" s="11"/>
      <c r="AV50" s="11"/>
      <c r="BK50">
        <v>4.918032786885246</v>
      </c>
      <c r="BL50">
        <v>0.87315237839290516</v>
      </c>
      <c r="BT50">
        <v>0</v>
      </c>
    </row>
    <row r="51" spans="1:72" x14ac:dyDescent="0.25">
      <c r="A51" s="16">
        <v>48</v>
      </c>
      <c r="B51" s="16">
        <v>336</v>
      </c>
      <c r="C51" s="11" t="s">
        <v>389</v>
      </c>
      <c r="D51" s="11" t="s">
        <v>389</v>
      </c>
      <c r="E51" s="11" t="s">
        <v>171</v>
      </c>
      <c r="F51" s="11" t="s">
        <v>181</v>
      </c>
      <c r="G51" s="11">
        <v>180</v>
      </c>
      <c r="H51" s="11">
        <v>180</v>
      </c>
      <c r="I51" s="11">
        <v>400</v>
      </c>
      <c r="J51" s="11">
        <v>13.5</v>
      </c>
      <c r="K51" s="11">
        <v>13.5</v>
      </c>
      <c r="L51" s="11">
        <v>6.1</v>
      </c>
      <c r="M51" s="11">
        <v>0</v>
      </c>
      <c r="N51" s="11">
        <v>0</v>
      </c>
      <c r="O51" s="11">
        <v>23391.158623124284</v>
      </c>
      <c r="P51" s="11">
        <v>3</v>
      </c>
      <c r="Q51" s="11">
        <v>2.2222222222222223</v>
      </c>
      <c r="R51" s="11">
        <v>1</v>
      </c>
      <c r="S51" s="11" t="s">
        <v>208</v>
      </c>
      <c r="T51" s="11"/>
      <c r="U51" s="11"/>
      <c r="V51" s="11"/>
      <c r="W51" s="11"/>
      <c r="X51" s="11"/>
      <c r="Y51" s="11"/>
      <c r="Z51" s="11"/>
      <c r="AA51" s="11"/>
      <c r="AB51" s="11"/>
      <c r="AD51" s="11">
        <v>20</v>
      </c>
      <c r="AE51" s="11">
        <v>690</v>
      </c>
      <c r="AF51" s="11">
        <v>210000</v>
      </c>
      <c r="AG51" s="100"/>
      <c r="AH51" s="100">
        <v>0.14223359712001191</v>
      </c>
      <c r="AI51" s="11"/>
      <c r="AJ51" s="11"/>
      <c r="AK51" s="100"/>
      <c r="AL51" s="11">
        <v>2.4845003099159175</v>
      </c>
      <c r="AM51" s="11"/>
      <c r="AN51" s="11"/>
      <c r="AO51" s="11"/>
      <c r="AP51" s="11"/>
      <c r="AQ51" s="11"/>
      <c r="AR51" s="11"/>
      <c r="AS51" s="11"/>
      <c r="AT51" s="11"/>
      <c r="AU51" s="11"/>
      <c r="AV51" s="11"/>
      <c r="BK51">
        <v>4.918032786885246</v>
      </c>
      <c r="BL51">
        <v>0.87315237839290516</v>
      </c>
      <c r="BT51">
        <v>0</v>
      </c>
    </row>
    <row r="52" spans="1:72" x14ac:dyDescent="0.25">
      <c r="A52" s="16">
        <v>49</v>
      </c>
      <c r="B52" s="16">
        <v>385</v>
      </c>
      <c r="C52" s="11" t="s">
        <v>438</v>
      </c>
      <c r="D52" s="11" t="s">
        <v>438</v>
      </c>
      <c r="E52" s="11" t="s">
        <v>171</v>
      </c>
      <c r="F52" s="11" t="s">
        <v>181</v>
      </c>
      <c r="G52" s="11">
        <v>180</v>
      </c>
      <c r="H52" s="11">
        <v>180</v>
      </c>
      <c r="I52" s="11">
        <v>400</v>
      </c>
      <c r="J52" s="11">
        <v>13.5</v>
      </c>
      <c r="K52" s="11">
        <v>13.5</v>
      </c>
      <c r="L52" s="11">
        <v>28.35</v>
      </c>
      <c r="M52" s="11">
        <v>0</v>
      </c>
      <c r="N52" s="11">
        <v>0</v>
      </c>
      <c r="O52" s="11">
        <v>2831.1614393408622</v>
      </c>
      <c r="P52" s="11">
        <v>1</v>
      </c>
      <c r="Q52" s="11">
        <v>2.2222222222222223</v>
      </c>
      <c r="R52" s="11">
        <v>1</v>
      </c>
      <c r="S52" s="11" t="s">
        <v>208</v>
      </c>
      <c r="T52" s="11"/>
      <c r="U52" s="11"/>
      <c r="V52" s="11"/>
      <c r="W52" s="11"/>
      <c r="X52" s="11"/>
      <c r="Y52" s="11"/>
      <c r="Z52" s="11"/>
      <c r="AA52" s="11"/>
      <c r="AB52" s="11"/>
      <c r="AD52" s="11">
        <v>20</v>
      </c>
      <c r="AE52" s="11">
        <v>460</v>
      </c>
      <c r="AF52" s="11">
        <v>210000</v>
      </c>
      <c r="AG52" s="100"/>
      <c r="AH52" s="100">
        <v>1.0342561228675173</v>
      </c>
      <c r="AI52" s="11"/>
      <c r="AJ52" s="11"/>
      <c r="AK52" s="100"/>
      <c r="AL52" s="11">
        <v>0.30640126535457296</v>
      </c>
      <c r="AM52" s="11"/>
      <c r="AN52" s="11"/>
      <c r="AO52" s="11"/>
      <c r="AP52" s="11"/>
      <c r="AQ52" s="11"/>
      <c r="AR52" s="11"/>
      <c r="AS52" s="11"/>
      <c r="AT52" s="11"/>
      <c r="AU52" s="11"/>
      <c r="AV52" s="11"/>
      <c r="BK52">
        <v>1.0582010582010581</v>
      </c>
      <c r="BL52">
        <v>6.5339716133366921E-2</v>
      </c>
      <c r="BT52">
        <v>0</v>
      </c>
    </row>
    <row r="53" spans="1:72" x14ac:dyDescent="0.25">
      <c r="A53" s="16">
        <v>50</v>
      </c>
      <c r="B53" s="16">
        <v>386</v>
      </c>
      <c r="C53" s="11" t="s">
        <v>439</v>
      </c>
      <c r="D53" s="11" t="s">
        <v>439</v>
      </c>
      <c r="E53" s="11" t="s">
        <v>171</v>
      </c>
      <c r="F53" s="11" t="s">
        <v>181</v>
      </c>
      <c r="G53" s="11">
        <v>180</v>
      </c>
      <c r="H53" s="11">
        <v>180</v>
      </c>
      <c r="I53" s="11">
        <v>400</v>
      </c>
      <c r="J53" s="11">
        <v>13.5</v>
      </c>
      <c r="K53" s="11">
        <v>13.5</v>
      </c>
      <c r="L53" s="11">
        <v>28.35</v>
      </c>
      <c r="M53" s="11">
        <v>0</v>
      </c>
      <c r="N53" s="11">
        <v>0</v>
      </c>
      <c r="O53" s="11">
        <v>4718.6023989014375</v>
      </c>
      <c r="P53" s="11">
        <v>1</v>
      </c>
      <c r="Q53" s="11">
        <v>2.2222222222222223</v>
      </c>
      <c r="R53" s="11">
        <v>1</v>
      </c>
      <c r="S53" s="11" t="s">
        <v>208</v>
      </c>
      <c r="T53" s="11"/>
      <c r="U53" s="11"/>
      <c r="V53" s="11"/>
      <c r="W53" s="11"/>
      <c r="X53" s="11"/>
      <c r="Y53" s="11"/>
      <c r="Z53" s="11"/>
      <c r="AA53" s="11"/>
      <c r="AB53" s="11"/>
      <c r="AD53" s="11">
        <v>20</v>
      </c>
      <c r="AE53" s="11">
        <v>460</v>
      </c>
      <c r="AF53" s="11">
        <v>210000</v>
      </c>
      <c r="AG53" s="100"/>
      <c r="AH53" s="100">
        <v>0.97112411863602754</v>
      </c>
      <c r="AI53" s="11"/>
      <c r="AJ53" s="11"/>
      <c r="AK53" s="100"/>
      <c r="AL53" s="11">
        <v>0.4992934208957388</v>
      </c>
      <c r="AM53" s="11"/>
      <c r="AN53" s="11"/>
      <c r="AO53" s="11"/>
      <c r="AP53" s="11"/>
      <c r="AQ53" s="11"/>
      <c r="AR53" s="11"/>
      <c r="AS53" s="11"/>
      <c r="AT53" s="11"/>
      <c r="AU53" s="11"/>
      <c r="AV53" s="11"/>
      <c r="BK53">
        <v>1.0582010582010581</v>
      </c>
      <c r="BL53">
        <v>6.5339716133366921E-2</v>
      </c>
      <c r="BT53">
        <v>0</v>
      </c>
    </row>
    <row r="54" spans="1:72" x14ac:dyDescent="0.25">
      <c r="A54" s="16">
        <v>51</v>
      </c>
      <c r="B54" s="16">
        <v>387</v>
      </c>
      <c r="C54" s="11" t="s">
        <v>440</v>
      </c>
      <c r="D54" s="11" t="s">
        <v>440</v>
      </c>
      <c r="E54" s="11" t="s">
        <v>171</v>
      </c>
      <c r="F54" s="11" t="s">
        <v>181</v>
      </c>
      <c r="G54" s="11">
        <v>180</v>
      </c>
      <c r="H54" s="11">
        <v>180</v>
      </c>
      <c r="I54" s="11">
        <v>400</v>
      </c>
      <c r="J54" s="11">
        <v>13.5</v>
      </c>
      <c r="K54" s="11">
        <v>13.5</v>
      </c>
      <c r="L54" s="11">
        <v>28.35</v>
      </c>
      <c r="M54" s="11">
        <v>0</v>
      </c>
      <c r="N54" s="11">
        <v>0</v>
      </c>
      <c r="O54" s="11">
        <v>7077.9035983521562</v>
      </c>
      <c r="P54" s="11">
        <v>1</v>
      </c>
      <c r="Q54" s="11">
        <v>2.2222222222222223</v>
      </c>
      <c r="R54" s="11">
        <v>1</v>
      </c>
      <c r="S54" s="11" t="s">
        <v>208</v>
      </c>
      <c r="T54" s="11"/>
      <c r="U54" s="11"/>
      <c r="V54" s="11"/>
      <c r="W54" s="11"/>
      <c r="X54" s="11"/>
      <c r="Y54" s="11"/>
      <c r="Z54" s="11"/>
      <c r="AA54" s="11"/>
      <c r="AB54" s="11"/>
      <c r="AD54" s="11">
        <v>20</v>
      </c>
      <c r="AE54" s="11">
        <v>460</v>
      </c>
      <c r="AF54" s="11">
        <v>210000</v>
      </c>
      <c r="AG54" s="100"/>
      <c r="AH54" s="100">
        <v>0.77641714242138793</v>
      </c>
      <c r="AI54" s="11"/>
      <c r="AJ54" s="11"/>
      <c r="AK54" s="100"/>
      <c r="AL54" s="11">
        <v>0.74561008068226797</v>
      </c>
      <c r="AM54" s="11"/>
      <c r="AN54" s="11"/>
      <c r="AO54" s="11"/>
      <c r="AP54" s="11"/>
      <c r="AQ54" s="11"/>
      <c r="AR54" s="11"/>
      <c r="AS54" s="11"/>
      <c r="AT54" s="11"/>
      <c r="AU54" s="11"/>
      <c r="AV54" s="11"/>
      <c r="BK54">
        <v>1.0582010582010581</v>
      </c>
      <c r="BL54">
        <v>6.5339716133366921E-2</v>
      </c>
      <c r="BT54">
        <v>0</v>
      </c>
    </row>
    <row r="55" spans="1:72" x14ac:dyDescent="0.25">
      <c r="A55" s="16">
        <v>52</v>
      </c>
      <c r="B55" s="16">
        <v>388</v>
      </c>
      <c r="C55" s="11" t="s">
        <v>441</v>
      </c>
      <c r="D55" s="11" t="s">
        <v>441</v>
      </c>
      <c r="E55" s="11" t="s">
        <v>171</v>
      </c>
      <c r="F55" s="11" t="s">
        <v>181</v>
      </c>
      <c r="G55" s="11">
        <v>180</v>
      </c>
      <c r="H55" s="11">
        <v>180</v>
      </c>
      <c r="I55" s="11">
        <v>400</v>
      </c>
      <c r="J55" s="11">
        <v>13.5</v>
      </c>
      <c r="K55" s="11">
        <v>13.5</v>
      </c>
      <c r="L55" s="11">
        <v>28.35</v>
      </c>
      <c r="M55" s="11">
        <v>0</v>
      </c>
      <c r="N55" s="11">
        <v>0</v>
      </c>
      <c r="O55" s="11">
        <v>9437.204797802875</v>
      </c>
      <c r="P55" s="11">
        <v>1</v>
      </c>
      <c r="Q55" s="11">
        <v>2.2222222222222223</v>
      </c>
      <c r="R55" s="11">
        <v>1</v>
      </c>
      <c r="S55" s="11" t="s">
        <v>208</v>
      </c>
      <c r="T55" s="11"/>
      <c r="U55" s="11"/>
      <c r="V55" s="11"/>
      <c r="W55" s="11"/>
      <c r="X55" s="11"/>
      <c r="Y55" s="11"/>
      <c r="Z55" s="11"/>
      <c r="AA55" s="11"/>
      <c r="AB55" s="11"/>
      <c r="AD55" s="11">
        <v>20</v>
      </c>
      <c r="AE55" s="11">
        <v>460</v>
      </c>
      <c r="AF55" s="11">
        <v>210000</v>
      </c>
      <c r="AG55" s="100"/>
      <c r="AH55" s="100">
        <v>0.64329076239163363</v>
      </c>
      <c r="AI55" s="11"/>
      <c r="AJ55" s="11"/>
      <c r="AK55" s="100"/>
      <c r="AL55" s="11">
        <v>0.99158692811675564</v>
      </c>
      <c r="AM55" s="11"/>
      <c r="AN55" s="11"/>
      <c r="AO55" s="11"/>
      <c r="AP55" s="11"/>
      <c r="AQ55" s="11"/>
      <c r="AR55" s="11"/>
      <c r="AS55" s="11"/>
      <c r="AT55" s="11"/>
      <c r="AU55" s="11"/>
      <c r="AV55" s="11"/>
      <c r="BK55">
        <v>1.0582010582010581</v>
      </c>
      <c r="BL55">
        <v>6.5339716133366921E-2</v>
      </c>
      <c r="BT55">
        <v>0</v>
      </c>
    </row>
    <row r="56" spans="1:72" x14ac:dyDescent="0.25">
      <c r="A56" s="16">
        <v>53</v>
      </c>
      <c r="B56" s="16">
        <v>389</v>
      </c>
      <c r="C56" s="11" t="s">
        <v>442</v>
      </c>
      <c r="D56" s="11" t="s">
        <v>442</v>
      </c>
      <c r="E56" s="11" t="s">
        <v>171</v>
      </c>
      <c r="F56" s="11" t="s">
        <v>181</v>
      </c>
      <c r="G56" s="11">
        <v>180</v>
      </c>
      <c r="H56" s="11">
        <v>180</v>
      </c>
      <c r="I56" s="11">
        <v>400</v>
      </c>
      <c r="J56" s="11">
        <v>13.5</v>
      </c>
      <c r="K56" s="11">
        <v>13.5</v>
      </c>
      <c r="L56" s="11">
        <v>28.35</v>
      </c>
      <c r="M56" s="11">
        <v>0</v>
      </c>
      <c r="N56" s="11">
        <v>0</v>
      </c>
      <c r="O56" s="11">
        <v>12551.482381077825</v>
      </c>
      <c r="P56" s="11">
        <v>1</v>
      </c>
      <c r="Q56" s="11">
        <v>2.2222222222222223</v>
      </c>
      <c r="R56" s="11">
        <v>1</v>
      </c>
      <c r="S56" s="11" t="s">
        <v>208</v>
      </c>
      <c r="T56" s="11"/>
      <c r="U56" s="11"/>
      <c r="V56" s="11"/>
      <c r="W56" s="11"/>
      <c r="X56" s="11"/>
      <c r="Y56" s="11"/>
      <c r="Z56" s="11"/>
      <c r="AA56" s="11"/>
      <c r="AB56" s="11"/>
      <c r="AD56" s="11">
        <v>20</v>
      </c>
      <c r="AE56" s="11">
        <v>460</v>
      </c>
      <c r="AF56" s="11">
        <v>210000</v>
      </c>
      <c r="AG56" s="100"/>
      <c r="AH56" s="100">
        <v>0.47177605894865532</v>
      </c>
      <c r="AI56" s="11"/>
      <c r="AJ56" s="11"/>
      <c r="AK56" s="100"/>
      <c r="AL56" s="11">
        <v>1.3169321620191612</v>
      </c>
      <c r="AM56" s="11"/>
      <c r="AN56" s="11"/>
      <c r="AO56" s="11"/>
      <c r="AP56" s="11"/>
      <c r="AQ56" s="11"/>
      <c r="AR56" s="11"/>
      <c r="AS56" s="11"/>
      <c r="AT56" s="11"/>
      <c r="AU56" s="11"/>
      <c r="AV56" s="11"/>
      <c r="BK56">
        <v>1.0582010582010581</v>
      </c>
      <c r="BL56">
        <v>6.5339716133366921E-2</v>
      </c>
      <c r="BT56">
        <v>0</v>
      </c>
    </row>
    <row r="57" spans="1:72" x14ac:dyDescent="0.25">
      <c r="A57" s="16">
        <v>54</v>
      </c>
      <c r="B57" s="16">
        <v>390</v>
      </c>
      <c r="C57" s="11" t="s">
        <v>443</v>
      </c>
      <c r="D57" s="11" t="s">
        <v>443</v>
      </c>
      <c r="E57" s="11" t="s">
        <v>171</v>
      </c>
      <c r="F57" s="11" t="s">
        <v>181</v>
      </c>
      <c r="G57" s="11">
        <v>180</v>
      </c>
      <c r="H57" s="11">
        <v>180</v>
      </c>
      <c r="I57" s="11">
        <v>400</v>
      </c>
      <c r="J57" s="11">
        <v>13.5</v>
      </c>
      <c r="K57" s="11">
        <v>13.5</v>
      </c>
      <c r="L57" s="11">
        <v>28.35</v>
      </c>
      <c r="M57" s="11">
        <v>0</v>
      </c>
      <c r="N57" s="11">
        <v>0</v>
      </c>
      <c r="O57" s="11">
        <v>15760.1320123308</v>
      </c>
      <c r="P57" s="11">
        <v>1</v>
      </c>
      <c r="Q57" s="11">
        <v>2.2222222222222223</v>
      </c>
      <c r="R57" s="11">
        <v>1</v>
      </c>
      <c r="S57" s="11" t="s">
        <v>208</v>
      </c>
      <c r="T57" s="11"/>
      <c r="U57" s="11"/>
      <c r="V57" s="11"/>
      <c r="W57" s="11"/>
      <c r="X57" s="11"/>
      <c r="Y57" s="11"/>
      <c r="Z57" s="11"/>
      <c r="AA57" s="11"/>
      <c r="AB57" s="11"/>
      <c r="AD57" s="11">
        <v>20</v>
      </c>
      <c r="AE57" s="11">
        <v>460</v>
      </c>
      <c r="AF57" s="11">
        <v>210000</v>
      </c>
      <c r="AG57" s="100"/>
      <c r="AH57" s="100">
        <v>0.31844779558636532</v>
      </c>
      <c r="AI57" s="11"/>
      <c r="AJ57" s="11"/>
      <c r="AK57" s="100"/>
      <c r="AL57" s="11">
        <v>1.6524492415471386</v>
      </c>
      <c r="AM57" s="11"/>
      <c r="AN57" s="11"/>
      <c r="AO57" s="11"/>
      <c r="AP57" s="11"/>
      <c r="AQ57" s="11"/>
      <c r="AR57" s="11"/>
      <c r="AS57" s="11"/>
      <c r="AT57" s="11"/>
      <c r="AU57" s="11"/>
      <c r="AV57" s="11"/>
      <c r="BK57">
        <v>1.0582010582010581</v>
      </c>
      <c r="BL57">
        <v>6.5339716133366921E-2</v>
      </c>
      <c r="BT57">
        <v>0</v>
      </c>
    </row>
    <row r="58" spans="1:72" x14ac:dyDescent="0.25">
      <c r="A58" s="16">
        <v>55</v>
      </c>
      <c r="B58" s="16">
        <v>391</v>
      </c>
      <c r="C58" s="11" t="s">
        <v>444</v>
      </c>
      <c r="D58" s="11" t="s">
        <v>444</v>
      </c>
      <c r="E58" s="11" t="s">
        <v>171</v>
      </c>
      <c r="F58" s="11" t="s">
        <v>181</v>
      </c>
      <c r="G58" s="11">
        <v>180</v>
      </c>
      <c r="H58" s="11">
        <v>180</v>
      </c>
      <c r="I58" s="11">
        <v>400</v>
      </c>
      <c r="J58" s="11">
        <v>13.5</v>
      </c>
      <c r="K58" s="11">
        <v>13.5</v>
      </c>
      <c r="L58" s="11">
        <v>28.35</v>
      </c>
      <c r="M58" s="11">
        <v>0</v>
      </c>
      <c r="N58" s="11">
        <v>0</v>
      </c>
      <c r="O58" s="11">
        <v>18874.40959560575</v>
      </c>
      <c r="P58" s="11">
        <v>1</v>
      </c>
      <c r="Q58" s="11">
        <v>2.2222222222222223</v>
      </c>
      <c r="R58" s="11">
        <v>1</v>
      </c>
      <c r="S58" s="11" t="s">
        <v>208</v>
      </c>
      <c r="T58" s="11"/>
      <c r="U58" s="11"/>
      <c r="V58" s="11"/>
      <c r="W58" s="11"/>
      <c r="X58" s="11"/>
      <c r="Y58" s="11"/>
      <c r="Z58" s="11"/>
      <c r="AA58" s="11"/>
      <c r="AB58" s="11"/>
      <c r="AD58" s="11">
        <v>20</v>
      </c>
      <c r="AE58" s="11">
        <v>460</v>
      </c>
      <c r="AF58" s="11">
        <v>210000</v>
      </c>
      <c r="AG58" s="100"/>
      <c r="AH58" s="100">
        <v>0.21703588858337444</v>
      </c>
      <c r="AI58" s="11"/>
      <c r="AJ58" s="11"/>
      <c r="AK58" s="100"/>
      <c r="AL58" s="11">
        <v>1.9782818968855838</v>
      </c>
      <c r="AM58" s="11"/>
      <c r="AN58" s="11"/>
      <c r="AO58" s="11"/>
      <c r="AP58" s="11"/>
      <c r="AQ58" s="11"/>
      <c r="AR58" s="11"/>
      <c r="AS58" s="11"/>
      <c r="AT58" s="11"/>
      <c r="AU58" s="11"/>
      <c r="AV58" s="11"/>
      <c r="BK58">
        <v>1.0582010582010581</v>
      </c>
      <c r="BL58">
        <v>6.5339716133366921E-2</v>
      </c>
      <c r="BT58">
        <v>0</v>
      </c>
    </row>
    <row r="59" spans="1:72" x14ac:dyDescent="0.25">
      <c r="A59" s="16">
        <v>56</v>
      </c>
      <c r="B59" s="16">
        <v>392</v>
      </c>
      <c r="C59" s="11" t="s">
        <v>445</v>
      </c>
      <c r="D59" s="11" t="s">
        <v>445</v>
      </c>
      <c r="E59" s="11" t="s">
        <v>171</v>
      </c>
      <c r="F59" s="11" t="s">
        <v>181</v>
      </c>
      <c r="G59" s="11">
        <v>180</v>
      </c>
      <c r="H59" s="11">
        <v>180</v>
      </c>
      <c r="I59" s="11">
        <v>400</v>
      </c>
      <c r="J59" s="11">
        <v>13.5</v>
      </c>
      <c r="K59" s="11">
        <v>13.5</v>
      </c>
      <c r="L59" s="11">
        <v>28.35</v>
      </c>
      <c r="M59" s="11">
        <v>0</v>
      </c>
      <c r="N59" s="11">
        <v>0</v>
      </c>
      <c r="O59" s="11">
        <v>23593.011994507186</v>
      </c>
      <c r="P59" s="11">
        <v>1</v>
      </c>
      <c r="Q59" s="11">
        <v>2.2222222222222223</v>
      </c>
      <c r="R59" s="11">
        <v>1</v>
      </c>
      <c r="S59" s="11" t="s">
        <v>208</v>
      </c>
      <c r="T59" s="11"/>
      <c r="U59" s="11"/>
      <c r="V59" s="11"/>
      <c r="W59" s="11"/>
      <c r="X59" s="11"/>
      <c r="Y59" s="11"/>
      <c r="Z59" s="11"/>
      <c r="AA59" s="11"/>
      <c r="AB59" s="11"/>
      <c r="AD59" s="11">
        <v>20</v>
      </c>
      <c r="AE59" s="11">
        <v>460</v>
      </c>
      <c r="AF59" s="11">
        <v>210000</v>
      </c>
      <c r="AG59" s="100"/>
      <c r="AH59" s="100">
        <v>0.13551845436494306</v>
      </c>
      <c r="AI59" s="11"/>
      <c r="AJ59" s="11"/>
      <c r="AK59" s="100"/>
      <c r="AL59" s="11">
        <v>2.4720827472172462</v>
      </c>
      <c r="AM59" s="11"/>
      <c r="AN59" s="11"/>
      <c r="AO59" s="11"/>
      <c r="AP59" s="11"/>
      <c r="AQ59" s="11"/>
      <c r="AR59" s="11"/>
      <c r="AS59" s="11"/>
      <c r="AT59" s="11"/>
      <c r="AU59" s="11"/>
      <c r="AV59" s="11"/>
      <c r="BK59">
        <v>1.0582010582010581</v>
      </c>
      <c r="BL59">
        <v>6.5339716133366921E-2</v>
      </c>
      <c r="BT59">
        <v>0</v>
      </c>
    </row>
    <row r="60" spans="1:72" x14ac:dyDescent="0.25">
      <c r="A60" s="16">
        <v>57</v>
      </c>
      <c r="B60" s="16">
        <v>393</v>
      </c>
      <c r="C60" s="11" t="s">
        <v>446</v>
      </c>
      <c r="D60" s="11" t="s">
        <v>446</v>
      </c>
      <c r="E60" s="11" t="s">
        <v>171</v>
      </c>
      <c r="F60" s="11" t="s">
        <v>181</v>
      </c>
      <c r="G60" s="11">
        <v>180</v>
      </c>
      <c r="H60" s="11">
        <v>180</v>
      </c>
      <c r="I60" s="11">
        <v>400</v>
      </c>
      <c r="J60" s="11">
        <v>13.5</v>
      </c>
      <c r="K60" s="11">
        <v>13.5</v>
      </c>
      <c r="L60" s="11">
        <v>18.7</v>
      </c>
      <c r="M60" s="11">
        <v>0</v>
      </c>
      <c r="N60" s="11">
        <v>0</v>
      </c>
      <c r="O60" s="11">
        <v>2998.7033308089462</v>
      </c>
      <c r="P60" s="11">
        <v>1</v>
      </c>
      <c r="Q60" s="11">
        <v>2.2222222222222223</v>
      </c>
      <c r="R60" s="11">
        <v>1</v>
      </c>
      <c r="S60" s="11" t="s">
        <v>208</v>
      </c>
      <c r="T60" s="11"/>
      <c r="U60" s="11"/>
      <c r="V60" s="11"/>
      <c r="W60" s="11"/>
      <c r="X60" s="11"/>
      <c r="Y60" s="11"/>
      <c r="Z60" s="11"/>
      <c r="AA60" s="11"/>
      <c r="AB60" s="11"/>
      <c r="AD60" s="11">
        <v>20</v>
      </c>
      <c r="AE60" s="11">
        <v>460</v>
      </c>
      <c r="AF60" s="11">
        <v>210000</v>
      </c>
      <c r="AG60" s="100"/>
      <c r="AH60" s="100">
        <v>1.0430050345373978</v>
      </c>
      <c r="AI60" s="11"/>
      <c r="AJ60" s="11"/>
      <c r="AK60" s="100"/>
      <c r="AL60" s="11">
        <v>0.3086490165724961</v>
      </c>
      <c r="AM60" s="11"/>
      <c r="AN60" s="11"/>
      <c r="AO60" s="11"/>
      <c r="AP60" s="11"/>
      <c r="AQ60" s="11"/>
      <c r="AR60" s="11"/>
      <c r="AS60" s="11"/>
      <c r="AT60" s="11"/>
      <c r="AU60" s="11"/>
      <c r="AV60" s="11"/>
      <c r="BK60">
        <v>1.6042780748663101</v>
      </c>
      <c r="BL60">
        <v>0.12533958649089194</v>
      </c>
      <c r="BT60">
        <v>0</v>
      </c>
    </row>
    <row r="61" spans="1:72" x14ac:dyDescent="0.25">
      <c r="A61" s="16">
        <v>58</v>
      </c>
      <c r="B61" s="16">
        <v>394</v>
      </c>
      <c r="C61" s="11" t="s">
        <v>447</v>
      </c>
      <c r="D61" s="11" t="s">
        <v>447</v>
      </c>
      <c r="E61" s="11" t="s">
        <v>171</v>
      </c>
      <c r="F61" s="11" t="s">
        <v>181</v>
      </c>
      <c r="G61" s="11">
        <v>180</v>
      </c>
      <c r="H61" s="11">
        <v>180</v>
      </c>
      <c r="I61" s="11">
        <v>400</v>
      </c>
      <c r="J61" s="11">
        <v>13.5</v>
      </c>
      <c r="K61" s="11">
        <v>13.5</v>
      </c>
      <c r="L61" s="11">
        <v>18.7</v>
      </c>
      <c r="M61" s="11">
        <v>0</v>
      </c>
      <c r="N61" s="11">
        <v>0</v>
      </c>
      <c r="O61" s="11">
        <v>4997.8388846815769</v>
      </c>
      <c r="P61" s="11">
        <v>1</v>
      </c>
      <c r="Q61" s="11">
        <v>2.2222222222222223</v>
      </c>
      <c r="R61" s="11">
        <v>1</v>
      </c>
      <c r="S61" s="11" t="s">
        <v>208</v>
      </c>
      <c r="T61" s="11"/>
      <c r="U61" s="11"/>
      <c r="V61" s="11"/>
      <c r="W61" s="11"/>
      <c r="X61" s="11"/>
      <c r="Y61" s="11"/>
      <c r="Z61" s="11"/>
      <c r="AA61" s="11"/>
      <c r="AB61" s="11"/>
      <c r="AD61" s="11">
        <v>20</v>
      </c>
      <c r="AE61" s="11">
        <v>460</v>
      </c>
      <c r="AF61" s="11">
        <v>210000</v>
      </c>
      <c r="AG61" s="100"/>
      <c r="AH61" s="100">
        <v>0.96122457110158099</v>
      </c>
      <c r="AI61" s="11"/>
      <c r="AJ61" s="11"/>
      <c r="AK61" s="100"/>
      <c r="AL61" s="11">
        <v>0.50097236632687714</v>
      </c>
      <c r="AM61" s="11"/>
      <c r="AN61" s="11"/>
      <c r="AO61" s="11"/>
      <c r="AP61" s="11"/>
      <c r="AQ61" s="11"/>
      <c r="AR61" s="11"/>
      <c r="AS61" s="11"/>
      <c r="AT61" s="11"/>
      <c r="AU61" s="11"/>
      <c r="AV61" s="11"/>
      <c r="BK61">
        <v>1.6042780748663101</v>
      </c>
      <c r="BL61">
        <v>0.12533958649089194</v>
      </c>
      <c r="BT61">
        <v>0</v>
      </c>
    </row>
    <row r="62" spans="1:72" x14ac:dyDescent="0.25">
      <c r="A62" s="16">
        <v>59</v>
      </c>
      <c r="B62" s="16">
        <v>395</v>
      </c>
      <c r="C62" s="11" t="s">
        <v>448</v>
      </c>
      <c r="D62" s="11" t="s">
        <v>448</v>
      </c>
      <c r="E62" s="11" t="s">
        <v>171</v>
      </c>
      <c r="F62" s="11" t="s">
        <v>181</v>
      </c>
      <c r="G62" s="11">
        <v>180</v>
      </c>
      <c r="H62" s="11">
        <v>180</v>
      </c>
      <c r="I62" s="11">
        <v>400</v>
      </c>
      <c r="J62" s="11">
        <v>13.5</v>
      </c>
      <c r="K62" s="11">
        <v>13.5</v>
      </c>
      <c r="L62" s="11">
        <v>18.7</v>
      </c>
      <c r="M62" s="11">
        <v>0</v>
      </c>
      <c r="N62" s="11">
        <v>0</v>
      </c>
      <c r="O62" s="11">
        <v>7496.7583270223658</v>
      </c>
      <c r="P62" s="11">
        <v>1</v>
      </c>
      <c r="Q62" s="11">
        <v>2.2222222222222223</v>
      </c>
      <c r="R62" s="11">
        <v>1</v>
      </c>
      <c r="S62" s="11" t="s">
        <v>208</v>
      </c>
      <c r="T62" s="11"/>
      <c r="U62" s="11"/>
      <c r="V62" s="11"/>
      <c r="W62" s="11"/>
      <c r="X62" s="11"/>
      <c r="Y62" s="11"/>
      <c r="Z62" s="11"/>
      <c r="AA62" s="11"/>
      <c r="AB62" s="11"/>
      <c r="AD62" s="11">
        <v>20</v>
      </c>
      <c r="AE62" s="11">
        <v>460</v>
      </c>
      <c r="AF62" s="11">
        <v>210000</v>
      </c>
      <c r="AG62" s="100"/>
      <c r="AH62" s="100">
        <v>0.76522125627441562</v>
      </c>
      <c r="AI62" s="11"/>
      <c r="AJ62" s="11"/>
      <c r="AK62" s="100"/>
      <c r="AL62" s="11">
        <v>0.7472044587554012</v>
      </c>
      <c r="AM62" s="11"/>
      <c r="AN62" s="11"/>
      <c r="AO62" s="11"/>
      <c r="AP62" s="11"/>
      <c r="AQ62" s="11"/>
      <c r="AR62" s="11"/>
      <c r="AS62" s="11"/>
      <c r="AT62" s="11"/>
      <c r="AU62" s="11"/>
      <c r="AV62" s="11"/>
      <c r="BK62">
        <v>1.6042780748663101</v>
      </c>
      <c r="BL62">
        <v>0.12533958649089194</v>
      </c>
      <c r="BT62">
        <v>0</v>
      </c>
    </row>
    <row r="63" spans="1:72" x14ac:dyDescent="0.25">
      <c r="A63" s="16">
        <v>60</v>
      </c>
      <c r="B63" s="16">
        <v>396</v>
      </c>
      <c r="C63" s="11" t="s">
        <v>449</v>
      </c>
      <c r="D63" s="11" t="s">
        <v>449</v>
      </c>
      <c r="E63" s="11" t="s">
        <v>171</v>
      </c>
      <c r="F63" s="11" t="s">
        <v>181</v>
      </c>
      <c r="G63" s="11">
        <v>180</v>
      </c>
      <c r="H63" s="11">
        <v>180</v>
      </c>
      <c r="I63" s="11">
        <v>400</v>
      </c>
      <c r="J63" s="11">
        <v>13.5</v>
      </c>
      <c r="K63" s="11">
        <v>13.5</v>
      </c>
      <c r="L63" s="11">
        <v>18.7</v>
      </c>
      <c r="M63" s="11">
        <v>0</v>
      </c>
      <c r="N63" s="11">
        <v>0</v>
      </c>
      <c r="O63" s="11">
        <v>9995.6777693631539</v>
      </c>
      <c r="P63" s="11">
        <v>1</v>
      </c>
      <c r="Q63" s="11">
        <v>2.2222222222222223</v>
      </c>
      <c r="R63" s="11">
        <v>1</v>
      </c>
      <c r="S63" s="11" t="s">
        <v>208</v>
      </c>
      <c r="T63" s="11"/>
      <c r="U63" s="11"/>
      <c r="V63" s="11"/>
      <c r="W63" s="11"/>
      <c r="X63" s="11"/>
      <c r="Y63" s="11"/>
      <c r="Z63" s="11"/>
      <c r="AA63" s="11"/>
      <c r="AB63" s="11"/>
      <c r="AD63" s="11">
        <v>20</v>
      </c>
      <c r="AE63" s="11">
        <v>460</v>
      </c>
      <c r="AF63" s="11">
        <v>210000</v>
      </c>
      <c r="AG63" s="100"/>
      <c r="AH63" s="100">
        <v>0.64194711842614227</v>
      </c>
      <c r="AI63" s="11"/>
      <c r="AJ63" s="11"/>
      <c r="AK63" s="100"/>
      <c r="AL63" s="11">
        <v>0.99324057911440033</v>
      </c>
      <c r="AM63" s="11"/>
      <c r="AN63" s="11"/>
      <c r="AO63" s="11"/>
      <c r="AP63" s="11"/>
      <c r="AQ63" s="11"/>
      <c r="AR63" s="11"/>
      <c r="AS63" s="11"/>
      <c r="AT63" s="11"/>
      <c r="AU63" s="11"/>
      <c r="AV63" s="11"/>
      <c r="BK63">
        <v>1.6042780748663101</v>
      </c>
      <c r="BL63">
        <v>0.12533958649089194</v>
      </c>
      <c r="BT63">
        <v>0</v>
      </c>
    </row>
    <row r="64" spans="1:72" x14ac:dyDescent="0.25">
      <c r="A64" s="16">
        <v>61</v>
      </c>
      <c r="B64" s="16">
        <v>397</v>
      </c>
      <c r="C64" s="11" t="s">
        <v>450</v>
      </c>
      <c r="D64" s="11" t="s">
        <v>450</v>
      </c>
      <c r="E64" s="11" t="s">
        <v>171</v>
      </c>
      <c r="F64" s="11" t="s">
        <v>181</v>
      </c>
      <c r="G64" s="11">
        <v>180</v>
      </c>
      <c r="H64" s="11">
        <v>180</v>
      </c>
      <c r="I64" s="11">
        <v>400</v>
      </c>
      <c r="J64" s="11">
        <v>13.5</v>
      </c>
      <c r="K64" s="11">
        <v>13.5</v>
      </c>
      <c r="L64" s="11">
        <v>18.7</v>
      </c>
      <c r="M64" s="11">
        <v>0</v>
      </c>
      <c r="N64" s="11">
        <v>0</v>
      </c>
      <c r="O64" s="11">
        <v>13294.251433252995</v>
      </c>
      <c r="P64" s="11">
        <v>1</v>
      </c>
      <c r="Q64" s="11">
        <v>2.2222222222222223</v>
      </c>
      <c r="R64" s="11">
        <v>1</v>
      </c>
      <c r="S64" s="11" t="s">
        <v>208</v>
      </c>
      <c r="T64" s="11"/>
      <c r="U64" s="11"/>
      <c r="V64" s="11"/>
      <c r="W64" s="11"/>
      <c r="X64" s="11"/>
      <c r="Y64" s="11"/>
      <c r="Z64" s="11"/>
      <c r="AA64" s="11"/>
      <c r="AB64" s="11"/>
      <c r="AD64" s="11">
        <v>20</v>
      </c>
      <c r="AE64" s="11">
        <v>460</v>
      </c>
      <c r="AF64" s="11">
        <v>210000</v>
      </c>
      <c r="AG64" s="100"/>
      <c r="AH64" s="100">
        <v>0.47300217167198</v>
      </c>
      <c r="AI64" s="11"/>
      <c r="AJ64" s="11"/>
      <c r="AK64" s="100"/>
      <c r="AL64" s="11">
        <v>1.318767964656588</v>
      </c>
      <c r="AM64" s="11"/>
      <c r="AN64" s="11"/>
      <c r="AO64" s="11"/>
      <c r="AP64" s="11"/>
      <c r="AQ64" s="11"/>
      <c r="AR64" s="11"/>
      <c r="AS64" s="11"/>
      <c r="AT64" s="11"/>
      <c r="AU64" s="11"/>
      <c r="AV64" s="11"/>
      <c r="BK64">
        <v>1.6042780748663101</v>
      </c>
      <c r="BL64">
        <v>0.12533958649089194</v>
      </c>
      <c r="BT64">
        <v>0</v>
      </c>
    </row>
    <row r="65" spans="1:72" x14ac:dyDescent="0.25">
      <c r="A65" s="16">
        <v>62</v>
      </c>
      <c r="B65" s="16">
        <v>398</v>
      </c>
      <c r="C65" s="11" t="s">
        <v>451</v>
      </c>
      <c r="D65" s="11" t="s">
        <v>451</v>
      </c>
      <c r="E65" s="11" t="s">
        <v>171</v>
      </c>
      <c r="F65" s="11" t="s">
        <v>181</v>
      </c>
      <c r="G65" s="11">
        <v>180</v>
      </c>
      <c r="H65" s="11">
        <v>180</v>
      </c>
      <c r="I65" s="11">
        <v>400</v>
      </c>
      <c r="J65" s="11">
        <v>13.5</v>
      </c>
      <c r="K65" s="11">
        <v>13.5</v>
      </c>
      <c r="L65" s="11">
        <v>18.7</v>
      </c>
      <c r="M65" s="11">
        <v>0</v>
      </c>
      <c r="N65" s="11">
        <v>0</v>
      </c>
      <c r="O65" s="11">
        <v>16692.781874836466</v>
      </c>
      <c r="P65" s="11">
        <v>1</v>
      </c>
      <c r="Q65" s="11">
        <v>2.2222222222222223</v>
      </c>
      <c r="R65" s="11">
        <v>1</v>
      </c>
      <c r="S65" s="11" t="s">
        <v>208</v>
      </c>
      <c r="T65" s="11"/>
      <c r="U65" s="11"/>
      <c r="V65" s="11"/>
      <c r="W65" s="11"/>
      <c r="X65" s="11"/>
      <c r="Y65" s="11"/>
      <c r="Z65" s="11"/>
      <c r="AA65" s="11"/>
      <c r="AB65" s="11"/>
      <c r="AD65" s="11">
        <v>20</v>
      </c>
      <c r="AE65" s="11">
        <v>460</v>
      </c>
      <c r="AF65" s="11">
        <v>210000</v>
      </c>
      <c r="AG65" s="100"/>
      <c r="AH65" s="100">
        <v>0.32015751910484086</v>
      </c>
      <c r="AI65" s="11"/>
      <c r="AJ65" s="11"/>
      <c r="AK65" s="100"/>
      <c r="AL65" s="11">
        <v>1.6545551731873822</v>
      </c>
      <c r="AM65" s="11"/>
      <c r="AN65" s="11"/>
      <c r="AO65" s="11"/>
      <c r="AP65" s="11"/>
      <c r="AQ65" s="11"/>
      <c r="AR65" s="11"/>
      <c r="AS65" s="11"/>
      <c r="AT65" s="11"/>
      <c r="AU65" s="11"/>
      <c r="AV65" s="11"/>
      <c r="BK65">
        <v>1.6042780748663101</v>
      </c>
      <c r="BL65">
        <v>0.12533958649089194</v>
      </c>
      <c r="BT65">
        <v>0</v>
      </c>
    </row>
    <row r="66" spans="1:72" x14ac:dyDescent="0.25">
      <c r="A66" s="16">
        <v>63</v>
      </c>
      <c r="B66" s="16">
        <v>399</v>
      </c>
      <c r="C66" s="11" t="s">
        <v>452</v>
      </c>
      <c r="D66" s="11" t="s">
        <v>452</v>
      </c>
      <c r="E66" s="11" t="s">
        <v>171</v>
      </c>
      <c r="F66" s="11" t="s">
        <v>181</v>
      </c>
      <c r="G66" s="11">
        <v>180</v>
      </c>
      <c r="H66" s="11">
        <v>180</v>
      </c>
      <c r="I66" s="11">
        <v>400</v>
      </c>
      <c r="J66" s="11">
        <v>13.5</v>
      </c>
      <c r="K66" s="11">
        <v>13.5</v>
      </c>
      <c r="L66" s="11">
        <v>18.7</v>
      </c>
      <c r="M66" s="11">
        <v>0</v>
      </c>
      <c r="N66" s="11">
        <v>0</v>
      </c>
      <c r="O66" s="11">
        <v>19991.355538726308</v>
      </c>
      <c r="P66" s="11">
        <v>1</v>
      </c>
      <c r="Q66" s="11">
        <v>2.2222222222222223</v>
      </c>
      <c r="R66" s="11">
        <v>1</v>
      </c>
      <c r="S66" s="11" t="s">
        <v>208</v>
      </c>
      <c r="T66" s="11"/>
      <c r="U66" s="11"/>
      <c r="V66" s="11"/>
      <c r="W66" s="11"/>
      <c r="X66" s="11"/>
      <c r="Y66" s="11"/>
      <c r="Z66" s="11"/>
      <c r="AA66" s="11"/>
      <c r="AB66" s="11"/>
      <c r="AD66" s="11">
        <v>20</v>
      </c>
      <c r="AE66" s="11">
        <v>460</v>
      </c>
      <c r="AF66" s="11">
        <v>210000</v>
      </c>
      <c r="AG66" s="100"/>
      <c r="AH66" s="100">
        <v>0.21880934610468344</v>
      </c>
      <c r="AI66" s="11"/>
      <c r="AJ66" s="11"/>
      <c r="AK66" s="100"/>
      <c r="AL66" s="11">
        <v>1.9806679202754305</v>
      </c>
      <c r="AM66" s="11"/>
      <c r="AN66" s="11"/>
      <c r="AO66" s="11"/>
      <c r="AP66" s="11"/>
      <c r="AQ66" s="11"/>
      <c r="AR66" s="11"/>
      <c r="AS66" s="11"/>
      <c r="AT66" s="11"/>
      <c r="AU66" s="11"/>
      <c r="AV66" s="11"/>
      <c r="BK66">
        <v>1.6042780748663101</v>
      </c>
      <c r="BL66">
        <v>0.12533958649089194</v>
      </c>
      <c r="BT66">
        <v>0</v>
      </c>
    </row>
    <row r="67" spans="1:72" x14ac:dyDescent="0.25">
      <c r="A67" s="16">
        <v>64</v>
      </c>
      <c r="B67" s="16">
        <v>400</v>
      </c>
      <c r="C67" s="11" t="s">
        <v>453</v>
      </c>
      <c r="D67" s="11" t="s">
        <v>453</v>
      </c>
      <c r="E67" s="11" t="s">
        <v>171</v>
      </c>
      <c r="F67" s="11" t="s">
        <v>181</v>
      </c>
      <c r="G67" s="11">
        <v>180</v>
      </c>
      <c r="H67" s="11">
        <v>180</v>
      </c>
      <c r="I67" s="11">
        <v>400</v>
      </c>
      <c r="J67" s="11">
        <v>13.5</v>
      </c>
      <c r="K67" s="11">
        <v>13.5</v>
      </c>
      <c r="L67" s="11">
        <v>18.7</v>
      </c>
      <c r="M67" s="11">
        <v>0</v>
      </c>
      <c r="N67" s="11">
        <v>0</v>
      </c>
      <c r="O67" s="11">
        <v>24989.194423407884</v>
      </c>
      <c r="P67" s="11">
        <v>1</v>
      </c>
      <c r="Q67" s="11">
        <v>2.2222222222222223</v>
      </c>
      <c r="R67" s="11">
        <v>1</v>
      </c>
      <c r="S67" s="11" t="s">
        <v>208</v>
      </c>
      <c r="T67" s="11"/>
      <c r="U67" s="11"/>
      <c r="V67" s="11"/>
      <c r="W67" s="11"/>
      <c r="X67" s="11"/>
      <c r="Y67" s="11"/>
      <c r="Z67" s="11"/>
      <c r="AA67" s="11"/>
      <c r="AB67" s="11"/>
      <c r="AD67" s="11">
        <v>20</v>
      </c>
      <c r="AE67" s="11">
        <v>460</v>
      </c>
      <c r="AF67" s="11">
        <v>210000</v>
      </c>
      <c r="AG67" s="100"/>
      <c r="AH67" s="100">
        <v>0.13724092339823712</v>
      </c>
      <c r="AI67" s="11"/>
      <c r="AJ67" s="11"/>
      <c r="AK67" s="100"/>
      <c r="AL67" s="11">
        <v>2.4749518602004335</v>
      </c>
      <c r="AM67" s="11"/>
      <c r="AN67" s="11"/>
      <c r="AO67" s="11"/>
      <c r="AP67" s="11"/>
      <c r="AQ67" s="11"/>
      <c r="AR67" s="11"/>
      <c r="AS67" s="11"/>
      <c r="AT67" s="11"/>
      <c r="AU67" s="11"/>
      <c r="AV67" s="11"/>
      <c r="BK67">
        <v>1.6042780748663101</v>
      </c>
      <c r="BL67">
        <v>0.12533958649089194</v>
      </c>
      <c r="BT67">
        <v>0</v>
      </c>
    </row>
    <row r="68" spans="1:72" x14ac:dyDescent="0.25">
      <c r="A68" s="16">
        <v>65</v>
      </c>
      <c r="B68" s="16">
        <v>401</v>
      </c>
      <c r="C68" s="11" t="s">
        <v>454</v>
      </c>
      <c r="D68" s="11" t="s">
        <v>454</v>
      </c>
      <c r="E68" s="11" t="s">
        <v>171</v>
      </c>
      <c r="F68" s="11" t="s">
        <v>181</v>
      </c>
      <c r="G68" s="11">
        <v>180</v>
      </c>
      <c r="H68" s="11">
        <v>180</v>
      </c>
      <c r="I68" s="11">
        <v>400</v>
      </c>
      <c r="J68" s="11">
        <v>13.5</v>
      </c>
      <c r="K68" s="11">
        <v>13.5</v>
      </c>
      <c r="L68" s="11">
        <v>14.7</v>
      </c>
      <c r="M68" s="11">
        <v>0</v>
      </c>
      <c r="N68" s="11">
        <v>0</v>
      </c>
      <c r="O68" s="11">
        <v>3100.1864044795607</v>
      </c>
      <c r="P68" s="11">
        <v>1</v>
      </c>
      <c r="Q68" s="11">
        <v>2.2222222222222223</v>
      </c>
      <c r="R68" s="11">
        <v>1</v>
      </c>
      <c r="S68" s="11" t="s">
        <v>208</v>
      </c>
      <c r="T68" s="11"/>
      <c r="U68" s="11"/>
      <c r="V68" s="11"/>
      <c r="W68" s="11"/>
      <c r="X68" s="11"/>
      <c r="Y68" s="11"/>
      <c r="Z68" s="11"/>
      <c r="AA68" s="11"/>
      <c r="AB68" s="11"/>
      <c r="AD68" s="11">
        <v>20</v>
      </c>
      <c r="AE68" s="11">
        <v>460</v>
      </c>
      <c r="AF68" s="11">
        <v>210000</v>
      </c>
      <c r="AG68" s="100"/>
      <c r="AH68" s="100">
        <v>1.0464735744070213</v>
      </c>
      <c r="AI68" s="11"/>
      <c r="AJ68" s="11"/>
      <c r="AK68" s="100"/>
      <c r="AL68" s="11">
        <v>0.31059186385131754</v>
      </c>
      <c r="AM68" s="11"/>
      <c r="AN68" s="11"/>
      <c r="AO68" s="11"/>
      <c r="AP68" s="11"/>
      <c r="AQ68" s="11"/>
      <c r="AR68" s="11"/>
      <c r="AS68" s="11"/>
      <c r="AT68" s="11"/>
      <c r="AU68" s="11"/>
      <c r="AV68" s="11"/>
      <c r="BK68">
        <v>2.0408163265306123</v>
      </c>
      <c r="BL68">
        <v>0.18617242815493548</v>
      </c>
      <c r="BT68">
        <v>0</v>
      </c>
    </row>
    <row r="69" spans="1:72" x14ac:dyDescent="0.25">
      <c r="A69" s="16">
        <v>66</v>
      </c>
      <c r="B69" s="16">
        <v>402</v>
      </c>
      <c r="C69" s="11" t="s">
        <v>455</v>
      </c>
      <c r="D69" s="11" t="s">
        <v>455</v>
      </c>
      <c r="E69" s="11" t="s">
        <v>171</v>
      </c>
      <c r="F69" s="11" t="s">
        <v>181</v>
      </c>
      <c r="G69" s="11">
        <v>180</v>
      </c>
      <c r="H69" s="11">
        <v>180</v>
      </c>
      <c r="I69" s="11">
        <v>400</v>
      </c>
      <c r="J69" s="11">
        <v>13.5</v>
      </c>
      <c r="K69" s="11">
        <v>13.5</v>
      </c>
      <c r="L69" s="11">
        <v>14.7</v>
      </c>
      <c r="M69" s="11">
        <v>0</v>
      </c>
      <c r="N69" s="11">
        <v>0</v>
      </c>
      <c r="O69" s="11">
        <v>5166.9773407992679</v>
      </c>
      <c r="P69" s="11">
        <v>1</v>
      </c>
      <c r="Q69" s="11">
        <v>2.2222222222222223</v>
      </c>
      <c r="R69" s="11">
        <v>1</v>
      </c>
      <c r="S69" s="11" t="s">
        <v>208</v>
      </c>
      <c r="T69" s="11"/>
      <c r="U69" s="11"/>
      <c r="V69" s="11"/>
      <c r="W69" s="11"/>
      <c r="X69" s="11"/>
      <c r="Y69" s="11"/>
      <c r="Z69" s="11"/>
      <c r="AA69" s="11"/>
      <c r="AB69" s="11"/>
      <c r="AD69" s="11">
        <v>20</v>
      </c>
      <c r="AE69" s="11">
        <v>460</v>
      </c>
      <c r="AF69" s="11">
        <v>210000</v>
      </c>
      <c r="AG69" s="100"/>
      <c r="AH69" s="100">
        <v>0.95247034978361766</v>
      </c>
      <c r="AI69" s="11"/>
      <c r="AJ69" s="11"/>
      <c r="AK69" s="100"/>
      <c r="AL69" s="11">
        <v>0.50248762380039136</v>
      </c>
      <c r="AM69" s="11"/>
      <c r="AN69" s="11"/>
      <c r="AO69" s="11"/>
      <c r="AP69" s="11"/>
      <c r="AQ69" s="11"/>
      <c r="AR69" s="11"/>
      <c r="AS69" s="11"/>
      <c r="AT69" s="11"/>
      <c r="AU69" s="11"/>
      <c r="AV69" s="11"/>
      <c r="BK69">
        <v>2.0408163265306123</v>
      </c>
      <c r="BL69">
        <v>0.18617242815493548</v>
      </c>
      <c r="BT69">
        <v>0</v>
      </c>
    </row>
    <row r="70" spans="1:72" x14ac:dyDescent="0.25">
      <c r="A70" s="16">
        <v>67</v>
      </c>
      <c r="B70" s="16">
        <v>403</v>
      </c>
      <c r="C70" s="11" t="s">
        <v>456</v>
      </c>
      <c r="D70" s="11" t="s">
        <v>456</v>
      </c>
      <c r="E70" s="11" t="s">
        <v>171</v>
      </c>
      <c r="F70" s="11" t="s">
        <v>181</v>
      </c>
      <c r="G70" s="11">
        <v>180</v>
      </c>
      <c r="H70" s="11">
        <v>180</v>
      </c>
      <c r="I70" s="11">
        <v>400</v>
      </c>
      <c r="J70" s="11">
        <v>13.5</v>
      </c>
      <c r="K70" s="11">
        <v>13.5</v>
      </c>
      <c r="L70" s="11">
        <v>14.7</v>
      </c>
      <c r="M70" s="11">
        <v>0</v>
      </c>
      <c r="N70" s="11">
        <v>0</v>
      </c>
      <c r="O70" s="11">
        <v>7750.4660111989015</v>
      </c>
      <c r="P70" s="11">
        <v>1</v>
      </c>
      <c r="Q70" s="11">
        <v>2.2222222222222223</v>
      </c>
      <c r="R70" s="11">
        <v>1</v>
      </c>
      <c r="S70" s="11" t="s">
        <v>208</v>
      </c>
      <c r="T70" s="11"/>
      <c r="U70" s="11"/>
      <c r="V70" s="11"/>
      <c r="W70" s="11"/>
      <c r="X70" s="11"/>
      <c r="Y70" s="11"/>
      <c r="Z70" s="11"/>
      <c r="AA70" s="11"/>
      <c r="AB70" s="11"/>
      <c r="AD70" s="11">
        <v>20</v>
      </c>
      <c r="AE70" s="11">
        <v>460</v>
      </c>
      <c r="AF70" s="11">
        <v>210000</v>
      </c>
      <c r="AG70" s="100"/>
      <c r="AH70" s="100">
        <v>0.75832494066121614</v>
      </c>
      <c r="AI70" s="11"/>
      <c r="AJ70" s="11"/>
      <c r="AK70" s="100"/>
      <c r="AL70" s="11">
        <v>0.74873484376472021</v>
      </c>
      <c r="AM70" s="11"/>
      <c r="AN70" s="11"/>
      <c r="AO70" s="11"/>
      <c r="AP70" s="11"/>
      <c r="AQ70" s="11"/>
      <c r="AR70" s="11"/>
      <c r="AS70" s="11"/>
      <c r="AT70" s="11"/>
      <c r="AU70" s="11"/>
      <c r="AV70" s="11"/>
      <c r="BK70">
        <v>2.0408163265306123</v>
      </c>
      <c r="BL70">
        <v>0.18617242815493548</v>
      </c>
      <c r="BT70">
        <v>0</v>
      </c>
    </row>
    <row r="71" spans="1:72" x14ac:dyDescent="0.25">
      <c r="A71" s="16">
        <v>68</v>
      </c>
      <c r="B71" s="16">
        <v>404</v>
      </c>
      <c r="C71" s="11" t="s">
        <v>457</v>
      </c>
      <c r="D71" s="11" t="s">
        <v>457</v>
      </c>
      <c r="E71" s="11" t="s">
        <v>171</v>
      </c>
      <c r="F71" s="11" t="s">
        <v>181</v>
      </c>
      <c r="G71" s="11">
        <v>180</v>
      </c>
      <c r="H71" s="11">
        <v>180</v>
      </c>
      <c r="I71" s="11">
        <v>400</v>
      </c>
      <c r="J71" s="11">
        <v>13.5</v>
      </c>
      <c r="K71" s="11">
        <v>13.5</v>
      </c>
      <c r="L71" s="11">
        <v>14.7</v>
      </c>
      <c r="M71" s="11">
        <v>0</v>
      </c>
      <c r="N71" s="11">
        <v>0</v>
      </c>
      <c r="O71" s="11">
        <v>10333.954681598536</v>
      </c>
      <c r="P71" s="11">
        <v>1</v>
      </c>
      <c r="Q71" s="11">
        <v>2.2222222222222223</v>
      </c>
      <c r="R71" s="11">
        <v>1</v>
      </c>
      <c r="S71" s="11" t="s">
        <v>208</v>
      </c>
      <c r="T71" s="11"/>
      <c r="U71" s="11"/>
      <c r="V71" s="11"/>
      <c r="W71" s="11"/>
      <c r="X71" s="11"/>
      <c r="Y71" s="11"/>
      <c r="Z71" s="11"/>
      <c r="AA71" s="11"/>
      <c r="AB71" s="11"/>
      <c r="AD71" s="11">
        <v>20</v>
      </c>
      <c r="AE71" s="11">
        <v>460</v>
      </c>
      <c r="AF71" s="11">
        <v>210000</v>
      </c>
      <c r="AG71" s="100"/>
      <c r="AH71" s="100">
        <v>0.64136759626135853</v>
      </c>
      <c r="AI71" s="11"/>
      <c r="AJ71" s="11"/>
      <c r="AK71" s="100"/>
      <c r="AL71" s="11">
        <v>0.99490685160720849</v>
      </c>
      <c r="AM71" s="11"/>
      <c r="AN71" s="11"/>
      <c r="AO71" s="11"/>
      <c r="AP71" s="11"/>
      <c r="AQ71" s="11"/>
      <c r="AR71" s="11"/>
      <c r="AS71" s="11"/>
      <c r="AT71" s="11"/>
      <c r="AU71" s="11"/>
      <c r="AV71" s="11"/>
      <c r="BK71">
        <v>2.0408163265306123</v>
      </c>
      <c r="BL71">
        <v>0.18617242815493548</v>
      </c>
      <c r="BT71">
        <v>0</v>
      </c>
    </row>
    <row r="72" spans="1:72" x14ac:dyDescent="0.25">
      <c r="A72" s="16">
        <v>69</v>
      </c>
      <c r="B72" s="16">
        <v>405</v>
      </c>
      <c r="C72" s="11" t="s">
        <v>458</v>
      </c>
      <c r="D72" s="11" t="s">
        <v>458</v>
      </c>
      <c r="E72" s="11" t="s">
        <v>171</v>
      </c>
      <c r="F72" s="11" t="s">
        <v>181</v>
      </c>
      <c r="G72" s="11">
        <v>180</v>
      </c>
      <c r="H72" s="11">
        <v>180</v>
      </c>
      <c r="I72" s="11">
        <v>400</v>
      </c>
      <c r="J72" s="11">
        <v>13.5</v>
      </c>
      <c r="K72" s="11">
        <v>13.5</v>
      </c>
      <c r="L72" s="11">
        <v>14.7</v>
      </c>
      <c r="M72" s="11">
        <v>0</v>
      </c>
      <c r="N72" s="11">
        <v>0</v>
      </c>
      <c r="O72" s="11">
        <v>13744.159726526053</v>
      </c>
      <c r="P72" s="11">
        <v>1</v>
      </c>
      <c r="Q72" s="11">
        <v>2.2222222222222223</v>
      </c>
      <c r="R72" s="11">
        <v>1</v>
      </c>
      <c r="S72" s="11" t="s">
        <v>208</v>
      </c>
      <c r="T72" s="11"/>
      <c r="U72" s="11"/>
      <c r="V72" s="11"/>
      <c r="W72" s="11"/>
      <c r="X72" s="11"/>
      <c r="Y72" s="11"/>
      <c r="Z72" s="11"/>
      <c r="AA72" s="11"/>
      <c r="AB72" s="11"/>
      <c r="AD72" s="11">
        <v>20</v>
      </c>
      <c r="AE72" s="11">
        <v>460</v>
      </c>
      <c r="AF72" s="11">
        <v>210000</v>
      </c>
      <c r="AG72" s="100"/>
      <c r="AH72" s="100">
        <v>0.47372175964547708</v>
      </c>
      <c r="AI72" s="11"/>
      <c r="AJ72" s="11"/>
      <c r="AK72" s="100"/>
      <c r="AL72" s="11">
        <v>1.320688473218357</v>
      </c>
      <c r="AM72" s="11"/>
      <c r="AN72" s="11"/>
      <c r="AO72" s="11"/>
      <c r="AP72" s="11"/>
      <c r="AQ72" s="11"/>
      <c r="AR72" s="11"/>
      <c r="AS72" s="11"/>
      <c r="AT72" s="11"/>
      <c r="AU72" s="11"/>
      <c r="AV72" s="11"/>
      <c r="BK72">
        <v>2.0408163265306123</v>
      </c>
      <c r="BL72">
        <v>0.18617242815493548</v>
      </c>
      <c r="BT72">
        <v>0</v>
      </c>
    </row>
    <row r="73" spans="1:72" x14ac:dyDescent="0.25">
      <c r="A73" s="16">
        <v>70</v>
      </c>
      <c r="B73" s="16">
        <v>406</v>
      </c>
      <c r="C73" s="11" t="s">
        <v>459</v>
      </c>
      <c r="D73" s="11" t="s">
        <v>459</v>
      </c>
      <c r="E73" s="11" t="s">
        <v>171</v>
      </c>
      <c r="F73" s="11" t="s">
        <v>181</v>
      </c>
      <c r="G73" s="11">
        <v>180</v>
      </c>
      <c r="H73" s="11">
        <v>180</v>
      </c>
      <c r="I73" s="11">
        <v>400</v>
      </c>
      <c r="J73" s="11">
        <v>13.5</v>
      </c>
      <c r="K73" s="11">
        <v>13.5</v>
      </c>
      <c r="L73" s="11">
        <v>14.7</v>
      </c>
      <c r="M73" s="11">
        <v>0</v>
      </c>
      <c r="N73" s="11">
        <v>0</v>
      </c>
      <c r="O73" s="11">
        <v>17257.704318269552</v>
      </c>
      <c r="P73" s="11">
        <v>1</v>
      </c>
      <c r="Q73" s="11">
        <v>2.2222222222222223</v>
      </c>
      <c r="R73" s="11">
        <v>1</v>
      </c>
      <c r="S73" s="11" t="s">
        <v>208</v>
      </c>
      <c r="T73" s="11"/>
      <c r="U73" s="11"/>
      <c r="V73" s="11"/>
      <c r="W73" s="11"/>
      <c r="X73" s="11"/>
      <c r="Y73" s="11"/>
      <c r="Z73" s="11"/>
      <c r="AA73" s="11"/>
      <c r="AB73" s="11"/>
      <c r="AD73" s="11">
        <v>20</v>
      </c>
      <c r="AE73" s="11">
        <v>460</v>
      </c>
      <c r="AF73" s="11">
        <v>210000</v>
      </c>
      <c r="AG73" s="100"/>
      <c r="AH73" s="100">
        <v>0.32063612950995346</v>
      </c>
      <c r="AI73" s="11"/>
      <c r="AJ73" s="11"/>
      <c r="AK73" s="100"/>
      <c r="AL73" s="11">
        <v>1.6567945428318938</v>
      </c>
      <c r="AM73" s="11"/>
      <c r="AN73" s="11"/>
      <c r="AO73" s="11"/>
      <c r="AP73" s="11"/>
      <c r="AQ73" s="11"/>
      <c r="AR73" s="11"/>
      <c r="AS73" s="11"/>
      <c r="AT73" s="11"/>
      <c r="AU73" s="11"/>
      <c r="AV73" s="11"/>
      <c r="BK73">
        <v>2.0408163265306123</v>
      </c>
      <c r="BL73">
        <v>0.18617242815493548</v>
      </c>
      <c r="BT73">
        <v>0</v>
      </c>
    </row>
    <row r="74" spans="1:72" x14ac:dyDescent="0.25">
      <c r="A74" s="16">
        <v>71</v>
      </c>
      <c r="B74" s="16">
        <v>407</v>
      </c>
      <c r="C74" s="11" t="s">
        <v>460</v>
      </c>
      <c r="D74" s="11" t="s">
        <v>460</v>
      </c>
      <c r="E74" s="11" t="s">
        <v>171</v>
      </c>
      <c r="F74" s="11" t="s">
        <v>181</v>
      </c>
      <c r="G74" s="11">
        <v>180</v>
      </c>
      <c r="H74" s="11">
        <v>180</v>
      </c>
      <c r="I74" s="11">
        <v>400</v>
      </c>
      <c r="J74" s="11">
        <v>13.5</v>
      </c>
      <c r="K74" s="11">
        <v>13.5</v>
      </c>
      <c r="L74" s="11">
        <v>14.7</v>
      </c>
      <c r="M74" s="11">
        <v>0</v>
      </c>
      <c r="N74" s="11">
        <v>0</v>
      </c>
      <c r="O74" s="11">
        <v>20667.909363197072</v>
      </c>
      <c r="P74" s="11">
        <v>1</v>
      </c>
      <c r="Q74" s="11">
        <v>2.2222222222222223</v>
      </c>
      <c r="R74" s="11">
        <v>1</v>
      </c>
      <c r="S74" s="11" t="s">
        <v>208</v>
      </c>
      <c r="T74" s="11"/>
      <c r="U74" s="11"/>
      <c r="V74" s="11"/>
      <c r="W74" s="11"/>
      <c r="X74" s="11"/>
      <c r="Y74" s="11"/>
      <c r="Z74" s="11"/>
      <c r="AA74" s="11"/>
      <c r="AB74" s="11"/>
      <c r="AD74" s="11">
        <v>20</v>
      </c>
      <c r="AE74" s="11">
        <v>460</v>
      </c>
      <c r="AF74" s="11">
        <v>210000</v>
      </c>
      <c r="AG74" s="100"/>
      <c r="AH74" s="100">
        <v>0.21948796240643015</v>
      </c>
      <c r="AI74" s="11"/>
      <c r="AJ74" s="11"/>
      <c r="AK74" s="100"/>
      <c r="AL74" s="11">
        <v>1.9832263126193577</v>
      </c>
      <c r="AM74" s="11"/>
      <c r="AN74" s="11"/>
      <c r="AO74" s="11"/>
      <c r="AP74" s="11"/>
      <c r="AQ74" s="11"/>
      <c r="AR74" s="11"/>
      <c r="AS74" s="11"/>
      <c r="AT74" s="11"/>
      <c r="AU74" s="11"/>
      <c r="AV74" s="11"/>
      <c r="BK74">
        <v>2.0408163265306123</v>
      </c>
      <c r="BL74">
        <v>0.18617242815493548</v>
      </c>
      <c r="BT74">
        <v>0</v>
      </c>
    </row>
    <row r="75" spans="1:72" x14ac:dyDescent="0.25">
      <c r="A75" s="16">
        <v>72</v>
      </c>
      <c r="B75" s="16">
        <v>408</v>
      </c>
      <c r="C75" s="11" t="s">
        <v>461</v>
      </c>
      <c r="D75" s="11" t="s">
        <v>461</v>
      </c>
      <c r="E75" s="11" t="s">
        <v>171</v>
      </c>
      <c r="F75" s="11" t="s">
        <v>181</v>
      </c>
      <c r="G75" s="11">
        <v>180</v>
      </c>
      <c r="H75" s="11">
        <v>180</v>
      </c>
      <c r="I75" s="11">
        <v>400</v>
      </c>
      <c r="J75" s="11">
        <v>13.5</v>
      </c>
      <c r="K75" s="11">
        <v>13.5</v>
      </c>
      <c r="L75" s="11">
        <v>14.7</v>
      </c>
      <c r="M75" s="11">
        <v>0</v>
      </c>
      <c r="N75" s="11">
        <v>0</v>
      </c>
      <c r="O75" s="11">
        <v>25834.886703996341</v>
      </c>
      <c r="P75" s="11">
        <v>1</v>
      </c>
      <c r="Q75" s="11">
        <v>2.2222222222222223</v>
      </c>
      <c r="R75" s="11">
        <v>1</v>
      </c>
      <c r="S75" s="11" t="s">
        <v>208</v>
      </c>
      <c r="T75" s="11"/>
      <c r="U75" s="11"/>
      <c r="V75" s="11"/>
      <c r="W75" s="11"/>
      <c r="X75" s="11"/>
      <c r="Y75" s="11"/>
      <c r="Z75" s="11"/>
      <c r="AA75" s="11"/>
      <c r="AB75" s="11"/>
      <c r="AD75" s="11">
        <v>20</v>
      </c>
      <c r="AE75" s="11">
        <v>460</v>
      </c>
      <c r="AF75" s="11">
        <v>210000</v>
      </c>
      <c r="AG75" s="100"/>
      <c r="AH75" s="100">
        <v>0.13791582147034726</v>
      </c>
      <c r="AI75" s="11"/>
      <c r="AJ75" s="11"/>
      <c r="AK75" s="100"/>
      <c r="AL75" s="11">
        <v>2.4780122643501619</v>
      </c>
      <c r="AM75" s="11"/>
      <c r="AN75" s="11"/>
      <c r="AO75" s="11"/>
      <c r="AP75" s="11"/>
      <c r="AQ75" s="11"/>
      <c r="AR75" s="11"/>
      <c r="AS75" s="11"/>
      <c r="AT75" s="11"/>
      <c r="AU75" s="11"/>
      <c r="AV75" s="11"/>
      <c r="BK75">
        <v>2.0408163265306123</v>
      </c>
      <c r="BL75">
        <v>0.18617242815493548</v>
      </c>
      <c r="BT75">
        <v>0</v>
      </c>
    </row>
    <row r="76" spans="1:72" x14ac:dyDescent="0.25">
      <c r="A76" s="16">
        <v>73</v>
      </c>
      <c r="B76" s="16">
        <v>409</v>
      </c>
      <c r="C76" s="11" t="s">
        <v>462</v>
      </c>
      <c r="D76" s="11" t="s">
        <v>462</v>
      </c>
      <c r="E76" s="11" t="s">
        <v>171</v>
      </c>
      <c r="F76" s="11" t="s">
        <v>181</v>
      </c>
      <c r="G76" s="11">
        <v>180</v>
      </c>
      <c r="H76" s="11">
        <v>180</v>
      </c>
      <c r="I76" s="11">
        <v>400</v>
      </c>
      <c r="J76" s="11">
        <v>13.5</v>
      </c>
      <c r="K76" s="11">
        <v>13.5</v>
      </c>
      <c r="L76" s="11">
        <v>9.8000000000000007</v>
      </c>
      <c r="M76" s="11">
        <v>0</v>
      </c>
      <c r="N76" s="11">
        <v>0</v>
      </c>
      <c r="O76" s="11">
        <v>3265.720358103054</v>
      </c>
      <c r="P76" s="11">
        <v>1</v>
      </c>
      <c r="Q76" s="11">
        <v>2.2222222222222223</v>
      </c>
      <c r="R76" s="11">
        <v>1</v>
      </c>
      <c r="S76" s="11" t="s">
        <v>208</v>
      </c>
      <c r="T76" s="11"/>
      <c r="U76" s="11"/>
      <c r="V76" s="11"/>
      <c r="W76" s="11"/>
      <c r="X76" s="11"/>
      <c r="Y76" s="11"/>
      <c r="Z76" s="11"/>
      <c r="AA76" s="11"/>
      <c r="AB76" s="11"/>
      <c r="AD76" s="11">
        <v>20</v>
      </c>
      <c r="AE76" s="11">
        <v>460</v>
      </c>
      <c r="AF76" s="11">
        <v>210000</v>
      </c>
      <c r="AG76" s="100"/>
      <c r="AH76" s="100">
        <v>1.0501815110758572</v>
      </c>
      <c r="AI76" s="11"/>
      <c r="AJ76" s="11"/>
      <c r="AK76" s="100"/>
      <c r="AL76" s="11">
        <v>0.314777333531361</v>
      </c>
      <c r="AM76" s="11"/>
      <c r="AN76" s="11"/>
      <c r="AO76" s="11"/>
      <c r="AP76" s="11"/>
      <c r="AQ76" s="11"/>
      <c r="AR76" s="11"/>
      <c r="AS76" s="11"/>
      <c r="AT76" s="11"/>
      <c r="AU76" s="11"/>
      <c r="AV76" s="11"/>
      <c r="BK76">
        <v>3.0612244897959178</v>
      </c>
      <c r="BL76">
        <v>0.37296959600166596</v>
      </c>
      <c r="BT76">
        <v>0</v>
      </c>
    </row>
    <row r="77" spans="1:72" x14ac:dyDescent="0.25">
      <c r="A77" s="16">
        <v>74</v>
      </c>
      <c r="B77" s="16">
        <v>410</v>
      </c>
      <c r="C77" s="11" t="s">
        <v>463</v>
      </c>
      <c r="D77" s="11" t="s">
        <v>463</v>
      </c>
      <c r="E77" s="11" t="s">
        <v>171</v>
      </c>
      <c r="F77" s="11" t="s">
        <v>181</v>
      </c>
      <c r="G77" s="11">
        <v>180</v>
      </c>
      <c r="H77" s="11">
        <v>180</v>
      </c>
      <c r="I77" s="11">
        <v>400</v>
      </c>
      <c r="J77" s="11">
        <v>13.5</v>
      </c>
      <c r="K77" s="11">
        <v>13.5</v>
      </c>
      <c r="L77" s="11">
        <v>9.8000000000000007</v>
      </c>
      <c r="M77" s="11">
        <v>0</v>
      </c>
      <c r="N77" s="11">
        <v>0</v>
      </c>
      <c r="O77" s="11">
        <v>5442.8672635050898</v>
      </c>
      <c r="P77" s="11">
        <v>1</v>
      </c>
      <c r="Q77" s="11">
        <v>2.2222222222222223</v>
      </c>
      <c r="R77" s="11">
        <v>1</v>
      </c>
      <c r="S77" s="11" t="s">
        <v>208</v>
      </c>
      <c r="T77" s="11"/>
      <c r="U77" s="11"/>
      <c r="V77" s="11"/>
      <c r="W77" s="11"/>
      <c r="X77" s="11"/>
      <c r="Y77" s="11"/>
      <c r="Z77" s="11"/>
      <c r="AA77" s="11"/>
      <c r="AB77" s="11"/>
      <c r="AD77" s="11">
        <v>20</v>
      </c>
      <c r="AE77" s="11">
        <v>460</v>
      </c>
      <c r="AF77" s="11">
        <v>210000</v>
      </c>
      <c r="AG77" s="100"/>
      <c r="AH77" s="100">
        <v>0.93315635092060634</v>
      </c>
      <c r="AI77" s="11"/>
      <c r="AJ77" s="11"/>
      <c r="AK77" s="100"/>
      <c r="AL77" s="11">
        <v>0.50555433540921968</v>
      </c>
      <c r="AM77" s="11"/>
      <c r="AN77" s="11"/>
      <c r="AO77" s="11"/>
      <c r="AP77" s="11"/>
      <c r="AQ77" s="11"/>
      <c r="AR77" s="11"/>
      <c r="AS77" s="11"/>
      <c r="AT77" s="11"/>
      <c r="AU77" s="11"/>
      <c r="AV77" s="11"/>
      <c r="BK77">
        <v>3.0612244897959178</v>
      </c>
      <c r="BL77">
        <v>0.37296959600166596</v>
      </c>
      <c r="BT77">
        <v>0</v>
      </c>
    </row>
    <row r="78" spans="1:72" x14ac:dyDescent="0.25">
      <c r="A78" s="16">
        <v>75</v>
      </c>
      <c r="B78" s="16">
        <v>411</v>
      </c>
      <c r="C78" s="11" t="s">
        <v>464</v>
      </c>
      <c r="D78" s="11" t="s">
        <v>464</v>
      </c>
      <c r="E78" s="11" t="s">
        <v>171</v>
      </c>
      <c r="F78" s="11" t="s">
        <v>181</v>
      </c>
      <c r="G78" s="11">
        <v>180</v>
      </c>
      <c r="H78" s="11">
        <v>180</v>
      </c>
      <c r="I78" s="11">
        <v>400</v>
      </c>
      <c r="J78" s="11">
        <v>13.5</v>
      </c>
      <c r="K78" s="11">
        <v>13.5</v>
      </c>
      <c r="L78" s="11">
        <v>9.8000000000000007</v>
      </c>
      <c r="M78" s="11">
        <v>0</v>
      </c>
      <c r="N78" s="11">
        <v>0</v>
      </c>
      <c r="O78" s="11">
        <v>8164.3008952576347</v>
      </c>
      <c r="P78" s="11">
        <v>1</v>
      </c>
      <c r="Q78" s="11">
        <v>2.2222222222222223</v>
      </c>
      <c r="R78" s="11">
        <v>1</v>
      </c>
      <c r="S78" s="11" t="s">
        <v>208</v>
      </c>
      <c r="T78" s="11"/>
      <c r="U78" s="11"/>
      <c r="V78" s="11"/>
      <c r="W78" s="11"/>
      <c r="X78" s="11"/>
      <c r="Y78" s="11"/>
      <c r="Z78" s="11"/>
      <c r="AA78" s="11"/>
      <c r="AB78" s="11"/>
      <c r="AD78" s="11">
        <v>20</v>
      </c>
      <c r="AE78" s="11">
        <v>460</v>
      </c>
      <c r="AF78" s="11">
        <v>210000</v>
      </c>
      <c r="AG78" s="100"/>
      <c r="AH78" s="100">
        <v>0.74708768451375263</v>
      </c>
      <c r="AI78" s="11"/>
      <c r="AJ78" s="11"/>
      <c r="AK78" s="100"/>
      <c r="AL78" s="11">
        <v>0.75138777459482819</v>
      </c>
      <c r="AM78" s="11"/>
      <c r="AN78" s="11"/>
      <c r="AO78" s="11"/>
      <c r="AP78" s="11"/>
      <c r="AQ78" s="11"/>
      <c r="AR78" s="11"/>
      <c r="AS78" s="11"/>
      <c r="AT78" s="11"/>
      <c r="AU78" s="11"/>
      <c r="AV78" s="11"/>
      <c r="BK78">
        <v>3.0612244897959178</v>
      </c>
      <c r="BL78">
        <v>0.37296959600166596</v>
      </c>
      <c r="BT78">
        <v>0</v>
      </c>
    </row>
    <row r="79" spans="1:72" x14ac:dyDescent="0.25">
      <c r="A79" s="16">
        <v>76</v>
      </c>
      <c r="B79" s="16">
        <v>412</v>
      </c>
      <c r="C79" s="11" t="s">
        <v>465</v>
      </c>
      <c r="D79" s="11" t="s">
        <v>465</v>
      </c>
      <c r="E79" s="11" t="s">
        <v>171</v>
      </c>
      <c r="F79" s="11" t="s">
        <v>181</v>
      </c>
      <c r="G79" s="11">
        <v>180</v>
      </c>
      <c r="H79" s="11">
        <v>180</v>
      </c>
      <c r="I79" s="11">
        <v>400</v>
      </c>
      <c r="J79" s="11">
        <v>13.5</v>
      </c>
      <c r="K79" s="11">
        <v>13.5</v>
      </c>
      <c r="L79" s="11">
        <v>9.8000000000000007</v>
      </c>
      <c r="M79" s="11">
        <v>0</v>
      </c>
      <c r="N79" s="11">
        <v>0</v>
      </c>
      <c r="O79" s="11">
        <v>10885.73452701018</v>
      </c>
      <c r="P79" s="11">
        <v>1</v>
      </c>
      <c r="Q79" s="11">
        <v>2.2222222222222223</v>
      </c>
      <c r="R79" s="11">
        <v>1</v>
      </c>
      <c r="S79" s="11" t="s">
        <v>208</v>
      </c>
      <c r="T79" s="11"/>
      <c r="U79" s="11"/>
      <c r="V79" s="11"/>
      <c r="W79" s="11"/>
      <c r="X79" s="11"/>
      <c r="Y79" s="11"/>
      <c r="Z79" s="11"/>
      <c r="AA79" s="11"/>
      <c r="AB79" s="11"/>
      <c r="AD79" s="11">
        <v>20</v>
      </c>
      <c r="AE79" s="11">
        <v>460</v>
      </c>
      <c r="AF79" s="11">
        <v>210000</v>
      </c>
      <c r="AG79" s="100"/>
      <c r="AH79" s="100">
        <v>0.64129094622961635</v>
      </c>
      <c r="AI79" s="11"/>
      <c r="AJ79" s="11"/>
      <c r="AK79" s="100"/>
      <c r="AL79" s="11">
        <v>0.9975424563017864</v>
      </c>
      <c r="AM79" s="11"/>
      <c r="AN79" s="11"/>
      <c r="AO79" s="11"/>
      <c r="AP79" s="11"/>
      <c r="AQ79" s="11"/>
      <c r="AR79" s="11"/>
      <c r="AS79" s="11"/>
      <c r="AT79" s="11"/>
      <c r="AU79" s="11"/>
      <c r="AV79" s="11"/>
      <c r="BK79">
        <v>3.0612244897959178</v>
      </c>
      <c r="BL79">
        <v>0.37296959600166596</v>
      </c>
      <c r="BT79">
        <v>0</v>
      </c>
    </row>
    <row r="80" spans="1:72" x14ac:dyDescent="0.25">
      <c r="A80" s="16">
        <v>77</v>
      </c>
      <c r="B80" s="16">
        <v>413</v>
      </c>
      <c r="C80" s="11" t="s">
        <v>466</v>
      </c>
      <c r="D80" s="11" t="s">
        <v>466</v>
      </c>
      <c r="E80" s="11" t="s">
        <v>171</v>
      </c>
      <c r="F80" s="11" t="s">
        <v>181</v>
      </c>
      <c r="G80" s="11">
        <v>180</v>
      </c>
      <c r="H80" s="11">
        <v>180</v>
      </c>
      <c r="I80" s="11">
        <v>400</v>
      </c>
      <c r="J80" s="11">
        <v>13.5</v>
      </c>
      <c r="K80" s="11">
        <v>13.5</v>
      </c>
      <c r="L80" s="11">
        <v>9.8000000000000007</v>
      </c>
      <c r="M80" s="11">
        <v>0</v>
      </c>
      <c r="N80" s="11">
        <v>0</v>
      </c>
      <c r="O80" s="11">
        <v>14478.026920923539</v>
      </c>
      <c r="P80" s="11">
        <v>1</v>
      </c>
      <c r="Q80" s="11">
        <v>2.2222222222222223</v>
      </c>
      <c r="R80" s="11">
        <v>1</v>
      </c>
      <c r="S80" s="11" t="s">
        <v>208</v>
      </c>
      <c r="T80" s="11"/>
      <c r="U80" s="11"/>
      <c r="V80" s="11"/>
      <c r="W80" s="11"/>
      <c r="X80" s="11"/>
      <c r="Y80" s="11"/>
      <c r="Z80" s="11"/>
      <c r="AA80" s="11"/>
      <c r="AB80" s="11"/>
      <c r="AD80" s="11">
        <v>20</v>
      </c>
      <c r="AE80" s="11">
        <v>460</v>
      </c>
      <c r="AF80" s="11">
        <v>210000</v>
      </c>
      <c r="AG80" s="100"/>
      <c r="AH80" s="100">
        <v>0.47527514681913197</v>
      </c>
      <c r="AI80" s="11"/>
      <c r="AJ80" s="11"/>
      <c r="AK80" s="100"/>
      <c r="AL80" s="11">
        <v>1.3235076726645034</v>
      </c>
      <c r="AM80" s="11"/>
      <c r="AN80" s="11"/>
      <c r="AO80" s="11"/>
      <c r="AP80" s="11"/>
      <c r="AQ80" s="11"/>
      <c r="AR80" s="11"/>
      <c r="AS80" s="11"/>
      <c r="AT80" s="11"/>
      <c r="AU80" s="11"/>
      <c r="AV80" s="11"/>
      <c r="BK80">
        <v>3.0612244897959178</v>
      </c>
      <c r="BL80">
        <v>0.37296959600166596</v>
      </c>
      <c r="BT80">
        <v>0</v>
      </c>
    </row>
    <row r="81" spans="1:72" x14ac:dyDescent="0.25">
      <c r="A81" s="16">
        <v>78</v>
      </c>
      <c r="B81" s="16">
        <v>414</v>
      </c>
      <c r="C81" s="11" t="s">
        <v>467</v>
      </c>
      <c r="D81" s="11" t="s">
        <v>467</v>
      </c>
      <c r="E81" s="11" t="s">
        <v>171</v>
      </c>
      <c r="F81" s="11" t="s">
        <v>181</v>
      </c>
      <c r="G81" s="11">
        <v>180</v>
      </c>
      <c r="H81" s="11">
        <v>180</v>
      </c>
      <c r="I81" s="11">
        <v>400</v>
      </c>
      <c r="J81" s="11">
        <v>13.5</v>
      </c>
      <c r="K81" s="11">
        <v>13.5</v>
      </c>
      <c r="L81" s="11">
        <v>9.8000000000000007</v>
      </c>
      <c r="M81" s="11">
        <v>0</v>
      </c>
      <c r="N81" s="11">
        <v>0</v>
      </c>
      <c r="O81" s="11">
        <v>18179.176660106998</v>
      </c>
      <c r="P81" s="11">
        <v>1</v>
      </c>
      <c r="Q81" s="11">
        <v>2.2222222222222223</v>
      </c>
      <c r="R81" s="11">
        <v>1</v>
      </c>
      <c r="S81" s="11" t="s">
        <v>208</v>
      </c>
      <c r="T81" s="11"/>
      <c r="U81" s="11"/>
      <c r="V81" s="11"/>
      <c r="W81" s="11"/>
      <c r="X81" s="11"/>
      <c r="Y81" s="11"/>
      <c r="Z81" s="11"/>
      <c r="AA81" s="11"/>
      <c r="AB81" s="11"/>
      <c r="AD81" s="11">
        <v>20</v>
      </c>
      <c r="AE81" s="11">
        <v>460</v>
      </c>
      <c r="AF81" s="11">
        <v>210000</v>
      </c>
      <c r="AG81" s="100"/>
      <c r="AH81" s="100">
        <v>0.32145121735813253</v>
      </c>
      <c r="AI81" s="11"/>
      <c r="AJ81" s="11"/>
      <c r="AK81" s="100"/>
      <c r="AL81" s="11">
        <v>1.6599190546550644</v>
      </c>
      <c r="AM81" s="11"/>
      <c r="AN81" s="11"/>
      <c r="AO81" s="11"/>
      <c r="AP81" s="11"/>
      <c r="AQ81" s="11"/>
      <c r="AR81" s="11"/>
      <c r="AS81" s="11"/>
      <c r="AT81" s="11"/>
      <c r="AU81" s="11"/>
      <c r="AV81" s="11"/>
      <c r="BK81">
        <v>3.0612244897959178</v>
      </c>
      <c r="BL81">
        <v>0.37296959600166596</v>
      </c>
      <c r="BT81">
        <v>0</v>
      </c>
    </row>
    <row r="82" spans="1:72" x14ac:dyDescent="0.25">
      <c r="A82" s="16">
        <v>79</v>
      </c>
      <c r="B82" s="16">
        <v>415</v>
      </c>
      <c r="C82" s="11" t="s">
        <v>468</v>
      </c>
      <c r="D82" s="11" t="s">
        <v>468</v>
      </c>
      <c r="E82" s="11" t="s">
        <v>171</v>
      </c>
      <c r="F82" s="11" t="s">
        <v>181</v>
      </c>
      <c r="G82" s="11">
        <v>180</v>
      </c>
      <c r="H82" s="11">
        <v>180</v>
      </c>
      <c r="I82" s="11">
        <v>400</v>
      </c>
      <c r="J82" s="11">
        <v>13.5</v>
      </c>
      <c r="K82" s="11">
        <v>13.5</v>
      </c>
      <c r="L82" s="11">
        <v>9.8000000000000007</v>
      </c>
      <c r="M82" s="11">
        <v>0</v>
      </c>
      <c r="N82" s="11">
        <v>0</v>
      </c>
      <c r="O82" s="11">
        <v>21771.469054020359</v>
      </c>
      <c r="P82" s="11">
        <v>1</v>
      </c>
      <c r="Q82" s="11">
        <v>2.2222222222222223</v>
      </c>
      <c r="R82" s="11">
        <v>1</v>
      </c>
      <c r="S82" s="11" t="s">
        <v>208</v>
      </c>
      <c r="T82" s="11"/>
      <c r="U82" s="11"/>
      <c r="V82" s="11"/>
      <c r="W82" s="11"/>
      <c r="X82" s="11"/>
      <c r="Y82" s="11"/>
      <c r="Z82" s="11"/>
      <c r="AA82" s="11"/>
      <c r="AB82" s="11"/>
      <c r="AD82" s="11">
        <v>20</v>
      </c>
      <c r="AE82" s="11">
        <v>460</v>
      </c>
      <c r="AF82" s="11">
        <v>210000</v>
      </c>
      <c r="AG82" s="100"/>
      <c r="AH82" s="100">
        <v>0.22063122022846759</v>
      </c>
      <c r="AI82" s="11"/>
      <c r="AJ82" s="11"/>
      <c r="AK82" s="100"/>
      <c r="AL82" s="11">
        <v>1.9867106837270554</v>
      </c>
      <c r="AM82" s="11"/>
      <c r="AN82" s="11"/>
      <c r="AO82" s="11"/>
      <c r="AP82" s="11"/>
      <c r="AQ82" s="11"/>
      <c r="AR82" s="11"/>
      <c r="AS82" s="11"/>
      <c r="AT82" s="11"/>
      <c r="AU82" s="11"/>
      <c r="AV82" s="11"/>
      <c r="BK82">
        <v>3.0612244897959178</v>
      </c>
      <c r="BL82">
        <v>0.37296959600166596</v>
      </c>
      <c r="BT82">
        <v>0</v>
      </c>
    </row>
    <row r="83" spans="1:72" x14ac:dyDescent="0.25">
      <c r="A83" s="16">
        <v>80</v>
      </c>
      <c r="B83" s="16">
        <v>416</v>
      </c>
      <c r="C83" s="11" t="s">
        <v>469</v>
      </c>
      <c r="D83" s="11" t="s">
        <v>469</v>
      </c>
      <c r="E83" s="11" t="s">
        <v>171</v>
      </c>
      <c r="F83" s="11" t="s">
        <v>181</v>
      </c>
      <c r="G83" s="11">
        <v>180</v>
      </c>
      <c r="H83" s="11">
        <v>180</v>
      </c>
      <c r="I83" s="11">
        <v>400</v>
      </c>
      <c r="J83" s="11">
        <v>13.5</v>
      </c>
      <c r="K83" s="11">
        <v>13.5</v>
      </c>
      <c r="L83" s="11">
        <v>9.8000000000000007</v>
      </c>
      <c r="M83" s="11">
        <v>0</v>
      </c>
      <c r="N83" s="11">
        <v>0</v>
      </c>
      <c r="O83" s="11">
        <v>27214.336317525449</v>
      </c>
      <c r="P83" s="11">
        <v>1</v>
      </c>
      <c r="Q83" s="11">
        <v>2.2222222222222223</v>
      </c>
      <c r="R83" s="11">
        <v>1</v>
      </c>
      <c r="S83" s="11" t="s">
        <v>208</v>
      </c>
      <c r="T83" s="11"/>
      <c r="U83" s="11"/>
      <c r="V83" s="11"/>
      <c r="W83" s="11"/>
      <c r="X83" s="11"/>
      <c r="Y83" s="11"/>
      <c r="Z83" s="11"/>
      <c r="AA83" s="11"/>
      <c r="AB83" s="11"/>
      <c r="AD83" s="11">
        <v>20</v>
      </c>
      <c r="AE83" s="11">
        <v>460</v>
      </c>
      <c r="AF83" s="11">
        <v>210000</v>
      </c>
      <c r="AG83" s="100"/>
      <c r="AH83" s="100">
        <v>0.13890496794901122</v>
      </c>
      <c r="AI83" s="11"/>
      <c r="AJ83" s="11"/>
      <c r="AK83" s="100"/>
      <c r="AL83" s="11">
        <v>2.4821322196192268</v>
      </c>
      <c r="AM83" s="11"/>
      <c r="AN83" s="11"/>
      <c r="AO83" s="11"/>
      <c r="AP83" s="11"/>
      <c r="AQ83" s="11"/>
      <c r="AR83" s="11"/>
      <c r="AS83" s="11"/>
      <c r="AT83" s="11"/>
      <c r="AU83" s="11"/>
      <c r="AV83" s="11"/>
      <c r="BK83">
        <v>3.0612244897959178</v>
      </c>
      <c r="BL83">
        <v>0.37296959600166596</v>
      </c>
      <c r="BT83">
        <v>0</v>
      </c>
    </row>
    <row r="84" spans="1:72" x14ac:dyDescent="0.25">
      <c r="A84" s="16">
        <v>81</v>
      </c>
      <c r="B84" s="16">
        <v>417</v>
      </c>
      <c r="C84" s="11" t="s">
        <v>470</v>
      </c>
      <c r="D84" s="11" t="s">
        <v>470</v>
      </c>
      <c r="E84" s="11" t="s">
        <v>171</v>
      </c>
      <c r="F84" s="11" t="s">
        <v>181</v>
      </c>
      <c r="G84" s="11">
        <v>180</v>
      </c>
      <c r="H84" s="11">
        <v>180</v>
      </c>
      <c r="I84" s="11">
        <v>400</v>
      </c>
      <c r="J84" s="11">
        <v>13.5</v>
      </c>
      <c r="K84" s="11">
        <v>13.5</v>
      </c>
      <c r="L84" s="11">
        <v>6.8</v>
      </c>
      <c r="M84" s="11">
        <v>0</v>
      </c>
      <c r="N84" s="11">
        <v>0</v>
      </c>
      <c r="O84" s="11">
        <v>3401.0483023502402</v>
      </c>
      <c r="P84" s="11">
        <v>2</v>
      </c>
      <c r="Q84" s="11">
        <v>2.2222222222222223</v>
      </c>
      <c r="R84" s="11">
        <v>1</v>
      </c>
      <c r="S84" s="11" t="s">
        <v>208</v>
      </c>
      <c r="T84" s="11"/>
      <c r="U84" s="11"/>
      <c r="V84" s="11"/>
      <c r="W84" s="11"/>
      <c r="X84" s="11"/>
      <c r="Y84" s="11"/>
      <c r="Z84" s="11"/>
      <c r="AA84" s="11"/>
      <c r="AB84" s="11"/>
      <c r="AD84" s="11">
        <v>20</v>
      </c>
      <c r="AE84" s="11">
        <v>460</v>
      </c>
      <c r="AF84" s="11">
        <v>210000</v>
      </c>
      <c r="AG84" s="100"/>
      <c r="AH84" s="100">
        <v>1.0508303235893854</v>
      </c>
      <c r="AI84" s="11"/>
      <c r="AJ84" s="11"/>
      <c r="AK84" s="100"/>
      <c r="AL84" s="11">
        <v>0.31996432570368077</v>
      </c>
      <c r="AM84" s="11"/>
      <c r="AN84" s="11"/>
      <c r="AO84" s="11"/>
      <c r="AP84" s="11"/>
      <c r="AQ84" s="11"/>
      <c r="AR84" s="11"/>
      <c r="AS84" s="11"/>
      <c r="AT84" s="11"/>
      <c r="AU84" s="11"/>
      <c r="AV84" s="11"/>
      <c r="BK84">
        <v>4.4117647058823533</v>
      </c>
      <c r="BL84">
        <v>0.7162629757785467</v>
      </c>
      <c r="BT84">
        <v>0</v>
      </c>
    </row>
    <row r="85" spans="1:72" x14ac:dyDescent="0.25">
      <c r="A85" s="16">
        <v>82</v>
      </c>
      <c r="B85" s="16">
        <v>418</v>
      </c>
      <c r="C85" s="11" t="s">
        <v>471</v>
      </c>
      <c r="D85" s="11" t="s">
        <v>471</v>
      </c>
      <c r="E85" s="11" t="s">
        <v>171</v>
      </c>
      <c r="F85" s="11" t="s">
        <v>181</v>
      </c>
      <c r="G85" s="11">
        <v>180</v>
      </c>
      <c r="H85" s="11">
        <v>180</v>
      </c>
      <c r="I85" s="11">
        <v>400</v>
      </c>
      <c r="J85" s="11">
        <v>13.5</v>
      </c>
      <c r="K85" s="11">
        <v>13.5</v>
      </c>
      <c r="L85" s="11">
        <v>6.8</v>
      </c>
      <c r="M85" s="11">
        <v>0</v>
      </c>
      <c r="N85" s="11">
        <v>0</v>
      </c>
      <c r="O85" s="11">
        <v>5668.4138372504003</v>
      </c>
      <c r="P85" s="11">
        <v>2</v>
      </c>
      <c r="Q85" s="11">
        <v>2.2222222222222223</v>
      </c>
      <c r="R85" s="11">
        <v>1</v>
      </c>
      <c r="S85" s="11" t="s">
        <v>208</v>
      </c>
      <c r="T85" s="11"/>
      <c r="U85" s="11"/>
      <c r="V85" s="11"/>
      <c r="W85" s="11"/>
      <c r="X85" s="11"/>
      <c r="Y85" s="11"/>
      <c r="Z85" s="11"/>
      <c r="AA85" s="11"/>
      <c r="AB85" s="11"/>
      <c r="AD85" s="11">
        <v>20</v>
      </c>
      <c r="AE85" s="11">
        <v>460</v>
      </c>
      <c r="AF85" s="11">
        <v>210000</v>
      </c>
      <c r="AG85" s="100"/>
      <c r="AH85" s="100">
        <v>0.92151291058284557</v>
      </c>
      <c r="AI85" s="11"/>
      <c r="AJ85" s="11"/>
      <c r="AK85" s="100"/>
      <c r="AL85" s="11">
        <v>0.50909920638661421</v>
      </c>
      <c r="AM85" s="11"/>
      <c r="AN85" s="11"/>
      <c r="AO85" s="11"/>
      <c r="AP85" s="11"/>
      <c r="AQ85" s="11"/>
      <c r="AR85" s="11"/>
      <c r="AS85" s="11"/>
      <c r="AT85" s="11"/>
      <c r="AU85" s="11"/>
      <c r="AV85" s="11"/>
      <c r="BK85">
        <v>4.4117647058823533</v>
      </c>
      <c r="BL85">
        <v>0.7162629757785467</v>
      </c>
      <c r="BT85">
        <v>0</v>
      </c>
    </row>
    <row r="86" spans="1:72" x14ac:dyDescent="0.25">
      <c r="A86" s="16">
        <v>83</v>
      </c>
      <c r="B86" s="16">
        <v>419</v>
      </c>
      <c r="C86" s="11" t="s">
        <v>472</v>
      </c>
      <c r="D86" s="11" t="s">
        <v>472</v>
      </c>
      <c r="E86" s="11" t="s">
        <v>171</v>
      </c>
      <c r="F86" s="11" t="s">
        <v>181</v>
      </c>
      <c r="G86" s="11">
        <v>180</v>
      </c>
      <c r="H86" s="11">
        <v>180</v>
      </c>
      <c r="I86" s="11">
        <v>400</v>
      </c>
      <c r="J86" s="11">
        <v>13.5</v>
      </c>
      <c r="K86" s="11">
        <v>13.5</v>
      </c>
      <c r="L86" s="11">
        <v>6.8</v>
      </c>
      <c r="M86" s="11">
        <v>0</v>
      </c>
      <c r="N86" s="11">
        <v>0</v>
      </c>
      <c r="O86" s="11">
        <v>8502.6207558756014</v>
      </c>
      <c r="P86" s="11">
        <v>2</v>
      </c>
      <c r="Q86" s="11">
        <v>2.2222222222222223</v>
      </c>
      <c r="R86" s="11">
        <v>1</v>
      </c>
      <c r="S86" s="11" t="s">
        <v>208</v>
      </c>
      <c r="T86" s="11"/>
      <c r="U86" s="11"/>
      <c r="V86" s="11"/>
      <c r="W86" s="11"/>
      <c r="X86" s="11"/>
      <c r="Y86" s="11"/>
      <c r="Z86" s="11"/>
      <c r="AA86" s="11"/>
      <c r="AB86" s="11"/>
      <c r="AD86" s="11">
        <v>20</v>
      </c>
      <c r="AE86" s="11">
        <v>460</v>
      </c>
      <c r="AF86" s="11">
        <v>210000</v>
      </c>
      <c r="AG86" s="100"/>
      <c r="AH86" s="100">
        <v>0.73725695324548057</v>
      </c>
      <c r="AI86" s="11"/>
      <c r="AJ86" s="11"/>
      <c r="AK86" s="100"/>
      <c r="AL86" s="11">
        <v>0.75414141589095252</v>
      </c>
      <c r="AM86" s="11"/>
      <c r="AN86" s="11"/>
      <c r="AO86" s="11"/>
      <c r="AP86" s="11"/>
      <c r="AQ86" s="11"/>
      <c r="AR86" s="11"/>
      <c r="AS86" s="11"/>
      <c r="AT86" s="11"/>
      <c r="AU86" s="11"/>
      <c r="AV86" s="11"/>
      <c r="BK86">
        <v>4.4117647058823533</v>
      </c>
      <c r="BL86">
        <v>0.7162629757785467</v>
      </c>
      <c r="BT86">
        <v>0</v>
      </c>
    </row>
    <row r="87" spans="1:72" x14ac:dyDescent="0.25">
      <c r="A87" s="16">
        <v>84</v>
      </c>
      <c r="B87" s="16">
        <v>420</v>
      </c>
      <c r="C87" s="11" t="s">
        <v>473</v>
      </c>
      <c r="D87" s="11" t="s">
        <v>473</v>
      </c>
      <c r="E87" s="11" t="s">
        <v>171</v>
      </c>
      <c r="F87" s="11" t="s">
        <v>181</v>
      </c>
      <c r="G87" s="11">
        <v>180</v>
      </c>
      <c r="H87" s="11">
        <v>180</v>
      </c>
      <c r="I87" s="11">
        <v>400</v>
      </c>
      <c r="J87" s="11">
        <v>13.5</v>
      </c>
      <c r="K87" s="11">
        <v>13.5</v>
      </c>
      <c r="L87" s="11">
        <v>6.8</v>
      </c>
      <c r="M87" s="11">
        <v>0</v>
      </c>
      <c r="N87" s="11">
        <v>0</v>
      </c>
      <c r="O87" s="11">
        <v>11336.827674500801</v>
      </c>
      <c r="P87" s="11">
        <v>2</v>
      </c>
      <c r="Q87" s="11">
        <v>2.2222222222222223</v>
      </c>
      <c r="R87" s="11">
        <v>1</v>
      </c>
      <c r="S87" s="11" t="s">
        <v>208</v>
      </c>
      <c r="T87" s="11"/>
      <c r="U87" s="11"/>
      <c r="V87" s="11"/>
      <c r="W87" s="11"/>
      <c r="X87" s="11"/>
      <c r="Y87" s="11"/>
      <c r="Z87" s="11"/>
      <c r="AA87" s="11"/>
      <c r="AB87" s="11"/>
      <c r="AD87" s="11">
        <v>20</v>
      </c>
      <c r="AE87" s="11">
        <v>460</v>
      </c>
      <c r="AF87" s="11">
        <v>210000</v>
      </c>
      <c r="AG87" s="100"/>
      <c r="AH87" s="100">
        <v>0.64167052526860724</v>
      </c>
      <c r="AI87" s="11"/>
      <c r="AJ87" s="11"/>
      <c r="AK87" s="100"/>
      <c r="AL87" s="11">
        <v>0.99998986932819389</v>
      </c>
      <c r="AM87" s="11"/>
      <c r="AN87" s="11"/>
      <c r="AO87" s="11"/>
      <c r="AP87" s="11"/>
      <c r="AQ87" s="11"/>
      <c r="AR87" s="11"/>
      <c r="AS87" s="11"/>
      <c r="AT87" s="11"/>
      <c r="AU87" s="11"/>
      <c r="AV87" s="11"/>
      <c r="BK87">
        <v>4.4117647058823533</v>
      </c>
      <c r="BL87">
        <v>0.7162629757785467</v>
      </c>
      <c r="BT87">
        <v>0</v>
      </c>
    </row>
    <row r="88" spans="1:72" x14ac:dyDescent="0.25">
      <c r="A88" s="16">
        <v>85</v>
      </c>
      <c r="B88" s="16">
        <v>421</v>
      </c>
      <c r="C88" s="11" t="s">
        <v>474</v>
      </c>
      <c r="D88" s="11" t="s">
        <v>474</v>
      </c>
      <c r="E88" s="11" t="s">
        <v>171</v>
      </c>
      <c r="F88" s="11" t="s">
        <v>181</v>
      </c>
      <c r="G88" s="11">
        <v>180</v>
      </c>
      <c r="H88" s="11">
        <v>180</v>
      </c>
      <c r="I88" s="11">
        <v>400</v>
      </c>
      <c r="J88" s="11">
        <v>13.5</v>
      </c>
      <c r="K88" s="11">
        <v>13.5</v>
      </c>
      <c r="L88" s="11">
        <v>6.8</v>
      </c>
      <c r="M88" s="11">
        <v>0</v>
      </c>
      <c r="N88" s="11">
        <v>0</v>
      </c>
      <c r="O88" s="11">
        <v>15077.980807086065</v>
      </c>
      <c r="P88" s="11">
        <v>2</v>
      </c>
      <c r="Q88" s="11">
        <v>2.2222222222222223</v>
      </c>
      <c r="R88" s="11">
        <v>1</v>
      </c>
      <c r="S88" s="11" t="s">
        <v>208</v>
      </c>
      <c r="T88" s="11"/>
      <c r="U88" s="11"/>
      <c r="V88" s="11"/>
      <c r="W88" s="11"/>
      <c r="X88" s="11"/>
      <c r="Y88" s="11"/>
      <c r="Z88" s="11"/>
      <c r="AA88" s="11"/>
      <c r="AB88" s="11"/>
      <c r="AD88" s="11">
        <v>20</v>
      </c>
      <c r="AE88" s="11">
        <v>460</v>
      </c>
      <c r="AF88" s="11">
        <v>210000</v>
      </c>
      <c r="AG88" s="11"/>
      <c r="AH88" s="11">
        <v>0.47651172451092111</v>
      </c>
      <c r="AI88" s="11"/>
      <c r="AJ88" s="11"/>
      <c r="AK88" s="11"/>
      <c r="AL88" s="11">
        <v>1.3258298867810701</v>
      </c>
      <c r="AM88" s="11"/>
      <c r="AN88" s="11"/>
      <c r="AO88" s="11"/>
      <c r="AP88" s="11"/>
      <c r="AQ88" s="11"/>
      <c r="AR88" s="11"/>
      <c r="AS88" s="11"/>
      <c r="AT88" s="11"/>
      <c r="AU88" s="11"/>
      <c r="AV88" s="11"/>
      <c r="BK88">
        <v>4.4117647058823533</v>
      </c>
      <c r="BL88">
        <v>0.7162629757785467</v>
      </c>
      <c r="BT88">
        <v>0</v>
      </c>
    </row>
    <row r="89" spans="1:72" x14ac:dyDescent="0.25">
      <c r="A89" s="16">
        <v>86</v>
      </c>
      <c r="B89" s="16">
        <v>422</v>
      </c>
      <c r="C89" s="11" t="s">
        <v>475</v>
      </c>
      <c r="D89" s="11" t="s">
        <v>475</v>
      </c>
      <c r="E89" s="11" t="s">
        <v>171</v>
      </c>
      <c r="F89" s="11" t="s">
        <v>181</v>
      </c>
      <c r="G89" s="11">
        <v>180</v>
      </c>
      <c r="H89" s="11">
        <v>180</v>
      </c>
      <c r="I89" s="11">
        <v>400</v>
      </c>
      <c r="J89" s="11">
        <v>13.5</v>
      </c>
      <c r="K89" s="11">
        <v>13.5</v>
      </c>
      <c r="L89" s="11">
        <v>6.8</v>
      </c>
      <c r="M89" s="11">
        <v>0</v>
      </c>
      <c r="N89" s="11">
        <v>0</v>
      </c>
      <c r="O89" s="11">
        <v>18932.502216416335</v>
      </c>
      <c r="P89" s="11">
        <v>2</v>
      </c>
      <c r="Q89" s="11">
        <v>2.2222222222222223</v>
      </c>
      <c r="R89" s="11">
        <v>1</v>
      </c>
      <c r="S89" s="11" t="s">
        <v>208</v>
      </c>
      <c r="T89" s="11"/>
      <c r="U89" s="11"/>
      <c r="V89" s="11"/>
      <c r="W89" s="11"/>
      <c r="X89" s="11"/>
      <c r="Y89" s="11"/>
      <c r="Z89" s="11"/>
      <c r="AA89" s="11"/>
      <c r="AB89" s="11"/>
      <c r="AD89" s="11">
        <v>20</v>
      </c>
      <c r="AE89" s="11">
        <v>460</v>
      </c>
      <c r="AF89" s="11">
        <v>210000</v>
      </c>
      <c r="AG89" s="11"/>
      <c r="AH89" s="11">
        <v>0.32204665704309271</v>
      </c>
      <c r="AI89" s="11"/>
      <c r="AJ89" s="11"/>
      <c r="AK89" s="11"/>
      <c r="AL89" s="11">
        <v>1.6623104385775715</v>
      </c>
      <c r="AM89" s="11"/>
      <c r="AN89" s="11"/>
      <c r="AO89" s="11"/>
      <c r="AP89" s="11"/>
      <c r="AQ89" s="11"/>
      <c r="AR89" s="11"/>
      <c r="AS89" s="11"/>
      <c r="AT89" s="11"/>
      <c r="AU89" s="11"/>
      <c r="AV89" s="11"/>
      <c r="BK89">
        <v>4.4117647058823533</v>
      </c>
      <c r="BL89">
        <v>0.7162629757785467</v>
      </c>
      <c r="BT89">
        <v>0</v>
      </c>
    </row>
    <row r="90" spans="1:72" x14ac:dyDescent="0.25">
      <c r="A90" s="16">
        <v>87</v>
      </c>
      <c r="B90" s="16">
        <v>423</v>
      </c>
      <c r="C90" s="11" t="s">
        <v>476</v>
      </c>
      <c r="D90" s="11" t="s">
        <v>476</v>
      </c>
      <c r="E90" s="11" t="s">
        <v>171</v>
      </c>
      <c r="F90" s="11" t="s">
        <v>181</v>
      </c>
      <c r="G90" s="11">
        <v>180</v>
      </c>
      <c r="H90" s="11">
        <v>180</v>
      </c>
      <c r="I90" s="11">
        <v>400</v>
      </c>
      <c r="J90" s="11">
        <v>13.5</v>
      </c>
      <c r="K90" s="11">
        <v>13.5</v>
      </c>
      <c r="L90" s="11">
        <v>6.8</v>
      </c>
      <c r="M90" s="11">
        <v>0</v>
      </c>
      <c r="N90" s="11">
        <v>0</v>
      </c>
      <c r="O90" s="11">
        <v>22673.655349001601</v>
      </c>
      <c r="P90" s="11">
        <v>2</v>
      </c>
      <c r="Q90" s="11">
        <v>2.2222222222222223</v>
      </c>
      <c r="R90" s="11">
        <v>1</v>
      </c>
      <c r="S90" s="11" t="s">
        <v>208</v>
      </c>
      <c r="T90" s="11"/>
      <c r="U90" s="11"/>
      <c r="V90" s="11"/>
      <c r="W90" s="11"/>
      <c r="X90" s="11"/>
      <c r="Y90" s="11"/>
      <c r="Z90" s="11"/>
      <c r="AA90" s="11"/>
      <c r="AB90" s="11"/>
      <c r="AD90" s="11">
        <v>20</v>
      </c>
      <c r="AE90" s="11">
        <v>460</v>
      </c>
      <c r="AF90" s="11">
        <v>210000</v>
      </c>
      <c r="AG90" s="11"/>
      <c r="AH90" s="11">
        <v>0.2215232069598497</v>
      </c>
      <c r="AI90" s="11"/>
      <c r="AJ90" s="11"/>
      <c r="AK90" s="11"/>
      <c r="AL90" s="11">
        <v>1.9892062285729404</v>
      </c>
      <c r="AM90" s="11"/>
      <c r="AN90" s="11"/>
      <c r="AO90" s="11"/>
      <c r="AP90" s="11"/>
      <c r="AQ90" s="11"/>
      <c r="AR90" s="11"/>
      <c r="AS90" s="11"/>
      <c r="AT90" s="11"/>
      <c r="AU90" s="11"/>
      <c r="AV90" s="11"/>
      <c r="BK90">
        <v>4.4117647058823533</v>
      </c>
      <c r="BL90">
        <v>0.7162629757785467</v>
      </c>
      <c r="BT90">
        <v>0</v>
      </c>
    </row>
    <row r="91" spans="1:72" x14ac:dyDescent="0.25">
      <c r="A91" s="16">
        <v>88</v>
      </c>
      <c r="B91" s="16">
        <v>424</v>
      </c>
      <c r="C91" s="11" t="s">
        <v>477</v>
      </c>
      <c r="D91" s="11" t="s">
        <v>477</v>
      </c>
      <c r="E91" s="11" t="s">
        <v>171</v>
      </c>
      <c r="F91" s="11" t="s">
        <v>181</v>
      </c>
      <c r="G91" s="11">
        <v>180</v>
      </c>
      <c r="H91" s="11">
        <v>180</v>
      </c>
      <c r="I91" s="11">
        <v>400</v>
      </c>
      <c r="J91" s="11">
        <v>13.5</v>
      </c>
      <c r="K91" s="11">
        <v>13.5</v>
      </c>
      <c r="L91" s="11">
        <v>6.8</v>
      </c>
      <c r="M91" s="11">
        <v>0</v>
      </c>
      <c r="N91" s="11">
        <v>0</v>
      </c>
      <c r="O91" s="11">
        <v>28342.069186252003</v>
      </c>
      <c r="P91" s="11">
        <v>2</v>
      </c>
      <c r="Q91" s="11">
        <v>2.2222222222222223</v>
      </c>
      <c r="R91" s="11">
        <v>1</v>
      </c>
      <c r="S91" s="11" t="s">
        <v>208</v>
      </c>
      <c r="T91" s="11"/>
      <c r="U91" s="11"/>
      <c r="V91" s="11"/>
      <c r="W91" s="11"/>
      <c r="X91" s="11"/>
      <c r="Y91" s="11"/>
      <c r="Z91" s="11"/>
      <c r="AA91" s="11"/>
      <c r="AB91" s="11"/>
      <c r="AD91" s="11">
        <v>20</v>
      </c>
      <c r="AE91" s="11">
        <v>460</v>
      </c>
      <c r="AF91" s="11">
        <v>210000</v>
      </c>
      <c r="AG91" s="11"/>
      <c r="AH91" s="11">
        <v>0.13961224759109089</v>
      </c>
      <c r="AI91" s="11"/>
      <c r="AJ91" s="11"/>
      <c r="AK91" s="11"/>
      <c r="AL91" s="11">
        <v>2.4849088856448769</v>
      </c>
      <c r="AM91" s="11"/>
      <c r="AN91" s="11"/>
      <c r="AO91" s="11"/>
      <c r="AP91" s="11"/>
      <c r="AQ91" s="11"/>
      <c r="AR91" s="11"/>
      <c r="AS91" s="11"/>
      <c r="AT91" s="11"/>
      <c r="AU91" s="11"/>
      <c r="AV91" s="11"/>
      <c r="BK91">
        <v>4.4117647058823533</v>
      </c>
      <c r="BL91">
        <v>0.7162629757785467</v>
      </c>
      <c r="BT91">
        <v>0</v>
      </c>
    </row>
    <row r="92" spans="1:72" x14ac:dyDescent="0.25">
      <c r="A92" s="16">
        <v>89</v>
      </c>
      <c r="B92" s="16">
        <v>425</v>
      </c>
      <c r="C92" s="11" t="s">
        <v>478</v>
      </c>
      <c r="D92" s="11" t="s">
        <v>478</v>
      </c>
      <c r="E92" s="11" t="s">
        <v>171</v>
      </c>
      <c r="F92" s="11" t="s">
        <v>181</v>
      </c>
      <c r="G92" s="11">
        <v>180</v>
      </c>
      <c r="H92" s="11">
        <v>180</v>
      </c>
      <c r="I92" s="11">
        <v>400</v>
      </c>
      <c r="J92" s="11">
        <v>13.5</v>
      </c>
      <c r="K92" s="11">
        <v>13.5</v>
      </c>
      <c r="L92" s="11">
        <v>4.9000000000000004</v>
      </c>
      <c r="M92" s="11">
        <v>0</v>
      </c>
      <c r="N92" s="11">
        <v>0</v>
      </c>
      <c r="O92" s="11">
        <v>3506.3771372783826</v>
      </c>
      <c r="P92" s="11">
        <v>2</v>
      </c>
      <c r="Q92" s="11">
        <v>2.2222222222222223</v>
      </c>
      <c r="R92" s="11">
        <v>1</v>
      </c>
      <c r="S92" s="11" t="s">
        <v>208</v>
      </c>
      <c r="T92" s="11"/>
      <c r="U92" s="11"/>
      <c r="V92" s="11"/>
      <c r="W92" s="11"/>
      <c r="X92" s="11"/>
      <c r="Y92" s="11"/>
      <c r="Z92" s="11"/>
      <c r="AA92" s="11"/>
      <c r="AB92" s="11"/>
      <c r="AD92" s="11">
        <v>20</v>
      </c>
      <c r="AE92" s="11">
        <v>460</v>
      </c>
      <c r="AF92" s="11">
        <v>210000</v>
      </c>
      <c r="AG92" s="11"/>
      <c r="AH92" s="11">
        <v>1.0491400605201944</v>
      </c>
      <c r="AI92" s="11"/>
      <c r="AJ92" s="11"/>
      <c r="AK92" s="11"/>
      <c r="AL92" s="11">
        <v>0.32628304900899752</v>
      </c>
      <c r="AM92" s="11"/>
      <c r="AN92" s="11"/>
      <c r="AO92" s="11"/>
      <c r="AP92" s="11"/>
      <c r="AQ92" s="11"/>
      <c r="AR92" s="11"/>
      <c r="AS92" s="11"/>
      <c r="AT92" s="11"/>
      <c r="AU92" s="11"/>
      <c r="AV92" s="11"/>
      <c r="BK92">
        <v>6.1224489795918355</v>
      </c>
      <c r="BL92">
        <v>1.3082049146189088</v>
      </c>
      <c r="BT92">
        <v>0</v>
      </c>
    </row>
    <row r="93" spans="1:72" x14ac:dyDescent="0.25">
      <c r="A93" s="16">
        <v>90</v>
      </c>
      <c r="B93" s="16">
        <v>426</v>
      </c>
      <c r="C93" s="11" t="s">
        <v>479</v>
      </c>
      <c r="D93" s="11" t="s">
        <v>479</v>
      </c>
      <c r="E93" s="11" t="s">
        <v>171</v>
      </c>
      <c r="F93" s="11" t="s">
        <v>181</v>
      </c>
      <c r="G93" s="11">
        <v>180</v>
      </c>
      <c r="H93" s="11">
        <v>180</v>
      </c>
      <c r="I93" s="11">
        <v>400</v>
      </c>
      <c r="J93" s="11">
        <v>13.5</v>
      </c>
      <c r="K93" s="11">
        <v>13.5</v>
      </c>
      <c r="L93" s="11">
        <v>4.9000000000000004</v>
      </c>
      <c r="M93" s="11">
        <v>0</v>
      </c>
      <c r="N93" s="11">
        <v>0</v>
      </c>
      <c r="O93" s="11">
        <v>5843.9618954639709</v>
      </c>
      <c r="P93" s="11">
        <v>2</v>
      </c>
      <c r="Q93" s="11">
        <v>2.2222222222222223</v>
      </c>
      <c r="R93" s="11">
        <v>1</v>
      </c>
      <c r="S93" s="11" t="s">
        <v>208</v>
      </c>
      <c r="T93" s="11"/>
      <c r="U93" s="11"/>
      <c r="V93" s="11"/>
      <c r="W93" s="11"/>
      <c r="X93" s="11"/>
      <c r="Y93" s="11"/>
      <c r="Z93" s="11"/>
      <c r="AA93" s="11"/>
      <c r="AB93" s="11"/>
      <c r="AD93" s="11">
        <v>20</v>
      </c>
      <c r="AE93" s="11">
        <v>460</v>
      </c>
      <c r="AF93" s="11">
        <v>210000</v>
      </c>
      <c r="AG93" s="11"/>
      <c r="AH93" s="11">
        <v>0.91315176456013381</v>
      </c>
      <c r="AI93" s="11"/>
      <c r="AJ93" s="11"/>
      <c r="AK93" s="11"/>
      <c r="AL93" s="11">
        <v>0.51331484940211636</v>
      </c>
      <c r="AM93" s="11"/>
      <c r="AN93" s="11"/>
      <c r="AO93" s="11"/>
      <c r="AP93" s="11"/>
      <c r="AQ93" s="11"/>
      <c r="AR93" s="11"/>
      <c r="AS93" s="11"/>
      <c r="AT93" s="11"/>
      <c r="AU93" s="11"/>
      <c r="AV93" s="11"/>
      <c r="BK93">
        <v>6.1224489795918355</v>
      </c>
      <c r="BL93">
        <v>1.3082049146189088</v>
      </c>
      <c r="BT93">
        <v>0</v>
      </c>
    </row>
    <row r="94" spans="1:72" x14ac:dyDescent="0.25">
      <c r="A94" s="16">
        <v>91</v>
      </c>
      <c r="B94" s="16">
        <v>427</v>
      </c>
      <c r="C94" s="11" t="s">
        <v>480</v>
      </c>
      <c r="D94" s="11" t="s">
        <v>480</v>
      </c>
      <c r="E94" s="11" t="s">
        <v>171</v>
      </c>
      <c r="F94" s="11" t="s">
        <v>181</v>
      </c>
      <c r="G94" s="11">
        <v>180</v>
      </c>
      <c r="H94" s="11">
        <v>180</v>
      </c>
      <c r="I94" s="11">
        <v>400</v>
      </c>
      <c r="J94" s="11">
        <v>13.5</v>
      </c>
      <c r="K94" s="11">
        <v>13.5</v>
      </c>
      <c r="L94" s="11">
        <v>4.9000000000000004</v>
      </c>
      <c r="M94" s="11">
        <v>0</v>
      </c>
      <c r="N94" s="11">
        <v>0</v>
      </c>
      <c r="O94" s="11">
        <v>8765.9428431959568</v>
      </c>
      <c r="P94" s="11">
        <v>2</v>
      </c>
      <c r="Q94" s="11">
        <v>2.2222222222222223</v>
      </c>
      <c r="R94" s="11">
        <v>1</v>
      </c>
      <c r="S94" s="11" t="s">
        <v>208</v>
      </c>
      <c r="T94" s="11"/>
      <c r="U94" s="11"/>
      <c r="V94" s="11"/>
      <c r="W94" s="11"/>
      <c r="X94" s="11"/>
      <c r="Y94" s="11"/>
      <c r="Z94" s="11"/>
      <c r="AA94" s="11"/>
      <c r="AB94" s="11"/>
      <c r="AD94" s="11">
        <v>20</v>
      </c>
      <c r="AE94" s="11">
        <v>460</v>
      </c>
      <c r="AF94" s="11">
        <v>210000</v>
      </c>
      <c r="AG94" s="11"/>
      <c r="AH94" s="11">
        <v>0.72912524002809043</v>
      </c>
      <c r="AI94" s="11"/>
      <c r="AJ94" s="11"/>
      <c r="AK94" s="11"/>
      <c r="AL94" s="11">
        <v>0.75716971327928984</v>
      </c>
      <c r="AM94" s="11"/>
      <c r="AN94" s="11"/>
      <c r="AO94" s="11"/>
      <c r="AP94" s="11"/>
      <c r="AQ94" s="11"/>
      <c r="AR94" s="11"/>
      <c r="AS94" s="11"/>
      <c r="AT94" s="11"/>
      <c r="AU94" s="11"/>
      <c r="AV94" s="11"/>
      <c r="BK94">
        <v>6.1224489795918355</v>
      </c>
      <c r="BL94">
        <v>1.3082049146189088</v>
      </c>
      <c r="BT94">
        <v>0</v>
      </c>
    </row>
    <row r="95" spans="1:72" x14ac:dyDescent="0.25">
      <c r="A95" s="16">
        <v>92</v>
      </c>
      <c r="B95" s="16">
        <v>428</v>
      </c>
      <c r="C95" s="11" t="s">
        <v>481</v>
      </c>
      <c r="D95" s="11" t="s">
        <v>481</v>
      </c>
      <c r="E95" s="11" t="s">
        <v>171</v>
      </c>
      <c r="F95" s="11" t="s">
        <v>181</v>
      </c>
      <c r="G95" s="11">
        <v>180</v>
      </c>
      <c r="H95" s="11">
        <v>180</v>
      </c>
      <c r="I95" s="11">
        <v>400</v>
      </c>
      <c r="J95" s="11">
        <v>13.5</v>
      </c>
      <c r="K95" s="11">
        <v>13.5</v>
      </c>
      <c r="L95" s="11">
        <v>4.9000000000000004</v>
      </c>
      <c r="M95" s="11">
        <v>0</v>
      </c>
      <c r="N95" s="11">
        <v>0</v>
      </c>
      <c r="O95" s="11">
        <v>11687.923790927942</v>
      </c>
      <c r="P95" s="11">
        <v>2</v>
      </c>
      <c r="Q95" s="11">
        <v>2.2222222222222223</v>
      </c>
      <c r="R95" s="11">
        <v>1</v>
      </c>
      <c r="S95" s="11" t="s">
        <v>208</v>
      </c>
      <c r="T95" s="11"/>
      <c r="U95" s="11"/>
      <c r="V95" s="11"/>
      <c r="W95" s="11"/>
      <c r="X95" s="11"/>
      <c r="Y95" s="11"/>
      <c r="Z95" s="11"/>
      <c r="AA95" s="11"/>
      <c r="AB95" s="11"/>
      <c r="AD95" s="11">
        <v>20</v>
      </c>
      <c r="AE95" s="11">
        <v>460</v>
      </c>
      <c r="AF95" s="11">
        <v>210000</v>
      </c>
      <c r="AG95" s="11"/>
      <c r="AH95" s="11">
        <v>0.64209403393041364</v>
      </c>
      <c r="AI95" s="11"/>
      <c r="AJ95" s="11"/>
      <c r="AK95" s="11"/>
      <c r="AL95" s="11">
        <v>1.0579782245740785</v>
      </c>
      <c r="AM95" s="11"/>
      <c r="AN95" s="11"/>
      <c r="AO95" s="11"/>
      <c r="AP95" s="11"/>
      <c r="AQ95" s="11"/>
      <c r="AR95" s="11"/>
      <c r="AS95" s="11"/>
      <c r="AT95" s="11"/>
      <c r="AU95" s="11"/>
      <c r="AV95" s="11"/>
      <c r="BK95">
        <v>6.1224489795918355</v>
      </c>
      <c r="BL95">
        <v>1.3082049146189088</v>
      </c>
      <c r="BT95">
        <v>0</v>
      </c>
    </row>
    <row r="96" spans="1:72" x14ac:dyDescent="0.25">
      <c r="A96" s="16">
        <v>93</v>
      </c>
      <c r="B96" s="16">
        <v>429</v>
      </c>
      <c r="C96" s="11" t="s">
        <v>482</v>
      </c>
      <c r="D96" s="11" t="s">
        <v>482</v>
      </c>
      <c r="E96" s="11" t="s">
        <v>171</v>
      </c>
      <c r="F96" s="11" t="s">
        <v>181</v>
      </c>
      <c r="G96" s="11">
        <v>180</v>
      </c>
      <c r="H96" s="11">
        <v>180</v>
      </c>
      <c r="I96" s="11">
        <v>400</v>
      </c>
      <c r="J96" s="11">
        <v>13.5</v>
      </c>
      <c r="K96" s="11">
        <v>13.5</v>
      </c>
      <c r="L96" s="11">
        <v>4.9000000000000004</v>
      </c>
      <c r="M96" s="11">
        <v>0</v>
      </c>
      <c r="N96" s="11">
        <v>0</v>
      </c>
      <c r="O96" s="11">
        <v>15544.938641934164</v>
      </c>
      <c r="P96" s="11">
        <v>2</v>
      </c>
      <c r="Q96" s="11">
        <v>2.2222222222222223</v>
      </c>
      <c r="R96" s="11">
        <v>1</v>
      </c>
      <c r="S96" s="11" t="s">
        <v>208</v>
      </c>
      <c r="T96" s="11"/>
      <c r="U96" s="11"/>
      <c r="V96" s="11"/>
      <c r="W96" s="11"/>
      <c r="X96" s="11"/>
      <c r="Y96" s="11"/>
      <c r="Z96" s="11"/>
      <c r="AA96" s="11"/>
      <c r="AB96" s="11"/>
      <c r="AD96" s="11">
        <v>20</v>
      </c>
      <c r="AE96" s="11">
        <v>460</v>
      </c>
      <c r="AF96" s="11">
        <v>210000</v>
      </c>
      <c r="AG96" s="11"/>
      <c r="AH96" s="11">
        <v>0.47719076863611143</v>
      </c>
      <c r="AI96" s="11"/>
      <c r="AJ96" s="11"/>
      <c r="AK96" s="11"/>
      <c r="AL96" s="11">
        <v>1.3280527483139295</v>
      </c>
      <c r="AM96" s="11"/>
      <c r="AN96" s="11"/>
      <c r="AO96" s="11"/>
      <c r="AP96" s="11"/>
      <c r="AQ96" s="11"/>
      <c r="AR96" s="11"/>
      <c r="AS96" s="11"/>
      <c r="AT96" s="11"/>
      <c r="AU96" s="11"/>
      <c r="AV96" s="11"/>
      <c r="BK96">
        <v>6.1224489795918355</v>
      </c>
      <c r="BL96">
        <v>1.3082049146189088</v>
      </c>
      <c r="BT96">
        <v>0</v>
      </c>
    </row>
    <row r="97" spans="1:72" x14ac:dyDescent="0.25">
      <c r="A97" s="16">
        <v>94</v>
      </c>
      <c r="B97" s="16">
        <v>430</v>
      </c>
      <c r="C97" s="11" t="s">
        <v>483</v>
      </c>
      <c r="D97" s="11" t="s">
        <v>483</v>
      </c>
      <c r="E97" s="11" t="s">
        <v>171</v>
      </c>
      <c r="F97" s="11" t="s">
        <v>181</v>
      </c>
      <c r="G97" s="11">
        <v>180</v>
      </c>
      <c r="H97" s="11">
        <v>180</v>
      </c>
      <c r="I97" s="11">
        <v>400</v>
      </c>
      <c r="J97" s="11">
        <v>13.5</v>
      </c>
      <c r="K97" s="11">
        <v>13.5</v>
      </c>
      <c r="L97" s="11">
        <v>4.9000000000000004</v>
      </c>
      <c r="M97" s="11">
        <v>0</v>
      </c>
      <c r="N97" s="11">
        <v>0</v>
      </c>
      <c r="O97" s="11">
        <v>19518.832730849663</v>
      </c>
      <c r="P97" s="11">
        <v>2</v>
      </c>
      <c r="Q97" s="11">
        <v>2.2222222222222223</v>
      </c>
      <c r="R97" s="11">
        <v>1</v>
      </c>
      <c r="S97" s="11" t="s">
        <v>208</v>
      </c>
      <c r="T97" s="11"/>
      <c r="U97" s="11"/>
      <c r="V97" s="11"/>
      <c r="W97" s="11"/>
      <c r="X97" s="11"/>
      <c r="Y97" s="11"/>
      <c r="Z97" s="11"/>
      <c r="AA97" s="11"/>
      <c r="AB97" s="11"/>
      <c r="AD97" s="11">
        <v>20</v>
      </c>
      <c r="AE97" s="11">
        <v>460</v>
      </c>
      <c r="AF97" s="11">
        <v>210000</v>
      </c>
      <c r="AG97" s="11"/>
      <c r="AH97" s="11">
        <v>0.32235343053849291</v>
      </c>
      <c r="AI97" s="11"/>
      <c r="AJ97" s="11"/>
      <c r="AK97" s="11"/>
      <c r="AL97" s="11">
        <v>1.6643601362988905</v>
      </c>
      <c r="AM97" s="11"/>
      <c r="AN97" s="11"/>
      <c r="AO97" s="11"/>
      <c r="AP97" s="11"/>
      <c r="AQ97" s="11"/>
      <c r="AR97" s="11"/>
      <c r="AS97" s="11"/>
      <c r="AT97" s="11"/>
      <c r="AU97" s="11"/>
      <c r="AV97" s="11"/>
      <c r="BK97">
        <v>6.1224489795918355</v>
      </c>
      <c r="BL97">
        <v>1.3082049146189088</v>
      </c>
      <c r="BT97">
        <v>0</v>
      </c>
    </row>
    <row r="98" spans="1:72" x14ac:dyDescent="0.25">
      <c r="A98" s="16">
        <v>95</v>
      </c>
      <c r="B98" s="16">
        <v>431</v>
      </c>
      <c r="C98" s="11" t="s">
        <v>484</v>
      </c>
      <c r="D98" s="11" t="s">
        <v>484</v>
      </c>
      <c r="E98" s="11" t="s">
        <v>171</v>
      </c>
      <c r="F98" s="11" t="s">
        <v>181</v>
      </c>
      <c r="G98" s="11">
        <v>180</v>
      </c>
      <c r="H98" s="11">
        <v>180</v>
      </c>
      <c r="I98" s="11">
        <v>400</v>
      </c>
      <c r="J98" s="11">
        <v>13.5</v>
      </c>
      <c r="K98" s="11">
        <v>13.5</v>
      </c>
      <c r="L98" s="11">
        <v>4.9000000000000004</v>
      </c>
      <c r="M98" s="11">
        <v>0</v>
      </c>
      <c r="N98" s="11">
        <v>0</v>
      </c>
      <c r="O98" s="11">
        <v>23375.847581855884</v>
      </c>
      <c r="P98" s="11">
        <v>2</v>
      </c>
      <c r="Q98" s="11">
        <v>2.2222222222222223</v>
      </c>
      <c r="R98" s="11">
        <v>1</v>
      </c>
      <c r="S98" s="11" t="s">
        <v>208</v>
      </c>
      <c r="T98" s="11"/>
      <c r="U98" s="11"/>
      <c r="V98" s="11"/>
      <c r="W98" s="11"/>
      <c r="X98" s="11"/>
      <c r="Y98" s="11"/>
      <c r="Z98" s="11"/>
      <c r="AA98" s="11"/>
      <c r="AB98" s="11"/>
      <c r="AD98" s="11">
        <v>20</v>
      </c>
      <c r="AE98" s="11">
        <v>460</v>
      </c>
      <c r="AF98" s="11">
        <v>210000</v>
      </c>
      <c r="AG98" s="11"/>
      <c r="AH98" s="11">
        <v>0.22206046985182673</v>
      </c>
      <c r="AI98" s="11"/>
      <c r="AJ98" s="11"/>
      <c r="AK98" s="11"/>
      <c r="AL98" s="11">
        <v>1.9912490521002526</v>
      </c>
      <c r="AM98" s="11"/>
      <c r="AN98" s="11"/>
      <c r="AO98" s="11"/>
      <c r="AP98" s="11"/>
      <c r="AQ98" s="11"/>
      <c r="AR98" s="11"/>
      <c r="AS98" s="11"/>
      <c r="AT98" s="11"/>
      <c r="AU98" s="11"/>
      <c r="AV98" s="11"/>
      <c r="BK98">
        <v>6.1224489795918355</v>
      </c>
      <c r="BL98">
        <v>1.3082049146189088</v>
      </c>
      <c r="BT98">
        <v>0</v>
      </c>
    </row>
    <row r="99" spans="1:72" x14ac:dyDescent="0.25">
      <c r="A99" s="16">
        <v>96</v>
      </c>
      <c r="B99" s="16">
        <v>432</v>
      </c>
      <c r="C99" s="11" t="s">
        <v>485</v>
      </c>
      <c r="D99" s="11" t="s">
        <v>485</v>
      </c>
      <c r="E99" s="11" t="s">
        <v>171</v>
      </c>
      <c r="F99" s="11" t="s">
        <v>181</v>
      </c>
      <c r="G99" s="11">
        <v>180</v>
      </c>
      <c r="H99" s="11">
        <v>180</v>
      </c>
      <c r="I99" s="11">
        <v>400</v>
      </c>
      <c r="J99" s="11">
        <v>13.5</v>
      </c>
      <c r="K99" s="11">
        <v>13.5</v>
      </c>
      <c r="L99" s="11">
        <v>4.9000000000000004</v>
      </c>
      <c r="M99" s="11">
        <v>0</v>
      </c>
      <c r="N99" s="11">
        <v>0</v>
      </c>
      <c r="O99" s="11">
        <v>29219.809477319857</v>
      </c>
      <c r="P99" s="11">
        <v>2</v>
      </c>
      <c r="Q99" s="11">
        <v>2.2222222222222223</v>
      </c>
      <c r="R99" s="11">
        <v>1</v>
      </c>
      <c r="S99" s="11" t="s">
        <v>208</v>
      </c>
      <c r="T99" s="11"/>
      <c r="U99" s="11"/>
      <c r="V99" s="11"/>
      <c r="W99" s="11"/>
      <c r="X99" s="11"/>
      <c r="Y99" s="11"/>
      <c r="Z99" s="11"/>
      <c r="AA99" s="11"/>
      <c r="AB99" s="11"/>
      <c r="AD99" s="11">
        <v>20</v>
      </c>
      <c r="AE99" s="11">
        <v>460</v>
      </c>
      <c r="AF99" s="11">
        <v>210000</v>
      </c>
      <c r="AG99" s="11"/>
      <c r="AH99" s="11">
        <v>0.14008731708452532</v>
      </c>
      <c r="AI99" s="11"/>
      <c r="AJ99" s="11"/>
      <c r="AK99" s="11"/>
      <c r="AL99" s="11">
        <v>2.4869863003521537</v>
      </c>
      <c r="AM99" s="11"/>
      <c r="AN99" s="11"/>
      <c r="AO99" s="11"/>
      <c r="AP99" s="11"/>
      <c r="AQ99" s="11"/>
      <c r="AR99" s="11"/>
      <c r="AS99" s="11"/>
      <c r="AT99" s="11"/>
      <c r="AU99" s="11"/>
      <c r="AV99" s="11"/>
      <c r="BK99">
        <v>6.1224489795918355</v>
      </c>
      <c r="BL99">
        <v>1.3082049146189088</v>
      </c>
      <c r="BT99">
        <v>0</v>
      </c>
    </row>
    <row r="100" spans="1:72" x14ac:dyDescent="0.25">
      <c r="A100" s="16">
        <v>97</v>
      </c>
      <c r="B100" s="16">
        <v>481</v>
      </c>
      <c r="C100" s="11" t="s">
        <v>534</v>
      </c>
      <c r="D100" s="11" t="s">
        <v>534</v>
      </c>
      <c r="E100" s="11" t="s">
        <v>171</v>
      </c>
      <c r="F100" s="11" t="s">
        <v>181</v>
      </c>
      <c r="G100" s="11">
        <v>180</v>
      </c>
      <c r="H100" s="11">
        <v>180</v>
      </c>
      <c r="I100" s="11">
        <v>400</v>
      </c>
      <c r="J100" s="11">
        <v>13.5</v>
      </c>
      <c r="K100" s="11">
        <v>13.5</v>
      </c>
      <c r="L100" s="11">
        <v>24.7</v>
      </c>
      <c r="M100" s="11">
        <v>0</v>
      </c>
      <c r="N100" s="11">
        <v>0</v>
      </c>
      <c r="O100" s="11">
        <v>3281.4238674358298</v>
      </c>
      <c r="P100" s="11">
        <v>1</v>
      </c>
      <c r="Q100" s="11">
        <v>2.2222222222222223</v>
      </c>
      <c r="R100" s="11">
        <v>1</v>
      </c>
      <c r="S100" s="11" t="s">
        <v>208</v>
      </c>
      <c r="T100" s="11"/>
      <c r="U100" s="11"/>
      <c r="V100" s="11"/>
      <c r="W100" s="11"/>
      <c r="X100" s="11"/>
      <c r="Y100" s="11"/>
      <c r="Z100" s="11"/>
      <c r="AA100" s="11"/>
      <c r="AB100" s="11"/>
      <c r="AD100" s="11">
        <v>20</v>
      </c>
      <c r="AE100" s="11">
        <v>355</v>
      </c>
      <c r="AF100" s="11">
        <v>210000</v>
      </c>
      <c r="AG100" s="11"/>
      <c r="AH100" s="11">
        <v>1.0278495397304894</v>
      </c>
      <c r="AI100" s="11"/>
      <c r="AJ100" s="11"/>
      <c r="AK100" s="11"/>
      <c r="AL100" s="11">
        <v>0.30446519928076798</v>
      </c>
      <c r="AM100" s="11"/>
      <c r="AN100" s="11"/>
      <c r="AO100" s="11"/>
      <c r="AP100" s="11"/>
      <c r="AQ100" s="11"/>
      <c r="AR100" s="11"/>
      <c r="AS100" s="11"/>
      <c r="AT100" s="11"/>
      <c r="AU100" s="11"/>
      <c r="AV100" s="11"/>
      <c r="BK100">
        <v>1.214574898785425</v>
      </c>
      <c r="BL100">
        <v>8.0693012506351525E-2</v>
      </c>
      <c r="BT100">
        <v>0</v>
      </c>
    </row>
    <row r="101" spans="1:72" x14ac:dyDescent="0.25">
      <c r="A101" s="16">
        <v>98</v>
      </c>
      <c r="B101" s="16">
        <v>482</v>
      </c>
      <c r="C101" s="11" t="s">
        <v>535</v>
      </c>
      <c r="D101" s="11" t="s">
        <v>535</v>
      </c>
      <c r="E101" s="11" t="s">
        <v>171</v>
      </c>
      <c r="F101" s="11" t="s">
        <v>181</v>
      </c>
      <c r="G101" s="11">
        <v>180</v>
      </c>
      <c r="H101" s="11">
        <v>180</v>
      </c>
      <c r="I101" s="11">
        <v>400</v>
      </c>
      <c r="J101" s="11">
        <v>13.5</v>
      </c>
      <c r="K101" s="11">
        <v>13.5</v>
      </c>
      <c r="L101" s="11">
        <v>24.7</v>
      </c>
      <c r="M101" s="11">
        <v>0</v>
      </c>
      <c r="N101" s="11">
        <v>0</v>
      </c>
      <c r="O101" s="11">
        <v>5469.0397790597162</v>
      </c>
      <c r="P101" s="11">
        <v>1</v>
      </c>
      <c r="Q101" s="11">
        <v>2.2222222222222223</v>
      </c>
      <c r="R101" s="11">
        <v>1</v>
      </c>
      <c r="S101" s="11" t="s">
        <v>208</v>
      </c>
      <c r="T101" s="11"/>
      <c r="U101" s="11"/>
      <c r="V101" s="11"/>
      <c r="W101" s="11"/>
      <c r="X101" s="11"/>
      <c r="Y101" s="11"/>
      <c r="Z101" s="11"/>
      <c r="AA101" s="11"/>
      <c r="AB101" s="11"/>
      <c r="AD101" s="11">
        <v>20</v>
      </c>
      <c r="AE101" s="11">
        <v>355</v>
      </c>
      <c r="AF101" s="11">
        <v>210000</v>
      </c>
      <c r="AG101" s="11"/>
      <c r="AH101" s="11">
        <v>0.95349032107375142</v>
      </c>
      <c r="AI101" s="11"/>
      <c r="AJ101" s="11"/>
      <c r="AK101" s="11"/>
      <c r="AL101" s="11">
        <v>0.49811425725600589</v>
      </c>
      <c r="AM101" s="11"/>
      <c r="AN101" s="11"/>
      <c r="AO101" s="11"/>
      <c r="AP101" s="11"/>
      <c r="AQ101" s="11"/>
      <c r="AR101" s="11"/>
      <c r="AS101" s="11"/>
      <c r="AT101" s="11"/>
      <c r="AU101" s="11"/>
      <c r="AV101" s="11"/>
      <c r="BK101">
        <v>1.214574898785425</v>
      </c>
      <c r="BL101">
        <v>8.0693012506351525E-2</v>
      </c>
      <c r="BT101">
        <v>0</v>
      </c>
    </row>
    <row r="102" spans="1:72" x14ac:dyDescent="0.25">
      <c r="A102" s="16">
        <v>99</v>
      </c>
      <c r="B102" s="16">
        <v>483</v>
      </c>
      <c r="C102" s="11" t="s">
        <v>536</v>
      </c>
      <c r="D102" s="11" t="s">
        <v>536</v>
      </c>
      <c r="E102" s="11" t="s">
        <v>171</v>
      </c>
      <c r="F102" s="11" t="s">
        <v>181</v>
      </c>
      <c r="G102" s="11">
        <v>180</v>
      </c>
      <c r="H102" s="11">
        <v>180</v>
      </c>
      <c r="I102" s="11">
        <v>400</v>
      </c>
      <c r="J102" s="11">
        <v>13.5</v>
      </c>
      <c r="K102" s="11">
        <v>13.5</v>
      </c>
      <c r="L102" s="11">
        <v>24.7</v>
      </c>
      <c r="M102" s="11">
        <v>0</v>
      </c>
      <c r="N102" s="11">
        <v>0</v>
      </c>
      <c r="O102" s="11">
        <v>8203.5596685895744</v>
      </c>
      <c r="P102" s="11">
        <v>1</v>
      </c>
      <c r="Q102" s="11">
        <v>2.2222222222222223</v>
      </c>
      <c r="R102" s="11">
        <v>1</v>
      </c>
      <c r="S102" s="11" t="s">
        <v>208</v>
      </c>
      <c r="T102" s="11"/>
      <c r="U102" s="11"/>
      <c r="V102" s="11"/>
      <c r="W102" s="11"/>
      <c r="X102" s="11"/>
      <c r="Y102" s="11"/>
      <c r="Z102" s="11"/>
      <c r="AA102" s="11"/>
      <c r="AB102" s="11"/>
      <c r="AD102" s="11">
        <v>20</v>
      </c>
      <c r="AE102" s="11">
        <v>355</v>
      </c>
      <c r="AF102" s="11">
        <v>210000</v>
      </c>
      <c r="AG102" s="11"/>
      <c r="AH102" s="11">
        <v>0.76564567703417596</v>
      </c>
      <c r="AI102" s="11"/>
      <c r="AJ102" s="11"/>
      <c r="AK102" s="11"/>
      <c r="AL102" s="11">
        <v>0.74472422761121626</v>
      </c>
      <c r="AM102" s="11"/>
      <c r="AN102" s="11"/>
      <c r="AO102" s="11"/>
      <c r="AP102" s="11"/>
      <c r="AQ102" s="11"/>
      <c r="AR102" s="11"/>
      <c r="AS102" s="11"/>
      <c r="AT102" s="11"/>
      <c r="AU102" s="11"/>
      <c r="AV102" s="11"/>
      <c r="BK102">
        <v>1.214574898785425</v>
      </c>
      <c r="BL102">
        <v>8.0693012506351525E-2</v>
      </c>
      <c r="BT102">
        <v>0</v>
      </c>
    </row>
    <row r="103" spans="1:72" x14ac:dyDescent="0.25">
      <c r="A103" s="16">
        <v>100</v>
      </c>
      <c r="B103" s="16">
        <v>484</v>
      </c>
      <c r="C103" s="11" t="s">
        <v>537</v>
      </c>
      <c r="D103" s="11" t="s">
        <v>537</v>
      </c>
      <c r="E103" s="11" t="s">
        <v>171</v>
      </c>
      <c r="F103" s="11" t="s">
        <v>181</v>
      </c>
      <c r="G103" s="11">
        <v>180</v>
      </c>
      <c r="H103" s="11">
        <v>180</v>
      </c>
      <c r="I103" s="11">
        <v>400</v>
      </c>
      <c r="J103" s="11">
        <v>13.5</v>
      </c>
      <c r="K103" s="11">
        <v>13.5</v>
      </c>
      <c r="L103" s="11">
        <v>24.7</v>
      </c>
      <c r="M103" s="11">
        <v>0</v>
      </c>
      <c r="N103" s="11">
        <v>0</v>
      </c>
      <c r="O103" s="11">
        <v>10938.079558119432</v>
      </c>
      <c r="P103" s="11">
        <v>1</v>
      </c>
      <c r="Q103" s="11">
        <v>2.2222222222222223</v>
      </c>
      <c r="R103" s="11">
        <v>1</v>
      </c>
      <c r="S103" s="11" t="s">
        <v>208</v>
      </c>
      <c r="T103" s="11"/>
      <c r="U103" s="11"/>
      <c r="V103" s="11"/>
      <c r="W103" s="11"/>
      <c r="X103" s="11"/>
      <c r="Y103" s="11"/>
      <c r="Z103" s="11"/>
      <c r="AA103" s="11"/>
      <c r="AB103" s="11"/>
      <c r="AD103" s="11">
        <v>20</v>
      </c>
      <c r="AE103" s="11">
        <v>355</v>
      </c>
      <c r="AF103" s="11">
        <v>210000</v>
      </c>
      <c r="AG103" s="11"/>
      <c r="AH103" s="11">
        <v>0.63197316835115258</v>
      </c>
      <c r="AI103" s="11"/>
      <c r="AJ103" s="11"/>
      <c r="AK103" s="11"/>
      <c r="AL103" s="11">
        <v>0.99090324557390197</v>
      </c>
      <c r="AM103" s="11"/>
      <c r="AN103" s="11"/>
      <c r="AO103" s="11"/>
      <c r="AP103" s="11"/>
      <c r="AQ103" s="11"/>
      <c r="AR103" s="11"/>
      <c r="AS103" s="11"/>
      <c r="AT103" s="11"/>
      <c r="AU103" s="11"/>
      <c r="AV103" s="11"/>
      <c r="BK103">
        <v>1.214574898785425</v>
      </c>
      <c r="BL103">
        <v>8.0693012506351525E-2</v>
      </c>
      <c r="BT103">
        <v>0</v>
      </c>
    </row>
    <row r="104" spans="1:72" x14ac:dyDescent="0.25">
      <c r="A104" s="16">
        <v>101</v>
      </c>
      <c r="B104" s="16">
        <v>485</v>
      </c>
      <c r="C104" s="11" t="s">
        <v>538</v>
      </c>
      <c r="D104" s="11" t="s">
        <v>538</v>
      </c>
      <c r="E104" s="11" t="s">
        <v>171</v>
      </c>
      <c r="F104" s="11" t="s">
        <v>181</v>
      </c>
      <c r="G104" s="11">
        <v>180</v>
      </c>
      <c r="H104" s="11">
        <v>180</v>
      </c>
      <c r="I104" s="11">
        <v>400</v>
      </c>
      <c r="J104" s="11">
        <v>13.5</v>
      </c>
      <c r="K104" s="11">
        <v>13.5</v>
      </c>
      <c r="L104" s="11">
        <v>24.7</v>
      </c>
      <c r="M104" s="11">
        <v>0</v>
      </c>
      <c r="N104" s="11">
        <v>0</v>
      </c>
      <c r="O104" s="11">
        <v>14547.645812298848</v>
      </c>
      <c r="P104" s="11">
        <v>1</v>
      </c>
      <c r="Q104" s="11">
        <v>2.2222222222222223</v>
      </c>
      <c r="R104" s="11">
        <v>1</v>
      </c>
      <c r="S104" s="11" t="s">
        <v>208</v>
      </c>
      <c r="T104" s="11"/>
      <c r="U104" s="11"/>
      <c r="V104" s="11"/>
      <c r="W104" s="11"/>
      <c r="X104" s="11"/>
      <c r="Y104" s="11"/>
      <c r="Z104" s="11"/>
      <c r="AA104" s="11"/>
      <c r="AB104" s="11"/>
      <c r="AD104" s="11">
        <v>20</v>
      </c>
      <c r="AE104" s="11">
        <v>355</v>
      </c>
      <c r="AF104" s="11">
        <v>210000</v>
      </c>
      <c r="AG104" s="11"/>
      <c r="AH104" s="11">
        <v>0.46369295258593263</v>
      </c>
      <c r="AI104" s="11"/>
      <c r="AJ104" s="11"/>
      <c r="AK104" s="11"/>
      <c r="AL104" s="11">
        <v>1.3163696035292809</v>
      </c>
      <c r="AM104" s="11"/>
      <c r="AN104" s="11"/>
      <c r="AO104" s="11"/>
      <c r="AP104" s="11"/>
      <c r="AQ104" s="11"/>
      <c r="AR104" s="11"/>
      <c r="AS104" s="11"/>
      <c r="AT104" s="11"/>
      <c r="AU104" s="11"/>
      <c r="AV104" s="11"/>
      <c r="BK104">
        <v>1.214574898785425</v>
      </c>
      <c r="BL104">
        <v>8.0693012506351525E-2</v>
      </c>
      <c r="BT104">
        <v>0</v>
      </c>
    </row>
    <row r="105" spans="1:72" x14ac:dyDescent="0.25">
      <c r="A105" s="16">
        <v>102</v>
      </c>
      <c r="B105" s="16">
        <v>486</v>
      </c>
      <c r="C105" s="11" t="s">
        <v>539</v>
      </c>
      <c r="D105" s="11" t="s">
        <v>539</v>
      </c>
      <c r="E105" s="11" t="s">
        <v>171</v>
      </c>
      <c r="F105" s="11" t="s">
        <v>181</v>
      </c>
      <c r="G105" s="11">
        <v>180</v>
      </c>
      <c r="H105" s="11">
        <v>180</v>
      </c>
      <c r="I105" s="11">
        <v>400</v>
      </c>
      <c r="J105" s="11">
        <v>13.5</v>
      </c>
      <c r="K105" s="11">
        <v>13.5</v>
      </c>
      <c r="L105" s="11">
        <v>24.7</v>
      </c>
      <c r="M105" s="11">
        <v>0</v>
      </c>
      <c r="N105" s="11">
        <v>0</v>
      </c>
      <c r="O105" s="11">
        <v>18266.592862059453</v>
      </c>
      <c r="P105" s="11">
        <v>1</v>
      </c>
      <c r="Q105" s="11">
        <v>2.2222222222222223</v>
      </c>
      <c r="R105" s="11">
        <v>1</v>
      </c>
      <c r="S105" s="11" t="s">
        <v>208</v>
      </c>
      <c r="T105" s="11"/>
      <c r="U105" s="11"/>
      <c r="V105" s="11"/>
      <c r="W105" s="11"/>
      <c r="X105" s="11"/>
      <c r="Y105" s="11"/>
      <c r="Z105" s="11"/>
      <c r="AA105" s="11"/>
      <c r="AB105" s="11"/>
      <c r="AD105" s="11">
        <v>20</v>
      </c>
      <c r="AE105" s="11">
        <v>355</v>
      </c>
      <c r="AF105" s="11">
        <v>210000</v>
      </c>
      <c r="AG105" s="11"/>
      <c r="AH105" s="11">
        <v>0.31388784818849391</v>
      </c>
      <c r="AI105" s="11"/>
      <c r="AJ105" s="11"/>
      <c r="AK105" s="11"/>
      <c r="AL105" s="11">
        <v>1.6519603835858643</v>
      </c>
      <c r="AM105" s="11"/>
      <c r="AN105" s="11"/>
      <c r="AO105" s="11"/>
      <c r="AP105" s="11"/>
      <c r="AQ105" s="11"/>
      <c r="AR105" s="11"/>
      <c r="AS105" s="11"/>
      <c r="AT105" s="11"/>
      <c r="AU105" s="11"/>
      <c r="AV105" s="11"/>
      <c r="BK105">
        <v>1.214574898785425</v>
      </c>
      <c r="BL105">
        <v>8.0693012506351525E-2</v>
      </c>
      <c r="BT105">
        <v>0</v>
      </c>
    </row>
    <row r="106" spans="1:72" x14ac:dyDescent="0.25">
      <c r="A106" s="16">
        <v>103</v>
      </c>
      <c r="B106" s="16">
        <v>487</v>
      </c>
      <c r="C106" s="11" t="s">
        <v>540</v>
      </c>
      <c r="D106" s="11" t="s">
        <v>540</v>
      </c>
      <c r="E106" s="11" t="s">
        <v>171</v>
      </c>
      <c r="F106" s="11" t="s">
        <v>181</v>
      </c>
      <c r="G106" s="11">
        <v>180</v>
      </c>
      <c r="H106" s="11">
        <v>180</v>
      </c>
      <c r="I106" s="11">
        <v>400</v>
      </c>
      <c r="J106" s="11">
        <v>13.5</v>
      </c>
      <c r="K106" s="11">
        <v>13.5</v>
      </c>
      <c r="L106" s="11">
        <v>24.7</v>
      </c>
      <c r="M106" s="11">
        <v>0</v>
      </c>
      <c r="N106" s="11">
        <v>0</v>
      </c>
      <c r="O106" s="11">
        <v>21876.159116238865</v>
      </c>
      <c r="P106" s="11">
        <v>1</v>
      </c>
      <c r="Q106" s="11">
        <v>2.2222222222222223</v>
      </c>
      <c r="R106" s="11">
        <v>1</v>
      </c>
      <c r="S106" s="11" t="s">
        <v>208</v>
      </c>
      <c r="T106" s="11"/>
      <c r="U106" s="11"/>
      <c r="V106" s="11"/>
      <c r="W106" s="11"/>
      <c r="X106" s="11"/>
      <c r="Y106" s="11"/>
      <c r="Z106" s="11"/>
      <c r="AA106" s="11"/>
      <c r="AB106" s="11"/>
      <c r="AD106" s="11">
        <v>20</v>
      </c>
      <c r="AE106" s="11">
        <v>355</v>
      </c>
      <c r="AF106" s="11">
        <v>210000</v>
      </c>
      <c r="AG106" s="11"/>
      <c r="AH106" s="11">
        <v>0.21450469997867838</v>
      </c>
      <c r="AI106" s="11"/>
      <c r="AJ106" s="11"/>
      <c r="AK106" s="11"/>
      <c r="AL106" s="11">
        <v>1.977812531026079</v>
      </c>
      <c r="AM106" s="11"/>
      <c r="AN106" s="11"/>
      <c r="AO106" s="11"/>
      <c r="AP106" s="11"/>
      <c r="AQ106" s="11"/>
      <c r="AR106" s="11"/>
      <c r="AS106" s="11"/>
      <c r="AT106" s="11"/>
      <c r="AU106" s="11"/>
      <c r="AV106" s="11"/>
      <c r="BK106">
        <v>1.214574898785425</v>
      </c>
      <c r="BL106">
        <v>8.0693012506351525E-2</v>
      </c>
      <c r="BT106">
        <v>0</v>
      </c>
    </row>
    <row r="107" spans="1:72" x14ac:dyDescent="0.25">
      <c r="A107" s="16">
        <v>104</v>
      </c>
      <c r="B107" s="16">
        <v>488</v>
      </c>
      <c r="C107" s="11" t="s">
        <v>541</v>
      </c>
      <c r="D107" s="11" t="s">
        <v>541</v>
      </c>
      <c r="E107" s="11" t="s">
        <v>171</v>
      </c>
      <c r="F107" s="11" t="s">
        <v>181</v>
      </c>
      <c r="G107" s="11">
        <v>180</v>
      </c>
      <c r="H107" s="11">
        <v>180</v>
      </c>
      <c r="I107" s="11">
        <v>400</v>
      </c>
      <c r="J107" s="11">
        <v>13.5</v>
      </c>
      <c r="K107" s="11">
        <v>13.5</v>
      </c>
      <c r="L107" s="11">
        <v>24.7</v>
      </c>
      <c r="M107" s="11">
        <v>0</v>
      </c>
      <c r="N107" s="11">
        <v>0</v>
      </c>
      <c r="O107" s="11">
        <v>27345.198895298585</v>
      </c>
      <c r="P107" s="11">
        <v>1</v>
      </c>
      <c r="Q107" s="11">
        <v>2.2222222222222223</v>
      </c>
      <c r="R107" s="11">
        <v>1</v>
      </c>
      <c r="S107" s="11" t="s">
        <v>208</v>
      </c>
      <c r="T107" s="11"/>
      <c r="U107" s="11"/>
      <c r="V107" s="11"/>
      <c r="W107" s="11"/>
      <c r="X107" s="11"/>
      <c r="Y107" s="11"/>
      <c r="Z107" s="11"/>
      <c r="AA107" s="11"/>
      <c r="AB107" s="11"/>
      <c r="AD107" s="11">
        <v>20</v>
      </c>
      <c r="AE107" s="11">
        <v>355</v>
      </c>
      <c r="AF107" s="11">
        <v>210000</v>
      </c>
      <c r="AG107" s="11"/>
      <c r="AH107" s="11">
        <v>0.13478710492539284</v>
      </c>
      <c r="AI107" s="11"/>
      <c r="AJ107" s="11"/>
      <c r="AK107" s="11"/>
      <c r="AL107" s="11">
        <v>2.4716781088229802</v>
      </c>
      <c r="AM107" s="11"/>
      <c r="AN107" s="11"/>
      <c r="AO107" s="11"/>
      <c r="AP107" s="11"/>
      <c r="AQ107" s="11"/>
      <c r="AR107" s="11"/>
      <c r="AS107" s="11"/>
      <c r="AT107" s="11"/>
      <c r="AU107" s="11"/>
      <c r="AV107" s="11"/>
      <c r="BK107">
        <v>1.214574898785425</v>
      </c>
      <c r="BL107">
        <v>8.0693012506351525E-2</v>
      </c>
      <c r="BT107">
        <v>0</v>
      </c>
    </row>
    <row r="108" spans="1:72" x14ac:dyDescent="0.25">
      <c r="A108" s="16">
        <v>105</v>
      </c>
      <c r="B108" s="16">
        <v>489</v>
      </c>
      <c r="C108" s="11" t="s">
        <v>542</v>
      </c>
      <c r="D108" s="11" t="s">
        <v>542</v>
      </c>
      <c r="E108" s="11" t="s">
        <v>171</v>
      </c>
      <c r="F108" s="11" t="s">
        <v>181</v>
      </c>
      <c r="G108" s="11">
        <v>180</v>
      </c>
      <c r="H108" s="11">
        <v>180</v>
      </c>
      <c r="I108" s="11">
        <v>400</v>
      </c>
      <c r="J108" s="11">
        <v>13.5</v>
      </c>
      <c r="K108" s="11">
        <v>13.5</v>
      </c>
      <c r="L108" s="11">
        <v>16</v>
      </c>
      <c r="M108" s="11">
        <v>0</v>
      </c>
      <c r="N108" s="11">
        <v>0</v>
      </c>
      <c r="O108" s="11">
        <v>3488.4093097370087</v>
      </c>
      <c r="P108" s="11">
        <v>1</v>
      </c>
      <c r="Q108" s="11">
        <v>2.2222222222222223</v>
      </c>
      <c r="R108" s="11">
        <v>1</v>
      </c>
      <c r="S108" s="11" t="s">
        <v>208</v>
      </c>
      <c r="T108" s="11"/>
      <c r="U108" s="11"/>
      <c r="V108" s="11"/>
      <c r="W108" s="11"/>
      <c r="X108" s="11"/>
      <c r="Y108" s="11"/>
      <c r="Z108" s="11"/>
      <c r="AA108" s="11"/>
      <c r="AB108" s="11"/>
      <c r="AD108" s="11">
        <v>20</v>
      </c>
      <c r="AE108" s="11">
        <v>355</v>
      </c>
      <c r="AF108" s="11">
        <v>210000</v>
      </c>
      <c r="AG108" s="11"/>
      <c r="AH108" s="11">
        <v>1.0349399542058766</v>
      </c>
      <c r="AI108" s="11"/>
      <c r="AJ108" s="11"/>
      <c r="AK108" s="11"/>
      <c r="AL108" s="11">
        <v>0.30704525084377782</v>
      </c>
      <c r="AM108" s="11"/>
      <c r="AN108" s="11"/>
      <c r="AO108" s="11"/>
      <c r="AP108" s="11"/>
      <c r="AQ108" s="11"/>
      <c r="AR108" s="11"/>
      <c r="AS108" s="11"/>
      <c r="AT108" s="11"/>
      <c r="AU108" s="11"/>
      <c r="AV108" s="11"/>
      <c r="BK108">
        <v>1.875</v>
      </c>
      <c r="BL108">
        <v>0.16171874999999999</v>
      </c>
      <c r="BT108">
        <v>0</v>
      </c>
    </row>
    <row r="109" spans="1:72" x14ac:dyDescent="0.25">
      <c r="A109" s="16">
        <v>106</v>
      </c>
      <c r="B109" s="16">
        <v>490</v>
      </c>
      <c r="C109" s="11" t="s">
        <v>543</v>
      </c>
      <c r="D109" s="11" t="s">
        <v>543</v>
      </c>
      <c r="E109" s="11" t="s">
        <v>171</v>
      </c>
      <c r="F109" s="11" t="s">
        <v>181</v>
      </c>
      <c r="G109" s="11">
        <v>180</v>
      </c>
      <c r="H109" s="11">
        <v>180</v>
      </c>
      <c r="I109" s="11">
        <v>400</v>
      </c>
      <c r="J109" s="11">
        <v>13.5</v>
      </c>
      <c r="K109" s="11">
        <v>13.5</v>
      </c>
      <c r="L109" s="11">
        <v>16</v>
      </c>
      <c r="M109" s="11">
        <v>0</v>
      </c>
      <c r="N109" s="11">
        <v>0</v>
      </c>
      <c r="O109" s="11">
        <v>5814.0155162283472</v>
      </c>
      <c r="P109" s="11">
        <v>1</v>
      </c>
      <c r="Q109" s="11">
        <v>2.2222222222222223</v>
      </c>
      <c r="R109" s="11">
        <v>1</v>
      </c>
      <c r="S109" s="11" t="s">
        <v>208</v>
      </c>
      <c r="T109" s="11"/>
      <c r="U109" s="11"/>
      <c r="V109" s="11"/>
      <c r="W109" s="11"/>
      <c r="X109" s="11"/>
      <c r="Y109" s="11"/>
      <c r="Z109" s="11"/>
      <c r="AA109" s="11"/>
      <c r="AB109" s="11"/>
      <c r="AD109" s="11">
        <v>20</v>
      </c>
      <c r="AE109" s="11">
        <v>355</v>
      </c>
      <c r="AF109" s="11">
        <v>210000</v>
      </c>
      <c r="AG109" s="11"/>
      <c r="AH109" s="11">
        <v>0.93943244401445813</v>
      </c>
      <c r="AI109" s="11"/>
      <c r="AJ109" s="11"/>
      <c r="AK109" s="11"/>
      <c r="AL109" s="11">
        <v>0.50044074130654048</v>
      </c>
      <c r="AM109" s="11"/>
      <c r="AN109" s="11"/>
      <c r="AO109" s="11"/>
      <c r="AP109" s="11"/>
      <c r="AQ109" s="11"/>
      <c r="AR109" s="11"/>
      <c r="AS109" s="11"/>
      <c r="AT109" s="11"/>
      <c r="AU109" s="11"/>
      <c r="AV109" s="11"/>
      <c r="BK109">
        <v>1.875</v>
      </c>
      <c r="BL109">
        <v>0.16171874999999999</v>
      </c>
      <c r="BT109">
        <v>0</v>
      </c>
    </row>
    <row r="110" spans="1:72" x14ac:dyDescent="0.25">
      <c r="A110" s="16">
        <v>107</v>
      </c>
      <c r="B110" s="16">
        <v>491</v>
      </c>
      <c r="C110" s="11" t="s">
        <v>544</v>
      </c>
      <c r="D110" s="11" t="s">
        <v>544</v>
      </c>
      <c r="E110" s="11" t="s">
        <v>171</v>
      </c>
      <c r="F110" s="11" t="s">
        <v>181</v>
      </c>
      <c r="G110" s="11">
        <v>180</v>
      </c>
      <c r="H110" s="11">
        <v>180</v>
      </c>
      <c r="I110" s="11">
        <v>400</v>
      </c>
      <c r="J110" s="11">
        <v>13.5</v>
      </c>
      <c r="K110" s="11">
        <v>13.5</v>
      </c>
      <c r="L110" s="11">
        <v>16</v>
      </c>
      <c r="M110" s="11">
        <v>0</v>
      </c>
      <c r="N110" s="11">
        <v>0</v>
      </c>
      <c r="O110" s="11">
        <v>8721.0232743425222</v>
      </c>
      <c r="P110" s="11">
        <v>1</v>
      </c>
      <c r="Q110" s="11">
        <v>2.2222222222222223</v>
      </c>
      <c r="R110" s="11">
        <v>1</v>
      </c>
      <c r="S110" s="11" t="s">
        <v>208</v>
      </c>
      <c r="T110" s="11"/>
      <c r="U110" s="11"/>
      <c r="V110" s="11"/>
      <c r="W110" s="11"/>
      <c r="X110" s="11"/>
      <c r="Y110" s="11"/>
      <c r="Z110" s="11"/>
      <c r="AA110" s="11"/>
      <c r="AB110" s="11"/>
      <c r="AD110" s="11">
        <v>20</v>
      </c>
      <c r="AE110" s="11">
        <v>355</v>
      </c>
      <c r="AF110" s="11">
        <v>210000</v>
      </c>
      <c r="AG110" s="11"/>
      <c r="AH110" s="11">
        <v>0.75309799081917272</v>
      </c>
      <c r="AI110" s="11"/>
      <c r="AJ110" s="11"/>
      <c r="AK110" s="11"/>
      <c r="AL110" s="11">
        <v>0.7473384293120533</v>
      </c>
      <c r="AM110" s="11"/>
      <c r="AN110" s="11"/>
      <c r="AO110" s="11"/>
      <c r="AP110" s="11"/>
      <c r="AQ110" s="11"/>
      <c r="AR110" s="11"/>
      <c r="AS110" s="11"/>
      <c r="AT110" s="11"/>
      <c r="AU110" s="11"/>
      <c r="AV110" s="11"/>
      <c r="BK110">
        <v>1.875</v>
      </c>
      <c r="BL110">
        <v>0.16171874999999999</v>
      </c>
      <c r="BT110">
        <v>0</v>
      </c>
    </row>
    <row r="111" spans="1:72" x14ac:dyDescent="0.25">
      <c r="A111" s="16">
        <v>108</v>
      </c>
      <c r="B111" s="16">
        <v>492</v>
      </c>
      <c r="C111" s="11" t="s">
        <v>545</v>
      </c>
      <c r="D111" s="11" t="s">
        <v>545</v>
      </c>
      <c r="E111" s="11" t="s">
        <v>171</v>
      </c>
      <c r="F111" s="11" t="s">
        <v>181</v>
      </c>
      <c r="G111" s="11">
        <v>180</v>
      </c>
      <c r="H111" s="11">
        <v>180</v>
      </c>
      <c r="I111" s="11">
        <v>400</v>
      </c>
      <c r="J111" s="11">
        <v>13.5</v>
      </c>
      <c r="K111" s="11">
        <v>13.5</v>
      </c>
      <c r="L111" s="11">
        <v>16</v>
      </c>
      <c r="M111" s="11">
        <v>0</v>
      </c>
      <c r="N111" s="11">
        <v>0</v>
      </c>
      <c r="O111" s="11">
        <v>11628.031032456694</v>
      </c>
      <c r="P111" s="11">
        <v>1</v>
      </c>
      <c r="Q111" s="11">
        <v>2.2222222222222223</v>
      </c>
      <c r="R111" s="11">
        <v>1</v>
      </c>
      <c r="S111" s="11" t="s">
        <v>208</v>
      </c>
      <c r="T111" s="11"/>
      <c r="U111" s="11"/>
      <c r="V111" s="11"/>
      <c r="W111" s="11"/>
      <c r="X111" s="11"/>
      <c r="Y111" s="11"/>
      <c r="Z111" s="11"/>
      <c r="AA111" s="11"/>
      <c r="AB111" s="11"/>
      <c r="AD111" s="11">
        <v>20</v>
      </c>
      <c r="AE111" s="11">
        <v>355</v>
      </c>
      <c r="AF111" s="11">
        <v>210000</v>
      </c>
      <c r="AG111" s="11"/>
      <c r="AH111" s="11">
        <v>0.62989425595362591</v>
      </c>
      <c r="AI111" s="11"/>
      <c r="AJ111" s="11"/>
      <c r="AK111" s="11"/>
      <c r="AL111" s="11">
        <v>0.99393171325219842</v>
      </c>
      <c r="AM111" s="11"/>
      <c r="AN111" s="11"/>
      <c r="AO111" s="11"/>
      <c r="AP111" s="11"/>
      <c r="AQ111" s="11"/>
      <c r="AR111" s="11"/>
      <c r="AS111" s="11"/>
      <c r="AT111" s="11"/>
      <c r="AU111" s="11"/>
      <c r="AV111" s="11"/>
      <c r="BK111">
        <v>1.875</v>
      </c>
      <c r="BL111">
        <v>0.16171874999999999</v>
      </c>
      <c r="BT111">
        <v>0</v>
      </c>
    </row>
    <row r="112" spans="1:72" x14ac:dyDescent="0.25">
      <c r="A112" s="16">
        <v>109</v>
      </c>
      <c r="B112" s="16">
        <v>493</v>
      </c>
      <c r="C112" s="11" t="s">
        <v>546</v>
      </c>
      <c r="D112" s="11" t="s">
        <v>546</v>
      </c>
      <c r="E112" s="11" t="s">
        <v>171</v>
      </c>
      <c r="F112" s="11" t="s">
        <v>181</v>
      </c>
      <c r="G112" s="11">
        <v>180</v>
      </c>
      <c r="H112" s="11">
        <v>180</v>
      </c>
      <c r="I112" s="11">
        <v>400</v>
      </c>
      <c r="J112" s="11">
        <v>13.5</v>
      </c>
      <c r="K112" s="11">
        <v>13.5</v>
      </c>
      <c r="L112" s="11">
        <v>16</v>
      </c>
      <c r="M112" s="11">
        <v>0</v>
      </c>
      <c r="N112" s="11">
        <v>0</v>
      </c>
      <c r="O112" s="11">
        <v>15465.281273167406</v>
      </c>
      <c r="P112" s="11">
        <v>1</v>
      </c>
      <c r="Q112" s="11">
        <v>2.2222222222222223</v>
      </c>
      <c r="R112" s="11">
        <v>1</v>
      </c>
      <c r="S112" s="11" t="s">
        <v>208</v>
      </c>
      <c r="T112" s="11"/>
      <c r="U112" s="11"/>
      <c r="V112" s="11"/>
      <c r="W112" s="11"/>
      <c r="X112" s="11"/>
      <c r="Y112" s="11"/>
      <c r="Z112" s="11"/>
      <c r="AA112" s="11"/>
      <c r="AB112" s="11"/>
      <c r="AD112" s="11">
        <v>20</v>
      </c>
      <c r="AE112" s="11">
        <v>355</v>
      </c>
      <c r="AF112" s="11">
        <v>210000</v>
      </c>
      <c r="AG112" s="11"/>
      <c r="AH112" s="11">
        <v>0.46430990293817687</v>
      </c>
      <c r="AI112" s="11"/>
      <c r="AJ112" s="11"/>
      <c r="AK112" s="11"/>
      <c r="AL112" s="11">
        <v>1.3200647234734655</v>
      </c>
      <c r="AM112" s="11"/>
      <c r="AN112" s="11"/>
      <c r="AO112" s="11"/>
      <c r="AP112" s="11"/>
      <c r="AQ112" s="11"/>
      <c r="AR112" s="11"/>
      <c r="AS112" s="11"/>
      <c r="AT112" s="11"/>
      <c r="AU112" s="11"/>
      <c r="AV112" s="11"/>
      <c r="BK112">
        <v>1.875</v>
      </c>
      <c r="BL112">
        <v>0.16171874999999999</v>
      </c>
      <c r="BT112">
        <v>0</v>
      </c>
    </row>
    <row r="113" spans="1:72" x14ac:dyDescent="0.25">
      <c r="A113" s="16">
        <v>110</v>
      </c>
      <c r="B113" s="16">
        <v>494</v>
      </c>
      <c r="C113" s="11" t="s">
        <v>547</v>
      </c>
      <c r="D113" s="11" t="s">
        <v>547</v>
      </c>
      <c r="E113" s="11" t="s">
        <v>171</v>
      </c>
      <c r="F113" s="11" t="s">
        <v>181</v>
      </c>
      <c r="G113" s="11">
        <v>180</v>
      </c>
      <c r="H113" s="11">
        <v>180</v>
      </c>
      <c r="I113" s="11">
        <v>400</v>
      </c>
      <c r="J113" s="11">
        <v>13.5</v>
      </c>
      <c r="K113" s="11">
        <v>13.5</v>
      </c>
      <c r="L113" s="11">
        <v>16</v>
      </c>
      <c r="M113" s="11">
        <v>0</v>
      </c>
      <c r="N113" s="11">
        <v>0</v>
      </c>
      <c r="O113" s="11">
        <v>19418.811824202679</v>
      </c>
      <c r="P113" s="11">
        <v>1</v>
      </c>
      <c r="Q113" s="11">
        <v>2.2222222222222223</v>
      </c>
      <c r="R113" s="11">
        <v>1</v>
      </c>
      <c r="S113" s="11" t="s">
        <v>208</v>
      </c>
      <c r="T113" s="11"/>
      <c r="U113" s="11"/>
      <c r="V113" s="11"/>
      <c r="W113" s="11"/>
      <c r="X113" s="11"/>
      <c r="Y113" s="11"/>
      <c r="Z113" s="11"/>
      <c r="AA113" s="11"/>
      <c r="AB113" s="11"/>
      <c r="AD113" s="11">
        <v>20</v>
      </c>
      <c r="AE113" s="11">
        <v>355</v>
      </c>
      <c r="AF113" s="11">
        <v>210000</v>
      </c>
      <c r="AG113" s="11"/>
      <c r="AH113" s="11">
        <v>0.31506589939862262</v>
      </c>
      <c r="AI113" s="11"/>
      <c r="AJ113" s="11"/>
      <c r="AK113" s="11"/>
      <c r="AL113" s="11">
        <v>1.6563992761146846</v>
      </c>
      <c r="AM113" s="11"/>
      <c r="AN113" s="11"/>
      <c r="AO113" s="11"/>
      <c r="AP113" s="11"/>
      <c r="AQ113" s="11"/>
      <c r="AR113" s="11"/>
      <c r="AS113" s="11"/>
      <c r="AT113" s="11"/>
      <c r="AU113" s="11"/>
      <c r="AV113" s="11"/>
      <c r="BK113">
        <v>1.875</v>
      </c>
      <c r="BL113">
        <v>0.16171874999999999</v>
      </c>
      <c r="BT113">
        <v>0</v>
      </c>
    </row>
    <row r="114" spans="1:72" x14ac:dyDescent="0.25">
      <c r="A114" s="16">
        <v>111</v>
      </c>
      <c r="B114" s="16">
        <v>495</v>
      </c>
      <c r="C114" s="11" t="s">
        <v>548</v>
      </c>
      <c r="D114" s="11" t="s">
        <v>548</v>
      </c>
      <c r="E114" s="11" t="s">
        <v>171</v>
      </c>
      <c r="F114" s="11" t="s">
        <v>181</v>
      </c>
      <c r="G114" s="11">
        <v>180</v>
      </c>
      <c r="H114" s="11">
        <v>180</v>
      </c>
      <c r="I114" s="11">
        <v>400</v>
      </c>
      <c r="J114" s="11">
        <v>13.5</v>
      </c>
      <c r="K114" s="11">
        <v>13.5</v>
      </c>
      <c r="L114" s="11">
        <v>16</v>
      </c>
      <c r="M114" s="11">
        <v>0</v>
      </c>
      <c r="N114" s="11">
        <v>0</v>
      </c>
      <c r="O114" s="11">
        <v>23256.062064913389</v>
      </c>
      <c r="P114" s="11">
        <v>1</v>
      </c>
      <c r="Q114" s="11">
        <v>2.2222222222222223</v>
      </c>
      <c r="R114" s="11">
        <v>1</v>
      </c>
      <c r="S114" s="11" t="s">
        <v>208</v>
      </c>
      <c r="T114" s="11"/>
      <c r="U114" s="11"/>
      <c r="V114" s="11"/>
      <c r="W114" s="11"/>
      <c r="X114" s="11"/>
      <c r="Y114" s="11"/>
      <c r="Z114" s="11"/>
      <c r="AA114" s="11"/>
      <c r="AB114" s="11"/>
      <c r="AD114" s="11">
        <v>20</v>
      </c>
      <c r="AE114" s="11">
        <v>355</v>
      </c>
      <c r="AF114" s="11">
        <v>210000</v>
      </c>
      <c r="AG114" s="11"/>
      <c r="AH114" s="11">
        <v>0.21622069891515375</v>
      </c>
      <c r="AI114" s="11"/>
      <c r="AJ114" s="11"/>
      <c r="AK114" s="11"/>
      <c r="AL114" s="11">
        <v>1.9830022409539199</v>
      </c>
      <c r="AM114" s="11"/>
      <c r="AN114" s="11"/>
      <c r="AO114" s="11"/>
      <c r="AP114" s="11"/>
      <c r="AQ114" s="11"/>
      <c r="AR114" s="11"/>
      <c r="AS114" s="11"/>
      <c r="AT114" s="11"/>
      <c r="AU114" s="11"/>
      <c r="AV114" s="11"/>
      <c r="BK114">
        <v>1.875</v>
      </c>
      <c r="BL114">
        <v>0.16171874999999999</v>
      </c>
      <c r="BT114">
        <v>0</v>
      </c>
    </row>
    <row r="115" spans="1:72" x14ac:dyDescent="0.25">
      <c r="A115" s="16">
        <v>112</v>
      </c>
      <c r="B115" s="16">
        <v>496</v>
      </c>
      <c r="C115" s="11" t="s">
        <v>549</v>
      </c>
      <c r="D115" s="11" t="s">
        <v>549</v>
      </c>
      <c r="E115" s="11" t="s">
        <v>171</v>
      </c>
      <c r="F115" s="11" t="s">
        <v>181</v>
      </c>
      <c r="G115" s="11">
        <v>180</v>
      </c>
      <c r="H115" s="11">
        <v>180</v>
      </c>
      <c r="I115" s="11">
        <v>400</v>
      </c>
      <c r="J115" s="11">
        <v>13.5</v>
      </c>
      <c r="K115" s="11">
        <v>13.5</v>
      </c>
      <c r="L115" s="11">
        <v>16</v>
      </c>
      <c r="M115" s="11">
        <v>0</v>
      </c>
      <c r="N115" s="11">
        <v>0</v>
      </c>
      <c r="O115" s="11">
        <v>29070.077581141737</v>
      </c>
      <c r="P115" s="11">
        <v>1</v>
      </c>
      <c r="Q115" s="11">
        <v>2.2222222222222223</v>
      </c>
      <c r="R115" s="11">
        <v>1</v>
      </c>
      <c r="S115" s="11" t="s">
        <v>208</v>
      </c>
      <c r="T115" s="11"/>
      <c r="U115" s="11"/>
      <c r="V115" s="11"/>
      <c r="W115" s="11"/>
      <c r="X115" s="11"/>
      <c r="Y115" s="11"/>
      <c r="Z115" s="11"/>
      <c r="AA115" s="11"/>
      <c r="AB115" s="11"/>
      <c r="AD115" s="11">
        <v>20</v>
      </c>
      <c r="AE115" s="11">
        <v>355</v>
      </c>
      <c r="AF115" s="11">
        <v>210000</v>
      </c>
      <c r="AG115" s="11"/>
      <c r="AH115" s="11">
        <v>0.13613670483509133</v>
      </c>
      <c r="AI115" s="11"/>
      <c r="AJ115" s="11"/>
      <c r="AK115" s="11"/>
      <c r="AL115" s="11">
        <v>2.4780339892129897</v>
      </c>
      <c r="AM115" s="11"/>
      <c r="AN115" s="11"/>
      <c r="AO115" s="11"/>
      <c r="AP115" s="11"/>
      <c r="AQ115" s="11"/>
      <c r="AR115" s="11"/>
      <c r="AS115" s="11"/>
      <c r="AT115" s="11"/>
      <c r="AU115" s="11"/>
      <c r="AV115" s="11"/>
      <c r="BK115">
        <v>1.875</v>
      </c>
      <c r="BL115">
        <v>0.16171874999999999</v>
      </c>
      <c r="BT115">
        <v>0</v>
      </c>
    </row>
    <row r="116" spans="1:72" x14ac:dyDescent="0.25">
      <c r="A116" s="16">
        <v>113</v>
      </c>
      <c r="B116" s="16">
        <v>497</v>
      </c>
      <c r="C116" s="11" t="s">
        <v>550</v>
      </c>
      <c r="D116" s="11" t="s">
        <v>550</v>
      </c>
      <c r="E116" s="11" t="s">
        <v>171</v>
      </c>
      <c r="F116" s="11" t="s">
        <v>181</v>
      </c>
      <c r="G116" s="11">
        <v>180</v>
      </c>
      <c r="H116" s="11">
        <v>180</v>
      </c>
      <c r="I116" s="11">
        <v>400</v>
      </c>
      <c r="J116" s="11">
        <v>13.5</v>
      </c>
      <c r="K116" s="11">
        <v>13.5</v>
      </c>
      <c r="L116" s="11">
        <v>12</v>
      </c>
      <c r="M116" s="11">
        <v>0</v>
      </c>
      <c r="N116" s="11">
        <v>0</v>
      </c>
      <c r="O116" s="11">
        <v>3624.9347614140065</v>
      </c>
      <c r="P116" s="11">
        <v>1</v>
      </c>
      <c r="Q116" s="11">
        <v>2.2222222222222223</v>
      </c>
      <c r="R116" s="11">
        <v>1</v>
      </c>
      <c r="S116" s="11" t="s">
        <v>208</v>
      </c>
      <c r="T116" s="11"/>
      <c r="U116" s="11"/>
      <c r="V116" s="11"/>
      <c r="W116" s="11"/>
      <c r="X116" s="11"/>
      <c r="Y116" s="11"/>
      <c r="Z116" s="11"/>
      <c r="AA116" s="11"/>
      <c r="AB116" s="11"/>
      <c r="AD116" s="11">
        <v>20</v>
      </c>
      <c r="AE116" s="11">
        <v>355</v>
      </c>
      <c r="AF116" s="11">
        <v>210000</v>
      </c>
      <c r="AG116" s="11"/>
      <c r="AH116" s="11">
        <v>1.0384845694776474</v>
      </c>
      <c r="AI116" s="11"/>
      <c r="AJ116" s="11"/>
      <c r="AK116" s="11"/>
      <c r="AL116" s="11">
        <v>0.30917943203396603</v>
      </c>
      <c r="AM116" s="11"/>
      <c r="AN116" s="11"/>
      <c r="AO116" s="11"/>
      <c r="AP116" s="11"/>
      <c r="AQ116" s="11"/>
      <c r="AR116" s="11"/>
      <c r="AS116" s="11"/>
      <c r="AT116" s="11"/>
      <c r="AU116" s="11"/>
      <c r="AV116" s="11"/>
      <c r="BK116">
        <v>2.5</v>
      </c>
      <c r="BL116">
        <v>0.26250000000000007</v>
      </c>
      <c r="BT116">
        <v>0</v>
      </c>
    </row>
    <row r="117" spans="1:72" x14ac:dyDescent="0.25">
      <c r="A117" s="16">
        <v>114</v>
      </c>
      <c r="B117" s="16">
        <v>498</v>
      </c>
      <c r="C117" s="11" t="s">
        <v>551</v>
      </c>
      <c r="D117" s="11" t="s">
        <v>551</v>
      </c>
      <c r="E117" s="11" t="s">
        <v>171</v>
      </c>
      <c r="F117" s="11" t="s">
        <v>181</v>
      </c>
      <c r="G117" s="11">
        <v>180</v>
      </c>
      <c r="H117" s="11">
        <v>180</v>
      </c>
      <c r="I117" s="11">
        <v>400</v>
      </c>
      <c r="J117" s="11">
        <v>13.5</v>
      </c>
      <c r="K117" s="11">
        <v>13.5</v>
      </c>
      <c r="L117" s="11">
        <v>12</v>
      </c>
      <c r="M117" s="11">
        <v>0</v>
      </c>
      <c r="N117" s="11">
        <v>0</v>
      </c>
      <c r="O117" s="11">
        <v>6041.5579356900107</v>
      </c>
      <c r="P117" s="11">
        <v>1</v>
      </c>
      <c r="Q117" s="11">
        <v>2.2222222222222223</v>
      </c>
      <c r="R117" s="11">
        <v>1</v>
      </c>
      <c r="S117" s="11" t="s">
        <v>208</v>
      </c>
      <c r="T117" s="11"/>
      <c r="U117" s="11"/>
      <c r="V117" s="11"/>
      <c r="W117" s="11"/>
      <c r="X117" s="11"/>
      <c r="Y117" s="11"/>
      <c r="Z117" s="11"/>
      <c r="AA117" s="11"/>
      <c r="AB117" s="11"/>
      <c r="AD117" s="11">
        <v>20</v>
      </c>
      <c r="AE117" s="11">
        <v>355</v>
      </c>
      <c r="AF117" s="11">
        <v>210000</v>
      </c>
      <c r="AG117" s="11"/>
      <c r="AH117" s="11">
        <v>0.92622337420250556</v>
      </c>
      <c r="AI117" s="11"/>
      <c r="AJ117" s="11"/>
      <c r="AK117" s="11"/>
      <c r="AL117" s="11">
        <v>0.50214006483243423</v>
      </c>
      <c r="AM117" s="11"/>
      <c r="AN117" s="11"/>
      <c r="AO117" s="11"/>
      <c r="AP117" s="11"/>
      <c r="AQ117" s="11"/>
      <c r="AR117" s="11"/>
      <c r="AS117" s="11"/>
      <c r="AT117" s="11"/>
      <c r="AU117" s="11"/>
      <c r="AV117" s="11"/>
      <c r="BK117">
        <v>2.5</v>
      </c>
      <c r="BL117">
        <v>0.26250000000000007</v>
      </c>
      <c r="BT117">
        <v>0</v>
      </c>
    </row>
    <row r="118" spans="1:72" x14ac:dyDescent="0.25">
      <c r="A118" s="16">
        <v>115</v>
      </c>
      <c r="B118" s="16">
        <v>499</v>
      </c>
      <c r="C118" s="11" t="s">
        <v>552</v>
      </c>
      <c r="D118" s="11" t="s">
        <v>552</v>
      </c>
      <c r="E118" s="11" t="s">
        <v>171</v>
      </c>
      <c r="F118" s="11" t="s">
        <v>181</v>
      </c>
      <c r="G118" s="11">
        <v>180</v>
      </c>
      <c r="H118" s="11">
        <v>180</v>
      </c>
      <c r="I118" s="11">
        <v>400</v>
      </c>
      <c r="J118" s="11">
        <v>13.5</v>
      </c>
      <c r="K118" s="11">
        <v>13.5</v>
      </c>
      <c r="L118" s="11">
        <v>12</v>
      </c>
      <c r="M118" s="11">
        <v>0</v>
      </c>
      <c r="N118" s="11">
        <v>0</v>
      </c>
      <c r="O118" s="11">
        <v>9062.3369035350152</v>
      </c>
      <c r="P118" s="11">
        <v>1</v>
      </c>
      <c r="Q118" s="11">
        <v>2.2222222222222223</v>
      </c>
      <c r="R118" s="11">
        <v>1</v>
      </c>
      <c r="S118" s="11" t="s">
        <v>208</v>
      </c>
      <c r="T118" s="11"/>
      <c r="U118" s="11"/>
      <c r="V118" s="11"/>
      <c r="W118" s="11"/>
      <c r="X118" s="11"/>
      <c r="Y118" s="11"/>
      <c r="Z118" s="11"/>
      <c r="AA118" s="11"/>
      <c r="AB118" s="11"/>
      <c r="AD118" s="11">
        <v>20</v>
      </c>
      <c r="AE118" s="11">
        <v>355</v>
      </c>
      <c r="AF118" s="11">
        <v>210000</v>
      </c>
      <c r="AG118" s="11"/>
      <c r="AH118" s="11">
        <v>0.74498113642165154</v>
      </c>
      <c r="AI118" s="11"/>
      <c r="AJ118" s="11"/>
      <c r="AK118" s="11"/>
      <c r="AL118" s="11">
        <v>0.74897554458221072</v>
      </c>
      <c r="AM118" s="11"/>
      <c r="AN118" s="11"/>
      <c r="AO118" s="11"/>
      <c r="AP118" s="11"/>
      <c r="AQ118" s="11"/>
      <c r="AR118" s="11"/>
      <c r="AS118" s="11"/>
      <c r="AT118" s="11"/>
      <c r="AU118" s="11"/>
      <c r="AV118" s="11"/>
      <c r="BK118">
        <v>2.5</v>
      </c>
      <c r="BL118">
        <v>0.26250000000000007</v>
      </c>
      <c r="BT118">
        <v>0</v>
      </c>
    </row>
    <row r="119" spans="1:72" x14ac:dyDescent="0.25">
      <c r="A119" s="16">
        <v>116</v>
      </c>
      <c r="B119" s="16">
        <v>500</v>
      </c>
      <c r="C119" s="11" t="s">
        <v>553</v>
      </c>
      <c r="D119" s="11" t="s">
        <v>553</v>
      </c>
      <c r="E119" s="11" t="s">
        <v>171</v>
      </c>
      <c r="F119" s="11" t="s">
        <v>181</v>
      </c>
      <c r="G119" s="11">
        <v>180</v>
      </c>
      <c r="H119" s="11">
        <v>180</v>
      </c>
      <c r="I119" s="11">
        <v>400</v>
      </c>
      <c r="J119" s="11">
        <v>13.5</v>
      </c>
      <c r="K119" s="11">
        <v>13.5</v>
      </c>
      <c r="L119" s="11">
        <v>12</v>
      </c>
      <c r="M119" s="11">
        <v>0</v>
      </c>
      <c r="N119" s="11">
        <v>0</v>
      </c>
      <c r="O119" s="11">
        <v>12083.115871380021</v>
      </c>
      <c r="P119" s="11">
        <v>1</v>
      </c>
      <c r="Q119" s="11">
        <v>2.2222222222222223</v>
      </c>
      <c r="R119" s="11">
        <v>1</v>
      </c>
      <c r="S119" s="11" t="s">
        <v>208</v>
      </c>
      <c r="T119" s="11"/>
      <c r="U119" s="11"/>
      <c r="V119" s="11"/>
      <c r="W119" s="11"/>
      <c r="X119" s="11"/>
      <c r="Y119" s="11"/>
      <c r="Z119" s="11"/>
      <c r="AA119" s="11"/>
      <c r="AB119" s="11"/>
      <c r="AD119" s="11">
        <v>20</v>
      </c>
      <c r="AE119" s="11">
        <v>355</v>
      </c>
      <c r="AF119" s="11">
        <v>210000</v>
      </c>
      <c r="AG119" s="11"/>
      <c r="AH119" s="11">
        <v>0.62940600700094462</v>
      </c>
      <c r="AI119" s="11"/>
      <c r="AJ119" s="11"/>
      <c r="AK119" s="11"/>
      <c r="AL119" s="11">
        <v>0.99571319208183118</v>
      </c>
      <c r="AM119" s="11"/>
      <c r="AN119" s="11"/>
      <c r="AO119" s="11"/>
      <c r="AP119" s="11"/>
      <c r="AQ119" s="11"/>
      <c r="AR119" s="11"/>
      <c r="AS119" s="11"/>
      <c r="AT119" s="11"/>
      <c r="AU119" s="11"/>
      <c r="AV119" s="11"/>
      <c r="BK119">
        <v>2.5</v>
      </c>
      <c r="BL119">
        <v>0.26250000000000007</v>
      </c>
      <c r="BT119">
        <v>0</v>
      </c>
    </row>
    <row r="120" spans="1:72" x14ac:dyDescent="0.25">
      <c r="A120" s="16">
        <v>117</v>
      </c>
      <c r="B120" s="16">
        <v>501</v>
      </c>
      <c r="C120" s="11" t="s">
        <v>554</v>
      </c>
      <c r="D120" s="11" t="s">
        <v>554</v>
      </c>
      <c r="E120" s="11" t="s">
        <v>171</v>
      </c>
      <c r="F120" s="11" t="s">
        <v>181</v>
      </c>
      <c r="G120" s="11">
        <v>180</v>
      </c>
      <c r="H120" s="11">
        <v>180</v>
      </c>
      <c r="I120" s="11">
        <v>400</v>
      </c>
      <c r="J120" s="11">
        <v>13.5</v>
      </c>
      <c r="K120" s="11">
        <v>13.5</v>
      </c>
      <c r="L120" s="11">
        <v>12</v>
      </c>
      <c r="M120" s="11">
        <v>0</v>
      </c>
      <c r="N120" s="11">
        <v>0</v>
      </c>
      <c r="O120" s="11">
        <v>16070.54410893543</v>
      </c>
      <c r="P120" s="11">
        <v>1</v>
      </c>
      <c r="Q120" s="11">
        <v>2.2222222222222223</v>
      </c>
      <c r="R120" s="11">
        <v>1</v>
      </c>
      <c r="S120" s="11" t="s">
        <v>208</v>
      </c>
      <c r="T120" s="11"/>
      <c r="U120" s="11"/>
      <c r="V120" s="11"/>
      <c r="W120" s="11"/>
      <c r="X120" s="11"/>
      <c r="Y120" s="11"/>
      <c r="Z120" s="11"/>
      <c r="AA120" s="11"/>
      <c r="AB120" s="11"/>
      <c r="AD120" s="11">
        <v>20</v>
      </c>
      <c r="AE120" s="11">
        <v>355</v>
      </c>
      <c r="AF120" s="11">
        <v>210000</v>
      </c>
      <c r="AG120" s="11"/>
      <c r="AH120" s="11">
        <v>0.46541017183236666</v>
      </c>
      <c r="AI120" s="11"/>
      <c r="AJ120" s="11"/>
      <c r="AK120" s="11"/>
      <c r="AL120" s="11">
        <v>1.3220810455484713</v>
      </c>
      <c r="AM120" s="11"/>
      <c r="AN120" s="11"/>
      <c r="AO120" s="11"/>
      <c r="AP120" s="11"/>
      <c r="AQ120" s="11"/>
      <c r="AR120" s="11"/>
      <c r="AS120" s="11"/>
      <c r="AT120" s="11"/>
      <c r="AU120" s="11"/>
      <c r="AV120" s="11"/>
      <c r="BK120">
        <v>2.5</v>
      </c>
      <c r="BL120">
        <v>0.26250000000000007</v>
      </c>
      <c r="BT120">
        <v>0</v>
      </c>
    </row>
    <row r="121" spans="1:72" x14ac:dyDescent="0.25">
      <c r="A121" s="16">
        <v>118</v>
      </c>
      <c r="B121" s="16">
        <v>502</v>
      </c>
      <c r="C121" s="11" t="s">
        <v>555</v>
      </c>
      <c r="D121" s="11" t="s">
        <v>555</v>
      </c>
      <c r="E121" s="11" t="s">
        <v>171</v>
      </c>
      <c r="F121" s="11" t="s">
        <v>181</v>
      </c>
      <c r="G121" s="11">
        <v>180</v>
      </c>
      <c r="H121" s="11">
        <v>180</v>
      </c>
      <c r="I121" s="11">
        <v>400</v>
      </c>
      <c r="J121" s="11">
        <v>13.5</v>
      </c>
      <c r="K121" s="11">
        <v>13.5</v>
      </c>
      <c r="L121" s="11">
        <v>12</v>
      </c>
      <c r="M121" s="11">
        <v>0</v>
      </c>
      <c r="N121" s="11">
        <v>0</v>
      </c>
      <c r="O121" s="11">
        <v>20178.803505204633</v>
      </c>
      <c r="P121" s="11">
        <v>1</v>
      </c>
      <c r="Q121" s="11">
        <v>2.2222222222222223</v>
      </c>
      <c r="R121" s="11">
        <v>1</v>
      </c>
      <c r="S121" s="11" t="s">
        <v>208</v>
      </c>
      <c r="T121" s="11"/>
      <c r="U121" s="11"/>
      <c r="V121" s="11"/>
      <c r="W121" s="11"/>
      <c r="X121" s="11"/>
      <c r="Y121" s="11"/>
      <c r="Z121" s="11"/>
      <c r="AA121" s="11"/>
      <c r="AB121" s="11"/>
      <c r="AD121" s="11">
        <v>20</v>
      </c>
      <c r="AE121" s="11">
        <v>355</v>
      </c>
      <c r="AF121" s="11">
        <v>210000</v>
      </c>
      <c r="AG121" s="11"/>
      <c r="AH121" s="11">
        <v>0.3158594590403121</v>
      </c>
      <c r="AI121" s="11"/>
      <c r="AJ121" s="11"/>
      <c r="AK121" s="11"/>
      <c r="AL121" s="11">
        <v>1.6587605022145755</v>
      </c>
      <c r="AM121" s="11"/>
      <c r="AN121" s="11"/>
      <c r="AO121" s="11"/>
      <c r="AP121" s="11"/>
      <c r="AQ121" s="11"/>
      <c r="AR121" s="11"/>
      <c r="AS121" s="11"/>
      <c r="AT121" s="11"/>
      <c r="AU121" s="11"/>
      <c r="AV121" s="11"/>
      <c r="BK121">
        <v>2.5</v>
      </c>
      <c r="BL121">
        <v>0.26250000000000007</v>
      </c>
      <c r="BT121">
        <v>0</v>
      </c>
    </row>
    <row r="122" spans="1:72" x14ac:dyDescent="0.25">
      <c r="A122" s="16">
        <v>119</v>
      </c>
      <c r="B122" s="16">
        <v>503</v>
      </c>
      <c r="C122" s="11" t="s">
        <v>556</v>
      </c>
      <c r="D122" s="11" t="s">
        <v>556</v>
      </c>
      <c r="E122" s="11" t="s">
        <v>171</v>
      </c>
      <c r="F122" s="11" t="s">
        <v>181</v>
      </c>
      <c r="G122" s="11">
        <v>180</v>
      </c>
      <c r="H122" s="11">
        <v>180</v>
      </c>
      <c r="I122" s="11">
        <v>400</v>
      </c>
      <c r="J122" s="11">
        <v>13.5</v>
      </c>
      <c r="K122" s="11">
        <v>13.5</v>
      </c>
      <c r="L122" s="11">
        <v>12</v>
      </c>
      <c r="M122" s="11">
        <v>0</v>
      </c>
      <c r="N122" s="11">
        <v>0</v>
      </c>
      <c r="O122" s="11">
        <v>24166.231742760043</v>
      </c>
      <c r="P122" s="11">
        <v>1</v>
      </c>
      <c r="Q122" s="11">
        <v>2.2222222222222223</v>
      </c>
      <c r="R122" s="11">
        <v>1</v>
      </c>
      <c r="S122" s="11" t="s">
        <v>208</v>
      </c>
      <c r="T122" s="11"/>
      <c r="U122" s="11"/>
      <c r="V122" s="11"/>
      <c r="W122" s="11"/>
      <c r="X122" s="11"/>
      <c r="Y122" s="11"/>
      <c r="Z122" s="11"/>
      <c r="AA122" s="11"/>
      <c r="AB122" s="11"/>
      <c r="AD122" s="11">
        <v>20</v>
      </c>
      <c r="AE122" s="11">
        <v>355</v>
      </c>
      <c r="AF122" s="11">
        <v>210000</v>
      </c>
      <c r="AG122" s="11"/>
      <c r="AH122" s="11">
        <v>0.21732011309476224</v>
      </c>
      <c r="AI122" s="11"/>
      <c r="AJ122" s="11"/>
      <c r="AK122" s="11"/>
      <c r="AL122" s="11">
        <v>1.9856975815924538</v>
      </c>
      <c r="AM122" s="11"/>
      <c r="AN122" s="11"/>
      <c r="AO122" s="11"/>
      <c r="AP122" s="11"/>
      <c r="AQ122" s="11"/>
      <c r="AR122" s="11"/>
      <c r="AS122" s="11"/>
      <c r="AT122" s="11"/>
      <c r="AU122" s="11"/>
      <c r="AV122" s="11"/>
      <c r="BK122">
        <v>2.5</v>
      </c>
      <c r="BL122">
        <v>0.26250000000000007</v>
      </c>
      <c r="BT122">
        <v>0</v>
      </c>
    </row>
    <row r="123" spans="1:72" x14ac:dyDescent="0.25">
      <c r="A123" s="16">
        <v>120</v>
      </c>
      <c r="B123" s="16">
        <v>504</v>
      </c>
      <c r="C123" s="11" t="s">
        <v>557</v>
      </c>
      <c r="D123" s="11" t="s">
        <v>557</v>
      </c>
      <c r="E123" s="11" t="s">
        <v>171</v>
      </c>
      <c r="F123" s="11" t="s">
        <v>181</v>
      </c>
      <c r="G123" s="11">
        <v>180</v>
      </c>
      <c r="H123" s="11">
        <v>180</v>
      </c>
      <c r="I123" s="11">
        <v>400</v>
      </c>
      <c r="J123" s="11">
        <v>13.5</v>
      </c>
      <c r="K123" s="11">
        <v>13.5</v>
      </c>
      <c r="L123" s="11">
        <v>12</v>
      </c>
      <c r="M123" s="11">
        <v>0</v>
      </c>
      <c r="N123" s="11">
        <v>0</v>
      </c>
      <c r="O123" s="11">
        <v>30207.789678450052</v>
      </c>
      <c r="P123" s="11">
        <v>1</v>
      </c>
      <c r="Q123" s="11">
        <v>2.2222222222222223</v>
      </c>
      <c r="R123" s="11">
        <v>1</v>
      </c>
      <c r="S123" s="11" t="s">
        <v>208</v>
      </c>
      <c r="T123" s="11"/>
      <c r="U123" s="11"/>
      <c r="V123" s="11"/>
      <c r="W123" s="11"/>
      <c r="X123" s="11"/>
      <c r="Y123" s="11"/>
      <c r="Z123" s="11"/>
      <c r="AA123" s="11"/>
      <c r="AB123" s="11"/>
      <c r="AD123" s="11">
        <v>20</v>
      </c>
      <c r="AE123" s="11">
        <v>355</v>
      </c>
      <c r="AF123" s="11">
        <v>210000</v>
      </c>
      <c r="AG123" s="11"/>
      <c r="AH123" s="11">
        <v>0.13693312902948671</v>
      </c>
      <c r="AI123" s="11"/>
      <c r="AJ123" s="11"/>
      <c r="AK123" s="11"/>
      <c r="AL123" s="11">
        <v>2.4812754483473265</v>
      </c>
      <c r="AM123" s="11"/>
      <c r="AN123" s="11"/>
      <c r="AO123" s="11"/>
      <c r="AP123" s="11"/>
      <c r="AQ123" s="11"/>
      <c r="AR123" s="11"/>
      <c r="AS123" s="11"/>
      <c r="AT123" s="11"/>
      <c r="AU123" s="11"/>
      <c r="AV123" s="11"/>
      <c r="BK123">
        <v>2.5</v>
      </c>
      <c r="BL123">
        <v>0.26250000000000007</v>
      </c>
      <c r="BT123">
        <v>0</v>
      </c>
    </row>
    <row r="124" spans="1:72" x14ac:dyDescent="0.25">
      <c r="A124" s="16">
        <v>121</v>
      </c>
      <c r="B124" s="16">
        <v>505</v>
      </c>
      <c r="C124" s="11" t="s">
        <v>558</v>
      </c>
      <c r="D124" s="11" t="s">
        <v>558</v>
      </c>
      <c r="E124" s="11" t="s">
        <v>171</v>
      </c>
      <c r="F124" s="11" t="s">
        <v>181</v>
      </c>
      <c r="G124" s="11">
        <v>180</v>
      </c>
      <c r="H124" s="11">
        <v>180</v>
      </c>
      <c r="I124" s="11">
        <v>400</v>
      </c>
      <c r="J124" s="11">
        <v>13.5</v>
      </c>
      <c r="K124" s="11">
        <v>13.5</v>
      </c>
      <c r="L124" s="11">
        <v>8.3000000000000007</v>
      </c>
      <c r="M124" s="11">
        <v>0</v>
      </c>
      <c r="N124" s="11">
        <v>0</v>
      </c>
      <c r="O124" s="11">
        <v>3789.8235408154665</v>
      </c>
      <c r="P124" s="11">
        <v>1</v>
      </c>
      <c r="Q124" s="11">
        <v>2.2222222222222223</v>
      </c>
      <c r="R124" s="11">
        <v>1</v>
      </c>
      <c r="S124" s="11" t="s">
        <v>208</v>
      </c>
      <c r="T124" s="11"/>
      <c r="U124" s="11"/>
      <c r="V124" s="11"/>
      <c r="W124" s="11"/>
      <c r="X124" s="11"/>
      <c r="Y124" s="11"/>
      <c r="Z124" s="11"/>
      <c r="AA124" s="11"/>
      <c r="AB124" s="11"/>
      <c r="AD124" s="11">
        <v>20</v>
      </c>
      <c r="AE124" s="11">
        <v>355</v>
      </c>
      <c r="AF124" s="11">
        <v>210000</v>
      </c>
      <c r="AG124" s="11"/>
      <c r="AH124" s="11">
        <v>1.0401521182681595</v>
      </c>
      <c r="AI124" s="11"/>
      <c r="AJ124" s="11"/>
      <c r="AK124" s="11"/>
      <c r="AL124" s="11">
        <v>0.31272057602946074</v>
      </c>
      <c r="AM124" s="11"/>
      <c r="AN124" s="11"/>
      <c r="AO124" s="11"/>
      <c r="AP124" s="11"/>
      <c r="AQ124" s="11"/>
      <c r="AR124" s="11"/>
      <c r="AS124" s="11"/>
      <c r="AT124" s="11"/>
      <c r="AU124" s="11"/>
      <c r="AV124" s="11"/>
      <c r="BK124">
        <v>3.6144578313253009</v>
      </c>
      <c r="BL124">
        <v>0.50036289737262296</v>
      </c>
      <c r="BT124">
        <v>0</v>
      </c>
    </row>
    <row r="125" spans="1:72" x14ac:dyDescent="0.25">
      <c r="A125" s="16">
        <v>122</v>
      </c>
      <c r="B125" s="16">
        <v>506</v>
      </c>
      <c r="C125" s="11" t="s">
        <v>559</v>
      </c>
      <c r="D125" s="11" t="s">
        <v>559</v>
      </c>
      <c r="E125" s="11" t="s">
        <v>171</v>
      </c>
      <c r="F125" s="11" t="s">
        <v>181</v>
      </c>
      <c r="G125" s="11">
        <v>180</v>
      </c>
      <c r="H125" s="11">
        <v>180</v>
      </c>
      <c r="I125" s="11">
        <v>400</v>
      </c>
      <c r="J125" s="11">
        <v>13.5</v>
      </c>
      <c r="K125" s="11">
        <v>13.5</v>
      </c>
      <c r="L125" s="11">
        <v>8.3000000000000007</v>
      </c>
      <c r="M125" s="11">
        <v>0</v>
      </c>
      <c r="N125" s="11">
        <v>0</v>
      </c>
      <c r="O125" s="11">
        <v>6316.3725680257776</v>
      </c>
      <c r="P125" s="11">
        <v>1</v>
      </c>
      <c r="Q125" s="11">
        <v>2.2222222222222223</v>
      </c>
      <c r="R125" s="11">
        <v>1</v>
      </c>
      <c r="S125" s="11" t="s">
        <v>208</v>
      </c>
      <c r="T125" s="11"/>
      <c r="U125" s="11"/>
      <c r="V125" s="11"/>
      <c r="W125" s="11"/>
      <c r="X125" s="11"/>
      <c r="Y125" s="11"/>
      <c r="Z125" s="11"/>
      <c r="AA125" s="11"/>
      <c r="AB125" s="11"/>
      <c r="AD125" s="11">
        <v>20</v>
      </c>
      <c r="AE125" s="11">
        <v>355</v>
      </c>
      <c r="AF125" s="11">
        <v>210000</v>
      </c>
      <c r="AG125" s="11"/>
      <c r="AH125" s="11">
        <v>0.90012546458063891</v>
      </c>
      <c r="AI125" s="11"/>
      <c r="AJ125" s="11"/>
      <c r="AK125" s="11"/>
      <c r="AL125" s="11">
        <v>0.50603687442836875</v>
      </c>
      <c r="AM125" s="11"/>
      <c r="AN125" s="11"/>
      <c r="AO125" s="11"/>
      <c r="AP125" s="11"/>
      <c r="AQ125" s="11"/>
      <c r="AR125" s="11"/>
      <c r="AS125" s="11"/>
      <c r="AT125" s="11"/>
      <c r="AU125" s="11"/>
      <c r="AV125" s="11"/>
      <c r="BK125">
        <v>3.6144578313253009</v>
      </c>
      <c r="BL125">
        <v>0.50036289737262296</v>
      </c>
      <c r="BT125">
        <v>0</v>
      </c>
    </row>
    <row r="126" spans="1:72" x14ac:dyDescent="0.25">
      <c r="A126" s="16">
        <v>123</v>
      </c>
      <c r="B126" s="16">
        <v>507</v>
      </c>
      <c r="C126" s="11" t="s">
        <v>560</v>
      </c>
      <c r="D126" s="11" t="s">
        <v>560</v>
      </c>
      <c r="E126" s="11" t="s">
        <v>171</v>
      </c>
      <c r="F126" s="11" t="s">
        <v>181</v>
      </c>
      <c r="G126" s="11">
        <v>180</v>
      </c>
      <c r="H126" s="11">
        <v>180</v>
      </c>
      <c r="I126" s="11">
        <v>400</v>
      </c>
      <c r="J126" s="11">
        <v>13.5</v>
      </c>
      <c r="K126" s="11">
        <v>13.5</v>
      </c>
      <c r="L126" s="11">
        <v>8.3000000000000007</v>
      </c>
      <c r="M126" s="11">
        <v>0</v>
      </c>
      <c r="N126" s="11">
        <v>0</v>
      </c>
      <c r="O126" s="11">
        <v>9474.5588520386664</v>
      </c>
      <c r="P126" s="11">
        <v>1</v>
      </c>
      <c r="Q126" s="11">
        <v>2.2222222222222223</v>
      </c>
      <c r="R126" s="11">
        <v>1</v>
      </c>
      <c r="S126" s="11" t="s">
        <v>208</v>
      </c>
      <c r="T126" s="11"/>
      <c r="U126" s="11"/>
      <c r="V126" s="11"/>
      <c r="W126" s="11"/>
      <c r="X126" s="11"/>
      <c r="Y126" s="11"/>
      <c r="Z126" s="11"/>
      <c r="AA126" s="11"/>
      <c r="AB126" s="11"/>
      <c r="AD126" s="11">
        <v>20</v>
      </c>
      <c r="AE126" s="11">
        <v>355</v>
      </c>
      <c r="AF126" s="11">
        <v>210000</v>
      </c>
      <c r="AG126" s="11"/>
      <c r="AH126" s="11">
        <v>0.73490382196519699</v>
      </c>
      <c r="AI126" s="11"/>
      <c r="AJ126" s="11"/>
      <c r="AK126" s="11"/>
      <c r="AL126" s="11">
        <v>0.75115226646170019</v>
      </c>
      <c r="AM126" s="11"/>
      <c r="AN126" s="11"/>
      <c r="AO126" s="11"/>
      <c r="AP126" s="11"/>
      <c r="AQ126" s="11"/>
      <c r="AR126" s="11"/>
      <c r="AS126" s="11"/>
      <c r="AT126" s="11"/>
      <c r="AU126" s="11"/>
      <c r="AV126" s="11"/>
      <c r="BK126">
        <v>3.6144578313253009</v>
      </c>
      <c r="BL126">
        <v>0.50036289737262296</v>
      </c>
      <c r="BT126">
        <v>0</v>
      </c>
    </row>
    <row r="127" spans="1:72" x14ac:dyDescent="0.25">
      <c r="A127" s="16">
        <v>124</v>
      </c>
      <c r="B127" s="16">
        <v>508</v>
      </c>
      <c r="C127" s="11" t="s">
        <v>561</v>
      </c>
      <c r="D127" s="11" t="s">
        <v>561</v>
      </c>
      <c r="E127" s="11" t="s">
        <v>171</v>
      </c>
      <c r="F127" s="11" t="s">
        <v>181</v>
      </c>
      <c r="G127" s="11">
        <v>180</v>
      </c>
      <c r="H127" s="11">
        <v>180</v>
      </c>
      <c r="I127" s="11">
        <v>400</v>
      </c>
      <c r="J127" s="11">
        <v>13.5</v>
      </c>
      <c r="K127" s="11">
        <v>13.5</v>
      </c>
      <c r="L127" s="11">
        <v>8.3000000000000007</v>
      </c>
      <c r="M127" s="11">
        <v>0</v>
      </c>
      <c r="N127" s="11">
        <v>0</v>
      </c>
      <c r="O127" s="11">
        <v>12632.745136051555</v>
      </c>
      <c r="P127" s="11">
        <v>1</v>
      </c>
      <c r="Q127" s="11">
        <v>2.2222222222222223</v>
      </c>
      <c r="R127" s="11">
        <v>1</v>
      </c>
      <c r="S127" s="11" t="s">
        <v>208</v>
      </c>
      <c r="T127" s="11"/>
      <c r="U127" s="11"/>
      <c r="V127" s="11"/>
      <c r="W127" s="11"/>
      <c r="X127" s="11"/>
      <c r="Y127" s="11"/>
      <c r="Z127" s="11"/>
      <c r="AA127" s="11"/>
      <c r="AB127" s="11"/>
      <c r="AD127" s="11">
        <v>20</v>
      </c>
      <c r="AE127" s="11">
        <v>355</v>
      </c>
      <c r="AF127" s="11">
        <v>210000</v>
      </c>
      <c r="AG127" s="11"/>
      <c r="AH127" s="11">
        <v>0.6294781863608494</v>
      </c>
      <c r="AI127" s="11"/>
      <c r="AJ127" s="11"/>
      <c r="AK127" s="11"/>
      <c r="AL127" s="11">
        <v>0.99781717814619431</v>
      </c>
      <c r="AM127" s="11"/>
      <c r="AN127" s="11"/>
      <c r="AO127" s="11"/>
      <c r="AP127" s="11"/>
      <c r="AQ127" s="11"/>
      <c r="AR127" s="11"/>
      <c r="AS127" s="11"/>
      <c r="AT127" s="11"/>
      <c r="AU127" s="11"/>
      <c r="AV127" s="11"/>
      <c r="BK127">
        <v>3.6144578313253009</v>
      </c>
      <c r="BL127">
        <v>0.50036289737262296</v>
      </c>
      <c r="BT127">
        <v>0</v>
      </c>
    </row>
    <row r="128" spans="1:72" x14ac:dyDescent="0.25">
      <c r="A128" s="16">
        <v>125</v>
      </c>
      <c r="B128" s="16">
        <v>509</v>
      </c>
      <c r="C128" s="11" t="s">
        <v>562</v>
      </c>
      <c r="D128" s="11" t="s">
        <v>562</v>
      </c>
      <c r="E128" s="11" t="s">
        <v>171</v>
      </c>
      <c r="F128" s="11" t="s">
        <v>181</v>
      </c>
      <c r="G128" s="11">
        <v>180</v>
      </c>
      <c r="H128" s="11">
        <v>180</v>
      </c>
      <c r="I128" s="11">
        <v>400</v>
      </c>
      <c r="J128" s="11">
        <v>13.5</v>
      </c>
      <c r="K128" s="11">
        <v>13.5</v>
      </c>
      <c r="L128" s="11">
        <v>8.3000000000000007</v>
      </c>
      <c r="M128" s="11">
        <v>0</v>
      </c>
      <c r="N128" s="11">
        <v>0</v>
      </c>
      <c r="O128" s="11">
        <v>16801.551030948569</v>
      </c>
      <c r="P128" s="11">
        <v>1</v>
      </c>
      <c r="Q128" s="11">
        <v>2.2222222222222223</v>
      </c>
      <c r="R128" s="11">
        <v>1</v>
      </c>
      <c r="S128" s="11" t="s">
        <v>208</v>
      </c>
      <c r="T128" s="11"/>
      <c r="U128" s="11"/>
      <c r="V128" s="11"/>
      <c r="W128" s="11"/>
      <c r="X128" s="11"/>
      <c r="Y128" s="11"/>
      <c r="Z128" s="11"/>
      <c r="AA128" s="11"/>
      <c r="AB128" s="11"/>
      <c r="AD128" s="11">
        <v>20</v>
      </c>
      <c r="AE128" s="11">
        <v>355</v>
      </c>
      <c r="AF128" s="11">
        <v>210000</v>
      </c>
      <c r="AG128" s="11"/>
      <c r="AH128" s="11">
        <v>0.46695256425095027</v>
      </c>
      <c r="AI128" s="11"/>
      <c r="AJ128" s="11"/>
      <c r="AK128" s="11"/>
      <c r="AL128" s="11">
        <v>1.3243060050567508</v>
      </c>
      <c r="AM128" s="11"/>
      <c r="AN128" s="11"/>
      <c r="AO128" s="11"/>
      <c r="AP128" s="11"/>
      <c r="AQ128" s="11"/>
      <c r="AR128" s="11"/>
      <c r="AS128" s="11"/>
      <c r="AT128" s="11"/>
      <c r="AU128" s="11"/>
      <c r="AV128" s="11"/>
      <c r="BK128">
        <v>3.6144578313253009</v>
      </c>
      <c r="BL128">
        <v>0.50036289737262296</v>
      </c>
      <c r="BT128">
        <v>0</v>
      </c>
    </row>
    <row r="129" spans="1:72" x14ac:dyDescent="0.25">
      <c r="A129" s="16">
        <v>126</v>
      </c>
      <c r="B129" s="16">
        <v>510</v>
      </c>
      <c r="C129" s="11" t="s">
        <v>563</v>
      </c>
      <c r="D129" s="11" t="s">
        <v>563</v>
      </c>
      <c r="E129" s="11" t="s">
        <v>171</v>
      </c>
      <c r="F129" s="11" t="s">
        <v>181</v>
      </c>
      <c r="G129" s="11">
        <v>180</v>
      </c>
      <c r="H129" s="11">
        <v>180</v>
      </c>
      <c r="I129" s="11">
        <v>400</v>
      </c>
      <c r="J129" s="11">
        <v>13.5</v>
      </c>
      <c r="K129" s="11">
        <v>13.5</v>
      </c>
      <c r="L129" s="11">
        <v>8.3000000000000007</v>
      </c>
      <c r="M129" s="11">
        <v>0</v>
      </c>
      <c r="N129" s="11">
        <v>0</v>
      </c>
      <c r="O129" s="11">
        <v>21096.684377206097</v>
      </c>
      <c r="P129" s="11">
        <v>1</v>
      </c>
      <c r="Q129" s="11">
        <v>2.2222222222222223</v>
      </c>
      <c r="R129" s="11">
        <v>1</v>
      </c>
      <c r="S129" s="11" t="s">
        <v>208</v>
      </c>
      <c r="T129" s="11"/>
      <c r="U129" s="11"/>
      <c r="V129" s="11"/>
      <c r="W129" s="11"/>
      <c r="X129" s="11"/>
      <c r="Y129" s="11"/>
      <c r="Z129" s="11"/>
      <c r="AA129" s="11"/>
      <c r="AB129" s="11"/>
      <c r="AD129" s="11">
        <v>20</v>
      </c>
      <c r="AE129" s="11">
        <v>355</v>
      </c>
      <c r="AF129" s="11">
        <v>210000</v>
      </c>
      <c r="AG129" s="11"/>
      <c r="AH129" s="11">
        <v>0.31683259602557429</v>
      </c>
      <c r="AI129" s="11"/>
      <c r="AJ129" s="11"/>
      <c r="AK129" s="11"/>
      <c r="AL129" s="11">
        <v>1.661210186723272</v>
      </c>
      <c r="AM129" s="11"/>
      <c r="AN129" s="11"/>
      <c r="AO129" s="11"/>
      <c r="AP129" s="11"/>
      <c r="AQ129" s="11"/>
      <c r="AR129" s="11"/>
      <c r="AS129" s="11"/>
      <c r="AT129" s="11"/>
      <c r="AU129" s="11"/>
      <c r="AV129" s="11"/>
      <c r="BK129">
        <v>3.6144578313253009</v>
      </c>
      <c r="BL129">
        <v>0.50036289737262296</v>
      </c>
      <c r="BT129">
        <v>0</v>
      </c>
    </row>
    <row r="130" spans="1:72" x14ac:dyDescent="0.25">
      <c r="A130" s="16">
        <v>127</v>
      </c>
      <c r="B130" s="16">
        <v>511</v>
      </c>
      <c r="C130" s="11" t="s">
        <v>564</v>
      </c>
      <c r="D130" s="11" t="s">
        <v>564</v>
      </c>
      <c r="E130" s="11" t="s">
        <v>171</v>
      </c>
      <c r="F130" s="11" t="s">
        <v>181</v>
      </c>
      <c r="G130" s="11">
        <v>180</v>
      </c>
      <c r="H130" s="11">
        <v>180</v>
      </c>
      <c r="I130" s="11">
        <v>400</v>
      </c>
      <c r="J130" s="11">
        <v>13.5</v>
      </c>
      <c r="K130" s="11">
        <v>13.5</v>
      </c>
      <c r="L130" s="11">
        <v>8.3000000000000007</v>
      </c>
      <c r="M130" s="11">
        <v>0</v>
      </c>
      <c r="N130" s="11">
        <v>0</v>
      </c>
      <c r="O130" s="11">
        <v>25265.49027210311</v>
      </c>
      <c r="P130" s="11">
        <v>1</v>
      </c>
      <c r="Q130" s="11">
        <v>2.2222222222222223</v>
      </c>
      <c r="R130" s="11">
        <v>1</v>
      </c>
      <c r="S130" s="11" t="s">
        <v>208</v>
      </c>
      <c r="T130" s="11"/>
      <c r="U130" s="11"/>
      <c r="V130" s="11"/>
      <c r="W130" s="11"/>
      <c r="X130" s="11"/>
      <c r="Y130" s="11"/>
      <c r="Z130" s="11"/>
      <c r="AA130" s="11"/>
      <c r="AB130" s="11"/>
      <c r="AD130" s="11">
        <v>20</v>
      </c>
      <c r="AE130" s="11">
        <v>355</v>
      </c>
      <c r="AF130" s="11">
        <v>210000</v>
      </c>
      <c r="AG130" s="11"/>
      <c r="AH130" s="11">
        <v>0.21847320950179702</v>
      </c>
      <c r="AI130" s="11"/>
      <c r="AJ130" s="11"/>
      <c r="AK130" s="11"/>
      <c r="AL130" s="11">
        <v>1.9884106239273363</v>
      </c>
      <c r="AM130" s="11"/>
      <c r="AN130" s="11"/>
      <c r="AO130" s="11"/>
      <c r="AP130" s="11"/>
      <c r="AQ130" s="11"/>
      <c r="AR130" s="11"/>
      <c r="AS130" s="11"/>
      <c r="AT130" s="11"/>
      <c r="AU130" s="11"/>
      <c r="AV130" s="11"/>
      <c r="BK130">
        <v>3.6144578313253009</v>
      </c>
      <c r="BL130">
        <v>0.50036289737262296</v>
      </c>
      <c r="BT130">
        <v>0</v>
      </c>
    </row>
    <row r="131" spans="1:72" x14ac:dyDescent="0.25">
      <c r="A131" s="16">
        <v>128</v>
      </c>
      <c r="B131" s="16">
        <v>512</v>
      </c>
      <c r="C131" s="11" t="s">
        <v>565</v>
      </c>
      <c r="D131" s="11" t="s">
        <v>565</v>
      </c>
      <c r="E131" s="11" t="s">
        <v>171</v>
      </c>
      <c r="F131" s="11" t="s">
        <v>181</v>
      </c>
      <c r="G131" s="11">
        <v>180</v>
      </c>
      <c r="H131" s="11">
        <v>180</v>
      </c>
      <c r="I131" s="11">
        <v>400</v>
      </c>
      <c r="J131" s="11">
        <v>13.5</v>
      </c>
      <c r="K131" s="11">
        <v>13.5</v>
      </c>
      <c r="L131" s="11">
        <v>8.3000000000000007</v>
      </c>
      <c r="M131" s="11">
        <v>0</v>
      </c>
      <c r="N131" s="11">
        <v>0</v>
      </c>
      <c r="O131" s="11">
        <v>31581.862840128888</v>
      </c>
      <c r="P131" s="11">
        <v>1</v>
      </c>
      <c r="Q131" s="11">
        <v>2.2222222222222223</v>
      </c>
      <c r="R131" s="11">
        <v>1</v>
      </c>
      <c r="S131" s="11" t="s">
        <v>208</v>
      </c>
      <c r="T131" s="11"/>
      <c r="U131" s="11"/>
      <c r="V131" s="11"/>
      <c r="W131" s="11"/>
      <c r="X131" s="11"/>
      <c r="Y131" s="11"/>
      <c r="Z131" s="11"/>
      <c r="AA131" s="11"/>
      <c r="AB131" s="11"/>
      <c r="AD131" s="11">
        <v>20</v>
      </c>
      <c r="AE131" s="11">
        <v>355</v>
      </c>
      <c r="AF131" s="11">
        <v>210000</v>
      </c>
      <c r="AG131" s="11"/>
      <c r="AH131" s="11">
        <v>0.13780962507666408</v>
      </c>
      <c r="AI131" s="11"/>
      <c r="AJ131" s="11"/>
      <c r="AK131" s="11"/>
      <c r="AL131" s="11">
        <v>2.4844384016483527</v>
      </c>
      <c r="AM131" s="11"/>
      <c r="AN131" s="11"/>
      <c r="AO131" s="11"/>
      <c r="AP131" s="11"/>
      <c r="AQ131" s="11"/>
      <c r="AR131" s="11"/>
      <c r="AS131" s="11"/>
      <c r="AT131" s="11"/>
      <c r="AU131" s="11"/>
      <c r="AV131" s="11"/>
      <c r="BK131">
        <v>3.6144578313253009</v>
      </c>
      <c r="BL131">
        <v>0.50036289737262296</v>
      </c>
      <c r="BT131">
        <v>0</v>
      </c>
    </row>
    <row r="132" spans="1:72" x14ac:dyDescent="0.25">
      <c r="A132" s="16">
        <v>129</v>
      </c>
      <c r="B132" s="16">
        <v>513</v>
      </c>
      <c r="C132" s="11" t="s">
        <v>566</v>
      </c>
      <c r="D132" s="11" t="s">
        <v>566</v>
      </c>
      <c r="E132" s="11" t="s">
        <v>171</v>
      </c>
      <c r="F132" s="11" t="s">
        <v>181</v>
      </c>
      <c r="G132" s="11">
        <v>180</v>
      </c>
      <c r="H132" s="11">
        <v>180</v>
      </c>
      <c r="I132" s="11">
        <v>400</v>
      </c>
      <c r="J132" s="11">
        <v>13.5</v>
      </c>
      <c r="K132" s="11">
        <v>13.5</v>
      </c>
      <c r="L132" s="11">
        <v>5.8</v>
      </c>
      <c r="M132" s="11">
        <v>0</v>
      </c>
      <c r="N132" s="11">
        <v>0</v>
      </c>
      <c r="O132" s="11">
        <v>3932.0296602456101</v>
      </c>
      <c r="P132" s="11">
        <v>2</v>
      </c>
      <c r="Q132" s="11">
        <v>2.2222222222222223</v>
      </c>
      <c r="R132" s="11">
        <v>1</v>
      </c>
      <c r="S132" s="11" t="s">
        <v>208</v>
      </c>
      <c r="T132" s="11"/>
      <c r="U132" s="11"/>
      <c r="V132" s="11"/>
      <c r="W132" s="11"/>
      <c r="X132" s="11"/>
      <c r="Y132" s="11"/>
      <c r="Z132" s="11"/>
      <c r="AA132" s="11"/>
      <c r="AB132" s="11"/>
      <c r="AD132" s="11">
        <v>20</v>
      </c>
      <c r="AE132" s="11">
        <v>355</v>
      </c>
      <c r="AF132" s="11">
        <v>210000</v>
      </c>
      <c r="AG132" s="11"/>
      <c r="AH132" s="11">
        <v>1.0394518925535841</v>
      </c>
      <c r="AI132" s="11"/>
      <c r="AJ132" s="11"/>
      <c r="AK132" s="11"/>
      <c r="AL132" s="11">
        <v>0.31738019081119417</v>
      </c>
      <c r="AM132" s="11"/>
      <c r="AN132" s="11"/>
      <c r="AO132" s="11"/>
      <c r="AP132" s="11"/>
      <c r="AQ132" s="11"/>
      <c r="AR132" s="11"/>
      <c r="AS132" s="11"/>
      <c r="AT132" s="11"/>
      <c r="AU132" s="11"/>
      <c r="AV132" s="11"/>
      <c r="BK132">
        <v>5.1724137931034484</v>
      </c>
      <c r="BL132">
        <v>0.95778834720570749</v>
      </c>
      <c r="BT132">
        <v>0</v>
      </c>
    </row>
    <row r="133" spans="1:72" x14ac:dyDescent="0.25">
      <c r="A133" s="16">
        <v>130</v>
      </c>
      <c r="B133" s="16">
        <v>514</v>
      </c>
      <c r="C133" s="11" t="s">
        <v>567</v>
      </c>
      <c r="D133" s="11" t="s">
        <v>567</v>
      </c>
      <c r="E133" s="11" t="s">
        <v>171</v>
      </c>
      <c r="F133" s="11" t="s">
        <v>181</v>
      </c>
      <c r="G133" s="11">
        <v>180</v>
      </c>
      <c r="H133" s="11">
        <v>180</v>
      </c>
      <c r="I133" s="11">
        <v>400</v>
      </c>
      <c r="J133" s="11">
        <v>13.5</v>
      </c>
      <c r="K133" s="11">
        <v>13.5</v>
      </c>
      <c r="L133" s="11">
        <v>5.8</v>
      </c>
      <c r="M133" s="11">
        <v>0</v>
      </c>
      <c r="N133" s="11">
        <v>0</v>
      </c>
      <c r="O133" s="11">
        <v>6553.3827670760165</v>
      </c>
      <c r="P133" s="11">
        <v>2</v>
      </c>
      <c r="Q133" s="11">
        <v>2.2222222222222223</v>
      </c>
      <c r="R133" s="11">
        <v>1</v>
      </c>
      <c r="S133" s="11" t="s">
        <v>208</v>
      </c>
      <c r="T133" s="11"/>
      <c r="U133" s="11"/>
      <c r="V133" s="11"/>
      <c r="W133" s="11"/>
      <c r="X133" s="11"/>
      <c r="Y133" s="11"/>
      <c r="Z133" s="11"/>
      <c r="AA133" s="11"/>
      <c r="AB133" s="11"/>
      <c r="AD133" s="11">
        <v>20</v>
      </c>
      <c r="AE133" s="11">
        <v>355</v>
      </c>
      <c r="AF133" s="11">
        <v>210000</v>
      </c>
      <c r="AG133" s="11"/>
      <c r="AH133" s="11">
        <v>0.89209824652194047</v>
      </c>
      <c r="AI133" s="11"/>
      <c r="AJ133" s="11"/>
      <c r="AK133" s="11"/>
      <c r="AL133" s="11">
        <v>0.50915842853660875</v>
      </c>
      <c r="AM133" s="11"/>
      <c r="AN133" s="11"/>
      <c r="AO133" s="11"/>
      <c r="AP133" s="11"/>
      <c r="AQ133" s="11"/>
      <c r="AR133" s="11"/>
      <c r="AS133" s="11"/>
      <c r="AT133" s="11"/>
      <c r="AU133" s="11"/>
      <c r="AV133" s="11"/>
      <c r="BK133">
        <v>5.1724137931034484</v>
      </c>
      <c r="BL133">
        <v>0.95778834720570749</v>
      </c>
      <c r="BT133">
        <v>0</v>
      </c>
    </row>
    <row r="134" spans="1:72" x14ac:dyDescent="0.25">
      <c r="A134" s="16">
        <v>131</v>
      </c>
      <c r="B134" s="16">
        <v>515</v>
      </c>
      <c r="C134" s="11" t="s">
        <v>568</v>
      </c>
      <c r="D134" s="11" t="s">
        <v>568</v>
      </c>
      <c r="E134" s="11" t="s">
        <v>171</v>
      </c>
      <c r="F134" s="11" t="s">
        <v>181</v>
      </c>
      <c r="G134" s="11">
        <v>180</v>
      </c>
      <c r="H134" s="11">
        <v>180</v>
      </c>
      <c r="I134" s="11">
        <v>400</v>
      </c>
      <c r="J134" s="11">
        <v>13.5</v>
      </c>
      <c r="K134" s="11">
        <v>13.5</v>
      </c>
      <c r="L134" s="11">
        <v>5.8</v>
      </c>
      <c r="M134" s="11">
        <v>0</v>
      </c>
      <c r="N134" s="11">
        <v>0</v>
      </c>
      <c r="O134" s="11">
        <v>9830.0741506140257</v>
      </c>
      <c r="P134" s="11">
        <v>2</v>
      </c>
      <c r="Q134" s="11">
        <v>2.2222222222222223</v>
      </c>
      <c r="R134" s="11">
        <v>1</v>
      </c>
      <c r="S134" s="11" t="s">
        <v>208</v>
      </c>
      <c r="T134" s="11"/>
      <c r="U134" s="11"/>
      <c r="V134" s="11"/>
      <c r="W134" s="11"/>
      <c r="X134" s="11"/>
      <c r="Y134" s="11"/>
      <c r="Z134" s="11"/>
      <c r="AA134" s="11"/>
      <c r="AB134" s="11"/>
      <c r="AD134" s="11">
        <v>20</v>
      </c>
      <c r="AE134" s="11">
        <v>355</v>
      </c>
      <c r="AF134" s="11">
        <v>210000</v>
      </c>
      <c r="AG134" s="11"/>
      <c r="AH134" s="11">
        <v>0.72591609464594531</v>
      </c>
      <c r="AI134" s="11"/>
      <c r="AJ134" s="11"/>
      <c r="AK134" s="11"/>
      <c r="AL134" s="11">
        <v>0.75354925137820961</v>
      </c>
      <c r="AM134" s="11"/>
      <c r="AN134" s="11"/>
      <c r="AO134" s="11"/>
      <c r="AP134" s="11"/>
      <c r="AQ134" s="11"/>
      <c r="AR134" s="11"/>
      <c r="AS134" s="11"/>
      <c r="AT134" s="11"/>
      <c r="AU134" s="11"/>
      <c r="AV134" s="11"/>
      <c r="BK134">
        <v>5.1724137931034484</v>
      </c>
      <c r="BL134">
        <v>0.95778834720570749</v>
      </c>
      <c r="BT134">
        <v>0</v>
      </c>
    </row>
    <row r="135" spans="1:72" x14ac:dyDescent="0.25">
      <c r="A135" s="16">
        <v>132</v>
      </c>
      <c r="B135" s="16">
        <v>516</v>
      </c>
      <c r="C135" s="11" t="s">
        <v>569</v>
      </c>
      <c r="D135" s="11" t="s">
        <v>569</v>
      </c>
      <c r="E135" s="11" t="s">
        <v>171</v>
      </c>
      <c r="F135" s="11" t="s">
        <v>181</v>
      </c>
      <c r="G135" s="11">
        <v>180</v>
      </c>
      <c r="H135" s="11">
        <v>180</v>
      </c>
      <c r="I135" s="11">
        <v>400</v>
      </c>
      <c r="J135" s="11">
        <v>13.5</v>
      </c>
      <c r="K135" s="11">
        <v>13.5</v>
      </c>
      <c r="L135" s="11">
        <v>5.8</v>
      </c>
      <c r="M135" s="11">
        <v>0</v>
      </c>
      <c r="N135" s="11">
        <v>0</v>
      </c>
      <c r="O135" s="11">
        <v>13106.765534152033</v>
      </c>
      <c r="P135" s="11">
        <v>2</v>
      </c>
      <c r="Q135" s="11">
        <v>2.2222222222222223</v>
      </c>
      <c r="R135" s="11">
        <v>1</v>
      </c>
      <c r="S135" s="11" t="s">
        <v>208</v>
      </c>
      <c r="T135" s="11"/>
      <c r="U135" s="11"/>
      <c r="V135" s="11"/>
      <c r="W135" s="11"/>
      <c r="X135" s="11"/>
      <c r="Y135" s="11"/>
      <c r="Z135" s="11"/>
      <c r="AA135" s="11"/>
      <c r="AB135" s="11"/>
      <c r="AD135" s="11">
        <v>20</v>
      </c>
      <c r="AE135" s="11">
        <v>355</v>
      </c>
      <c r="AF135" s="11">
        <v>210000</v>
      </c>
      <c r="AG135" s="11"/>
      <c r="AH135" s="11">
        <v>0.62996911893039886</v>
      </c>
      <c r="AI135" s="11"/>
      <c r="AJ135" s="11"/>
      <c r="AK135" s="11"/>
      <c r="AL135" s="11">
        <v>0.9999222008365759</v>
      </c>
      <c r="AM135" s="11"/>
      <c r="AN135" s="11"/>
      <c r="AO135" s="11"/>
      <c r="AP135" s="11"/>
      <c r="AQ135" s="11"/>
      <c r="AR135" s="11"/>
      <c r="AS135" s="11"/>
      <c r="AT135" s="11"/>
      <c r="AU135" s="11"/>
      <c r="AV135" s="11"/>
      <c r="BK135">
        <v>5.1724137931034484</v>
      </c>
      <c r="BL135">
        <v>0.95778834720570749</v>
      </c>
      <c r="BT135">
        <v>0</v>
      </c>
    </row>
    <row r="136" spans="1:72" x14ac:dyDescent="0.25">
      <c r="A136" s="16">
        <v>133</v>
      </c>
      <c r="B136" s="16">
        <v>517</v>
      </c>
      <c r="C136" s="11" t="s">
        <v>570</v>
      </c>
      <c r="D136" s="11" t="s">
        <v>570</v>
      </c>
      <c r="E136" s="11" t="s">
        <v>171</v>
      </c>
      <c r="F136" s="11" t="s">
        <v>181</v>
      </c>
      <c r="G136" s="11">
        <v>180</v>
      </c>
      <c r="H136" s="11">
        <v>180</v>
      </c>
      <c r="I136" s="11">
        <v>400</v>
      </c>
      <c r="J136" s="11">
        <v>13.5</v>
      </c>
      <c r="K136" s="11">
        <v>13.5</v>
      </c>
      <c r="L136" s="11">
        <v>5.8</v>
      </c>
      <c r="M136" s="11">
        <v>0</v>
      </c>
      <c r="N136" s="11">
        <v>0</v>
      </c>
      <c r="O136" s="11">
        <v>17431.998160422205</v>
      </c>
      <c r="P136" s="11">
        <v>2</v>
      </c>
      <c r="Q136" s="11">
        <v>2.2222222222222223</v>
      </c>
      <c r="R136" s="11">
        <v>1</v>
      </c>
      <c r="S136" s="11" t="s">
        <v>208</v>
      </c>
      <c r="T136" s="11"/>
      <c r="U136" s="11"/>
      <c r="V136" s="11"/>
      <c r="W136" s="11"/>
      <c r="X136" s="11"/>
      <c r="Y136" s="11"/>
      <c r="Z136" s="11"/>
      <c r="AA136" s="11"/>
      <c r="AB136" s="11"/>
      <c r="AD136" s="11">
        <v>20</v>
      </c>
      <c r="AE136" s="11">
        <v>355</v>
      </c>
      <c r="AF136" s="11">
        <v>210000</v>
      </c>
      <c r="AG136" s="11"/>
      <c r="AH136" s="11">
        <v>0.46817202849470868</v>
      </c>
      <c r="AI136" s="11"/>
      <c r="AJ136" s="11"/>
      <c r="AK136" s="11"/>
      <c r="AL136" s="11">
        <v>1.3263034231432058</v>
      </c>
      <c r="AM136" s="11"/>
      <c r="AN136" s="11"/>
      <c r="AO136" s="11"/>
      <c r="AP136" s="11"/>
      <c r="AQ136" s="11"/>
      <c r="AR136" s="11"/>
      <c r="AS136" s="11"/>
      <c r="AT136" s="11"/>
      <c r="AU136" s="11"/>
      <c r="AV136" s="11"/>
      <c r="BK136">
        <v>5.1724137931034484</v>
      </c>
      <c r="BL136">
        <v>0.95778834720570749</v>
      </c>
      <c r="BT136">
        <v>0</v>
      </c>
    </row>
    <row r="137" spans="1:72" x14ac:dyDescent="0.25">
      <c r="A137" s="16">
        <v>134</v>
      </c>
      <c r="B137" s="16">
        <v>518</v>
      </c>
      <c r="C137" s="11" t="s">
        <v>571</v>
      </c>
      <c r="D137" s="11" t="s">
        <v>571</v>
      </c>
      <c r="E137" s="11" t="s">
        <v>171</v>
      </c>
      <c r="F137" s="11" t="s">
        <v>181</v>
      </c>
      <c r="G137" s="11">
        <v>180</v>
      </c>
      <c r="H137" s="11">
        <v>180</v>
      </c>
      <c r="I137" s="11">
        <v>400</v>
      </c>
      <c r="J137" s="11">
        <v>13.5</v>
      </c>
      <c r="K137" s="11">
        <v>13.5</v>
      </c>
      <c r="L137" s="11">
        <v>5.8</v>
      </c>
      <c r="M137" s="11">
        <v>0</v>
      </c>
      <c r="N137" s="11">
        <v>0</v>
      </c>
      <c r="O137" s="11">
        <v>21888.298442033894</v>
      </c>
      <c r="P137" s="11">
        <v>2</v>
      </c>
      <c r="Q137" s="11">
        <v>2.2222222222222223</v>
      </c>
      <c r="R137" s="11">
        <v>1</v>
      </c>
      <c r="S137" s="11" t="s">
        <v>208</v>
      </c>
      <c r="T137" s="11"/>
      <c r="U137" s="11"/>
      <c r="V137" s="11"/>
      <c r="W137" s="11"/>
      <c r="X137" s="11"/>
      <c r="Y137" s="11"/>
      <c r="Z137" s="11"/>
      <c r="AA137" s="11"/>
      <c r="AB137" s="11"/>
      <c r="AD137" s="11">
        <v>20</v>
      </c>
      <c r="AE137" s="11">
        <v>355</v>
      </c>
      <c r="AF137" s="11">
        <v>210000</v>
      </c>
      <c r="AG137" s="11"/>
      <c r="AH137" s="11">
        <v>0.31759420986378423</v>
      </c>
      <c r="AI137" s="11"/>
      <c r="AJ137" s="11"/>
      <c r="AK137" s="11"/>
      <c r="AL137" s="11">
        <v>1.6632185534961623</v>
      </c>
      <c r="AM137" s="11"/>
      <c r="AN137" s="11"/>
      <c r="AO137" s="11"/>
      <c r="AP137" s="11"/>
      <c r="AQ137" s="11"/>
      <c r="AR137" s="11"/>
      <c r="AS137" s="11"/>
      <c r="AT137" s="11"/>
      <c r="AU137" s="11"/>
      <c r="AV137" s="11"/>
      <c r="BK137">
        <v>5.1724137931034484</v>
      </c>
      <c r="BL137">
        <v>0.95778834720570749</v>
      </c>
      <c r="BT137">
        <v>0</v>
      </c>
    </row>
    <row r="138" spans="1:72" x14ac:dyDescent="0.25">
      <c r="A138" s="16">
        <v>135</v>
      </c>
      <c r="B138" s="16">
        <v>519</v>
      </c>
      <c r="C138" s="11" t="s">
        <v>572</v>
      </c>
      <c r="D138" s="11" t="s">
        <v>572</v>
      </c>
      <c r="E138" s="11" t="s">
        <v>171</v>
      </c>
      <c r="F138" s="11" t="s">
        <v>181</v>
      </c>
      <c r="G138" s="11">
        <v>180</v>
      </c>
      <c r="H138" s="11">
        <v>180</v>
      </c>
      <c r="I138" s="11">
        <v>400</v>
      </c>
      <c r="J138" s="11">
        <v>13.5</v>
      </c>
      <c r="K138" s="11">
        <v>13.5</v>
      </c>
      <c r="L138" s="11">
        <v>5.8</v>
      </c>
      <c r="M138" s="11">
        <v>0</v>
      </c>
      <c r="N138" s="11">
        <v>0</v>
      </c>
      <c r="O138" s="11">
        <v>26213.531068304066</v>
      </c>
      <c r="P138" s="11">
        <v>2</v>
      </c>
      <c r="Q138" s="11">
        <v>2.2222222222222223</v>
      </c>
      <c r="R138" s="11">
        <v>1</v>
      </c>
      <c r="S138" s="11" t="s">
        <v>208</v>
      </c>
      <c r="T138" s="11"/>
      <c r="U138" s="11"/>
      <c r="V138" s="11"/>
      <c r="W138" s="11"/>
      <c r="X138" s="11"/>
      <c r="Y138" s="11"/>
      <c r="Z138" s="11"/>
      <c r="AA138" s="11"/>
      <c r="AB138" s="11"/>
      <c r="AD138" s="11">
        <v>20</v>
      </c>
      <c r="AE138" s="11">
        <v>355</v>
      </c>
      <c r="AF138" s="11">
        <v>210000</v>
      </c>
      <c r="AG138" s="11"/>
      <c r="AH138" s="11">
        <v>0.21932919165605053</v>
      </c>
      <c r="AI138" s="11"/>
      <c r="AJ138" s="11"/>
      <c r="AK138" s="11"/>
      <c r="AL138" s="11">
        <v>1.9905177488324695</v>
      </c>
      <c r="AM138" s="11"/>
      <c r="AN138" s="11"/>
      <c r="AO138" s="11"/>
      <c r="AP138" s="11"/>
      <c r="AQ138" s="11"/>
      <c r="AR138" s="11"/>
      <c r="AS138" s="11"/>
      <c r="AT138" s="11"/>
      <c r="AU138" s="11"/>
      <c r="AV138" s="11"/>
      <c r="BK138">
        <v>5.1724137931034484</v>
      </c>
      <c r="BL138">
        <v>0.95778834720570749</v>
      </c>
      <c r="BT138">
        <v>0</v>
      </c>
    </row>
    <row r="139" spans="1:72" x14ac:dyDescent="0.25">
      <c r="A139" s="16">
        <v>136</v>
      </c>
      <c r="B139" s="16">
        <v>520</v>
      </c>
      <c r="C139" s="11" t="s">
        <v>573</v>
      </c>
      <c r="D139" s="11" t="s">
        <v>573</v>
      </c>
      <c r="E139" s="11" t="s">
        <v>171</v>
      </c>
      <c r="F139" s="11" t="s">
        <v>181</v>
      </c>
      <c r="G139" s="11">
        <v>180</v>
      </c>
      <c r="H139" s="11">
        <v>180</v>
      </c>
      <c r="I139" s="11">
        <v>400</v>
      </c>
      <c r="J139" s="11">
        <v>13.5</v>
      </c>
      <c r="K139" s="11">
        <v>13.5</v>
      </c>
      <c r="L139" s="11">
        <v>5.8</v>
      </c>
      <c r="M139" s="11">
        <v>0</v>
      </c>
      <c r="N139" s="11">
        <v>0</v>
      </c>
      <c r="O139" s="11">
        <v>32766.913835380084</v>
      </c>
      <c r="P139" s="11">
        <v>2</v>
      </c>
      <c r="Q139" s="11">
        <v>2.2222222222222223</v>
      </c>
      <c r="R139" s="11">
        <v>1</v>
      </c>
      <c r="S139" s="11" t="s">
        <v>208</v>
      </c>
      <c r="T139" s="11"/>
      <c r="U139" s="11"/>
      <c r="V139" s="11"/>
      <c r="W139" s="11"/>
      <c r="X139" s="11"/>
      <c r="Y139" s="11"/>
      <c r="Z139" s="11"/>
      <c r="AA139" s="11"/>
      <c r="AB139" s="11"/>
      <c r="AD139" s="11">
        <v>20</v>
      </c>
      <c r="AE139" s="11">
        <v>355</v>
      </c>
      <c r="AF139" s="11">
        <v>210000</v>
      </c>
      <c r="AG139" s="11"/>
      <c r="AH139" s="11">
        <v>0.13848031759419263</v>
      </c>
      <c r="AI139" s="11"/>
      <c r="AJ139" s="11"/>
      <c r="AK139" s="11"/>
      <c r="AL139" s="11">
        <v>2.486747499142711</v>
      </c>
      <c r="AM139" s="11"/>
      <c r="AN139" s="11"/>
      <c r="AO139" s="11"/>
      <c r="AP139" s="11"/>
      <c r="AQ139" s="11"/>
      <c r="AR139" s="11"/>
      <c r="AS139" s="11"/>
      <c r="AT139" s="11"/>
      <c r="AU139" s="11"/>
      <c r="AV139" s="11"/>
      <c r="BK139">
        <v>5.1724137931034484</v>
      </c>
      <c r="BL139">
        <v>0.95778834720570749</v>
      </c>
      <c r="BT139">
        <v>0</v>
      </c>
    </row>
    <row r="140" spans="1:72" x14ac:dyDescent="0.25">
      <c r="A140" s="16">
        <v>137</v>
      </c>
      <c r="B140" s="16">
        <v>521</v>
      </c>
      <c r="C140" s="11" t="s">
        <v>574</v>
      </c>
      <c r="D140" s="11" t="s">
        <v>574</v>
      </c>
      <c r="E140" s="11" t="s">
        <v>171</v>
      </c>
      <c r="F140" s="11" t="s">
        <v>181</v>
      </c>
      <c r="G140" s="11">
        <v>180</v>
      </c>
      <c r="H140" s="11">
        <v>180</v>
      </c>
      <c r="I140" s="11">
        <v>400</v>
      </c>
      <c r="J140" s="11">
        <v>13.5</v>
      </c>
      <c r="K140" s="11">
        <v>13.5</v>
      </c>
      <c r="L140" s="11">
        <v>4.28</v>
      </c>
      <c r="M140" s="11">
        <v>0</v>
      </c>
      <c r="N140" s="11">
        <v>0</v>
      </c>
      <c r="O140" s="11">
        <v>4035.288547142372</v>
      </c>
      <c r="P140" s="11">
        <v>2</v>
      </c>
      <c r="Q140" s="11">
        <v>2.2222222222222223</v>
      </c>
      <c r="R140" s="11">
        <v>1</v>
      </c>
      <c r="S140" s="11" t="s">
        <v>208</v>
      </c>
      <c r="T140" s="11"/>
      <c r="U140" s="11"/>
      <c r="V140" s="11"/>
      <c r="W140" s="11"/>
      <c r="X140" s="11"/>
      <c r="Y140" s="11"/>
      <c r="Z140" s="11"/>
      <c r="AA140" s="11"/>
      <c r="AB140" s="11"/>
      <c r="AD140" s="11">
        <v>20</v>
      </c>
      <c r="AE140" s="11">
        <v>355</v>
      </c>
      <c r="AF140" s="11">
        <v>210000</v>
      </c>
      <c r="AG140" s="11"/>
      <c r="AH140" s="11">
        <v>1.0368070172849957</v>
      </c>
      <c r="AI140" s="11"/>
      <c r="AJ140" s="11"/>
      <c r="AK140" s="11"/>
      <c r="AL140" s="11">
        <v>0.32269432002556259</v>
      </c>
      <c r="AM140" s="11"/>
      <c r="AN140" s="11"/>
      <c r="AO140" s="11"/>
      <c r="AP140" s="11"/>
      <c r="AQ140" s="11"/>
      <c r="AR140" s="11"/>
      <c r="AS140" s="11"/>
      <c r="AT140" s="11"/>
      <c r="AU140" s="11"/>
      <c r="AV140" s="11"/>
      <c r="BK140">
        <v>7.0093457943925221</v>
      </c>
      <c r="BL140">
        <v>1.6842082277928199</v>
      </c>
      <c r="BT140">
        <v>0</v>
      </c>
    </row>
    <row r="141" spans="1:72" x14ac:dyDescent="0.25">
      <c r="A141" s="16">
        <v>138</v>
      </c>
      <c r="B141" s="16">
        <v>522</v>
      </c>
      <c r="C141" s="11" t="s">
        <v>575</v>
      </c>
      <c r="D141" s="11" t="s">
        <v>575</v>
      </c>
      <c r="E141" s="11" t="s">
        <v>171</v>
      </c>
      <c r="F141" s="11" t="s">
        <v>181</v>
      </c>
      <c r="G141" s="11">
        <v>180</v>
      </c>
      <c r="H141" s="11">
        <v>180</v>
      </c>
      <c r="I141" s="11">
        <v>400</v>
      </c>
      <c r="J141" s="11">
        <v>13.5</v>
      </c>
      <c r="K141" s="11">
        <v>13.5</v>
      </c>
      <c r="L141" s="11">
        <v>4.28</v>
      </c>
      <c r="M141" s="11">
        <v>0</v>
      </c>
      <c r="N141" s="11">
        <v>0</v>
      </c>
      <c r="O141" s="11">
        <v>6725.4809119039528</v>
      </c>
      <c r="P141" s="11">
        <v>2</v>
      </c>
      <c r="Q141" s="11">
        <v>2.2222222222222223</v>
      </c>
      <c r="R141" s="11">
        <v>1</v>
      </c>
      <c r="S141" s="11" t="s">
        <v>208</v>
      </c>
      <c r="T141" s="11"/>
      <c r="U141" s="11"/>
      <c r="V141" s="11"/>
      <c r="W141" s="11"/>
      <c r="X141" s="11"/>
      <c r="Y141" s="11"/>
      <c r="Z141" s="11"/>
      <c r="AA141" s="11"/>
      <c r="AB141" s="11"/>
      <c r="AD141" s="11">
        <v>20</v>
      </c>
      <c r="AE141" s="11">
        <v>355</v>
      </c>
      <c r="AF141" s="11">
        <v>210000</v>
      </c>
      <c r="AG141" s="11"/>
      <c r="AH141" s="11">
        <v>0.88581416696088411</v>
      </c>
      <c r="AI141" s="11"/>
      <c r="AJ141" s="11"/>
      <c r="AK141" s="11"/>
      <c r="AL141" s="11">
        <v>0.51260848905539846</v>
      </c>
      <c r="AM141" s="11"/>
      <c r="AN141" s="11"/>
      <c r="AO141" s="11"/>
      <c r="AP141" s="11"/>
      <c r="AQ141" s="11"/>
      <c r="AR141" s="11"/>
      <c r="AS141" s="11"/>
      <c r="AT141" s="11"/>
      <c r="AU141" s="11"/>
      <c r="AV141" s="11"/>
      <c r="BK141">
        <v>7.0093457943925221</v>
      </c>
      <c r="BL141">
        <v>1.6842082277928199</v>
      </c>
      <c r="BT141">
        <v>0</v>
      </c>
    </row>
    <row r="142" spans="1:72" x14ac:dyDescent="0.25">
      <c r="A142" s="16">
        <v>139</v>
      </c>
      <c r="B142" s="16">
        <v>523</v>
      </c>
      <c r="C142" s="11" t="s">
        <v>576</v>
      </c>
      <c r="D142" s="11" t="s">
        <v>576</v>
      </c>
      <c r="E142" s="11" t="s">
        <v>171</v>
      </c>
      <c r="F142" s="11" t="s">
        <v>181</v>
      </c>
      <c r="G142" s="11">
        <v>180</v>
      </c>
      <c r="H142" s="11">
        <v>180</v>
      </c>
      <c r="I142" s="11">
        <v>400</v>
      </c>
      <c r="J142" s="11">
        <v>13.5</v>
      </c>
      <c r="K142" s="11">
        <v>13.5</v>
      </c>
      <c r="L142" s="11">
        <v>4.28</v>
      </c>
      <c r="M142" s="11">
        <v>0</v>
      </c>
      <c r="N142" s="11">
        <v>0</v>
      </c>
      <c r="O142" s="11">
        <v>10088.221367855929</v>
      </c>
      <c r="P142" s="11">
        <v>2</v>
      </c>
      <c r="Q142" s="11">
        <v>2.2222222222222223</v>
      </c>
      <c r="R142" s="11">
        <v>1</v>
      </c>
      <c r="S142" s="11" t="s">
        <v>208</v>
      </c>
      <c r="T142" s="11"/>
      <c r="U142" s="11"/>
      <c r="V142" s="11"/>
      <c r="W142" s="11"/>
      <c r="X142" s="11"/>
      <c r="Y142" s="11"/>
      <c r="Z142" s="11"/>
      <c r="AA142" s="11"/>
      <c r="AB142" s="11"/>
      <c r="AD142" s="11">
        <v>20</v>
      </c>
      <c r="AE142" s="11">
        <v>355</v>
      </c>
      <c r="AF142" s="11">
        <v>210000</v>
      </c>
      <c r="AG142" s="11"/>
      <c r="AH142" s="11">
        <v>0.7187784351189529</v>
      </c>
      <c r="AI142" s="11"/>
      <c r="AJ142" s="11"/>
      <c r="AK142" s="11"/>
      <c r="AL142" s="11">
        <v>0.7560599062343788</v>
      </c>
      <c r="AM142" s="11"/>
      <c r="AN142" s="11"/>
      <c r="AO142" s="11"/>
      <c r="AP142" s="11"/>
      <c r="AQ142" s="11"/>
      <c r="AR142" s="11"/>
      <c r="AS142" s="11"/>
      <c r="AT142" s="11"/>
      <c r="AU142" s="11"/>
      <c r="AV142" s="11"/>
      <c r="BK142">
        <v>7.0093457943925221</v>
      </c>
      <c r="BL142">
        <v>1.6842082277928199</v>
      </c>
      <c r="BT142">
        <v>0</v>
      </c>
    </row>
    <row r="143" spans="1:72" x14ac:dyDescent="0.25">
      <c r="A143" s="16">
        <v>140</v>
      </c>
      <c r="B143" s="16">
        <v>524</v>
      </c>
      <c r="C143" s="11" t="s">
        <v>577</v>
      </c>
      <c r="D143" s="11" t="s">
        <v>577</v>
      </c>
      <c r="E143" s="11" t="s">
        <v>171</v>
      </c>
      <c r="F143" s="11" t="s">
        <v>181</v>
      </c>
      <c r="G143" s="11">
        <v>180</v>
      </c>
      <c r="H143" s="11">
        <v>180</v>
      </c>
      <c r="I143" s="11">
        <v>400</v>
      </c>
      <c r="J143" s="11">
        <v>13.5</v>
      </c>
      <c r="K143" s="11">
        <v>13.5</v>
      </c>
      <c r="L143" s="11">
        <v>4.28</v>
      </c>
      <c r="M143" s="11">
        <v>0</v>
      </c>
      <c r="N143" s="11">
        <v>0</v>
      </c>
      <c r="O143" s="11">
        <v>13450.961823807906</v>
      </c>
      <c r="P143" s="11">
        <v>2</v>
      </c>
      <c r="Q143" s="11">
        <v>2.2222222222222223</v>
      </c>
      <c r="R143" s="11">
        <v>1</v>
      </c>
      <c r="S143" s="11" t="s">
        <v>208</v>
      </c>
      <c r="T143" s="11"/>
      <c r="U143" s="11"/>
      <c r="V143" s="11"/>
      <c r="W143" s="11"/>
      <c r="X143" s="11"/>
      <c r="Y143" s="11"/>
      <c r="Z143" s="11"/>
      <c r="AA143" s="11"/>
      <c r="AB143" s="11"/>
      <c r="AD143" s="11">
        <v>20</v>
      </c>
      <c r="AE143" s="11">
        <v>355</v>
      </c>
      <c r="AF143" s="11">
        <v>210000</v>
      </c>
      <c r="AG143" s="11"/>
      <c r="AH143" s="11">
        <v>0.63039124723948359</v>
      </c>
      <c r="AI143" s="11"/>
      <c r="AJ143" s="11"/>
      <c r="AK143" s="11"/>
      <c r="AL143" s="11">
        <v>1.0019801143753875</v>
      </c>
      <c r="AM143" s="11"/>
      <c r="AN143" s="11"/>
      <c r="AO143" s="11"/>
      <c r="AP143" s="11"/>
      <c r="AQ143" s="11"/>
      <c r="AR143" s="11"/>
      <c r="AS143" s="11"/>
      <c r="AT143" s="11"/>
      <c r="AU143" s="11"/>
      <c r="AV143" s="11"/>
      <c r="BK143">
        <v>7.0093457943925221</v>
      </c>
      <c r="BL143">
        <v>1.6842082277928199</v>
      </c>
      <c r="BT143">
        <v>0</v>
      </c>
    </row>
    <row r="144" spans="1:72" x14ac:dyDescent="0.25">
      <c r="A144" s="16">
        <v>141</v>
      </c>
      <c r="B144" s="16">
        <v>525</v>
      </c>
      <c r="C144" s="11" t="s">
        <v>578</v>
      </c>
      <c r="D144" s="11" t="s">
        <v>578</v>
      </c>
      <c r="E144" s="11" t="s">
        <v>171</v>
      </c>
      <c r="F144" s="11" t="s">
        <v>181</v>
      </c>
      <c r="G144" s="11">
        <v>180</v>
      </c>
      <c r="H144" s="11">
        <v>180</v>
      </c>
      <c r="I144" s="11">
        <v>400</v>
      </c>
      <c r="J144" s="11">
        <v>13.5</v>
      </c>
      <c r="K144" s="11">
        <v>13.5</v>
      </c>
      <c r="L144" s="11">
        <v>4.28</v>
      </c>
      <c r="M144" s="11">
        <v>0</v>
      </c>
      <c r="N144" s="11">
        <v>0</v>
      </c>
      <c r="O144" s="11">
        <v>17889.779225664515</v>
      </c>
      <c r="P144" s="11">
        <v>2</v>
      </c>
      <c r="Q144" s="11">
        <v>2.2222222222222223</v>
      </c>
      <c r="R144" s="11">
        <v>1</v>
      </c>
      <c r="S144" s="11" t="s">
        <v>208</v>
      </c>
      <c r="T144" s="11"/>
      <c r="U144" s="11"/>
      <c r="V144" s="11"/>
      <c r="W144" s="11"/>
      <c r="X144" s="11"/>
      <c r="Y144" s="11"/>
      <c r="Z144" s="11"/>
      <c r="AA144" s="11"/>
      <c r="AB144" s="11"/>
      <c r="AD144" s="11">
        <v>20</v>
      </c>
      <c r="AE144" s="11">
        <v>355</v>
      </c>
      <c r="AF144" s="11">
        <v>210000</v>
      </c>
      <c r="AG144" s="11"/>
      <c r="AH144" s="11">
        <v>0.46897721407136911</v>
      </c>
      <c r="AI144" s="11"/>
      <c r="AJ144" s="11"/>
      <c r="AK144" s="11"/>
      <c r="AL144" s="11">
        <v>1.3281068121084192</v>
      </c>
      <c r="AM144" s="11"/>
      <c r="AN144" s="11"/>
      <c r="AO144" s="11"/>
      <c r="AP144" s="11"/>
      <c r="AQ144" s="11"/>
      <c r="AR144" s="11"/>
      <c r="AS144" s="11"/>
      <c r="AT144" s="11"/>
      <c r="AU144" s="11"/>
      <c r="AV144" s="11"/>
      <c r="BK144">
        <v>7.0093457943925221</v>
      </c>
      <c r="BL144">
        <v>1.6842082277928199</v>
      </c>
      <c r="BT144">
        <v>0</v>
      </c>
    </row>
    <row r="145" spans="1:72" x14ac:dyDescent="0.25">
      <c r="A145" s="16">
        <v>142</v>
      </c>
      <c r="B145" s="16">
        <v>526</v>
      </c>
      <c r="C145" s="11" t="s">
        <v>579</v>
      </c>
      <c r="D145" s="11" t="s">
        <v>579</v>
      </c>
      <c r="E145" s="11" t="s">
        <v>171</v>
      </c>
      <c r="F145" s="11" t="s">
        <v>181</v>
      </c>
      <c r="G145" s="11">
        <v>180</v>
      </c>
      <c r="H145" s="11">
        <v>180</v>
      </c>
      <c r="I145" s="11">
        <v>400</v>
      </c>
      <c r="J145" s="11">
        <v>13.5</v>
      </c>
      <c r="K145" s="11">
        <v>13.5</v>
      </c>
      <c r="L145" s="11">
        <v>4.28</v>
      </c>
      <c r="M145" s="11">
        <v>0</v>
      </c>
      <c r="N145" s="11">
        <v>0</v>
      </c>
      <c r="O145" s="11">
        <v>22463.106245759202</v>
      </c>
      <c r="P145" s="11">
        <v>2</v>
      </c>
      <c r="Q145" s="11">
        <v>2.2222222222222223</v>
      </c>
      <c r="R145" s="11">
        <v>1</v>
      </c>
      <c r="S145" s="11" t="s">
        <v>208</v>
      </c>
      <c r="T145" s="11"/>
      <c r="U145" s="11"/>
      <c r="V145" s="11"/>
      <c r="W145" s="11"/>
      <c r="X145" s="11"/>
      <c r="Y145" s="11"/>
      <c r="Z145" s="11"/>
      <c r="AA145" s="11"/>
      <c r="AB145" s="11"/>
      <c r="AD145" s="11">
        <v>20</v>
      </c>
      <c r="AE145" s="11">
        <v>355</v>
      </c>
      <c r="AF145" s="11">
        <v>210000</v>
      </c>
      <c r="AG145" s="11"/>
      <c r="AH145" s="11">
        <v>0.31799573593096814</v>
      </c>
      <c r="AI145" s="11"/>
      <c r="AJ145" s="11"/>
      <c r="AK145" s="11"/>
      <c r="AL145" s="11">
        <v>1.6648822458909962</v>
      </c>
      <c r="AM145" s="11"/>
      <c r="AN145" s="11"/>
      <c r="AO145" s="11"/>
      <c r="AP145" s="11"/>
      <c r="AQ145" s="11"/>
      <c r="AR145" s="11"/>
      <c r="AS145" s="11"/>
      <c r="AT145" s="11"/>
      <c r="AU145" s="11"/>
      <c r="AV145" s="11"/>
      <c r="BK145">
        <v>7.0093457943925221</v>
      </c>
      <c r="BL145">
        <v>1.6842082277928199</v>
      </c>
      <c r="BT145">
        <v>0</v>
      </c>
    </row>
    <row r="146" spans="1:72" x14ac:dyDescent="0.25">
      <c r="A146" s="16">
        <v>143</v>
      </c>
      <c r="B146" s="16">
        <v>527</v>
      </c>
      <c r="C146" s="11" t="s">
        <v>580</v>
      </c>
      <c r="D146" s="11" t="s">
        <v>580</v>
      </c>
      <c r="E146" s="11" t="s">
        <v>171</v>
      </c>
      <c r="F146" s="11" t="s">
        <v>181</v>
      </c>
      <c r="G146" s="11">
        <v>180</v>
      </c>
      <c r="H146" s="11">
        <v>180</v>
      </c>
      <c r="I146" s="11">
        <v>400</v>
      </c>
      <c r="J146" s="11">
        <v>13.5</v>
      </c>
      <c r="K146" s="11">
        <v>13.5</v>
      </c>
      <c r="L146" s="11">
        <v>4.28</v>
      </c>
      <c r="M146" s="11">
        <v>0</v>
      </c>
      <c r="N146" s="11">
        <v>0</v>
      </c>
      <c r="O146" s="11">
        <v>26901.923647615811</v>
      </c>
      <c r="P146" s="11">
        <v>2</v>
      </c>
      <c r="Q146" s="11">
        <v>2.2222222222222223</v>
      </c>
      <c r="R146" s="11">
        <v>1</v>
      </c>
      <c r="S146" s="11" t="s">
        <v>208</v>
      </c>
      <c r="T146" s="11"/>
      <c r="U146" s="11"/>
      <c r="V146" s="11"/>
      <c r="W146" s="11"/>
      <c r="X146" s="11"/>
      <c r="Y146" s="11"/>
      <c r="Z146" s="11"/>
      <c r="AA146" s="11"/>
      <c r="AB146" s="11"/>
      <c r="AD146" s="11">
        <v>20</v>
      </c>
      <c r="AE146" s="11">
        <v>355</v>
      </c>
      <c r="AF146" s="11">
        <v>210000</v>
      </c>
      <c r="AG146" s="11"/>
      <c r="AH146" s="11">
        <v>0.21983671558733181</v>
      </c>
      <c r="AI146" s="11"/>
      <c r="AJ146" s="11"/>
      <c r="AK146" s="11"/>
      <c r="AL146" s="11">
        <v>1.9921622950614859</v>
      </c>
      <c r="AM146" s="11"/>
      <c r="AN146" s="11"/>
      <c r="AO146" s="11"/>
      <c r="AP146" s="11"/>
      <c r="AQ146" s="11"/>
      <c r="AR146" s="11"/>
      <c r="AS146" s="11"/>
      <c r="AT146" s="11"/>
      <c r="AU146" s="11"/>
      <c r="AV146" s="11"/>
      <c r="BK146">
        <v>7.0093457943925221</v>
      </c>
      <c r="BL146">
        <v>1.6842082277928199</v>
      </c>
      <c r="BT146">
        <v>0</v>
      </c>
    </row>
    <row r="147" spans="1:72" x14ac:dyDescent="0.25">
      <c r="A147" s="16">
        <v>144</v>
      </c>
      <c r="B147" s="16">
        <v>528</v>
      </c>
      <c r="C147" s="11" t="s">
        <v>581</v>
      </c>
      <c r="D147" s="11" t="s">
        <v>581</v>
      </c>
      <c r="E147" s="11" t="s">
        <v>171</v>
      </c>
      <c r="F147" s="11" t="s">
        <v>181</v>
      </c>
      <c r="G147" s="11">
        <v>180</v>
      </c>
      <c r="H147" s="11">
        <v>180</v>
      </c>
      <c r="I147" s="11">
        <v>400</v>
      </c>
      <c r="J147" s="11">
        <v>13.5</v>
      </c>
      <c r="K147" s="11">
        <v>13.5</v>
      </c>
      <c r="L147" s="11">
        <v>4.28</v>
      </c>
      <c r="M147" s="11">
        <v>0</v>
      </c>
      <c r="N147" s="11">
        <v>0</v>
      </c>
      <c r="O147" s="11">
        <v>33627.404559519768</v>
      </c>
      <c r="P147" s="11">
        <v>2</v>
      </c>
      <c r="Q147" s="11">
        <v>2.2222222222222223</v>
      </c>
      <c r="R147" s="11">
        <v>1</v>
      </c>
      <c r="S147" s="11" t="s">
        <v>208</v>
      </c>
      <c r="T147" s="11"/>
      <c r="U147" s="11"/>
      <c r="V147" s="11"/>
      <c r="W147" s="11"/>
      <c r="X147" s="11"/>
      <c r="Y147" s="11"/>
      <c r="Z147" s="11"/>
      <c r="AA147" s="11"/>
      <c r="AB147" s="11"/>
      <c r="AD147" s="11">
        <v>20</v>
      </c>
      <c r="AE147" s="11">
        <v>355</v>
      </c>
      <c r="AF147" s="11">
        <v>210000</v>
      </c>
      <c r="AG147" s="11"/>
      <c r="AH147" s="11">
        <v>0.13890558200452324</v>
      </c>
      <c r="AI147" s="11"/>
      <c r="AJ147" s="11"/>
      <c r="AK147" s="11"/>
      <c r="AL147" s="11">
        <v>2.4883941298426664</v>
      </c>
      <c r="AM147" s="11"/>
      <c r="AN147" s="11"/>
      <c r="AO147" s="11"/>
      <c r="AP147" s="11"/>
      <c r="AQ147" s="11"/>
      <c r="AR147" s="11"/>
      <c r="AS147" s="11"/>
      <c r="AT147" s="11"/>
      <c r="AU147" s="11"/>
      <c r="AV147" s="11"/>
      <c r="BK147">
        <v>7.0093457943925221</v>
      </c>
      <c r="BL147">
        <v>1.6842082277928199</v>
      </c>
      <c r="BT147">
        <v>0</v>
      </c>
    </row>
    <row r="148" spans="1:72" x14ac:dyDescent="0.25">
      <c r="A148" s="16"/>
      <c r="B148" s="16"/>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D148" s="11"/>
      <c r="AE148" s="11"/>
      <c r="AF148" s="11"/>
      <c r="AG148" s="11"/>
      <c r="AH148" s="11"/>
      <c r="AI148" s="11"/>
      <c r="AJ148" s="11"/>
      <c r="AK148" s="11"/>
      <c r="AL148" s="11"/>
      <c r="AM148" s="11"/>
      <c r="AN148" s="11"/>
      <c r="AO148" s="11"/>
      <c r="AP148" s="11"/>
      <c r="AQ148" s="11"/>
      <c r="AR148" s="11"/>
      <c r="AS148" s="11"/>
      <c r="AT148" s="11"/>
      <c r="AU148" s="11"/>
      <c r="AV148" s="11"/>
    </row>
    <row r="149" spans="1:72" x14ac:dyDescent="0.25">
      <c r="A149" s="16"/>
      <c r="B149" s="16"/>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D149" s="11"/>
      <c r="AE149" s="11"/>
      <c r="AF149" s="11"/>
      <c r="AG149" s="11"/>
      <c r="AH149" s="11"/>
      <c r="AI149" s="11"/>
      <c r="AJ149" s="11"/>
      <c r="AK149" s="11"/>
      <c r="AL149" s="11"/>
      <c r="AM149" s="11"/>
      <c r="AN149" s="11"/>
      <c r="AO149" s="11"/>
      <c r="AP149" s="11"/>
      <c r="AQ149" s="11"/>
      <c r="AR149" s="11"/>
      <c r="AS149" s="11"/>
      <c r="AT149" s="11"/>
      <c r="AU149" s="11"/>
      <c r="AV149" s="11"/>
    </row>
    <row r="150" spans="1:72" x14ac:dyDescent="0.25">
      <c r="A150" s="16"/>
      <c r="B150" s="16"/>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D150" s="11"/>
      <c r="AE150" s="11"/>
      <c r="AF150" s="11"/>
      <c r="AG150" s="11"/>
      <c r="AH150" s="11"/>
      <c r="AI150" s="11"/>
      <c r="AJ150" s="11"/>
      <c r="AK150" s="11"/>
      <c r="AL150" s="11"/>
      <c r="AM150" s="11"/>
      <c r="AN150" s="11"/>
      <c r="AO150" s="11"/>
      <c r="AP150" s="11"/>
      <c r="AQ150" s="11"/>
      <c r="AR150" s="11"/>
      <c r="AS150" s="11"/>
      <c r="AT150" s="11"/>
      <c r="AU150" s="11"/>
      <c r="AV150" s="11"/>
    </row>
    <row r="151" spans="1:72" x14ac:dyDescent="0.25">
      <c r="A151" s="16"/>
      <c r="B151" s="16"/>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D151" s="11"/>
      <c r="AE151" s="11"/>
      <c r="AF151" s="11"/>
      <c r="AG151" s="11"/>
      <c r="AH151" s="11"/>
      <c r="AI151" s="11"/>
      <c r="AJ151" s="11"/>
      <c r="AK151" s="11"/>
      <c r="AL151" s="11"/>
      <c r="AM151" s="11"/>
      <c r="AN151" s="11"/>
      <c r="AO151" s="11"/>
      <c r="AP151" s="11"/>
      <c r="AQ151" s="11"/>
      <c r="AR151" s="11"/>
      <c r="AS151" s="11"/>
      <c r="AT151" s="11"/>
      <c r="AU151" s="11"/>
      <c r="AV151" s="11"/>
    </row>
    <row r="152" spans="1:72" x14ac:dyDescent="0.25">
      <c r="A152" s="16"/>
      <c r="B152" s="16"/>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D152" s="11"/>
      <c r="AE152" s="11"/>
      <c r="AF152" s="11"/>
      <c r="AG152" s="11"/>
      <c r="AH152" s="11"/>
      <c r="AI152" s="11"/>
      <c r="AJ152" s="11"/>
      <c r="AK152" s="11"/>
      <c r="AL152" s="11"/>
      <c r="AM152" s="11"/>
      <c r="AN152" s="11"/>
      <c r="AO152" s="11"/>
      <c r="AP152" s="11"/>
      <c r="AQ152" s="11"/>
      <c r="AR152" s="11"/>
      <c r="AS152" s="11"/>
      <c r="AT152" s="11"/>
      <c r="AU152" s="11"/>
      <c r="AV152" s="11"/>
    </row>
    <row r="153" spans="1:72" x14ac:dyDescent="0.25">
      <c r="A153" s="16"/>
      <c r="B153" s="16"/>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D153" s="11"/>
      <c r="AE153" s="11"/>
      <c r="AF153" s="11"/>
      <c r="AG153" s="11"/>
      <c r="AH153" s="11"/>
      <c r="AI153" s="11"/>
      <c r="AJ153" s="11"/>
      <c r="AK153" s="11"/>
      <c r="AL153" s="11"/>
      <c r="AM153" s="11"/>
      <c r="AN153" s="11"/>
      <c r="AO153" s="11"/>
      <c r="AP153" s="11"/>
      <c r="AQ153" s="11"/>
      <c r="AR153" s="11"/>
      <c r="AS153" s="11"/>
      <c r="AT153" s="11"/>
      <c r="AU153" s="11"/>
      <c r="AV153" s="11"/>
    </row>
    <row r="154" spans="1:72" x14ac:dyDescent="0.25">
      <c r="A154" s="16"/>
      <c r="B154" s="16"/>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D154" s="11"/>
      <c r="AE154" s="11"/>
      <c r="AF154" s="11"/>
      <c r="AG154" s="11"/>
      <c r="AH154" s="11"/>
      <c r="AI154" s="11"/>
      <c r="AJ154" s="11"/>
      <c r="AK154" s="11"/>
      <c r="AL154" s="11"/>
      <c r="AM154" s="11"/>
      <c r="AN154" s="11"/>
      <c r="AO154" s="11"/>
      <c r="AP154" s="11"/>
      <c r="AQ154" s="11"/>
      <c r="AR154" s="11"/>
      <c r="AS154" s="11"/>
      <c r="AT154" s="11"/>
      <c r="AU154" s="11"/>
      <c r="AV154" s="11"/>
    </row>
    <row r="155" spans="1:72" x14ac:dyDescent="0.25">
      <c r="A155" s="16"/>
      <c r="B155" s="16"/>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D155" s="11"/>
      <c r="AE155" s="11"/>
      <c r="AF155" s="11"/>
      <c r="AG155" s="11"/>
      <c r="AH155" s="11"/>
      <c r="AI155" s="11"/>
      <c r="AJ155" s="11"/>
      <c r="AK155" s="11"/>
      <c r="AL155" s="11"/>
      <c r="AM155" s="11"/>
      <c r="AN155" s="11"/>
      <c r="AO155" s="11"/>
      <c r="AP155" s="11"/>
      <c r="AQ155" s="11"/>
      <c r="AR155" s="11"/>
      <c r="AS155" s="11"/>
      <c r="AT155" s="11"/>
      <c r="AU155" s="11"/>
      <c r="AV155" s="11"/>
    </row>
    <row r="156" spans="1:72" x14ac:dyDescent="0.25">
      <c r="A156" s="16"/>
      <c r="B156" s="16"/>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D156" s="11"/>
      <c r="AE156" s="11"/>
      <c r="AF156" s="11"/>
      <c r="AG156" s="11"/>
      <c r="AH156" s="11"/>
      <c r="AI156" s="11"/>
      <c r="AJ156" s="11"/>
      <c r="AK156" s="11"/>
      <c r="AL156" s="11"/>
      <c r="AM156" s="11"/>
      <c r="AN156" s="11"/>
      <c r="AO156" s="11"/>
      <c r="AP156" s="11"/>
      <c r="AQ156" s="11"/>
      <c r="AR156" s="11"/>
      <c r="AS156" s="11"/>
      <c r="AT156" s="11"/>
      <c r="AU156" s="11"/>
      <c r="AV156" s="11"/>
    </row>
    <row r="157" spans="1:72" x14ac:dyDescent="0.25">
      <c r="A157" s="16"/>
      <c r="B157" s="16"/>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D157" s="11"/>
      <c r="AE157" s="11"/>
      <c r="AF157" s="11"/>
      <c r="AG157" s="11"/>
      <c r="AH157" s="11"/>
      <c r="AI157" s="11"/>
      <c r="AJ157" s="11"/>
      <c r="AK157" s="11"/>
      <c r="AL157" s="11"/>
      <c r="AM157" s="11"/>
      <c r="AN157" s="11"/>
      <c r="AO157" s="11"/>
      <c r="AP157" s="11"/>
      <c r="AQ157" s="11"/>
      <c r="AR157" s="11"/>
      <c r="AS157" s="11"/>
      <c r="AT157" s="11"/>
      <c r="AU157" s="11"/>
      <c r="AV157" s="11"/>
    </row>
    <row r="158" spans="1:72" x14ac:dyDescent="0.25">
      <c r="A158" s="16"/>
      <c r="B158" s="16"/>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D158" s="11"/>
      <c r="AE158" s="11"/>
      <c r="AF158" s="11"/>
      <c r="AG158" s="11"/>
      <c r="AH158" s="11"/>
      <c r="AI158" s="11"/>
      <c r="AJ158" s="11"/>
      <c r="AK158" s="11"/>
      <c r="AL158" s="11"/>
      <c r="AM158" s="11"/>
      <c r="AN158" s="11"/>
      <c r="AO158" s="11"/>
      <c r="AP158" s="11"/>
      <c r="AQ158" s="11"/>
      <c r="AR158" s="11"/>
      <c r="AS158" s="11"/>
      <c r="AT158" s="11"/>
      <c r="AU158" s="11"/>
      <c r="AV158" s="11"/>
    </row>
    <row r="159" spans="1:72" x14ac:dyDescent="0.25">
      <c r="A159" s="16"/>
      <c r="B159" s="16"/>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D159" s="11"/>
      <c r="AE159" s="11"/>
      <c r="AF159" s="11"/>
      <c r="AG159" s="11"/>
      <c r="AH159" s="11"/>
      <c r="AI159" s="11"/>
      <c r="AJ159" s="11"/>
      <c r="AK159" s="11"/>
      <c r="AL159" s="11"/>
      <c r="AM159" s="11"/>
      <c r="AN159" s="11"/>
      <c r="AO159" s="11"/>
      <c r="AP159" s="11"/>
      <c r="AQ159" s="11"/>
      <c r="AR159" s="11"/>
      <c r="AS159" s="11"/>
      <c r="AT159" s="11"/>
      <c r="AU159" s="11"/>
      <c r="AV159" s="11"/>
    </row>
    <row r="160" spans="1:72" x14ac:dyDescent="0.25">
      <c r="A160" s="16"/>
      <c r="B160" s="16"/>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D160" s="11"/>
      <c r="AE160" s="11"/>
      <c r="AF160" s="11"/>
      <c r="AG160" s="11"/>
      <c r="AH160" s="11"/>
      <c r="AI160" s="11"/>
      <c r="AJ160" s="11"/>
      <c r="AK160" s="11"/>
      <c r="AL160" s="11"/>
      <c r="AM160" s="11"/>
      <c r="AN160" s="11"/>
      <c r="AO160" s="11"/>
      <c r="AP160" s="11"/>
      <c r="AQ160" s="11"/>
      <c r="AR160" s="11"/>
      <c r="AS160" s="11"/>
      <c r="AT160" s="11"/>
      <c r="AU160" s="11"/>
      <c r="AV160" s="11"/>
    </row>
    <row r="161" spans="1:48" x14ac:dyDescent="0.25">
      <c r="A161" s="16"/>
      <c r="B161" s="16"/>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D161" s="11"/>
      <c r="AE161" s="11"/>
      <c r="AF161" s="11"/>
      <c r="AG161" s="11"/>
      <c r="AH161" s="11"/>
      <c r="AI161" s="11"/>
      <c r="AJ161" s="11"/>
      <c r="AK161" s="11"/>
      <c r="AL161" s="11"/>
      <c r="AM161" s="11"/>
      <c r="AN161" s="11"/>
      <c r="AO161" s="11"/>
      <c r="AP161" s="11"/>
      <c r="AQ161" s="11"/>
      <c r="AR161" s="11"/>
      <c r="AS161" s="11"/>
      <c r="AT161" s="11"/>
      <c r="AU161" s="11"/>
      <c r="AV161" s="11"/>
    </row>
    <row r="162" spans="1:48" x14ac:dyDescent="0.25">
      <c r="A162" s="16"/>
      <c r="B162" s="16"/>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D162" s="11"/>
      <c r="AE162" s="11"/>
      <c r="AF162" s="11"/>
      <c r="AG162" s="11"/>
      <c r="AH162" s="11"/>
      <c r="AI162" s="11"/>
      <c r="AJ162" s="11"/>
      <c r="AK162" s="11"/>
      <c r="AL162" s="11"/>
      <c r="AM162" s="11"/>
      <c r="AN162" s="11"/>
      <c r="AO162" s="11"/>
      <c r="AP162" s="11"/>
      <c r="AQ162" s="11"/>
      <c r="AR162" s="11"/>
      <c r="AS162" s="11"/>
      <c r="AT162" s="11"/>
      <c r="AU162" s="11"/>
      <c r="AV162" s="11"/>
    </row>
    <row r="163" spans="1:48" x14ac:dyDescent="0.25">
      <c r="A163" s="16"/>
      <c r="B163" s="16"/>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D163" s="11"/>
      <c r="AE163" s="11"/>
      <c r="AF163" s="11"/>
      <c r="AG163" s="11"/>
      <c r="AH163" s="11"/>
      <c r="AI163" s="11"/>
      <c r="AJ163" s="11"/>
      <c r="AK163" s="11"/>
      <c r="AL163" s="11"/>
      <c r="AM163" s="11"/>
      <c r="AN163" s="11"/>
      <c r="AO163" s="11"/>
      <c r="AP163" s="11"/>
      <c r="AQ163" s="11"/>
      <c r="AR163" s="11"/>
      <c r="AS163" s="11"/>
      <c r="AT163" s="11"/>
      <c r="AU163" s="11"/>
      <c r="AV163" s="11"/>
    </row>
    <row r="164" spans="1:48" x14ac:dyDescent="0.25">
      <c r="A164" s="16"/>
      <c r="B164" s="16"/>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D164" s="11"/>
      <c r="AE164" s="11"/>
      <c r="AF164" s="11"/>
      <c r="AG164" s="11"/>
      <c r="AH164" s="11"/>
      <c r="AI164" s="11"/>
      <c r="AJ164" s="11"/>
      <c r="AK164" s="11"/>
      <c r="AL164" s="11"/>
      <c r="AM164" s="11"/>
      <c r="AN164" s="11"/>
      <c r="AO164" s="11"/>
      <c r="AP164" s="11"/>
      <c r="AQ164" s="11"/>
      <c r="AR164" s="11"/>
      <c r="AS164" s="11"/>
      <c r="AT164" s="11"/>
      <c r="AU164" s="11"/>
      <c r="AV164" s="11"/>
    </row>
    <row r="165" spans="1:48" x14ac:dyDescent="0.25">
      <c r="A165" s="16"/>
      <c r="B165" s="16"/>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D165" s="11"/>
      <c r="AE165" s="11"/>
      <c r="AF165" s="11"/>
      <c r="AG165" s="11"/>
      <c r="AH165" s="11"/>
      <c r="AI165" s="11"/>
      <c r="AJ165" s="11"/>
      <c r="AK165" s="11"/>
      <c r="AL165" s="11"/>
      <c r="AM165" s="11"/>
      <c r="AN165" s="11"/>
      <c r="AO165" s="11"/>
      <c r="AP165" s="11"/>
      <c r="AQ165" s="11"/>
      <c r="AR165" s="11"/>
      <c r="AS165" s="11"/>
      <c r="AT165" s="11"/>
      <c r="AU165" s="11"/>
      <c r="AV165" s="11"/>
    </row>
    <row r="166" spans="1:48" x14ac:dyDescent="0.25">
      <c r="A166" s="16"/>
      <c r="B166" s="16"/>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D166" s="11"/>
      <c r="AE166" s="11"/>
      <c r="AF166" s="11"/>
      <c r="AG166" s="11"/>
      <c r="AH166" s="11"/>
      <c r="AI166" s="11"/>
      <c r="AJ166" s="11"/>
      <c r="AK166" s="11"/>
      <c r="AL166" s="11"/>
      <c r="AM166" s="11"/>
      <c r="AN166" s="11"/>
      <c r="AO166" s="11"/>
      <c r="AP166" s="11"/>
      <c r="AQ166" s="11"/>
      <c r="AR166" s="11"/>
      <c r="AS166" s="11"/>
      <c r="AT166" s="11"/>
      <c r="AU166" s="11"/>
      <c r="AV166" s="11"/>
    </row>
    <row r="167" spans="1:48" x14ac:dyDescent="0.25">
      <c r="A167" s="16"/>
      <c r="B167" s="16"/>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D167" s="11"/>
      <c r="AE167" s="11"/>
      <c r="AF167" s="11"/>
      <c r="AG167" s="11"/>
      <c r="AH167" s="11"/>
      <c r="AI167" s="11"/>
      <c r="AJ167" s="11"/>
      <c r="AK167" s="11"/>
      <c r="AL167" s="11"/>
      <c r="AM167" s="11"/>
      <c r="AN167" s="11"/>
      <c r="AO167" s="11"/>
      <c r="AP167" s="11"/>
      <c r="AQ167" s="11"/>
      <c r="AR167" s="11"/>
      <c r="AS167" s="11"/>
      <c r="AT167" s="11"/>
      <c r="AU167" s="11"/>
      <c r="AV167" s="11"/>
    </row>
    <row r="168" spans="1:48" x14ac:dyDescent="0.25">
      <c r="A168" s="16"/>
      <c r="B168" s="16"/>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D168" s="11"/>
      <c r="AE168" s="11"/>
      <c r="AF168" s="11"/>
      <c r="AG168" s="11"/>
      <c r="AH168" s="11"/>
      <c r="AI168" s="11"/>
      <c r="AJ168" s="11"/>
      <c r="AK168" s="11"/>
      <c r="AL168" s="11"/>
      <c r="AM168" s="11"/>
      <c r="AN168" s="11"/>
      <c r="AO168" s="11"/>
      <c r="AP168" s="11"/>
      <c r="AQ168" s="11"/>
      <c r="AR168" s="11"/>
      <c r="AS168" s="11"/>
      <c r="AT168" s="11"/>
      <c r="AU168" s="11"/>
      <c r="AV168" s="11"/>
    </row>
    <row r="169" spans="1:48" x14ac:dyDescent="0.25">
      <c r="A169" s="16"/>
      <c r="B169" s="16"/>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D169" s="11"/>
      <c r="AE169" s="11"/>
      <c r="AF169" s="11"/>
      <c r="AG169" s="11"/>
      <c r="AH169" s="11"/>
      <c r="AI169" s="11"/>
      <c r="AJ169" s="11"/>
      <c r="AK169" s="11"/>
      <c r="AL169" s="11"/>
      <c r="AM169" s="11"/>
      <c r="AN169" s="11"/>
      <c r="AO169" s="11"/>
      <c r="AP169" s="11"/>
      <c r="AQ169" s="11"/>
      <c r="AR169" s="11"/>
      <c r="AS169" s="11"/>
      <c r="AT169" s="11"/>
      <c r="AU169" s="11"/>
      <c r="AV169" s="11"/>
    </row>
    <row r="170" spans="1:48" x14ac:dyDescent="0.25">
      <c r="A170" s="16"/>
      <c r="B170" s="16"/>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D170" s="11"/>
      <c r="AE170" s="11"/>
      <c r="AF170" s="11"/>
      <c r="AG170" s="11"/>
      <c r="AH170" s="11"/>
      <c r="AI170" s="11"/>
      <c r="AJ170" s="11"/>
      <c r="AK170" s="11"/>
      <c r="AL170" s="11"/>
      <c r="AM170" s="11"/>
      <c r="AN170" s="11"/>
      <c r="AO170" s="11"/>
      <c r="AP170" s="11"/>
      <c r="AQ170" s="11"/>
      <c r="AR170" s="11"/>
      <c r="AS170" s="11"/>
      <c r="AT170" s="11"/>
      <c r="AU170" s="11"/>
      <c r="AV170" s="11"/>
    </row>
    <row r="171" spans="1:48" x14ac:dyDescent="0.25">
      <c r="A171" s="16"/>
      <c r="B171" s="16"/>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D171" s="11"/>
      <c r="AE171" s="11"/>
      <c r="AF171" s="11"/>
      <c r="AG171" s="11"/>
      <c r="AH171" s="11"/>
      <c r="AI171" s="11"/>
      <c r="AJ171" s="11"/>
      <c r="AK171" s="11"/>
      <c r="AL171" s="11"/>
      <c r="AM171" s="11"/>
      <c r="AN171" s="11"/>
      <c r="AO171" s="11"/>
      <c r="AP171" s="11"/>
      <c r="AQ171" s="11"/>
      <c r="AR171" s="11"/>
      <c r="AS171" s="11"/>
      <c r="AT171" s="11"/>
      <c r="AU171" s="11"/>
      <c r="AV171" s="11"/>
    </row>
    <row r="172" spans="1:48" x14ac:dyDescent="0.25">
      <c r="A172" s="16"/>
      <c r="B172" s="16"/>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D172" s="11"/>
      <c r="AE172" s="11"/>
      <c r="AF172" s="11"/>
      <c r="AG172" s="11"/>
      <c r="AH172" s="11"/>
      <c r="AI172" s="11"/>
      <c r="AJ172" s="11"/>
      <c r="AK172" s="11"/>
      <c r="AL172" s="11"/>
      <c r="AM172" s="11"/>
      <c r="AN172" s="11"/>
      <c r="AO172" s="11"/>
      <c r="AP172" s="11"/>
      <c r="AQ172" s="11"/>
      <c r="AR172" s="11"/>
      <c r="AS172" s="11"/>
      <c r="AT172" s="11"/>
      <c r="AU172" s="11"/>
      <c r="AV172" s="11"/>
    </row>
    <row r="173" spans="1:48" x14ac:dyDescent="0.25">
      <c r="A173" s="16"/>
      <c r="B173" s="16"/>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D173" s="11"/>
      <c r="AE173" s="11"/>
      <c r="AF173" s="11"/>
      <c r="AG173" s="11"/>
      <c r="AH173" s="11"/>
      <c r="AI173" s="11"/>
      <c r="AJ173" s="11"/>
      <c r="AK173" s="11"/>
      <c r="AL173" s="11"/>
      <c r="AM173" s="11"/>
      <c r="AN173" s="11"/>
      <c r="AO173" s="11"/>
      <c r="AP173" s="11"/>
      <c r="AQ173" s="11"/>
      <c r="AR173" s="11"/>
      <c r="AS173" s="11"/>
      <c r="AT173" s="11"/>
      <c r="AU173" s="11"/>
      <c r="AV173" s="11"/>
    </row>
    <row r="174" spans="1:48" x14ac:dyDescent="0.25">
      <c r="A174" s="16"/>
      <c r="B174" s="16"/>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D174" s="11"/>
      <c r="AE174" s="11"/>
      <c r="AF174" s="11"/>
      <c r="AG174" s="11"/>
      <c r="AH174" s="11"/>
      <c r="AI174" s="11"/>
      <c r="AJ174" s="11"/>
      <c r="AK174" s="11"/>
      <c r="AL174" s="11"/>
      <c r="AM174" s="11"/>
      <c r="AN174" s="11"/>
      <c r="AO174" s="11"/>
      <c r="AP174" s="11"/>
      <c r="AQ174" s="11"/>
      <c r="AR174" s="11"/>
      <c r="AS174" s="11"/>
      <c r="AT174" s="11"/>
      <c r="AU174" s="11"/>
      <c r="AV174" s="11"/>
    </row>
    <row r="175" spans="1:48" x14ac:dyDescent="0.25">
      <c r="A175" s="16"/>
      <c r="B175" s="16"/>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D175" s="11"/>
      <c r="AE175" s="11"/>
      <c r="AF175" s="11"/>
      <c r="AG175" s="11"/>
      <c r="AH175" s="11"/>
      <c r="AI175" s="11"/>
      <c r="AJ175" s="11"/>
      <c r="AK175" s="11"/>
      <c r="AL175" s="11"/>
      <c r="AM175" s="11"/>
      <c r="AN175" s="11"/>
      <c r="AO175" s="11"/>
      <c r="AP175" s="11"/>
      <c r="AQ175" s="11"/>
      <c r="AR175" s="11"/>
      <c r="AS175" s="11"/>
      <c r="AT175" s="11"/>
      <c r="AU175" s="11"/>
      <c r="AV175" s="11"/>
    </row>
    <row r="176" spans="1:48" x14ac:dyDescent="0.25">
      <c r="A176" s="16"/>
      <c r="B176" s="16"/>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D176" s="11"/>
      <c r="AE176" s="11"/>
      <c r="AF176" s="11"/>
      <c r="AG176" s="11"/>
      <c r="AH176" s="11"/>
      <c r="AI176" s="11"/>
      <c r="AJ176" s="11"/>
      <c r="AK176" s="11"/>
      <c r="AL176" s="11"/>
      <c r="AM176" s="11"/>
      <c r="AN176" s="11"/>
      <c r="AO176" s="11"/>
      <c r="AP176" s="11"/>
      <c r="AQ176" s="11"/>
      <c r="AR176" s="11"/>
      <c r="AS176" s="11"/>
      <c r="AT176" s="11"/>
      <c r="AU176" s="11"/>
      <c r="AV176" s="11"/>
    </row>
    <row r="177" spans="1:48" x14ac:dyDescent="0.25">
      <c r="A177" s="16"/>
      <c r="B177" s="16"/>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D177" s="11"/>
      <c r="AE177" s="11"/>
      <c r="AF177" s="11"/>
      <c r="AG177" s="11"/>
      <c r="AH177" s="11"/>
      <c r="AI177" s="11"/>
      <c r="AJ177" s="11"/>
      <c r="AK177" s="11"/>
      <c r="AL177" s="11"/>
      <c r="AM177" s="11"/>
      <c r="AN177" s="11"/>
      <c r="AO177" s="11"/>
      <c r="AP177" s="11"/>
      <c r="AQ177" s="11"/>
      <c r="AR177" s="11"/>
      <c r="AS177" s="11"/>
      <c r="AT177" s="11"/>
      <c r="AU177" s="11"/>
      <c r="AV177" s="11"/>
    </row>
    <row r="178" spans="1:48" x14ac:dyDescent="0.25">
      <c r="A178" s="16"/>
      <c r="B178" s="16"/>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D178" s="11"/>
      <c r="AE178" s="11"/>
      <c r="AF178" s="11"/>
      <c r="AG178" s="11"/>
      <c r="AH178" s="11"/>
      <c r="AI178" s="11"/>
      <c r="AJ178" s="11"/>
      <c r="AK178" s="11"/>
      <c r="AL178" s="11"/>
      <c r="AM178" s="11"/>
      <c r="AN178" s="11"/>
      <c r="AO178" s="11"/>
      <c r="AP178" s="11"/>
      <c r="AQ178" s="11"/>
      <c r="AR178" s="11"/>
      <c r="AS178" s="11"/>
      <c r="AT178" s="11"/>
      <c r="AU178" s="11"/>
      <c r="AV178" s="11"/>
    </row>
    <row r="179" spans="1:48" x14ac:dyDescent="0.25">
      <c r="A179" s="16"/>
      <c r="B179" s="16"/>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D179" s="11"/>
      <c r="AE179" s="11"/>
      <c r="AF179" s="11"/>
      <c r="AG179" s="11"/>
      <c r="AH179" s="11"/>
      <c r="AI179" s="11"/>
      <c r="AJ179" s="11"/>
      <c r="AK179" s="11"/>
      <c r="AL179" s="11"/>
      <c r="AM179" s="11"/>
      <c r="AN179" s="11"/>
      <c r="AO179" s="11"/>
      <c r="AP179" s="11"/>
      <c r="AQ179" s="11"/>
      <c r="AR179" s="11"/>
      <c r="AS179" s="11"/>
      <c r="AT179" s="11"/>
      <c r="AU179" s="11"/>
      <c r="AV179" s="11"/>
    </row>
    <row r="180" spans="1:48" x14ac:dyDescent="0.25">
      <c r="A180" s="16"/>
      <c r="B180" s="16"/>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D180" s="11"/>
      <c r="AE180" s="11"/>
      <c r="AF180" s="11"/>
      <c r="AG180" s="11"/>
      <c r="AH180" s="11"/>
      <c r="AI180" s="11"/>
      <c r="AJ180" s="11"/>
      <c r="AK180" s="11"/>
      <c r="AL180" s="11"/>
      <c r="AM180" s="11"/>
      <c r="AN180" s="11"/>
      <c r="AO180" s="11"/>
      <c r="AP180" s="11"/>
      <c r="AQ180" s="11"/>
      <c r="AR180" s="11"/>
      <c r="AS180" s="11"/>
      <c r="AT180" s="11"/>
      <c r="AU180" s="11"/>
      <c r="AV180" s="11"/>
    </row>
    <row r="181" spans="1:48" x14ac:dyDescent="0.25">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D181" s="11"/>
      <c r="AE181" s="11"/>
      <c r="AF181" s="11"/>
      <c r="AG181" s="11"/>
      <c r="AH181" s="11"/>
      <c r="AI181" s="11"/>
      <c r="AJ181" s="11"/>
      <c r="AK181" s="11"/>
      <c r="AL181" s="11"/>
      <c r="AM181" s="11"/>
      <c r="AN181" s="11"/>
      <c r="AO181" s="11"/>
      <c r="AP181" s="11"/>
      <c r="AQ181" s="11"/>
      <c r="AR181" s="11"/>
      <c r="AS181" s="11"/>
      <c r="AT181" s="11"/>
      <c r="AU181" s="11"/>
      <c r="AV181" s="11"/>
    </row>
    <row r="182" spans="1:48" x14ac:dyDescent="0.25">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D182" s="11"/>
      <c r="AE182" s="11"/>
      <c r="AF182" s="11"/>
      <c r="AG182" s="11"/>
      <c r="AH182" s="11"/>
      <c r="AI182" s="11"/>
      <c r="AJ182" s="11"/>
      <c r="AK182" s="11"/>
      <c r="AL182" s="11"/>
      <c r="AM182" s="11"/>
      <c r="AN182" s="11"/>
      <c r="AO182" s="11"/>
      <c r="AP182" s="11"/>
      <c r="AQ182" s="11"/>
      <c r="AR182" s="11"/>
      <c r="AS182" s="11"/>
      <c r="AT182" s="11"/>
      <c r="AU182" s="11"/>
      <c r="AV182" s="11"/>
    </row>
    <row r="183" spans="1:48" x14ac:dyDescent="0.25">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D183" s="11"/>
      <c r="AE183" s="11"/>
      <c r="AF183" s="11"/>
      <c r="AG183" s="11"/>
      <c r="AH183" s="11"/>
      <c r="AI183" s="11"/>
      <c r="AJ183" s="11"/>
      <c r="AK183" s="11"/>
      <c r="AL183" s="11"/>
      <c r="AM183" s="11"/>
      <c r="AN183" s="11"/>
      <c r="AO183" s="11"/>
      <c r="AP183" s="11"/>
      <c r="AQ183" s="11"/>
      <c r="AR183" s="11"/>
      <c r="AS183" s="11"/>
      <c r="AT183" s="11"/>
      <c r="AU183" s="11"/>
      <c r="AV183" s="11"/>
    </row>
    <row r="184" spans="1:48" x14ac:dyDescent="0.25">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D184" s="11"/>
      <c r="AE184" s="11"/>
      <c r="AF184" s="11"/>
      <c r="AG184" s="11"/>
      <c r="AH184" s="11"/>
      <c r="AI184" s="11"/>
      <c r="AJ184" s="11"/>
      <c r="AK184" s="11"/>
      <c r="AL184" s="11"/>
      <c r="AM184" s="11"/>
      <c r="AN184" s="11"/>
      <c r="AO184" s="11"/>
      <c r="AP184" s="11"/>
      <c r="AQ184" s="11"/>
      <c r="AR184" s="11"/>
      <c r="AS184" s="11"/>
      <c r="AT184" s="11"/>
      <c r="AU184" s="11"/>
      <c r="AV184" s="11"/>
    </row>
    <row r="185" spans="1:48" x14ac:dyDescent="0.25">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D185" s="11"/>
      <c r="AE185" s="11"/>
      <c r="AF185" s="11"/>
      <c r="AG185" s="11"/>
      <c r="AH185" s="11"/>
      <c r="AI185" s="11"/>
      <c r="AJ185" s="11"/>
      <c r="AK185" s="11"/>
      <c r="AL185" s="11"/>
      <c r="AM185" s="11"/>
      <c r="AN185" s="11"/>
      <c r="AO185" s="11"/>
      <c r="AP185" s="11"/>
      <c r="AQ185" s="11"/>
      <c r="AR185" s="11"/>
      <c r="AS185" s="11"/>
      <c r="AT185" s="11"/>
      <c r="AU185" s="11"/>
      <c r="AV185" s="11"/>
    </row>
    <row r="186" spans="1:48" x14ac:dyDescent="0.25">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D186" s="11"/>
      <c r="AE186" s="11"/>
      <c r="AF186" s="11"/>
      <c r="AG186" s="11"/>
      <c r="AH186" s="11"/>
      <c r="AI186" s="11"/>
      <c r="AJ186" s="11"/>
      <c r="AK186" s="11"/>
      <c r="AL186" s="11"/>
      <c r="AM186" s="11"/>
      <c r="AN186" s="11"/>
      <c r="AO186" s="11"/>
      <c r="AP186" s="11"/>
      <c r="AQ186" s="11"/>
      <c r="AR186" s="11"/>
      <c r="AS186" s="11"/>
      <c r="AT186" s="11"/>
      <c r="AU186" s="11"/>
      <c r="AV186" s="11"/>
    </row>
    <row r="187" spans="1:48" x14ac:dyDescent="0.25">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D187" s="11"/>
      <c r="AE187" s="11"/>
      <c r="AF187" s="11"/>
      <c r="AG187" s="11"/>
      <c r="AH187" s="11"/>
      <c r="AI187" s="11"/>
      <c r="AJ187" s="11"/>
      <c r="AK187" s="11"/>
      <c r="AL187" s="11"/>
      <c r="AM187" s="11"/>
      <c r="AN187" s="11"/>
      <c r="AO187" s="11"/>
      <c r="AP187" s="11"/>
      <c r="AQ187" s="11"/>
      <c r="AR187" s="11"/>
      <c r="AS187" s="11"/>
      <c r="AT187" s="11"/>
      <c r="AU187" s="11"/>
      <c r="AV187" s="11"/>
    </row>
    <row r="188" spans="1:48" x14ac:dyDescent="0.25">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D188" s="11"/>
      <c r="AE188" s="11"/>
      <c r="AF188" s="11"/>
      <c r="AG188" s="11"/>
      <c r="AH188" s="11"/>
      <c r="AI188" s="11"/>
      <c r="AJ188" s="11"/>
      <c r="AK188" s="11"/>
      <c r="AL188" s="11"/>
      <c r="AM188" s="11"/>
      <c r="AN188" s="11"/>
      <c r="AO188" s="11"/>
      <c r="AP188" s="11"/>
      <c r="AQ188" s="11"/>
      <c r="AR188" s="11"/>
      <c r="AS188" s="11"/>
      <c r="AT188" s="11"/>
      <c r="AU188" s="11"/>
      <c r="AV188" s="11"/>
    </row>
    <row r="189" spans="1:48" x14ac:dyDescent="0.25">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D189" s="11"/>
      <c r="AE189" s="11"/>
      <c r="AF189" s="11"/>
      <c r="AG189" s="11"/>
      <c r="AH189" s="11"/>
      <c r="AI189" s="11"/>
      <c r="AJ189" s="11"/>
      <c r="AK189" s="11"/>
      <c r="AL189" s="11"/>
      <c r="AM189" s="11"/>
      <c r="AN189" s="11"/>
      <c r="AO189" s="11"/>
      <c r="AP189" s="11"/>
      <c r="AQ189" s="11"/>
      <c r="AR189" s="11"/>
      <c r="AS189" s="11"/>
      <c r="AT189" s="11"/>
      <c r="AU189" s="11"/>
      <c r="AV189" s="11"/>
    </row>
    <row r="190" spans="1:48" x14ac:dyDescent="0.25">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D190" s="11"/>
      <c r="AE190" s="11"/>
      <c r="AF190" s="11"/>
      <c r="AG190" s="11"/>
      <c r="AH190" s="11"/>
      <c r="AI190" s="11"/>
      <c r="AJ190" s="11"/>
      <c r="AK190" s="11"/>
      <c r="AL190" s="11"/>
      <c r="AM190" s="11"/>
      <c r="AN190" s="11"/>
      <c r="AO190" s="11"/>
      <c r="AP190" s="11"/>
      <c r="AQ190" s="11"/>
      <c r="AR190" s="11"/>
      <c r="AS190" s="11"/>
      <c r="AT190" s="11"/>
      <c r="AU190" s="11"/>
      <c r="AV190" s="11"/>
    </row>
    <row r="191" spans="1:48" x14ac:dyDescent="0.25">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D191" s="11"/>
      <c r="AE191" s="11"/>
      <c r="AF191" s="11"/>
      <c r="AG191" s="11"/>
      <c r="AH191" s="11"/>
      <c r="AI191" s="11"/>
      <c r="AJ191" s="11"/>
      <c r="AK191" s="11"/>
      <c r="AL191" s="11"/>
      <c r="AM191" s="11"/>
      <c r="AN191" s="11"/>
      <c r="AO191" s="11"/>
      <c r="AP191" s="11"/>
      <c r="AQ191" s="11"/>
      <c r="AR191" s="11"/>
      <c r="AS191" s="11"/>
      <c r="AT191" s="11"/>
      <c r="AU191" s="11"/>
      <c r="AV191" s="11"/>
    </row>
    <row r="192" spans="1:48" x14ac:dyDescent="0.25">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D192" s="11"/>
      <c r="AE192" s="11"/>
      <c r="AF192" s="11"/>
      <c r="AG192" s="11"/>
      <c r="AH192" s="11"/>
      <c r="AI192" s="11"/>
      <c r="AJ192" s="11"/>
      <c r="AK192" s="11"/>
      <c r="AL192" s="11"/>
      <c r="AM192" s="11"/>
      <c r="AN192" s="11"/>
      <c r="AO192" s="11"/>
      <c r="AP192" s="11"/>
      <c r="AQ192" s="11"/>
      <c r="AR192" s="11"/>
      <c r="AS192" s="11"/>
      <c r="AT192" s="11"/>
      <c r="AU192" s="11"/>
      <c r="AV192" s="11"/>
    </row>
    <row r="193" spans="1:48" x14ac:dyDescent="0.25">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D193" s="11"/>
      <c r="AE193" s="11"/>
      <c r="AF193" s="11"/>
      <c r="AG193" s="11"/>
      <c r="AH193" s="11"/>
      <c r="AI193" s="11"/>
      <c r="AJ193" s="11"/>
      <c r="AK193" s="11"/>
      <c r="AL193" s="11"/>
      <c r="AM193" s="11"/>
      <c r="AN193" s="11"/>
      <c r="AO193" s="11"/>
      <c r="AP193" s="11"/>
      <c r="AQ193" s="11"/>
      <c r="AR193" s="11"/>
      <c r="AS193" s="11"/>
      <c r="AT193" s="11"/>
      <c r="AU193" s="11"/>
      <c r="AV193" s="11"/>
    </row>
    <row r="194" spans="1:48" x14ac:dyDescent="0.25">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D194" s="11"/>
      <c r="AE194" s="11"/>
      <c r="AF194" s="11"/>
      <c r="AG194" s="11"/>
      <c r="AH194" s="11"/>
      <c r="AI194" s="11"/>
      <c r="AJ194" s="11"/>
      <c r="AK194" s="11"/>
      <c r="AL194" s="11"/>
      <c r="AM194" s="11"/>
      <c r="AN194" s="11"/>
      <c r="AO194" s="11"/>
      <c r="AP194" s="11"/>
      <c r="AQ194" s="11"/>
      <c r="AR194" s="11"/>
      <c r="AS194" s="11"/>
      <c r="AT194" s="11"/>
      <c r="AU194" s="11"/>
      <c r="AV194" s="11"/>
    </row>
    <row r="195" spans="1:48" x14ac:dyDescent="0.25">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D195" s="11"/>
      <c r="AE195" s="11"/>
      <c r="AF195" s="11"/>
      <c r="AG195" s="11"/>
      <c r="AH195" s="11"/>
      <c r="AI195" s="11"/>
      <c r="AJ195" s="11"/>
      <c r="AK195" s="11"/>
      <c r="AL195" s="11"/>
      <c r="AM195" s="11"/>
      <c r="AN195" s="11"/>
      <c r="AO195" s="11"/>
      <c r="AP195" s="11"/>
      <c r="AQ195" s="11"/>
      <c r="AR195" s="11"/>
      <c r="AS195" s="11"/>
      <c r="AT195" s="11"/>
      <c r="AU195" s="11"/>
      <c r="AV195" s="11"/>
    </row>
    <row r="196" spans="1:48" x14ac:dyDescent="0.25">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D196" s="11"/>
      <c r="AE196" s="11"/>
      <c r="AF196" s="11"/>
      <c r="AG196" s="11"/>
      <c r="AH196" s="11"/>
      <c r="AI196" s="11"/>
      <c r="AJ196" s="11"/>
      <c r="AK196" s="11"/>
      <c r="AL196" s="11"/>
      <c r="AM196" s="11"/>
      <c r="AN196" s="11"/>
      <c r="AO196" s="11"/>
      <c r="AP196" s="11"/>
      <c r="AQ196" s="11"/>
      <c r="AR196" s="11"/>
      <c r="AS196" s="11"/>
      <c r="AT196" s="11"/>
      <c r="AU196" s="11"/>
      <c r="AV196" s="11"/>
    </row>
    <row r="197" spans="1:48" x14ac:dyDescent="0.25">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D197" s="11"/>
      <c r="AE197" s="11"/>
      <c r="AF197" s="11"/>
      <c r="AG197" s="11"/>
      <c r="AH197" s="11"/>
      <c r="AI197" s="11"/>
      <c r="AJ197" s="11"/>
      <c r="AK197" s="11"/>
      <c r="AL197" s="11"/>
      <c r="AM197" s="11"/>
      <c r="AN197" s="11"/>
      <c r="AO197" s="11"/>
      <c r="AP197" s="11"/>
      <c r="AQ197" s="11"/>
      <c r="AR197" s="11"/>
      <c r="AS197" s="11"/>
      <c r="AT197" s="11"/>
      <c r="AU197" s="11"/>
      <c r="AV197" s="11"/>
    </row>
    <row r="198" spans="1:48" x14ac:dyDescent="0.25">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D198" s="11"/>
      <c r="AE198" s="11"/>
      <c r="AF198" s="11"/>
      <c r="AG198" s="11"/>
      <c r="AH198" s="11"/>
      <c r="AI198" s="11"/>
      <c r="AJ198" s="11"/>
      <c r="AK198" s="11"/>
      <c r="AL198" s="11"/>
      <c r="AM198" s="11"/>
      <c r="AN198" s="11"/>
      <c r="AO198" s="11"/>
      <c r="AP198" s="11"/>
      <c r="AQ198" s="11"/>
      <c r="AR198" s="11"/>
      <c r="AS198" s="11"/>
      <c r="AT198" s="11"/>
      <c r="AU198" s="11"/>
      <c r="AV198" s="11"/>
    </row>
    <row r="199" spans="1:48" x14ac:dyDescent="0.25">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D199" s="11"/>
      <c r="AE199" s="11"/>
      <c r="AF199" s="11"/>
      <c r="AG199" s="11"/>
      <c r="AH199" s="11"/>
      <c r="AI199" s="11"/>
      <c r="AJ199" s="11"/>
      <c r="AK199" s="11"/>
      <c r="AL199" s="11"/>
      <c r="AM199" s="11"/>
      <c r="AN199" s="11"/>
      <c r="AO199" s="11"/>
      <c r="AP199" s="11"/>
      <c r="AQ199" s="11"/>
      <c r="AR199" s="11"/>
      <c r="AS199" s="11"/>
      <c r="AT199" s="11"/>
      <c r="AU199" s="11"/>
      <c r="AV199" s="11"/>
    </row>
    <row r="200" spans="1:48" x14ac:dyDescent="0.25">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D200" s="11"/>
      <c r="AE200" s="11"/>
      <c r="AF200" s="11"/>
      <c r="AG200" s="11"/>
      <c r="AH200" s="11"/>
      <c r="AI200" s="11"/>
      <c r="AJ200" s="11"/>
      <c r="AK200" s="11"/>
      <c r="AL200" s="11"/>
      <c r="AM200" s="11"/>
      <c r="AN200" s="11"/>
      <c r="AO200" s="11"/>
      <c r="AP200" s="11"/>
      <c r="AQ200" s="11"/>
      <c r="AR200" s="11"/>
      <c r="AS200" s="11"/>
      <c r="AT200" s="11"/>
      <c r="AU200" s="11"/>
      <c r="AV200" s="11"/>
    </row>
    <row r="201" spans="1:48" x14ac:dyDescent="0.25">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D201" s="11"/>
      <c r="AE201" s="11"/>
      <c r="AF201" s="11"/>
      <c r="AG201" s="11"/>
      <c r="AH201" s="11"/>
      <c r="AI201" s="11"/>
      <c r="AJ201" s="11"/>
      <c r="AK201" s="11"/>
      <c r="AL201" s="11"/>
      <c r="AM201" s="11"/>
      <c r="AN201" s="11"/>
      <c r="AO201" s="11"/>
      <c r="AP201" s="11"/>
      <c r="AQ201" s="11"/>
      <c r="AR201" s="11"/>
      <c r="AS201" s="11"/>
      <c r="AT201" s="11"/>
      <c r="AU201" s="11"/>
      <c r="AV201" s="11"/>
    </row>
    <row r="202" spans="1:48" x14ac:dyDescent="0.25">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D202" s="11"/>
      <c r="AE202" s="11"/>
      <c r="AF202" s="11"/>
      <c r="AG202" s="11"/>
      <c r="AH202" s="11"/>
      <c r="AI202" s="11"/>
      <c r="AJ202" s="11"/>
      <c r="AK202" s="11"/>
      <c r="AL202" s="11"/>
      <c r="AM202" s="11"/>
      <c r="AN202" s="11"/>
      <c r="AO202" s="11"/>
      <c r="AP202" s="11"/>
      <c r="AQ202" s="11"/>
      <c r="AR202" s="11"/>
      <c r="AS202" s="11"/>
      <c r="AT202" s="11"/>
      <c r="AU202" s="11"/>
      <c r="AV202" s="11"/>
    </row>
    <row r="203" spans="1:48" x14ac:dyDescent="0.25">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D203" s="11"/>
      <c r="AE203" s="11"/>
      <c r="AF203" s="11"/>
      <c r="AG203" s="11"/>
      <c r="AH203" s="11"/>
      <c r="AI203" s="11"/>
      <c r="AJ203" s="11"/>
      <c r="AK203" s="11"/>
      <c r="AL203" s="11"/>
      <c r="AM203" s="11"/>
      <c r="AN203" s="11"/>
      <c r="AO203" s="11"/>
      <c r="AP203" s="11"/>
      <c r="AQ203" s="11"/>
      <c r="AR203" s="11"/>
      <c r="AS203" s="11"/>
      <c r="AT203" s="11"/>
      <c r="AU203" s="11"/>
      <c r="AV203" s="11"/>
    </row>
    <row r="204" spans="1:48" x14ac:dyDescent="0.25">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D204" s="11"/>
      <c r="AE204" s="11"/>
      <c r="AF204" s="11"/>
      <c r="AG204" s="11"/>
      <c r="AH204" s="11"/>
      <c r="AI204" s="11"/>
      <c r="AJ204" s="11"/>
      <c r="AK204" s="11"/>
      <c r="AL204" s="11"/>
      <c r="AM204" s="11"/>
      <c r="AN204" s="11"/>
      <c r="AO204" s="11"/>
      <c r="AP204" s="11"/>
      <c r="AQ204" s="11"/>
      <c r="AR204" s="11"/>
      <c r="AS204" s="11"/>
      <c r="AT204" s="11"/>
      <c r="AU204" s="11"/>
      <c r="AV204" s="11"/>
    </row>
    <row r="205" spans="1:48" x14ac:dyDescent="0.25">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D205" s="11"/>
      <c r="AE205" s="11"/>
      <c r="AF205" s="11"/>
      <c r="AG205" s="11"/>
      <c r="AH205" s="11"/>
      <c r="AI205" s="11"/>
      <c r="AJ205" s="11"/>
      <c r="AK205" s="11"/>
      <c r="AL205" s="11"/>
      <c r="AM205" s="11"/>
      <c r="AN205" s="11"/>
      <c r="AO205" s="11"/>
      <c r="AP205" s="11"/>
      <c r="AQ205" s="11"/>
      <c r="AR205" s="11"/>
      <c r="AS205" s="11"/>
      <c r="AT205" s="11"/>
      <c r="AU205" s="11"/>
      <c r="AV205" s="11"/>
    </row>
    <row r="206" spans="1:48" x14ac:dyDescent="0.25">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D206" s="11"/>
      <c r="AE206" s="11"/>
      <c r="AF206" s="11"/>
      <c r="AG206" s="11"/>
      <c r="AH206" s="11"/>
      <c r="AI206" s="11"/>
      <c r="AJ206" s="11"/>
      <c r="AK206" s="11"/>
      <c r="AL206" s="11"/>
      <c r="AM206" s="11"/>
      <c r="AN206" s="11"/>
      <c r="AO206" s="11"/>
      <c r="AP206" s="11"/>
      <c r="AQ206" s="11"/>
      <c r="AR206" s="11"/>
      <c r="AS206" s="11"/>
      <c r="AT206" s="11"/>
      <c r="AU206" s="11"/>
      <c r="AV206" s="11"/>
    </row>
    <row r="207" spans="1:48" x14ac:dyDescent="0.25">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D207" s="11"/>
      <c r="AE207" s="11"/>
      <c r="AF207" s="11"/>
      <c r="AG207" s="11"/>
      <c r="AH207" s="11"/>
      <c r="AI207" s="11"/>
      <c r="AJ207" s="11"/>
      <c r="AK207" s="11"/>
      <c r="AL207" s="11"/>
      <c r="AM207" s="11"/>
      <c r="AN207" s="11"/>
      <c r="AO207" s="11"/>
      <c r="AP207" s="11"/>
      <c r="AQ207" s="11"/>
      <c r="AR207" s="11"/>
      <c r="AS207" s="11"/>
      <c r="AT207" s="11"/>
      <c r="AU207" s="11"/>
      <c r="AV207" s="11"/>
    </row>
    <row r="208" spans="1:48" x14ac:dyDescent="0.25">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D208" s="11"/>
      <c r="AE208" s="11"/>
      <c r="AF208" s="11"/>
      <c r="AG208" s="11"/>
      <c r="AH208" s="11"/>
      <c r="AI208" s="11"/>
      <c r="AJ208" s="11"/>
      <c r="AK208" s="11"/>
      <c r="AL208" s="11"/>
      <c r="AM208" s="11"/>
      <c r="AN208" s="11"/>
      <c r="AO208" s="11"/>
      <c r="AP208" s="11"/>
      <c r="AQ208" s="11"/>
      <c r="AR208" s="11"/>
      <c r="AS208" s="11"/>
      <c r="AT208" s="11"/>
      <c r="AU208" s="11"/>
      <c r="AV208" s="11"/>
    </row>
    <row r="209" spans="1:48" x14ac:dyDescent="0.25">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D209" s="11"/>
      <c r="AE209" s="11"/>
      <c r="AF209" s="11"/>
      <c r="AG209" s="11"/>
      <c r="AH209" s="11"/>
      <c r="AI209" s="11"/>
      <c r="AJ209" s="11"/>
      <c r="AK209" s="11"/>
      <c r="AL209" s="11"/>
      <c r="AM209" s="11"/>
      <c r="AN209" s="11"/>
      <c r="AO209" s="11"/>
      <c r="AP209" s="11"/>
      <c r="AQ209" s="11"/>
      <c r="AR209" s="11"/>
      <c r="AS209" s="11"/>
      <c r="AT209" s="11"/>
      <c r="AU209" s="11"/>
      <c r="AV209" s="11"/>
    </row>
    <row r="210" spans="1:48" x14ac:dyDescent="0.25">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D210" s="11"/>
      <c r="AE210" s="11"/>
      <c r="AF210" s="11"/>
      <c r="AG210" s="11"/>
      <c r="AH210" s="11"/>
      <c r="AI210" s="11"/>
      <c r="AJ210" s="11"/>
      <c r="AK210" s="11"/>
      <c r="AL210" s="11"/>
      <c r="AM210" s="11"/>
      <c r="AN210" s="11"/>
      <c r="AO210" s="11"/>
      <c r="AP210" s="11"/>
      <c r="AQ210" s="11"/>
      <c r="AR210" s="11"/>
      <c r="AS210" s="11"/>
      <c r="AT210" s="11"/>
      <c r="AU210" s="11"/>
      <c r="AV210" s="11"/>
    </row>
    <row r="211" spans="1:48" x14ac:dyDescent="0.25">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D211" s="11"/>
      <c r="AE211" s="11"/>
      <c r="AF211" s="11"/>
      <c r="AG211" s="11"/>
      <c r="AH211" s="11"/>
      <c r="AI211" s="11"/>
      <c r="AJ211" s="11"/>
      <c r="AK211" s="11"/>
      <c r="AL211" s="11"/>
      <c r="AM211" s="11"/>
      <c r="AN211" s="11"/>
      <c r="AO211" s="11"/>
      <c r="AP211" s="11"/>
      <c r="AQ211" s="11"/>
      <c r="AR211" s="11"/>
      <c r="AS211" s="11"/>
      <c r="AT211" s="11"/>
      <c r="AU211" s="11"/>
      <c r="AV211" s="11"/>
    </row>
    <row r="212" spans="1:48" x14ac:dyDescent="0.25">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D212" s="11"/>
      <c r="AE212" s="11"/>
      <c r="AF212" s="11"/>
      <c r="AG212" s="11"/>
      <c r="AH212" s="11"/>
      <c r="AI212" s="11"/>
      <c r="AJ212" s="11"/>
      <c r="AK212" s="11"/>
      <c r="AL212" s="11"/>
      <c r="AM212" s="11"/>
      <c r="AN212" s="11"/>
      <c r="AO212" s="11"/>
      <c r="AP212" s="11"/>
      <c r="AQ212" s="11"/>
      <c r="AR212" s="11"/>
      <c r="AS212" s="11"/>
      <c r="AT212" s="11"/>
      <c r="AU212" s="11"/>
      <c r="AV212" s="11"/>
    </row>
    <row r="213" spans="1:48" x14ac:dyDescent="0.25">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D213" s="11"/>
      <c r="AE213" s="11"/>
      <c r="AF213" s="11"/>
      <c r="AG213" s="11"/>
      <c r="AH213" s="11"/>
      <c r="AI213" s="11"/>
      <c r="AJ213" s="11"/>
      <c r="AK213" s="11"/>
      <c r="AL213" s="11"/>
      <c r="AM213" s="11"/>
      <c r="AN213" s="11"/>
      <c r="AO213" s="11"/>
      <c r="AP213" s="11"/>
      <c r="AQ213" s="11"/>
      <c r="AR213" s="11"/>
      <c r="AS213" s="11"/>
      <c r="AT213" s="11"/>
      <c r="AU213" s="11"/>
      <c r="AV213" s="11"/>
    </row>
    <row r="214" spans="1:48" x14ac:dyDescent="0.25">
      <c r="A214" s="11"/>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D214" s="11"/>
      <c r="AE214" s="11"/>
      <c r="AF214" s="11"/>
      <c r="AG214" s="11"/>
      <c r="AH214" s="11"/>
      <c r="AI214" s="11"/>
      <c r="AJ214" s="11"/>
      <c r="AK214" s="11"/>
      <c r="AL214" s="11"/>
      <c r="AM214" s="11"/>
      <c r="AN214" s="11"/>
      <c r="AO214" s="11"/>
      <c r="AP214" s="11"/>
      <c r="AQ214" s="11"/>
      <c r="AR214" s="11"/>
      <c r="AS214" s="11"/>
      <c r="AT214" s="11"/>
      <c r="AU214" s="11"/>
      <c r="AV214" s="11"/>
    </row>
    <row r="215" spans="1:48" x14ac:dyDescent="0.25">
      <c r="A215" s="11"/>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D215" s="11"/>
      <c r="AE215" s="11"/>
      <c r="AF215" s="11"/>
      <c r="AG215" s="11"/>
      <c r="AH215" s="11"/>
      <c r="AI215" s="11"/>
      <c r="AJ215" s="11"/>
      <c r="AK215" s="11"/>
      <c r="AL215" s="11"/>
      <c r="AM215" s="11"/>
      <c r="AN215" s="11"/>
      <c r="AO215" s="11"/>
      <c r="AP215" s="11"/>
      <c r="AQ215" s="11"/>
      <c r="AR215" s="11"/>
      <c r="AS215" s="11"/>
      <c r="AT215" s="11"/>
      <c r="AU215" s="11"/>
      <c r="AV215" s="11"/>
    </row>
    <row r="216" spans="1:48" x14ac:dyDescent="0.25">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D216" s="11"/>
      <c r="AE216" s="11"/>
      <c r="AF216" s="11"/>
      <c r="AG216" s="11"/>
      <c r="AH216" s="11"/>
      <c r="AI216" s="11"/>
      <c r="AJ216" s="11"/>
      <c r="AK216" s="11"/>
      <c r="AL216" s="11"/>
      <c r="AM216" s="11"/>
      <c r="AN216" s="11"/>
      <c r="AO216" s="11"/>
      <c r="AP216" s="11"/>
      <c r="AQ216" s="11"/>
      <c r="AR216" s="11"/>
      <c r="AS216" s="11"/>
      <c r="AT216" s="11"/>
      <c r="AU216" s="11"/>
      <c r="AV216" s="11"/>
    </row>
    <row r="217" spans="1:48" x14ac:dyDescent="0.25">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D217" s="11"/>
      <c r="AE217" s="11"/>
      <c r="AF217" s="11"/>
      <c r="AG217" s="11"/>
      <c r="AH217" s="11"/>
      <c r="AI217" s="11"/>
      <c r="AJ217" s="11"/>
      <c r="AK217" s="11"/>
      <c r="AL217" s="11"/>
      <c r="AM217" s="11"/>
      <c r="AN217" s="11"/>
      <c r="AO217" s="11"/>
      <c r="AP217" s="11"/>
      <c r="AQ217" s="11"/>
      <c r="AR217" s="11"/>
      <c r="AS217" s="11"/>
      <c r="AT217" s="11"/>
      <c r="AU217" s="11"/>
      <c r="AV217" s="11"/>
    </row>
    <row r="218" spans="1:48" x14ac:dyDescent="0.25">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D218" s="11"/>
      <c r="AE218" s="11"/>
      <c r="AF218" s="11"/>
      <c r="AG218" s="11"/>
      <c r="AH218" s="11"/>
      <c r="AI218" s="11"/>
      <c r="AJ218" s="11"/>
      <c r="AK218" s="11"/>
      <c r="AL218" s="11"/>
      <c r="AM218" s="11"/>
      <c r="AN218" s="11"/>
      <c r="AO218" s="11"/>
      <c r="AP218" s="11"/>
      <c r="AQ218" s="11"/>
      <c r="AR218" s="11"/>
      <c r="AS218" s="11"/>
      <c r="AT218" s="11"/>
      <c r="AU218" s="11"/>
      <c r="AV218" s="11"/>
    </row>
    <row r="219" spans="1:48" x14ac:dyDescent="0.25">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D219" s="11"/>
      <c r="AE219" s="11"/>
      <c r="AF219" s="11"/>
      <c r="AG219" s="11"/>
      <c r="AH219" s="11"/>
      <c r="AI219" s="11"/>
      <c r="AJ219" s="11"/>
      <c r="AK219" s="11"/>
      <c r="AL219" s="11"/>
      <c r="AM219" s="11"/>
      <c r="AN219" s="11"/>
      <c r="AO219" s="11"/>
      <c r="AP219" s="11"/>
      <c r="AQ219" s="11"/>
      <c r="AR219" s="11"/>
      <c r="AS219" s="11"/>
      <c r="AT219" s="11"/>
      <c r="AU219" s="11"/>
      <c r="AV219" s="11"/>
    </row>
    <row r="220" spans="1:48" x14ac:dyDescent="0.25">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D220" s="11"/>
      <c r="AE220" s="11"/>
      <c r="AF220" s="11"/>
      <c r="AG220" s="11"/>
      <c r="AH220" s="11"/>
      <c r="AI220" s="11"/>
      <c r="AJ220" s="11"/>
      <c r="AK220" s="11"/>
      <c r="AL220" s="11"/>
      <c r="AM220" s="11"/>
      <c r="AN220" s="11"/>
      <c r="AO220" s="11"/>
      <c r="AP220" s="11"/>
      <c r="AQ220" s="11"/>
      <c r="AR220" s="11"/>
      <c r="AS220" s="11"/>
      <c r="AT220" s="11"/>
      <c r="AU220" s="11"/>
      <c r="AV220" s="11"/>
    </row>
    <row r="221" spans="1:48" x14ac:dyDescent="0.25">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D221" s="11"/>
      <c r="AE221" s="11"/>
      <c r="AF221" s="11"/>
      <c r="AG221" s="11"/>
      <c r="AH221" s="11"/>
      <c r="AI221" s="11"/>
      <c r="AJ221" s="11"/>
      <c r="AK221" s="11"/>
      <c r="AL221" s="11"/>
      <c r="AM221" s="11"/>
      <c r="AN221" s="11"/>
      <c r="AO221" s="11"/>
      <c r="AP221" s="11"/>
      <c r="AQ221" s="11"/>
      <c r="AR221" s="11"/>
      <c r="AS221" s="11"/>
      <c r="AT221" s="11"/>
      <c r="AU221" s="11"/>
      <c r="AV221" s="11"/>
    </row>
    <row r="222" spans="1:48" x14ac:dyDescent="0.25">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D222" s="11"/>
      <c r="AE222" s="11"/>
      <c r="AF222" s="11"/>
      <c r="AG222" s="11"/>
      <c r="AH222" s="11"/>
      <c r="AI222" s="11"/>
      <c r="AJ222" s="11"/>
      <c r="AK222" s="11"/>
      <c r="AL222" s="11"/>
      <c r="AM222" s="11"/>
      <c r="AN222" s="11"/>
      <c r="AO222" s="11"/>
      <c r="AP222" s="11"/>
      <c r="AQ222" s="11"/>
      <c r="AR222" s="11"/>
      <c r="AS222" s="11"/>
      <c r="AT222" s="11"/>
      <c r="AU222" s="11"/>
      <c r="AV222" s="11"/>
    </row>
    <row r="223" spans="1:48" x14ac:dyDescent="0.25">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D223" s="11"/>
      <c r="AE223" s="11"/>
      <c r="AF223" s="11"/>
      <c r="AG223" s="11"/>
      <c r="AH223" s="11"/>
      <c r="AI223" s="11"/>
      <c r="AJ223" s="11"/>
      <c r="AK223" s="11"/>
      <c r="AL223" s="11"/>
      <c r="AM223" s="11"/>
      <c r="AN223" s="11"/>
      <c r="AO223" s="11"/>
      <c r="AP223" s="11"/>
      <c r="AQ223" s="11"/>
      <c r="AR223" s="11"/>
      <c r="AS223" s="11"/>
      <c r="AT223" s="11"/>
      <c r="AU223" s="11"/>
      <c r="AV223" s="11"/>
    </row>
    <row r="224" spans="1:48" x14ac:dyDescent="0.25">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D224" s="11"/>
      <c r="AE224" s="11"/>
      <c r="AF224" s="11"/>
      <c r="AG224" s="11"/>
      <c r="AH224" s="11"/>
      <c r="AI224" s="11"/>
      <c r="AJ224" s="11"/>
      <c r="AK224" s="11"/>
      <c r="AL224" s="11"/>
      <c r="AM224" s="11"/>
      <c r="AN224" s="11"/>
      <c r="AO224" s="11"/>
      <c r="AP224" s="11"/>
      <c r="AQ224" s="11"/>
      <c r="AR224" s="11"/>
      <c r="AS224" s="11"/>
      <c r="AT224" s="11"/>
      <c r="AU224" s="11"/>
      <c r="AV224" s="11"/>
    </row>
    <row r="225" spans="1:48" x14ac:dyDescent="0.25">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D225" s="11"/>
      <c r="AE225" s="11"/>
      <c r="AF225" s="11"/>
      <c r="AG225" s="11"/>
      <c r="AH225" s="11"/>
      <c r="AI225" s="11"/>
      <c r="AJ225" s="11"/>
      <c r="AK225" s="11"/>
      <c r="AL225" s="11"/>
      <c r="AM225" s="11"/>
      <c r="AN225" s="11"/>
      <c r="AO225" s="11"/>
      <c r="AP225" s="11"/>
      <c r="AQ225" s="11"/>
      <c r="AR225" s="11"/>
      <c r="AS225" s="11"/>
      <c r="AT225" s="11"/>
      <c r="AU225" s="11"/>
      <c r="AV225" s="11"/>
    </row>
    <row r="226" spans="1:48" x14ac:dyDescent="0.25">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D226" s="11"/>
      <c r="AE226" s="11"/>
      <c r="AF226" s="11"/>
      <c r="AG226" s="11"/>
      <c r="AH226" s="11"/>
      <c r="AI226" s="11"/>
      <c r="AJ226" s="11"/>
      <c r="AK226" s="11"/>
      <c r="AL226" s="11"/>
      <c r="AM226" s="11"/>
      <c r="AN226" s="11"/>
      <c r="AO226" s="11"/>
      <c r="AP226" s="11"/>
      <c r="AQ226" s="11"/>
      <c r="AR226" s="11"/>
      <c r="AS226" s="11"/>
      <c r="AT226" s="11"/>
      <c r="AU226" s="11"/>
      <c r="AV226" s="11"/>
    </row>
    <row r="227" spans="1:48" x14ac:dyDescent="0.25">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D227" s="11"/>
      <c r="AE227" s="11"/>
      <c r="AF227" s="11"/>
      <c r="AG227" s="11"/>
      <c r="AH227" s="11"/>
      <c r="AI227" s="11"/>
      <c r="AJ227" s="11"/>
      <c r="AK227" s="11"/>
      <c r="AL227" s="11"/>
      <c r="AM227" s="11"/>
      <c r="AN227" s="11"/>
      <c r="AO227" s="11"/>
      <c r="AP227" s="11"/>
      <c r="AQ227" s="11"/>
      <c r="AR227" s="11"/>
      <c r="AS227" s="11"/>
      <c r="AT227" s="11"/>
      <c r="AU227" s="11"/>
      <c r="AV227" s="11"/>
    </row>
    <row r="228" spans="1:48" x14ac:dyDescent="0.25">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D228" s="11"/>
      <c r="AE228" s="11"/>
      <c r="AF228" s="11"/>
      <c r="AG228" s="11"/>
      <c r="AH228" s="11"/>
      <c r="AI228" s="11"/>
      <c r="AJ228" s="11"/>
      <c r="AK228" s="11"/>
      <c r="AL228" s="11"/>
      <c r="AM228" s="11"/>
      <c r="AN228" s="11"/>
      <c r="AO228" s="11"/>
      <c r="AP228" s="11"/>
      <c r="AQ228" s="11"/>
      <c r="AR228" s="11"/>
      <c r="AS228" s="11"/>
      <c r="AT228" s="11"/>
      <c r="AU228" s="11"/>
      <c r="AV228" s="11"/>
    </row>
    <row r="229" spans="1:48" x14ac:dyDescent="0.25">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D229" s="11"/>
      <c r="AE229" s="11"/>
      <c r="AF229" s="11"/>
      <c r="AG229" s="11"/>
      <c r="AH229" s="11"/>
      <c r="AI229" s="11"/>
      <c r="AJ229" s="11"/>
      <c r="AK229" s="11"/>
      <c r="AL229" s="11"/>
      <c r="AM229" s="11"/>
      <c r="AN229" s="11"/>
      <c r="AO229" s="11"/>
      <c r="AP229" s="11"/>
      <c r="AQ229" s="11"/>
      <c r="AR229" s="11"/>
      <c r="AS229" s="11"/>
      <c r="AT229" s="11"/>
      <c r="AU229" s="11"/>
      <c r="AV229" s="11"/>
    </row>
    <row r="230" spans="1:48" x14ac:dyDescent="0.25">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c r="AA230" s="11"/>
      <c r="AB230" s="11"/>
      <c r="AD230" s="11"/>
      <c r="AE230" s="11"/>
      <c r="AF230" s="11"/>
      <c r="AG230" s="11"/>
      <c r="AH230" s="11"/>
      <c r="AI230" s="11"/>
      <c r="AJ230" s="11"/>
      <c r="AK230" s="11"/>
      <c r="AL230" s="11"/>
      <c r="AM230" s="11"/>
      <c r="AN230" s="11"/>
      <c r="AO230" s="11"/>
      <c r="AP230" s="11"/>
      <c r="AQ230" s="11"/>
      <c r="AR230" s="11"/>
      <c r="AS230" s="11"/>
      <c r="AT230" s="11"/>
      <c r="AU230" s="11"/>
      <c r="AV230" s="11"/>
    </row>
    <row r="231" spans="1:48" x14ac:dyDescent="0.25">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c r="AA231" s="11"/>
      <c r="AB231" s="11"/>
      <c r="AD231" s="11"/>
      <c r="AE231" s="11"/>
      <c r="AF231" s="11"/>
      <c r="AG231" s="11"/>
      <c r="AH231" s="11"/>
      <c r="AI231" s="11"/>
      <c r="AJ231" s="11"/>
      <c r="AK231" s="11"/>
      <c r="AL231" s="11"/>
      <c r="AM231" s="11"/>
      <c r="AN231" s="11"/>
      <c r="AO231" s="11"/>
      <c r="AP231" s="11"/>
      <c r="AQ231" s="11"/>
      <c r="AR231" s="11"/>
      <c r="AS231" s="11"/>
      <c r="AT231" s="11"/>
      <c r="AU231" s="11"/>
      <c r="AV231" s="11"/>
    </row>
    <row r="232" spans="1:48" x14ac:dyDescent="0.25">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c r="AA232" s="11"/>
      <c r="AB232" s="11"/>
      <c r="AD232" s="11"/>
      <c r="AE232" s="11"/>
      <c r="AF232" s="11"/>
      <c r="AG232" s="11"/>
      <c r="AH232" s="11"/>
      <c r="AI232" s="11"/>
      <c r="AJ232" s="11"/>
      <c r="AK232" s="11"/>
      <c r="AL232" s="11"/>
      <c r="AM232" s="11"/>
      <c r="AN232" s="11"/>
      <c r="AO232" s="11"/>
      <c r="AP232" s="11"/>
      <c r="AQ232" s="11"/>
      <c r="AR232" s="11"/>
      <c r="AS232" s="11"/>
      <c r="AT232" s="11"/>
      <c r="AU232" s="11"/>
      <c r="AV232" s="11"/>
    </row>
    <row r="233" spans="1:48" x14ac:dyDescent="0.25">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c r="AA233" s="11"/>
      <c r="AB233" s="11"/>
      <c r="AD233" s="11"/>
      <c r="AE233" s="11"/>
      <c r="AF233" s="11"/>
      <c r="AG233" s="11"/>
      <c r="AH233" s="11"/>
      <c r="AI233" s="11"/>
      <c r="AJ233" s="11"/>
      <c r="AK233" s="11"/>
      <c r="AL233" s="11"/>
      <c r="AM233" s="11"/>
      <c r="AN233" s="11"/>
      <c r="AO233" s="11"/>
      <c r="AP233" s="11"/>
      <c r="AQ233" s="11"/>
      <c r="AR233" s="11"/>
      <c r="AS233" s="11"/>
      <c r="AT233" s="11"/>
      <c r="AU233" s="11"/>
      <c r="AV233" s="11"/>
    </row>
    <row r="234" spans="1:48" x14ac:dyDescent="0.25">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c r="AA234" s="11"/>
      <c r="AB234" s="11"/>
      <c r="AD234" s="11"/>
      <c r="AE234" s="11"/>
      <c r="AF234" s="11"/>
      <c r="AG234" s="11"/>
      <c r="AH234" s="11"/>
      <c r="AI234" s="11"/>
      <c r="AJ234" s="11"/>
      <c r="AK234" s="11"/>
      <c r="AL234" s="11"/>
      <c r="AM234" s="11"/>
      <c r="AN234" s="11"/>
      <c r="AO234" s="11"/>
      <c r="AP234" s="11"/>
      <c r="AQ234" s="11"/>
      <c r="AR234" s="11"/>
      <c r="AS234" s="11"/>
      <c r="AT234" s="11"/>
      <c r="AU234" s="11"/>
      <c r="AV234" s="11"/>
    </row>
    <row r="235" spans="1:48" x14ac:dyDescent="0.25">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D235" s="11"/>
      <c r="AE235" s="11"/>
      <c r="AF235" s="11"/>
      <c r="AG235" s="11"/>
      <c r="AH235" s="11"/>
      <c r="AI235" s="11"/>
      <c r="AJ235" s="11"/>
      <c r="AK235" s="11"/>
      <c r="AL235" s="11"/>
      <c r="AM235" s="11"/>
      <c r="AN235" s="11"/>
      <c r="AO235" s="11"/>
      <c r="AP235" s="11"/>
      <c r="AQ235" s="11"/>
      <c r="AR235" s="11"/>
      <c r="AS235" s="11"/>
      <c r="AT235" s="11"/>
      <c r="AU235" s="11"/>
      <c r="AV235" s="11"/>
    </row>
    <row r="236" spans="1:48" x14ac:dyDescent="0.25">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c r="AA236" s="11"/>
      <c r="AB236" s="11"/>
      <c r="AD236" s="11"/>
      <c r="AE236" s="11"/>
      <c r="AF236" s="11"/>
      <c r="AG236" s="11"/>
      <c r="AH236" s="11"/>
      <c r="AI236" s="11"/>
      <c r="AJ236" s="11"/>
      <c r="AK236" s="11"/>
      <c r="AL236" s="11"/>
      <c r="AM236" s="11"/>
      <c r="AN236" s="11"/>
      <c r="AO236" s="11"/>
      <c r="AP236" s="11"/>
      <c r="AQ236" s="11"/>
      <c r="AR236" s="11"/>
      <c r="AS236" s="11"/>
      <c r="AT236" s="11"/>
      <c r="AU236" s="11"/>
      <c r="AV236" s="11"/>
    </row>
    <row r="237" spans="1:48" x14ac:dyDescent="0.25">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c r="AA237" s="11"/>
      <c r="AB237" s="11"/>
      <c r="AD237" s="11"/>
      <c r="AE237" s="11"/>
      <c r="AF237" s="11"/>
      <c r="AG237" s="11"/>
      <c r="AH237" s="11"/>
      <c r="AI237" s="11"/>
      <c r="AJ237" s="11"/>
      <c r="AK237" s="11"/>
      <c r="AL237" s="11"/>
      <c r="AM237" s="11"/>
      <c r="AN237" s="11"/>
      <c r="AO237" s="11"/>
      <c r="AP237" s="11"/>
      <c r="AQ237" s="11"/>
      <c r="AR237" s="11"/>
      <c r="AS237" s="11"/>
      <c r="AT237" s="11"/>
      <c r="AU237" s="11"/>
      <c r="AV237" s="11"/>
    </row>
    <row r="238" spans="1:48" x14ac:dyDescent="0.25">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c r="AA238" s="11"/>
      <c r="AB238" s="11"/>
      <c r="AD238" s="11"/>
      <c r="AE238" s="11"/>
      <c r="AF238" s="11"/>
      <c r="AG238" s="11"/>
      <c r="AH238" s="11"/>
      <c r="AI238" s="11"/>
      <c r="AJ238" s="11"/>
      <c r="AK238" s="11"/>
      <c r="AL238" s="11"/>
      <c r="AM238" s="11"/>
      <c r="AN238" s="11"/>
      <c r="AO238" s="11"/>
      <c r="AP238" s="11"/>
      <c r="AQ238" s="11"/>
      <c r="AR238" s="11"/>
      <c r="AS238" s="11"/>
      <c r="AT238" s="11"/>
      <c r="AU238" s="11"/>
      <c r="AV238" s="11"/>
    </row>
    <row r="239" spans="1:48" x14ac:dyDescent="0.25">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c r="AA239" s="11"/>
      <c r="AB239" s="11"/>
      <c r="AD239" s="11"/>
      <c r="AE239" s="11"/>
      <c r="AF239" s="11"/>
      <c r="AG239" s="11"/>
      <c r="AH239" s="11"/>
      <c r="AI239" s="11"/>
      <c r="AJ239" s="11"/>
      <c r="AK239" s="11"/>
      <c r="AL239" s="11"/>
      <c r="AM239" s="11"/>
      <c r="AN239" s="11"/>
      <c r="AO239" s="11"/>
      <c r="AP239" s="11"/>
      <c r="AQ239" s="11"/>
      <c r="AR239" s="11"/>
      <c r="AS239" s="11"/>
      <c r="AT239" s="11"/>
      <c r="AU239" s="11"/>
      <c r="AV239" s="11"/>
    </row>
    <row r="240" spans="1:48" x14ac:dyDescent="0.25">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c r="AA240" s="11"/>
      <c r="AB240" s="11"/>
      <c r="AD240" s="11"/>
      <c r="AE240" s="11"/>
      <c r="AF240" s="11"/>
      <c r="AG240" s="11"/>
      <c r="AH240" s="11"/>
      <c r="AI240" s="11"/>
      <c r="AJ240" s="11"/>
      <c r="AK240" s="11"/>
      <c r="AL240" s="11"/>
      <c r="AM240" s="11"/>
      <c r="AN240" s="11"/>
      <c r="AO240" s="11"/>
      <c r="AP240" s="11"/>
      <c r="AQ240" s="11"/>
      <c r="AR240" s="11"/>
      <c r="AS240" s="11"/>
      <c r="AT240" s="11"/>
      <c r="AU240" s="11"/>
      <c r="AV240" s="11"/>
    </row>
    <row r="241" spans="1:48" x14ac:dyDescent="0.25">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c r="AA241" s="11"/>
      <c r="AB241" s="11"/>
      <c r="AD241" s="11"/>
      <c r="AE241" s="11"/>
      <c r="AF241" s="11"/>
      <c r="AG241" s="11"/>
      <c r="AH241" s="11"/>
      <c r="AI241" s="11"/>
      <c r="AJ241" s="11"/>
      <c r="AK241" s="11"/>
      <c r="AL241" s="11"/>
      <c r="AM241" s="11"/>
      <c r="AN241" s="11"/>
      <c r="AO241" s="11"/>
      <c r="AP241" s="11"/>
      <c r="AQ241" s="11"/>
      <c r="AR241" s="11"/>
      <c r="AS241" s="11"/>
      <c r="AT241" s="11"/>
      <c r="AU241" s="11"/>
      <c r="AV241" s="11"/>
    </row>
    <row r="242" spans="1:48" x14ac:dyDescent="0.25">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c r="AA242" s="11"/>
      <c r="AB242" s="11"/>
      <c r="AD242" s="11"/>
      <c r="AE242" s="11"/>
      <c r="AF242" s="11"/>
      <c r="AG242" s="11"/>
      <c r="AH242" s="11"/>
      <c r="AI242" s="11"/>
      <c r="AJ242" s="11"/>
      <c r="AK242" s="11"/>
      <c r="AL242" s="11"/>
      <c r="AM242" s="11"/>
      <c r="AN242" s="11"/>
      <c r="AO242" s="11"/>
      <c r="AP242" s="11"/>
      <c r="AQ242" s="11"/>
      <c r="AR242" s="11"/>
      <c r="AS242" s="11"/>
      <c r="AT242" s="11"/>
      <c r="AU242" s="11"/>
      <c r="AV242" s="11"/>
    </row>
    <row r="243" spans="1:48" x14ac:dyDescent="0.25">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c r="AA243" s="11"/>
      <c r="AB243" s="11"/>
      <c r="AD243" s="11"/>
      <c r="AE243" s="11"/>
      <c r="AF243" s="11"/>
      <c r="AG243" s="11"/>
      <c r="AH243" s="11"/>
      <c r="AI243" s="11"/>
      <c r="AJ243" s="11"/>
      <c r="AK243" s="11"/>
      <c r="AL243" s="11"/>
      <c r="AM243" s="11"/>
      <c r="AN243" s="11"/>
      <c r="AO243" s="11"/>
      <c r="AP243" s="11"/>
      <c r="AQ243" s="11"/>
      <c r="AR243" s="11"/>
      <c r="AS243" s="11"/>
      <c r="AT243" s="11"/>
      <c r="AU243" s="11"/>
      <c r="AV243" s="11"/>
    </row>
    <row r="244" spans="1:48" x14ac:dyDescent="0.25">
      <c r="A244" s="11"/>
      <c r="B244" s="11"/>
      <c r="C244" s="11"/>
      <c r="D244" s="11"/>
      <c r="E244" s="11"/>
      <c r="F244" s="11"/>
      <c r="G244" s="11"/>
      <c r="H244" s="11"/>
      <c r="I244" s="11"/>
      <c r="J244" s="11"/>
      <c r="K244" s="11"/>
      <c r="L244" s="11"/>
      <c r="M244" s="11"/>
      <c r="N244" s="11"/>
      <c r="O244" s="11"/>
      <c r="P244" s="11"/>
      <c r="Q244" s="11"/>
      <c r="R244" s="11"/>
      <c r="S244" s="11"/>
      <c r="T244" s="11"/>
      <c r="U244" s="11"/>
      <c r="V244" s="11"/>
      <c r="W244" s="11"/>
      <c r="X244" s="11"/>
      <c r="Y244" s="11"/>
      <c r="Z244" s="11"/>
      <c r="AA244" s="11"/>
      <c r="AB244" s="11"/>
      <c r="AD244" s="11"/>
      <c r="AE244" s="11"/>
      <c r="AF244" s="11"/>
      <c r="AG244" s="11"/>
      <c r="AH244" s="11"/>
      <c r="AI244" s="11"/>
      <c r="AJ244" s="11"/>
      <c r="AK244" s="11"/>
      <c r="AL244" s="11"/>
      <c r="AM244" s="11"/>
      <c r="AN244" s="11"/>
      <c r="AO244" s="11"/>
      <c r="AP244" s="11"/>
      <c r="AQ244" s="11"/>
      <c r="AR244" s="11"/>
      <c r="AS244" s="11"/>
      <c r="AT244" s="11"/>
      <c r="AU244" s="11"/>
      <c r="AV244" s="11"/>
    </row>
    <row r="245" spans="1:48" x14ac:dyDescent="0.25">
      <c r="A245" s="11"/>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c r="AA245" s="11"/>
      <c r="AB245" s="11"/>
      <c r="AD245" s="11"/>
      <c r="AE245" s="11"/>
      <c r="AF245" s="11"/>
      <c r="AG245" s="11"/>
      <c r="AH245" s="11"/>
      <c r="AI245" s="11"/>
      <c r="AJ245" s="11"/>
      <c r="AK245" s="11"/>
      <c r="AL245" s="11"/>
      <c r="AM245" s="11"/>
      <c r="AN245" s="11"/>
      <c r="AO245" s="11"/>
      <c r="AP245" s="11"/>
      <c r="AQ245" s="11"/>
      <c r="AR245" s="11"/>
      <c r="AS245" s="11"/>
      <c r="AT245" s="11"/>
      <c r="AU245" s="11"/>
      <c r="AV245" s="11"/>
    </row>
    <row r="246" spans="1:48" x14ac:dyDescent="0.25">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c r="AA246" s="11"/>
      <c r="AB246" s="11"/>
      <c r="AD246" s="11"/>
      <c r="AE246" s="11"/>
      <c r="AF246" s="11"/>
      <c r="AG246" s="11"/>
      <c r="AH246" s="11"/>
      <c r="AI246" s="11"/>
      <c r="AJ246" s="11"/>
      <c r="AK246" s="11"/>
      <c r="AL246" s="11"/>
      <c r="AM246" s="11"/>
      <c r="AN246" s="11"/>
      <c r="AO246" s="11"/>
      <c r="AP246" s="11"/>
      <c r="AQ246" s="11"/>
      <c r="AR246" s="11"/>
      <c r="AS246" s="11"/>
      <c r="AT246" s="11"/>
      <c r="AU246" s="11"/>
      <c r="AV246" s="11"/>
    </row>
    <row r="247" spans="1:48" x14ac:dyDescent="0.25">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c r="AA247" s="11"/>
      <c r="AB247" s="11"/>
      <c r="AD247" s="11"/>
      <c r="AE247" s="11"/>
      <c r="AF247" s="11"/>
      <c r="AG247" s="11"/>
      <c r="AH247" s="11"/>
      <c r="AI247" s="11"/>
      <c r="AJ247" s="11"/>
      <c r="AK247" s="11"/>
      <c r="AL247" s="11"/>
      <c r="AM247" s="11"/>
      <c r="AN247" s="11"/>
      <c r="AO247" s="11"/>
      <c r="AP247" s="11"/>
      <c r="AQ247" s="11"/>
      <c r="AR247" s="11"/>
      <c r="AS247" s="11"/>
      <c r="AT247" s="11"/>
      <c r="AU247" s="11"/>
      <c r="AV247" s="11"/>
    </row>
    <row r="248" spans="1:48" x14ac:dyDescent="0.25">
      <c r="A248" s="11"/>
      <c r="B248" s="11"/>
      <c r="C248" s="11"/>
      <c r="D248" s="11"/>
      <c r="E248" s="11"/>
      <c r="F248" s="11"/>
      <c r="G248" s="11"/>
      <c r="H248" s="11"/>
      <c r="I248" s="11"/>
      <c r="J248" s="11"/>
      <c r="K248" s="11"/>
      <c r="L248" s="11"/>
      <c r="M248" s="11"/>
      <c r="N248" s="11"/>
      <c r="O248" s="11"/>
      <c r="P248" s="11"/>
      <c r="Q248" s="11"/>
      <c r="R248" s="11"/>
      <c r="S248" s="11"/>
      <c r="T248" s="11"/>
      <c r="U248" s="11"/>
      <c r="V248" s="11"/>
      <c r="W248" s="11"/>
      <c r="X248" s="11"/>
      <c r="Y248" s="11"/>
      <c r="Z248" s="11"/>
      <c r="AA248" s="11"/>
      <c r="AB248" s="11"/>
      <c r="AD248" s="11"/>
      <c r="AE248" s="11"/>
      <c r="AF248" s="11"/>
      <c r="AG248" s="11"/>
      <c r="AH248" s="11"/>
      <c r="AI248" s="11"/>
      <c r="AJ248" s="11"/>
      <c r="AK248" s="11"/>
      <c r="AL248" s="11"/>
      <c r="AM248" s="11"/>
      <c r="AN248" s="11"/>
      <c r="AO248" s="11"/>
      <c r="AP248" s="11"/>
      <c r="AQ248" s="11"/>
      <c r="AR248" s="11"/>
      <c r="AS248" s="11"/>
      <c r="AT248" s="11"/>
      <c r="AU248" s="11"/>
      <c r="AV248" s="11"/>
    </row>
    <row r="249" spans="1:48" x14ac:dyDescent="0.25">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c r="AA249" s="11"/>
      <c r="AB249" s="11"/>
      <c r="AD249" s="11"/>
      <c r="AE249" s="11"/>
      <c r="AF249" s="11"/>
      <c r="AG249" s="11"/>
      <c r="AH249" s="11"/>
      <c r="AI249" s="11"/>
      <c r="AJ249" s="11"/>
      <c r="AK249" s="11"/>
      <c r="AL249" s="11"/>
      <c r="AM249" s="11"/>
      <c r="AN249" s="11"/>
      <c r="AO249" s="11"/>
      <c r="AP249" s="11"/>
      <c r="AQ249" s="11"/>
      <c r="AR249" s="11"/>
      <c r="AS249" s="11"/>
      <c r="AT249" s="11"/>
      <c r="AU249" s="11"/>
      <c r="AV249" s="11"/>
    </row>
    <row r="250" spans="1:48" x14ac:dyDescent="0.25">
      <c r="A250" s="11"/>
      <c r="B250" s="11"/>
      <c r="C250" s="11"/>
      <c r="D250" s="11"/>
      <c r="E250" s="11"/>
      <c r="F250" s="11"/>
      <c r="G250" s="11"/>
      <c r="H250" s="11"/>
      <c r="I250" s="11"/>
      <c r="J250" s="11"/>
      <c r="K250" s="11"/>
      <c r="L250" s="11"/>
      <c r="M250" s="11"/>
      <c r="N250" s="11"/>
      <c r="O250" s="11"/>
      <c r="P250" s="11"/>
      <c r="Q250" s="11"/>
      <c r="R250" s="11"/>
      <c r="S250" s="11"/>
      <c r="T250" s="11"/>
      <c r="U250" s="11"/>
      <c r="V250" s="11"/>
      <c r="W250" s="11"/>
      <c r="X250" s="11"/>
      <c r="Y250" s="11"/>
      <c r="Z250" s="11"/>
      <c r="AA250" s="11"/>
      <c r="AB250" s="11"/>
      <c r="AD250" s="11"/>
      <c r="AE250" s="11"/>
      <c r="AF250" s="11"/>
      <c r="AG250" s="11"/>
      <c r="AH250" s="11"/>
      <c r="AI250" s="11"/>
      <c r="AJ250" s="11"/>
      <c r="AK250" s="11"/>
      <c r="AL250" s="11"/>
      <c r="AM250" s="11"/>
      <c r="AN250" s="11"/>
      <c r="AO250" s="11"/>
      <c r="AP250" s="11"/>
      <c r="AQ250" s="11"/>
      <c r="AR250" s="11"/>
      <c r="AS250" s="11"/>
      <c r="AT250" s="11"/>
      <c r="AU250" s="11"/>
      <c r="AV250" s="11"/>
    </row>
    <row r="251" spans="1:48" x14ac:dyDescent="0.25">
      <c r="A251" s="11"/>
      <c r="B251" s="11"/>
      <c r="C251" s="11"/>
      <c r="D251" s="11"/>
      <c r="E251" s="11"/>
      <c r="F251" s="11"/>
      <c r="G251" s="11"/>
      <c r="H251" s="11"/>
      <c r="I251" s="11"/>
      <c r="J251" s="11"/>
      <c r="K251" s="11"/>
      <c r="L251" s="11"/>
      <c r="M251" s="11"/>
      <c r="N251" s="11"/>
      <c r="O251" s="11"/>
      <c r="P251" s="11"/>
      <c r="Q251" s="11"/>
      <c r="R251" s="11"/>
      <c r="S251" s="11"/>
      <c r="T251" s="11"/>
      <c r="U251" s="11"/>
      <c r="V251" s="11"/>
      <c r="W251" s="11"/>
      <c r="X251" s="11"/>
      <c r="Y251" s="11"/>
      <c r="Z251" s="11"/>
      <c r="AA251" s="11"/>
      <c r="AB251" s="11"/>
      <c r="AD251" s="11"/>
      <c r="AE251" s="11"/>
      <c r="AF251" s="11"/>
      <c r="AG251" s="11"/>
      <c r="AH251" s="11"/>
      <c r="AI251" s="11"/>
      <c r="AJ251" s="11"/>
      <c r="AK251" s="11"/>
      <c r="AL251" s="11"/>
      <c r="AM251" s="11"/>
      <c r="AN251" s="11"/>
      <c r="AO251" s="11"/>
      <c r="AP251" s="11"/>
      <c r="AQ251" s="11"/>
      <c r="AR251" s="11"/>
      <c r="AS251" s="11"/>
      <c r="AT251" s="11"/>
      <c r="AU251" s="11"/>
      <c r="AV251" s="11"/>
    </row>
    <row r="252" spans="1:48" x14ac:dyDescent="0.25">
      <c r="A252" s="11"/>
      <c r="B252" s="11"/>
      <c r="C252" s="11"/>
      <c r="D252" s="11"/>
      <c r="E252" s="11"/>
      <c r="F252" s="11"/>
      <c r="G252" s="11"/>
      <c r="H252" s="11"/>
      <c r="I252" s="11"/>
      <c r="J252" s="11"/>
      <c r="K252" s="11"/>
      <c r="L252" s="11"/>
      <c r="M252" s="11"/>
      <c r="N252" s="11"/>
      <c r="O252" s="11"/>
      <c r="P252" s="11"/>
      <c r="Q252" s="11"/>
      <c r="R252" s="11"/>
      <c r="S252" s="11"/>
      <c r="T252" s="11"/>
      <c r="U252" s="11"/>
      <c r="V252" s="11"/>
      <c r="W252" s="11"/>
      <c r="X252" s="11"/>
      <c r="Y252" s="11"/>
      <c r="Z252" s="11"/>
      <c r="AA252" s="11"/>
      <c r="AB252" s="11"/>
      <c r="AD252" s="11"/>
      <c r="AE252" s="11"/>
      <c r="AF252" s="11"/>
      <c r="AG252" s="11"/>
      <c r="AH252" s="11"/>
      <c r="AI252" s="11"/>
      <c r="AJ252" s="11"/>
      <c r="AK252" s="11"/>
      <c r="AL252" s="11"/>
      <c r="AM252" s="11"/>
      <c r="AN252" s="11"/>
      <c r="AO252" s="11"/>
      <c r="AP252" s="11"/>
      <c r="AQ252" s="11"/>
      <c r="AR252" s="11"/>
      <c r="AS252" s="11"/>
      <c r="AT252" s="11"/>
      <c r="AU252" s="11"/>
      <c r="AV252" s="11"/>
    </row>
    <row r="253" spans="1:48" x14ac:dyDescent="0.25">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c r="AA253" s="11"/>
      <c r="AB253" s="11"/>
      <c r="AD253" s="11"/>
      <c r="AE253" s="11"/>
      <c r="AF253" s="11"/>
      <c r="AG253" s="11"/>
      <c r="AH253" s="11"/>
      <c r="AI253" s="11"/>
      <c r="AJ253" s="11"/>
      <c r="AK253" s="11"/>
      <c r="AL253" s="11"/>
      <c r="AM253" s="11"/>
      <c r="AN253" s="11"/>
      <c r="AO253" s="11"/>
      <c r="AP253" s="11"/>
      <c r="AQ253" s="11"/>
      <c r="AR253" s="11"/>
      <c r="AS253" s="11"/>
      <c r="AT253" s="11"/>
      <c r="AU253" s="11"/>
      <c r="AV253" s="11"/>
    </row>
    <row r="254" spans="1:48" x14ac:dyDescent="0.25">
      <c r="A254" s="11"/>
      <c r="B254" s="11"/>
      <c r="C254" s="11"/>
      <c r="D254" s="11"/>
      <c r="E254" s="11"/>
      <c r="F254" s="11"/>
      <c r="G254" s="11"/>
      <c r="H254" s="11"/>
      <c r="I254" s="11"/>
      <c r="J254" s="11"/>
      <c r="K254" s="11"/>
      <c r="L254" s="11"/>
      <c r="M254" s="11"/>
      <c r="N254" s="11"/>
      <c r="O254" s="11"/>
      <c r="P254" s="11"/>
      <c r="Q254" s="11"/>
      <c r="R254" s="11"/>
      <c r="S254" s="11"/>
      <c r="T254" s="11"/>
      <c r="U254" s="11"/>
      <c r="V254" s="11"/>
      <c r="W254" s="11"/>
      <c r="X254" s="11"/>
      <c r="Y254" s="11"/>
      <c r="Z254" s="11"/>
      <c r="AA254" s="11"/>
      <c r="AB254" s="11"/>
      <c r="AD254" s="11"/>
      <c r="AE254" s="11"/>
      <c r="AF254" s="11"/>
      <c r="AG254" s="11"/>
      <c r="AH254" s="11"/>
      <c r="AI254" s="11"/>
      <c r="AJ254" s="11"/>
      <c r="AK254" s="11"/>
      <c r="AL254" s="11"/>
      <c r="AM254" s="11"/>
      <c r="AN254" s="11"/>
      <c r="AO254" s="11"/>
      <c r="AP254" s="11"/>
      <c r="AQ254" s="11"/>
      <c r="AR254" s="11"/>
      <c r="AS254" s="11"/>
      <c r="AT254" s="11"/>
      <c r="AU254" s="11"/>
      <c r="AV254" s="11"/>
    </row>
    <row r="255" spans="1:48" x14ac:dyDescent="0.25">
      <c r="A255" s="11"/>
      <c r="B255" s="11"/>
      <c r="C255" s="11"/>
      <c r="D255" s="11"/>
      <c r="E255" s="11"/>
      <c r="F255" s="11"/>
      <c r="G255" s="11"/>
      <c r="H255" s="11"/>
      <c r="I255" s="11"/>
      <c r="J255" s="11"/>
      <c r="K255" s="11"/>
      <c r="L255" s="11"/>
      <c r="M255" s="11"/>
      <c r="N255" s="11"/>
      <c r="O255" s="11"/>
      <c r="P255" s="11"/>
      <c r="Q255" s="11"/>
      <c r="R255" s="11"/>
      <c r="S255" s="11"/>
      <c r="T255" s="11"/>
      <c r="U255" s="11"/>
      <c r="V255" s="11"/>
      <c r="W255" s="11"/>
      <c r="X255" s="11"/>
      <c r="Y255" s="11"/>
      <c r="Z255" s="11"/>
      <c r="AA255" s="11"/>
      <c r="AB255" s="11"/>
      <c r="AD255" s="11"/>
      <c r="AE255" s="11"/>
      <c r="AF255" s="11"/>
      <c r="AG255" s="11"/>
      <c r="AH255" s="11"/>
      <c r="AI255" s="11"/>
      <c r="AJ255" s="11"/>
      <c r="AK255" s="11"/>
      <c r="AL255" s="11"/>
      <c r="AM255" s="11"/>
      <c r="AN255" s="11"/>
      <c r="AO255" s="11"/>
      <c r="AP255" s="11"/>
      <c r="AQ255" s="11"/>
      <c r="AR255" s="11"/>
      <c r="AS255" s="11"/>
      <c r="AT255" s="11"/>
      <c r="AU255" s="11"/>
      <c r="AV255" s="11"/>
    </row>
    <row r="256" spans="1:48" x14ac:dyDescent="0.25">
      <c r="A256" s="11"/>
      <c r="B256" s="11"/>
      <c r="C256" s="11"/>
      <c r="D256" s="11"/>
      <c r="E256" s="11"/>
      <c r="F256" s="11"/>
      <c r="G256" s="11"/>
      <c r="H256" s="11"/>
      <c r="I256" s="11"/>
      <c r="J256" s="11"/>
      <c r="K256" s="11"/>
      <c r="L256" s="11"/>
      <c r="M256" s="11"/>
      <c r="N256" s="11"/>
      <c r="O256" s="11"/>
      <c r="P256" s="11"/>
      <c r="Q256" s="11"/>
      <c r="R256" s="11"/>
      <c r="S256" s="11"/>
    </row>
    <row r="257" spans="1:19" x14ac:dyDescent="0.25">
      <c r="A257" s="11"/>
      <c r="B257" s="11"/>
      <c r="C257" s="11"/>
      <c r="D257" s="11"/>
      <c r="E257" s="11"/>
      <c r="F257" s="11"/>
      <c r="G257" s="11"/>
      <c r="H257" s="11"/>
      <c r="I257" s="11"/>
      <c r="J257" s="11"/>
      <c r="K257" s="11"/>
      <c r="L257" s="11"/>
      <c r="M257" s="11"/>
      <c r="N257" s="11"/>
      <c r="O257" s="11"/>
      <c r="P257" s="11"/>
      <c r="Q257" s="11"/>
      <c r="R257" s="11"/>
      <c r="S257" s="11"/>
    </row>
    <row r="258" spans="1:19" x14ac:dyDescent="0.25">
      <c r="A258" s="11"/>
      <c r="B258" s="11"/>
      <c r="C258" s="11"/>
      <c r="D258" s="11"/>
      <c r="E258" s="11"/>
      <c r="F258" s="11"/>
      <c r="G258" s="11"/>
      <c r="H258" s="11"/>
      <c r="I258" s="11"/>
      <c r="J258" s="11"/>
      <c r="K258" s="11"/>
      <c r="L258" s="11"/>
      <c r="M258" s="11"/>
      <c r="N258" s="11"/>
      <c r="O258" s="11"/>
      <c r="P258" s="11"/>
      <c r="Q258" s="11"/>
      <c r="R258" s="11"/>
      <c r="S258" s="11"/>
    </row>
    <row r="259" spans="1:19" x14ac:dyDescent="0.25">
      <c r="A259" s="11"/>
      <c r="B259" s="11"/>
      <c r="C259" s="11"/>
      <c r="D259" s="11"/>
      <c r="E259" s="11"/>
      <c r="F259" s="11"/>
      <c r="G259" s="11"/>
      <c r="H259" s="11"/>
      <c r="I259" s="11"/>
      <c r="J259" s="11"/>
      <c r="K259" s="11"/>
      <c r="L259" s="11"/>
      <c r="M259" s="11"/>
      <c r="N259" s="11"/>
      <c r="O259" s="11"/>
      <c r="P259" s="11"/>
      <c r="Q259" s="11"/>
      <c r="R259" s="11"/>
      <c r="S259" s="11"/>
    </row>
    <row r="260" spans="1:19" x14ac:dyDescent="0.25">
      <c r="A260" s="11"/>
      <c r="B260" s="11"/>
      <c r="C260" s="11"/>
      <c r="D260" s="11"/>
      <c r="E260" s="11"/>
      <c r="F260" s="11"/>
      <c r="G260" s="11"/>
      <c r="H260" s="11"/>
      <c r="I260" s="11"/>
      <c r="J260" s="11"/>
      <c r="K260" s="11"/>
      <c r="L260" s="11"/>
      <c r="M260" s="11"/>
      <c r="N260" s="11"/>
      <c r="O260" s="11"/>
      <c r="P260" s="11"/>
      <c r="Q260" s="11"/>
      <c r="R260" s="11"/>
      <c r="S260" s="11"/>
    </row>
    <row r="261" spans="1:19" x14ac:dyDescent="0.25">
      <c r="A261" s="11"/>
      <c r="B261" s="11"/>
      <c r="C261" s="11"/>
      <c r="D261" s="11"/>
      <c r="E261" s="11"/>
      <c r="F261" s="11"/>
      <c r="G261" s="11"/>
      <c r="H261" s="11"/>
      <c r="I261" s="11"/>
      <c r="J261" s="11"/>
      <c r="K261" s="11"/>
      <c r="L261" s="11"/>
      <c r="M261" s="11"/>
      <c r="N261" s="11"/>
      <c r="O261" s="11"/>
      <c r="P261" s="11"/>
      <c r="Q261" s="11"/>
      <c r="R261" s="11"/>
      <c r="S261" s="11"/>
    </row>
    <row r="262" spans="1:19" x14ac:dyDescent="0.25">
      <c r="A262" s="11"/>
      <c r="B262" s="11"/>
      <c r="C262" s="11"/>
      <c r="D262" s="11"/>
      <c r="E262" s="11"/>
      <c r="F262" s="11"/>
      <c r="G262" s="11"/>
      <c r="H262" s="11"/>
      <c r="I262" s="11"/>
      <c r="J262" s="11"/>
      <c r="K262" s="11"/>
      <c r="L262" s="11"/>
      <c r="M262" s="11"/>
      <c r="N262" s="11"/>
      <c r="O262" s="11"/>
      <c r="P262" s="11"/>
      <c r="Q262" s="11"/>
      <c r="R262" s="11"/>
      <c r="S262" s="11"/>
    </row>
    <row r="263" spans="1:19" x14ac:dyDescent="0.25">
      <c r="A263" s="11"/>
      <c r="B263" s="11"/>
      <c r="C263" s="11"/>
      <c r="D263" s="11"/>
      <c r="E263" s="11"/>
      <c r="F263" s="11"/>
      <c r="G263" s="11"/>
      <c r="H263" s="11"/>
      <c r="I263" s="11"/>
      <c r="J263" s="11"/>
      <c r="K263" s="11"/>
      <c r="L263" s="11"/>
      <c r="M263" s="11"/>
      <c r="N263" s="11"/>
      <c r="O263" s="11"/>
      <c r="P263" s="11"/>
      <c r="Q263" s="11"/>
      <c r="R263" s="11"/>
      <c r="S263" s="11"/>
    </row>
    <row r="264" spans="1:19" x14ac:dyDescent="0.25">
      <c r="A264" s="11"/>
      <c r="B264" s="11"/>
      <c r="C264" s="11"/>
      <c r="D264" s="11"/>
      <c r="E264" s="11"/>
      <c r="F264" s="11"/>
      <c r="G264" s="11"/>
      <c r="H264" s="11"/>
      <c r="I264" s="11"/>
      <c r="J264" s="11"/>
      <c r="K264" s="11"/>
      <c r="L264" s="11"/>
      <c r="M264" s="11"/>
      <c r="N264" s="11"/>
      <c r="O264" s="11"/>
      <c r="P264" s="11"/>
      <c r="Q264" s="11"/>
      <c r="R264" s="11"/>
      <c r="S264" s="11"/>
    </row>
    <row r="265" spans="1:19" x14ac:dyDescent="0.25">
      <c r="A265" s="11"/>
      <c r="B265" s="11"/>
      <c r="C265" s="11"/>
      <c r="D265" s="11"/>
      <c r="E265" s="11"/>
      <c r="F265" s="11"/>
      <c r="G265" s="11"/>
      <c r="H265" s="11"/>
      <c r="I265" s="11"/>
      <c r="J265" s="11"/>
      <c r="K265" s="11"/>
      <c r="L265" s="11"/>
      <c r="M265" s="11"/>
      <c r="N265" s="11"/>
      <c r="O265" s="11"/>
      <c r="P265" s="11"/>
      <c r="Q265" s="11"/>
      <c r="R265" s="11"/>
      <c r="S265" s="11"/>
    </row>
    <row r="266" spans="1:19" x14ac:dyDescent="0.25">
      <c r="A266" s="11"/>
      <c r="B266" s="11"/>
      <c r="C266" s="11"/>
      <c r="D266" s="11"/>
      <c r="E266" s="11"/>
      <c r="F266" s="11"/>
      <c r="G266" s="11"/>
      <c r="H266" s="11"/>
      <c r="I266" s="11"/>
      <c r="J266" s="11"/>
      <c r="K266" s="11"/>
      <c r="L266" s="11"/>
      <c r="M266" s="11"/>
      <c r="N266" s="11"/>
      <c r="O266" s="11"/>
      <c r="P266" s="11"/>
      <c r="Q266" s="11"/>
      <c r="R266" s="11"/>
      <c r="S266" s="11"/>
    </row>
    <row r="267" spans="1:19" x14ac:dyDescent="0.25">
      <c r="A267" s="11"/>
      <c r="B267" s="11"/>
      <c r="C267" s="11"/>
      <c r="D267" s="11"/>
      <c r="E267" s="11"/>
      <c r="F267" s="11"/>
      <c r="G267" s="11"/>
      <c r="H267" s="11"/>
      <c r="I267" s="11"/>
      <c r="J267" s="11"/>
      <c r="K267" s="11"/>
      <c r="L267" s="11"/>
      <c r="M267" s="11"/>
      <c r="N267" s="11"/>
      <c r="O267" s="11"/>
      <c r="P267" s="11"/>
      <c r="Q267" s="11"/>
      <c r="R267" s="11"/>
      <c r="S267" s="11"/>
    </row>
    <row r="268" spans="1:19" x14ac:dyDescent="0.25">
      <c r="A268" s="11"/>
      <c r="B268" s="11"/>
      <c r="C268" s="11"/>
      <c r="D268" s="11"/>
      <c r="E268" s="11"/>
      <c r="F268" s="11"/>
      <c r="G268" s="11"/>
      <c r="H268" s="11"/>
      <c r="I268" s="11"/>
      <c r="J268" s="11"/>
      <c r="K268" s="11"/>
      <c r="L268" s="11"/>
      <c r="M268" s="11"/>
      <c r="N268" s="11"/>
      <c r="O268" s="11"/>
      <c r="P268" s="11"/>
      <c r="Q268" s="11"/>
      <c r="R268" s="11"/>
      <c r="S268" s="11"/>
    </row>
    <row r="269" spans="1:19" x14ac:dyDescent="0.25">
      <c r="A269" s="11"/>
      <c r="B269" s="11"/>
      <c r="C269" s="11"/>
      <c r="D269" s="11"/>
      <c r="E269" s="11"/>
      <c r="F269" s="11"/>
      <c r="G269" s="11"/>
      <c r="H269" s="11"/>
      <c r="I269" s="11"/>
      <c r="J269" s="11"/>
      <c r="K269" s="11"/>
      <c r="L269" s="11"/>
      <c r="M269" s="11"/>
      <c r="N269" s="11"/>
      <c r="O269" s="11"/>
      <c r="P269" s="11"/>
      <c r="Q269" s="11"/>
      <c r="R269" s="11"/>
      <c r="S269" s="11"/>
    </row>
    <row r="270" spans="1:19" x14ac:dyDescent="0.25">
      <c r="A270" s="11"/>
      <c r="B270" s="11"/>
      <c r="C270" s="11"/>
      <c r="D270" s="11"/>
      <c r="E270" s="11"/>
      <c r="F270" s="11"/>
      <c r="G270" s="11"/>
      <c r="H270" s="11"/>
      <c r="I270" s="11"/>
      <c r="J270" s="11"/>
      <c r="K270" s="11"/>
      <c r="L270" s="11"/>
      <c r="M270" s="11"/>
      <c r="N270" s="11"/>
      <c r="O270" s="11"/>
      <c r="P270" s="11"/>
      <c r="Q270" s="11"/>
      <c r="R270" s="11"/>
      <c r="S270" s="11"/>
    </row>
    <row r="271" spans="1:19" x14ac:dyDescent="0.25">
      <c r="A271" s="11"/>
      <c r="B271" s="11"/>
      <c r="C271" s="11"/>
      <c r="D271" s="11"/>
      <c r="E271" s="11"/>
      <c r="F271" s="11"/>
      <c r="G271" s="11"/>
      <c r="H271" s="11"/>
      <c r="I271" s="11"/>
      <c r="J271" s="11"/>
      <c r="K271" s="11"/>
      <c r="L271" s="11"/>
      <c r="M271" s="11"/>
      <c r="N271" s="11"/>
      <c r="O271" s="11"/>
      <c r="P271" s="11"/>
      <c r="Q271" s="11"/>
      <c r="R271" s="11"/>
      <c r="S271" s="11"/>
    </row>
    <row r="272" spans="1:19" x14ac:dyDescent="0.25">
      <c r="A272" s="11"/>
      <c r="B272" s="11"/>
      <c r="C272" s="11"/>
      <c r="D272" s="11"/>
      <c r="E272" s="11"/>
      <c r="F272" s="11"/>
      <c r="G272" s="11"/>
      <c r="H272" s="11"/>
      <c r="I272" s="11"/>
      <c r="J272" s="11"/>
      <c r="K272" s="11"/>
      <c r="L272" s="11"/>
      <c r="M272" s="11"/>
      <c r="N272" s="11"/>
      <c r="O272" s="11"/>
      <c r="P272" s="11"/>
      <c r="Q272" s="11"/>
      <c r="R272" s="11"/>
      <c r="S272" s="11"/>
    </row>
    <row r="273" spans="1:19" x14ac:dyDescent="0.25">
      <c r="A273" s="11"/>
      <c r="B273" s="11"/>
      <c r="C273" s="11"/>
      <c r="D273" s="11"/>
      <c r="E273" s="11"/>
      <c r="F273" s="11"/>
      <c r="G273" s="11"/>
      <c r="H273" s="11"/>
      <c r="I273" s="11"/>
      <c r="J273" s="11"/>
      <c r="K273" s="11"/>
      <c r="L273" s="11"/>
      <c r="M273" s="11"/>
      <c r="N273" s="11"/>
      <c r="O273" s="11"/>
      <c r="P273" s="11"/>
      <c r="Q273" s="11"/>
      <c r="R273" s="11"/>
      <c r="S273" s="11"/>
    </row>
    <row r="274" spans="1:19" x14ac:dyDescent="0.25">
      <c r="A274" s="11"/>
      <c r="B274" s="11"/>
      <c r="C274" s="11"/>
      <c r="D274" s="11"/>
      <c r="E274" s="11"/>
      <c r="F274" s="11"/>
      <c r="G274" s="11"/>
      <c r="H274" s="11"/>
      <c r="I274" s="11"/>
      <c r="J274" s="11"/>
      <c r="K274" s="11"/>
      <c r="L274" s="11"/>
      <c r="M274" s="11"/>
      <c r="N274" s="11"/>
      <c r="O274" s="11"/>
      <c r="P274" s="11"/>
      <c r="Q274" s="11"/>
      <c r="R274" s="11"/>
      <c r="S274" s="11"/>
    </row>
    <row r="275" spans="1:19" x14ac:dyDescent="0.25">
      <c r="A275" s="11"/>
      <c r="B275" s="11"/>
      <c r="C275" s="11"/>
      <c r="D275" s="11"/>
      <c r="E275" s="11"/>
      <c r="F275" s="11"/>
      <c r="G275" s="11"/>
      <c r="H275" s="11"/>
      <c r="I275" s="11"/>
      <c r="J275" s="11"/>
      <c r="K275" s="11"/>
      <c r="L275" s="11"/>
      <c r="M275" s="11"/>
      <c r="N275" s="11"/>
      <c r="O275" s="11"/>
      <c r="P275" s="11"/>
      <c r="Q275" s="11"/>
      <c r="R275" s="11"/>
      <c r="S275" s="11"/>
    </row>
    <row r="276" spans="1:19" x14ac:dyDescent="0.25">
      <c r="A276" s="11"/>
      <c r="B276" s="11"/>
      <c r="C276" s="11"/>
      <c r="D276" s="11"/>
      <c r="E276" s="11"/>
      <c r="F276" s="11"/>
      <c r="G276" s="11"/>
      <c r="H276" s="11"/>
      <c r="I276" s="11"/>
      <c r="J276" s="11"/>
      <c r="K276" s="11"/>
      <c r="L276" s="11"/>
      <c r="M276" s="11"/>
      <c r="N276" s="11"/>
      <c r="O276" s="11"/>
      <c r="P276" s="11"/>
      <c r="Q276" s="11"/>
      <c r="R276" s="11"/>
      <c r="S276" s="11"/>
    </row>
    <row r="277" spans="1:19" x14ac:dyDescent="0.25">
      <c r="A277" s="11"/>
      <c r="B277" s="11"/>
      <c r="C277" s="11"/>
      <c r="D277" s="11"/>
      <c r="E277" s="11"/>
      <c r="F277" s="11"/>
      <c r="G277" s="11"/>
      <c r="H277" s="11"/>
      <c r="I277" s="11"/>
      <c r="J277" s="11"/>
      <c r="K277" s="11"/>
      <c r="L277" s="11"/>
      <c r="M277" s="11"/>
      <c r="N277" s="11"/>
      <c r="O277" s="11"/>
      <c r="P277" s="11"/>
      <c r="Q277" s="11"/>
      <c r="R277" s="11"/>
      <c r="S277" s="11"/>
    </row>
    <row r="278" spans="1:19" x14ac:dyDescent="0.25">
      <c r="A278" s="11"/>
      <c r="B278" s="11"/>
      <c r="C278" s="11"/>
      <c r="D278" s="11"/>
      <c r="E278" s="11"/>
      <c r="F278" s="11"/>
      <c r="G278" s="11"/>
      <c r="H278" s="11"/>
      <c r="I278" s="11"/>
      <c r="J278" s="11"/>
      <c r="K278" s="11"/>
      <c r="L278" s="11"/>
      <c r="M278" s="11"/>
      <c r="N278" s="11"/>
      <c r="O278" s="11"/>
      <c r="P278" s="11"/>
      <c r="Q278" s="11"/>
      <c r="R278" s="11"/>
      <c r="S278" s="11"/>
    </row>
    <row r="279" spans="1:19" x14ac:dyDescent="0.25">
      <c r="A279" s="11"/>
      <c r="B279" s="11"/>
      <c r="C279" s="11"/>
      <c r="D279" s="11"/>
      <c r="E279" s="11"/>
      <c r="F279" s="11"/>
      <c r="G279" s="11"/>
      <c r="H279" s="11"/>
      <c r="I279" s="11"/>
      <c r="J279" s="11"/>
      <c r="K279" s="11"/>
      <c r="L279" s="11"/>
      <c r="M279" s="11"/>
      <c r="N279" s="11"/>
      <c r="O279" s="11"/>
      <c r="P279" s="11"/>
      <c r="Q279" s="11"/>
      <c r="R279" s="11"/>
      <c r="S279" s="11"/>
    </row>
    <row r="280" spans="1:19" x14ac:dyDescent="0.25">
      <c r="A280" s="11"/>
      <c r="B280" s="11"/>
      <c r="C280" s="11"/>
      <c r="D280" s="11"/>
      <c r="E280" s="11"/>
      <c r="F280" s="11"/>
      <c r="G280" s="11"/>
      <c r="H280" s="11"/>
      <c r="I280" s="11"/>
      <c r="J280" s="11"/>
      <c r="K280" s="11"/>
      <c r="L280" s="11"/>
      <c r="M280" s="11"/>
      <c r="N280" s="11"/>
      <c r="O280" s="11"/>
      <c r="P280" s="11"/>
      <c r="Q280" s="11"/>
      <c r="R280" s="11"/>
      <c r="S280" s="11"/>
    </row>
    <row r="281" spans="1:19" x14ac:dyDescent="0.25">
      <c r="A281" s="11"/>
      <c r="B281" s="11"/>
      <c r="C281" s="11"/>
      <c r="D281" s="11"/>
      <c r="E281" s="11"/>
      <c r="F281" s="11"/>
      <c r="G281" s="11"/>
      <c r="H281" s="11"/>
      <c r="I281" s="11"/>
      <c r="J281" s="11"/>
      <c r="K281" s="11"/>
      <c r="L281" s="11"/>
      <c r="M281" s="11"/>
      <c r="N281" s="11"/>
      <c r="O281" s="11"/>
      <c r="P281" s="11"/>
      <c r="Q281" s="11"/>
      <c r="R281" s="11"/>
      <c r="S281" s="11"/>
    </row>
    <row r="282" spans="1:19" x14ac:dyDescent="0.25">
      <c r="A282" s="11"/>
      <c r="B282" s="11"/>
      <c r="C282" s="11"/>
      <c r="D282" s="11"/>
      <c r="E282" s="11"/>
      <c r="F282" s="11"/>
      <c r="G282" s="11"/>
      <c r="H282" s="11"/>
      <c r="I282" s="11"/>
      <c r="J282" s="11"/>
      <c r="K282" s="11"/>
      <c r="L282" s="11"/>
      <c r="M282" s="11"/>
      <c r="N282" s="11"/>
      <c r="O282" s="11"/>
      <c r="P282" s="11"/>
      <c r="Q282" s="11"/>
      <c r="R282" s="11"/>
      <c r="S282" s="11"/>
    </row>
    <row r="283" spans="1:19" x14ac:dyDescent="0.25">
      <c r="A283" s="11"/>
      <c r="B283" s="11"/>
      <c r="C283" s="11"/>
      <c r="D283" s="11"/>
      <c r="E283" s="11"/>
      <c r="F283" s="11"/>
      <c r="G283" s="11"/>
      <c r="H283" s="11"/>
      <c r="I283" s="11"/>
      <c r="J283" s="11"/>
      <c r="K283" s="11"/>
      <c r="L283" s="11"/>
      <c r="M283" s="11"/>
      <c r="N283" s="11"/>
      <c r="O283" s="11"/>
      <c r="P283" s="11"/>
      <c r="Q283" s="11"/>
      <c r="R283" s="11"/>
      <c r="S283" s="11"/>
    </row>
    <row r="284" spans="1:19" x14ac:dyDescent="0.25">
      <c r="A284" s="11"/>
      <c r="B284" s="11"/>
      <c r="C284" s="11"/>
      <c r="D284" s="11"/>
      <c r="E284" s="11"/>
      <c r="F284" s="11"/>
      <c r="G284" s="11"/>
      <c r="H284" s="11"/>
      <c r="I284" s="11"/>
      <c r="J284" s="11"/>
      <c r="K284" s="11"/>
      <c r="L284" s="11"/>
      <c r="M284" s="11"/>
      <c r="N284" s="11"/>
      <c r="O284" s="11"/>
      <c r="P284" s="11"/>
      <c r="Q284" s="11"/>
      <c r="R284" s="11"/>
      <c r="S284" s="11"/>
    </row>
    <row r="285" spans="1:19" x14ac:dyDescent="0.25">
      <c r="A285" s="11"/>
      <c r="B285" s="11"/>
      <c r="C285" s="11"/>
      <c r="D285" s="11"/>
      <c r="E285" s="11"/>
      <c r="F285" s="11"/>
      <c r="G285" s="11"/>
      <c r="H285" s="11"/>
      <c r="I285" s="11"/>
      <c r="J285" s="11"/>
      <c r="K285" s="11"/>
      <c r="L285" s="11"/>
      <c r="M285" s="11"/>
      <c r="N285" s="11"/>
      <c r="O285" s="11"/>
      <c r="P285" s="11"/>
      <c r="Q285" s="11"/>
      <c r="R285" s="11"/>
      <c r="S285" s="11"/>
    </row>
    <row r="286" spans="1:19" x14ac:dyDescent="0.25">
      <c r="A286" s="11"/>
      <c r="B286" s="11"/>
      <c r="C286" s="11"/>
      <c r="D286" s="11"/>
      <c r="E286" s="11"/>
      <c r="F286" s="11"/>
      <c r="G286" s="11"/>
      <c r="H286" s="11"/>
      <c r="I286" s="11"/>
      <c r="J286" s="11"/>
      <c r="K286" s="11"/>
      <c r="L286" s="11"/>
      <c r="M286" s="11"/>
      <c r="N286" s="11"/>
      <c r="O286" s="11"/>
      <c r="P286" s="11"/>
      <c r="Q286" s="11"/>
      <c r="R286" s="11"/>
      <c r="S286" s="11"/>
    </row>
    <row r="287" spans="1:19" x14ac:dyDescent="0.25">
      <c r="A287" s="11"/>
      <c r="B287" s="11"/>
      <c r="C287" s="11"/>
      <c r="D287" s="11"/>
      <c r="E287" s="11"/>
      <c r="F287" s="11"/>
      <c r="G287" s="11"/>
      <c r="H287" s="11"/>
      <c r="I287" s="11"/>
      <c r="J287" s="11"/>
      <c r="K287" s="11"/>
      <c r="L287" s="11"/>
      <c r="M287" s="11"/>
      <c r="N287" s="11"/>
      <c r="O287" s="11"/>
      <c r="P287" s="11"/>
      <c r="Q287" s="11"/>
      <c r="R287" s="11"/>
      <c r="S287" s="11"/>
    </row>
    <row r="288" spans="1:19" x14ac:dyDescent="0.25">
      <c r="A288" s="11"/>
      <c r="B288" s="11"/>
      <c r="C288" s="11"/>
      <c r="D288" s="11"/>
      <c r="E288" s="11"/>
      <c r="F288" s="11"/>
      <c r="G288" s="11"/>
      <c r="H288" s="11"/>
      <c r="I288" s="11"/>
      <c r="J288" s="11"/>
      <c r="K288" s="11"/>
      <c r="L288" s="11"/>
      <c r="M288" s="11"/>
      <c r="N288" s="11"/>
      <c r="O288" s="11"/>
      <c r="P288" s="11"/>
      <c r="Q288" s="11"/>
      <c r="R288" s="11"/>
      <c r="S288" s="11"/>
    </row>
    <row r="289" spans="1:19" x14ac:dyDescent="0.25">
      <c r="A289" s="11"/>
      <c r="B289" s="11"/>
      <c r="C289" s="11"/>
      <c r="D289" s="11"/>
      <c r="E289" s="11"/>
      <c r="F289" s="11"/>
      <c r="G289" s="11"/>
      <c r="H289" s="11"/>
      <c r="I289" s="11"/>
      <c r="J289" s="11"/>
      <c r="K289" s="11"/>
      <c r="L289" s="11"/>
      <c r="M289" s="11"/>
      <c r="N289" s="11"/>
      <c r="O289" s="11"/>
      <c r="P289" s="11"/>
      <c r="Q289" s="11"/>
      <c r="R289" s="11"/>
      <c r="S289" s="11"/>
    </row>
    <row r="290" spans="1:19" x14ac:dyDescent="0.25">
      <c r="A290" s="11"/>
      <c r="B290" s="11"/>
      <c r="C290" s="11"/>
      <c r="D290" s="11"/>
      <c r="E290" s="11"/>
      <c r="F290" s="11"/>
      <c r="G290" s="11"/>
      <c r="H290" s="11"/>
      <c r="I290" s="11"/>
      <c r="J290" s="11"/>
      <c r="K290" s="11"/>
      <c r="L290" s="11"/>
      <c r="M290" s="11"/>
      <c r="N290" s="11"/>
      <c r="O290" s="11"/>
      <c r="P290" s="11"/>
      <c r="Q290" s="11"/>
      <c r="R290" s="11"/>
      <c r="S290" s="11"/>
    </row>
    <row r="291" spans="1:19" x14ac:dyDescent="0.25">
      <c r="A291" s="11"/>
      <c r="B291" s="11"/>
      <c r="C291" s="11"/>
      <c r="D291" s="11"/>
      <c r="E291" s="11"/>
      <c r="F291" s="11"/>
      <c r="G291" s="11"/>
      <c r="H291" s="11"/>
      <c r="I291" s="11"/>
      <c r="J291" s="11"/>
      <c r="K291" s="11"/>
      <c r="L291" s="11"/>
      <c r="M291" s="11"/>
      <c r="N291" s="11"/>
      <c r="O291" s="11"/>
      <c r="P291" s="11"/>
      <c r="Q291" s="11"/>
      <c r="R291" s="11"/>
      <c r="S291" s="11"/>
    </row>
  </sheetData>
  <sheetProtection selectLockedCells="1"/>
  <mergeCells count="10">
    <mergeCell ref="AS1:AX1"/>
    <mergeCell ref="AY1:BD1"/>
    <mergeCell ref="BE1:BJ1"/>
    <mergeCell ref="A1:A2"/>
    <mergeCell ref="B1:F1"/>
    <mergeCell ref="G1:R1"/>
    <mergeCell ref="S1:AC1"/>
    <mergeCell ref="AD1:AF1"/>
    <mergeCell ref="AG1:AL1"/>
    <mergeCell ref="AM1:AR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rgb="FFFF0066"/>
  </sheetPr>
  <dimension ref="A1:DE10483"/>
  <sheetViews>
    <sheetView zoomScale="80" zoomScaleNormal="80" workbookViewId="0">
      <pane xSplit="5" ySplit="3" topLeftCell="CL4" activePane="bottomRight" state="frozen"/>
      <selection pane="topRight" activeCell="F1" sqref="F1"/>
      <selection pane="bottomLeft" activeCell="A4" sqref="A4"/>
      <selection pane="bottomRight" activeCell="DA14" sqref="DA14"/>
    </sheetView>
  </sheetViews>
  <sheetFormatPr defaultColWidth="11.42578125" defaultRowHeight="15" x14ac:dyDescent="0.25"/>
  <cols>
    <col min="1" max="1" width="11.42578125" style="34"/>
    <col min="2" max="2" width="28.7109375" style="34" bestFit="1" customWidth="1"/>
    <col min="3" max="3" width="24.85546875" style="34" customWidth="1"/>
    <col min="4" max="4" width="12.140625" style="34" customWidth="1"/>
    <col min="5" max="5" width="10.5703125" style="34" bestFit="1" customWidth="1"/>
    <col min="6" max="6" width="11.42578125" style="34"/>
    <col min="7" max="7" width="12.85546875" style="34" bestFit="1" customWidth="1"/>
    <col min="8" max="8" width="11.42578125" style="34"/>
    <col min="9" max="9" width="13.85546875" style="34" customWidth="1"/>
    <col min="10" max="10" width="11.42578125" style="34"/>
    <col min="11" max="11" width="11.42578125" style="34" customWidth="1"/>
    <col min="12" max="12" width="13.42578125" style="34" customWidth="1"/>
    <col min="13" max="13" width="11.42578125" style="34"/>
    <col min="14" max="14" width="11.42578125" style="34" customWidth="1"/>
    <col min="15" max="15" width="13.140625" style="34" customWidth="1"/>
    <col min="16" max="21" width="11.42578125" style="34" customWidth="1"/>
    <col min="22" max="22" width="11.5703125" style="34" customWidth="1"/>
    <col min="23" max="28" width="11.42578125" style="34" customWidth="1"/>
    <col min="29" max="29" width="12.5703125" style="34" customWidth="1"/>
    <col min="30" max="30" width="12.85546875" style="34" customWidth="1"/>
    <col min="31" max="43" width="11.42578125" style="34" customWidth="1"/>
    <col min="44" max="44" width="11.42578125" style="105" customWidth="1"/>
    <col min="45" max="53" width="11.42578125" style="34" customWidth="1"/>
    <col min="54" max="54" width="11.42578125" style="106" customWidth="1"/>
    <col min="55" max="70" width="11.42578125" style="34" customWidth="1"/>
    <col min="71" max="72" width="11.140625" style="34" customWidth="1"/>
    <col min="73" max="79" width="11.42578125" style="34" customWidth="1"/>
    <col min="80" max="81" width="11" style="34" customWidth="1"/>
    <col min="82" max="82" width="11.140625" style="34" customWidth="1"/>
    <col min="83" max="85" width="11.42578125" style="34" customWidth="1"/>
    <col min="86" max="86" width="13.85546875" style="34" customWidth="1"/>
    <col min="87" max="87" width="12.5703125" style="34" customWidth="1"/>
    <col min="88" max="91" width="11.42578125" style="34" customWidth="1"/>
    <col min="92" max="92" width="12.5703125" style="34" customWidth="1"/>
    <col min="93" max="103" width="11.42578125" style="34" customWidth="1"/>
    <col min="104" max="104" width="12.5703125" customWidth="1"/>
    <col min="105" max="105" width="12.140625" customWidth="1"/>
  </cols>
  <sheetData>
    <row r="1" spans="1:109" ht="24.75" customHeight="1" x14ac:dyDescent="0.25">
      <c r="A1" s="185" t="s">
        <v>94</v>
      </c>
      <c r="B1" s="185"/>
      <c r="C1" s="185"/>
      <c r="D1" s="185"/>
      <c r="E1" s="185"/>
      <c r="F1" s="185"/>
      <c r="G1" s="185"/>
      <c r="H1" s="185" t="s">
        <v>95</v>
      </c>
      <c r="I1" s="185"/>
      <c r="J1" s="185"/>
      <c r="K1" s="185"/>
      <c r="L1" s="185"/>
      <c r="M1" s="185"/>
      <c r="N1" s="185"/>
      <c r="O1" s="185"/>
      <c r="P1" s="185"/>
      <c r="Q1" s="185"/>
      <c r="R1" s="185"/>
      <c r="S1" s="185"/>
      <c r="T1" s="185" t="s">
        <v>96</v>
      </c>
      <c r="U1" s="185"/>
      <c r="V1" s="185"/>
      <c r="W1" s="185"/>
      <c r="X1" s="185"/>
      <c r="Y1" s="185"/>
      <c r="Z1" s="185"/>
      <c r="AA1" s="185"/>
      <c r="AB1" s="185"/>
      <c r="AC1" s="185"/>
      <c r="AD1" s="185"/>
      <c r="AE1" s="185" t="s">
        <v>97</v>
      </c>
      <c r="AF1" s="185"/>
      <c r="AG1" s="186"/>
      <c r="AH1" s="187" t="s">
        <v>98</v>
      </c>
      <c r="AI1" s="188"/>
      <c r="AJ1" s="188"/>
      <c r="AK1" s="188"/>
      <c r="AL1" s="188"/>
      <c r="AM1" s="188"/>
      <c r="AN1" s="188"/>
      <c r="AO1" s="188"/>
      <c r="AP1" s="188"/>
      <c r="AQ1" s="189"/>
      <c r="AR1" s="187" t="s">
        <v>99</v>
      </c>
      <c r="AS1" s="188"/>
      <c r="AT1" s="188"/>
      <c r="AU1" s="188"/>
      <c r="AV1" s="188"/>
      <c r="AW1" s="188"/>
      <c r="AX1" s="188"/>
      <c r="AY1" s="188"/>
      <c r="AZ1" s="188"/>
      <c r="BA1" s="188"/>
      <c r="BB1" s="189"/>
      <c r="BC1" s="187" t="s">
        <v>100</v>
      </c>
      <c r="BD1" s="188"/>
      <c r="BE1" s="188"/>
      <c r="BF1" s="188"/>
      <c r="BG1" s="188"/>
      <c r="BH1" s="188"/>
      <c r="BI1" s="188"/>
      <c r="BJ1" s="188"/>
      <c r="BK1" s="188"/>
      <c r="BL1" s="189"/>
      <c r="BM1" s="187" t="s">
        <v>101</v>
      </c>
      <c r="BN1" s="188"/>
      <c r="BO1" s="188"/>
      <c r="BP1" s="188"/>
      <c r="BQ1" s="188"/>
      <c r="BR1" s="188"/>
      <c r="BS1" s="188"/>
      <c r="BT1" s="188"/>
      <c r="BU1" s="188"/>
      <c r="BV1" s="189"/>
      <c r="BW1" s="187" t="s">
        <v>102</v>
      </c>
      <c r="BX1" s="188"/>
      <c r="BY1" s="188"/>
      <c r="BZ1" s="188"/>
      <c r="CA1" s="188"/>
      <c r="CB1" s="188"/>
      <c r="CC1" s="188"/>
      <c r="CD1" s="188"/>
      <c r="CE1" s="188"/>
      <c r="CF1" s="189"/>
      <c r="CG1" s="183" t="s">
        <v>103</v>
      </c>
      <c r="CH1" s="184"/>
      <c r="CI1" s="184"/>
      <c r="CJ1" s="184"/>
      <c r="CK1" s="184"/>
      <c r="CL1" s="184"/>
      <c r="CM1" s="184"/>
      <c r="CN1" s="184"/>
      <c r="CO1" s="184"/>
      <c r="CP1" s="107"/>
      <c r="CQ1" s="107"/>
      <c r="CR1" s="107"/>
    </row>
    <row r="2" spans="1:109" s="2" customFormat="1" ht="100.5" customHeight="1" x14ac:dyDescent="0.25">
      <c r="A2" s="43" t="s">
        <v>104</v>
      </c>
      <c r="B2" s="43" t="s">
        <v>105</v>
      </c>
      <c r="C2" s="8" t="s">
        <v>106</v>
      </c>
      <c r="D2" s="8" t="s">
        <v>107</v>
      </c>
      <c r="E2" s="43" t="s">
        <v>108</v>
      </c>
      <c r="F2" s="8" t="s">
        <v>109</v>
      </c>
      <c r="G2" s="65" t="s">
        <v>110</v>
      </c>
      <c r="H2" s="8" t="s">
        <v>111</v>
      </c>
      <c r="I2" s="8" t="s">
        <v>112</v>
      </c>
      <c r="J2" s="8" t="s">
        <v>113</v>
      </c>
      <c r="K2" s="8" t="s">
        <v>114</v>
      </c>
      <c r="L2" s="8" t="s">
        <v>115</v>
      </c>
      <c r="M2" s="8" t="s">
        <v>116</v>
      </c>
      <c r="N2" s="8" t="s">
        <v>117</v>
      </c>
      <c r="O2" s="8" t="s">
        <v>118</v>
      </c>
      <c r="P2" s="8" t="s">
        <v>119</v>
      </c>
      <c r="Q2" s="8" t="s">
        <v>120</v>
      </c>
      <c r="R2" s="43" t="s">
        <v>121</v>
      </c>
      <c r="S2" s="43" t="s">
        <v>122</v>
      </c>
      <c r="T2" s="8" t="s">
        <v>123</v>
      </c>
      <c r="U2" s="44" t="s">
        <v>124</v>
      </c>
      <c r="V2" s="44" t="s">
        <v>125</v>
      </c>
      <c r="W2" s="8" t="s">
        <v>126</v>
      </c>
      <c r="X2" s="44" t="s">
        <v>127</v>
      </c>
      <c r="Y2" s="44" t="s">
        <v>128</v>
      </c>
      <c r="Z2" s="8" t="s">
        <v>129</v>
      </c>
      <c r="AA2" s="8" t="s">
        <v>130</v>
      </c>
      <c r="AB2" s="8" t="s">
        <v>131</v>
      </c>
      <c r="AC2" s="8" t="s">
        <v>132</v>
      </c>
      <c r="AD2" s="8" t="s">
        <v>133</v>
      </c>
      <c r="AE2" s="8" t="s">
        <v>134</v>
      </c>
      <c r="AF2" s="8" t="s">
        <v>135</v>
      </c>
      <c r="AG2" s="75" t="s">
        <v>136</v>
      </c>
      <c r="AH2" s="69" t="s">
        <v>137</v>
      </c>
      <c r="AI2" s="8" t="s">
        <v>138</v>
      </c>
      <c r="AJ2" s="8" t="s">
        <v>139</v>
      </c>
      <c r="AK2" s="8" t="s">
        <v>140</v>
      </c>
      <c r="AL2" s="8" t="s">
        <v>141</v>
      </c>
      <c r="AM2" s="8" t="s">
        <v>142</v>
      </c>
      <c r="AN2" s="8" t="s">
        <v>631</v>
      </c>
      <c r="AO2" s="8" t="s">
        <v>144</v>
      </c>
      <c r="AP2" s="8" t="s">
        <v>145</v>
      </c>
      <c r="AQ2" s="75" t="s">
        <v>146</v>
      </c>
      <c r="AR2" s="69" t="s">
        <v>137</v>
      </c>
      <c r="AS2" s="8" t="s">
        <v>138</v>
      </c>
      <c r="AT2" s="8" t="s">
        <v>139</v>
      </c>
      <c r="AU2" s="8" t="s">
        <v>140</v>
      </c>
      <c r="AV2" s="8" t="s">
        <v>78</v>
      </c>
      <c r="AW2" s="8" t="s">
        <v>141</v>
      </c>
      <c r="AX2" s="8" t="s">
        <v>142</v>
      </c>
      <c r="AY2" s="8" t="s">
        <v>631</v>
      </c>
      <c r="AZ2" s="8" t="s">
        <v>144</v>
      </c>
      <c r="BA2" s="8" t="s">
        <v>145</v>
      </c>
      <c r="BB2" s="70" t="s">
        <v>146</v>
      </c>
      <c r="BC2" s="103" t="s">
        <v>137</v>
      </c>
      <c r="BD2" s="8" t="s">
        <v>138</v>
      </c>
      <c r="BE2" s="8" t="s">
        <v>139</v>
      </c>
      <c r="BF2" s="8" t="s">
        <v>140</v>
      </c>
      <c r="BG2" s="8" t="s">
        <v>141</v>
      </c>
      <c r="BH2" s="8" t="s">
        <v>142</v>
      </c>
      <c r="BI2" s="8" t="s">
        <v>143</v>
      </c>
      <c r="BJ2" s="8" t="s">
        <v>144</v>
      </c>
      <c r="BK2" s="8" t="s">
        <v>145</v>
      </c>
      <c r="BL2" s="70" t="s">
        <v>146</v>
      </c>
      <c r="BM2" s="69" t="s">
        <v>137</v>
      </c>
      <c r="BN2" s="8" t="s">
        <v>138</v>
      </c>
      <c r="BO2" s="8" t="s">
        <v>139</v>
      </c>
      <c r="BP2" s="8" t="s">
        <v>140</v>
      </c>
      <c r="BQ2" s="8" t="s">
        <v>141</v>
      </c>
      <c r="BR2" s="8" t="s">
        <v>142</v>
      </c>
      <c r="BS2" s="8" t="s">
        <v>143</v>
      </c>
      <c r="BT2" s="8" t="s">
        <v>144</v>
      </c>
      <c r="BU2" s="8" t="s">
        <v>145</v>
      </c>
      <c r="BV2" s="70" t="s">
        <v>146</v>
      </c>
      <c r="BW2" s="69" t="s">
        <v>137</v>
      </c>
      <c r="BX2" s="8" t="s">
        <v>138</v>
      </c>
      <c r="BY2" s="8" t="s">
        <v>139</v>
      </c>
      <c r="BZ2" s="8" t="s">
        <v>140</v>
      </c>
      <c r="CA2" s="8" t="s">
        <v>141</v>
      </c>
      <c r="CB2" s="8" t="s">
        <v>142</v>
      </c>
      <c r="CC2" s="8" t="s">
        <v>143</v>
      </c>
      <c r="CD2" s="8" t="s">
        <v>144</v>
      </c>
      <c r="CE2" s="8" t="s">
        <v>145</v>
      </c>
      <c r="CF2" s="70" t="s">
        <v>146</v>
      </c>
      <c r="CG2" s="66" t="s">
        <v>147</v>
      </c>
      <c r="CH2" s="33" t="s">
        <v>148</v>
      </c>
      <c r="CI2" s="33" t="s">
        <v>149</v>
      </c>
      <c r="CJ2" s="33" t="s">
        <v>150</v>
      </c>
      <c r="CK2" s="33" t="s">
        <v>151</v>
      </c>
      <c r="CL2" s="66" t="s">
        <v>152</v>
      </c>
      <c r="CM2" s="33" t="s">
        <v>153</v>
      </c>
      <c r="CN2" s="33" t="s">
        <v>154</v>
      </c>
      <c r="CO2" s="95" t="s">
        <v>155</v>
      </c>
      <c r="CP2" s="35" t="s">
        <v>156</v>
      </c>
      <c r="CQ2" s="35" t="s">
        <v>157</v>
      </c>
      <c r="CR2" s="35" t="s">
        <v>158</v>
      </c>
      <c r="CS2" s="108" t="s">
        <v>124</v>
      </c>
      <c r="CT2" s="35" t="s">
        <v>159</v>
      </c>
      <c r="CU2" s="95" t="s">
        <v>160</v>
      </c>
      <c r="CV2" s="95" t="s">
        <v>648</v>
      </c>
      <c r="CW2" s="66" t="s">
        <v>649</v>
      </c>
      <c r="CX2" s="66" t="s">
        <v>650</v>
      </c>
      <c r="CY2" s="66" t="s">
        <v>650</v>
      </c>
      <c r="CZ2" s="231" t="s">
        <v>632</v>
      </c>
      <c r="DA2" s="231" t="s">
        <v>633</v>
      </c>
      <c r="DB2" s="231" t="s">
        <v>634</v>
      </c>
      <c r="DC2" s="231" t="s">
        <v>635</v>
      </c>
      <c r="DD2" s="231" t="s">
        <v>636</v>
      </c>
      <c r="DE2" s="231" t="s">
        <v>642</v>
      </c>
    </row>
    <row r="3" spans="1:109" s="35" customFormat="1" ht="18" x14ac:dyDescent="0.25">
      <c r="A3" s="37" t="s">
        <v>161</v>
      </c>
      <c r="B3" s="37" t="s">
        <v>161</v>
      </c>
      <c r="C3" s="37" t="s">
        <v>161</v>
      </c>
      <c r="D3" s="37" t="s">
        <v>161</v>
      </c>
      <c r="E3" s="37" t="s">
        <v>161</v>
      </c>
      <c r="F3" s="37" t="s">
        <v>161</v>
      </c>
      <c r="G3" s="37" t="s">
        <v>161</v>
      </c>
      <c r="H3" s="36" t="s">
        <v>162</v>
      </c>
      <c r="I3" s="36" t="s">
        <v>162</v>
      </c>
      <c r="J3" s="36" t="s">
        <v>162</v>
      </c>
      <c r="K3" s="36" t="s">
        <v>162</v>
      </c>
      <c r="L3" s="36" t="s">
        <v>162</v>
      </c>
      <c r="M3" s="36" t="s">
        <v>162</v>
      </c>
      <c r="N3" s="36" t="s">
        <v>162</v>
      </c>
      <c r="O3" s="36" t="s">
        <v>162</v>
      </c>
      <c r="P3" s="36" t="s">
        <v>162</v>
      </c>
      <c r="Q3" s="37" t="s">
        <v>161</v>
      </c>
      <c r="R3" s="37" t="s">
        <v>161</v>
      </c>
      <c r="S3" s="37" t="s">
        <v>161</v>
      </c>
      <c r="T3" s="37" t="s">
        <v>161</v>
      </c>
      <c r="U3" s="37" t="s">
        <v>161</v>
      </c>
      <c r="V3" s="37" t="s">
        <v>161</v>
      </c>
      <c r="W3" s="37" t="s">
        <v>161</v>
      </c>
      <c r="X3" s="37" t="s">
        <v>161</v>
      </c>
      <c r="Y3" s="37" t="s">
        <v>161</v>
      </c>
      <c r="Z3" s="36" t="s">
        <v>163</v>
      </c>
      <c r="AA3" s="36" t="s">
        <v>164</v>
      </c>
      <c r="AB3" s="36" t="s">
        <v>164</v>
      </c>
      <c r="AC3" s="36" t="s">
        <v>161</v>
      </c>
      <c r="AD3" s="36" t="s">
        <v>161</v>
      </c>
      <c r="AE3" s="36" t="s">
        <v>165</v>
      </c>
      <c r="AF3" s="36" t="s">
        <v>166</v>
      </c>
      <c r="AG3" s="76" t="s">
        <v>166</v>
      </c>
      <c r="AH3" s="71" t="s">
        <v>161</v>
      </c>
      <c r="AI3" s="37" t="s">
        <v>161</v>
      </c>
      <c r="AJ3" s="37" t="s">
        <v>161</v>
      </c>
      <c r="AK3" s="37" t="s">
        <v>161</v>
      </c>
      <c r="AL3" s="37" t="s">
        <v>161</v>
      </c>
      <c r="AM3" s="37" t="s">
        <v>161</v>
      </c>
      <c r="AN3" s="37" t="s">
        <v>161</v>
      </c>
      <c r="AO3" s="37" t="s">
        <v>161</v>
      </c>
      <c r="AP3" s="37" t="s">
        <v>161</v>
      </c>
      <c r="AQ3" s="101" t="s">
        <v>161</v>
      </c>
      <c r="AR3" s="71" t="s">
        <v>161</v>
      </c>
      <c r="AS3" s="37" t="s">
        <v>161</v>
      </c>
      <c r="AT3" s="37" t="s">
        <v>161</v>
      </c>
      <c r="AU3" s="37" t="s">
        <v>161</v>
      </c>
      <c r="AV3" s="37" t="s">
        <v>161</v>
      </c>
      <c r="AW3" s="37" t="s">
        <v>161</v>
      </c>
      <c r="AX3" s="37" t="s">
        <v>161</v>
      </c>
      <c r="AY3" s="37" t="s">
        <v>161</v>
      </c>
      <c r="AZ3" s="37" t="s">
        <v>161</v>
      </c>
      <c r="BA3" s="37" t="s">
        <v>161</v>
      </c>
      <c r="BB3" s="72" t="s">
        <v>161</v>
      </c>
      <c r="BC3" s="104" t="s">
        <v>161</v>
      </c>
      <c r="BD3" s="37" t="s">
        <v>161</v>
      </c>
      <c r="BE3" s="37" t="s">
        <v>161</v>
      </c>
      <c r="BF3" s="37" t="s">
        <v>161</v>
      </c>
      <c r="BG3" s="37" t="s">
        <v>161</v>
      </c>
      <c r="BH3" s="37" t="s">
        <v>161</v>
      </c>
      <c r="BI3" s="37" t="s">
        <v>161</v>
      </c>
      <c r="BJ3" s="37" t="s">
        <v>161</v>
      </c>
      <c r="BK3" s="37" t="s">
        <v>161</v>
      </c>
      <c r="BL3" s="72" t="s">
        <v>161</v>
      </c>
      <c r="BM3" s="71" t="s">
        <v>161</v>
      </c>
      <c r="BN3" s="37" t="s">
        <v>161</v>
      </c>
      <c r="BO3" s="37" t="s">
        <v>161</v>
      </c>
      <c r="BP3" s="37" t="s">
        <v>161</v>
      </c>
      <c r="BQ3" s="37" t="s">
        <v>161</v>
      </c>
      <c r="BR3" s="37" t="s">
        <v>161</v>
      </c>
      <c r="BS3" s="37" t="s">
        <v>161</v>
      </c>
      <c r="BT3" s="37" t="s">
        <v>161</v>
      </c>
      <c r="BU3" s="37" t="s">
        <v>161</v>
      </c>
      <c r="BV3" s="72" t="s">
        <v>161</v>
      </c>
      <c r="BW3" s="71" t="s">
        <v>161</v>
      </c>
      <c r="BX3" s="37" t="s">
        <v>161</v>
      </c>
      <c r="BY3" s="37" t="s">
        <v>161</v>
      </c>
      <c r="BZ3" s="37" t="s">
        <v>161</v>
      </c>
      <c r="CA3" s="37" t="s">
        <v>161</v>
      </c>
      <c r="CB3" s="37" t="s">
        <v>161</v>
      </c>
      <c r="CC3" s="37" t="s">
        <v>161</v>
      </c>
      <c r="CD3" s="37" t="s">
        <v>161</v>
      </c>
      <c r="CE3" s="37" t="s">
        <v>161</v>
      </c>
      <c r="CF3" s="72" t="s">
        <v>161</v>
      </c>
      <c r="CG3" s="67" t="s">
        <v>167</v>
      </c>
      <c r="CH3" s="36" t="s">
        <v>168</v>
      </c>
      <c r="CI3" s="36" t="s">
        <v>168</v>
      </c>
      <c r="CJ3" s="36" t="s">
        <v>169</v>
      </c>
      <c r="CK3" s="36" t="s">
        <v>169</v>
      </c>
      <c r="CL3" s="67" t="s">
        <v>169</v>
      </c>
      <c r="CM3" s="36" t="s">
        <v>169</v>
      </c>
      <c r="CN3" s="36" t="s">
        <v>168</v>
      </c>
      <c r="CO3" s="36" t="s">
        <v>170</v>
      </c>
      <c r="CP3" s="36"/>
      <c r="CQ3" s="36"/>
      <c r="CR3" s="36"/>
      <c r="CU3" s="36" t="s">
        <v>166</v>
      </c>
      <c r="CV3" s="36" t="s">
        <v>161</v>
      </c>
      <c r="CW3" s="67" t="s">
        <v>161</v>
      </c>
      <c r="CX3" s="36" t="s">
        <v>161</v>
      </c>
      <c r="CY3" s="67" t="s">
        <v>161</v>
      </c>
      <c r="CZ3" s="37" t="s">
        <v>161</v>
      </c>
      <c r="DA3" s="37" t="s">
        <v>161</v>
      </c>
      <c r="DB3" s="37" t="s">
        <v>161</v>
      </c>
      <c r="DC3" s="37" t="s">
        <v>161</v>
      </c>
      <c r="DD3" s="37" t="s">
        <v>161</v>
      </c>
      <c r="DE3" s="37" t="s">
        <v>161</v>
      </c>
    </row>
    <row r="4" spans="1:109" s="118" customFormat="1" x14ac:dyDescent="0.25">
      <c r="A4" s="118">
        <v>1</v>
      </c>
      <c r="B4" s="118" t="s">
        <v>342</v>
      </c>
      <c r="C4" s="119"/>
      <c r="E4" s="118" t="s">
        <v>342</v>
      </c>
      <c r="F4" s="120" t="s">
        <v>171</v>
      </c>
      <c r="G4" s="118" t="s">
        <v>630</v>
      </c>
      <c r="H4" s="118">
        <v>180</v>
      </c>
      <c r="I4" s="118">
        <v>180</v>
      </c>
      <c r="J4" s="118">
        <v>400</v>
      </c>
      <c r="K4" s="118">
        <v>13.5</v>
      </c>
      <c r="L4" s="118">
        <v>13.5</v>
      </c>
      <c r="M4" s="118">
        <v>35</v>
      </c>
      <c r="N4" s="118">
        <v>0</v>
      </c>
      <c r="O4" s="118">
        <v>0</v>
      </c>
      <c r="P4" s="162">
        <v>2241.4388718652904</v>
      </c>
      <c r="Q4" s="39">
        <f t="shared" ref="Q4:Q13" si="0">MAX(IF((H4/2/K4)&lt;145/SQRT(AF4),1,IF((H4/2/K4)&lt;170/SQRT(AF4),2,IF((H4/2/K4)&lt;200/SQRT(AF4),3,4))),IF(((J4-2*K4)/M4)&lt;1100/SQRT(AF4),1,IF(((J4-2*K4)/M4)&lt;1700/SQRT(AF4),2,IF(((J4-2*K4)/M4)&lt;1900/SQRT(AF4),3,4))))</f>
        <v>3</v>
      </c>
      <c r="R4" s="121">
        <f t="shared" ref="R4:R13" si="1">J4/I4</f>
        <v>2.2222222222222223</v>
      </c>
      <c r="S4" s="121">
        <f t="shared" ref="S4:S13" si="2">H4/I4</f>
        <v>1</v>
      </c>
      <c r="T4" s="120" t="s">
        <v>208</v>
      </c>
      <c r="W4" s="118">
        <v>1</v>
      </c>
      <c r="X4" s="118">
        <v>0</v>
      </c>
      <c r="Y4" s="118">
        <v>0</v>
      </c>
      <c r="Z4" s="166">
        <v>3352.2137409158395</v>
      </c>
      <c r="AA4" s="125">
        <v>0</v>
      </c>
      <c r="AB4" s="125">
        <v>0</v>
      </c>
      <c r="AE4" s="118">
        <v>20</v>
      </c>
      <c r="AF4" s="123">
        <v>690</v>
      </c>
      <c r="AG4" s="124">
        <v>210000</v>
      </c>
      <c r="AH4" s="125">
        <v>24.673999999999999</v>
      </c>
      <c r="AI4" s="122">
        <v>40.97242716265734</v>
      </c>
      <c r="AJ4" s="122">
        <v>3.6875184446391609</v>
      </c>
      <c r="AK4" s="125">
        <v>3.7125599999999999</v>
      </c>
      <c r="AL4" s="121">
        <v>1.1513392501083863</v>
      </c>
      <c r="AM4" s="169">
        <v>1.0463296815800893</v>
      </c>
      <c r="AN4" s="118">
        <f>AM4*AL4</f>
        <v>1.2046804309565666</v>
      </c>
      <c r="AO4" s="169">
        <v>1.0067908962997172</v>
      </c>
      <c r="AP4" s="176">
        <v>0.37287791981449947</v>
      </c>
      <c r="AQ4" s="172">
        <v>0.3</v>
      </c>
      <c r="AR4" s="125">
        <v>1</v>
      </c>
      <c r="AT4" s="122">
        <v>1</v>
      </c>
      <c r="AU4" s="118">
        <v>1</v>
      </c>
      <c r="AW4" s="118">
        <v>0.85</v>
      </c>
      <c r="BA4" s="118">
        <f t="shared" ref="BA4:BA67" si="3">AP4</f>
        <v>0.37287791981449947</v>
      </c>
      <c r="BB4" s="126"/>
      <c r="BC4" s="125">
        <v>1</v>
      </c>
      <c r="BE4" s="122">
        <v>1</v>
      </c>
      <c r="BF4" s="118">
        <v>1</v>
      </c>
      <c r="BG4" s="121">
        <f t="shared" ref="BG4:BG67" si="4">IF(BE4=0,0,BF4/BE4)</f>
        <v>1</v>
      </c>
      <c r="BH4" s="125"/>
      <c r="BI4" s="125"/>
      <c r="BJ4" s="125"/>
      <c r="BK4" s="121">
        <f>IF(BC4=0,0,SQRT(BE4/BC4))</f>
        <v>1</v>
      </c>
      <c r="BL4" s="127"/>
      <c r="BM4" s="125">
        <v>1</v>
      </c>
      <c r="BO4" s="122">
        <v>1</v>
      </c>
      <c r="BP4" s="118">
        <v>1</v>
      </c>
      <c r="BQ4" s="121">
        <f t="shared" ref="BQ4:BQ67" si="5">IF(BO4=0,0,BP4/BO4)</f>
        <v>1</v>
      </c>
      <c r="BR4" s="125">
        <v>1</v>
      </c>
      <c r="BS4" s="125">
        <v>1</v>
      </c>
      <c r="BT4" s="125">
        <v>1</v>
      </c>
      <c r="BU4" s="121">
        <f t="shared" ref="BU4:BU67" si="6">IF(BM4=0,0,SQRT(BO4/BM4))</f>
        <v>1</v>
      </c>
      <c r="BV4" s="128">
        <v>1</v>
      </c>
      <c r="BW4" s="125">
        <v>1</v>
      </c>
      <c r="BX4" s="129"/>
      <c r="BY4" s="122">
        <v>1</v>
      </c>
      <c r="BZ4" s="129">
        <v>1</v>
      </c>
      <c r="CA4" s="121">
        <f t="shared" ref="CA4:CA67" si="7">IF(BY4=0,0,BZ4/BY4)</f>
        <v>1</v>
      </c>
      <c r="CB4" s="125">
        <v>1</v>
      </c>
      <c r="CC4" s="125">
        <v>1</v>
      </c>
      <c r="CD4" s="125">
        <v>1</v>
      </c>
      <c r="CE4" s="121">
        <f t="shared" ref="CE4:CE67" si="8">IF(BW4=0,0,SQRT(BY4/BW4))</f>
        <v>1</v>
      </c>
      <c r="CF4" s="127"/>
      <c r="CG4" s="130">
        <f>N4^2*(4-PI())+2*L4*I4+(J4-2*L4)*M4</f>
        <v>17915</v>
      </c>
      <c r="CH4" s="130">
        <f t="shared" ref="CH4:CH67" si="9">(1/12)*(I4*J4^3-(I4-M4)*(J4-2*L4)^3)+0.03*N4^4+0.2146*N4^2*(J4-2*L4-0.4468*N4)^2</f>
        <v>332934002.91666663</v>
      </c>
      <c r="CI4" s="130">
        <f t="shared" ref="CI4:CI67" si="10">(1/12)*(2*L4*I4^3+(J4-2*L4)*M4^3)+0.03*N4^4+0.2146*N4^2*(M4+0.4468*N4)^2</f>
        <v>14454697.916666666</v>
      </c>
      <c r="CJ4" s="130">
        <f t="shared" ref="CJ4:CJ67" si="11">CH4/(J4/2)</f>
        <v>1664670.0145833332</v>
      </c>
      <c r="CK4" s="130">
        <f t="shared" ref="CK4:CK67" si="12">CI4/(I4/2)</f>
        <v>160607.75462962964</v>
      </c>
      <c r="CL4" s="131">
        <f t="shared" ref="CL4:CL67" si="13">M4*J4^2/4+(I4-M4)*(J4-L4)*L4+(4-PI())*N4^2*(J4-2*L4)/2+(3*PI()-10)*N4^3/3</f>
        <v>2156573.75</v>
      </c>
      <c r="CM4" s="130">
        <f t="shared" ref="CM4:CM67" si="14">I4^2*L4/2+(J4-2*L4)*M4^2/4+N4^3*(10/3-PI())+(2-PI()/2)*M4*N4^2</f>
        <v>332931.25</v>
      </c>
      <c r="CN4" s="130" t="e">
        <f>IF(#REF!="IPE120",17020,IF(#REF!="IPE220",90620,IF(#REF!="IPE270",158680,IF(#REF!="IPE360",374330,IF(#REF!="IPE400",509600,IF(#REF!="IPE600",1659330,IF(#REF!="HEA120",59800,IF(#REF!="HEA240",412430,IF(#REF!="HEA300",847130,IF(#REF!="HEA400",1926360,IF(#REF!="HEA500",3199230,IF(#REF!="HEA600",3725480,IF(#REF!="HEA1000",8423130,"")))))))))))))</f>
        <v>#REF!</v>
      </c>
      <c r="CO4" s="120">
        <f t="shared" ref="CO4:CO67" si="15">1/24*(J4-L4)^2*I4^3*L4</f>
        <v>490048471125</v>
      </c>
      <c r="CP4" s="132">
        <f t="shared" ref="CP4:CP67" si="16">AK4*Z4*1000/(CU4*CG4)</f>
        <v>1.0067908962997172</v>
      </c>
      <c r="CQ4" s="118">
        <f t="shared" ref="CQ4:CQ67" si="17">AK4*AA4*1000000/(CU4*CL4)</f>
        <v>0</v>
      </c>
      <c r="CR4" s="118">
        <f t="shared" ref="CR4:CR67" si="18">AK4*AB4*1000000/(CU4*CM4)</f>
        <v>0</v>
      </c>
      <c r="CT4" s="118">
        <f t="shared" ref="CT4:CT67" si="19">IF(AND(CR4=0,CQ4=0),0,IF(CP4=0,90,IF(AND(CP4&lt;&gt;0,CQ4&lt;&gt;0,CR4=0),ATAN(CQ4/CP4)/PI()*180,IF(AND(CP4&lt;&gt;0,CQ4=0,CR4&lt;&gt;0),ATAN(CR4/CP4)/PI()*180,ATAN(CQ4/CP4/COS(CS4/180*PI()))/PI()*180))))</f>
        <v>0</v>
      </c>
      <c r="CU4" s="118">
        <f t="shared" ref="CU4:CU67" si="20">IF(AE4=20,1,IF(AE4=350,1,IF(AE4=450,0.89,IF(AE4=550,0.625,0.23))))*AF4</f>
        <v>690</v>
      </c>
      <c r="CV4" s="118">
        <f>(J4*K4)/(H4*M4)</f>
        <v>0.8571428571428571</v>
      </c>
      <c r="CW4" s="118">
        <f>0.5*(J4/M4 + I4/L4)*(L4/M4)*0.01</f>
        <v>4.775510204081633E-2</v>
      </c>
      <c r="CZ4" s="118">
        <f>AO4/AN4</f>
        <v>0.83573275569877326</v>
      </c>
      <c r="DE4" s="125">
        <f>AL4</f>
        <v>1.1513392501083863</v>
      </c>
    </row>
    <row r="5" spans="1:109" s="118" customFormat="1" x14ac:dyDescent="0.25">
      <c r="A5" s="118">
        <v>2</v>
      </c>
      <c r="B5" s="118" t="s">
        <v>343</v>
      </c>
      <c r="C5" s="119"/>
      <c r="E5" s="118" t="s">
        <v>343</v>
      </c>
      <c r="F5" s="120" t="s">
        <v>171</v>
      </c>
      <c r="G5" s="118" t="s">
        <v>630</v>
      </c>
      <c r="H5" s="118">
        <v>180</v>
      </c>
      <c r="I5" s="118">
        <v>180</v>
      </c>
      <c r="J5" s="118">
        <v>400</v>
      </c>
      <c r="K5" s="118">
        <v>13.5</v>
      </c>
      <c r="L5" s="118">
        <v>13.5</v>
      </c>
      <c r="M5" s="118">
        <v>35</v>
      </c>
      <c r="N5" s="118">
        <v>0</v>
      </c>
      <c r="O5" s="118">
        <v>0</v>
      </c>
      <c r="P5" s="162">
        <v>3735.7314531088173</v>
      </c>
      <c r="Q5" s="39">
        <f t="shared" si="0"/>
        <v>3</v>
      </c>
      <c r="R5" s="121">
        <f t="shared" si="1"/>
        <v>2.2222222222222223</v>
      </c>
      <c r="S5" s="121">
        <f t="shared" si="2"/>
        <v>1</v>
      </c>
      <c r="T5" s="120" t="s">
        <v>208</v>
      </c>
      <c r="W5" s="118">
        <v>1</v>
      </c>
      <c r="X5" s="118">
        <v>0</v>
      </c>
      <c r="Y5" s="118">
        <v>0</v>
      </c>
      <c r="Z5" s="125">
        <v>2977.2877634066431</v>
      </c>
      <c r="AA5" s="125">
        <v>0</v>
      </c>
      <c r="AB5" s="125">
        <v>0</v>
      </c>
      <c r="AE5" s="118">
        <v>20</v>
      </c>
      <c r="AF5" s="123">
        <v>690</v>
      </c>
      <c r="AG5" s="124">
        <v>210000</v>
      </c>
      <c r="AH5" s="125">
        <v>24.673999999999999</v>
      </c>
      <c r="AI5" s="122">
        <v>16.607531394084681</v>
      </c>
      <c r="AJ5" s="122">
        <v>4.1518828485211712</v>
      </c>
      <c r="AK5" s="125">
        <v>4.0071899999999996</v>
      </c>
      <c r="AL5" s="121">
        <v>1.1513392501083863</v>
      </c>
      <c r="AM5" s="169">
        <v>0.99845302751654974</v>
      </c>
      <c r="AN5" s="118">
        <f t="shared" ref="AN5:AN68" si="21">AM5*AL5</f>
        <v>1.1495581599693525</v>
      </c>
      <c r="AO5" s="169">
        <v>0.96515006472961806</v>
      </c>
      <c r="AP5" s="176">
        <v>0.37287791981449947</v>
      </c>
      <c r="AQ5" s="172">
        <v>0.5</v>
      </c>
      <c r="AR5" s="125">
        <v>1</v>
      </c>
      <c r="AT5" s="122">
        <v>1</v>
      </c>
      <c r="AU5" s="118">
        <v>1</v>
      </c>
      <c r="AW5" s="118">
        <v>0.85</v>
      </c>
      <c r="BA5" s="118">
        <f t="shared" si="3"/>
        <v>0.37287791981449947</v>
      </c>
      <c r="BB5" s="126"/>
      <c r="BC5" s="125">
        <v>1</v>
      </c>
      <c r="BE5" s="122">
        <v>1</v>
      </c>
      <c r="BF5" s="118">
        <v>1</v>
      </c>
      <c r="BG5" s="121">
        <f t="shared" si="4"/>
        <v>1</v>
      </c>
      <c r="BH5" s="125"/>
      <c r="BI5" s="125"/>
      <c r="BJ5" s="125"/>
      <c r="BK5" s="121">
        <f t="shared" ref="BK5:BK67" si="22">IF(BC5=0,0,SQRT(BE5/BC5))</f>
        <v>1</v>
      </c>
      <c r="BL5" s="127"/>
      <c r="BM5" s="125">
        <v>1</v>
      </c>
      <c r="BO5" s="122">
        <v>1</v>
      </c>
      <c r="BP5" s="118">
        <v>1</v>
      </c>
      <c r="BQ5" s="121">
        <f t="shared" si="5"/>
        <v>1</v>
      </c>
      <c r="BR5" s="125">
        <v>1</v>
      </c>
      <c r="BS5" s="125">
        <v>1</v>
      </c>
      <c r="BT5" s="125">
        <v>1</v>
      </c>
      <c r="BU5" s="121">
        <f t="shared" si="6"/>
        <v>1</v>
      </c>
      <c r="BV5" s="128">
        <v>1</v>
      </c>
      <c r="BW5" s="125">
        <v>1</v>
      </c>
      <c r="BX5" s="129"/>
      <c r="BY5" s="122">
        <v>1</v>
      </c>
      <c r="BZ5" s="129">
        <v>1</v>
      </c>
      <c r="CA5" s="121">
        <f t="shared" si="7"/>
        <v>1</v>
      </c>
      <c r="CB5" s="125">
        <v>1</v>
      </c>
      <c r="CC5" s="125">
        <v>1</v>
      </c>
      <c r="CD5" s="125">
        <v>1</v>
      </c>
      <c r="CE5" s="121">
        <f t="shared" si="8"/>
        <v>1</v>
      </c>
      <c r="CF5" s="127"/>
      <c r="CG5" s="130">
        <f t="shared" ref="CG5:CG67" si="23">N5^2*(4-PI())+2*L5*I5+(J5-2*L5)*M5</f>
        <v>17915</v>
      </c>
      <c r="CH5" s="130">
        <f t="shared" si="9"/>
        <v>332934002.91666663</v>
      </c>
      <c r="CI5" s="130">
        <f t="shared" si="10"/>
        <v>14454697.916666666</v>
      </c>
      <c r="CJ5" s="130">
        <f t="shared" si="11"/>
        <v>1664670.0145833332</v>
      </c>
      <c r="CK5" s="130">
        <f t="shared" si="12"/>
        <v>160607.75462962964</v>
      </c>
      <c r="CL5" s="131">
        <f t="shared" si="13"/>
        <v>2156573.75</v>
      </c>
      <c r="CM5" s="130">
        <f t="shared" si="14"/>
        <v>332931.25</v>
      </c>
      <c r="CN5" s="130" t="str">
        <f t="shared" ref="CN5:CN68" si="24">IF(E5="IPE120",17020,IF(E5="IPE220",90620,IF(E5="IPE270",158680,IF(E5="IPE360",374330,IF(E5="IPE400",509600,IF(E5="IPE600",1659330,IF(E5="HEA120",59800,IF(E5="HEA240",412430,IF(E5="HEA300",847130,IF(E5="HEA400",1926360,IF(E5="HEA500",3199230,IF(E5="HEA600",3725480,IF(E5="HEA1000",8423130,"")))))))))))))</f>
        <v/>
      </c>
      <c r="CO5" s="120">
        <f t="shared" si="15"/>
        <v>490048471125</v>
      </c>
      <c r="CP5" s="132">
        <f t="shared" si="16"/>
        <v>0.96515006472961806</v>
      </c>
      <c r="CQ5" s="118">
        <f t="shared" si="17"/>
        <v>0</v>
      </c>
      <c r="CR5" s="118">
        <f t="shared" si="18"/>
        <v>0</v>
      </c>
      <c r="CT5" s="118">
        <f t="shared" si="19"/>
        <v>0</v>
      </c>
      <c r="CU5" s="118">
        <f t="shared" si="20"/>
        <v>690</v>
      </c>
      <c r="CV5" s="118">
        <f t="shared" ref="CV5:CV68" si="25">(J5*K5)/(H5*M5)</f>
        <v>0.8571428571428571</v>
      </c>
      <c r="CW5" s="118">
        <f t="shared" ref="CW5:CW68" si="26">0.5*(J5/M5 + I5/L5)*(L5/M5)*0.01</f>
        <v>4.775510204081633E-2</v>
      </c>
      <c r="CZ5" s="118">
        <f t="shared" ref="CZ5:CZ68" si="27">AO5/AN5</f>
        <v>0.83958350115608693</v>
      </c>
      <c r="DE5" s="125">
        <f t="shared" ref="DE5:DE68" si="28">AL5</f>
        <v>1.1513392501083863</v>
      </c>
    </row>
    <row r="6" spans="1:109" s="118" customFormat="1" x14ac:dyDescent="0.25">
      <c r="A6" s="118">
        <v>3</v>
      </c>
      <c r="B6" s="118" t="s">
        <v>344</v>
      </c>
      <c r="C6" s="119"/>
      <c r="E6" s="118" t="s">
        <v>344</v>
      </c>
      <c r="F6" s="120" t="s">
        <v>171</v>
      </c>
      <c r="G6" s="118" t="s">
        <v>630</v>
      </c>
      <c r="H6" s="118">
        <v>180</v>
      </c>
      <c r="I6" s="118">
        <v>180</v>
      </c>
      <c r="J6" s="118">
        <v>400</v>
      </c>
      <c r="K6" s="118">
        <v>13.5</v>
      </c>
      <c r="L6" s="118">
        <v>13.5</v>
      </c>
      <c r="M6" s="118">
        <v>35</v>
      </c>
      <c r="N6" s="118">
        <v>0</v>
      </c>
      <c r="O6" s="118">
        <v>0</v>
      </c>
      <c r="P6" s="162">
        <v>5603.5971796632257</v>
      </c>
      <c r="Q6" s="39">
        <f t="shared" si="0"/>
        <v>3</v>
      </c>
      <c r="R6" s="121">
        <f t="shared" si="1"/>
        <v>2.2222222222222223</v>
      </c>
      <c r="S6" s="121">
        <f t="shared" si="2"/>
        <v>1</v>
      </c>
      <c r="T6" s="120" t="s">
        <v>208</v>
      </c>
      <c r="W6" s="118">
        <v>1</v>
      </c>
      <c r="X6" s="118">
        <v>0</v>
      </c>
      <c r="Y6" s="118">
        <v>0</v>
      </c>
      <c r="Z6" s="125">
        <v>2449.4408598592272</v>
      </c>
      <c r="AA6" s="125">
        <v>0</v>
      </c>
      <c r="AB6" s="125">
        <v>0</v>
      </c>
      <c r="AE6" s="118">
        <v>20</v>
      </c>
      <c r="AF6" s="123">
        <v>690</v>
      </c>
      <c r="AG6" s="124">
        <v>210000</v>
      </c>
      <c r="AH6" s="125">
        <v>24.673999999999999</v>
      </c>
      <c r="AI6" s="122">
        <v>8.9717346082796663</v>
      </c>
      <c r="AJ6" s="122">
        <v>5.0466007171573128</v>
      </c>
      <c r="AK6" s="125">
        <v>4.5187799999999996</v>
      </c>
      <c r="AL6" s="121">
        <v>1.1513392501083863</v>
      </c>
      <c r="AM6" s="169">
        <v>0.88989009666088248</v>
      </c>
      <c r="AN6" s="118">
        <f t="shared" si="21"/>
        <v>1.0245653965684198</v>
      </c>
      <c r="AO6" s="169">
        <v>0.89541064436446482</v>
      </c>
      <c r="AP6" s="176">
        <v>0.37287791981449947</v>
      </c>
      <c r="AQ6" s="172">
        <v>0.75</v>
      </c>
      <c r="AR6" s="125">
        <v>1</v>
      </c>
      <c r="AT6" s="122">
        <v>1</v>
      </c>
      <c r="AU6" s="118">
        <v>1</v>
      </c>
      <c r="AW6" s="118">
        <v>0.85</v>
      </c>
      <c r="BA6" s="118">
        <f t="shared" si="3"/>
        <v>0.37287791981449947</v>
      </c>
      <c r="BB6" s="126"/>
      <c r="BC6" s="125">
        <v>1</v>
      </c>
      <c r="BE6" s="122">
        <v>1</v>
      </c>
      <c r="BF6" s="118">
        <v>1</v>
      </c>
      <c r="BG6" s="121">
        <f t="shared" si="4"/>
        <v>1</v>
      </c>
      <c r="BH6" s="125"/>
      <c r="BI6" s="125"/>
      <c r="BJ6" s="125"/>
      <c r="BK6" s="121">
        <f t="shared" si="22"/>
        <v>1</v>
      </c>
      <c r="BL6" s="127"/>
      <c r="BM6" s="125">
        <v>1</v>
      </c>
      <c r="BO6" s="122">
        <v>1</v>
      </c>
      <c r="BP6" s="118">
        <v>1</v>
      </c>
      <c r="BQ6" s="121">
        <f t="shared" si="5"/>
        <v>1</v>
      </c>
      <c r="BR6" s="125">
        <v>1</v>
      </c>
      <c r="BS6" s="125">
        <v>1</v>
      </c>
      <c r="BT6" s="125">
        <v>1</v>
      </c>
      <c r="BU6" s="121">
        <f t="shared" si="6"/>
        <v>1</v>
      </c>
      <c r="BV6" s="128">
        <v>1</v>
      </c>
      <c r="BW6" s="125">
        <v>1</v>
      </c>
      <c r="BX6" s="129"/>
      <c r="BY6" s="122">
        <v>1</v>
      </c>
      <c r="BZ6" s="129">
        <v>1</v>
      </c>
      <c r="CA6" s="121">
        <f t="shared" si="7"/>
        <v>1</v>
      </c>
      <c r="CB6" s="125">
        <v>1</v>
      </c>
      <c r="CC6" s="125">
        <v>1</v>
      </c>
      <c r="CD6" s="125">
        <v>1</v>
      </c>
      <c r="CE6" s="121">
        <f t="shared" si="8"/>
        <v>1</v>
      </c>
      <c r="CF6" s="127"/>
      <c r="CG6" s="130">
        <f t="shared" si="23"/>
        <v>17915</v>
      </c>
      <c r="CH6" s="130">
        <f t="shared" si="9"/>
        <v>332934002.91666663</v>
      </c>
      <c r="CI6" s="130">
        <f t="shared" si="10"/>
        <v>14454697.916666666</v>
      </c>
      <c r="CJ6" s="130">
        <f t="shared" si="11"/>
        <v>1664670.0145833332</v>
      </c>
      <c r="CK6" s="130">
        <f t="shared" si="12"/>
        <v>160607.75462962964</v>
      </c>
      <c r="CL6" s="131">
        <f t="shared" si="13"/>
        <v>2156573.75</v>
      </c>
      <c r="CM6" s="130">
        <f t="shared" si="14"/>
        <v>332931.25</v>
      </c>
      <c r="CN6" s="130" t="str">
        <f t="shared" si="24"/>
        <v/>
      </c>
      <c r="CO6" s="120">
        <f t="shared" si="15"/>
        <v>490048471125</v>
      </c>
      <c r="CP6" s="132">
        <f t="shared" si="16"/>
        <v>0.89541064436446494</v>
      </c>
      <c r="CQ6" s="118">
        <f t="shared" si="17"/>
        <v>0</v>
      </c>
      <c r="CR6" s="118">
        <f t="shared" si="18"/>
        <v>0</v>
      </c>
      <c r="CT6" s="118">
        <f t="shared" si="19"/>
        <v>0</v>
      </c>
      <c r="CU6" s="118">
        <f t="shared" si="20"/>
        <v>690</v>
      </c>
      <c r="CV6" s="118">
        <f t="shared" si="25"/>
        <v>0.8571428571428571</v>
      </c>
      <c r="CW6" s="118">
        <f t="shared" si="26"/>
        <v>4.775510204081633E-2</v>
      </c>
      <c r="CZ6" s="118">
        <f t="shared" si="27"/>
        <v>0.87394191465324378</v>
      </c>
      <c r="DE6" s="125">
        <f t="shared" si="28"/>
        <v>1.1513392501083863</v>
      </c>
    </row>
    <row r="7" spans="1:109" s="118" customFormat="1" x14ac:dyDescent="0.25">
      <c r="A7" s="118">
        <v>4</v>
      </c>
      <c r="B7" s="118" t="s">
        <v>345</v>
      </c>
      <c r="C7" s="119"/>
      <c r="E7" s="118" t="s">
        <v>345</v>
      </c>
      <c r="F7" s="120" t="s">
        <v>171</v>
      </c>
      <c r="G7" s="118" t="s">
        <v>630</v>
      </c>
      <c r="H7" s="118">
        <v>180</v>
      </c>
      <c r="I7" s="118">
        <v>180</v>
      </c>
      <c r="J7" s="118">
        <v>400</v>
      </c>
      <c r="K7" s="118">
        <v>13.5</v>
      </c>
      <c r="L7" s="118">
        <v>13.5</v>
      </c>
      <c r="M7" s="118">
        <v>35</v>
      </c>
      <c r="N7" s="118">
        <v>0</v>
      </c>
      <c r="O7" s="118">
        <v>0</v>
      </c>
      <c r="P7" s="162">
        <v>7471.4629062176346</v>
      </c>
      <c r="Q7" s="39">
        <f>MAX(IF((H7/2/K7)&lt;145/SQRT(AF7),1,IF((H7/2/K7)&lt;170/SQRT(AF7),2,IF((H7/2/K7)&lt;200/SQRT(AF7),3,4))),IF(((J7-2*K7)/M7)&lt;1100/SQRT(AF7),1,IF(((J7-2*K7)/M7)&lt;1700/SQRT(AF7),2,IF(((J7-2*K7)/M7)&lt;1900/SQRT(AF7),3,4))))</f>
        <v>3</v>
      </c>
      <c r="R7" s="121">
        <f t="shared" si="1"/>
        <v>2.2222222222222223</v>
      </c>
      <c r="S7" s="121">
        <f t="shared" si="2"/>
        <v>1</v>
      </c>
      <c r="T7" s="120" t="s">
        <v>208</v>
      </c>
      <c r="W7" s="118">
        <v>1</v>
      </c>
      <c r="X7" s="118">
        <v>0</v>
      </c>
      <c r="Y7" s="118">
        <v>0</v>
      </c>
      <c r="Z7" s="125">
        <v>1906.9643697638344</v>
      </c>
      <c r="AA7" s="125">
        <v>0</v>
      </c>
      <c r="AB7" s="125">
        <v>0</v>
      </c>
      <c r="AE7" s="118">
        <v>20</v>
      </c>
      <c r="AF7" s="123">
        <v>690</v>
      </c>
      <c r="AG7" s="124">
        <v>210000</v>
      </c>
      <c r="AH7" s="125">
        <v>24.673999999999999</v>
      </c>
      <c r="AI7" s="122">
        <v>6.4822134047165623</v>
      </c>
      <c r="AJ7" s="122">
        <v>6.4822134047165632</v>
      </c>
      <c r="AK7" s="125">
        <v>4.9148500000000004</v>
      </c>
      <c r="AL7" s="121">
        <v>1.1513392501083863</v>
      </c>
      <c r="AM7" s="169">
        <v>0.75091788808715376</v>
      </c>
      <c r="AN7" s="118">
        <f t="shared" si="21"/>
        <v>0.86456123816323682</v>
      </c>
      <c r="AO7" s="169">
        <v>0.75820552227174076</v>
      </c>
      <c r="AP7" s="176">
        <v>0.37287791981449947</v>
      </c>
      <c r="AQ7" s="172">
        <v>1</v>
      </c>
      <c r="AR7" s="125">
        <v>1</v>
      </c>
      <c r="AT7" s="122">
        <v>1</v>
      </c>
      <c r="AU7" s="118">
        <v>1</v>
      </c>
      <c r="AW7" s="118">
        <v>0.85</v>
      </c>
      <c r="BA7" s="118">
        <f t="shared" si="3"/>
        <v>0.37287791981449947</v>
      </c>
      <c r="BB7" s="126"/>
      <c r="BC7" s="125">
        <v>1</v>
      </c>
      <c r="BE7" s="122">
        <v>1</v>
      </c>
      <c r="BF7" s="118">
        <v>1</v>
      </c>
      <c r="BG7" s="121">
        <f t="shared" si="4"/>
        <v>1</v>
      </c>
      <c r="BH7" s="125"/>
      <c r="BI7" s="125"/>
      <c r="BJ7" s="125"/>
      <c r="BK7" s="121">
        <f t="shared" si="22"/>
        <v>1</v>
      </c>
      <c r="BL7" s="127"/>
      <c r="BM7" s="125">
        <v>1</v>
      </c>
      <c r="BO7" s="122">
        <v>1</v>
      </c>
      <c r="BP7" s="118">
        <v>1</v>
      </c>
      <c r="BQ7" s="121">
        <f t="shared" si="5"/>
        <v>1</v>
      </c>
      <c r="BR7" s="125">
        <v>1</v>
      </c>
      <c r="BS7" s="125">
        <v>1</v>
      </c>
      <c r="BT7" s="125">
        <v>1</v>
      </c>
      <c r="BU7" s="121">
        <f t="shared" si="6"/>
        <v>1</v>
      </c>
      <c r="BV7" s="128">
        <v>1</v>
      </c>
      <c r="BW7" s="125">
        <v>1</v>
      </c>
      <c r="BX7" s="129"/>
      <c r="BY7" s="122">
        <v>1</v>
      </c>
      <c r="BZ7" s="129">
        <v>1</v>
      </c>
      <c r="CA7" s="121">
        <f t="shared" si="7"/>
        <v>1</v>
      </c>
      <c r="CB7" s="125">
        <v>1</v>
      </c>
      <c r="CC7" s="125">
        <v>1</v>
      </c>
      <c r="CD7" s="125">
        <v>1</v>
      </c>
      <c r="CE7" s="121">
        <f t="shared" si="8"/>
        <v>1</v>
      </c>
      <c r="CF7" s="127"/>
      <c r="CG7" s="130">
        <f t="shared" si="23"/>
        <v>17915</v>
      </c>
      <c r="CH7" s="130">
        <f t="shared" si="9"/>
        <v>332934002.91666663</v>
      </c>
      <c r="CI7" s="130">
        <f t="shared" si="10"/>
        <v>14454697.916666666</v>
      </c>
      <c r="CJ7" s="130">
        <f t="shared" si="11"/>
        <v>1664670.0145833332</v>
      </c>
      <c r="CK7" s="130">
        <f t="shared" si="12"/>
        <v>160607.75462962964</v>
      </c>
      <c r="CL7" s="131">
        <f t="shared" si="13"/>
        <v>2156573.75</v>
      </c>
      <c r="CM7" s="130">
        <f t="shared" si="14"/>
        <v>332931.25</v>
      </c>
      <c r="CN7" s="130" t="str">
        <f t="shared" si="24"/>
        <v/>
      </c>
      <c r="CO7" s="120">
        <f t="shared" si="15"/>
        <v>490048471125</v>
      </c>
      <c r="CP7" s="132">
        <f t="shared" si="16"/>
        <v>0.75820552227174087</v>
      </c>
      <c r="CQ7" s="118">
        <f t="shared" si="17"/>
        <v>0</v>
      </c>
      <c r="CR7" s="118">
        <f t="shared" si="18"/>
        <v>0</v>
      </c>
      <c r="CT7" s="118">
        <f t="shared" si="19"/>
        <v>0</v>
      </c>
      <c r="CU7" s="118">
        <f t="shared" si="20"/>
        <v>690</v>
      </c>
      <c r="CV7" s="118">
        <f t="shared" si="25"/>
        <v>0.8571428571428571</v>
      </c>
      <c r="CW7" s="118">
        <f t="shared" si="26"/>
        <v>4.775510204081633E-2</v>
      </c>
      <c r="CZ7" s="118">
        <f t="shared" si="27"/>
        <v>0.87698301612798524</v>
      </c>
      <c r="DE7" s="125">
        <f t="shared" si="28"/>
        <v>1.1513392501083863</v>
      </c>
    </row>
    <row r="8" spans="1:109" s="118" customFormat="1" x14ac:dyDescent="0.25">
      <c r="A8" s="118">
        <v>5</v>
      </c>
      <c r="B8" s="118" t="s">
        <v>346</v>
      </c>
      <c r="C8" s="119"/>
      <c r="E8" s="118" t="s">
        <v>346</v>
      </c>
      <c r="F8" s="120" t="s">
        <v>171</v>
      </c>
      <c r="G8" s="118" t="s">
        <v>630</v>
      </c>
      <c r="H8" s="118">
        <v>180</v>
      </c>
      <c r="I8" s="118">
        <v>180</v>
      </c>
      <c r="J8" s="118">
        <v>400</v>
      </c>
      <c r="K8" s="118">
        <v>13.5</v>
      </c>
      <c r="L8" s="118">
        <v>13.5</v>
      </c>
      <c r="M8" s="118">
        <v>35</v>
      </c>
      <c r="N8" s="118">
        <v>0</v>
      </c>
      <c r="O8" s="118">
        <v>0</v>
      </c>
      <c r="P8" s="162">
        <v>9937.0456652694556</v>
      </c>
      <c r="Q8" s="39">
        <f t="shared" si="0"/>
        <v>3</v>
      </c>
      <c r="R8" s="121">
        <f t="shared" si="1"/>
        <v>2.2222222222222223</v>
      </c>
      <c r="S8" s="121">
        <f t="shared" si="2"/>
        <v>1</v>
      </c>
      <c r="T8" s="120" t="s">
        <v>208</v>
      </c>
      <c r="W8" s="118">
        <v>1</v>
      </c>
      <c r="X8" s="118">
        <v>0</v>
      </c>
      <c r="Y8" s="118">
        <v>0</v>
      </c>
      <c r="Z8" s="125">
        <v>1329.3495916043835</v>
      </c>
      <c r="AA8" s="125">
        <v>0</v>
      </c>
      <c r="AB8" s="125">
        <v>0</v>
      </c>
      <c r="AE8" s="118">
        <v>20</v>
      </c>
      <c r="AF8" s="123">
        <v>690</v>
      </c>
      <c r="AG8" s="124">
        <v>210000</v>
      </c>
      <c r="AH8" s="125">
        <v>24.673999999999999</v>
      </c>
      <c r="AI8" s="122">
        <v>5.2568237321193827</v>
      </c>
      <c r="AJ8" s="122">
        <v>9.2987954997459816</v>
      </c>
      <c r="AK8" s="125">
        <v>4.8433799999999998</v>
      </c>
      <c r="AL8" s="121">
        <v>1.1513392501083863</v>
      </c>
      <c r="AM8" s="169">
        <v>0.51975871500045656</v>
      </c>
      <c r="AN8" s="118">
        <f t="shared" si="21"/>
        <v>0.59841860916592415</v>
      </c>
      <c r="AO8" s="169">
        <v>0.52086100830288262</v>
      </c>
      <c r="AP8" s="176">
        <v>0.37287791981449947</v>
      </c>
      <c r="AQ8" s="172">
        <v>1.33</v>
      </c>
      <c r="AR8" s="125">
        <v>1</v>
      </c>
      <c r="AT8" s="122">
        <v>1</v>
      </c>
      <c r="AU8" s="118">
        <v>1</v>
      </c>
      <c r="AW8" s="118">
        <v>0.85</v>
      </c>
      <c r="BA8" s="118">
        <f t="shared" si="3"/>
        <v>0.37287791981449947</v>
      </c>
      <c r="BB8" s="126"/>
      <c r="BC8" s="125">
        <v>1</v>
      </c>
      <c r="BE8" s="122">
        <v>1</v>
      </c>
      <c r="BF8" s="118">
        <v>1</v>
      </c>
      <c r="BG8" s="121">
        <f t="shared" si="4"/>
        <v>1</v>
      </c>
      <c r="BH8" s="125"/>
      <c r="BI8" s="125"/>
      <c r="BJ8" s="125"/>
      <c r="BK8" s="121">
        <f t="shared" si="22"/>
        <v>1</v>
      </c>
      <c r="BL8" s="127"/>
      <c r="BM8" s="125">
        <v>1</v>
      </c>
      <c r="BO8" s="122">
        <v>1</v>
      </c>
      <c r="BP8" s="118">
        <v>1</v>
      </c>
      <c r="BQ8" s="121">
        <f t="shared" si="5"/>
        <v>1</v>
      </c>
      <c r="BR8" s="125">
        <v>1</v>
      </c>
      <c r="BS8" s="125">
        <v>1</v>
      </c>
      <c r="BT8" s="125">
        <v>1</v>
      </c>
      <c r="BU8" s="121">
        <f t="shared" si="6"/>
        <v>1</v>
      </c>
      <c r="BV8" s="128">
        <v>1</v>
      </c>
      <c r="BW8" s="125">
        <v>1</v>
      </c>
      <c r="BX8" s="129"/>
      <c r="BY8" s="122">
        <v>1</v>
      </c>
      <c r="BZ8" s="129">
        <v>1</v>
      </c>
      <c r="CA8" s="121">
        <f t="shared" si="7"/>
        <v>1</v>
      </c>
      <c r="CB8" s="125">
        <v>1</v>
      </c>
      <c r="CC8" s="125">
        <v>1</v>
      </c>
      <c r="CD8" s="125">
        <v>1</v>
      </c>
      <c r="CE8" s="121">
        <f t="shared" si="8"/>
        <v>1</v>
      </c>
      <c r="CF8" s="127"/>
      <c r="CG8" s="130">
        <f t="shared" si="23"/>
        <v>17915</v>
      </c>
      <c r="CH8" s="130">
        <f t="shared" si="9"/>
        <v>332934002.91666663</v>
      </c>
      <c r="CI8" s="130">
        <f t="shared" si="10"/>
        <v>14454697.916666666</v>
      </c>
      <c r="CJ8" s="130">
        <f t="shared" si="11"/>
        <v>1664670.0145833332</v>
      </c>
      <c r="CK8" s="130">
        <f t="shared" si="12"/>
        <v>160607.75462962964</v>
      </c>
      <c r="CL8" s="131">
        <f t="shared" si="13"/>
        <v>2156573.75</v>
      </c>
      <c r="CM8" s="130">
        <f t="shared" si="14"/>
        <v>332931.25</v>
      </c>
      <c r="CN8" s="130" t="str">
        <f t="shared" si="24"/>
        <v/>
      </c>
      <c r="CO8" s="120">
        <f t="shared" si="15"/>
        <v>490048471125</v>
      </c>
      <c r="CP8" s="132">
        <f t="shared" si="16"/>
        <v>0.52086100830288262</v>
      </c>
      <c r="CQ8" s="118">
        <f t="shared" si="17"/>
        <v>0</v>
      </c>
      <c r="CR8" s="118">
        <f t="shared" si="18"/>
        <v>0</v>
      </c>
      <c r="CT8" s="118">
        <f t="shared" si="19"/>
        <v>0</v>
      </c>
      <c r="CU8" s="118">
        <f t="shared" si="20"/>
        <v>690</v>
      </c>
      <c r="CV8" s="118">
        <f t="shared" si="25"/>
        <v>0.8571428571428571</v>
      </c>
      <c r="CW8" s="118">
        <f t="shared" si="26"/>
        <v>4.775510204081633E-2</v>
      </c>
      <c r="CZ8" s="118">
        <f t="shared" si="27"/>
        <v>0.87039574024754796</v>
      </c>
      <c r="DE8" s="125">
        <f t="shared" si="28"/>
        <v>1.1513392501083863</v>
      </c>
    </row>
    <row r="9" spans="1:109" s="118" customFormat="1" x14ac:dyDescent="0.25">
      <c r="A9" s="118">
        <v>6</v>
      </c>
      <c r="B9" s="118" t="s">
        <v>347</v>
      </c>
      <c r="C9" s="119"/>
      <c r="E9" s="118" t="s">
        <v>347</v>
      </c>
      <c r="F9" s="120" t="s">
        <v>171</v>
      </c>
      <c r="G9" s="118" t="s">
        <v>630</v>
      </c>
      <c r="H9" s="118">
        <v>180</v>
      </c>
      <c r="I9" s="118">
        <v>180</v>
      </c>
      <c r="J9" s="118">
        <v>400</v>
      </c>
      <c r="K9" s="118">
        <v>13.5</v>
      </c>
      <c r="L9" s="118">
        <v>13.5</v>
      </c>
      <c r="M9" s="118">
        <v>35</v>
      </c>
      <c r="N9" s="118">
        <v>0</v>
      </c>
      <c r="O9" s="118">
        <v>0</v>
      </c>
      <c r="P9" s="162">
        <v>12477.343053383449</v>
      </c>
      <c r="Q9" s="39">
        <f t="shared" si="0"/>
        <v>3</v>
      </c>
      <c r="R9" s="121">
        <f t="shared" si="1"/>
        <v>2.2222222222222223</v>
      </c>
      <c r="S9" s="121">
        <f t="shared" si="2"/>
        <v>1</v>
      </c>
      <c r="T9" s="120" t="s">
        <v>208</v>
      </c>
      <c r="W9" s="118">
        <v>1</v>
      </c>
      <c r="X9" s="118">
        <v>0</v>
      </c>
      <c r="Y9" s="118">
        <v>0</v>
      </c>
      <c r="Z9" s="125">
        <v>936.99432721264657</v>
      </c>
      <c r="AA9" s="125">
        <v>0</v>
      </c>
      <c r="AB9" s="125">
        <v>0</v>
      </c>
      <c r="AE9" s="118">
        <v>20</v>
      </c>
      <c r="AF9" s="123">
        <v>690</v>
      </c>
      <c r="AG9" s="124">
        <v>210000</v>
      </c>
      <c r="AH9" s="125">
        <v>24.673999999999999</v>
      </c>
      <c r="AI9" s="122">
        <v>4.730379668540408</v>
      </c>
      <c r="AJ9" s="122">
        <v>13.192555857592346</v>
      </c>
      <c r="AK9" s="125">
        <v>4.59415</v>
      </c>
      <c r="AL9" s="121">
        <v>1.1513392501083863</v>
      </c>
      <c r="AM9" s="169">
        <v>0.34917267356870507</v>
      </c>
      <c r="AN9" s="118">
        <f t="shared" si="21"/>
        <v>0.40201620414493328</v>
      </c>
      <c r="AO9" s="169">
        <v>0.34823805558162985</v>
      </c>
      <c r="AP9" s="176">
        <v>0.37287791981449947</v>
      </c>
      <c r="AQ9" s="172">
        <v>1.67</v>
      </c>
      <c r="AR9" s="125">
        <v>1</v>
      </c>
      <c r="AT9" s="122">
        <v>1</v>
      </c>
      <c r="AU9" s="118">
        <v>1</v>
      </c>
      <c r="AW9" s="118">
        <v>0.85</v>
      </c>
      <c r="BA9" s="118">
        <f t="shared" si="3"/>
        <v>0.37287791981449947</v>
      </c>
      <c r="BB9" s="126"/>
      <c r="BC9" s="125">
        <v>1</v>
      </c>
      <c r="BE9" s="122">
        <v>1</v>
      </c>
      <c r="BF9" s="118">
        <v>1</v>
      </c>
      <c r="BG9" s="121">
        <f t="shared" si="4"/>
        <v>1</v>
      </c>
      <c r="BH9" s="125"/>
      <c r="BI9" s="125"/>
      <c r="BJ9" s="125"/>
      <c r="BK9" s="121">
        <f t="shared" si="22"/>
        <v>1</v>
      </c>
      <c r="BL9" s="127"/>
      <c r="BM9" s="125">
        <v>1</v>
      </c>
      <c r="BO9" s="122">
        <v>1</v>
      </c>
      <c r="BP9" s="118">
        <v>1</v>
      </c>
      <c r="BQ9" s="121">
        <f t="shared" si="5"/>
        <v>1</v>
      </c>
      <c r="BR9" s="125">
        <v>1</v>
      </c>
      <c r="BS9" s="125">
        <v>1</v>
      </c>
      <c r="BT9" s="125">
        <v>1</v>
      </c>
      <c r="BU9" s="121">
        <f t="shared" si="6"/>
        <v>1</v>
      </c>
      <c r="BV9" s="128">
        <v>1</v>
      </c>
      <c r="BW9" s="125">
        <v>1</v>
      </c>
      <c r="BX9" s="129"/>
      <c r="BY9" s="122">
        <v>1</v>
      </c>
      <c r="BZ9" s="129">
        <v>1</v>
      </c>
      <c r="CA9" s="121">
        <f t="shared" si="7"/>
        <v>1</v>
      </c>
      <c r="CB9" s="125">
        <v>1</v>
      </c>
      <c r="CC9" s="125">
        <v>1</v>
      </c>
      <c r="CD9" s="125">
        <v>1</v>
      </c>
      <c r="CE9" s="121">
        <f t="shared" si="8"/>
        <v>1</v>
      </c>
      <c r="CF9" s="127"/>
      <c r="CG9" s="130">
        <f t="shared" si="23"/>
        <v>17915</v>
      </c>
      <c r="CH9" s="130">
        <f t="shared" si="9"/>
        <v>332934002.91666663</v>
      </c>
      <c r="CI9" s="130">
        <f t="shared" si="10"/>
        <v>14454697.916666666</v>
      </c>
      <c r="CJ9" s="130">
        <f t="shared" si="11"/>
        <v>1664670.0145833332</v>
      </c>
      <c r="CK9" s="130">
        <f t="shared" si="12"/>
        <v>160607.75462962964</v>
      </c>
      <c r="CL9" s="131">
        <f t="shared" si="13"/>
        <v>2156573.75</v>
      </c>
      <c r="CM9" s="130">
        <f t="shared" si="14"/>
        <v>332931.25</v>
      </c>
      <c r="CN9" s="130" t="str">
        <f t="shared" si="24"/>
        <v/>
      </c>
      <c r="CO9" s="120">
        <f t="shared" si="15"/>
        <v>490048471125</v>
      </c>
      <c r="CP9" s="132">
        <f t="shared" si="16"/>
        <v>0.34823805558162985</v>
      </c>
      <c r="CQ9" s="118">
        <f t="shared" si="17"/>
        <v>0</v>
      </c>
      <c r="CR9" s="118">
        <f t="shared" si="18"/>
        <v>0</v>
      </c>
      <c r="CT9" s="118">
        <f t="shared" si="19"/>
        <v>0</v>
      </c>
      <c r="CU9" s="118">
        <f t="shared" si="20"/>
        <v>690</v>
      </c>
      <c r="CV9" s="118">
        <f t="shared" si="25"/>
        <v>0.8571428571428571</v>
      </c>
      <c r="CW9" s="118">
        <f t="shared" si="26"/>
        <v>4.775510204081633E-2</v>
      </c>
      <c r="CZ9" s="118">
        <f t="shared" si="27"/>
        <v>0.8662289031913859</v>
      </c>
      <c r="DE9" s="125">
        <f t="shared" si="28"/>
        <v>1.1513392501083863</v>
      </c>
    </row>
    <row r="10" spans="1:109" s="118" customFormat="1" x14ac:dyDescent="0.25">
      <c r="A10" s="118">
        <v>7</v>
      </c>
      <c r="B10" s="118" t="s">
        <v>348</v>
      </c>
      <c r="C10" s="119"/>
      <c r="E10" s="118" t="s">
        <v>348</v>
      </c>
      <c r="F10" s="120" t="s">
        <v>171</v>
      </c>
      <c r="G10" s="118" t="s">
        <v>630</v>
      </c>
      <c r="H10" s="118">
        <v>180</v>
      </c>
      <c r="I10" s="118">
        <v>180</v>
      </c>
      <c r="J10" s="118">
        <v>400</v>
      </c>
      <c r="K10" s="118">
        <v>13.5</v>
      </c>
      <c r="L10" s="118">
        <v>13.5</v>
      </c>
      <c r="M10" s="118">
        <v>35</v>
      </c>
      <c r="N10" s="118">
        <v>0</v>
      </c>
      <c r="O10" s="118">
        <v>0</v>
      </c>
      <c r="P10" s="162">
        <v>14942.925812435269</v>
      </c>
      <c r="Q10" s="39">
        <f t="shared" si="0"/>
        <v>3</v>
      </c>
      <c r="R10" s="121">
        <f t="shared" si="1"/>
        <v>2.2222222222222223</v>
      </c>
      <c r="S10" s="121">
        <f t="shared" si="2"/>
        <v>1</v>
      </c>
      <c r="T10" s="120" t="s">
        <v>208</v>
      </c>
      <c r="W10" s="118">
        <v>1</v>
      </c>
      <c r="X10" s="118">
        <v>0</v>
      </c>
      <c r="Y10" s="118">
        <v>0</v>
      </c>
      <c r="Z10" s="125">
        <v>692.88411025289736</v>
      </c>
      <c r="AA10" s="125">
        <v>0</v>
      </c>
      <c r="AB10" s="125">
        <v>0</v>
      </c>
      <c r="AE10" s="118">
        <v>20</v>
      </c>
      <c r="AF10" s="123">
        <v>690</v>
      </c>
      <c r="AG10" s="124">
        <v>210000</v>
      </c>
      <c r="AH10" s="125">
        <v>24.673999999999999</v>
      </c>
      <c r="AI10" s="122">
        <v>4.4601073314728632</v>
      </c>
      <c r="AJ10" s="122">
        <v>17.840429325891456</v>
      </c>
      <c r="AK10" s="125">
        <v>4.4222900000000003</v>
      </c>
      <c r="AL10" s="121">
        <v>1.1513392501083863</v>
      </c>
      <c r="AM10" s="169">
        <v>0.2490035367900556</v>
      </c>
      <c r="AN10" s="118">
        <f t="shared" si="21"/>
        <v>0.28668754532219859</v>
      </c>
      <c r="AO10" s="169">
        <v>0.24788024543680795</v>
      </c>
      <c r="AP10" s="176">
        <v>0.37287791981449947</v>
      </c>
      <c r="AQ10" s="172">
        <v>2</v>
      </c>
      <c r="AR10" s="125">
        <v>1</v>
      </c>
      <c r="AT10" s="122">
        <v>1</v>
      </c>
      <c r="AU10" s="118">
        <v>1</v>
      </c>
      <c r="AW10" s="118">
        <v>0.85</v>
      </c>
      <c r="BA10" s="118">
        <f t="shared" si="3"/>
        <v>0.37287791981449947</v>
      </c>
      <c r="BB10" s="126"/>
      <c r="BC10" s="125">
        <v>1</v>
      </c>
      <c r="BE10" s="122">
        <v>1</v>
      </c>
      <c r="BF10" s="118">
        <v>1</v>
      </c>
      <c r="BG10" s="121">
        <f t="shared" si="4"/>
        <v>1</v>
      </c>
      <c r="BH10" s="125"/>
      <c r="BI10" s="125"/>
      <c r="BJ10" s="125"/>
      <c r="BK10" s="121">
        <f t="shared" si="22"/>
        <v>1</v>
      </c>
      <c r="BL10" s="127"/>
      <c r="BM10" s="125">
        <v>1</v>
      </c>
      <c r="BO10" s="122">
        <v>1</v>
      </c>
      <c r="BP10" s="118">
        <v>1</v>
      </c>
      <c r="BQ10" s="121">
        <f t="shared" si="5"/>
        <v>1</v>
      </c>
      <c r="BR10" s="125">
        <v>1</v>
      </c>
      <c r="BS10" s="125">
        <v>1</v>
      </c>
      <c r="BT10" s="125">
        <v>1</v>
      </c>
      <c r="BU10" s="121">
        <f t="shared" si="6"/>
        <v>1</v>
      </c>
      <c r="BV10" s="128">
        <v>1</v>
      </c>
      <c r="BW10" s="125">
        <v>1</v>
      </c>
      <c r="BX10" s="129"/>
      <c r="BY10" s="122">
        <v>1</v>
      </c>
      <c r="BZ10" s="129">
        <v>1</v>
      </c>
      <c r="CA10" s="121">
        <f t="shared" si="7"/>
        <v>1</v>
      </c>
      <c r="CB10" s="125">
        <v>1</v>
      </c>
      <c r="CC10" s="125">
        <v>1</v>
      </c>
      <c r="CD10" s="125">
        <v>1</v>
      </c>
      <c r="CE10" s="121">
        <f t="shared" si="8"/>
        <v>1</v>
      </c>
      <c r="CF10" s="127"/>
      <c r="CG10" s="130">
        <f t="shared" si="23"/>
        <v>17915</v>
      </c>
      <c r="CH10" s="130">
        <f t="shared" si="9"/>
        <v>332934002.91666663</v>
      </c>
      <c r="CI10" s="130">
        <f t="shared" si="10"/>
        <v>14454697.916666666</v>
      </c>
      <c r="CJ10" s="130">
        <f t="shared" si="11"/>
        <v>1664670.0145833332</v>
      </c>
      <c r="CK10" s="130">
        <f t="shared" si="12"/>
        <v>160607.75462962964</v>
      </c>
      <c r="CL10" s="131">
        <f t="shared" si="13"/>
        <v>2156573.75</v>
      </c>
      <c r="CM10" s="130">
        <f t="shared" si="14"/>
        <v>332931.25</v>
      </c>
      <c r="CN10" s="130" t="str">
        <f t="shared" si="24"/>
        <v/>
      </c>
      <c r="CO10" s="120">
        <f t="shared" si="15"/>
        <v>490048471125</v>
      </c>
      <c r="CP10" s="132">
        <f t="shared" si="16"/>
        <v>0.24788024543680792</v>
      </c>
      <c r="CQ10" s="118">
        <f t="shared" si="17"/>
        <v>0</v>
      </c>
      <c r="CR10" s="118">
        <f t="shared" si="18"/>
        <v>0</v>
      </c>
      <c r="CT10" s="118">
        <f t="shared" si="19"/>
        <v>0</v>
      </c>
      <c r="CU10" s="118">
        <f t="shared" si="20"/>
        <v>690</v>
      </c>
      <c r="CV10" s="118">
        <f t="shared" si="25"/>
        <v>0.8571428571428571</v>
      </c>
      <c r="CW10" s="118">
        <f t="shared" si="26"/>
        <v>4.775510204081633E-2</v>
      </c>
      <c r="CZ10" s="118">
        <f t="shared" si="27"/>
        <v>0.86463555700762518</v>
      </c>
      <c r="DE10" s="125">
        <f t="shared" si="28"/>
        <v>1.1513392501083863</v>
      </c>
    </row>
    <row r="11" spans="1:109" s="118" customFormat="1" x14ac:dyDescent="0.25">
      <c r="A11" s="118">
        <v>8</v>
      </c>
      <c r="B11" s="118" t="s">
        <v>349</v>
      </c>
      <c r="C11" s="119"/>
      <c r="E11" s="118" t="s">
        <v>349</v>
      </c>
      <c r="F11" s="120" t="s">
        <v>171</v>
      </c>
      <c r="G11" s="118" t="s">
        <v>630</v>
      </c>
      <c r="H11" s="118">
        <v>180</v>
      </c>
      <c r="I11" s="118">
        <v>180</v>
      </c>
      <c r="J11" s="118">
        <v>400</v>
      </c>
      <c r="K11" s="118">
        <v>13.5</v>
      </c>
      <c r="L11" s="118">
        <v>13.5</v>
      </c>
      <c r="M11" s="118">
        <v>35</v>
      </c>
      <c r="N11" s="118">
        <v>0</v>
      </c>
      <c r="O11" s="118">
        <v>0</v>
      </c>
      <c r="P11" s="162">
        <v>18678.657265544087</v>
      </c>
      <c r="Q11" s="39">
        <f t="shared" si="0"/>
        <v>3</v>
      </c>
      <c r="R11" s="121">
        <f t="shared" si="1"/>
        <v>2.2222222222222223</v>
      </c>
      <c r="S11" s="121">
        <f t="shared" si="2"/>
        <v>1</v>
      </c>
      <c r="T11" s="120" t="s">
        <v>208</v>
      </c>
      <c r="W11" s="118">
        <v>1</v>
      </c>
      <c r="X11" s="118">
        <v>0</v>
      </c>
      <c r="Y11" s="118">
        <v>0</v>
      </c>
      <c r="Z11" s="125">
        <v>467.84666439012597</v>
      </c>
      <c r="AA11" s="125">
        <v>0</v>
      </c>
      <c r="AB11" s="125">
        <v>0</v>
      </c>
      <c r="AE11" s="118">
        <v>20</v>
      </c>
      <c r="AF11" s="123">
        <v>690</v>
      </c>
      <c r="AG11" s="124">
        <v>210000</v>
      </c>
      <c r="AH11" s="125">
        <v>24.673999999999999</v>
      </c>
      <c r="AI11" s="122">
        <v>4.2274876589709898</v>
      </c>
      <c r="AJ11" s="122">
        <v>26.421797868568689</v>
      </c>
      <c r="AK11" s="125">
        <v>4.2349899999999998</v>
      </c>
      <c r="AL11" s="121">
        <v>1.1513392501083863</v>
      </c>
      <c r="AM11" s="169">
        <v>0.16165743229309559</v>
      </c>
      <c r="AN11" s="118">
        <f t="shared" si="21"/>
        <v>0.18612254687077992</v>
      </c>
      <c r="AO11" s="169">
        <v>0.16028394513750838</v>
      </c>
      <c r="AP11" s="176">
        <v>0.37287791981449947</v>
      </c>
      <c r="AQ11" s="172">
        <v>2.5</v>
      </c>
      <c r="AR11" s="125">
        <v>1</v>
      </c>
      <c r="AT11" s="122">
        <v>1</v>
      </c>
      <c r="AU11" s="118">
        <v>1</v>
      </c>
      <c r="AW11" s="118">
        <v>0.85</v>
      </c>
      <c r="BA11" s="118">
        <f t="shared" si="3"/>
        <v>0.37287791981449947</v>
      </c>
      <c r="BB11" s="126"/>
      <c r="BC11" s="125">
        <v>1</v>
      </c>
      <c r="BE11" s="122">
        <v>1</v>
      </c>
      <c r="BF11" s="118">
        <v>1</v>
      </c>
      <c r="BG11" s="121">
        <f t="shared" si="4"/>
        <v>1</v>
      </c>
      <c r="BH11" s="125"/>
      <c r="BI11" s="125"/>
      <c r="BJ11" s="125"/>
      <c r="BK11" s="121">
        <f t="shared" si="22"/>
        <v>1</v>
      </c>
      <c r="BL11" s="127"/>
      <c r="BM11" s="125">
        <v>1</v>
      </c>
      <c r="BO11" s="122">
        <v>1</v>
      </c>
      <c r="BP11" s="118">
        <v>1</v>
      </c>
      <c r="BQ11" s="121">
        <f t="shared" si="5"/>
        <v>1</v>
      </c>
      <c r="BR11" s="125">
        <v>1</v>
      </c>
      <c r="BS11" s="125">
        <v>1</v>
      </c>
      <c r="BT11" s="125">
        <v>1</v>
      </c>
      <c r="BU11" s="121">
        <f t="shared" si="6"/>
        <v>1</v>
      </c>
      <c r="BV11" s="128">
        <v>1</v>
      </c>
      <c r="BW11" s="125">
        <v>1</v>
      </c>
      <c r="BX11" s="129"/>
      <c r="BY11" s="122">
        <v>1</v>
      </c>
      <c r="BZ11" s="129">
        <v>1</v>
      </c>
      <c r="CA11" s="121">
        <f t="shared" si="7"/>
        <v>1</v>
      </c>
      <c r="CB11" s="125">
        <v>1</v>
      </c>
      <c r="CC11" s="125">
        <v>1</v>
      </c>
      <c r="CD11" s="125">
        <v>1</v>
      </c>
      <c r="CE11" s="121">
        <f t="shared" si="8"/>
        <v>1</v>
      </c>
      <c r="CF11" s="127"/>
      <c r="CG11" s="130">
        <f t="shared" si="23"/>
        <v>17915</v>
      </c>
      <c r="CH11" s="130">
        <f t="shared" si="9"/>
        <v>332934002.91666663</v>
      </c>
      <c r="CI11" s="130">
        <f t="shared" si="10"/>
        <v>14454697.916666666</v>
      </c>
      <c r="CJ11" s="130">
        <f t="shared" si="11"/>
        <v>1664670.0145833332</v>
      </c>
      <c r="CK11" s="130">
        <f t="shared" si="12"/>
        <v>160607.75462962964</v>
      </c>
      <c r="CL11" s="131">
        <f t="shared" si="13"/>
        <v>2156573.75</v>
      </c>
      <c r="CM11" s="130">
        <f t="shared" si="14"/>
        <v>332931.25</v>
      </c>
      <c r="CN11" s="130" t="str">
        <f t="shared" si="24"/>
        <v/>
      </c>
      <c r="CO11" s="120">
        <f t="shared" si="15"/>
        <v>490048471125</v>
      </c>
      <c r="CP11" s="132">
        <f t="shared" si="16"/>
        <v>0.1602839451375084</v>
      </c>
      <c r="CQ11" s="118">
        <f t="shared" si="17"/>
        <v>0</v>
      </c>
      <c r="CR11" s="118">
        <f t="shared" si="18"/>
        <v>0</v>
      </c>
      <c r="CT11" s="118">
        <f t="shared" si="19"/>
        <v>0</v>
      </c>
      <c r="CU11" s="118">
        <f t="shared" si="20"/>
        <v>690</v>
      </c>
      <c r="CV11" s="118">
        <f t="shared" si="25"/>
        <v>0.8571428571428571</v>
      </c>
      <c r="CW11" s="118">
        <f t="shared" si="26"/>
        <v>4.775510204081633E-2</v>
      </c>
      <c r="CZ11" s="118">
        <f t="shared" si="27"/>
        <v>0.8611742522994239</v>
      </c>
      <c r="DE11" s="125">
        <f t="shared" si="28"/>
        <v>1.1513392501083863</v>
      </c>
    </row>
    <row r="12" spans="1:109" s="118" customFormat="1" x14ac:dyDescent="0.25">
      <c r="A12" s="118">
        <v>9</v>
      </c>
      <c r="B12" s="118" t="s">
        <v>350</v>
      </c>
      <c r="C12" s="119"/>
      <c r="E12" s="118" t="s">
        <v>350</v>
      </c>
      <c r="F12" s="120" t="s">
        <v>171</v>
      </c>
      <c r="G12" s="118" t="s">
        <v>630</v>
      </c>
      <c r="H12" s="118">
        <v>180</v>
      </c>
      <c r="I12" s="118">
        <v>180</v>
      </c>
      <c r="J12" s="118">
        <v>400</v>
      </c>
      <c r="K12" s="118">
        <v>13.5</v>
      </c>
      <c r="L12" s="118">
        <v>13.5</v>
      </c>
      <c r="M12" s="118">
        <v>24</v>
      </c>
      <c r="N12" s="118">
        <v>0</v>
      </c>
      <c r="O12" s="118">
        <v>0</v>
      </c>
      <c r="P12" s="162">
        <v>2363.3450856135196</v>
      </c>
      <c r="Q12" s="39">
        <f t="shared" si="0"/>
        <v>3</v>
      </c>
      <c r="R12" s="121">
        <f t="shared" si="1"/>
        <v>2.2222222222222223</v>
      </c>
      <c r="S12" s="121">
        <f t="shared" si="2"/>
        <v>1</v>
      </c>
      <c r="T12" s="120" t="s">
        <v>208</v>
      </c>
      <c r="W12" s="118">
        <v>1</v>
      </c>
      <c r="X12" s="118">
        <v>0</v>
      </c>
      <c r="Y12" s="118">
        <v>0</v>
      </c>
      <c r="Z12" s="125">
        <v>2584.4697845118376</v>
      </c>
      <c r="AA12" s="125">
        <v>0</v>
      </c>
      <c r="AB12" s="125">
        <v>0</v>
      </c>
      <c r="AE12" s="118">
        <v>20</v>
      </c>
      <c r="AF12" s="123">
        <v>690</v>
      </c>
      <c r="AG12" s="124">
        <v>210000</v>
      </c>
      <c r="AH12" s="125">
        <v>14.519</v>
      </c>
      <c r="AI12" s="122">
        <v>40.972427162657333</v>
      </c>
      <c r="AJ12" s="122">
        <v>3.6875184446391613</v>
      </c>
      <c r="AK12" s="125">
        <v>3.69326</v>
      </c>
      <c r="AL12" s="121">
        <v>1.0326179569210958</v>
      </c>
      <c r="AM12" s="169">
        <v>1.0487757710398216</v>
      </c>
      <c r="AN12" s="118">
        <f t="shared" si="21"/>
        <v>1.0829846939594876</v>
      </c>
      <c r="AO12" s="169">
        <v>1.0015570241741261</v>
      </c>
      <c r="AP12" s="176">
        <v>0.48507221880909546</v>
      </c>
      <c r="AQ12" s="172">
        <v>0.3</v>
      </c>
      <c r="AR12" s="125">
        <v>1</v>
      </c>
      <c r="AT12" s="122">
        <v>1</v>
      </c>
      <c r="AU12" s="118">
        <v>1</v>
      </c>
      <c r="AW12" s="118">
        <v>0.85</v>
      </c>
      <c r="BA12" s="118">
        <f t="shared" si="3"/>
        <v>0.48507221880909546</v>
      </c>
      <c r="BB12" s="126"/>
      <c r="BC12" s="125">
        <v>1</v>
      </c>
      <c r="BE12" s="122">
        <v>1</v>
      </c>
      <c r="BF12" s="118">
        <v>1</v>
      </c>
      <c r="BG12" s="121">
        <f t="shared" si="4"/>
        <v>1</v>
      </c>
      <c r="BH12" s="125"/>
      <c r="BI12" s="125"/>
      <c r="BJ12" s="125"/>
      <c r="BK12" s="121">
        <f t="shared" si="22"/>
        <v>1</v>
      </c>
      <c r="BL12" s="127"/>
      <c r="BM12" s="125">
        <v>1</v>
      </c>
      <c r="BO12" s="122">
        <v>1</v>
      </c>
      <c r="BP12" s="118">
        <v>1</v>
      </c>
      <c r="BQ12" s="121">
        <f t="shared" si="5"/>
        <v>1</v>
      </c>
      <c r="BR12" s="125">
        <v>1</v>
      </c>
      <c r="BS12" s="125">
        <v>1</v>
      </c>
      <c r="BT12" s="125">
        <v>1</v>
      </c>
      <c r="BU12" s="121">
        <f t="shared" si="6"/>
        <v>1</v>
      </c>
      <c r="BV12" s="128">
        <v>1</v>
      </c>
      <c r="BW12" s="125">
        <v>1</v>
      </c>
      <c r="BX12" s="129"/>
      <c r="BY12" s="122">
        <v>1</v>
      </c>
      <c r="BZ12" s="129">
        <v>1</v>
      </c>
      <c r="CA12" s="121">
        <f t="shared" si="7"/>
        <v>1</v>
      </c>
      <c r="CB12" s="125">
        <v>1</v>
      </c>
      <c r="CC12" s="125">
        <v>1</v>
      </c>
      <c r="CD12" s="125">
        <v>1</v>
      </c>
      <c r="CE12" s="121">
        <f t="shared" si="8"/>
        <v>1</v>
      </c>
      <c r="CF12" s="127"/>
      <c r="CG12" s="130">
        <f t="shared" si="23"/>
        <v>13812</v>
      </c>
      <c r="CH12" s="130">
        <f t="shared" si="9"/>
        <v>285363479</v>
      </c>
      <c r="CI12" s="130">
        <f t="shared" si="10"/>
        <v>13551696</v>
      </c>
      <c r="CJ12" s="130">
        <f t="shared" si="11"/>
        <v>1426817.395</v>
      </c>
      <c r="CK12" s="130">
        <f t="shared" si="12"/>
        <v>150574.39999999999</v>
      </c>
      <c r="CL12" s="131">
        <f t="shared" si="13"/>
        <v>1773969</v>
      </c>
      <c r="CM12" s="130">
        <f t="shared" si="14"/>
        <v>272412</v>
      </c>
      <c r="CN12" s="130" t="str">
        <f t="shared" si="24"/>
        <v/>
      </c>
      <c r="CO12" s="120">
        <f t="shared" si="15"/>
        <v>490048471125</v>
      </c>
      <c r="CP12" s="132">
        <f t="shared" si="16"/>
        <v>1.0015570241741261</v>
      </c>
      <c r="CQ12" s="118">
        <f t="shared" si="17"/>
        <v>0</v>
      </c>
      <c r="CR12" s="118">
        <f t="shared" si="18"/>
        <v>0</v>
      </c>
      <c r="CT12" s="118">
        <f t="shared" si="19"/>
        <v>0</v>
      </c>
      <c r="CU12" s="118">
        <f t="shared" si="20"/>
        <v>690</v>
      </c>
      <c r="CV12" s="118">
        <f t="shared" si="25"/>
        <v>1.25</v>
      </c>
      <c r="CW12" s="118">
        <f t="shared" si="26"/>
        <v>8.4375000000000006E-2</v>
      </c>
      <c r="CZ12" s="118">
        <f t="shared" si="27"/>
        <v>0.92481179998245888</v>
      </c>
      <c r="DE12" s="125">
        <f t="shared" si="28"/>
        <v>1.0326179569210958</v>
      </c>
    </row>
    <row r="13" spans="1:109" s="118" customFormat="1" x14ac:dyDescent="0.25">
      <c r="A13" s="118">
        <v>10</v>
      </c>
      <c r="B13" s="118" t="s">
        <v>351</v>
      </c>
      <c r="C13" s="119"/>
      <c r="E13" s="118" t="s">
        <v>351</v>
      </c>
      <c r="F13" s="120" t="s">
        <v>171</v>
      </c>
      <c r="G13" s="118" t="s">
        <v>630</v>
      </c>
      <c r="H13" s="118">
        <v>180</v>
      </c>
      <c r="I13" s="118">
        <v>180</v>
      </c>
      <c r="J13" s="118">
        <v>400</v>
      </c>
      <c r="K13" s="118">
        <v>13.5</v>
      </c>
      <c r="L13" s="118">
        <v>13.5</v>
      </c>
      <c r="M13" s="118">
        <v>24</v>
      </c>
      <c r="N13" s="118">
        <v>0</v>
      </c>
      <c r="O13" s="118">
        <v>0</v>
      </c>
      <c r="P13" s="162">
        <v>3938.9084760225323</v>
      </c>
      <c r="Q13" s="39">
        <f t="shared" si="0"/>
        <v>3</v>
      </c>
      <c r="R13" s="121">
        <f t="shared" si="1"/>
        <v>2.2222222222222223</v>
      </c>
      <c r="S13" s="121">
        <f t="shared" si="2"/>
        <v>1</v>
      </c>
      <c r="T13" s="120" t="s">
        <v>208</v>
      </c>
      <c r="W13" s="118">
        <v>1</v>
      </c>
      <c r="X13" s="118">
        <v>0</v>
      </c>
      <c r="Y13" s="118">
        <v>0</v>
      </c>
      <c r="Z13" s="125">
        <v>2295.4115873945052</v>
      </c>
      <c r="AA13" s="125">
        <v>0</v>
      </c>
      <c r="AB13" s="125">
        <v>0</v>
      </c>
      <c r="AE13" s="118">
        <v>20</v>
      </c>
      <c r="AF13" s="123">
        <v>690</v>
      </c>
      <c r="AG13" s="124">
        <v>210000</v>
      </c>
      <c r="AH13" s="125">
        <v>14.519</v>
      </c>
      <c r="AI13" s="122">
        <v>16.607531394084678</v>
      </c>
      <c r="AJ13" s="122">
        <v>4.1518828485211703</v>
      </c>
      <c r="AK13" s="125">
        <v>3.97132</v>
      </c>
      <c r="AL13" s="121">
        <v>1.0326179569210958</v>
      </c>
      <c r="AM13" s="169">
        <v>0.99093595607241802</v>
      </c>
      <c r="AN13" s="118">
        <f t="shared" si="21"/>
        <v>1.0232582623991531</v>
      </c>
      <c r="AO13" s="169">
        <v>0.95651061094233814</v>
      </c>
      <c r="AP13" s="176">
        <v>0.48507221880909546</v>
      </c>
      <c r="AQ13" s="172">
        <v>0.5</v>
      </c>
      <c r="AR13" s="125">
        <v>1</v>
      </c>
      <c r="AT13" s="122">
        <v>1</v>
      </c>
      <c r="AU13" s="118">
        <v>1</v>
      </c>
      <c r="AW13" s="118">
        <v>0.85</v>
      </c>
      <c r="BA13" s="118">
        <f t="shared" si="3"/>
        <v>0.48507221880909546</v>
      </c>
      <c r="BB13" s="126"/>
      <c r="BC13" s="125">
        <v>1</v>
      </c>
      <c r="BE13" s="122">
        <v>1</v>
      </c>
      <c r="BF13" s="118">
        <v>1</v>
      </c>
      <c r="BG13" s="121">
        <f t="shared" si="4"/>
        <v>1</v>
      </c>
      <c r="BH13" s="125"/>
      <c r="BI13" s="125"/>
      <c r="BJ13" s="125"/>
      <c r="BK13" s="121">
        <f t="shared" si="22"/>
        <v>1</v>
      </c>
      <c r="BL13" s="127"/>
      <c r="BM13" s="125">
        <v>1</v>
      </c>
      <c r="BO13" s="122">
        <v>1</v>
      </c>
      <c r="BP13" s="118">
        <v>1</v>
      </c>
      <c r="BQ13" s="121">
        <f t="shared" si="5"/>
        <v>1</v>
      </c>
      <c r="BR13" s="125">
        <v>1</v>
      </c>
      <c r="BS13" s="125">
        <v>1</v>
      </c>
      <c r="BT13" s="125">
        <v>1</v>
      </c>
      <c r="BU13" s="121">
        <f t="shared" si="6"/>
        <v>1</v>
      </c>
      <c r="BV13" s="128">
        <v>1</v>
      </c>
      <c r="BW13" s="125">
        <v>1</v>
      </c>
      <c r="BX13" s="129"/>
      <c r="BY13" s="122">
        <v>1</v>
      </c>
      <c r="BZ13" s="129">
        <v>1</v>
      </c>
      <c r="CA13" s="121">
        <f t="shared" si="7"/>
        <v>1</v>
      </c>
      <c r="CB13" s="125">
        <v>1</v>
      </c>
      <c r="CC13" s="125">
        <v>1</v>
      </c>
      <c r="CD13" s="125">
        <v>1</v>
      </c>
      <c r="CE13" s="121">
        <f t="shared" si="8"/>
        <v>1</v>
      </c>
      <c r="CF13" s="127"/>
      <c r="CG13" s="130">
        <f t="shared" si="23"/>
        <v>13812</v>
      </c>
      <c r="CH13" s="130">
        <f t="shared" si="9"/>
        <v>285363479</v>
      </c>
      <c r="CI13" s="130">
        <f t="shared" si="10"/>
        <v>13551696</v>
      </c>
      <c r="CJ13" s="130">
        <f t="shared" si="11"/>
        <v>1426817.395</v>
      </c>
      <c r="CK13" s="130">
        <f t="shared" si="12"/>
        <v>150574.39999999999</v>
      </c>
      <c r="CL13" s="131">
        <f t="shared" si="13"/>
        <v>1773969</v>
      </c>
      <c r="CM13" s="130">
        <f t="shared" si="14"/>
        <v>272412</v>
      </c>
      <c r="CN13" s="130" t="str">
        <f t="shared" si="24"/>
        <v/>
      </c>
      <c r="CO13" s="120">
        <f t="shared" si="15"/>
        <v>490048471125</v>
      </c>
      <c r="CP13" s="132">
        <f t="shared" si="16"/>
        <v>0.95651061094233814</v>
      </c>
      <c r="CQ13" s="118">
        <f t="shared" si="17"/>
        <v>0</v>
      </c>
      <c r="CR13" s="118">
        <f t="shared" si="18"/>
        <v>0</v>
      </c>
      <c r="CT13" s="118">
        <f t="shared" si="19"/>
        <v>0</v>
      </c>
      <c r="CU13" s="118">
        <f t="shared" si="20"/>
        <v>690</v>
      </c>
      <c r="CV13" s="118">
        <f t="shared" si="25"/>
        <v>1.25</v>
      </c>
      <c r="CW13" s="118">
        <f t="shared" si="26"/>
        <v>8.4375000000000006E-2</v>
      </c>
      <c r="CZ13" s="118">
        <f t="shared" si="27"/>
        <v>0.93476949670524334</v>
      </c>
      <c r="DE13" s="125">
        <f t="shared" si="28"/>
        <v>1.0326179569210958</v>
      </c>
    </row>
    <row r="14" spans="1:109" s="38" customFormat="1" x14ac:dyDescent="0.25">
      <c r="A14" s="38">
        <v>11</v>
      </c>
      <c r="B14" s="38" t="s">
        <v>352</v>
      </c>
      <c r="C14" s="113"/>
      <c r="E14" s="38" t="s">
        <v>352</v>
      </c>
      <c r="F14" s="120" t="s">
        <v>171</v>
      </c>
      <c r="G14" s="118" t="s">
        <v>630</v>
      </c>
      <c r="H14" s="38">
        <v>180</v>
      </c>
      <c r="I14" s="38">
        <v>180</v>
      </c>
      <c r="J14" s="38">
        <v>400</v>
      </c>
      <c r="K14" s="38">
        <v>13.5</v>
      </c>
      <c r="L14" s="38">
        <v>13.5</v>
      </c>
      <c r="M14" s="38">
        <v>24</v>
      </c>
      <c r="N14" s="38">
        <v>0</v>
      </c>
      <c r="O14" s="38">
        <v>0</v>
      </c>
      <c r="P14" s="163">
        <v>5908.3627140337985</v>
      </c>
      <c r="Q14" s="39">
        <f t="shared" ref="Q14:Q68" si="29">MAX(IF((H14/2/K14)&lt;145/SQRT(AF14),1,IF((H14/2/K14)&lt;170/SQRT(AF14),2,IF((H14/2/K14)&lt;200/SQRT(AF14),3,4))),IF(((J14-2*K14)/M14)&lt;1100/SQRT(AF14),1,IF(((J14-2*K14)/M14)&lt;1700/SQRT(AF14),2,IF(((J14-2*K14)/M14)&lt;1900/SQRT(AF14),3,4))))</f>
        <v>3</v>
      </c>
      <c r="R14" s="40">
        <f>J14/I14</f>
        <v>2.2222222222222223</v>
      </c>
      <c r="S14" s="40">
        <f t="shared" ref="S14:S25" si="30">H14/I14</f>
        <v>1</v>
      </c>
      <c r="T14" s="120" t="s">
        <v>208</v>
      </c>
      <c r="W14" s="118">
        <v>1</v>
      </c>
      <c r="X14" s="38">
        <v>0</v>
      </c>
      <c r="Y14" s="38">
        <v>0</v>
      </c>
      <c r="Z14" s="94">
        <v>1888.455325502408</v>
      </c>
      <c r="AA14" s="125">
        <v>0</v>
      </c>
      <c r="AB14" s="125">
        <v>0</v>
      </c>
      <c r="AE14" s="38">
        <v>20</v>
      </c>
      <c r="AF14" s="123">
        <v>690</v>
      </c>
      <c r="AG14" s="124">
        <v>210000</v>
      </c>
      <c r="AH14" s="94">
        <v>14.519</v>
      </c>
      <c r="AI14" s="97">
        <v>8.9717346082796663</v>
      </c>
      <c r="AJ14" s="97">
        <v>5.0466007171573137</v>
      </c>
      <c r="AK14" s="125">
        <v>4.4564399999999997</v>
      </c>
      <c r="AL14" s="121">
        <v>1.0326179569210958</v>
      </c>
      <c r="AM14" s="114">
        <v>0.88146660481309747</v>
      </c>
      <c r="AN14" s="118">
        <f t="shared" si="21"/>
        <v>0.91021824455627565</v>
      </c>
      <c r="AO14" s="114">
        <v>0.88305777487985138</v>
      </c>
      <c r="AP14" s="177">
        <v>0.48507221880909546</v>
      </c>
      <c r="AQ14" s="173">
        <v>0.75</v>
      </c>
      <c r="AR14" s="94">
        <v>1</v>
      </c>
      <c r="AT14" s="97">
        <v>1</v>
      </c>
      <c r="AU14" s="38">
        <v>1</v>
      </c>
      <c r="AW14" s="38">
        <v>0.85</v>
      </c>
      <c r="BA14" s="38">
        <f t="shared" si="3"/>
        <v>0.48507221880909546</v>
      </c>
      <c r="BB14" s="79"/>
      <c r="BC14" s="94">
        <v>1</v>
      </c>
      <c r="BE14" s="97">
        <v>1</v>
      </c>
      <c r="BF14" s="38">
        <v>1</v>
      </c>
      <c r="BG14" s="40">
        <f t="shared" si="4"/>
        <v>1</v>
      </c>
      <c r="BH14" s="94"/>
      <c r="BI14" s="94"/>
      <c r="BJ14" s="94"/>
      <c r="BK14" s="40">
        <f t="shared" si="22"/>
        <v>1</v>
      </c>
      <c r="BL14" s="73"/>
      <c r="BM14" s="94">
        <v>1</v>
      </c>
      <c r="BO14" s="97">
        <v>1</v>
      </c>
      <c r="BP14" s="38">
        <v>1</v>
      </c>
      <c r="BQ14" s="40">
        <f t="shared" si="5"/>
        <v>1</v>
      </c>
      <c r="BR14" s="94">
        <v>1</v>
      </c>
      <c r="BS14" s="94">
        <v>1</v>
      </c>
      <c r="BT14" s="94">
        <v>1</v>
      </c>
      <c r="BU14" s="40">
        <f t="shared" si="6"/>
        <v>1</v>
      </c>
      <c r="BV14" s="82">
        <v>1</v>
      </c>
      <c r="BW14" s="94">
        <v>1</v>
      </c>
      <c r="BX14" s="48"/>
      <c r="BY14" s="97">
        <v>1</v>
      </c>
      <c r="BZ14" s="48">
        <v>1</v>
      </c>
      <c r="CA14" s="40">
        <f t="shared" si="7"/>
        <v>1</v>
      </c>
      <c r="CB14" s="94">
        <v>1</v>
      </c>
      <c r="CC14" s="94">
        <v>1</v>
      </c>
      <c r="CD14" s="94">
        <v>1</v>
      </c>
      <c r="CE14" s="40">
        <f t="shared" si="8"/>
        <v>1</v>
      </c>
      <c r="CF14" s="73"/>
      <c r="CG14" s="41">
        <f t="shared" si="23"/>
        <v>13812</v>
      </c>
      <c r="CH14" s="41">
        <f t="shared" si="9"/>
        <v>285363479</v>
      </c>
      <c r="CI14" s="41">
        <f t="shared" si="10"/>
        <v>13551696</v>
      </c>
      <c r="CJ14" s="41">
        <f t="shared" si="11"/>
        <v>1426817.395</v>
      </c>
      <c r="CK14" s="41">
        <f t="shared" si="12"/>
        <v>150574.39999999999</v>
      </c>
      <c r="CL14" s="68">
        <f t="shared" si="13"/>
        <v>1773969</v>
      </c>
      <c r="CM14" s="41">
        <f t="shared" si="14"/>
        <v>272412</v>
      </c>
      <c r="CN14" s="41" t="str">
        <f t="shared" si="24"/>
        <v/>
      </c>
      <c r="CO14" s="39">
        <f t="shared" si="15"/>
        <v>490048471125</v>
      </c>
      <c r="CP14" s="78">
        <f t="shared" si="16"/>
        <v>0.88305777487985126</v>
      </c>
      <c r="CQ14" s="38">
        <f t="shared" si="17"/>
        <v>0</v>
      </c>
      <c r="CR14" s="38">
        <f t="shared" si="18"/>
        <v>0</v>
      </c>
      <c r="CT14" s="38">
        <f t="shared" si="19"/>
        <v>0</v>
      </c>
      <c r="CU14" s="38">
        <f t="shared" si="20"/>
        <v>690</v>
      </c>
      <c r="CV14" s="118">
        <f t="shared" si="25"/>
        <v>1.25</v>
      </c>
      <c r="CW14" s="118">
        <f t="shared" si="26"/>
        <v>8.4375000000000006E-2</v>
      </c>
      <c r="CZ14" s="118">
        <f t="shared" si="27"/>
        <v>0.97016048641206398</v>
      </c>
      <c r="DE14" s="125">
        <f t="shared" si="28"/>
        <v>1.0326179569210958</v>
      </c>
    </row>
    <row r="15" spans="1:109" s="38" customFormat="1" x14ac:dyDescent="0.25">
      <c r="A15" s="38">
        <v>12</v>
      </c>
      <c r="B15" s="38" t="s">
        <v>353</v>
      </c>
      <c r="C15" s="113"/>
      <c r="E15" s="38" t="s">
        <v>353</v>
      </c>
      <c r="F15" s="120" t="s">
        <v>171</v>
      </c>
      <c r="G15" s="118" t="s">
        <v>630</v>
      </c>
      <c r="H15" s="38">
        <v>180</v>
      </c>
      <c r="I15" s="38">
        <v>180</v>
      </c>
      <c r="J15" s="38">
        <v>400</v>
      </c>
      <c r="K15" s="38">
        <v>13.5</v>
      </c>
      <c r="L15" s="38">
        <v>13.5</v>
      </c>
      <c r="M15" s="38">
        <v>24</v>
      </c>
      <c r="N15" s="38">
        <v>0</v>
      </c>
      <c r="O15" s="38">
        <v>0</v>
      </c>
      <c r="P15" s="163">
        <v>7877.8169520450647</v>
      </c>
      <c r="Q15" s="39">
        <f t="shared" si="29"/>
        <v>3</v>
      </c>
      <c r="R15" s="40">
        <f>J15/I15</f>
        <v>2.2222222222222223</v>
      </c>
      <c r="S15" s="40">
        <f t="shared" si="30"/>
        <v>1</v>
      </c>
      <c r="T15" s="120" t="s">
        <v>208</v>
      </c>
      <c r="W15" s="118">
        <v>1</v>
      </c>
      <c r="X15" s="38">
        <v>0</v>
      </c>
      <c r="Y15" s="38">
        <v>0</v>
      </c>
      <c r="Z15" s="94">
        <v>1470.2200321059497</v>
      </c>
      <c r="AA15" s="125">
        <v>0</v>
      </c>
      <c r="AB15" s="125">
        <v>0</v>
      </c>
      <c r="AE15" s="38">
        <v>20</v>
      </c>
      <c r="AF15" s="123">
        <v>690</v>
      </c>
      <c r="AG15" s="124">
        <v>210000</v>
      </c>
      <c r="AH15" s="94">
        <v>14.519</v>
      </c>
      <c r="AI15" s="97">
        <v>6.4822134047165596</v>
      </c>
      <c r="AJ15" s="97">
        <v>6.4822134047165614</v>
      </c>
      <c r="AK15" s="125">
        <v>4.8750400000000003</v>
      </c>
      <c r="AL15" s="121">
        <v>1.0326179569210958</v>
      </c>
      <c r="AM15" s="114">
        <v>0.74657677830827429</v>
      </c>
      <c r="AN15" s="118">
        <f t="shared" si="21"/>
        <v>0.77092858750142412</v>
      </c>
      <c r="AO15" s="114">
        <v>0.75206410150780345</v>
      </c>
      <c r="AP15" s="177">
        <v>0.48507221880909546</v>
      </c>
      <c r="AQ15" s="173">
        <v>1</v>
      </c>
      <c r="AR15" s="94">
        <v>1</v>
      </c>
      <c r="AT15" s="97">
        <v>1</v>
      </c>
      <c r="AU15" s="38">
        <v>1</v>
      </c>
      <c r="AW15" s="38">
        <v>0.85</v>
      </c>
      <c r="BA15" s="38">
        <f t="shared" si="3"/>
        <v>0.48507221880909546</v>
      </c>
      <c r="BB15" s="79"/>
      <c r="BC15" s="94">
        <v>1</v>
      </c>
      <c r="BE15" s="97">
        <v>1</v>
      </c>
      <c r="BF15" s="38">
        <v>1</v>
      </c>
      <c r="BG15" s="40">
        <f t="shared" si="4"/>
        <v>1</v>
      </c>
      <c r="BH15" s="94"/>
      <c r="BI15" s="94"/>
      <c r="BJ15" s="94"/>
      <c r="BK15" s="40">
        <f t="shared" si="22"/>
        <v>1</v>
      </c>
      <c r="BL15" s="73"/>
      <c r="BM15" s="94">
        <v>1</v>
      </c>
      <c r="BO15" s="97">
        <v>1</v>
      </c>
      <c r="BP15" s="38">
        <v>1</v>
      </c>
      <c r="BQ15" s="40">
        <f t="shared" si="5"/>
        <v>1</v>
      </c>
      <c r="BR15" s="94">
        <v>1</v>
      </c>
      <c r="BS15" s="94">
        <v>1</v>
      </c>
      <c r="BT15" s="94">
        <v>1</v>
      </c>
      <c r="BU15" s="40">
        <f t="shared" si="6"/>
        <v>1</v>
      </c>
      <c r="BV15" s="82">
        <v>1</v>
      </c>
      <c r="BW15" s="94">
        <v>1</v>
      </c>
      <c r="BX15" s="48"/>
      <c r="BY15" s="97">
        <v>1</v>
      </c>
      <c r="BZ15" s="48">
        <v>1</v>
      </c>
      <c r="CA15" s="40">
        <f t="shared" si="7"/>
        <v>1</v>
      </c>
      <c r="CB15" s="94">
        <v>1</v>
      </c>
      <c r="CC15" s="94">
        <v>1</v>
      </c>
      <c r="CD15" s="94">
        <v>1</v>
      </c>
      <c r="CE15" s="40">
        <f t="shared" si="8"/>
        <v>1</v>
      </c>
      <c r="CF15" s="73"/>
      <c r="CG15" s="41">
        <f t="shared" si="23"/>
        <v>13812</v>
      </c>
      <c r="CH15" s="41">
        <f t="shared" si="9"/>
        <v>285363479</v>
      </c>
      <c r="CI15" s="41">
        <f t="shared" si="10"/>
        <v>13551696</v>
      </c>
      <c r="CJ15" s="41">
        <f t="shared" si="11"/>
        <v>1426817.395</v>
      </c>
      <c r="CK15" s="41">
        <f t="shared" si="12"/>
        <v>150574.39999999999</v>
      </c>
      <c r="CL15" s="68">
        <f t="shared" si="13"/>
        <v>1773969</v>
      </c>
      <c r="CM15" s="41">
        <f t="shared" si="14"/>
        <v>272412</v>
      </c>
      <c r="CN15" s="41" t="str">
        <f t="shared" si="24"/>
        <v/>
      </c>
      <c r="CO15" s="39">
        <f t="shared" si="15"/>
        <v>490048471125</v>
      </c>
      <c r="CP15" s="78">
        <f t="shared" si="16"/>
        <v>0.75206410150780345</v>
      </c>
      <c r="CQ15" s="38">
        <f t="shared" si="17"/>
        <v>0</v>
      </c>
      <c r="CR15" s="38">
        <f t="shared" si="18"/>
        <v>0</v>
      </c>
      <c r="CT15" s="38">
        <f t="shared" si="19"/>
        <v>0</v>
      </c>
      <c r="CU15" s="38">
        <f t="shared" si="20"/>
        <v>690</v>
      </c>
      <c r="CV15" s="118">
        <f t="shared" si="25"/>
        <v>1.25</v>
      </c>
      <c r="CW15" s="118">
        <f t="shared" si="26"/>
        <v>8.4375000000000006E-2</v>
      </c>
      <c r="CZ15" s="118">
        <f t="shared" si="27"/>
        <v>0.9755301771143805</v>
      </c>
      <c r="DE15" s="125">
        <f t="shared" si="28"/>
        <v>1.0326179569210958</v>
      </c>
    </row>
    <row r="16" spans="1:109" s="38" customFormat="1" x14ac:dyDescent="0.25">
      <c r="A16" s="38">
        <v>13</v>
      </c>
      <c r="B16" s="38" t="s">
        <v>354</v>
      </c>
      <c r="C16" s="113"/>
      <c r="E16" s="38" t="s">
        <v>354</v>
      </c>
      <c r="F16" s="120" t="s">
        <v>171</v>
      </c>
      <c r="G16" s="118" t="s">
        <v>630</v>
      </c>
      <c r="H16" s="38">
        <v>180</v>
      </c>
      <c r="I16" s="38">
        <v>180</v>
      </c>
      <c r="J16" s="38">
        <v>400</v>
      </c>
      <c r="K16" s="38">
        <v>13.5</v>
      </c>
      <c r="L16" s="38">
        <v>13.5</v>
      </c>
      <c r="M16" s="38">
        <v>24</v>
      </c>
      <c r="N16" s="38">
        <v>0</v>
      </c>
      <c r="O16" s="38">
        <v>0</v>
      </c>
      <c r="P16" s="163">
        <v>10477.496546219936</v>
      </c>
      <c r="Q16" s="39">
        <f t="shared" si="29"/>
        <v>3</v>
      </c>
      <c r="R16" s="40">
        <f t="shared" ref="R16:R23" si="31">J16/I16</f>
        <v>2.2222222222222223</v>
      </c>
      <c r="S16" s="40">
        <f t="shared" si="30"/>
        <v>1</v>
      </c>
      <c r="T16" s="120" t="s">
        <v>208</v>
      </c>
      <c r="W16" s="118">
        <v>1</v>
      </c>
      <c r="X16" s="38">
        <v>0</v>
      </c>
      <c r="Y16" s="38">
        <v>0</v>
      </c>
      <c r="Z16" s="94">
        <v>1024.8940306580939</v>
      </c>
      <c r="AA16" s="125">
        <v>0</v>
      </c>
      <c r="AB16" s="125">
        <v>0</v>
      </c>
      <c r="AE16" s="38">
        <v>20</v>
      </c>
      <c r="AF16" s="123">
        <v>690</v>
      </c>
      <c r="AG16" s="124">
        <v>210000</v>
      </c>
      <c r="AH16" s="94">
        <v>14.519</v>
      </c>
      <c r="AI16" s="97">
        <v>5.2568237321193827</v>
      </c>
      <c r="AJ16" s="97">
        <v>9.2987954997459781</v>
      </c>
      <c r="AK16" s="125">
        <v>4.8126300000000004</v>
      </c>
      <c r="AL16" s="121">
        <v>1.0326179569210958</v>
      </c>
      <c r="AM16" s="114">
        <v>0.51787997704988276</v>
      </c>
      <c r="AN16" s="118">
        <f t="shared" si="21"/>
        <v>0.53477216383159387</v>
      </c>
      <c r="AO16" s="114">
        <v>0.51755412839560466</v>
      </c>
      <c r="AP16" s="177">
        <v>0.48507221880909546</v>
      </c>
      <c r="AQ16" s="173">
        <v>1.33</v>
      </c>
      <c r="AR16" s="94">
        <v>1</v>
      </c>
      <c r="AT16" s="97">
        <v>1</v>
      </c>
      <c r="AU16" s="38">
        <v>1</v>
      </c>
      <c r="AW16" s="38">
        <v>0.85</v>
      </c>
      <c r="BA16" s="38">
        <f t="shared" si="3"/>
        <v>0.48507221880909546</v>
      </c>
      <c r="BB16" s="79"/>
      <c r="BC16" s="94">
        <v>1</v>
      </c>
      <c r="BE16" s="97">
        <v>1</v>
      </c>
      <c r="BF16" s="38">
        <v>1</v>
      </c>
      <c r="BG16" s="40">
        <f t="shared" si="4"/>
        <v>1</v>
      </c>
      <c r="BH16" s="94"/>
      <c r="BI16" s="94"/>
      <c r="BJ16" s="94"/>
      <c r="BK16" s="40">
        <f t="shared" si="22"/>
        <v>1</v>
      </c>
      <c r="BL16" s="73"/>
      <c r="BM16" s="94">
        <v>1</v>
      </c>
      <c r="BO16" s="97">
        <v>1</v>
      </c>
      <c r="BP16" s="38">
        <v>1</v>
      </c>
      <c r="BQ16" s="40">
        <f t="shared" si="5"/>
        <v>1</v>
      </c>
      <c r="BR16" s="94">
        <v>1</v>
      </c>
      <c r="BS16" s="94">
        <v>1</v>
      </c>
      <c r="BT16" s="94">
        <v>1</v>
      </c>
      <c r="BU16" s="40">
        <f t="shared" si="6"/>
        <v>1</v>
      </c>
      <c r="BV16" s="82">
        <v>1</v>
      </c>
      <c r="BW16" s="94">
        <v>1</v>
      </c>
      <c r="BX16" s="48"/>
      <c r="BY16" s="97">
        <v>1</v>
      </c>
      <c r="BZ16" s="48">
        <v>1</v>
      </c>
      <c r="CA16" s="40">
        <f t="shared" si="7"/>
        <v>1</v>
      </c>
      <c r="CB16" s="94">
        <v>1</v>
      </c>
      <c r="CC16" s="94">
        <v>1</v>
      </c>
      <c r="CD16" s="94">
        <v>1</v>
      </c>
      <c r="CE16" s="40">
        <f t="shared" si="8"/>
        <v>1</v>
      </c>
      <c r="CF16" s="73"/>
      <c r="CG16" s="41">
        <f t="shared" si="23"/>
        <v>13812</v>
      </c>
      <c r="CH16" s="41">
        <f t="shared" si="9"/>
        <v>285363479</v>
      </c>
      <c r="CI16" s="41">
        <f t="shared" si="10"/>
        <v>13551696</v>
      </c>
      <c r="CJ16" s="41">
        <f t="shared" si="11"/>
        <v>1426817.395</v>
      </c>
      <c r="CK16" s="41">
        <f t="shared" si="12"/>
        <v>150574.39999999999</v>
      </c>
      <c r="CL16" s="68">
        <f t="shared" si="13"/>
        <v>1773969</v>
      </c>
      <c r="CM16" s="41">
        <f t="shared" si="14"/>
        <v>272412</v>
      </c>
      <c r="CN16" s="41" t="str">
        <f t="shared" si="24"/>
        <v/>
      </c>
      <c r="CO16" s="39">
        <f t="shared" si="15"/>
        <v>490048471125</v>
      </c>
      <c r="CP16" s="78">
        <f t="shared" si="16"/>
        <v>0.51755412839560466</v>
      </c>
      <c r="CQ16" s="38">
        <f t="shared" si="17"/>
        <v>0</v>
      </c>
      <c r="CR16" s="38">
        <f t="shared" si="18"/>
        <v>0</v>
      </c>
      <c r="CT16" s="38">
        <f t="shared" si="19"/>
        <v>0</v>
      </c>
      <c r="CU16" s="38">
        <f t="shared" si="20"/>
        <v>690</v>
      </c>
      <c r="CV16" s="118">
        <f t="shared" si="25"/>
        <v>1.25</v>
      </c>
      <c r="CW16" s="118">
        <f t="shared" si="26"/>
        <v>8.4375000000000006E-2</v>
      </c>
      <c r="CZ16" s="118">
        <f t="shared" si="27"/>
        <v>0.96780304473474543</v>
      </c>
      <c r="DE16" s="125">
        <f t="shared" si="28"/>
        <v>1.0326179569210958</v>
      </c>
    </row>
    <row r="17" spans="1:109" s="38" customFormat="1" x14ac:dyDescent="0.25">
      <c r="A17" s="38">
        <v>14</v>
      </c>
      <c r="B17" s="38" t="s">
        <v>355</v>
      </c>
      <c r="C17" s="113"/>
      <c r="E17" s="38" t="s">
        <v>355</v>
      </c>
      <c r="F17" s="120" t="s">
        <v>171</v>
      </c>
      <c r="G17" s="118" t="s">
        <v>630</v>
      </c>
      <c r="H17" s="38">
        <v>180</v>
      </c>
      <c r="I17" s="38">
        <v>180</v>
      </c>
      <c r="J17" s="38">
        <v>400</v>
      </c>
      <c r="K17" s="38">
        <v>13.5</v>
      </c>
      <c r="L17" s="38">
        <v>13.5</v>
      </c>
      <c r="M17" s="38">
        <v>24</v>
      </c>
      <c r="N17" s="38">
        <v>0</v>
      </c>
      <c r="O17" s="38">
        <v>0</v>
      </c>
      <c r="P17" s="163">
        <v>13155.954309915256</v>
      </c>
      <c r="Q17" s="39">
        <f t="shared" si="29"/>
        <v>3</v>
      </c>
      <c r="R17" s="40">
        <f t="shared" si="31"/>
        <v>2.2222222222222223</v>
      </c>
      <c r="S17" s="40">
        <f t="shared" si="30"/>
        <v>1</v>
      </c>
      <c r="T17" s="120" t="s">
        <v>208</v>
      </c>
      <c r="W17" s="118">
        <v>1</v>
      </c>
      <c r="X17" s="38">
        <v>0</v>
      </c>
      <c r="Y17" s="38">
        <v>0</v>
      </c>
      <c r="Z17" s="94">
        <v>722.39830574719929</v>
      </c>
      <c r="AA17" s="125">
        <v>0</v>
      </c>
      <c r="AB17" s="125">
        <v>0</v>
      </c>
      <c r="AE17" s="38">
        <v>20</v>
      </c>
      <c r="AF17" s="123">
        <v>690</v>
      </c>
      <c r="AG17" s="124">
        <v>210000</v>
      </c>
      <c r="AH17" s="94">
        <v>14.519</v>
      </c>
      <c r="AI17" s="97">
        <v>4.7303796685404089</v>
      </c>
      <c r="AJ17" s="97">
        <v>13.192555857592344</v>
      </c>
      <c r="AK17" s="125">
        <v>4.5620900000000004</v>
      </c>
      <c r="AL17" s="121">
        <v>1.0326179569210958</v>
      </c>
      <c r="AM17" s="114">
        <v>0.34747550432859042</v>
      </c>
      <c r="AN17" s="118">
        <f t="shared" si="21"/>
        <v>0.35880944535991643</v>
      </c>
      <c r="AO17" s="114">
        <v>0.34580789721458771</v>
      </c>
      <c r="AP17" s="177">
        <v>0.48507221880909546</v>
      </c>
      <c r="AQ17" s="173">
        <v>1.67</v>
      </c>
      <c r="AR17" s="94">
        <v>1</v>
      </c>
      <c r="AT17" s="97">
        <v>1</v>
      </c>
      <c r="AU17" s="38">
        <v>1</v>
      </c>
      <c r="AW17" s="38">
        <v>0.85</v>
      </c>
      <c r="BA17" s="38">
        <f t="shared" si="3"/>
        <v>0.48507221880909546</v>
      </c>
      <c r="BB17" s="79"/>
      <c r="BC17" s="94">
        <v>1</v>
      </c>
      <c r="BE17" s="97">
        <v>1</v>
      </c>
      <c r="BF17" s="38">
        <v>1</v>
      </c>
      <c r="BG17" s="40">
        <f t="shared" si="4"/>
        <v>1</v>
      </c>
      <c r="BH17" s="94"/>
      <c r="BI17" s="94"/>
      <c r="BJ17" s="94"/>
      <c r="BK17" s="40">
        <f t="shared" si="22"/>
        <v>1</v>
      </c>
      <c r="BL17" s="73"/>
      <c r="BM17" s="94">
        <v>1</v>
      </c>
      <c r="BO17" s="97">
        <v>1</v>
      </c>
      <c r="BP17" s="38">
        <v>1</v>
      </c>
      <c r="BQ17" s="40">
        <f t="shared" si="5"/>
        <v>1</v>
      </c>
      <c r="BR17" s="94">
        <v>1</v>
      </c>
      <c r="BS17" s="94">
        <v>1</v>
      </c>
      <c r="BT17" s="94">
        <v>1</v>
      </c>
      <c r="BU17" s="40">
        <f t="shared" si="6"/>
        <v>1</v>
      </c>
      <c r="BV17" s="82">
        <v>1</v>
      </c>
      <c r="BW17" s="94">
        <v>1</v>
      </c>
      <c r="BX17" s="48"/>
      <c r="BY17" s="97">
        <v>1</v>
      </c>
      <c r="BZ17" s="48">
        <v>1</v>
      </c>
      <c r="CA17" s="40">
        <f t="shared" si="7"/>
        <v>1</v>
      </c>
      <c r="CB17" s="94">
        <v>1</v>
      </c>
      <c r="CC17" s="94">
        <v>1</v>
      </c>
      <c r="CD17" s="94">
        <v>1</v>
      </c>
      <c r="CE17" s="40">
        <f t="shared" si="8"/>
        <v>1</v>
      </c>
      <c r="CF17" s="73"/>
      <c r="CG17" s="41">
        <f t="shared" si="23"/>
        <v>13812</v>
      </c>
      <c r="CH17" s="41">
        <f t="shared" si="9"/>
        <v>285363479</v>
      </c>
      <c r="CI17" s="41">
        <f t="shared" si="10"/>
        <v>13551696</v>
      </c>
      <c r="CJ17" s="41">
        <f t="shared" si="11"/>
        <v>1426817.395</v>
      </c>
      <c r="CK17" s="41">
        <f t="shared" si="12"/>
        <v>150574.39999999999</v>
      </c>
      <c r="CL17" s="68">
        <f t="shared" si="13"/>
        <v>1773969</v>
      </c>
      <c r="CM17" s="41">
        <f t="shared" si="14"/>
        <v>272412</v>
      </c>
      <c r="CN17" s="41" t="str">
        <f t="shared" si="24"/>
        <v/>
      </c>
      <c r="CO17" s="39">
        <f t="shared" si="15"/>
        <v>490048471125</v>
      </c>
      <c r="CP17" s="78">
        <f t="shared" si="16"/>
        <v>0.34580789721458766</v>
      </c>
      <c r="CQ17" s="38">
        <f t="shared" si="17"/>
        <v>0</v>
      </c>
      <c r="CR17" s="38">
        <f t="shared" si="18"/>
        <v>0</v>
      </c>
      <c r="CT17" s="38">
        <f t="shared" si="19"/>
        <v>0</v>
      </c>
      <c r="CU17" s="38">
        <f t="shared" si="20"/>
        <v>690</v>
      </c>
      <c r="CV17" s="118">
        <f t="shared" si="25"/>
        <v>1.25</v>
      </c>
      <c r="CW17" s="118">
        <f t="shared" si="26"/>
        <v>8.4375000000000006E-2</v>
      </c>
      <c r="CZ17" s="118">
        <f t="shared" si="27"/>
        <v>0.96376475504348258</v>
      </c>
      <c r="DE17" s="125">
        <f t="shared" si="28"/>
        <v>1.0326179569210958</v>
      </c>
    </row>
    <row r="18" spans="1:109" s="38" customFormat="1" x14ac:dyDescent="0.25">
      <c r="A18" s="38">
        <v>15</v>
      </c>
      <c r="B18" s="38" t="s">
        <v>356</v>
      </c>
      <c r="C18" s="113"/>
      <c r="E18" s="38" t="s">
        <v>356</v>
      </c>
      <c r="F18" s="120" t="s">
        <v>171</v>
      </c>
      <c r="G18" s="118" t="s">
        <v>630</v>
      </c>
      <c r="H18" s="38">
        <v>180</v>
      </c>
      <c r="I18" s="38">
        <v>180</v>
      </c>
      <c r="J18" s="38">
        <v>400</v>
      </c>
      <c r="K18" s="38">
        <v>13.5</v>
      </c>
      <c r="L18" s="38">
        <v>13.5</v>
      </c>
      <c r="M18" s="38">
        <v>24</v>
      </c>
      <c r="N18" s="38">
        <v>0</v>
      </c>
      <c r="O18" s="38">
        <v>0</v>
      </c>
      <c r="P18" s="163">
        <v>15755.633904090129</v>
      </c>
      <c r="Q18" s="39">
        <f t="shared" si="29"/>
        <v>3</v>
      </c>
      <c r="R18" s="40">
        <f t="shared" si="31"/>
        <v>2.2222222222222223</v>
      </c>
      <c r="S18" s="40">
        <f>H18/I18</f>
        <v>1</v>
      </c>
      <c r="T18" s="120" t="s">
        <v>208</v>
      </c>
      <c r="W18" s="118">
        <v>1</v>
      </c>
      <c r="X18" s="38">
        <v>0</v>
      </c>
      <c r="Y18" s="38">
        <v>0</v>
      </c>
      <c r="Z18" s="94">
        <v>534.19566457231497</v>
      </c>
      <c r="AA18" s="125">
        <v>0</v>
      </c>
      <c r="AB18" s="125">
        <v>0</v>
      </c>
      <c r="AE18" s="38">
        <v>20</v>
      </c>
      <c r="AF18" s="123">
        <v>690</v>
      </c>
      <c r="AG18" s="124">
        <v>210000</v>
      </c>
      <c r="AH18" s="94">
        <v>14.519</v>
      </c>
      <c r="AI18" s="97">
        <v>4.4601073314728614</v>
      </c>
      <c r="AJ18" s="97">
        <v>17.840429325891449</v>
      </c>
      <c r="AK18" s="125">
        <v>4.3897899999999996</v>
      </c>
      <c r="AL18" s="121">
        <v>1.0326179569210958</v>
      </c>
      <c r="AM18" s="114">
        <v>0.24759549892610452</v>
      </c>
      <c r="AN18" s="118">
        <f t="shared" si="21"/>
        <v>0.25567155824393345</v>
      </c>
      <c r="AO18" s="114">
        <v>0.24605854039785843</v>
      </c>
      <c r="AP18" s="177">
        <v>0.48507221880909546</v>
      </c>
      <c r="AQ18" s="173">
        <v>2</v>
      </c>
      <c r="AR18" s="94">
        <v>1</v>
      </c>
      <c r="AT18" s="97">
        <v>1</v>
      </c>
      <c r="AU18" s="38">
        <v>1</v>
      </c>
      <c r="AW18" s="38">
        <v>0.85</v>
      </c>
      <c r="BA18" s="38">
        <f t="shared" si="3"/>
        <v>0.48507221880909546</v>
      </c>
      <c r="BB18" s="79"/>
      <c r="BC18" s="94">
        <v>1</v>
      </c>
      <c r="BE18" s="97">
        <v>1</v>
      </c>
      <c r="BF18" s="38">
        <v>1</v>
      </c>
      <c r="BG18" s="40">
        <f t="shared" si="4"/>
        <v>1</v>
      </c>
      <c r="BH18" s="94"/>
      <c r="BI18" s="94"/>
      <c r="BJ18" s="94"/>
      <c r="BK18" s="40">
        <f t="shared" si="22"/>
        <v>1</v>
      </c>
      <c r="BL18" s="73"/>
      <c r="BM18" s="94">
        <v>1</v>
      </c>
      <c r="BO18" s="97">
        <v>1</v>
      </c>
      <c r="BP18" s="38">
        <v>1</v>
      </c>
      <c r="BQ18" s="40">
        <f t="shared" si="5"/>
        <v>1</v>
      </c>
      <c r="BR18" s="94">
        <v>1</v>
      </c>
      <c r="BS18" s="94">
        <v>1</v>
      </c>
      <c r="BT18" s="94">
        <v>1</v>
      </c>
      <c r="BU18" s="40">
        <f t="shared" si="6"/>
        <v>1</v>
      </c>
      <c r="BV18" s="82">
        <v>1</v>
      </c>
      <c r="BW18" s="94">
        <v>1</v>
      </c>
      <c r="BX18" s="48"/>
      <c r="BY18" s="97">
        <v>1</v>
      </c>
      <c r="BZ18" s="48">
        <v>1</v>
      </c>
      <c r="CA18" s="40">
        <f t="shared" si="7"/>
        <v>1</v>
      </c>
      <c r="CB18" s="94">
        <v>1</v>
      </c>
      <c r="CC18" s="94">
        <v>1</v>
      </c>
      <c r="CD18" s="94">
        <v>1</v>
      </c>
      <c r="CE18" s="40">
        <f t="shared" si="8"/>
        <v>1</v>
      </c>
      <c r="CF18" s="73"/>
      <c r="CG18" s="41">
        <f t="shared" si="23"/>
        <v>13812</v>
      </c>
      <c r="CH18" s="41">
        <f t="shared" si="9"/>
        <v>285363479</v>
      </c>
      <c r="CI18" s="41">
        <f t="shared" si="10"/>
        <v>13551696</v>
      </c>
      <c r="CJ18" s="41">
        <f t="shared" si="11"/>
        <v>1426817.395</v>
      </c>
      <c r="CK18" s="41">
        <f t="shared" si="12"/>
        <v>150574.39999999999</v>
      </c>
      <c r="CL18" s="68">
        <f t="shared" si="13"/>
        <v>1773969</v>
      </c>
      <c r="CM18" s="41">
        <f t="shared" si="14"/>
        <v>272412</v>
      </c>
      <c r="CN18" s="41" t="str">
        <f t="shared" si="24"/>
        <v/>
      </c>
      <c r="CO18" s="39">
        <f t="shared" si="15"/>
        <v>490048471125</v>
      </c>
      <c r="CP18" s="78">
        <f t="shared" si="16"/>
        <v>0.24605854039785846</v>
      </c>
      <c r="CQ18" s="38">
        <f t="shared" si="17"/>
        <v>0</v>
      </c>
      <c r="CR18" s="38">
        <f t="shared" si="18"/>
        <v>0</v>
      </c>
      <c r="CT18" s="38">
        <f t="shared" si="19"/>
        <v>0</v>
      </c>
      <c r="CU18" s="38">
        <f t="shared" si="20"/>
        <v>690</v>
      </c>
      <c r="CV18" s="118">
        <f t="shared" si="25"/>
        <v>1.25</v>
      </c>
      <c r="CW18" s="118">
        <f t="shared" si="26"/>
        <v>8.4375000000000006E-2</v>
      </c>
      <c r="CZ18" s="118">
        <f t="shared" si="27"/>
        <v>0.9624009103237704</v>
      </c>
      <c r="DE18" s="125">
        <f t="shared" si="28"/>
        <v>1.0326179569210958</v>
      </c>
    </row>
    <row r="19" spans="1:109" s="38" customFormat="1" x14ac:dyDescent="0.25">
      <c r="A19" s="38">
        <v>16</v>
      </c>
      <c r="B19" s="38" t="s">
        <v>357</v>
      </c>
      <c r="C19" s="113"/>
      <c r="E19" s="38" t="s">
        <v>357</v>
      </c>
      <c r="F19" s="120" t="s">
        <v>171</v>
      </c>
      <c r="G19" s="118" t="s">
        <v>630</v>
      </c>
      <c r="H19" s="38">
        <v>180</v>
      </c>
      <c r="I19" s="38">
        <v>180</v>
      </c>
      <c r="J19" s="38">
        <v>400</v>
      </c>
      <c r="K19" s="38">
        <v>13.5</v>
      </c>
      <c r="L19" s="38">
        <v>13.5</v>
      </c>
      <c r="M19" s="38">
        <v>24</v>
      </c>
      <c r="N19" s="38">
        <v>0</v>
      </c>
      <c r="O19" s="38">
        <v>0</v>
      </c>
      <c r="P19" s="163">
        <v>19694.54238011266</v>
      </c>
      <c r="Q19" s="39">
        <f t="shared" si="29"/>
        <v>3</v>
      </c>
      <c r="R19" s="40">
        <f t="shared" si="31"/>
        <v>2.2222222222222223</v>
      </c>
      <c r="S19" s="40">
        <f t="shared" si="30"/>
        <v>1</v>
      </c>
      <c r="T19" s="120" t="s">
        <v>208</v>
      </c>
      <c r="W19" s="118">
        <v>1</v>
      </c>
      <c r="X19" s="38">
        <v>0</v>
      </c>
      <c r="Y19" s="38">
        <v>0</v>
      </c>
      <c r="Z19" s="94">
        <v>360.69763486220603</v>
      </c>
      <c r="AA19" s="125">
        <v>0</v>
      </c>
      <c r="AB19" s="125">
        <v>0</v>
      </c>
      <c r="AE19" s="38">
        <v>20</v>
      </c>
      <c r="AF19" s="123">
        <v>690</v>
      </c>
      <c r="AG19" s="124">
        <v>210000</v>
      </c>
      <c r="AH19" s="94">
        <v>14.519</v>
      </c>
      <c r="AI19" s="97">
        <v>4.2274876589709898</v>
      </c>
      <c r="AJ19" s="97">
        <v>26.421797868568685</v>
      </c>
      <c r="AK19" s="125">
        <v>4.2003300000000001</v>
      </c>
      <c r="AL19" s="121">
        <v>1.0326179569210958</v>
      </c>
      <c r="AM19" s="114">
        <v>0.16063857656897307</v>
      </c>
      <c r="AN19" s="118">
        <f t="shared" si="21"/>
        <v>0.16587827873936598</v>
      </c>
      <c r="AO19" s="114">
        <v>0.15897214946893162</v>
      </c>
      <c r="AP19" s="177">
        <v>0.48507221880909546</v>
      </c>
      <c r="AQ19" s="173">
        <v>2.5</v>
      </c>
      <c r="AR19" s="94">
        <v>1</v>
      </c>
      <c r="AT19" s="97">
        <v>1</v>
      </c>
      <c r="AU19" s="38">
        <v>1</v>
      </c>
      <c r="AW19" s="38">
        <v>0.85</v>
      </c>
      <c r="BA19" s="38">
        <f t="shared" si="3"/>
        <v>0.48507221880909546</v>
      </c>
      <c r="BB19" s="79"/>
      <c r="BC19" s="94">
        <v>1</v>
      </c>
      <c r="BE19" s="97">
        <v>1</v>
      </c>
      <c r="BF19" s="38">
        <v>1</v>
      </c>
      <c r="BG19" s="40">
        <f t="shared" si="4"/>
        <v>1</v>
      </c>
      <c r="BH19" s="94"/>
      <c r="BI19" s="94"/>
      <c r="BJ19" s="94"/>
      <c r="BK19" s="40">
        <f t="shared" si="22"/>
        <v>1</v>
      </c>
      <c r="BL19" s="73"/>
      <c r="BM19" s="94">
        <v>1</v>
      </c>
      <c r="BO19" s="97">
        <v>1</v>
      </c>
      <c r="BP19" s="38">
        <v>1</v>
      </c>
      <c r="BQ19" s="40">
        <f t="shared" si="5"/>
        <v>1</v>
      </c>
      <c r="BR19" s="94">
        <v>1</v>
      </c>
      <c r="BS19" s="94">
        <v>1</v>
      </c>
      <c r="BT19" s="94">
        <v>1</v>
      </c>
      <c r="BU19" s="40">
        <f t="shared" si="6"/>
        <v>1</v>
      </c>
      <c r="BV19" s="82">
        <v>1</v>
      </c>
      <c r="BW19" s="94">
        <v>1</v>
      </c>
      <c r="BX19" s="48"/>
      <c r="BY19" s="97">
        <v>1</v>
      </c>
      <c r="BZ19" s="48">
        <v>1</v>
      </c>
      <c r="CA19" s="40">
        <f t="shared" si="7"/>
        <v>1</v>
      </c>
      <c r="CB19" s="94">
        <v>1</v>
      </c>
      <c r="CC19" s="94">
        <v>1</v>
      </c>
      <c r="CD19" s="94">
        <v>1</v>
      </c>
      <c r="CE19" s="40">
        <f t="shared" si="8"/>
        <v>1</v>
      </c>
      <c r="CF19" s="73"/>
      <c r="CG19" s="41">
        <f t="shared" si="23"/>
        <v>13812</v>
      </c>
      <c r="CH19" s="41">
        <f t="shared" si="9"/>
        <v>285363479</v>
      </c>
      <c r="CI19" s="41">
        <f t="shared" si="10"/>
        <v>13551696</v>
      </c>
      <c r="CJ19" s="41">
        <f t="shared" si="11"/>
        <v>1426817.395</v>
      </c>
      <c r="CK19" s="41">
        <f t="shared" si="12"/>
        <v>150574.39999999999</v>
      </c>
      <c r="CL19" s="68">
        <f t="shared" si="13"/>
        <v>1773969</v>
      </c>
      <c r="CM19" s="41">
        <f t="shared" si="14"/>
        <v>272412</v>
      </c>
      <c r="CN19" s="41" t="str">
        <f t="shared" si="24"/>
        <v/>
      </c>
      <c r="CO19" s="39">
        <f t="shared" si="15"/>
        <v>490048471125</v>
      </c>
      <c r="CP19" s="78">
        <f t="shared" si="16"/>
        <v>0.15897214946893165</v>
      </c>
      <c r="CQ19" s="38">
        <f t="shared" si="17"/>
        <v>0</v>
      </c>
      <c r="CR19" s="38">
        <f t="shared" si="18"/>
        <v>0</v>
      </c>
      <c r="CT19" s="38">
        <f t="shared" si="19"/>
        <v>0</v>
      </c>
      <c r="CU19" s="38">
        <f t="shared" si="20"/>
        <v>690</v>
      </c>
      <c r="CV19" s="118">
        <f t="shared" si="25"/>
        <v>1.25</v>
      </c>
      <c r="CW19" s="118">
        <f t="shared" si="26"/>
        <v>8.4375000000000006E-2</v>
      </c>
      <c r="CZ19" s="118">
        <f t="shared" si="27"/>
        <v>0.95836628325951279</v>
      </c>
      <c r="DE19" s="125">
        <f t="shared" si="28"/>
        <v>1.0326179569210958</v>
      </c>
    </row>
    <row r="20" spans="1:109" s="38" customFormat="1" x14ac:dyDescent="0.25">
      <c r="A20" s="38">
        <v>17</v>
      </c>
      <c r="B20" s="38" t="s">
        <v>358</v>
      </c>
      <c r="C20" s="113"/>
      <c r="E20" s="38" t="s">
        <v>358</v>
      </c>
      <c r="F20" s="120" t="s">
        <v>171</v>
      </c>
      <c r="G20" s="118" t="s">
        <v>630</v>
      </c>
      <c r="H20" s="38">
        <v>180</v>
      </c>
      <c r="I20" s="38">
        <v>180</v>
      </c>
      <c r="J20" s="38">
        <v>400</v>
      </c>
      <c r="K20" s="38">
        <v>13.5</v>
      </c>
      <c r="L20" s="38">
        <v>13.5</v>
      </c>
      <c r="M20" s="38">
        <v>19.3</v>
      </c>
      <c r="N20" s="38">
        <v>0</v>
      </c>
      <c r="O20" s="38">
        <v>0</v>
      </c>
      <c r="P20" s="163">
        <v>2437.5659041345953</v>
      </c>
      <c r="Q20" s="39">
        <f t="shared" si="29"/>
        <v>3</v>
      </c>
      <c r="R20" s="40">
        <f t="shared" si="31"/>
        <v>2.2222222222222223</v>
      </c>
      <c r="S20" s="40">
        <f t="shared" si="30"/>
        <v>1</v>
      </c>
      <c r="T20" s="120" t="s">
        <v>208</v>
      </c>
      <c r="W20" s="118">
        <v>1</v>
      </c>
      <c r="X20" s="38">
        <v>0</v>
      </c>
      <c r="Y20" s="38">
        <v>0</v>
      </c>
      <c r="Z20" s="94">
        <v>2256.4337304119463</v>
      </c>
      <c r="AA20" s="125">
        <v>0</v>
      </c>
      <c r="AB20" s="125">
        <v>0</v>
      </c>
      <c r="AE20" s="38">
        <v>20</v>
      </c>
      <c r="AF20" s="123">
        <v>690</v>
      </c>
      <c r="AG20" s="124">
        <v>210000</v>
      </c>
      <c r="AH20" s="94">
        <v>10.108000000000001</v>
      </c>
      <c r="AI20" s="97">
        <v>40.972427162657333</v>
      </c>
      <c r="AJ20" s="97">
        <v>3.6875184446391613</v>
      </c>
      <c r="AK20" s="125">
        <v>3.6704699999999999</v>
      </c>
      <c r="AL20" s="121">
        <v>1.011753934997377</v>
      </c>
      <c r="AM20" s="114">
        <v>1.0498659350784161</v>
      </c>
      <c r="AN20" s="118">
        <f t="shared" si="21"/>
        <v>1.0622059910352881</v>
      </c>
      <c r="AO20" s="114">
        <v>0.99537671610458078</v>
      </c>
      <c r="AP20" s="177">
        <v>0.58067325520309199</v>
      </c>
      <c r="AQ20" s="173">
        <v>0.3</v>
      </c>
      <c r="AR20" s="94">
        <v>1</v>
      </c>
      <c r="AT20" s="97">
        <v>1</v>
      </c>
      <c r="AU20" s="38">
        <v>1</v>
      </c>
      <c r="AW20" s="38">
        <v>0.67</v>
      </c>
      <c r="BA20" s="38">
        <f t="shared" si="3"/>
        <v>0.58067325520309199</v>
      </c>
      <c r="BB20" s="79"/>
      <c r="BC20" s="94">
        <v>1</v>
      </c>
      <c r="BE20" s="97">
        <v>1</v>
      </c>
      <c r="BF20" s="38">
        <v>1</v>
      </c>
      <c r="BG20" s="40">
        <f t="shared" si="4"/>
        <v>1</v>
      </c>
      <c r="BH20" s="94"/>
      <c r="BI20" s="94"/>
      <c r="BJ20" s="94"/>
      <c r="BK20" s="40">
        <f t="shared" si="22"/>
        <v>1</v>
      </c>
      <c r="BL20" s="73"/>
      <c r="BM20" s="94">
        <v>1</v>
      </c>
      <c r="BO20" s="97">
        <v>1</v>
      </c>
      <c r="BP20" s="38">
        <v>1</v>
      </c>
      <c r="BQ20" s="40">
        <f t="shared" si="5"/>
        <v>1</v>
      </c>
      <c r="BR20" s="94">
        <v>1</v>
      </c>
      <c r="BS20" s="94">
        <v>1</v>
      </c>
      <c r="BT20" s="94">
        <v>1</v>
      </c>
      <c r="BU20" s="40">
        <f t="shared" si="6"/>
        <v>1</v>
      </c>
      <c r="BV20" s="82">
        <v>1</v>
      </c>
      <c r="BW20" s="94">
        <v>1</v>
      </c>
      <c r="BX20" s="48"/>
      <c r="BY20" s="97">
        <v>1</v>
      </c>
      <c r="BZ20" s="48">
        <v>1</v>
      </c>
      <c r="CA20" s="40">
        <f t="shared" si="7"/>
        <v>1</v>
      </c>
      <c r="CB20" s="94">
        <v>1</v>
      </c>
      <c r="CC20" s="94">
        <v>1</v>
      </c>
      <c r="CD20" s="94">
        <v>1</v>
      </c>
      <c r="CE20" s="40">
        <f t="shared" si="8"/>
        <v>1</v>
      </c>
      <c r="CF20" s="73"/>
      <c r="CG20" s="41">
        <f t="shared" si="23"/>
        <v>12058.900000000001</v>
      </c>
      <c r="CH20" s="41">
        <f t="shared" si="9"/>
        <v>265037891.50833336</v>
      </c>
      <c r="CI20" s="41">
        <f t="shared" si="10"/>
        <v>13345459.855083333</v>
      </c>
      <c r="CJ20" s="41">
        <f t="shared" si="11"/>
        <v>1325189.4575416667</v>
      </c>
      <c r="CK20" s="41">
        <f t="shared" si="12"/>
        <v>148282.88727870371</v>
      </c>
      <c r="CL20" s="68">
        <f t="shared" si="13"/>
        <v>1610492.4249999998</v>
      </c>
      <c r="CM20" s="41">
        <f t="shared" si="14"/>
        <v>253434.6925</v>
      </c>
      <c r="CN20" s="41" t="str">
        <f t="shared" si="24"/>
        <v/>
      </c>
      <c r="CO20" s="39">
        <f t="shared" si="15"/>
        <v>490048471125</v>
      </c>
      <c r="CP20" s="78">
        <f t="shared" si="16"/>
        <v>0.99537671610458089</v>
      </c>
      <c r="CQ20" s="38">
        <f t="shared" si="17"/>
        <v>0</v>
      </c>
      <c r="CR20" s="38">
        <f t="shared" si="18"/>
        <v>0</v>
      </c>
      <c r="CT20" s="38">
        <f t="shared" si="19"/>
        <v>0</v>
      </c>
      <c r="CU20" s="38">
        <f t="shared" si="20"/>
        <v>690</v>
      </c>
      <c r="CV20" s="118">
        <f t="shared" si="25"/>
        <v>1.5544041450777202</v>
      </c>
      <c r="CW20" s="118">
        <f t="shared" si="26"/>
        <v>0.11911729173937553</v>
      </c>
      <c r="CZ20" s="118">
        <f t="shared" si="27"/>
        <v>0.93708444925492129</v>
      </c>
      <c r="DE20" s="125">
        <f t="shared" si="28"/>
        <v>1.011753934997377</v>
      </c>
    </row>
    <row r="21" spans="1:109" s="38" customFormat="1" x14ac:dyDescent="0.25">
      <c r="A21" s="38">
        <v>18</v>
      </c>
      <c r="B21" s="38" t="s">
        <v>359</v>
      </c>
      <c r="C21" s="113"/>
      <c r="E21" s="38" t="s">
        <v>359</v>
      </c>
      <c r="F21" s="120" t="s">
        <v>171</v>
      </c>
      <c r="G21" s="118" t="s">
        <v>630</v>
      </c>
      <c r="H21" s="38">
        <v>180</v>
      </c>
      <c r="I21" s="38">
        <v>180</v>
      </c>
      <c r="J21" s="38">
        <v>400</v>
      </c>
      <c r="K21" s="38">
        <v>13.5</v>
      </c>
      <c r="L21" s="38">
        <v>13.5</v>
      </c>
      <c r="M21" s="38">
        <v>19.3</v>
      </c>
      <c r="N21" s="38">
        <v>0</v>
      </c>
      <c r="O21" s="38">
        <v>0</v>
      </c>
      <c r="P21" s="163">
        <v>4062.6098402243256</v>
      </c>
      <c r="Q21" s="39">
        <f t="shared" si="29"/>
        <v>3</v>
      </c>
      <c r="R21" s="40">
        <f t="shared" si="31"/>
        <v>2.2222222222222223</v>
      </c>
      <c r="S21" s="40">
        <f t="shared" si="30"/>
        <v>1</v>
      </c>
      <c r="T21" s="120" t="s">
        <v>208</v>
      </c>
      <c r="W21" s="118">
        <v>1</v>
      </c>
      <c r="X21" s="38">
        <v>0</v>
      </c>
      <c r="Y21" s="38">
        <v>0</v>
      </c>
      <c r="Z21" s="94">
        <v>2004.0644940075003</v>
      </c>
      <c r="AA21" s="125">
        <v>0</v>
      </c>
      <c r="AB21" s="125">
        <v>0</v>
      </c>
      <c r="AE21" s="38">
        <v>20</v>
      </c>
      <c r="AF21" s="123">
        <v>690</v>
      </c>
      <c r="AG21" s="124">
        <v>210000</v>
      </c>
      <c r="AH21" s="94">
        <v>10.108000000000001</v>
      </c>
      <c r="AI21" s="97">
        <v>16.607531394084681</v>
      </c>
      <c r="AJ21" s="97">
        <v>4.1518828485211712</v>
      </c>
      <c r="AK21" s="125">
        <v>3.9418899999999999</v>
      </c>
      <c r="AL21" s="121">
        <v>1.011753934997377</v>
      </c>
      <c r="AM21" s="114">
        <v>0.98857558118768551</v>
      </c>
      <c r="AN21" s="118">
        <f t="shared" si="21"/>
        <v>1.0001952343089597</v>
      </c>
      <c r="AO21" s="114">
        <v>0.94942226065073898</v>
      </c>
      <c r="AP21" s="177">
        <v>0.58067325520309199</v>
      </c>
      <c r="AQ21" s="173">
        <v>0.5</v>
      </c>
      <c r="AR21" s="94">
        <v>1</v>
      </c>
      <c r="AT21" s="97">
        <v>1</v>
      </c>
      <c r="AU21" s="38">
        <v>1</v>
      </c>
      <c r="AW21" s="38">
        <v>0.67</v>
      </c>
      <c r="BA21" s="38">
        <f t="shared" si="3"/>
        <v>0.58067325520309199</v>
      </c>
      <c r="BB21" s="79"/>
      <c r="BC21" s="94">
        <v>1</v>
      </c>
      <c r="BE21" s="97">
        <v>1</v>
      </c>
      <c r="BF21" s="38">
        <v>1</v>
      </c>
      <c r="BG21" s="40">
        <f t="shared" si="4"/>
        <v>1</v>
      </c>
      <c r="BH21" s="94"/>
      <c r="BI21" s="94"/>
      <c r="BJ21" s="94"/>
      <c r="BK21" s="40">
        <f t="shared" si="22"/>
        <v>1</v>
      </c>
      <c r="BL21" s="73"/>
      <c r="BM21" s="94">
        <v>1</v>
      </c>
      <c r="BO21" s="97">
        <v>1</v>
      </c>
      <c r="BP21" s="38">
        <v>1</v>
      </c>
      <c r="BQ21" s="40">
        <f t="shared" si="5"/>
        <v>1</v>
      </c>
      <c r="BR21" s="94">
        <v>1</v>
      </c>
      <c r="BS21" s="94">
        <v>1</v>
      </c>
      <c r="BT21" s="94">
        <v>1</v>
      </c>
      <c r="BU21" s="40">
        <f t="shared" si="6"/>
        <v>1</v>
      </c>
      <c r="BV21" s="82">
        <v>1</v>
      </c>
      <c r="BW21" s="94">
        <v>1</v>
      </c>
      <c r="BX21" s="48"/>
      <c r="BY21" s="97">
        <v>1</v>
      </c>
      <c r="BZ21" s="48">
        <v>1</v>
      </c>
      <c r="CA21" s="40">
        <f t="shared" si="7"/>
        <v>1</v>
      </c>
      <c r="CB21" s="94">
        <v>1</v>
      </c>
      <c r="CC21" s="94">
        <v>1</v>
      </c>
      <c r="CD21" s="94">
        <v>1</v>
      </c>
      <c r="CE21" s="40">
        <f t="shared" si="8"/>
        <v>1</v>
      </c>
      <c r="CF21" s="73"/>
      <c r="CG21" s="41">
        <f t="shared" si="23"/>
        <v>12058.900000000001</v>
      </c>
      <c r="CH21" s="41">
        <f t="shared" si="9"/>
        <v>265037891.50833336</v>
      </c>
      <c r="CI21" s="41">
        <f t="shared" si="10"/>
        <v>13345459.855083333</v>
      </c>
      <c r="CJ21" s="41">
        <f t="shared" si="11"/>
        <v>1325189.4575416667</v>
      </c>
      <c r="CK21" s="41">
        <f t="shared" si="12"/>
        <v>148282.88727870371</v>
      </c>
      <c r="CL21" s="68">
        <f t="shared" si="13"/>
        <v>1610492.4249999998</v>
      </c>
      <c r="CM21" s="41">
        <f t="shared" si="14"/>
        <v>253434.6925</v>
      </c>
      <c r="CN21" s="41" t="str">
        <f t="shared" si="24"/>
        <v/>
      </c>
      <c r="CO21" s="39">
        <f t="shared" si="15"/>
        <v>490048471125</v>
      </c>
      <c r="CP21" s="78">
        <f t="shared" si="16"/>
        <v>0.94942226065073887</v>
      </c>
      <c r="CQ21" s="38">
        <f t="shared" si="17"/>
        <v>0</v>
      </c>
      <c r="CR21" s="38">
        <f t="shared" si="18"/>
        <v>0</v>
      </c>
      <c r="CT21" s="38">
        <f t="shared" si="19"/>
        <v>0</v>
      </c>
      <c r="CU21" s="38">
        <f t="shared" si="20"/>
        <v>690</v>
      </c>
      <c r="CV21" s="118">
        <f t="shared" si="25"/>
        <v>1.5544041450777202</v>
      </c>
      <c r="CW21" s="118">
        <f t="shared" si="26"/>
        <v>0.11911729173937553</v>
      </c>
      <c r="CZ21" s="118">
        <f t="shared" si="27"/>
        <v>0.94923693703329826</v>
      </c>
      <c r="DE21" s="125">
        <f t="shared" si="28"/>
        <v>1.011753934997377</v>
      </c>
    </row>
    <row r="22" spans="1:109" s="38" customFormat="1" x14ac:dyDescent="0.25">
      <c r="A22" s="38">
        <v>19</v>
      </c>
      <c r="B22" s="38" t="s">
        <v>360</v>
      </c>
      <c r="C22" s="113"/>
      <c r="E22" s="38" t="s">
        <v>360</v>
      </c>
      <c r="F22" s="120" t="s">
        <v>171</v>
      </c>
      <c r="G22" s="118" t="s">
        <v>630</v>
      </c>
      <c r="H22" s="38">
        <v>180</v>
      </c>
      <c r="I22" s="38">
        <v>180</v>
      </c>
      <c r="J22" s="38">
        <v>400</v>
      </c>
      <c r="K22" s="38">
        <v>13.5</v>
      </c>
      <c r="L22" s="38">
        <v>13.5</v>
      </c>
      <c r="M22" s="38">
        <v>19.3</v>
      </c>
      <c r="N22" s="38">
        <v>0</v>
      </c>
      <c r="O22" s="38">
        <v>0</v>
      </c>
      <c r="P22" s="163">
        <v>6093.9147603364881</v>
      </c>
      <c r="Q22" s="39">
        <f t="shared" si="29"/>
        <v>3</v>
      </c>
      <c r="R22" s="40">
        <f t="shared" si="31"/>
        <v>2.2222222222222223</v>
      </c>
      <c r="S22" s="40">
        <f t="shared" si="30"/>
        <v>1</v>
      </c>
      <c r="T22" s="120" t="s">
        <v>208</v>
      </c>
      <c r="W22" s="118">
        <v>1</v>
      </c>
      <c r="X22" s="38">
        <v>0</v>
      </c>
      <c r="Y22" s="38">
        <v>0</v>
      </c>
      <c r="Z22" s="94">
        <v>1648.7615062772218</v>
      </c>
      <c r="AA22" s="125">
        <v>0</v>
      </c>
      <c r="AB22" s="125">
        <v>0</v>
      </c>
      <c r="AE22" s="38">
        <v>20</v>
      </c>
      <c r="AF22" s="123">
        <v>690</v>
      </c>
      <c r="AG22" s="124">
        <v>210000</v>
      </c>
      <c r="AH22" s="94">
        <v>10.108000000000001</v>
      </c>
      <c r="AI22" s="97">
        <v>8.9717346082796681</v>
      </c>
      <c r="AJ22" s="97">
        <v>5.0466007171573146</v>
      </c>
      <c r="AK22" s="125">
        <v>4.4129300000000002</v>
      </c>
      <c r="AL22" s="121">
        <v>1.011753934997377</v>
      </c>
      <c r="AM22" s="114">
        <v>0.86833301178389988</v>
      </c>
      <c r="AN22" s="118">
        <f t="shared" si="21"/>
        <v>0.87853934156048441</v>
      </c>
      <c r="AO22" s="114">
        <v>0.87443612984816188</v>
      </c>
      <c r="AP22" s="177">
        <v>0.58067325520309199</v>
      </c>
      <c r="AQ22" s="173">
        <v>0.75</v>
      </c>
      <c r="AR22" s="94">
        <v>1</v>
      </c>
      <c r="AT22" s="97">
        <v>1</v>
      </c>
      <c r="AU22" s="38">
        <v>1</v>
      </c>
      <c r="AW22" s="38">
        <v>0.67</v>
      </c>
      <c r="BA22" s="38">
        <f t="shared" si="3"/>
        <v>0.58067325520309199</v>
      </c>
      <c r="BB22" s="79"/>
      <c r="BC22" s="94">
        <v>1</v>
      </c>
      <c r="BE22" s="97">
        <v>1</v>
      </c>
      <c r="BF22" s="38">
        <v>1</v>
      </c>
      <c r="BG22" s="40">
        <f t="shared" si="4"/>
        <v>1</v>
      </c>
      <c r="BH22" s="94"/>
      <c r="BI22" s="94"/>
      <c r="BJ22" s="94"/>
      <c r="BK22" s="40">
        <f t="shared" si="22"/>
        <v>1</v>
      </c>
      <c r="BL22" s="73"/>
      <c r="BM22" s="94">
        <v>1</v>
      </c>
      <c r="BO22" s="97">
        <v>1</v>
      </c>
      <c r="BP22" s="38">
        <v>1</v>
      </c>
      <c r="BQ22" s="40">
        <f t="shared" si="5"/>
        <v>1</v>
      </c>
      <c r="BR22" s="94">
        <v>1</v>
      </c>
      <c r="BS22" s="94">
        <v>1</v>
      </c>
      <c r="BT22" s="94">
        <v>1</v>
      </c>
      <c r="BU22" s="40">
        <f t="shared" si="6"/>
        <v>1</v>
      </c>
      <c r="BV22" s="82">
        <v>1</v>
      </c>
      <c r="BW22" s="94">
        <v>1</v>
      </c>
      <c r="BX22" s="48"/>
      <c r="BY22" s="97">
        <v>1</v>
      </c>
      <c r="BZ22" s="48">
        <v>1</v>
      </c>
      <c r="CA22" s="40">
        <f t="shared" si="7"/>
        <v>1</v>
      </c>
      <c r="CB22" s="94">
        <v>1</v>
      </c>
      <c r="CC22" s="94">
        <v>1</v>
      </c>
      <c r="CD22" s="94">
        <v>1</v>
      </c>
      <c r="CE22" s="40">
        <f t="shared" si="8"/>
        <v>1</v>
      </c>
      <c r="CF22" s="73"/>
      <c r="CG22" s="41">
        <f t="shared" si="23"/>
        <v>12058.900000000001</v>
      </c>
      <c r="CH22" s="41">
        <f t="shared" si="9"/>
        <v>265037891.50833336</v>
      </c>
      <c r="CI22" s="41">
        <f t="shared" si="10"/>
        <v>13345459.855083333</v>
      </c>
      <c r="CJ22" s="41">
        <f t="shared" si="11"/>
        <v>1325189.4575416667</v>
      </c>
      <c r="CK22" s="41">
        <f t="shared" si="12"/>
        <v>148282.88727870371</v>
      </c>
      <c r="CL22" s="68">
        <f t="shared" si="13"/>
        <v>1610492.4249999998</v>
      </c>
      <c r="CM22" s="41">
        <f t="shared" si="14"/>
        <v>253434.6925</v>
      </c>
      <c r="CN22" s="41" t="str">
        <f t="shared" si="24"/>
        <v/>
      </c>
      <c r="CO22" s="39">
        <f t="shared" si="15"/>
        <v>490048471125</v>
      </c>
      <c r="CP22" s="78">
        <f t="shared" si="16"/>
        <v>0.87443612984816188</v>
      </c>
      <c r="CQ22" s="38">
        <f t="shared" si="17"/>
        <v>0</v>
      </c>
      <c r="CR22" s="38">
        <f t="shared" si="18"/>
        <v>0</v>
      </c>
      <c r="CT22" s="38">
        <f t="shared" si="19"/>
        <v>0</v>
      </c>
      <c r="CU22" s="38">
        <f t="shared" si="20"/>
        <v>690</v>
      </c>
      <c r="CV22" s="118">
        <f t="shared" si="25"/>
        <v>1.5544041450777202</v>
      </c>
      <c r="CW22" s="118">
        <f t="shared" si="26"/>
        <v>0.11911729173937553</v>
      </c>
      <c r="CZ22" s="118">
        <f t="shared" si="27"/>
        <v>0.99532950715100099</v>
      </c>
      <c r="DE22" s="125">
        <f t="shared" si="28"/>
        <v>1.011753934997377</v>
      </c>
    </row>
    <row r="23" spans="1:109" s="38" customFormat="1" x14ac:dyDescent="0.25">
      <c r="A23" s="38">
        <v>20</v>
      </c>
      <c r="B23" s="38" t="s">
        <v>361</v>
      </c>
      <c r="C23" s="113"/>
      <c r="E23" s="38" t="s">
        <v>361</v>
      </c>
      <c r="F23" s="120" t="s">
        <v>171</v>
      </c>
      <c r="G23" s="118" t="s">
        <v>630</v>
      </c>
      <c r="H23" s="38">
        <v>180</v>
      </c>
      <c r="I23" s="38">
        <v>180</v>
      </c>
      <c r="J23" s="38">
        <v>400</v>
      </c>
      <c r="K23" s="38">
        <v>13.5</v>
      </c>
      <c r="L23" s="38">
        <v>13.5</v>
      </c>
      <c r="M23" s="38">
        <v>19.3</v>
      </c>
      <c r="N23" s="38">
        <v>0</v>
      </c>
      <c r="O23" s="38">
        <v>0</v>
      </c>
      <c r="P23" s="163">
        <v>8125.2196804486512</v>
      </c>
      <c r="Q23" s="39">
        <f t="shared" si="29"/>
        <v>3</v>
      </c>
      <c r="R23" s="40">
        <f t="shared" si="31"/>
        <v>2.2222222222222223</v>
      </c>
      <c r="S23" s="40">
        <f t="shared" si="30"/>
        <v>1</v>
      </c>
      <c r="T23" s="120" t="s">
        <v>208</v>
      </c>
      <c r="W23" s="118">
        <v>1</v>
      </c>
      <c r="X23" s="38">
        <v>0</v>
      </c>
      <c r="Y23" s="38">
        <v>0</v>
      </c>
      <c r="Z23" s="94">
        <v>1283.6110878339437</v>
      </c>
      <c r="AA23" s="125">
        <v>0</v>
      </c>
      <c r="AB23" s="125">
        <v>0</v>
      </c>
      <c r="AE23" s="38">
        <v>20</v>
      </c>
      <c r="AF23" s="123">
        <v>690</v>
      </c>
      <c r="AG23" s="124">
        <v>210000</v>
      </c>
      <c r="AH23" s="94">
        <v>10.108000000000001</v>
      </c>
      <c r="AI23" s="97">
        <v>6.4822134047165632</v>
      </c>
      <c r="AJ23" s="97">
        <v>6.4822134047165649</v>
      </c>
      <c r="AK23" s="125">
        <v>4.8507300000000004</v>
      </c>
      <c r="AL23" s="121">
        <v>1.011753934997377</v>
      </c>
      <c r="AM23" s="114">
        <v>0.74453272341949794</v>
      </c>
      <c r="AN23" s="118">
        <f t="shared" si="21"/>
        <v>0.75328391265399075</v>
      </c>
      <c r="AO23" s="114">
        <v>0.74831383929299977</v>
      </c>
      <c r="AP23" s="177">
        <v>0.58067325520309199</v>
      </c>
      <c r="AQ23" s="173">
        <v>1</v>
      </c>
      <c r="AR23" s="94">
        <v>1</v>
      </c>
      <c r="AT23" s="97">
        <v>1</v>
      </c>
      <c r="AU23" s="38">
        <v>1</v>
      </c>
      <c r="AW23" s="38">
        <v>0.67</v>
      </c>
      <c r="BA23" s="38">
        <f t="shared" si="3"/>
        <v>0.58067325520309199</v>
      </c>
      <c r="BB23" s="79"/>
      <c r="BC23" s="94">
        <v>1</v>
      </c>
      <c r="BE23" s="97">
        <v>1</v>
      </c>
      <c r="BF23" s="38">
        <v>1</v>
      </c>
      <c r="BG23" s="40">
        <f t="shared" si="4"/>
        <v>1</v>
      </c>
      <c r="BH23" s="94"/>
      <c r="BI23" s="94"/>
      <c r="BJ23" s="94"/>
      <c r="BK23" s="40">
        <f t="shared" si="22"/>
        <v>1</v>
      </c>
      <c r="BL23" s="73"/>
      <c r="BM23" s="94">
        <v>1</v>
      </c>
      <c r="BO23" s="97">
        <v>1</v>
      </c>
      <c r="BP23" s="38">
        <v>1</v>
      </c>
      <c r="BQ23" s="40">
        <f t="shared" si="5"/>
        <v>1</v>
      </c>
      <c r="BR23" s="94">
        <v>1</v>
      </c>
      <c r="BS23" s="94">
        <v>1</v>
      </c>
      <c r="BT23" s="94">
        <v>1</v>
      </c>
      <c r="BU23" s="40">
        <f t="shared" si="6"/>
        <v>1</v>
      </c>
      <c r="BV23" s="82">
        <v>1</v>
      </c>
      <c r="BW23" s="94">
        <v>1</v>
      </c>
      <c r="BX23" s="48"/>
      <c r="BY23" s="97">
        <v>1</v>
      </c>
      <c r="BZ23" s="48">
        <v>1</v>
      </c>
      <c r="CA23" s="40">
        <f t="shared" si="7"/>
        <v>1</v>
      </c>
      <c r="CB23" s="94">
        <v>1</v>
      </c>
      <c r="CC23" s="94">
        <v>1</v>
      </c>
      <c r="CD23" s="94">
        <v>1</v>
      </c>
      <c r="CE23" s="40">
        <f t="shared" si="8"/>
        <v>1</v>
      </c>
      <c r="CF23" s="73"/>
      <c r="CG23" s="41">
        <f t="shared" si="23"/>
        <v>12058.900000000001</v>
      </c>
      <c r="CH23" s="41">
        <f t="shared" si="9"/>
        <v>265037891.50833336</v>
      </c>
      <c r="CI23" s="41">
        <f t="shared" si="10"/>
        <v>13345459.855083333</v>
      </c>
      <c r="CJ23" s="41">
        <f t="shared" si="11"/>
        <v>1325189.4575416667</v>
      </c>
      <c r="CK23" s="41">
        <f t="shared" si="12"/>
        <v>148282.88727870371</v>
      </c>
      <c r="CL23" s="68">
        <f t="shared" si="13"/>
        <v>1610492.4249999998</v>
      </c>
      <c r="CM23" s="41">
        <f t="shared" si="14"/>
        <v>253434.6925</v>
      </c>
      <c r="CN23" s="41" t="str">
        <f t="shared" si="24"/>
        <v/>
      </c>
      <c r="CO23" s="39">
        <f t="shared" si="15"/>
        <v>490048471125</v>
      </c>
      <c r="CP23" s="78">
        <f t="shared" si="16"/>
        <v>0.74831383929299977</v>
      </c>
      <c r="CQ23" s="38">
        <f t="shared" si="17"/>
        <v>0</v>
      </c>
      <c r="CR23" s="38">
        <f t="shared" si="18"/>
        <v>0</v>
      </c>
      <c r="CT23" s="38">
        <f t="shared" si="19"/>
        <v>0</v>
      </c>
      <c r="CU23" s="38">
        <f t="shared" si="20"/>
        <v>690</v>
      </c>
      <c r="CV23" s="118">
        <f t="shared" si="25"/>
        <v>1.5544041450777202</v>
      </c>
      <c r="CW23" s="118">
        <f t="shared" si="26"/>
        <v>0.11911729173937553</v>
      </c>
      <c r="CZ23" s="118">
        <f t="shared" si="27"/>
        <v>0.9934021246471596</v>
      </c>
      <c r="DE23" s="125">
        <f t="shared" si="28"/>
        <v>1.011753934997377</v>
      </c>
    </row>
    <row r="24" spans="1:109" s="38" customFormat="1" x14ac:dyDescent="0.25">
      <c r="A24" s="38">
        <v>21</v>
      </c>
      <c r="B24" s="38" t="s">
        <v>362</v>
      </c>
      <c r="C24" s="113"/>
      <c r="E24" s="38" t="s">
        <v>362</v>
      </c>
      <c r="F24" s="120" t="s">
        <v>171</v>
      </c>
      <c r="G24" s="118" t="s">
        <v>630</v>
      </c>
      <c r="H24" s="38">
        <v>180</v>
      </c>
      <c r="I24" s="38">
        <v>180</v>
      </c>
      <c r="J24" s="38">
        <v>400</v>
      </c>
      <c r="K24" s="38">
        <v>13.5</v>
      </c>
      <c r="L24" s="38">
        <v>13.5</v>
      </c>
      <c r="M24" s="38">
        <v>19.3</v>
      </c>
      <c r="N24" s="38">
        <v>0</v>
      </c>
      <c r="O24" s="38">
        <v>0</v>
      </c>
      <c r="P24" s="163">
        <v>10806.542174996706</v>
      </c>
      <c r="Q24" s="39">
        <f t="shared" si="29"/>
        <v>3</v>
      </c>
      <c r="R24" s="40">
        <f t="shared" ref="R24:R67" si="32">J24/H24</f>
        <v>2.2222222222222223</v>
      </c>
      <c r="S24" s="40">
        <f t="shared" si="30"/>
        <v>1</v>
      </c>
      <c r="T24" s="120" t="s">
        <v>208</v>
      </c>
      <c r="W24" s="118">
        <v>1</v>
      </c>
      <c r="X24" s="38">
        <v>0</v>
      </c>
      <c r="Y24" s="38">
        <v>0</v>
      </c>
      <c r="Z24" s="94">
        <v>894.80847279922455</v>
      </c>
      <c r="AA24" s="125">
        <v>0</v>
      </c>
      <c r="AB24" s="125">
        <v>0</v>
      </c>
      <c r="AE24" s="38">
        <v>20</v>
      </c>
      <c r="AF24" s="123">
        <v>690</v>
      </c>
      <c r="AG24" s="124">
        <v>210000</v>
      </c>
      <c r="AH24" s="94">
        <v>10.108000000000001</v>
      </c>
      <c r="AI24" s="97">
        <v>5.2568237321193818</v>
      </c>
      <c r="AJ24" s="97">
        <v>9.2987954997459781</v>
      </c>
      <c r="AK24" s="125">
        <v>4.7945599999999997</v>
      </c>
      <c r="AL24" s="121">
        <v>1.011753934997377</v>
      </c>
      <c r="AM24" s="114">
        <v>0.51707664719923652</v>
      </c>
      <c r="AN24" s="118">
        <f t="shared" si="21"/>
        <v>0.52315433249907795</v>
      </c>
      <c r="AO24" s="114">
        <v>0.51561086595903483</v>
      </c>
      <c r="AP24" s="177">
        <v>0.58067325520309199</v>
      </c>
      <c r="AQ24" s="173">
        <v>1.33</v>
      </c>
      <c r="AR24" s="94">
        <v>1</v>
      </c>
      <c r="AT24" s="97">
        <v>1</v>
      </c>
      <c r="AU24" s="38">
        <v>1</v>
      </c>
      <c r="AW24" s="38">
        <v>0.67</v>
      </c>
      <c r="BA24" s="38">
        <f t="shared" si="3"/>
        <v>0.58067325520309199</v>
      </c>
      <c r="BB24" s="79"/>
      <c r="BC24" s="94">
        <v>1</v>
      </c>
      <c r="BE24" s="97">
        <v>1</v>
      </c>
      <c r="BF24" s="38">
        <v>1</v>
      </c>
      <c r="BG24" s="40">
        <f t="shared" si="4"/>
        <v>1</v>
      </c>
      <c r="BH24" s="94"/>
      <c r="BI24" s="94"/>
      <c r="BJ24" s="94"/>
      <c r="BK24" s="40">
        <f t="shared" si="22"/>
        <v>1</v>
      </c>
      <c r="BL24" s="73"/>
      <c r="BM24" s="94">
        <v>1</v>
      </c>
      <c r="BO24" s="97">
        <v>1</v>
      </c>
      <c r="BP24" s="38">
        <v>1</v>
      </c>
      <c r="BQ24" s="40">
        <f t="shared" si="5"/>
        <v>1</v>
      </c>
      <c r="BR24" s="94">
        <v>1</v>
      </c>
      <c r="BS24" s="94">
        <v>1</v>
      </c>
      <c r="BT24" s="94">
        <v>1</v>
      </c>
      <c r="BU24" s="40">
        <f t="shared" si="6"/>
        <v>1</v>
      </c>
      <c r="BV24" s="82">
        <v>1</v>
      </c>
      <c r="BW24" s="94">
        <v>1</v>
      </c>
      <c r="BX24" s="48"/>
      <c r="BY24" s="97">
        <v>1</v>
      </c>
      <c r="BZ24" s="48">
        <v>1</v>
      </c>
      <c r="CA24" s="40">
        <f t="shared" si="7"/>
        <v>1</v>
      </c>
      <c r="CB24" s="94">
        <v>1</v>
      </c>
      <c r="CC24" s="94">
        <v>1</v>
      </c>
      <c r="CD24" s="94">
        <v>1</v>
      </c>
      <c r="CE24" s="40">
        <f t="shared" si="8"/>
        <v>1</v>
      </c>
      <c r="CF24" s="73"/>
      <c r="CG24" s="41">
        <f t="shared" si="23"/>
        <v>12058.900000000001</v>
      </c>
      <c r="CH24" s="41">
        <f t="shared" si="9"/>
        <v>265037891.50833336</v>
      </c>
      <c r="CI24" s="41">
        <f t="shared" si="10"/>
        <v>13345459.855083333</v>
      </c>
      <c r="CJ24" s="41">
        <f t="shared" si="11"/>
        <v>1325189.4575416667</v>
      </c>
      <c r="CK24" s="41">
        <f t="shared" si="12"/>
        <v>148282.88727870371</v>
      </c>
      <c r="CL24" s="68">
        <f t="shared" si="13"/>
        <v>1610492.4249999998</v>
      </c>
      <c r="CM24" s="41">
        <f t="shared" si="14"/>
        <v>253434.6925</v>
      </c>
      <c r="CN24" s="41" t="str">
        <f t="shared" si="24"/>
        <v/>
      </c>
      <c r="CO24" s="39">
        <f t="shared" si="15"/>
        <v>490048471125</v>
      </c>
      <c r="CP24" s="78">
        <f t="shared" si="16"/>
        <v>0.51561086595903483</v>
      </c>
      <c r="CQ24" s="38">
        <f t="shared" si="17"/>
        <v>0</v>
      </c>
      <c r="CR24" s="38">
        <f t="shared" si="18"/>
        <v>0</v>
      </c>
      <c r="CT24" s="38">
        <f t="shared" si="19"/>
        <v>0</v>
      </c>
      <c r="CU24" s="38">
        <f t="shared" si="20"/>
        <v>690</v>
      </c>
      <c r="CV24" s="118">
        <f t="shared" si="25"/>
        <v>1.5544041450777202</v>
      </c>
      <c r="CW24" s="118">
        <f t="shared" si="26"/>
        <v>0.11911729173937553</v>
      </c>
      <c r="CZ24" s="118">
        <f t="shared" si="27"/>
        <v>0.98558080078586285</v>
      </c>
      <c r="DE24" s="125">
        <f t="shared" si="28"/>
        <v>1.011753934997377</v>
      </c>
    </row>
    <row r="25" spans="1:109" s="38" customFormat="1" x14ac:dyDescent="0.25">
      <c r="A25" s="38">
        <v>22</v>
      </c>
      <c r="B25" s="38" t="s">
        <v>363</v>
      </c>
      <c r="C25" s="113"/>
      <c r="E25" s="38" t="s">
        <v>363</v>
      </c>
      <c r="F25" s="120" t="s">
        <v>171</v>
      </c>
      <c r="G25" s="118" t="s">
        <v>630</v>
      </c>
      <c r="H25" s="38">
        <v>180</v>
      </c>
      <c r="I25" s="38">
        <v>180</v>
      </c>
      <c r="J25" s="38">
        <v>400</v>
      </c>
      <c r="K25" s="38">
        <v>13.5</v>
      </c>
      <c r="L25" s="38">
        <v>13.5</v>
      </c>
      <c r="M25" s="38">
        <v>19.3</v>
      </c>
      <c r="N25" s="38">
        <v>0</v>
      </c>
      <c r="O25" s="38">
        <v>0</v>
      </c>
      <c r="P25" s="163">
        <v>13569.116866349246</v>
      </c>
      <c r="Q25" s="39">
        <f t="shared" si="29"/>
        <v>3</v>
      </c>
      <c r="R25" s="40">
        <f>J25/H25</f>
        <v>2.2222222222222223</v>
      </c>
      <c r="S25" s="40">
        <f t="shared" si="30"/>
        <v>1</v>
      </c>
      <c r="T25" s="120" t="s">
        <v>208</v>
      </c>
      <c r="W25" s="118">
        <v>1</v>
      </c>
      <c r="X25" s="38">
        <v>0</v>
      </c>
      <c r="Y25" s="38">
        <v>0</v>
      </c>
      <c r="Z25" s="94">
        <v>630.70727839378071</v>
      </c>
      <c r="AA25" s="125">
        <v>0</v>
      </c>
      <c r="AB25" s="125">
        <v>0</v>
      </c>
      <c r="AE25" s="38">
        <v>20</v>
      </c>
      <c r="AF25" s="123">
        <v>690</v>
      </c>
      <c r="AG25" s="124">
        <v>210000</v>
      </c>
      <c r="AH25" s="94">
        <v>10.108000000000001</v>
      </c>
      <c r="AI25" s="97">
        <v>4.7303796685404089</v>
      </c>
      <c r="AJ25" s="97">
        <v>13.192555857592351</v>
      </c>
      <c r="AK25" s="125">
        <v>4.5441500000000001</v>
      </c>
      <c r="AL25" s="121">
        <v>1.011753934997377</v>
      </c>
      <c r="AM25" s="114">
        <v>0.34656665845145873</v>
      </c>
      <c r="AN25" s="118">
        <f t="shared" si="21"/>
        <v>0.35064018042715533</v>
      </c>
      <c r="AO25" s="114">
        <v>0.3444480394134416</v>
      </c>
      <c r="AP25" s="177">
        <v>0.58067325520309199</v>
      </c>
      <c r="AQ25" s="173">
        <v>1.67</v>
      </c>
      <c r="AR25" s="94">
        <v>1</v>
      </c>
      <c r="AT25" s="97">
        <v>1</v>
      </c>
      <c r="AU25" s="38">
        <v>1</v>
      </c>
      <c r="AW25" s="38">
        <v>0.67</v>
      </c>
      <c r="BA25" s="38">
        <f t="shared" si="3"/>
        <v>0.58067325520309199</v>
      </c>
      <c r="BB25" s="79"/>
      <c r="BC25" s="94">
        <v>1</v>
      </c>
      <c r="BE25" s="97">
        <v>1</v>
      </c>
      <c r="BF25" s="38">
        <v>1</v>
      </c>
      <c r="BG25" s="40">
        <f t="shared" si="4"/>
        <v>1</v>
      </c>
      <c r="BH25" s="94"/>
      <c r="BI25" s="94"/>
      <c r="BJ25" s="94"/>
      <c r="BK25" s="40">
        <f t="shared" si="22"/>
        <v>1</v>
      </c>
      <c r="BL25" s="73"/>
      <c r="BM25" s="94">
        <v>1</v>
      </c>
      <c r="BO25" s="97">
        <v>1</v>
      </c>
      <c r="BP25" s="38">
        <v>1</v>
      </c>
      <c r="BQ25" s="40">
        <f t="shared" si="5"/>
        <v>1</v>
      </c>
      <c r="BR25" s="94">
        <v>1</v>
      </c>
      <c r="BS25" s="94">
        <v>1</v>
      </c>
      <c r="BT25" s="94">
        <v>1</v>
      </c>
      <c r="BU25" s="40">
        <f t="shared" si="6"/>
        <v>1</v>
      </c>
      <c r="BV25" s="82">
        <v>1</v>
      </c>
      <c r="BW25" s="94">
        <v>1</v>
      </c>
      <c r="BX25" s="48"/>
      <c r="BY25" s="97">
        <v>1</v>
      </c>
      <c r="BZ25" s="48">
        <v>1</v>
      </c>
      <c r="CA25" s="40">
        <f t="shared" si="7"/>
        <v>1</v>
      </c>
      <c r="CB25" s="94">
        <v>1</v>
      </c>
      <c r="CC25" s="94">
        <v>1</v>
      </c>
      <c r="CD25" s="94">
        <v>1</v>
      </c>
      <c r="CE25" s="40">
        <f t="shared" si="8"/>
        <v>1</v>
      </c>
      <c r="CF25" s="73"/>
      <c r="CG25" s="41">
        <f t="shared" si="23"/>
        <v>12058.900000000001</v>
      </c>
      <c r="CH25" s="41">
        <f t="shared" si="9"/>
        <v>265037891.50833336</v>
      </c>
      <c r="CI25" s="41">
        <f t="shared" si="10"/>
        <v>13345459.855083333</v>
      </c>
      <c r="CJ25" s="41">
        <f t="shared" si="11"/>
        <v>1325189.4575416667</v>
      </c>
      <c r="CK25" s="41">
        <f t="shared" si="12"/>
        <v>148282.88727870371</v>
      </c>
      <c r="CL25" s="68">
        <f t="shared" si="13"/>
        <v>1610492.4249999998</v>
      </c>
      <c r="CM25" s="41">
        <f t="shared" si="14"/>
        <v>253434.6925</v>
      </c>
      <c r="CN25" s="41" t="str">
        <f t="shared" si="24"/>
        <v/>
      </c>
      <c r="CO25" s="39">
        <f t="shared" si="15"/>
        <v>490048471125</v>
      </c>
      <c r="CP25" s="78">
        <f t="shared" si="16"/>
        <v>0.34444803941344165</v>
      </c>
      <c r="CQ25" s="38">
        <f t="shared" si="17"/>
        <v>0</v>
      </c>
      <c r="CR25" s="38">
        <f t="shared" si="18"/>
        <v>0</v>
      </c>
      <c r="CT25" s="38">
        <f t="shared" si="19"/>
        <v>0</v>
      </c>
      <c r="CU25" s="38">
        <f t="shared" si="20"/>
        <v>690</v>
      </c>
      <c r="CV25" s="118">
        <f t="shared" si="25"/>
        <v>1.5544041450777202</v>
      </c>
      <c r="CW25" s="118">
        <f t="shared" si="26"/>
        <v>0.11911729173937553</v>
      </c>
      <c r="CZ25" s="118">
        <f t="shared" si="27"/>
        <v>0.98234046934903363</v>
      </c>
      <c r="DE25" s="125">
        <f t="shared" si="28"/>
        <v>1.011753934997377</v>
      </c>
    </row>
    <row r="26" spans="1:109" s="38" customFormat="1" x14ac:dyDescent="0.25">
      <c r="A26" s="38">
        <v>23</v>
      </c>
      <c r="B26" s="38" t="s">
        <v>364</v>
      </c>
      <c r="C26" s="113"/>
      <c r="E26" s="38" t="s">
        <v>364</v>
      </c>
      <c r="F26" s="120" t="s">
        <v>171</v>
      </c>
      <c r="G26" s="118" t="s">
        <v>630</v>
      </c>
      <c r="H26" s="38">
        <v>180</v>
      </c>
      <c r="I26" s="38">
        <v>180</v>
      </c>
      <c r="J26" s="38">
        <v>400</v>
      </c>
      <c r="K26" s="38">
        <v>13.5</v>
      </c>
      <c r="L26" s="38">
        <v>13.5</v>
      </c>
      <c r="M26" s="38">
        <v>19.3</v>
      </c>
      <c r="N26" s="38">
        <v>0</v>
      </c>
      <c r="O26" s="38">
        <v>0</v>
      </c>
      <c r="P26" s="163">
        <v>16250.439360897302</v>
      </c>
      <c r="Q26" s="39">
        <f t="shared" si="29"/>
        <v>3</v>
      </c>
      <c r="R26" s="40">
        <f t="shared" si="32"/>
        <v>2.2222222222222223</v>
      </c>
      <c r="S26" s="40">
        <f t="shared" ref="S26:S67" si="33">I26/H26</f>
        <v>1</v>
      </c>
      <c r="T26" s="120" t="s">
        <v>208</v>
      </c>
      <c r="W26" s="118">
        <v>1</v>
      </c>
      <c r="X26" s="38">
        <v>0</v>
      </c>
      <c r="Y26" s="38">
        <v>0</v>
      </c>
      <c r="Z26" s="94">
        <v>466.39241959970201</v>
      </c>
      <c r="AA26" s="125">
        <v>0</v>
      </c>
      <c r="AB26" s="125">
        <v>0</v>
      </c>
      <c r="AE26" s="38">
        <v>20</v>
      </c>
      <c r="AF26" s="123">
        <v>690</v>
      </c>
      <c r="AG26" s="124">
        <v>210000</v>
      </c>
      <c r="AH26" s="94">
        <v>10.108000000000001</v>
      </c>
      <c r="AI26" s="97">
        <v>4.460107331472865</v>
      </c>
      <c r="AJ26" s="97">
        <v>17.840429325891463</v>
      </c>
      <c r="AK26" s="125">
        <v>4.37134</v>
      </c>
      <c r="AL26" s="121">
        <v>1.011753934997377</v>
      </c>
      <c r="AM26" s="114">
        <v>0.2468287012358634</v>
      </c>
      <c r="AN26" s="118">
        <f t="shared" si="21"/>
        <v>0.24972990974567671</v>
      </c>
      <c r="AO26" s="114">
        <v>0.24502437246036229</v>
      </c>
      <c r="AP26" s="177">
        <v>0.58067325520309199</v>
      </c>
      <c r="AQ26" s="173">
        <v>2</v>
      </c>
      <c r="AR26" s="94">
        <v>1</v>
      </c>
      <c r="AT26" s="97">
        <v>1</v>
      </c>
      <c r="AU26" s="38">
        <v>1</v>
      </c>
      <c r="AW26" s="38">
        <v>0.67</v>
      </c>
      <c r="BA26" s="38">
        <f t="shared" si="3"/>
        <v>0.58067325520309199</v>
      </c>
      <c r="BB26" s="79"/>
      <c r="BC26" s="94">
        <v>1</v>
      </c>
      <c r="BE26" s="97">
        <v>1</v>
      </c>
      <c r="BF26" s="38">
        <v>1</v>
      </c>
      <c r="BG26" s="40">
        <f t="shared" si="4"/>
        <v>1</v>
      </c>
      <c r="BH26" s="94"/>
      <c r="BI26" s="94"/>
      <c r="BJ26" s="94"/>
      <c r="BK26" s="40">
        <f t="shared" si="22"/>
        <v>1</v>
      </c>
      <c r="BL26" s="73"/>
      <c r="BM26" s="94">
        <v>1</v>
      </c>
      <c r="BO26" s="97">
        <v>1</v>
      </c>
      <c r="BP26" s="38">
        <v>1</v>
      </c>
      <c r="BQ26" s="40">
        <f t="shared" si="5"/>
        <v>1</v>
      </c>
      <c r="BR26" s="94">
        <v>1</v>
      </c>
      <c r="BS26" s="94">
        <v>1</v>
      </c>
      <c r="BT26" s="94">
        <v>1</v>
      </c>
      <c r="BU26" s="40">
        <f t="shared" si="6"/>
        <v>1</v>
      </c>
      <c r="BV26" s="82">
        <v>1</v>
      </c>
      <c r="BW26" s="94">
        <v>1</v>
      </c>
      <c r="BX26" s="48"/>
      <c r="BY26" s="97">
        <v>1</v>
      </c>
      <c r="BZ26" s="48">
        <v>1</v>
      </c>
      <c r="CA26" s="40">
        <f t="shared" si="7"/>
        <v>1</v>
      </c>
      <c r="CB26" s="94">
        <v>1</v>
      </c>
      <c r="CC26" s="94">
        <v>1</v>
      </c>
      <c r="CD26" s="94">
        <v>1</v>
      </c>
      <c r="CE26" s="40">
        <f t="shared" si="8"/>
        <v>1</v>
      </c>
      <c r="CF26" s="73"/>
      <c r="CG26" s="41">
        <f t="shared" si="23"/>
        <v>12058.900000000001</v>
      </c>
      <c r="CH26" s="41">
        <f t="shared" si="9"/>
        <v>265037891.50833336</v>
      </c>
      <c r="CI26" s="41">
        <f t="shared" si="10"/>
        <v>13345459.855083333</v>
      </c>
      <c r="CJ26" s="41">
        <f t="shared" si="11"/>
        <v>1325189.4575416667</v>
      </c>
      <c r="CK26" s="41">
        <f t="shared" si="12"/>
        <v>148282.88727870371</v>
      </c>
      <c r="CL26" s="68">
        <f t="shared" si="13"/>
        <v>1610492.4249999998</v>
      </c>
      <c r="CM26" s="41">
        <f t="shared" si="14"/>
        <v>253434.6925</v>
      </c>
      <c r="CN26" s="41" t="str">
        <f t="shared" si="24"/>
        <v/>
      </c>
      <c r="CO26" s="39">
        <f t="shared" si="15"/>
        <v>490048471125</v>
      </c>
      <c r="CP26" s="78">
        <f t="shared" si="16"/>
        <v>0.24502437246036229</v>
      </c>
      <c r="CQ26" s="38">
        <f t="shared" si="17"/>
        <v>0</v>
      </c>
      <c r="CR26" s="38">
        <f t="shared" si="18"/>
        <v>0</v>
      </c>
      <c r="CT26" s="38">
        <f t="shared" si="19"/>
        <v>0</v>
      </c>
      <c r="CU26" s="38">
        <f t="shared" si="20"/>
        <v>690</v>
      </c>
      <c r="CV26" s="118">
        <f t="shared" si="25"/>
        <v>1.5544041450777202</v>
      </c>
      <c r="CW26" s="118">
        <f t="shared" si="26"/>
        <v>0.11911729173937553</v>
      </c>
      <c r="CZ26" s="118">
        <f t="shared" si="27"/>
        <v>0.98115749414995379</v>
      </c>
      <c r="DE26" s="125">
        <f t="shared" si="28"/>
        <v>1.011753934997377</v>
      </c>
    </row>
    <row r="27" spans="1:109" s="38" customFormat="1" x14ac:dyDescent="0.25">
      <c r="A27" s="38">
        <v>24</v>
      </c>
      <c r="B27" s="38" t="s">
        <v>365</v>
      </c>
      <c r="C27" s="113"/>
      <c r="E27" s="38" t="s">
        <v>365</v>
      </c>
      <c r="F27" s="120" t="s">
        <v>171</v>
      </c>
      <c r="G27" s="118" t="s">
        <v>630</v>
      </c>
      <c r="H27" s="38">
        <v>180</v>
      </c>
      <c r="I27" s="38">
        <v>180</v>
      </c>
      <c r="J27" s="38">
        <v>400</v>
      </c>
      <c r="K27" s="38">
        <v>13.5</v>
      </c>
      <c r="L27" s="38">
        <v>13.5</v>
      </c>
      <c r="M27" s="38">
        <v>19.3</v>
      </c>
      <c r="N27" s="38">
        <v>0</v>
      </c>
      <c r="O27" s="38">
        <v>0</v>
      </c>
      <c r="P27" s="163">
        <v>20313.049201121627</v>
      </c>
      <c r="Q27" s="39">
        <f t="shared" si="29"/>
        <v>3</v>
      </c>
      <c r="R27" s="40">
        <f t="shared" si="32"/>
        <v>2.2222222222222223</v>
      </c>
      <c r="S27" s="40">
        <f t="shared" si="33"/>
        <v>1</v>
      </c>
      <c r="T27" s="120" t="s">
        <v>208</v>
      </c>
      <c r="W27" s="118">
        <v>1</v>
      </c>
      <c r="X27" s="38">
        <v>0</v>
      </c>
      <c r="Y27" s="38">
        <v>0</v>
      </c>
      <c r="Z27" s="94">
        <v>314.91577679118564</v>
      </c>
      <c r="AA27" s="125">
        <v>0</v>
      </c>
      <c r="AB27" s="125">
        <v>0</v>
      </c>
      <c r="AE27" s="38">
        <v>20</v>
      </c>
      <c r="AF27" s="123">
        <v>690</v>
      </c>
      <c r="AG27" s="124">
        <v>210000</v>
      </c>
      <c r="AH27" s="94">
        <v>10.108000000000001</v>
      </c>
      <c r="AI27" s="97">
        <v>4.2274876589709889</v>
      </c>
      <c r="AJ27" s="97">
        <v>26.421797868568689</v>
      </c>
      <c r="AK27" s="125">
        <v>4.1818200000000001</v>
      </c>
      <c r="AL27" s="121">
        <v>1.011753934997377</v>
      </c>
      <c r="AM27" s="114">
        <v>0.16008865184120555</v>
      </c>
      <c r="AN27" s="118">
        <f t="shared" si="21"/>
        <v>0.1619703234487648</v>
      </c>
      <c r="AO27" s="114">
        <v>0.15827159153975226</v>
      </c>
      <c r="AP27" s="177">
        <v>0.58067325520309199</v>
      </c>
      <c r="AQ27" s="173">
        <v>2.5</v>
      </c>
      <c r="AR27" s="94">
        <v>1</v>
      </c>
      <c r="AT27" s="97">
        <v>1</v>
      </c>
      <c r="AU27" s="38">
        <v>1</v>
      </c>
      <c r="AW27" s="38">
        <v>0.67</v>
      </c>
      <c r="BA27" s="38">
        <f t="shared" si="3"/>
        <v>0.58067325520309199</v>
      </c>
      <c r="BB27" s="79"/>
      <c r="BC27" s="94">
        <v>1</v>
      </c>
      <c r="BE27" s="97">
        <v>1</v>
      </c>
      <c r="BF27" s="38">
        <v>1</v>
      </c>
      <c r="BG27" s="40">
        <f t="shared" si="4"/>
        <v>1</v>
      </c>
      <c r="BH27" s="94"/>
      <c r="BI27" s="94"/>
      <c r="BJ27" s="94"/>
      <c r="BK27" s="40">
        <f t="shared" si="22"/>
        <v>1</v>
      </c>
      <c r="BL27" s="73"/>
      <c r="BM27" s="94">
        <v>1</v>
      </c>
      <c r="BO27" s="97">
        <v>1</v>
      </c>
      <c r="BP27" s="38">
        <v>1</v>
      </c>
      <c r="BQ27" s="40">
        <f t="shared" si="5"/>
        <v>1</v>
      </c>
      <c r="BR27" s="94">
        <v>1</v>
      </c>
      <c r="BS27" s="94">
        <v>1</v>
      </c>
      <c r="BT27" s="94">
        <v>1</v>
      </c>
      <c r="BU27" s="40">
        <f t="shared" si="6"/>
        <v>1</v>
      </c>
      <c r="BV27" s="82">
        <v>1</v>
      </c>
      <c r="BW27" s="94">
        <v>1</v>
      </c>
      <c r="BX27" s="48"/>
      <c r="BY27" s="97">
        <v>1</v>
      </c>
      <c r="BZ27" s="48">
        <v>1</v>
      </c>
      <c r="CA27" s="40">
        <f t="shared" si="7"/>
        <v>1</v>
      </c>
      <c r="CB27" s="94">
        <v>1</v>
      </c>
      <c r="CC27" s="94">
        <v>1</v>
      </c>
      <c r="CD27" s="94">
        <v>1</v>
      </c>
      <c r="CE27" s="40">
        <f t="shared" si="8"/>
        <v>1</v>
      </c>
      <c r="CF27" s="73"/>
      <c r="CG27" s="41">
        <f t="shared" si="23"/>
        <v>12058.900000000001</v>
      </c>
      <c r="CH27" s="41">
        <f t="shared" si="9"/>
        <v>265037891.50833336</v>
      </c>
      <c r="CI27" s="41">
        <f t="shared" si="10"/>
        <v>13345459.855083333</v>
      </c>
      <c r="CJ27" s="41">
        <f t="shared" si="11"/>
        <v>1325189.4575416667</v>
      </c>
      <c r="CK27" s="41">
        <f t="shared" si="12"/>
        <v>148282.88727870371</v>
      </c>
      <c r="CL27" s="68">
        <f t="shared" si="13"/>
        <v>1610492.4249999998</v>
      </c>
      <c r="CM27" s="41">
        <f t="shared" si="14"/>
        <v>253434.6925</v>
      </c>
      <c r="CN27" s="41" t="str">
        <f t="shared" si="24"/>
        <v/>
      </c>
      <c r="CO27" s="39">
        <f t="shared" si="15"/>
        <v>490048471125</v>
      </c>
      <c r="CP27" s="78">
        <f t="shared" si="16"/>
        <v>0.15827159153975223</v>
      </c>
      <c r="CQ27" s="38">
        <f t="shared" si="17"/>
        <v>0</v>
      </c>
      <c r="CR27" s="38">
        <f t="shared" si="18"/>
        <v>0</v>
      </c>
      <c r="CT27" s="38">
        <f t="shared" si="19"/>
        <v>0</v>
      </c>
      <c r="CU27" s="38">
        <f t="shared" si="20"/>
        <v>690</v>
      </c>
      <c r="CV27" s="118">
        <f t="shared" si="25"/>
        <v>1.5544041450777202</v>
      </c>
      <c r="CW27" s="118">
        <f t="shared" si="26"/>
        <v>0.11911729173937553</v>
      </c>
      <c r="CZ27" s="118">
        <f t="shared" si="27"/>
        <v>0.977164138280044</v>
      </c>
      <c r="DE27" s="125">
        <f t="shared" si="28"/>
        <v>1.011753934997377</v>
      </c>
    </row>
    <row r="28" spans="1:109" s="38" customFormat="1" x14ac:dyDescent="0.25">
      <c r="A28" s="38">
        <v>25</v>
      </c>
      <c r="B28" s="38" t="s">
        <v>366</v>
      </c>
      <c r="C28" s="113"/>
      <c r="E28" s="38" t="s">
        <v>366</v>
      </c>
      <c r="F28" s="120" t="s">
        <v>171</v>
      </c>
      <c r="G28" s="118" t="s">
        <v>630</v>
      </c>
      <c r="H28" s="38">
        <v>180</v>
      </c>
      <c r="I28" s="38">
        <v>180</v>
      </c>
      <c r="J28" s="38">
        <v>400</v>
      </c>
      <c r="K28" s="38">
        <v>13.5</v>
      </c>
      <c r="L28" s="38">
        <v>13.5</v>
      </c>
      <c r="M28" s="38">
        <v>13</v>
      </c>
      <c r="N28" s="38">
        <v>0</v>
      </c>
      <c r="O28" s="38">
        <v>0</v>
      </c>
      <c r="P28" s="163">
        <v>2573.1699491982658</v>
      </c>
      <c r="Q28" s="39">
        <f t="shared" si="29"/>
        <v>3</v>
      </c>
      <c r="R28" s="40">
        <f t="shared" si="32"/>
        <v>2.2222222222222223</v>
      </c>
      <c r="S28" s="40">
        <f t="shared" si="33"/>
        <v>1</v>
      </c>
      <c r="T28" s="120" t="s">
        <v>208</v>
      </c>
      <c r="W28" s="118">
        <v>1</v>
      </c>
      <c r="X28" s="38">
        <v>0</v>
      </c>
      <c r="Y28" s="38">
        <v>0</v>
      </c>
      <c r="Z28" s="94">
        <v>1816.7258281078362</v>
      </c>
      <c r="AA28" s="125">
        <v>0</v>
      </c>
      <c r="AB28" s="125">
        <v>0</v>
      </c>
      <c r="AE28" s="38">
        <v>20</v>
      </c>
      <c r="AF28" s="123">
        <v>690</v>
      </c>
      <c r="AG28" s="124">
        <v>210000</v>
      </c>
      <c r="AH28" s="94">
        <v>5.6441999999999997</v>
      </c>
      <c r="AI28" s="97">
        <v>40.972427162657347</v>
      </c>
      <c r="AJ28" s="97">
        <v>3.6875184446391609</v>
      </c>
      <c r="AK28" s="125">
        <v>3.4416099999999998</v>
      </c>
      <c r="AL28" s="121">
        <v>0.88539732001610139</v>
      </c>
      <c r="AM28" s="114">
        <v>1.0509127095035344</v>
      </c>
      <c r="AN28" s="118">
        <f t="shared" si="21"/>
        <v>0.93047529656528905</v>
      </c>
      <c r="AO28" s="114">
        <v>0.93331329772827099</v>
      </c>
      <c r="AP28" s="177">
        <v>0.77554473092109466</v>
      </c>
      <c r="AQ28" s="173">
        <v>0.3</v>
      </c>
      <c r="AR28" s="94">
        <v>1</v>
      </c>
      <c r="AT28" s="97">
        <v>1</v>
      </c>
      <c r="AU28" s="38">
        <v>1</v>
      </c>
      <c r="AW28" s="38">
        <v>0.67</v>
      </c>
      <c r="BA28" s="38">
        <f t="shared" si="3"/>
        <v>0.77554473092109466</v>
      </c>
      <c r="BB28" s="79"/>
      <c r="BC28" s="94">
        <v>1</v>
      </c>
      <c r="BE28" s="97">
        <v>1</v>
      </c>
      <c r="BF28" s="38">
        <v>1</v>
      </c>
      <c r="BG28" s="40">
        <f t="shared" si="4"/>
        <v>1</v>
      </c>
      <c r="BH28" s="94"/>
      <c r="BI28" s="94"/>
      <c r="BJ28" s="94"/>
      <c r="BK28" s="40">
        <f t="shared" si="22"/>
        <v>1</v>
      </c>
      <c r="BL28" s="73"/>
      <c r="BM28" s="94">
        <v>1</v>
      </c>
      <c r="BO28" s="97">
        <v>1</v>
      </c>
      <c r="BP28" s="38">
        <v>1</v>
      </c>
      <c r="BQ28" s="40">
        <f t="shared" si="5"/>
        <v>1</v>
      </c>
      <c r="BR28" s="94">
        <v>1</v>
      </c>
      <c r="BS28" s="94">
        <v>1</v>
      </c>
      <c r="BT28" s="94">
        <v>1</v>
      </c>
      <c r="BU28" s="40">
        <f t="shared" si="6"/>
        <v>1</v>
      </c>
      <c r="BV28" s="82">
        <v>1</v>
      </c>
      <c r="BW28" s="94">
        <v>1</v>
      </c>
      <c r="BX28" s="48"/>
      <c r="BY28" s="97">
        <v>1</v>
      </c>
      <c r="BZ28" s="48">
        <v>1</v>
      </c>
      <c r="CA28" s="40">
        <f t="shared" si="7"/>
        <v>1</v>
      </c>
      <c r="CB28" s="94">
        <v>1</v>
      </c>
      <c r="CC28" s="94">
        <v>1</v>
      </c>
      <c r="CD28" s="94">
        <v>1</v>
      </c>
      <c r="CE28" s="40">
        <f t="shared" si="8"/>
        <v>1</v>
      </c>
      <c r="CF28" s="73"/>
      <c r="CG28" s="41">
        <f t="shared" si="23"/>
        <v>9709</v>
      </c>
      <c r="CH28" s="41">
        <f t="shared" si="9"/>
        <v>237792955.08333331</v>
      </c>
      <c r="CI28" s="41">
        <f t="shared" si="10"/>
        <v>13190290.083333332</v>
      </c>
      <c r="CJ28" s="41">
        <f t="shared" si="11"/>
        <v>1188964.7754166666</v>
      </c>
      <c r="CK28" s="41">
        <f t="shared" si="12"/>
        <v>146558.77870370369</v>
      </c>
      <c r="CL28" s="68">
        <f t="shared" si="13"/>
        <v>1391364.25</v>
      </c>
      <c r="CM28" s="41">
        <f t="shared" si="14"/>
        <v>234459.25</v>
      </c>
      <c r="CN28" s="41" t="str">
        <f t="shared" si="24"/>
        <v/>
      </c>
      <c r="CO28" s="39">
        <f t="shared" si="15"/>
        <v>490048471125</v>
      </c>
      <c r="CP28" s="78">
        <f t="shared" si="16"/>
        <v>0.93331329772827076</v>
      </c>
      <c r="CQ28" s="38">
        <f t="shared" si="17"/>
        <v>0</v>
      </c>
      <c r="CR28" s="38">
        <f t="shared" si="18"/>
        <v>0</v>
      </c>
      <c r="CT28" s="38">
        <f t="shared" si="19"/>
        <v>0</v>
      </c>
      <c r="CU28" s="38">
        <f t="shared" si="20"/>
        <v>690</v>
      </c>
      <c r="CV28" s="118">
        <f t="shared" si="25"/>
        <v>2.3076923076923075</v>
      </c>
      <c r="CW28" s="118">
        <f t="shared" si="26"/>
        <v>0.22899408284023673</v>
      </c>
      <c r="CZ28" s="118">
        <f t="shared" si="27"/>
        <v>1.0030500553571471</v>
      </c>
      <c r="DE28" s="125">
        <f t="shared" si="28"/>
        <v>0.88539732001610139</v>
      </c>
    </row>
    <row r="29" spans="1:109" s="38" customFormat="1" x14ac:dyDescent="0.25">
      <c r="A29" s="38">
        <v>26</v>
      </c>
      <c r="B29" s="38" t="s">
        <v>367</v>
      </c>
      <c r="C29" s="113"/>
      <c r="E29" s="38" t="s">
        <v>367</v>
      </c>
      <c r="F29" s="120" t="s">
        <v>171</v>
      </c>
      <c r="G29" s="118" t="s">
        <v>630</v>
      </c>
      <c r="H29" s="38">
        <v>180</v>
      </c>
      <c r="I29" s="38">
        <v>180</v>
      </c>
      <c r="J29" s="38">
        <v>400</v>
      </c>
      <c r="K29" s="38">
        <v>13.5</v>
      </c>
      <c r="L29" s="38">
        <v>13.5</v>
      </c>
      <c r="M29" s="38">
        <v>13</v>
      </c>
      <c r="N29" s="38">
        <v>0</v>
      </c>
      <c r="O29" s="38">
        <v>0</v>
      </c>
      <c r="P29" s="163">
        <v>4288.6165819971102</v>
      </c>
      <c r="Q29" s="39">
        <f t="shared" si="29"/>
        <v>3</v>
      </c>
      <c r="R29" s="40">
        <f t="shared" si="32"/>
        <v>2.2222222222222223</v>
      </c>
      <c r="S29" s="40">
        <f t="shared" si="33"/>
        <v>1</v>
      </c>
      <c r="T29" s="120" t="s">
        <v>208</v>
      </c>
      <c r="W29" s="118">
        <v>1</v>
      </c>
      <c r="X29" s="38">
        <v>0</v>
      </c>
      <c r="Y29" s="38">
        <v>0</v>
      </c>
      <c r="Z29" s="94">
        <v>1613.5354113823669</v>
      </c>
      <c r="AA29" s="125">
        <v>0</v>
      </c>
      <c r="AB29" s="125">
        <v>0</v>
      </c>
      <c r="AE29" s="38">
        <v>20</v>
      </c>
      <c r="AF29" s="123">
        <v>690</v>
      </c>
      <c r="AG29" s="124">
        <v>210000</v>
      </c>
      <c r="AH29" s="94">
        <v>5.6441999999999997</v>
      </c>
      <c r="AI29" s="97">
        <v>16.607531394084681</v>
      </c>
      <c r="AJ29" s="97">
        <v>4.1518828485211703</v>
      </c>
      <c r="AK29" s="125">
        <v>3.7743099999999998</v>
      </c>
      <c r="AL29" s="121">
        <v>0.88539732001610139</v>
      </c>
      <c r="AM29" s="114">
        <v>0.98143183434266956</v>
      </c>
      <c r="AN29" s="118">
        <f t="shared" si="21"/>
        <v>0.86895711590548597</v>
      </c>
      <c r="AO29" s="114">
        <v>0.90905985012181756</v>
      </c>
      <c r="AP29" s="177">
        <v>0.77554473092109466</v>
      </c>
      <c r="AQ29" s="173">
        <v>0.5</v>
      </c>
      <c r="AR29" s="94">
        <v>1</v>
      </c>
      <c r="AT29" s="97">
        <v>1</v>
      </c>
      <c r="AU29" s="38">
        <v>1</v>
      </c>
      <c r="AW29" s="38">
        <v>0.67</v>
      </c>
      <c r="BA29" s="38">
        <f t="shared" si="3"/>
        <v>0.77554473092109466</v>
      </c>
      <c r="BB29" s="79"/>
      <c r="BC29" s="94">
        <v>1</v>
      </c>
      <c r="BE29" s="97">
        <v>1</v>
      </c>
      <c r="BF29" s="38">
        <v>1</v>
      </c>
      <c r="BG29" s="40">
        <f t="shared" si="4"/>
        <v>1</v>
      </c>
      <c r="BH29" s="94"/>
      <c r="BI29" s="94"/>
      <c r="BJ29" s="94"/>
      <c r="BK29" s="40">
        <f t="shared" si="22"/>
        <v>1</v>
      </c>
      <c r="BL29" s="73"/>
      <c r="BM29" s="94">
        <v>1</v>
      </c>
      <c r="BO29" s="97">
        <v>1</v>
      </c>
      <c r="BP29" s="38">
        <v>1</v>
      </c>
      <c r="BQ29" s="40">
        <f t="shared" si="5"/>
        <v>1</v>
      </c>
      <c r="BR29" s="94">
        <v>1</v>
      </c>
      <c r="BS29" s="94">
        <v>1</v>
      </c>
      <c r="BT29" s="94">
        <v>1</v>
      </c>
      <c r="BU29" s="40">
        <f t="shared" si="6"/>
        <v>1</v>
      </c>
      <c r="BV29" s="82">
        <v>1</v>
      </c>
      <c r="BW29" s="94">
        <v>1</v>
      </c>
      <c r="BX29" s="48"/>
      <c r="BY29" s="97">
        <v>1</v>
      </c>
      <c r="BZ29" s="48">
        <v>1</v>
      </c>
      <c r="CA29" s="40">
        <f t="shared" si="7"/>
        <v>1</v>
      </c>
      <c r="CB29" s="94">
        <v>1</v>
      </c>
      <c r="CC29" s="94">
        <v>1</v>
      </c>
      <c r="CD29" s="94">
        <v>1</v>
      </c>
      <c r="CE29" s="40">
        <f t="shared" si="8"/>
        <v>1</v>
      </c>
      <c r="CF29" s="73"/>
      <c r="CG29" s="41">
        <f t="shared" si="23"/>
        <v>9709</v>
      </c>
      <c r="CH29" s="41">
        <f t="shared" si="9"/>
        <v>237792955.08333331</v>
      </c>
      <c r="CI29" s="41">
        <f t="shared" si="10"/>
        <v>13190290.083333332</v>
      </c>
      <c r="CJ29" s="41">
        <f t="shared" si="11"/>
        <v>1188964.7754166666</v>
      </c>
      <c r="CK29" s="41">
        <f t="shared" si="12"/>
        <v>146558.77870370369</v>
      </c>
      <c r="CL29" s="68">
        <f t="shared" si="13"/>
        <v>1391364.25</v>
      </c>
      <c r="CM29" s="41">
        <f t="shared" si="14"/>
        <v>234459.25</v>
      </c>
      <c r="CN29" s="41" t="str">
        <f t="shared" si="24"/>
        <v/>
      </c>
      <c r="CO29" s="39">
        <f t="shared" si="15"/>
        <v>490048471125</v>
      </c>
      <c r="CP29" s="78">
        <f t="shared" si="16"/>
        <v>0.90905985012181745</v>
      </c>
      <c r="CQ29" s="38">
        <f t="shared" si="17"/>
        <v>0</v>
      </c>
      <c r="CR29" s="38">
        <f t="shared" si="18"/>
        <v>0</v>
      </c>
      <c r="CT29" s="38">
        <f t="shared" si="19"/>
        <v>0</v>
      </c>
      <c r="CU29" s="38">
        <f t="shared" si="20"/>
        <v>690</v>
      </c>
      <c r="CV29" s="118">
        <f t="shared" si="25"/>
        <v>2.3076923076923075</v>
      </c>
      <c r="CW29" s="118">
        <f t="shared" si="26"/>
        <v>0.22899408284023673</v>
      </c>
      <c r="CZ29" s="118">
        <f t="shared" si="27"/>
        <v>1.0461504181072769</v>
      </c>
      <c r="DE29" s="125">
        <f t="shared" si="28"/>
        <v>0.88539732001610139</v>
      </c>
    </row>
    <row r="30" spans="1:109" s="38" customFormat="1" x14ac:dyDescent="0.25">
      <c r="A30" s="38">
        <v>27</v>
      </c>
      <c r="B30" s="38" t="s">
        <v>368</v>
      </c>
      <c r="C30" s="113"/>
      <c r="E30" s="38" t="s">
        <v>368</v>
      </c>
      <c r="F30" s="120" t="s">
        <v>171</v>
      </c>
      <c r="G30" s="118" t="s">
        <v>630</v>
      </c>
      <c r="H30" s="38">
        <v>180</v>
      </c>
      <c r="I30" s="38">
        <v>180</v>
      </c>
      <c r="J30" s="38">
        <v>400</v>
      </c>
      <c r="K30" s="38">
        <v>13.5</v>
      </c>
      <c r="L30" s="38">
        <v>13.5</v>
      </c>
      <c r="M30" s="38">
        <v>13</v>
      </c>
      <c r="N30" s="38">
        <v>0</v>
      </c>
      <c r="O30" s="38">
        <v>0</v>
      </c>
      <c r="P30" s="163">
        <v>6432.9248729956653</v>
      </c>
      <c r="Q30" s="39">
        <f t="shared" si="29"/>
        <v>3</v>
      </c>
      <c r="R30" s="40">
        <f t="shared" si="32"/>
        <v>2.2222222222222223</v>
      </c>
      <c r="S30" s="40">
        <f t="shared" si="33"/>
        <v>1</v>
      </c>
      <c r="T30" s="120" t="s">
        <v>208</v>
      </c>
      <c r="W30" s="118">
        <v>1</v>
      </c>
      <c r="X30" s="38">
        <v>0</v>
      </c>
      <c r="Y30" s="38">
        <v>0</v>
      </c>
      <c r="Z30" s="94">
        <v>1327.4697911455892</v>
      </c>
      <c r="AA30" s="125">
        <v>0</v>
      </c>
      <c r="AB30" s="125">
        <v>0</v>
      </c>
      <c r="AE30" s="38">
        <v>20</v>
      </c>
      <c r="AF30" s="123">
        <v>690</v>
      </c>
      <c r="AG30" s="124">
        <v>210000</v>
      </c>
      <c r="AH30" s="94">
        <v>5.6441999999999997</v>
      </c>
      <c r="AI30" s="97">
        <v>8.9717346082796681</v>
      </c>
      <c r="AJ30" s="97">
        <v>5.0466007171573137</v>
      </c>
      <c r="AK30" s="125">
        <v>4.2838599999999998</v>
      </c>
      <c r="AL30" s="121">
        <v>0.88539732001610139</v>
      </c>
      <c r="AM30" s="114">
        <v>0.85848876160751908</v>
      </c>
      <c r="AN30" s="118">
        <f t="shared" si="21"/>
        <v>0.76010364879123915</v>
      </c>
      <c r="AO30" s="114">
        <v>0.84886049840159417</v>
      </c>
      <c r="AP30" s="177">
        <v>0.77554473092109466</v>
      </c>
      <c r="AQ30" s="173">
        <v>0.75</v>
      </c>
      <c r="AR30" s="94">
        <v>1</v>
      </c>
      <c r="AT30" s="97">
        <v>1</v>
      </c>
      <c r="AU30" s="38">
        <v>1</v>
      </c>
      <c r="AW30" s="38">
        <v>0.67</v>
      </c>
      <c r="BA30" s="38">
        <f t="shared" si="3"/>
        <v>0.77554473092109466</v>
      </c>
      <c r="BB30" s="79"/>
      <c r="BC30" s="94">
        <v>1</v>
      </c>
      <c r="BE30" s="97">
        <v>1</v>
      </c>
      <c r="BF30" s="38">
        <v>1</v>
      </c>
      <c r="BG30" s="40">
        <f t="shared" si="4"/>
        <v>1</v>
      </c>
      <c r="BH30" s="94"/>
      <c r="BI30" s="94"/>
      <c r="BJ30" s="94"/>
      <c r="BK30" s="40">
        <f t="shared" si="22"/>
        <v>1</v>
      </c>
      <c r="BL30" s="73"/>
      <c r="BM30" s="94">
        <v>1</v>
      </c>
      <c r="BO30" s="97">
        <v>1</v>
      </c>
      <c r="BP30" s="38">
        <v>1</v>
      </c>
      <c r="BQ30" s="40">
        <f t="shared" si="5"/>
        <v>1</v>
      </c>
      <c r="BR30" s="94">
        <v>1</v>
      </c>
      <c r="BS30" s="94">
        <v>1</v>
      </c>
      <c r="BT30" s="94">
        <v>1</v>
      </c>
      <c r="BU30" s="40">
        <f t="shared" si="6"/>
        <v>1</v>
      </c>
      <c r="BV30" s="82">
        <v>1</v>
      </c>
      <c r="BW30" s="94">
        <v>1</v>
      </c>
      <c r="BX30" s="48"/>
      <c r="BY30" s="97">
        <v>1</v>
      </c>
      <c r="BZ30" s="48">
        <v>1</v>
      </c>
      <c r="CA30" s="40">
        <f t="shared" si="7"/>
        <v>1</v>
      </c>
      <c r="CB30" s="94">
        <v>1</v>
      </c>
      <c r="CC30" s="94">
        <v>1</v>
      </c>
      <c r="CD30" s="94">
        <v>1</v>
      </c>
      <c r="CE30" s="40">
        <f t="shared" si="8"/>
        <v>1</v>
      </c>
      <c r="CF30" s="73"/>
      <c r="CG30" s="41">
        <f t="shared" si="23"/>
        <v>9709</v>
      </c>
      <c r="CH30" s="41">
        <f t="shared" si="9"/>
        <v>237792955.08333331</v>
      </c>
      <c r="CI30" s="41">
        <f t="shared" si="10"/>
        <v>13190290.083333332</v>
      </c>
      <c r="CJ30" s="41">
        <f t="shared" si="11"/>
        <v>1188964.7754166666</v>
      </c>
      <c r="CK30" s="41">
        <f t="shared" si="12"/>
        <v>146558.77870370369</v>
      </c>
      <c r="CL30" s="68">
        <f t="shared" si="13"/>
        <v>1391364.25</v>
      </c>
      <c r="CM30" s="41">
        <f t="shared" si="14"/>
        <v>234459.25</v>
      </c>
      <c r="CN30" s="41" t="str">
        <f t="shared" si="24"/>
        <v/>
      </c>
      <c r="CO30" s="39">
        <f t="shared" si="15"/>
        <v>490048471125</v>
      </c>
      <c r="CP30" s="78">
        <f t="shared" si="16"/>
        <v>0.84886049840159405</v>
      </c>
      <c r="CQ30" s="38">
        <f t="shared" si="17"/>
        <v>0</v>
      </c>
      <c r="CR30" s="38">
        <f t="shared" si="18"/>
        <v>0</v>
      </c>
      <c r="CT30" s="38">
        <f t="shared" si="19"/>
        <v>0</v>
      </c>
      <c r="CU30" s="38">
        <f t="shared" si="20"/>
        <v>690</v>
      </c>
      <c r="CV30" s="118">
        <f t="shared" si="25"/>
        <v>2.3076923076923075</v>
      </c>
      <c r="CW30" s="118">
        <f t="shared" si="26"/>
        <v>0.22899408284023673</v>
      </c>
      <c r="CZ30" s="118">
        <f t="shared" si="27"/>
        <v>1.1167694034247846</v>
      </c>
      <c r="DE30" s="125">
        <f t="shared" si="28"/>
        <v>0.88539732001610139</v>
      </c>
    </row>
    <row r="31" spans="1:109" s="38" customFormat="1" x14ac:dyDescent="0.25">
      <c r="A31" s="38">
        <v>28</v>
      </c>
      <c r="B31" s="38" t="s">
        <v>369</v>
      </c>
      <c r="C31" s="113"/>
      <c r="E31" s="38" t="s">
        <v>369</v>
      </c>
      <c r="F31" s="120" t="s">
        <v>171</v>
      </c>
      <c r="G31" s="118" t="s">
        <v>630</v>
      </c>
      <c r="H31" s="38">
        <v>180</v>
      </c>
      <c r="I31" s="38">
        <v>180</v>
      </c>
      <c r="J31" s="38">
        <v>400</v>
      </c>
      <c r="K31" s="38">
        <v>13.5</v>
      </c>
      <c r="L31" s="38">
        <v>13.5</v>
      </c>
      <c r="M31" s="38">
        <v>13</v>
      </c>
      <c r="N31" s="38">
        <v>0</v>
      </c>
      <c r="O31" s="38">
        <v>0</v>
      </c>
      <c r="P31" s="163">
        <v>8577.2331639942204</v>
      </c>
      <c r="Q31" s="39">
        <f t="shared" si="29"/>
        <v>3</v>
      </c>
      <c r="R31" s="40">
        <f t="shared" si="32"/>
        <v>2.2222222222222223</v>
      </c>
      <c r="S31" s="40">
        <f t="shared" si="33"/>
        <v>1</v>
      </c>
      <c r="T31" s="120" t="s">
        <v>208</v>
      </c>
      <c r="W31" s="118">
        <v>1</v>
      </c>
      <c r="X31" s="38">
        <v>0</v>
      </c>
      <c r="Y31" s="38">
        <v>0</v>
      </c>
      <c r="Z31" s="94">
        <v>1033.4756944480641</v>
      </c>
      <c r="AA31" s="125">
        <v>0</v>
      </c>
      <c r="AB31" s="125">
        <v>0</v>
      </c>
      <c r="AE31" s="38">
        <v>20</v>
      </c>
      <c r="AF31" s="123">
        <v>690</v>
      </c>
      <c r="AG31" s="124">
        <v>210000</v>
      </c>
      <c r="AH31" s="94">
        <v>5.6441999999999997</v>
      </c>
      <c r="AI31" s="97">
        <v>6.4822134047165632</v>
      </c>
      <c r="AJ31" s="97">
        <v>6.4822134047165632</v>
      </c>
      <c r="AK31" s="125">
        <v>4.7848100000000002</v>
      </c>
      <c r="AL31" s="121">
        <v>0.88539732001610139</v>
      </c>
      <c r="AM31" s="114">
        <v>0.74223566852939438</v>
      </c>
      <c r="AN31" s="118">
        <f t="shared" si="21"/>
        <v>0.65717347173628515</v>
      </c>
      <c r="AO31" s="114">
        <v>0.73814447338597267</v>
      </c>
      <c r="AP31" s="177">
        <v>0.77554473092109466</v>
      </c>
      <c r="AQ31" s="173">
        <v>1</v>
      </c>
      <c r="AR31" s="94">
        <v>1</v>
      </c>
      <c r="AT31" s="97">
        <v>1</v>
      </c>
      <c r="AU31" s="38">
        <v>1</v>
      </c>
      <c r="AW31" s="38">
        <v>0.67</v>
      </c>
      <c r="BA31" s="38">
        <f t="shared" si="3"/>
        <v>0.77554473092109466</v>
      </c>
      <c r="BB31" s="79"/>
      <c r="BC31" s="94">
        <v>1</v>
      </c>
      <c r="BE31" s="97">
        <v>1</v>
      </c>
      <c r="BF31" s="38">
        <v>1</v>
      </c>
      <c r="BG31" s="40">
        <f t="shared" si="4"/>
        <v>1</v>
      </c>
      <c r="BH31" s="94"/>
      <c r="BI31" s="94"/>
      <c r="BJ31" s="94"/>
      <c r="BK31" s="40">
        <f t="shared" si="22"/>
        <v>1</v>
      </c>
      <c r="BL31" s="73"/>
      <c r="BM31" s="94">
        <v>1</v>
      </c>
      <c r="BO31" s="97">
        <v>1</v>
      </c>
      <c r="BP31" s="38">
        <v>1</v>
      </c>
      <c r="BQ31" s="40">
        <f t="shared" si="5"/>
        <v>1</v>
      </c>
      <c r="BR31" s="94">
        <v>1</v>
      </c>
      <c r="BS31" s="94">
        <v>1</v>
      </c>
      <c r="BT31" s="94">
        <v>1</v>
      </c>
      <c r="BU31" s="40">
        <f t="shared" si="6"/>
        <v>1</v>
      </c>
      <c r="BV31" s="82">
        <v>1</v>
      </c>
      <c r="BW31" s="94">
        <v>1</v>
      </c>
      <c r="BX31" s="48"/>
      <c r="BY31" s="97">
        <v>1</v>
      </c>
      <c r="BZ31" s="48">
        <v>1</v>
      </c>
      <c r="CA31" s="40">
        <f t="shared" si="7"/>
        <v>1</v>
      </c>
      <c r="CB31" s="94">
        <v>1</v>
      </c>
      <c r="CC31" s="94">
        <v>1</v>
      </c>
      <c r="CD31" s="94">
        <v>1</v>
      </c>
      <c r="CE31" s="40">
        <f t="shared" si="8"/>
        <v>1</v>
      </c>
      <c r="CF31" s="73"/>
      <c r="CG31" s="41">
        <f t="shared" si="23"/>
        <v>9709</v>
      </c>
      <c r="CH31" s="41">
        <f t="shared" si="9"/>
        <v>237792955.08333331</v>
      </c>
      <c r="CI31" s="41">
        <f t="shared" si="10"/>
        <v>13190290.083333332</v>
      </c>
      <c r="CJ31" s="41">
        <f t="shared" si="11"/>
        <v>1188964.7754166666</v>
      </c>
      <c r="CK31" s="41">
        <f t="shared" si="12"/>
        <v>146558.77870370369</v>
      </c>
      <c r="CL31" s="68">
        <f t="shared" si="13"/>
        <v>1391364.25</v>
      </c>
      <c r="CM31" s="41">
        <f t="shared" si="14"/>
        <v>234459.25</v>
      </c>
      <c r="CN31" s="41" t="str">
        <f t="shared" si="24"/>
        <v/>
      </c>
      <c r="CO31" s="39">
        <f t="shared" si="15"/>
        <v>490048471125</v>
      </c>
      <c r="CP31" s="78">
        <f t="shared" si="16"/>
        <v>0.73814447338597278</v>
      </c>
      <c r="CQ31" s="38">
        <f t="shared" si="17"/>
        <v>0</v>
      </c>
      <c r="CR31" s="38">
        <f t="shared" si="18"/>
        <v>0</v>
      </c>
      <c r="CT31" s="38">
        <f t="shared" si="19"/>
        <v>0</v>
      </c>
      <c r="CU31" s="38">
        <f t="shared" si="20"/>
        <v>690</v>
      </c>
      <c r="CV31" s="118">
        <f t="shared" si="25"/>
        <v>2.3076923076923075</v>
      </c>
      <c r="CW31" s="118">
        <f t="shared" si="26"/>
        <v>0.22899408284023673</v>
      </c>
      <c r="CZ31" s="118">
        <f t="shared" si="27"/>
        <v>1.1232110015575614</v>
      </c>
      <c r="DE31" s="125">
        <f t="shared" si="28"/>
        <v>0.88539732001610139</v>
      </c>
    </row>
    <row r="32" spans="1:109" s="38" customFormat="1" x14ac:dyDescent="0.25">
      <c r="A32" s="38">
        <v>29</v>
      </c>
      <c r="B32" s="38" t="s">
        <v>370</v>
      </c>
      <c r="C32" s="113"/>
      <c r="E32" s="38" t="s">
        <v>370</v>
      </c>
      <c r="F32" s="120" t="s">
        <v>171</v>
      </c>
      <c r="G32" s="118" t="s">
        <v>630</v>
      </c>
      <c r="H32" s="38">
        <v>180</v>
      </c>
      <c r="I32" s="38">
        <v>180</v>
      </c>
      <c r="J32" s="38">
        <v>400</v>
      </c>
      <c r="K32" s="38">
        <v>13.5</v>
      </c>
      <c r="L32" s="38">
        <v>13.5</v>
      </c>
      <c r="M32" s="38">
        <v>13</v>
      </c>
      <c r="N32" s="38">
        <v>0</v>
      </c>
      <c r="O32" s="38">
        <v>0</v>
      </c>
      <c r="P32" s="163">
        <v>11407.720108112313</v>
      </c>
      <c r="Q32" s="39">
        <f t="shared" si="29"/>
        <v>3</v>
      </c>
      <c r="R32" s="40">
        <f t="shared" si="32"/>
        <v>2.2222222222222223</v>
      </c>
      <c r="S32" s="40">
        <f t="shared" si="33"/>
        <v>1</v>
      </c>
      <c r="T32" s="120" t="s">
        <v>208</v>
      </c>
      <c r="W32" s="118">
        <v>1</v>
      </c>
      <c r="X32" s="38">
        <v>0</v>
      </c>
      <c r="Y32" s="38">
        <v>0</v>
      </c>
      <c r="Z32" s="94">
        <v>720.4384697118038</v>
      </c>
      <c r="AA32" s="125">
        <v>0</v>
      </c>
      <c r="AB32" s="125">
        <v>0</v>
      </c>
      <c r="AE32" s="38">
        <v>20</v>
      </c>
      <c r="AF32" s="123">
        <v>690</v>
      </c>
      <c r="AG32" s="124">
        <v>210000</v>
      </c>
      <c r="AH32" s="94">
        <v>5.6441999999999997</v>
      </c>
      <c r="AI32" s="97">
        <v>5.2568237321193827</v>
      </c>
      <c r="AJ32" s="97">
        <v>9.2987954997459781</v>
      </c>
      <c r="AK32" s="125">
        <v>4.7570399999999999</v>
      </c>
      <c r="AL32" s="121">
        <v>0.88539732001610139</v>
      </c>
      <c r="AM32" s="114">
        <v>0.51570120023942878</v>
      </c>
      <c r="AN32" s="118">
        <f t="shared" si="21"/>
        <v>0.45660046062107712</v>
      </c>
      <c r="AO32" s="114">
        <v>0.51157593476810537</v>
      </c>
      <c r="AP32" s="177">
        <v>0.77554473092109466</v>
      </c>
      <c r="AQ32" s="173">
        <v>1.33</v>
      </c>
      <c r="AR32" s="94">
        <v>1</v>
      </c>
      <c r="AT32" s="97">
        <v>1</v>
      </c>
      <c r="AU32" s="38">
        <v>1</v>
      </c>
      <c r="AW32" s="38">
        <v>0.67</v>
      </c>
      <c r="BA32" s="38">
        <f t="shared" si="3"/>
        <v>0.77554473092109466</v>
      </c>
      <c r="BB32" s="79"/>
      <c r="BC32" s="94">
        <v>1</v>
      </c>
      <c r="BE32" s="97">
        <v>1</v>
      </c>
      <c r="BF32" s="38">
        <v>1</v>
      </c>
      <c r="BG32" s="40">
        <f t="shared" si="4"/>
        <v>1</v>
      </c>
      <c r="BH32" s="94"/>
      <c r="BI32" s="94"/>
      <c r="BJ32" s="94"/>
      <c r="BK32" s="40">
        <f t="shared" si="22"/>
        <v>1</v>
      </c>
      <c r="BL32" s="73"/>
      <c r="BM32" s="94">
        <v>1</v>
      </c>
      <c r="BO32" s="97">
        <v>1</v>
      </c>
      <c r="BP32" s="38">
        <v>1</v>
      </c>
      <c r="BQ32" s="40">
        <f t="shared" si="5"/>
        <v>1</v>
      </c>
      <c r="BR32" s="94">
        <v>1</v>
      </c>
      <c r="BS32" s="94">
        <v>1</v>
      </c>
      <c r="BT32" s="94">
        <v>1</v>
      </c>
      <c r="BU32" s="40">
        <f t="shared" si="6"/>
        <v>1</v>
      </c>
      <c r="BV32" s="82">
        <v>1</v>
      </c>
      <c r="BW32" s="94">
        <v>1</v>
      </c>
      <c r="BX32" s="48"/>
      <c r="BY32" s="97">
        <v>1</v>
      </c>
      <c r="BZ32" s="48">
        <v>1</v>
      </c>
      <c r="CA32" s="40">
        <f t="shared" si="7"/>
        <v>1</v>
      </c>
      <c r="CB32" s="94">
        <v>1</v>
      </c>
      <c r="CC32" s="94">
        <v>1</v>
      </c>
      <c r="CD32" s="94">
        <v>1</v>
      </c>
      <c r="CE32" s="40">
        <f t="shared" si="8"/>
        <v>1</v>
      </c>
      <c r="CF32" s="73"/>
      <c r="CG32" s="41">
        <f t="shared" si="23"/>
        <v>9709</v>
      </c>
      <c r="CH32" s="41">
        <f t="shared" si="9"/>
        <v>237792955.08333331</v>
      </c>
      <c r="CI32" s="41">
        <f t="shared" si="10"/>
        <v>13190290.083333332</v>
      </c>
      <c r="CJ32" s="41">
        <f t="shared" si="11"/>
        <v>1188964.7754166666</v>
      </c>
      <c r="CK32" s="41">
        <f t="shared" si="12"/>
        <v>146558.77870370369</v>
      </c>
      <c r="CL32" s="68">
        <f t="shared" si="13"/>
        <v>1391364.25</v>
      </c>
      <c r="CM32" s="41">
        <f t="shared" si="14"/>
        <v>234459.25</v>
      </c>
      <c r="CN32" s="41" t="str">
        <f t="shared" si="24"/>
        <v/>
      </c>
      <c r="CO32" s="39">
        <f t="shared" si="15"/>
        <v>490048471125</v>
      </c>
      <c r="CP32" s="78">
        <f t="shared" si="16"/>
        <v>0.51157593476810537</v>
      </c>
      <c r="CQ32" s="38">
        <f t="shared" si="17"/>
        <v>0</v>
      </c>
      <c r="CR32" s="38">
        <f t="shared" si="18"/>
        <v>0</v>
      </c>
      <c r="CT32" s="38">
        <f t="shared" si="19"/>
        <v>0</v>
      </c>
      <c r="CU32" s="38">
        <f t="shared" si="20"/>
        <v>690</v>
      </c>
      <c r="CV32" s="118">
        <f t="shared" si="25"/>
        <v>2.3076923076923075</v>
      </c>
      <c r="CW32" s="118">
        <f t="shared" si="26"/>
        <v>0.22899408284023673</v>
      </c>
      <c r="CZ32" s="118">
        <f t="shared" si="27"/>
        <v>1.120401705403997</v>
      </c>
      <c r="DE32" s="125">
        <f t="shared" si="28"/>
        <v>0.88539732001610139</v>
      </c>
    </row>
    <row r="33" spans="1:109" s="38" customFormat="1" x14ac:dyDescent="0.25">
      <c r="A33" s="38">
        <v>30</v>
      </c>
      <c r="B33" s="38" t="s">
        <v>371</v>
      </c>
      <c r="C33" s="113"/>
      <c r="E33" s="38" t="s">
        <v>371</v>
      </c>
      <c r="F33" s="120" t="s">
        <v>171</v>
      </c>
      <c r="G33" s="118" t="s">
        <v>630</v>
      </c>
      <c r="H33" s="38">
        <v>180</v>
      </c>
      <c r="I33" s="38">
        <v>180</v>
      </c>
      <c r="J33" s="38">
        <v>400</v>
      </c>
      <c r="K33" s="38">
        <v>13.5</v>
      </c>
      <c r="L33" s="38">
        <v>13.5</v>
      </c>
      <c r="M33" s="38">
        <v>13</v>
      </c>
      <c r="N33" s="38">
        <v>0</v>
      </c>
      <c r="O33" s="38">
        <v>0</v>
      </c>
      <c r="P33" s="163">
        <v>14323.979383870346</v>
      </c>
      <c r="Q33" s="39">
        <f t="shared" si="29"/>
        <v>3</v>
      </c>
      <c r="R33" s="40">
        <f t="shared" si="32"/>
        <v>2.2222222222222223</v>
      </c>
      <c r="S33" s="40">
        <f t="shared" si="33"/>
        <v>1</v>
      </c>
      <c r="T33" s="120" t="s">
        <v>208</v>
      </c>
      <c r="W33" s="118">
        <v>1</v>
      </c>
      <c r="X33" s="38">
        <v>0</v>
      </c>
      <c r="Y33" s="38">
        <v>0</v>
      </c>
      <c r="Z33" s="94">
        <v>507.80228428175189</v>
      </c>
      <c r="AA33" s="125">
        <v>0</v>
      </c>
      <c r="AB33" s="125">
        <v>0</v>
      </c>
      <c r="AE33" s="38">
        <v>20</v>
      </c>
      <c r="AF33" s="123">
        <v>690</v>
      </c>
      <c r="AG33" s="124">
        <v>210000</v>
      </c>
      <c r="AH33" s="94">
        <v>5.6441999999999997</v>
      </c>
      <c r="AI33" s="97">
        <v>4.7303796685404089</v>
      </c>
      <c r="AJ33" s="97">
        <v>13.192555857592346</v>
      </c>
      <c r="AK33" s="125">
        <v>4.5103099999999996</v>
      </c>
      <c r="AL33" s="121">
        <v>0.88539732001610139</v>
      </c>
      <c r="AM33" s="114">
        <v>0.34505216799065097</v>
      </c>
      <c r="AN33" s="118">
        <f t="shared" si="21"/>
        <v>0.30550826480466797</v>
      </c>
      <c r="AO33" s="114">
        <v>0.34188295647081196</v>
      </c>
      <c r="AP33" s="177">
        <v>0.77554473092109466</v>
      </c>
      <c r="AQ33" s="173">
        <v>1.67</v>
      </c>
      <c r="AR33" s="94">
        <v>1</v>
      </c>
      <c r="AT33" s="97">
        <v>1</v>
      </c>
      <c r="AU33" s="38">
        <v>1</v>
      </c>
      <c r="AW33" s="38">
        <v>0.67</v>
      </c>
      <c r="BA33" s="38">
        <f t="shared" si="3"/>
        <v>0.77554473092109466</v>
      </c>
      <c r="BB33" s="79"/>
      <c r="BC33" s="94">
        <v>1</v>
      </c>
      <c r="BD33" s="94"/>
      <c r="BE33" s="97">
        <v>1</v>
      </c>
      <c r="BF33" s="38">
        <v>1</v>
      </c>
      <c r="BG33" s="40">
        <f t="shared" si="4"/>
        <v>1</v>
      </c>
      <c r="BH33" s="94"/>
      <c r="BI33" s="94"/>
      <c r="BJ33" s="94"/>
      <c r="BK33" s="40">
        <f t="shared" si="22"/>
        <v>1</v>
      </c>
      <c r="BL33" s="73"/>
      <c r="BM33" s="94">
        <v>1</v>
      </c>
      <c r="BO33" s="97">
        <v>1</v>
      </c>
      <c r="BP33" s="38">
        <v>1</v>
      </c>
      <c r="BQ33" s="40">
        <f t="shared" si="5"/>
        <v>1</v>
      </c>
      <c r="BR33" s="94">
        <v>1</v>
      </c>
      <c r="BS33" s="94">
        <v>1</v>
      </c>
      <c r="BT33" s="94">
        <v>1</v>
      </c>
      <c r="BU33" s="40">
        <f t="shared" si="6"/>
        <v>1</v>
      </c>
      <c r="BV33" s="82">
        <v>1</v>
      </c>
      <c r="BW33" s="94">
        <v>1</v>
      </c>
      <c r="BX33" s="48"/>
      <c r="BY33" s="97">
        <v>1</v>
      </c>
      <c r="BZ33" s="48">
        <v>1</v>
      </c>
      <c r="CA33" s="40">
        <f t="shared" si="7"/>
        <v>1</v>
      </c>
      <c r="CB33" s="94">
        <v>1</v>
      </c>
      <c r="CC33" s="94">
        <v>1</v>
      </c>
      <c r="CD33" s="94">
        <v>1</v>
      </c>
      <c r="CE33" s="40">
        <f t="shared" si="8"/>
        <v>1</v>
      </c>
      <c r="CF33" s="73"/>
      <c r="CG33" s="41">
        <f t="shared" si="23"/>
        <v>9709</v>
      </c>
      <c r="CH33" s="41">
        <f t="shared" si="9"/>
        <v>237792955.08333331</v>
      </c>
      <c r="CI33" s="41">
        <f t="shared" si="10"/>
        <v>13190290.083333332</v>
      </c>
      <c r="CJ33" s="41">
        <f t="shared" si="11"/>
        <v>1188964.7754166666</v>
      </c>
      <c r="CK33" s="41">
        <f t="shared" si="12"/>
        <v>146558.77870370369</v>
      </c>
      <c r="CL33" s="68">
        <f t="shared" si="13"/>
        <v>1391364.25</v>
      </c>
      <c r="CM33" s="41">
        <f t="shared" si="14"/>
        <v>234459.25</v>
      </c>
      <c r="CN33" s="41" t="str">
        <f t="shared" si="24"/>
        <v/>
      </c>
      <c r="CO33" s="39">
        <f t="shared" si="15"/>
        <v>490048471125</v>
      </c>
      <c r="CP33" s="78">
        <f t="shared" si="16"/>
        <v>0.34188295647081196</v>
      </c>
      <c r="CQ33" s="38">
        <f t="shared" si="17"/>
        <v>0</v>
      </c>
      <c r="CR33" s="38">
        <f t="shared" si="18"/>
        <v>0</v>
      </c>
      <c r="CT33" s="38">
        <f t="shared" si="19"/>
        <v>0</v>
      </c>
      <c r="CU33" s="38">
        <f t="shared" si="20"/>
        <v>690</v>
      </c>
      <c r="CV33" s="118">
        <f t="shared" si="25"/>
        <v>2.3076923076923075</v>
      </c>
      <c r="CW33" s="118">
        <f t="shared" si="26"/>
        <v>0.22899408284023673</v>
      </c>
      <c r="CZ33" s="118">
        <f t="shared" si="27"/>
        <v>1.1190628727815295</v>
      </c>
      <c r="DE33" s="125">
        <f t="shared" si="28"/>
        <v>0.88539732001610139</v>
      </c>
    </row>
    <row r="34" spans="1:109" s="38" customFormat="1" x14ac:dyDescent="0.25">
      <c r="A34" s="38">
        <v>31</v>
      </c>
      <c r="B34" s="38" t="s">
        <v>372</v>
      </c>
      <c r="C34" s="113"/>
      <c r="E34" s="38" t="s">
        <v>372</v>
      </c>
      <c r="F34" s="120" t="s">
        <v>171</v>
      </c>
      <c r="G34" s="118" t="s">
        <v>630</v>
      </c>
      <c r="H34" s="38">
        <v>180</v>
      </c>
      <c r="I34" s="38">
        <v>180</v>
      </c>
      <c r="J34" s="38">
        <v>400</v>
      </c>
      <c r="K34" s="38">
        <v>13.5</v>
      </c>
      <c r="L34" s="38">
        <v>13.5</v>
      </c>
      <c r="M34" s="38">
        <v>13</v>
      </c>
      <c r="N34" s="38">
        <v>0</v>
      </c>
      <c r="O34" s="38">
        <v>0</v>
      </c>
      <c r="P34" s="163">
        <v>17154.466327988441</v>
      </c>
      <c r="Q34" s="39">
        <f t="shared" si="29"/>
        <v>3</v>
      </c>
      <c r="R34" s="40">
        <f t="shared" si="32"/>
        <v>2.2222222222222223</v>
      </c>
      <c r="S34" s="40">
        <f t="shared" si="33"/>
        <v>1</v>
      </c>
      <c r="T34" s="120" t="s">
        <v>208</v>
      </c>
      <c r="W34" s="118">
        <v>1</v>
      </c>
      <c r="X34" s="38">
        <v>0</v>
      </c>
      <c r="Y34" s="38">
        <v>0</v>
      </c>
      <c r="Z34" s="94">
        <v>375.50721889173207</v>
      </c>
      <c r="AA34" s="125">
        <v>0</v>
      </c>
      <c r="AB34" s="125">
        <v>0</v>
      </c>
      <c r="AE34" s="38">
        <v>20</v>
      </c>
      <c r="AF34" s="123">
        <v>690</v>
      </c>
      <c r="AG34" s="124">
        <v>210000</v>
      </c>
      <c r="AH34" s="94">
        <v>5.6441999999999997</v>
      </c>
      <c r="AI34" s="97">
        <v>4.460107331472865</v>
      </c>
      <c r="AJ34" s="97">
        <v>17.84042932589146</v>
      </c>
      <c r="AK34" s="125">
        <v>4.3391500000000001</v>
      </c>
      <c r="AL34" s="121">
        <v>0.88539732001610139</v>
      </c>
      <c r="AM34" s="114">
        <v>0.24556135505338192</v>
      </c>
      <c r="AN34" s="118">
        <f t="shared" si="21"/>
        <v>0.2174193656637867</v>
      </c>
      <c r="AO34" s="114">
        <v>0.24322004368486122</v>
      </c>
      <c r="AP34" s="177">
        <v>0.77554473092109466</v>
      </c>
      <c r="AQ34" s="173">
        <v>2</v>
      </c>
      <c r="AR34" s="94">
        <v>1</v>
      </c>
      <c r="AT34" s="97">
        <v>1</v>
      </c>
      <c r="AU34" s="38">
        <v>1</v>
      </c>
      <c r="AW34" s="38">
        <v>0.67</v>
      </c>
      <c r="BA34" s="38">
        <f t="shared" si="3"/>
        <v>0.77554473092109466</v>
      </c>
      <c r="BB34" s="79"/>
      <c r="BC34" s="94">
        <v>1</v>
      </c>
      <c r="BD34" s="94"/>
      <c r="BE34" s="97">
        <v>1</v>
      </c>
      <c r="BF34" s="38">
        <v>1</v>
      </c>
      <c r="BG34" s="40">
        <f t="shared" si="4"/>
        <v>1</v>
      </c>
      <c r="BH34" s="94"/>
      <c r="BI34" s="94"/>
      <c r="BJ34" s="94"/>
      <c r="BK34" s="40">
        <f t="shared" si="22"/>
        <v>1</v>
      </c>
      <c r="BL34" s="73"/>
      <c r="BM34" s="94">
        <v>1</v>
      </c>
      <c r="BO34" s="97">
        <v>1</v>
      </c>
      <c r="BP34" s="38">
        <v>1</v>
      </c>
      <c r="BQ34" s="40">
        <f t="shared" si="5"/>
        <v>1</v>
      </c>
      <c r="BR34" s="94">
        <v>1</v>
      </c>
      <c r="BS34" s="94">
        <v>1</v>
      </c>
      <c r="BT34" s="94">
        <v>1</v>
      </c>
      <c r="BU34" s="40">
        <f t="shared" si="6"/>
        <v>1</v>
      </c>
      <c r="BV34" s="82">
        <v>1</v>
      </c>
      <c r="BW34" s="94">
        <v>1</v>
      </c>
      <c r="BX34" s="48"/>
      <c r="BY34" s="97">
        <v>1</v>
      </c>
      <c r="BZ34" s="48">
        <v>1</v>
      </c>
      <c r="CA34" s="40">
        <f t="shared" si="7"/>
        <v>1</v>
      </c>
      <c r="CB34" s="94">
        <v>1</v>
      </c>
      <c r="CC34" s="94">
        <v>1</v>
      </c>
      <c r="CD34" s="94">
        <v>1</v>
      </c>
      <c r="CE34" s="40">
        <f t="shared" si="8"/>
        <v>1</v>
      </c>
      <c r="CF34" s="73"/>
      <c r="CG34" s="41">
        <f t="shared" si="23"/>
        <v>9709</v>
      </c>
      <c r="CH34" s="41">
        <f t="shared" si="9"/>
        <v>237792955.08333331</v>
      </c>
      <c r="CI34" s="41">
        <f t="shared" si="10"/>
        <v>13190290.083333332</v>
      </c>
      <c r="CJ34" s="41">
        <f t="shared" si="11"/>
        <v>1188964.7754166666</v>
      </c>
      <c r="CK34" s="41">
        <f t="shared" si="12"/>
        <v>146558.77870370369</v>
      </c>
      <c r="CL34" s="68">
        <f t="shared" si="13"/>
        <v>1391364.25</v>
      </c>
      <c r="CM34" s="41">
        <f t="shared" si="14"/>
        <v>234459.25</v>
      </c>
      <c r="CN34" s="41" t="str">
        <f t="shared" si="24"/>
        <v/>
      </c>
      <c r="CO34" s="39">
        <f t="shared" si="15"/>
        <v>490048471125</v>
      </c>
      <c r="CP34" s="78">
        <f t="shared" si="16"/>
        <v>0.24322004368486125</v>
      </c>
      <c r="CQ34" s="38">
        <f t="shared" si="17"/>
        <v>0</v>
      </c>
      <c r="CR34" s="38">
        <f t="shared" si="18"/>
        <v>0</v>
      </c>
      <c r="CT34" s="38">
        <f t="shared" si="19"/>
        <v>0</v>
      </c>
      <c r="CU34" s="38">
        <f t="shared" si="20"/>
        <v>690</v>
      </c>
      <c r="CV34" s="118">
        <f t="shared" si="25"/>
        <v>2.3076923076923075</v>
      </c>
      <c r="CW34" s="118">
        <f t="shared" si="26"/>
        <v>0.22899408284023673</v>
      </c>
      <c r="CZ34" s="118">
        <f t="shared" si="27"/>
        <v>1.1186678010135134</v>
      </c>
      <c r="DE34" s="125">
        <f t="shared" si="28"/>
        <v>0.88539732001610139</v>
      </c>
    </row>
    <row r="35" spans="1:109" s="38" customFormat="1" x14ac:dyDescent="0.25">
      <c r="A35" s="38">
        <v>32</v>
      </c>
      <c r="B35" s="38" t="s">
        <v>373</v>
      </c>
      <c r="C35" s="113"/>
      <c r="E35" s="38" t="s">
        <v>373</v>
      </c>
      <c r="F35" s="120" t="s">
        <v>171</v>
      </c>
      <c r="G35" s="118" t="s">
        <v>630</v>
      </c>
      <c r="H35" s="38">
        <v>180</v>
      </c>
      <c r="I35" s="38">
        <v>180</v>
      </c>
      <c r="J35" s="38">
        <v>400</v>
      </c>
      <c r="K35" s="38">
        <v>13.5</v>
      </c>
      <c r="L35" s="38">
        <v>13.5</v>
      </c>
      <c r="M35" s="38">
        <v>13</v>
      </c>
      <c r="N35" s="38">
        <v>0</v>
      </c>
      <c r="O35" s="38">
        <v>0</v>
      </c>
      <c r="P35" s="163">
        <v>21443.082909985551</v>
      </c>
      <c r="Q35" s="39">
        <f t="shared" si="29"/>
        <v>3</v>
      </c>
      <c r="R35" s="40">
        <f t="shared" si="32"/>
        <v>2.2222222222222223</v>
      </c>
      <c r="S35" s="40">
        <f t="shared" si="33"/>
        <v>1</v>
      </c>
      <c r="T35" s="120" t="s">
        <v>208</v>
      </c>
      <c r="W35" s="118">
        <v>1</v>
      </c>
      <c r="X35" s="38">
        <v>0</v>
      </c>
      <c r="Y35" s="38">
        <v>0</v>
      </c>
      <c r="Z35" s="94">
        <v>253.54860533428595</v>
      </c>
      <c r="AA35" s="125">
        <v>0</v>
      </c>
      <c r="AB35" s="125">
        <v>0</v>
      </c>
      <c r="AE35" s="38">
        <v>20</v>
      </c>
      <c r="AF35" s="123">
        <v>690</v>
      </c>
      <c r="AG35" s="124">
        <v>210000</v>
      </c>
      <c r="AH35" s="94">
        <v>5.6441999999999997</v>
      </c>
      <c r="AI35" s="97">
        <v>4.2274876589709898</v>
      </c>
      <c r="AJ35" s="97">
        <v>26.421797868568689</v>
      </c>
      <c r="AK35" s="125">
        <v>4.1529100000000003</v>
      </c>
      <c r="AL35" s="121">
        <v>0.88539732001610139</v>
      </c>
      <c r="AM35" s="114">
        <v>0.15913073065333252</v>
      </c>
      <c r="AN35" s="118">
        <f t="shared" si="21"/>
        <v>0.14089392245266469</v>
      </c>
      <c r="AO35" s="114">
        <v>0.15717741921492379</v>
      </c>
      <c r="AP35" s="177">
        <v>0.77554473092109466</v>
      </c>
      <c r="AQ35" s="173">
        <v>2.5</v>
      </c>
      <c r="AR35" s="94">
        <v>1</v>
      </c>
      <c r="AT35" s="97">
        <v>1</v>
      </c>
      <c r="AU35" s="38">
        <v>1</v>
      </c>
      <c r="AW35" s="38">
        <v>0.67</v>
      </c>
      <c r="BA35" s="38">
        <f t="shared" si="3"/>
        <v>0.77554473092109466</v>
      </c>
      <c r="BB35" s="79"/>
      <c r="BC35" s="94">
        <v>1</v>
      </c>
      <c r="BD35" s="94"/>
      <c r="BE35" s="97">
        <v>1</v>
      </c>
      <c r="BF35" s="38">
        <v>1</v>
      </c>
      <c r="BG35" s="40">
        <f t="shared" si="4"/>
        <v>1</v>
      </c>
      <c r="BH35" s="94"/>
      <c r="BI35" s="94"/>
      <c r="BJ35" s="94"/>
      <c r="BK35" s="40">
        <f t="shared" si="22"/>
        <v>1</v>
      </c>
      <c r="BL35" s="73"/>
      <c r="BM35" s="94">
        <v>1</v>
      </c>
      <c r="BO35" s="97">
        <v>1</v>
      </c>
      <c r="BP35" s="38">
        <v>1</v>
      </c>
      <c r="BQ35" s="40">
        <f t="shared" si="5"/>
        <v>1</v>
      </c>
      <c r="BR35" s="94">
        <v>1</v>
      </c>
      <c r="BS35" s="94">
        <v>1</v>
      </c>
      <c r="BT35" s="94">
        <v>1</v>
      </c>
      <c r="BU35" s="40">
        <f t="shared" si="6"/>
        <v>1</v>
      </c>
      <c r="BV35" s="82">
        <v>1</v>
      </c>
      <c r="BW35" s="94">
        <v>1</v>
      </c>
      <c r="BX35" s="48"/>
      <c r="BY35" s="97">
        <v>1</v>
      </c>
      <c r="BZ35" s="48">
        <v>1</v>
      </c>
      <c r="CA35" s="40">
        <f t="shared" si="7"/>
        <v>1</v>
      </c>
      <c r="CB35" s="94">
        <v>1</v>
      </c>
      <c r="CC35" s="94">
        <v>1</v>
      </c>
      <c r="CD35" s="94">
        <v>1</v>
      </c>
      <c r="CE35" s="40">
        <f t="shared" si="8"/>
        <v>1</v>
      </c>
      <c r="CF35" s="73"/>
      <c r="CG35" s="41">
        <f t="shared" si="23"/>
        <v>9709</v>
      </c>
      <c r="CH35" s="41">
        <f t="shared" si="9"/>
        <v>237792955.08333331</v>
      </c>
      <c r="CI35" s="41">
        <f t="shared" si="10"/>
        <v>13190290.083333332</v>
      </c>
      <c r="CJ35" s="41">
        <f t="shared" si="11"/>
        <v>1188964.7754166666</v>
      </c>
      <c r="CK35" s="41">
        <f t="shared" si="12"/>
        <v>146558.77870370369</v>
      </c>
      <c r="CL35" s="68">
        <f t="shared" si="13"/>
        <v>1391364.25</v>
      </c>
      <c r="CM35" s="41">
        <f t="shared" si="14"/>
        <v>234459.25</v>
      </c>
      <c r="CN35" s="41" t="str">
        <f t="shared" si="24"/>
        <v/>
      </c>
      <c r="CO35" s="39">
        <f t="shared" si="15"/>
        <v>490048471125</v>
      </c>
      <c r="CP35" s="78">
        <f t="shared" si="16"/>
        <v>0.15717741921492381</v>
      </c>
      <c r="CQ35" s="38">
        <f t="shared" si="17"/>
        <v>0</v>
      </c>
      <c r="CR35" s="38">
        <f t="shared" si="18"/>
        <v>0</v>
      </c>
      <c r="CT35" s="38">
        <f t="shared" si="19"/>
        <v>0</v>
      </c>
      <c r="CU35" s="38">
        <f t="shared" si="20"/>
        <v>690</v>
      </c>
      <c r="CV35" s="118">
        <f t="shared" si="25"/>
        <v>2.3076923076923075</v>
      </c>
      <c r="CW35" s="118">
        <f t="shared" si="26"/>
        <v>0.22899408284023673</v>
      </c>
      <c r="CZ35" s="118">
        <f t="shared" si="27"/>
        <v>1.1155727406746716</v>
      </c>
      <c r="DE35" s="125">
        <f t="shared" si="28"/>
        <v>0.88539732001610139</v>
      </c>
    </row>
    <row r="36" spans="1:109" s="38" customFormat="1" x14ac:dyDescent="0.25">
      <c r="A36" s="38">
        <v>33</v>
      </c>
      <c r="B36" s="38" t="s">
        <v>374</v>
      </c>
      <c r="C36" s="113"/>
      <c r="E36" s="38" t="s">
        <v>374</v>
      </c>
      <c r="F36" s="120" t="s">
        <v>171</v>
      </c>
      <c r="G36" s="118" t="s">
        <v>630</v>
      </c>
      <c r="H36" s="38">
        <v>180</v>
      </c>
      <c r="I36" s="38">
        <v>180</v>
      </c>
      <c r="J36" s="38">
        <v>400</v>
      </c>
      <c r="K36" s="38">
        <v>13.5</v>
      </c>
      <c r="L36" s="38">
        <v>13.5</v>
      </c>
      <c r="M36" s="38">
        <v>8.5</v>
      </c>
      <c r="N36" s="38">
        <v>0</v>
      </c>
      <c r="O36" s="38">
        <v>0</v>
      </c>
      <c r="P36" s="163">
        <v>2711.0898895512887</v>
      </c>
      <c r="Q36" s="39">
        <f t="shared" si="29"/>
        <v>3</v>
      </c>
      <c r="R36" s="40">
        <f t="shared" si="32"/>
        <v>2.2222222222222223</v>
      </c>
      <c r="S36" s="40">
        <f t="shared" si="33"/>
        <v>1</v>
      </c>
      <c r="T36" s="120" t="s">
        <v>208</v>
      </c>
      <c r="W36" s="118">
        <v>1</v>
      </c>
      <c r="X36" s="38">
        <v>0</v>
      </c>
      <c r="Y36" s="38">
        <v>0</v>
      </c>
      <c r="Z36" s="94">
        <v>1502.6487550334716</v>
      </c>
      <c r="AA36" s="125">
        <v>0</v>
      </c>
      <c r="AB36" s="125">
        <v>0</v>
      </c>
      <c r="AE36" s="38">
        <v>20</v>
      </c>
      <c r="AF36" s="123">
        <v>690</v>
      </c>
      <c r="AG36" s="124">
        <v>210000</v>
      </c>
      <c r="AH36" s="94">
        <v>3.0047999999999999</v>
      </c>
      <c r="AI36" s="97">
        <v>40.97242716265734</v>
      </c>
      <c r="AJ36" s="97">
        <v>3.6875184446391618</v>
      </c>
      <c r="AK36" s="125">
        <v>3.1341800000000002</v>
      </c>
      <c r="AL36" s="121">
        <v>0.81980691750807566</v>
      </c>
      <c r="AM36" s="114">
        <v>1.0483689934134801</v>
      </c>
      <c r="AN36" s="118">
        <f t="shared" si="21"/>
        <v>0.85946015290134925</v>
      </c>
      <c r="AO36" s="114">
        <v>0.84994286728420476</v>
      </c>
      <c r="AP36" s="177">
        <v>1.0610035614340119</v>
      </c>
      <c r="AQ36" s="173">
        <v>0.3</v>
      </c>
      <c r="AR36" s="94">
        <v>1</v>
      </c>
      <c r="AT36" s="97">
        <v>1</v>
      </c>
      <c r="AU36" s="38">
        <v>1</v>
      </c>
      <c r="AW36" s="38">
        <v>0.67</v>
      </c>
      <c r="BA36" s="38">
        <f t="shared" si="3"/>
        <v>1.0610035614340119</v>
      </c>
      <c r="BB36" s="79"/>
      <c r="BC36" s="94">
        <v>1</v>
      </c>
      <c r="BD36" s="94"/>
      <c r="BE36" s="97">
        <v>1</v>
      </c>
      <c r="BF36" s="38">
        <v>1</v>
      </c>
      <c r="BG36" s="40">
        <f t="shared" si="4"/>
        <v>1</v>
      </c>
      <c r="BH36" s="94"/>
      <c r="BI36" s="94"/>
      <c r="BJ36" s="94"/>
      <c r="BK36" s="40">
        <f t="shared" si="22"/>
        <v>1</v>
      </c>
      <c r="BL36" s="73"/>
      <c r="BM36" s="94">
        <v>1</v>
      </c>
      <c r="BO36" s="97">
        <v>1</v>
      </c>
      <c r="BP36" s="38">
        <v>1</v>
      </c>
      <c r="BQ36" s="40">
        <f t="shared" si="5"/>
        <v>1</v>
      </c>
      <c r="BR36" s="94">
        <v>1</v>
      </c>
      <c r="BS36" s="94">
        <v>1</v>
      </c>
      <c r="BT36" s="94">
        <v>1</v>
      </c>
      <c r="BU36" s="40">
        <f t="shared" si="6"/>
        <v>1</v>
      </c>
      <c r="BV36" s="82">
        <v>1</v>
      </c>
      <c r="BW36" s="94">
        <v>1</v>
      </c>
      <c r="BX36" s="48"/>
      <c r="BY36" s="97">
        <v>1</v>
      </c>
      <c r="BZ36" s="48">
        <v>1</v>
      </c>
      <c r="CA36" s="40">
        <f t="shared" si="7"/>
        <v>1</v>
      </c>
      <c r="CB36" s="94">
        <v>1</v>
      </c>
      <c r="CC36" s="94">
        <v>1</v>
      </c>
      <c r="CD36" s="94">
        <v>1</v>
      </c>
      <c r="CE36" s="40">
        <f t="shared" si="8"/>
        <v>1</v>
      </c>
      <c r="CF36" s="73"/>
      <c r="CG36" s="41">
        <f t="shared" si="23"/>
        <v>8030.5</v>
      </c>
      <c r="CH36" s="41">
        <f t="shared" si="9"/>
        <v>218332286.20833331</v>
      </c>
      <c r="CI36" s="41">
        <f t="shared" si="10"/>
        <v>13141089.052083332</v>
      </c>
      <c r="CJ36" s="41">
        <f t="shared" si="11"/>
        <v>1091661.4310416665</v>
      </c>
      <c r="CK36" s="41">
        <f t="shared" si="12"/>
        <v>146012.10057870368</v>
      </c>
      <c r="CL36" s="68">
        <f t="shared" si="13"/>
        <v>1234844.125</v>
      </c>
      <c r="CM36" s="41">
        <f t="shared" si="14"/>
        <v>225437.3125</v>
      </c>
      <c r="CN36" s="41" t="str">
        <f t="shared" si="24"/>
        <v/>
      </c>
      <c r="CO36" s="39">
        <f t="shared" si="15"/>
        <v>490048471125</v>
      </c>
      <c r="CP36" s="78">
        <f t="shared" si="16"/>
        <v>0.84994286728420476</v>
      </c>
      <c r="CQ36" s="38">
        <f t="shared" si="17"/>
        <v>0</v>
      </c>
      <c r="CR36" s="38">
        <f t="shared" si="18"/>
        <v>0</v>
      </c>
      <c r="CT36" s="38">
        <f t="shared" si="19"/>
        <v>0</v>
      </c>
      <c r="CU36" s="38">
        <f t="shared" si="20"/>
        <v>690</v>
      </c>
      <c r="CV36" s="118">
        <f t="shared" si="25"/>
        <v>3.5294117647058822</v>
      </c>
      <c r="CW36" s="118">
        <f t="shared" si="26"/>
        <v>0.47958477508650521</v>
      </c>
      <c r="CZ36" s="118">
        <f t="shared" si="27"/>
        <v>0.98892643761899113</v>
      </c>
      <c r="DE36" s="125">
        <f t="shared" si="28"/>
        <v>0.81980691750807566</v>
      </c>
    </row>
    <row r="37" spans="1:109" s="38" customFormat="1" x14ac:dyDescent="0.25">
      <c r="A37" s="38">
        <v>34</v>
      </c>
      <c r="B37" s="38" t="s">
        <v>375</v>
      </c>
      <c r="C37" s="113"/>
      <c r="E37" s="38" t="s">
        <v>375</v>
      </c>
      <c r="F37" s="120" t="s">
        <v>171</v>
      </c>
      <c r="G37" s="118" t="s">
        <v>630</v>
      </c>
      <c r="H37" s="38">
        <v>180</v>
      </c>
      <c r="I37" s="38">
        <v>180</v>
      </c>
      <c r="J37" s="38">
        <v>400</v>
      </c>
      <c r="K37" s="38">
        <v>13.5</v>
      </c>
      <c r="L37" s="38">
        <v>13.5</v>
      </c>
      <c r="M37" s="38">
        <v>8.5</v>
      </c>
      <c r="N37" s="38">
        <v>0</v>
      </c>
      <c r="O37" s="38">
        <v>0</v>
      </c>
      <c r="P37" s="163">
        <v>4518.483149252148</v>
      </c>
      <c r="Q37" s="39">
        <f t="shared" si="29"/>
        <v>3</v>
      </c>
      <c r="R37" s="40">
        <f t="shared" si="32"/>
        <v>2.2222222222222223</v>
      </c>
      <c r="S37" s="40">
        <f t="shared" si="33"/>
        <v>1</v>
      </c>
      <c r="T37" s="120" t="s">
        <v>208</v>
      </c>
      <c r="W37" s="118">
        <v>1</v>
      </c>
      <c r="X37" s="38">
        <v>0</v>
      </c>
      <c r="Y37" s="38">
        <v>0</v>
      </c>
      <c r="Z37" s="94">
        <v>1334.5860666501285</v>
      </c>
      <c r="AA37" s="125">
        <v>0</v>
      </c>
      <c r="AB37" s="125">
        <v>0</v>
      </c>
      <c r="AE37" s="38">
        <v>20</v>
      </c>
      <c r="AF37" s="123">
        <v>690</v>
      </c>
      <c r="AG37" s="124">
        <v>210000</v>
      </c>
      <c r="AH37" s="94">
        <v>3.0047999999999999</v>
      </c>
      <c r="AI37" s="97">
        <v>16.607531394084678</v>
      </c>
      <c r="AJ37" s="97">
        <v>4.1518828485211703</v>
      </c>
      <c r="AK37" s="125">
        <v>3.4108299999999998</v>
      </c>
      <c r="AL37" s="121">
        <v>0.81980691750807566</v>
      </c>
      <c r="AM37" s="114">
        <v>0.97455543608153627</v>
      </c>
      <c r="AN37" s="118">
        <f t="shared" si="21"/>
        <v>0.79894728799474268</v>
      </c>
      <c r="AO37" s="114">
        <v>0.82151402735625823</v>
      </c>
      <c r="AP37" s="177">
        <v>1.0610035614340119</v>
      </c>
      <c r="AQ37" s="173">
        <v>0.5</v>
      </c>
      <c r="AR37" s="94">
        <v>1</v>
      </c>
      <c r="AT37" s="97">
        <v>1</v>
      </c>
      <c r="AU37" s="38">
        <v>1</v>
      </c>
      <c r="AW37" s="38">
        <v>0.67</v>
      </c>
      <c r="BA37" s="38">
        <f t="shared" si="3"/>
        <v>1.0610035614340119</v>
      </c>
      <c r="BB37" s="79"/>
      <c r="BC37" s="94">
        <v>1</v>
      </c>
      <c r="BD37" s="94"/>
      <c r="BE37" s="97">
        <v>1</v>
      </c>
      <c r="BF37" s="38">
        <v>1</v>
      </c>
      <c r="BG37" s="40">
        <f t="shared" si="4"/>
        <v>1</v>
      </c>
      <c r="BH37" s="94"/>
      <c r="BI37" s="94"/>
      <c r="BJ37" s="94"/>
      <c r="BK37" s="40">
        <f t="shared" si="22"/>
        <v>1</v>
      </c>
      <c r="BL37" s="73"/>
      <c r="BM37" s="94">
        <v>1</v>
      </c>
      <c r="BO37" s="97">
        <v>1</v>
      </c>
      <c r="BP37" s="38">
        <v>1</v>
      </c>
      <c r="BQ37" s="40">
        <f t="shared" si="5"/>
        <v>1</v>
      </c>
      <c r="BR37" s="94">
        <v>1</v>
      </c>
      <c r="BS37" s="94">
        <v>1</v>
      </c>
      <c r="BT37" s="94">
        <v>1</v>
      </c>
      <c r="BU37" s="40">
        <f t="shared" si="6"/>
        <v>1</v>
      </c>
      <c r="BV37" s="82">
        <v>1</v>
      </c>
      <c r="BW37" s="94">
        <v>1</v>
      </c>
      <c r="BX37" s="48"/>
      <c r="BY37" s="97">
        <v>1</v>
      </c>
      <c r="BZ37" s="48">
        <v>1</v>
      </c>
      <c r="CA37" s="40">
        <f t="shared" si="7"/>
        <v>1</v>
      </c>
      <c r="CB37" s="94">
        <v>1</v>
      </c>
      <c r="CC37" s="94">
        <v>1</v>
      </c>
      <c r="CD37" s="94">
        <v>1</v>
      </c>
      <c r="CE37" s="40">
        <f t="shared" si="8"/>
        <v>1</v>
      </c>
      <c r="CF37" s="73"/>
      <c r="CG37" s="41">
        <f t="shared" si="23"/>
        <v>8030.5</v>
      </c>
      <c r="CH37" s="41">
        <f t="shared" si="9"/>
        <v>218332286.20833331</v>
      </c>
      <c r="CI37" s="41">
        <f t="shared" si="10"/>
        <v>13141089.052083332</v>
      </c>
      <c r="CJ37" s="41">
        <f t="shared" si="11"/>
        <v>1091661.4310416665</v>
      </c>
      <c r="CK37" s="41">
        <f t="shared" si="12"/>
        <v>146012.10057870368</v>
      </c>
      <c r="CL37" s="68">
        <f t="shared" si="13"/>
        <v>1234844.125</v>
      </c>
      <c r="CM37" s="41">
        <f t="shared" si="14"/>
        <v>225437.3125</v>
      </c>
      <c r="CN37" s="41" t="str">
        <f t="shared" si="24"/>
        <v/>
      </c>
      <c r="CO37" s="39">
        <f t="shared" si="15"/>
        <v>490048471125</v>
      </c>
      <c r="CP37" s="78">
        <f t="shared" si="16"/>
        <v>0.821514027356258</v>
      </c>
      <c r="CQ37" s="38">
        <f t="shared" si="17"/>
        <v>0</v>
      </c>
      <c r="CR37" s="38">
        <f t="shared" si="18"/>
        <v>0</v>
      </c>
      <c r="CT37" s="38">
        <f t="shared" si="19"/>
        <v>0</v>
      </c>
      <c r="CU37" s="38">
        <f t="shared" si="20"/>
        <v>690</v>
      </c>
      <c r="CV37" s="118">
        <f t="shared" si="25"/>
        <v>3.5294117647058822</v>
      </c>
      <c r="CW37" s="118">
        <f t="shared" si="26"/>
        <v>0.47958477508650521</v>
      </c>
      <c r="CZ37" s="118">
        <f t="shared" si="27"/>
        <v>1.0282455922945244</v>
      </c>
      <c r="DE37" s="125">
        <f t="shared" si="28"/>
        <v>0.81980691750807566</v>
      </c>
    </row>
    <row r="38" spans="1:109" s="38" customFormat="1" x14ac:dyDescent="0.25">
      <c r="A38" s="38">
        <v>35</v>
      </c>
      <c r="B38" s="38" t="s">
        <v>376</v>
      </c>
      <c r="C38" s="113"/>
      <c r="E38" s="38" t="s">
        <v>376</v>
      </c>
      <c r="F38" s="120" t="s">
        <v>171</v>
      </c>
      <c r="G38" s="118" t="s">
        <v>630</v>
      </c>
      <c r="H38" s="38">
        <v>180</v>
      </c>
      <c r="I38" s="38">
        <v>180</v>
      </c>
      <c r="J38" s="38">
        <v>400</v>
      </c>
      <c r="K38" s="38">
        <v>13.5</v>
      </c>
      <c r="L38" s="38">
        <v>13.5</v>
      </c>
      <c r="M38" s="38">
        <v>8.5</v>
      </c>
      <c r="N38" s="38">
        <v>0</v>
      </c>
      <c r="O38" s="38">
        <v>0</v>
      </c>
      <c r="P38" s="163">
        <v>6777.7247238782211</v>
      </c>
      <c r="Q38" s="39">
        <f t="shared" si="29"/>
        <v>3</v>
      </c>
      <c r="R38" s="40">
        <f t="shared" si="32"/>
        <v>2.2222222222222223</v>
      </c>
      <c r="S38" s="40">
        <f t="shared" si="33"/>
        <v>1</v>
      </c>
      <c r="T38" s="120" t="s">
        <v>208</v>
      </c>
      <c r="W38" s="118">
        <v>1</v>
      </c>
      <c r="X38" s="38">
        <v>0</v>
      </c>
      <c r="Y38" s="38">
        <v>0</v>
      </c>
      <c r="Z38" s="94">
        <v>1097.9757089087088</v>
      </c>
      <c r="AA38" s="125">
        <v>0</v>
      </c>
      <c r="AB38" s="125">
        <v>0</v>
      </c>
      <c r="AE38" s="38">
        <v>20</v>
      </c>
      <c r="AF38" s="123">
        <v>690</v>
      </c>
      <c r="AG38" s="124">
        <v>210000</v>
      </c>
      <c r="AH38" s="94">
        <v>3.0047999999999999</v>
      </c>
      <c r="AI38" s="97">
        <v>8.9717346082796681</v>
      </c>
      <c r="AJ38" s="97">
        <v>5.0466007171573137</v>
      </c>
      <c r="AK38" s="125">
        <v>3.90219</v>
      </c>
      <c r="AL38" s="121">
        <v>0.81980691750807566</v>
      </c>
      <c r="AM38" s="114">
        <v>0.85178127633234824</v>
      </c>
      <c r="AN38" s="118">
        <f t="shared" si="21"/>
        <v>0.69829618254111681</v>
      </c>
      <c r="AO38" s="114">
        <v>0.7732313727007224</v>
      </c>
      <c r="AP38" s="177">
        <v>1.0610035614340119</v>
      </c>
      <c r="AQ38" s="173">
        <v>0.75</v>
      </c>
      <c r="AR38" s="94">
        <v>1</v>
      </c>
      <c r="AT38" s="97">
        <v>1</v>
      </c>
      <c r="AU38" s="38">
        <v>1</v>
      </c>
      <c r="AW38" s="38">
        <v>0.67</v>
      </c>
      <c r="BA38" s="38">
        <f t="shared" si="3"/>
        <v>1.0610035614340119</v>
      </c>
      <c r="BB38" s="79"/>
      <c r="BC38" s="94">
        <v>1</v>
      </c>
      <c r="BD38" s="94"/>
      <c r="BE38" s="97">
        <v>1</v>
      </c>
      <c r="BF38" s="38">
        <v>1</v>
      </c>
      <c r="BG38" s="40">
        <f t="shared" si="4"/>
        <v>1</v>
      </c>
      <c r="BH38" s="94"/>
      <c r="BI38" s="94"/>
      <c r="BJ38" s="94"/>
      <c r="BK38" s="40">
        <f t="shared" si="22"/>
        <v>1</v>
      </c>
      <c r="BL38" s="73"/>
      <c r="BM38" s="94">
        <v>1</v>
      </c>
      <c r="BO38" s="97">
        <v>1</v>
      </c>
      <c r="BP38" s="38">
        <v>1</v>
      </c>
      <c r="BQ38" s="40">
        <f t="shared" si="5"/>
        <v>1</v>
      </c>
      <c r="BR38" s="94">
        <v>1</v>
      </c>
      <c r="BS38" s="94">
        <v>1</v>
      </c>
      <c r="BT38" s="94">
        <v>1</v>
      </c>
      <c r="BU38" s="40">
        <f t="shared" si="6"/>
        <v>1</v>
      </c>
      <c r="BV38" s="82">
        <v>1</v>
      </c>
      <c r="BW38" s="94">
        <v>1</v>
      </c>
      <c r="BX38" s="48"/>
      <c r="BY38" s="97">
        <v>1</v>
      </c>
      <c r="BZ38" s="48">
        <v>1</v>
      </c>
      <c r="CA38" s="40">
        <f t="shared" si="7"/>
        <v>1</v>
      </c>
      <c r="CB38" s="94">
        <v>1</v>
      </c>
      <c r="CC38" s="94">
        <v>1</v>
      </c>
      <c r="CD38" s="94">
        <v>1</v>
      </c>
      <c r="CE38" s="40">
        <f t="shared" si="8"/>
        <v>1</v>
      </c>
      <c r="CF38" s="73"/>
      <c r="CG38" s="41">
        <f t="shared" si="23"/>
        <v>8030.5</v>
      </c>
      <c r="CH38" s="41">
        <f t="shared" si="9"/>
        <v>218332286.20833331</v>
      </c>
      <c r="CI38" s="41">
        <f t="shared" si="10"/>
        <v>13141089.052083332</v>
      </c>
      <c r="CJ38" s="41">
        <f t="shared" si="11"/>
        <v>1091661.4310416665</v>
      </c>
      <c r="CK38" s="41">
        <f t="shared" si="12"/>
        <v>146012.10057870368</v>
      </c>
      <c r="CL38" s="68">
        <f t="shared" si="13"/>
        <v>1234844.125</v>
      </c>
      <c r="CM38" s="41">
        <f t="shared" si="14"/>
        <v>225437.3125</v>
      </c>
      <c r="CN38" s="41" t="str">
        <f t="shared" si="24"/>
        <v/>
      </c>
      <c r="CO38" s="39">
        <f t="shared" si="15"/>
        <v>490048471125</v>
      </c>
      <c r="CP38" s="78">
        <f t="shared" si="16"/>
        <v>0.77323137270072251</v>
      </c>
      <c r="CQ38" s="38">
        <f t="shared" si="17"/>
        <v>0</v>
      </c>
      <c r="CR38" s="38">
        <f t="shared" si="18"/>
        <v>0</v>
      </c>
      <c r="CT38" s="38">
        <f t="shared" si="19"/>
        <v>0</v>
      </c>
      <c r="CU38" s="38">
        <f t="shared" si="20"/>
        <v>690</v>
      </c>
      <c r="CV38" s="118">
        <f t="shared" si="25"/>
        <v>3.5294117647058822</v>
      </c>
      <c r="CW38" s="118">
        <f t="shared" si="26"/>
        <v>0.47958477508650521</v>
      </c>
      <c r="CZ38" s="118">
        <f t="shared" si="27"/>
        <v>1.1073114704521434</v>
      </c>
      <c r="DE38" s="125">
        <f t="shared" si="28"/>
        <v>0.81980691750807566</v>
      </c>
    </row>
    <row r="39" spans="1:109" s="38" customFormat="1" x14ac:dyDescent="0.25">
      <c r="A39" s="38">
        <v>36</v>
      </c>
      <c r="B39" s="38" t="s">
        <v>377</v>
      </c>
      <c r="C39" s="113"/>
      <c r="E39" s="38" t="s">
        <v>377</v>
      </c>
      <c r="F39" s="120" t="s">
        <v>171</v>
      </c>
      <c r="G39" s="118" t="s">
        <v>630</v>
      </c>
      <c r="H39" s="38">
        <v>180</v>
      </c>
      <c r="I39" s="38">
        <v>180</v>
      </c>
      <c r="J39" s="38">
        <v>400</v>
      </c>
      <c r="K39" s="38">
        <v>13.5</v>
      </c>
      <c r="L39" s="38">
        <v>13.5</v>
      </c>
      <c r="M39" s="38">
        <v>8.5</v>
      </c>
      <c r="N39" s="38">
        <v>0</v>
      </c>
      <c r="O39" s="38">
        <v>0</v>
      </c>
      <c r="P39" s="163">
        <v>9036.966298504296</v>
      </c>
      <c r="Q39" s="39">
        <f t="shared" si="29"/>
        <v>3</v>
      </c>
      <c r="R39" s="40">
        <f t="shared" si="32"/>
        <v>2.2222222222222223</v>
      </c>
      <c r="S39" s="40">
        <f t="shared" si="33"/>
        <v>1</v>
      </c>
      <c r="T39" s="120" t="s">
        <v>208</v>
      </c>
      <c r="W39" s="118">
        <v>1</v>
      </c>
      <c r="X39" s="38">
        <v>0</v>
      </c>
      <c r="Y39" s="38">
        <v>0</v>
      </c>
      <c r="Z39" s="94">
        <v>854.80755631529246</v>
      </c>
      <c r="AA39" s="125">
        <v>0</v>
      </c>
      <c r="AB39" s="125">
        <v>0</v>
      </c>
      <c r="AE39" s="38">
        <v>20</v>
      </c>
      <c r="AF39" s="123">
        <v>690</v>
      </c>
      <c r="AG39" s="124">
        <v>210000</v>
      </c>
      <c r="AH39" s="94">
        <v>3.0047999999999999</v>
      </c>
      <c r="AI39" s="97">
        <v>6.482213404716564</v>
      </c>
      <c r="AJ39" s="97">
        <v>6.4822134047165658</v>
      </c>
      <c r="AK39" s="125">
        <v>4.5278499999999999</v>
      </c>
      <c r="AL39" s="121">
        <v>0.81980691750807566</v>
      </c>
      <c r="AM39" s="114">
        <v>0.74034896729998056</v>
      </c>
      <c r="AN39" s="118">
        <f t="shared" si="21"/>
        <v>0.6069432047624842</v>
      </c>
      <c r="AO39" s="114">
        <v>0.6985036926901329</v>
      </c>
      <c r="AP39" s="177">
        <v>1.0610035614340119</v>
      </c>
      <c r="AQ39" s="173">
        <v>1</v>
      </c>
      <c r="AR39" s="94">
        <v>1</v>
      </c>
      <c r="AT39" s="97">
        <v>1</v>
      </c>
      <c r="AU39" s="38">
        <v>1</v>
      </c>
      <c r="AW39" s="38">
        <v>0.67</v>
      </c>
      <c r="BA39" s="38">
        <f t="shared" si="3"/>
        <v>1.0610035614340119</v>
      </c>
      <c r="BB39" s="79"/>
      <c r="BC39" s="94">
        <v>1</v>
      </c>
      <c r="BD39" s="94"/>
      <c r="BE39" s="97">
        <v>1</v>
      </c>
      <c r="BF39" s="38">
        <v>1</v>
      </c>
      <c r="BG39" s="40">
        <f t="shared" si="4"/>
        <v>1</v>
      </c>
      <c r="BH39" s="94"/>
      <c r="BI39" s="94"/>
      <c r="BJ39" s="94"/>
      <c r="BK39" s="40">
        <f t="shared" si="22"/>
        <v>1</v>
      </c>
      <c r="BL39" s="73"/>
      <c r="BM39" s="94">
        <v>1</v>
      </c>
      <c r="BO39" s="97">
        <v>1</v>
      </c>
      <c r="BP39" s="38">
        <v>1</v>
      </c>
      <c r="BQ39" s="40">
        <f t="shared" si="5"/>
        <v>1</v>
      </c>
      <c r="BR39" s="94">
        <v>1</v>
      </c>
      <c r="BS39" s="94">
        <v>1</v>
      </c>
      <c r="BT39" s="94">
        <v>1</v>
      </c>
      <c r="BU39" s="40">
        <f t="shared" si="6"/>
        <v>1</v>
      </c>
      <c r="BV39" s="82">
        <v>1</v>
      </c>
      <c r="BW39" s="94">
        <v>1</v>
      </c>
      <c r="BX39" s="48"/>
      <c r="BY39" s="97">
        <v>1</v>
      </c>
      <c r="BZ39" s="48">
        <v>1</v>
      </c>
      <c r="CA39" s="40">
        <f t="shared" si="7"/>
        <v>1</v>
      </c>
      <c r="CB39" s="94">
        <v>1</v>
      </c>
      <c r="CC39" s="94">
        <v>1</v>
      </c>
      <c r="CD39" s="94">
        <v>1</v>
      </c>
      <c r="CE39" s="40">
        <f t="shared" si="8"/>
        <v>1</v>
      </c>
      <c r="CF39" s="73"/>
      <c r="CG39" s="41">
        <f t="shared" si="23"/>
        <v>8030.5</v>
      </c>
      <c r="CH39" s="41">
        <f t="shared" si="9"/>
        <v>218332286.20833331</v>
      </c>
      <c r="CI39" s="41">
        <f t="shared" si="10"/>
        <v>13141089.052083332</v>
      </c>
      <c r="CJ39" s="41">
        <f t="shared" si="11"/>
        <v>1091661.4310416665</v>
      </c>
      <c r="CK39" s="41">
        <f t="shared" si="12"/>
        <v>146012.10057870368</v>
      </c>
      <c r="CL39" s="68">
        <f t="shared" si="13"/>
        <v>1234844.125</v>
      </c>
      <c r="CM39" s="41">
        <f t="shared" si="14"/>
        <v>225437.3125</v>
      </c>
      <c r="CN39" s="41" t="str">
        <f t="shared" si="24"/>
        <v/>
      </c>
      <c r="CO39" s="39">
        <f t="shared" si="15"/>
        <v>490048471125</v>
      </c>
      <c r="CP39" s="78">
        <f t="shared" si="16"/>
        <v>0.69850369269013279</v>
      </c>
      <c r="CQ39" s="38">
        <f t="shared" si="17"/>
        <v>0</v>
      </c>
      <c r="CR39" s="38">
        <f t="shared" si="18"/>
        <v>0</v>
      </c>
      <c r="CT39" s="38">
        <f t="shared" si="19"/>
        <v>0</v>
      </c>
      <c r="CU39" s="38">
        <f t="shared" si="20"/>
        <v>690</v>
      </c>
      <c r="CV39" s="118">
        <f t="shared" si="25"/>
        <v>3.5294117647058822</v>
      </c>
      <c r="CW39" s="118">
        <f t="shared" si="26"/>
        <v>0.47958477508650521</v>
      </c>
      <c r="CZ39" s="118">
        <f t="shared" si="27"/>
        <v>1.1508551166059751</v>
      </c>
      <c r="DE39" s="125">
        <f t="shared" si="28"/>
        <v>0.81980691750807566</v>
      </c>
    </row>
    <row r="40" spans="1:109" s="38" customFormat="1" x14ac:dyDescent="0.25">
      <c r="A40" s="38">
        <v>37</v>
      </c>
      <c r="B40" s="38" t="s">
        <v>378</v>
      </c>
      <c r="C40" s="113"/>
      <c r="E40" s="38" t="s">
        <v>378</v>
      </c>
      <c r="F40" s="120" t="s">
        <v>171</v>
      </c>
      <c r="G40" s="118" t="s">
        <v>630</v>
      </c>
      <c r="H40" s="38">
        <v>180</v>
      </c>
      <c r="I40" s="38">
        <v>180</v>
      </c>
      <c r="J40" s="38">
        <v>400</v>
      </c>
      <c r="K40" s="38">
        <v>13.5</v>
      </c>
      <c r="L40" s="38">
        <v>13.5</v>
      </c>
      <c r="M40" s="38">
        <v>8.5</v>
      </c>
      <c r="N40" s="38">
        <v>0</v>
      </c>
      <c r="O40" s="38">
        <v>0</v>
      </c>
      <c r="P40" s="163">
        <v>12019.165177010713</v>
      </c>
      <c r="Q40" s="39">
        <f>MAX(IF((H40/2/K40)&lt;145/SQRT(AF40),1,IF((H40/2/K40)&lt;170/SQRT(AF40),2,IF((H40/2/K40)&lt;200/SQRT(AF40),3,4))),IF(((J40-2*K40)/M40)&lt;1100/SQRT(AF40),1,IF(((J40-2*K40)/M40)&lt;1700/SQRT(AF40),2,IF(((J40-2*K40)/M40)&lt;1900/SQRT(AF40),3,4))))</f>
        <v>3</v>
      </c>
      <c r="R40" s="40">
        <f t="shared" si="32"/>
        <v>2.2222222222222223</v>
      </c>
      <c r="S40" s="40">
        <f t="shared" si="33"/>
        <v>1</v>
      </c>
      <c r="T40" s="120" t="s">
        <v>208</v>
      </c>
      <c r="W40" s="118">
        <v>1</v>
      </c>
      <c r="X40" s="38">
        <v>0</v>
      </c>
      <c r="Y40" s="38">
        <v>0</v>
      </c>
      <c r="Z40" s="94">
        <v>595.88846750650339</v>
      </c>
      <c r="AA40" s="125">
        <v>0</v>
      </c>
      <c r="AB40" s="125">
        <v>0</v>
      </c>
      <c r="AE40" s="38">
        <v>20</v>
      </c>
      <c r="AF40" s="123">
        <v>690</v>
      </c>
      <c r="AG40" s="124">
        <v>210000</v>
      </c>
      <c r="AH40" s="94">
        <v>3.0047999999999999</v>
      </c>
      <c r="AI40" s="97">
        <v>5.2568237321193818</v>
      </c>
      <c r="AJ40" s="97">
        <v>9.2987954997459763</v>
      </c>
      <c r="AK40" s="125">
        <v>4.6929600000000002</v>
      </c>
      <c r="AL40" s="121">
        <v>0.81980691750807566</v>
      </c>
      <c r="AM40" s="114">
        <v>0.51417196992133141</v>
      </c>
      <c r="AN40" s="118">
        <f t="shared" si="21"/>
        <v>0.42152173773026169</v>
      </c>
      <c r="AO40" s="114">
        <v>0.50468471966376738</v>
      </c>
      <c r="AP40" s="177">
        <v>1.0610035614340119</v>
      </c>
      <c r="AQ40" s="173">
        <v>1.33</v>
      </c>
      <c r="AR40" s="94">
        <v>1</v>
      </c>
      <c r="AT40" s="97">
        <v>1</v>
      </c>
      <c r="AU40" s="38">
        <v>1</v>
      </c>
      <c r="AW40" s="38">
        <v>0.67</v>
      </c>
      <c r="BA40" s="38">
        <f t="shared" si="3"/>
        <v>1.0610035614340119</v>
      </c>
      <c r="BB40" s="79"/>
      <c r="BC40" s="94">
        <v>1</v>
      </c>
      <c r="BD40" s="94"/>
      <c r="BE40" s="97">
        <v>1</v>
      </c>
      <c r="BF40" s="38">
        <v>1</v>
      </c>
      <c r="BG40" s="40">
        <f t="shared" si="4"/>
        <v>1</v>
      </c>
      <c r="BH40" s="94"/>
      <c r="BI40" s="94"/>
      <c r="BJ40" s="94"/>
      <c r="BK40" s="40">
        <f t="shared" si="22"/>
        <v>1</v>
      </c>
      <c r="BL40" s="73"/>
      <c r="BM40" s="94">
        <v>1</v>
      </c>
      <c r="BO40" s="97">
        <v>1</v>
      </c>
      <c r="BP40" s="38">
        <v>1</v>
      </c>
      <c r="BQ40" s="40">
        <f t="shared" si="5"/>
        <v>1</v>
      </c>
      <c r="BR40" s="94">
        <v>1</v>
      </c>
      <c r="BS40" s="94">
        <v>1</v>
      </c>
      <c r="BT40" s="94">
        <v>1</v>
      </c>
      <c r="BU40" s="40">
        <f t="shared" si="6"/>
        <v>1</v>
      </c>
      <c r="BV40" s="82">
        <v>1</v>
      </c>
      <c r="BW40" s="94">
        <v>1</v>
      </c>
      <c r="BX40" s="48"/>
      <c r="BY40" s="97">
        <v>1</v>
      </c>
      <c r="BZ40" s="48">
        <v>1</v>
      </c>
      <c r="CA40" s="40">
        <f t="shared" si="7"/>
        <v>1</v>
      </c>
      <c r="CB40" s="94">
        <v>1</v>
      </c>
      <c r="CC40" s="94">
        <v>1</v>
      </c>
      <c r="CD40" s="94">
        <v>1</v>
      </c>
      <c r="CE40" s="40">
        <f t="shared" si="8"/>
        <v>1</v>
      </c>
      <c r="CF40" s="73"/>
      <c r="CG40" s="41">
        <f t="shared" si="23"/>
        <v>8030.5</v>
      </c>
      <c r="CH40" s="41">
        <f t="shared" si="9"/>
        <v>218332286.20833331</v>
      </c>
      <c r="CI40" s="41">
        <f t="shared" si="10"/>
        <v>13141089.052083332</v>
      </c>
      <c r="CJ40" s="41">
        <f t="shared" si="11"/>
        <v>1091661.4310416665</v>
      </c>
      <c r="CK40" s="41">
        <f t="shared" si="12"/>
        <v>146012.10057870368</v>
      </c>
      <c r="CL40" s="68">
        <f t="shared" si="13"/>
        <v>1234844.125</v>
      </c>
      <c r="CM40" s="41">
        <f t="shared" si="14"/>
        <v>225437.3125</v>
      </c>
      <c r="CN40" s="41" t="str">
        <f t="shared" si="24"/>
        <v/>
      </c>
      <c r="CO40" s="39">
        <f t="shared" si="15"/>
        <v>490048471125</v>
      </c>
      <c r="CP40" s="78">
        <f t="shared" si="16"/>
        <v>0.50468471966376749</v>
      </c>
      <c r="CQ40" s="38">
        <f t="shared" si="17"/>
        <v>0</v>
      </c>
      <c r="CR40" s="38">
        <f t="shared" si="18"/>
        <v>0</v>
      </c>
      <c r="CT40" s="38">
        <f t="shared" si="19"/>
        <v>0</v>
      </c>
      <c r="CU40" s="38">
        <f t="shared" si="20"/>
        <v>690</v>
      </c>
      <c r="CV40" s="118">
        <f t="shared" si="25"/>
        <v>3.5294117647058822</v>
      </c>
      <c r="CW40" s="118">
        <f t="shared" si="26"/>
        <v>0.47958477508650521</v>
      </c>
      <c r="CZ40" s="118">
        <f t="shared" si="27"/>
        <v>1.1972922734217872</v>
      </c>
      <c r="DE40" s="125">
        <f t="shared" si="28"/>
        <v>0.81980691750807566</v>
      </c>
    </row>
    <row r="41" spans="1:109" s="38" customFormat="1" x14ac:dyDescent="0.25">
      <c r="A41" s="38">
        <v>38</v>
      </c>
      <c r="B41" s="38" t="s">
        <v>379</v>
      </c>
      <c r="C41" s="113"/>
      <c r="E41" s="38" t="s">
        <v>379</v>
      </c>
      <c r="F41" s="120" t="s">
        <v>171</v>
      </c>
      <c r="G41" s="118" t="s">
        <v>630</v>
      </c>
      <c r="H41" s="38">
        <v>180</v>
      </c>
      <c r="I41" s="38">
        <v>180</v>
      </c>
      <c r="J41" s="38">
        <v>400</v>
      </c>
      <c r="K41" s="38">
        <v>13.5</v>
      </c>
      <c r="L41" s="38">
        <v>13.5</v>
      </c>
      <c r="M41" s="38">
        <v>8.5</v>
      </c>
      <c r="N41" s="38">
        <v>0</v>
      </c>
      <c r="O41" s="38">
        <v>0</v>
      </c>
      <c r="P41" s="163">
        <v>15091.733718502172</v>
      </c>
      <c r="Q41" s="39">
        <f t="shared" si="29"/>
        <v>3</v>
      </c>
      <c r="R41" s="40">
        <f t="shared" si="32"/>
        <v>2.2222222222222223</v>
      </c>
      <c r="S41" s="40">
        <f t="shared" si="33"/>
        <v>1</v>
      </c>
      <c r="T41" s="120" t="s">
        <v>208</v>
      </c>
      <c r="W41" s="118">
        <v>1</v>
      </c>
      <c r="X41" s="38">
        <v>0</v>
      </c>
      <c r="Y41" s="38">
        <v>0</v>
      </c>
      <c r="Z41" s="94">
        <v>420.01300277315977</v>
      </c>
      <c r="AA41" s="125">
        <v>0</v>
      </c>
      <c r="AB41" s="125">
        <v>0</v>
      </c>
      <c r="AE41" s="38">
        <v>20</v>
      </c>
      <c r="AF41" s="123">
        <v>690</v>
      </c>
      <c r="AG41" s="124">
        <v>210000</v>
      </c>
      <c r="AH41" s="94">
        <v>3.0047999999999999</v>
      </c>
      <c r="AI41" s="97">
        <v>4.7303796685404098</v>
      </c>
      <c r="AJ41" s="97">
        <v>13.192555857592348</v>
      </c>
      <c r="AK41" s="125">
        <v>4.4724700000000004</v>
      </c>
      <c r="AL41" s="121">
        <v>0.81980691750807566</v>
      </c>
      <c r="AM41" s="114">
        <v>0.34350887340696468</v>
      </c>
      <c r="AN41" s="118">
        <f t="shared" si="21"/>
        <v>0.28161095064443548</v>
      </c>
      <c r="AO41" s="114">
        <v>0.3390146722347272</v>
      </c>
      <c r="AP41" s="177">
        <v>1.0610035614340119</v>
      </c>
      <c r="AQ41" s="173">
        <v>1.67</v>
      </c>
      <c r="AR41" s="94">
        <v>1</v>
      </c>
      <c r="AT41" s="97">
        <v>1</v>
      </c>
      <c r="AU41" s="38">
        <v>1</v>
      </c>
      <c r="AW41" s="38">
        <v>0.67</v>
      </c>
      <c r="BA41" s="38">
        <f t="shared" si="3"/>
        <v>1.0610035614340119</v>
      </c>
      <c r="BB41" s="79"/>
      <c r="BC41" s="94">
        <v>1</v>
      </c>
      <c r="BD41" s="94"/>
      <c r="BE41" s="97">
        <v>1</v>
      </c>
      <c r="BF41" s="38">
        <v>1</v>
      </c>
      <c r="BG41" s="40">
        <f t="shared" si="4"/>
        <v>1</v>
      </c>
      <c r="BH41" s="94"/>
      <c r="BI41" s="94"/>
      <c r="BJ41" s="94"/>
      <c r="BK41" s="40">
        <f t="shared" si="22"/>
        <v>1</v>
      </c>
      <c r="BL41" s="73"/>
      <c r="BM41" s="94">
        <v>1</v>
      </c>
      <c r="BO41" s="97">
        <v>1</v>
      </c>
      <c r="BP41" s="38">
        <v>1</v>
      </c>
      <c r="BQ41" s="40">
        <f t="shared" si="5"/>
        <v>1</v>
      </c>
      <c r="BR41" s="94">
        <v>1</v>
      </c>
      <c r="BS41" s="94">
        <v>1</v>
      </c>
      <c r="BT41" s="94">
        <v>1</v>
      </c>
      <c r="BU41" s="40">
        <f t="shared" si="6"/>
        <v>1</v>
      </c>
      <c r="BV41" s="82">
        <v>1</v>
      </c>
      <c r="BW41" s="94">
        <v>1</v>
      </c>
      <c r="BX41" s="48"/>
      <c r="BY41" s="97">
        <v>1</v>
      </c>
      <c r="BZ41" s="48">
        <v>1</v>
      </c>
      <c r="CA41" s="40">
        <f t="shared" si="7"/>
        <v>1</v>
      </c>
      <c r="CB41" s="94">
        <v>1</v>
      </c>
      <c r="CC41" s="94">
        <v>1</v>
      </c>
      <c r="CD41" s="94">
        <v>1</v>
      </c>
      <c r="CE41" s="40">
        <f t="shared" si="8"/>
        <v>1</v>
      </c>
      <c r="CF41" s="73"/>
      <c r="CG41" s="41">
        <f t="shared" si="23"/>
        <v>8030.5</v>
      </c>
      <c r="CH41" s="41">
        <f t="shared" si="9"/>
        <v>218332286.20833331</v>
      </c>
      <c r="CI41" s="41">
        <f t="shared" si="10"/>
        <v>13141089.052083332</v>
      </c>
      <c r="CJ41" s="41">
        <f t="shared" si="11"/>
        <v>1091661.4310416665</v>
      </c>
      <c r="CK41" s="41">
        <f t="shared" si="12"/>
        <v>146012.10057870368</v>
      </c>
      <c r="CL41" s="68">
        <f t="shared" si="13"/>
        <v>1234844.125</v>
      </c>
      <c r="CM41" s="41">
        <f t="shared" si="14"/>
        <v>225437.3125</v>
      </c>
      <c r="CN41" s="41" t="str">
        <f t="shared" si="24"/>
        <v/>
      </c>
      <c r="CO41" s="39">
        <f t="shared" si="15"/>
        <v>490048471125</v>
      </c>
      <c r="CP41" s="78">
        <f t="shared" si="16"/>
        <v>0.33901467223472725</v>
      </c>
      <c r="CQ41" s="38">
        <f t="shared" si="17"/>
        <v>0</v>
      </c>
      <c r="CR41" s="38">
        <f t="shared" si="18"/>
        <v>0</v>
      </c>
      <c r="CT41" s="38">
        <f t="shared" si="19"/>
        <v>0</v>
      </c>
      <c r="CU41" s="38">
        <f t="shared" si="20"/>
        <v>690</v>
      </c>
      <c r="CV41" s="118">
        <f t="shared" si="25"/>
        <v>3.5294117647058822</v>
      </c>
      <c r="CW41" s="118">
        <f t="shared" si="26"/>
        <v>0.47958477508650521</v>
      </c>
      <c r="CZ41" s="118">
        <f t="shared" si="27"/>
        <v>1.2038405163539616</v>
      </c>
      <c r="DE41" s="125">
        <f t="shared" si="28"/>
        <v>0.81980691750807566</v>
      </c>
    </row>
    <row r="42" spans="1:109" s="38" customFormat="1" ht="14.1" customHeight="1" x14ac:dyDescent="0.25">
      <c r="A42" s="38">
        <v>39</v>
      </c>
      <c r="B42" s="38" t="s">
        <v>380</v>
      </c>
      <c r="C42" s="113"/>
      <c r="E42" s="38" t="s">
        <v>380</v>
      </c>
      <c r="F42" s="120" t="s">
        <v>171</v>
      </c>
      <c r="G42" s="118" t="s">
        <v>630</v>
      </c>
      <c r="H42" s="38">
        <v>180</v>
      </c>
      <c r="I42" s="38">
        <v>180</v>
      </c>
      <c r="J42" s="38">
        <v>400</v>
      </c>
      <c r="K42" s="38">
        <v>13.5</v>
      </c>
      <c r="L42" s="38">
        <v>13.5</v>
      </c>
      <c r="M42" s="38">
        <v>8.5</v>
      </c>
      <c r="N42" s="38">
        <v>0</v>
      </c>
      <c r="O42" s="38">
        <v>0</v>
      </c>
      <c r="P42" s="163">
        <v>18073.932597008592</v>
      </c>
      <c r="Q42" s="39">
        <f t="shared" si="29"/>
        <v>3</v>
      </c>
      <c r="R42" s="40">
        <f t="shared" si="32"/>
        <v>2.2222222222222223</v>
      </c>
      <c r="S42" s="40">
        <f t="shared" si="33"/>
        <v>1</v>
      </c>
      <c r="T42" s="120" t="s">
        <v>208</v>
      </c>
      <c r="W42" s="118">
        <v>1</v>
      </c>
      <c r="X42" s="38">
        <v>0</v>
      </c>
      <c r="Y42" s="38">
        <v>0</v>
      </c>
      <c r="Z42" s="94">
        <v>310.58921838603902</v>
      </c>
      <c r="AA42" s="125">
        <v>0</v>
      </c>
      <c r="AB42" s="125">
        <v>0</v>
      </c>
      <c r="AE42" s="38">
        <v>20</v>
      </c>
      <c r="AF42" s="123">
        <v>690</v>
      </c>
      <c r="AG42" s="124">
        <v>210000</v>
      </c>
      <c r="AH42" s="94">
        <v>3.0047999999999999</v>
      </c>
      <c r="AI42" s="97">
        <v>4.4601073314728659</v>
      </c>
      <c r="AJ42" s="97">
        <v>17.840429325891467</v>
      </c>
      <c r="AK42" s="125">
        <v>4.3064600000000004</v>
      </c>
      <c r="AL42" s="121">
        <v>0.81980691750807566</v>
      </c>
      <c r="AM42" s="114">
        <v>0.24435398500602878</v>
      </c>
      <c r="AN42" s="118">
        <f t="shared" si="21"/>
        <v>0.20032308722860701</v>
      </c>
      <c r="AO42" s="114">
        <v>0.24138768867799157</v>
      </c>
      <c r="AP42" s="177">
        <v>1.0610035614340119</v>
      </c>
      <c r="AQ42" s="173">
        <v>2</v>
      </c>
      <c r="AR42" s="94">
        <v>1</v>
      </c>
      <c r="AT42" s="97">
        <v>1</v>
      </c>
      <c r="AU42" s="38">
        <v>1</v>
      </c>
      <c r="AW42" s="38">
        <v>0.67</v>
      </c>
      <c r="BA42" s="38">
        <f t="shared" si="3"/>
        <v>1.0610035614340119</v>
      </c>
      <c r="BB42" s="79"/>
      <c r="BC42" s="94">
        <v>1</v>
      </c>
      <c r="BD42" s="94"/>
      <c r="BE42" s="97">
        <v>1</v>
      </c>
      <c r="BF42" s="38">
        <v>1</v>
      </c>
      <c r="BG42" s="40">
        <f t="shared" si="4"/>
        <v>1</v>
      </c>
      <c r="BH42" s="94"/>
      <c r="BI42" s="94"/>
      <c r="BJ42" s="94"/>
      <c r="BK42" s="40">
        <f t="shared" si="22"/>
        <v>1</v>
      </c>
      <c r="BL42" s="73"/>
      <c r="BM42" s="94">
        <v>1</v>
      </c>
      <c r="BO42" s="97">
        <v>1</v>
      </c>
      <c r="BP42" s="38">
        <v>1</v>
      </c>
      <c r="BQ42" s="40">
        <f t="shared" si="5"/>
        <v>1</v>
      </c>
      <c r="BR42" s="94">
        <v>1</v>
      </c>
      <c r="BS42" s="94">
        <v>1</v>
      </c>
      <c r="BT42" s="94">
        <v>1</v>
      </c>
      <c r="BU42" s="40">
        <f t="shared" si="6"/>
        <v>1</v>
      </c>
      <c r="BV42" s="82">
        <v>1</v>
      </c>
      <c r="BW42" s="94">
        <v>1</v>
      </c>
      <c r="BX42" s="48"/>
      <c r="BY42" s="97">
        <v>1</v>
      </c>
      <c r="BZ42" s="48">
        <v>1</v>
      </c>
      <c r="CA42" s="40">
        <f t="shared" si="7"/>
        <v>1</v>
      </c>
      <c r="CB42" s="94">
        <v>1</v>
      </c>
      <c r="CC42" s="94">
        <v>1</v>
      </c>
      <c r="CD42" s="94">
        <v>1</v>
      </c>
      <c r="CE42" s="40">
        <f t="shared" si="8"/>
        <v>1</v>
      </c>
      <c r="CF42" s="73"/>
      <c r="CG42" s="41">
        <f t="shared" si="23"/>
        <v>8030.5</v>
      </c>
      <c r="CH42" s="41">
        <f t="shared" si="9"/>
        <v>218332286.20833331</v>
      </c>
      <c r="CI42" s="41">
        <f t="shared" si="10"/>
        <v>13141089.052083332</v>
      </c>
      <c r="CJ42" s="41">
        <f t="shared" si="11"/>
        <v>1091661.4310416665</v>
      </c>
      <c r="CK42" s="41">
        <f t="shared" si="12"/>
        <v>146012.10057870368</v>
      </c>
      <c r="CL42" s="68">
        <f t="shared" si="13"/>
        <v>1234844.125</v>
      </c>
      <c r="CM42" s="41">
        <f t="shared" si="14"/>
        <v>225437.3125</v>
      </c>
      <c r="CN42" s="41" t="str">
        <f t="shared" si="24"/>
        <v/>
      </c>
      <c r="CO42" s="39">
        <f t="shared" si="15"/>
        <v>490048471125</v>
      </c>
      <c r="CP42" s="78">
        <f t="shared" si="16"/>
        <v>0.24138768867799154</v>
      </c>
      <c r="CQ42" s="38">
        <f t="shared" si="17"/>
        <v>0</v>
      </c>
      <c r="CR42" s="38">
        <f t="shared" si="18"/>
        <v>0</v>
      </c>
      <c r="CT42" s="38">
        <f t="shared" si="19"/>
        <v>0</v>
      </c>
      <c r="CU42" s="38">
        <f t="shared" si="20"/>
        <v>690</v>
      </c>
      <c r="CV42" s="118">
        <f t="shared" si="25"/>
        <v>3.5294117647058822</v>
      </c>
      <c r="CW42" s="118">
        <f t="shared" si="26"/>
        <v>0.47958477508650521</v>
      </c>
      <c r="CZ42" s="118">
        <f t="shared" si="27"/>
        <v>1.2049918559937227</v>
      </c>
      <c r="DE42" s="125">
        <f t="shared" si="28"/>
        <v>0.81980691750807566</v>
      </c>
    </row>
    <row r="43" spans="1:109" s="38" customFormat="1" x14ac:dyDescent="0.25">
      <c r="A43" s="38">
        <v>40</v>
      </c>
      <c r="B43" s="38" t="s">
        <v>381</v>
      </c>
      <c r="C43" s="113"/>
      <c r="E43" s="38" t="s">
        <v>381</v>
      </c>
      <c r="F43" s="120" t="s">
        <v>171</v>
      </c>
      <c r="G43" s="118" t="s">
        <v>630</v>
      </c>
      <c r="H43" s="38">
        <v>180</v>
      </c>
      <c r="I43" s="38">
        <v>180</v>
      </c>
      <c r="J43" s="38">
        <v>400</v>
      </c>
      <c r="K43" s="38">
        <v>13.5</v>
      </c>
      <c r="L43" s="38">
        <v>13.5</v>
      </c>
      <c r="M43" s="38">
        <v>8.5</v>
      </c>
      <c r="N43" s="38">
        <v>0</v>
      </c>
      <c r="O43" s="38">
        <v>0</v>
      </c>
      <c r="P43" s="163">
        <v>22592.415746260736</v>
      </c>
      <c r="Q43" s="39">
        <f>MAX(IF((H43/2/K43)&lt;145/SQRT(AF43),1,IF((H43/2/K43)&lt;170/SQRT(AF43),2,IF((H43/2/K43)&lt;200/SQRT(AF43),3,4))),IF(((J43-2*K43)/M43)&lt;1100/SQRT(AF43),1,IF(((J43-2*K43)/M43)&lt;1700/SQRT(AF43),2,IF(((J43-2*K43)/M43)&lt;1900/SQRT(AF43),3,4))))</f>
        <v>3</v>
      </c>
      <c r="R43" s="40">
        <f t="shared" si="32"/>
        <v>2.2222222222222223</v>
      </c>
      <c r="S43" s="40">
        <f t="shared" si="33"/>
        <v>1</v>
      </c>
      <c r="T43" s="120" t="s">
        <v>208</v>
      </c>
      <c r="W43" s="118">
        <v>1</v>
      </c>
      <c r="X43" s="38">
        <v>0</v>
      </c>
      <c r="Y43" s="38">
        <v>0</v>
      </c>
      <c r="Z43" s="94">
        <v>209.7149114365005</v>
      </c>
      <c r="AA43" s="125">
        <v>0</v>
      </c>
      <c r="AB43" s="125">
        <v>0</v>
      </c>
      <c r="AE43" s="38">
        <v>20</v>
      </c>
      <c r="AF43" s="123">
        <v>690</v>
      </c>
      <c r="AG43" s="124">
        <v>210000</v>
      </c>
      <c r="AH43" s="94">
        <v>3.0047999999999999</v>
      </c>
      <c r="AI43" s="97">
        <v>4.2274876589709898</v>
      </c>
      <c r="AJ43" s="97">
        <v>26.421797868568689</v>
      </c>
      <c r="AK43" s="125">
        <v>4.1268500000000001</v>
      </c>
      <c r="AL43" s="121">
        <v>0.81980691750807566</v>
      </c>
      <c r="AM43" s="114">
        <v>0.15809560048785146</v>
      </c>
      <c r="AN43" s="118">
        <f t="shared" si="21"/>
        <v>0.12960786690753373</v>
      </c>
      <c r="AO43" s="114">
        <v>0.15619111237351838</v>
      </c>
      <c r="AP43" s="177">
        <v>1.0610035614340119</v>
      </c>
      <c r="AQ43" s="173">
        <v>2.5</v>
      </c>
      <c r="AR43" s="94">
        <v>1</v>
      </c>
      <c r="AT43" s="97">
        <v>1</v>
      </c>
      <c r="AU43" s="38">
        <v>1</v>
      </c>
      <c r="AW43" s="38">
        <v>0.67</v>
      </c>
      <c r="BA43" s="38">
        <f t="shared" si="3"/>
        <v>1.0610035614340119</v>
      </c>
      <c r="BB43" s="79"/>
      <c r="BC43" s="94">
        <v>1</v>
      </c>
      <c r="BD43" s="94"/>
      <c r="BE43" s="97">
        <v>1</v>
      </c>
      <c r="BF43" s="38">
        <v>1</v>
      </c>
      <c r="BG43" s="40">
        <f t="shared" si="4"/>
        <v>1</v>
      </c>
      <c r="BH43" s="94"/>
      <c r="BI43" s="94"/>
      <c r="BJ43" s="94"/>
      <c r="BK43" s="40">
        <f t="shared" si="22"/>
        <v>1</v>
      </c>
      <c r="BL43" s="73"/>
      <c r="BM43" s="94">
        <v>1</v>
      </c>
      <c r="BO43" s="97">
        <v>1</v>
      </c>
      <c r="BP43" s="38">
        <v>1</v>
      </c>
      <c r="BQ43" s="40">
        <f t="shared" si="5"/>
        <v>1</v>
      </c>
      <c r="BR43" s="94">
        <v>1</v>
      </c>
      <c r="BS43" s="94">
        <v>1</v>
      </c>
      <c r="BT43" s="94">
        <v>1</v>
      </c>
      <c r="BU43" s="40">
        <f t="shared" si="6"/>
        <v>1</v>
      </c>
      <c r="BV43" s="82">
        <v>1</v>
      </c>
      <c r="BW43" s="94">
        <v>1</v>
      </c>
      <c r="BX43" s="48"/>
      <c r="BY43" s="97">
        <v>1</v>
      </c>
      <c r="BZ43" s="48">
        <v>1</v>
      </c>
      <c r="CA43" s="40">
        <f t="shared" si="7"/>
        <v>1</v>
      </c>
      <c r="CB43" s="94">
        <v>1</v>
      </c>
      <c r="CC43" s="94">
        <v>1</v>
      </c>
      <c r="CD43" s="94">
        <v>1</v>
      </c>
      <c r="CE43" s="40">
        <f t="shared" si="8"/>
        <v>1</v>
      </c>
      <c r="CF43" s="73"/>
      <c r="CG43" s="41">
        <f t="shared" si="23"/>
        <v>8030.5</v>
      </c>
      <c r="CH43" s="41">
        <f t="shared" si="9"/>
        <v>218332286.20833331</v>
      </c>
      <c r="CI43" s="41">
        <f t="shared" si="10"/>
        <v>13141089.052083332</v>
      </c>
      <c r="CJ43" s="41">
        <f t="shared" si="11"/>
        <v>1091661.4310416665</v>
      </c>
      <c r="CK43" s="41">
        <f t="shared" si="12"/>
        <v>146012.10057870368</v>
      </c>
      <c r="CL43" s="68">
        <f t="shared" si="13"/>
        <v>1234844.125</v>
      </c>
      <c r="CM43" s="41">
        <f t="shared" si="14"/>
        <v>225437.3125</v>
      </c>
      <c r="CN43" s="41" t="str">
        <f t="shared" si="24"/>
        <v/>
      </c>
      <c r="CO43" s="39">
        <f t="shared" si="15"/>
        <v>490048471125</v>
      </c>
      <c r="CP43" s="78">
        <f t="shared" si="16"/>
        <v>0.15619111237351838</v>
      </c>
      <c r="CQ43" s="38">
        <f t="shared" si="17"/>
        <v>0</v>
      </c>
      <c r="CR43" s="38">
        <f t="shared" si="18"/>
        <v>0</v>
      </c>
      <c r="CT43" s="38">
        <f t="shared" si="19"/>
        <v>0</v>
      </c>
      <c r="CU43" s="38">
        <f t="shared" si="20"/>
        <v>690</v>
      </c>
      <c r="CV43" s="118">
        <f t="shared" si="25"/>
        <v>3.5294117647058822</v>
      </c>
      <c r="CW43" s="118">
        <f t="shared" si="26"/>
        <v>0.47958477508650521</v>
      </c>
      <c r="CZ43" s="118">
        <f t="shared" si="27"/>
        <v>1.2051051845869043</v>
      </c>
      <c r="DE43" s="125">
        <f t="shared" si="28"/>
        <v>0.81980691750807566</v>
      </c>
    </row>
    <row r="44" spans="1:109" s="38" customFormat="1" x14ac:dyDescent="0.25">
      <c r="A44" s="38">
        <v>41</v>
      </c>
      <c r="B44" s="38" t="s">
        <v>382</v>
      </c>
      <c r="C44" s="113"/>
      <c r="E44" s="38" t="s">
        <v>382</v>
      </c>
      <c r="F44" s="120" t="s">
        <v>171</v>
      </c>
      <c r="G44" s="118" t="s">
        <v>630</v>
      </c>
      <c r="H44" s="38">
        <v>180</v>
      </c>
      <c r="I44" s="38">
        <v>180</v>
      </c>
      <c r="J44" s="38">
        <v>400</v>
      </c>
      <c r="K44" s="38">
        <v>13.5</v>
      </c>
      <c r="L44" s="38">
        <v>13.5</v>
      </c>
      <c r="M44" s="38">
        <v>6.1</v>
      </c>
      <c r="N44" s="38">
        <v>0</v>
      </c>
      <c r="O44" s="38">
        <v>0</v>
      </c>
      <c r="P44" s="163">
        <v>2806.939034774914</v>
      </c>
      <c r="Q44" s="39">
        <f t="shared" si="29"/>
        <v>3</v>
      </c>
      <c r="R44" s="40">
        <f t="shared" si="32"/>
        <v>2.2222222222222223</v>
      </c>
      <c r="S44" s="40">
        <f t="shared" si="33"/>
        <v>1</v>
      </c>
      <c r="T44" s="120" t="s">
        <v>208</v>
      </c>
      <c r="W44" s="118">
        <v>1</v>
      </c>
      <c r="X44" s="38">
        <v>0</v>
      </c>
      <c r="Y44" s="38">
        <v>0</v>
      </c>
      <c r="Z44" s="94">
        <v>1335.1409827271443</v>
      </c>
      <c r="AA44" s="125">
        <v>0</v>
      </c>
      <c r="AB44" s="125">
        <v>0</v>
      </c>
      <c r="AE44" s="38">
        <v>20</v>
      </c>
      <c r="AF44" s="123">
        <v>690</v>
      </c>
      <c r="AG44" s="124">
        <v>210000</v>
      </c>
      <c r="AH44" s="94">
        <v>1.6408</v>
      </c>
      <c r="AI44" s="97">
        <v>40.972427162657333</v>
      </c>
      <c r="AJ44" s="97">
        <v>3.68751844463916</v>
      </c>
      <c r="AK44" s="125">
        <v>3.0891999999999999</v>
      </c>
      <c r="AL44" s="121">
        <v>0.81794598367806093</v>
      </c>
      <c r="AM44" s="114">
        <v>1.0465818837084213</v>
      </c>
      <c r="AN44" s="118">
        <f t="shared" si="21"/>
        <v>0.85604744836952262</v>
      </c>
      <c r="AO44" s="114">
        <v>0.83774496219565131</v>
      </c>
      <c r="AP44" s="177">
        <v>1.4341594762040402</v>
      </c>
      <c r="AQ44" s="173">
        <v>0.3</v>
      </c>
      <c r="AR44" s="94">
        <v>1</v>
      </c>
      <c r="AT44" s="97">
        <v>1</v>
      </c>
      <c r="AU44" s="38">
        <v>1</v>
      </c>
      <c r="AW44" s="38">
        <v>0.67</v>
      </c>
      <c r="BA44" s="38">
        <f t="shared" si="3"/>
        <v>1.4341594762040402</v>
      </c>
      <c r="BB44" s="79"/>
      <c r="BC44" s="94">
        <v>1</v>
      </c>
      <c r="BD44" s="94"/>
      <c r="BE44" s="97">
        <v>1</v>
      </c>
      <c r="BF44" s="38">
        <v>1</v>
      </c>
      <c r="BG44" s="40">
        <f t="shared" si="4"/>
        <v>1</v>
      </c>
      <c r="BH44" s="94"/>
      <c r="BI44" s="94"/>
      <c r="BJ44" s="94"/>
      <c r="BK44" s="40">
        <f t="shared" si="22"/>
        <v>1</v>
      </c>
      <c r="BL44" s="73"/>
      <c r="BM44" s="94">
        <v>1</v>
      </c>
      <c r="BO44" s="97">
        <v>1</v>
      </c>
      <c r="BP44" s="38">
        <v>1</v>
      </c>
      <c r="BQ44" s="40">
        <f t="shared" si="5"/>
        <v>1</v>
      </c>
      <c r="BR44" s="94">
        <v>1</v>
      </c>
      <c r="BS44" s="94">
        <v>1</v>
      </c>
      <c r="BT44" s="94">
        <v>1</v>
      </c>
      <c r="BU44" s="40">
        <f t="shared" si="6"/>
        <v>1</v>
      </c>
      <c r="BV44" s="82">
        <v>1</v>
      </c>
      <c r="BW44" s="94">
        <v>1</v>
      </c>
      <c r="BX44" s="48"/>
      <c r="BY44" s="97">
        <v>1</v>
      </c>
      <c r="BZ44" s="48">
        <v>1</v>
      </c>
      <c r="CA44" s="40">
        <f t="shared" si="7"/>
        <v>1</v>
      </c>
      <c r="CB44" s="94">
        <v>1</v>
      </c>
      <c r="CC44" s="94">
        <v>1</v>
      </c>
      <c r="CD44" s="94">
        <v>1</v>
      </c>
      <c r="CE44" s="40">
        <f t="shared" si="8"/>
        <v>1</v>
      </c>
      <c r="CF44" s="73"/>
      <c r="CG44" s="41">
        <f t="shared" si="23"/>
        <v>7135.2999999999993</v>
      </c>
      <c r="CH44" s="41">
        <f t="shared" si="9"/>
        <v>207953262.80833322</v>
      </c>
      <c r="CI44" s="41">
        <f t="shared" si="10"/>
        <v>13129055.326083332</v>
      </c>
      <c r="CJ44" s="41">
        <f t="shared" si="11"/>
        <v>1039766.3140416661</v>
      </c>
      <c r="CK44" s="41">
        <f t="shared" si="12"/>
        <v>145878.39251203701</v>
      </c>
      <c r="CL44" s="68">
        <f t="shared" si="13"/>
        <v>1151366.7250000001</v>
      </c>
      <c r="CM44" s="41">
        <f t="shared" si="14"/>
        <v>222169.83249999999</v>
      </c>
      <c r="CN44" s="41" t="str">
        <f t="shared" si="24"/>
        <v/>
      </c>
      <c r="CO44" s="39">
        <f t="shared" si="15"/>
        <v>490048471125</v>
      </c>
      <c r="CP44" s="78">
        <f t="shared" si="16"/>
        <v>0.83774496219565131</v>
      </c>
      <c r="CQ44" s="38">
        <f t="shared" si="17"/>
        <v>0</v>
      </c>
      <c r="CR44" s="38">
        <f t="shared" si="18"/>
        <v>0</v>
      </c>
      <c r="CT44" s="38">
        <f t="shared" si="19"/>
        <v>0</v>
      </c>
      <c r="CU44" s="38">
        <f t="shared" si="20"/>
        <v>690</v>
      </c>
      <c r="CV44" s="118">
        <f t="shared" si="25"/>
        <v>4.918032786885246</v>
      </c>
      <c r="CW44" s="118">
        <f t="shared" si="26"/>
        <v>0.87315237839290516</v>
      </c>
      <c r="CZ44" s="118">
        <f t="shared" si="27"/>
        <v>0.97861977603142059</v>
      </c>
      <c r="DE44" s="125">
        <f t="shared" si="28"/>
        <v>0.81794598367806093</v>
      </c>
    </row>
    <row r="45" spans="1:109" s="38" customFormat="1" x14ac:dyDescent="0.25">
      <c r="A45" s="38">
        <v>42</v>
      </c>
      <c r="B45" s="38" t="s">
        <v>383</v>
      </c>
      <c r="C45" s="113"/>
      <c r="E45" s="38" t="s">
        <v>383</v>
      </c>
      <c r="F45" s="120" t="s">
        <v>171</v>
      </c>
      <c r="G45" s="118" t="s">
        <v>630</v>
      </c>
      <c r="H45" s="38">
        <v>180</v>
      </c>
      <c r="I45" s="38">
        <v>180</v>
      </c>
      <c r="J45" s="38">
        <v>400</v>
      </c>
      <c r="K45" s="38">
        <v>13.5</v>
      </c>
      <c r="L45" s="38">
        <v>13.5</v>
      </c>
      <c r="M45" s="38">
        <v>6.1</v>
      </c>
      <c r="N45" s="38">
        <v>0</v>
      </c>
      <c r="O45" s="38">
        <v>0</v>
      </c>
      <c r="P45" s="163">
        <v>4678.2317246248567</v>
      </c>
      <c r="Q45" s="39">
        <f t="shared" si="29"/>
        <v>3</v>
      </c>
      <c r="R45" s="40">
        <f t="shared" si="32"/>
        <v>2.2222222222222223</v>
      </c>
      <c r="S45" s="40">
        <f t="shared" si="33"/>
        <v>1</v>
      </c>
      <c r="T45" s="120" t="s">
        <v>208</v>
      </c>
      <c r="W45" s="118">
        <v>1</v>
      </c>
      <c r="X45" s="38">
        <v>0</v>
      </c>
      <c r="Y45" s="38">
        <v>0</v>
      </c>
      <c r="Z45" s="94">
        <v>1185.8130827929347</v>
      </c>
      <c r="AA45" s="125">
        <v>0</v>
      </c>
      <c r="AB45" s="125">
        <v>0</v>
      </c>
      <c r="AE45" s="38">
        <v>20</v>
      </c>
      <c r="AF45" s="123">
        <v>690</v>
      </c>
      <c r="AG45" s="124">
        <v>210000</v>
      </c>
      <c r="AH45" s="94">
        <v>1.6408</v>
      </c>
      <c r="AI45" s="97">
        <v>16.607531394084678</v>
      </c>
      <c r="AJ45" s="97">
        <v>4.1518828485211694</v>
      </c>
      <c r="AK45" s="125">
        <v>3.3028400000000002</v>
      </c>
      <c r="AL45" s="121">
        <v>0.81794598367806093</v>
      </c>
      <c r="AM45" s="114">
        <v>0.96608458050030854</v>
      </c>
      <c r="AN45" s="118">
        <f t="shared" si="21"/>
        <v>0.79020500251353176</v>
      </c>
      <c r="AO45" s="114">
        <v>0.79550414125398938</v>
      </c>
      <c r="AP45" s="177">
        <v>1.4341594762040402</v>
      </c>
      <c r="AQ45" s="173">
        <v>0.5</v>
      </c>
      <c r="AR45" s="94">
        <v>1</v>
      </c>
      <c r="AT45" s="97">
        <v>1</v>
      </c>
      <c r="AU45" s="38">
        <v>1</v>
      </c>
      <c r="AW45" s="38">
        <v>0.67</v>
      </c>
      <c r="BA45" s="38">
        <f t="shared" si="3"/>
        <v>1.4341594762040402</v>
      </c>
      <c r="BB45" s="79"/>
      <c r="BC45" s="94">
        <v>1</v>
      </c>
      <c r="BD45" s="94"/>
      <c r="BE45" s="97">
        <v>1</v>
      </c>
      <c r="BF45" s="38">
        <v>1</v>
      </c>
      <c r="BG45" s="40">
        <f t="shared" si="4"/>
        <v>1</v>
      </c>
      <c r="BH45" s="94"/>
      <c r="BI45" s="94"/>
      <c r="BJ45" s="94"/>
      <c r="BK45" s="40">
        <f t="shared" si="22"/>
        <v>1</v>
      </c>
      <c r="BL45" s="73"/>
      <c r="BM45" s="94">
        <v>1</v>
      </c>
      <c r="BO45" s="97">
        <v>1</v>
      </c>
      <c r="BP45" s="38">
        <v>1</v>
      </c>
      <c r="BQ45" s="40">
        <f t="shared" si="5"/>
        <v>1</v>
      </c>
      <c r="BR45" s="94">
        <v>1</v>
      </c>
      <c r="BS45" s="94">
        <v>1</v>
      </c>
      <c r="BT45" s="94">
        <v>1</v>
      </c>
      <c r="BU45" s="40">
        <f t="shared" si="6"/>
        <v>1</v>
      </c>
      <c r="BV45" s="82">
        <v>1</v>
      </c>
      <c r="BW45" s="94">
        <v>1</v>
      </c>
      <c r="BX45" s="48"/>
      <c r="BY45" s="97">
        <v>1</v>
      </c>
      <c r="BZ45" s="48">
        <v>1</v>
      </c>
      <c r="CA45" s="40">
        <f t="shared" si="7"/>
        <v>1</v>
      </c>
      <c r="CB45" s="94">
        <v>1</v>
      </c>
      <c r="CC45" s="94">
        <v>1</v>
      </c>
      <c r="CD45" s="94">
        <v>1</v>
      </c>
      <c r="CE45" s="40">
        <f t="shared" si="8"/>
        <v>1</v>
      </c>
      <c r="CF45" s="73"/>
      <c r="CG45" s="41">
        <f t="shared" si="23"/>
        <v>7135.2999999999993</v>
      </c>
      <c r="CH45" s="41">
        <f t="shared" si="9"/>
        <v>207953262.80833322</v>
      </c>
      <c r="CI45" s="41">
        <f t="shared" si="10"/>
        <v>13129055.326083332</v>
      </c>
      <c r="CJ45" s="41">
        <f t="shared" si="11"/>
        <v>1039766.3140416661</v>
      </c>
      <c r="CK45" s="41">
        <f t="shared" si="12"/>
        <v>145878.39251203701</v>
      </c>
      <c r="CL45" s="68">
        <f t="shared" si="13"/>
        <v>1151366.7250000001</v>
      </c>
      <c r="CM45" s="41">
        <f t="shared" si="14"/>
        <v>222169.83249999999</v>
      </c>
      <c r="CN45" s="41" t="str">
        <f t="shared" si="24"/>
        <v/>
      </c>
      <c r="CO45" s="39">
        <f t="shared" si="15"/>
        <v>490048471125</v>
      </c>
      <c r="CP45" s="78">
        <f t="shared" si="16"/>
        <v>0.79550414125398927</v>
      </c>
      <c r="CQ45" s="38">
        <f t="shared" si="17"/>
        <v>0</v>
      </c>
      <c r="CR45" s="38">
        <f t="shared" si="18"/>
        <v>0</v>
      </c>
      <c r="CT45" s="38">
        <f t="shared" si="19"/>
        <v>0</v>
      </c>
      <c r="CU45" s="38">
        <f t="shared" si="20"/>
        <v>690</v>
      </c>
      <c r="CV45" s="118">
        <f t="shared" si="25"/>
        <v>4.918032786885246</v>
      </c>
      <c r="CW45" s="118">
        <f t="shared" si="26"/>
        <v>0.87315237839290516</v>
      </c>
      <c r="CZ45" s="118">
        <f t="shared" si="27"/>
        <v>1.0067060303637687</v>
      </c>
      <c r="DE45" s="125">
        <f t="shared" si="28"/>
        <v>0.81794598367806093</v>
      </c>
    </row>
    <row r="46" spans="1:109" s="38" customFormat="1" x14ac:dyDescent="0.25">
      <c r="A46" s="38">
        <v>43</v>
      </c>
      <c r="B46" s="38" t="s">
        <v>384</v>
      </c>
      <c r="C46" s="113"/>
      <c r="E46" s="38" t="s">
        <v>384</v>
      </c>
      <c r="F46" s="120" t="s">
        <v>171</v>
      </c>
      <c r="G46" s="118" t="s">
        <v>630</v>
      </c>
      <c r="H46" s="38">
        <v>180</v>
      </c>
      <c r="I46" s="38">
        <v>180</v>
      </c>
      <c r="J46" s="38">
        <v>400</v>
      </c>
      <c r="K46" s="38">
        <v>13.5</v>
      </c>
      <c r="L46" s="38">
        <v>13.5</v>
      </c>
      <c r="M46" s="38">
        <v>6.1</v>
      </c>
      <c r="N46" s="38">
        <v>0</v>
      </c>
      <c r="O46" s="38">
        <v>0</v>
      </c>
      <c r="P46" s="163">
        <v>7017.3475869372851</v>
      </c>
      <c r="Q46" s="39">
        <f t="shared" si="29"/>
        <v>3</v>
      </c>
      <c r="R46" s="40">
        <f t="shared" si="32"/>
        <v>2.2222222222222223</v>
      </c>
      <c r="S46" s="40">
        <f t="shared" si="33"/>
        <v>1</v>
      </c>
      <c r="T46" s="120" t="s">
        <v>208</v>
      </c>
      <c r="W46" s="118">
        <v>1</v>
      </c>
      <c r="X46" s="38">
        <v>0</v>
      </c>
      <c r="Y46" s="38">
        <v>0</v>
      </c>
      <c r="Z46" s="94">
        <v>975.57886504903956</v>
      </c>
      <c r="AA46" s="125">
        <v>0</v>
      </c>
      <c r="AB46" s="125">
        <v>0</v>
      </c>
      <c r="AE46" s="38">
        <v>20</v>
      </c>
      <c r="AF46" s="123">
        <v>690</v>
      </c>
      <c r="AG46" s="124">
        <v>210000</v>
      </c>
      <c r="AH46" s="94">
        <v>1.6408</v>
      </c>
      <c r="AI46" s="97">
        <v>8.9717346082796645</v>
      </c>
      <c r="AJ46" s="97">
        <v>5.0466007171573111</v>
      </c>
      <c r="AK46" s="125">
        <v>3.7145100000000002</v>
      </c>
      <c r="AL46" s="121">
        <v>0.81794598367806093</v>
      </c>
      <c r="AM46" s="114">
        <v>0.84753485360127279</v>
      </c>
      <c r="AN46" s="118">
        <f t="shared" si="21"/>
        <v>0.69323772953033447</v>
      </c>
      <c r="AO46" s="114">
        <v>0.73604198314550606</v>
      </c>
      <c r="AP46" s="177">
        <v>1.4341594762040402</v>
      </c>
      <c r="AQ46" s="173">
        <v>0.75</v>
      </c>
      <c r="AR46" s="94">
        <v>1</v>
      </c>
      <c r="AT46" s="97">
        <v>1</v>
      </c>
      <c r="AU46" s="38">
        <v>1</v>
      </c>
      <c r="AW46" s="38">
        <v>0.67</v>
      </c>
      <c r="BA46" s="38">
        <f t="shared" si="3"/>
        <v>1.4341594762040402</v>
      </c>
      <c r="BB46" s="79"/>
      <c r="BC46" s="94">
        <v>1</v>
      </c>
      <c r="BD46" s="94"/>
      <c r="BE46" s="97">
        <v>1</v>
      </c>
      <c r="BF46" s="38">
        <v>1</v>
      </c>
      <c r="BG46" s="40">
        <f t="shared" si="4"/>
        <v>1</v>
      </c>
      <c r="BH46" s="94"/>
      <c r="BI46" s="94"/>
      <c r="BJ46" s="94"/>
      <c r="BK46" s="40">
        <f t="shared" si="22"/>
        <v>1</v>
      </c>
      <c r="BL46" s="73"/>
      <c r="BM46" s="94">
        <v>1</v>
      </c>
      <c r="BO46" s="97">
        <v>1</v>
      </c>
      <c r="BP46" s="38">
        <v>1</v>
      </c>
      <c r="BQ46" s="40">
        <f t="shared" si="5"/>
        <v>1</v>
      </c>
      <c r="BR46" s="94">
        <v>1</v>
      </c>
      <c r="BS46" s="94">
        <v>1</v>
      </c>
      <c r="BT46" s="94">
        <v>1</v>
      </c>
      <c r="BU46" s="40">
        <f t="shared" si="6"/>
        <v>1</v>
      </c>
      <c r="BV46" s="82">
        <v>1</v>
      </c>
      <c r="BW46" s="94">
        <v>1</v>
      </c>
      <c r="BX46" s="48"/>
      <c r="BY46" s="97">
        <v>1</v>
      </c>
      <c r="BZ46" s="48">
        <v>1</v>
      </c>
      <c r="CA46" s="40">
        <f t="shared" si="7"/>
        <v>1</v>
      </c>
      <c r="CB46" s="94">
        <v>1</v>
      </c>
      <c r="CC46" s="94">
        <v>1</v>
      </c>
      <c r="CD46" s="94">
        <v>1</v>
      </c>
      <c r="CE46" s="40">
        <f t="shared" si="8"/>
        <v>1</v>
      </c>
      <c r="CF46" s="73"/>
      <c r="CG46" s="41">
        <f t="shared" si="23"/>
        <v>7135.2999999999993</v>
      </c>
      <c r="CH46" s="41">
        <f t="shared" si="9"/>
        <v>207953262.80833322</v>
      </c>
      <c r="CI46" s="41">
        <f t="shared" si="10"/>
        <v>13129055.326083332</v>
      </c>
      <c r="CJ46" s="41">
        <f t="shared" si="11"/>
        <v>1039766.3140416661</v>
      </c>
      <c r="CK46" s="41">
        <f t="shared" si="12"/>
        <v>145878.39251203701</v>
      </c>
      <c r="CL46" s="68">
        <f t="shared" si="13"/>
        <v>1151366.7250000001</v>
      </c>
      <c r="CM46" s="41">
        <f t="shared" si="14"/>
        <v>222169.83249999999</v>
      </c>
      <c r="CN46" s="41" t="str">
        <f t="shared" si="24"/>
        <v/>
      </c>
      <c r="CO46" s="39">
        <f t="shared" si="15"/>
        <v>490048471125</v>
      </c>
      <c r="CP46" s="78">
        <f t="shared" si="16"/>
        <v>0.73604198314550595</v>
      </c>
      <c r="CQ46" s="38">
        <f t="shared" si="17"/>
        <v>0</v>
      </c>
      <c r="CR46" s="38">
        <f t="shared" si="18"/>
        <v>0</v>
      </c>
      <c r="CT46" s="38">
        <f t="shared" si="19"/>
        <v>0</v>
      </c>
      <c r="CU46" s="38">
        <f t="shared" si="20"/>
        <v>690</v>
      </c>
      <c r="CV46" s="118">
        <f t="shared" si="25"/>
        <v>4.918032786885246</v>
      </c>
      <c r="CW46" s="118">
        <f t="shared" si="26"/>
        <v>0.87315237839290516</v>
      </c>
      <c r="CZ46" s="118">
        <f t="shared" si="27"/>
        <v>1.0617454183345896</v>
      </c>
      <c r="DE46" s="125">
        <f t="shared" si="28"/>
        <v>0.81794598367806093</v>
      </c>
    </row>
    <row r="47" spans="1:109" s="38" customFormat="1" x14ac:dyDescent="0.25">
      <c r="A47" s="38">
        <v>44</v>
      </c>
      <c r="B47" s="38" t="s">
        <v>385</v>
      </c>
      <c r="C47" s="113"/>
      <c r="E47" s="38" t="s">
        <v>385</v>
      </c>
      <c r="F47" s="120" t="s">
        <v>171</v>
      </c>
      <c r="G47" s="118" t="s">
        <v>630</v>
      </c>
      <c r="H47" s="38">
        <v>180</v>
      </c>
      <c r="I47" s="38">
        <v>180</v>
      </c>
      <c r="J47" s="38">
        <v>400</v>
      </c>
      <c r="K47" s="38">
        <v>13.5</v>
      </c>
      <c r="L47" s="38">
        <v>13.5</v>
      </c>
      <c r="M47" s="38">
        <v>6.1</v>
      </c>
      <c r="N47" s="38">
        <v>0</v>
      </c>
      <c r="O47" s="38">
        <v>0</v>
      </c>
      <c r="P47" s="163">
        <v>9356.4634492497134</v>
      </c>
      <c r="Q47" s="39">
        <f t="shared" si="29"/>
        <v>3</v>
      </c>
      <c r="R47" s="40">
        <f t="shared" si="32"/>
        <v>2.2222222222222223</v>
      </c>
      <c r="S47" s="40">
        <f t="shared" si="33"/>
        <v>1</v>
      </c>
      <c r="T47" s="120" t="s">
        <v>208</v>
      </c>
      <c r="W47" s="118">
        <v>1</v>
      </c>
      <c r="X47" s="38">
        <v>0</v>
      </c>
      <c r="Y47" s="38">
        <v>0</v>
      </c>
      <c r="Z47" s="94">
        <v>759.51788264448169</v>
      </c>
      <c r="AA47" s="125">
        <v>0</v>
      </c>
      <c r="AB47" s="125">
        <v>0</v>
      </c>
      <c r="AE47" s="38">
        <v>20</v>
      </c>
      <c r="AF47" s="123">
        <v>690</v>
      </c>
      <c r="AG47" s="124">
        <v>210000</v>
      </c>
      <c r="AH47" s="94">
        <v>1.6408</v>
      </c>
      <c r="AI47" s="97">
        <v>6.4822134047165605</v>
      </c>
      <c r="AJ47" s="97">
        <v>6.4822134047165605</v>
      </c>
      <c r="AK47" s="125">
        <v>4.3075599999999996</v>
      </c>
      <c r="AL47" s="121">
        <v>0.81794598367806093</v>
      </c>
      <c r="AM47" s="114">
        <v>0.73926600387966357</v>
      </c>
      <c r="AN47" s="118">
        <f t="shared" si="21"/>
        <v>0.60467965874310059</v>
      </c>
      <c r="AO47" s="114">
        <v>0.6645199303166649</v>
      </c>
      <c r="AP47" s="177">
        <v>1.4341594762040402</v>
      </c>
      <c r="AQ47" s="173">
        <v>1</v>
      </c>
      <c r="AR47" s="94">
        <v>1</v>
      </c>
      <c r="AT47" s="97">
        <v>1</v>
      </c>
      <c r="AU47" s="38">
        <v>1</v>
      </c>
      <c r="AW47" s="38">
        <v>0.67</v>
      </c>
      <c r="BA47" s="38">
        <f t="shared" si="3"/>
        <v>1.4341594762040402</v>
      </c>
      <c r="BB47" s="79"/>
      <c r="BC47" s="94">
        <v>1</v>
      </c>
      <c r="BD47" s="94"/>
      <c r="BE47" s="97">
        <v>1</v>
      </c>
      <c r="BF47" s="38">
        <v>1</v>
      </c>
      <c r="BG47" s="40">
        <f t="shared" si="4"/>
        <v>1</v>
      </c>
      <c r="BH47" s="94"/>
      <c r="BI47" s="94"/>
      <c r="BJ47" s="94"/>
      <c r="BK47" s="40">
        <f t="shared" si="22"/>
        <v>1</v>
      </c>
      <c r="BL47" s="73"/>
      <c r="BM47" s="94">
        <v>1</v>
      </c>
      <c r="BO47" s="97">
        <v>1</v>
      </c>
      <c r="BP47" s="38">
        <v>1</v>
      </c>
      <c r="BQ47" s="40">
        <f t="shared" si="5"/>
        <v>1</v>
      </c>
      <c r="BR47" s="94">
        <v>1</v>
      </c>
      <c r="BS47" s="94">
        <v>1</v>
      </c>
      <c r="BT47" s="94">
        <v>1</v>
      </c>
      <c r="BU47" s="40">
        <f t="shared" si="6"/>
        <v>1</v>
      </c>
      <c r="BV47" s="82">
        <v>1</v>
      </c>
      <c r="BW47" s="94">
        <v>1</v>
      </c>
      <c r="BX47" s="48"/>
      <c r="BY47" s="97">
        <v>1</v>
      </c>
      <c r="BZ47" s="48">
        <v>1</v>
      </c>
      <c r="CA47" s="40">
        <f t="shared" si="7"/>
        <v>1</v>
      </c>
      <c r="CB47" s="94">
        <v>1</v>
      </c>
      <c r="CC47" s="94">
        <v>1</v>
      </c>
      <c r="CD47" s="94">
        <v>1</v>
      </c>
      <c r="CE47" s="40">
        <f t="shared" si="8"/>
        <v>1</v>
      </c>
      <c r="CF47" s="73"/>
      <c r="CG47" s="41">
        <f t="shared" si="23"/>
        <v>7135.2999999999993</v>
      </c>
      <c r="CH47" s="41">
        <f t="shared" si="9"/>
        <v>207953262.80833322</v>
      </c>
      <c r="CI47" s="41">
        <f t="shared" si="10"/>
        <v>13129055.326083332</v>
      </c>
      <c r="CJ47" s="41">
        <f t="shared" si="11"/>
        <v>1039766.3140416661</v>
      </c>
      <c r="CK47" s="41">
        <f t="shared" si="12"/>
        <v>145878.39251203701</v>
      </c>
      <c r="CL47" s="68">
        <f t="shared" si="13"/>
        <v>1151366.7250000001</v>
      </c>
      <c r="CM47" s="41">
        <f t="shared" si="14"/>
        <v>222169.83249999999</v>
      </c>
      <c r="CN47" s="41" t="str">
        <f t="shared" si="24"/>
        <v/>
      </c>
      <c r="CO47" s="39">
        <f t="shared" si="15"/>
        <v>490048471125</v>
      </c>
      <c r="CP47" s="78">
        <f t="shared" si="16"/>
        <v>0.66451993031666479</v>
      </c>
      <c r="CQ47" s="38">
        <f t="shared" si="17"/>
        <v>0</v>
      </c>
      <c r="CR47" s="38">
        <f t="shared" si="18"/>
        <v>0</v>
      </c>
      <c r="CT47" s="38">
        <f t="shared" si="19"/>
        <v>0</v>
      </c>
      <c r="CU47" s="38">
        <f t="shared" si="20"/>
        <v>690</v>
      </c>
      <c r="CV47" s="118">
        <f t="shared" si="25"/>
        <v>4.918032786885246</v>
      </c>
      <c r="CW47" s="118">
        <f t="shared" si="26"/>
        <v>0.87315237839290516</v>
      </c>
      <c r="CZ47" s="118">
        <f t="shared" si="27"/>
        <v>1.0989619391165721</v>
      </c>
      <c r="DE47" s="125">
        <f t="shared" si="28"/>
        <v>0.81794598367806093</v>
      </c>
    </row>
    <row r="48" spans="1:109" s="38" customFormat="1" x14ac:dyDescent="0.25">
      <c r="A48" s="38">
        <v>45</v>
      </c>
      <c r="B48" s="38" t="s">
        <v>386</v>
      </c>
      <c r="C48" s="113"/>
      <c r="E48" s="38" t="s">
        <v>386</v>
      </c>
      <c r="F48" s="120" t="s">
        <v>171</v>
      </c>
      <c r="G48" s="118" t="s">
        <v>630</v>
      </c>
      <c r="H48" s="38">
        <v>180</v>
      </c>
      <c r="I48" s="38">
        <v>180</v>
      </c>
      <c r="J48" s="38">
        <v>400</v>
      </c>
      <c r="K48" s="38">
        <v>13.5</v>
      </c>
      <c r="L48" s="38">
        <v>13.5</v>
      </c>
      <c r="M48" s="38">
        <v>6.1</v>
      </c>
      <c r="N48" s="38">
        <v>0</v>
      </c>
      <c r="O48" s="38">
        <v>0</v>
      </c>
      <c r="P48" s="163">
        <v>12444.096387502121</v>
      </c>
      <c r="Q48" s="39">
        <f t="shared" si="29"/>
        <v>3</v>
      </c>
      <c r="R48" s="40">
        <f t="shared" si="32"/>
        <v>2.2222222222222223</v>
      </c>
      <c r="S48" s="40">
        <f t="shared" si="33"/>
        <v>1</v>
      </c>
      <c r="T48" s="120" t="s">
        <v>208</v>
      </c>
      <c r="W48" s="118">
        <v>1</v>
      </c>
      <c r="X48" s="38">
        <v>0</v>
      </c>
      <c r="Y48" s="38">
        <v>0</v>
      </c>
      <c r="Z48" s="94">
        <v>529.4617996636764</v>
      </c>
      <c r="AA48" s="125">
        <v>0</v>
      </c>
      <c r="AB48" s="125">
        <v>0</v>
      </c>
      <c r="AE48" s="38">
        <v>20</v>
      </c>
      <c r="AF48" s="123">
        <v>690</v>
      </c>
      <c r="AG48" s="124">
        <v>210000</v>
      </c>
      <c r="AH48" s="94">
        <v>1.6408</v>
      </c>
      <c r="AI48" s="97">
        <v>5.25682373211938</v>
      </c>
      <c r="AJ48" s="97">
        <v>9.2987954997459745</v>
      </c>
      <c r="AK48" s="125">
        <v>4.5796299999999999</v>
      </c>
      <c r="AL48" s="121">
        <v>0.81794598367806093</v>
      </c>
      <c r="AM48" s="114">
        <v>0.51260832654403632</v>
      </c>
      <c r="AN48" s="118">
        <f t="shared" si="21"/>
        <v>0.41928592189662645</v>
      </c>
      <c r="AO48" s="114">
        <v>0.49249711966728449</v>
      </c>
      <c r="AP48" s="177">
        <v>1.4341594762040402</v>
      </c>
      <c r="AQ48" s="173">
        <v>1.33</v>
      </c>
      <c r="AR48" s="94">
        <v>1</v>
      </c>
      <c r="AT48" s="97">
        <v>1</v>
      </c>
      <c r="AU48" s="38">
        <v>1</v>
      </c>
      <c r="AW48" s="38">
        <v>0.67</v>
      </c>
      <c r="BA48" s="38">
        <f t="shared" si="3"/>
        <v>1.4341594762040402</v>
      </c>
      <c r="BB48" s="79"/>
      <c r="BC48" s="94">
        <v>1</v>
      </c>
      <c r="BD48" s="94"/>
      <c r="BE48" s="97">
        <v>1</v>
      </c>
      <c r="BF48" s="38">
        <v>1</v>
      </c>
      <c r="BG48" s="40">
        <f t="shared" si="4"/>
        <v>1</v>
      </c>
      <c r="BH48" s="94"/>
      <c r="BI48" s="94"/>
      <c r="BJ48" s="94"/>
      <c r="BK48" s="40">
        <f t="shared" si="22"/>
        <v>1</v>
      </c>
      <c r="BL48" s="73"/>
      <c r="BM48" s="94">
        <v>1</v>
      </c>
      <c r="BO48" s="97">
        <v>1</v>
      </c>
      <c r="BP48" s="38">
        <v>1</v>
      </c>
      <c r="BQ48" s="40">
        <f t="shared" si="5"/>
        <v>1</v>
      </c>
      <c r="BR48" s="94">
        <v>1</v>
      </c>
      <c r="BS48" s="94">
        <v>1</v>
      </c>
      <c r="BT48" s="94">
        <v>1</v>
      </c>
      <c r="BU48" s="40">
        <f t="shared" si="6"/>
        <v>1</v>
      </c>
      <c r="BV48" s="82">
        <v>1</v>
      </c>
      <c r="BW48" s="94">
        <v>1</v>
      </c>
      <c r="BX48" s="48"/>
      <c r="BY48" s="97">
        <v>1</v>
      </c>
      <c r="BZ48" s="48">
        <v>1</v>
      </c>
      <c r="CA48" s="40">
        <f t="shared" si="7"/>
        <v>1</v>
      </c>
      <c r="CB48" s="94">
        <v>1</v>
      </c>
      <c r="CC48" s="94">
        <v>1</v>
      </c>
      <c r="CD48" s="94">
        <v>1</v>
      </c>
      <c r="CE48" s="40">
        <f t="shared" si="8"/>
        <v>1</v>
      </c>
      <c r="CF48" s="73"/>
      <c r="CG48" s="41">
        <f t="shared" si="23"/>
        <v>7135.2999999999993</v>
      </c>
      <c r="CH48" s="41">
        <f t="shared" si="9"/>
        <v>207953262.80833322</v>
      </c>
      <c r="CI48" s="41">
        <f t="shared" si="10"/>
        <v>13129055.326083332</v>
      </c>
      <c r="CJ48" s="41">
        <f t="shared" si="11"/>
        <v>1039766.3140416661</v>
      </c>
      <c r="CK48" s="41">
        <f t="shared" si="12"/>
        <v>145878.39251203701</v>
      </c>
      <c r="CL48" s="68">
        <f t="shared" si="13"/>
        <v>1151366.7250000001</v>
      </c>
      <c r="CM48" s="41">
        <f t="shared" si="14"/>
        <v>222169.83249999999</v>
      </c>
      <c r="CN48" s="41" t="str">
        <f t="shared" si="24"/>
        <v/>
      </c>
      <c r="CO48" s="39">
        <f t="shared" si="15"/>
        <v>490048471125</v>
      </c>
      <c r="CP48" s="78">
        <f t="shared" si="16"/>
        <v>0.49249711966728449</v>
      </c>
      <c r="CQ48" s="38">
        <f t="shared" si="17"/>
        <v>0</v>
      </c>
      <c r="CR48" s="38">
        <f t="shared" si="18"/>
        <v>0</v>
      </c>
      <c r="CT48" s="38">
        <f t="shared" si="19"/>
        <v>0</v>
      </c>
      <c r="CU48" s="38">
        <f t="shared" si="20"/>
        <v>690</v>
      </c>
      <c r="CV48" s="118">
        <f t="shared" si="25"/>
        <v>4.918032786885246</v>
      </c>
      <c r="CW48" s="118">
        <f t="shared" si="26"/>
        <v>0.87315237839290516</v>
      </c>
      <c r="CZ48" s="118">
        <f t="shared" si="27"/>
        <v>1.174609243829341</v>
      </c>
      <c r="DE48" s="125">
        <f t="shared" si="28"/>
        <v>0.81794598367806093</v>
      </c>
    </row>
    <row r="49" spans="1:109" s="38" customFormat="1" x14ac:dyDescent="0.25">
      <c r="A49" s="38">
        <v>46</v>
      </c>
      <c r="B49" s="38" t="s">
        <v>387</v>
      </c>
      <c r="C49" s="113"/>
      <c r="E49" s="38" t="s">
        <v>387</v>
      </c>
      <c r="F49" s="120" t="s">
        <v>171</v>
      </c>
      <c r="G49" s="118" t="s">
        <v>630</v>
      </c>
      <c r="H49" s="38">
        <v>180</v>
      </c>
      <c r="I49" s="38">
        <v>180</v>
      </c>
      <c r="J49" s="38">
        <v>400</v>
      </c>
      <c r="K49" s="38">
        <v>13.5</v>
      </c>
      <c r="L49" s="38">
        <v>13.5</v>
      </c>
      <c r="M49" s="38">
        <v>6.1</v>
      </c>
      <c r="N49" s="38">
        <v>0</v>
      </c>
      <c r="O49" s="38">
        <v>0</v>
      </c>
      <c r="P49" s="163">
        <v>15625.293960247021</v>
      </c>
      <c r="Q49" s="39">
        <f t="shared" si="29"/>
        <v>3</v>
      </c>
      <c r="R49" s="40">
        <f t="shared" si="32"/>
        <v>2.2222222222222223</v>
      </c>
      <c r="S49" s="40">
        <f t="shared" si="33"/>
        <v>1</v>
      </c>
      <c r="T49" s="120" t="s">
        <v>208</v>
      </c>
      <c r="W49" s="118">
        <v>1</v>
      </c>
      <c r="X49" s="38">
        <v>0</v>
      </c>
      <c r="Y49" s="38">
        <v>0</v>
      </c>
      <c r="Z49" s="94">
        <v>373.19205263524412</v>
      </c>
      <c r="AA49" s="125">
        <v>0</v>
      </c>
      <c r="AB49" s="125">
        <v>0</v>
      </c>
      <c r="AE49" s="38">
        <v>20</v>
      </c>
      <c r="AF49" s="123">
        <v>690</v>
      </c>
      <c r="AG49" s="124">
        <v>210000</v>
      </c>
      <c r="AH49" s="94">
        <v>1.6408</v>
      </c>
      <c r="AI49" s="97">
        <v>4.7303796685404071</v>
      </c>
      <c r="AJ49" s="97">
        <v>13.192555857592341</v>
      </c>
      <c r="AK49" s="125">
        <v>4.4252500000000001</v>
      </c>
      <c r="AL49" s="121">
        <v>0.81794598367806093</v>
      </c>
      <c r="AM49" s="114">
        <v>0.3423097122913501</v>
      </c>
      <c r="AN49" s="118">
        <f t="shared" si="21"/>
        <v>0.27999085434270238</v>
      </c>
      <c r="AO49" s="114">
        <v>0.33543538096549053</v>
      </c>
      <c r="AP49" s="177">
        <v>1.4341594762040402</v>
      </c>
      <c r="AQ49" s="173">
        <v>1.67</v>
      </c>
      <c r="AR49" s="94">
        <v>1</v>
      </c>
      <c r="AT49" s="97">
        <v>1</v>
      </c>
      <c r="AU49" s="38">
        <v>1</v>
      </c>
      <c r="AW49" s="38">
        <v>0.67</v>
      </c>
      <c r="BA49" s="38">
        <f t="shared" si="3"/>
        <v>1.4341594762040402</v>
      </c>
      <c r="BB49" s="79"/>
      <c r="BC49" s="94">
        <v>1</v>
      </c>
      <c r="BD49" s="94"/>
      <c r="BE49" s="97">
        <v>1</v>
      </c>
      <c r="BF49" s="38">
        <v>1</v>
      </c>
      <c r="BG49" s="40">
        <f t="shared" si="4"/>
        <v>1</v>
      </c>
      <c r="BH49" s="94"/>
      <c r="BI49" s="94"/>
      <c r="BJ49" s="94"/>
      <c r="BK49" s="40">
        <f t="shared" si="22"/>
        <v>1</v>
      </c>
      <c r="BL49" s="73"/>
      <c r="BM49" s="94">
        <v>1</v>
      </c>
      <c r="BO49" s="97">
        <v>1</v>
      </c>
      <c r="BP49" s="38">
        <v>1</v>
      </c>
      <c r="BQ49" s="40">
        <f t="shared" si="5"/>
        <v>1</v>
      </c>
      <c r="BR49" s="94">
        <v>1</v>
      </c>
      <c r="BS49" s="94">
        <v>1</v>
      </c>
      <c r="BT49" s="94">
        <v>1</v>
      </c>
      <c r="BU49" s="40">
        <f t="shared" si="6"/>
        <v>1</v>
      </c>
      <c r="BV49" s="82">
        <v>1</v>
      </c>
      <c r="BW49" s="94">
        <v>1</v>
      </c>
      <c r="BX49" s="48"/>
      <c r="BY49" s="97">
        <v>1</v>
      </c>
      <c r="BZ49" s="48">
        <v>1</v>
      </c>
      <c r="CA49" s="40">
        <f t="shared" si="7"/>
        <v>1</v>
      </c>
      <c r="CB49" s="94">
        <v>1</v>
      </c>
      <c r="CC49" s="94">
        <v>1</v>
      </c>
      <c r="CD49" s="94">
        <v>1</v>
      </c>
      <c r="CE49" s="40">
        <f t="shared" si="8"/>
        <v>1</v>
      </c>
      <c r="CF49" s="73"/>
      <c r="CG49" s="41">
        <f t="shared" si="23"/>
        <v>7135.2999999999993</v>
      </c>
      <c r="CH49" s="41">
        <f t="shared" si="9"/>
        <v>207953262.80833322</v>
      </c>
      <c r="CI49" s="41">
        <f t="shared" si="10"/>
        <v>13129055.326083332</v>
      </c>
      <c r="CJ49" s="41">
        <f t="shared" si="11"/>
        <v>1039766.3140416661</v>
      </c>
      <c r="CK49" s="41">
        <f t="shared" si="12"/>
        <v>145878.39251203701</v>
      </c>
      <c r="CL49" s="68">
        <f t="shared" si="13"/>
        <v>1151366.7250000001</v>
      </c>
      <c r="CM49" s="41">
        <f t="shared" si="14"/>
        <v>222169.83249999999</v>
      </c>
      <c r="CN49" s="41" t="str">
        <f t="shared" si="24"/>
        <v/>
      </c>
      <c r="CO49" s="39">
        <f t="shared" si="15"/>
        <v>490048471125</v>
      </c>
      <c r="CP49" s="78">
        <f t="shared" si="16"/>
        <v>0.33543538096549047</v>
      </c>
      <c r="CQ49" s="38">
        <f t="shared" si="17"/>
        <v>0</v>
      </c>
      <c r="CR49" s="38">
        <f t="shared" si="18"/>
        <v>0</v>
      </c>
      <c r="CT49" s="38">
        <f t="shared" si="19"/>
        <v>0</v>
      </c>
      <c r="CU49" s="38">
        <f t="shared" si="20"/>
        <v>690</v>
      </c>
      <c r="CV49" s="118">
        <f t="shared" si="25"/>
        <v>4.918032786885246</v>
      </c>
      <c r="CW49" s="118">
        <f t="shared" si="26"/>
        <v>0.87315237839290516</v>
      </c>
      <c r="CZ49" s="118">
        <f t="shared" si="27"/>
        <v>1.1980226345355027</v>
      </c>
      <c r="DE49" s="125">
        <f t="shared" si="28"/>
        <v>0.81794598367806093</v>
      </c>
    </row>
    <row r="50" spans="1:109" s="38" customFormat="1" x14ac:dyDescent="0.25">
      <c r="A50" s="38">
        <v>47</v>
      </c>
      <c r="B50" s="38" t="s">
        <v>388</v>
      </c>
      <c r="C50" s="113"/>
      <c r="E50" s="38" t="s">
        <v>388</v>
      </c>
      <c r="F50" s="120" t="s">
        <v>171</v>
      </c>
      <c r="G50" s="118" t="s">
        <v>630</v>
      </c>
      <c r="H50" s="38">
        <v>180</v>
      </c>
      <c r="I50" s="38">
        <v>180</v>
      </c>
      <c r="J50" s="38">
        <v>400</v>
      </c>
      <c r="K50" s="38">
        <v>13.5</v>
      </c>
      <c r="L50" s="38">
        <v>13.5</v>
      </c>
      <c r="M50" s="38">
        <v>6.1</v>
      </c>
      <c r="N50" s="38">
        <v>0</v>
      </c>
      <c r="O50" s="38">
        <v>0</v>
      </c>
      <c r="P50" s="163">
        <v>18712.926898499427</v>
      </c>
      <c r="Q50" s="39">
        <f t="shared" si="29"/>
        <v>3</v>
      </c>
      <c r="R50" s="40">
        <f t="shared" si="32"/>
        <v>2.2222222222222223</v>
      </c>
      <c r="S50" s="40">
        <f t="shared" si="33"/>
        <v>1</v>
      </c>
      <c r="T50" s="120" t="s">
        <v>208</v>
      </c>
      <c r="W50" s="118">
        <v>1</v>
      </c>
      <c r="X50" s="38">
        <v>0</v>
      </c>
      <c r="Y50" s="38">
        <v>0</v>
      </c>
      <c r="Z50" s="94">
        <v>275.96628478300306</v>
      </c>
      <c r="AA50" s="125">
        <v>0</v>
      </c>
      <c r="AB50" s="125">
        <v>0</v>
      </c>
      <c r="AE50" s="38">
        <v>20</v>
      </c>
      <c r="AF50" s="123">
        <v>690</v>
      </c>
      <c r="AG50" s="124">
        <v>210000</v>
      </c>
      <c r="AH50" s="94">
        <v>1.6408</v>
      </c>
      <c r="AI50" s="97">
        <v>4.4601073314728623</v>
      </c>
      <c r="AJ50" s="97">
        <v>17.840429325891449</v>
      </c>
      <c r="AK50" s="125">
        <v>4.2767299999999997</v>
      </c>
      <c r="AL50" s="121">
        <v>0.81794598367806093</v>
      </c>
      <c r="AM50" s="114">
        <v>0.24348124816121539</v>
      </c>
      <c r="AN50" s="118">
        <f t="shared" si="21"/>
        <v>0.19915450903438739</v>
      </c>
      <c r="AO50" s="114">
        <v>0.23972124896082345</v>
      </c>
      <c r="AP50" s="177">
        <v>1.4341594762040402</v>
      </c>
      <c r="AQ50" s="173">
        <v>2</v>
      </c>
      <c r="AR50" s="94">
        <v>1</v>
      </c>
      <c r="AT50" s="97">
        <v>1</v>
      </c>
      <c r="AU50" s="38">
        <v>1</v>
      </c>
      <c r="AW50" s="38">
        <v>0.67</v>
      </c>
      <c r="BA50" s="38">
        <f t="shared" si="3"/>
        <v>1.4341594762040402</v>
      </c>
      <c r="BB50" s="79"/>
      <c r="BC50" s="94">
        <v>1</v>
      </c>
      <c r="BD50" s="94"/>
      <c r="BE50" s="97">
        <v>1</v>
      </c>
      <c r="BF50" s="38">
        <v>1</v>
      </c>
      <c r="BG50" s="40">
        <f t="shared" si="4"/>
        <v>1</v>
      </c>
      <c r="BH50" s="94"/>
      <c r="BI50" s="94"/>
      <c r="BJ50" s="94"/>
      <c r="BK50" s="40">
        <f t="shared" si="22"/>
        <v>1</v>
      </c>
      <c r="BL50" s="73"/>
      <c r="BM50" s="94">
        <v>1</v>
      </c>
      <c r="BO50" s="97">
        <v>1</v>
      </c>
      <c r="BP50" s="38">
        <v>1</v>
      </c>
      <c r="BQ50" s="40">
        <f t="shared" si="5"/>
        <v>1</v>
      </c>
      <c r="BR50" s="94">
        <v>1</v>
      </c>
      <c r="BS50" s="94">
        <v>1</v>
      </c>
      <c r="BT50" s="94">
        <v>1</v>
      </c>
      <c r="BU50" s="40">
        <f t="shared" si="6"/>
        <v>1</v>
      </c>
      <c r="BV50" s="82">
        <v>1</v>
      </c>
      <c r="BW50" s="94">
        <v>1</v>
      </c>
      <c r="BX50" s="48"/>
      <c r="BY50" s="97">
        <v>1</v>
      </c>
      <c r="BZ50" s="48">
        <v>1</v>
      </c>
      <c r="CA50" s="40">
        <f t="shared" si="7"/>
        <v>1</v>
      </c>
      <c r="CB50" s="94">
        <v>1</v>
      </c>
      <c r="CC50" s="94">
        <v>1</v>
      </c>
      <c r="CD50" s="94">
        <v>1</v>
      </c>
      <c r="CE50" s="40">
        <f t="shared" si="8"/>
        <v>1</v>
      </c>
      <c r="CF50" s="73"/>
      <c r="CG50" s="41">
        <f t="shared" si="23"/>
        <v>7135.2999999999993</v>
      </c>
      <c r="CH50" s="41">
        <f t="shared" si="9"/>
        <v>207953262.80833322</v>
      </c>
      <c r="CI50" s="41">
        <f t="shared" si="10"/>
        <v>13129055.326083332</v>
      </c>
      <c r="CJ50" s="41">
        <f t="shared" si="11"/>
        <v>1039766.3140416661</v>
      </c>
      <c r="CK50" s="41">
        <f t="shared" si="12"/>
        <v>145878.39251203701</v>
      </c>
      <c r="CL50" s="68">
        <f t="shared" si="13"/>
        <v>1151366.7250000001</v>
      </c>
      <c r="CM50" s="41">
        <f t="shared" si="14"/>
        <v>222169.83249999999</v>
      </c>
      <c r="CN50" s="41" t="str">
        <f t="shared" si="24"/>
        <v/>
      </c>
      <c r="CO50" s="39">
        <f t="shared" si="15"/>
        <v>490048471125</v>
      </c>
      <c r="CP50" s="78">
        <f t="shared" si="16"/>
        <v>0.23972124896082345</v>
      </c>
      <c r="CQ50" s="38">
        <f t="shared" si="17"/>
        <v>0</v>
      </c>
      <c r="CR50" s="38">
        <f t="shared" si="18"/>
        <v>0</v>
      </c>
      <c r="CT50" s="38">
        <f t="shared" si="19"/>
        <v>0</v>
      </c>
      <c r="CU50" s="38">
        <f t="shared" si="20"/>
        <v>690</v>
      </c>
      <c r="CV50" s="118">
        <f t="shared" si="25"/>
        <v>4.918032786885246</v>
      </c>
      <c r="CW50" s="118">
        <f t="shared" si="26"/>
        <v>0.87315237839290516</v>
      </c>
      <c r="CZ50" s="118">
        <f t="shared" si="27"/>
        <v>1.2036948102411857</v>
      </c>
      <c r="DE50" s="125">
        <f t="shared" si="28"/>
        <v>0.81794598367806093</v>
      </c>
    </row>
    <row r="51" spans="1:109" s="38" customFormat="1" x14ac:dyDescent="0.25">
      <c r="A51" s="38">
        <v>48</v>
      </c>
      <c r="B51" s="38" t="s">
        <v>389</v>
      </c>
      <c r="C51" s="113"/>
      <c r="E51" s="38" t="s">
        <v>389</v>
      </c>
      <c r="F51" s="120" t="s">
        <v>171</v>
      </c>
      <c r="G51" s="118" t="s">
        <v>630</v>
      </c>
      <c r="H51" s="38">
        <v>180</v>
      </c>
      <c r="I51" s="38">
        <v>180</v>
      </c>
      <c r="J51" s="38">
        <v>400</v>
      </c>
      <c r="K51" s="38">
        <v>13.5</v>
      </c>
      <c r="L51" s="38">
        <v>13.5</v>
      </c>
      <c r="M51" s="38">
        <v>6.1</v>
      </c>
      <c r="N51" s="38">
        <v>0</v>
      </c>
      <c r="O51" s="38">
        <v>0</v>
      </c>
      <c r="P51" s="163">
        <v>23391.158623124284</v>
      </c>
      <c r="Q51" s="39">
        <f t="shared" si="29"/>
        <v>3</v>
      </c>
      <c r="R51" s="40">
        <f t="shared" si="32"/>
        <v>2.2222222222222223</v>
      </c>
      <c r="S51" s="40">
        <f t="shared" si="33"/>
        <v>1</v>
      </c>
      <c r="T51" s="120" t="s">
        <v>208</v>
      </c>
      <c r="W51" s="118">
        <v>1</v>
      </c>
      <c r="X51" s="38">
        <v>0</v>
      </c>
      <c r="Y51" s="38">
        <v>0</v>
      </c>
      <c r="Z51" s="94">
        <v>186.33694135768161</v>
      </c>
      <c r="AA51" s="125">
        <v>0</v>
      </c>
      <c r="AB51" s="125">
        <v>0</v>
      </c>
      <c r="AE51" s="38">
        <v>20</v>
      </c>
      <c r="AF51" s="123">
        <v>690</v>
      </c>
      <c r="AG51" s="124">
        <v>210000</v>
      </c>
      <c r="AH51" s="94">
        <v>1.6408</v>
      </c>
      <c r="AI51" s="97">
        <v>4.2274876589709889</v>
      </c>
      <c r="AJ51" s="97">
        <v>26.421797868568678</v>
      </c>
      <c r="AK51" s="125">
        <v>4.1063099999999997</v>
      </c>
      <c r="AL51" s="121">
        <v>0.81794598367806093</v>
      </c>
      <c r="AM51" s="114">
        <v>0.15735795197138983</v>
      </c>
      <c r="AN51" s="118">
        <f t="shared" si="21"/>
        <v>0.12871030481480353</v>
      </c>
      <c r="AO51" s="114">
        <v>0.15541372394211139</v>
      </c>
      <c r="AP51" s="177">
        <v>1.4341594762040402</v>
      </c>
      <c r="AQ51" s="173">
        <v>2.5</v>
      </c>
      <c r="AR51" s="94">
        <v>1</v>
      </c>
      <c r="AT51" s="97">
        <v>1</v>
      </c>
      <c r="AU51" s="38">
        <v>1</v>
      </c>
      <c r="AW51" s="38">
        <v>0.67</v>
      </c>
      <c r="BA51" s="38">
        <f t="shared" si="3"/>
        <v>1.4341594762040402</v>
      </c>
      <c r="BB51" s="79"/>
      <c r="BC51" s="94">
        <v>1</v>
      </c>
      <c r="BD51" s="94"/>
      <c r="BE51" s="97">
        <v>1</v>
      </c>
      <c r="BF51" s="38">
        <v>1</v>
      </c>
      <c r="BG51" s="40">
        <f t="shared" si="4"/>
        <v>1</v>
      </c>
      <c r="BH51" s="94"/>
      <c r="BI51" s="94"/>
      <c r="BJ51" s="94"/>
      <c r="BK51" s="40">
        <f t="shared" si="22"/>
        <v>1</v>
      </c>
      <c r="BL51" s="73"/>
      <c r="BM51" s="94">
        <v>1</v>
      </c>
      <c r="BO51" s="97">
        <v>1</v>
      </c>
      <c r="BP51" s="38">
        <v>1</v>
      </c>
      <c r="BQ51" s="40">
        <f t="shared" si="5"/>
        <v>1</v>
      </c>
      <c r="BR51" s="94">
        <v>1</v>
      </c>
      <c r="BS51" s="94">
        <v>1</v>
      </c>
      <c r="BT51" s="94">
        <v>1</v>
      </c>
      <c r="BU51" s="40">
        <f t="shared" si="6"/>
        <v>1</v>
      </c>
      <c r="BV51" s="82">
        <v>1</v>
      </c>
      <c r="BW51" s="94">
        <v>1</v>
      </c>
      <c r="BX51" s="48"/>
      <c r="BY51" s="97">
        <v>1</v>
      </c>
      <c r="BZ51" s="48">
        <v>1</v>
      </c>
      <c r="CA51" s="40">
        <f t="shared" si="7"/>
        <v>1</v>
      </c>
      <c r="CB51" s="94">
        <v>1</v>
      </c>
      <c r="CC51" s="94">
        <v>1</v>
      </c>
      <c r="CD51" s="94">
        <v>1</v>
      </c>
      <c r="CE51" s="40">
        <f t="shared" si="8"/>
        <v>1</v>
      </c>
      <c r="CF51" s="73"/>
      <c r="CG51" s="41">
        <f t="shared" si="23"/>
        <v>7135.2999999999993</v>
      </c>
      <c r="CH51" s="41">
        <f t="shared" si="9"/>
        <v>207953262.80833322</v>
      </c>
      <c r="CI51" s="41">
        <f t="shared" si="10"/>
        <v>13129055.326083332</v>
      </c>
      <c r="CJ51" s="41">
        <f t="shared" si="11"/>
        <v>1039766.3140416661</v>
      </c>
      <c r="CK51" s="41">
        <f t="shared" si="12"/>
        <v>145878.39251203701</v>
      </c>
      <c r="CL51" s="68">
        <f t="shared" si="13"/>
        <v>1151366.7250000001</v>
      </c>
      <c r="CM51" s="41">
        <f t="shared" si="14"/>
        <v>222169.83249999999</v>
      </c>
      <c r="CN51" s="41" t="str">
        <f t="shared" si="24"/>
        <v/>
      </c>
      <c r="CO51" s="39">
        <f t="shared" si="15"/>
        <v>490048471125</v>
      </c>
      <c r="CP51" s="78">
        <f t="shared" si="16"/>
        <v>0.15541372394211139</v>
      </c>
      <c r="CQ51" s="38">
        <f t="shared" si="17"/>
        <v>0</v>
      </c>
      <c r="CR51" s="38">
        <f t="shared" si="18"/>
        <v>0</v>
      </c>
      <c r="CT51" s="38">
        <f t="shared" si="19"/>
        <v>0</v>
      </c>
      <c r="CU51" s="38">
        <f t="shared" si="20"/>
        <v>690</v>
      </c>
      <c r="CV51" s="118">
        <f t="shared" si="25"/>
        <v>4.918032786885246</v>
      </c>
      <c r="CW51" s="118">
        <f t="shared" si="26"/>
        <v>0.87315237839290516</v>
      </c>
      <c r="CZ51" s="118">
        <f t="shared" si="27"/>
        <v>1.2074691623621778</v>
      </c>
      <c r="DE51" s="125">
        <f t="shared" si="28"/>
        <v>0.81794598367806093</v>
      </c>
    </row>
    <row r="52" spans="1:109" s="38" customFormat="1" x14ac:dyDescent="0.25">
      <c r="A52" s="38">
        <v>49</v>
      </c>
      <c r="B52" s="38" t="s">
        <v>390</v>
      </c>
      <c r="C52" s="113"/>
      <c r="E52" s="38" t="s">
        <v>390</v>
      </c>
      <c r="F52" s="120" t="s">
        <v>171</v>
      </c>
      <c r="G52" s="118" t="s">
        <v>630</v>
      </c>
      <c r="H52" s="38">
        <v>300</v>
      </c>
      <c r="I52" s="38">
        <v>300</v>
      </c>
      <c r="J52" s="38">
        <v>300</v>
      </c>
      <c r="K52" s="38">
        <v>33.82</v>
      </c>
      <c r="L52" s="38">
        <v>33.82</v>
      </c>
      <c r="M52" s="38">
        <v>19.580000000000002</v>
      </c>
      <c r="N52" s="38">
        <v>0</v>
      </c>
      <c r="O52" s="38">
        <v>0</v>
      </c>
      <c r="P52" s="163">
        <v>2038.4700926579187</v>
      </c>
      <c r="Q52" s="39">
        <f t="shared" si="29"/>
        <v>1</v>
      </c>
      <c r="R52" s="40">
        <f t="shared" si="32"/>
        <v>1</v>
      </c>
      <c r="S52" s="40">
        <f t="shared" si="33"/>
        <v>1</v>
      </c>
      <c r="T52" s="120" t="s">
        <v>208</v>
      </c>
      <c r="W52" s="118">
        <v>1</v>
      </c>
      <c r="X52" s="38">
        <v>0</v>
      </c>
      <c r="Y52" s="38">
        <v>0</v>
      </c>
      <c r="Z52" s="94">
        <v>4648.3049045948001</v>
      </c>
      <c r="AA52" s="125">
        <v>0</v>
      </c>
      <c r="AB52" s="125">
        <v>0</v>
      </c>
      <c r="AE52" s="38">
        <v>20</v>
      </c>
      <c r="AF52" s="123">
        <v>690</v>
      </c>
      <c r="AG52" s="124">
        <v>210000</v>
      </c>
      <c r="AH52" s="94">
        <v>26.817</v>
      </c>
      <c r="AI52" s="97">
        <v>40.972427162657333</v>
      </c>
      <c r="AJ52" s="97">
        <v>3.6875184446391605</v>
      </c>
      <c r="AK52" s="125">
        <v>3.6763300000000001</v>
      </c>
      <c r="AL52" s="121">
        <v>1.093434418979423</v>
      </c>
      <c r="AM52" s="114">
        <v>1.0445452837258726</v>
      </c>
      <c r="AN52" s="118">
        <f t="shared" si="21"/>
        <v>1.142141765408496</v>
      </c>
      <c r="AO52" s="114">
        <v>0.9969658606981544</v>
      </c>
      <c r="AP52" s="177">
        <v>0.35512608564181458</v>
      </c>
      <c r="AQ52" s="173">
        <v>0.3</v>
      </c>
      <c r="AR52" s="94">
        <v>1</v>
      </c>
      <c r="AT52" s="97">
        <v>1</v>
      </c>
      <c r="AU52" s="38">
        <v>1</v>
      </c>
      <c r="AW52" s="38">
        <v>0.67</v>
      </c>
      <c r="BA52" s="38">
        <f t="shared" si="3"/>
        <v>0.35512608564181458</v>
      </c>
      <c r="BB52" s="79"/>
      <c r="BC52" s="94">
        <v>1</v>
      </c>
      <c r="BD52" s="94"/>
      <c r="BE52" s="97">
        <v>1</v>
      </c>
      <c r="BF52" s="38">
        <v>1</v>
      </c>
      <c r="BG52" s="40">
        <f t="shared" si="4"/>
        <v>1</v>
      </c>
      <c r="BH52" s="94"/>
      <c r="BI52" s="94"/>
      <c r="BJ52" s="94"/>
      <c r="BK52" s="40">
        <f t="shared" si="22"/>
        <v>1</v>
      </c>
      <c r="BL52" s="73"/>
      <c r="BM52" s="94">
        <v>1</v>
      </c>
      <c r="BO52" s="97">
        <v>1</v>
      </c>
      <c r="BP52" s="38">
        <v>1</v>
      </c>
      <c r="BQ52" s="40">
        <f t="shared" si="5"/>
        <v>1</v>
      </c>
      <c r="BR52" s="94">
        <v>1</v>
      </c>
      <c r="BS52" s="94">
        <v>1</v>
      </c>
      <c r="BT52" s="94">
        <v>1</v>
      </c>
      <c r="BU52" s="40">
        <f t="shared" si="6"/>
        <v>1</v>
      </c>
      <c r="BV52" s="82">
        <v>1</v>
      </c>
      <c r="BW52" s="94">
        <v>1</v>
      </c>
      <c r="BX52" s="48"/>
      <c r="BY52" s="97">
        <v>1</v>
      </c>
      <c r="BZ52" s="48">
        <v>1</v>
      </c>
      <c r="CA52" s="40">
        <f t="shared" si="7"/>
        <v>1</v>
      </c>
      <c r="CB52" s="94">
        <v>1</v>
      </c>
      <c r="CC52" s="94">
        <v>1</v>
      </c>
      <c r="CD52" s="94">
        <v>1</v>
      </c>
      <c r="CE52" s="40">
        <f t="shared" si="8"/>
        <v>1</v>
      </c>
      <c r="CF52" s="73"/>
      <c r="CG52" s="41">
        <f t="shared" si="23"/>
        <v>24841.608800000002</v>
      </c>
      <c r="CH52" s="41">
        <f t="shared" si="9"/>
        <v>381835187.48813754</v>
      </c>
      <c r="CI52" s="41">
        <f t="shared" si="10"/>
        <v>152335351.05359602</v>
      </c>
      <c r="CJ52" s="41">
        <f t="shared" si="11"/>
        <v>2545567.9165875837</v>
      </c>
      <c r="CK52" s="41">
        <f t="shared" si="12"/>
        <v>1015569.0070239735</v>
      </c>
      <c r="CL52" s="68">
        <f t="shared" si="13"/>
        <v>2964949.0551920002</v>
      </c>
      <c r="CM52" s="41">
        <f t="shared" si="14"/>
        <v>1544170.3350760001</v>
      </c>
      <c r="CN52" s="41" t="str">
        <f t="shared" si="24"/>
        <v/>
      </c>
      <c r="CO52" s="39">
        <f t="shared" si="15"/>
        <v>2695733571339</v>
      </c>
      <c r="CP52" s="78">
        <f t="shared" si="16"/>
        <v>0.99696586069815418</v>
      </c>
      <c r="CQ52" s="38">
        <f t="shared" si="17"/>
        <v>0</v>
      </c>
      <c r="CR52" s="38">
        <f t="shared" si="18"/>
        <v>0</v>
      </c>
      <c r="CT52" s="38">
        <f t="shared" si="19"/>
        <v>0</v>
      </c>
      <c r="CU52" s="38">
        <f t="shared" si="20"/>
        <v>690</v>
      </c>
      <c r="CV52" s="118">
        <f t="shared" si="25"/>
        <v>1.7272727272727271</v>
      </c>
      <c r="CW52" s="118">
        <f t="shared" si="26"/>
        <v>0.20893304856532638</v>
      </c>
      <c r="CZ52" s="118">
        <f t="shared" si="27"/>
        <v>0.87289151915531404</v>
      </c>
      <c r="DE52" s="125">
        <f t="shared" si="28"/>
        <v>1.093434418979423</v>
      </c>
    </row>
    <row r="53" spans="1:109" s="38" customFormat="1" x14ac:dyDescent="0.25">
      <c r="A53" s="38">
        <v>50</v>
      </c>
      <c r="B53" s="38" t="s">
        <v>391</v>
      </c>
      <c r="C53" s="113"/>
      <c r="E53" s="38" t="s">
        <v>391</v>
      </c>
      <c r="F53" s="120" t="s">
        <v>171</v>
      </c>
      <c r="G53" s="118" t="s">
        <v>630</v>
      </c>
      <c r="H53" s="38">
        <v>300</v>
      </c>
      <c r="I53" s="38">
        <v>300</v>
      </c>
      <c r="J53" s="38">
        <v>300</v>
      </c>
      <c r="K53" s="38">
        <v>33.82</v>
      </c>
      <c r="L53" s="38">
        <v>33.82</v>
      </c>
      <c r="M53" s="38">
        <v>19.580000000000002</v>
      </c>
      <c r="N53" s="38">
        <v>0</v>
      </c>
      <c r="O53" s="38">
        <v>0</v>
      </c>
      <c r="P53" s="163">
        <v>3397.4501544298646</v>
      </c>
      <c r="Q53" s="39">
        <f t="shared" si="29"/>
        <v>1</v>
      </c>
      <c r="R53" s="40">
        <f t="shared" si="32"/>
        <v>1</v>
      </c>
      <c r="S53" s="40">
        <f t="shared" si="33"/>
        <v>1</v>
      </c>
      <c r="T53" s="120" t="s">
        <v>208</v>
      </c>
      <c r="W53" s="118">
        <v>1</v>
      </c>
      <c r="X53" s="38">
        <v>0</v>
      </c>
      <c r="Y53" s="38">
        <v>0</v>
      </c>
      <c r="Z53" s="94">
        <v>4128.418526574088</v>
      </c>
      <c r="AA53" s="125">
        <v>0</v>
      </c>
      <c r="AB53" s="125">
        <v>0</v>
      </c>
      <c r="AE53" s="38">
        <v>20</v>
      </c>
      <c r="AF53" s="123">
        <v>690</v>
      </c>
      <c r="AG53" s="124">
        <v>210000</v>
      </c>
      <c r="AH53" s="94">
        <v>26.817</v>
      </c>
      <c r="AI53" s="97">
        <v>16.607531394084681</v>
      </c>
      <c r="AJ53" s="97">
        <v>4.1518828485211712</v>
      </c>
      <c r="AK53" s="125">
        <v>3.8664999999999998</v>
      </c>
      <c r="AL53" s="121">
        <v>1.093434418979423</v>
      </c>
      <c r="AM53" s="114">
        <v>0.96197560136423332</v>
      </c>
      <c r="AN53" s="118">
        <f t="shared" si="21"/>
        <v>1.0518572327500815</v>
      </c>
      <c r="AO53" s="114">
        <v>0.93126423385890578</v>
      </c>
      <c r="AP53" s="177">
        <v>0.35512608564181458</v>
      </c>
      <c r="AQ53" s="173">
        <v>0.5</v>
      </c>
      <c r="AR53" s="94">
        <v>1</v>
      </c>
      <c r="AT53" s="97">
        <v>1</v>
      </c>
      <c r="AU53" s="38">
        <v>1</v>
      </c>
      <c r="AW53" s="38">
        <v>0.67</v>
      </c>
      <c r="BA53" s="38">
        <f t="shared" si="3"/>
        <v>0.35512608564181458</v>
      </c>
      <c r="BB53" s="79"/>
      <c r="BC53" s="94">
        <v>1</v>
      </c>
      <c r="BD53" s="94"/>
      <c r="BE53" s="97">
        <v>1</v>
      </c>
      <c r="BF53" s="38">
        <v>1</v>
      </c>
      <c r="BG53" s="40">
        <f t="shared" si="4"/>
        <v>1</v>
      </c>
      <c r="BH53" s="94"/>
      <c r="BI53" s="94"/>
      <c r="BJ53" s="94"/>
      <c r="BK53" s="40">
        <f t="shared" si="22"/>
        <v>1</v>
      </c>
      <c r="BL53" s="73"/>
      <c r="BM53" s="94">
        <v>1</v>
      </c>
      <c r="BO53" s="97">
        <v>1</v>
      </c>
      <c r="BP53" s="38">
        <v>1</v>
      </c>
      <c r="BQ53" s="40">
        <f t="shared" si="5"/>
        <v>1</v>
      </c>
      <c r="BR53" s="94">
        <v>1</v>
      </c>
      <c r="BS53" s="94">
        <v>1</v>
      </c>
      <c r="BT53" s="94">
        <v>1</v>
      </c>
      <c r="BU53" s="40">
        <f t="shared" si="6"/>
        <v>1</v>
      </c>
      <c r="BV53" s="82">
        <v>1</v>
      </c>
      <c r="BW53" s="94">
        <v>1</v>
      </c>
      <c r="BX53" s="48"/>
      <c r="BY53" s="97">
        <v>1</v>
      </c>
      <c r="BZ53" s="48">
        <v>1</v>
      </c>
      <c r="CA53" s="40">
        <f t="shared" si="7"/>
        <v>1</v>
      </c>
      <c r="CB53" s="94">
        <v>1</v>
      </c>
      <c r="CC53" s="94">
        <v>1</v>
      </c>
      <c r="CD53" s="94">
        <v>1</v>
      </c>
      <c r="CE53" s="40">
        <f t="shared" si="8"/>
        <v>1</v>
      </c>
      <c r="CF53" s="73"/>
      <c r="CG53" s="41">
        <f t="shared" si="23"/>
        <v>24841.608800000002</v>
      </c>
      <c r="CH53" s="41">
        <f t="shared" si="9"/>
        <v>381835187.48813754</v>
      </c>
      <c r="CI53" s="41">
        <f t="shared" si="10"/>
        <v>152335351.05359602</v>
      </c>
      <c r="CJ53" s="41">
        <f t="shared" si="11"/>
        <v>2545567.9165875837</v>
      </c>
      <c r="CK53" s="41">
        <f t="shared" si="12"/>
        <v>1015569.0070239735</v>
      </c>
      <c r="CL53" s="68">
        <f t="shared" si="13"/>
        <v>2964949.0551920002</v>
      </c>
      <c r="CM53" s="41">
        <f t="shared" si="14"/>
        <v>1544170.3350760001</v>
      </c>
      <c r="CN53" s="41" t="str">
        <f t="shared" si="24"/>
        <v/>
      </c>
      <c r="CO53" s="39">
        <f t="shared" si="15"/>
        <v>2695733571339</v>
      </c>
      <c r="CP53" s="78">
        <f t="shared" si="16"/>
        <v>0.93126423385890578</v>
      </c>
      <c r="CQ53" s="38">
        <f t="shared" si="17"/>
        <v>0</v>
      </c>
      <c r="CR53" s="38">
        <f t="shared" si="18"/>
        <v>0</v>
      </c>
      <c r="CT53" s="38">
        <f t="shared" si="19"/>
        <v>0</v>
      </c>
      <c r="CU53" s="38">
        <f t="shared" si="20"/>
        <v>690</v>
      </c>
      <c r="CV53" s="118">
        <f t="shared" si="25"/>
        <v>1.7272727272727271</v>
      </c>
      <c r="CW53" s="118">
        <f t="shared" si="26"/>
        <v>0.20893304856532638</v>
      </c>
      <c r="CZ53" s="118">
        <f t="shared" si="27"/>
        <v>0.8853523129028783</v>
      </c>
      <c r="DE53" s="125">
        <f t="shared" si="28"/>
        <v>1.093434418979423</v>
      </c>
    </row>
    <row r="54" spans="1:109" s="38" customFormat="1" ht="15" customHeight="1" x14ac:dyDescent="0.25">
      <c r="A54" s="38">
        <v>51</v>
      </c>
      <c r="B54" s="38" t="s">
        <v>392</v>
      </c>
      <c r="C54" s="113"/>
      <c r="E54" s="38" t="s">
        <v>392</v>
      </c>
      <c r="F54" s="120" t="s">
        <v>171</v>
      </c>
      <c r="G54" s="118" t="s">
        <v>630</v>
      </c>
      <c r="H54" s="38">
        <v>300</v>
      </c>
      <c r="I54" s="38">
        <v>300</v>
      </c>
      <c r="J54" s="38">
        <v>300</v>
      </c>
      <c r="K54" s="38">
        <v>33.82</v>
      </c>
      <c r="L54" s="38">
        <v>33.82</v>
      </c>
      <c r="M54" s="38">
        <v>19.580000000000002</v>
      </c>
      <c r="N54" s="38">
        <v>0</v>
      </c>
      <c r="O54" s="38">
        <v>0</v>
      </c>
      <c r="P54" s="163">
        <v>5096.1752316447964</v>
      </c>
      <c r="Q54" s="39">
        <f t="shared" si="29"/>
        <v>1</v>
      </c>
      <c r="R54" s="40">
        <f t="shared" si="32"/>
        <v>1</v>
      </c>
      <c r="S54" s="40">
        <f t="shared" si="33"/>
        <v>1</v>
      </c>
      <c r="T54" s="120" t="s">
        <v>208</v>
      </c>
      <c r="W54" s="118">
        <v>1</v>
      </c>
      <c r="X54" s="38">
        <v>0</v>
      </c>
      <c r="Y54" s="38">
        <v>0</v>
      </c>
      <c r="Z54" s="94">
        <v>3396.4862751525839</v>
      </c>
      <c r="AA54" s="125">
        <v>0</v>
      </c>
      <c r="AB54" s="125">
        <v>0</v>
      </c>
      <c r="AE54" s="38">
        <v>20</v>
      </c>
      <c r="AF54" s="123">
        <v>690</v>
      </c>
      <c r="AG54" s="124">
        <v>210000</v>
      </c>
      <c r="AH54" s="94">
        <v>26.817</v>
      </c>
      <c r="AI54" s="97">
        <v>8.9717346082796663</v>
      </c>
      <c r="AJ54" s="97">
        <v>5.0466007171573128</v>
      </c>
      <c r="AK54" s="125">
        <v>4.2662699999999996</v>
      </c>
      <c r="AL54" s="121">
        <v>1.093434418979423</v>
      </c>
      <c r="AM54" s="114">
        <v>0.85650326670479504</v>
      </c>
      <c r="AN54" s="118">
        <f t="shared" si="21"/>
        <v>0.93653015178333532</v>
      </c>
      <c r="AO54" s="114">
        <v>0.84537498389671217</v>
      </c>
      <c r="AP54" s="177">
        <v>0.35512608564181458</v>
      </c>
      <c r="AQ54" s="173">
        <v>0.75</v>
      </c>
      <c r="AR54" s="94">
        <v>1</v>
      </c>
      <c r="AT54" s="97">
        <v>1</v>
      </c>
      <c r="AU54" s="38">
        <v>1</v>
      </c>
      <c r="AW54" s="38">
        <v>0.67</v>
      </c>
      <c r="BA54" s="38">
        <f t="shared" si="3"/>
        <v>0.35512608564181458</v>
      </c>
      <c r="BB54" s="79"/>
      <c r="BC54" s="94">
        <v>1</v>
      </c>
      <c r="BD54" s="94"/>
      <c r="BE54" s="97">
        <v>1</v>
      </c>
      <c r="BF54" s="38">
        <v>1</v>
      </c>
      <c r="BG54" s="40">
        <f t="shared" si="4"/>
        <v>1</v>
      </c>
      <c r="BH54" s="94"/>
      <c r="BI54" s="94"/>
      <c r="BJ54" s="94"/>
      <c r="BK54" s="40">
        <f t="shared" si="22"/>
        <v>1</v>
      </c>
      <c r="BL54" s="73"/>
      <c r="BM54" s="94">
        <v>1</v>
      </c>
      <c r="BO54" s="97">
        <v>1</v>
      </c>
      <c r="BP54" s="38">
        <v>1</v>
      </c>
      <c r="BQ54" s="40">
        <f t="shared" si="5"/>
        <v>1</v>
      </c>
      <c r="BR54" s="94">
        <v>1</v>
      </c>
      <c r="BS54" s="94">
        <v>1</v>
      </c>
      <c r="BT54" s="94">
        <v>1</v>
      </c>
      <c r="BU54" s="40">
        <f t="shared" si="6"/>
        <v>1</v>
      </c>
      <c r="BV54" s="82">
        <v>1</v>
      </c>
      <c r="BW54" s="94">
        <v>1</v>
      </c>
      <c r="BX54" s="48"/>
      <c r="BY54" s="97">
        <v>1</v>
      </c>
      <c r="BZ54" s="48">
        <v>1</v>
      </c>
      <c r="CA54" s="40">
        <f t="shared" si="7"/>
        <v>1</v>
      </c>
      <c r="CB54" s="94">
        <v>1</v>
      </c>
      <c r="CC54" s="94">
        <v>1</v>
      </c>
      <c r="CD54" s="94">
        <v>1</v>
      </c>
      <c r="CE54" s="40">
        <f t="shared" si="8"/>
        <v>1</v>
      </c>
      <c r="CF54" s="73"/>
      <c r="CG54" s="41">
        <f>N54^2*(4-PI())+2*L54*I54+(J54-2*L54)*M54</f>
        <v>24841.608800000002</v>
      </c>
      <c r="CH54" s="41">
        <f t="shared" si="9"/>
        <v>381835187.48813754</v>
      </c>
      <c r="CI54" s="41">
        <f t="shared" si="10"/>
        <v>152335351.05359602</v>
      </c>
      <c r="CJ54" s="41">
        <f t="shared" si="11"/>
        <v>2545567.9165875837</v>
      </c>
      <c r="CK54" s="41">
        <f t="shared" si="12"/>
        <v>1015569.0070239735</v>
      </c>
      <c r="CL54" s="68">
        <f t="shared" si="13"/>
        <v>2964949.0551920002</v>
      </c>
      <c r="CM54" s="41">
        <f t="shared" si="14"/>
        <v>1544170.3350760001</v>
      </c>
      <c r="CN54" s="41" t="str">
        <f t="shared" si="24"/>
        <v/>
      </c>
      <c r="CO54" s="39">
        <f t="shared" si="15"/>
        <v>2695733571339</v>
      </c>
      <c r="CP54" s="78">
        <f t="shared" si="16"/>
        <v>0.84537498389671217</v>
      </c>
      <c r="CQ54" s="38">
        <f t="shared" si="17"/>
        <v>0</v>
      </c>
      <c r="CR54" s="38">
        <f t="shared" si="18"/>
        <v>0</v>
      </c>
      <c r="CT54" s="38">
        <f t="shared" si="19"/>
        <v>0</v>
      </c>
      <c r="CU54" s="38">
        <f t="shared" si="20"/>
        <v>690</v>
      </c>
      <c r="CV54" s="118">
        <f t="shared" si="25"/>
        <v>1.7272727272727271</v>
      </c>
      <c r="CW54" s="118">
        <f t="shared" si="26"/>
        <v>0.20893304856532638</v>
      </c>
      <c r="CZ54" s="118">
        <f t="shared" si="27"/>
        <v>0.90266712960277251</v>
      </c>
      <c r="DE54" s="125">
        <f t="shared" si="28"/>
        <v>1.093434418979423</v>
      </c>
    </row>
    <row r="55" spans="1:109" s="38" customFormat="1" x14ac:dyDescent="0.25">
      <c r="A55" s="38">
        <v>52</v>
      </c>
      <c r="B55" s="38" t="s">
        <v>393</v>
      </c>
      <c r="C55" s="113"/>
      <c r="E55" s="38" t="s">
        <v>393</v>
      </c>
      <c r="F55" s="120" t="s">
        <v>171</v>
      </c>
      <c r="G55" s="118" t="s">
        <v>630</v>
      </c>
      <c r="H55" s="38">
        <v>300</v>
      </c>
      <c r="I55" s="38">
        <v>300</v>
      </c>
      <c r="J55" s="38">
        <v>300</v>
      </c>
      <c r="K55" s="38">
        <v>33.82</v>
      </c>
      <c r="L55" s="38">
        <v>33.82</v>
      </c>
      <c r="M55" s="38">
        <v>19.580000000000002</v>
      </c>
      <c r="N55" s="38">
        <v>0</v>
      </c>
      <c r="O55" s="38">
        <v>0</v>
      </c>
      <c r="P55" s="163">
        <v>6794.9003088597292</v>
      </c>
      <c r="Q55" s="39">
        <f>MAX(IF((H55/2/K55)&lt;145/SQRT(AF55),1,IF((H55/2/K55)&lt;170/SQRT(AF55),2,IF((H55/2/K55)&lt;200/SQRT(AF55),3,4))),IF(((J55-2*K55)/M55)&lt;1100/SQRT(AF55),1,IF(((J55-2*K55)/M55)&lt;1700/SQRT(AF55),2,IF(((J55-2*K55)/M55)&lt;1900/SQRT(AF55),3,4))))</f>
        <v>1</v>
      </c>
      <c r="R55" s="40">
        <f t="shared" si="32"/>
        <v>1</v>
      </c>
      <c r="S55" s="40">
        <f t="shared" si="33"/>
        <v>1</v>
      </c>
      <c r="T55" s="120" t="s">
        <v>208</v>
      </c>
      <c r="W55" s="118">
        <v>1</v>
      </c>
      <c r="X55" s="38">
        <v>0</v>
      </c>
      <c r="Y55" s="38">
        <v>0</v>
      </c>
      <c r="Z55" s="94">
        <v>2644.2680920575899</v>
      </c>
      <c r="AA55" s="125">
        <v>0</v>
      </c>
      <c r="AB55" s="125">
        <v>0</v>
      </c>
      <c r="AE55" s="38">
        <v>20</v>
      </c>
      <c r="AF55" s="123">
        <v>690</v>
      </c>
      <c r="AG55" s="124">
        <v>210000</v>
      </c>
      <c r="AH55" s="94">
        <v>26.817</v>
      </c>
      <c r="AI55" s="97">
        <v>6.4822134047165623</v>
      </c>
      <c r="AJ55" s="97">
        <v>6.4822134047165632</v>
      </c>
      <c r="AK55" s="125">
        <v>4.7730800000000002</v>
      </c>
      <c r="AL55" s="121">
        <v>1.093434418979423</v>
      </c>
      <c r="AM55" s="114">
        <v>0.74895251002805896</v>
      </c>
      <c r="AN55" s="118">
        <f t="shared" si="21"/>
        <v>0.81893045264571107</v>
      </c>
      <c r="AO55" s="114">
        <v>0.73633490630330534</v>
      </c>
      <c r="AP55" s="177">
        <v>0.35512608564181458</v>
      </c>
      <c r="AQ55" s="173">
        <v>1</v>
      </c>
      <c r="AR55" s="94">
        <v>1</v>
      </c>
      <c r="AT55" s="97">
        <v>1</v>
      </c>
      <c r="AU55" s="38">
        <v>1</v>
      </c>
      <c r="AW55" s="38">
        <v>0.67</v>
      </c>
      <c r="BA55" s="38">
        <f t="shared" si="3"/>
        <v>0.35512608564181458</v>
      </c>
      <c r="BB55" s="79"/>
      <c r="BC55" s="94">
        <v>1</v>
      </c>
      <c r="BD55" s="94"/>
      <c r="BE55" s="97">
        <v>1</v>
      </c>
      <c r="BF55" s="38">
        <v>1</v>
      </c>
      <c r="BG55" s="40">
        <f t="shared" si="4"/>
        <v>1</v>
      </c>
      <c r="BH55" s="94"/>
      <c r="BI55" s="94"/>
      <c r="BJ55" s="94"/>
      <c r="BK55" s="40">
        <f t="shared" si="22"/>
        <v>1</v>
      </c>
      <c r="BL55" s="73"/>
      <c r="BM55" s="94">
        <v>1</v>
      </c>
      <c r="BO55" s="97">
        <v>1</v>
      </c>
      <c r="BP55" s="38">
        <v>1</v>
      </c>
      <c r="BQ55" s="40">
        <f t="shared" si="5"/>
        <v>1</v>
      </c>
      <c r="BR55" s="94">
        <v>1</v>
      </c>
      <c r="BS55" s="94">
        <v>1</v>
      </c>
      <c r="BT55" s="94">
        <v>1</v>
      </c>
      <c r="BU55" s="40">
        <f t="shared" si="6"/>
        <v>1</v>
      </c>
      <c r="BV55" s="82">
        <v>1</v>
      </c>
      <c r="BW55" s="94">
        <v>1</v>
      </c>
      <c r="BX55" s="48"/>
      <c r="BY55" s="97">
        <v>1</v>
      </c>
      <c r="BZ55" s="48">
        <v>1</v>
      </c>
      <c r="CA55" s="40">
        <f t="shared" si="7"/>
        <v>1</v>
      </c>
      <c r="CB55" s="94">
        <v>1</v>
      </c>
      <c r="CC55" s="94">
        <v>1</v>
      </c>
      <c r="CD55" s="94">
        <v>1</v>
      </c>
      <c r="CE55" s="40">
        <f t="shared" si="8"/>
        <v>1</v>
      </c>
      <c r="CF55" s="73"/>
      <c r="CG55" s="41">
        <f t="shared" si="23"/>
        <v>24841.608800000002</v>
      </c>
      <c r="CH55" s="41">
        <f t="shared" si="9"/>
        <v>381835187.48813754</v>
      </c>
      <c r="CI55" s="41">
        <f t="shared" si="10"/>
        <v>152335351.05359602</v>
      </c>
      <c r="CJ55" s="41">
        <f t="shared" si="11"/>
        <v>2545567.9165875837</v>
      </c>
      <c r="CK55" s="41">
        <f t="shared" si="12"/>
        <v>1015569.0070239735</v>
      </c>
      <c r="CL55" s="68">
        <f t="shared" si="13"/>
        <v>2964949.0551920002</v>
      </c>
      <c r="CM55" s="41">
        <f t="shared" si="14"/>
        <v>1544170.3350760001</v>
      </c>
      <c r="CN55" s="41" t="str">
        <f t="shared" si="24"/>
        <v/>
      </c>
      <c r="CO55" s="39">
        <f t="shared" si="15"/>
        <v>2695733571339</v>
      </c>
      <c r="CP55" s="78">
        <f t="shared" si="16"/>
        <v>0.73633490630330534</v>
      </c>
      <c r="CQ55" s="38">
        <f t="shared" si="17"/>
        <v>0</v>
      </c>
      <c r="CR55" s="38">
        <f t="shared" si="18"/>
        <v>0</v>
      </c>
      <c r="CT55" s="38">
        <f t="shared" si="19"/>
        <v>0</v>
      </c>
      <c r="CU55" s="38">
        <f t="shared" si="20"/>
        <v>690</v>
      </c>
      <c r="CV55" s="118">
        <f t="shared" si="25"/>
        <v>1.7272727272727271</v>
      </c>
      <c r="CW55" s="118">
        <f t="shared" si="26"/>
        <v>0.20893304856532638</v>
      </c>
      <c r="CZ55" s="118">
        <f t="shared" si="27"/>
        <v>0.8991421724817229</v>
      </c>
      <c r="DE55" s="125">
        <f t="shared" si="28"/>
        <v>1.093434418979423</v>
      </c>
    </row>
    <row r="56" spans="1:109" s="38" customFormat="1" x14ac:dyDescent="0.25">
      <c r="A56" s="38">
        <v>53</v>
      </c>
      <c r="B56" s="38" t="s">
        <v>394</v>
      </c>
      <c r="C56" s="113"/>
      <c r="E56" s="38" t="s">
        <v>394</v>
      </c>
      <c r="F56" s="120" t="s">
        <v>171</v>
      </c>
      <c r="G56" s="118" t="s">
        <v>630</v>
      </c>
      <c r="H56" s="38">
        <v>300</v>
      </c>
      <c r="I56" s="38">
        <v>300</v>
      </c>
      <c r="J56" s="38">
        <v>300</v>
      </c>
      <c r="K56" s="38">
        <v>33.82</v>
      </c>
      <c r="L56" s="38">
        <v>33.82</v>
      </c>
      <c r="M56" s="38">
        <v>19.580000000000002</v>
      </c>
      <c r="N56" s="38">
        <v>0</v>
      </c>
      <c r="O56" s="38">
        <v>0</v>
      </c>
      <c r="P56" s="163">
        <v>9037.2174107834398</v>
      </c>
      <c r="Q56" s="39">
        <f t="shared" si="29"/>
        <v>1</v>
      </c>
      <c r="R56" s="40">
        <f t="shared" si="32"/>
        <v>1</v>
      </c>
      <c r="S56" s="40">
        <f t="shared" si="33"/>
        <v>1</v>
      </c>
      <c r="T56" s="120" t="s">
        <v>208</v>
      </c>
      <c r="W56" s="118">
        <v>1</v>
      </c>
      <c r="X56" s="38">
        <v>0</v>
      </c>
      <c r="Y56" s="38">
        <v>0</v>
      </c>
      <c r="Z56" s="94">
        <v>1843.3258449944665</v>
      </c>
      <c r="AA56" s="125">
        <v>0</v>
      </c>
      <c r="AB56" s="125">
        <v>0</v>
      </c>
      <c r="AE56" s="38">
        <v>20</v>
      </c>
      <c r="AF56" s="123">
        <v>690</v>
      </c>
      <c r="AG56" s="124">
        <v>210000</v>
      </c>
      <c r="AH56" s="94">
        <v>26.817</v>
      </c>
      <c r="AI56" s="97">
        <v>5.2568237321193845</v>
      </c>
      <c r="AJ56" s="97">
        <v>9.2987954997459799</v>
      </c>
      <c r="AK56" s="125">
        <v>4.7332999999999998</v>
      </c>
      <c r="AL56" s="121">
        <v>1.093434418979423</v>
      </c>
      <c r="AM56" s="114">
        <v>0.51408378645713715</v>
      </c>
      <c r="AN56" s="118">
        <f t="shared" si="21"/>
        <v>0.56211690635150147</v>
      </c>
      <c r="AO56" s="114">
        <v>0.50902291593887639</v>
      </c>
      <c r="AP56" s="177">
        <v>0.35512608564181458</v>
      </c>
      <c r="AQ56" s="173">
        <v>1.33</v>
      </c>
      <c r="AR56" s="94">
        <v>1</v>
      </c>
      <c r="AT56" s="97">
        <v>1</v>
      </c>
      <c r="AU56" s="38">
        <v>1</v>
      </c>
      <c r="AW56" s="38">
        <v>0.67</v>
      </c>
      <c r="BA56" s="38">
        <f t="shared" si="3"/>
        <v>0.35512608564181458</v>
      </c>
      <c r="BB56" s="79"/>
      <c r="BC56" s="94">
        <v>1</v>
      </c>
      <c r="BD56" s="94"/>
      <c r="BE56" s="97">
        <v>1</v>
      </c>
      <c r="BF56" s="38">
        <v>1</v>
      </c>
      <c r="BG56" s="40">
        <f t="shared" si="4"/>
        <v>1</v>
      </c>
      <c r="BH56" s="94"/>
      <c r="BI56" s="94"/>
      <c r="BJ56" s="94"/>
      <c r="BK56" s="40">
        <f t="shared" si="22"/>
        <v>1</v>
      </c>
      <c r="BL56" s="73"/>
      <c r="BM56" s="94">
        <v>1</v>
      </c>
      <c r="BO56" s="97">
        <v>1</v>
      </c>
      <c r="BP56" s="38">
        <v>1</v>
      </c>
      <c r="BQ56" s="40">
        <f t="shared" si="5"/>
        <v>1</v>
      </c>
      <c r="BR56" s="94">
        <v>1</v>
      </c>
      <c r="BS56" s="94">
        <v>1</v>
      </c>
      <c r="BT56" s="94">
        <v>1</v>
      </c>
      <c r="BU56" s="40">
        <f t="shared" si="6"/>
        <v>1</v>
      </c>
      <c r="BV56" s="82">
        <v>1</v>
      </c>
      <c r="BW56" s="94">
        <v>1</v>
      </c>
      <c r="BX56" s="48"/>
      <c r="BY56" s="97">
        <v>1</v>
      </c>
      <c r="BZ56" s="48">
        <v>1</v>
      </c>
      <c r="CA56" s="40">
        <f t="shared" si="7"/>
        <v>1</v>
      </c>
      <c r="CB56" s="94">
        <v>1</v>
      </c>
      <c r="CC56" s="94">
        <v>1</v>
      </c>
      <c r="CD56" s="94">
        <v>1</v>
      </c>
      <c r="CE56" s="40">
        <f t="shared" si="8"/>
        <v>1</v>
      </c>
      <c r="CF56" s="73"/>
      <c r="CG56" s="41">
        <f t="shared" si="23"/>
        <v>24841.608800000002</v>
      </c>
      <c r="CH56" s="41">
        <f t="shared" si="9"/>
        <v>381835187.48813754</v>
      </c>
      <c r="CI56" s="41">
        <f t="shared" si="10"/>
        <v>152335351.05359602</v>
      </c>
      <c r="CJ56" s="41">
        <f t="shared" si="11"/>
        <v>2545567.9165875837</v>
      </c>
      <c r="CK56" s="41">
        <f t="shared" si="12"/>
        <v>1015569.0070239735</v>
      </c>
      <c r="CL56" s="68">
        <f t="shared" si="13"/>
        <v>2964949.0551920002</v>
      </c>
      <c r="CM56" s="41">
        <f t="shared" si="14"/>
        <v>1544170.3350760001</v>
      </c>
      <c r="CN56" s="41" t="str">
        <f t="shared" si="24"/>
        <v/>
      </c>
      <c r="CO56" s="39">
        <f t="shared" si="15"/>
        <v>2695733571339</v>
      </c>
      <c r="CP56" s="78">
        <f t="shared" si="16"/>
        <v>0.50902291593887639</v>
      </c>
      <c r="CQ56" s="38">
        <f t="shared" si="17"/>
        <v>0</v>
      </c>
      <c r="CR56" s="38">
        <f t="shared" si="18"/>
        <v>0</v>
      </c>
      <c r="CT56" s="38">
        <f t="shared" si="19"/>
        <v>0</v>
      </c>
      <c r="CU56" s="38">
        <f t="shared" si="20"/>
        <v>690</v>
      </c>
      <c r="CV56" s="118">
        <f t="shared" si="25"/>
        <v>1.7272727272727271</v>
      </c>
      <c r="CW56" s="118">
        <f t="shared" si="26"/>
        <v>0.20893304856532638</v>
      </c>
      <c r="CZ56" s="118">
        <f t="shared" si="27"/>
        <v>0.90554635554863661</v>
      </c>
      <c r="DE56" s="125">
        <f t="shared" si="28"/>
        <v>1.093434418979423</v>
      </c>
    </row>
    <row r="57" spans="1:109" s="38" customFormat="1" x14ac:dyDescent="0.25">
      <c r="A57" s="38">
        <v>54</v>
      </c>
      <c r="B57" s="38" t="s">
        <v>395</v>
      </c>
      <c r="C57" s="113"/>
      <c r="E57" s="38" t="s">
        <v>395</v>
      </c>
      <c r="F57" s="120" t="s">
        <v>171</v>
      </c>
      <c r="G57" s="118" t="s">
        <v>630</v>
      </c>
      <c r="H57" s="38">
        <v>300</v>
      </c>
      <c r="I57" s="38">
        <v>300</v>
      </c>
      <c r="J57" s="38">
        <v>300</v>
      </c>
      <c r="K57" s="38">
        <v>33.82</v>
      </c>
      <c r="L57" s="38">
        <v>33.82</v>
      </c>
      <c r="M57" s="38">
        <v>19.580000000000002</v>
      </c>
      <c r="N57" s="38">
        <v>0</v>
      </c>
      <c r="O57" s="38">
        <v>0</v>
      </c>
      <c r="P57" s="163">
        <v>11347.483515795748</v>
      </c>
      <c r="Q57" s="39">
        <f t="shared" si="29"/>
        <v>1</v>
      </c>
      <c r="R57" s="40">
        <f t="shared" si="32"/>
        <v>1</v>
      </c>
      <c r="S57" s="40">
        <f t="shared" si="33"/>
        <v>1</v>
      </c>
      <c r="T57" s="120" t="s">
        <v>208</v>
      </c>
      <c r="W57" s="118">
        <v>1</v>
      </c>
      <c r="X57" s="38">
        <v>0</v>
      </c>
      <c r="Y57" s="38">
        <v>0</v>
      </c>
      <c r="Z57" s="94">
        <v>1299.2713661421021</v>
      </c>
      <c r="AA57" s="125">
        <v>0</v>
      </c>
      <c r="AB57" s="125">
        <v>0</v>
      </c>
      <c r="AE57" s="38">
        <v>20</v>
      </c>
      <c r="AF57" s="123">
        <v>690</v>
      </c>
      <c r="AG57" s="124">
        <v>210000</v>
      </c>
      <c r="AH57" s="94">
        <v>26.817</v>
      </c>
      <c r="AI57" s="97">
        <v>4.730379668540408</v>
      </c>
      <c r="AJ57" s="97">
        <v>13.192555857592348</v>
      </c>
      <c r="AK57" s="125">
        <v>4.4908799999999998</v>
      </c>
      <c r="AL57" s="121">
        <v>1.093434418979423</v>
      </c>
      <c r="AM57" s="114">
        <v>0.34372717833825228</v>
      </c>
      <c r="AN57" s="118">
        <f t="shared" si="21"/>
        <v>0.3758431275337234</v>
      </c>
      <c r="AO57" s="114">
        <v>0.34041015618785403</v>
      </c>
      <c r="AP57" s="177">
        <v>0.35512608564181458</v>
      </c>
      <c r="AQ57" s="173">
        <v>1.67</v>
      </c>
      <c r="AR57" s="94">
        <v>1</v>
      </c>
      <c r="AT57" s="97">
        <v>1</v>
      </c>
      <c r="AU57" s="38">
        <v>1</v>
      </c>
      <c r="AW57" s="38">
        <v>0.67</v>
      </c>
      <c r="BA57" s="38">
        <f t="shared" si="3"/>
        <v>0.35512608564181458</v>
      </c>
      <c r="BB57" s="79"/>
      <c r="BC57" s="94">
        <v>1</v>
      </c>
      <c r="BD57" s="94"/>
      <c r="BE57" s="97">
        <v>1</v>
      </c>
      <c r="BF57" s="38">
        <v>1</v>
      </c>
      <c r="BG57" s="40">
        <f t="shared" si="4"/>
        <v>1</v>
      </c>
      <c r="BH57" s="94"/>
      <c r="BI57" s="94"/>
      <c r="BJ57" s="94"/>
      <c r="BK57" s="40">
        <f t="shared" si="22"/>
        <v>1</v>
      </c>
      <c r="BL57" s="73"/>
      <c r="BM57" s="94">
        <v>1</v>
      </c>
      <c r="BO57" s="97">
        <v>1</v>
      </c>
      <c r="BP57" s="38">
        <v>1</v>
      </c>
      <c r="BQ57" s="40">
        <f t="shared" si="5"/>
        <v>1</v>
      </c>
      <c r="BR57" s="94">
        <v>1</v>
      </c>
      <c r="BS57" s="94">
        <v>1</v>
      </c>
      <c r="BT57" s="94">
        <v>1</v>
      </c>
      <c r="BU57" s="40">
        <f t="shared" si="6"/>
        <v>1</v>
      </c>
      <c r="BV57" s="82">
        <v>1</v>
      </c>
      <c r="BW57" s="94">
        <v>1</v>
      </c>
      <c r="BX57" s="48"/>
      <c r="BY57" s="97">
        <v>1</v>
      </c>
      <c r="BZ57" s="48">
        <v>1</v>
      </c>
      <c r="CA57" s="40">
        <f t="shared" si="7"/>
        <v>1</v>
      </c>
      <c r="CB57" s="94">
        <v>1</v>
      </c>
      <c r="CC57" s="94">
        <v>1</v>
      </c>
      <c r="CD57" s="94">
        <v>1</v>
      </c>
      <c r="CE57" s="40">
        <f t="shared" si="8"/>
        <v>1</v>
      </c>
      <c r="CF57" s="73"/>
      <c r="CG57" s="41">
        <f t="shared" si="23"/>
        <v>24841.608800000002</v>
      </c>
      <c r="CH57" s="41">
        <f t="shared" si="9"/>
        <v>381835187.48813754</v>
      </c>
      <c r="CI57" s="41">
        <f t="shared" si="10"/>
        <v>152335351.05359602</v>
      </c>
      <c r="CJ57" s="41">
        <f t="shared" si="11"/>
        <v>2545567.9165875837</v>
      </c>
      <c r="CK57" s="41">
        <f t="shared" si="12"/>
        <v>1015569.0070239735</v>
      </c>
      <c r="CL57" s="68">
        <f t="shared" si="13"/>
        <v>2964949.0551920002</v>
      </c>
      <c r="CM57" s="41">
        <f t="shared" si="14"/>
        <v>1544170.3350760001</v>
      </c>
      <c r="CN57" s="41" t="str">
        <f t="shared" si="24"/>
        <v/>
      </c>
      <c r="CO57" s="39">
        <f t="shared" si="15"/>
        <v>2695733571339</v>
      </c>
      <c r="CP57" s="78">
        <f t="shared" si="16"/>
        <v>0.34041015618785408</v>
      </c>
      <c r="CQ57" s="38">
        <f t="shared" si="17"/>
        <v>0</v>
      </c>
      <c r="CR57" s="38">
        <f t="shared" si="18"/>
        <v>0</v>
      </c>
      <c r="CT57" s="38">
        <f t="shared" si="19"/>
        <v>0</v>
      </c>
      <c r="CU57" s="38">
        <f t="shared" si="20"/>
        <v>690</v>
      </c>
      <c r="CV57" s="118">
        <f t="shared" si="25"/>
        <v>1.7272727272727271</v>
      </c>
      <c r="CW57" s="118">
        <f t="shared" si="26"/>
        <v>0.20893304856532638</v>
      </c>
      <c r="CZ57" s="118">
        <f t="shared" si="27"/>
        <v>0.9057240408295345</v>
      </c>
      <c r="DE57" s="125">
        <f t="shared" si="28"/>
        <v>1.093434418979423</v>
      </c>
    </row>
    <row r="58" spans="1:109" s="38" customFormat="1" x14ac:dyDescent="0.25">
      <c r="A58" s="38">
        <v>55</v>
      </c>
      <c r="B58" s="38" t="s">
        <v>396</v>
      </c>
      <c r="C58" s="113"/>
      <c r="E58" s="38" t="s">
        <v>396</v>
      </c>
      <c r="F58" s="120" t="s">
        <v>171</v>
      </c>
      <c r="G58" s="118" t="s">
        <v>630</v>
      </c>
      <c r="H58" s="38">
        <v>300</v>
      </c>
      <c r="I58" s="38">
        <v>300</v>
      </c>
      <c r="J58" s="38">
        <v>300</v>
      </c>
      <c r="K58" s="38">
        <v>33.82</v>
      </c>
      <c r="L58" s="38">
        <v>33.82</v>
      </c>
      <c r="M58" s="38">
        <v>19.580000000000002</v>
      </c>
      <c r="N58" s="38">
        <v>0</v>
      </c>
      <c r="O58" s="38">
        <v>0</v>
      </c>
      <c r="P58" s="163">
        <v>13589.800617719458</v>
      </c>
      <c r="Q58" s="39">
        <f t="shared" si="29"/>
        <v>1</v>
      </c>
      <c r="R58" s="40">
        <f t="shared" si="32"/>
        <v>1</v>
      </c>
      <c r="S58" s="40">
        <f t="shared" si="33"/>
        <v>1</v>
      </c>
      <c r="T58" s="120" t="s">
        <v>208</v>
      </c>
      <c r="W58" s="118">
        <v>1</v>
      </c>
      <c r="X58" s="38">
        <v>0</v>
      </c>
      <c r="Y58" s="38">
        <v>0</v>
      </c>
      <c r="Z58" s="94">
        <v>960.7790125949507</v>
      </c>
      <c r="AA58" s="125">
        <v>0</v>
      </c>
      <c r="AB58" s="125">
        <v>0</v>
      </c>
      <c r="AE58" s="38">
        <v>20</v>
      </c>
      <c r="AF58" s="123">
        <v>690</v>
      </c>
      <c r="AG58" s="124">
        <v>210000</v>
      </c>
      <c r="AH58" s="94">
        <v>26.817</v>
      </c>
      <c r="AI58" s="97">
        <v>4.4601073314728641</v>
      </c>
      <c r="AJ58" s="97">
        <v>17.84042932589146</v>
      </c>
      <c r="AK58" s="125">
        <v>4.3266999999999998</v>
      </c>
      <c r="AL58" s="121">
        <v>1.093434418979423</v>
      </c>
      <c r="AM58" s="114">
        <v>0.24487751500799163</v>
      </c>
      <c r="AN58" s="118">
        <f t="shared" si="21"/>
        <v>0.26775750334388826</v>
      </c>
      <c r="AO58" s="114">
        <v>0.24252219052378668</v>
      </c>
      <c r="AP58" s="177">
        <v>0.35512608564181458</v>
      </c>
      <c r="AQ58" s="173">
        <v>2</v>
      </c>
      <c r="AR58" s="94">
        <v>1</v>
      </c>
      <c r="AT58" s="97">
        <v>1</v>
      </c>
      <c r="AU58" s="38">
        <v>1</v>
      </c>
      <c r="AW58" s="38">
        <v>0.67</v>
      </c>
      <c r="BA58" s="38">
        <f t="shared" si="3"/>
        <v>0.35512608564181458</v>
      </c>
      <c r="BB58" s="79"/>
      <c r="BC58" s="94">
        <v>1</v>
      </c>
      <c r="BD58" s="94"/>
      <c r="BE58" s="97">
        <v>1</v>
      </c>
      <c r="BF58" s="38">
        <v>1</v>
      </c>
      <c r="BG58" s="40">
        <f t="shared" si="4"/>
        <v>1</v>
      </c>
      <c r="BH58" s="94"/>
      <c r="BI58" s="94"/>
      <c r="BJ58" s="94"/>
      <c r="BK58" s="40">
        <f t="shared" si="22"/>
        <v>1</v>
      </c>
      <c r="BL58" s="73"/>
      <c r="BM58" s="94">
        <v>1</v>
      </c>
      <c r="BO58" s="97">
        <v>1</v>
      </c>
      <c r="BP58" s="38">
        <v>1</v>
      </c>
      <c r="BQ58" s="40">
        <f t="shared" si="5"/>
        <v>1</v>
      </c>
      <c r="BR58" s="94">
        <v>1</v>
      </c>
      <c r="BS58" s="94">
        <v>1</v>
      </c>
      <c r="BT58" s="94">
        <v>1</v>
      </c>
      <c r="BU58" s="40">
        <f t="shared" si="6"/>
        <v>1</v>
      </c>
      <c r="BV58" s="82">
        <v>1</v>
      </c>
      <c r="BW58" s="94">
        <v>1</v>
      </c>
      <c r="BX58" s="48"/>
      <c r="BY58" s="97">
        <v>1</v>
      </c>
      <c r="BZ58" s="48">
        <v>1</v>
      </c>
      <c r="CA58" s="40">
        <f t="shared" si="7"/>
        <v>1</v>
      </c>
      <c r="CB58" s="94">
        <v>1</v>
      </c>
      <c r="CC58" s="94">
        <v>1</v>
      </c>
      <c r="CD58" s="94">
        <v>1</v>
      </c>
      <c r="CE58" s="40">
        <f t="shared" si="8"/>
        <v>1</v>
      </c>
      <c r="CF58" s="73"/>
      <c r="CG58" s="41">
        <f t="shared" si="23"/>
        <v>24841.608800000002</v>
      </c>
      <c r="CH58" s="41">
        <f t="shared" si="9"/>
        <v>381835187.48813754</v>
      </c>
      <c r="CI58" s="41">
        <f t="shared" si="10"/>
        <v>152335351.05359602</v>
      </c>
      <c r="CJ58" s="41">
        <f t="shared" si="11"/>
        <v>2545567.9165875837</v>
      </c>
      <c r="CK58" s="41">
        <f t="shared" si="12"/>
        <v>1015569.0070239735</v>
      </c>
      <c r="CL58" s="68">
        <f t="shared" si="13"/>
        <v>2964949.0551920002</v>
      </c>
      <c r="CM58" s="41">
        <f t="shared" si="14"/>
        <v>1544170.3350760001</v>
      </c>
      <c r="CN58" s="41" t="str">
        <f t="shared" si="24"/>
        <v/>
      </c>
      <c r="CO58" s="39">
        <f t="shared" si="15"/>
        <v>2695733571339</v>
      </c>
      <c r="CP58" s="78">
        <f t="shared" si="16"/>
        <v>0.24252219052378665</v>
      </c>
      <c r="CQ58" s="38">
        <f t="shared" si="17"/>
        <v>0</v>
      </c>
      <c r="CR58" s="38">
        <f t="shared" si="18"/>
        <v>0</v>
      </c>
      <c r="CT58" s="38">
        <f t="shared" si="19"/>
        <v>0</v>
      </c>
      <c r="CU58" s="38">
        <f t="shared" si="20"/>
        <v>690</v>
      </c>
      <c r="CV58" s="118">
        <f t="shared" si="25"/>
        <v>1.7272727272727271</v>
      </c>
      <c r="CW58" s="118">
        <f t="shared" si="26"/>
        <v>0.20893304856532638</v>
      </c>
      <c r="CZ58" s="118">
        <f t="shared" si="27"/>
        <v>0.90575310680391585</v>
      </c>
      <c r="DE58" s="125">
        <f t="shared" si="28"/>
        <v>1.093434418979423</v>
      </c>
    </row>
    <row r="59" spans="1:109" s="38" customFormat="1" x14ac:dyDescent="0.25">
      <c r="A59" s="38">
        <v>56</v>
      </c>
      <c r="B59" s="38" t="s">
        <v>397</v>
      </c>
      <c r="C59" s="113"/>
      <c r="E59" s="38" t="s">
        <v>397</v>
      </c>
      <c r="F59" s="120" t="s">
        <v>171</v>
      </c>
      <c r="G59" s="118" t="s">
        <v>630</v>
      </c>
      <c r="H59" s="38">
        <v>300</v>
      </c>
      <c r="I59" s="38">
        <v>300</v>
      </c>
      <c r="J59" s="38">
        <v>300</v>
      </c>
      <c r="K59" s="38">
        <v>33.82</v>
      </c>
      <c r="L59" s="38">
        <v>33.82</v>
      </c>
      <c r="M59" s="38">
        <v>19.580000000000002</v>
      </c>
      <c r="N59" s="38">
        <v>0</v>
      </c>
      <c r="O59" s="38">
        <v>0</v>
      </c>
      <c r="P59" s="163">
        <v>16987.250772149324</v>
      </c>
      <c r="Q59" s="39">
        <f t="shared" si="29"/>
        <v>1</v>
      </c>
      <c r="R59" s="40">
        <f t="shared" si="32"/>
        <v>1</v>
      </c>
      <c r="S59" s="40">
        <f t="shared" si="33"/>
        <v>1</v>
      </c>
      <c r="T59" s="120" t="s">
        <v>208</v>
      </c>
      <c r="W59" s="118">
        <v>1</v>
      </c>
      <c r="X59" s="38">
        <v>0</v>
      </c>
      <c r="Y59" s="38">
        <v>0</v>
      </c>
      <c r="Z59" s="94">
        <v>648.73367653722573</v>
      </c>
      <c r="AA59" s="125">
        <v>0</v>
      </c>
      <c r="AB59" s="125">
        <v>0</v>
      </c>
      <c r="AE59" s="38">
        <v>20</v>
      </c>
      <c r="AF59" s="123">
        <v>690</v>
      </c>
      <c r="AG59" s="124">
        <v>210000</v>
      </c>
      <c r="AH59" s="94">
        <v>26.817</v>
      </c>
      <c r="AI59" s="97">
        <v>4.2274876589709889</v>
      </c>
      <c r="AJ59" s="97">
        <v>26.421797868568689</v>
      </c>
      <c r="AK59" s="125">
        <v>4.1508900000000004</v>
      </c>
      <c r="AL59" s="121">
        <v>1.093434418979423</v>
      </c>
      <c r="AM59" s="114">
        <v>0.15848997183426142</v>
      </c>
      <c r="AN59" s="118">
        <f t="shared" si="21"/>
        <v>0.17329839026666075</v>
      </c>
      <c r="AO59" s="114">
        <v>0.15710096718807653</v>
      </c>
      <c r="AP59" s="177">
        <v>0.35512608564181458</v>
      </c>
      <c r="AQ59" s="173">
        <v>2.5</v>
      </c>
      <c r="AR59" s="94">
        <v>1</v>
      </c>
      <c r="AT59" s="97">
        <v>1</v>
      </c>
      <c r="AU59" s="38">
        <v>1</v>
      </c>
      <c r="AW59" s="38">
        <v>0.67</v>
      </c>
      <c r="BA59" s="38">
        <f t="shared" si="3"/>
        <v>0.35512608564181458</v>
      </c>
      <c r="BB59" s="79"/>
      <c r="BC59" s="94">
        <v>1</v>
      </c>
      <c r="BD59" s="94"/>
      <c r="BE59" s="97">
        <v>1</v>
      </c>
      <c r="BF59" s="38">
        <v>1</v>
      </c>
      <c r="BG59" s="40">
        <f t="shared" si="4"/>
        <v>1</v>
      </c>
      <c r="BH59" s="94"/>
      <c r="BI59" s="94"/>
      <c r="BJ59" s="94"/>
      <c r="BK59" s="40">
        <f t="shared" si="22"/>
        <v>1</v>
      </c>
      <c r="BL59" s="73"/>
      <c r="BM59" s="94">
        <v>1</v>
      </c>
      <c r="BO59" s="97">
        <v>1</v>
      </c>
      <c r="BP59" s="38">
        <v>1</v>
      </c>
      <c r="BQ59" s="40">
        <f t="shared" si="5"/>
        <v>1</v>
      </c>
      <c r="BR59" s="94">
        <v>1</v>
      </c>
      <c r="BS59" s="94">
        <v>1</v>
      </c>
      <c r="BT59" s="94">
        <v>1</v>
      </c>
      <c r="BU59" s="40">
        <f t="shared" si="6"/>
        <v>1</v>
      </c>
      <c r="BV59" s="82">
        <v>1</v>
      </c>
      <c r="BW59" s="94">
        <v>1</v>
      </c>
      <c r="BX59" s="48"/>
      <c r="BY59" s="97">
        <v>1</v>
      </c>
      <c r="BZ59" s="48">
        <v>1</v>
      </c>
      <c r="CA59" s="40">
        <f t="shared" si="7"/>
        <v>1</v>
      </c>
      <c r="CB59" s="94">
        <v>1</v>
      </c>
      <c r="CC59" s="94">
        <v>1</v>
      </c>
      <c r="CD59" s="94">
        <v>1</v>
      </c>
      <c r="CE59" s="40">
        <f t="shared" si="8"/>
        <v>1</v>
      </c>
      <c r="CF59" s="73"/>
      <c r="CG59" s="41">
        <f t="shared" si="23"/>
        <v>24841.608800000002</v>
      </c>
      <c r="CH59" s="41">
        <f t="shared" si="9"/>
        <v>381835187.48813754</v>
      </c>
      <c r="CI59" s="41">
        <f t="shared" si="10"/>
        <v>152335351.05359602</v>
      </c>
      <c r="CJ59" s="41">
        <f t="shared" si="11"/>
        <v>2545567.9165875837</v>
      </c>
      <c r="CK59" s="41">
        <f t="shared" si="12"/>
        <v>1015569.0070239735</v>
      </c>
      <c r="CL59" s="68">
        <f t="shared" si="13"/>
        <v>2964949.0551920002</v>
      </c>
      <c r="CM59" s="41">
        <f t="shared" si="14"/>
        <v>1544170.3350760001</v>
      </c>
      <c r="CN59" s="41" t="str">
        <f t="shared" si="24"/>
        <v/>
      </c>
      <c r="CO59" s="39">
        <f t="shared" si="15"/>
        <v>2695733571339</v>
      </c>
      <c r="CP59" s="78">
        <f t="shared" si="16"/>
        <v>0.15710096718807656</v>
      </c>
      <c r="CQ59" s="38">
        <f t="shared" si="17"/>
        <v>0</v>
      </c>
      <c r="CR59" s="38">
        <f t="shared" si="18"/>
        <v>0</v>
      </c>
      <c r="CT59" s="38">
        <f t="shared" si="19"/>
        <v>0</v>
      </c>
      <c r="CU59" s="38">
        <f t="shared" si="20"/>
        <v>690</v>
      </c>
      <c r="CV59" s="118">
        <f t="shared" si="25"/>
        <v>1.7272727272727271</v>
      </c>
      <c r="CW59" s="118">
        <f t="shared" si="26"/>
        <v>0.20893304856532638</v>
      </c>
      <c r="CZ59" s="118">
        <f t="shared" si="27"/>
        <v>0.90653448624848376</v>
      </c>
      <c r="DE59" s="125">
        <f t="shared" si="28"/>
        <v>1.093434418979423</v>
      </c>
    </row>
    <row r="60" spans="1:109" s="38" customFormat="1" x14ac:dyDescent="0.25">
      <c r="A60" s="38">
        <v>57</v>
      </c>
      <c r="B60" s="38" t="s">
        <v>398</v>
      </c>
      <c r="C60" s="113"/>
      <c r="E60" s="38" t="s">
        <v>398</v>
      </c>
      <c r="F60" s="120" t="s">
        <v>171</v>
      </c>
      <c r="G60" s="118" t="s">
        <v>630</v>
      </c>
      <c r="H60" s="38">
        <v>300</v>
      </c>
      <c r="I60" s="38">
        <v>300</v>
      </c>
      <c r="J60" s="38">
        <v>300</v>
      </c>
      <c r="K60" s="38">
        <v>23.75</v>
      </c>
      <c r="L60" s="38">
        <v>23.75</v>
      </c>
      <c r="M60" s="38">
        <v>13.75</v>
      </c>
      <c r="N60" s="38">
        <v>0</v>
      </c>
      <c r="O60" s="38">
        <v>0</v>
      </c>
      <c r="P60" s="163">
        <v>2106.8642732249591</v>
      </c>
      <c r="Q60" s="39">
        <f t="shared" si="29"/>
        <v>2</v>
      </c>
      <c r="R60" s="40">
        <f t="shared" si="32"/>
        <v>1</v>
      </c>
      <c r="S60" s="40">
        <f t="shared" si="33"/>
        <v>1</v>
      </c>
      <c r="T60" s="120" t="s">
        <v>208</v>
      </c>
      <c r="W60" s="118">
        <v>1</v>
      </c>
      <c r="X60" s="38">
        <v>0</v>
      </c>
      <c r="Y60" s="38">
        <v>0</v>
      </c>
      <c r="Z60" s="94">
        <v>3316.0766335357466</v>
      </c>
      <c r="AA60" s="125">
        <v>0</v>
      </c>
      <c r="AB60" s="125">
        <v>0</v>
      </c>
      <c r="AE60" s="38">
        <v>20</v>
      </c>
      <c r="AF60" s="123">
        <v>690</v>
      </c>
      <c r="AG60" s="124">
        <v>210000</v>
      </c>
      <c r="AH60" s="94">
        <v>13.205</v>
      </c>
      <c r="AI60" s="97">
        <v>40.972427162657333</v>
      </c>
      <c r="AJ60" s="97">
        <v>3.6875184446391609</v>
      </c>
      <c r="AK60" s="125">
        <v>3.6179999999999999</v>
      </c>
      <c r="AL60" s="121">
        <v>1.0166220561537915</v>
      </c>
      <c r="AM60" s="114">
        <v>1.046619849620213</v>
      </c>
      <c r="AN60" s="118">
        <f t="shared" si="21"/>
        <v>1.0640168235322731</v>
      </c>
      <c r="AO60" s="114">
        <v>0.98114763473516298</v>
      </c>
      <c r="AP60" s="177">
        <v>0.50552767558026701</v>
      </c>
      <c r="AQ60" s="173">
        <v>0.3</v>
      </c>
      <c r="AR60" s="94">
        <v>1</v>
      </c>
      <c r="AT60" s="97">
        <v>1</v>
      </c>
      <c r="AU60" s="38">
        <v>1</v>
      </c>
      <c r="AW60" s="38">
        <v>0.67</v>
      </c>
      <c r="BA60" s="38">
        <f t="shared" si="3"/>
        <v>0.50552767558026701</v>
      </c>
      <c r="BB60" s="79"/>
      <c r="BC60" s="94">
        <v>1</v>
      </c>
      <c r="BD60" s="94"/>
      <c r="BE60" s="97">
        <v>1</v>
      </c>
      <c r="BF60" s="38">
        <v>1</v>
      </c>
      <c r="BG60" s="40">
        <f t="shared" si="4"/>
        <v>1</v>
      </c>
      <c r="BH60" s="94"/>
      <c r="BI60" s="94"/>
      <c r="BJ60" s="94"/>
      <c r="BK60" s="40">
        <f t="shared" si="22"/>
        <v>1</v>
      </c>
      <c r="BL60" s="73"/>
      <c r="BM60" s="94">
        <v>1</v>
      </c>
      <c r="BO60" s="97">
        <v>1</v>
      </c>
      <c r="BP60" s="38">
        <v>1</v>
      </c>
      <c r="BQ60" s="40">
        <f t="shared" si="5"/>
        <v>1</v>
      </c>
      <c r="BR60" s="94">
        <v>1</v>
      </c>
      <c r="BS60" s="94">
        <v>1</v>
      </c>
      <c r="BT60" s="94">
        <v>1</v>
      </c>
      <c r="BU60" s="40">
        <f t="shared" si="6"/>
        <v>1</v>
      </c>
      <c r="BV60" s="82">
        <v>1</v>
      </c>
      <c r="BW60" s="94">
        <v>1</v>
      </c>
      <c r="BX60" s="48"/>
      <c r="BY60" s="97">
        <v>1</v>
      </c>
      <c r="BZ60" s="48">
        <v>1</v>
      </c>
      <c r="CA60" s="40">
        <f t="shared" si="7"/>
        <v>1</v>
      </c>
      <c r="CB60" s="94">
        <v>1</v>
      </c>
      <c r="CC60" s="94">
        <v>1</v>
      </c>
      <c r="CD60" s="94">
        <v>1</v>
      </c>
      <c r="CE60" s="40">
        <f t="shared" si="8"/>
        <v>1</v>
      </c>
      <c r="CF60" s="73"/>
      <c r="CG60" s="41">
        <f t="shared" si="23"/>
        <v>17721.875</v>
      </c>
      <c r="CH60" s="41">
        <f t="shared" si="9"/>
        <v>290984816.08072913</v>
      </c>
      <c r="CI60" s="41">
        <f t="shared" si="10"/>
        <v>106929700.11393228</v>
      </c>
      <c r="CJ60" s="41">
        <f t="shared" si="11"/>
        <v>1939898.7738715275</v>
      </c>
      <c r="CK60" s="41">
        <f t="shared" si="12"/>
        <v>712864.66742621525</v>
      </c>
      <c r="CL60" s="68">
        <f t="shared" si="13"/>
        <v>2187443.359375</v>
      </c>
      <c r="CM60" s="41">
        <f t="shared" si="14"/>
        <v>1080684.5703125</v>
      </c>
      <c r="CN60" s="41" t="str">
        <f t="shared" si="24"/>
        <v/>
      </c>
      <c r="CO60" s="39">
        <f t="shared" si="15"/>
        <v>2039016357421.875</v>
      </c>
      <c r="CP60" s="78">
        <f t="shared" si="16"/>
        <v>0.9811476347351632</v>
      </c>
      <c r="CQ60" s="38">
        <f t="shared" si="17"/>
        <v>0</v>
      </c>
      <c r="CR60" s="38">
        <f t="shared" si="18"/>
        <v>0</v>
      </c>
      <c r="CT60" s="38">
        <f t="shared" si="19"/>
        <v>0</v>
      </c>
      <c r="CU60" s="38">
        <f t="shared" si="20"/>
        <v>690</v>
      </c>
      <c r="CV60" s="118">
        <f t="shared" si="25"/>
        <v>1.7272727272727273</v>
      </c>
      <c r="CW60" s="118">
        <f t="shared" si="26"/>
        <v>0.2975206611570248</v>
      </c>
      <c r="CZ60" s="118">
        <f t="shared" si="27"/>
        <v>0.92211665552241473</v>
      </c>
      <c r="DE60" s="125">
        <f t="shared" si="28"/>
        <v>1.0166220561537915</v>
      </c>
    </row>
    <row r="61" spans="1:109" s="38" customFormat="1" x14ac:dyDescent="0.25">
      <c r="A61" s="38">
        <v>58</v>
      </c>
      <c r="B61" s="38" t="s">
        <v>399</v>
      </c>
      <c r="C61" s="113"/>
      <c r="E61" s="38" t="s">
        <v>399</v>
      </c>
      <c r="F61" s="120" t="s">
        <v>171</v>
      </c>
      <c r="G61" s="118" t="s">
        <v>630</v>
      </c>
      <c r="H61" s="38">
        <v>300</v>
      </c>
      <c r="I61" s="38">
        <v>300</v>
      </c>
      <c r="J61" s="38">
        <v>300</v>
      </c>
      <c r="K61" s="38">
        <v>23.75</v>
      </c>
      <c r="L61" s="38">
        <v>23.75</v>
      </c>
      <c r="M61" s="38">
        <v>13.75</v>
      </c>
      <c r="N61" s="38">
        <v>0</v>
      </c>
      <c r="O61" s="38">
        <v>0</v>
      </c>
      <c r="P61" s="163">
        <v>3511.4404553749318</v>
      </c>
      <c r="Q61" s="39">
        <f t="shared" si="29"/>
        <v>2</v>
      </c>
      <c r="R61" s="40">
        <f t="shared" si="32"/>
        <v>1</v>
      </c>
      <c r="S61" s="40">
        <f t="shared" si="33"/>
        <v>1</v>
      </c>
      <c r="T61" s="120" t="s">
        <v>208</v>
      </c>
      <c r="W61" s="118">
        <v>1</v>
      </c>
      <c r="X61" s="38">
        <v>0</v>
      </c>
      <c r="Y61" s="38">
        <v>0</v>
      </c>
      <c r="Z61" s="94">
        <v>2945.1923852705618</v>
      </c>
      <c r="AA61" s="125">
        <v>0</v>
      </c>
      <c r="AB61" s="125">
        <v>0</v>
      </c>
      <c r="AE61" s="38">
        <v>20</v>
      </c>
      <c r="AF61" s="123">
        <v>690</v>
      </c>
      <c r="AG61" s="124">
        <v>210000</v>
      </c>
      <c r="AH61" s="94">
        <v>13.205</v>
      </c>
      <c r="AI61" s="97">
        <v>16.607531394084681</v>
      </c>
      <c r="AJ61" s="97">
        <v>4.1518828485211703</v>
      </c>
      <c r="AK61" s="125">
        <v>3.8237199999999998</v>
      </c>
      <c r="AL61" s="121">
        <v>1.0166220561537915</v>
      </c>
      <c r="AM61" s="114">
        <v>0.93451577068991476</v>
      </c>
      <c r="AN61" s="118">
        <f t="shared" si="21"/>
        <v>0.95004934430692634</v>
      </c>
      <c r="AO61" s="114">
        <v>0.92096047492330946</v>
      </c>
      <c r="AP61" s="177">
        <v>0.50552767558026701</v>
      </c>
      <c r="AQ61" s="173">
        <v>0.5</v>
      </c>
      <c r="AR61" s="94">
        <v>1</v>
      </c>
      <c r="AT61" s="97">
        <v>1</v>
      </c>
      <c r="AU61" s="38">
        <v>1</v>
      </c>
      <c r="AW61" s="38">
        <v>0.67</v>
      </c>
      <c r="BA61" s="38">
        <f t="shared" si="3"/>
        <v>0.50552767558026701</v>
      </c>
      <c r="BB61" s="79"/>
      <c r="BC61" s="94">
        <v>1</v>
      </c>
      <c r="BD61" s="94"/>
      <c r="BE61" s="97">
        <v>1</v>
      </c>
      <c r="BF61" s="38">
        <v>1</v>
      </c>
      <c r="BG61" s="40">
        <f t="shared" si="4"/>
        <v>1</v>
      </c>
      <c r="BH61" s="94"/>
      <c r="BI61" s="94"/>
      <c r="BJ61" s="94"/>
      <c r="BK61" s="40">
        <f t="shared" si="22"/>
        <v>1</v>
      </c>
      <c r="BL61" s="73"/>
      <c r="BM61" s="94">
        <v>1</v>
      </c>
      <c r="BO61" s="97">
        <v>1</v>
      </c>
      <c r="BP61" s="38">
        <v>1</v>
      </c>
      <c r="BQ61" s="40">
        <f t="shared" si="5"/>
        <v>1</v>
      </c>
      <c r="BR61" s="94">
        <v>1</v>
      </c>
      <c r="BS61" s="94">
        <v>1</v>
      </c>
      <c r="BT61" s="94">
        <v>1</v>
      </c>
      <c r="BU61" s="40">
        <f t="shared" si="6"/>
        <v>1</v>
      </c>
      <c r="BV61" s="82">
        <v>1</v>
      </c>
      <c r="BW61" s="94">
        <v>1</v>
      </c>
      <c r="BX61" s="48"/>
      <c r="BY61" s="97">
        <v>1</v>
      </c>
      <c r="BZ61" s="48">
        <v>1</v>
      </c>
      <c r="CA61" s="40">
        <f t="shared" si="7"/>
        <v>1</v>
      </c>
      <c r="CB61" s="94">
        <v>1</v>
      </c>
      <c r="CC61" s="94">
        <v>1</v>
      </c>
      <c r="CD61" s="94">
        <v>1</v>
      </c>
      <c r="CE61" s="40">
        <f t="shared" si="8"/>
        <v>1</v>
      </c>
      <c r="CF61" s="73"/>
      <c r="CG61" s="41">
        <f t="shared" si="23"/>
        <v>17721.875</v>
      </c>
      <c r="CH61" s="41">
        <f t="shared" si="9"/>
        <v>290984816.08072913</v>
      </c>
      <c r="CI61" s="41">
        <f t="shared" si="10"/>
        <v>106929700.11393228</v>
      </c>
      <c r="CJ61" s="41">
        <f t="shared" si="11"/>
        <v>1939898.7738715275</v>
      </c>
      <c r="CK61" s="41">
        <f t="shared" si="12"/>
        <v>712864.66742621525</v>
      </c>
      <c r="CL61" s="68">
        <f t="shared" si="13"/>
        <v>2187443.359375</v>
      </c>
      <c r="CM61" s="41">
        <f t="shared" si="14"/>
        <v>1080684.5703125</v>
      </c>
      <c r="CN61" s="41" t="str">
        <f t="shared" si="24"/>
        <v/>
      </c>
      <c r="CO61" s="39">
        <f t="shared" si="15"/>
        <v>2039016357421.875</v>
      </c>
      <c r="CP61" s="78">
        <f t="shared" si="16"/>
        <v>0.92096047492330946</v>
      </c>
      <c r="CQ61" s="38">
        <f t="shared" si="17"/>
        <v>0</v>
      </c>
      <c r="CR61" s="38">
        <f t="shared" si="18"/>
        <v>0</v>
      </c>
      <c r="CT61" s="38">
        <f t="shared" si="19"/>
        <v>0</v>
      </c>
      <c r="CU61" s="38">
        <f t="shared" si="20"/>
        <v>690</v>
      </c>
      <c r="CV61" s="118">
        <f t="shared" si="25"/>
        <v>1.7272727272727273</v>
      </c>
      <c r="CW61" s="118">
        <f t="shared" si="26"/>
        <v>0.2975206611570248</v>
      </c>
      <c r="CZ61" s="118">
        <f t="shared" si="27"/>
        <v>0.96938172784610721</v>
      </c>
      <c r="DE61" s="125">
        <f t="shared" si="28"/>
        <v>1.0166220561537915</v>
      </c>
    </row>
    <row r="62" spans="1:109" s="38" customFormat="1" x14ac:dyDescent="0.25">
      <c r="A62" s="38">
        <v>59</v>
      </c>
      <c r="B62" s="38" t="s">
        <v>400</v>
      </c>
      <c r="C62" s="113"/>
      <c r="E62" s="38" t="s">
        <v>400</v>
      </c>
      <c r="F62" s="120" t="s">
        <v>171</v>
      </c>
      <c r="G62" s="118" t="s">
        <v>630</v>
      </c>
      <c r="H62" s="38">
        <v>300</v>
      </c>
      <c r="I62" s="38">
        <v>300</v>
      </c>
      <c r="J62" s="38">
        <v>300</v>
      </c>
      <c r="K62" s="38">
        <v>23.75</v>
      </c>
      <c r="L62" s="38">
        <v>23.75</v>
      </c>
      <c r="M62" s="38">
        <v>13.75</v>
      </c>
      <c r="N62" s="38">
        <v>0</v>
      </c>
      <c r="O62" s="38">
        <v>0</v>
      </c>
      <c r="P62" s="163">
        <v>5267.1606830623978</v>
      </c>
      <c r="Q62" s="39">
        <f t="shared" si="29"/>
        <v>2</v>
      </c>
      <c r="R62" s="40">
        <f t="shared" si="32"/>
        <v>1</v>
      </c>
      <c r="S62" s="40">
        <f t="shared" si="33"/>
        <v>1</v>
      </c>
      <c r="T62" s="120" t="s">
        <v>208</v>
      </c>
      <c r="W62" s="118">
        <v>1</v>
      </c>
      <c r="X62" s="38">
        <v>0</v>
      </c>
      <c r="Y62" s="38">
        <v>0</v>
      </c>
      <c r="Z62" s="94">
        <v>2423.0357096465382</v>
      </c>
      <c r="AA62" s="125">
        <v>0</v>
      </c>
      <c r="AB62" s="125">
        <v>0</v>
      </c>
      <c r="AE62" s="38">
        <v>20</v>
      </c>
      <c r="AF62" s="123">
        <v>690</v>
      </c>
      <c r="AG62" s="124">
        <v>210000</v>
      </c>
      <c r="AH62" s="94">
        <v>13.205</v>
      </c>
      <c r="AI62" s="97">
        <v>8.9717346082796681</v>
      </c>
      <c r="AJ62" s="97">
        <v>5.0466007171573128</v>
      </c>
      <c r="AK62" s="125">
        <v>4.2092799999999997</v>
      </c>
      <c r="AL62" s="121">
        <v>1.0166220561537915</v>
      </c>
      <c r="AM62" s="114">
        <v>0.85539360887492932</v>
      </c>
      <c r="AN62" s="118">
        <f t="shared" si="21"/>
        <v>0.86961200947524275</v>
      </c>
      <c r="AO62" s="114">
        <v>0.83408223394598857</v>
      </c>
      <c r="AP62" s="177">
        <v>0.50552767558026701</v>
      </c>
      <c r="AQ62" s="173">
        <v>0.75</v>
      </c>
      <c r="AR62" s="94">
        <v>1</v>
      </c>
      <c r="AT62" s="97">
        <v>1</v>
      </c>
      <c r="AU62" s="38">
        <v>1</v>
      </c>
      <c r="AW62" s="38">
        <v>0.67</v>
      </c>
      <c r="BA62" s="38">
        <f t="shared" si="3"/>
        <v>0.50552767558026701</v>
      </c>
      <c r="BB62" s="79"/>
      <c r="BC62" s="94">
        <v>1</v>
      </c>
      <c r="BD62" s="94"/>
      <c r="BE62" s="97">
        <v>1</v>
      </c>
      <c r="BF62" s="38">
        <v>1</v>
      </c>
      <c r="BG62" s="40">
        <f t="shared" si="4"/>
        <v>1</v>
      </c>
      <c r="BH62" s="94"/>
      <c r="BI62" s="94"/>
      <c r="BJ62" s="94"/>
      <c r="BK62" s="40">
        <f t="shared" si="22"/>
        <v>1</v>
      </c>
      <c r="BL62" s="73"/>
      <c r="BM62" s="94">
        <v>1</v>
      </c>
      <c r="BO62" s="97">
        <v>1</v>
      </c>
      <c r="BP62" s="38">
        <v>1</v>
      </c>
      <c r="BQ62" s="40">
        <f t="shared" si="5"/>
        <v>1</v>
      </c>
      <c r="BR62" s="94">
        <v>1</v>
      </c>
      <c r="BS62" s="94">
        <v>1</v>
      </c>
      <c r="BT62" s="94">
        <v>1</v>
      </c>
      <c r="BU62" s="40">
        <f t="shared" si="6"/>
        <v>1</v>
      </c>
      <c r="BV62" s="82">
        <v>1</v>
      </c>
      <c r="BW62" s="94">
        <v>1</v>
      </c>
      <c r="BX62" s="48"/>
      <c r="BY62" s="97">
        <v>1</v>
      </c>
      <c r="BZ62" s="48">
        <v>1</v>
      </c>
      <c r="CA62" s="40">
        <f t="shared" si="7"/>
        <v>1</v>
      </c>
      <c r="CB62" s="94">
        <v>1</v>
      </c>
      <c r="CC62" s="94">
        <v>1</v>
      </c>
      <c r="CD62" s="94">
        <v>1</v>
      </c>
      <c r="CE62" s="40">
        <f t="shared" si="8"/>
        <v>1</v>
      </c>
      <c r="CF62" s="73"/>
      <c r="CG62" s="41">
        <f t="shared" si="23"/>
        <v>17721.875</v>
      </c>
      <c r="CH62" s="41">
        <f t="shared" si="9"/>
        <v>290984816.08072913</v>
      </c>
      <c r="CI62" s="41">
        <f t="shared" si="10"/>
        <v>106929700.11393228</v>
      </c>
      <c r="CJ62" s="41">
        <f t="shared" si="11"/>
        <v>1939898.7738715275</v>
      </c>
      <c r="CK62" s="41">
        <f t="shared" si="12"/>
        <v>712864.66742621525</v>
      </c>
      <c r="CL62" s="68">
        <f t="shared" si="13"/>
        <v>2187443.359375</v>
      </c>
      <c r="CM62" s="41">
        <f t="shared" si="14"/>
        <v>1080684.5703125</v>
      </c>
      <c r="CN62" s="41" t="str">
        <f t="shared" si="24"/>
        <v/>
      </c>
      <c r="CO62" s="39">
        <f t="shared" si="15"/>
        <v>2039016357421.875</v>
      </c>
      <c r="CP62" s="78">
        <f t="shared" si="16"/>
        <v>0.83408223394598857</v>
      </c>
      <c r="CQ62" s="38">
        <f t="shared" si="17"/>
        <v>0</v>
      </c>
      <c r="CR62" s="38">
        <f t="shared" si="18"/>
        <v>0</v>
      </c>
      <c r="CT62" s="38">
        <f t="shared" si="19"/>
        <v>0</v>
      </c>
      <c r="CU62" s="38">
        <f t="shared" si="20"/>
        <v>690</v>
      </c>
      <c r="CV62" s="118">
        <f t="shared" si="25"/>
        <v>1.7272727272727273</v>
      </c>
      <c r="CW62" s="118">
        <f t="shared" si="26"/>
        <v>0.2975206611570248</v>
      </c>
      <c r="CZ62" s="118">
        <f t="shared" si="27"/>
        <v>0.95914295669548744</v>
      </c>
      <c r="DE62" s="125">
        <f t="shared" si="28"/>
        <v>1.0166220561537915</v>
      </c>
    </row>
    <row r="63" spans="1:109" s="38" customFormat="1" x14ac:dyDescent="0.25">
      <c r="A63" s="38">
        <v>60</v>
      </c>
      <c r="B63" s="38" t="s">
        <v>401</v>
      </c>
      <c r="C63" s="113"/>
      <c r="E63" s="38" t="s">
        <v>401</v>
      </c>
      <c r="F63" s="120" t="s">
        <v>171</v>
      </c>
      <c r="G63" s="118" t="s">
        <v>630</v>
      </c>
      <c r="H63" s="38">
        <v>300</v>
      </c>
      <c r="I63" s="38">
        <v>300</v>
      </c>
      <c r="J63" s="38">
        <v>300</v>
      </c>
      <c r="K63" s="38">
        <v>23.75</v>
      </c>
      <c r="L63" s="38">
        <v>23.75</v>
      </c>
      <c r="M63" s="38">
        <v>13.75</v>
      </c>
      <c r="N63" s="38">
        <v>0</v>
      </c>
      <c r="O63" s="38">
        <v>0</v>
      </c>
      <c r="P63" s="163">
        <v>7022.8809107498637</v>
      </c>
      <c r="Q63" s="39">
        <f t="shared" si="29"/>
        <v>2</v>
      </c>
      <c r="R63" s="40">
        <f t="shared" si="32"/>
        <v>1</v>
      </c>
      <c r="S63" s="40">
        <f t="shared" si="33"/>
        <v>1</v>
      </c>
      <c r="T63" s="120" t="s">
        <v>208</v>
      </c>
      <c r="W63" s="118">
        <v>1</v>
      </c>
      <c r="X63" s="38">
        <v>0</v>
      </c>
      <c r="Y63" s="38">
        <v>0</v>
      </c>
      <c r="Z63" s="94">
        <v>1886.4071554791208</v>
      </c>
      <c r="AA63" s="125">
        <v>0</v>
      </c>
      <c r="AB63" s="125">
        <v>0</v>
      </c>
      <c r="AE63" s="38">
        <v>20</v>
      </c>
      <c r="AF63" s="123">
        <v>690</v>
      </c>
      <c r="AG63" s="124">
        <v>210000</v>
      </c>
      <c r="AH63" s="94">
        <v>13.205</v>
      </c>
      <c r="AI63" s="97">
        <v>6.4822134047165632</v>
      </c>
      <c r="AJ63" s="97">
        <v>6.482213404716564</v>
      </c>
      <c r="AK63" s="125">
        <v>4.6981400000000004</v>
      </c>
      <c r="AL63" s="121">
        <v>1.0166220561537915</v>
      </c>
      <c r="AM63" s="114">
        <v>0.74792045514459393</v>
      </c>
      <c r="AN63" s="118">
        <f t="shared" si="21"/>
        <v>0.76035243094857674</v>
      </c>
      <c r="AO63" s="114">
        <v>0.7247740403889753</v>
      </c>
      <c r="AP63" s="177">
        <v>0.50552767558026701</v>
      </c>
      <c r="AQ63" s="173">
        <v>1</v>
      </c>
      <c r="AR63" s="94">
        <v>1</v>
      </c>
      <c r="AT63" s="97">
        <v>1</v>
      </c>
      <c r="AU63" s="38">
        <v>1</v>
      </c>
      <c r="AW63" s="38">
        <v>0.67</v>
      </c>
      <c r="BA63" s="38">
        <f t="shared" si="3"/>
        <v>0.50552767558026701</v>
      </c>
      <c r="BB63" s="79"/>
      <c r="BC63" s="94">
        <v>1</v>
      </c>
      <c r="BD63" s="94"/>
      <c r="BE63" s="97">
        <v>1</v>
      </c>
      <c r="BF63" s="38">
        <v>1</v>
      </c>
      <c r="BG63" s="40">
        <f t="shared" si="4"/>
        <v>1</v>
      </c>
      <c r="BH63" s="94"/>
      <c r="BI63" s="94"/>
      <c r="BJ63" s="94"/>
      <c r="BK63" s="40">
        <f t="shared" si="22"/>
        <v>1</v>
      </c>
      <c r="BL63" s="73"/>
      <c r="BM63" s="94">
        <v>1</v>
      </c>
      <c r="BO63" s="97">
        <v>1</v>
      </c>
      <c r="BP63" s="38">
        <v>1</v>
      </c>
      <c r="BQ63" s="40">
        <f t="shared" si="5"/>
        <v>1</v>
      </c>
      <c r="BR63" s="94">
        <v>1</v>
      </c>
      <c r="BS63" s="94">
        <v>1</v>
      </c>
      <c r="BT63" s="94">
        <v>1</v>
      </c>
      <c r="BU63" s="40">
        <f t="shared" si="6"/>
        <v>1</v>
      </c>
      <c r="BV63" s="82">
        <v>1</v>
      </c>
      <c r="BW63" s="94">
        <v>1</v>
      </c>
      <c r="BX63" s="48"/>
      <c r="BY63" s="97">
        <v>1</v>
      </c>
      <c r="BZ63" s="48">
        <v>1</v>
      </c>
      <c r="CA63" s="40">
        <f t="shared" si="7"/>
        <v>1</v>
      </c>
      <c r="CB63" s="94">
        <v>1</v>
      </c>
      <c r="CC63" s="94">
        <v>1</v>
      </c>
      <c r="CD63" s="94">
        <v>1</v>
      </c>
      <c r="CE63" s="40">
        <f t="shared" si="8"/>
        <v>1</v>
      </c>
      <c r="CF63" s="73"/>
      <c r="CG63" s="41">
        <f t="shared" si="23"/>
        <v>17721.875</v>
      </c>
      <c r="CH63" s="41">
        <f t="shared" si="9"/>
        <v>290984816.08072913</v>
      </c>
      <c r="CI63" s="41">
        <f t="shared" si="10"/>
        <v>106929700.11393228</v>
      </c>
      <c r="CJ63" s="41">
        <f t="shared" si="11"/>
        <v>1939898.7738715275</v>
      </c>
      <c r="CK63" s="41">
        <f t="shared" si="12"/>
        <v>712864.66742621525</v>
      </c>
      <c r="CL63" s="68">
        <f t="shared" si="13"/>
        <v>2187443.359375</v>
      </c>
      <c r="CM63" s="41">
        <f t="shared" si="14"/>
        <v>1080684.5703125</v>
      </c>
      <c r="CN63" s="41" t="str">
        <f t="shared" si="24"/>
        <v/>
      </c>
      <c r="CO63" s="39">
        <f t="shared" si="15"/>
        <v>2039016357421.875</v>
      </c>
      <c r="CP63" s="78">
        <f t="shared" si="16"/>
        <v>0.7247740403889753</v>
      </c>
      <c r="CQ63" s="38">
        <f t="shared" si="17"/>
        <v>0</v>
      </c>
      <c r="CR63" s="38">
        <f t="shared" si="18"/>
        <v>0</v>
      </c>
      <c r="CT63" s="38">
        <f t="shared" si="19"/>
        <v>0</v>
      </c>
      <c r="CU63" s="38">
        <f t="shared" si="20"/>
        <v>690</v>
      </c>
      <c r="CV63" s="118">
        <f t="shared" si="25"/>
        <v>1.7272727272727273</v>
      </c>
      <c r="CW63" s="118">
        <f t="shared" si="26"/>
        <v>0.2975206611570248</v>
      </c>
      <c r="CZ63" s="118">
        <f t="shared" si="27"/>
        <v>0.95320802681564964</v>
      </c>
      <c r="DE63" s="125">
        <f t="shared" si="28"/>
        <v>1.0166220561537915</v>
      </c>
    </row>
    <row r="64" spans="1:109" s="38" customFormat="1" x14ac:dyDescent="0.25">
      <c r="A64" s="38">
        <v>61</v>
      </c>
      <c r="B64" s="38" t="s">
        <v>402</v>
      </c>
      <c r="C64" s="113"/>
      <c r="E64" s="38" t="s">
        <v>402</v>
      </c>
      <c r="F64" s="120" t="s">
        <v>171</v>
      </c>
      <c r="G64" s="118" t="s">
        <v>630</v>
      </c>
      <c r="H64" s="38">
        <v>300</v>
      </c>
      <c r="I64" s="38">
        <v>300</v>
      </c>
      <c r="J64" s="38">
        <v>300</v>
      </c>
      <c r="K64" s="38">
        <v>23.75</v>
      </c>
      <c r="L64" s="38">
        <v>23.75</v>
      </c>
      <c r="M64" s="38">
        <v>13.75</v>
      </c>
      <c r="N64" s="38">
        <v>0</v>
      </c>
      <c r="O64" s="38">
        <v>0</v>
      </c>
      <c r="P64" s="163">
        <v>9340.4316112973193</v>
      </c>
      <c r="Q64" s="39">
        <f t="shared" si="29"/>
        <v>2</v>
      </c>
      <c r="R64" s="40">
        <f t="shared" si="32"/>
        <v>1</v>
      </c>
      <c r="S64" s="40">
        <f t="shared" si="33"/>
        <v>1</v>
      </c>
      <c r="T64" s="120" t="s">
        <v>208</v>
      </c>
      <c r="W64" s="118">
        <v>1</v>
      </c>
      <c r="X64" s="38">
        <v>0</v>
      </c>
      <c r="Y64" s="38">
        <v>0</v>
      </c>
      <c r="Z64" s="94">
        <v>1315.0191065427823</v>
      </c>
      <c r="AA64" s="125">
        <v>0</v>
      </c>
      <c r="AB64" s="125">
        <v>0</v>
      </c>
      <c r="AE64" s="38">
        <v>20</v>
      </c>
      <c r="AF64" s="123">
        <v>690</v>
      </c>
      <c r="AG64" s="124">
        <v>210000</v>
      </c>
      <c r="AH64" s="94">
        <v>13.205</v>
      </c>
      <c r="AI64" s="97">
        <v>5.2568237321193818</v>
      </c>
      <c r="AJ64" s="97">
        <v>9.2987954997459763</v>
      </c>
      <c r="AK64" s="125">
        <v>4.6850500000000004</v>
      </c>
      <c r="AL64" s="121">
        <v>1.0166220561537915</v>
      </c>
      <c r="AM64" s="114">
        <v>0.51297611611421157</v>
      </c>
      <c r="AN64" s="118">
        <f t="shared" si="21"/>
        <v>0.52150283392181584</v>
      </c>
      <c r="AO64" s="114">
        <v>0.50383407185672446</v>
      </c>
      <c r="AP64" s="177">
        <v>0.50552767558026701</v>
      </c>
      <c r="AQ64" s="173">
        <v>1.33</v>
      </c>
      <c r="AR64" s="94">
        <v>1</v>
      </c>
      <c r="AT64" s="97">
        <v>1</v>
      </c>
      <c r="AU64" s="38">
        <v>1</v>
      </c>
      <c r="AW64" s="38">
        <v>0.67</v>
      </c>
      <c r="BA64" s="38">
        <f t="shared" si="3"/>
        <v>0.50552767558026701</v>
      </c>
      <c r="BB64" s="79"/>
      <c r="BC64" s="94">
        <v>1</v>
      </c>
      <c r="BD64" s="94"/>
      <c r="BE64" s="97">
        <v>1</v>
      </c>
      <c r="BF64" s="38">
        <v>1</v>
      </c>
      <c r="BG64" s="40">
        <f t="shared" si="4"/>
        <v>1</v>
      </c>
      <c r="BH64" s="94"/>
      <c r="BI64" s="94"/>
      <c r="BJ64" s="94"/>
      <c r="BK64" s="40">
        <f t="shared" si="22"/>
        <v>1</v>
      </c>
      <c r="BL64" s="73"/>
      <c r="BM64" s="94">
        <v>1</v>
      </c>
      <c r="BO64" s="97">
        <v>1</v>
      </c>
      <c r="BP64" s="38">
        <v>1</v>
      </c>
      <c r="BQ64" s="40">
        <f t="shared" si="5"/>
        <v>1</v>
      </c>
      <c r="BR64" s="94">
        <v>1</v>
      </c>
      <c r="BS64" s="94">
        <v>1</v>
      </c>
      <c r="BT64" s="94">
        <v>1</v>
      </c>
      <c r="BU64" s="40">
        <f t="shared" si="6"/>
        <v>1</v>
      </c>
      <c r="BV64" s="82">
        <v>1</v>
      </c>
      <c r="BW64" s="94">
        <v>1</v>
      </c>
      <c r="BX64" s="48"/>
      <c r="BY64" s="97">
        <v>1</v>
      </c>
      <c r="BZ64" s="48">
        <v>1</v>
      </c>
      <c r="CA64" s="40">
        <f t="shared" si="7"/>
        <v>1</v>
      </c>
      <c r="CB64" s="94">
        <v>1</v>
      </c>
      <c r="CC64" s="94">
        <v>1</v>
      </c>
      <c r="CD64" s="94">
        <v>1</v>
      </c>
      <c r="CE64" s="40">
        <f t="shared" si="8"/>
        <v>1</v>
      </c>
      <c r="CF64" s="73"/>
      <c r="CG64" s="41">
        <f t="shared" si="23"/>
        <v>17721.875</v>
      </c>
      <c r="CH64" s="41">
        <f t="shared" si="9"/>
        <v>290984816.08072913</v>
      </c>
      <c r="CI64" s="41">
        <f t="shared" si="10"/>
        <v>106929700.11393228</v>
      </c>
      <c r="CJ64" s="41">
        <f t="shared" si="11"/>
        <v>1939898.7738715275</v>
      </c>
      <c r="CK64" s="41">
        <f t="shared" si="12"/>
        <v>712864.66742621525</v>
      </c>
      <c r="CL64" s="68">
        <f t="shared" si="13"/>
        <v>2187443.359375</v>
      </c>
      <c r="CM64" s="41">
        <f t="shared" si="14"/>
        <v>1080684.5703125</v>
      </c>
      <c r="CN64" s="41" t="str">
        <f t="shared" si="24"/>
        <v/>
      </c>
      <c r="CO64" s="39">
        <f t="shared" si="15"/>
        <v>2039016357421.875</v>
      </c>
      <c r="CP64" s="78">
        <f t="shared" si="16"/>
        <v>0.50383407185672435</v>
      </c>
      <c r="CQ64" s="38">
        <f t="shared" si="17"/>
        <v>0</v>
      </c>
      <c r="CR64" s="38">
        <f t="shared" si="18"/>
        <v>0</v>
      </c>
      <c r="CT64" s="38">
        <f t="shared" si="19"/>
        <v>0</v>
      </c>
      <c r="CU64" s="38">
        <f t="shared" si="20"/>
        <v>690</v>
      </c>
      <c r="CV64" s="118">
        <f t="shared" si="25"/>
        <v>1.7272727272727273</v>
      </c>
      <c r="CW64" s="118">
        <f t="shared" si="26"/>
        <v>0.2975206611570248</v>
      </c>
      <c r="CZ64" s="118">
        <f t="shared" si="27"/>
        <v>0.96611952818699298</v>
      </c>
      <c r="DE64" s="125">
        <f t="shared" si="28"/>
        <v>1.0166220561537915</v>
      </c>
    </row>
    <row r="65" spans="1:109" s="38" customFormat="1" x14ac:dyDescent="0.25">
      <c r="A65" s="38">
        <v>62</v>
      </c>
      <c r="B65" s="38" t="s">
        <v>403</v>
      </c>
      <c r="C65" s="113"/>
      <c r="E65" s="38" t="s">
        <v>403</v>
      </c>
      <c r="F65" s="120" t="s">
        <v>171</v>
      </c>
      <c r="G65" s="118" t="s">
        <v>630</v>
      </c>
      <c r="H65" s="38">
        <v>300</v>
      </c>
      <c r="I65" s="38">
        <v>300</v>
      </c>
      <c r="J65" s="38">
        <v>300</v>
      </c>
      <c r="K65" s="38">
        <v>23.75</v>
      </c>
      <c r="L65" s="38">
        <v>23.75</v>
      </c>
      <c r="M65" s="38">
        <v>13.75</v>
      </c>
      <c r="N65" s="38">
        <v>0</v>
      </c>
      <c r="O65" s="38">
        <v>0</v>
      </c>
      <c r="P65" s="163">
        <v>11728.211120952272</v>
      </c>
      <c r="Q65" s="39">
        <f t="shared" si="29"/>
        <v>2</v>
      </c>
      <c r="R65" s="40">
        <f t="shared" si="32"/>
        <v>1</v>
      </c>
      <c r="S65" s="40">
        <f t="shared" si="33"/>
        <v>1</v>
      </c>
      <c r="T65" s="120" t="s">
        <v>208</v>
      </c>
      <c r="W65" s="118">
        <v>1</v>
      </c>
      <c r="X65" s="38">
        <v>0</v>
      </c>
      <c r="Y65" s="38">
        <v>0</v>
      </c>
      <c r="Z65" s="94">
        <v>926.89346037240398</v>
      </c>
      <c r="AA65" s="125">
        <v>0</v>
      </c>
      <c r="AB65" s="125">
        <v>0</v>
      </c>
      <c r="AE65" s="38">
        <v>20</v>
      </c>
      <c r="AF65" s="123">
        <v>690</v>
      </c>
      <c r="AG65" s="124">
        <v>210000</v>
      </c>
      <c r="AH65" s="94">
        <v>13.205</v>
      </c>
      <c r="AI65" s="97">
        <v>4.7303796685404098</v>
      </c>
      <c r="AJ65" s="97">
        <v>13.19255585759235</v>
      </c>
      <c r="AK65" s="125">
        <v>4.4528699999999999</v>
      </c>
      <c r="AL65" s="121">
        <v>1.0166220561537915</v>
      </c>
      <c r="AM65" s="114">
        <v>0.34278270630913976</v>
      </c>
      <c r="AN65" s="118">
        <f t="shared" si="21"/>
        <v>0.3484804597019589</v>
      </c>
      <c r="AO65" s="114">
        <v>0.33752898589679736</v>
      </c>
      <c r="AP65" s="177">
        <v>0.50552767558026701</v>
      </c>
      <c r="AQ65" s="173">
        <v>1.67</v>
      </c>
      <c r="AR65" s="94">
        <v>1</v>
      </c>
      <c r="AT65" s="97">
        <v>1</v>
      </c>
      <c r="AU65" s="38">
        <v>1</v>
      </c>
      <c r="AW65" s="38">
        <v>0.67</v>
      </c>
      <c r="BA65" s="38">
        <f t="shared" si="3"/>
        <v>0.50552767558026701</v>
      </c>
      <c r="BB65" s="79"/>
      <c r="BC65" s="94">
        <v>1</v>
      </c>
      <c r="BD65" s="94"/>
      <c r="BE65" s="97">
        <v>1</v>
      </c>
      <c r="BF65" s="38">
        <v>1</v>
      </c>
      <c r="BG65" s="40">
        <f t="shared" si="4"/>
        <v>1</v>
      </c>
      <c r="BH65" s="94"/>
      <c r="BI65" s="94"/>
      <c r="BJ65" s="94"/>
      <c r="BK65" s="40">
        <f t="shared" si="22"/>
        <v>1</v>
      </c>
      <c r="BL65" s="73"/>
      <c r="BM65" s="94">
        <v>1</v>
      </c>
      <c r="BO65" s="97">
        <v>1</v>
      </c>
      <c r="BP65" s="38">
        <v>1</v>
      </c>
      <c r="BQ65" s="40">
        <f t="shared" si="5"/>
        <v>1</v>
      </c>
      <c r="BR65" s="94">
        <v>1</v>
      </c>
      <c r="BS65" s="94">
        <v>1</v>
      </c>
      <c r="BT65" s="94">
        <v>1</v>
      </c>
      <c r="BU65" s="40">
        <f t="shared" si="6"/>
        <v>1</v>
      </c>
      <c r="BV65" s="82">
        <v>1</v>
      </c>
      <c r="BW65" s="94">
        <v>1</v>
      </c>
      <c r="BX65" s="48"/>
      <c r="BY65" s="97">
        <v>1</v>
      </c>
      <c r="BZ65" s="48">
        <v>1</v>
      </c>
      <c r="CA65" s="40">
        <f t="shared" si="7"/>
        <v>1</v>
      </c>
      <c r="CB65" s="94">
        <v>1</v>
      </c>
      <c r="CC65" s="94">
        <v>1</v>
      </c>
      <c r="CD65" s="94">
        <v>1</v>
      </c>
      <c r="CE65" s="40">
        <f t="shared" si="8"/>
        <v>1</v>
      </c>
      <c r="CF65" s="73"/>
      <c r="CG65" s="41">
        <f t="shared" si="23"/>
        <v>17721.875</v>
      </c>
      <c r="CH65" s="41">
        <f t="shared" si="9"/>
        <v>290984816.08072913</v>
      </c>
      <c r="CI65" s="41">
        <f t="shared" si="10"/>
        <v>106929700.11393228</v>
      </c>
      <c r="CJ65" s="41">
        <f t="shared" si="11"/>
        <v>1939898.7738715275</v>
      </c>
      <c r="CK65" s="41">
        <f t="shared" si="12"/>
        <v>712864.66742621525</v>
      </c>
      <c r="CL65" s="68">
        <f t="shared" si="13"/>
        <v>2187443.359375</v>
      </c>
      <c r="CM65" s="41">
        <f t="shared" si="14"/>
        <v>1080684.5703125</v>
      </c>
      <c r="CN65" s="41" t="str">
        <f t="shared" si="24"/>
        <v/>
      </c>
      <c r="CO65" s="39">
        <f t="shared" si="15"/>
        <v>2039016357421.875</v>
      </c>
      <c r="CP65" s="78">
        <f t="shared" si="16"/>
        <v>0.33752898589679736</v>
      </c>
      <c r="CQ65" s="38">
        <f t="shared" si="17"/>
        <v>0</v>
      </c>
      <c r="CR65" s="38">
        <f t="shared" si="18"/>
        <v>0</v>
      </c>
      <c r="CT65" s="38">
        <f t="shared" si="19"/>
        <v>0</v>
      </c>
      <c r="CU65" s="38">
        <f t="shared" si="20"/>
        <v>690</v>
      </c>
      <c r="CV65" s="118">
        <f t="shared" si="25"/>
        <v>1.7272727272727273</v>
      </c>
      <c r="CW65" s="118">
        <f t="shared" si="26"/>
        <v>0.2975206611570248</v>
      </c>
      <c r="CZ65" s="118">
        <f t="shared" si="27"/>
        <v>0.96857363590908974</v>
      </c>
      <c r="DE65" s="125">
        <f t="shared" si="28"/>
        <v>1.0166220561537915</v>
      </c>
    </row>
    <row r="66" spans="1:109" s="38" customFormat="1" x14ac:dyDescent="0.25">
      <c r="A66" s="38">
        <v>63</v>
      </c>
      <c r="B66" s="38" t="s">
        <v>404</v>
      </c>
      <c r="C66" s="113"/>
      <c r="E66" s="38" t="s">
        <v>404</v>
      </c>
      <c r="F66" s="120" t="s">
        <v>171</v>
      </c>
      <c r="G66" s="118" t="s">
        <v>630</v>
      </c>
      <c r="H66" s="38">
        <v>300</v>
      </c>
      <c r="I66" s="38">
        <v>300</v>
      </c>
      <c r="J66" s="38">
        <v>300</v>
      </c>
      <c r="K66" s="38">
        <v>23.75</v>
      </c>
      <c r="L66" s="38">
        <v>23.75</v>
      </c>
      <c r="M66" s="38">
        <v>13.75</v>
      </c>
      <c r="N66" s="38">
        <v>0</v>
      </c>
      <c r="O66" s="38">
        <v>0</v>
      </c>
      <c r="P66" s="163">
        <v>14045.761821499727</v>
      </c>
      <c r="Q66" s="39">
        <f t="shared" si="29"/>
        <v>2</v>
      </c>
      <c r="R66" s="40">
        <f t="shared" si="32"/>
        <v>1</v>
      </c>
      <c r="S66" s="40">
        <f t="shared" si="33"/>
        <v>1</v>
      </c>
      <c r="T66" s="120" t="s">
        <v>208</v>
      </c>
      <c r="W66" s="118">
        <v>1</v>
      </c>
      <c r="X66" s="38">
        <v>0</v>
      </c>
      <c r="Y66" s="38">
        <v>0</v>
      </c>
      <c r="Z66" s="94">
        <v>685.41476926531197</v>
      </c>
      <c r="AA66" s="125">
        <v>0</v>
      </c>
      <c r="AB66" s="125">
        <v>0</v>
      </c>
      <c r="AE66" s="38">
        <v>20</v>
      </c>
      <c r="AF66" s="123">
        <v>690</v>
      </c>
      <c r="AG66" s="124">
        <v>210000</v>
      </c>
      <c r="AH66" s="94">
        <v>13.205</v>
      </c>
      <c r="AI66" s="97">
        <v>4.4601073314728641</v>
      </c>
      <c r="AJ66" s="97">
        <v>17.84042932589146</v>
      </c>
      <c r="AK66" s="125">
        <v>4.2913699999999997</v>
      </c>
      <c r="AL66" s="121">
        <v>1.0166220561537915</v>
      </c>
      <c r="AM66" s="114">
        <v>0.24409950682520334</v>
      </c>
      <c r="AN66" s="118">
        <f t="shared" si="21"/>
        <v>0.2481569425347647</v>
      </c>
      <c r="AO66" s="114">
        <v>0.24054185701529165</v>
      </c>
      <c r="AP66" s="177">
        <v>0.50552767558026701</v>
      </c>
      <c r="AQ66" s="173">
        <v>2</v>
      </c>
      <c r="AR66" s="94">
        <v>1</v>
      </c>
      <c r="AT66" s="97">
        <v>1</v>
      </c>
      <c r="AU66" s="38">
        <v>1</v>
      </c>
      <c r="AW66" s="38">
        <v>0.67</v>
      </c>
      <c r="BA66" s="38">
        <f t="shared" si="3"/>
        <v>0.50552767558026701</v>
      </c>
      <c r="BB66" s="79"/>
      <c r="BC66" s="94">
        <v>1</v>
      </c>
      <c r="BD66" s="94"/>
      <c r="BE66" s="97">
        <v>1</v>
      </c>
      <c r="BF66" s="38">
        <v>1</v>
      </c>
      <c r="BG66" s="40">
        <f t="shared" si="4"/>
        <v>1</v>
      </c>
      <c r="BH66" s="94"/>
      <c r="BI66" s="94"/>
      <c r="BJ66" s="94"/>
      <c r="BK66" s="40">
        <f t="shared" si="22"/>
        <v>1</v>
      </c>
      <c r="BL66" s="73"/>
      <c r="BM66" s="94">
        <v>1</v>
      </c>
      <c r="BO66" s="97">
        <v>1</v>
      </c>
      <c r="BP66" s="38">
        <v>1</v>
      </c>
      <c r="BQ66" s="40">
        <f t="shared" si="5"/>
        <v>1</v>
      </c>
      <c r="BR66" s="94">
        <v>1</v>
      </c>
      <c r="BS66" s="94">
        <v>1</v>
      </c>
      <c r="BT66" s="94">
        <v>1</v>
      </c>
      <c r="BU66" s="40">
        <f t="shared" si="6"/>
        <v>1</v>
      </c>
      <c r="BV66" s="82">
        <v>1</v>
      </c>
      <c r="BW66" s="94">
        <v>1</v>
      </c>
      <c r="BX66" s="48"/>
      <c r="BY66" s="97">
        <v>1</v>
      </c>
      <c r="BZ66" s="48">
        <v>1</v>
      </c>
      <c r="CA66" s="40">
        <f t="shared" si="7"/>
        <v>1</v>
      </c>
      <c r="CB66" s="94">
        <v>1</v>
      </c>
      <c r="CC66" s="94">
        <v>1</v>
      </c>
      <c r="CD66" s="94">
        <v>1</v>
      </c>
      <c r="CE66" s="40">
        <f t="shared" si="8"/>
        <v>1</v>
      </c>
      <c r="CF66" s="73"/>
      <c r="CG66" s="41">
        <f t="shared" si="23"/>
        <v>17721.875</v>
      </c>
      <c r="CH66" s="41">
        <f t="shared" si="9"/>
        <v>290984816.08072913</v>
      </c>
      <c r="CI66" s="41">
        <f t="shared" si="10"/>
        <v>106929700.11393228</v>
      </c>
      <c r="CJ66" s="41">
        <f t="shared" si="11"/>
        <v>1939898.7738715275</v>
      </c>
      <c r="CK66" s="41">
        <f t="shared" si="12"/>
        <v>712864.66742621525</v>
      </c>
      <c r="CL66" s="68">
        <f t="shared" si="13"/>
        <v>2187443.359375</v>
      </c>
      <c r="CM66" s="41">
        <f t="shared" si="14"/>
        <v>1080684.5703125</v>
      </c>
      <c r="CN66" s="41" t="str">
        <f t="shared" si="24"/>
        <v/>
      </c>
      <c r="CO66" s="39">
        <f t="shared" si="15"/>
        <v>2039016357421.875</v>
      </c>
      <c r="CP66" s="78">
        <f t="shared" si="16"/>
        <v>0.24054185701529165</v>
      </c>
      <c r="CQ66" s="38">
        <f t="shared" si="17"/>
        <v>0</v>
      </c>
      <c r="CR66" s="38">
        <f t="shared" si="18"/>
        <v>0</v>
      </c>
      <c r="CT66" s="38">
        <f t="shared" si="19"/>
        <v>0</v>
      </c>
      <c r="CU66" s="38">
        <f t="shared" si="20"/>
        <v>690</v>
      </c>
      <c r="CV66" s="118">
        <f t="shared" si="25"/>
        <v>1.7272727272727273</v>
      </c>
      <c r="CW66" s="118">
        <f t="shared" si="26"/>
        <v>0.2975206611570248</v>
      </c>
      <c r="CZ66" s="118">
        <f t="shared" si="27"/>
        <v>0.96931342947052057</v>
      </c>
      <c r="DE66" s="125">
        <f t="shared" si="28"/>
        <v>1.0166220561537915</v>
      </c>
    </row>
    <row r="67" spans="1:109" s="38" customFormat="1" x14ac:dyDescent="0.25">
      <c r="A67" s="38">
        <v>64</v>
      </c>
      <c r="B67" s="38" t="s">
        <v>405</v>
      </c>
      <c r="C67" s="113"/>
      <c r="E67" s="38" t="s">
        <v>405</v>
      </c>
      <c r="F67" s="120" t="s">
        <v>171</v>
      </c>
      <c r="G67" s="118" t="s">
        <v>630</v>
      </c>
      <c r="H67" s="38">
        <v>300</v>
      </c>
      <c r="I67" s="38">
        <v>300</v>
      </c>
      <c r="J67" s="38">
        <v>300</v>
      </c>
      <c r="K67" s="38">
        <v>23.75</v>
      </c>
      <c r="L67" s="38">
        <v>23.75</v>
      </c>
      <c r="M67" s="38">
        <v>13.75</v>
      </c>
      <c r="N67" s="38">
        <v>0</v>
      </c>
      <c r="O67" s="38">
        <v>0</v>
      </c>
      <c r="P67" s="163">
        <v>17557.202276874657</v>
      </c>
      <c r="Q67" s="39">
        <f t="shared" si="29"/>
        <v>2</v>
      </c>
      <c r="R67" s="40">
        <f t="shared" si="32"/>
        <v>1</v>
      </c>
      <c r="S67" s="40">
        <f t="shared" si="33"/>
        <v>1</v>
      </c>
      <c r="T67" s="120" t="s">
        <v>208</v>
      </c>
      <c r="W67" s="118">
        <v>1</v>
      </c>
      <c r="X67" s="38">
        <v>0</v>
      </c>
      <c r="Y67" s="38">
        <v>0</v>
      </c>
      <c r="Z67" s="94">
        <v>462.80324339875875</v>
      </c>
      <c r="AA67" s="125">
        <v>0</v>
      </c>
      <c r="AB67" s="125">
        <v>0</v>
      </c>
      <c r="AE67" s="38">
        <v>20</v>
      </c>
      <c r="AF67" s="123">
        <v>690</v>
      </c>
      <c r="AG67" s="124">
        <v>210000</v>
      </c>
      <c r="AH67" s="94">
        <v>13.205</v>
      </c>
      <c r="AI67" s="97">
        <v>4.2274876589709907</v>
      </c>
      <c r="AJ67" s="97">
        <v>26.421797868568689</v>
      </c>
      <c r="AK67" s="125">
        <v>4.1183199999999998</v>
      </c>
      <c r="AL67" s="121">
        <v>1.0166220561537915</v>
      </c>
      <c r="AM67" s="114">
        <v>0.15781817803399489</v>
      </c>
      <c r="AN67" s="118">
        <f t="shared" si="21"/>
        <v>0.16044144065136504</v>
      </c>
      <c r="AO67" s="114">
        <v>0.15586827287400998</v>
      </c>
      <c r="AP67" s="177">
        <v>0.50552767558026701</v>
      </c>
      <c r="AQ67" s="173">
        <v>2.5</v>
      </c>
      <c r="AR67" s="94">
        <v>1</v>
      </c>
      <c r="AT67" s="97">
        <v>1</v>
      </c>
      <c r="AU67" s="38">
        <v>1</v>
      </c>
      <c r="AW67" s="38">
        <v>0.67</v>
      </c>
      <c r="BA67" s="38">
        <f t="shared" si="3"/>
        <v>0.50552767558026701</v>
      </c>
      <c r="BB67" s="79"/>
      <c r="BC67" s="94">
        <v>1</v>
      </c>
      <c r="BD67" s="94"/>
      <c r="BE67" s="97">
        <v>1</v>
      </c>
      <c r="BF67" s="38">
        <v>1</v>
      </c>
      <c r="BG67" s="40">
        <f t="shared" si="4"/>
        <v>1</v>
      </c>
      <c r="BH67" s="94"/>
      <c r="BI67" s="94"/>
      <c r="BJ67" s="94"/>
      <c r="BK67" s="40">
        <f t="shared" si="22"/>
        <v>1</v>
      </c>
      <c r="BL67" s="73"/>
      <c r="BM67" s="94">
        <v>1</v>
      </c>
      <c r="BO67" s="97">
        <v>1</v>
      </c>
      <c r="BP67" s="38">
        <v>1</v>
      </c>
      <c r="BQ67" s="40">
        <f t="shared" si="5"/>
        <v>1</v>
      </c>
      <c r="BR67" s="94">
        <v>1</v>
      </c>
      <c r="BS67" s="94">
        <v>1</v>
      </c>
      <c r="BT67" s="94">
        <v>1</v>
      </c>
      <c r="BU67" s="40">
        <f t="shared" si="6"/>
        <v>1</v>
      </c>
      <c r="BV67" s="82">
        <v>1</v>
      </c>
      <c r="BW67" s="94">
        <v>1</v>
      </c>
      <c r="BX67" s="48"/>
      <c r="BY67" s="97">
        <v>1</v>
      </c>
      <c r="BZ67" s="48">
        <v>1</v>
      </c>
      <c r="CA67" s="40">
        <f t="shared" si="7"/>
        <v>1</v>
      </c>
      <c r="CB67" s="94">
        <v>1</v>
      </c>
      <c r="CC67" s="94">
        <v>1</v>
      </c>
      <c r="CD67" s="94">
        <v>1</v>
      </c>
      <c r="CE67" s="40">
        <f t="shared" si="8"/>
        <v>1</v>
      </c>
      <c r="CF67" s="73"/>
      <c r="CG67" s="41">
        <f t="shared" si="23"/>
        <v>17721.875</v>
      </c>
      <c r="CH67" s="41">
        <f t="shared" si="9"/>
        <v>290984816.08072913</v>
      </c>
      <c r="CI67" s="41">
        <f t="shared" si="10"/>
        <v>106929700.11393228</v>
      </c>
      <c r="CJ67" s="41">
        <f t="shared" si="11"/>
        <v>1939898.7738715275</v>
      </c>
      <c r="CK67" s="41">
        <f t="shared" si="12"/>
        <v>712864.66742621525</v>
      </c>
      <c r="CL67" s="68">
        <f t="shared" si="13"/>
        <v>2187443.359375</v>
      </c>
      <c r="CM67" s="41">
        <f t="shared" si="14"/>
        <v>1080684.5703125</v>
      </c>
      <c r="CN67" s="41" t="str">
        <f t="shared" si="24"/>
        <v/>
      </c>
      <c r="CO67" s="39">
        <f t="shared" si="15"/>
        <v>2039016357421.875</v>
      </c>
      <c r="CP67" s="78">
        <f t="shared" si="16"/>
        <v>0.15586827287400998</v>
      </c>
      <c r="CQ67" s="38">
        <f t="shared" si="17"/>
        <v>0</v>
      </c>
      <c r="CR67" s="38">
        <f t="shared" si="18"/>
        <v>0</v>
      </c>
      <c r="CT67" s="38">
        <f t="shared" si="19"/>
        <v>0</v>
      </c>
      <c r="CU67" s="38">
        <f t="shared" si="20"/>
        <v>690</v>
      </c>
      <c r="CV67" s="118">
        <f t="shared" si="25"/>
        <v>1.7272727272727273</v>
      </c>
      <c r="CW67" s="118">
        <f t="shared" si="26"/>
        <v>0.2975206611570248</v>
      </c>
      <c r="CZ67" s="118">
        <f t="shared" si="27"/>
        <v>0.97149634309696564</v>
      </c>
      <c r="DE67" s="125">
        <f t="shared" si="28"/>
        <v>1.0166220561537915</v>
      </c>
    </row>
    <row r="68" spans="1:109" s="38" customFormat="1" x14ac:dyDescent="0.25">
      <c r="A68" s="38">
        <v>65</v>
      </c>
      <c r="B68" s="38" t="s">
        <v>406</v>
      </c>
      <c r="C68" s="113"/>
      <c r="E68" s="38" t="s">
        <v>406</v>
      </c>
      <c r="F68" s="120" t="s">
        <v>171</v>
      </c>
      <c r="G68" s="118" t="s">
        <v>630</v>
      </c>
      <c r="H68" s="38">
        <v>300</v>
      </c>
      <c r="I68" s="38">
        <v>300</v>
      </c>
      <c r="J68" s="38">
        <v>300</v>
      </c>
      <c r="K68" s="38">
        <v>19.95</v>
      </c>
      <c r="L68" s="38">
        <v>19.95</v>
      </c>
      <c r="M68" s="38">
        <v>11.55</v>
      </c>
      <c r="N68" s="38">
        <v>0</v>
      </c>
      <c r="O68" s="38">
        <v>0</v>
      </c>
      <c r="P68" s="163">
        <v>2133.0966088319756</v>
      </c>
      <c r="Q68" s="39">
        <f t="shared" si="29"/>
        <v>3</v>
      </c>
      <c r="R68" s="40">
        <f t="shared" ref="R68:R131" si="34">J68/H68</f>
        <v>1</v>
      </c>
      <c r="S68" s="40">
        <f t="shared" ref="S68:S131" si="35">I68/H68</f>
        <v>1</v>
      </c>
      <c r="T68" s="120" t="s">
        <v>208</v>
      </c>
      <c r="W68" s="118">
        <v>1</v>
      </c>
      <c r="X68" s="38">
        <v>0</v>
      </c>
      <c r="Y68" s="38">
        <v>0</v>
      </c>
      <c r="Z68" s="94">
        <v>2801.9295645885359</v>
      </c>
      <c r="AA68" s="125">
        <v>0</v>
      </c>
      <c r="AB68" s="125">
        <v>0</v>
      </c>
      <c r="AE68" s="38">
        <v>20</v>
      </c>
      <c r="AF68" s="123">
        <v>690</v>
      </c>
      <c r="AG68" s="124">
        <v>210000</v>
      </c>
      <c r="AH68" s="94">
        <v>9.2965999999999998</v>
      </c>
      <c r="AI68" s="97">
        <v>40.972427162657347</v>
      </c>
      <c r="AJ68" s="97">
        <v>3.6875184446391613</v>
      </c>
      <c r="AK68" s="125">
        <v>3.57212</v>
      </c>
      <c r="AL68" s="121">
        <v>0.97094580084000337</v>
      </c>
      <c r="AM68" s="114">
        <v>1.0495649196349235</v>
      </c>
      <c r="AN68" s="118">
        <f t="shared" si="21"/>
        <v>1.0190706514285046</v>
      </c>
      <c r="AO68" s="114">
        <v>0.96870566307080441</v>
      </c>
      <c r="AP68" s="177">
        <v>0.60225226849324431</v>
      </c>
      <c r="AQ68" s="173">
        <v>0.3</v>
      </c>
      <c r="AR68" s="94">
        <v>1</v>
      </c>
      <c r="AT68" s="97">
        <v>1</v>
      </c>
      <c r="AU68" s="38">
        <v>1</v>
      </c>
      <c r="AW68" s="38">
        <v>0.67</v>
      </c>
      <c r="BA68" s="38">
        <f t="shared" ref="BA68:BA131" si="36">AP68</f>
        <v>0.60225226849324431</v>
      </c>
      <c r="BB68" s="79"/>
      <c r="BC68" s="94">
        <v>1</v>
      </c>
      <c r="BD68" s="94"/>
      <c r="BE68" s="97">
        <v>1</v>
      </c>
      <c r="BF68" s="38">
        <v>1</v>
      </c>
      <c r="BG68" s="40">
        <f t="shared" ref="BG68:BG131" si="37">IF(BE68=0,0,BF68/BE68)</f>
        <v>1</v>
      </c>
      <c r="BH68" s="94"/>
      <c r="BI68" s="94"/>
      <c r="BJ68" s="94"/>
      <c r="BK68" s="40">
        <f t="shared" ref="BK68:BK131" si="38">IF(BC68=0,0,SQRT(BE68/BC68))</f>
        <v>1</v>
      </c>
      <c r="BL68" s="73"/>
      <c r="BM68" s="94">
        <v>1</v>
      </c>
      <c r="BO68" s="97">
        <v>1</v>
      </c>
      <c r="BP68" s="38">
        <v>1</v>
      </c>
      <c r="BQ68" s="40">
        <f t="shared" ref="BQ68:BQ131" si="39">IF(BO68=0,0,BP68/BO68)</f>
        <v>1</v>
      </c>
      <c r="BR68" s="94">
        <v>1</v>
      </c>
      <c r="BS68" s="94">
        <v>1</v>
      </c>
      <c r="BT68" s="94">
        <v>1</v>
      </c>
      <c r="BU68" s="40">
        <f t="shared" ref="BU68:BU131" si="40">IF(BM68=0,0,SQRT(BO68/BM68))</f>
        <v>1</v>
      </c>
      <c r="BV68" s="82">
        <v>1</v>
      </c>
      <c r="BW68" s="94">
        <v>1</v>
      </c>
      <c r="BX68" s="48"/>
      <c r="BY68" s="97">
        <v>1</v>
      </c>
      <c r="BZ68" s="48">
        <v>1</v>
      </c>
      <c r="CA68" s="40">
        <f t="shared" ref="CA68:CA131" si="41">IF(BY68=0,0,BZ68/BY68)</f>
        <v>1</v>
      </c>
      <c r="CB68" s="94">
        <v>1</v>
      </c>
      <c r="CC68" s="94">
        <v>1</v>
      </c>
      <c r="CD68" s="94">
        <v>1</v>
      </c>
      <c r="CE68" s="40">
        <f t="shared" ref="CE68:CE131" si="42">IF(BW68=0,0,SQRT(BY68/BW68))</f>
        <v>1</v>
      </c>
      <c r="CF68" s="73"/>
      <c r="CG68" s="41">
        <f t="shared" ref="CG68:CG131" si="43">N68^2*(4-PI())+2*L68*I68+(J68-2*L68)*M68</f>
        <v>14974.155000000001</v>
      </c>
      <c r="CH68" s="41">
        <f t="shared" ref="CH68:CH131" si="44">(1/12)*(I68*J68^3-(I68-M68)*(J68-2*L68)^3)+0.03*N68^4+0.2146*N68^2*(J68-2*L68-0.4468*N68)^2</f>
        <v>252029231.98346239</v>
      </c>
      <c r="CI68" s="41">
        <f t="shared" ref="CI68:CI131" si="45">(1/12)*(2*L68*I68^3+(J68-2*L68)*M68^3)+0.03*N68^4+0.2146*N68^2*(M68+0.4468*N68)^2</f>
        <v>89808396.815615624</v>
      </c>
      <c r="CJ68" s="41">
        <f t="shared" ref="CJ68:CJ131" si="46">CH68/(J68/2)</f>
        <v>1680194.8798897492</v>
      </c>
      <c r="CK68" s="41">
        <f t="shared" ref="CK68:CK131" si="47">CI68/(I68/2)</f>
        <v>598722.64543743746</v>
      </c>
      <c r="CL68" s="68">
        <f t="shared" ref="CL68:CL131" si="48">M68*J68^2/4+(I68-M68)*(J68-L68)*L68+(4-PI())*N68^2*(J68-2*L68)/2+(3*PI()-10)*N68^3/3</f>
        <v>1871444.428875</v>
      </c>
      <c r="CM68" s="41">
        <f t="shared" ref="CM68:CM131" si="49">I68^2*L68/2+(J68-2*L68)*M68^2/4+N68^3*(10/3-PI())+(2-PI()/2)*M68*N68^2</f>
        <v>906424.49756249995</v>
      </c>
      <c r="CN68" s="41" t="str">
        <f t="shared" si="24"/>
        <v/>
      </c>
      <c r="CO68" s="39">
        <f t="shared" ref="CO68:CO131" si="50">1/24*(J68-L68)^2*I68^3*L68</f>
        <v>1760218481109.375</v>
      </c>
      <c r="CP68" s="78">
        <f t="shared" ref="CP68:CP131" si="51">AK68*Z68*1000/(CU68*CG68)</f>
        <v>0.9687056630708043</v>
      </c>
      <c r="CQ68" s="38">
        <f t="shared" ref="CQ68:CQ131" si="52">AK68*AA68*1000000/(CU68*CL68)</f>
        <v>0</v>
      </c>
      <c r="CR68" s="38">
        <f t="shared" ref="CR68:CR131" si="53">AK68*AB68*1000000/(CU68*CM68)</f>
        <v>0</v>
      </c>
      <c r="CT68" s="38">
        <f t="shared" ref="CT68:CT131" si="54">IF(AND(CR68=0,CQ68=0),0,IF(CP68=0,90,IF(AND(CP68&lt;&gt;0,CQ68&lt;&gt;0,CR68=0),ATAN(CQ68/CP68)/PI()*180,IF(AND(CP68&lt;&gt;0,CQ68=0,CR68&lt;&gt;0),ATAN(CR68/CP68)/PI()*180,ATAN(CQ68/CP68/COS(CS68/180*PI()))/PI()*180))))</f>
        <v>0</v>
      </c>
      <c r="CU68" s="38">
        <f t="shared" ref="CU68:CU131" si="55">IF(AE68=20,1,IF(AE68=350,1,IF(AE68=450,0.89,IF(AE68=550,0.625,0.23))))*AF68</f>
        <v>690</v>
      </c>
      <c r="CV68" s="118">
        <f t="shared" si="25"/>
        <v>1.7272727272727273</v>
      </c>
      <c r="CW68" s="118">
        <f t="shared" si="26"/>
        <v>0.35419126328217232</v>
      </c>
      <c r="CZ68" s="118">
        <f t="shared" si="27"/>
        <v>0.95057753033403525</v>
      </c>
      <c r="DE68" s="125">
        <f t="shared" si="28"/>
        <v>0.97094580084000337</v>
      </c>
    </row>
    <row r="69" spans="1:109" s="38" customFormat="1" x14ac:dyDescent="0.25">
      <c r="A69" s="38">
        <v>66</v>
      </c>
      <c r="B69" s="38" t="s">
        <v>407</v>
      </c>
      <c r="C69" s="113"/>
      <c r="E69" s="38" t="s">
        <v>407</v>
      </c>
      <c r="F69" s="120" t="s">
        <v>171</v>
      </c>
      <c r="G69" s="118" t="s">
        <v>630</v>
      </c>
      <c r="H69" s="38">
        <v>300</v>
      </c>
      <c r="I69" s="38">
        <v>300</v>
      </c>
      <c r="J69" s="38">
        <v>300</v>
      </c>
      <c r="K69" s="38">
        <v>19.95</v>
      </c>
      <c r="L69" s="38">
        <v>19.95</v>
      </c>
      <c r="M69" s="38">
        <v>11.55</v>
      </c>
      <c r="N69" s="38">
        <v>0</v>
      </c>
      <c r="O69" s="38">
        <v>0</v>
      </c>
      <c r="P69" s="163">
        <v>3555.1610147199594</v>
      </c>
      <c r="Q69" s="39">
        <f t="shared" ref="Q69:Q132" si="56">MAX(IF((H69/2/K69)&lt;145/SQRT(AF69),1,IF((H69/2/K69)&lt;170/SQRT(AF69),2,IF((H69/2/K69)&lt;200/SQRT(AF69),3,4))),IF(((J69-2*K69)/M69)&lt;1100/SQRT(AF69),1,IF(((J69-2*K69)/M69)&lt;1700/SQRT(AF69),2,IF(((J69-2*K69)/M69)&lt;1900/SQRT(AF69),3,4))))</f>
        <v>3</v>
      </c>
      <c r="R69" s="40">
        <f t="shared" si="34"/>
        <v>1</v>
      </c>
      <c r="S69" s="40">
        <f t="shared" si="35"/>
        <v>1</v>
      </c>
      <c r="T69" s="120" t="s">
        <v>208</v>
      </c>
      <c r="W69" s="118">
        <v>1</v>
      </c>
      <c r="X69" s="38">
        <v>0</v>
      </c>
      <c r="Y69" s="38">
        <v>0</v>
      </c>
      <c r="Z69" s="94">
        <v>2488.5497320041536</v>
      </c>
      <c r="AA69" s="125">
        <v>0</v>
      </c>
      <c r="AB69" s="125">
        <v>0</v>
      </c>
      <c r="AE69" s="38">
        <v>20</v>
      </c>
      <c r="AF69" s="123">
        <v>690</v>
      </c>
      <c r="AG69" s="124">
        <v>210000</v>
      </c>
      <c r="AH69" s="94">
        <v>9.2965999999999998</v>
      </c>
      <c r="AI69" s="97">
        <v>16.607531394084681</v>
      </c>
      <c r="AJ69" s="97">
        <v>4.1518828485211712</v>
      </c>
      <c r="AK69" s="125">
        <v>3.7747000000000002</v>
      </c>
      <c r="AL69" s="121">
        <v>0.97094580084000337</v>
      </c>
      <c r="AM69" s="114">
        <v>0.94421739317532427</v>
      </c>
      <c r="AN69" s="118">
        <f t="shared" ref="AN69:AN132" si="57">AM69*AL69</f>
        <v>0.91678391298367556</v>
      </c>
      <c r="AO69" s="114">
        <v>0.90915378340804653</v>
      </c>
      <c r="AP69" s="177">
        <v>0.60225226849324431</v>
      </c>
      <c r="AQ69" s="173">
        <v>0.5</v>
      </c>
      <c r="AR69" s="94">
        <v>1</v>
      </c>
      <c r="AT69" s="97">
        <v>1</v>
      </c>
      <c r="AU69" s="38">
        <v>1</v>
      </c>
      <c r="AW69" s="38">
        <v>0.67</v>
      </c>
      <c r="BA69" s="38">
        <f t="shared" si="36"/>
        <v>0.60225226849324431</v>
      </c>
      <c r="BB69" s="79"/>
      <c r="BC69" s="94">
        <v>1</v>
      </c>
      <c r="BD69" s="94"/>
      <c r="BE69" s="97">
        <v>1</v>
      </c>
      <c r="BF69" s="38">
        <v>1</v>
      </c>
      <c r="BG69" s="40">
        <f t="shared" si="37"/>
        <v>1</v>
      </c>
      <c r="BH69" s="94"/>
      <c r="BI69" s="94"/>
      <c r="BJ69" s="94"/>
      <c r="BK69" s="40">
        <f t="shared" si="38"/>
        <v>1</v>
      </c>
      <c r="BL69" s="73"/>
      <c r="BM69" s="94">
        <v>1</v>
      </c>
      <c r="BO69" s="97">
        <v>1</v>
      </c>
      <c r="BP69" s="38">
        <v>1</v>
      </c>
      <c r="BQ69" s="40">
        <f t="shared" si="39"/>
        <v>1</v>
      </c>
      <c r="BR69" s="94">
        <v>1</v>
      </c>
      <c r="BS69" s="94">
        <v>1</v>
      </c>
      <c r="BT69" s="94">
        <v>1</v>
      </c>
      <c r="BU69" s="40">
        <f t="shared" si="40"/>
        <v>1</v>
      </c>
      <c r="BV69" s="82">
        <v>1</v>
      </c>
      <c r="BW69" s="94">
        <v>1</v>
      </c>
      <c r="BX69" s="48"/>
      <c r="BY69" s="97">
        <v>1</v>
      </c>
      <c r="BZ69" s="48">
        <v>1</v>
      </c>
      <c r="CA69" s="40">
        <f t="shared" si="41"/>
        <v>1</v>
      </c>
      <c r="CB69" s="94">
        <v>1</v>
      </c>
      <c r="CC69" s="94">
        <v>1</v>
      </c>
      <c r="CD69" s="94">
        <v>1</v>
      </c>
      <c r="CE69" s="40">
        <f t="shared" si="42"/>
        <v>1</v>
      </c>
      <c r="CF69" s="73"/>
      <c r="CG69" s="41">
        <f t="shared" si="43"/>
        <v>14974.155000000001</v>
      </c>
      <c r="CH69" s="41">
        <f t="shared" si="44"/>
        <v>252029231.98346239</v>
      </c>
      <c r="CI69" s="41">
        <f t="shared" si="45"/>
        <v>89808396.815615624</v>
      </c>
      <c r="CJ69" s="41">
        <f t="shared" si="46"/>
        <v>1680194.8798897492</v>
      </c>
      <c r="CK69" s="41">
        <f t="shared" si="47"/>
        <v>598722.64543743746</v>
      </c>
      <c r="CL69" s="68">
        <f t="shared" si="48"/>
        <v>1871444.428875</v>
      </c>
      <c r="CM69" s="41">
        <f t="shared" si="49"/>
        <v>906424.49756249995</v>
      </c>
      <c r="CN69" s="41" t="str">
        <f t="shared" ref="CN69:CN132" si="58">IF(E69="IPE120",17020,IF(E69="IPE220",90620,IF(E69="IPE270",158680,IF(E69="IPE360",374330,IF(E69="IPE400",509600,IF(E69="IPE600",1659330,IF(E69="HEA120",59800,IF(E69="HEA240",412430,IF(E69="HEA300",847130,IF(E69="HEA400",1926360,IF(E69="HEA500",3199230,IF(E69="HEA600",3725480,IF(E69="HEA1000",8423130,"")))))))))))))</f>
        <v/>
      </c>
      <c r="CO69" s="39">
        <f t="shared" si="50"/>
        <v>1760218481109.375</v>
      </c>
      <c r="CP69" s="78">
        <f t="shared" si="51"/>
        <v>0.90915378340804665</v>
      </c>
      <c r="CQ69" s="38">
        <f t="shared" si="52"/>
        <v>0</v>
      </c>
      <c r="CR69" s="38">
        <f t="shared" si="53"/>
        <v>0</v>
      </c>
      <c r="CT69" s="38">
        <f t="shared" si="54"/>
        <v>0</v>
      </c>
      <c r="CU69" s="38">
        <f t="shared" si="55"/>
        <v>690</v>
      </c>
      <c r="CV69" s="118">
        <f t="shared" ref="CV69:CV132" si="59">(J69*K69)/(H69*M69)</f>
        <v>1.7272727272727273</v>
      </c>
      <c r="CW69" s="118">
        <f t="shared" ref="CW69:CW132" si="60">0.5*(J69/M69 + I69/L69)*(L69/M69)*0.01</f>
        <v>0.35419126328217232</v>
      </c>
      <c r="CZ69" s="118">
        <f t="shared" ref="CZ69:CZ132" si="61">AO69/AN69</f>
        <v>0.99167728679837241</v>
      </c>
      <c r="DE69" s="125">
        <f t="shared" ref="DE69:DE132" si="62">AL69</f>
        <v>0.97094580084000337</v>
      </c>
    </row>
    <row r="70" spans="1:109" s="38" customFormat="1" x14ac:dyDescent="0.25">
      <c r="A70" s="38">
        <v>67</v>
      </c>
      <c r="B70" s="38" t="s">
        <v>408</v>
      </c>
      <c r="C70" s="113"/>
      <c r="E70" s="38" t="s">
        <v>408</v>
      </c>
      <c r="F70" s="120" t="s">
        <v>171</v>
      </c>
      <c r="G70" s="118" t="s">
        <v>630</v>
      </c>
      <c r="H70" s="38">
        <v>300</v>
      </c>
      <c r="I70" s="38">
        <v>300</v>
      </c>
      <c r="J70" s="38">
        <v>300</v>
      </c>
      <c r="K70" s="38">
        <v>19.95</v>
      </c>
      <c r="L70" s="38">
        <v>19.95</v>
      </c>
      <c r="M70" s="38">
        <v>11.55</v>
      </c>
      <c r="N70" s="38">
        <v>0</v>
      </c>
      <c r="O70" s="38">
        <v>0</v>
      </c>
      <c r="P70" s="163">
        <v>5332.7415220799394</v>
      </c>
      <c r="Q70" s="39">
        <f t="shared" si="56"/>
        <v>3</v>
      </c>
      <c r="R70" s="40">
        <f t="shared" si="34"/>
        <v>1</v>
      </c>
      <c r="S70" s="40">
        <f t="shared" si="35"/>
        <v>1</v>
      </c>
      <c r="T70" s="120" t="s">
        <v>208</v>
      </c>
      <c r="W70" s="118">
        <v>1</v>
      </c>
      <c r="X70" s="38">
        <v>0</v>
      </c>
      <c r="Y70" s="38">
        <v>0</v>
      </c>
      <c r="Z70" s="94">
        <v>2047.3517777764632</v>
      </c>
      <c r="AA70" s="125">
        <v>0</v>
      </c>
      <c r="AB70" s="125">
        <v>0</v>
      </c>
      <c r="AE70" s="38">
        <v>20</v>
      </c>
      <c r="AF70" s="123">
        <v>690</v>
      </c>
      <c r="AG70" s="124">
        <v>210000</v>
      </c>
      <c r="AH70" s="94">
        <v>9.2965999999999998</v>
      </c>
      <c r="AI70" s="97">
        <v>8.9717346082796663</v>
      </c>
      <c r="AJ70" s="97">
        <v>5.0466007171573137</v>
      </c>
      <c r="AK70" s="125">
        <v>4.1605999999999996</v>
      </c>
      <c r="AL70" s="121">
        <v>0.97094580084000337</v>
      </c>
      <c r="AM70" s="114">
        <v>0.856073274295722</v>
      </c>
      <c r="AN70" s="118">
        <f t="shared" si="57"/>
        <v>0.83120075088878365</v>
      </c>
      <c r="AO70" s="114">
        <v>0.82443613695351214</v>
      </c>
      <c r="AP70" s="177">
        <v>0.60225226849324431</v>
      </c>
      <c r="AQ70" s="173">
        <v>0.75</v>
      </c>
      <c r="AR70" s="94">
        <v>1</v>
      </c>
      <c r="AT70" s="97">
        <v>1</v>
      </c>
      <c r="AU70" s="38">
        <v>1</v>
      </c>
      <c r="AW70" s="38">
        <v>0.67</v>
      </c>
      <c r="BA70" s="38">
        <f t="shared" si="36"/>
        <v>0.60225226849324431</v>
      </c>
      <c r="BB70" s="79"/>
      <c r="BC70" s="94">
        <v>1</v>
      </c>
      <c r="BD70" s="94"/>
      <c r="BE70" s="97">
        <v>1</v>
      </c>
      <c r="BF70" s="38">
        <v>1</v>
      </c>
      <c r="BG70" s="40">
        <f t="shared" si="37"/>
        <v>1</v>
      </c>
      <c r="BH70" s="94"/>
      <c r="BI70" s="94"/>
      <c r="BJ70" s="94"/>
      <c r="BK70" s="40">
        <f t="shared" si="38"/>
        <v>1</v>
      </c>
      <c r="BL70" s="73"/>
      <c r="BM70" s="94">
        <v>1</v>
      </c>
      <c r="BO70" s="97">
        <v>1</v>
      </c>
      <c r="BP70" s="38">
        <v>1</v>
      </c>
      <c r="BQ70" s="40">
        <f t="shared" si="39"/>
        <v>1</v>
      </c>
      <c r="BR70" s="94">
        <v>1</v>
      </c>
      <c r="BS70" s="94">
        <v>1</v>
      </c>
      <c r="BT70" s="94">
        <v>1</v>
      </c>
      <c r="BU70" s="40">
        <f t="shared" si="40"/>
        <v>1</v>
      </c>
      <c r="BV70" s="82">
        <v>1</v>
      </c>
      <c r="BW70" s="94">
        <v>1</v>
      </c>
      <c r="BX70" s="48"/>
      <c r="BY70" s="97">
        <v>1</v>
      </c>
      <c r="BZ70" s="48">
        <v>1</v>
      </c>
      <c r="CA70" s="40">
        <f t="shared" si="41"/>
        <v>1</v>
      </c>
      <c r="CB70" s="94">
        <v>1</v>
      </c>
      <c r="CC70" s="94">
        <v>1</v>
      </c>
      <c r="CD70" s="94">
        <v>1</v>
      </c>
      <c r="CE70" s="40">
        <f t="shared" si="42"/>
        <v>1</v>
      </c>
      <c r="CF70" s="73"/>
      <c r="CG70" s="41">
        <f t="shared" si="43"/>
        <v>14974.155000000001</v>
      </c>
      <c r="CH70" s="41">
        <f t="shared" si="44"/>
        <v>252029231.98346239</v>
      </c>
      <c r="CI70" s="41">
        <f t="shared" si="45"/>
        <v>89808396.815615624</v>
      </c>
      <c r="CJ70" s="41">
        <f t="shared" si="46"/>
        <v>1680194.8798897492</v>
      </c>
      <c r="CK70" s="41">
        <f t="shared" si="47"/>
        <v>598722.64543743746</v>
      </c>
      <c r="CL70" s="68">
        <f t="shared" si="48"/>
        <v>1871444.428875</v>
      </c>
      <c r="CM70" s="41">
        <f t="shared" si="49"/>
        <v>906424.49756249995</v>
      </c>
      <c r="CN70" s="41" t="str">
        <f t="shared" si="58"/>
        <v/>
      </c>
      <c r="CO70" s="39">
        <f t="shared" si="50"/>
        <v>1760218481109.375</v>
      </c>
      <c r="CP70" s="78">
        <f t="shared" si="51"/>
        <v>0.82443613695351203</v>
      </c>
      <c r="CQ70" s="38">
        <f t="shared" si="52"/>
        <v>0</v>
      </c>
      <c r="CR70" s="38">
        <f t="shared" si="53"/>
        <v>0</v>
      </c>
      <c r="CT70" s="38">
        <f t="shared" si="54"/>
        <v>0</v>
      </c>
      <c r="CU70" s="38">
        <f t="shared" si="55"/>
        <v>690</v>
      </c>
      <c r="CV70" s="118">
        <f t="shared" si="59"/>
        <v>1.7272727272727273</v>
      </c>
      <c r="CW70" s="118">
        <f t="shared" si="60"/>
        <v>0.35419126328217232</v>
      </c>
      <c r="CZ70" s="118">
        <f t="shared" si="61"/>
        <v>0.99186163640006553</v>
      </c>
      <c r="DE70" s="125">
        <f t="shared" si="62"/>
        <v>0.97094580084000337</v>
      </c>
    </row>
    <row r="71" spans="1:109" s="38" customFormat="1" x14ac:dyDescent="0.25">
      <c r="A71" s="38">
        <v>68</v>
      </c>
      <c r="B71" s="38" t="s">
        <v>409</v>
      </c>
      <c r="C71" s="113"/>
      <c r="E71" s="38" t="s">
        <v>409</v>
      </c>
      <c r="F71" s="120" t="s">
        <v>171</v>
      </c>
      <c r="G71" s="118" t="s">
        <v>630</v>
      </c>
      <c r="H71" s="38">
        <v>300</v>
      </c>
      <c r="I71" s="38">
        <v>300</v>
      </c>
      <c r="J71" s="38">
        <v>300</v>
      </c>
      <c r="K71" s="38">
        <v>19.95</v>
      </c>
      <c r="L71" s="38">
        <v>19.95</v>
      </c>
      <c r="M71" s="38">
        <v>11.55</v>
      </c>
      <c r="N71" s="38">
        <v>0</v>
      </c>
      <c r="O71" s="38">
        <v>0</v>
      </c>
      <c r="P71" s="163">
        <v>7110.3220294399189</v>
      </c>
      <c r="Q71" s="39">
        <f t="shared" si="56"/>
        <v>3</v>
      </c>
      <c r="R71" s="40">
        <f t="shared" si="34"/>
        <v>1</v>
      </c>
      <c r="S71" s="40">
        <f t="shared" si="35"/>
        <v>1</v>
      </c>
      <c r="T71" s="120" t="s">
        <v>208</v>
      </c>
      <c r="W71" s="118">
        <v>1</v>
      </c>
      <c r="X71" s="38">
        <v>0</v>
      </c>
      <c r="Y71" s="38">
        <v>0</v>
      </c>
      <c r="Z71" s="94">
        <v>1593.925763456376</v>
      </c>
      <c r="AA71" s="125">
        <v>0</v>
      </c>
      <c r="AB71" s="125">
        <v>0</v>
      </c>
      <c r="AE71" s="38">
        <v>20</v>
      </c>
      <c r="AF71" s="123">
        <v>690</v>
      </c>
      <c r="AG71" s="124">
        <v>210000</v>
      </c>
      <c r="AH71" s="94">
        <v>9.2965999999999998</v>
      </c>
      <c r="AI71" s="97">
        <v>6.4822134047165614</v>
      </c>
      <c r="AJ71" s="97">
        <v>6.4822134047165623</v>
      </c>
      <c r="AK71" s="125">
        <v>4.6377800000000002</v>
      </c>
      <c r="AL71" s="121">
        <v>0.97094580084000337</v>
      </c>
      <c r="AM71" s="114">
        <v>0.74822590636570929</v>
      </c>
      <c r="AN71" s="118">
        <f t="shared" si="57"/>
        <v>0.72648680186549097</v>
      </c>
      <c r="AO71" s="114">
        <v>0.71546240619376666</v>
      </c>
      <c r="AP71" s="177">
        <v>0.60225226849324431</v>
      </c>
      <c r="AQ71" s="173">
        <v>1</v>
      </c>
      <c r="AR71" s="94">
        <v>1</v>
      </c>
      <c r="AT71" s="97">
        <v>1</v>
      </c>
      <c r="AU71" s="38">
        <v>1</v>
      </c>
      <c r="AW71" s="38">
        <v>0.67</v>
      </c>
      <c r="BA71" s="38">
        <f t="shared" si="36"/>
        <v>0.60225226849324431</v>
      </c>
      <c r="BB71" s="79"/>
      <c r="BC71" s="94">
        <v>1</v>
      </c>
      <c r="BD71" s="94"/>
      <c r="BE71" s="97">
        <v>1</v>
      </c>
      <c r="BF71" s="38">
        <v>1</v>
      </c>
      <c r="BG71" s="40">
        <f t="shared" si="37"/>
        <v>1</v>
      </c>
      <c r="BH71" s="94"/>
      <c r="BI71" s="94"/>
      <c r="BJ71" s="94"/>
      <c r="BK71" s="40">
        <f t="shared" si="38"/>
        <v>1</v>
      </c>
      <c r="BL71" s="73"/>
      <c r="BM71" s="94">
        <v>1</v>
      </c>
      <c r="BO71" s="97">
        <v>1</v>
      </c>
      <c r="BP71" s="38">
        <v>1</v>
      </c>
      <c r="BQ71" s="40">
        <f t="shared" si="39"/>
        <v>1</v>
      </c>
      <c r="BR71" s="94">
        <v>1</v>
      </c>
      <c r="BS71" s="94">
        <v>1</v>
      </c>
      <c r="BT71" s="94">
        <v>1</v>
      </c>
      <c r="BU71" s="40">
        <f t="shared" si="40"/>
        <v>1</v>
      </c>
      <c r="BV71" s="82">
        <v>1</v>
      </c>
      <c r="BW71" s="94">
        <v>1</v>
      </c>
      <c r="BX71" s="48"/>
      <c r="BY71" s="97">
        <v>1</v>
      </c>
      <c r="BZ71" s="48">
        <v>1</v>
      </c>
      <c r="CA71" s="40">
        <f t="shared" si="41"/>
        <v>1</v>
      </c>
      <c r="CB71" s="94">
        <v>1</v>
      </c>
      <c r="CC71" s="94">
        <v>1</v>
      </c>
      <c r="CD71" s="94">
        <v>1</v>
      </c>
      <c r="CE71" s="40">
        <f t="shared" si="42"/>
        <v>1</v>
      </c>
      <c r="CF71" s="73"/>
      <c r="CG71" s="41">
        <f t="shared" si="43"/>
        <v>14974.155000000001</v>
      </c>
      <c r="CH71" s="41">
        <f t="shared" si="44"/>
        <v>252029231.98346239</v>
      </c>
      <c r="CI71" s="41">
        <f t="shared" si="45"/>
        <v>89808396.815615624</v>
      </c>
      <c r="CJ71" s="41">
        <f t="shared" si="46"/>
        <v>1680194.8798897492</v>
      </c>
      <c r="CK71" s="41">
        <f t="shared" si="47"/>
        <v>598722.64543743746</v>
      </c>
      <c r="CL71" s="68">
        <f t="shared" si="48"/>
        <v>1871444.428875</v>
      </c>
      <c r="CM71" s="41">
        <f t="shared" si="49"/>
        <v>906424.49756249995</v>
      </c>
      <c r="CN71" s="41" t="str">
        <f t="shared" si="58"/>
        <v/>
      </c>
      <c r="CO71" s="39">
        <f t="shared" si="50"/>
        <v>1760218481109.375</v>
      </c>
      <c r="CP71" s="78">
        <f t="shared" si="51"/>
        <v>0.71546240619376666</v>
      </c>
      <c r="CQ71" s="38">
        <f t="shared" si="52"/>
        <v>0</v>
      </c>
      <c r="CR71" s="38">
        <f t="shared" si="53"/>
        <v>0</v>
      </c>
      <c r="CT71" s="38">
        <f t="shared" si="54"/>
        <v>0</v>
      </c>
      <c r="CU71" s="38">
        <f t="shared" si="55"/>
        <v>690</v>
      </c>
      <c r="CV71" s="118">
        <f t="shared" si="59"/>
        <v>1.7272727272727273</v>
      </c>
      <c r="CW71" s="118">
        <f t="shared" si="60"/>
        <v>0.35419126328217232</v>
      </c>
      <c r="CZ71" s="118">
        <f t="shared" si="61"/>
        <v>0.98482505718835411</v>
      </c>
      <c r="DE71" s="125">
        <f t="shared" si="62"/>
        <v>0.97094580084000337</v>
      </c>
    </row>
    <row r="72" spans="1:109" s="38" customFormat="1" x14ac:dyDescent="0.25">
      <c r="A72" s="38">
        <v>69</v>
      </c>
      <c r="B72" s="38" t="s">
        <v>410</v>
      </c>
      <c r="C72" s="113"/>
      <c r="E72" s="38" t="s">
        <v>410</v>
      </c>
      <c r="F72" s="120" t="s">
        <v>171</v>
      </c>
      <c r="G72" s="118" t="s">
        <v>630</v>
      </c>
      <c r="H72" s="38">
        <v>300</v>
      </c>
      <c r="I72" s="38">
        <v>300</v>
      </c>
      <c r="J72" s="38">
        <v>300</v>
      </c>
      <c r="K72" s="38">
        <v>19.95</v>
      </c>
      <c r="L72" s="38">
        <v>19.95</v>
      </c>
      <c r="M72" s="38">
        <v>11.55</v>
      </c>
      <c r="N72" s="38">
        <v>0</v>
      </c>
      <c r="O72" s="38">
        <v>0</v>
      </c>
      <c r="P72" s="163">
        <v>9456.7282991550928</v>
      </c>
      <c r="Q72" s="39">
        <f t="shared" si="56"/>
        <v>3</v>
      </c>
      <c r="R72" s="40">
        <f t="shared" si="34"/>
        <v>1</v>
      </c>
      <c r="S72" s="40">
        <f t="shared" si="35"/>
        <v>1</v>
      </c>
      <c r="T72" s="120" t="s">
        <v>208</v>
      </c>
      <c r="W72" s="118">
        <v>1</v>
      </c>
      <c r="X72" s="38">
        <v>0</v>
      </c>
      <c r="Y72" s="38">
        <v>0</v>
      </c>
      <c r="Z72" s="94">
        <v>1111.1296027837425</v>
      </c>
      <c r="AA72" s="125">
        <v>0</v>
      </c>
      <c r="AB72" s="125">
        <v>0</v>
      </c>
      <c r="AE72" s="38">
        <v>20</v>
      </c>
      <c r="AF72" s="123">
        <v>690</v>
      </c>
      <c r="AG72" s="124">
        <v>210000</v>
      </c>
      <c r="AH72" s="94">
        <v>9.2965999999999998</v>
      </c>
      <c r="AI72" s="97">
        <v>5.2568237321193818</v>
      </c>
      <c r="AJ72" s="97">
        <v>9.2987954997459781</v>
      </c>
      <c r="AK72" s="125">
        <v>4.6494299999999997</v>
      </c>
      <c r="AL72" s="121">
        <v>0.97094580084000337</v>
      </c>
      <c r="AM72" s="114">
        <v>0.51283093602072116</v>
      </c>
      <c r="AN72" s="118">
        <f t="shared" si="57"/>
        <v>0.49793104387016762</v>
      </c>
      <c r="AO72" s="114">
        <v>0.50000346820478114</v>
      </c>
      <c r="AP72" s="177">
        <v>0.60225226849324431</v>
      </c>
      <c r="AQ72" s="173">
        <v>1.33</v>
      </c>
      <c r="AR72" s="94">
        <v>1</v>
      </c>
      <c r="AT72" s="97">
        <v>1</v>
      </c>
      <c r="AU72" s="38">
        <v>1</v>
      </c>
      <c r="AW72" s="38">
        <v>0.67</v>
      </c>
      <c r="BA72" s="38">
        <f t="shared" si="36"/>
        <v>0.60225226849324431</v>
      </c>
      <c r="BB72" s="79"/>
      <c r="BC72" s="94">
        <v>1</v>
      </c>
      <c r="BD72" s="94"/>
      <c r="BE72" s="97">
        <v>1</v>
      </c>
      <c r="BF72" s="38">
        <v>1</v>
      </c>
      <c r="BG72" s="40">
        <f t="shared" si="37"/>
        <v>1</v>
      </c>
      <c r="BH72" s="94"/>
      <c r="BI72" s="94"/>
      <c r="BJ72" s="94"/>
      <c r="BK72" s="40">
        <f t="shared" si="38"/>
        <v>1</v>
      </c>
      <c r="BL72" s="73"/>
      <c r="BM72" s="94">
        <v>1</v>
      </c>
      <c r="BO72" s="97">
        <v>1</v>
      </c>
      <c r="BP72" s="38">
        <v>1</v>
      </c>
      <c r="BQ72" s="40">
        <f t="shared" si="39"/>
        <v>1</v>
      </c>
      <c r="BR72" s="94">
        <v>1</v>
      </c>
      <c r="BS72" s="94">
        <v>1</v>
      </c>
      <c r="BT72" s="94">
        <v>1</v>
      </c>
      <c r="BU72" s="40">
        <f t="shared" si="40"/>
        <v>1</v>
      </c>
      <c r="BV72" s="82">
        <v>1</v>
      </c>
      <c r="BW72" s="94">
        <v>1</v>
      </c>
      <c r="BX72" s="48"/>
      <c r="BY72" s="97">
        <v>1</v>
      </c>
      <c r="BZ72" s="48">
        <v>1</v>
      </c>
      <c r="CA72" s="40">
        <f t="shared" si="41"/>
        <v>1</v>
      </c>
      <c r="CB72" s="94">
        <v>1</v>
      </c>
      <c r="CC72" s="94">
        <v>1</v>
      </c>
      <c r="CD72" s="94">
        <v>1</v>
      </c>
      <c r="CE72" s="40">
        <f t="shared" si="42"/>
        <v>1</v>
      </c>
      <c r="CF72" s="73"/>
      <c r="CG72" s="41">
        <f t="shared" si="43"/>
        <v>14974.155000000001</v>
      </c>
      <c r="CH72" s="41">
        <f t="shared" si="44"/>
        <v>252029231.98346239</v>
      </c>
      <c r="CI72" s="41">
        <f t="shared" si="45"/>
        <v>89808396.815615624</v>
      </c>
      <c r="CJ72" s="41">
        <f t="shared" si="46"/>
        <v>1680194.8798897492</v>
      </c>
      <c r="CK72" s="41">
        <f t="shared" si="47"/>
        <v>598722.64543743746</v>
      </c>
      <c r="CL72" s="68">
        <f t="shared" si="48"/>
        <v>1871444.428875</v>
      </c>
      <c r="CM72" s="41">
        <f t="shared" si="49"/>
        <v>906424.49756249995</v>
      </c>
      <c r="CN72" s="41" t="str">
        <f t="shared" si="58"/>
        <v/>
      </c>
      <c r="CO72" s="39">
        <f t="shared" si="50"/>
        <v>1760218481109.375</v>
      </c>
      <c r="CP72" s="78">
        <f t="shared" si="51"/>
        <v>0.50000346820478103</v>
      </c>
      <c r="CQ72" s="38">
        <f t="shared" si="52"/>
        <v>0</v>
      </c>
      <c r="CR72" s="38">
        <f t="shared" si="53"/>
        <v>0</v>
      </c>
      <c r="CT72" s="38">
        <f t="shared" si="54"/>
        <v>0</v>
      </c>
      <c r="CU72" s="38">
        <f t="shared" si="55"/>
        <v>690</v>
      </c>
      <c r="CV72" s="118">
        <f t="shared" si="59"/>
        <v>1.7272727272727273</v>
      </c>
      <c r="CW72" s="118">
        <f t="shared" si="60"/>
        <v>0.35419126328217232</v>
      </c>
      <c r="CZ72" s="118">
        <f t="shared" si="61"/>
        <v>1.0041620709536518</v>
      </c>
      <c r="DE72" s="125">
        <f t="shared" si="62"/>
        <v>0.97094580084000337</v>
      </c>
    </row>
    <row r="73" spans="1:109" s="38" customFormat="1" x14ac:dyDescent="0.25">
      <c r="A73" s="38">
        <v>70</v>
      </c>
      <c r="B73" s="38" t="s">
        <v>411</v>
      </c>
      <c r="C73" s="113"/>
      <c r="E73" s="38" t="s">
        <v>411</v>
      </c>
      <c r="F73" s="120" t="s">
        <v>171</v>
      </c>
      <c r="G73" s="118" t="s">
        <v>630</v>
      </c>
      <c r="H73" s="38">
        <v>300</v>
      </c>
      <c r="I73" s="38">
        <v>300</v>
      </c>
      <c r="J73" s="38">
        <v>300</v>
      </c>
      <c r="K73" s="38">
        <v>19.95</v>
      </c>
      <c r="L73" s="38">
        <v>19.95</v>
      </c>
      <c r="M73" s="38">
        <v>11.55</v>
      </c>
      <c r="N73" s="38">
        <v>0</v>
      </c>
      <c r="O73" s="38">
        <v>0</v>
      </c>
      <c r="P73" s="163">
        <v>11874.237789164663</v>
      </c>
      <c r="Q73" s="39">
        <f t="shared" si="56"/>
        <v>3</v>
      </c>
      <c r="R73" s="40">
        <f t="shared" si="34"/>
        <v>1</v>
      </c>
      <c r="S73" s="40">
        <f t="shared" si="35"/>
        <v>1</v>
      </c>
      <c r="T73" s="120" t="s">
        <v>208</v>
      </c>
      <c r="W73" s="118">
        <v>1</v>
      </c>
      <c r="X73" s="38">
        <v>0</v>
      </c>
      <c r="Y73" s="38">
        <v>0</v>
      </c>
      <c r="Z73" s="94">
        <v>783.18159585838055</v>
      </c>
      <c r="AA73" s="125">
        <v>0</v>
      </c>
      <c r="AB73" s="125">
        <v>0</v>
      </c>
      <c r="AE73" s="38">
        <v>20</v>
      </c>
      <c r="AF73" s="123">
        <v>690</v>
      </c>
      <c r="AG73" s="124">
        <v>210000</v>
      </c>
      <c r="AH73" s="94">
        <v>9.2965999999999998</v>
      </c>
      <c r="AI73" s="97">
        <v>4.7303796685404098</v>
      </c>
      <c r="AJ73" s="97">
        <v>13.192555857592348</v>
      </c>
      <c r="AK73" s="125">
        <v>4.42821</v>
      </c>
      <c r="AL73" s="121">
        <v>0.97094580084000337</v>
      </c>
      <c r="AM73" s="114">
        <v>0.34257880343929148</v>
      </c>
      <c r="AN73" s="118">
        <f t="shared" si="57"/>
        <v>0.33262545065617299</v>
      </c>
      <c r="AO73" s="114">
        <v>0.33565974992264708</v>
      </c>
      <c r="AP73" s="177">
        <v>0.60225226849324431</v>
      </c>
      <c r="AQ73" s="173">
        <v>1.67</v>
      </c>
      <c r="AR73" s="94">
        <v>1</v>
      </c>
      <c r="AT73" s="97">
        <v>1</v>
      </c>
      <c r="AU73" s="38">
        <v>1</v>
      </c>
      <c r="AW73" s="38">
        <v>0.67</v>
      </c>
      <c r="BA73" s="38">
        <f t="shared" si="36"/>
        <v>0.60225226849324431</v>
      </c>
      <c r="BB73" s="79"/>
      <c r="BC73" s="94">
        <v>1</v>
      </c>
      <c r="BD73" s="94"/>
      <c r="BE73" s="97">
        <v>1</v>
      </c>
      <c r="BF73" s="38">
        <v>1</v>
      </c>
      <c r="BG73" s="40">
        <f t="shared" si="37"/>
        <v>1</v>
      </c>
      <c r="BH73" s="94"/>
      <c r="BI73" s="94"/>
      <c r="BJ73" s="94"/>
      <c r="BK73" s="40">
        <f t="shared" si="38"/>
        <v>1</v>
      </c>
      <c r="BL73" s="73"/>
      <c r="BM73" s="94">
        <v>1</v>
      </c>
      <c r="BO73" s="97">
        <v>1</v>
      </c>
      <c r="BP73" s="38">
        <v>1</v>
      </c>
      <c r="BQ73" s="40">
        <f t="shared" si="39"/>
        <v>1</v>
      </c>
      <c r="BR73" s="94">
        <v>1</v>
      </c>
      <c r="BS73" s="94">
        <v>1</v>
      </c>
      <c r="BT73" s="94">
        <v>1</v>
      </c>
      <c r="BU73" s="40">
        <f t="shared" si="40"/>
        <v>1</v>
      </c>
      <c r="BV73" s="82">
        <v>1</v>
      </c>
      <c r="BW73" s="94">
        <v>1</v>
      </c>
      <c r="BX73" s="48"/>
      <c r="BY73" s="97">
        <v>1</v>
      </c>
      <c r="BZ73" s="48">
        <v>1</v>
      </c>
      <c r="CA73" s="40">
        <f t="shared" si="41"/>
        <v>1</v>
      </c>
      <c r="CB73" s="94">
        <v>1</v>
      </c>
      <c r="CC73" s="94">
        <v>1</v>
      </c>
      <c r="CD73" s="94">
        <v>1</v>
      </c>
      <c r="CE73" s="40">
        <f t="shared" si="42"/>
        <v>1</v>
      </c>
      <c r="CF73" s="73"/>
      <c r="CG73" s="41">
        <f t="shared" si="43"/>
        <v>14974.155000000001</v>
      </c>
      <c r="CH73" s="41">
        <f t="shared" si="44"/>
        <v>252029231.98346239</v>
      </c>
      <c r="CI73" s="41">
        <f t="shared" si="45"/>
        <v>89808396.815615624</v>
      </c>
      <c r="CJ73" s="41">
        <f t="shared" si="46"/>
        <v>1680194.8798897492</v>
      </c>
      <c r="CK73" s="41">
        <f t="shared" si="47"/>
        <v>598722.64543743746</v>
      </c>
      <c r="CL73" s="68">
        <f t="shared" si="48"/>
        <v>1871444.428875</v>
      </c>
      <c r="CM73" s="41">
        <f t="shared" si="49"/>
        <v>906424.49756249995</v>
      </c>
      <c r="CN73" s="41" t="str">
        <f t="shared" si="58"/>
        <v/>
      </c>
      <c r="CO73" s="39">
        <f t="shared" si="50"/>
        <v>1760218481109.375</v>
      </c>
      <c r="CP73" s="78">
        <f t="shared" si="51"/>
        <v>0.33565974992264708</v>
      </c>
      <c r="CQ73" s="38">
        <f t="shared" si="52"/>
        <v>0</v>
      </c>
      <c r="CR73" s="38">
        <f t="shared" si="53"/>
        <v>0</v>
      </c>
      <c r="CT73" s="38">
        <f t="shared" si="54"/>
        <v>0</v>
      </c>
      <c r="CU73" s="38">
        <f t="shared" si="55"/>
        <v>690</v>
      </c>
      <c r="CV73" s="118">
        <f t="shared" si="59"/>
        <v>1.7272727272727273</v>
      </c>
      <c r="CW73" s="118">
        <f t="shared" si="60"/>
        <v>0.35419126328217232</v>
      </c>
      <c r="CZ73" s="118">
        <f t="shared" si="61"/>
        <v>1.0091222702907678</v>
      </c>
      <c r="DE73" s="125">
        <f t="shared" si="62"/>
        <v>0.97094580084000337</v>
      </c>
    </row>
    <row r="74" spans="1:109" s="38" customFormat="1" x14ac:dyDescent="0.25">
      <c r="A74" s="38">
        <v>71</v>
      </c>
      <c r="B74" s="38" t="s">
        <v>412</v>
      </c>
      <c r="C74" s="113"/>
      <c r="E74" s="38" t="s">
        <v>412</v>
      </c>
      <c r="F74" s="120" t="s">
        <v>171</v>
      </c>
      <c r="G74" s="118" t="s">
        <v>630</v>
      </c>
      <c r="H74" s="38">
        <v>300</v>
      </c>
      <c r="I74" s="38">
        <v>300</v>
      </c>
      <c r="J74" s="38">
        <v>300</v>
      </c>
      <c r="K74" s="38">
        <v>19.95</v>
      </c>
      <c r="L74" s="38">
        <v>19.95</v>
      </c>
      <c r="M74" s="38">
        <v>11.55</v>
      </c>
      <c r="N74" s="38">
        <v>0</v>
      </c>
      <c r="O74" s="38">
        <v>0</v>
      </c>
      <c r="P74" s="163">
        <v>14220.644058879838</v>
      </c>
      <c r="Q74" s="39">
        <f t="shared" si="56"/>
        <v>3</v>
      </c>
      <c r="R74" s="40">
        <f t="shared" si="34"/>
        <v>1</v>
      </c>
      <c r="S74" s="40">
        <f t="shared" si="35"/>
        <v>1</v>
      </c>
      <c r="T74" s="120" t="s">
        <v>208</v>
      </c>
      <c r="W74" s="118">
        <v>1</v>
      </c>
      <c r="X74" s="38">
        <v>0</v>
      </c>
      <c r="Y74" s="38">
        <v>0</v>
      </c>
      <c r="Z74" s="94">
        <v>579.14340295640397</v>
      </c>
      <c r="AA74" s="125">
        <v>0</v>
      </c>
      <c r="AB74" s="125">
        <v>0</v>
      </c>
      <c r="AE74" s="38">
        <v>20</v>
      </c>
      <c r="AF74" s="123">
        <v>690</v>
      </c>
      <c r="AG74" s="124">
        <v>210000</v>
      </c>
      <c r="AH74" s="94">
        <v>9.2965999999999998</v>
      </c>
      <c r="AI74" s="97">
        <v>4.4601073314728623</v>
      </c>
      <c r="AJ74" s="97">
        <v>17.840429325891453</v>
      </c>
      <c r="AK74" s="125">
        <v>4.2704300000000002</v>
      </c>
      <c r="AL74" s="121">
        <v>0.97094580084000337</v>
      </c>
      <c r="AM74" s="114">
        <v>0.24390668635338844</v>
      </c>
      <c r="AN74" s="118">
        <f t="shared" si="57"/>
        <v>0.23682017291162227</v>
      </c>
      <c r="AO74" s="114">
        <v>0.2393681184455809</v>
      </c>
      <c r="AP74" s="177">
        <v>0.60225226849324431</v>
      </c>
      <c r="AQ74" s="173">
        <v>2</v>
      </c>
      <c r="AR74" s="94">
        <v>1</v>
      </c>
      <c r="AT74" s="97">
        <v>1</v>
      </c>
      <c r="AU74" s="38">
        <v>1</v>
      </c>
      <c r="AW74" s="38">
        <v>0.67</v>
      </c>
      <c r="BA74" s="38">
        <f t="shared" si="36"/>
        <v>0.60225226849324431</v>
      </c>
      <c r="BB74" s="79"/>
      <c r="BC74" s="94">
        <v>1</v>
      </c>
      <c r="BD74" s="94"/>
      <c r="BE74" s="97">
        <v>1</v>
      </c>
      <c r="BF74" s="38">
        <v>1</v>
      </c>
      <c r="BG74" s="40">
        <f t="shared" si="37"/>
        <v>1</v>
      </c>
      <c r="BH74" s="94"/>
      <c r="BI74" s="94"/>
      <c r="BJ74" s="94"/>
      <c r="BK74" s="40">
        <f t="shared" si="38"/>
        <v>1</v>
      </c>
      <c r="BL74" s="73"/>
      <c r="BM74" s="94">
        <v>1</v>
      </c>
      <c r="BO74" s="97">
        <v>1</v>
      </c>
      <c r="BP74" s="38">
        <v>1</v>
      </c>
      <c r="BQ74" s="40">
        <f t="shared" si="39"/>
        <v>1</v>
      </c>
      <c r="BR74" s="94">
        <v>1</v>
      </c>
      <c r="BS74" s="94">
        <v>1</v>
      </c>
      <c r="BT74" s="94">
        <v>1</v>
      </c>
      <c r="BU74" s="40">
        <f t="shared" si="40"/>
        <v>1</v>
      </c>
      <c r="BV74" s="82">
        <v>1</v>
      </c>
      <c r="BW74" s="94">
        <v>1</v>
      </c>
      <c r="BX74" s="48"/>
      <c r="BY74" s="97">
        <v>1</v>
      </c>
      <c r="BZ74" s="48">
        <v>1</v>
      </c>
      <c r="CA74" s="40">
        <f t="shared" si="41"/>
        <v>1</v>
      </c>
      <c r="CB74" s="94">
        <v>1</v>
      </c>
      <c r="CC74" s="94">
        <v>1</v>
      </c>
      <c r="CD74" s="94">
        <v>1</v>
      </c>
      <c r="CE74" s="40">
        <f t="shared" si="42"/>
        <v>1</v>
      </c>
      <c r="CF74" s="73"/>
      <c r="CG74" s="41">
        <f t="shared" si="43"/>
        <v>14974.155000000001</v>
      </c>
      <c r="CH74" s="41">
        <f t="shared" si="44"/>
        <v>252029231.98346239</v>
      </c>
      <c r="CI74" s="41">
        <f t="shared" si="45"/>
        <v>89808396.815615624</v>
      </c>
      <c r="CJ74" s="41">
        <f t="shared" si="46"/>
        <v>1680194.8798897492</v>
      </c>
      <c r="CK74" s="41">
        <f t="shared" si="47"/>
        <v>598722.64543743746</v>
      </c>
      <c r="CL74" s="68">
        <f t="shared" si="48"/>
        <v>1871444.428875</v>
      </c>
      <c r="CM74" s="41">
        <f t="shared" si="49"/>
        <v>906424.49756249995</v>
      </c>
      <c r="CN74" s="41" t="str">
        <f t="shared" si="58"/>
        <v/>
      </c>
      <c r="CO74" s="39">
        <f t="shared" si="50"/>
        <v>1760218481109.375</v>
      </c>
      <c r="CP74" s="78">
        <f t="shared" si="51"/>
        <v>0.23936811844558087</v>
      </c>
      <c r="CQ74" s="38">
        <f t="shared" si="52"/>
        <v>0</v>
      </c>
      <c r="CR74" s="38">
        <f t="shared" si="53"/>
        <v>0</v>
      </c>
      <c r="CT74" s="38">
        <f t="shared" si="54"/>
        <v>0</v>
      </c>
      <c r="CU74" s="38">
        <f t="shared" si="55"/>
        <v>690</v>
      </c>
      <c r="CV74" s="118">
        <f t="shared" si="59"/>
        <v>1.7272727272727273</v>
      </c>
      <c r="CW74" s="118">
        <f t="shared" si="60"/>
        <v>0.35419126328217232</v>
      </c>
      <c r="CZ74" s="118">
        <f t="shared" si="61"/>
        <v>1.0107589885719299</v>
      </c>
      <c r="DE74" s="125">
        <f t="shared" si="62"/>
        <v>0.97094580084000337</v>
      </c>
    </row>
    <row r="75" spans="1:109" s="38" customFormat="1" x14ac:dyDescent="0.25">
      <c r="A75" s="38">
        <v>72</v>
      </c>
      <c r="B75" s="38" t="s">
        <v>413</v>
      </c>
      <c r="C75" s="113"/>
      <c r="E75" s="38" t="s">
        <v>413</v>
      </c>
      <c r="F75" s="120" t="s">
        <v>171</v>
      </c>
      <c r="G75" s="118" t="s">
        <v>630</v>
      </c>
      <c r="H75" s="38">
        <v>300</v>
      </c>
      <c r="I75" s="38">
        <v>300</v>
      </c>
      <c r="J75" s="38">
        <v>300</v>
      </c>
      <c r="K75" s="38">
        <v>19.95</v>
      </c>
      <c r="L75" s="38">
        <v>19.95</v>
      </c>
      <c r="M75" s="38">
        <v>11.55</v>
      </c>
      <c r="N75" s="38">
        <v>0</v>
      </c>
      <c r="O75" s="38">
        <v>0</v>
      </c>
      <c r="P75" s="163">
        <v>17775.805073599797</v>
      </c>
      <c r="Q75" s="39">
        <f t="shared" si="56"/>
        <v>3</v>
      </c>
      <c r="R75" s="40">
        <f t="shared" si="34"/>
        <v>1</v>
      </c>
      <c r="S75" s="40">
        <f t="shared" si="35"/>
        <v>1</v>
      </c>
      <c r="T75" s="120" t="s">
        <v>208</v>
      </c>
      <c r="W75" s="118">
        <v>1</v>
      </c>
      <c r="X75" s="38">
        <v>0</v>
      </c>
      <c r="Y75" s="38">
        <v>0</v>
      </c>
      <c r="Z75" s="94">
        <v>391.04708170866468</v>
      </c>
      <c r="AA75" s="125">
        <v>0</v>
      </c>
      <c r="AB75" s="125">
        <v>0</v>
      </c>
      <c r="AE75" s="38">
        <v>20</v>
      </c>
      <c r="AF75" s="123">
        <v>690</v>
      </c>
      <c r="AG75" s="124">
        <v>210000</v>
      </c>
      <c r="AH75" s="94">
        <v>9.2965999999999998</v>
      </c>
      <c r="AI75" s="97">
        <v>4.2274876589709898</v>
      </c>
      <c r="AJ75" s="97">
        <v>26.421797868568689</v>
      </c>
      <c r="AK75" s="125">
        <v>4.1021799999999997</v>
      </c>
      <c r="AL75" s="121">
        <v>0.97094580084000337</v>
      </c>
      <c r="AM75" s="114">
        <v>0.15763196814682243</v>
      </c>
      <c r="AN75" s="118">
        <f t="shared" si="57"/>
        <v>0.15305209755030241</v>
      </c>
      <c r="AO75" s="114">
        <v>0.15525741360999298</v>
      </c>
      <c r="AP75" s="177">
        <v>0.60225226849324431</v>
      </c>
      <c r="AQ75" s="173">
        <v>2.5</v>
      </c>
      <c r="AR75" s="94">
        <v>1</v>
      </c>
      <c r="AT75" s="97">
        <v>1</v>
      </c>
      <c r="AU75" s="38">
        <v>1</v>
      </c>
      <c r="AW75" s="38">
        <v>0.67</v>
      </c>
      <c r="BA75" s="38">
        <f t="shared" si="36"/>
        <v>0.60225226849324431</v>
      </c>
      <c r="BB75" s="79"/>
      <c r="BC75" s="94">
        <v>1</v>
      </c>
      <c r="BD75" s="94"/>
      <c r="BE75" s="97">
        <v>1</v>
      </c>
      <c r="BF75" s="38">
        <v>1</v>
      </c>
      <c r="BG75" s="40">
        <f t="shared" si="37"/>
        <v>1</v>
      </c>
      <c r="BH75" s="94"/>
      <c r="BI75" s="94"/>
      <c r="BJ75" s="94"/>
      <c r="BK75" s="40">
        <f t="shared" si="38"/>
        <v>1</v>
      </c>
      <c r="BL75" s="73"/>
      <c r="BM75" s="94">
        <v>1</v>
      </c>
      <c r="BO75" s="97">
        <v>1</v>
      </c>
      <c r="BP75" s="38">
        <v>1</v>
      </c>
      <c r="BQ75" s="40">
        <f t="shared" si="39"/>
        <v>1</v>
      </c>
      <c r="BR75" s="94">
        <v>1</v>
      </c>
      <c r="BS75" s="94">
        <v>1</v>
      </c>
      <c r="BT75" s="94">
        <v>1</v>
      </c>
      <c r="BU75" s="40">
        <f t="shared" si="40"/>
        <v>1</v>
      </c>
      <c r="BV75" s="82">
        <v>1</v>
      </c>
      <c r="BW75" s="94">
        <v>1</v>
      </c>
      <c r="BX75" s="48"/>
      <c r="BY75" s="97">
        <v>1</v>
      </c>
      <c r="BZ75" s="48">
        <v>1</v>
      </c>
      <c r="CA75" s="40">
        <f t="shared" si="41"/>
        <v>1</v>
      </c>
      <c r="CB75" s="94">
        <v>1</v>
      </c>
      <c r="CC75" s="94">
        <v>1</v>
      </c>
      <c r="CD75" s="94">
        <v>1</v>
      </c>
      <c r="CE75" s="40">
        <f t="shared" si="42"/>
        <v>1</v>
      </c>
      <c r="CF75" s="73"/>
      <c r="CG75" s="41">
        <f t="shared" si="43"/>
        <v>14974.155000000001</v>
      </c>
      <c r="CH75" s="41">
        <f t="shared" si="44"/>
        <v>252029231.98346239</v>
      </c>
      <c r="CI75" s="41">
        <f t="shared" si="45"/>
        <v>89808396.815615624</v>
      </c>
      <c r="CJ75" s="41">
        <f t="shared" si="46"/>
        <v>1680194.8798897492</v>
      </c>
      <c r="CK75" s="41">
        <f t="shared" si="47"/>
        <v>598722.64543743746</v>
      </c>
      <c r="CL75" s="68">
        <f t="shared" si="48"/>
        <v>1871444.428875</v>
      </c>
      <c r="CM75" s="41">
        <f t="shared" si="49"/>
        <v>906424.49756249995</v>
      </c>
      <c r="CN75" s="41" t="str">
        <f t="shared" si="58"/>
        <v/>
      </c>
      <c r="CO75" s="39">
        <f t="shared" si="50"/>
        <v>1760218481109.375</v>
      </c>
      <c r="CP75" s="78">
        <f t="shared" si="51"/>
        <v>0.15525741360999301</v>
      </c>
      <c r="CQ75" s="38">
        <f t="shared" si="52"/>
        <v>0</v>
      </c>
      <c r="CR75" s="38">
        <f t="shared" si="53"/>
        <v>0</v>
      </c>
      <c r="CT75" s="38">
        <f t="shared" si="54"/>
        <v>0</v>
      </c>
      <c r="CU75" s="38">
        <f t="shared" si="55"/>
        <v>690</v>
      </c>
      <c r="CV75" s="118">
        <f t="shared" si="59"/>
        <v>1.7272727272727273</v>
      </c>
      <c r="CW75" s="118">
        <f t="shared" si="60"/>
        <v>0.35419126328217232</v>
      </c>
      <c r="CZ75" s="118">
        <f t="shared" si="61"/>
        <v>1.0144089241179186</v>
      </c>
      <c r="DE75" s="125">
        <f t="shared" si="62"/>
        <v>0.97094580084000337</v>
      </c>
    </row>
    <row r="76" spans="1:109" s="38" customFormat="1" x14ac:dyDescent="0.25">
      <c r="A76" s="38">
        <v>73</v>
      </c>
      <c r="B76" s="38" t="s">
        <v>414</v>
      </c>
      <c r="C76" s="113"/>
      <c r="E76" s="38" t="s">
        <v>414</v>
      </c>
      <c r="F76" s="120" t="s">
        <v>171</v>
      </c>
      <c r="G76" s="118" t="s">
        <v>630</v>
      </c>
      <c r="H76" s="38">
        <v>300</v>
      </c>
      <c r="I76" s="38">
        <v>300</v>
      </c>
      <c r="J76" s="38">
        <v>300</v>
      </c>
      <c r="K76" s="38">
        <v>15.010000000000002</v>
      </c>
      <c r="L76" s="38">
        <v>15.010000000000002</v>
      </c>
      <c r="M76" s="38">
        <v>8.6900000000000013</v>
      </c>
      <c r="N76" s="38">
        <v>0</v>
      </c>
      <c r="O76" s="38">
        <v>0</v>
      </c>
      <c r="P76" s="163">
        <v>2167.5274145421199</v>
      </c>
      <c r="Q76" s="39">
        <f t="shared" si="56"/>
        <v>4</v>
      </c>
      <c r="R76" s="40">
        <f t="shared" si="34"/>
        <v>1</v>
      </c>
      <c r="S76" s="40">
        <f t="shared" si="35"/>
        <v>1</v>
      </c>
      <c r="T76" s="120" t="s">
        <v>208</v>
      </c>
      <c r="W76" s="118">
        <v>1</v>
      </c>
      <c r="X76" s="38">
        <v>0</v>
      </c>
      <c r="Y76" s="38">
        <v>0</v>
      </c>
      <c r="Z76" s="94">
        <v>2151.9038974932832</v>
      </c>
      <c r="AA76" s="125">
        <v>0</v>
      </c>
      <c r="AB76" s="125">
        <v>0</v>
      </c>
      <c r="AE76" s="38">
        <v>20</v>
      </c>
      <c r="AF76" s="123">
        <v>690</v>
      </c>
      <c r="AG76" s="124">
        <v>210000</v>
      </c>
      <c r="AH76" s="94">
        <v>5.2115</v>
      </c>
      <c r="AI76" s="97">
        <v>40.444634927571173</v>
      </c>
      <c r="AJ76" s="97">
        <v>3.6400171434814044</v>
      </c>
      <c r="AK76" s="125">
        <v>3.16113</v>
      </c>
      <c r="AL76" s="121">
        <v>0.81482727293442681</v>
      </c>
      <c r="AM76" s="114">
        <v>1.055709313589839</v>
      </c>
      <c r="AN76" s="118">
        <f t="shared" si="57"/>
        <v>0.86022074100388413</v>
      </c>
      <c r="AO76" s="114">
        <v>0.86843821756746331</v>
      </c>
      <c r="AP76" s="177">
        <v>0.80190632863472255</v>
      </c>
      <c r="AQ76" s="173">
        <v>0.3</v>
      </c>
      <c r="AR76" s="94">
        <v>1</v>
      </c>
      <c r="AT76" s="97">
        <v>1</v>
      </c>
      <c r="AU76" s="38">
        <v>1</v>
      </c>
      <c r="AW76" s="38">
        <v>0.67</v>
      </c>
      <c r="BA76" s="38">
        <f t="shared" si="36"/>
        <v>0.80190632863472255</v>
      </c>
      <c r="BB76" s="79"/>
      <c r="BC76" s="94">
        <v>1</v>
      </c>
      <c r="BD76" s="94"/>
      <c r="BE76" s="97">
        <v>1</v>
      </c>
      <c r="BF76" s="38">
        <v>1</v>
      </c>
      <c r="BG76" s="40">
        <f t="shared" si="37"/>
        <v>1</v>
      </c>
      <c r="BH76" s="94"/>
      <c r="BI76" s="94"/>
      <c r="BJ76" s="94"/>
      <c r="BK76" s="40">
        <f t="shared" si="38"/>
        <v>1</v>
      </c>
      <c r="BL76" s="73"/>
      <c r="BM76" s="94">
        <v>1</v>
      </c>
      <c r="BO76" s="97">
        <v>1</v>
      </c>
      <c r="BP76" s="38">
        <v>1</v>
      </c>
      <c r="BQ76" s="40">
        <f t="shared" si="39"/>
        <v>1</v>
      </c>
      <c r="BR76" s="94">
        <v>1</v>
      </c>
      <c r="BS76" s="94">
        <v>1</v>
      </c>
      <c r="BT76" s="94">
        <v>1</v>
      </c>
      <c r="BU76" s="40">
        <f t="shared" si="40"/>
        <v>1</v>
      </c>
      <c r="BV76" s="82">
        <v>1</v>
      </c>
      <c r="BW76" s="94">
        <v>1</v>
      </c>
      <c r="BX76" s="48"/>
      <c r="BY76" s="97">
        <v>1</v>
      </c>
      <c r="BZ76" s="48">
        <v>1</v>
      </c>
      <c r="CA76" s="40">
        <f t="shared" si="41"/>
        <v>1</v>
      </c>
      <c r="CB76" s="94">
        <v>1</v>
      </c>
      <c r="CC76" s="94">
        <v>1</v>
      </c>
      <c r="CD76" s="94">
        <v>1</v>
      </c>
      <c r="CE76" s="40">
        <f t="shared" si="42"/>
        <v>1</v>
      </c>
      <c r="CF76" s="73"/>
      <c r="CG76" s="41">
        <f t="shared" si="43"/>
        <v>11352.126200000002</v>
      </c>
      <c r="CH76" s="41">
        <f t="shared" si="44"/>
        <v>197284947.12982407</v>
      </c>
      <c r="CI76" s="41">
        <f t="shared" si="45"/>
        <v>67559764.191727653</v>
      </c>
      <c r="CJ76" s="41">
        <f t="shared" si="46"/>
        <v>1315232.9808654939</v>
      </c>
      <c r="CK76" s="41">
        <f t="shared" si="47"/>
        <v>450398.42794485105</v>
      </c>
      <c r="CL76" s="68">
        <f t="shared" si="48"/>
        <v>1441661.7578690001</v>
      </c>
      <c r="CM76" s="41">
        <f t="shared" si="49"/>
        <v>680546.95916950016</v>
      </c>
      <c r="CN76" s="41" t="str">
        <f t="shared" si="58"/>
        <v/>
      </c>
      <c r="CO76" s="39">
        <f t="shared" si="50"/>
        <v>1371489406313.6255</v>
      </c>
      <c r="CP76" s="78">
        <f t="shared" si="51"/>
        <v>0.86843821756746331</v>
      </c>
      <c r="CQ76" s="38">
        <f t="shared" si="52"/>
        <v>0</v>
      </c>
      <c r="CR76" s="38">
        <f t="shared" si="53"/>
        <v>0</v>
      </c>
      <c r="CT76" s="38">
        <f t="shared" si="54"/>
        <v>0</v>
      </c>
      <c r="CU76" s="38">
        <f t="shared" si="55"/>
        <v>690</v>
      </c>
      <c r="CV76" s="118">
        <f t="shared" si="59"/>
        <v>1.7272727272727273</v>
      </c>
      <c r="CW76" s="118">
        <f t="shared" si="60"/>
        <v>0.47076053980541893</v>
      </c>
      <c r="CZ76" s="118">
        <f t="shared" si="61"/>
        <v>1.0095527533479247</v>
      </c>
      <c r="DE76" s="125">
        <f t="shared" si="62"/>
        <v>0.81482727293442681</v>
      </c>
    </row>
    <row r="77" spans="1:109" s="38" customFormat="1" x14ac:dyDescent="0.25">
      <c r="A77" s="38">
        <v>74</v>
      </c>
      <c r="B77" s="38" t="s">
        <v>415</v>
      </c>
      <c r="C77" s="113"/>
      <c r="E77" s="38" t="s">
        <v>415</v>
      </c>
      <c r="F77" s="120" t="s">
        <v>171</v>
      </c>
      <c r="G77" s="118" t="s">
        <v>630</v>
      </c>
      <c r="H77" s="38">
        <v>300</v>
      </c>
      <c r="I77" s="38">
        <v>300</v>
      </c>
      <c r="J77" s="38">
        <v>300</v>
      </c>
      <c r="K77" s="38">
        <v>15.010000000000002</v>
      </c>
      <c r="L77" s="38">
        <v>15.010000000000002</v>
      </c>
      <c r="M77" s="38">
        <v>8.6900000000000013</v>
      </c>
      <c r="N77" s="38">
        <v>0</v>
      </c>
      <c r="O77" s="38">
        <v>0</v>
      </c>
      <c r="P77" s="163">
        <v>3612.5456909035333</v>
      </c>
      <c r="Q77" s="39">
        <f t="shared" si="56"/>
        <v>4</v>
      </c>
      <c r="R77" s="40">
        <f t="shared" si="34"/>
        <v>1</v>
      </c>
      <c r="S77" s="40">
        <f t="shared" si="35"/>
        <v>1</v>
      </c>
      <c r="T77" s="120" t="s">
        <v>208</v>
      </c>
      <c r="W77" s="118">
        <v>1</v>
      </c>
      <c r="X77" s="38">
        <v>0</v>
      </c>
      <c r="Y77" s="38">
        <v>0</v>
      </c>
      <c r="Z77" s="94">
        <v>1936.7259983970889</v>
      </c>
      <c r="AA77" s="125">
        <v>0</v>
      </c>
      <c r="AB77" s="125">
        <v>0</v>
      </c>
      <c r="AE77" s="38">
        <v>20</v>
      </c>
      <c r="AF77" s="123">
        <v>690</v>
      </c>
      <c r="AG77" s="124">
        <v>210000</v>
      </c>
      <c r="AH77" s="94">
        <v>5.2115</v>
      </c>
      <c r="AI77" s="97">
        <v>16.177749634141076</v>
      </c>
      <c r="AJ77" s="97">
        <v>4.0444374085352681</v>
      </c>
      <c r="AK77" s="125">
        <v>3.3769800000000001</v>
      </c>
      <c r="AL77" s="121">
        <v>0.81482727293442681</v>
      </c>
      <c r="AM77" s="114">
        <v>0.95395468152325491</v>
      </c>
      <c r="AN77" s="118">
        <f t="shared" si="57"/>
        <v>0.77730829164862347</v>
      </c>
      <c r="AO77" s="114">
        <v>0.83496903496968833</v>
      </c>
      <c r="AP77" s="177">
        <v>0.80190632863472255</v>
      </c>
      <c r="AQ77" s="173">
        <v>0.5</v>
      </c>
      <c r="AR77" s="94">
        <v>1</v>
      </c>
      <c r="AT77" s="97">
        <v>1</v>
      </c>
      <c r="AU77" s="38">
        <v>1</v>
      </c>
      <c r="AW77" s="38">
        <v>0.67</v>
      </c>
      <c r="BA77" s="38">
        <f t="shared" si="36"/>
        <v>0.80190632863472255</v>
      </c>
      <c r="BB77" s="79"/>
      <c r="BC77" s="94">
        <v>1</v>
      </c>
      <c r="BD77" s="94"/>
      <c r="BE77" s="97">
        <v>1</v>
      </c>
      <c r="BF77" s="38">
        <v>1</v>
      </c>
      <c r="BG77" s="40">
        <f t="shared" si="37"/>
        <v>1</v>
      </c>
      <c r="BH77" s="94"/>
      <c r="BI77" s="94"/>
      <c r="BJ77" s="94"/>
      <c r="BK77" s="40">
        <f t="shared" si="38"/>
        <v>1</v>
      </c>
      <c r="BL77" s="73"/>
      <c r="BM77" s="94">
        <v>1</v>
      </c>
      <c r="BO77" s="97">
        <v>1</v>
      </c>
      <c r="BP77" s="38">
        <v>1</v>
      </c>
      <c r="BQ77" s="40">
        <f t="shared" si="39"/>
        <v>1</v>
      </c>
      <c r="BR77" s="94">
        <v>1</v>
      </c>
      <c r="BS77" s="94">
        <v>1</v>
      </c>
      <c r="BT77" s="94">
        <v>1</v>
      </c>
      <c r="BU77" s="40">
        <f t="shared" si="40"/>
        <v>1</v>
      </c>
      <c r="BV77" s="82">
        <v>1</v>
      </c>
      <c r="BW77" s="94">
        <v>1</v>
      </c>
      <c r="BX77" s="48"/>
      <c r="BY77" s="97">
        <v>1</v>
      </c>
      <c r="BZ77" s="48">
        <v>1</v>
      </c>
      <c r="CA77" s="40">
        <f t="shared" si="41"/>
        <v>1</v>
      </c>
      <c r="CB77" s="94">
        <v>1</v>
      </c>
      <c r="CC77" s="94">
        <v>1</v>
      </c>
      <c r="CD77" s="94">
        <v>1</v>
      </c>
      <c r="CE77" s="40">
        <f t="shared" si="42"/>
        <v>1</v>
      </c>
      <c r="CF77" s="73"/>
      <c r="CG77" s="41">
        <f t="shared" si="43"/>
        <v>11352.126200000002</v>
      </c>
      <c r="CH77" s="41">
        <f t="shared" si="44"/>
        <v>197284947.12982407</v>
      </c>
      <c r="CI77" s="41">
        <f t="shared" si="45"/>
        <v>67559764.191727653</v>
      </c>
      <c r="CJ77" s="41">
        <f t="shared" si="46"/>
        <v>1315232.9808654939</v>
      </c>
      <c r="CK77" s="41">
        <f t="shared" si="47"/>
        <v>450398.42794485105</v>
      </c>
      <c r="CL77" s="68">
        <f t="shared" si="48"/>
        <v>1441661.7578690001</v>
      </c>
      <c r="CM77" s="41">
        <f t="shared" si="49"/>
        <v>680546.95916950016</v>
      </c>
      <c r="CN77" s="41" t="str">
        <f t="shared" si="58"/>
        <v/>
      </c>
      <c r="CO77" s="39">
        <f t="shared" si="50"/>
        <v>1371489406313.6255</v>
      </c>
      <c r="CP77" s="78">
        <f t="shared" si="51"/>
        <v>0.83496903496968844</v>
      </c>
      <c r="CQ77" s="38">
        <f t="shared" si="52"/>
        <v>0</v>
      </c>
      <c r="CR77" s="38">
        <f t="shared" si="53"/>
        <v>0</v>
      </c>
      <c r="CT77" s="38">
        <f t="shared" si="54"/>
        <v>0</v>
      </c>
      <c r="CU77" s="38">
        <f t="shared" si="55"/>
        <v>690</v>
      </c>
      <c r="CV77" s="118">
        <f t="shared" si="59"/>
        <v>1.7272727272727273</v>
      </c>
      <c r="CW77" s="118">
        <f t="shared" si="60"/>
        <v>0.47076053980541893</v>
      </c>
      <c r="CZ77" s="118">
        <f t="shared" si="61"/>
        <v>1.0741800183280819</v>
      </c>
      <c r="DE77" s="125">
        <f t="shared" si="62"/>
        <v>0.81482727293442681</v>
      </c>
    </row>
    <row r="78" spans="1:109" s="38" customFormat="1" x14ac:dyDescent="0.25">
      <c r="A78" s="38">
        <v>75</v>
      </c>
      <c r="B78" s="38" t="s">
        <v>416</v>
      </c>
      <c r="C78" s="113"/>
      <c r="E78" s="38" t="s">
        <v>416</v>
      </c>
      <c r="F78" s="120" t="s">
        <v>171</v>
      </c>
      <c r="G78" s="118" t="s">
        <v>630</v>
      </c>
      <c r="H78" s="38">
        <v>300</v>
      </c>
      <c r="I78" s="38">
        <v>300</v>
      </c>
      <c r="J78" s="38">
        <v>300</v>
      </c>
      <c r="K78" s="38">
        <v>15.010000000000002</v>
      </c>
      <c r="L78" s="38">
        <v>15.010000000000002</v>
      </c>
      <c r="M78" s="38">
        <v>8.6900000000000013</v>
      </c>
      <c r="N78" s="38">
        <v>0</v>
      </c>
      <c r="O78" s="38">
        <v>0</v>
      </c>
      <c r="P78" s="163">
        <v>5418.8185363553002</v>
      </c>
      <c r="Q78" s="39">
        <f t="shared" si="56"/>
        <v>4</v>
      </c>
      <c r="R78" s="40">
        <f t="shared" si="34"/>
        <v>1</v>
      </c>
      <c r="S78" s="40">
        <f t="shared" si="35"/>
        <v>1</v>
      </c>
      <c r="T78" s="120" t="s">
        <v>208</v>
      </c>
      <c r="W78" s="118">
        <v>1</v>
      </c>
      <c r="X78" s="38">
        <v>0</v>
      </c>
      <c r="Y78" s="38">
        <v>0</v>
      </c>
      <c r="Z78" s="94">
        <v>1636.7956575522583</v>
      </c>
      <c r="AA78" s="125">
        <v>0</v>
      </c>
      <c r="AB78" s="125">
        <v>0</v>
      </c>
      <c r="AE78" s="38">
        <v>20</v>
      </c>
      <c r="AF78" s="123">
        <v>690</v>
      </c>
      <c r="AG78" s="124">
        <v>210000</v>
      </c>
      <c r="AH78" s="94">
        <v>5.2115</v>
      </c>
      <c r="AI78" s="97">
        <v>8.5076440306286312</v>
      </c>
      <c r="AJ78" s="97">
        <v>4.7855497672286047</v>
      </c>
      <c r="AK78" s="125">
        <v>3.7073499999999999</v>
      </c>
      <c r="AL78" s="121">
        <v>0.81482727293442681</v>
      </c>
      <c r="AM78" s="114">
        <v>0.85884594245484192</v>
      </c>
      <c r="AN78" s="118">
        <f t="shared" si="57"/>
        <v>0.69981109716127654</v>
      </c>
      <c r="AO78" s="114">
        <v>0.77469678100265393</v>
      </c>
      <c r="AP78" s="177">
        <v>0.80190632863472255</v>
      </c>
      <c r="AQ78" s="173">
        <v>0.75</v>
      </c>
      <c r="AR78" s="94">
        <v>1</v>
      </c>
      <c r="AT78" s="97">
        <v>1</v>
      </c>
      <c r="AU78" s="38">
        <v>1</v>
      </c>
      <c r="AW78" s="38">
        <v>0.67</v>
      </c>
      <c r="BA78" s="38">
        <f t="shared" si="36"/>
        <v>0.80190632863472255</v>
      </c>
      <c r="BB78" s="79"/>
      <c r="BC78" s="94">
        <v>1</v>
      </c>
      <c r="BD78" s="94"/>
      <c r="BE78" s="97">
        <v>1</v>
      </c>
      <c r="BF78" s="38">
        <v>1</v>
      </c>
      <c r="BG78" s="40">
        <f t="shared" si="37"/>
        <v>1</v>
      </c>
      <c r="BH78" s="94"/>
      <c r="BI78" s="94"/>
      <c r="BJ78" s="94"/>
      <c r="BK78" s="40">
        <f t="shared" si="38"/>
        <v>1</v>
      </c>
      <c r="BL78" s="73"/>
      <c r="BM78" s="94">
        <v>1</v>
      </c>
      <c r="BO78" s="97">
        <v>1</v>
      </c>
      <c r="BP78" s="38">
        <v>1</v>
      </c>
      <c r="BQ78" s="40">
        <f t="shared" si="39"/>
        <v>1</v>
      </c>
      <c r="BR78" s="94">
        <v>1</v>
      </c>
      <c r="BS78" s="94">
        <v>1</v>
      </c>
      <c r="BT78" s="94">
        <v>1</v>
      </c>
      <c r="BU78" s="40">
        <f t="shared" si="40"/>
        <v>1</v>
      </c>
      <c r="BV78" s="82">
        <v>1</v>
      </c>
      <c r="BW78" s="94">
        <v>1</v>
      </c>
      <c r="BX78" s="48"/>
      <c r="BY78" s="97">
        <v>1</v>
      </c>
      <c r="BZ78" s="48">
        <v>1</v>
      </c>
      <c r="CA78" s="40">
        <f t="shared" si="41"/>
        <v>1</v>
      </c>
      <c r="CB78" s="94">
        <v>1</v>
      </c>
      <c r="CC78" s="94">
        <v>1</v>
      </c>
      <c r="CD78" s="94">
        <v>1</v>
      </c>
      <c r="CE78" s="40">
        <f t="shared" si="42"/>
        <v>1</v>
      </c>
      <c r="CF78" s="73"/>
      <c r="CG78" s="41">
        <f t="shared" si="43"/>
        <v>11352.126200000002</v>
      </c>
      <c r="CH78" s="41">
        <f t="shared" si="44"/>
        <v>197284947.12982407</v>
      </c>
      <c r="CI78" s="41">
        <f t="shared" si="45"/>
        <v>67559764.191727653</v>
      </c>
      <c r="CJ78" s="41">
        <f t="shared" si="46"/>
        <v>1315232.9808654939</v>
      </c>
      <c r="CK78" s="41">
        <f t="shared" si="47"/>
        <v>450398.42794485105</v>
      </c>
      <c r="CL78" s="68">
        <f t="shared" si="48"/>
        <v>1441661.7578690001</v>
      </c>
      <c r="CM78" s="41">
        <f t="shared" si="49"/>
        <v>680546.95916950016</v>
      </c>
      <c r="CN78" s="41" t="str">
        <f t="shared" si="58"/>
        <v/>
      </c>
      <c r="CO78" s="39">
        <f t="shared" si="50"/>
        <v>1371489406313.6255</v>
      </c>
      <c r="CP78" s="78">
        <f t="shared" si="51"/>
        <v>0.77469678100265371</v>
      </c>
      <c r="CQ78" s="38">
        <f t="shared" si="52"/>
        <v>0</v>
      </c>
      <c r="CR78" s="38">
        <f t="shared" si="53"/>
        <v>0</v>
      </c>
      <c r="CT78" s="38">
        <f t="shared" si="54"/>
        <v>0</v>
      </c>
      <c r="CU78" s="38">
        <f t="shared" si="55"/>
        <v>690</v>
      </c>
      <c r="CV78" s="118">
        <f t="shared" si="59"/>
        <v>1.7272727272727273</v>
      </c>
      <c r="CW78" s="118">
        <f t="shared" si="60"/>
        <v>0.47076053980541893</v>
      </c>
      <c r="CZ78" s="118">
        <f t="shared" si="61"/>
        <v>1.1070084257668173</v>
      </c>
      <c r="DE78" s="125">
        <f t="shared" si="62"/>
        <v>0.81482727293442681</v>
      </c>
    </row>
    <row r="79" spans="1:109" s="38" customFormat="1" x14ac:dyDescent="0.25">
      <c r="A79" s="38">
        <v>76</v>
      </c>
      <c r="B79" s="38" t="s">
        <v>417</v>
      </c>
      <c r="C79" s="113"/>
      <c r="E79" s="38" t="s">
        <v>417</v>
      </c>
      <c r="F79" s="120" t="s">
        <v>171</v>
      </c>
      <c r="G79" s="118" t="s">
        <v>630</v>
      </c>
      <c r="H79" s="38">
        <v>300</v>
      </c>
      <c r="I79" s="38">
        <v>300</v>
      </c>
      <c r="J79" s="38">
        <v>300</v>
      </c>
      <c r="K79" s="38">
        <v>15.010000000000002</v>
      </c>
      <c r="L79" s="38">
        <v>15.010000000000002</v>
      </c>
      <c r="M79" s="38">
        <v>8.6900000000000013</v>
      </c>
      <c r="N79" s="38">
        <v>0</v>
      </c>
      <c r="O79" s="38">
        <v>0</v>
      </c>
      <c r="P79" s="163">
        <v>7225.0913818070667</v>
      </c>
      <c r="Q79" s="39">
        <f t="shared" si="56"/>
        <v>4</v>
      </c>
      <c r="R79" s="40">
        <f t="shared" si="34"/>
        <v>1</v>
      </c>
      <c r="S79" s="40">
        <f t="shared" si="35"/>
        <v>1</v>
      </c>
      <c r="T79" s="120" t="s">
        <v>208</v>
      </c>
      <c r="W79" s="118">
        <v>1</v>
      </c>
      <c r="X79" s="38">
        <v>0</v>
      </c>
      <c r="Y79" s="38">
        <v>0</v>
      </c>
      <c r="Z79" s="94">
        <v>1316.4940997093947</v>
      </c>
      <c r="AA79" s="125">
        <v>0</v>
      </c>
      <c r="AB79" s="125">
        <v>0</v>
      </c>
      <c r="AE79" s="38">
        <v>20</v>
      </c>
      <c r="AF79" s="123">
        <v>690</v>
      </c>
      <c r="AG79" s="124">
        <v>210000</v>
      </c>
      <c r="AH79" s="94">
        <v>5.2115</v>
      </c>
      <c r="AI79" s="97">
        <v>5.9498687306909064</v>
      </c>
      <c r="AJ79" s="97">
        <v>5.9498687306909055</v>
      </c>
      <c r="AK79" s="125">
        <v>4.0465099999999996</v>
      </c>
      <c r="AL79" s="121">
        <v>0.81482727293442681</v>
      </c>
      <c r="AM79" s="114">
        <v>0.7425424324423664</v>
      </c>
      <c r="AN79" s="118">
        <f t="shared" si="57"/>
        <v>0.60504382526510925</v>
      </c>
      <c r="AO79" s="114">
        <v>0.68010071871453104</v>
      </c>
      <c r="AP79" s="177">
        <v>0.80190632863472255</v>
      </c>
      <c r="AQ79" s="173">
        <v>1</v>
      </c>
      <c r="AR79" s="94">
        <v>1</v>
      </c>
      <c r="AT79" s="97">
        <v>1</v>
      </c>
      <c r="AU79" s="38">
        <v>1</v>
      </c>
      <c r="AW79" s="38">
        <v>0.67</v>
      </c>
      <c r="BA79" s="38">
        <f t="shared" si="36"/>
        <v>0.80190632863472255</v>
      </c>
      <c r="BB79" s="79"/>
      <c r="BC79" s="94">
        <v>1</v>
      </c>
      <c r="BD79" s="94"/>
      <c r="BE79" s="97">
        <v>1</v>
      </c>
      <c r="BF79" s="38">
        <v>1</v>
      </c>
      <c r="BG79" s="40">
        <f t="shared" si="37"/>
        <v>1</v>
      </c>
      <c r="BH79" s="94"/>
      <c r="BI79" s="94"/>
      <c r="BJ79" s="94"/>
      <c r="BK79" s="40">
        <f t="shared" si="38"/>
        <v>1</v>
      </c>
      <c r="BL79" s="73"/>
      <c r="BM79" s="94">
        <v>1</v>
      </c>
      <c r="BO79" s="97">
        <v>1</v>
      </c>
      <c r="BP79" s="38">
        <v>1</v>
      </c>
      <c r="BQ79" s="40">
        <f t="shared" si="39"/>
        <v>1</v>
      </c>
      <c r="BR79" s="94">
        <v>1</v>
      </c>
      <c r="BS79" s="94">
        <v>1</v>
      </c>
      <c r="BT79" s="94">
        <v>1</v>
      </c>
      <c r="BU79" s="40">
        <f t="shared" si="40"/>
        <v>1</v>
      </c>
      <c r="BV79" s="82">
        <v>1</v>
      </c>
      <c r="BW79" s="94">
        <v>1</v>
      </c>
      <c r="BX79" s="48"/>
      <c r="BY79" s="97">
        <v>1</v>
      </c>
      <c r="BZ79" s="48">
        <v>1</v>
      </c>
      <c r="CA79" s="40">
        <f t="shared" si="41"/>
        <v>1</v>
      </c>
      <c r="CB79" s="94">
        <v>1</v>
      </c>
      <c r="CC79" s="94">
        <v>1</v>
      </c>
      <c r="CD79" s="94">
        <v>1</v>
      </c>
      <c r="CE79" s="40">
        <f t="shared" si="42"/>
        <v>1</v>
      </c>
      <c r="CF79" s="73"/>
      <c r="CG79" s="41">
        <f t="shared" si="43"/>
        <v>11352.126200000002</v>
      </c>
      <c r="CH79" s="41">
        <f t="shared" si="44"/>
        <v>197284947.12982407</v>
      </c>
      <c r="CI79" s="41">
        <f t="shared" si="45"/>
        <v>67559764.191727653</v>
      </c>
      <c r="CJ79" s="41">
        <f t="shared" si="46"/>
        <v>1315232.9808654939</v>
      </c>
      <c r="CK79" s="41">
        <f t="shared" si="47"/>
        <v>450398.42794485105</v>
      </c>
      <c r="CL79" s="68">
        <f t="shared" si="48"/>
        <v>1441661.7578690001</v>
      </c>
      <c r="CM79" s="41">
        <f t="shared" si="49"/>
        <v>680546.95916950016</v>
      </c>
      <c r="CN79" s="41" t="str">
        <f t="shared" si="58"/>
        <v/>
      </c>
      <c r="CO79" s="39">
        <f t="shared" si="50"/>
        <v>1371489406313.6255</v>
      </c>
      <c r="CP79" s="78">
        <f t="shared" si="51"/>
        <v>0.68010071871453115</v>
      </c>
      <c r="CQ79" s="38">
        <f t="shared" si="52"/>
        <v>0</v>
      </c>
      <c r="CR79" s="38">
        <f t="shared" si="53"/>
        <v>0</v>
      </c>
      <c r="CT79" s="38">
        <f t="shared" si="54"/>
        <v>0</v>
      </c>
      <c r="CU79" s="38">
        <f t="shared" si="55"/>
        <v>690</v>
      </c>
      <c r="CV79" s="118">
        <f t="shared" si="59"/>
        <v>1.7272727272727273</v>
      </c>
      <c r="CW79" s="118">
        <f t="shared" si="60"/>
        <v>0.47076053980541893</v>
      </c>
      <c r="CZ79" s="118">
        <f t="shared" si="61"/>
        <v>1.1240519947733281</v>
      </c>
      <c r="DE79" s="125">
        <f t="shared" si="62"/>
        <v>0.81482727293442681</v>
      </c>
    </row>
    <row r="80" spans="1:109" s="38" customFormat="1" x14ac:dyDescent="0.25">
      <c r="A80" s="38">
        <v>77</v>
      </c>
      <c r="B80" s="38" t="s">
        <v>418</v>
      </c>
      <c r="C80" s="113"/>
      <c r="E80" s="38" t="s">
        <v>418</v>
      </c>
      <c r="F80" s="120" t="s">
        <v>171</v>
      </c>
      <c r="G80" s="118" t="s">
        <v>630</v>
      </c>
      <c r="H80" s="38">
        <v>300</v>
      </c>
      <c r="I80" s="38">
        <v>300</v>
      </c>
      <c r="J80" s="38">
        <v>300</v>
      </c>
      <c r="K80" s="38">
        <v>15.010000000000002</v>
      </c>
      <c r="L80" s="38">
        <v>15.010000000000002</v>
      </c>
      <c r="M80" s="38">
        <v>8.6900000000000013</v>
      </c>
      <c r="N80" s="38">
        <v>0</v>
      </c>
      <c r="O80" s="38">
        <v>0</v>
      </c>
      <c r="P80" s="163">
        <v>9609.3715378033994</v>
      </c>
      <c r="Q80" s="39">
        <f t="shared" si="56"/>
        <v>4</v>
      </c>
      <c r="R80" s="40">
        <f t="shared" si="34"/>
        <v>1</v>
      </c>
      <c r="S80" s="40">
        <f t="shared" si="35"/>
        <v>1</v>
      </c>
      <c r="T80" s="120" t="s">
        <v>208</v>
      </c>
      <c r="W80" s="118">
        <v>1</v>
      </c>
      <c r="X80" s="38">
        <v>0</v>
      </c>
      <c r="Y80" s="38">
        <v>0</v>
      </c>
      <c r="Z80" s="94">
        <v>947.40573370247148</v>
      </c>
      <c r="AA80" s="125">
        <v>0</v>
      </c>
      <c r="AB80" s="125">
        <v>0</v>
      </c>
      <c r="AE80" s="38">
        <v>20</v>
      </c>
      <c r="AF80" s="123">
        <v>690</v>
      </c>
      <c r="AG80" s="124">
        <v>210000</v>
      </c>
      <c r="AH80" s="94">
        <v>5.2115</v>
      </c>
      <c r="AI80" s="97">
        <v>4.6739817306595102</v>
      </c>
      <c r="AJ80" s="97">
        <v>8.2678062833636066</v>
      </c>
      <c r="AK80" s="125">
        <v>4.0241699999999998</v>
      </c>
      <c r="AL80" s="121">
        <v>0.81482727293442681</v>
      </c>
      <c r="AM80" s="114">
        <v>0.51305870682232191</v>
      </c>
      <c r="AN80" s="118">
        <f t="shared" si="57"/>
        <v>0.41805422693529615</v>
      </c>
      <c r="AO80" s="114">
        <v>0.48672765931845702</v>
      </c>
      <c r="AP80" s="177">
        <v>0.80190632863472255</v>
      </c>
      <c r="AQ80" s="173">
        <v>1.33</v>
      </c>
      <c r="AR80" s="94">
        <v>1</v>
      </c>
      <c r="AT80" s="97">
        <v>1</v>
      </c>
      <c r="AU80" s="38">
        <v>1</v>
      </c>
      <c r="AW80" s="38">
        <v>0.67</v>
      </c>
      <c r="BA80" s="38">
        <f t="shared" si="36"/>
        <v>0.80190632863472255</v>
      </c>
      <c r="BB80" s="79"/>
      <c r="BC80" s="94">
        <v>1</v>
      </c>
      <c r="BD80" s="94"/>
      <c r="BE80" s="97">
        <v>1</v>
      </c>
      <c r="BF80" s="38">
        <v>1</v>
      </c>
      <c r="BG80" s="40">
        <f t="shared" si="37"/>
        <v>1</v>
      </c>
      <c r="BH80" s="94"/>
      <c r="BI80" s="94"/>
      <c r="BJ80" s="94"/>
      <c r="BK80" s="40">
        <f t="shared" si="38"/>
        <v>1</v>
      </c>
      <c r="BL80" s="73"/>
      <c r="BM80" s="94">
        <v>1</v>
      </c>
      <c r="BO80" s="97">
        <v>1</v>
      </c>
      <c r="BP80" s="38">
        <v>1</v>
      </c>
      <c r="BQ80" s="40">
        <f t="shared" si="39"/>
        <v>1</v>
      </c>
      <c r="BR80" s="94">
        <v>1</v>
      </c>
      <c r="BS80" s="94">
        <v>1</v>
      </c>
      <c r="BT80" s="94">
        <v>1</v>
      </c>
      <c r="BU80" s="40">
        <f t="shared" si="40"/>
        <v>1</v>
      </c>
      <c r="BV80" s="82">
        <v>1</v>
      </c>
      <c r="BW80" s="94">
        <v>1</v>
      </c>
      <c r="BX80" s="48"/>
      <c r="BY80" s="97">
        <v>1</v>
      </c>
      <c r="BZ80" s="48">
        <v>1</v>
      </c>
      <c r="CA80" s="40">
        <f t="shared" si="41"/>
        <v>1</v>
      </c>
      <c r="CB80" s="94">
        <v>1</v>
      </c>
      <c r="CC80" s="94">
        <v>1</v>
      </c>
      <c r="CD80" s="94">
        <v>1</v>
      </c>
      <c r="CE80" s="40">
        <f t="shared" si="42"/>
        <v>1</v>
      </c>
      <c r="CF80" s="73"/>
      <c r="CG80" s="41">
        <f t="shared" si="43"/>
        <v>11352.126200000002</v>
      </c>
      <c r="CH80" s="41">
        <f t="shared" si="44"/>
        <v>197284947.12982407</v>
      </c>
      <c r="CI80" s="41">
        <f t="shared" si="45"/>
        <v>67559764.191727653</v>
      </c>
      <c r="CJ80" s="41">
        <f t="shared" si="46"/>
        <v>1315232.9808654939</v>
      </c>
      <c r="CK80" s="41">
        <f t="shared" si="47"/>
        <v>450398.42794485105</v>
      </c>
      <c r="CL80" s="68">
        <f t="shared" si="48"/>
        <v>1441661.7578690001</v>
      </c>
      <c r="CM80" s="41">
        <f t="shared" si="49"/>
        <v>680546.95916950016</v>
      </c>
      <c r="CN80" s="41" t="str">
        <f t="shared" si="58"/>
        <v/>
      </c>
      <c r="CO80" s="39">
        <f t="shared" si="50"/>
        <v>1371489406313.6255</v>
      </c>
      <c r="CP80" s="78">
        <f t="shared" si="51"/>
        <v>0.48672765931845702</v>
      </c>
      <c r="CQ80" s="38">
        <f t="shared" si="52"/>
        <v>0</v>
      </c>
      <c r="CR80" s="38">
        <f t="shared" si="53"/>
        <v>0</v>
      </c>
      <c r="CT80" s="38">
        <f t="shared" si="54"/>
        <v>0</v>
      </c>
      <c r="CU80" s="38">
        <f t="shared" si="55"/>
        <v>690</v>
      </c>
      <c r="CV80" s="118">
        <f t="shared" si="59"/>
        <v>1.7272727272727273</v>
      </c>
      <c r="CW80" s="118">
        <f t="shared" si="60"/>
        <v>0.47076053980541893</v>
      </c>
      <c r="CZ80" s="118">
        <f t="shared" si="61"/>
        <v>1.1642691975311368</v>
      </c>
      <c r="DE80" s="125">
        <f t="shared" si="62"/>
        <v>0.81482727293442681</v>
      </c>
    </row>
    <row r="81" spans="1:109" s="38" customFormat="1" x14ac:dyDescent="0.25">
      <c r="A81" s="38">
        <v>78</v>
      </c>
      <c r="B81" s="38" t="s">
        <v>419</v>
      </c>
      <c r="C81" s="113"/>
      <c r="E81" s="38" t="s">
        <v>419</v>
      </c>
      <c r="F81" s="120" t="s">
        <v>171</v>
      </c>
      <c r="G81" s="118" t="s">
        <v>630</v>
      </c>
      <c r="H81" s="38">
        <v>300</v>
      </c>
      <c r="I81" s="38">
        <v>300</v>
      </c>
      <c r="J81" s="38">
        <v>300</v>
      </c>
      <c r="K81" s="38">
        <v>15.010000000000002</v>
      </c>
      <c r="L81" s="38">
        <v>15.010000000000002</v>
      </c>
      <c r="M81" s="38">
        <v>8.6900000000000013</v>
      </c>
      <c r="N81" s="38">
        <v>0</v>
      </c>
      <c r="O81" s="38">
        <v>0</v>
      </c>
      <c r="P81" s="163">
        <v>12065.9026076178</v>
      </c>
      <c r="Q81" s="39">
        <f t="shared" si="56"/>
        <v>4</v>
      </c>
      <c r="R81" s="40">
        <f t="shared" si="34"/>
        <v>1</v>
      </c>
      <c r="S81" s="40">
        <f t="shared" si="35"/>
        <v>1</v>
      </c>
      <c r="T81" s="120" t="s">
        <v>208</v>
      </c>
      <c r="W81" s="118">
        <v>1</v>
      </c>
      <c r="X81" s="38">
        <v>0</v>
      </c>
      <c r="Y81" s="38">
        <v>0</v>
      </c>
      <c r="Z81" s="94">
        <v>679.41002086331048</v>
      </c>
      <c r="AA81" s="125">
        <v>0</v>
      </c>
      <c r="AB81" s="125">
        <v>0</v>
      </c>
      <c r="AE81" s="38">
        <v>20</v>
      </c>
      <c r="AF81" s="123">
        <v>690</v>
      </c>
      <c r="AG81" s="124">
        <v>210000</v>
      </c>
      <c r="AH81" s="94">
        <v>5.2115</v>
      </c>
      <c r="AI81" s="97">
        <v>4.1339137452313057</v>
      </c>
      <c r="AJ81" s="97">
        <v>11.529072044075583</v>
      </c>
      <c r="AK81" s="125">
        <v>3.8056299999999998</v>
      </c>
      <c r="AL81" s="121">
        <v>0.81482727293442681</v>
      </c>
      <c r="AM81" s="114">
        <v>0.34262167717390868</v>
      </c>
      <c r="AN81" s="118">
        <f t="shared" si="57"/>
        <v>0.27917748685983557</v>
      </c>
      <c r="AO81" s="114">
        <v>0.33008987934597822</v>
      </c>
      <c r="AP81" s="177">
        <v>0.80190632863472255</v>
      </c>
      <c r="AQ81" s="173">
        <v>1.67</v>
      </c>
      <c r="AR81" s="94">
        <v>1</v>
      </c>
      <c r="AT81" s="97">
        <v>1</v>
      </c>
      <c r="AU81" s="38">
        <v>1</v>
      </c>
      <c r="AW81" s="38">
        <v>0.67</v>
      </c>
      <c r="BA81" s="38">
        <f t="shared" si="36"/>
        <v>0.80190632863472255</v>
      </c>
      <c r="BB81" s="79"/>
      <c r="BC81" s="94">
        <v>1</v>
      </c>
      <c r="BD81" s="94"/>
      <c r="BE81" s="97">
        <v>1</v>
      </c>
      <c r="BF81" s="38">
        <v>1</v>
      </c>
      <c r="BG81" s="40">
        <f t="shared" si="37"/>
        <v>1</v>
      </c>
      <c r="BH81" s="94"/>
      <c r="BI81" s="94"/>
      <c r="BJ81" s="94"/>
      <c r="BK81" s="40">
        <f t="shared" si="38"/>
        <v>1</v>
      </c>
      <c r="BL81" s="73"/>
      <c r="BM81" s="94">
        <v>1</v>
      </c>
      <c r="BO81" s="97">
        <v>1</v>
      </c>
      <c r="BP81" s="38">
        <v>1</v>
      </c>
      <c r="BQ81" s="40">
        <f t="shared" si="39"/>
        <v>1</v>
      </c>
      <c r="BR81" s="94">
        <v>1</v>
      </c>
      <c r="BS81" s="94">
        <v>1</v>
      </c>
      <c r="BT81" s="94">
        <v>1</v>
      </c>
      <c r="BU81" s="40">
        <f t="shared" si="40"/>
        <v>1</v>
      </c>
      <c r="BV81" s="82">
        <v>1</v>
      </c>
      <c r="BW81" s="94">
        <v>1</v>
      </c>
      <c r="BX81" s="48"/>
      <c r="BY81" s="97">
        <v>1</v>
      </c>
      <c r="BZ81" s="48">
        <v>1</v>
      </c>
      <c r="CA81" s="40">
        <f t="shared" si="41"/>
        <v>1</v>
      </c>
      <c r="CB81" s="94">
        <v>1</v>
      </c>
      <c r="CC81" s="94">
        <v>1</v>
      </c>
      <c r="CD81" s="94">
        <v>1</v>
      </c>
      <c r="CE81" s="40">
        <f t="shared" si="42"/>
        <v>1</v>
      </c>
      <c r="CF81" s="73"/>
      <c r="CG81" s="41">
        <f t="shared" si="43"/>
        <v>11352.126200000002</v>
      </c>
      <c r="CH81" s="41">
        <f t="shared" si="44"/>
        <v>197284947.12982407</v>
      </c>
      <c r="CI81" s="41">
        <f t="shared" si="45"/>
        <v>67559764.191727653</v>
      </c>
      <c r="CJ81" s="41">
        <f t="shared" si="46"/>
        <v>1315232.9808654939</v>
      </c>
      <c r="CK81" s="41">
        <f t="shared" si="47"/>
        <v>450398.42794485105</v>
      </c>
      <c r="CL81" s="68">
        <f t="shared" si="48"/>
        <v>1441661.7578690001</v>
      </c>
      <c r="CM81" s="41">
        <f t="shared" si="49"/>
        <v>680546.95916950016</v>
      </c>
      <c r="CN81" s="41" t="str">
        <f t="shared" si="58"/>
        <v/>
      </c>
      <c r="CO81" s="39">
        <f t="shared" si="50"/>
        <v>1371489406313.6255</v>
      </c>
      <c r="CP81" s="78">
        <f t="shared" si="51"/>
        <v>0.33008987934597822</v>
      </c>
      <c r="CQ81" s="38">
        <f t="shared" si="52"/>
        <v>0</v>
      </c>
      <c r="CR81" s="38">
        <f t="shared" si="53"/>
        <v>0</v>
      </c>
      <c r="CT81" s="38">
        <f t="shared" si="54"/>
        <v>0</v>
      </c>
      <c r="CU81" s="38">
        <f t="shared" si="55"/>
        <v>690</v>
      </c>
      <c r="CV81" s="118">
        <f t="shared" si="59"/>
        <v>1.7272727272727273</v>
      </c>
      <c r="CW81" s="118">
        <f t="shared" si="60"/>
        <v>0.47076053980541893</v>
      </c>
      <c r="CZ81" s="118">
        <f t="shared" si="61"/>
        <v>1.1823656809107386</v>
      </c>
      <c r="DE81" s="125">
        <f t="shared" si="62"/>
        <v>0.81482727293442681</v>
      </c>
    </row>
    <row r="82" spans="1:109" s="38" customFormat="1" x14ac:dyDescent="0.25">
      <c r="A82" s="38">
        <v>79</v>
      </c>
      <c r="B82" s="38" t="s">
        <v>420</v>
      </c>
      <c r="C82" s="113"/>
      <c r="E82" s="38" t="s">
        <v>420</v>
      </c>
      <c r="F82" s="120" t="s">
        <v>171</v>
      </c>
      <c r="G82" s="118" t="s">
        <v>630</v>
      </c>
      <c r="H82" s="38">
        <v>300</v>
      </c>
      <c r="I82" s="38">
        <v>300</v>
      </c>
      <c r="J82" s="38">
        <v>300</v>
      </c>
      <c r="K82" s="38">
        <v>15.010000000000002</v>
      </c>
      <c r="L82" s="38">
        <v>15.010000000000002</v>
      </c>
      <c r="M82" s="38">
        <v>8.6900000000000013</v>
      </c>
      <c r="N82" s="38">
        <v>0</v>
      </c>
      <c r="O82" s="38">
        <v>0</v>
      </c>
      <c r="P82" s="163">
        <v>14450.182763614133</v>
      </c>
      <c r="Q82" s="39">
        <f t="shared" si="56"/>
        <v>4</v>
      </c>
      <c r="R82" s="40">
        <f t="shared" si="34"/>
        <v>1</v>
      </c>
      <c r="S82" s="40">
        <f t="shared" si="35"/>
        <v>1</v>
      </c>
      <c r="T82" s="120" t="s">
        <v>208</v>
      </c>
      <c r="W82" s="118">
        <v>1</v>
      </c>
      <c r="X82" s="38">
        <v>0</v>
      </c>
      <c r="Y82" s="38">
        <v>0</v>
      </c>
      <c r="Z82" s="94">
        <v>506.88233550897706</v>
      </c>
      <c r="AA82" s="125">
        <v>0</v>
      </c>
      <c r="AB82" s="125">
        <v>0</v>
      </c>
      <c r="AE82" s="38">
        <v>20</v>
      </c>
      <c r="AF82" s="123">
        <v>690</v>
      </c>
      <c r="AG82" s="124">
        <v>210000</v>
      </c>
      <c r="AH82" s="94">
        <v>5.2115</v>
      </c>
      <c r="AI82" s="97">
        <v>3.8633063973982571</v>
      </c>
      <c r="AJ82" s="97">
        <v>15.453225589593025</v>
      </c>
      <c r="AK82" s="125">
        <v>3.6501399999999999</v>
      </c>
      <c r="AL82" s="121">
        <v>0.81482727293442681</v>
      </c>
      <c r="AM82" s="114">
        <v>0.24388500498809162</v>
      </c>
      <c r="AN82" s="118">
        <f t="shared" si="57"/>
        <v>0.19872415352404577</v>
      </c>
      <c r="AO82" s="114">
        <v>0.23620570209356076</v>
      </c>
      <c r="AP82" s="177">
        <v>0.80190632863472255</v>
      </c>
      <c r="AQ82" s="173">
        <v>2</v>
      </c>
      <c r="AR82" s="94">
        <v>1</v>
      </c>
      <c r="AT82" s="97">
        <v>1</v>
      </c>
      <c r="AU82" s="38">
        <v>1</v>
      </c>
      <c r="AW82" s="38">
        <v>0.67</v>
      </c>
      <c r="BA82" s="38">
        <f t="shared" si="36"/>
        <v>0.80190632863472255</v>
      </c>
      <c r="BB82" s="79"/>
      <c r="BC82" s="94">
        <v>1</v>
      </c>
      <c r="BD82" s="94"/>
      <c r="BE82" s="97">
        <v>1</v>
      </c>
      <c r="BF82" s="38">
        <v>1</v>
      </c>
      <c r="BG82" s="40">
        <f t="shared" si="37"/>
        <v>1</v>
      </c>
      <c r="BH82" s="94"/>
      <c r="BI82" s="94"/>
      <c r="BJ82" s="94"/>
      <c r="BK82" s="40">
        <f t="shared" si="38"/>
        <v>1</v>
      </c>
      <c r="BL82" s="73"/>
      <c r="BM82" s="94">
        <v>1</v>
      </c>
      <c r="BO82" s="97">
        <v>1</v>
      </c>
      <c r="BP82" s="38">
        <v>1</v>
      </c>
      <c r="BQ82" s="40">
        <f t="shared" si="39"/>
        <v>1</v>
      </c>
      <c r="BR82" s="94">
        <v>1</v>
      </c>
      <c r="BS82" s="94">
        <v>1</v>
      </c>
      <c r="BT82" s="94">
        <v>1</v>
      </c>
      <c r="BU82" s="40">
        <f t="shared" si="40"/>
        <v>1</v>
      </c>
      <c r="BV82" s="82">
        <v>1</v>
      </c>
      <c r="BW82" s="94">
        <v>1</v>
      </c>
      <c r="BX82" s="48"/>
      <c r="BY82" s="97">
        <v>1</v>
      </c>
      <c r="BZ82" s="48">
        <v>1</v>
      </c>
      <c r="CA82" s="40">
        <f t="shared" si="41"/>
        <v>1</v>
      </c>
      <c r="CB82" s="94">
        <v>1</v>
      </c>
      <c r="CC82" s="94">
        <v>1</v>
      </c>
      <c r="CD82" s="94">
        <v>1</v>
      </c>
      <c r="CE82" s="40">
        <f t="shared" si="42"/>
        <v>1</v>
      </c>
      <c r="CF82" s="73"/>
      <c r="CG82" s="41">
        <f t="shared" si="43"/>
        <v>11352.126200000002</v>
      </c>
      <c r="CH82" s="41">
        <f t="shared" si="44"/>
        <v>197284947.12982407</v>
      </c>
      <c r="CI82" s="41">
        <f t="shared" si="45"/>
        <v>67559764.191727653</v>
      </c>
      <c r="CJ82" s="41">
        <f t="shared" si="46"/>
        <v>1315232.9808654939</v>
      </c>
      <c r="CK82" s="41">
        <f t="shared" si="47"/>
        <v>450398.42794485105</v>
      </c>
      <c r="CL82" s="68">
        <f t="shared" si="48"/>
        <v>1441661.7578690001</v>
      </c>
      <c r="CM82" s="41">
        <f t="shared" si="49"/>
        <v>680546.95916950016</v>
      </c>
      <c r="CN82" s="41" t="str">
        <f t="shared" si="58"/>
        <v/>
      </c>
      <c r="CO82" s="39">
        <f t="shared" si="50"/>
        <v>1371489406313.6255</v>
      </c>
      <c r="CP82" s="78">
        <f t="shared" si="51"/>
        <v>0.23620570209356076</v>
      </c>
      <c r="CQ82" s="38">
        <f t="shared" si="52"/>
        <v>0</v>
      </c>
      <c r="CR82" s="38">
        <f t="shared" si="53"/>
        <v>0</v>
      </c>
      <c r="CT82" s="38">
        <f t="shared" si="54"/>
        <v>0</v>
      </c>
      <c r="CU82" s="38">
        <f t="shared" si="55"/>
        <v>690</v>
      </c>
      <c r="CV82" s="118">
        <f t="shared" si="59"/>
        <v>1.7272727272727273</v>
      </c>
      <c r="CW82" s="118">
        <f t="shared" si="60"/>
        <v>0.47076053980541893</v>
      </c>
      <c r="CZ82" s="118">
        <f t="shared" si="61"/>
        <v>1.188610935836643</v>
      </c>
      <c r="DE82" s="125">
        <f t="shared" si="62"/>
        <v>0.81482727293442681</v>
      </c>
    </row>
    <row r="83" spans="1:109" s="38" customFormat="1" x14ac:dyDescent="0.25">
      <c r="A83" s="38">
        <v>80</v>
      </c>
      <c r="B83" s="38" t="s">
        <v>421</v>
      </c>
      <c r="C83" s="113"/>
      <c r="E83" s="38" t="s">
        <v>421</v>
      </c>
      <c r="F83" s="120" t="s">
        <v>171</v>
      </c>
      <c r="G83" s="118" t="s">
        <v>630</v>
      </c>
      <c r="H83" s="38">
        <v>300</v>
      </c>
      <c r="I83" s="38">
        <v>300</v>
      </c>
      <c r="J83" s="38">
        <v>300</v>
      </c>
      <c r="K83" s="38">
        <v>15.010000000000002</v>
      </c>
      <c r="L83" s="38">
        <v>15.010000000000002</v>
      </c>
      <c r="M83" s="38">
        <v>8.6900000000000013</v>
      </c>
      <c r="N83" s="38">
        <v>0</v>
      </c>
      <c r="O83" s="38">
        <v>0</v>
      </c>
      <c r="P83" s="163">
        <v>18062.728454517666</v>
      </c>
      <c r="Q83" s="39">
        <f t="shared" si="56"/>
        <v>4</v>
      </c>
      <c r="R83" s="40">
        <f t="shared" si="34"/>
        <v>1</v>
      </c>
      <c r="S83" s="40">
        <f t="shared" si="35"/>
        <v>1</v>
      </c>
      <c r="T83" s="120" t="s">
        <v>208</v>
      </c>
      <c r="W83" s="118">
        <v>1</v>
      </c>
      <c r="X83" s="38">
        <v>0</v>
      </c>
      <c r="Y83" s="38">
        <v>0</v>
      </c>
      <c r="Z83" s="94">
        <v>344.70918231817484</v>
      </c>
      <c r="AA83" s="125">
        <v>0</v>
      </c>
      <c r="AB83" s="125">
        <v>0</v>
      </c>
      <c r="AE83" s="38">
        <v>20</v>
      </c>
      <c r="AF83" s="123">
        <v>690</v>
      </c>
      <c r="AG83" s="124">
        <v>210000</v>
      </c>
      <c r="AH83" s="94">
        <v>5.2115</v>
      </c>
      <c r="AI83" s="97">
        <v>3.6357451346427956</v>
      </c>
      <c r="AJ83" s="97">
        <v>22.723407091517466</v>
      </c>
      <c r="AK83" s="125">
        <v>3.5007700000000002</v>
      </c>
      <c r="AL83" s="121">
        <v>0.81482727293442681</v>
      </c>
      <c r="AM83" s="114">
        <v>0.15821130984103315</v>
      </c>
      <c r="AN83" s="118">
        <f t="shared" si="57"/>
        <v>0.1289148901451527</v>
      </c>
      <c r="AO83" s="114">
        <v>0.15406008376740388</v>
      </c>
      <c r="AP83" s="177">
        <v>0.80190632863472255</v>
      </c>
      <c r="AQ83" s="173">
        <v>2.5</v>
      </c>
      <c r="AR83" s="94">
        <v>1</v>
      </c>
      <c r="AT83" s="97">
        <v>1</v>
      </c>
      <c r="AU83" s="38">
        <v>1</v>
      </c>
      <c r="AW83" s="38">
        <v>0.67</v>
      </c>
      <c r="BA83" s="38">
        <f t="shared" si="36"/>
        <v>0.80190632863472255</v>
      </c>
      <c r="BB83" s="79"/>
      <c r="BC83" s="94">
        <v>1</v>
      </c>
      <c r="BD83" s="94"/>
      <c r="BE83" s="97">
        <v>1</v>
      </c>
      <c r="BF83" s="38">
        <v>1</v>
      </c>
      <c r="BG83" s="40">
        <f t="shared" si="37"/>
        <v>1</v>
      </c>
      <c r="BH83" s="94"/>
      <c r="BI83" s="94"/>
      <c r="BJ83" s="94"/>
      <c r="BK83" s="40">
        <f t="shared" si="38"/>
        <v>1</v>
      </c>
      <c r="BL83" s="73"/>
      <c r="BM83" s="94">
        <v>1</v>
      </c>
      <c r="BO83" s="97">
        <v>1</v>
      </c>
      <c r="BP83" s="38">
        <v>1</v>
      </c>
      <c r="BQ83" s="40">
        <f t="shared" si="39"/>
        <v>1</v>
      </c>
      <c r="BR83" s="94">
        <v>1</v>
      </c>
      <c r="BS83" s="94">
        <v>1</v>
      </c>
      <c r="BT83" s="94">
        <v>1</v>
      </c>
      <c r="BU83" s="40">
        <f t="shared" si="40"/>
        <v>1</v>
      </c>
      <c r="BV83" s="82">
        <v>1</v>
      </c>
      <c r="BW83" s="94">
        <v>1</v>
      </c>
      <c r="BX83" s="48"/>
      <c r="BY83" s="97">
        <v>1</v>
      </c>
      <c r="BZ83" s="48">
        <v>1</v>
      </c>
      <c r="CA83" s="40">
        <f t="shared" si="41"/>
        <v>1</v>
      </c>
      <c r="CB83" s="94">
        <v>1</v>
      </c>
      <c r="CC83" s="94">
        <v>1</v>
      </c>
      <c r="CD83" s="94">
        <v>1</v>
      </c>
      <c r="CE83" s="40">
        <f t="shared" si="42"/>
        <v>1</v>
      </c>
      <c r="CF83" s="73"/>
      <c r="CG83" s="41">
        <f t="shared" si="43"/>
        <v>11352.126200000002</v>
      </c>
      <c r="CH83" s="41">
        <f t="shared" si="44"/>
        <v>197284947.12982407</v>
      </c>
      <c r="CI83" s="41">
        <f t="shared" si="45"/>
        <v>67559764.191727653</v>
      </c>
      <c r="CJ83" s="41">
        <f t="shared" si="46"/>
        <v>1315232.9808654939</v>
      </c>
      <c r="CK83" s="41">
        <f t="shared" si="47"/>
        <v>450398.42794485105</v>
      </c>
      <c r="CL83" s="68">
        <f t="shared" si="48"/>
        <v>1441661.7578690001</v>
      </c>
      <c r="CM83" s="41">
        <f t="shared" si="49"/>
        <v>680546.95916950016</v>
      </c>
      <c r="CN83" s="41" t="str">
        <f t="shared" si="58"/>
        <v/>
      </c>
      <c r="CO83" s="39">
        <f t="shared" si="50"/>
        <v>1371489406313.6255</v>
      </c>
      <c r="CP83" s="78">
        <f t="shared" si="51"/>
        <v>0.15406008376740388</v>
      </c>
      <c r="CQ83" s="38">
        <f t="shared" si="52"/>
        <v>0</v>
      </c>
      <c r="CR83" s="38">
        <f t="shared" si="53"/>
        <v>0</v>
      </c>
      <c r="CT83" s="38">
        <f t="shared" si="54"/>
        <v>0</v>
      </c>
      <c r="CU83" s="38">
        <f t="shared" si="55"/>
        <v>690</v>
      </c>
      <c r="CV83" s="118">
        <f t="shared" si="59"/>
        <v>1.7272727272727273</v>
      </c>
      <c r="CW83" s="118">
        <f t="shared" si="60"/>
        <v>0.47076053980541893</v>
      </c>
      <c r="CZ83" s="118">
        <f t="shared" si="61"/>
        <v>1.1950526707499711</v>
      </c>
      <c r="DE83" s="125">
        <f t="shared" si="62"/>
        <v>0.81482727293442681</v>
      </c>
    </row>
    <row r="84" spans="1:109" s="38" customFormat="1" x14ac:dyDescent="0.25">
      <c r="A84" s="38">
        <v>81</v>
      </c>
      <c r="B84" s="38" t="s">
        <v>422</v>
      </c>
      <c r="C84" s="113"/>
      <c r="E84" s="38" t="s">
        <v>422</v>
      </c>
      <c r="F84" s="120" t="s">
        <v>171</v>
      </c>
      <c r="G84" s="118" t="s">
        <v>630</v>
      </c>
      <c r="H84" s="38">
        <v>300</v>
      </c>
      <c r="I84" s="38">
        <v>300</v>
      </c>
      <c r="J84" s="38">
        <v>300</v>
      </c>
      <c r="K84" s="38">
        <v>10.829999999999998</v>
      </c>
      <c r="L84" s="38">
        <v>10.829999999999998</v>
      </c>
      <c r="M84" s="38">
        <v>6.27</v>
      </c>
      <c r="N84" s="38">
        <v>0</v>
      </c>
      <c r="O84" s="38">
        <v>0</v>
      </c>
      <c r="P84" s="163">
        <v>2196.9411687654524</v>
      </c>
      <c r="Q84" s="39">
        <f t="shared" si="56"/>
        <v>4</v>
      </c>
      <c r="R84" s="40">
        <f t="shared" si="34"/>
        <v>1</v>
      </c>
      <c r="S84" s="40">
        <f t="shared" si="35"/>
        <v>1</v>
      </c>
      <c r="T84" s="120" t="s">
        <v>208</v>
      </c>
      <c r="W84" s="118">
        <v>1</v>
      </c>
      <c r="X84" s="38">
        <v>0</v>
      </c>
      <c r="Y84" s="38">
        <v>0</v>
      </c>
      <c r="Z84" s="94">
        <v>1588.8725983936142</v>
      </c>
      <c r="AA84" s="125">
        <v>0</v>
      </c>
      <c r="AB84" s="125">
        <v>0</v>
      </c>
      <c r="AE84" s="38">
        <v>20</v>
      </c>
      <c r="AF84" s="123">
        <v>690</v>
      </c>
      <c r="AG84" s="124">
        <v>210000</v>
      </c>
      <c r="AH84" s="94">
        <v>2.6804999999999999</v>
      </c>
      <c r="AI84" s="97">
        <v>39.775249358503878</v>
      </c>
      <c r="AJ84" s="97">
        <v>3.579772442265349</v>
      </c>
      <c r="AK84" s="125">
        <v>2.4975100000000001</v>
      </c>
      <c r="AL84" s="121">
        <v>0.66862420737717243</v>
      </c>
      <c r="AM84" s="114">
        <v>1.0649531671313468</v>
      </c>
      <c r="AN84" s="118">
        <f t="shared" si="57"/>
        <v>0.71205346726700625</v>
      </c>
      <c r="AO84" s="114">
        <v>0.69767283822642301</v>
      </c>
      <c r="AP84" s="177">
        <v>1.1139970972174467</v>
      </c>
      <c r="AQ84" s="173">
        <v>0.3</v>
      </c>
      <c r="AR84" s="94">
        <v>1</v>
      </c>
      <c r="AT84" s="97">
        <v>1</v>
      </c>
      <c r="AU84" s="38">
        <v>1</v>
      </c>
      <c r="AW84" s="38">
        <v>0.67</v>
      </c>
      <c r="BA84" s="38">
        <f t="shared" si="36"/>
        <v>1.1139970972174467</v>
      </c>
      <c r="BB84" s="79"/>
      <c r="BC84" s="94">
        <v>1</v>
      </c>
      <c r="BD84" s="94"/>
      <c r="BE84" s="97">
        <v>1</v>
      </c>
      <c r="BF84" s="38">
        <v>1</v>
      </c>
      <c r="BG84" s="40">
        <f t="shared" si="37"/>
        <v>1</v>
      </c>
      <c r="BH84" s="94"/>
      <c r="BI84" s="94"/>
      <c r="BJ84" s="94"/>
      <c r="BK84" s="40">
        <f t="shared" si="38"/>
        <v>1</v>
      </c>
      <c r="BL84" s="73"/>
      <c r="BM84" s="94">
        <v>1</v>
      </c>
      <c r="BO84" s="97">
        <v>1</v>
      </c>
      <c r="BP84" s="38">
        <v>1</v>
      </c>
      <c r="BQ84" s="40">
        <f t="shared" si="39"/>
        <v>1</v>
      </c>
      <c r="BR84" s="94">
        <v>1</v>
      </c>
      <c r="BS84" s="94">
        <v>1</v>
      </c>
      <c r="BT84" s="94">
        <v>1</v>
      </c>
      <c r="BU84" s="40">
        <f t="shared" si="40"/>
        <v>1</v>
      </c>
      <c r="BV84" s="82">
        <v>1</v>
      </c>
      <c r="BW84" s="94">
        <v>1</v>
      </c>
      <c r="BX84" s="48"/>
      <c r="BY84" s="97">
        <v>1</v>
      </c>
      <c r="BZ84" s="48">
        <v>1</v>
      </c>
      <c r="CA84" s="40">
        <f t="shared" si="41"/>
        <v>1</v>
      </c>
      <c r="CB84" s="94">
        <v>1</v>
      </c>
      <c r="CC84" s="94">
        <v>1</v>
      </c>
      <c r="CD84" s="94">
        <v>1</v>
      </c>
      <c r="CE84" s="40">
        <f t="shared" si="42"/>
        <v>1</v>
      </c>
      <c r="CF84" s="73"/>
      <c r="CG84" s="41">
        <f t="shared" si="43"/>
        <v>8243.1917999999987</v>
      </c>
      <c r="CH84" s="41">
        <f t="shared" si="44"/>
        <v>147170173.08017015</v>
      </c>
      <c r="CI84" s="41">
        <f t="shared" si="45"/>
        <v>48740717.379226178</v>
      </c>
      <c r="CJ84" s="41">
        <f t="shared" si="46"/>
        <v>981134.48720113433</v>
      </c>
      <c r="CK84" s="41">
        <f t="shared" si="47"/>
        <v>324938.11586150783</v>
      </c>
      <c r="CL84" s="68">
        <f t="shared" si="48"/>
        <v>1060952.501403</v>
      </c>
      <c r="CM84" s="41">
        <f t="shared" si="49"/>
        <v>490085.58814649994</v>
      </c>
      <c r="CN84" s="41" t="str">
        <f t="shared" si="58"/>
        <v/>
      </c>
      <c r="CO84" s="39">
        <f t="shared" si="50"/>
        <v>1018796511135.375</v>
      </c>
      <c r="CP84" s="78">
        <f t="shared" si="51"/>
        <v>0.69767283822642301</v>
      </c>
      <c r="CQ84" s="38">
        <f t="shared" si="52"/>
        <v>0</v>
      </c>
      <c r="CR84" s="38">
        <f t="shared" si="53"/>
        <v>0</v>
      </c>
      <c r="CT84" s="38">
        <f t="shared" si="54"/>
        <v>0</v>
      </c>
      <c r="CU84" s="38">
        <f t="shared" si="55"/>
        <v>690</v>
      </c>
      <c r="CV84" s="118">
        <f t="shared" si="59"/>
        <v>1.7272727272727273</v>
      </c>
      <c r="CW84" s="118">
        <f t="shared" si="60"/>
        <v>0.6524575902566333</v>
      </c>
      <c r="CZ84" s="118">
        <f t="shared" si="61"/>
        <v>0.97980400391029798</v>
      </c>
      <c r="DE84" s="125">
        <f t="shared" si="62"/>
        <v>0.66862420737717243</v>
      </c>
    </row>
    <row r="85" spans="1:109" s="38" customFormat="1" x14ac:dyDescent="0.25">
      <c r="A85" s="38">
        <v>82</v>
      </c>
      <c r="B85" s="38" t="s">
        <v>423</v>
      </c>
      <c r="C85" s="113"/>
      <c r="E85" s="38" t="s">
        <v>423</v>
      </c>
      <c r="F85" s="120" t="s">
        <v>171</v>
      </c>
      <c r="G85" s="118" t="s">
        <v>630</v>
      </c>
      <c r="H85" s="38">
        <v>300</v>
      </c>
      <c r="I85" s="38">
        <v>300</v>
      </c>
      <c r="J85" s="38">
        <v>300</v>
      </c>
      <c r="K85" s="38">
        <v>10.829999999999998</v>
      </c>
      <c r="L85" s="38">
        <v>10.829999999999998</v>
      </c>
      <c r="M85" s="38">
        <v>6.27</v>
      </c>
      <c r="N85" s="38">
        <v>0</v>
      </c>
      <c r="O85" s="38">
        <v>0</v>
      </c>
      <c r="P85" s="163">
        <v>3661.5686146090875</v>
      </c>
      <c r="Q85" s="39">
        <f t="shared" si="56"/>
        <v>4</v>
      </c>
      <c r="R85" s="40">
        <f t="shared" si="34"/>
        <v>1</v>
      </c>
      <c r="S85" s="40">
        <f t="shared" si="35"/>
        <v>1</v>
      </c>
      <c r="T85" s="120" t="s">
        <v>208</v>
      </c>
      <c r="W85" s="118">
        <v>1</v>
      </c>
      <c r="X85" s="38">
        <v>0</v>
      </c>
      <c r="Y85" s="38">
        <v>0</v>
      </c>
      <c r="Z85" s="94">
        <v>1452.7567098819666</v>
      </c>
      <c r="AA85" s="125">
        <v>0</v>
      </c>
      <c r="AB85" s="125">
        <v>0</v>
      </c>
      <c r="AE85" s="38">
        <v>20</v>
      </c>
      <c r="AF85" s="123">
        <v>690</v>
      </c>
      <c r="AG85" s="124">
        <v>210000</v>
      </c>
      <c r="AH85" s="94">
        <v>2.6804999999999999</v>
      </c>
      <c r="AI85" s="97">
        <v>15.660715392495755</v>
      </c>
      <c r="AJ85" s="97">
        <v>3.9151788481239378</v>
      </c>
      <c r="AK85" s="125">
        <v>2.6193</v>
      </c>
      <c r="AL85" s="121">
        <v>0.66862420737717243</v>
      </c>
      <c r="AM85" s="114">
        <v>0.98039199456731752</v>
      </c>
      <c r="AN85" s="118">
        <f t="shared" si="57"/>
        <v>0.65551382028649785</v>
      </c>
      <c r="AO85" s="114">
        <v>0.66901158327801735</v>
      </c>
      <c r="AP85" s="177">
        <v>1.1139970972174467</v>
      </c>
      <c r="AQ85" s="173">
        <v>0.5</v>
      </c>
      <c r="AR85" s="94">
        <v>1</v>
      </c>
      <c r="AT85" s="97">
        <v>1</v>
      </c>
      <c r="AU85" s="38">
        <v>1</v>
      </c>
      <c r="AW85" s="38">
        <v>0.67</v>
      </c>
      <c r="BA85" s="38">
        <f t="shared" si="36"/>
        <v>1.1139970972174467</v>
      </c>
      <c r="BB85" s="79"/>
      <c r="BC85" s="94">
        <v>1</v>
      </c>
      <c r="BD85" s="94"/>
      <c r="BE85" s="97">
        <v>1</v>
      </c>
      <c r="BF85" s="38">
        <v>1</v>
      </c>
      <c r="BG85" s="40">
        <f t="shared" si="37"/>
        <v>1</v>
      </c>
      <c r="BH85" s="94"/>
      <c r="BI85" s="94"/>
      <c r="BJ85" s="94"/>
      <c r="BK85" s="40">
        <f t="shared" si="38"/>
        <v>1</v>
      </c>
      <c r="BL85" s="73"/>
      <c r="BM85" s="94">
        <v>1</v>
      </c>
      <c r="BO85" s="97">
        <v>1</v>
      </c>
      <c r="BP85" s="38">
        <v>1</v>
      </c>
      <c r="BQ85" s="40">
        <f t="shared" si="39"/>
        <v>1</v>
      </c>
      <c r="BR85" s="94">
        <v>1</v>
      </c>
      <c r="BS85" s="94">
        <v>1</v>
      </c>
      <c r="BT85" s="94">
        <v>1</v>
      </c>
      <c r="BU85" s="40">
        <f t="shared" si="40"/>
        <v>1</v>
      </c>
      <c r="BV85" s="82">
        <v>1</v>
      </c>
      <c r="BW85" s="94">
        <v>1</v>
      </c>
      <c r="BX85" s="48"/>
      <c r="BY85" s="97">
        <v>1</v>
      </c>
      <c r="BZ85" s="48">
        <v>1</v>
      </c>
      <c r="CA85" s="40">
        <f t="shared" si="41"/>
        <v>1</v>
      </c>
      <c r="CB85" s="94">
        <v>1</v>
      </c>
      <c r="CC85" s="94">
        <v>1</v>
      </c>
      <c r="CD85" s="94">
        <v>1</v>
      </c>
      <c r="CE85" s="40">
        <f t="shared" si="42"/>
        <v>1</v>
      </c>
      <c r="CF85" s="73"/>
      <c r="CG85" s="41">
        <f t="shared" si="43"/>
        <v>8243.1917999999987</v>
      </c>
      <c r="CH85" s="41">
        <f t="shared" si="44"/>
        <v>147170173.08017015</v>
      </c>
      <c r="CI85" s="41">
        <f t="shared" si="45"/>
        <v>48740717.379226178</v>
      </c>
      <c r="CJ85" s="41">
        <f t="shared" si="46"/>
        <v>981134.48720113433</v>
      </c>
      <c r="CK85" s="41">
        <f t="shared" si="47"/>
        <v>324938.11586150783</v>
      </c>
      <c r="CL85" s="68">
        <f t="shared" si="48"/>
        <v>1060952.501403</v>
      </c>
      <c r="CM85" s="41">
        <f t="shared" si="49"/>
        <v>490085.58814649994</v>
      </c>
      <c r="CN85" s="41" t="str">
        <f t="shared" si="58"/>
        <v/>
      </c>
      <c r="CO85" s="39">
        <f t="shared" si="50"/>
        <v>1018796511135.375</v>
      </c>
      <c r="CP85" s="78">
        <f t="shared" si="51"/>
        <v>0.66901158327801746</v>
      </c>
      <c r="CQ85" s="38">
        <f t="shared" si="52"/>
        <v>0</v>
      </c>
      <c r="CR85" s="38">
        <f t="shared" si="53"/>
        <v>0</v>
      </c>
      <c r="CT85" s="38">
        <f t="shared" si="54"/>
        <v>0</v>
      </c>
      <c r="CU85" s="38">
        <f t="shared" si="55"/>
        <v>690</v>
      </c>
      <c r="CV85" s="118">
        <f t="shared" si="59"/>
        <v>1.7272727272727273</v>
      </c>
      <c r="CW85" s="118">
        <f t="shared" si="60"/>
        <v>0.6524575902566333</v>
      </c>
      <c r="CZ85" s="118">
        <f t="shared" si="61"/>
        <v>1.0205911188655339</v>
      </c>
      <c r="DE85" s="125">
        <f t="shared" si="62"/>
        <v>0.66862420737717243</v>
      </c>
    </row>
    <row r="86" spans="1:109" s="38" customFormat="1" x14ac:dyDescent="0.25">
      <c r="A86" s="38">
        <v>83</v>
      </c>
      <c r="B86" s="38" t="s">
        <v>424</v>
      </c>
      <c r="C86" s="113"/>
      <c r="E86" s="38" t="s">
        <v>424</v>
      </c>
      <c r="F86" s="120" t="s">
        <v>171</v>
      </c>
      <c r="G86" s="118" t="s">
        <v>630</v>
      </c>
      <c r="H86" s="38">
        <v>300</v>
      </c>
      <c r="I86" s="38">
        <v>300</v>
      </c>
      <c r="J86" s="38">
        <v>300</v>
      </c>
      <c r="K86" s="38">
        <v>10.829999999999998</v>
      </c>
      <c r="L86" s="38">
        <v>10.829999999999998</v>
      </c>
      <c r="M86" s="38">
        <v>6.27</v>
      </c>
      <c r="N86" s="38">
        <v>0</v>
      </c>
      <c r="O86" s="38">
        <v>0</v>
      </c>
      <c r="P86" s="163">
        <v>5492.3529219136317</v>
      </c>
      <c r="Q86" s="39">
        <f t="shared" si="56"/>
        <v>4</v>
      </c>
      <c r="R86" s="40">
        <f t="shared" si="34"/>
        <v>1</v>
      </c>
      <c r="S86" s="40">
        <f t="shared" si="35"/>
        <v>1</v>
      </c>
      <c r="T86" s="120" t="s">
        <v>208</v>
      </c>
      <c r="W86" s="118">
        <v>1</v>
      </c>
      <c r="X86" s="38">
        <v>0</v>
      </c>
      <c r="Y86" s="38">
        <v>0</v>
      </c>
      <c r="Z86" s="94">
        <v>1267.1170078973616</v>
      </c>
      <c r="AA86" s="125">
        <v>0</v>
      </c>
      <c r="AB86" s="125">
        <v>0</v>
      </c>
      <c r="AE86" s="38">
        <v>20</v>
      </c>
      <c r="AF86" s="123">
        <v>690</v>
      </c>
      <c r="AG86" s="124">
        <v>210000</v>
      </c>
      <c r="AH86" s="94">
        <v>2.6804999999999999</v>
      </c>
      <c r="AI86" s="97">
        <v>7.9800433148467818</v>
      </c>
      <c r="AJ86" s="97">
        <v>4.4887743646013156</v>
      </c>
      <c r="AK86" s="125">
        <v>2.7760400000000001</v>
      </c>
      <c r="AL86" s="121">
        <v>0.66862420737717243</v>
      </c>
      <c r="AM86" s="114">
        <v>0.86410892705775522</v>
      </c>
      <c r="AN86" s="118">
        <f t="shared" si="57"/>
        <v>0.57776414644153051</v>
      </c>
      <c r="AO86" s="114">
        <v>0.61844053064729232</v>
      </c>
      <c r="AP86" s="177">
        <v>1.1139970972174467</v>
      </c>
      <c r="AQ86" s="173">
        <v>0.75</v>
      </c>
      <c r="AR86" s="94">
        <v>1</v>
      </c>
      <c r="AT86" s="97">
        <v>1</v>
      </c>
      <c r="AU86" s="38">
        <v>1</v>
      </c>
      <c r="AW86" s="38">
        <v>0.67</v>
      </c>
      <c r="BA86" s="38">
        <f t="shared" si="36"/>
        <v>1.1139970972174467</v>
      </c>
      <c r="BB86" s="79"/>
      <c r="BC86" s="94">
        <v>1</v>
      </c>
      <c r="BD86" s="94"/>
      <c r="BE86" s="97">
        <v>1</v>
      </c>
      <c r="BF86" s="38">
        <v>1</v>
      </c>
      <c r="BG86" s="40">
        <f t="shared" si="37"/>
        <v>1</v>
      </c>
      <c r="BH86" s="94"/>
      <c r="BI86" s="94"/>
      <c r="BJ86" s="94"/>
      <c r="BK86" s="40">
        <f t="shared" si="38"/>
        <v>1</v>
      </c>
      <c r="BL86" s="73"/>
      <c r="BM86" s="94">
        <v>1</v>
      </c>
      <c r="BO86" s="97">
        <v>1</v>
      </c>
      <c r="BP86" s="38">
        <v>1</v>
      </c>
      <c r="BQ86" s="40">
        <f t="shared" si="39"/>
        <v>1</v>
      </c>
      <c r="BR86" s="94">
        <v>1</v>
      </c>
      <c r="BS86" s="94">
        <v>1</v>
      </c>
      <c r="BT86" s="94">
        <v>1</v>
      </c>
      <c r="BU86" s="40">
        <f t="shared" si="40"/>
        <v>1</v>
      </c>
      <c r="BV86" s="82">
        <v>1</v>
      </c>
      <c r="BW86" s="94">
        <v>1</v>
      </c>
      <c r="BX86" s="48"/>
      <c r="BY86" s="97">
        <v>1</v>
      </c>
      <c r="BZ86" s="48">
        <v>1</v>
      </c>
      <c r="CA86" s="40">
        <f t="shared" si="41"/>
        <v>1</v>
      </c>
      <c r="CB86" s="94">
        <v>1</v>
      </c>
      <c r="CC86" s="94">
        <v>1</v>
      </c>
      <c r="CD86" s="94">
        <v>1</v>
      </c>
      <c r="CE86" s="40">
        <f t="shared" si="42"/>
        <v>1</v>
      </c>
      <c r="CF86" s="73"/>
      <c r="CG86" s="41">
        <f t="shared" si="43"/>
        <v>8243.1917999999987</v>
      </c>
      <c r="CH86" s="41">
        <f t="shared" si="44"/>
        <v>147170173.08017015</v>
      </c>
      <c r="CI86" s="41">
        <f t="shared" si="45"/>
        <v>48740717.379226178</v>
      </c>
      <c r="CJ86" s="41">
        <f t="shared" si="46"/>
        <v>981134.48720113433</v>
      </c>
      <c r="CK86" s="41">
        <f t="shared" si="47"/>
        <v>324938.11586150783</v>
      </c>
      <c r="CL86" s="68">
        <f t="shared" si="48"/>
        <v>1060952.501403</v>
      </c>
      <c r="CM86" s="41">
        <f t="shared" si="49"/>
        <v>490085.58814649994</v>
      </c>
      <c r="CN86" s="41" t="str">
        <f t="shared" si="58"/>
        <v/>
      </c>
      <c r="CO86" s="39">
        <f t="shared" si="50"/>
        <v>1018796511135.375</v>
      </c>
      <c r="CP86" s="78">
        <f t="shared" si="51"/>
        <v>0.61844053064729243</v>
      </c>
      <c r="CQ86" s="38">
        <f t="shared" si="52"/>
        <v>0</v>
      </c>
      <c r="CR86" s="38">
        <f t="shared" si="53"/>
        <v>0</v>
      </c>
      <c r="CT86" s="38">
        <f t="shared" si="54"/>
        <v>0</v>
      </c>
      <c r="CU86" s="38">
        <f t="shared" si="55"/>
        <v>690</v>
      </c>
      <c r="CV86" s="118">
        <f t="shared" si="59"/>
        <v>1.7272727272727273</v>
      </c>
      <c r="CW86" s="118">
        <f t="shared" si="60"/>
        <v>0.6524575902566333</v>
      </c>
      <c r="CZ86" s="118">
        <f t="shared" si="61"/>
        <v>1.0704030952011978</v>
      </c>
      <c r="DE86" s="125">
        <f t="shared" si="62"/>
        <v>0.66862420737717243</v>
      </c>
    </row>
    <row r="87" spans="1:109" s="38" customFormat="1" x14ac:dyDescent="0.25">
      <c r="A87" s="38">
        <v>84</v>
      </c>
      <c r="B87" s="38" t="s">
        <v>425</v>
      </c>
      <c r="C87" s="113"/>
      <c r="E87" s="38" t="s">
        <v>425</v>
      </c>
      <c r="F87" s="120" t="s">
        <v>171</v>
      </c>
      <c r="G87" s="118" t="s">
        <v>630</v>
      </c>
      <c r="H87" s="38">
        <v>300</v>
      </c>
      <c r="I87" s="38">
        <v>300</v>
      </c>
      <c r="J87" s="38">
        <v>300</v>
      </c>
      <c r="K87" s="38">
        <v>10.829999999999998</v>
      </c>
      <c r="L87" s="38">
        <v>10.829999999999998</v>
      </c>
      <c r="M87" s="38">
        <v>6.27</v>
      </c>
      <c r="N87" s="38">
        <v>0</v>
      </c>
      <c r="O87" s="38">
        <v>0</v>
      </c>
      <c r="P87" s="163">
        <v>7323.137229218175</v>
      </c>
      <c r="Q87" s="39">
        <f t="shared" si="56"/>
        <v>4</v>
      </c>
      <c r="R87" s="40">
        <f t="shared" si="34"/>
        <v>1</v>
      </c>
      <c r="S87" s="40">
        <f t="shared" si="35"/>
        <v>1</v>
      </c>
      <c r="T87" s="120" t="s">
        <v>208</v>
      </c>
      <c r="W87" s="118">
        <v>1</v>
      </c>
      <c r="X87" s="38">
        <v>0</v>
      </c>
      <c r="Y87" s="38">
        <v>0</v>
      </c>
      <c r="Z87" s="94">
        <v>1063.0956892801519</v>
      </c>
      <c r="AA87" s="125">
        <v>0</v>
      </c>
      <c r="AB87" s="125">
        <v>0</v>
      </c>
      <c r="AE87" s="38">
        <v>20</v>
      </c>
      <c r="AF87" s="123">
        <v>690</v>
      </c>
      <c r="AG87" s="124">
        <v>210000</v>
      </c>
      <c r="AH87" s="94">
        <v>2.6804999999999999</v>
      </c>
      <c r="AI87" s="97">
        <v>5.3502261361358263</v>
      </c>
      <c r="AJ87" s="97">
        <v>5.3502261361358254</v>
      </c>
      <c r="AK87" s="125">
        <v>2.95757</v>
      </c>
      <c r="AL87" s="121">
        <v>0.66862420737717243</v>
      </c>
      <c r="AM87" s="114">
        <v>0.74467506580526599</v>
      </c>
      <c r="AN87" s="118">
        <f t="shared" si="57"/>
        <v>0.4979077756275897</v>
      </c>
      <c r="AO87" s="114">
        <v>0.55279345671472691</v>
      </c>
      <c r="AP87" s="177">
        <v>1.1139970972174467</v>
      </c>
      <c r="AQ87" s="173">
        <v>1</v>
      </c>
      <c r="AR87" s="94">
        <v>1</v>
      </c>
      <c r="AT87" s="97">
        <v>1</v>
      </c>
      <c r="AU87" s="38">
        <v>1</v>
      </c>
      <c r="AW87" s="38">
        <v>0.67</v>
      </c>
      <c r="BA87" s="38">
        <f t="shared" si="36"/>
        <v>1.1139970972174467</v>
      </c>
      <c r="BB87" s="79"/>
      <c r="BC87" s="94">
        <v>1</v>
      </c>
      <c r="BD87" s="94"/>
      <c r="BE87" s="97">
        <v>1</v>
      </c>
      <c r="BF87" s="38">
        <v>1</v>
      </c>
      <c r="BG87" s="40">
        <f t="shared" si="37"/>
        <v>1</v>
      </c>
      <c r="BH87" s="94"/>
      <c r="BI87" s="94"/>
      <c r="BJ87" s="94"/>
      <c r="BK87" s="40">
        <f t="shared" si="38"/>
        <v>1</v>
      </c>
      <c r="BL87" s="73"/>
      <c r="BM87" s="94">
        <v>1</v>
      </c>
      <c r="BO87" s="97">
        <v>1</v>
      </c>
      <c r="BP87" s="38">
        <v>1</v>
      </c>
      <c r="BQ87" s="40">
        <f t="shared" si="39"/>
        <v>1</v>
      </c>
      <c r="BR87" s="94">
        <v>1</v>
      </c>
      <c r="BS87" s="94">
        <v>1</v>
      </c>
      <c r="BT87" s="94">
        <v>1</v>
      </c>
      <c r="BU87" s="40">
        <f t="shared" si="40"/>
        <v>1</v>
      </c>
      <c r="BV87" s="82">
        <v>1</v>
      </c>
      <c r="BW87" s="94">
        <v>1</v>
      </c>
      <c r="BX87" s="48"/>
      <c r="BY87" s="97">
        <v>1</v>
      </c>
      <c r="BZ87" s="48">
        <v>1</v>
      </c>
      <c r="CA87" s="40">
        <f t="shared" si="41"/>
        <v>1</v>
      </c>
      <c r="CB87" s="94">
        <v>1</v>
      </c>
      <c r="CC87" s="94">
        <v>1</v>
      </c>
      <c r="CD87" s="94">
        <v>1</v>
      </c>
      <c r="CE87" s="40">
        <f t="shared" si="42"/>
        <v>1</v>
      </c>
      <c r="CF87" s="73"/>
      <c r="CG87" s="41">
        <f t="shared" si="43"/>
        <v>8243.1917999999987</v>
      </c>
      <c r="CH87" s="41">
        <f t="shared" si="44"/>
        <v>147170173.08017015</v>
      </c>
      <c r="CI87" s="41">
        <f t="shared" si="45"/>
        <v>48740717.379226178</v>
      </c>
      <c r="CJ87" s="41">
        <f t="shared" si="46"/>
        <v>981134.48720113433</v>
      </c>
      <c r="CK87" s="41">
        <f t="shared" si="47"/>
        <v>324938.11586150783</v>
      </c>
      <c r="CL87" s="68">
        <f t="shared" si="48"/>
        <v>1060952.501403</v>
      </c>
      <c r="CM87" s="41">
        <f t="shared" si="49"/>
        <v>490085.58814649994</v>
      </c>
      <c r="CN87" s="41" t="str">
        <f t="shared" si="58"/>
        <v/>
      </c>
      <c r="CO87" s="39">
        <f t="shared" si="50"/>
        <v>1018796511135.375</v>
      </c>
      <c r="CP87" s="78">
        <f t="shared" si="51"/>
        <v>0.55279345671472691</v>
      </c>
      <c r="CQ87" s="38">
        <f t="shared" si="52"/>
        <v>0</v>
      </c>
      <c r="CR87" s="38">
        <f t="shared" si="53"/>
        <v>0</v>
      </c>
      <c r="CT87" s="38">
        <f t="shared" si="54"/>
        <v>0</v>
      </c>
      <c r="CU87" s="38">
        <f t="shared" si="55"/>
        <v>690</v>
      </c>
      <c r="CV87" s="118">
        <f t="shared" si="59"/>
        <v>1.7272727272727273</v>
      </c>
      <c r="CW87" s="118">
        <f t="shared" si="60"/>
        <v>0.6524575902566333</v>
      </c>
      <c r="CZ87" s="118">
        <f t="shared" si="61"/>
        <v>1.1102326249433569</v>
      </c>
      <c r="DE87" s="125">
        <f t="shared" si="62"/>
        <v>0.66862420737717243</v>
      </c>
    </row>
    <row r="88" spans="1:109" s="38" customFormat="1" x14ac:dyDescent="0.25">
      <c r="A88" s="38">
        <v>85</v>
      </c>
      <c r="B88" s="38" t="s">
        <v>426</v>
      </c>
      <c r="C88" s="113"/>
      <c r="E88" s="38" t="s">
        <v>426</v>
      </c>
      <c r="F88" s="120" t="s">
        <v>171</v>
      </c>
      <c r="G88" s="118" t="s">
        <v>630</v>
      </c>
      <c r="H88" s="38">
        <v>300</v>
      </c>
      <c r="I88" s="38">
        <v>300</v>
      </c>
      <c r="J88" s="38">
        <v>300</v>
      </c>
      <c r="K88" s="38">
        <v>10.829999999999998</v>
      </c>
      <c r="L88" s="38">
        <v>10.829999999999998</v>
      </c>
      <c r="M88" s="38">
        <v>6.27</v>
      </c>
      <c r="N88" s="38">
        <v>0</v>
      </c>
      <c r="O88" s="38">
        <v>0</v>
      </c>
      <c r="P88" s="163">
        <v>9739.7725148601749</v>
      </c>
      <c r="Q88" s="39">
        <f t="shared" si="56"/>
        <v>4</v>
      </c>
      <c r="R88" s="40">
        <f t="shared" si="34"/>
        <v>1</v>
      </c>
      <c r="S88" s="40">
        <f t="shared" si="35"/>
        <v>1</v>
      </c>
      <c r="T88" s="120" t="s">
        <v>208</v>
      </c>
      <c r="W88" s="118">
        <v>1</v>
      </c>
      <c r="X88" s="38">
        <v>0</v>
      </c>
      <c r="Y88" s="38">
        <v>0</v>
      </c>
      <c r="Z88" s="94">
        <v>803.61163265738458</v>
      </c>
      <c r="AA88" s="125">
        <v>0</v>
      </c>
      <c r="AB88" s="125">
        <v>0</v>
      </c>
      <c r="AE88" s="38">
        <v>20</v>
      </c>
      <c r="AF88" s="123">
        <v>690</v>
      </c>
      <c r="AG88" s="124">
        <v>210000</v>
      </c>
      <c r="AH88" s="94">
        <v>2.6804999999999999</v>
      </c>
      <c r="AI88" s="97">
        <v>4.0012436603959021</v>
      </c>
      <c r="AJ88" s="97">
        <v>7.0777999108743144</v>
      </c>
      <c r="AK88" s="125">
        <v>3.0278700000000001</v>
      </c>
      <c r="AL88" s="121">
        <v>0.66862420737717243</v>
      </c>
      <c r="AM88" s="114">
        <v>0.51417814092323599</v>
      </c>
      <c r="AN88" s="118">
        <f t="shared" si="57"/>
        <v>0.34379195192546674</v>
      </c>
      <c r="AO88" s="114">
        <v>0.42779819126392482</v>
      </c>
      <c r="AP88" s="177">
        <v>1.1139970972174467</v>
      </c>
      <c r="AQ88" s="173">
        <v>1.33</v>
      </c>
      <c r="AR88" s="94">
        <v>1</v>
      </c>
      <c r="AT88" s="97">
        <v>1</v>
      </c>
      <c r="AU88" s="38">
        <v>1</v>
      </c>
      <c r="AW88" s="38">
        <v>0.67</v>
      </c>
      <c r="BA88" s="38">
        <f t="shared" si="36"/>
        <v>1.1139970972174467</v>
      </c>
      <c r="BB88" s="79"/>
      <c r="BC88" s="94">
        <v>1</v>
      </c>
      <c r="BD88" s="94"/>
      <c r="BE88" s="97">
        <v>1</v>
      </c>
      <c r="BF88" s="38">
        <v>1</v>
      </c>
      <c r="BG88" s="40">
        <f t="shared" si="37"/>
        <v>1</v>
      </c>
      <c r="BH88" s="94"/>
      <c r="BI88" s="94"/>
      <c r="BJ88" s="94"/>
      <c r="BK88" s="40">
        <f t="shared" si="38"/>
        <v>1</v>
      </c>
      <c r="BL88" s="73"/>
      <c r="BM88" s="94">
        <v>1</v>
      </c>
      <c r="BO88" s="97">
        <v>1</v>
      </c>
      <c r="BP88" s="38">
        <v>1</v>
      </c>
      <c r="BQ88" s="40">
        <f t="shared" si="39"/>
        <v>1</v>
      </c>
      <c r="BR88" s="94">
        <v>1</v>
      </c>
      <c r="BS88" s="94">
        <v>1</v>
      </c>
      <c r="BT88" s="94">
        <v>1</v>
      </c>
      <c r="BU88" s="40">
        <f t="shared" si="40"/>
        <v>1</v>
      </c>
      <c r="BV88" s="82">
        <v>1</v>
      </c>
      <c r="BW88" s="94">
        <v>1</v>
      </c>
      <c r="BX88" s="48"/>
      <c r="BY88" s="97">
        <v>1</v>
      </c>
      <c r="BZ88" s="48">
        <v>1</v>
      </c>
      <c r="CA88" s="40">
        <f t="shared" si="41"/>
        <v>1</v>
      </c>
      <c r="CB88" s="94">
        <v>1</v>
      </c>
      <c r="CC88" s="94">
        <v>1</v>
      </c>
      <c r="CD88" s="94">
        <v>1</v>
      </c>
      <c r="CE88" s="40">
        <f t="shared" si="42"/>
        <v>1</v>
      </c>
      <c r="CF88" s="73"/>
      <c r="CG88" s="41">
        <f t="shared" si="43"/>
        <v>8243.1917999999987</v>
      </c>
      <c r="CH88" s="41">
        <f t="shared" si="44"/>
        <v>147170173.08017015</v>
      </c>
      <c r="CI88" s="41">
        <f t="shared" si="45"/>
        <v>48740717.379226178</v>
      </c>
      <c r="CJ88" s="41">
        <f t="shared" si="46"/>
        <v>981134.48720113433</v>
      </c>
      <c r="CK88" s="41">
        <f t="shared" si="47"/>
        <v>324938.11586150783</v>
      </c>
      <c r="CL88" s="68">
        <f t="shared" si="48"/>
        <v>1060952.501403</v>
      </c>
      <c r="CM88" s="41">
        <f t="shared" si="49"/>
        <v>490085.58814649994</v>
      </c>
      <c r="CN88" s="41" t="str">
        <f t="shared" si="58"/>
        <v/>
      </c>
      <c r="CO88" s="39">
        <f t="shared" si="50"/>
        <v>1018796511135.375</v>
      </c>
      <c r="CP88" s="78">
        <f t="shared" si="51"/>
        <v>0.42779819126392482</v>
      </c>
      <c r="CQ88" s="38">
        <f t="shared" si="52"/>
        <v>0</v>
      </c>
      <c r="CR88" s="38">
        <f t="shared" si="53"/>
        <v>0</v>
      </c>
      <c r="CT88" s="38">
        <f t="shared" si="54"/>
        <v>0</v>
      </c>
      <c r="CU88" s="38">
        <f t="shared" si="55"/>
        <v>690</v>
      </c>
      <c r="CV88" s="118">
        <f t="shared" si="59"/>
        <v>1.7272727272727273</v>
      </c>
      <c r="CW88" s="118">
        <f t="shared" si="60"/>
        <v>0.6524575902566333</v>
      </c>
      <c r="CZ88" s="118">
        <f t="shared" si="61"/>
        <v>1.2443519659723461</v>
      </c>
      <c r="DE88" s="125">
        <f t="shared" si="62"/>
        <v>0.66862420737717243</v>
      </c>
    </row>
    <row r="89" spans="1:109" s="38" customFormat="1" x14ac:dyDescent="0.25">
      <c r="A89" s="38">
        <v>86</v>
      </c>
      <c r="B89" s="38" t="s">
        <v>427</v>
      </c>
      <c r="C89" s="113"/>
      <c r="E89" s="38" t="s">
        <v>427</v>
      </c>
      <c r="F89" s="120" t="s">
        <v>171</v>
      </c>
      <c r="G89" s="118" t="s">
        <v>630</v>
      </c>
      <c r="H89" s="38">
        <v>300</v>
      </c>
      <c r="I89" s="38">
        <v>300</v>
      </c>
      <c r="J89" s="38">
        <v>300</v>
      </c>
      <c r="K89" s="38">
        <v>10.829999999999998</v>
      </c>
      <c r="L89" s="38">
        <v>10.829999999999998</v>
      </c>
      <c r="M89" s="38">
        <v>6.27</v>
      </c>
      <c r="N89" s="38">
        <v>0</v>
      </c>
      <c r="O89" s="38">
        <v>0</v>
      </c>
      <c r="P89" s="163">
        <v>12229.639172794352</v>
      </c>
      <c r="Q89" s="39">
        <f t="shared" si="56"/>
        <v>4</v>
      </c>
      <c r="R89" s="40">
        <f t="shared" si="34"/>
        <v>1</v>
      </c>
      <c r="S89" s="40">
        <f t="shared" si="35"/>
        <v>1</v>
      </c>
      <c r="T89" s="120" t="s">
        <v>208</v>
      </c>
      <c r="W89" s="118">
        <v>1</v>
      </c>
      <c r="X89" s="38">
        <v>0</v>
      </c>
      <c r="Y89" s="38">
        <v>0</v>
      </c>
      <c r="Z89" s="94">
        <v>594.01865271980137</v>
      </c>
      <c r="AA89" s="125">
        <v>0</v>
      </c>
      <c r="AB89" s="125">
        <v>0</v>
      </c>
      <c r="AE89" s="38">
        <v>20</v>
      </c>
      <c r="AF89" s="123">
        <v>690</v>
      </c>
      <c r="AG89" s="124">
        <v>210000</v>
      </c>
      <c r="AH89" s="94">
        <v>2.6804999999999999</v>
      </c>
      <c r="AI89" s="97">
        <v>3.4332977665864242</v>
      </c>
      <c r="AJ89" s="97">
        <v>9.5751241412328767</v>
      </c>
      <c r="AK89" s="125">
        <v>2.9272</v>
      </c>
      <c r="AL89" s="121">
        <v>0.66862420737717243</v>
      </c>
      <c r="AM89" s="114">
        <v>0.34321434913290416</v>
      </c>
      <c r="AN89" s="118">
        <f t="shared" si="57"/>
        <v>0.22948142214946018</v>
      </c>
      <c r="AO89" s="114">
        <v>0.30570883017534423</v>
      </c>
      <c r="AP89" s="177">
        <v>1.1139970972174467</v>
      </c>
      <c r="AQ89" s="173">
        <v>1.67</v>
      </c>
      <c r="AR89" s="94">
        <v>1</v>
      </c>
      <c r="AT89" s="97">
        <v>1</v>
      </c>
      <c r="AU89" s="38">
        <v>1</v>
      </c>
      <c r="AW89" s="38">
        <v>0.67</v>
      </c>
      <c r="BA89" s="38">
        <f t="shared" si="36"/>
        <v>1.1139970972174467</v>
      </c>
      <c r="BB89" s="79"/>
      <c r="BC89" s="94">
        <v>1</v>
      </c>
      <c r="BD89" s="94"/>
      <c r="BE89" s="97">
        <v>1</v>
      </c>
      <c r="BF89" s="38">
        <v>1</v>
      </c>
      <c r="BG89" s="40">
        <f t="shared" si="37"/>
        <v>1</v>
      </c>
      <c r="BH89" s="94"/>
      <c r="BI89" s="94"/>
      <c r="BJ89" s="94"/>
      <c r="BK89" s="40">
        <f t="shared" si="38"/>
        <v>1</v>
      </c>
      <c r="BL89" s="73"/>
      <c r="BM89" s="94">
        <v>1</v>
      </c>
      <c r="BO89" s="97">
        <v>1</v>
      </c>
      <c r="BP89" s="38">
        <v>1</v>
      </c>
      <c r="BQ89" s="40">
        <f t="shared" si="39"/>
        <v>1</v>
      </c>
      <c r="BR89" s="94">
        <v>1</v>
      </c>
      <c r="BS89" s="94">
        <v>1</v>
      </c>
      <c r="BT89" s="94">
        <v>1</v>
      </c>
      <c r="BU89" s="40">
        <f t="shared" si="40"/>
        <v>1</v>
      </c>
      <c r="BV89" s="82">
        <v>1</v>
      </c>
      <c r="BW89" s="94">
        <v>1</v>
      </c>
      <c r="BX89" s="48"/>
      <c r="BY89" s="97">
        <v>1</v>
      </c>
      <c r="BZ89" s="48">
        <v>1</v>
      </c>
      <c r="CA89" s="40">
        <f t="shared" si="41"/>
        <v>1</v>
      </c>
      <c r="CB89" s="94">
        <v>1</v>
      </c>
      <c r="CC89" s="94">
        <v>1</v>
      </c>
      <c r="CD89" s="94">
        <v>1</v>
      </c>
      <c r="CE89" s="40">
        <f t="shared" si="42"/>
        <v>1</v>
      </c>
      <c r="CF89" s="73"/>
      <c r="CG89" s="41">
        <f t="shared" si="43"/>
        <v>8243.1917999999987</v>
      </c>
      <c r="CH89" s="41">
        <f t="shared" si="44"/>
        <v>147170173.08017015</v>
      </c>
      <c r="CI89" s="41">
        <f t="shared" si="45"/>
        <v>48740717.379226178</v>
      </c>
      <c r="CJ89" s="41">
        <f t="shared" si="46"/>
        <v>981134.48720113433</v>
      </c>
      <c r="CK89" s="41">
        <f t="shared" si="47"/>
        <v>324938.11586150783</v>
      </c>
      <c r="CL89" s="68">
        <f t="shared" si="48"/>
        <v>1060952.501403</v>
      </c>
      <c r="CM89" s="41">
        <f t="shared" si="49"/>
        <v>490085.58814649994</v>
      </c>
      <c r="CN89" s="41" t="str">
        <f t="shared" si="58"/>
        <v/>
      </c>
      <c r="CO89" s="39">
        <f t="shared" si="50"/>
        <v>1018796511135.375</v>
      </c>
      <c r="CP89" s="78">
        <f t="shared" si="51"/>
        <v>0.30570883017534417</v>
      </c>
      <c r="CQ89" s="38">
        <f t="shared" si="52"/>
        <v>0</v>
      </c>
      <c r="CR89" s="38">
        <f t="shared" si="53"/>
        <v>0</v>
      </c>
      <c r="CT89" s="38">
        <f t="shared" si="54"/>
        <v>0</v>
      </c>
      <c r="CU89" s="38">
        <f t="shared" si="55"/>
        <v>690</v>
      </c>
      <c r="CV89" s="118">
        <f t="shared" si="59"/>
        <v>1.7272727272727273</v>
      </c>
      <c r="CW89" s="118">
        <f t="shared" si="60"/>
        <v>0.6524575902566333</v>
      </c>
      <c r="CZ89" s="118">
        <f t="shared" si="61"/>
        <v>1.3321724578481891</v>
      </c>
      <c r="DE89" s="125">
        <f t="shared" si="62"/>
        <v>0.66862420737717243</v>
      </c>
    </row>
    <row r="90" spans="1:109" s="38" customFormat="1" x14ac:dyDescent="0.25">
      <c r="A90" s="38">
        <v>87</v>
      </c>
      <c r="B90" s="38" t="s">
        <v>428</v>
      </c>
      <c r="C90" s="113"/>
      <c r="E90" s="38" t="s">
        <v>428</v>
      </c>
      <c r="F90" s="120" t="s">
        <v>171</v>
      </c>
      <c r="G90" s="118" t="s">
        <v>630</v>
      </c>
      <c r="H90" s="38">
        <v>300</v>
      </c>
      <c r="I90" s="38">
        <v>300</v>
      </c>
      <c r="J90" s="38">
        <v>300</v>
      </c>
      <c r="K90" s="38">
        <v>10.829999999999998</v>
      </c>
      <c r="L90" s="38">
        <v>10.829999999999998</v>
      </c>
      <c r="M90" s="38">
        <v>6.27</v>
      </c>
      <c r="N90" s="38">
        <v>0</v>
      </c>
      <c r="O90" s="38">
        <v>0</v>
      </c>
      <c r="P90" s="163">
        <v>14646.27445843635</v>
      </c>
      <c r="Q90" s="39">
        <f t="shared" si="56"/>
        <v>4</v>
      </c>
      <c r="R90" s="40">
        <f t="shared" si="34"/>
        <v>1</v>
      </c>
      <c r="S90" s="40">
        <f t="shared" si="35"/>
        <v>1</v>
      </c>
      <c r="T90" s="120" t="s">
        <v>208</v>
      </c>
      <c r="W90" s="118">
        <v>1</v>
      </c>
      <c r="X90" s="38">
        <v>0</v>
      </c>
      <c r="Y90" s="38">
        <v>0</v>
      </c>
      <c r="Z90" s="94">
        <v>450.38814437640411</v>
      </c>
      <c r="AA90" s="125">
        <v>0</v>
      </c>
      <c r="AB90" s="125">
        <v>0</v>
      </c>
      <c r="AE90" s="38">
        <v>20</v>
      </c>
      <c r="AF90" s="123">
        <v>690</v>
      </c>
      <c r="AG90" s="124">
        <v>210000</v>
      </c>
      <c r="AH90" s="94">
        <v>2.6804999999999999</v>
      </c>
      <c r="AI90" s="97">
        <v>3.157166997521208</v>
      </c>
      <c r="AJ90" s="97">
        <v>12.628667990084828</v>
      </c>
      <c r="AK90" s="125">
        <v>2.82273</v>
      </c>
      <c r="AL90" s="121">
        <v>0.66862420737717243</v>
      </c>
      <c r="AM90" s="114">
        <v>0.24427596025345175</v>
      </c>
      <c r="AN90" s="118">
        <f t="shared" si="57"/>
        <v>0.16332882030576185</v>
      </c>
      <c r="AO90" s="114">
        <v>0.22351763481439338</v>
      </c>
      <c r="AP90" s="177">
        <v>1.1139970972174467</v>
      </c>
      <c r="AQ90" s="173">
        <v>2</v>
      </c>
      <c r="AR90" s="94">
        <v>1</v>
      </c>
      <c r="AT90" s="97">
        <v>1</v>
      </c>
      <c r="AU90" s="38">
        <v>1</v>
      </c>
      <c r="AW90" s="38">
        <v>0.67</v>
      </c>
      <c r="BA90" s="38">
        <f t="shared" si="36"/>
        <v>1.1139970972174467</v>
      </c>
      <c r="BB90" s="79"/>
      <c r="BC90" s="94">
        <v>1</v>
      </c>
      <c r="BD90" s="94"/>
      <c r="BE90" s="97">
        <v>1</v>
      </c>
      <c r="BF90" s="38">
        <v>1</v>
      </c>
      <c r="BG90" s="40">
        <f t="shared" si="37"/>
        <v>1</v>
      </c>
      <c r="BH90" s="94"/>
      <c r="BI90" s="94"/>
      <c r="BJ90" s="94"/>
      <c r="BK90" s="40">
        <f t="shared" si="38"/>
        <v>1</v>
      </c>
      <c r="BL90" s="73"/>
      <c r="BM90" s="94">
        <v>1</v>
      </c>
      <c r="BO90" s="97">
        <v>1</v>
      </c>
      <c r="BP90" s="38">
        <v>1</v>
      </c>
      <c r="BQ90" s="40">
        <f t="shared" si="39"/>
        <v>1</v>
      </c>
      <c r="BR90" s="94">
        <v>1</v>
      </c>
      <c r="BS90" s="94">
        <v>1</v>
      </c>
      <c r="BT90" s="94">
        <v>1</v>
      </c>
      <c r="BU90" s="40">
        <f t="shared" si="40"/>
        <v>1</v>
      </c>
      <c r="BV90" s="82">
        <v>1</v>
      </c>
      <c r="BW90" s="94">
        <v>1</v>
      </c>
      <c r="BX90" s="48"/>
      <c r="BY90" s="97">
        <v>1</v>
      </c>
      <c r="BZ90" s="48">
        <v>1</v>
      </c>
      <c r="CA90" s="40">
        <f t="shared" si="41"/>
        <v>1</v>
      </c>
      <c r="CB90" s="94">
        <v>1</v>
      </c>
      <c r="CC90" s="94">
        <v>1</v>
      </c>
      <c r="CD90" s="94">
        <v>1</v>
      </c>
      <c r="CE90" s="40">
        <f t="shared" si="42"/>
        <v>1</v>
      </c>
      <c r="CF90" s="73"/>
      <c r="CG90" s="41">
        <f t="shared" si="43"/>
        <v>8243.1917999999987</v>
      </c>
      <c r="CH90" s="41">
        <f t="shared" si="44"/>
        <v>147170173.08017015</v>
      </c>
      <c r="CI90" s="41">
        <f t="shared" si="45"/>
        <v>48740717.379226178</v>
      </c>
      <c r="CJ90" s="41">
        <f t="shared" si="46"/>
        <v>981134.48720113433</v>
      </c>
      <c r="CK90" s="41">
        <f t="shared" si="47"/>
        <v>324938.11586150783</v>
      </c>
      <c r="CL90" s="68">
        <f t="shared" si="48"/>
        <v>1060952.501403</v>
      </c>
      <c r="CM90" s="41">
        <f t="shared" si="49"/>
        <v>490085.58814649994</v>
      </c>
      <c r="CN90" s="41" t="str">
        <f t="shared" si="58"/>
        <v/>
      </c>
      <c r="CO90" s="39">
        <f t="shared" si="50"/>
        <v>1018796511135.375</v>
      </c>
      <c r="CP90" s="78">
        <f t="shared" si="51"/>
        <v>0.22351763481439335</v>
      </c>
      <c r="CQ90" s="38">
        <f t="shared" si="52"/>
        <v>0</v>
      </c>
      <c r="CR90" s="38">
        <f t="shared" si="53"/>
        <v>0</v>
      </c>
      <c r="CT90" s="38">
        <f t="shared" si="54"/>
        <v>0</v>
      </c>
      <c r="CU90" s="38">
        <f t="shared" si="55"/>
        <v>690</v>
      </c>
      <c r="CV90" s="118">
        <f t="shared" si="59"/>
        <v>1.7272727272727273</v>
      </c>
      <c r="CW90" s="118">
        <f t="shared" si="60"/>
        <v>0.6524575902566333</v>
      </c>
      <c r="CZ90" s="118">
        <f t="shared" si="61"/>
        <v>1.3685131282767748</v>
      </c>
      <c r="DE90" s="125">
        <f t="shared" si="62"/>
        <v>0.66862420737717243</v>
      </c>
    </row>
    <row r="91" spans="1:109" s="38" customFormat="1" x14ac:dyDescent="0.25">
      <c r="A91" s="38">
        <v>88</v>
      </c>
      <c r="B91" s="38" t="s">
        <v>429</v>
      </c>
      <c r="C91" s="113"/>
      <c r="E91" s="38" t="s">
        <v>429</v>
      </c>
      <c r="F91" s="120" t="s">
        <v>171</v>
      </c>
      <c r="G91" s="118" t="s">
        <v>630</v>
      </c>
      <c r="H91" s="38">
        <v>300</v>
      </c>
      <c r="I91" s="38">
        <v>300</v>
      </c>
      <c r="J91" s="38">
        <v>300</v>
      </c>
      <c r="K91" s="38">
        <v>10.829999999999998</v>
      </c>
      <c r="L91" s="38">
        <v>10.829999999999998</v>
      </c>
      <c r="M91" s="38">
        <v>6.27</v>
      </c>
      <c r="N91" s="38">
        <v>0</v>
      </c>
      <c r="O91" s="38">
        <v>0</v>
      </c>
      <c r="P91" s="163">
        <v>18307.843073045438</v>
      </c>
      <c r="Q91" s="39">
        <f t="shared" si="56"/>
        <v>4</v>
      </c>
      <c r="R91" s="40">
        <f t="shared" si="34"/>
        <v>1</v>
      </c>
      <c r="S91" s="40">
        <f t="shared" si="35"/>
        <v>1</v>
      </c>
      <c r="T91" s="120" t="s">
        <v>208</v>
      </c>
      <c r="W91" s="118">
        <v>1</v>
      </c>
      <c r="X91" s="38">
        <v>0</v>
      </c>
      <c r="Y91" s="38">
        <v>0</v>
      </c>
      <c r="Z91" s="94">
        <v>310.28334111572514</v>
      </c>
      <c r="AA91" s="125">
        <v>0</v>
      </c>
      <c r="AB91" s="125">
        <v>0</v>
      </c>
      <c r="AE91" s="38">
        <v>20</v>
      </c>
      <c r="AF91" s="123">
        <v>690</v>
      </c>
      <c r="AG91" s="124">
        <v>210000</v>
      </c>
      <c r="AH91" s="94">
        <v>2.6804999999999999</v>
      </c>
      <c r="AI91" s="97">
        <v>2.9329591832021134</v>
      </c>
      <c r="AJ91" s="97">
        <v>18.330994895013209</v>
      </c>
      <c r="AK91" s="125">
        <v>2.7109200000000002</v>
      </c>
      <c r="AL91" s="121">
        <v>0.66862420737717243</v>
      </c>
      <c r="AM91" s="114">
        <v>0.15840056781587511</v>
      </c>
      <c r="AN91" s="118">
        <f t="shared" si="57"/>
        <v>0.10591045410398355</v>
      </c>
      <c r="AO91" s="114">
        <v>0.14788722682681468</v>
      </c>
      <c r="AP91" s="177">
        <v>1.1139970972174467</v>
      </c>
      <c r="AQ91" s="173">
        <v>2.5</v>
      </c>
      <c r="AR91" s="94">
        <v>1</v>
      </c>
      <c r="AT91" s="97">
        <v>1</v>
      </c>
      <c r="AU91" s="38">
        <v>1</v>
      </c>
      <c r="AW91" s="38">
        <v>0.67</v>
      </c>
      <c r="BA91" s="38">
        <f t="shared" si="36"/>
        <v>1.1139970972174467</v>
      </c>
      <c r="BB91" s="79"/>
      <c r="BC91" s="94">
        <v>1</v>
      </c>
      <c r="BD91" s="94"/>
      <c r="BE91" s="97">
        <v>1</v>
      </c>
      <c r="BF91" s="38">
        <v>1</v>
      </c>
      <c r="BG91" s="40">
        <f t="shared" si="37"/>
        <v>1</v>
      </c>
      <c r="BH91" s="94"/>
      <c r="BI91" s="94"/>
      <c r="BJ91" s="94"/>
      <c r="BK91" s="40">
        <f t="shared" si="38"/>
        <v>1</v>
      </c>
      <c r="BL91" s="73"/>
      <c r="BM91" s="94">
        <v>1</v>
      </c>
      <c r="BO91" s="97">
        <v>1</v>
      </c>
      <c r="BP91" s="38">
        <v>1</v>
      </c>
      <c r="BQ91" s="40">
        <f t="shared" si="39"/>
        <v>1</v>
      </c>
      <c r="BR91" s="94">
        <v>1</v>
      </c>
      <c r="BS91" s="94">
        <v>1</v>
      </c>
      <c r="BT91" s="94">
        <v>1</v>
      </c>
      <c r="BU91" s="40">
        <f t="shared" si="40"/>
        <v>1</v>
      </c>
      <c r="BV91" s="82">
        <v>1</v>
      </c>
      <c r="BW91" s="94">
        <v>1</v>
      </c>
      <c r="BX91" s="48"/>
      <c r="BY91" s="97">
        <v>1</v>
      </c>
      <c r="BZ91" s="48">
        <v>1</v>
      </c>
      <c r="CA91" s="40">
        <f t="shared" si="41"/>
        <v>1</v>
      </c>
      <c r="CB91" s="94">
        <v>1</v>
      </c>
      <c r="CC91" s="94">
        <v>1</v>
      </c>
      <c r="CD91" s="94">
        <v>1</v>
      </c>
      <c r="CE91" s="40">
        <f t="shared" si="42"/>
        <v>1</v>
      </c>
      <c r="CF91" s="73"/>
      <c r="CG91" s="41">
        <f t="shared" si="43"/>
        <v>8243.1917999999987</v>
      </c>
      <c r="CH91" s="41">
        <f t="shared" si="44"/>
        <v>147170173.08017015</v>
      </c>
      <c r="CI91" s="41">
        <f t="shared" si="45"/>
        <v>48740717.379226178</v>
      </c>
      <c r="CJ91" s="41">
        <f t="shared" si="46"/>
        <v>981134.48720113433</v>
      </c>
      <c r="CK91" s="41">
        <f t="shared" si="47"/>
        <v>324938.11586150783</v>
      </c>
      <c r="CL91" s="68">
        <f t="shared" si="48"/>
        <v>1060952.501403</v>
      </c>
      <c r="CM91" s="41">
        <f t="shared" si="49"/>
        <v>490085.58814649994</v>
      </c>
      <c r="CN91" s="41" t="str">
        <f t="shared" si="58"/>
        <v/>
      </c>
      <c r="CO91" s="39">
        <f t="shared" si="50"/>
        <v>1018796511135.375</v>
      </c>
      <c r="CP91" s="78">
        <f t="shared" si="51"/>
        <v>0.14788722682681468</v>
      </c>
      <c r="CQ91" s="38">
        <f t="shared" si="52"/>
        <v>0</v>
      </c>
      <c r="CR91" s="38">
        <f t="shared" si="53"/>
        <v>0</v>
      </c>
      <c r="CT91" s="38">
        <f t="shared" si="54"/>
        <v>0</v>
      </c>
      <c r="CU91" s="38">
        <f t="shared" si="55"/>
        <v>690</v>
      </c>
      <c r="CV91" s="118">
        <f t="shared" si="59"/>
        <v>1.7272727272727273</v>
      </c>
      <c r="CW91" s="118">
        <f t="shared" si="60"/>
        <v>0.6524575902566333</v>
      </c>
      <c r="CZ91" s="118">
        <f t="shared" si="61"/>
        <v>1.3963421087933217</v>
      </c>
      <c r="DE91" s="125">
        <f t="shared" si="62"/>
        <v>0.66862420737717243</v>
      </c>
    </row>
    <row r="92" spans="1:109" s="38" customFormat="1" x14ac:dyDescent="0.25">
      <c r="A92" s="38">
        <v>89</v>
      </c>
      <c r="B92" s="38" t="s">
        <v>430</v>
      </c>
      <c r="C92" s="113"/>
      <c r="E92" s="38" t="s">
        <v>430</v>
      </c>
      <c r="F92" s="120" t="s">
        <v>171</v>
      </c>
      <c r="G92" s="118" t="s">
        <v>630</v>
      </c>
      <c r="H92" s="38">
        <v>300</v>
      </c>
      <c r="I92" s="38">
        <v>300</v>
      </c>
      <c r="J92" s="38">
        <v>300</v>
      </c>
      <c r="K92" s="38">
        <v>7.9799999999999995</v>
      </c>
      <c r="L92" s="38">
        <v>7.9799999999999995</v>
      </c>
      <c r="M92" s="38">
        <v>4.62</v>
      </c>
      <c r="N92" s="38">
        <v>0</v>
      </c>
      <c r="O92" s="38">
        <v>0</v>
      </c>
      <c r="P92" s="163">
        <v>2217.1383325206516</v>
      </c>
      <c r="Q92" s="39">
        <f t="shared" si="56"/>
        <v>4</v>
      </c>
      <c r="R92" s="40">
        <f t="shared" si="34"/>
        <v>1</v>
      </c>
      <c r="S92" s="40">
        <f t="shared" si="35"/>
        <v>1</v>
      </c>
      <c r="T92" s="120" t="s">
        <v>208</v>
      </c>
      <c r="W92" s="118">
        <v>1</v>
      </c>
      <c r="X92" s="38">
        <v>0</v>
      </c>
      <c r="Y92" s="38">
        <v>0</v>
      </c>
      <c r="Z92" s="94">
        <v>1193.6794026052598</v>
      </c>
      <c r="AA92" s="125">
        <v>0</v>
      </c>
      <c r="AB92" s="125">
        <v>0</v>
      </c>
      <c r="AE92" s="38">
        <v>20</v>
      </c>
      <c r="AF92" s="123">
        <v>690</v>
      </c>
      <c r="AG92" s="124">
        <v>210000</v>
      </c>
      <c r="AH92" s="94">
        <v>1.4395</v>
      </c>
      <c r="AI92" s="97">
        <v>39.180282995522248</v>
      </c>
      <c r="AJ92" s="97">
        <v>3.5262254695970014</v>
      </c>
      <c r="AK92" s="125">
        <v>2.0937800000000002</v>
      </c>
      <c r="AL92" s="121">
        <v>0.58600394911666143</v>
      </c>
      <c r="AM92" s="114">
        <v>1.0748632022197855</v>
      </c>
      <c r="AN92" s="118">
        <f t="shared" si="57"/>
        <v>0.62987408126097488</v>
      </c>
      <c r="AO92" s="114">
        <v>0.59377371584786665</v>
      </c>
      <c r="AP92" s="177">
        <v>1.5151943521701032</v>
      </c>
      <c r="AQ92" s="173">
        <v>0.3</v>
      </c>
      <c r="AR92" s="94">
        <v>1</v>
      </c>
      <c r="AT92" s="97">
        <v>1</v>
      </c>
      <c r="AU92" s="38">
        <v>1</v>
      </c>
      <c r="AW92" s="38">
        <v>0.67</v>
      </c>
      <c r="BA92" s="38">
        <f t="shared" si="36"/>
        <v>1.5151943521701032</v>
      </c>
      <c r="BB92" s="79"/>
      <c r="BC92" s="94">
        <v>1</v>
      </c>
      <c r="BD92" s="94"/>
      <c r="BE92" s="97">
        <v>1</v>
      </c>
      <c r="BF92" s="38">
        <v>1</v>
      </c>
      <c r="BG92" s="40">
        <f t="shared" si="37"/>
        <v>1</v>
      </c>
      <c r="BH92" s="94"/>
      <c r="BI92" s="94"/>
      <c r="BJ92" s="94"/>
      <c r="BK92" s="40">
        <f t="shared" si="38"/>
        <v>1</v>
      </c>
      <c r="BL92" s="73"/>
      <c r="BM92" s="94">
        <v>1</v>
      </c>
      <c r="BO92" s="97">
        <v>1</v>
      </c>
      <c r="BP92" s="38">
        <v>1</v>
      </c>
      <c r="BQ92" s="40">
        <f t="shared" si="39"/>
        <v>1</v>
      </c>
      <c r="BR92" s="94">
        <v>1</v>
      </c>
      <c r="BS92" s="94">
        <v>1</v>
      </c>
      <c r="BT92" s="94">
        <v>1</v>
      </c>
      <c r="BU92" s="40">
        <f t="shared" si="40"/>
        <v>1</v>
      </c>
      <c r="BV92" s="82">
        <v>1</v>
      </c>
      <c r="BW92" s="94">
        <v>1</v>
      </c>
      <c r="BX92" s="48"/>
      <c r="BY92" s="97">
        <v>1</v>
      </c>
      <c r="BZ92" s="48">
        <v>1</v>
      </c>
      <c r="CA92" s="40">
        <f t="shared" si="41"/>
        <v>1</v>
      </c>
      <c r="CB92" s="94">
        <v>1</v>
      </c>
      <c r="CC92" s="94">
        <v>1</v>
      </c>
      <c r="CD92" s="94">
        <v>1</v>
      </c>
      <c r="CE92" s="40">
        <f t="shared" si="42"/>
        <v>1</v>
      </c>
      <c r="CF92" s="73"/>
      <c r="CG92" s="41">
        <f t="shared" si="43"/>
        <v>6100.2647999999999</v>
      </c>
      <c r="CH92" s="41">
        <f t="shared" si="44"/>
        <v>110923051.79045653</v>
      </c>
      <c r="CI92" s="41">
        <f t="shared" si="45"/>
        <v>35912334.125399753</v>
      </c>
      <c r="CJ92" s="41">
        <f t="shared" si="46"/>
        <v>739487.01193637692</v>
      </c>
      <c r="CK92" s="41">
        <f t="shared" si="47"/>
        <v>239415.56083599836</v>
      </c>
      <c r="CL92" s="68">
        <f t="shared" si="48"/>
        <v>792279.80344799999</v>
      </c>
      <c r="CM92" s="41">
        <f t="shared" si="49"/>
        <v>360615.665844</v>
      </c>
      <c r="CN92" s="41" t="str">
        <f t="shared" si="58"/>
        <v/>
      </c>
      <c r="CO92" s="39">
        <f t="shared" si="50"/>
        <v>765562420790.99976</v>
      </c>
      <c r="CP92" s="78">
        <f t="shared" si="51"/>
        <v>0.59377371584786676</v>
      </c>
      <c r="CQ92" s="38">
        <f t="shared" si="52"/>
        <v>0</v>
      </c>
      <c r="CR92" s="38">
        <f t="shared" si="53"/>
        <v>0</v>
      </c>
      <c r="CT92" s="38">
        <f t="shared" si="54"/>
        <v>0</v>
      </c>
      <c r="CU92" s="38">
        <f t="shared" si="55"/>
        <v>690</v>
      </c>
      <c r="CV92" s="118">
        <f t="shared" si="59"/>
        <v>1.7272727272727273</v>
      </c>
      <c r="CW92" s="118">
        <f t="shared" si="60"/>
        <v>0.88547815820543085</v>
      </c>
      <c r="CZ92" s="118">
        <f t="shared" si="61"/>
        <v>0.94268637734571137</v>
      </c>
      <c r="DE92" s="125">
        <f t="shared" si="62"/>
        <v>0.58600394911666143</v>
      </c>
    </row>
    <row r="93" spans="1:109" s="38" customFormat="1" x14ac:dyDescent="0.25">
      <c r="A93" s="38">
        <v>90</v>
      </c>
      <c r="B93" s="38" t="s">
        <v>431</v>
      </c>
      <c r="C93" s="113"/>
      <c r="E93" s="38" t="s">
        <v>431</v>
      </c>
      <c r="F93" s="120" t="s">
        <v>171</v>
      </c>
      <c r="G93" s="118" t="s">
        <v>630</v>
      </c>
      <c r="H93" s="38">
        <v>300</v>
      </c>
      <c r="I93" s="38">
        <v>300</v>
      </c>
      <c r="J93" s="38">
        <v>300</v>
      </c>
      <c r="K93" s="38">
        <v>7.9799999999999995</v>
      </c>
      <c r="L93" s="38">
        <v>7.9799999999999995</v>
      </c>
      <c r="M93" s="38">
        <v>4.62</v>
      </c>
      <c r="N93" s="38">
        <v>0</v>
      </c>
      <c r="O93" s="38">
        <v>0</v>
      </c>
      <c r="P93" s="163">
        <v>3695.2305542010859</v>
      </c>
      <c r="Q93" s="39">
        <f t="shared" si="56"/>
        <v>4</v>
      </c>
      <c r="R93" s="40">
        <f t="shared" si="34"/>
        <v>1</v>
      </c>
      <c r="S93" s="40">
        <f t="shared" si="35"/>
        <v>1</v>
      </c>
      <c r="T93" s="120" t="s">
        <v>208</v>
      </c>
      <c r="W93" s="118">
        <v>1</v>
      </c>
      <c r="X93" s="38">
        <v>0</v>
      </c>
      <c r="Y93" s="38">
        <v>0</v>
      </c>
      <c r="Z93" s="94">
        <v>1105.8117747384067</v>
      </c>
      <c r="AA93" s="125">
        <v>0</v>
      </c>
      <c r="AB93" s="125">
        <v>0</v>
      </c>
      <c r="AE93" s="38">
        <v>20</v>
      </c>
      <c r="AF93" s="123">
        <v>690</v>
      </c>
      <c r="AG93" s="124">
        <v>210000</v>
      </c>
      <c r="AH93" s="94">
        <v>1.4395</v>
      </c>
      <c r="AI93" s="97">
        <v>15.225675139860888</v>
      </c>
      <c r="AJ93" s="97">
        <v>3.8064187849652202</v>
      </c>
      <c r="AK93" s="125">
        <v>2.1515900000000001</v>
      </c>
      <c r="AL93" s="121">
        <v>0.58600394911666143</v>
      </c>
      <c r="AM93" s="114">
        <v>0.98935251551266434</v>
      </c>
      <c r="AN93" s="118">
        <f t="shared" si="57"/>
        <v>0.57976448115892432</v>
      </c>
      <c r="AO93" s="114">
        <v>0.56525309524492051</v>
      </c>
      <c r="AP93" s="177">
        <v>1.5151943521701032</v>
      </c>
      <c r="AQ93" s="173">
        <v>0.5</v>
      </c>
      <c r="AR93" s="94">
        <v>1</v>
      </c>
      <c r="AT93" s="97">
        <v>1</v>
      </c>
      <c r="AU93" s="38">
        <v>1</v>
      </c>
      <c r="AW93" s="38">
        <v>0.67</v>
      </c>
      <c r="BA93" s="38">
        <f t="shared" si="36"/>
        <v>1.5151943521701032</v>
      </c>
      <c r="BB93" s="79"/>
      <c r="BC93" s="94">
        <v>1</v>
      </c>
      <c r="BD93" s="94"/>
      <c r="BE93" s="97">
        <v>1</v>
      </c>
      <c r="BF93" s="38">
        <v>1</v>
      </c>
      <c r="BG93" s="40">
        <f t="shared" si="37"/>
        <v>1</v>
      </c>
      <c r="BH93" s="94"/>
      <c r="BI93" s="94"/>
      <c r="BJ93" s="94"/>
      <c r="BK93" s="40">
        <f t="shared" si="38"/>
        <v>1</v>
      </c>
      <c r="BL93" s="73"/>
      <c r="BM93" s="94">
        <v>1</v>
      </c>
      <c r="BO93" s="97">
        <v>1</v>
      </c>
      <c r="BP93" s="38">
        <v>1</v>
      </c>
      <c r="BQ93" s="40">
        <f t="shared" si="39"/>
        <v>1</v>
      </c>
      <c r="BR93" s="94">
        <v>1</v>
      </c>
      <c r="BS93" s="94">
        <v>1</v>
      </c>
      <c r="BT93" s="94">
        <v>1</v>
      </c>
      <c r="BU93" s="40">
        <f t="shared" si="40"/>
        <v>1</v>
      </c>
      <c r="BV93" s="82">
        <v>1</v>
      </c>
      <c r="BW93" s="94">
        <v>1</v>
      </c>
      <c r="BX93" s="48"/>
      <c r="BY93" s="97">
        <v>1</v>
      </c>
      <c r="BZ93" s="48">
        <v>1</v>
      </c>
      <c r="CA93" s="40">
        <f t="shared" si="41"/>
        <v>1</v>
      </c>
      <c r="CB93" s="94">
        <v>1</v>
      </c>
      <c r="CC93" s="94">
        <v>1</v>
      </c>
      <c r="CD93" s="94">
        <v>1</v>
      </c>
      <c r="CE93" s="40">
        <f t="shared" si="42"/>
        <v>1</v>
      </c>
      <c r="CF93" s="73"/>
      <c r="CG93" s="41">
        <f t="shared" si="43"/>
        <v>6100.2647999999999</v>
      </c>
      <c r="CH93" s="41">
        <f t="shared" si="44"/>
        <v>110923051.79045653</v>
      </c>
      <c r="CI93" s="41">
        <f t="shared" si="45"/>
        <v>35912334.125399753</v>
      </c>
      <c r="CJ93" s="41">
        <f t="shared" si="46"/>
        <v>739487.01193637692</v>
      </c>
      <c r="CK93" s="41">
        <f t="shared" si="47"/>
        <v>239415.56083599836</v>
      </c>
      <c r="CL93" s="68">
        <f t="shared" si="48"/>
        <v>792279.80344799999</v>
      </c>
      <c r="CM93" s="41">
        <f t="shared" si="49"/>
        <v>360615.665844</v>
      </c>
      <c r="CN93" s="41" t="str">
        <f t="shared" si="58"/>
        <v/>
      </c>
      <c r="CO93" s="39">
        <f t="shared" si="50"/>
        <v>765562420790.99976</v>
      </c>
      <c r="CP93" s="78">
        <f t="shared" si="51"/>
        <v>0.56525309524492051</v>
      </c>
      <c r="CQ93" s="38">
        <f t="shared" si="52"/>
        <v>0</v>
      </c>
      <c r="CR93" s="38">
        <f t="shared" si="53"/>
        <v>0</v>
      </c>
      <c r="CT93" s="38">
        <f t="shared" si="54"/>
        <v>0</v>
      </c>
      <c r="CU93" s="38">
        <f t="shared" si="55"/>
        <v>690</v>
      </c>
      <c r="CV93" s="118">
        <f t="shared" si="59"/>
        <v>1.7272727272727273</v>
      </c>
      <c r="CW93" s="118">
        <f t="shared" si="60"/>
        <v>0.88547815820543085</v>
      </c>
      <c r="CZ93" s="118">
        <f t="shared" si="61"/>
        <v>0.97497020534097545</v>
      </c>
      <c r="DE93" s="125">
        <f t="shared" si="62"/>
        <v>0.58600394911666143</v>
      </c>
    </row>
    <row r="94" spans="1:109" s="38" customFormat="1" x14ac:dyDescent="0.25">
      <c r="A94" s="38">
        <v>91</v>
      </c>
      <c r="B94" s="38" t="s">
        <v>432</v>
      </c>
      <c r="E94" s="38" t="s">
        <v>432</v>
      </c>
      <c r="F94" s="120" t="s">
        <v>171</v>
      </c>
      <c r="G94" s="118" t="s">
        <v>630</v>
      </c>
      <c r="H94" s="38">
        <v>300</v>
      </c>
      <c r="I94" s="38">
        <v>300</v>
      </c>
      <c r="J94" s="38">
        <v>300</v>
      </c>
      <c r="K94" s="38">
        <v>7.9799999999999995</v>
      </c>
      <c r="L94" s="38">
        <v>7.9799999999999995</v>
      </c>
      <c r="M94" s="38">
        <v>4.62</v>
      </c>
      <c r="N94" s="38">
        <v>0</v>
      </c>
      <c r="O94" s="38">
        <v>0</v>
      </c>
      <c r="P94" s="163">
        <v>5542.845831301629</v>
      </c>
      <c r="Q94" s="39">
        <f t="shared" si="56"/>
        <v>4</v>
      </c>
      <c r="R94" s="40">
        <f t="shared" si="34"/>
        <v>1</v>
      </c>
      <c r="S94" s="40">
        <f t="shared" si="35"/>
        <v>1</v>
      </c>
      <c r="T94" s="120" t="s">
        <v>208</v>
      </c>
      <c r="W94" s="118">
        <v>1</v>
      </c>
      <c r="X94" s="38">
        <v>0</v>
      </c>
      <c r="Y94" s="38">
        <v>0</v>
      </c>
      <c r="Z94" s="94">
        <v>988.99872843774915</v>
      </c>
      <c r="AA94" s="125">
        <v>0</v>
      </c>
      <c r="AB94" s="125">
        <v>0</v>
      </c>
      <c r="AE94" s="38">
        <v>20</v>
      </c>
      <c r="AF94" s="123">
        <v>690</v>
      </c>
      <c r="AG94" s="124">
        <v>210000</v>
      </c>
      <c r="AH94" s="94">
        <v>1.4395</v>
      </c>
      <c r="AI94" s="97">
        <v>7.5662296349160654</v>
      </c>
      <c r="AJ94" s="97">
        <v>4.2560041696402848</v>
      </c>
      <c r="AK94" s="125">
        <v>2.13585</v>
      </c>
      <c r="AL94" s="121">
        <v>0.58600394911666143</v>
      </c>
      <c r="AM94" s="114">
        <v>0.87043852692303869</v>
      </c>
      <c r="AN94" s="118">
        <f t="shared" si="57"/>
        <v>0.51008041424019013</v>
      </c>
      <c r="AO94" s="114">
        <v>0.50184396322631442</v>
      </c>
      <c r="AP94" s="177">
        <v>1.5151943521701032</v>
      </c>
      <c r="AQ94" s="173">
        <v>0.75</v>
      </c>
      <c r="AR94" s="94">
        <v>1</v>
      </c>
      <c r="AT94" s="97">
        <v>1</v>
      </c>
      <c r="AU94" s="38">
        <v>1</v>
      </c>
      <c r="AW94" s="38">
        <v>0.67</v>
      </c>
      <c r="BA94" s="38">
        <f t="shared" si="36"/>
        <v>1.5151943521701032</v>
      </c>
      <c r="BB94" s="79"/>
      <c r="BC94" s="94">
        <v>1</v>
      </c>
      <c r="BD94" s="94"/>
      <c r="BE94" s="97">
        <v>1</v>
      </c>
      <c r="BF94" s="38">
        <v>1</v>
      </c>
      <c r="BG94" s="40">
        <f t="shared" si="37"/>
        <v>1</v>
      </c>
      <c r="BH94" s="94"/>
      <c r="BI94" s="94"/>
      <c r="BJ94" s="94"/>
      <c r="BK94" s="40">
        <f t="shared" si="38"/>
        <v>1</v>
      </c>
      <c r="BL94" s="73"/>
      <c r="BM94" s="94">
        <v>1</v>
      </c>
      <c r="BO94" s="97">
        <v>1</v>
      </c>
      <c r="BP94" s="38">
        <v>1</v>
      </c>
      <c r="BQ94" s="40">
        <f t="shared" si="39"/>
        <v>1</v>
      </c>
      <c r="BR94" s="94">
        <v>1</v>
      </c>
      <c r="BS94" s="94">
        <v>1</v>
      </c>
      <c r="BT94" s="94">
        <v>1</v>
      </c>
      <c r="BU94" s="40">
        <f t="shared" si="40"/>
        <v>1</v>
      </c>
      <c r="BV94" s="82">
        <v>1</v>
      </c>
      <c r="BW94" s="94">
        <v>1</v>
      </c>
      <c r="BX94" s="48"/>
      <c r="BY94" s="97">
        <v>1</v>
      </c>
      <c r="BZ94" s="48">
        <v>1</v>
      </c>
      <c r="CA94" s="40">
        <f t="shared" si="41"/>
        <v>1</v>
      </c>
      <c r="CB94" s="94">
        <v>1</v>
      </c>
      <c r="CC94" s="94">
        <v>1</v>
      </c>
      <c r="CD94" s="94">
        <v>1</v>
      </c>
      <c r="CE94" s="40">
        <f t="shared" si="42"/>
        <v>1</v>
      </c>
      <c r="CF94" s="73"/>
      <c r="CG94" s="41">
        <f t="shared" si="43"/>
        <v>6100.2647999999999</v>
      </c>
      <c r="CH94" s="41">
        <f t="shared" si="44"/>
        <v>110923051.79045653</v>
      </c>
      <c r="CI94" s="41">
        <f t="shared" si="45"/>
        <v>35912334.125399753</v>
      </c>
      <c r="CJ94" s="41">
        <f t="shared" si="46"/>
        <v>739487.01193637692</v>
      </c>
      <c r="CK94" s="41">
        <f t="shared" si="47"/>
        <v>239415.56083599836</v>
      </c>
      <c r="CL94" s="68">
        <f t="shared" si="48"/>
        <v>792279.80344799999</v>
      </c>
      <c r="CM94" s="41">
        <f t="shared" si="49"/>
        <v>360615.665844</v>
      </c>
      <c r="CN94" s="41" t="str">
        <f t="shared" si="58"/>
        <v/>
      </c>
      <c r="CO94" s="39">
        <f t="shared" si="50"/>
        <v>765562420790.99976</v>
      </c>
      <c r="CP94" s="78">
        <f t="shared" si="51"/>
        <v>0.50184396322631442</v>
      </c>
      <c r="CQ94" s="38">
        <f t="shared" si="52"/>
        <v>0</v>
      </c>
      <c r="CR94" s="38">
        <f t="shared" si="53"/>
        <v>0</v>
      </c>
      <c r="CT94" s="38">
        <f t="shared" si="54"/>
        <v>0</v>
      </c>
      <c r="CU94" s="38">
        <f t="shared" si="55"/>
        <v>690</v>
      </c>
      <c r="CV94" s="118">
        <f t="shared" si="59"/>
        <v>1.7272727272727273</v>
      </c>
      <c r="CW94" s="118">
        <f t="shared" si="60"/>
        <v>0.88547815820543085</v>
      </c>
      <c r="CZ94" s="118">
        <f t="shared" si="61"/>
        <v>0.98385264208557266</v>
      </c>
      <c r="DE94" s="125">
        <f t="shared" si="62"/>
        <v>0.58600394911666143</v>
      </c>
    </row>
    <row r="95" spans="1:109" s="38" customFormat="1" x14ac:dyDescent="0.25">
      <c r="A95" s="38">
        <v>92</v>
      </c>
      <c r="B95" s="38" t="s">
        <v>433</v>
      </c>
      <c r="E95" s="38" t="s">
        <v>433</v>
      </c>
      <c r="F95" s="120" t="s">
        <v>171</v>
      </c>
      <c r="G95" s="118" t="s">
        <v>630</v>
      </c>
      <c r="H95" s="38">
        <v>300</v>
      </c>
      <c r="I95" s="38">
        <v>300</v>
      </c>
      <c r="J95" s="38">
        <v>300</v>
      </c>
      <c r="K95" s="38">
        <v>7.9799999999999995</v>
      </c>
      <c r="L95" s="38">
        <v>7.9799999999999995</v>
      </c>
      <c r="M95" s="38">
        <v>4.62</v>
      </c>
      <c r="N95" s="38">
        <v>0</v>
      </c>
      <c r="O95" s="38">
        <v>0</v>
      </c>
      <c r="P95" s="163">
        <v>7390.4611084021717</v>
      </c>
      <c r="Q95" s="39">
        <f t="shared" si="56"/>
        <v>4</v>
      </c>
      <c r="R95" s="40">
        <f t="shared" si="34"/>
        <v>1</v>
      </c>
      <c r="S95" s="40">
        <f t="shared" si="35"/>
        <v>1</v>
      </c>
      <c r="T95" s="120" t="s">
        <v>208</v>
      </c>
      <c r="W95" s="118">
        <v>1</v>
      </c>
      <c r="X95" s="38">
        <v>0</v>
      </c>
      <c r="Y95" s="38">
        <v>0</v>
      </c>
      <c r="Z95" s="94">
        <v>860.10444914994389</v>
      </c>
      <c r="AA95" s="125">
        <v>0</v>
      </c>
      <c r="AB95" s="125">
        <v>0</v>
      </c>
      <c r="AE95" s="38">
        <v>20</v>
      </c>
      <c r="AF95" s="123">
        <v>690</v>
      </c>
      <c r="AG95" s="124">
        <v>210000</v>
      </c>
      <c r="AH95" s="94">
        <v>1.4395</v>
      </c>
      <c r="AI95" s="97">
        <v>4.8938041375788837</v>
      </c>
      <c r="AJ95" s="97">
        <v>4.8938041375788819</v>
      </c>
      <c r="AK95" s="125">
        <v>2.0885199999999999</v>
      </c>
      <c r="AL95" s="121">
        <v>0.58600394911666143</v>
      </c>
      <c r="AM95" s="114">
        <v>0.74787218636230246</v>
      </c>
      <c r="AN95" s="118">
        <f t="shared" si="57"/>
        <v>0.43825605464282102</v>
      </c>
      <c r="AO95" s="114">
        <v>0.42676820348459149</v>
      </c>
      <c r="AP95" s="177">
        <v>1.5151943521701032</v>
      </c>
      <c r="AQ95" s="173">
        <v>1</v>
      </c>
      <c r="AR95" s="94">
        <v>1</v>
      </c>
      <c r="AT95" s="97">
        <v>1</v>
      </c>
      <c r="AU95" s="38">
        <v>1</v>
      </c>
      <c r="AW95" s="38">
        <v>0.67</v>
      </c>
      <c r="BA95" s="38">
        <f t="shared" si="36"/>
        <v>1.5151943521701032</v>
      </c>
      <c r="BB95" s="79"/>
      <c r="BC95" s="94">
        <v>1</v>
      </c>
      <c r="BD95" s="94"/>
      <c r="BE95" s="97">
        <v>1</v>
      </c>
      <c r="BF95" s="38">
        <v>1</v>
      </c>
      <c r="BG95" s="40">
        <f t="shared" si="37"/>
        <v>1</v>
      </c>
      <c r="BH95" s="94"/>
      <c r="BI95" s="94"/>
      <c r="BJ95" s="94"/>
      <c r="BK95" s="40">
        <f t="shared" si="38"/>
        <v>1</v>
      </c>
      <c r="BL95" s="73"/>
      <c r="BM95" s="94">
        <v>1</v>
      </c>
      <c r="BO95" s="97">
        <v>1</v>
      </c>
      <c r="BP95" s="38">
        <v>1</v>
      </c>
      <c r="BQ95" s="40">
        <f t="shared" si="39"/>
        <v>1</v>
      </c>
      <c r="BR95" s="94">
        <v>1</v>
      </c>
      <c r="BS95" s="94">
        <v>1</v>
      </c>
      <c r="BT95" s="94">
        <v>1</v>
      </c>
      <c r="BU95" s="40">
        <f t="shared" si="40"/>
        <v>1</v>
      </c>
      <c r="BV95" s="82">
        <v>1</v>
      </c>
      <c r="BW95" s="94">
        <v>1</v>
      </c>
      <c r="BX95" s="48"/>
      <c r="BY95" s="97">
        <v>1</v>
      </c>
      <c r="BZ95" s="48">
        <v>1</v>
      </c>
      <c r="CA95" s="40">
        <f t="shared" si="41"/>
        <v>1</v>
      </c>
      <c r="CB95" s="94">
        <v>1</v>
      </c>
      <c r="CC95" s="94">
        <v>1</v>
      </c>
      <c r="CD95" s="94">
        <v>1</v>
      </c>
      <c r="CE95" s="40">
        <f t="shared" si="42"/>
        <v>1</v>
      </c>
      <c r="CF95" s="73"/>
      <c r="CG95" s="41">
        <f t="shared" si="43"/>
        <v>6100.2647999999999</v>
      </c>
      <c r="CH95" s="41">
        <f t="shared" si="44"/>
        <v>110923051.79045653</v>
      </c>
      <c r="CI95" s="41">
        <f t="shared" si="45"/>
        <v>35912334.125399753</v>
      </c>
      <c r="CJ95" s="41">
        <f t="shared" si="46"/>
        <v>739487.01193637692</v>
      </c>
      <c r="CK95" s="41">
        <f t="shared" si="47"/>
        <v>239415.56083599836</v>
      </c>
      <c r="CL95" s="68">
        <f t="shared" si="48"/>
        <v>792279.80344799999</v>
      </c>
      <c r="CM95" s="41">
        <f t="shared" si="49"/>
        <v>360615.665844</v>
      </c>
      <c r="CN95" s="41" t="str">
        <f t="shared" si="58"/>
        <v/>
      </c>
      <c r="CO95" s="39">
        <f t="shared" si="50"/>
        <v>765562420790.99976</v>
      </c>
      <c r="CP95" s="78">
        <f t="shared" si="51"/>
        <v>0.42676820348459149</v>
      </c>
      <c r="CQ95" s="38">
        <f t="shared" si="52"/>
        <v>0</v>
      </c>
      <c r="CR95" s="38">
        <f t="shared" si="53"/>
        <v>0</v>
      </c>
      <c r="CT95" s="38">
        <f t="shared" si="54"/>
        <v>0</v>
      </c>
      <c r="CU95" s="38">
        <f t="shared" si="55"/>
        <v>690</v>
      </c>
      <c r="CV95" s="118">
        <f t="shared" si="59"/>
        <v>1.7272727272727273</v>
      </c>
      <c r="CW95" s="118">
        <f t="shared" si="60"/>
        <v>0.88547815820543085</v>
      </c>
      <c r="CZ95" s="118">
        <f t="shared" si="61"/>
        <v>0.97378735322300991</v>
      </c>
      <c r="DE95" s="125">
        <f t="shared" si="62"/>
        <v>0.58600394911666143</v>
      </c>
    </row>
    <row r="96" spans="1:109" s="38" customFormat="1" x14ac:dyDescent="0.25">
      <c r="A96" s="38">
        <v>93</v>
      </c>
      <c r="B96" s="38" t="s">
        <v>434</v>
      </c>
      <c r="E96" s="38" t="s">
        <v>434</v>
      </c>
      <c r="F96" s="120" t="s">
        <v>171</v>
      </c>
      <c r="G96" s="118" t="s">
        <v>630</v>
      </c>
      <c r="H96" s="38">
        <v>300</v>
      </c>
      <c r="I96" s="38">
        <v>300</v>
      </c>
      <c r="J96" s="38">
        <v>300</v>
      </c>
      <c r="K96" s="38">
        <v>7.9799999999999995</v>
      </c>
      <c r="L96" s="38">
        <v>7.9799999999999995</v>
      </c>
      <c r="M96" s="38">
        <v>4.62</v>
      </c>
      <c r="N96" s="38">
        <v>0</v>
      </c>
      <c r="O96" s="38">
        <v>0</v>
      </c>
      <c r="P96" s="163">
        <v>9829.3132741748905</v>
      </c>
      <c r="Q96" s="39">
        <f t="shared" si="56"/>
        <v>4</v>
      </c>
      <c r="R96" s="40">
        <f t="shared" si="34"/>
        <v>1</v>
      </c>
      <c r="S96" s="40">
        <f t="shared" si="35"/>
        <v>1</v>
      </c>
      <c r="T96" s="120" t="s">
        <v>208</v>
      </c>
      <c r="W96" s="118">
        <v>1</v>
      </c>
      <c r="X96" s="38">
        <v>0</v>
      </c>
      <c r="Y96" s="38">
        <v>0</v>
      </c>
      <c r="Z96" s="94">
        <v>683.85737792921611</v>
      </c>
      <c r="AA96" s="125">
        <v>0</v>
      </c>
      <c r="AB96" s="125">
        <v>0</v>
      </c>
      <c r="AE96" s="38">
        <v>20</v>
      </c>
      <c r="AF96" s="123">
        <v>690</v>
      </c>
      <c r="AG96" s="124">
        <v>210000</v>
      </c>
      <c r="AH96" s="94">
        <v>1.4395</v>
      </c>
      <c r="AI96" s="97">
        <v>3.479597092671304</v>
      </c>
      <c r="AJ96" s="97">
        <v>6.155059297226269</v>
      </c>
      <c r="AK96" s="125">
        <v>2.0143599999999999</v>
      </c>
      <c r="AL96" s="121">
        <v>0.58600394911666143</v>
      </c>
      <c r="AM96" s="114">
        <v>0.51577244778626485</v>
      </c>
      <c r="AN96" s="118">
        <f t="shared" si="57"/>
        <v>0.30224469124831826</v>
      </c>
      <c r="AO96" s="114">
        <v>0.32726898356734857</v>
      </c>
      <c r="AP96" s="177">
        <v>1.5151943521701032</v>
      </c>
      <c r="AQ96" s="173">
        <v>1.33</v>
      </c>
      <c r="AR96" s="94">
        <v>1</v>
      </c>
      <c r="AT96" s="97">
        <v>1</v>
      </c>
      <c r="AU96" s="38">
        <v>1</v>
      </c>
      <c r="AW96" s="38">
        <v>0.67</v>
      </c>
      <c r="BA96" s="38">
        <f t="shared" si="36"/>
        <v>1.5151943521701032</v>
      </c>
      <c r="BB96" s="79"/>
      <c r="BC96" s="94">
        <v>1</v>
      </c>
      <c r="BD96" s="94"/>
      <c r="BE96" s="97">
        <v>1</v>
      </c>
      <c r="BF96" s="38">
        <v>1</v>
      </c>
      <c r="BG96" s="40">
        <f t="shared" si="37"/>
        <v>1</v>
      </c>
      <c r="BH96" s="94"/>
      <c r="BI96" s="94"/>
      <c r="BJ96" s="94"/>
      <c r="BK96" s="40">
        <f t="shared" si="38"/>
        <v>1</v>
      </c>
      <c r="BL96" s="73"/>
      <c r="BM96" s="94">
        <v>1</v>
      </c>
      <c r="BO96" s="97">
        <v>1</v>
      </c>
      <c r="BP96" s="38">
        <v>1</v>
      </c>
      <c r="BQ96" s="40">
        <f t="shared" si="39"/>
        <v>1</v>
      </c>
      <c r="BR96" s="94">
        <v>1</v>
      </c>
      <c r="BS96" s="94">
        <v>1</v>
      </c>
      <c r="BT96" s="94">
        <v>1</v>
      </c>
      <c r="BU96" s="40">
        <f t="shared" si="40"/>
        <v>1</v>
      </c>
      <c r="BV96" s="82">
        <v>1</v>
      </c>
      <c r="BW96" s="94">
        <v>1</v>
      </c>
      <c r="BX96" s="48"/>
      <c r="BY96" s="97">
        <v>1</v>
      </c>
      <c r="BZ96" s="48">
        <v>1</v>
      </c>
      <c r="CA96" s="40">
        <f t="shared" si="41"/>
        <v>1</v>
      </c>
      <c r="CB96" s="94">
        <v>1</v>
      </c>
      <c r="CC96" s="94">
        <v>1</v>
      </c>
      <c r="CD96" s="94">
        <v>1</v>
      </c>
      <c r="CE96" s="40">
        <f t="shared" si="42"/>
        <v>1</v>
      </c>
      <c r="CF96" s="73"/>
      <c r="CG96" s="41">
        <f t="shared" si="43"/>
        <v>6100.2647999999999</v>
      </c>
      <c r="CH96" s="41">
        <f t="shared" si="44"/>
        <v>110923051.79045653</v>
      </c>
      <c r="CI96" s="41">
        <f t="shared" si="45"/>
        <v>35912334.125399753</v>
      </c>
      <c r="CJ96" s="41">
        <f t="shared" si="46"/>
        <v>739487.01193637692</v>
      </c>
      <c r="CK96" s="41">
        <f t="shared" si="47"/>
        <v>239415.56083599836</v>
      </c>
      <c r="CL96" s="68">
        <f t="shared" si="48"/>
        <v>792279.80344799999</v>
      </c>
      <c r="CM96" s="41">
        <f t="shared" si="49"/>
        <v>360615.665844</v>
      </c>
      <c r="CN96" s="41" t="str">
        <f t="shared" si="58"/>
        <v/>
      </c>
      <c r="CO96" s="39">
        <f t="shared" si="50"/>
        <v>765562420790.99976</v>
      </c>
      <c r="CP96" s="78">
        <f t="shared" si="51"/>
        <v>0.32726898356734857</v>
      </c>
      <c r="CQ96" s="38">
        <f t="shared" si="52"/>
        <v>0</v>
      </c>
      <c r="CR96" s="38">
        <f t="shared" si="53"/>
        <v>0</v>
      </c>
      <c r="CT96" s="38">
        <f t="shared" si="54"/>
        <v>0</v>
      </c>
      <c r="CU96" s="38">
        <f t="shared" si="55"/>
        <v>690</v>
      </c>
      <c r="CV96" s="118">
        <f t="shared" si="59"/>
        <v>1.7272727272727273</v>
      </c>
      <c r="CW96" s="118">
        <f t="shared" si="60"/>
        <v>0.88547815820543085</v>
      </c>
      <c r="CZ96" s="118">
        <f t="shared" si="61"/>
        <v>1.0827948117655137</v>
      </c>
      <c r="DE96" s="125">
        <f t="shared" si="62"/>
        <v>0.58600394911666143</v>
      </c>
    </row>
    <row r="97" spans="1:109" s="38" customFormat="1" x14ac:dyDescent="0.25">
      <c r="A97" s="38">
        <v>94</v>
      </c>
      <c r="B97" s="38" t="s">
        <v>435</v>
      </c>
      <c r="E97" s="38" t="s">
        <v>435</v>
      </c>
      <c r="F97" s="120" t="s">
        <v>171</v>
      </c>
      <c r="G97" s="118" t="s">
        <v>630</v>
      </c>
      <c r="H97" s="38">
        <v>300</v>
      </c>
      <c r="I97" s="38">
        <v>300</v>
      </c>
      <c r="J97" s="38">
        <v>300</v>
      </c>
      <c r="K97" s="38">
        <v>7.9799999999999995</v>
      </c>
      <c r="L97" s="38">
        <v>7.9799999999999995</v>
      </c>
      <c r="M97" s="38">
        <v>4.62</v>
      </c>
      <c r="N97" s="38">
        <v>0</v>
      </c>
      <c r="O97" s="38">
        <v>0</v>
      </c>
      <c r="P97" s="163">
        <v>12342.070051031627</v>
      </c>
      <c r="Q97" s="39">
        <f t="shared" si="56"/>
        <v>4</v>
      </c>
      <c r="R97" s="40">
        <f t="shared" si="34"/>
        <v>1</v>
      </c>
      <c r="S97" s="40">
        <f t="shared" si="35"/>
        <v>1</v>
      </c>
      <c r="T97" s="120" t="s">
        <v>208</v>
      </c>
      <c r="W97" s="118">
        <v>1</v>
      </c>
      <c r="X97" s="38">
        <v>0</v>
      </c>
      <c r="Y97" s="38">
        <v>0</v>
      </c>
      <c r="Z97" s="94">
        <v>524.78917106633116</v>
      </c>
      <c r="AA97" s="125">
        <v>0</v>
      </c>
      <c r="AB97" s="125">
        <v>0</v>
      </c>
      <c r="AE97" s="38">
        <v>20</v>
      </c>
      <c r="AF97" s="123">
        <v>690</v>
      </c>
      <c r="AG97" s="124">
        <v>210000</v>
      </c>
      <c r="AH97" s="94">
        <v>1.4395</v>
      </c>
      <c r="AI97" s="97">
        <v>2.8759409906429285</v>
      </c>
      <c r="AJ97" s="97">
        <v>8.0207118288040604</v>
      </c>
      <c r="AK97" s="125">
        <v>1.9722</v>
      </c>
      <c r="AL97" s="121">
        <v>0.58600394911666143</v>
      </c>
      <c r="AM97" s="114">
        <v>0.34429861824517893</v>
      </c>
      <c r="AN97" s="118">
        <f t="shared" si="57"/>
        <v>0.20176034996708467</v>
      </c>
      <c r="AO97" s="114">
        <v>0.24588840019378524</v>
      </c>
      <c r="AP97" s="177">
        <v>1.5151943521701032</v>
      </c>
      <c r="AQ97" s="173">
        <v>1.67</v>
      </c>
      <c r="AR97" s="94">
        <v>1</v>
      </c>
      <c r="AT97" s="97">
        <v>1</v>
      </c>
      <c r="AU97" s="38">
        <v>1</v>
      </c>
      <c r="AW97" s="38">
        <v>0.67</v>
      </c>
      <c r="BA97" s="38">
        <f t="shared" si="36"/>
        <v>1.5151943521701032</v>
      </c>
      <c r="BB97" s="79"/>
      <c r="BC97" s="94">
        <v>1</v>
      </c>
      <c r="BD97" s="94"/>
      <c r="BE97" s="97">
        <v>1</v>
      </c>
      <c r="BF97" s="38">
        <v>1</v>
      </c>
      <c r="BG97" s="40">
        <f t="shared" si="37"/>
        <v>1</v>
      </c>
      <c r="BH97" s="94"/>
      <c r="BI97" s="94"/>
      <c r="BJ97" s="94"/>
      <c r="BK97" s="40">
        <f t="shared" si="38"/>
        <v>1</v>
      </c>
      <c r="BL97" s="73"/>
      <c r="BM97" s="94">
        <v>1</v>
      </c>
      <c r="BO97" s="97">
        <v>1</v>
      </c>
      <c r="BP97" s="38">
        <v>1</v>
      </c>
      <c r="BQ97" s="40">
        <f t="shared" si="39"/>
        <v>1</v>
      </c>
      <c r="BR97" s="94">
        <v>1</v>
      </c>
      <c r="BS97" s="94">
        <v>1</v>
      </c>
      <c r="BT97" s="94">
        <v>1</v>
      </c>
      <c r="BU97" s="40">
        <f t="shared" si="40"/>
        <v>1</v>
      </c>
      <c r="BV97" s="82">
        <v>1</v>
      </c>
      <c r="BW97" s="94">
        <v>1</v>
      </c>
      <c r="BX97" s="48"/>
      <c r="BY97" s="97">
        <v>1</v>
      </c>
      <c r="BZ97" s="48">
        <v>1</v>
      </c>
      <c r="CA97" s="40">
        <f t="shared" si="41"/>
        <v>1</v>
      </c>
      <c r="CB97" s="94">
        <v>1</v>
      </c>
      <c r="CC97" s="94">
        <v>1</v>
      </c>
      <c r="CD97" s="94">
        <v>1</v>
      </c>
      <c r="CE97" s="40">
        <f t="shared" si="42"/>
        <v>1</v>
      </c>
      <c r="CF97" s="73"/>
      <c r="CG97" s="41">
        <f t="shared" si="43"/>
        <v>6100.2647999999999</v>
      </c>
      <c r="CH97" s="41">
        <f t="shared" si="44"/>
        <v>110923051.79045653</v>
      </c>
      <c r="CI97" s="41">
        <f t="shared" si="45"/>
        <v>35912334.125399753</v>
      </c>
      <c r="CJ97" s="41">
        <f t="shared" si="46"/>
        <v>739487.01193637692</v>
      </c>
      <c r="CK97" s="41">
        <f t="shared" si="47"/>
        <v>239415.56083599836</v>
      </c>
      <c r="CL97" s="68">
        <f t="shared" si="48"/>
        <v>792279.80344799999</v>
      </c>
      <c r="CM97" s="41">
        <f t="shared" si="49"/>
        <v>360615.665844</v>
      </c>
      <c r="CN97" s="41" t="str">
        <f t="shared" si="58"/>
        <v/>
      </c>
      <c r="CO97" s="39">
        <f t="shared" si="50"/>
        <v>765562420790.99976</v>
      </c>
      <c r="CP97" s="78">
        <f t="shared" si="51"/>
        <v>0.24588840019378522</v>
      </c>
      <c r="CQ97" s="38">
        <f t="shared" si="52"/>
        <v>0</v>
      </c>
      <c r="CR97" s="38">
        <f t="shared" si="53"/>
        <v>0</v>
      </c>
      <c r="CT97" s="38">
        <f t="shared" si="54"/>
        <v>0</v>
      </c>
      <c r="CU97" s="38">
        <f t="shared" si="55"/>
        <v>690</v>
      </c>
      <c r="CV97" s="118">
        <f t="shared" si="59"/>
        <v>1.7272727272727273</v>
      </c>
      <c r="CW97" s="118">
        <f t="shared" si="60"/>
        <v>0.88547815820543085</v>
      </c>
      <c r="CZ97" s="118">
        <f t="shared" si="61"/>
        <v>1.218715174879007</v>
      </c>
      <c r="DE97" s="125">
        <f t="shared" si="62"/>
        <v>0.58600394911666143</v>
      </c>
    </row>
    <row r="98" spans="1:109" s="38" customFormat="1" x14ac:dyDescent="0.25">
      <c r="A98" s="38">
        <v>95</v>
      </c>
      <c r="B98" s="38" t="s">
        <v>436</v>
      </c>
      <c r="C98" s="113"/>
      <c r="E98" s="38" t="s">
        <v>436</v>
      </c>
      <c r="F98" s="120" t="s">
        <v>171</v>
      </c>
      <c r="G98" s="118" t="s">
        <v>630</v>
      </c>
      <c r="H98" s="38">
        <v>300</v>
      </c>
      <c r="I98" s="38">
        <v>300</v>
      </c>
      <c r="J98" s="38">
        <v>300</v>
      </c>
      <c r="K98" s="38">
        <v>7.9799999999999995</v>
      </c>
      <c r="L98" s="38">
        <v>7.9799999999999995</v>
      </c>
      <c r="M98" s="38">
        <v>4.62</v>
      </c>
      <c r="N98" s="38">
        <v>0</v>
      </c>
      <c r="O98" s="38">
        <v>0</v>
      </c>
      <c r="P98" s="163">
        <v>14780.922216804343</v>
      </c>
      <c r="Q98" s="39">
        <f t="shared" si="56"/>
        <v>4</v>
      </c>
      <c r="R98" s="40">
        <f t="shared" si="34"/>
        <v>1</v>
      </c>
      <c r="S98" s="40">
        <f t="shared" si="35"/>
        <v>1</v>
      </c>
      <c r="T98" s="120" t="s">
        <v>208</v>
      </c>
      <c r="W98" s="118">
        <v>1</v>
      </c>
      <c r="X98" s="38">
        <v>0</v>
      </c>
      <c r="Y98" s="38">
        <v>0</v>
      </c>
      <c r="Z98" s="94">
        <v>406.60882618459738</v>
      </c>
      <c r="AA98" s="125">
        <v>0</v>
      </c>
      <c r="AB98" s="125">
        <v>0</v>
      </c>
      <c r="AE98" s="38">
        <v>20</v>
      </c>
      <c r="AF98" s="123">
        <v>690</v>
      </c>
      <c r="AG98" s="124">
        <v>210000</v>
      </c>
      <c r="AH98" s="94">
        <v>1.4395</v>
      </c>
      <c r="AI98" s="97">
        <v>2.587980413200047</v>
      </c>
      <c r="AJ98" s="97">
        <v>10.351921652800185</v>
      </c>
      <c r="AK98" s="125">
        <v>1.9519299999999999</v>
      </c>
      <c r="AL98" s="121">
        <v>0.58600394911666143</v>
      </c>
      <c r="AM98" s="114">
        <v>0.24500861628081685</v>
      </c>
      <c r="AN98" s="118">
        <f t="shared" si="57"/>
        <v>0.14357601670816741</v>
      </c>
      <c r="AO98" s="114">
        <v>0.18855726168213463</v>
      </c>
      <c r="AP98" s="177">
        <v>1.5151943521701032</v>
      </c>
      <c r="AQ98" s="173">
        <v>2</v>
      </c>
      <c r="AR98" s="94">
        <v>1</v>
      </c>
      <c r="AT98" s="97">
        <v>1</v>
      </c>
      <c r="AU98" s="38">
        <v>1</v>
      </c>
      <c r="AW98" s="38">
        <v>0.67</v>
      </c>
      <c r="BA98" s="38">
        <f t="shared" si="36"/>
        <v>1.5151943521701032</v>
      </c>
      <c r="BB98" s="79"/>
      <c r="BC98" s="94">
        <v>1</v>
      </c>
      <c r="BD98" s="94"/>
      <c r="BE98" s="97">
        <v>1</v>
      </c>
      <c r="BF98" s="38">
        <v>1</v>
      </c>
      <c r="BG98" s="40">
        <f t="shared" si="37"/>
        <v>1</v>
      </c>
      <c r="BH98" s="94"/>
      <c r="BI98" s="94"/>
      <c r="BJ98" s="94"/>
      <c r="BK98" s="40">
        <f t="shared" si="38"/>
        <v>1</v>
      </c>
      <c r="BL98" s="73"/>
      <c r="BM98" s="94">
        <v>1</v>
      </c>
      <c r="BO98" s="97">
        <v>1</v>
      </c>
      <c r="BP98" s="38">
        <v>1</v>
      </c>
      <c r="BQ98" s="40">
        <f t="shared" si="39"/>
        <v>1</v>
      </c>
      <c r="BR98" s="94">
        <v>1</v>
      </c>
      <c r="BS98" s="94">
        <v>1</v>
      </c>
      <c r="BT98" s="94">
        <v>1</v>
      </c>
      <c r="BU98" s="40">
        <f t="shared" si="40"/>
        <v>1</v>
      </c>
      <c r="BV98" s="82">
        <v>1</v>
      </c>
      <c r="BW98" s="94">
        <v>1</v>
      </c>
      <c r="BX98" s="48"/>
      <c r="BY98" s="97">
        <v>1</v>
      </c>
      <c r="BZ98" s="48">
        <v>1</v>
      </c>
      <c r="CA98" s="40">
        <f t="shared" si="41"/>
        <v>1</v>
      </c>
      <c r="CB98" s="94">
        <v>1</v>
      </c>
      <c r="CC98" s="94">
        <v>1</v>
      </c>
      <c r="CD98" s="94">
        <v>1</v>
      </c>
      <c r="CE98" s="40">
        <f t="shared" si="42"/>
        <v>1</v>
      </c>
      <c r="CF98" s="73"/>
      <c r="CG98" s="41">
        <f t="shared" si="43"/>
        <v>6100.2647999999999</v>
      </c>
      <c r="CH98" s="41">
        <f t="shared" si="44"/>
        <v>110923051.79045653</v>
      </c>
      <c r="CI98" s="41">
        <f t="shared" si="45"/>
        <v>35912334.125399753</v>
      </c>
      <c r="CJ98" s="41">
        <f t="shared" si="46"/>
        <v>739487.01193637692</v>
      </c>
      <c r="CK98" s="41">
        <f t="shared" si="47"/>
        <v>239415.56083599836</v>
      </c>
      <c r="CL98" s="68">
        <f t="shared" si="48"/>
        <v>792279.80344799999</v>
      </c>
      <c r="CM98" s="41">
        <f t="shared" si="49"/>
        <v>360615.665844</v>
      </c>
      <c r="CN98" s="41" t="str">
        <f t="shared" si="58"/>
        <v/>
      </c>
      <c r="CO98" s="39">
        <f t="shared" si="50"/>
        <v>765562420790.99976</v>
      </c>
      <c r="CP98" s="78">
        <f t="shared" si="51"/>
        <v>0.18855726168213463</v>
      </c>
      <c r="CQ98" s="38">
        <f t="shared" si="52"/>
        <v>0</v>
      </c>
      <c r="CR98" s="38">
        <f t="shared" si="53"/>
        <v>0</v>
      </c>
      <c r="CT98" s="38">
        <f t="shared" si="54"/>
        <v>0</v>
      </c>
      <c r="CU98" s="38">
        <f t="shared" si="55"/>
        <v>690</v>
      </c>
      <c r="CV98" s="118">
        <f t="shared" si="59"/>
        <v>1.7272727272727273</v>
      </c>
      <c r="CW98" s="118">
        <f t="shared" si="60"/>
        <v>0.88547815820543085</v>
      </c>
      <c r="CZ98" s="118">
        <f t="shared" si="61"/>
        <v>1.3132921918665295</v>
      </c>
      <c r="DE98" s="125">
        <f t="shared" si="62"/>
        <v>0.58600394911666143</v>
      </c>
    </row>
    <row r="99" spans="1:109" s="80" customFormat="1" ht="15.75" thickBot="1" x14ac:dyDescent="0.3">
      <c r="A99" s="80">
        <v>96</v>
      </c>
      <c r="B99" s="80" t="s">
        <v>437</v>
      </c>
      <c r="C99" s="148"/>
      <c r="E99" s="80" t="s">
        <v>437</v>
      </c>
      <c r="F99" s="149" t="s">
        <v>171</v>
      </c>
      <c r="G99" s="150" t="s">
        <v>630</v>
      </c>
      <c r="H99" s="80">
        <v>300</v>
      </c>
      <c r="I99" s="80">
        <v>300</v>
      </c>
      <c r="J99" s="80">
        <v>300</v>
      </c>
      <c r="K99" s="80">
        <v>7.9799999999999995</v>
      </c>
      <c r="L99" s="80">
        <v>7.9799999999999995</v>
      </c>
      <c r="M99" s="80">
        <v>4.62</v>
      </c>
      <c r="N99" s="80">
        <v>0</v>
      </c>
      <c r="O99" s="80">
        <v>0</v>
      </c>
      <c r="P99" s="164">
        <v>18476.152771005429</v>
      </c>
      <c r="Q99" s="151">
        <f t="shared" si="56"/>
        <v>4</v>
      </c>
      <c r="R99" s="152">
        <f t="shared" si="34"/>
        <v>1</v>
      </c>
      <c r="S99" s="152">
        <f t="shared" si="35"/>
        <v>1</v>
      </c>
      <c r="T99" s="149" t="s">
        <v>208</v>
      </c>
      <c r="W99" s="150">
        <v>1</v>
      </c>
      <c r="X99" s="80">
        <v>0</v>
      </c>
      <c r="Y99" s="80">
        <v>0</v>
      </c>
      <c r="Z99" s="154">
        <v>285.11566136927519</v>
      </c>
      <c r="AA99" s="167">
        <v>0</v>
      </c>
      <c r="AB99" s="167">
        <v>0</v>
      </c>
      <c r="AE99" s="80">
        <v>20</v>
      </c>
      <c r="AF99" s="153">
        <v>690</v>
      </c>
      <c r="AG99" s="124">
        <v>210000</v>
      </c>
      <c r="AH99" s="154">
        <v>1.4395</v>
      </c>
      <c r="AI99" s="155">
        <v>2.3620913375492854</v>
      </c>
      <c r="AJ99" s="155">
        <v>14.763070859683028</v>
      </c>
      <c r="AK99" s="167">
        <v>1.93025</v>
      </c>
      <c r="AL99" s="121">
        <v>0.58600394911666143</v>
      </c>
      <c r="AM99" s="170">
        <v>0.15882874384918752</v>
      </c>
      <c r="AN99" s="118">
        <f t="shared" si="57"/>
        <v>9.3074271128862532E-2</v>
      </c>
      <c r="AO99" s="170">
        <v>0.13074854265391256</v>
      </c>
      <c r="AP99" s="178">
        <v>1.5151943521701032</v>
      </c>
      <c r="AQ99" s="174">
        <v>2.5</v>
      </c>
      <c r="AR99" s="154">
        <v>1</v>
      </c>
      <c r="AT99" s="155">
        <v>1</v>
      </c>
      <c r="AU99" s="80">
        <v>1</v>
      </c>
      <c r="AW99" s="80">
        <v>0.67</v>
      </c>
      <c r="BA99" s="80">
        <f t="shared" si="36"/>
        <v>1.5151943521701032</v>
      </c>
      <c r="BB99" s="81"/>
      <c r="BC99" s="154">
        <v>1</v>
      </c>
      <c r="BD99" s="154"/>
      <c r="BE99" s="155">
        <v>1</v>
      </c>
      <c r="BF99" s="80">
        <v>1</v>
      </c>
      <c r="BG99" s="152">
        <f t="shared" si="37"/>
        <v>1</v>
      </c>
      <c r="BH99" s="154"/>
      <c r="BI99" s="154"/>
      <c r="BJ99" s="154"/>
      <c r="BK99" s="152">
        <f t="shared" si="38"/>
        <v>1</v>
      </c>
      <c r="BL99" s="74"/>
      <c r="BM99" s="154">
        <v>1</v>
      </c>
      <c r="BO99" s="155">
        <v>1</v>
      </c>
      <c r="BP99" s="80">
        <v>1</v>
      </c>
      <c r="BQ99" s="152">
        <f t="shared" si="39"/>
        <v>1</v>
      </c>
      <c r="BR99" s="154">
        <v>1</v>
      </c>
      <c r="BS99" s="154">
        <v>1</v>
      </c>
      <c r="BT99" s="154">
        <v>1</v>
      </c>
      <c r="BU99" s="152">
        <f t="shared" si="40"/>
        <v>1</v>
      </c>
      <c r="BV99" s="156">
        <v>1</v>
      </c>
      <c r="BW99" s="154">
        <v>1</v>
      </c>
      <c r="BX99" s="157"/>
      <c r="BY99" s="155">
        <v>1</v>
      </c>
      <c r="BZ99" s="157">
        <v>1</v>
      </c>
      <c r="CA99" s="152">
        <f t="shared" si="41"/>
        <v>1</v>
      </c>
      <c r="CB99" s="154">
        <v>1</v>
      </c>
      <c r="CC99" s="154">
        <v>1</v>
      </c>
      <c r="CD99" s="154">
        <v>1</v>
      </c>
      <c r="CE99" s="152">
        <f t="shared" si="42"/>
        <v>1</v>
      </c>
      <c r="CF99" s="74"/>
      <c r="CG99" s="158">
        <f t="shared" si="43"/>
        <v>6100.2647999999999</v>
      </c>
      <c r="CH99" s="158">
        <f t="shared" si="44"/>
        <v>110923051.79045653</v>
      </c>
      <c r="CI99" s="158">
        <f t="shared" si="45"/>
        <v>35912334.125399753</v>
      </c>
      <c r="CJ99" s="158">
        <f t="shared" si="46"/>
        <v>739487.01193637692</v>
      </c>
      <c r="CK99" s="158">
        <f t="shared" si="47"/>
        <v>239415.56083599836</v>
      </c>
      <c r="CL99" s="159">
        <f t="shared" si="48"/>
        <v>792279.80344799999</v>
      </c>
      <c r="CM99" s="158">
        <f t="shared" si="49"/>
        <v>360615.665844</v>
      </c>
      <c r="CN99" s="158" t="str">
        <f t="shared" si="58"/>
        <v/>
      </c>
      <c r="CO99" s="151">
        <f t="shared" si="50"/>
        <v>765562420790.99976</v>
      </c>
      <c r="CP99" s="160">
        <f t="shared" si="51"/>
        <v>0.13074854265391259</v>
      </c>
      <c r="CQ99" s="80">
        <f t="shared" si="52"/>
        <v>0</v>
      </c>
      <c r="CR99" s="80">
        <f t="shared" si="53"/>
        <v>0</v>
      </c>
      <c r="CT99" s="80">
        <f t="shared" si="54"/>
        <v>0</v>
      </c>
      <c r="CU99" s="80">
        <f t="shared" si="55"/>
        <v>690</v>
      </c>
      <c r="CV99" s="118">
        <f t="shared" si="59"/>
        <v>1.7272727272727273</v>
      </c>
      <c r="CW99" s="118">
        <f t="shared" si="60"/>
        <v>0.88547815820543085</v>
      </c>
      <c r="CZ99" s="118">
        <f t="shared" si="61"/>
        <v>1.4047764335741024</v>
      </c>
      <c r="DE99" s="125">
        <f t="shared" si="62"/>
        <v>0.58600394911666143</v>
      </c>
    </row>
    <row r="100" spans="1:109" s="42" customFormat="1" x14ac:dyDescent="0.25">
      <c r="A100" s="42">
        <v>97</v>
      </c>
      <c r="B100" s="42" t="s">
        <v>438</v>
      </c>
      <c r="C100" s="133"/>
      <c r="E100" s="42" t="s">
        <v>438</v>
      </c>
      <c r="F100" s="134" t="s">
        <v>171</v>
      </c>
      <c r="G100" s="135" t="s">
        <v>630</v>
      </c>
      <c r="H100" s="42">
        <v>180</v>
      </c>
      <c r="I100" s="42">
        <v>180</v>
      </c>
      <c r="J100" s="42">
        <v>400</v>
      </c>
      <c r="K100" s="42">
        <v>13.5</v>
      </c>
      <c r="L100" s="42">
        <v>13.5</v>
      </c>
      <c r="M100" s="42">
        <v>28.35</v>
      </c>
      <c r="N100" s="42">
        <v>0</v>
      </c>
      <c r="O100" s="42">
        <v>0</v>
      </c>
      <c r="P100" s="165">
        <v>2831.1614393408622</v>
      </c>
      <c r="Q100" s="136">
        <f t="shared" si="56"/>
        <v>1</v>
      </c>
      <c r="R100" s="137">
        <f t="shared" si="34"/>
        <v>2.2222222222222223</v>
      </c>
      <c r="S100" s="137">
        <f t="shared" si="35"/>
        <v>1</v>
      </c>
      <c r="T100" s="134" t="s">
        <v>208</v>
      </c>
      <c r="W100" s="135">
        <v>1</v>
      </c>
      <c r="X100" s="42">
        <v>0</v>
      </c>
      <c r="Y100" s="42">
        <v>0</v>
      </c>
      <c r="Z100" s="139">
        <v>1924.9215898503546</v>
      </c>
      <c r="AA100" s="168">
        <v>0</v>
      </c>
      <c r="AB100" s="168">
        <v>0</v>
      </c>
      <c r="AE100" s="42">
        <v>20</v>
      </c>
      <c r="AF100" s="138">
        <v>460</v>
      </c>
      <c r="AG100" s="124">
        <v>210000</v>
      </c>
      <c r="AH100" s="139">
        <v>24.673999999999999</v>
      </c>
      <c r="AI100" s="140">
        <v>40.860238702785502</v>
      </c>
      <c r="AJ100" s="140">
        <v>3.688406342074408</v>
      </c>
      <c r="AK100" s="168">
        <v>3.6590699999999998</v>
      </c>
      <c r="AL100" s="121">
        <v>1.1097256933415107</v>
      </c>
      <c r="AM100" s="171">
        <v>1.1341320917606239</v>
      </c>
      <c r="AN100" s="118">
        <f t="shared" si="57"/>
        <v>1.2585755218699162</v>
      </c>
      <c r="AO100" s="171">
        <v>0.99204633672278386</v>
      </c>
      <c r="AP100" s="179">
        <v>0.36974773063441196</v>
      </c>
      <c r="AQ100" s="175">
        <v>0.3</v>
      </c>
      <c r="AR100" s="139">
        <v>1</v>
      </c>
      <c r="AT100" s="140">
        <v>1</v>
      </c>
      <c r="AU100" s="42">
        <v>1</v>
      </c>
      <c r="AW100" s="42">
        <v>0.67</v>
      </c>
      <c r="BA100" s="42">
        <f t="shared" si="36"/>
        <v>0.36974773063441196</v>
      </c>
      <c r="BB100" s="141"/>
      <c r="BC100" s="139">
        <v>1</v>
      </c>
      <c r="BD100" s="139"/>
      <c r="BE100" s="140">
        <v>1</v>
      </c>
      <c r="BF100" s="42">
        <v>1</v>
      </c>
      <c r="BG100" s="137">
        <f t="shared" si="37"/>
        <v>1</v>
      </c>
      <c r="BH100" s="139"/>
      <c r="BI100" s="139"/>
      <c r="BJ100" s="139"/>
      <c r="BK100" s="137">
        <f t="shared" si="38"/>
        <v>1</v>
      </c>
      <c r="BL100" s="142"/>
      <c r="BM100" s="139">
        <v>1</v>
      </c>
      <c r="BO100" s="140">
        <v>1</v>
      </c>
      <c r="BP100" s="42">
        <v>1</v>
      </c>
      <c r="BQ100" s="137">
        <f t="shared" si="39"/>
        <v>1</v>
      </c>
      <c r="BR100" s="139">
        <v>1</v>
      </c>
      <c r="BS100" s="139">
        <v>1</v>
      </c>
      <c r="BT100" s="139">
        <v>1</v>
      </c>
      <c r="BU100" s="137">
        <f t="shared" si="40"/>
        <v>1</v>
      </c>
      <c r="BV100" s="143">
        <v>1</v>
      </c>
      <c r="BW100" s="139">
        <v>1</v>
      </c>
      <c r="BX100" s="144"/>
      <c r="BY100" s="140">
        <v>1</v>
      </c>
      <c r="BZ100" s="144">
        <v>1</v>
      </c>
      <c r="CA100" s="137">
        <f t="shared" si="41"/>
        <v>1</v>
      </c>
      <c r="CB100" s="139">
        <v>1</v>
      </c>
      <c r="CC100" s="139">
        <v>1</v>
      </c>
      <c r="CD100" s="139">
        <v>1</v>
      </c>
      <c r="CE100" s="137">
        <f t="shared" si="42"/>
        <v>1</v>
      </c>
      <c r="CF100" s="142"/>
      <c r="CG100" s="145">
        <f t="shared" si="43"/>
        <v>15434.550000000001</v>
      </c>
      <c r="CH100" s="145">
        <f t="shared" si="44"/>
        <v>304175458.91249996</v>
      </c>
      <c r="CI100" s="145">
        <f t="shared" si="45"/>
        <v>13830250.31353125</v>
      </c>
      <c r="CJ100" s="145">
        <f t="shared" si="46"/>
        <v>1520877.2945624997</v>
      </c>
      <c r="CK100" s="145">
        <f t="shared" si="47"/>
        <v>153669.44792812501</v>
      </c>
      <c r="CL100" s="146">
        <f t="shared" si="48"/>
        <v>1925271.7875000001</v>
      </c>
      <c r="CM100" s="145">
        <f t="shared" si="49"/>
        <v>293647.12312500004</v>
      </c>
      <c r="CN100" s="145" t="str">
        <f t="shared" si="58"/>
        <v/>
      </c>
      <c r="CO100" s="136">
        <f t="shared" si="50"/>
        <v>490048471125</v>
      </c>
      <c r="CP100" s="147">
        <f t="shared" si="51"/>
        <v>0.99204633672278386</v>
      </c>
      <c r="CQ100" s="42">
        <f t="shared" si="52"/>
        <v>0</v>
      </c>
      <c r="CR100" s="42">
        <f t="shared" si="53"/>
        <v>0</v>
      </c>
      <c r="CT100" s="42">
        <f t="shared" si="54"/>
        <v>0</v>
      </c>
      <c r="CU100" s="42">
        <f t="shared" si="55"/>
        <v>460</v>
      </c>
      <c r="CV100" s="118">
        <f t="shared" si="59"/>
        <v>1.0582010582010581</v>
      </c>
      <c r="CW100" s="118">
        <f t="shared" si="60"/>
        <v>6.5339716133366921E-2</v>
      </c>
      <c r="CZ100" s="118">
        <f t="shared" si="61"/>
        <v>0.78822948602151488</v>
      </c>
      <c r="DE100" s="125">
        <f t="shared" si="62"/>
        <v>1.1097256933415107</v>
      </c>
    </row>
    <row r="101" spans="1:109" s="38" customFormat="1" x14ac:dyDescent="0.25">
      <c r="A101" s="38">
        <v>98</v>
      </c>
      <c r="B101" s="38" t="s">
        <v>439</v>
      </c>
      <c r="C101" s="113"/>
      <c r="E101" s="38" t="s">
        <v>439</v>
      </c>
      <c r="F101" s="120" t="s">
        <v>171</v>
      </c>
      <c r="G101" s="118" t="s">
        <v>630</v>
      </c>
      <c r="H101" s="38">
        <v>180</v>
      </c>
      <c r="I101" s="38">
        <v>180</v>
      </c>
      <c r="J101" s="38">
        <v>400</v>
      </c>
      <c r="K101" s="38">
        <v>13.5</v>
      </c>
      <c r="L101" s="38">
        <v>13.5</v>
      </c>
      <c r="M101" s="38">
        <v>28.35</v>
      </c>
      <c r="N101" s="38">
        <v>0</v>
      </c>
      <c r="O101" s="38">
        <v>0</v>
      </c>
      <c r="P101" s="163">
        <v>4718.6023989014375</v>
      </c>
      <c r="Q101" s="39">
        <f t="shared" si="56"/>
        <v>1</v>
      </c>
      <c r="R101" s="40">
        <f t="shared" si="34"/>
        <v>2.2222222222222223</v>
      </c>
      <c r="S101" s="40">
        <f t="shared" si="35"/>
        <v>1</v>
      </c>
      <c r="T101" s="120" t="s">
        <v>208</v>
      </c>
      <c r="W101" s="118">
        <v>1</v>
      </c>
      <c r="X101" s="38">
        <v>0</v>
      </c>
      <c r="Y101" s="38">
        <v>0</v>
      </c>
      <c r="Z101" s="94">
        <v>1709.195197907942</v>
      </c>
      <c r="AA101" s="125">
        <v>0</v>
      </c>
      <c r="AB101" s="125">
        <v>0</v>
      </c>
      <c r="AE101" s="38">
        <v>20</v>
      </c>
      <c r="AF101" s="138">
        <v>460</v>
      </c>
      <c r="AG101" s="124">
        <v>210000</v>
      </c>
      <c r="AH101" s="94">
        <v>24.673999999999999</v>
      </c>
      <c r="AI101" s="97">
        <v>16.566271697353649</v>
      </c>
      <c r="AJ101" s="97">
        <v>4.153939239175422</v>
      </c>
      <c r="AK101" s="125">
        <v>3.8207399999999998</v>
      </c>
      <c r="AL101" s="121">
        <v>1.1097256933415107</v>
      </c>
      <c r="AM101" s="114">
        <v>1.0567559483299949</v>
      </c>
      <c r="AN101" s="118">
        <f t="shared" si="57"/>
        <v>1.1727092274532693</v>
      </c>
      <c r="AO101" s="114">
        <v>0.91978716587063902</v>
      </c>
      <c r="AP101" s="177">
        <v>0.36974773063441196</v>
      </c>
      <c r="AQ101" s="173">
        <v>0.5</v>
      </c>
      <c r="AR101" s="94">
        <v>1</v>
      </c>
      <c r="AT101" s="97">
        <v>1</v>
      </c>
      <c r="AU101" s="38">
        <v>1</v>
      </c>
      <c r="AW101" s="38">
        <v>0.67</v>
      </c>
      <c r="BA101" s="38">
        <f t="shared" si="36"/>
        <v>0.36974773063441196</v>
      </c>
      <c r="BB101" s="79"/>
      <c r="BC101" s="94">
        <v>1</v>
      </c>
      <c r="BD101" s="94"/>
      <c r="BE101" s="97">
        <v>1</v>
      </c>
      <c r="BF101" s="38">
        <v>1</v>
      </c>
      <c r="BG101" s="40">
        <f t="shared" si="37"/>
        <v>1</v>
      </c>
      <c r="BH101" s="94"/>
      <c r="BI101" s="94"/>
      <c r="BJ101" s="94"/>
      <c r="BK101" s="40">
        <f t="shared" si="38"/>
        <v>1</v>
      </c>
      <c r="BL101" s="73"/>
      <c r="BM101" s="94">
        <v>1</v>
      </c>
      <c r="BO101" s="97">
        <v>1</v>
      </c>
      <c r="BP101" s="38">
        <v>1</v>
      </c>
      <c r="BQ101" s="40">
        <f t="shared" si="39"/>
        <v>1</v>
      </c>
      <c r="BR101" s="94">
        <v>1</v>
      </c>
      <c r="BS101" s="94">
        <v>1</v>
      </c>
      <c r="BT101" s="94">
        <v>1</v>
      </c>
      <c r="BU101" s="40">
        <f t="shared" si="40"/>
        <v>1</v>
      </c>
      <c r="BV101" s="82">
        <v>1</v>
      </c>
      <c r="BW101" s="94">
        <v>1</v>
      </c>
      <c r="BX101" s="48"/>
      <c r="BY101" s="97">
        <v>1</v>
      </c>
      <c r="BZ101" s="48">
        <v>1</v>
      </c>
      <c r="CA101" s="40">
        <f t="shared" si="41"/>
        <v>1</v>
      </c>
      <c r="CB101" s="94">
        <v>1</v>
      </c>
      <c r="CC101" s="94">
        <v>1</v>
      </c>
      <c r="CD101" s="94">
        <v>1</v>
      </c>
      <c r="CE101" s="40">
        <f t="shared" si="42"/>
        <v>1</v>
      </c>
      <c r="CF101" s="73"/>
      <c r="CG101" s="41">
        <f t="shared" si="43"/>
        <v>15434.550000000001</v>
      </c>
      <c r="CH101" s="41">
        <f t="shared" si="44"/>
        <v>304175458.91249996</v>
      </c>
      <c r="CI101" s="41">
        <f t="shared" si="45"/>
        <v>13830250.31353125</v>
      </c>
      <c r="CJ101" s="41">
        <f t="shared" si="46"/>
        <v>1520877.2945624997</v>
      </c>
      <c r="CK101" s="41">
        <f t="shared" si="47"/>
        <v>153669.44792812501</v>
      </c>
      <c r="CL101" s="68">
        <f t="shared" si="48"/>
        <v>1925271.7875000001</v>
      </c>
      <c r="CM101" s="41">
        <f t="shared" si="49"/>
        <v>293647.12312500004</v>
      </c>
      <c r="CN101" s="41" t="str">
        <f t="shared" si="58"/>
        <v/>
      </c>
      <c r="CO101" s="39">
        <f t="shared" si="50"/>
        <v>490048471125</v>
      </c>
      <c r="CP101" s="78">
        <f t="shared" si="51"/>
        <v>0.91978716587063902</v>
      </c>
      <c r="CQ101" s="38">
        <f t="shared" si="52"/>
        <v>0</v>
      </c>
      <c r="CR101" s="38">
        <f t="shared" si="53"/>
        <v>0</v>
      </c>
      <c r="CT101" s="38">
        <f t="shared" si="54"/>
        <v>0</v>
      </c>
      <c r="CU101" s="38">
        <f t="shared" si="55"/>
        <v>460</v>
      </c>
      <c r="CV101" s="118">
        <f t="shared" si="59"/>
        <v>1.0582010582010581</v>
      </c>
      <c r="CW101" s="118">
        <f t="shared" si="60"/>
        <v>6.5339716133366921E-2</v>
      </c>
      <c r="CZ101" s="118">
        <f t="shared" si="61"/>
        <v>0.78432670634655777</v>
      </c>
      <c r="DE101" s="125">
        <f t="shared" si="62"/>
        <v>1.1097256933415107</v>
      </c>
    </row>
    <row r="102" spans="1:109" s="38" customFormat="1" x14ac:dyDescent="0.25">
      <c r="A102" s="38">
        <v>99</v>
      </c>
      <c r="B102" s="38" t="s">
        <v>440</v>
      </c>
      <c r="C102" s="113"/>
      <c r="E102" s="38" t="s">
        <v>440</v>
      </c>
      <c r="F102" s="120" t="s">
        <v>171</v>
      </c>
      <c r="G102" s="118" t="s">
        <v>630</v>
      </c>
      <c r="H102" s="38">
        <v>180</v>
      </c>
      <c r="I102" s="38">
        <v>180</v>
      </c>
      <c r="J102" s="38">
        <v>400</v>
      </c>
      <c r="K102" s="38">
        <v>13.5</v>
      </c>
      <c r="L102" s="38">
        <v>13.5</v>
      </c>
      <c r="M102" s="38">
        <v>28.35</v>
      </c>
      <c r="N102" s="38">
        <v>0</v>
      </c>
      <c r="O102" s="38">
        <v>0</v>
      </c>
      <c r="P102" s="163">
        <v>7077.9035983521562</v>
      </c>
      <c r="Q102" s="39">
        <f t="shared" si="56"/>
        <v>1</v>
      </c>
      <c r="R102" s="40">
        <f t="shared" si="34"/>
        <v>2.2222222222222223</v>
      </c>
      <c r="S102" s="40">
        <f t="shared" si="35"/>
        <v>1</v>
      </c>
      <c r="T102" s="120" t="s">
        <v>208</v>
      </c>
      <c r="W102" s="118">
        <v>1</v>
      </c>
      <c r="X102" s="38">
        <v>0</v>
      </c>
      <c r="Y102" s="38">
        <v>0</v>
      </c>
      <c r="Z102" s="94">
        <v>1405.4443697934062</v>
      </c>
      <c r="AA102" s="125">
        <v>0</v>
      </c>
      <c r="AB102" s="125">
        <v>0</v>
      </c>
      <c r="AE102" s="38">
        <v>20</v>
      </c>
      <c r="AF102" s="138">
        <v>460</v>
      </c>
      <c r="AG102" s="124">
        <v>210000</v>
      </c>
      <c r="AH102" s="94">
        <v>24.673999999999999</v>
      </c>
      <c r="AI102" s="97">
        <v>8.9540654712066541</v>
      </c>
      <c r="AJ102" s="97">
        <v>5.0517068854483735</v>
      </c>
      <c r="AK102" s="125">
        <v>4.1588000000000003</v>
      </c>
      <c r="AL102" s="121">
        <v>1.1097256933415107</v>
      </c>
      <c r="AM102" s="114">
        <v>0.90153884682400254</v>
      </c>
      <c r="AN102" s="118">
        <f t="shared" si="57"/>
        <v>1.0004608218660722</v>
      </c>
      <c r="AO102" s="114">
        <v>0.82324649753127521</v>
      </c>
      <c r="AP102" s="177">
        <v>0.36974773063441196</v>
      </c>
      <c r="AQ102" s="173">
        <v>0.75</v>
      </c>
      <c r="AR102" s="94">
        <v>1</v>
      </c>
      <c r="AT102" s="97">
        <v>1</v>
      </c>
      <c r="AU102" s="38">
        <v>1</v>
      </c>
      <c r="AW102" s="38">
        <v>0.67</v>
      </c>
      <c r="BA102" s="38">
        <f t="shared" si="36"/>
        <v>0.36974773063441196</v>
      </c>
      <c r="BB102" s="79"/>
      <c r="BC102" s="94">
        <v>1</v>
      </c>
      <c r="BD102" s="94"/>
      <c r="BE102" s="97">
        <v>1</v>
      </c>
      <c r="BF102" s="38">
        <v>1</v>
      </c>
      <c r="BG102" s="40">
        <f t="shared" si="37"/>
        <v>1</v>
      </c>
      <c r="BH102" s="94"/>
      <c r="BI102" s="94"/>
      <c r="BJ102" s="94"/>
      <c r="BK102" s="40">
        <f t="shared" si="38"/>
        <v>1</v>
      </c>
      <c r="BL102" s="73"/>
      <c r="BM102" s="94">
        <v>1</v>
      </c>
      <c r="BO102" s="97">
        <v>1</v>
      </c>
      <c r="BP102" s="38">
        <v>1</v>
      </c>
      <c r="BQ102" s="40">
        <f t="shared" si="39"/>
        <v>1</v>
      </c>
      <c r="BR102" s="94">
        <v>1</v>
      </c>
      <c r="BS102" s="94">
        <v>1</v>
      </c>
      <c r="BT102" s="94">
        <v>1</v>
      </c>
      <c r="BU102" s="40">
        <f t="shared" si="40"/>
        <v>1</v>
      </c>
      <c r="BV102" s="82">
        <v>1</v>
      </c>
      <c r="BW102" s="94">
        <v>1</v>
      </c>
      <c r="BX102" s="48"/>
      <c r="BY102" s="97">
        <v>1</v>
      </c>
      <c r="BZ102" s="48">
        <v>1</v>
      </c>
      <c r="CA102" s="40">
        <f t="shared" si="41"/>
        <v>1</v>
      </c>
      <c r="CB102" s="94">
        <v>1</v>
      </c>
      <c r="CC102" s="94">
        <v>1</v>
      </c>
      <c r="CD102" s="94">
        <v>1</v>
      </c>
      <c r="CE102" s="40">
        <f t="shared" si="42"/>
        <v>1</v>
      </c>
      <c r="CF102" s="73"/>
      <c r="CG102" s="41">
        <f t="shared" si="43"/>
        <v>15434.550000000001</v>
      </c>
      <c r="CH102" s="41">
        <f t="shared" si="44"/>
        <v>304175458.91249996</v>
      </c>
      <c r="CI102" s="41">
        <f t="shared" si="45"/>
        <v>13830250.31353125</v>
      </c>
      <c r="CJ102" s="41">
        <f t="shared" si="46"/>
        <v>1520877.2945624997</v>
      </c>
      <c r="CK102" s="41">
        <f t="shared" si="47"/>
        <v>153669.44792812501</v>
      </c>
      <c r="CL102" s="68">
        <f t="shared" si="48"/>
        <v>1925271.7875000001</v>
      </c>
      <c r="CM102" s="41">
        <f t="shared" si="49"/>
        <v>293647.12312500004</v>
      </c>
      <c r="CN102" s="41" t="str">
        <f t="shared" si="58"/>
        <v/>
      </c>
      <c r="CO102" s="39">
        <f t="shared" si="50"/>
        <v>490048471125</v>
      </c>
      <c r="CP102" s="78">
        <f t="shared" si="51"/>
        <v>0.82324649753127499</v>
      </c>
      <c r="CQ102" s="38">
        <f t="shared" si="52"/>
        <v>0</v>
      </c>
      <c r="CR102" s="38">
        <f t="shared" si="53"/>
        <v>0</v>
      </c>
      <c r="CT102" s="38">
        <f t="shared" si="54"/>
        <v>0</v>
      </c>
      <c r="CU102" s="38">
        <f t="shared" si="55"/>
        <v>460</v>
      </c>
      <c r="CV102" s="118">
        <f t="shared" si="59"/>
        <v>1.0582010582010581</v>
      </c>
      <c r="CW102" s="118">
        <f t="shared" si="60"/>
        <v>6.5339716133366921E-2</v>
      </c>
      <c r="CZ102" s="118">
        <f t="shared" si="61"/>
        <v>0.8228673022855062</v>
      </c>
      <c r="DE102" s="125">
        <f t="shared" si="62"/>
        <v>1.1097256933415107</v>
      </c>
    </row>
    <row r="103" spans="1:109" s="38" customFormat="1" x14ac:dyDescent="0.25">
      <c r="A103" s="38">
        <v>100</v>
      </c>
      <c r="B103" s="38" t="s">
        <v>441</v>
      </c>
      <c r="C103" s="113"/>
      <c r="E103" s="38" t="s">
        <v>441</v>
      </c>
      <c r="F103" s="120" t="s">
        <v>171</v>
      </c>
      <c r="G103" s="118" t="s">
        <v>630</v>
      </c>
      <c r="H103" s="38">
        <v>180</v>
      </c>
      <c r="I103" s="38">
        <v>180</v>
      </c>
      <c r="J103" s="38">
        <v>400</v>
      </c>
      <c r="K103" s="38">
        <v>13.5</v>
      </c>
      <c r="L103" s="38">
        <v>13.5</v>
      </c>
      <c r="M103" s="38">
        <v>28.35</v>
      </c>
      <c r="N103" s="38">
        <v>0</v>
      </c>
      <c r="O103" s="38">
        <v>0</v>
      </c>
      <c r="P103" s="163">
        <v>9437.204797802875</v>
      </c>
      <c r="Q103" s="39">
        <f t="shared" si="56"/>
        <v>1</v>
      </c>
      <c r="R103" s="40">
        <f t="shared" si="34"/>
        <v>2.2222222222222223</v>
      </c>
      <c r="S103" s="40">
        <f t="shared" si="35"/>
        <v>1</v>
      </c>
      <c r="T103" s="120" t="s">
        <v>208</v>
      </c>
      <c r="W103" s="118">
        <v>1</v>
      </c>
      <c r="X103" s="38">
        <v>0</v>
      </c>
      <c r="Y103" s="38">
        <v>0</v>
      </c>
      <c r="Z103" s="94">
        <v>1093.5326002943168</v>
      </c>
      <c r="AA103" s="125">
        <v>0</v>
      </c>
      <c r="AB103" s="125">
        <v>0</v>
      </c>
      <c r="AE103" s="38">
        <v>20</v>
      </c>
      <c r="AF103" s="138">
        <v>460</v>
      </c>
      <c r="AG103" s="124">
        <v>210000</v>
      </c>
      <c r="AH103" s="94">
        <v>24.673999999999999</v>
      </c>
      <c r="AI103" s="97">
        <v>6.4732848441679556</v>
      </c>
      <c r="AJ103" s="97">
        <v>6.4926212516107089</v>
      </c>
      <c r="AK103" s="125">
        <v>4.4974699999999999</v>
      </c>
      <c r="AL103" s="121">
        <v>1.1097256933415107</v>
      </c>
      <c r="AM103" s="114">
        <v>0.74953548211251608</v>
      </c>
      <c r="AN103" s="118">
        <f t="shared" si="57"/>
        <v>0.83177878257137539</v>
      </c>
      <c r="AO103" s="114">
        <v>0.69270481454377986</v>
      </c>
      <c r="AP103" s="177">
        <v>0.36974773063441196</v>
      </c>
      <c r="AQ103" s="173">
        <v>1</v>
      </c>
      <c r="AR103" s="94">
        <v>1</v>
      </c>
      <c r="AT103" s="97">
        <v>1</v>
      </c>
      <c r="AU103" s="38">
        <v>1</v>
      </c>
      <c r="AW103" s="38">
        <v>0.67</v>
      </c>
      <c r="BA103" s="38">
        <f t="shared" si="36"/>
        <v>0.36974773063441196</v>
      </c>
      <c r="BB103" s="79"/>
      <c r="BC103" s="94">
        <v>1</v>
      </c>
      <c r="BD103" s="94"/>
      <c r="BE103" s="97">
        <v>1</v>
      </c>
      <c r="BF103" s="38">
        <v>1</v>
      </c>
      <c r="BG103" s="40">
        <f t="shared" si="37"/>
        <v>1</v>
      </c>
      <c r="BH103" s="94"/>
      <c r="BI103" s="94"/>
      <c r="BJ103" s="94"/>
      <c r="BK103" s="40">
        <f t="shared" si="38"/>
        <v>1</v>
      </c>
      <c r="BL103" s="73"/>
      <c r="BM103" s="94">
        <v>1</v>
      </c>
      <c r="BO103" s="97">
        <v>1</v>
      </c>
      <c r="BP103" s="38">
        <v>1</v>
      </c>
      <c r="BQ103" s="40">
        <f t="shared" si="39"/>
        <v>1</v>
      </c>
      <c r="BR103" s="94">
        <v>1</v>
      </c>
      <c r="BS103" s="94">
        <v>1</v>
      </c>
      <c r="BT103" s="94">
        <v>1</v>
      </c>
      <c r="BU103" s="40">
        <f t="shared" si="40"/>
        <v>1</v>
      </c>
      <c r="BV103" s="82">
        <v>1</v>
      </c>
      <c r="BW103" s="94">
        <v>1</v>
      </c>
      <c r="BX103" s="48"/>
      <c r="BY103" s="97">
        <v>1</v>
      </c>
      <c r="BZ103" s="48">
        <v>1</v>
      </c>
      <c r="CA103" s="40">
        <f t="shared" si="41"/>
        <v>1</v>
      </c>
      <c r="CB103" s="94">
        <v>1</v>
      </c>
      <c r="CC103" s="94">
        <v>1</v>
      </c>
      <c r="CD103" s="94">
        <v>1</v>
      </c>
      <c r="CE103" s="40">
        <f t="shared" si="42"/>
        <v>1</v>
      </c>
      <c r="CF103" s="73"/>
      <c r="CG103" s="41">
        <f t="shared" si="43"/>
        <v>15434.550000000001</v>
      </c>
      <c r="CH103" s="41">
        <f t="shared" si="44"/>
        <v>304175458.91249996</v>
      </c>
      <c r="CI103" s="41">
        <f t="shared" si="45"/>
        <v>13830250.31353125</v>
      </c>
      <c r="CJ103" s="41">
        <f t="shared" si="46"/>
        <v>1520877.2945624997</v>
      </c>
      <c r="CK103" s="41">
        <f t="shared" si="47"/>
        <v>153669.44792812501</v>
      </c>
      <c r="CL103" s="68">
        <f t="shared" si="48"/>
        <v>1925271.7875000001</v>
      </c>
      <c r="CM103" s="41">
        <f t="shared" si="49"/>
        <v>293647.12312500004</v>
      </c>
      <c r="CN103" s="41" t="str">
        <f t="shared" si="58"/>
        <v/>
      </c>
      <c r="CO103" s="39">
        <f t="shared" si="50"/>
        <v>490048471125</v>
      </c>
      <c r="CP103" s="78">
        <f t="shared" si="51"/>
        <v>0.69270481454377963</v>
      </c>
      <c r="CQ103" s="38">
        <f t="shared" si="52"/>
        <v>0</v>
      </c>
      <c r="CR103" s="38">
        <f t="shared" si="53"/>
        <v>0</v>
      </c>
      <c r="CT103" s="38">
        <f t="shared" si="54"/>
        <v>0</v>
      </c>
      <c r="CU103" s="38">
        <f t="shared" si="55"/>
        <v>460</v>
      </c>
      <c r="CV103" s="118">
        <f t="shared" si="59"/>
        <v>1.0582010582010581</v>
      </c>
      <c r="CW103" s="118">
        <f t="shared" si="60"/>
        <v>6.5339716133366921E-2</v>
      </c>
      <c r="CZ103" s="118">
        <f t="shared" si="61"/>
        <v>0.83279933205598267</v>
      </c>
      <c r="DE103" s="125">
        <f t="shared" si="62"/>
        <v>1.1097256933415107</v>
      </c>
    </row>
    <row r="104" spans="1:109" s="38" customFormat="1" x14ac:dyDescent="0.25">
      <c r="A104" s="38">
        <v>101</v>
      </c>
      <c r="B104" s="38" t="s">
        <v>442</v>
      </c>
      <c r="C104" s="113"/>
      <c r="E104" s="38" t="s">
        <v>442</v>
      </c>
      <c r="F104" s="120" t="s">
        <v>171</v>
      </c>
      <c r="G104" s="118" t="s">
        <v>630</v>
      </c>
      <c r="H104" s="38">
        <v>180</v>
      </c>
      <c r="I104" s="38">
        <v>180</v>
      </c>
      <c r="J104" s="38">
        <v>400</v>
      </c>
      <c r="K104" s="38">
        <v>13.5</v>
      </c>
      <c r="L104" s="38">
        <v>13.5</v>
      </c>
      <c r="M104" s="38">
        <v>28.35</v>
      </c>
      <c r="N104" s="38">
        <v>0</v>
      </c>
      <c r="O104" s="38">
        <v>0</v>
      </c>
      <c r="P104" s="163">
        <v>12551.482381077825</v>
      </c>
      <c r="Q104" s="39">
        <f t="shared" si="56"/>
        <v>1</v>
      </c>
      <c r="R104" s="40">
        <f t="shared" si="34"/>
        <v>2.2222222222222223</v>
      </c>
      <c r="S104" s="40">
        <f t="shared" si="35"/>
        <v>1</v>
      </c>
      <c r="T104" s="120" t="s">
        <v>208</v>
      </c>
      <c r="W104" s="118">
        <v>1</v>
      </c>
      <c r="X104" s="38">
        <v>0</v>
      </c>
      <c r="Y104" s="38">
        <v>0</v>
      </c>
      <c r="Z104" s="94">
        <v>761.89466456501066</v>
      </c>
      <c r="AA104" s="125">
        <v>0</v>
      </c>
      <c r="AB104" s="125">
        <v>0</v>
      </c>
      <c r="AE104" s="38">
        <v>20</v>
      </c>
      <c r="AF104" s="138">
        <v>460</v>
      </c>
      <c r="AG104" s="124">
        <v>210000</v>
      </c>
      <c r="AH104" s="94">
        <v>24.673999999999999</v>
      </c>
      <c r="AI104" s="97">
        <v>5.2524053885061557</v>
      </c>
      <c r="AJ104" s="97">
        <v>9.3187330614180777</v>
      </c>
      <c r="AK104" s="125">
        <v>4.5846200000000001</v>
      </c>
      <c r="AL104" s="121">
        <v>1.1097256933415107</v>
      </c>
      <c r="AM104" s="114">
        <v>0.51122078168800444</v>
      </c>
      <c r="AN104" s="118">
        <f t="shared" si="57"/>
        <v>0.5673148364093098</v>
      </c>
      <c r="AO104" s="114">
        <v>0.49197889560561531</v>
      </c>
      <c r="AP104" s="177">
        <v>0.36974773063441196</v>
      </c>
      <c r="AQ104" s="173">
        <v>1.33</v>
      </c>
      <c r="AR104" s="94">
        <v>1</v>
      </c>
      <c r="AT104" s="97">
        <v>1</v>
      </c>
      <c r="AU104" s="38">
        <v>1</v>
      </c>
      <c r="AW104" s="38">
        <v>0.67</v>
      </c>
      <c r="BA104" s="38">
        <f t="shared" si="36"/>
        <v>0.36974773063441196</v>
      </c>
      <c r="BB104" s="79"/>
      <c r="BC104" s="94">
        <v>1</v>
      </c>
      <c r="BD104" s="94"/>
      <c r="BE104" s="97">
        <v>1</v>
      </c>
      <c r="BF104" s="38">
        <v>1</v>
      </c>
      <c r="BG104" s="40">
        <f t="shared" si="37"/>
        <v>1</v>
      </c>
      <c r="BH104" s="94"/>
      <c r="BI104" s="94"/>
      <c r="BJ104" s="94"/>
      <c r="BK104" s="40">
        <f t="shared" si="38"/>
        <v>1</v>
      </c>
      <c r="BL104" s="73"/>
      <c r="BM104" s="94">
        <v>1</v>
      </c>
      <c r="BO104" s="97">
        <v>1</v>
      </c>
      <c r="BP104" s="38">
        <v>1</v>
      </c>
      <c r="BQ104" s="40">
        <f t="shared" si="39"/>
        <v>1</v>
      </c>
      <c r="BR104" s="94">
        <v>1</v>
      </c>
      <c r="BS104" s="94">
        <v>1</v>
      </c>
      <c r="BT104" s="94">
        <v>1</v>
      </c>
      <c r="BU104" s="40">
        <f t="shared" si="40"/>
        <v>1</v>
      </c>
      <c r="BV104" s="82">
        <v>1</v>
      </c>
      <c r="BW104" s="94">
        <v>1</v>
      </c>
      <c r="BX104" s="48"/>
      <c r="BY104" s="97">
        <v>1</v>
      </c>
      <c r="BZ104" s="48">
        <v>1</v>
      </c>
      <c r="CA104" s="40">
        <f t="shared" si="41"/>
        <v>1</v>
      </c>
      <c r="CB104" s="94">
        <v>1</v>
      </c>
      <c r="CC104" s="94">
        <v>1</v>
      </c>
      <c r="CD104" s="94">
        <v>1</v>
      </c>
      <c r="CE104" s="40">
        <f t="shared" si="42"/>
        <v>1</v>
      </c>
      <c r="CF104" s="73"/>
      <c r="CG104" s="41">
        <f t="shared" si="43"/>
        <v>15434.550000000001</v>
      </c>
      <c r="CH104" s="41">
        <f t="shared" si="44"/>
        <v>304175458.91249996</v>
      </c>
      <c r="CI104" s="41">
        <f t="shared" si="45"/>
        <v>13830250.31353125</v>
      </c>
      <c r="CJ104" s="41">
        <f t="shared" si="46"/>
        <v>1520877.2945624997</v>
      </c>
      <c r="CK104" s="41">
        <f t="shared" si="47"/>
        <v>153669.44792812501</v>
      </c>
      <c r="CL104" s="68">
        <f t="shared" si="48"/>
        <v>1925271.7875000001</v>
      </c>
      <c r="CM104" s="41">
        <f t="shared" si="49"/>
        <v>293647.12312500004</v>
      </c>
      <c r="CN104" s="41" t="str">
        <f t="shared" si="58"/>
        <v/>
      </c>
      <c r="CO104" s="39">
        <f t="shared" si="50"/>
        <v>490048471125</v>
      </c>
      <c r="CP104" s="78">
        <f t="shared" si="51"/>
        <v>0.49197889560561525</v>
      </c>
      <c r="CQ104" s="38">
        <f t="shared" si="52"/>
        <v>0</v>
      </c>
      <c r="CR104" s="38">
        <f t="shared" si="53"/>
        <v>0</v>
      </c>
      <c r="CT104" s="38">
        <f t="shared" si="54"/>
        <v>0</v>
      </c>
      <c r="CU104" s="38">
        <f t="shared" si="55"/>
        <v>460</v>
      </c>
      <c r="CV104" s="118">
        <f t="shared" si="59"/>
        <v>1.0582010582010581</v>
      </c>
      <c r="CW104" s="118">
        <f t="shared" si="60"/>
        <v>6.5339716133366921E-2</v>
      </c>
      <c r="CZ104" s="118">
        <f t="shared" si="61"/>
        <v>0.8672061156014953</v>
      </c>
      <c r="DE104" s="125">
        <f t="shared" si="62"/>
        <v>1.1097256933415107</v>
      </c>
    </row>
    <row r="105" spans="1:109" s="38" customFormat="1" x14ac:dyDescent="0.25">
      <c r="A105" s="38">
        <v>102</v>
      </c>
      <c r="B105" s="38" t="s">
        <v>443</v>
      </c>
      <c r="C105" s="113"/>
      <c r="E105" s="38" t="s">
        <v>443</v>
      </c>
      <c r="F105" s="120" t="s">
        <v>171</v>
      </c>
      <c r="G105" s="118" t="s">
        <v>630</v>
      </c>
      <c r="H105" s="38">
        <v>180</v>
      </c>
      <c r="I105" s="38">
        <v>180</v>
      </c>
      <c r="J105" s="38">
        <v>400</v>
      </c>
      <c r="K105" s="38">
        <v>13.5</v>
      </c>
      <c r="L105" s="38">
        <v>13.5</v>
      </c>
      <c r="M105" s="38">
        <v>28.35</v>
      </c>
      <c r="N105" s="38">
        <v>0</v>
      </c>
      <c r="O105" s="38">
        <v>0</v>
      </c>
      <c r="P105" s="163">
        <v>15760.1320123308</v>
      </c>
      <c r="Q105" s="39">
        <f t="shared" si="56"/>
        <v>1</v>
      </c>
      <c r="R105" s="40">
        <f t="shared" si="34"/>
        <v>2.2222222222222223</v>
      </c>
      <c r="S105" s="40">
        <f t="shared" si="35"/>
        <v>1</v>
      </c>
      <c r="T105" s="120" t="s">
        <v>208</v>
      </c>
      <c r="W105" s="118">
        <v>1</v>
      </c>
      <c r="X105" s="38">
        <v>0</v>
      </c>
      <c r="Y105" s="38">
        <v>0</v>
      </c>
      <c r="Z105" s="94">
        <v>536.87287811604699</v>
      </c>
      <c r="AA105" s="125">
        <v>0</v>
      </c>
      <c r="AB105" s="125">
        <v>0</v>
      </c>
      <c r="AE105" s="38">
        <v>20</v>
      </c>
      <c r="AF105" s="138">
        <v>460</v>
      </c>
      <c r="AG105" s="124">
        <v>210000</v>
      </c>
      <c r="AH105" s="94">
        <v>24.673999999999999</v>
      </c>
      <c r="AI105" s="97">
        <v>4.727723243414192</v>
      </c>
      <c r="AJ105" s="97">
        <v>13.224532825935254</v>
      </c>
      <c r="AK105" s="125">
        <v>4.3812800000000003</v>
      </c>
      <c r="AL105" s="121">
        <v>1.1097256933415107</v>
      </c>
      <c r="AM105" s="114">
        <v>0.34345258617321206</v>
      </c>
      <c r="AN105" s="118">
        <f t="shared" si="57"/>
        <v>0.3811381593210027</v>
      </c>
      <c r="AO105" s="114">
        <v>0.33129941584081257</v>
      </c>
      <c r="AP105" s="177">
        <v>0.36974773063441196</v>
      </c>
      <c r="AQ105" s="173">
        <v>1.67</v>
      </c>
      <c r="AR105" s="94">
        <v>1</v>
      </c>
      <c r="AT105" s="97">
        <v>1</v>
      </c>
      <c r="AU105" s="38">
        <v>1</v>
      </c>
      <c r="AW105" s="38">
        <v>0.67</v>
      </c>
      <c r="BA105" s="38">
        <f t="shared" si="36"/>
        <v>0.36974773063441196</v>
      </c>
      <c r="BB105" s="79"/>
      <c r="BC105" s="94">
        <v>1</v>
      </c>
      <c r="BD105" s="94"/>
      <c r="BE105" s="97">
        <v>1</v>
      </c>
      <c r="BF105" s="38">
        <v>1</v>
      </c>
      <c r="BG105" s="40">
        <f t="shared" si="37"/>
        <v>1</v>
      </c>
      <c r="BH105" s="94"/>
      <c r="BI105" s="94"/>
      <c r="BJ105" s="94"/>
      <c r="BK105" s="40">
        <f t="shared" si="38"/>
        <v>1</v>
      </c>
      <c r="BL105" s="73"/>
      <c r="BM105" s="94">
        <v>1</v>
      </c>
      <c r="BO105" s="97">
        <v>1</v>
      </c>
      <c r="BP105" s="38">
        <v>1</v>
      </c>
      <c r="BQ105" s="40">
        <f t="shared" si="39"/>
        <v>1</v>
      </c>
      <c r="BR105" s="94">
        <v>1</v>
      </c>
      <c r="BS105" s="94">
        <v>1</v>
      </c>
      <c r="BT105" s="94">
        <v>1</v>
      </c>
      <c r="BU105" s="40">
        <f t="shared" si="40"/>
        <v>1</v>
      </c>
      <c r="BV105" s="82">
        <v>1</v>
      </c>
      <c r="BW105" s="94">
        <v>1</v>
      </c>
      <c r="BX105" s="48"/>
      <c r="BY105" s="97">
        <v>1</v>
      </c>
      <c r="BZ105" s="48">
        <v>1</v>
      </c>
      <c r="CA105" s="40">
        <f t="shared" si="41"/>
        <v>1</v>
      </c>
      <c r="CB105" s="94">
        <v>1</v>
      </c>
      <c r="CC105" s="94">
        <v>1</v>
      </c>
      <c r="CD105" s="94">
        <v>1</v>
      </c>
      <c r="CE105" s="40">
        <f t="shared" si="42"/>
        <v>1</v>
      </c>
      <c r="CF105" s="73"/>
      <c r="CG105" s="41">
        <f t="shared" si="43"/>
        <v>15434.550000000001</v>
      </c>
      <c r="CH105" s="41">
        <f t="shared" si="44"/>
        <v>304175458.91249996</v>
      </c>
      <c r="CI105" s="41">
        <f t="shared" si="45"/>
        <v>13830250.31353125</v>
      </c>
      <c r="CJ105" s="41">
        <f t="shared" si="46"/>
        <v>1520877.2945624997</v>
      </c>
      <c r="CK105" s="41">
        <f t="shared" si="47"/>
        <v>153669.44792812501</v>
      </c>
      <c r="CL105" s="68">
        <f t="shared" si="48"/>
        <v>1925271.7875000001</v>
      </c>
      <c r="CM105" s="41">
        <f t="shared" si="49"/>
        <v>293647.12312500004</v>
      </c>
      <c r="CN105" s="41" t="str">
        <f t="shared" si="58"/>
        <v/>
      </c>
      <c r="CO105" s="39">
        <f t="shared" si="50"/>
        <v>490048471125</v>
      </c>
      <c r="CP105" s="78">
        <f t="shared" si="51"/>
        <v>0.33129941584081257</v>
      </c>
      <c r="CQ105" s="38">
        <f t="shared" si="52"/>
        <v>0</v>
      </c>
      <c r="CR105" s="38">
        <f t="shared" si="53"/>
        <v>0</v>
      </c>
      <c r="CT105" s="38">
        <f t="shared" si="54"/>
        <v>0</v>
      </c>
      <c r="CU105" s="38">
        <f t="shared" si="55"/>
        <v>460</v>
      </c>
      <c r="CV105" s="118">
        <f t="shared" si="59"/>
        <v>1.0582010582010581</v>
      </c>
      <c r="CW105" s="118">
        <f t="shared" si="60"/>
        <v>6.5339716133366921E-2</v>
      </c>
      <c r="CZ105" s="118">
        <f t="shared" si="61"/>
        <v>0.8692370672908275</v>
      </c>
      <c r="DE105" s="125">
        <f t="shared" si="62"/>
        <v>1.1097256933415107</v>
      </c>
    </row>
    <row r="106" spans="1:109" s="38" customFormat="1" x14ac:dyDescent="0.25">
      <c r="A106" s="38">
        <v>103</v>
      </c>
      <c r="B106" s="38" t="s">
        <v>444</v>
      </c>
      <c r="C106" s="113"/>
      <c r="E106" s="38" t="s">
        <v>444</v>
      </c>
      <c r="F106" s="120" t="s">
        <v>171</v>
      </c>
      <c r="G106" s="118" t="s">
        <v>630</v>
      </c>
      <c r="H106" s="38">
        <v>180</v>
      </c>
      <c r="I106" s="38">
        <v>180</v>
      </c>
      <c r="J106" s="38">
        <v>400</v>
      </c>
      <c r="K106" s="38">
        <v>13.5</v>
      </c>
      <c r="L106" s="38">
        <v>13.5</v>
      </c>
      <c r="M106" s="38">
        <v>28.35</v>
      </c>
      <c r="N106" s="38">
        <v>0</v>
      </c>
      <c r="O106" s="38">
        <v>0</v>
      </c>
      <c r="P106" s="163">
        <v>18874.40959560575</v>
      </c>
      <c r="Q106" s="39">
        <f t="shared" si="56"/>
        <v>1</v>
      </c>
      <c r="R106" s="40">
        <f t="shared" si="34"/>
        <v>2.2222222222222223</v>
      </c>
      <c r="S106" s="40">
        <f t="shared" si="35"/>
        <v>1</v>
      </c>
      <c r="T106" s="120" t="s">
        <v>208</v>
      </c>
      <c r="W106" s="118">
        <v>1</v>
      </c>
      <c r="X106" s="38">
        <v>0</v>
      </c>
      <c r="Y106" s="38">
        <v>0</v>
      </c>
      <c r="Z106" s="94">
        <v>396.94775135364733</v>
      </c>
      <c r="AA106" s="125">
        <v>0</v>
      </c>
      <c r="AB106" s="125">
        <v>0</v>
      </c>
      <c r="AE106" s="38">
        <v>20</v>
      </c>
      <c r="AF106" s="138">
        <v>460</v>
      </c>
      <c r="AG106" s="124">
        <v>210000</v>
      </c>
      <c r="AH106" s="94">
        <v>24.673999999999999</v>
      </c>
      <c r="AI106" s="97">
        <v>4.4582366217904346</v>
      </c>
      <c r="AJ106" s="97">
        <v>17.886215442179413</v>
      </c>
      <c r="AK106" s="125">
        <v>4.1862599999999999</v>
      </c>
      <c r="AL106" s="121">
        <v>1.1097256933415107</v>
      </c>
      <c r="AM106" s="114">
        <v>0.2446056861018612</v>
      </c>
      <c r="AN106" s="118">
        <f t="shared" si="57"/>
        <v>0.27144521460466386</v>
      </c>
      <c r="AO106" s="114">
        <v>0.23404951223655335</v>
      </c>
      <c r="AP106" s="177">
        <v>0.36974773063441196</v>
      </c>
      <c r="AQ106" s="173">
        <v>2</v>
      </c>
      <c r="AR106" s="94">
        <v>1</v>
      </c>
      <c r="AT106" s="97">
        <v>1</v>
      </c>
      <c r="AU106" s="38">
        <v>1</v>
      </c>
      <c r="AW106" s="38">
        <v>0.67</v>
      </c>
      <c r="BA106" s="38">
        <f t="shared" si="36"/>
        <v>0.36974773063441196</v>
      </c>
      <c r="BB106" s="79"/>
      <c r="BC106" s="94">
        <v>1</v>
      </c>
      <c r="BD106" s="94"/>
      <c r="BE106" s="97">
        <v>1</v>
      </c>
      <c r="BF106" s="38">
        <v>1</v>
      </c>
      <c r="BG106" s="40">
        <f t="shared" si="37"/>
        <v>1</v>
      </c>
      <c r="BH106" s="94"/>
      <c r="BI106" s="94"/>
      <c r="BJ106" s="94"/>
      <c r="BK106" s="40">
        <f t="shared" si="38"/>
        <v>1</v>
      </c>
      <c r="BL106" s="73"/>
      <c r="BM106" s="94">
        <v>1</v>
      </c>
      <c r="BO106" s="97">
        <v>1</v>
      </c>
      <c r="BP106" s="38">
        <v>1</v>
      </c>
      <c r="BQ106" s="40">
        <f t="shared" si="39"/>
        <v>1</v>
      </c>
      <c r="BR106" s="94">
        <v>1</v>
      </c>
      <c r="BS106" s="94">
        <v>1</v>
      </c>
      <c r="BT106" s="94">
        <v>1</v>
      </c>
      <c r="BU106" s="40">
        <f t="shared" si="40"/>
        <v>1</v>
      </c>
      <c r="BV106" s="82">
        <v>1</v>
      </c>
      <c r="BW106" s="94">
        <v>1</v>
      </c>
      <c r="BX106" s="48"/>
      <c r="BY106" s="97">
        <v>1</v>
      </c>
      <c r="BZ106" s="48">
        <v>1</v>
      </c>
      <c r="CA106" s="40">
        <f t="shared" si="41"/>
        <v>1</v>
      </c>
      <c r="CB106" s="94">
        <v>1</v>
      </c>
      <c r="CC106" s="94">
        <v>1</v>
      </c>
      <c r="CD106" s="94">
        <v>1</v>
      </c>
      <c r="CE106" s="40">
        <f t="shared" si="42"/>
        <v>1</v>
      </c>
      <c r="CF106" s="73"/>
      <c r="CG106" s="41">
        <f t="shared" si="43"/>
        <v>15434.550000000001</v>
      </c>
      <c r="CH106" s="41">
        <f t="shared" si="44"/>
        <v>304175458.91249996</v>
      </c>
      <c r="CI106" s="41">
        <f t="shared" si="45"/>
        <v>13830250.31353125</v>
      </c>
      <c r="CJ106" s="41">
        <f t="shared" si="46"/>
        <v>1520877.2945624997</v>
      </c>
      <c r="CK106" s="41">
        <f t="shared" si="47"/>
        <v>153669.44792812501</v>
      </c>
      <c r="CL106" s="68">
        <f t="shared" si="48"/>
        <v>1925271.7875000001</v>
      </c>
      <c r="CM106" s="41">
        <f t="shared" si="49"/>
        <v>293647.12312500004</v>
      </c>
      <c r="CN106" s="41" t="str">
        <f t="shared" si="58"/>
        <v/>
      </c>
      <c r="CO106" s="39">
        <f t="shared" si="50"/>
        <v>490048471125</v>
      </c>
      <c r="CP106" s="78">
        <f t="shared" si="51"/>
        <v>0.23404951223655332</v>
      </c>
      <c r="CQ106" s="38">
        <f t="shared" si="52"/>
        <v>0</v>
      </c>
      <c r="CR106" s="38">
        <f t="shared" si="53"/>
        <v>0</v>
      </c>
      <c r="CT106" s="38">
        <f t="shared" si="54"/>
        <v>0</v>
      </c>
      <c r="CU106" s="38">
        <f t="shared" si="55"/>
        <v>460</v>
      </c>
      <c r="CV106" s="118">
        <f t="shared" si="59"/>
        <v>1.0582010582010581</v>
      </c>
      <c r="CW106" s="118">
        <f t="shared" si="60"/>
        <v>6.5339716133366921E-2</v>
      </c>
      <c r="CZ106" s="118">
        <f t="shared" si="61"/>
        <v>0.86223480703988808</v>
      </c>
      <c r="DE106" s="125">
        <f t="shared" si="62"/>
        <v>1.1097256933415107</v>
      </c>
    </row>
    <row r="107" spans="1:109" s="38" customFormat="1" x14ac:dyDescent="0.25">
      <c r="A107" s="38">
        <v>104</v>
      </c>
      <c r="B107" s="38" t="s">
        <v>445</v>
      </c>
      <c r="C107" s="113"/>
      <c r="E107" s="38" t="s">
        <v>445</v>
      </c>
      <c r="F107" s="120" t="s">
        <v>171</v>
      </c>
      <c r="G107" s="118" t="s">
        <v>630</v>
      </c>
      <c r="H107" s="38">
        <v>180</v>
      </c>
      <c r="I107" s="38">
        <v>180</v>
      </c>
      <c r="J107" s="38">
        <v>400</v>
      </c>
      <c r="K107" s="38">
        <v>13.5</v>
      </c>
      <c r="L107" s="38">
        <v>13.5</v>
      </c>
      <c r="M107" s="38">
        <v>28.35</v>
      </c>
      <c r="N107" s="38">
        <v>0</v>
      </c>
      <c r="O107" s="38">
        <v>0</v>
      </c>
      <c r="P107" s="163">
        <v>23593.011994507186</v>
      </c>
      <c r="Q107" s="39">
        <f t="shared" si="56"/>
        <v>1</v>
      </c>
      <c r="R107" s="40">
        <f t="shared" si="34"/>
        <v>2.2222222222222223</v>
      </c>
      <c r="S107" s="40">
        <f t="shared" si="35"/>
        <v>1</v>
      </c>
      <c r="T107" s="120" t="s">
        <v>208</v>
      </c>
      <c r="W107" s="118">
        <v>1</v>
      </c>
      <c r="X107" s="38">
        <v>0</v>
      </c>
      <c r="Y107" s="38">
        <v>0</v>
      </c>
      <c r="Z107" s="94">
        <v>267.99474453411062</v>
      </c>
      <c r="AA107" s="125">
        <v>0</v>
      </c>
      <c r="AB107" s="125">
        <v>0</v>
      </c>
      <c r="AE107" s="38">
        <v>20</v>
      </c>
      <c r="AF107" s="138">
        <v>460</v>
      </c>
      <c r="AG107" s="124">
        <v>210000</v>
      </c>
      <c r="AH107" s="94">
        <v>24.673999999999999</v>
      </c>
      <c r="AI107" s="97">
        <v>4.2262010893651905</v>
      </c>
      <c r="AJ107" s="97">
        <v>26.492657579321744</v>
      </c>
      <c r="AK107" s="125">
        <v>4.0026200000000003</v>
      </c>
      <c r="AL107" s="121">
        <v>1.1097256933415107</v>
      </c>
      <c r="AM107" s="114">
        <v>0.15739228831669186</v>
      </c>
      <c r="AN107" s="118">
        <f t="shared" si="57"/>
        <v>0.17466226627884782</v>
      </c>
      <c r="AO107" s="114">
        <v>0.15108412540401975</v>
      </c>
      <c r="AP107" s="177">
        <v>0.36974773063441196</v>
      </c>
      <c r="AQ107" s="173">
        <v>2.5</v>
      </c>
      <c r="AR107" s="94">
        <v>1</v>
      </c>
      <c r="AT107" s="97">
        <v>1</v>
      </c>
      <c r="AU107" s="38">
        <v>1</v>
      </c>
      <c r="AW107" s="38">
        <v>0.57999999999999996</v>
      </c>
      <c r="BA107" s="38">
        <f t="shared" si="36"/>
        <v>0.36974773063441196</v>
      </c>
      <c r="BB107" s="79"/>
      <c r="BC107" s="94">
        <v>1</v>
      </c>
      <c r="BD107" s="94"/>
      <c r="BE107" s="97">
        <v>1</v>
      </c>
      <c r="BF107" s="38">
        <v>1</v>
      </c>
      <c r="BG107" s="40">
        <f t="shared" si="37"/>
        <v>1</v>
      </c>
      <c r="BH107" s="94"/>
      <c r="BI107" s="94"/>
      <c r="BJ107" s="94"/>
      <c r="BK107" s="40">
        <f t="shared" si="38"/>
        <v>1</v>
      </c>
      <c r="BL107" s="73"/>
      <c r="BM107" s="94">
        <v>1</v>
      </c>
      <c r="BO107" s="97">
        <v>1</v>
      </c>
      <c r="BP107" s="38">
        <v>1</v>
      </c>
      <c r="BQ107" s="40">
        <f t="shared" si="39"/>
        <v>1</v>
      </c>
      <c r="BR107" s="94">
        <v>1</v>
      </c>
      <c r="BS107" s="94">
        <v>1</v>
      </c>
      <c r="BT107" s="94">
        <v>1</v>
      </c>
      <c r="BU107" s="40">
        <f t="shared" si="40"/>
        <v>1</v>
      </c>
      <c r="BV107" s="82">
        <v>1</v>
      </c>
      <c r="BW107" s="94">
        <v>1</v>
      </c>
      <c r="BX107" s="48"/>
      <c r="BY107" s="97">
        <v>1</v>
      </c>
      <c r="BZ107" s="48">
        <v>1</v>
      </c>
      <c r="CA107" s="40">
        <f t="shared" si="41"/>
        <v>1</v>
      </c>
      <c r="CB107" s="94">
        <v>1</v>
      </c>
      <c r="CC107" s="94">
        <v>1</v>
      </c>
      <c r="CD107" s="94">
        <v>1</v>
      </c>
      <c r="CE107" s="40">
        <f t="shared" si="42"/>
        <v>1</v>
      </c>
      <c r="CF107" s="73"/>
      <c r="CG107" s="41">
        <f t="shared" si="43"/>
        <v>15434.550000000001</v>
      </c>
      <c r="CH107" s="41">
        <f t="shared" si="44"/>
        <v>304175458.91249996</v>
      </c>
      <c r="CI107" s="41">
        <f t="shared" si="45"/>
        <v>13830250.31353125</v>
      </c>
      <c r="CJ107" s="41">
        <f t="shared" si="46"/>
        <v>1520877.2945624997</v>
      </c>
      <c r="CK107" s="41">
        <f t="shared" si="47"/>
        <v>153669.44792812501</v>
      </c>
      <c r="CL107" s="68">
        <f t="shared" si="48"/>
        <v>1925271.7875000001</v>
      </c>
      <c r="CM107" s="41">
        <f t="shared" si="49"/>
        <v>293647.12312500004</v>
      </c>
      <c r="CN107" s="41" t="str">
        <f t="shared" si="58"/>
        <v/>
      </c>
      <c r="CO107" s="39">
        <f t="shared" si="50"/>
        <v>490048471125</v>
      </c>
      <c r="CP107" s="78">
        <f t="shared" si="51"/>
        <v>0.15108412540401975</v>
      </c>
      <c r="CQ107" s="38">
        <f t="shared" si="52"/>
        <v>0</v>
      </c>
      <c r="CR107" s="38">
        <f t="shared" si="53"/>
        <v>0</v>
      </c>
      <c r="CT107" s="38">
        <f t="shared" si="54"/>
        <v>0</v>
      </c>
      <c r="CU107" s="38">
        <f t="shared" si="55"/>
        <v>460</v>
      </c>
      <c r="CV107" s="118">
        <f t="shared" si="59"/>
        <v>1.0582010582010581</v>
      </c>
      <c r="CW107" s="118">
        <f t="shared" si="60"/>
        <v>6.5339716133366921E-2</v>
      </c>
      <c r="CZ107" s="118">
        <f t="shared" si="61"/>
        <v>0.86500724296577236</v>
      </c>
      <c r="DE107" s="125">
        <f t="shared" si="62"/>
        <v>1.1097256933415107</v>
      </c>
    </row>
    <row r="108" spans="1:109" s="38" customFormat="1" x14ac:dyDescent="0.25">
      <c r="A108" s="38">
        <v>105</v>
      </c>
      <c r="B108" s="38" t="s">
        <v>446</v>
      </c>
      <c r="C108" s="113"/>
      <c r="E108" s="38" t="s">
        <v>446</v>
      </c>
      <c r="F108" s="120" t="s">
        <v>171</v>
      </c>
      <c r="G108" s="118" t="s">
        <v>630</v>
      </c>
      <c r="H108" s="38">
        <v>180</v>
      </c>
      <c r="I108" s="38">
        <v>180</v>
      </c>
      <c r="J108" s="38">
        <v>400</v>
      </c>
      <c r="K108" s="38">
        <v>13.5</v>
      </c>
      <c r="L108" s="38">
        <v>13.5</v>
      </c>
      <c r="M108" s="38">
        <v>18.7</v>
      </c>
      <c r="N108" s="38">
        <v>0</v>
      </c>
      <c r="O108" s="38">
        <v>0</v>
      </c>
      <c r="P108" s="163">
        <v>2998.7033308089462</v>
      </c>
      <c r="Q108" s="39">
        <f t="shared" si="56"/>
        <v>1</v>
      </c>
      <c r="R108" s="40">
        <f t="shared" si="34"/>
        <v>2.2222222222222223</v>
      </c>
      <c r="S108" s="40">
        <f t="shared" si="35"/>
        <v>1</v>
      </c>
      <c r="T108" s="120" t="s">
        <v>208</v>
      </c>
      <c r="W108" s="118">
        <v>1</v>
      </c>
      <c r="X108" s="38">
        <v>0</v>
      </c>
      <c r="Y108" s="38">
        <v>0</v>
      </c>
      <c r="Z108" s="94">
        <v>1476.3711915569097</v>
      </c>
      <c r="AA108" s="125">
        <v>0</v>
      </c>
      <c r="AB108" s="125">
        <v>0</v>
      </c>
      <c r="AE108" s="38">
        <v>20</v>
      </c>
      <c r="AF108" s="138">
        <v>460</v>
      </c>
      <c r="AG108" s="124">
        <v>210000</v>
      </c>
      <c r="AH108" s="94">
        <v>14.519</v>
      </c>
      <c r="AI108" s="97">
        <v>40.972427162657326</v>
      </c>
      <c r="AJ108" s="97">
        <v>3.6875184446391596</v>
      </c>
      <c r="AK108" s="125">
        <v>3.6387999999999998</v>
      </c>
      <c r="AL108" s="121">
        <v>1.0215187844376274</v>
      </c>
      <c r="AM108" s="114">
        <v>1.1363495702894149</v>
      </c>
      <c r="AN108" s="118">
        <f t="shared" si="57"/>
        <v>1.1608024317382633</v>
      </c>
      <c r="AO108" s="114">
        <v>0.98678828448709577</v>
      </c>
      <c r="AP108" s="177">
        <v>0.48111950144396182</v>
      </c>
      <c r="AQ108" s="173">
        <v>0.3</v>
      </c>
      <c r="AR108" s="94">
        <v>1</v>
      </c>
      <c r="AT108" s="97">
        <v>1</v>
      </c>
      <c r="AU108" s="38">
        <v>1</v>
      </c>
      <c r="AW108" s="38">
        <v>0.57999999999999996</v>
      </c>
      <c r="BA108" s="38">
        <f t="shared" si="36"/>
        <v>0.48111950144396182</v>
      </c>
      <c r="BB108" s="79"/>
      <c r="BC108" s="94">
        <v>1</v>
      </c>
      <c r="BD108" s="94"/>
      <c r="BE108" s="97">
        <v>1</v>
      </c>
      <c r="BF108" s="38">
        <v>1</v>
      </c>
      <c r="BG108" s="40">
        <f t="shared" si="37"/>
        <v>1</v>
      </c>
      <c r="BH108" s="94"/>
      <c r="BI108" s="94"/>
      <c r="BJ108" s="94"/>
      <c r="BK108" s="40">
        <f t="shared" si="38"/>
        <v>1</v>
      </c>
      <c r="BL108" s="73"/>
      <c r="BM108" s="94">
        <v>1</v>
      </c>
      <c r="BO108" s="97">
        <v>1</v>
      </c>
      <c r="BP108" s="38">
        <v>1</v>
      </c>
      <c r="BQ108" s="40">
        <f t="shared" si="39"/>
        <v>1</v>
      </c>
      <c r="BR108" s="94">
        <v>1</v>
      </c>
      <c r="BS108" s="94">
        <v>1</v>
      </c>
      <c r="BT108" s="94">
        <v>1</v>
      </c>
      <c r="BU108" s="40">
        <f t="shared" si="40"/>
        <v>1</v>
      </c>
      <c r="BV108" s="82">
        <v>1</v>
      </c>
      <c r="BW108" s="94">
        <v>1</v>
      </c>
      <c r="BX108" s="48"/>
      <c r="BY108" s="97">
        <v>1</v>
      </c>
      <c r="BZ108" s="48">
        <v>1</v>
      </c>
      <c r="CA108" s="40">
        <f t="shared" si="41"/>
        <v>1</v>
      </c>
      <c r="CB108" s="94">
        <v>1</v>
      </c>
      <c r="CC108" s="94">
        <v>1</v>
      </c>
      <c r="CD108" s="94">
        <v>1</v>
      </c>
      <c r="CE108" s="40">
        <f t="shared" si="42"/>
        <v>1</v>
      </c>
      <c r="CF108" s="73"/>
      <c r="CG108" s="41">
        <f t="shared" si="43"/>
        <v>11835.099999999999</v>
      </c>
      <c r="CH108" s="41">
        <f t="shared" si="44"/>
        <v>262443135.6583333</v>
      </c>
      <c r="CI108" s="41">
        <f t="shared" si="45"/>
        <v>13325260.226583334</v>
      </c>
      <c r="CJ108" s="41">
        <f t="shared" si="46"/>
        <v>1312215.6782916666</v>
      </c>
      <c r="CK108" s="41">
        <f t="shared" si="47"/>
        <v>148058.44696203704</v>
      </c>
      <c r="CL108" s="68">
        <f t="shared" si="48"/>
        <v>1589623.0750000002</v>
      </c>
      <c r="CM108" s="41">
        <f t="shared" si="49"/>
        <v>251308.5925</v>
      </c>
      <c r="CN108" s="41" t="str">
        <f t="shared" si="58"/>
        <v/>
      </c>
      <c r="CO108" s="39">
        <f t="shared" si="50"/>
        <v>490048471125</v>
      </c>
      <c r="CP108" s="78">
        <f t="shared" si="51"/>
        <v>0.98678828448709566</v>
      </c>
      <c r="CQ108" s="38">
        <f t="shared" si="52"/>
        <v>0</v>
      </c>
      <c r="CR108" s="38">
        <f t="shared" si="53"/>
        <v>0</v>
      </c>
      <c r="CT108" s="38">
        <f t="shared" si="54"/>
        <v>0</v>
      </c>
      <c r="CU108" s="38">
        <f t="shared" si="55"/>
        <v>460</v>
      </c>
      <c r="CV108" s="118">
        <f t="shared" si="59"/>
        <v>1.6042780748663101</v>
      </c>
      <c r="CW108" s="118">
        <f t="shared" si="60"/>
        <v>0.12533958649089194</v>
      </c>
      <c r="CZ108" s="118">
        <f t="shared" si="61"/>
        <v>0.85009150352089891</v>
      </c>
      <c r="DE108" s="125">
        <f t="shared" si="62"/>
        <v>1.0215187844376274</v>
      </c>
    </row>
    <row r="109" spans="1:109" s="38" customFormat="1" x14ac:dyDescent="0.25">
      <c r="A109" s="38">
        <v>106</v>
      </c>
      <c r="B109" s="38" t="s">
        <v>447</v>
      </c>
      <c r="C109" s="113"/>
      <c r="E109" s="38" t="s">
        <v>447</v>
      </c>
      <c r="F109" s="120" t="s">
        <v>171</v>
      </c>
      <c r="G109" s="118" t="s">
        <v>630</v>
      </c>
      <c r="H109" s="38">
        <v>180</v>
      </c>
      <c r="I109" s="38">
        <v>180</v>
      </c>
      <c r="J109" s="38">
        <v>400</v>
      </c>
      <c r="K109" s="38">
        <v>13.5</v>
      </c>
      <c r="L109" s="38">
        <v>13.5</v>
      </c>
      <c r="M109" s="38">
        <v>18.7</v>
      </c>
      <c r="N109" s="38">
        <v>0</v>
      </c>
      <c r="O109" s="38">
        <v>0</v>
      </c>
      <c r="P109" s="163">
        <v>4997.8388846815769</v>
      </c>
      <c r="Q109" s="39">
        <f t="shared" si="56"/>
        <v>1</v>
      </c>
      <c r="R109" s="40">
        <f t="shared" si="34"/>
        <v>2.2222222222222223</v>
      </c>
      <c r="S109" s="40">
        <f t="shared" si="35"/>
        <v>1</v>
      </c>
      <c r="T109" s="120" t="s">
        <v>208</v>
      </c>
      <c r="W109" s="118">
        <v>1</v>
      </c>
      <c r="X109" s="38">
        <v>0</v>
      </c>
      <c r="Y109" s="38">
        <v>0</v>
      </c>
      <c r="Z109" s="94">
        <v>1311.247498695468</v>
      </c>
      <c r="AA109" s="125">
        <v>0</v>
      </c>
      <c r="AB109" s="125">
        <v>0</v>
      </c>
      <c r="AE109" s="38">
        <v>20</v>
      </c>
      <c r="AF109" s="138">
        <v>460</v>
      </c>
      <c r="AG109" s="124">
        <v>210000</v>
      </c>
      <c r="AH109" s="94">
        <v>14.519</v>
      </c>
      <c r="AI109" s="97">
        <v>16.607531394084678</v>
      </c>
      <c r="AJ109" s="97">
        <v>4.1518828485211703</v>
      </c>
      <c r="AK109" s="125">
        <v>3.7591100000000002</v>
      </c>
      <c r="AL109" s="121">
        <v>1.0215187844376274</v>
      </c>
      <c r="AM109" s="114">
        <v>1.048138918840164</v>
      </c>
      <c r="AN109" s="118">
        <f t="shared" si="57"/>
        <v>1.0706935942953733</v>
      </c>
      <c r="AO109" s="114">
        <v>0.90539886050468188</v>
      </c>
      <c r="AP109" s="177">
        <v>0.48111950144396182</v>
      </c>
      <c r="AQ109" s="173">
        <v>0.5</v>
      </c>
      <c r="AR109" s="94">
        <v>1</v>
      </c>
      <c r="AT109" s="97">
        <v>1</v>
      </c>
      <c r="AU109" s="38">
        <v>1</v>
      </c>
      <c r="AW109" s="38">
        <v>0.57999999999999996</v>
      </c>
      <c r="BA109" s="38">
        <f t="shared" si="36"/>
        <v>0.48111950144396182</v>
      </c>
      <c r="BB109" s="79"/>
      <c r="BC109" s="94">
        <v>1</v>
      </c>
      <c r="BD109" s="94"/>
      <c r="BE109" s="97">
        <v>1</v>
      </c>
      <c r="BF109" s="38">
        <v>1</v>
      </c>
      <c r="BG109" s="40">
        <f t="shared" si="37"/>
        <v>1</v>
      </c>
      <c r="BH109" s="94"/>
      <c r="BI109" s="94"/>
      <c r="BJ109" s="94"/>
      <c r="BK109" s="40">
        <f t="shared" si="38"/>
        <v>1</v>
      </c>
      <c r="BL109" s="73"/>
      <c r="BM109" s="94">
        <v>1</v>
      </c>
      <c r="BO109" s="97">
        <v>1</v>
      </c>
      <c r="BP109" s="38">
        <v>1</v>
      </c>
      <c r="BQ109" s="40">
        <f t="shared" si="39"/>
        <v>1</v>
      </c>
      <c r="BR109" s="94">
        <v>1</v>
      </c>
      <c r="BS109" s="94">
        <v>1</v>
      </c>
      <c r="BT109" s="94">
        <v>1</v>
      </c>
      <c r="BU109" s="40">
        <f t="shared" si="40"/>
        <v>1</v>
      </c>
      <c r="BV109" s="82">
        <v>1</v>
      </c>
      <c r="BW109" s="94">
        <v>1</v>
      </c>
      <c r="BX109" s="48"/>
      <c r="BY109" s="97">
        <v>1</v>
      </c>
      <c r="BZ109" s="48">
        <v>1</v>
      </c>
      <c r="CA109" s="40">
        <f t="shared" si="41"/>
        <v>1</v>
      </c>
      <c r="CB109" s="94">
        <v>1</v>
      </c>
      <c r="CC109" s="94">
        <v>1</v>
      </c>
      <c r="CD109" s="94">
        <v>1</v>
      </c>
      <c r="CE109" s="40">
        <f t="shared" si="42"/>
        <v>1</v>
      </c>
      <c r="CF109" s="73"/>
      <c r="CG109" s="41">
        <f t="shared" si="43"/>
        <v>11835.099999999999</v>
      </c>
      <c r="CH109" s="41">
        <f t="shared" si="44"/>
        <v>262443135.6583333</v>
      </c>
      <c r="CI109" s="41">
        <f t="shared" si="45"/>
        <v>13325260.226583334</v>
      </c>
      <c r="CJ109" s="41">
        <f t="shared" si="46"/>
        <v>1312215.6782916666</v>
      </c>
      <c r="CK109" s="41">
        <f t="shared" si="47"/>
        <v>148058.44696203704</v>
      </c>
      <c r="CL109" s="68">
        <f t="shared" si="48"/>
        <v>1589623.0750000002</v>
      </c>
      <c r="CM109" s="41">
        <f t="shared" si="49"/>
        <v>251308.5925</v>
      </c>
      <c r="CN109" s="41" t="str">
        <f t="shared" si="58"/>
        <v/>
      </c>
      <c r="CO109" s="39">
        <f t="shared" si="50"/>
        <v>490048471125</v>
      </c>
      <c r="CP109" s="78">
        <f t="shared" si="51"/>
        <v>0.90539886050468188</v>
      </c>
      <c r="CQ109" s="38">
        <f t="shared" si="52"/>
        <v>0</v>
      </c>
      <c r="CR109" s="38">
        <f t="shared" si="53"/>
        <v>0</v>
      </c>
      <c r="CT109" s="38">
        <f t="shared" si="54"/>
        <v>0</v>
      </c>
      <c r="CU109" s="38">
        <f t="shared" si="55"/>
        <v>460</v>
      </c>
      <c r="CV109" s="118">
        <f t="shared" si="59"/>
        <v>1.6042780748663101</v>
      </c>
      <c r="CW109" s="118">
        <f t="shared" si="60"/>
        <v>0.12533958649089194</v>
      </c>
      <c r="CZ109" s="118">
        <f t="shared" si="61"/>
        <v>0.84561901306650444</v>
      </c>
      <c r="DE109" s="125">
        <f t="shared" si="62"/>
        <v>1.0215187844376274</v>
      </c>
    </row>
    <row r="110" spans="1:109" s="38" customFormat="1" x14ac:dyDescent="0.25">
      <c r="A110" s="38">
        <v>107</v>
      </c>
      <c r="B110" s="38" t="s">
        <v>448</v>
      </c>
      <c r="C110" s="113"/>
      <c r="E110" s="38" t="s">
        <v>448</v>
      </c>
      <c r="F110" s="120" t="s">
        <v>171</v>
      </c>
      <c r="G110" s="118" t="s">
        <v>630</v>
      </c>
      <c r="H110" s="38">
        <v>180</v>
      </c>
      <c r="I110" s="38">
        <v>180</v>
      </c>
      <c r="J110" s="38">
        <v>400</v>
      </c>
      <c r="K110" s="38">
        <v>13.5</v>
      </c>
      <c r="L110" s="38">
        <v>13.5</v>
      </c>
      <c r="M110" s="38">
        <v>18.7</v>
      </c>
      <c r="N110" s="38">
        <v>0</v>
      </c>
      <c r="O110" s="38">
        <v>0</v>
      </c>
      <c r="P110" s="163">
        <v>7496.7583270223658</v>
      </c>
      <c r="Q110" s="39">
        <f t="shared" si="56"/>
        <v>1</v>
      </c>
      <c r="R110" s="40">
        <f t="shared" si="34"/>
        <v>2.2222222222222223</v>
      </c>
      <c r="S110" s="40">
        <f t="shared" si="35"/>
        <v>1</v>
      </c>
      <c r="T110" s="120" t="s">
        <v>208</v>
      </c>
      <c r="W110" s="118">
        <v>1</v>
      </c>
      <c r="X110" s="38">
        <v>0</v>
      </c>
      <c r="Y110" s="38">
        <v>0</v>
      </c>
      <c r="Z110" s="94">
        <v>1078.7748635415362</v>
      </c>
      <c r="AA110" s="125">
        <v>0</v>
      </c>
      <c r="AB110" s="125">
        <v>0</v>
      </c>
      <c r="AE110" s="38">
        <v>20</v>
      </c>
      <c r="AF110" s="138">
        <v>460</v>
      </c>
      <c r="AG110" s="124">
        <v>210000</v>
      </c>
      <c r="AH110" s="94">
        <v>14.519</v>
      </c>
      <c r="AI110" s="97">
        <v>8.9717346082796627</v>
      </c>
      <c r="AJ110" s="97">
        <v>5.0466007171573128</v>
      </c>
      <c r="AK110" s="125">
        <v>4.0532399999999997</v>
      </c>
      <c r="AL110" s="121">
        <v>1.0215187844376274</v>
      </c>
      <c r="AM110" s="114">
        <v>0.88856643339239971</v>
      </c>
      <c r="AN110" s="118">
        <f t="shared" si="57"/>
        <v>0.90768730293108224</v>
      </c>
      <c r="AO110" s="114">
        <v>0.80316241112951359</v>
      </c>
      <c r="AP110" s="177">
        <v>0.48111950144396182</v>
      </c>
      <c r="AQ110" s="173">
        <v>0.75</v>
      </c>
      <c r="AR110" s="94">
        <v>1</v>
      </c>
      <c r="AT110" s="97">
        <v>1</v>
      </c>
      <c r="AU110" s="38">
        <v>1</v>
      </c>
      <c r="AW110" s="38">
        <v>0.57999999999999996</v>
      </c>
      <c r="BA110" s="38">
        <f t="shared" si="36"/>
        <v>0.48111950144396182</v>
      </c>
      <c r="BB110" s="79"/>
      <c r="BC110" s="94">
        <v>1</v>
      </c>
      <c r="BD110" s="94"/>
      <c r="BE110" s="97">
        <v>1</v>
      </c>
      <c r="BF110" s="38">
        <v>1</v>
      </c>
      <c r="BG110" s="40">
        <f t="shared" si="37"/>
        <v>1</v>
      </c>
      <c r="BH110" s="94"/>
      <c r="BI110" s="94"/>
      <c r="BJ110" s="94"/>
      <c r="BK110" s="40">
        <f t="shared" si="38"/>
        <v>1</v>
      </c>
      <c r="BL110" s="73"/>
      <c r="BM110" s="94">
        <v>1</v>
      </c>
      <c r="BO110" s="97">
        <v>1</v>
      </c>
      <c r="BP110" s="38">
        <v>1</v>
      </c>
      <c r="BQ110" s="40">
        <f t="shared" si="39"/>
        <v>1</v>
      </c>
      <c r="BR110" s="94">
        <v>1</v>
      </c>
      <c r="BS110" s="94">
        <v>1</v>
      </c>
      <c r="BT110" s="94">
        <v>1</v>
      </c>
      <c r="BU110" s="40">
        <f t="shared" si="40"/>
        <v>1</v>
      </c>
      <c r="BV110" s="82">
        <v>1</v>
      </c>
      <c r="BW110" s="94">
        <v>1</v>
      </c>
      <c r="BX110" s="48"/>
      <c r="BY110" s="97">
        <v>1</v>
      </c>
      <c r="BZ110" s="48">
        <v>1</v>
      </c>
      <c r="CA110" s="40">
        <f t="shared" si="41"/>
        <v>1</v>
      </c>
      <c r="CB110" s="94">
        <v>1</v>
      </c>
      <c r="CC110" s="94">
        <v>1</v>
      </c>
      <c r="CD110" s="94">
        <v>1</v>
      </c>
      <c r="CE110" s="40">
        <f t="shared" si="42"/>
        <v>1</v>
      </c>
      <c r="CF110" s="73"/>
      <c r="CG110" s="41">
        <f t="shared" si="43"/>
        <v>11835.099999999999</v>
      </c>
      <c r="CH110" s="41">
        <f t="shared" si="44"/>
        <v>262443135.6583333</v>
      </c>
      <c r="CI110" s="41">
        <f t="shared" si="45"/>
        <v>13325260.226583334</v>
      </c>
      <c r="CJ110" s="41">
        <f t="shared" si="46"/>
        <v>1312215.6782916666</v>
      </c>
      <c r="CK110" s="41">
        <f t="shared" si="47"/>
        <v>148058.44696203704</v>
      </c>
      <c r="CL110" s="68">
        <f t="shared" si="48"/>
        <v>1589623.0750000002</v>
      </c>
      <c r="CM110" s="41">
        <f t="shared" si="49"/>
        <v>251308.5925</v>
      </c>
      <c r="CN110" s="41" t="str">
        <f t="shared" si="58"/>
        <v/>
      </c>
      <c r="CO110" s="39">
        <f t="shared" si="50"/>
        <v>490048471125</v>
      </c>
      <c r="CP110" s="78">
        <f t="shared" si="51"/>
        <v>0.80316241112951348</v>
      </c>
      <c r="CQ110" s="38">
        <f t="shared" si="52"/>
        <v>0</v>
      </c>
      <c r="CR110" s="38">
        <f t="shared" si="53"/>
        <v>0</v>
      </c>
      <c r="CT110" s="38">
        <f t="shared" si="54"/>
        <v>0</v>
      </c>
      <c r="CU110" s="38">
        <f t="shared" si="55"/>
        <v>460</v>
      </c>
      <c r="CV110" s="118">
        <f t="shared" si="59"/>
        <v>1.6042780748663101</v>
      </c>
      <c r="CW110" s="118">
        <f t="shared" si="60"/>
        <v>0.12533958649089194</v>
      </c>
      <c r="CZ110" s="118">
        <f t="shared" si="61"/>
        <v>0.88484482325131208</v>
      </c>
      <c r="DE110" s="125">
        <f t="shared" si="62"/>
        <v>1.0215187844376274</v>
      </c>
    </row>
    <row r="111" spans="1:109" s="38" customFormat="1" x14ac:dyDescent="0.25">
      <c r="A111" s="38">
        <v>108</v>
      </c>
      <c r="B111" s="38" t="s">
        <v>449</v>
      </c>
      <c r="C111" s="113"/>
      <c r="E111" s="38" t="s">
        <v>449</v>
      </c>
      <c r="F111" s="120" t="s">
        <v>171</v>
      </c>
      <c r="G111" s="118" t="s">
        <v>630</v>
      </c>
      <c r="H111" s="38">
        <v>180</v>
      </c>
      <c r="I111" s="38">
        <v>180</v>
      </c>
      <c r="J111" s="38">
        <v>400</v>
      </c>
      <c r="K111" s="38">
        <v>13.5</v>
      </c>
      <c r="L111" s="38">
        <v>13.5</v>
      </c>
      <c r="M111" s="38">
        <v>18.7</v>
      </c>
      <c r="N111" s="38">
        <v>0</v>
      </c>
      <c r="O111" s="38">
        <v>0</v>
      </c>
      <c r="P111" s="163">
        <v>9995.6777693631539</v>
      </c>
      <c r="Q111" s="39">
        <f t="shared" si="56"/>
        <v>1</v>
      </c>
      <c r="R111" s="40">
        <f t="shared" si="34"/>
        <v>2.2222222222222223</v>
      </c>
      <c r="S111" s="40">
        <f t="shared" si="35"/>
        <v>1</v>
      </c>
      <c r="T111" s="120" t="s">
        <v>208</v>
      </c>
      <c r="W111" s="118">
        <v>1</v>
      </c>
      <c r="X111" s="38">
        <v>0</v>
      </c>
      <c r="Y111" s="38">
        <v>0</v>
      </c>
      <c r="Z111" s="94">
        <v>839.85911294416053</v>
      </c>
      <c r="AA111" s="125">
        <v>0</v>
      </c>
      <c r="AB111" s="125">
        <v>0</v>
      </c>
      <c r="AE111" s="38">
        <v>20</v>
      </c>
      <c r="AF111" s="138">
        <v>460</v>
      </c>
      <c r="AG111" s="124">
        <v>210000</v>
      </c>
      <c r="AH111" s="94">
        <v>14.519</v>
      </c>
      <c r="AI111" s="97">
        <v>6.4822134047165623</v>
      </c>
      <c r="AJ111" s="97">
        <v>6.4822134047165632</v>
      </c>
      <c r="AK111" s="125">
        <v>4.4211799999999997</v>
      </c>
      <c r="AL111" s="121">
        <v>1.0215187844376274</v>
      </c>
      <c r="AM111" s="114">
        <v>0.74632223562401134</v>
      </c>
      <c r="AN111" s="118">
        <f t="shared" si="57"/>
        <v>0.76238218293341264</v>
      </c>
      <c r="AO111" s="114">
        <v>0.68204789382328534</v>
      </c>
      <c r="AP111" s="177">
        <v>0.48111950144396182</v>
      </c>
      <c r="AQ111" s="173">
        <v>1</v>
      </c>
      <c r="AR111" s="94">
        <v>1</v>
      </c>
      <c r="AT111" s="97">
        <v>1</v>
      </c>
      <c r="AU111" s="38">
        <v>1</v>
      </c>
      <c r="AW111" s="38">
        <v>0.57999999999999996</v>
      </c>
      <c r="BA111" s="38">
        <f t="shared" si="36"/>
        <v>0.48111950144396182</v>
      </c>
      <c r="BB111" s="79"/>
      <c r="BC111" s="94">
        <v>1</v>
      </c>
      <c r="BD111" s="94"/>
      <c r="BE111" s="97">
        <v>1</v>
      </c>
      <c r="BF111" s="38">
        <v>1</v>
      </c>
      <c r="BG111" s="40">
        <f t="shared" si="37"/>
        <v>1</v>
      </c>
      <c r="BH111" s="94"/>
      <c r="BI111" s="94"/>
      <c r="BJ111" s="94"/>
      <c r="BK111" s="40">
        <f t="shared" si="38"/>
        <v>1</v>
      </c>
      <c r="BL111" s="73"/>
      <c r="BM111" s="94">
        <v>1</v>
      </c>
      <c r="BO111" s="97">
        <v>1</v>
      </c>
      <c r="BP111" s="38">
        <v>1</v>
      </c>
      <c r="BQ111" s="40">
        <f t="shared" si="39"/>
        <v>1</v>
      </c>
      <c r="BR111" s="94">
        <v>1</v>
      </c>
      <c r="BS111" s="94">
        <v>1</v>
      </c>
      <c r="BT111" s="94">
        <v>1</v>
      </c>
      <c r="BU111" s="40">
        <f t="shared" si="40"/>
        <v>1</v>
      </c>
      <c r="BV111" s="82">
        <v>1</v>
      </c>
      <c r="BW111" s="94">
        <v>1</v>
      </c>
      <c r="BX111" s="48"/>
      <c r="BY111" s="97">
        <v>1</v>
      </c>
      <c r="BZ111" s="48">
        <v>1</v>
      </c>
      <c r="CA111" s="40">
        <f t="shared" si="41"/>
        <v>1</v>
      </c>
      <c r="CB111" s="94">
        <v>1</v>
      </c>
      <c r="CC111" s="94">
        <v>1</v>
      </c>
      <c r="CD111" s="94">
        <v>1</v>
      </c>
      <c r="CE111" s="40">
        <f t="shared" si="42"/>
        <v>1</v>
      </c>
      <c r="CF111" s="73"/>
      <c r="CG111" s="41">
        <f t="shared" si="43"/>
        <v>11835.099999999999</v>
      </c>
      <c r="CH111" s="41">
        <f t="shared" si="44"/>
        <v>262443135.6583333</v>
      </c>
      <c r="CI111" s="41">
        <f t="shared" si="45"/>
        <v>13325260.226583334</v>
      </c>
      <c r="CJ111" s="41">
        <f t="shared" si="46"/>
        <v>1312215.6782916666</v>
      </c>
      <c r="CK111" s="41">
        <f t="shared" si="47"/>
        <v>148058.44696203704</v>
      </c>
      <c r="CL111" s="68">
        <f t="shared" si="48"/>
        <v>1589623.0750000002</v>
      </c>
      <c r="CM111" s="41">
        <f t="shared" si="49"/>
        <v>251308.5925</v>
      </c>
      <c r="CN111" s="41" t="str">
        <f t="shared" si="58"/>
        <v/>
      </c>
      <c r="CO111" s="39">
        <f t="shared" si="50"/>
        <v>490048471125</v>
      </c>
      <c r="CP111" s="78">
        <f t="shared" si="51"/>
        <v>0.68204789382328546</v>
      </c>
      <c r="CQ111" s="38">
        <f t="shared" si="52"/>
        <v>0</v>
      </c>
      <c r="CR111" s="38">
        <f t="shared" si="53"/>
        <v>0</v>
      </c>
      <c r="CT111" s="38">
        <f t="shared" si="54"/>
        <v>0</v>
      </c>
      <c r="CU111" s="38">
        <f t="shared" si="55"/>
        <v>460</v>
      </c>
      <c r="CV111" s="118">
        <f t="shared" si="59"/>
        <v>1.6042780748663101</v>
      </c>
      <c r="CW111" s="118">
        <f t="shared" si="60"/>
        <v>0.12533958649089194</v>
      </c>
      <c r="CZ111" s="118">
        <f t="shared" si="61"/>
        <v>0.89462727368440642</v>
      </c>
      <c r="DE111" s="125">
        <f t="shared" si="62"/>
        <v>1.0215187844376274</v>
      </c>
    </row>
    <row r="112" spans="1:109" s="38" customFormat="1" x14ac:dyDescent="0.25">
      <c r="A112" s="38">
        <v>109</v>
      </c>
      <c r="B112" s="38" t="s">
        <v>450</v>
      </c>
      <c r="C112" s="113"/>
      <c r="E112" s="38" t="s">
        <v>450</v>
      </c>
      <c r="F112" s="120" t="s">
        <v>171</v>
      </c>
      <c r="G112" s="118" t="s">
        <v>630</v>
      </c>
      <c r="H112" s="38">
        <v>180</v>
      </c>
      <c r="I112" s="38">
        <v>180</v>
      </c>
      <c r="J112" s="38">
        <v>400</v>
      </c>
      <c r="K112" s="38">
        <v>13.5</v>
      </c>
      <c r="L112" s="38">
        <v>13.5</v>
      </c>
      <c r="M112" s="38">
        <v>18.7</v>
      </c>
      <c r="N112" s="38">
        <v>0</v>
      </c>
      <c r="O112" s="38">
        <v>0</v>
      </c>
      <c r="P112" s="163">
        <v>13294.251433252995</v>
      </c>
      <c r="Q112" s="39">
        <f t="shared" si="56"/>
        <v>1</v>
      </c>
      <c r="R112" s="40">
        <f t="shared" si="34"/>
        <v>2.2222222222222223</v>
      </c>
      <c r="S112" s="40">
        <f t="shared" si="35"/>
        <v>1</v>
      </c>
      <c r="T112" s="120" t="s">
        <v>208</v>
      </c>
      <c r="W112" s="118">
        <v>1</v>
      </c>
      <c r="X112" s="38">
        <v>0</v>
      </c>
      <c r="Y112" s="38">
        <v>0</v>
      </c>
      <c r="Z112" s="94">
        <v>585.46787055901166</v>
      </c>
      <c r="AA112" s="125">
        <v>0</v>
      </c>
      <c r="AB112" s="125">
        <v>0</v>
      </c>
      <c r="AE112" s="38">
        <v>20</v>
      </c>
      <c r="AF112" s="138">
        <v>460</v>
      </c>
      <c r="AG112" s="124">
        <v>210000</v>
      </c>
      <c r="AH112" s="94">
        <v>14.519</v>
      </c>
      <c r="AI112" s="97">
        <v>5.2568237321193818</v>
      </c>
      <c r="AJ112" s="97">
        <v>9.2987954997459781</v>
      </c>
      <c r="AK112" s="125">
        <v>4.5523100000000003</v>
      </c>
      <c r="AL112" s="121">
        <v>1.0215187844376274</v>
      </c>
      <c r="AM112" s="114">
        <v>0.5109134833785498</v>
      </c>
      <c r="AN112" s="118">
        <f t="shared" si="57"/>
        <v>0.5219077204936502</v>
      </c>
      <c r="AO112" s="114">
        <v>0.48955910473828135</v>
      </c>
      <c r="AP112" s="177">
        <v>0.48111950144396182</v>
      </c>
      <c r="AQ112" s="173">
        <v>1.33</v>
      </c>
      <c r="AR112" s="94">
        <v>1</v>
      </c>
      <c r="AT112" s="97">
        <v>1</v>
      </c>
      <c r="AU112" s="38">
        <v>1</v>
      </c>
      <c r="AW112" s="38">
        <v>0.57999999999999996</v>
      </c>
      <c r="BA112" s="38">
        <f t="shared" si="36"/>
        <v>0.48111950144396182</v>
      </c>
      <c r="BB112" s="79"/>
      <c r="BC112" s="94">
        <v>1</v>
      </c>
      <c r="BD112" s="94"/>
      <c r="BE112" s="97">
        <v>1</v>
      </c>
      <c r="BF112" s="38">
        <v>1</v>
      </c>
      <c r="BG112" s="40">
        <f t="shared" si="37"/>
        <v>1</v>
      </c>
      <c r="BH112" s="94"/>
      <c r="BI112" s="94"/>
      <c r="BJ112" s="94"/>
      <c r="BK112" s="40">
        <f t="shared" si="38"/>
        <v>1</v>
      </c>
      <c r="BL112" s="73"/>
      <c r="BM112" s="94">
        <v>1</v>
      </c>
      <c r="BO112" s="97">
        <v>1</v>
      </c>
      <c r="BP112" s="38">
        <v>1</v>
      </c>
      <c r="BQ112" s="40">
        <f t="shared" si="39"/>
        <v>1</v>
      </c>
      <c r="BR112" s="94">
        <v>1</v>
      </c>
      <c r="BS112" s="94">
        <v>1</v>
      </c>
      <c r="BT112" s="94">
        <v>1</v>
      </c>
      <c r="BU112" s="40">
        <f t="shared" si="40"/>
        <v>1</v>
      </c>
      <c r="BV112" s="82">
        <v>1</v>
      </c>
      <c r="BW112" s="94">
        <v>1</v>
      </c>
      <c r="BX112" s="48"/>
      <c r="BY112" s="97">
        <v>1</v>
      </c>
      <c r="BZ112" s="48">
        <v>1</v>
      </c>
      <c r="CA112" s="40">
        <f t="shared" si="41"/>
        <v>1</v>
      </c>
      <c r="CB112" s="94">
        <v>1</v>
      </c>
      <c r="CC112" s="94">
        <v>1</v>
      </c>
      <c r="CD112" s="94">
        <v>1</v>
      </c>
      <c r="CE112" s="40">
        <f t="shared" si="42"/>
        <v>1</v>
      </c>
      <c r="CF112" s="73"/>
      <c r="CG112" s="41">
        <f t="shared" si="43"/>
        <v>11835.099999999999</v>
      </c>
      <c r="CH112" s="41">
        <f t="shared" si="44"/>
        <v>262443135.6583333</v>
      </c>
      <c r="CI112" s="41">
        <f t="shared" si="45"/>
        <v>13325260.226583334</v>
      </c>
      <c r="CJ112" s="41">
        <f t="shared" si="46"/>
        <v>1312215.6782916666</v>
      </c>
      <c r="CK112" s="41">
        <f t="shared" si="47"/>
        <v>148058.44696203704</v>
      </c>
      <c r="CL112" s="68">
        <f t="shared" si="48"/>
        <v>1589623.0750000002</v>
      </c>
      <c r="CM112" s="41">
        <f t="shared" si="49"/>
        <v>251308.5925</v>
      </c>
      <c r="CN112" s="41" t="str">
        <f t="shared" si="58"/>
        <v/>
      </c>
      <c r="CO112" s="39">
        <f t="shared" si="50"/>
        <v>490048471125</v>
      </c>
      <c r="CP112" s="78">
        <f t="shared" si="51"/>
        <v>0.48955910473828129</v>
      </c>
      <c r="CQ112" s="38">
        <f t="shared" si="52"/>
        <v>0</v>
      </c>
      <c r="CR112" s="38">
        <f t="shared" si="53"/>
        <v>0</v>
      </c>
      <c r="CT112" s="38">
        <f t="shared" si="54"/>
        <v>0</v>
      </c>
      <c r="CU112" s="38">
        <f t="shared" si="55"/>
        <v>460</v>
      </c>
      <c r="CV112" s="118">
        <f t="shared" si="59"/>
        <v>1.6042780748663101</v>
      </c>
      <c r="CW112" s="118">
        <f t="shared" si="60"/>
        <v>0.12533958649089194</v>
      </c>
      <c r="CZ112" s="118">
        <f t="shared" si="61"/>
        <v>0.93801851460489671</v>
      </c>
      <c r="DE112" s="125">
        <f t="shared" si="62"/>
        <v>1.0215187844376274</v>
      </c>
    </row>
    <row r="113" spans="1:109" s="38" customFormat="1" x14ac:dyDescent="0.25">
      <c r="A113" s="38">
        <v>110</v>
      </c>
      <c r="B113" s="38" t="s">
        <v>451</v>
      </c>
      <c r="C113" s="113"/>
      <c r="E113" s="38" t="s">
        <v>451</v>
      </c>
      <c r="F113" s="120" t="s">
        <v>171</v>
      </c>
      <c r="G113" s="118" t="s">
        <v>630</v>
      </c>
      <c r="H113" s="38">
        <v>180</v>
      </c>
      <c r="I113" s="38">
        <v>180</v>
      </c>
      <c r="J113" s="38">
        <v>400</v>
      </c>
      <c r="K113" s="38">
        <v>13.5</v>
      </c>
      <c r="L113" s="38">
        <v>13.5</v>
      </c>
      <c r="M113" s="38">
        <v>18.7</v>
      </c>
      <c r="N113" s="38">
        <v>0</v>
      </c>
      <c r="O113" s="38">
        <v>0</v>
      </c>
      <c r="P113" s="163">
        <v>16692.781874836466</v>
      </c>
      <c r="Q113" s="39">
        <f t="shared" si="56"/>
        <v>1</v>
      </c>
      <c r="R113" s="40">
        <f t="shared" si="34"/>
        <v>2.2222222222222223</v>
      </c>
      <c r="S113" s="40">
        <f t="shared" si="35"/>
        <v>1</v>
      </c>
      <c r="T113" s="120" t="s">
        <v>208</v>
      </c>
      <c r="W113" s="118">
        <v>1</v>
      </c>
      <c r="X113" s="38">
        <v>0</v>
      </c>
      <c r="Y113" s="38">
        <v>0</v>
      </c>
      <c r="Z113" s="94">
        <v>412.66802723953441</v>
      </c>
      <c r="AA113" s="125">
        <v>0</v>
      </c>
      <c r="AB113" s="125">
        <v>0</v>
      </c>
      <c r="AE113" s="38">
        <v>20</v>
      </c>
      <c r="AF113" s="138">
        <v>460</v>
      </c>
      <c r="AG113" s="124">
        <v>210000</v>
      </c>
      <c r="AH113" s="94">
        <v>14.519</v>
      </c>
      <c r="AI113" s="97">
        <v>4.7303796685404098</v>
      </c>
      <c r="AJ113" s="97">
        <v>13.19255585759235</v>
      </c>
      <c r="AK113" s="125">
        <v>4.3430400000000002</v>
      </c>
      <c r="AL113" s="121">
        <v>1.0215187844376274</v>
      </c>
      <c r="AM113" s="114">
        <v>0.34280014038351342</v>
      </c>
      <c r="AN113" s="118">
        <f t="shared" si="57"/>
        <v>0.35017678270961466</v>
      </c>
      <c r="AO113" s="114">
        <v>0.32920383638175538</v>
      </c>
      <c r="AP113" s="177">
        <v>0.48111950144396182</v>
      </c>
      <c r="AQ113" s="173">
        <v>1.67</v>
      </c>
      <c r="AR113" s="94">
        <v>1</v>
      </c>
      <c r="AT113" s="97">
        <v>1</v>
      </c>
      <c r="AU113" s="38">
        <v>1</v>
      </c>
      <c r="AW113" s="38">
        <v>0.57999999999999996</v>
      </c>
      <c r="BA113" s="38">
        <f t="shared" si="36"/>
        <v>0.48111950144396182</v>
      </c>
      <c r="BB113" s="79"/>
      <c r="BC113" s="94">
        <v>1</v>
      </c>
      <c r="BD113" s="94"/>
      <c r="BE113" s="97">
        <v>1</v>
      </c>
      <c r="BF113" s="38">
        <v>1</v>
      </c>
      <c r="BG113" s="40">
        <f t="shared" si="37"/>
        <v>1</v>
      </c>
      <c r="BH113" s="94"/>
      <c r="BI113" s="94"/>
      <c r="BJ113" s="94"/>
      <c r="BK113" s="40">
        <f t="shared" si="38"/>
        <v>1</v>
      </c>
      <c r="BL113" s="73"/>
      <c r="BM113" s="94">
        <v>1</v>
      </c>
      <c r="BO113" s="97">
        <v>1</v>
      </c>
      <c r="BP113" s="38">
        <v>1</v>
      </c>
      <c r="BQ113" s="40">
        <f t="shared" si="39"/>
        <v>1</v>
      </c>
      <c r="BR113" s="94">
        <v>1</v>
      </c>
      <c r="BS113" s="94">
        <v>1</v>
      </c>
      <c r="BT113" s="94">
        <v>1</v>
      </c>
      <c r="BU113" s="40">
        <f t="shared" si="40"/>
        <v>1</v>
      </c>
      <c r="BV113" s="82">
        <v>1</v>
      </c>
      <c r="BW113" s="94">
        <v>1</v>
      </c>
      <c r="BX113" s="48"/>
      <c r="BY113" s="97">
        <v>1</v>
      </c>
      <c r="BZ113" s="48">
        <v>1</v>
      </c>
      <c r="CA113" s="40">
        <f t="shared" si="41"/>
        <v>1</v>
      </c>
      <c r="CB113" s="94">
        <v>1</v>
      </c>
      <c r="CC113" s="94">
        <v>1</v>
      </c>
      <c r="CD113" s="94">
        <v>1</v>
      </c>
      <c r="CE113" s="40">
        <f t="shared" si="42"/>
        <v>1</v>
      </c>
      <c r="CF113" s="73"/>
      <c r="CG113" s="41">
        <f t="shared" si="43"/>
        <v>11835.099999999999</v>
      </c>
      <c r="CH113" s="41">
        <f t="shared" si="44"/>
        <v>262443135.6583333</v>
      </c>
      <c r="CI113" s="41">
        <f t="shared" si="45"/>
        <v>13325260.226583334</v>
      </c>
      <c r="CJ113" s="41">
        <f t="shared" si="46"/>
        <v>1312215.6782916666</v>
      </c>
      <c r="CK113" s="41">
        <f t="shared" si="47"/>
        <v>148058.44696203704</v>
      </c>
      <c r="CL113" s="68">
        <f t="shared" si="48"/>
        <v>1589623.0750000002</v>
      </c>
      <c r="CM113" s="41">
        <f t="shared" si="49"/>
        <v>251308.5925</v>
      </c>
      <c r="CN113" s="41" t="str">
        <f t="shared" si="58"/>
        <v/>
      </c>
      <c r="CO113" s="39">
        <f t="shared" si="50"/>
        <v>490048471125</v>
      </c>
      <c r="CP113" s="78">
        <f t="shared" si="51"/>
        <v>0.32920383638175538</v>
      </c>
      <c r="CQ113" s="38">
        <f t="shared" si="52"/>
        <v>0</v>
      </c>
      <c r="CR113" s="38">
        <f t="shared" si="53"/>
        <v>0</v>
      </c>
      <c r="CT113" s="38">
        <f t="shared" si="54"/>
        <v>0</v>
      </c>
      <c r="CU113" s="38">
        <f t="shared" si="55"/>
        <v>460</v>
      </c>
      <c r="CV113" s="118">
        <f t="shared" si="59"/>
        <v>1.6042780748663101</v>
      </c>
      <c r="CW113" s="118">
        <f t="shared" si="60"/>
        <v>0.12533958649089194</v>
      </c>
      <c r="CZ113" s="118">
        <f t="shared" si="61"/>
        <v>0.94010754749194447</v>
      </c>
      <c r="DE113" s="125">
        <f t="shared" si="62"/>
        <v>1.0215187844376274</v>
      </c>
    </row>
    <row r="114" spans="1:109" s="38" customFormat="1" x14ac:dyDescent="0.25">
      <c r="A114" s="38">
        <v>111</v>
      </c>
      <c r="B114" s="38" t="s">
        <v>452</v>
      </c>
      <c r="C114" s="113"/>
      <c r="E114" s="38" t="s">
        <v>452</v>
      </c>
      <c r="F114" s="120" t="s">
        <v>171</v>
      </c>
      <c r="G114" s="118" t="s">
        <v>630</v>
      </c>
      <c r="H114" s="38">
        <v>180</v>
      </c>
      <c r="I114" s="38">
        <v>180</v>
      </c>
      <c r="J114" s="38">
        <v>400</v>
      </c>
      <c r="K114" s="38">
        <v>13.5</v>
      </c>
      <c r="L114" s="38">
        <v>13.5</v>
      </c>
      <c r="M114" s="38">
        <v>18.7</v>
      </c>
      <c r="N114" s="38">
        <v>0</v>
      </c>
      <c r="O114" s="38">
        <v>0</v>
      </c>
      <c r="P114" s="163">
        <v>19991.355538726308</v>
      </c>
      <c r="Q114" s="39">
        <f t="shared" si="56"/>
        <v>1</v>
      </c>
      <c r="R114" s="40">
        <f t="shared" si="34"/>
        <v>2.2222222222222223</v>
      </c>
      <c r="S114" s="40">
        <f t="shared" si="35"/>
        <v>1</v>
      </c>
      <c r="T114" s="120" t="s">
        <v>208</v>
      </c>
      <c r="W114" s="118">
        <v>1</v>
      </c>
      <c r="X114" s="38">
        <v>0</v>
      </c>
      <c r="Y114" s="38">
        <v>0</v>
      </c>
      <c r="Z114" s="94">
        <v>305.15779079929541</v>
      </c>
      <c r="AA114" s="125">
        <v>0</v>
      </c>
      <c r="AB114" s="125">
        <v>0</v>
      </c>
      <c r="AE114" s="38">
        <v>20</v>
      </c>
      <c r="AF114" s="138">
        <v>460</v>
      </c>
      <c r="AG114" s="124">
        <v>210000</v>
      </c>
      <c r="AH114" s="94">
        <v>14.519</v>
      </c>
      <c r="AI114" s="97">
        <v>4.4601073314728623</v>
      </c>
      <c r="AJ114" s="97">
        <v>17.840429325891453</v>
      </c>
      <c r="AK114" s="125">
        <v>4.1339100000000002</v>
      </c>
      <c r="AL114" s="121">
        <v>1.0215187844376274</v>
      </c>
      <c r="AM114" s="114">
        <v>0.24394592307730428</v>
      </c>
      <c r="AN114" s="118">
        <f t="shared" si="57"/>
        <v>0.24919534281044284</v>
      </c>
      <c r="AO114" s="114">
        <v>0.231715836232738</v>
      </c>
      <c r="AP114" s="177">
        <v>0.48111950144396182</v>
      </c>
      <c r="AQ114" s="173">
        <v>2</v>
      </c>
      <c r="AR114" s="94">
        <v>1</v>
      </c>
      <c r="AT114" s="97">
        <v>1</v>
      </c>
      <c r="AU114" s="38">
        <v>1</v>
      </c>
      <c r="AW114" s="38">
        <v>0.57999999999999996</v>
      </c>
      <c r="BA114" s="38">
        <f t="shared" si="36"/>
        <v>0.48111950144396182</v>
      </c>
      <c r="BB114" s="79"/>
      <c r="BC114" s="94">
        <v>1</v>
      </c>
      <c r="BD114" s="94"/>
      <c r="BE114" s="97">
        <v>1</v>
      </c>
      <c r="BF114" s="38">
        <v>1</v>
      </c>
      <c r="BG114" s="40">
        <f t="shared" si="37"/>
        <v>1</v>
      </c>
      <c r="BH114" s="94"/>
      <c r="BI114" s="94"/>
      <c r="BJ114" s="94"/>
      <c r="BK114" s="40">
        <f t="shared" si="38"/>
        <v>1</v>
      </c>
      <c r="BL114" s="73"/>
      <c r="BM114" s="94">
        <v>1</v>
      </c>
      <c r="BO114" s="97">
        <v>1</v>
      </c>
      <c r="BP114" s="38">
        <v>1</v>
      </c>
      <c r="BQ114" s="40">
        <f t="shared" si="39"/>
        <v>1</v>
      </c>
      <c r="BR114" s="94">
        <v>1</v>
      </c>
      <c r="BS114" s="94">
        <v>1</v>
      </c>
      <c r="BT114" s="94">
        <v>1</v>
      </c>
      <c r="BU114" s="40">
        <f t="shared" si="40"/>
        <v>1</v>
      </c>
      <c r="BV114" s="82">
        <v>1</v>
      </c>
      <c r="BW114" s="94">
        <v>1</v>
      </c>
      <c r="BX114" s="48"/>
      <c r="BY114" s="97">
        <v>1</v>
      </c>
      <c r="BZ114" s="48">
        <v>1</v>
      </c>
      <c r="CA114" s="40">
        <f t="shared" si="41"/>
        <v>1</v>
      </c>
      <c r="CB114" s="94">
        <v>1</v>
      </c>
      <c r="CC114" s="94">
        <v>1</v>
      </c>
      <c r="CD114" s="94">
        <v>1</v>
      </c>
      <c r="CE114" s="40">
        <f t="shared" si="42"/>
        <v>1</v>
      </c>
      <c r="CF114" s="73"/>
      <c r="CG114" s="41">
        <f t="shared" si="43"/>
        <v>11835.099999999999</v>
      </c>
      <c r="CH114" s="41">
        <f t="shared" si="44"/>
        <v>262443135.6583333</v>
      </c>
      <c r="CI114" s="41">
        <f t="shared" si="45"/>
        <v>13325260.226583334</v>
      </c>
      <c r="CJ114" s="41">
        <f t="shared" si="46"/>
        <v>1312215.6782916666</v>
      </c>
      <c r="CK114" s="41">
        <f t="shared" si="47"/>
        <v>148058.44696203704</v>
      </c>
      <c r="CL114" s="68">
        <f t="shared" si="48"/>
        <v>1589623.0750000002</v>
      </c>
      <c r="CM114" s="41">
        <f t="shared" si="49"/>
        <v>251308.5925</v>
      </c>
      <c r="CN114" s="41" t="str">
        <f t="shared" si="58"/>
        <v/>
      </c>
      <c r="CO114" s="39">
        <f t="shared" si="50"/>
        <v>490048471125</v>
      </c>
      <c r="CP114" s="78">
        <f t="shared" si="51"/>
        <v>0.23171583623273798</v>
      </c>
      <c r="CQ114" s="38">
        <f t="shared" si="52"/>
        <v>0</v>
      </c>
      <c r="CR114" s="38">
        <f t="shared" si="53"/>
        <v>0</v>
      </c>
      <c r="CT114" s="38">
        <f t="shared" si="54"/>
        <v>0</v>
      </c>
      <c r="CU114" s="38">
        <f t="shared" si="55"/>
        <v>460</v>
      </c>
      <c r="CV114" s="118">
        <f t="shared" si="59"/>
        <v>1.6042780748663101</v>
      </c>
      <c r="CW114" s="118">
        <f t="shared" si="60"/>
        <v>0.12533958649089194</v>
      </c>
      <c r="CZ114" s="118">
        <f t="shared" si="61"/>
        <v>0.92985620685936698</v>
      </c>
      <c r="DE114" s="125">
        <f t="shared" si="62"/>
        <v>1.0215187844376274</v>
      </c>
    </row>
    <row r="115" spans="1:109" s="38" customFormat="1" x14ac:dyDescent="0.25">
      <c r="A115" s="38">
        <v>112</v>
      </c>
      <c r="B115" s="38" t="s">
        <v>453</v>
      </c>
      <c r="C115" s="113"/>
      <c r="E115" s="38" t="s">
        <v>453</v>
      </c>
      <c r="F115" s="120" t="s">
        <v>171</v>
      </c>
      <c r="G115" s="118" t="s">
        <v>630</v>
      </c>
      <c r="H115" s="38">
        <v>180</v>
      </c>
      <c r="I115" s="38">
        <v>180</v>
      </c>
      <c r="J115" s="38">
        <v>400</v>
      </c>
      <c r="K115" s="38">
        <v>13.5</v>
      </c>
      <c r="L115" s="38">
        <v>13.5</v>
      </c>
      <c r="M115" s="38">
        <v>18.7</v>
      </c>
      <c r="N115" s="38">
        <v>0</v>
      </c>
      <c r="O115" s="38">
        <v>0</v>
      </c>
      <c r="P115" s="163">
        <v>24989.194423407884</v>
      </c>
      <c r="Q115" s="39">
        <f t="shared" si="56"/>
        <v>1</v>
      </c>
      <c r="R115" s="40">
        <f t="shared" si="34"/>
        <v>2.2222222222222223</v>
      </c>
      <c r="S115" s="40">
        <f t="shared" si="35"/>
        <v>1</v>
      </c>
      <c r="T115" s="120" t="s">
        <v>208</v>
      </c>
      <c r="W115" s="118">
        <v>1</v>
      </c>
      <c r="X115" s="38">
        <v>0</v>
      </c>
      <c r="Y115" s="38">
        <v>0</v>
      </c>
      <c r="Z115" s="94">
        <v>206.04752284765391</v>
      </c>
      <c r="AA115" s="125">
        <v>0</v>
      </c>
      <c r="AB115" s="125">
        <v>0</v>
      </c>
      <c r="AE115" s="38">
        <v>20</v>
      </c>
      <c r="AF115" s="138">
        <v>460</v>
      </c>
      <c r="AG115" s="124">
        <v>210000</v>
      </c>
      <c r="AH115" s="94">
        <v>14.519</v>
      </c>
      <c r="AI115" s="97">
        <v>4.2274876589709889</v>
      </c>
      <c r="AJ115" s="97">
        <v>26.421797868568682</v>
      </c>
      <c r="AK115" s="125">
        <v>3.94055</v>
      </c>
      <c r="AL115" s="121">
        <v>1.0215187844376274</v>
      </c>
      <c r="AM115" s="114">
        <v>0.15692762546383879</v>
      </c>
      <c r="AN115" s="118">
        <f t="shared" si="57"/>
        <v>0.16030451720850386</v>
      </c>
      <c r="AO115" s="114">
        <v>0.14914011603607302</v>
      </c>
      <c r="AP115" s="177">
        <v>0.48111950144396182</v>
      </c>
      <c r="AQ115" s="173">
        <v>2.5</v>
      </c>
      <c r="AR115" s="94">
        <v>1</v>
      </c>
      <c r="AT115" s="97">
        <v>1</v>
      </c>
      <c r="AU115" s="38">
        <v>1</v>
      </c>
      <c r="AW115" s="38">
        <v>0.57999999999999996</v>
      </c>
      <c r="BA115" s="38">
        <f t="shared" si="36"/>
        <v>0.48111950144396182</v>
      </c>
      <c r="BB115" s="79"/>
      <c r="BC115" s="94">
        <v>1</v>
      </c>
      <c r="BD115" s="94"/>
      <c r="BE115" s="97">
        <v>1</v>
      </c>
      <c r="BF115" s="38">
        <v>1</v>
      </c>
      <c r="BG115" s="40">
        <f t="shared" si="37"/>
        <v>1</v>
      </c>
      <c r="BH115" s="94"/>
      <c r="BI115" s="94"/>
      <c r="BJ115" s="94"/>
      <c r="BK115" s="40">
        <f t="shared" si="38"/>
        <v>1</v>
      </c>
      <c r="BL115" s="73"/>
      <c r="BM115" s="94">
        <v>1</v>
      </c>
      <c r="BO115" s="97">
        <v>1</v>
      </c>
      <c r="BP115" s="38">
        <v>1</v>
      </c>
      <c r="BQ115" s="40">
        <f t="shared" si="39"/>
        <v>1</v>
      </c>
      <c r="BR115" s="94">
        <v>1</v>
      </c>
      <c r="BS115" s="94">
        <v>1</v>
      </c>
      <c r="BT115" s="94">
        <v>1</v>
      </c>
      <c r="BU115" s="40">
        <f t="shared" si="40"/>
        <v>1</v>
      </c>
      <c r="BV115" s="82">
        <v>1</v>
      </c>
      <c r="BW115" s="94">
        <v>1</v>
      </c>
      <c r="BX115" s="48"/>
      <c r="BY115" s="97">
        <v>1</v>
      </c>
      <c r="BZ115" s="48">
        <v>1</v>
      </c>
      <c r="CA115" s="40">
        <f t="shared" si="41"/>
        <v>1</v>
      </c>
      <c r="CB115" s="94">
        <v>1</v>
      </c>
      <c r="CC115" s="94">
        <v>1</v>
      </c>
      <c r="CD115" s="94">
        <v>1</v>
      </c>
      <c r="CE115" s="40">
        <f t="shared" si="42"/>
        <v>1</v>
      </c>
      <c r="CF115" s="73"/>
      <c r="CG115" s="41">
        <f t="shared" si="43"/>
        <v>11835.099999999999</v>
      </c>
      <c r="CH115" s="41">
        <f t="shared" si="44"/>
        <v>262443135.6583333</v>
      </c>
      <c r="CI115" s="41">
        <f t="shared" si="45"/>
        <v>13325260.226583334</v>
      </c>
      <c r="CJ115" s="41">
        <f t="shared" si="46"/>
        <v>1312215.6782916666</v>
      </c>
      <c r="CK115" s="41">
        <f t="shared" si="47"/>
        <v>148058.44696203704</v>
      </c>
      <c r="CL115" s="68">
        <f t="shared" si="48"/>
        <v>1589623.0750000002</v>
      </c>
      <c r="CM115" s="41">
        <f t="shared" si="49"/>
        <v>251308.5925</v>
      </c>
      <c r="CN115" s="41" t="str">
        <f t="shared" si="58"/>
        <v/>
      </c>
      <c r="CO115" s="39">
        <f t="shared" si="50"/>
        <v>490048471125</v>
      </c>
      <c r="CP115" s="78">
        <f t="shared" si="51"/>
        <v>0.14914011603607302</v>
      </c>
      <c r="CQ115" s="38">
        <f t="shared" si="52"/>
        <v>0</v>
      </c>
      <c r="CR115" s="38">
        <f t="shared" si="53"/>
        <v>0</v>
      </c>
      <c r="CT115" s="38">
        <f t="shared" si="54"/>
        <v>0</v>
      </c>
      <c r="CU115" s="38">
        <f t="shared" si="55"/>
        <v>460</v>
      </c>
      <c r="CV115" s="118">
        <f t="shared" si="59"/>
        <v>1.6042780748663101</v>
      </c>
      <c r="CW115" s="118">
        <f t="shared" si="60"/>
        <v>0.12533958649089194</v>
      </c>
      <c r="CZ115" s="118">
        <f t="shared" si="61"/>
        <v>0.93035504322121132</v>
      </c>
      <c r="DE115" s="125">
        <f t="shared" si="62"/>
        <v>1.0215187844376274</v>
      </c>
    </row>
    <row r="116" spans="1:109" s="38" customFormat="1" x14ac:dyDescent="0.25">
      <c r="A116" s="38">
        <v>113</v>
      </c>
      <c r="B116" s="38" t="s">
        <v>454</v>
      </c>
      <c r="C116" s="113"/>
      <c r="E116" s="38" t="s">
        <v>454</v>
      </c>
      <c r="F116" s="120" t="s">
        <v>171</v>
      </c>
      <c r="G116" s="118" t="s">
        <v>630</v>
      </c>
      <c r="H116" s="38">
        <v>180</v>
      </c>
      <c r="I116" s="38">
        <v>180</v>
      </c>
      <c r="J116" s="38">
        <v>400</v>
      </c>
      <c r="K116" s="38">
        <v>13.5</v>
      </c>
      <c r="L116" s="38">
        <v>13.5</v>
      </c>
      <c r="M116" s="38">
        <v>14.7</v>
      </c>
      <c r="N116" s="38">
        <v>0</v>
      </c>
      <c r="O116" s="38">
        <v>0</v>
      </c>
      <c r="P116" s="163">
        <v>3100.1864044795607</v>
      </c>
      <c r="Q116" s="39">
        <f t="shared" si="56"/>
        <v>1</v>
      </c>
      <c r="R116" s="40">
        <f t="shared" si="34"/>
        <v>2.2222222222222223</v>
      </c>
      <c r="S116" s="40">
        <f t="shared" si="35"/>
        <v>1</v>
      </c>
      <c r="T116" s="120" t="s">
        <v>208</v>
      </c>
      <c r="W116" s="118">
        <v>1</v>
      </c>
      <c r="X116" s="38">
        <v>0</v>
      </c>
      <c r="Y116" s="38">
        <v>0</v>
      </c>
      <c r="Z116" s="94">
        <v>1290.2514445498789</v>
      </c>
      <c r="AA116" s="125">
        <v>0</v>
      </c>
      <c r="AB116" s="125">
        <v>0</v>
      </c>
      <c r="AE116" s="38">
        <v>20</v>
      </c>
      <c r="AF116" s="138">
        <v>460</v>
      </c>
      <c r="AG116" s="124">
        <v>210000</v>
      </c>
      <c r="AH116" s="94">
        <v>10.108000000000001</v>
      </c>
      <c r="AI116" s="97">
        <v>40.972427162657333</v>
      </c>
      <c r="AJ116" s="97">
        <v>3.6875184446391605</v>
      </c>
      <c r="AK116" s="125">
        <v>3.5909499999999999</v>
      </c>
      <c r="AL116" s="121">
        <v>0.99455998951003011</v>
      </c>
      <c r="AM116" s="114">
        <v>1.1363414347368874</v>
      </c>
      <c r="AN116" s="118">
        <f t="shared" si="57"/>
        <v>1.1301597254117313</v>
      </c>
      <c r="AO116" s="114">
        <v>0.97381207820680871</v>
      </c>
      <c r="AP116" s="177">
        <v>0.57604332481658893</v>
      </c>
      <c r="AQ116" s="173">
        <v>0.3</v>
      </c>
      <c r="AR116" s="94">
        <v>1</v>
      </c>
      <c r="AT116" s="97">
        <v>1</v>
      </c>
      <c r="AU116" s="38">
        <v>1</v>
      </c>
      <c r="AW116" s="38">
        <v>0.57999999999999996</v>
      </c>
      <c r="BA116" s="38">
        <f t="shared" si="36"/>
        <v>0.57604332481658893</v>
      </c>
      <c r="BB116" s="79"/>
      <c r="BC116" s="94">
        <v>1</v>
      </c>
      <c r="BD116" s="94"/>
      <c r="BE116" s="97">
        <v>1</v>
      </c>
      <c r="BF116" s="38">
        <v>1</v>
      </c>
      <c r="BG116" s="40">
        <f t="shared" si="37"/>
        <v>1</v>
      </c>
      <c r="BH116" s="94"/>
      <c r="BI116" s="94"/>
      <c r="BJ116" s="94"/>
      <c r="BK116" s="40">
        <f t="shared" si="38"/>
        <v>1</v>
      </c>
      <c r="BL116" s="73"/>
      <c r="BM116" s="94">
        <v>1</v>
      </c>
      <c r="BO116" s="97">
        <v>1</v>
      </c>
      <c r="BP116" s="38">
        <v>1</v>
      </c>
      <c r="BQ116" s="40">
        <f t="shared" si="39"/>
        <v>1</v>
      </c>
      <c r="BR116" s="94">
        <v>1</v>
      </c>
      <c r="BS116" s="94">
        <v>1</v>
      </c>
      <c r="BT116" s="94">
        <v>1</v>
      </c>
      <c r="BU116" s="40">
        <f t="shared" si="40"/>
        <v>1</v>
      </c>
      <c r="BV116" s="82">
        <v>1</v>
      </c>
      <c r="BW116" s="94">
        <v>1</v>
      </c>
      <c r="BX116" s="48"/>
      <c r="BY116" s="97">
        <v>1</v>
      </c>
      <c r="BZ116" s="48">
        <v>1</v>
      </c>
      <c r="CA116" s="40">
        <f t="shared" si="41"/>
        <v>1</v>
      </c>
      <c r="CB116" s="94">
        <v>1</v>
      </c>
      <c r="CC116" s="94">
        <v>1</v>
      </c>
      <c r="CD116" s="94">
        <v>1</v>
      </c>
      <c r="CE116" s="40">
        <f t="shared" si="42"/>
        <v>1</v>
      </c>
      <c r="CF116" s="73"/>
      <c r="CG116" s="41">
        <f t="shared" si="43"/>
        <v>10343.099999999999</v>
      </c>
      <c r="CH116" s="41">
        <f t="shared" si="44"/>
        <v>245144763.32499996</v>
      </c>
      <c r="CI116" s="41">
        <f t="shared" si="45"/>
        <v>13220736.923249999</v>
      </c>
      <c r="CJ116" s="41">
        <f t="shared" si="46"/>
        <v>1225723.8166249997</v>
      </c>
      <c r="CK116" s="41">
        <f t="shared" si="47"/>
        <v>146897.076925</v>
      </c>
      <c r="CL116" s="68">
        <f t="shared" si="48"/>
        <v>1450494.0750000002</v>
      </c>
      <c r="CM116" s="41">
        <f t="shared" si="49"/>
        <v>238850.39249999999</v>
      </c>
      <c r="CN116" s="41" t="str">
        <f t="shared" si="58"/>
        <v/>
      </c>
      <c r="CO116" s="39">
        <f t="shared" si="50"/>
        <v>490048471125</v>
      </c>
      <c r="CP116" s="78">
        <f t="shared" si="51"/>
        <v>0.97381207820680871</v>
      </c>
      <c r="CQ116" s="38">
        <f t="shared" si="52"/>
        <v>0</v>
      </c>
      <c r="CR116" s="38">
        <f t="shared" si="53"/>
        <v>0</v>
      </c>
      <c r="CT116" s="38">
        <f t="shared" si="54"/>
        <v>0</v>
      </c>
      <c r="CU116" s="38">
        <f t="shared" si="55"/>
        <v>460</v>
      </c>
      <c r="CV116" s="118">
        <f t="shared" si="59"/>
        <v>2.0408163265306123</v>
      </c>
      <c r="CW116" s="118">
        <f t="shared" si="60"/>
        <v>0.18617242815493548</v>
      </c>
      <c r="CZ116" s="118">
        <f t="shared" si="61"/>
        <v>0.86165880477826873</v>
      </c>
      <c r="DE116" s="125">
        <f t="shared" si="62"/>
        <v>0.99455998951003011</v>
      </c>
    </row>
    <row r="117" spans="1:109" s="38" customFormat="1" x14ac:dyDescent="0.25">
      <c r="A117" s="38">
        <v>114</v>
      </c>
      <c r="B117" s="38" t="s">
        <v>455</v>
      </c>
      <c r="C117" s="113"/>
      <c r="E117" s="38" t="s">
        <v>455</v>
      </c>
      <c r="F117" s="120" t="s">
        <v>171</v>
      </c>
      <c r="G117" s="118" t="s">
        <v>630</v>
      </c>
      <c r="H117" s="38">
        <v>180</v>
      </c>
      <c r="I117" s="38">
        <v>180</v>
      </c>
      <c r="J117" s="38">
        <v>400</v>
      </c>
      <c r="K117" s="38">
        <v>13.5</v>
      </c>
      <c r="L117" s="38">
        <v>13.5</v>
      </c>
      <c r="M117" s="38">
        <v>14.7</v>
      </c>
      <c r="N117" s="38">
        <v>0</v>
      </c>
      <c r="O117" s="38">
        <v>0</v>
      </c>
      <c r="P117" s="163">
        <v>5166.9773407992679</v>
      </c>
      <c r="Q117" s="39">
        <f t="shared" si="56"/>
        <v>1</v>
      </c>
      <c r="R117" s="40">
        <f t="shared" si="34"/>
        <v>2.2222222222222223</v>
      </c>
      <c r="S117" s="40">
        <f t="shared" si="35"/>
        <v>1</v>
      </c>
      <c r="T117" s="120" t="s">
        <v>208</v>
      </c>
      <c r="W117" s="118">
        <v>1</v>
      </c>
      <c r="X117" s="38">
        <v>0</v>
      </c>
      <c r="Y117" s="38">
        <v>0</v>
      </c>
      <c r="Z117" s="94">
        <v>1145.944183298586</v>
      </c>
      <c r="AA117" s="125">
        <v>0</v>
      </c>
      <c r="AB117" s="125">
        <v>0</v>
      </c>
      <c r="AE117" s="38">
        <v>20</v>
      </c>
      <c r="AF117" s="138">
        <v>460</v>
      </c>
      <c r="AG117" s="124">
        <v>210000</v>
      </c>
      <c r="AH117" s="94">
        <v>10.108000000000001</v>
      </c>
      <c r="AI117" s="97">
        <v>16.607531394084681</v>
      </c>
      <c r="AJ117" s="97">
        <v>4.1518828485211703</v>
      </c>
      <c r="AK117" s="125">
        <v>3.7105100000000002</v>
      </c>
      <c r="AL117" s="121">
        <v>0.99455998951003011</v>
      </c>
      <c r="AM117" s="114">
        <v>1.0421825850749162</v>
      </c>
      <c r="AN117" s="118">
        <f t="shared" si="57"/>
        <v>1.0365131008796447</v>
      </c>
      <c r="AO117" s="114">
        <v>0.89369332791305045</v>
      </c>
      <c r="AP117" s="177">
        <v>0.57604332481658893</v>
      </c>
      <c r="AQ117" s="173">
        <v>0.5</v>
      </c>
      <c r="AR117" s="94">
        <v>1</v>
      </c>
      <c r="AT117" s="97">
        <v>1</v>
      </c>
      <c r="AU117" s="38">
        <v>1</v>
      </c>
      <c r="AW117" s="38">
        <v>0.57999999999999996</v>
      </c>
      <c r="BA117" s="38">
        <f t="shared" si="36"/>
        <v>0.57604332481658893</v>
      </c>
      <c r="BB117" s="79"/>
      <c r="BC117" s="94">
        <v>1</v>
      </c>
      <c r="BD117" s="94"/>
      <c r="BE117" s="97">
        <v>1</v>
      </c>
      <c r="BF117" s="38">
        <v>1</v>
      </c>
      <c r="BG117" s="40">
        <f t="shared" si="37"/>
        <v>1</v>
      </c>
      <c r="BH117" s="94"/>
      <c r="BI117" s="94"/>
      <c r="BJ117" s="94"/>
      <c r="BK117" s="40">
        <f t="shared" si="38"/>
        <v>1</v>
      </c>
      <c r="BL117" s="73"/>
      <c r="BM117" s="94">
        <v>1</v>
      </c>
      <c r="BO117" s="97">
        <v>1</v>
      </c>
      <c r="BP117" s="38">
        <v>1</v>
      </c>
      <c r="BQ117" s="40">
        <f t="shared" si="39"/>
        <v>1</v>
      </c>
      <c r="BR117" s="94">
        <v>1</v>
      </c>
      <c r="BS117" s="94">
        <v>1</v>
      </c>
      <c r="BT117" s="94">
        <v>1</v>
      </c>
      <c r="BU117" s="40">
        <f t="shared" si="40"/>
        <v>1</v>
      </c>
      <c r="BV117" s="82">
        <v>1</v>
      </c>
      <c r="BW117" s="94">
        <v>1</v>
      </c>
      <c r="BX117" s="48"/>
      <c r="BY117" s="97">
        <v>1</v>
      </c>
      <c r="BZ117" s="48">
        <v>1</v>
      </c>
      <c r="CA117" s="40">
        <f t="shared" si="41"/>
        <v>1</v>
      </c>
      <c r="CB117" s="94">
        <v>1</v>
      </c>
      <c r="CC117" s="94">
        <v>1</v>
      </c>
      <c r="CD117" s="94">
        <v>1</v>
      </c>
      <c r="CE117" s="40">
        <f t="shared" si="42"/>
        <v>1</v>
      </c>
      <c r="CF117" s="73"/>
      <c r="CG117" s="41">
        <f t="shared" si="43"/>
        <v>10343.099999999999</v>
      </c>
      <c r="CH117" s="41">
        <f t="shared" si="44"/>
        <v>245144763.32499996</v>
      </c>
      <c r="CI117" s="41">
        <f t="shared" si="45"/>
        <v>13220736.923249999</v>
      </c>
      <c r="CJ117" s="41">
        <f t="shared" si="46"/>
        <v>1225723.8166249997</v>
      </c>
      <c r="CK117" s="41">
        <f t="shared" si="47"/>
        <v>146897.076925</v>
      </c>
      <c r="CL117" s="68">
        <f t="shared" si="48"/>
        <v>1450494.0750000002</v>
      </c>
      <c r="CM117" s="41">
        <f t="shared" si="49"/>
        <v>238850.39249999999</v>
      </c>
      <c r="CN117" s="41" t="str">
        <f t="shared" si="58"/>
        <v/>
      </c>
      <c r="CO117" s="39">
        <f t="shared" si="50"/>
        <v>490048471125</v>
      </c>
      <c r="CP117" s="78">
        <f t="shared" si="51"/>
        <v>0.89369332791305056</v>
      </c>
      <c r="CQ117" s="38">
        <f t="shared" si="52"/>
        <v>0</v>
      </c>
      <c r="CR117" s="38">
        <f t="shared" si="53"/>
        <v>0</v>
      </c>
      <c r="CT117" s="38">
        <f t="shared" si="54"/>
        <v>0</v>
      </c>
      <c r="CU117" s="38">
        <f t="shared" si="55"/>
        <v>460</v>
      </c>
      <c r="CV117" s="118">
        <f t="shared" si="59"/>
        <v>2.0408163265306123</v>
      </c>
      <c r="CW117" s="118">
        <f t="shared" si="60"/>
        <v>0.18617242815493548</v>
      </c>
      <c r="CZ117" s="118">
        <f t="shared" si="61"/>
        <v>0.86221131904132309</v>
      </c>
      <c r="DE117" s="125">
        <f t="shared" si="62"/>
        <v>0.99455998951003011</v>
      </c>
    </row>
    <row r="118" spans="1:109" s="38" customFormat="1" x14ac:dyDescent="0.25">
      <c r="A118" s="38">
        <v>115</v>
      </c>
      <c r="B118" s="38" t="s">
        <v>456</v>
      </c>
      <c r="C118" s="113"/>
      <c r="E118" s="38" t="s">
        <v>456</v>
      </c>
      <c r="F118" s="120" t="s">
        <v>171</v>
      </c>
      <c r="G118" s="118" t="s">
        <v>630</v>
      </c>
      <c r="H118" s="38">
        <v>180</v>
      </c>
      <c r="I118" s="38">
        <v>180</v>
      </c>
      <c r="J118" s="38">
        <v>400</v>
      </c>
      <c r="K118" s="38">
        <v>13.5</v>
      </c>
      <c r="L118" s="38">
        <v>13.5</v>
      </c>
      <c r="M118" s="38">
        <v>14.7</v>
      </c>
      <c r="N118" s="38">
        <v>0</v>
      </c>
      <c r="O118" s="38">
        <v>0</v>
      </c>
      <c r="P118" s="163">
        <v>7750.4660111989015</v>
      </c>
      <c r="Q118" s="39">
        <f t="shared" si="56"/>
        <v>1</v>
      </c>
      <c r="R118" s="40">
        <f t="shared" si="34"/>
        <v>2.2222222222222223</v>
      </c>
      <c r="S118" s="40">
        <f t="shared" si="35"/>
        <v>1</v>
      </c>
      <c r="T118" s="120" t="s">
        <v>208</v>
      </c>
      <c r="W118" s="118">
        <v>1</v>
      </c>
      <c r="X118" s="38">
        <v>0</v>
      </c>
      <c r="Y118" s="38">
        <v>0</v>
      </c>
      <c r="Z118" s="94">
        <v>942.77837036412586</v>
      </c>
      <c r="AA118" s="125">
        <v>0</v>
      </c>
      <c r="AB118" s="125">
        <v>0</v>
      </c>
      <c r="AE118" s="38">
        <v>20</v>
      </c>
      <c r="AF118" s="138">
        <v>460</v>
      </c>
      <c r="AG118" s="124">
        <v>210000</v>
      </c>
      <c r="AH118" s="94">
        <v>10.108000000000001</v>
      </c>
      <c r="AI118" s="97">
        <v>8.9717346082796663</v>
      </c>
      <c r="AJ118" s="97">
        <v>5.046600717157312</v>
      </c>
      <c r="AK118" s="125">
        <v>3.9840499999999999</v>
      </c>
      <c r="AL118" s="121">
        <v>0.99455998951003011</v>
      </c>
      <c r="AM118" s="114">
        <v>0.88300823658387562</v>
      </c>
      <c r="AN118" s="118">
        <f t="shared" si="57"/>
        <v>0.87820466251412954</v>
      </c>
      <c r="AO118" s="114">
        <v>0.78945219233515396</v>
      </c>
      <c r="AP118" s="177">
        <v>0.57604332481658893</v>
      </c>
      <c r="AQ118" s="173">
        <v>0.75</v>
      </c>
      <c r="AR118" s="94">
        <v>1</v>
      </c>
      <c r="AT118" s="97">
        <v>1</v>
      </c>
      <c r="AU118" s="38">
        <v>1</v>
      </c>
      <c r="AW118" s="38">
        <v>0.57999999999999996</v>
      </c>
      <c r="BA118" s="38">
        <f t="shared" si="36"/>
        <v>0.57604332481658893</v>
      </c>
      <c r="BB118" s="79"/>
      <c r="BC118" s="94">
        <v>1</v>
      </c>
      <c r="BD118" s="94"/>
      <c r="BE118" s="97">
        <v>1</v>
      </c>
      <c r="BF118" s="38">
        <v>1</v>
      </c>
      <c r="BG118" s="40">
        <f t="shared" si="37"/>
        <v>1</v>
      </c>
      <c r="BH118" s="94"/>
      <c r="BI118" s="94"/>
      <c r="BJ118" s="94"/>
      <c r="BK118" s="40">
        <f t="shared" si="38"/>
        <v>1</v>
      </c>
      <c r="BL118" s="73"/>
      <c r="BM118" s="94">
        <v>1</v>
      </c>
      <c r="BO118" s="97">
        <v>1</v>
      </c>
      <c r="BP118" s="38">
        <v>1</v>
      </c>
      <c r="BQ118" s="40">
        <f t="shared" si="39"/>
        <v>1</v>
      </c>
      <c r="BR118" s="94">
        <v>1</v>
      </c>
      <c r="BS118" s="94">
        <v>1</v>
      </c>
      <c r="BT118" s="94">
        <v>1</v>
      </c>
      <c r="BU118" s="40">
        <f t="shared" si="40"/>
        <v>1</v>
      </c>
      <c r="BV118" s="82">
        <v>1</v>
      </c>
      <c r="BW118" s="94">
        <v>1</v>
      </c>
      <c r="BX118" s="48"/>
      <c r="BY118" s="97">
        <v>1</v>
      </c>
      <c r="BZ118" s="48">
        <v>1</v>
      </c>
      <c r="CA118" s="40">
        <f t="shared" si="41"/>
        <v>1</v>
      </c>
      <c r="CB118" s="94">
        <v>1</v>
      </c>
      <c r="CC118" s="94">
        <v>1</v>
      </c>
      <c r="CD118" s="94">
        <v>1</v>
      </c>
      <c r="CE118" s="40">
        <f t="shared" si="42"/>
        <v>1</v>
      </c>
      <c r="CF118" s="73"/>
      <c r="CG118" s="41">
        <f t="shared" si="43"/>
        <v>10343.099999999999</v>
      </c>
      <c r="CH118" s="41">
        <f t="shared" si="44"/>
        <v>245144763.32499996</v>
      </c>
      <c r="CI118" s="41">
        <f t="shared" si="45"/>
        <v>13220736.923249999</v>
      </c>
      <c r="CJ118" s="41">
        <f t="shared" si="46"/>
        <v>1225723.8166249997</v>
      </c>
      <c r="CK118" s="41">
        <f t="shared" si="47"/>
        <v>146897.076925</v>
      </c>
      <c r="CL118" s="68">
        <f t="shared" si="48"/>
        <v>1450494.0750000002</v>
      </c>
      <c r="CM118" s="41">
        <f t="shared" si="49"/>
        <v>238850.39249999999</v>
      </c>
      <c r="CN118" s="41" t="str">
        <f t="shared" si="58"/>
        <v/>
      </c>
      <c r="CO118" s="39">
        <f t="shared" si="50"/>
        <v>490048471125</v>
      </c>
      <c r="CP118" s="78">
        <f t="shared" si="51"/>
        <v>0.78945219233515396</v>
      </c>
      <c r="CQ118" s="38">
        <f t="shared" si="52"/>
        <v>0</v>
      </c>
      <c r="CR118" s="38">
        <f t="shared" si="53"/>
        <v>0</v>
      </c>
      <c r="CT118" s="38">
        <f t="shared" si="54"/>
        <v>0</v>
      </c>
      <c r="CU118" s="38">
        <f t="shared" si="55"/>
        <v>460</v>
      </c>
      <c r="CV118" s="118">
        <f t="shared" si="59"/>
        <v>2.0408163265306123</v>
      </c>
      <c r="CW118" s="118">
        <f t="shared" si="60"/>
        <v>0.18617242815493548</v>
      </c>
      <c r="CZ118" s="118">
        <f t="shared" si="61"/>
        <v>0.8989387394905255</v>
      </c>
      <c r="DE118" s="125">
        <f t="shared" si="62"/>
        <v>0.99455998951003011</v>
      </c>
    </row>
    <row r="119" spans="1:109" s="38" customFormat="1" x14ac:dyDescent="0.25">
      <c r="A119" s="38">
        <v>116</v>
      </c>
      <c r="B119" s="38" t="s">
        <v>457</v>
      </c>
      <c r="C119" s="113"/>
      <c r="E119" s="38" t="s">
        <v>457</v>
      </c>
      <c r="F119" s="120" t="s">
        <v>171</v>
      </c>
      <c r="G119" s="118" t="s">
        <v>630</v>
      </c>
      <c r="H119" s="38">
        <v>180</v>
      </c>
      <c r="I119" s="38">
        <v>180</v>
      </c>
      <c r="J119" s="38">
        <v>400</v>
      </c>
      <c r="K119" s="38">
        <v>13.5</v>
      </c>
      <c r="L119" s="38">
        <v>13.5</v>
      </c>
      <c r="M119" s="38">
        <v>14.7</v>
      </c>
      <c r="N119" s="38">
        <v>0</v>
      </c>
      <c r="O119" s="38">
        <v>0</v>
      </c>
      <c r="P119" s="163">
        <v>10333.954681598536</v>
      </c>
      <c r="Q119" s="39">
        <f t="shared" si="56"/>
        <v>1</v>
      </c>
      <c r="R119" s="40">
        <f t="shared" si="34"/>
        <v>2.2222222222222223</v>
      </c>
      <c r="S119" s="40">
        <f t="shared" si="35"/>
        <v>1</v>
      </c>
      <c r="T119" s="120" t="s">
        <v>208</v>
      </c>
      <c r="W119" s="118">
        <v>1</v>
      </c>
      <c r="X119" s="38">
        <v>0</v>
      </c>
      <c r="Y119" s="38">
        <v>0</v>
      </c>
      <c r="Z119" s="94">
        <v>733.98169775437032</v>
      </c>
      <c r="AA119" s="125">
        <v>0</v>
      </c>
      <c r="AB119" s="125">
        <v>0</v>
      </c>
      <c r="AE119" s="38">
        <v>20</v>
      </c>
      <c r="AF119" s="138">
        <v>460</v>
      </c>
      <c r="AG119" s="124">
        <v>210000</v>
      </c>
      <c r="AH119" s="94">
        <v>10.108000000000001</v>
      </c>
      <c r="AI119" s="97">
        <v>6.4822134047165623</v>
      </c>
      <c r="AJ119" s="97">
        <v>6.4822134047165623</v>
      </c>
      <c r="AK119" s="125">
        <v>4.3773999999999997</v>
      </c>
      <c r="AL119" s="121">
        <v>0.99455998951003011</v>
      </c>
      <c r="AM119" s="114">
        <v>0.74475486976212746</v>
      </c>
      <c r="AN119" s="118">
        <f t="shared" si="57"/>
        <v>0.74070339545816533</v>
      </c>
      <c r="AO119" s="114">
        <v>0.67529402793418269</v>
      </c>
      <c r="AP119" s="177">
        <v>0.57604332481658893</v>
      </c>
      <c r="AQ119" s="173">
        <v>1</v>
      </c>
      <c r="AR119" s="94">
        <v>1</v>
      </c>
      <c r="AT119" s="97">
        <v>1</v>
      </c>
      <c r="AU119" s="38">
        <v>1</v>
      </c>
      <c r="AW119" s="38">
        <v>0.57999999999999996</v>
      </c>
      <c r="BA119" s="38">
        <f t="shared" si="36"/>
        <v>0.57604332481658893</v>
      </c>
      <c r="BB119" s="79"/>
      <c r="BC119" s="94">
        <v>1</v>
      </c>
      <c r="BD119" s="94"/>
      <c r="BE119" s="97">
        <v>1</v>
      </c>
      <c r="BF119" s="38">
        <v>1</v>
      </c>
      <c r="BG119" s="40">
        <f t="shared" si="37"/>
        <v>1</v>
      </c>
      <c r="BH119" s="94"/>
      <c r="BI119" s="94"/>
      <c r="BJ119" s="94"/>
      <c r="BK119" s="40">
        <f t="shared" si="38"/>
        <v>1</v>
      </c>
      <c r="BL119" s="73"/>
      <c r="BM119" s="94">
        <v>1</v>
      </c>
      <c r="BO119" s="97">
        <v>1</v>
      </c>
      <c r="BP119" s="38">
        <v>1</v>
      </c>
      <c r="BQ119" s="40">
        <f t="shared" si="39"/>
        <v>1</v>
      </c>
      <c r="BR119" s="94">
        <v>1</v>
      </c>
      <c r="BS119" s="94">
        <v>1</v>
      </c>
      <c r="BT119" s="94">
        <v>1</v>
      </c>
      <c r="BU119" s="40">
        <f t="shared" si="40"/>
        <v>1</v>
      </c>
      <c r="BV119" s="82">
        <v>1</v>
      </c>
      <c r="BW119" s="94">
        <v>1</v>
      </c>
      <c r="BX119" s="48"/>
      <c r="BY119" s="97">
        <v>1</v>
      </c>
      <c r="BZ119" s="48">
        <v>1</v>
      </c>
      <c r="CA119" s="40">
        <f t="shared" si="41"/>
        <v>1</v>
      </c>
      <c r="CB119" s="94">
        <v>1</v>
      </c>
      <c r="CC119" s="94">
        <v>1</v>
      </c>
      <c r="CD119" s="94">
        <v>1</v>
      </c>
      <c r="CE119" s="40">
        <f t="shared" si="42"/>
        <v>1</v>
      </c>
      <c r="CF119" s="73"/>
      <c r="CG119" s="41">
        <f t="shared" si="43"/>
        <v>10343.099999999999</v>
      </c>
      <c r="CH119" s="41">
        <f t="shared" si="44"/>
        <v>245144763.32499996</v>
      </c>
      <c r="CI119" s="41">
        <f t="shared" si="45"/>
        <v>13220736.923249999</v>
      </c>
      <c r="CJ119" s="41">
        <f t="shared" si="46"/>
        <v>1225723.8166249997</v>
      </c>
      <c r="CK119" s="41">
        <f t="shared" si="47"/>
        <v>146897.076925</v>
      </c>
      <c r="CL119" s="68">
        <f t="shared" si="48"/>
        <v>1450494.0750000002</v>
      </c>
      <c r="CM119" s="41">
        <f t="shared" si="49"/>
        <v>238850.39249999999</v>
      </c>
      <c r="CN119" s="41" t="str">
        <f t="shared" si="58"/>
        <v/>
      </c>
      <c r="CO119" s="39">
        <f t="shared" si="50"/>
        <v>490048471125</v>
      </c>
      <c r="CP119" s="78">
        <f t="shared" si="51"/>
        <v>0.67529402793418281</v>
      </c>
      <c r="CQ119" s="38">
        <f t="shared" si="52"/>
        <v>0</v>
      </c>
      <c r="CR119" s="38">
        <f t="shared" si="53"/>
        <v>0</v>
      </c>
      <c r="CT119" s="38">
        <f t="shared" si="54"/>
        <v>0</v>
      </c>
      <c r="CU119" s="38">
        <f t="shared" si="55"/>
        <v>460</v>
      </c>
      <c r="CV119" s="118">
        <f t="shared" si="59"/>
        <v>2.0408163265306123</v>
      </c>
      <c r="CW119" s="118">
        <f t="shared" si="60"/>
        <v>0.18617242815493548</v>
      </c>
      <c r="CZ119" s="118">
        <f t="shared" si="61"/>
        <v>0.91169290174034723</v>
      </c>
      <c r="DE119" s="125">
        <f t="shared" si="62"/>
        <v>0.99455998951003011</v>
      </c>
    </row>
    <row r="120" spans="1:109" s="38" customFormat="1" x14ac:dyDescent="0.25">
      <c r="A120" s="38">
        <v>117</v>
      </c>
      <c r="B120" s="38" t="s">
        <v>458</v>
      </c>
      <c r="C120" s="113"/>
      <c r="E120" s="38" t="s">
        <v>458</v>
      </c>
      <c r="F120" s="120" t="s">
        <v>171</v>
      </c>
      <c r="G120" s="118" t="s">
        <v>630</v>
      </c>
      <c r="H120" s="38">
        <v>180</v>
      </c>
      <c r="I120" s="38">
        <v>180</v>
      </c>
      <c r="J120" s="38">
        <v>400</v>
      </c>
      <c r="K120" s="38">
        <v>13.5</v>
      </c>
      <c r="L120" s="38">
        <v>13.5</v>
      </c>
      <c r="M120" s="38">
        <v>14.7</v>
      </c>
      <c r="N120" s="38">
        <v>0</v>
      </c>
      <c r="O120" s="38">
        <v>0</v>
      </c>
      <c r="P120" s="163">
        <v>13744.159726526053</v>
      </c>
      <c r="Q120" s="39">
        <f t="shared" si="56"/>
        <v>1</v>
      </c>
      <c r="R120" s="40">
        <f t="shared" si="34"/>
        <v>2.2222222222222223</v>
      </c>
      <c r="S120" s="40">
        <f t="shared" si="35"/>
        <v>1</v>
      </c>
      <c r="T120" s="120" t="s">
        <v>208</v>
      </c>
      <c r="W120" s="118">
        <v>1</v>
      </c>
      <c r="X120" s="38">
        <v>0</v>
      </c>
      <c r="Y120" s="38">
        <v>0</v>
      </c>
      <c r="Z120" s="94">
        <v>511.6604618447596</v>
      </c>
      <c r="AA120" s="125">
        <v>0</v>
      </c>
      <c r="AB120" s="125">
        <v>0</v>
      </c>
      <c r="AE120" s="38">
        <v>20</v>
      </c>
      <c r="AF120" s="138">
        <v>460</v>
      </c>
      <c r="AG120" s="124">
        <v>210000</v>
      </c>
      <c r="AH120" s="94">
        <v>10.108000000000001</v>
      </c>
      <c r="AI120" s="97">
        <v>5.2568237321193827</v>
      </c>
      <c r="AJ120" s="97">
        <v>9.2987954997459781</v>
      </c>
      <c r="AK120" s="125">
        <v>4.5318100000000001</v>
      </c>
      <c r="AL120" s="121">
        <v>0.99455998951003011</v>
      </c>
      <c r="AM120" s="114">
        <v>0.51024027790799487</v>
      </c>
      <c r="AN120" s="118">
        <f t="shared" si="57"/>
        <v>0.50746456544377017</v>
      </c>
      <c r="AO120" s="114">
        <v>0.48735451813342912</v>
      </c>
      <c r="AP120" s="177">
        <v>0.57604332481658893</v>
      </c>
      <c r="AQ120" s="173">
        <v>1.33</v>
      </c>
      <c r="AR120" s="94">
        <v>1</v>
      </c>
      <c r="AT120" s="97">
        <v>1</v>
      </c>
      <c r="AU120" s="38">
        <v>1</v>
      </c>
      <c r="AW120" s="38">
        <v>0.57999999999999996</v>
      </c>
      <c r="BA120" s="38">
        <f t="shared" si="36"/>
        <v>0.57604332481658893</v>
      </c>
      <c r="BB120" s="79"/>
      <c r="BC120" s="94">
        <v>1</v>
      </c>
      <c r="BD120" s="94"/>
      <c r="BE120" s="97">
        <v>1</v>
      </c>
      <c r="BF120" s="38">
        <v>1</v>
      </c>
      <c r="BG120" s="40">
        <f t="shared" si="37"/>
        <v>1</v>
      </c>
      <c r="BH120" s="94"/>
      <c r="BI120" s="94"/>
      <c r="BJ120" s="94"/>
      <c r="BK120" s="40">
        <f t="shared" si="38"/>
        <v>1</v>
      </c>
      <c r="BL120" s="73"/>
      <c r="BM120" s="94">
        <v>1</v>
      </c>
      <c r="BO120" s="97">
        <v>1</v>
      </c>
      <c r="BP120" s="38">
        <v>1</v>
      </c>
      <c r="BQ120" s="40">
        <f t="shared" si="39"/>
        <v>1</v>
      </c>
      <c r="BR120" s="94">
        <v>1</v>
      </c>
      <c r="BS120" s="94">
        <v>1</v>
      </c>
      <c r="BT120" s="94">
        <v>1</v>
      </c>
      <c r="BU120" s="40">
        <f t="shared" si="40"/>
        <v>1</v>
      </c>
      <c r="BV120" s="82">
        <v>1</v>
      </c>
      <c r="BW120" s="94">
        <v>1</v>
      </c>
      <c r="BX120" s="48"/>
      <c r="BY120" s="97">
        <v>1</v>
      </c>
      <c r="BZ120" s="48">
        <v>1</v>
      </c>
      <c r="CA120" s="40">
        <f t="shared" si="41"/>
        <v>1</v>
      </c>
      <c r="CB120" s="94">
        <v>1</v>
      </c>
      <c r="CC120" s="94">
        <v>1</v>
      </c>
      <c r="CD120" s="94">
        <v>1</v>
      </c>
      <c r="CE120" s="40">
        <f t="shared" si="42"/>
        <v>1</v>
      </c>
      <c r="CF120" s="73"/>
      <c r="CG120" s="41">
        <f t="shared" si="43"/>
        <v>10343.099999999999</v>
      </c>
      <c r="CH120" s="41">
        <f t="shared" si="44"/>
        <v>245144763.32499996</v>
      </c>
      <c r="CI120" s="41">
        <f t="shared" si="45"/>
        <v>13220736.923249999</v>
      </c>
      <c r="CJ120" s="41">
        <f t="shared" si="46"/>
        <v>1225723.8166249997</v>
      </c>
      <c r="CK120" s="41">
        <f t="shared" si="47"/>
        <v>146897.076925</v>
      </c>
      <c r="CL120" s="68">
        <f t="shared" si="48"/>
        <v>1450494.0750000002</v>
      </c>
      <c r="CM120" s="41">
        <f t="shared" si="49"/>
        <v>238850.39249999999</v>
      </c>
      <c r="CN120" s="41" t="str">
        <f t="shared" si="58"/>
        <v/>
      </c>
      <c r="CO120" s="39">
        <f t="shared" si="50"/>
        <v>490048471125</v>
      </c>
      <c r="CP120" s="78">
        <f t="shared" si="51"/>
        <v>0.48735451813342906</v>
      </c>
      <c r="CQ120" s="38">
        <f t="shared" si="52"/>
        <v>0</v>
      </c>
      <c r="CR120" s="38">
        <f t="shared" si="53"/>
        <v>0</v>
      </c>
      <c r="CT120" s="38">
        <f t="shared" si="54"/>
        <v>0</v>
      </c>
      <c r="CU120" s="38">
        <f t="shared" si="55"/>
        <v>460</v>
      </c>
      <c r="CV120" s="118">
        <f t="shared" si="59"/>
        <v>2.0408163265306123</v>
      </c>
      <c r="CW120" s="118">
        <f t="shared" si="60"/>
        <v>0.18617242815493548</v>
      </c>
      <c r="CZ120" s="118">
        <f t="shared" si="61"/>
        <v>0.96037152408315418</v>
      </c>
      <c r="DE120" s="125">
        <f t="shared" si="62"/>
        <v>0.99455998951003011</v>
      </c>
    </row>
    <row r="121" spans="1:109" s="38" customFormat="1" x14ac:dyDescent="0.25">
      <c r="A121" s="38">
        <v>118</v>
      </c>
      <c r="B121" s="38" t="s">
        <v>459</v>
      </c>
      <c r="C121" s="113"/>
      <c r="E121" s="38" t="s">
        <v>459</v>
      </c>
      <c r="F121" s="120" t="s">
        <v>171</v>
      </c>
      <c r="G121" s="118" t="s">
        <v>630</v>
      </c>
      <c r="H121" s="38">
        <v>180</v>
      </c>
      <c r="I121" s="38">
        <v>180</v>
      </c>
      <c r="J121" s="38">
        <v>400</v>
      </c>
      <c r="K121" s="38">
        <v>13.5</v>
      </c>
      <c r="L121" s="38">
        <v>13.5</v>
      </c>
      <c r="M121" s="38">
        <v>14.7</v>
      </c>
      <c r="N121" s="38">
        <v>0</v>
      </c>
      <c r="O121" s="38">
        <v>0</v>
      </c>
      <c r="P121" s="163">
        <v>17257.704318269552</v>
      </c>
      <c r="Q121" s="39">
        <f t="shared" si="56"/>
        <v>1</v>
      </c>
      <c r="R121" s="40">
        <f t="shared" si="34"/>
        <v>2.2222222222222223</v>
      </c>
      <c r="S121" s="40">
        <f t="shared" si="35"/>
        <v>1</v>
      </c>
      <c r="T121" s="120" t="s">
        <v>208</v>
      </c>
      <c r="W121" s="118">
        <v>1</v>
      </c>
      <c r="X121" s="38">
        <v>0</v>
      </c>
      <c r="Y121" s="38">
        <v>0</v>
      </c>
      <c r="Z121" s="94">
        <v>360.64474930851702</v>
      </c>
      <c r="AA121" s="125">
        <v>0</v>
      </c>
      <c r="AB121" s="125">
        <v>0</v>
      </c>
      <c r="AE121" s="38">
        <v>20</v>
      </c>
      <c r="AF121" s="138">
        <v>460</v>
      </c>
      <c r="AG121" s="124">
        <v>210000</v>
      </c>
      <c r="AH121" s="94">
        <v>10.108000000000001</v>
      </c>
      <c r="AI121" s="97">
        <v>4.7303796685404098</v>
      </c>
      <c r="AJ121" s="97">
        <v>13.192555857592344</v>
      </c>
      <c r="AK121" s="125">
        <v>4.3223799999999999</v>
      </c>
      <c r="AL121" s="121">
        <v>0.99455998951003011</v>
      </c>
      <c r="AM121" s="114">
        <v>0.34197012684268036</v>
      </c>
      <c r="AN121" s="118">
        <f t="shared" si="57"/>
        <v>0.34010980576539984</v>
      </c>
      <c r="AO121" s="114">
        <v>0.32763780170106016</v>
      </c>
      <c r="AP121" s="177">
        <v>0.57604332481658893</v>
      </c>
      <c r="AQ121" s="173">
        <v>1.67</v>
      </c>
      <c r="AR121" s="94">
        <v>1</v>
      </c>
      <c r="AT121" s="97">
        <v>1</v>
      </c>
      <c r="AU121" s="38">
        <v>1</v>
      </c>
      <c r="AW121" s="38">
        <v>0.57999999999999996</v>
      </c>
      <c r="BA121" s="38">
        <f t="shared" si="36"/>
        <v>0.57604332481658893</v>
      </c>
      <c r="BB121" s="79"/>
      <c r="BC121" s="94">
        <v>1</v>
      </c>
      <c r="BD121" s="94"/>
      <c r="BE121" s="97">
        <v>1</v>
      </c>
      <c r="BF121" s="38">
        <v>1</v>
      </c>
      <c r="BG121" s="40">
        <f t="shared" si="37"/>
        <v>1</v>
      </c>
      <c r="BH121" s="94"/>
      <c r="BI121" s="94"/>
      <c r="BJ121" s="94"/>
      <c r="BK121" s="40">
        <f t="shared" si="38"/>
        <v>1</v>
      </c>
      <c r="BL121" s="73"/>
      <c r="BM121" s="94">
        <v>1</v>
      </c>
      <c r="BO121" s="97">
        <v>1</v>
      </c>
      <c r="BP121" s="38">
        <v>1</v>
      </c>
      <c r="BQ121" s="40">
        <f t="shared" si="39"/>
        <v>1</v>
      </c>
      <c r="BR121" s="94">
        <v>1</v>
      </c>
      <c r="BS121" s="94">
        <v>1</v>
      </c>
      <c r="BT121" s="94">
        <v>1</v>
      </c>
      <c r="BU121" s="40">
        <f t="shared" si="40"/>
        <v>1</v>
      </c>
      <c r="BV121" s="82">
        <v>1</v>
      </c>
      <c r="BW121" s="94">
        <v>1</v>
      </c>
      <c r="BX121" s="48"/>
      <c r="BY121" s="97">
        <v>1</v>
      </c>
      <c r="BZ121" s="48">
        <v>1</v>
      </c>
      <c r="CA121" s="40">
        <f t="shared" si="41"/>
        <v>1</v>
      </c>
      <c r="CB121" s="94">
        <v>1</v>
      </c>
      <c r="CC121" s="94">
        <v>1</v>
      </c>
      <c r="CD121" s="94">
        <v>1</v>
      </c>
      <c r="CE121" s="40">
        <f t="shared" si="42"/>
        <v>1</v>
      </c>
      <c r="CF121" s="73"/>
      <c r="CG121" s="41">
        <f t="shared" si="43"/>
        <v>10343.099999999999</v>
      </c>
      <c r="CH121" s="41">
        <f t="shared" si="44"/>
        <v>245144763.32499996</v>
      </c>
      <c r="CI121" s="41">
        <f t="shared" si="45"/>
        <v>13220736.923249999</v>
      </c>
      <c r="CJ121" s="41">
        <f t="shared" si="46"/>
        <v>1225723.8166249997</v>
      </c>
      <c r="CK121" s="41">
        <f t="shared" si="47"/>
        <v>146897.076925</v>
      </c>
      <c r="CL121" s="68">
        <f t="shared" si="48"/>
        <v>1450494.0750000002</v>
      </c>
      <c r="CM121" s="41">
        <f t="shared" si="49"/>
        <v>238850.39249999999</v>
      </c>
      <c r="CN121" s="41" t="str">
        <f t="shared" si="58"/>
        <v/>
      </c>
      <c r="CO121" s="39">
        <f t="shared" si="50"/>
        <v>490048471125</v>
      </c>
      <c r="CP121" s="78">
        <f t="shared" si="51"/>
        <v>0.32763780170106011</v>
      </c>
      <c r="CQ121" s="38">
        <f t="shared" si="52"/>
        <v>0</v>
      </c>
      <c r="CR121" s="38">
        <f t="shared" si="53"/>
        <v>0</v>
      </c>
      <c r="CT121" s="38">
        <f t="shared" si="54"/>
        <v>0</v>
      </c>
      <c r="CU121" s="38">
        <f t="shared" si="55"/>
        <v>460</v>
      </c>
      <c r="CV121" s="118">
        <f t="shared" si="59"/>
        <v>2.0408163265306123</v>
      </c>
      <c r="CW121" s="118">
        <f t="shared" si="60"/>
        <v>0.18617242815493548</v>
      </c>
      <c r="CZ121" s="118">
        <f t="shared" si="61"/>
        <v>0.96332947814817604</v>
      </c>
      <c r="DE121" s="125">
        <f t="shared" si="62"/>
        <v>0.99455998951003011</v>
      </c>
    </row>
    <row r="122" spans="1:109" s="38" customFormat="1" x14ac:dyDescent="0.25">
      <c r="A122" s="38">
        <v>119</v>
      </c>
      <c r="B122" s="38" t="s">
        <v>460</v>
      </c>
      <c r="C122" s="113"/>
      <c r="E122" s="38" t="s">
        <v>460</v>
      </c>
      <c r="F122" s="120" t="s">
        <v>171</v>
      </c>
      <c r="G122" s="118" t="s">
        <v>630</v>
      </c>
      <c r="H122" s="38">
        <v>180</v>
      </c>
      <c r="I122" s="38">
        <v>180</v>
      </c>
      <c r="J122" s="38">
        <v>400</v>
      </c>
      <c r="K122" s="38">
        <v>13.5</v>
      </c>
      <c r="L122" s="38">
        <v>13.5</v>
      </c>
      <c r="M122" s="38">
        <v>14.7</v>
      </c>
      <c r="N122" s="38">
        <v>0</v>
      </c>
      <c r="O122" s="38">
        <v>0</v>
      </c>
      <c r="P122" s="163">
        <v>20667.909363197072</v>
      </c>
      <c r="Q122" s="39">
        <f t="shared" si="56"/>
        <v>1</v>
      </c>
      <c r="R122" s="40">
        <f t="shared" si="34"/>
        <v>2.2222222222222223</v>
      </c>
      <c r="S122" s="40">
        <f t="shared" si="35"/>
        <v>1</v>
      </c>
      <c r="T122" s="120" t="s">
        <v>208</v>
      </c>
      <c r="W122" s="118">
        <v>1</v>
      </c>
      <c r="X122" s="38">
        <v>0</v>
      </c>
      <c r="Y122" s="38">
        <v>0</v>
      </c>
      <c r="Z122" s="94">
        <v>266.68786457369958</v>
      </c>
      <c r="AA122" s="125">
        <v>0</v>
      </c>
      <c r="AB122" s="125">
        <v>0</v>
      </c>
      <c r="AE122" s="38">
        <v>20</v>
      </c>
      <c r="AF122" s="138">
        <v>460</v>
      </c>
      <c r="AG122" s="124">
        <v>210000</v>
      </c>
      <c r="AH122" s="94">
        <v>10.108000000000001</v>
      </c>
      <c r="AI122" s="97">
        <v>4.4601073314728641</v>
      </c>
      <c r="AJ122" s="97">
        <v>17.840429325891456</v>
      </c>
      <c r="AK122" s="125">
        <v>4.1048299999999998</v>
      </c>
      <c r="AL122" s="121">
        <v>0.99455998951003011</v>
      </c>
      <c r="AM122" s="114">
        <v>0.24323349627591812</v>
      </c>
      <c r="AN122" s="118">
        <f t="shared" si="57"/>
        <v>0.24191030350466508</v>
      </c>
      <c r="AO122" s="114">
        <v>0.2300858306163486</v>
      </c>
      <c r="AP122" s="177">
        <v>0.57604332481658893</v>
      </c>
      <c r="AQ122" s="173">
        <v>2</v>
      </c>
      <c r="AR122" s="94">
        <v>1</v>
      </c>
      <c r="AT122" s="97">
        <v>1</v>
      </c>
      <c r="AU122" s="38">
        <v>1</v>
      </c>
      <c r="AW122" s="38">
        <v>0.57999999999999996</v>
      </c>
      <c r="BA122" s="38">
        <f t="shared" si="36"/>
        <v>0.57604332481658893</v>
      </c>
      <c r="BB122" s="79"/>
      <c r="BC122" s="94">
        <v>1</v>
      </c>
      <c r="BD122" s="94"/>
      <c r="BE122" s="97">
        <v>1</v>
      </c>
      <c r="BF122" s="38">
        <v>1</v>
      </c>
      <c r="BG122" s="40">
        <f t="shared" si="37"/>
        <v>1</v>
      </c>
      <c r="BH122" s="94"/>
      <c r="BI122" s="94"/>
      <c r="BJ122" s="94"/>
      <c r="BK122" s="40">
        <f t="shared" si="38"/>
        <v>1</v>
      </c>
      <c r="BL122" s="73"/>
      <c r="BM122" s="94">
        <v>1</v>
      </c>
      <c r="BO122" s="97">
        <v>1</v>
      </c>
      <c r="BP122" s="38">
        <v>1</v>
      </c>
      <c r="BQ122" s="40">
        <f t="shared" si="39"/>
        <v>1</v>
      </c>
      <c r="BR122" s="94">
        <v>1</v>
      </c>
      <c r="BS122" s="94">
        <v>1</v>
      </c>
      <c r="BT122" s="94">
        <v>1</v>
      </c>
      <c r="BU122" s="40">
        <f t="shared" si="40"/>
        <v>1</v>
      </c>
      <c r="BV122" s="82">
        <v>1</v>
      </c>
      <c r="BW122" s="94">
        <v>1</v>
      </c>
      <c r="BX122" s="48"/>
      <c r="BY122" s="97">
        <v>1</v>
      </c>
      <c r="BZ122" s="48">
        <v>1</v>
      </c>
      <c r="CA122" s="40">
        <f t="shared" si="41"/>
        <v>1</v>
      </c>
      <c r="CB122" s="94">
        <v>1</v>
      </c>
      <c r="CC122" s="94">
        <v>1</v>
      </c>
      <c r="CD122" s="94">
        <v>1</v>
      </c>
      <c r="CE122" s="40">
        <f t="shared" si="42"/>
        <v>1</v>
      </c>
      <c r="CF122" s="73"/>
      <c r="CG122" s="41">
        <f t="shared" si="43"/>
        <v>10343.099999999999</v>
      </c>
      <c r="CH122" s="41">
        <f t="shared" si="44"/>
        <v>245144763.32499996</v>
      </c>
      <c r="CI122" s="41">
        <f t="shared" si="45"/>
        <v>13220736.923249999</v>
      </c>
      <c r="CJ122" s="41">
        <f t="shared" si="46"/>
        <v>1225723.8166249997</v>
      </c>
      <c r="CK122" s="41">
        <f t="shared" si="47"/>
        <v>146897.076925</v>
      </c>
      <c r="CL122" s="68">
        <f t="shared" si="48"/>
        <v>1450494.0750000002</v>
      </c>
      <c r="CM122" s="41">
        <f t="shared" si="49"/>
        <v>238850.39249999999</v>
      </c>
      <c r="CN122" s="41" t="str">
        <f t="shared" si="58"/>
        <v/>
      </c>
      <c r="CO122" s="39">
        <f t="shared" si="50"/>
        <v>490048471125</v>
      </c>
      <c r="CP122" s="78">
        <f t="shared" si="51"/>
        <v>0.23008583061634863</v>
      </c>
      <c r="CQ122" s="38">
        <f t="shared" si="52"/>
        <v>0</v>
      </c>
      <c r="CR122" s="38">
        <f t="shared" si="53"/>
        <v>0</v>
      </c>
      <c r="CT122" s="38">
        <f t="shared" si="54"/>
        <v>0</v>
      </c>
      <c r="CU122" s="38">
        <f t="shared" si="55"/>
        <v>460</v>
      </c>
      <c r="CV122" s="118">
        <f t="shared" si="59"/>
        <v>2.0408163265306123</v>
      </c>
      <c r="CW122" s="118">
        <f t="shared" si="60"/>
        <v>0.18617242815493548</v>
      </c>
      <c r="CZ122" s="118">
        <f t="shared" si="61"/>
        <v>0.95112042473177072</v>
      </c>
      <c r="DE122" s="125">
        <f t="shared" si="62"/>
        <v>0.99455998951003011</v>
      </c>
    </row>
    <row r="123" spans="1:109" s="38" customFormat="1" x14ac:dyDescent="0.25">
      <c r="A123" s="38">
        <v>120</v>
      </c>
      <c r="B123" s="38" t="s">
        <v>461</v>
      </c>
      <c r="C123" s="113"/>
      <c r="E123" s="38" t="s">
        <v>461</v>
      </c>
      <c r="F123" s="120" t="s">
        <v>171</v>
      </c>
      <c r="G123" s="118" t="s">
        <v>630</v>
      </c>
      <c r="H123" s="38">
        <v>180</v>
      </c>
      <c r="I123" s="38">
        <v>180</v>
      </c>
      <c r="J123" s="38">
        <v>400</v>
      </c>
      <c r="K123" s="38">
        <v>13.5</v>
      </c>
      <c r="L123" s="38">
        <v>13.5</v>
      </c>
      <c r="M123" s="38">
        <v>14.7</v>
      </c>
      <c r="N123" s="38">
        <v>0</v>
      </c>
      <c r="O123" s="38">
        <v>0</v>
      </c>
      <c r="P123" s="163">
        <v>25834.886703996341</v>
      </c>
      <c r="Q123" s="39">
        <f t="shared" si="56"/>
        <v>1</v>
      </c>
      <c r="R123" s="40">
        <f t="shared" si="34"/>
        <v>2.2222222222222223</v>
      </c>
      <c r="S123" s="40">
        <f t="shared" si="35"/>
        <v>1</v>
      </c>
      <c r="T123" s="120" t="s">
        <v>208</v>
      </c>
      <c r="W123" s="118">
        <v>1</v>
      </c>
      <c r="X123" s="38">
        <v>0</v>
      </c>
      <c r="Y123" s="38">
        <v>0</v>
      </c>
      <c r="Z123" s="94">
        <v>180.0720005378551</v>
      </c>
      <c r="AA123" s="125">
        <v>0</v>
      </c>
      <c r="AB123" s="125">
        <v>0</v>
      </c>
      <c r="AE123" s="38">
        <v>20</v>
      </c>
      <c r="AF123" s="138">
        <v>460</v>
      </c>
      <c r="AG123" s="124">
        <v>210000</v>
      </c>
      <c r="AH123" s="94">
        <v>10.108000000000001</v>
      </c>
      <c r="AI123" s="97">
        <v>4.2274876589709889</v>
      </c>
      <c r="AJ123" s="97">
        <v>26.421797868568685</v>
      </c>
      <c r="AK123" s="125">
        <v>3.90713</v>
      </c>
      <c r="AL123" s="121">
        <v>0.99455998951003011</v>
      </c>
      <c r="AM123" s="114">
        <v>0.15644847563221206</v>
      </c>
      <c r="AN123" s="118">
        <f t="shared" si="57"/>
        <v>0.15559739428363303</v>
      </c>
      <c r="AO123" s="114">
        <v>0.14787525131466975</v>
      </c>
      <c r="AP123" s="177">
        <v>0.57604332481658893</v>
      </c>
      <c r="AQ123" s="173">
        <v>2.5</v>
      </c>
      <c r="AR123" s="94">
        <v>1</v>
      </c>
      <c r="AT123" s="97">
        <v>1</v>
      </c>
      <c r="AU123" s="38">
        <v>1</v>
      </c>
      <c r="AW123" s="38">
        <v>0.57999999999999996</v>
      </c>
      <c r="BA123" s="38">
        <f t="shared" si="36"/>
        <v>0.57604332481658893</v>
      </c>
      <c r="BB123" s="79"/>
      <c r="BC123" s="94">
        <v>1</v>
      </c>
      <c r="BD123" s="94"/>
      <c r="BE123" s="97">
        <v>1</v>
      </c>
      <c r="BF123" s="38">
        <v>1</v>
      </c>
      <c r="BG123" s="40">
        <f t="shared" si="37"/>
        <v>1</v>
      </c>
      <c r="BH123" s="94"/>
      <c r="BI123" s="94"/>
      <c r="BJ123" s="94"/>
      <c r="BK123" s="40">
        <f t="shared" si="38"/>
        <v>1</v>
      </c>
      <c r="BL123" s="73"/>
      <c r="BM123" s="94">
        <v>1</v>
      </c>
      <c r="BO123" s="97">
        <v>1</v>
      </c>
      <c r="BP123" s="38">
        <v>1</v>
      </c>
      <c r="BQ123" s="40">
        <f t="shared" si="39"/>
        <v>1</v>
      </c>
      <c r="BR123" s="94">
        <v>1</v>
      </c>
      <c r="BS123" s="94">
        <v>1</v>
      </c>
      <c r="BT123" s="94">
        <v>1</v>
      </c>
      <c r="BU123" s="40">
        <f t="shared" si="40"/>
        <v>1</v>
      </c>
      <c r="BV123" s="82">
        <v>1</v>
      </c>
      <c r="BW123" s="94">
        <v>1</v>
      </c>
      <c r="BX123" s="48"/>
      <c r="BY123" s="97">
        <v>1</v>
      </c>
      <c r="BZ123" s="48">
        <v>1</v>
      </c>
      <c r="CA123" s="40">
        <f t="shared" si="41"/>
        <v>1</v>
      </c>
      <c r="CB123" s="94">
        <v>1</v>
      </c>
      <c r="CC123" s="94">
        <v>1</v>
      </c>
      <c r="CD123" s="94">
        <v>1</v>
      </c>
      <c r="CE123" s="40">
        <f t="shared" si="42"/>
        <v>1</v>
      </c>
      <c r="CF123" s="73"/>
      <c r="CG123" s="41">
        <f t="shared" si="43"/>
        <v>10343.099999999999</v>
      </c>
      <c r="CH123" s="41">
        <f t="shared" si="44"/>
        <v>245144763.32499996</v>
      </c>
      <c r="CI123" s="41">
        <f t="shared" si="45"/>
        <v>13220736.923249999</v>
      </c>
      <c r="CJ123" s="41">
        <f t="shared" si="46"/>
        <v>1225723.8166249997</v>
      </c>
      <c r="CK123" s="41">
        <f t="shared" si="47"/>
        <v>146897.076925</v>
      </c>
      <c r="CL123" s="68">
        <f t="shared" si="48"/>
        <v>1450494.0750000002</v>
      </c>
      <c r="CM123" s="41">
        <f t="shared" si="49"/>
        <v>238850.39249999999</v>
      </c>
      <c r="CN123" s="41" t="str">
        <f t="shared" si="58"/>
        <v/>
      </c>
      <c r="CO123" s="39">
        <f t="shared" si="50"/>
        <v>490048471125</v>
      </c>
      <c r="CP123" s="78">
        <f t="shared" si="51"/>
        <v>0.14787525131466978</v>
      </c>
      <c r="CQ123" s="38">
        <f t="shared" si="52"/>
        <v>0</v>
      </c>
      <c r="CR123" s="38">
        <f t="shared" si="53"/>
        <v>0</v>
      </c>
      <c r="CT123" s="38">
        <f t="shared" si="54"/>
        <v>0</v>
      </c>
      <c r="CU123" s="38">
        <f t="shared" si="55"/>
        <v>460</v>
      </c>
      <c r="CV123" s="118">
        <f t="shared" si="59"/>
        <v>2.0408163265306123</v>
      </c>
      <c r="CW123" s="118">
        <f t="shared" si="60"/>
        <v>0.18617242815493548</v>
      </c>
      <c r="CZ123" s="118">
        <f t="shared" si="61"/>
        <v>0.95037100071941527</v>
      </c>
      <c r="DE123" s="125">
        <f t="shared" si="62"/>
        <v>0.99455998951003011</v>
      </c>
    </row>
    <row r="124" spans="1:109" s="38" customFormat="1" x14ac:dyDescent="0.25">
      <c r="A124" s="38">
        <v>121</v>
      </c>
      <c r="B124" s="38" t="s">
        <v>462</v>
      </c>
      <c r="C124" s="113"/>
      <c r="E124" s="38" t="s">
        <v>462</v>
      </c>
      <c r="F124" s="120" t="s">
        <v>171</v>
      </c>
      <c r="G124" s="118" t="s">
        <v>630</v>
      </c>
      <c r="H124" s="38">
        <v>180</v>
      </c>
      <c r="I124" s="38">
        <v>180</v>
      </c>
      <c r="J124" s="38">
        <v>400</v>
      </c>
      <c r="K124" s="38">
        <v>13.5</v>
      </c>
      <c r="L124" s="38">
        <v>13.5</v>
      </c>
      <c r="M124" s="38">
        <v>9.8000000000000007</v>
      </c>
      <c r="N124" s="38">
        <v>0</v>
      </c>
      <c r="O124" s="38">
        <v>0</v>
      </c>
      <c r="P124" s="163">
        <v>3265.720358103054</v>
      </c>
      <c r="Q124" s="39">
        <f t="shared" si="56"/>
        <v>1</v>
      </c>
      <c r="R124" s="40">
        <f t="shared" si="34"/>
        <v>2.2222222222222223</v>
      </c>
      <c r="S124" s="40">
        <f t="shared" si="35"/>
        <v>1</v>
      </c>
      <c r="T124" s="120" t="s">
        <v>208</v>
      </c>
      <c r="W124" s="118">
        <v>1</v>
      </c>
      <c r="X124" s="38">
        <v>0</v>
      </c>
      <c r="Y124" s="38">
        <v>0</v>
      </c>
      <c r="Z124" s="94">
        <v>1062.2547544662661</v>
      </c>
      <c r="AA124" s="125">
        <v>0</v>
      </c>
      <c r="AB124" s="125">
        <v>0</v>
      </c>
      <c r="AE124" s="38">
        <v>20</v>
      </c>
      <c r="AF124" s="138">
        <v>460</v>
      </c>
      <c r="AG124" s="124">
        <v>210000</v>
      </c>
      <c r="AH124" s="94">
        <v>5.6441999999999997</v>
      </c>
      <c r="AI124" s="97">
        <v>40.972427162657347</v>
      </c>
      <c r="AJ124" s="97">
        <v>3.6875184446391613</v>
      </c>
      <c r="AK124" s="125">
        <v>3.2653799999999999</v>
      </c>
      <c r="AL124" s="121">
        <v>0.8964760272778769</v>
      </c>
      <c r="AM124" s="114">
        <v>1.1351319492612326</v>
      </c>
      <c r="AN124" s="118">
        <f t="shared" si="57"/>
        <v>1.0176185803099023</v>
      </c>
      <c r="AO124" s="114">
        <v>0.88552235033485527</v>
      </c>
      <c r="AP124" s="177">
        <v>0.76972675927706968</v>
      </c>
      <c r="AQ124" s="173">
        <v>0.3</v>
      </c>
      <c r="AR124" s="94">
        <v>1</v>
      </c>
      <c r="AT124" s="97">
        <v>1</v>
      </c>
      <c r="AU124" s="38">
        <v>1</v>
      </c>
      <c r="AW124" s="38">
        <v>0.57999999999999996</v>
      </c>
      <c r="BA124" s="38">
        <f t="shared" si="36"/>
        <v>0.76972675927706968</v>
      </c>
      <c r="BB124" s="79"/>
      <c r="BC124" s="94">
        <v>1</v>
      </c>
      <c r="BD124" s="94"/>
      <c r="BE124" s="97">
        <v>1</v>
      </c>
      <c r="BF124" s="38">
        <v>1</v>
      </c>
      <c r="BG124" s="40">
        <f t="shared" si="37"/>
        <v>1</v>
      </c>
      <c r="BH124" s="94"/>
      <c r="BI124" s="94"/>
      <c r="BJ124" s="94"/>
      <c r="BK124" s="40">
        <f t="shared" si="38"/>
        <v>1</v>
      </c>
      <c r="BL124" s="73"/>
      <c r="BM124" s="94">
        <v>1</v>
      </c>
      <c r="BO124" s="97">
        <v>1</v>
      </c>
      <c r="BP124" s="38">
        <v>1</v>
      </c>
      <c r="BQ124" s="40">
        <f t="shared" si="39"/>
        <v>1</v>
      </c>
      <c r="BR124" s="94">
        <v>1</v>
      </c>
      <c r="BS124" s="94">
        <v>1</v>
      </c>
      <c r="BT124" s="94">
        <v>1</v>
      </c>
      <c r="BU124" s="40">
        <f t="shared" si="40"/>
        <v>1</v>
      </c>
      <c r="BV124" s="82">
        <v>1</v>
      </c>
      <c r="BW124" s="94">
        <v>1</v>
      </c>
      <c r="BX124" s="48"/>
      <c r="BY124" s="97">
        <v>1</v>
      </c>
      <c r="BZ124" s="48">
        <v>1</v>
      </c>
      <c r="CA124" s="40">
        <f t="shared" si="41"/>
        <v>1</v>
      </c>
      <c r="CB124" s="94">
        <v>1</v>
      </c>
      <c r="CC124" s="94">
        <v>1</v>
      </c>
      <c r="CD124" s="94">
        <v>1</v>
      </c>
      <c r="CE124" s="40">
        <f t="shared" si="42"/>
        <v>1</v>
      </c>
      <c r="CF124" s="73"/>
      <c r="CG124" s="41">
        <f t="shared" si="43"/>
        <v>8515.4</v>
      </c>
      <c r="CH124" s="41">
        <f t="shared" si="44"/>
        <v>223954257.2166667</v>
      </c>
      <c r="CI124" s="41">
        <f t="shared" si="45"/>
        <v>13151255.384666666</v>
      </c>
      <c r="CJ124" s="41">
        <f t="shared" si="46"/>
        <v>1119771.2860833334</v>
      </c>
      <c r="CK124" s="41">
        <f t="shared" si="47"/>
        <v>146125.05982962964</v>
      </c>
      <c r="CL124" s="68">
        <f t="shared" si="48"/>
        <v>1280061.0499999998</v>
      </c>
      <c r="CM124" s="41">
        <f t="shared" si="49"/>
        <v>227655.73</v>
      </c>
      <c r="CN124" s="41" t="str">
        <f t="shared" si="58"/>
        <v/>
      </c>
      <c r="CO124" s="39">
        <f t="shared" si="50"/>
        <v>490048471125</v>
      </c>
      <c r="CP124" s="78">
        <f t="shared" si="51"/>
        <v>0.88552235033485527</v>
      </c>
      <c r="CQ124" s="38">
        <f t="shared" si="52"/>
        <v>0</v>
      </c>
      <c r="CR124" s="38">
        <f t="shared" si="53"/>
        <v>0</v>
      </c>
      <c r="CT124" s="38">
        <f t="shared" si="54"/>
        <v>0</v>
      </c>
      <c r="CU124" s="38">
        <f t="shared" si="55"/>
        <v>460</v>
      </c>
      <c r="CV124" s="118">
        <f t="shared" si="59"/>
        <v>3.0612244897959178</v>
      </c>
      <c r="CW124" s="118">
        <f t="shared" si="60"/>
        <v>0.37296959600166596</v>
      </c>
      <c r="CZ124" s="118">
        <f t="shared" si="61"/>
        <v>0.87019082342736032</v>
      </c>
      <c r="DE124" s="125">
        <f t="shared" si="62"/>
        <v>0.8964760272778769</v>
      </c>
    </row>
    <row r="125" spans="1:109" s="38" customFormat="1" x14ac:dyDescent="0.25">
      <c r="A125" s="38">
        <v>122</v>
      </c>
      <c r="B125" s="38" t="s">
        <v>463</v>
      </c>
      <c r="C125" s="113"/>
      <c r="E125" s="38" t="s">
        <v>463</v>
      </c>
      <c r="F125" s="120" t="s">
        <v>171</v>
      </c>
      <c r="G125" s="118" t="s">
        <v>630</v>
      </c>
      <c r="H125" s="38">
        <v>180</v>
      </c>
      <c r="I125" s="38">
        <v>180</v>
      </c>
      <c r="J125" s="38">
        <v>400</v>
      </c>
      <c r="K125" s="38">
        <v>13.5</v>
      </c>
      <c r="L125" s="38">
        <v>13.5</v>
      </c>
      <c r="M125" s="38">
        <v>9.8000000000000007</v>
      </c>
      <c r="N125" s="38">
        <v>0</v>
      </c>
      <c r="O125" s="38">
        <v>0</v>
      </c>
      <c r="P125" s="163">
        <v>5442.8672635050898</v>
      </c>
      <c r="Q125" s="39">
        <f t="shared" si="56"/>
        <v>1</v>
      </c>
      <c r="R125" s="40">
        <f t="shared" si="34"/>
        <v>2.2222222222222223</v>
      </c>
      <c r="S125" s="40">
        <f t="shared" si="35"/>
        <v>1</v>
      </c>
      <c r="T125" s="120" t="s">
        <v>208</v>
      </c>
      <c r="W125" s="118">
        <v>1</v>
      </c>
      <c r="X125" s="38">
        <v>0</v>
      </c>
      <c r="Y125" s="38">
        <v>0</v>
      </c>
      <c r="Z125" s="94">
        <v>943.44762193740553</v>
      </c>
      <c r="AA125" s="125">
        <v>0</v>
      </c>
      <c r="AB125" s="125">
        <v>0</v>
      </c>
      <c r="AE125" s="38">
        <v>20</v>
      </c>
      <c r="AF125" s="138">
        <v>460</v>
      </c>
      <c r="AG125" s="124">
        <v>210000</v>
      </c>
      <c r="AH125" s="94">
        <v>5.6441999999999997</v>
      </c>
      <c r="AI125" s="97">
        <v>16.607531394084685</v>
      </c>
      <c r="AJ125" s="97">
        <v>4.1518828485211712</v>
      </c>
      <c r="AK125" s="125">
        <v>3.4799500000000001</v>
      </c>
      <c r="AL125" s="121">
        <v>0.8964760272778769</v>
      </c>
      <c r="AM125" s="114">
        <v>1.0328422444596184</v>
      </c>
      <c r="AN125" s="118">
        <f t="shared" si="57"/>
        <v>0.92591831211792441</v>
      </c>
      <c r="AO125" s="114">
        <v>0.83816189593102275</v>
      </c>
      <c r="AP125" s="177">
        <v>0.76972675927706968</v>
      </c>
      <c r="AQ125" s="173">
        <v>0.5</v>
      </c>
      <c r="AR125" s="94">
        <v>1</v>
      </c>
      <c r="AT125" s="97">
        <v>1</v>
      </c>
      <c r="AU125" s="38">
        <v>1</v>
      </c>
      <c r="AW125" s="38">
        <v>0.57999999999999996</v>
      </c>
      <c r="BA125" s="38">
        <f t="shared" si="36"/>
        <v>0.76972675927706968</v>
      </c>
      <c r="BB125" s="79"/>
      <c r="BC125" s="94">
        <v>1</v>
      </c>
      <c r="BD125" s="94"/>
      <c r="BE125" s="97">
        <v>1</v>
      </c>
      <c r="BF125" s="38">
        <v>1</v>
      </c>
      <c r="BG125" s="40">
        <f t="shared" si="37"/>
        <v>1</v>
      </c>
      <c r="BH125" s="94"/>
      <c r="BI125" s="94"/>
      <c r="BJ125" s="94"/>
      <c r="BK125" s="40">
        <f t="shared" si="38"/>
        <v>1</v>
      </c>
      <c r="BL125" s="73"/>
      <c r="BM125" s="94">
        <v>1</v>
      </c>
      <c r="BO125" s="97">
        <v>1</v>
      </c>
      <c r="BP125" s="38">
        <v>1</v>
      </c>
      <c r="BQ125" s="40">
        <f t="shared" si="39"/>
        <v>1</v>
      </c>
      <c r="BR125" s="94">
        <v>1</v>
      </c>
      <c r="BS125" s="94">
        <v>1</v>
      </c>
      <c r="BT125" s="94">
        <v>1</v>
      </c>
      <c r="BU125" s="40">
        <f t="shared" si="40"/>
        <v>1</v>
      </c>
      <c r="BV125" s="82">
        <v>1</v>
      </c>
      <c r="BW125" s="94">
        <v>1</v>
      </c>
      <c r="BX125" s="48"/>
      <c r="BY125" s="97">
        <v>1</v>
      </c>
      <c r="BZ125" s="48">
        <v>1</v>
      </c>
      <c r="CA125" s="40">
        <f t="shared" si="41"/>
        <v>1</v>
      </c>
      <c r="CB125" s="94">
        <v>1</v>
      </c>
      <c r="CC125" s="94">
        <v>1</v>
      </c>
      <c r="CD125" s="94">
        <v>1</v>
      </c>
      <c r="CE125" s="40">
        <f t="shared" si="42"/>
        <v>1</v>
      </c>
      <c r="CF125" s="73"/>
      <c r="CG125" s="41">
        <f t="shared" si="43"/>
        <v>8515.4</v>
      </c>
      <c r="CH125" s="41">
        <f t="shared" si="44"/>
        <v>223954257.2166667</v>
      </c>
      <c r="CI125" s="41">
        <f t="shared" si="45"/>
        <v>13151255.384666666</v>
      </c>
      <c r="CJ125" s="41">
        <f t="shared" si="46"/>
        <v>1119771.2860833334</v>
      </c>
      <c r="CK125" s="41">
        <f t="shared" si="47"/>
        <v>146125.05982962964</v>
      </c>
      <c r="CL125" s="68">
        <f t="shared" si="48"/>
        <v>1280061.0499999998</v>
      </c>
      <c r="CM125" s="41">
        <f t="shared" si="49"/>
        <v>227655.73</v>
      </c>
      <c r="CN125" s="41" t="str">
        <f t="shared" si="58"/>
        <v/>
      </c>
      <c r="CO125" s="39">
        <f t="shared" si="50"/>
        <v>490048471125</v>
      </c>
      <c r="CP125" s="78">
        <f t="shared" si="51"/>
        <v>0.83816189593102286</v>
      </c>
      <c r="CQ125" s="38">
        <f t="shared" si="52"/>
        <v>0</v>
      </c>
      <c r="CR125" s="38">
        <f t="shared" si="53"/>
        <v>0</v>
      </c>
      <c r="CT125" s="38">
        <f t="shared" si="54"/>
        <v>0</v>
      </c>
      <c r="CU125" s="38">
        <f t="shared" si="55"/>
        <v>460</v>
      </c>
      <c r="CV125" s="118">
        <f t="shared" si="59"/>
        <v>3.0612244897959178</v>
      </c>
      <c r="CW125" s="118">
        <f t="shared" si="60"/>
        <v>0.37296959600166596</v>
      </c>
      <c r="CZ125" s="118">
        <f t="shared" si="61"/>
        <v>0.90522229116932607</v>
      </c>
      <c r="DE125" s="125">
        <f t="shared" si="62"/>
        <v>0.8964760272778769</v>
      </c>
    </row>
    <row r="126" spans="1:109" s="38" customFormat="1" x14ac:dyDescent="0.25">
      <c r="A126" s="38">
        <v>123</v>
      </c>
      <c r="B126" s="38" t="s">
        <v>464</v>
      </c>
      <c r="C126" s="113"/>
      <c r="E126" s="38" t="s">
        <v>464</v>
      </c>
      <c r="F126" s="120" t="s">
        <v>171</v>
      </c>
      <c r="G126" s="118" t="s">
        <v>630</v>
      </c>
      <c r="H126" s="38">
        <v>180</v>
      </c>
      <c r="I126" s="38">
        <v>180</v>
      </c>
      <c r="J126" s="38">
        <v>400</v>
      </c>
      <c r="K126" s="38">
        <v>13.5</v>
      </c>
      <c r="L126" s="38">
        <v>13.5</v>
      </c>
      <c r="M126" s="38">
        <v>9.8000000000000007</v>
      </c>
      <c r="N126" s="38">
        <v>0</v>
      </c>
      <c r="O126" s="38">
        <v>0</v>
      </c>
      <c r="P126" s="163">
        <v>8164.3008952576347</v>
      </c>
      <c r="Q126" s="39">
        <f t="shared" si="56"/>
        <v>1</v>
      </c>
      <c r="R126" s="40">
        <f t="shared" si="34"/>
        <v>2.2222222222222223</v>
      </c>
      <c r="S126" s="40">
        <f t="shared" si="35"/>
        <v>1</v>
      </c>
      <c r="T126" s="120" t="s">
        <v>208</v>
      </c>
      <c r="W126" s="118">
        <v>1</v>
      </c>
      <c r="X126" s="38">
        <v>0</v>
      </c>
      <c r="Y126" s="38">
        <v>0</v>
      </c>
      <c r="Z126" s="94">
        <v>776.18266622179794</v>
      </c>
      <c r="AA126" s="125">
        <v>0</v>
      </c>
      <c r="AB126" s="125">
        <v>0</v>
      </c>
      <c r="AE126" s="38">
        <v>20</v>
      </c>
      <c r="AF126" s="138">
        <v>460</v>
      </c>
      <c r="AG126" s="124">
        <v>210000</v>
      </c>
      <c r="AH126" s="94">
        <v>5.6441999999999997</v>
      </c>
      <c r="AI126" s="97">
        <v>8.9717346082796663</v>
      </c>
      <c r="AJ126" s="97">
        <v>5.046600717157312</v>
      </c>
      <c r="AK126" s="125">
        <v>3.8130899999999999</v>
      </c>
      <c r="AL126" s="121">
        <v>0.8964760272778769</v>
      </c>
      <c r="AM126" s="114">
        <v>0.87611250578399513</v>
      </c>
      <c r="AN126" s="118">
        <f t="shared" si="57"/>
        <v>0.78541385863370194</v>
      </c>
      <c r="AO126" s="114">
        <v>0.7555759240148221</v>
      </c>
      <c r="AP126" s="177">
        <v>0.76972675927706968</v>
      </c>
      <c r="AQ126" s="173">
        <v>0.75</v>
      </c>
      <c r="AR126" s="94">
        <v>1</v>
      </c>
      <c r="AT126" s="97">
        <v>1</v>
      </c>
      <c r="AU126" s="38">
        <v>1</v>
      </c>
      <c r="AW126" s="38">
        <v>0.57999999999999996</v>
      </c>
      <c r="BA126" s="38">
        <f t="shared" si="36"/>
        <v>0.76972675927706968</v>
      </c>
      <c r="BB126" s="79"/>
      <c r="BC126" s="94">
        <v>1</v>
      </c>
      <c r="BD126" s="94"/>
      <c r="BE126" s="97">
        <v>1</v>
      </c>
      <c r="BF126" s="38">
        <v>1</v>
      </c>
      <c r="BG126" s="40">
        <f t="shared" si="37"/>
        <v>1</v>
      </c>
      <c r="BH126" s="94"/>
      <c r="BI126" s="94"/>
      <c r="BJ126" s="94"/>
      <c r="BK126" s="40">
        <f t="shared" si="38"/>
        <v>1</v>
      </c>
      <c r="BL126" s="73"/>
      <c r="BM126" s="94">
        <v>1</v>
      </c>
      <c r="BO126" s="97">
        <v>1</v>
      </c>
      <c r="BP126" s="38">
        <v>1</v>
      </c>
      <c r="BQ126" s="40">
        <f t="shared" si="39"/>
        <v>1</v>
      </c>
      <c r="BR126" s="94">
        <v>1</v>
      </c>
      <c r="BS126" s="94">
        <v>1</v>
      </c>
      <c r="BT126" s="94">
        <v>1</v>
      </c>
      <c r="BU126" s="40">
        <f t="shared" si="40"/>
        <v>1</v>
      </c>
      <c r="BV126" s="82">
        <v>1</v>
      </c>
      <c r="BW126" s="94">
        <v>1</v>
      </c>
      <c r="BX126" s="48"/>
      <c r="BY126" s="97">
        <v>1</v>
      </c>
      <c r="BZ126" s="48">
        <v>1</v>
      </c>
      <c r="CA126" s="40">
        <f t="shared" si="41"/>
        <v>1</v>
      </c>
      <c r="CB126" s="94">
        <v>1</v>
      </c>
      <c r="CC126" s="94">
        <v>1</v>
      </c>
      <c r="CD126" s="94">
        <v>1</v>
      </c>
      <c r="CE126" s="40">
        <f t="shared" si="42"/>
        <v>1</v>
      </c>
      <c r="CF126" s="73"/>
      <c r="CG126" s="41">
        <f t="shared" si="43"/>
        <v>8515.4</v>
      </c>
      <c r="CH126" s="41">
        <f t="shared" si="44"/>
        <v>223954257.2166667</v>
      </c>
      <c r="CI126" s="41">
        <f t="shared" si="45"/>
        <v>13151255.384666666</v>
      </c>
      <c r="CJ126" s="41">
        <f t="shared" si="46"/>
        <v>1119771.2860833334</v>
      </c>
      <c r="CK126" s="41">
        <f t="shared" si="47"/>
        <v>146125.05982962964</v>
      </c>
      <c r="CL126" s="68">
        <f t="shared" si="48"/>
        <v>1280061.0499999998</v>
      </c>
      <c r="CM126" s="41">
        <f t="shared" si="49"/>
        <v>227655.73</v>
      </c>
      <c r="CN126" s="41" t="str">
        <f t="shared" si="58"/>
        <v/>
      </c>
      <c r="CO126" s="39">
        <f t="shared" si="50"/>
        <v>490048471125</v>
      </c>
      <c r="CP126" s="78">
        <f t="shared" si="51"/>
        <v>0.7555759240148221</v>
      </c>
      <c r="CQ126" s="38">
        <f t="shared" si="52"/>
        <v>0</v>
      </c>
      <c r="CR126" s="38">
        <f t="shared" si="53"/>
        <v>0</v>
      </c>
      <c r="CT126" s="38">
        <f t="shared" si="54"/>
        <v>0</v>
      </c>
      <c r="CU126" s="38">
        <f t="shared" si="55"/>
        <v>460</v>
      </c>
      <c r="CV126" s="118">
        <f t="shared" si="59"/>
        <v>3.0612244897959178</v>
      </c>
      <c r="CW126" s="118">
        <f t="shared" si="60"/>
        <v>0.37296959600166596</v>
      </c>
      <c r="CZ126" s="118">
        <f t="shared" si="61"/>
        <v>0.96200992089599024</v>
      </c>
      <c r="DE126" s="125">
        <f t="shared" si="62"/>
        <v>0.8964760272778769</v>
      </c>
    </row>
    <row r="127" spans="1:109" s="38" customFormat="1" x14ac:dyDescent="0.25">
      <c r="A127" s="38">
        <v>124</v>
      </c>
      <c r="B127" s="38" t="s">
        <v>465</v>
      </c>
      <c r="C127" s="113"/>
      <c r="E127" s="38" t="s">
        <v>465</v>
      </c>
      <c r="F127" s="120" t="s">
        <v>171</v>
      </c>
      <c r="G127" s="118" t="s">
        <v>630</v>
      </c>
      <c r="H127" s="38">
        <v>180</v>
      </c>
      <c r="I127" s="38">
        <v>180</v>
      </c>
      <c r="J127" s="38">
        <v>400</v>
      </c>
      <c r="K127" s="38">
        <v>13.5</v>
      </c>
      <c r="L127" s="38">
        <v>13.5</v>
      </c>
      <c r="M127" s="38">
        <v>9.8000000000000007</v>
      </c>
      <c r="N127" s="38">
        <v>0</v>
      </c>
      <c r="O127" s="38">
        <v>0</v>
      </c>
      <c r="P127" s="163">
        <v>10885.73452701018</v>
      </c>
      <c r="Q127" s="39">
        <f t="shared" si="56"/>
        <v>1</v>
      </c>
      <c r="R127" s="40">
        <f t="shared" si="34"/>
        <v>2.2222222222222223</v>
      </c>
      <c r="S127" s="40">
        <f t="shared" si="35"/>
        <v>1</v>
      </c>
      <c r="T127" s="120" t="s">
        <v>208</v>
      </c>
      <c r="W127" s="118">
        <v>1</v>
      </c>
      <c r="X127" s="38">
        <v>0</v>
      </c>
      <c r="Y127" s="38">
        <v>0</v>
      </c>
      <c r="Z127" s="94">
        <v>604.2818641468773</v>
      </c>
      <c r="AA127" s="125">
        <v>0</v>
      </c>
      <c r="AB127" s="125">
        <v>0</v>
      </c>
      <c r="AE127" s="38">
        <v>20</v>
      </c>
      <c r="AF127" s="138">
        <v>460</v>
      </c>
      <c r="AG127" s="124">
        <v>210000</v>
      </c>
      <c r="AH127" s="94">
        <v>5.6441999999999997</v>
      </c>
      <c r="AI127" s="97">
        <v>6.4822134047165614</v>
      </c>
      <c r="AJ127" s="97">
        <v>6.4822134047165614</v>
      </c>
      <c r="AK127" s="125">
        <v>4.2832299999999996</v>
      </c>
      <c r="AL127" s="121">
        <v>0.8964760272778769</v>
      </c>
      <c r="AM127" s="114">
        <v>0.74309802829001781</v>
      </c>
      <c r="AN127" s="118">
        <f t="shared" si="57"/>
        <v>0.6661695682794585</v>
      </c>
      <c r="AO127" s="114">
        <v>0.66076658273599165</v>
      </c>
      <c r="AP127" s="177">
        <v>0.76972675927706968</v>
      </c>
      <c r="AQ127" s="173">
        <v>1</v>
      </c>
      <c r="AR127" s="94">
        <v>1</v>
      </c>
      <c r="AT127" s="97">
        <v>1</v>
      </c>
      <c r="AU127" s="38">
        <v>1</v>
      </c>
      <c r="AW127" s="38">
        <v>0.57999999999999996</v>
      </c>
      <c r="BA127" s="38">
        <f t="shared" si="36"/>
        <v>0.76972675927706968</v>
      </c>
      <c r="BB127" s="79"/>
      <c r="BC127" s="94">
        <v>1</v>
      </c>
      <c r="BD127" s="94"/>
      <c r="BE127" s="97">
        <v>1</v>
      </c>
      <c r="BF127" s="38">
        <v>1</v>
      </c>
      <c r="BG127" s="40">
        <f t="shared" si="37"/>
        <v>1</v>
      </c>
      <c r="BH127" s="94"/>
      <c r="BI127" s="94"/>
      <c r="BJ127" s="94"/>
      <c r="BK127" s="40">
        <f t="shared" si="38"/>
        <v>1</v>
      </c>
      <c r="BL127" s="73"/>
      <c r="BM127" s="94">
        <v>1</v>
      </c>
      <c r="BO127" s="97">
        <v>1</v>
      </c>
      <c r="BP127" s="38">
        <v>1</v>
      </c>
      <c r="BQ127" s="40">
        <f t="shared" si="39"/>
        <v>1</v>
      </c>
      <c r="BR127" s="94">
        <v>1</v>
      </c>
      <c r="BS127" s="94">
        <v>1</v>
      </c>
      <c r="BT127" s="94">
        <v>1</v>
      </c>
      <c r="BU127" s="40">
        <f t="shared" si="40"/>
        <v>1</v>
      </c>
      <c r="BV127" s="82">
        <v>1</v>
      </c>
      <c r="BW127" s="94">
        <v>1</v>
      </c>
      <c r="BX127" s="48"/>
      <c r="BY127" s="97">
        <v>1</v>
      </c>
      <c r="BZ127" s="48">
        <v>1</v>
      </c>
      <c r="CA127" s="40">
        <f t="shared" si="41"/>
        <v>1</v>
      </c>
      <c r="CB127" s="94">
        <v>1</v>
      </c>
      <c r="CC127" s="94">
        <v>1</v>
      </c>
      <c r="CD127" s="94">
        <v>1</v>
      </c>
      <c r="CE127" s="40">
        <f t="shared" si="42"/>
        <v>1</v>
      </c>
      <c r="CF127" s="73"/>
      <c r="CG127" s="41">
        <f t="shared" si="43"/>
        <v>8515.4</v>
      </c>
      <c r="CH127" s="41">
        <f t="shared" si="44"/>
        <v>223954257.2166667</v>
      </c>
      <c r="CI127" s="41">
        <f t="shared" si="45"/>
        <v>13151255.384666666</v>
      </c>
      <c r="CJ127" s="41">
        <f t="shared" si="46"/>
        <v>1119771.2860833334</v>
      </c>
      <c r="CK127" s="41">
        <f t="shared" si="47"/>
        <v>146125.05982962964</v>
      </c>
      <c r="CL127" s="68">
        <f t="shared" si="48"/>
        <v>1280061.0499999998</v>
      </c>
      <c r="CM127" s="41">
        <f t="shared" si="49"/>
        <v>227655.73</v>
      </c>
      <c r="CN127" s="41" t="str">
        <f t="shared" si="58"/>
        <v/>
      </c>
      <c r="CO127" s="39">
        <f t="shared" si="50"/>
        <v>490048471125</v>
      </c>
      <c r="CP127" s="78">
        <f t="shared" si="51"/>
        <v>0.66076658273599165</v>
      </c>
      <c r="CQ127" s="38">
        <f t="shared" si="52"/>
        <v>0</v>
      </c>
      <c r="CR127" s="38">
        <f t="shared" si="53"/>
        <v>0</v>
      </c>
      <c r="CT127" s="38">
        <f t="shared" si="54"/>
        <v>0</v>
      </c>
      <c r="CU127" s="38">
        <f t="shared" si="55"/>
        <v>460</v>
      </c>
      <c r="CV127" s="118">
        <f t="shared" si="59"/>
        <v>3.0612244897959178</v>
      </c>
      <c r="CW127" s="118">
        <f t="shared" si="60"/>
        <v>0.37296959600166596</v>
      </c>
      <c r="CZ127" s="118">
        <f t="shared" si="61"/>
        <v>0.99188947409077644</v>
      </c>
      <c r="DE127" s="125">
        <f t="shared" si="62"/>
        <v>0.8964760272778769</v>
      </c>
    </row>
    <row r="128" spans="1:109" s="38" customFormat="1" x14ac:dyDescent="0.25">
      <c r="A128" s="38">
        <v>125</v>
      </c>
      <c r="B128" s="38" t="s">
        <v>466</v>
      </c>
      <c r="C128" s="113"/>
      <c r="E128" s="38" t="s">
        <v>466</v>
      </c>
      <c r="F128" s="120" t="s">
        <v>171</v>
      </c>
      <c r="G128" s="118" t="s">
        <v>630</v>
      </c>
      <c r="H128" s="38">
        <v>180</v>
      </c>
      <c r="I128" s="38">
        <v>180</v>
      </c>
      <c r="J128" s="38">
        <v>400</v>
      </c>
      <c r="K128" s="38">
        <v>13.5</v>
      </c>
      <c r="L128" s="38">
        <v>13.5</v>
      </c>
      <c r="M128" s="38">
        <v>9.8000000000000007</v>
      </c>
      <c r="N128" s="38">
        <v>0</v>
      </c>
      <c r="O128" s="38">
        <v>0</v>
      </c>
      <c r="P128" s="163">
        <v>14478.026920923539</v>
      </c>
      <c r="Q128" s="39">
        <f t="shared" si="56"/>
        <v>1</v>
      </c>
      <c r="R128" s="40">
        <f t="shared" si="34"/>
        <v>2.2222222222222223</v>
      </c>
      <c r="S128" s="40">
        <f t="shared" si="35"/>
        <v>1</v>
      </c>
      <c r="T128" s="120" t="s">
        <v>208</v>
      </c>
      <c r="W128" s="118">
        <v>1</v>
      </c>
      <c r="X128" s="38">
        <v>0</v>
      </c>
      <c r="Y128" s="38">
        <v>0</v>
      </c>
      <c r="Z128" s="94">
        <v>421.24638616980081</v>
      </c>
      <c r="AA128" s="125">
        <v>0</v>
      </c>
      <c r="AB128" s="125">
        <v>0</v>
      </c>
      <c r="AE128" s="38">
        <v>20</v>
      </c>
      <c r="AF128" s="138">
        <v>460</v>
      </c>
      <c r="AG128" s="124">
        <v>210000</v>
      </c>
      <c r="AH128" s="94">
        <v>5.6441999999999997</v>
      </c>
      <c r="AI128" s="97">
        <v>5.2568237321193827</v>
      </c>
      <c r="AJ128" s="97">
        <v>9.2987954997459781</v>
      </c>
      <c r="AK128" s="125">
        <v>4.4904700000000002</v>
      </c>
      <c r="AL128" s="121">
        <v>0.8964760272778769</v>
      </c>
      <c r="AM128" s="114">
        <v>0.50923154511026247</v>
      </c>
      <c r="AN128" s="118">
        <f t="shared" si="57"/>
        <v>0.45651387252502307</v>
      </c>
      <c r="AO128" s="114">
        <v>0.48290878104832713</v>
      </c>
      <c r="AP128" s="177">
        <v>0.76972675927706968</v>
      </c>
      <c r="AQ128" s="173">
        <v>1.33</v>
      </c>
      <c r="AR128" s="94">
        <v>1</v>
      </c>
      <c r="AT128" s="97">
        <v>1</v>
      </c>
      <c r="AU128" s="38">
        <v>1</v>
      </c>
      <c r="AW128" s="38">
        <v>1</v>
      </c>
      <c r="BA128" s="38">
        <f t="shared" si="36"/>
        <v>0.76972675927706968</v>
      </c>
      <c r="BB128" s="79"/>
      <c r="BC128" s="94">
        <v>1</v>
      </c>
      <c r="BD128" s="94"/>
      <c r="BE128" s="97">
        <v>1</v>
      </c>
      <c r="BF128" s="38">
        <v>1</v>
      </c>
      <c r="BG128" s="40">
        <f t="shared" si="37"/>
        <v>1</v>
      </c>
      <c r="BH128" s="94"/>
      <c r="BI128" s="94"/>
      <c r="BJ128" s="94"/>
      <c r="BK128" s="40">
        <f t="shared" si="38"/>
        <v>1</v>
      </c>
      <c r="BL128" s="73"/>
      <c r="BM128" s="94">
        <v>1</v>
      </c>
      <c r="BO128" s="97">
        <v>1</v>
      </c>
      <c r="BP128" s="38">
        <v>1</v>
      </c>
      <c r="BQ128" s="40">
        <f t="shared" si="39"/>
        <v>1</v>
      </c>
      <c r="BR128" s="94">
        <v>1</v>
      </c>
      <c r="BS128" s="94">
        <v>1</v>
      </c>
      <c r="BT128" s="94">
        <v>1</v>
      </c>
      <c r="BU128" s="40">
        <f t="shared" si="40"/>
        <v>1</v>
      </c>
      <c r="BV128" s="82">
        <v>1</v>
      </c>
      <c r="BW128" s="94">
        <v>1</v>
      </c>
      <c r="BX128" s="48"/>
      <c r="BY128" s="97">
        <v>1</v>
      </c>
      <c r="BZ128" s="48">
        <v>1</v>
      </c>
      <c r="CA128" s="40">
        <f t="shared" si="41"/>
        <v>1</v>
      </c>
      <c r="CB128" s="94">
        <v>1</v>
      </c>
      <c r="CC128" s="94">
        <v>1</v>
      </c>
      <c r="CD128" s="94">
        <v>1</v>
      </c>
      <c r="CE128" s="40">
        <f t="shared" si="42"/>
        <v>1</v>
      </c>
      <c r="CF128" s="73"/>
      <c r="CG128" s="41">
        <f t="shared" si="43"/>
        <v>8515.4</v>
      </c>
      <c r="CH128" s="41">
        <f t="shared" si="44"/>
        <v>223954257.2166667</v>
      </c>
      <c r="CI128" s="41">
        <f t="shared" si="45"/>
        <v>13151255.384666666</v>
      </c>
      <c r="CJ128" s="41">
        <f t="shared" si="46"/>
        <v>1119771.2860833334</v>
      </c>
      <c r="CK128" s="41">
        <f t="shared" si="47"/>
        <v>146125.05982962964</v>
      </c>
      <c r="CL128" s="68">
        <f t="shared" si="48"/>
        <v>1280061.0499999998</v>
      </c>
      <c r="CM128" s="41">
        <f t="shared" si="49"/>
        <v>227655.73</v>
      </c>
      <c r="CN128" s="41" t="str">
        <f t="shared" si="58"/>
        <v/>
      </c>
      <c r="CO128" s="39">
        <f t="shared" si="50"/>
        <v>490048471125</v>
      </c>
      <c r="CP128" s="78">
        <f t="shared" si="51"/>
        <v>0.48290878104832713</v>
      </c>
      <c r="CQ128" s="38">
        <f t="shared" si="52"/>
        <v>0</v>
      </c>
      <c r="CR128" s="38">
        <f t="shared" si="53"/>
        <v>0</v>
      </c>
      <c r="CT128" s="38">
        <f t="shared" si="54"/>
        <v>0</v>
      </c>
      <c r="CU128" s="38">
        <f t="shared" si="55"/>
        <v>460</v>
      </c>
      <c r="CV128" s="118">
        <f t="shared" si="59"/>
        <v>3.0612244897959178</v>
      </c>
      <c r="CW128" s="118">
        <f t="shared" si="60"/>
        <v>0.37296959600166596</v>
      </c>
      <c r="CZ128" s="118">
        <f t="shared" si="61"/>
        <v>1.0578184149745795</v>
      </c>
      <c r="DE128" s="125">
        <f t="shared" si="62"/>
        <v>0.8964760272778769</v>
      </c>
    </row>
    <row r="129" spans="1:109" s="38" customFormat="1" x14ac:dyDescent="0.25">
      <c r="A129" s="38">
        <v>126</v>
      </c>
      <c r="B129" s="38" t="s">
        <v>467</v>
      </c>
      <c r="C129" s="113"/>
      <c r="E129" s="38" t="s">
        <v>467</v>
      </c>
      <c r="F129" s="120" t="s">
        <v>171</v>
      </c>
      <c r="G129" s="118" t="s">
        <v>630</v>
      </c>
      <c r="H129" s="38">
        <v>180</v>
      </c>
      <c r="I129" s="38">
        <v>180</v>
      </c>
      <c r="J129" s="38">
        <v>400</v>
      </c>
      <c r="K129" s="38">
        <v>13.5</v>
      </c>
      <c r="L129" s="38">
        <v>13.5</v>
      </c>
      <c r="M129" s="38">
        <v>9.8000000000000007</v>
      </c>
      <c r="N129" s="38">
        <v>0</v>
      </c>
      <c r="O129" s="38">
        <v>0</v>
      </c>
      <c r="P129" s="163">
        <v>18179.176660106998</v>
      </c>
      <c r="Q129" s="39">
        <f t="shared" si="56"/>
        <v>1</v>
      </c>
      <c r="R129" s="40">
        <f t="shared" si="34"/>
        <v>2.2222222222222223</v>
      </c>
      <c r="S129" s="40">
        <f t="shared" si="35"/>
        <v>1</v>
      </c>
      <c r="T129" s="120" t="s">
        <v>208</v>
      </c>
      <c r="W129" s="118">
        <v>1</v>
      </c>
      <c r="X129" s="38">
        <v>0</v>
      </c>
      <c r="Y129" s="38">
        <v>0</v>
      </c>
      <c r="Z129" s="94">
        <v>296.91623384302056</v>
      </c>
      <c r="AA129" s="125">
        <v>0</v>
      </c>
      <c r="AB129" s="125">
        <v>0</v>
      </c>
      <c r="AE129" s="38">
        <v>20</v>
      </c>
      <c r="AF129" s="138">
        <v>460</v>
      </c>
      <c r="AG129" s="124">
        <v>210000</v>
      </c>
      <c r="AH129" s="94">
        <v>5.6441999999999997</v>
      </c>
      <c r="AI129" s="97">
        <v>4.7303796685404107</v>
      </c>
      <c r="AJ129" s="97">
        <v>13.192555857592346</v>
      </c>
      <c r="AK129" s="125">
        <v>4.2911799999999998</v>
      </c>
      <c r="AL129" s="121">
        <v>0.8964760272778769</v>
      </c>
      <c r="AM129" s="114">
        <v>0.3407406455977201</v>
      </c>
      <c r="AN129" s="118">
        <f t="shared" si="57"/>
        <v>0.3054658202975431</v>
      </c>
      <c r="AO129" s="114">
        <v>0.32527283161211068</v>
      </c>
      <c r="AP129" s="177">
        <v>0.76972675927706968</v>
      </c>
      <c r="AQ129" s="173">
        <v>1.67</v>
      </c>
      <c r="AR129" s="94">
        <v>1</v>
      </c>
      <c r="AT129" s="97">
        <v>1</v>
      </c>
      <c r="AU129" s="38">
        <v>1</v>
      </c>
      <c r="AW129" s="38">
        <v>1</v>
      </c>
      <c r="BA129" s="38">
        <f t="shared" si="36"/>
        <v>0.76972675927706968</v>
      </c>
      <c r="BB129" s="79"/>
      <c r="BC129" s="94">
        <v>1</v>
      </c>
      <c r="BD129" s="94"/>
      <c r="BE129" s="97">
        <v>1</v>
      </c>
      <c r="BF129" s="38">
        <v>1</v>
      </c>
      <c r="BG129" s="40">
        <f t="shared" si="37"/>
        <v>1</v>
      </c>
      <c r="BH129" s="94"/>
      <c r="BI129" s="94"/>
      <c r="BJ129" s="94"/>
      <c r="BK129" s="40">
        <f t="shared" si="38"/>
        <v>1</v>
      </c>
      <c r="BL129" s="73"/>
      <c r="BM129" s="94">
        <v>1</v>
      </c>
      <c r="BO129" s="97">
        <v>1</v>
      </c>
      <c r="BP129" s="38">
        <v>1</v>
      </c>
      <c r="BQ129" s="40">
        <f t="shared" si="39"/>
        <v>1</v>
      </c>
      <c r="BR129" s="94">
        <v>1</v>
      </c>
      <c r="BS129" s="94">
        <v>1</v>
      </c>
      <c r="BT129" s="94">
        <v>1</v>
      </c>
      <c r="BU129" s="40">
        <f t="shared" si="40"/>
        <v>1</v>
      </c>
      <c r="BV129" s="82">
        <v>1</v>
      </c>
      <c r="BW129" s="94">
        <v>1</v>
      </c>
      <c r="BX129" s="48"/>
      <c r="BY129" s="97">
        <v>1</v>
      </c>
      <c r="BZ129" s="48">
        <v>1</v>
      </c>
      <c r="CA129" s="40">
        <f t="shared" si="41"/>
        <v>1</v>
      </c>
      <c r="CB129" s="94">
        <v>1</v>
      </c>
      <c r="CC129" s="94">
        <v>1</v>
      </c>
      <c r="CD129" s="94">
        <v>1</v>
      </c>
      <c r="CE129" s="40">
        <f t="shared" si="42"/>
        <v>1</v>
      </c>
      <c r="CF129" s="73"/>
      <c r="CG129" s="41">
        <f t="shared" si="43"/>
        <v>8515.4</v>
      </c>
      <c r="CH129" s="41">
        <f t="shared" si="44"/>
        <v>223954257.2166667</v>
      </c>
      <c r="CI129" s="41">
        <f t="shared" si="45"/>
        <v>13151255.384666666</v>
      </c>
      <c r="CJ129" s="41">
        <f t="shared" si="46"/>
        <v>1119771.2860833334</v>
      </c>
      <c r="CK129" s="41">
        <f t="shared" si="47"/>
        <v>146125.05982962964</v>
      </c>
      <c r="CL129" s="68">
        <f t="shared" si="48"/>
        <v>1280061.0499999998</v>
      </c>
      <c r="CM129" s="41">
        <f t="shared" si="49"/>
        <v>227655.73</v>
      </c>
      <c r="CN129" s="41" t="str">
        <f t="shared" si="58"/>
        <v/>
      </c>
      <c r="CO129" s="39">
        <f t="shared" si="50"/>
        <v>490048471125</v>
      </c>
      <c r="CP129" s="78">
        <f t="shared" si="51"/>
        <v>0.32527283161211068</v>
      </c>
      <c r="CQ129" s="38">
        <f t="shared" si="52"/>
        <v>0</v>
      </c>
      <c r="CR129" s="38">
        <f t="shared" si="53"/>
        <v>0</v>
      </c>
      <c r="CT129" s="38">
        <f t="shared" si="54"/>
        <v>0</v>
      </c>
      <c r="CU129" s="38">
        <f t="shared" si="55"/>
        <v>460</v>
      </c>
      <c r="CV129" s="118">
        <f t="shared" si="59"/>
        <v>3.0612244897959178</v>
      </c>
      <c r="CW129" s="118">
        <f t="shared" si="60"/>
        <v>0.37296959600166596</v>
      </c>
      <c r="CZ129" s="118">
        <f t="shared" si="61"/>
        <v>1.0648419888525475</v>
      </c>
      <c r="DE129" s="125">
        <f t="shared" si="62"/>
        <v>0.8964760272778769</v>
      </c>
    </row>
    <row r="130" spans="1:109" s="38" customFormat="1" x14ac:dyDescent="0.25">
      <c r="A130" s="38">
        <v>127</v>
      </c>
      <c r="B130" s="38" t="s">
        <v>468</v>
      </c>
      <c r="C130" s="113"/>
      <c r="E130" s="38" t="s">
        <v>468</v>
      </c>
      <c r="F130" s="120" t="s">
        <v>171</v>
      </c>
      <c r="G130" s="118" t="s">
        <v>630</v>
      </c>
      <c r="H130" s="38">
        <v>180</v>
      </c>
      <c r="I130" s="38">
        <v>180</v>
      </c>
      <c r="J130" s="38">
        <v>400</v>
      </c>
      <c r="K130" s="38">
        <v>13.5</v>
      </c>
      <c r="L130" s="38">
        <v>13.5</v>
      </c>
      <c r="M130" s="38">
        <v>9.8000000000000007</v>
      </c>
      <c r="N130" s="38">
        <v>0</v>
      </c>
      <c r="O130" s="38">
        <v>0</v>
      </c>
      <c r="P130" s="163">
        <v>21771.469054020359</v>
      </c>
      <c r="Q130" s="39">
        <f t="shared" si="56"/>
        <v>1</v>
      </c>
      <c r="R130" s="40">
        <f t="shared" si="34"/>
        <v>2.2222222222222223</v>
      </c>
      <c r="S130" s="40">
        <f t="shared" si="35"/>
        <v>1</v>
      </c>
      <c r="T130" s="120" t="s">
        <v>208</v>
      </c>
      <c r="W130" s="118">
        <v>1</v>
      </c>
      <c r="X130" s="38">
        <v>0</v>
      </c>
      <c r="Y130" s="38">
        <v>0</v>
      </c>
      <c r="Z130" s="94">
        <v>219.56220494734481</v>
      </c>
      <c r="AA130" s="125">
        <v>0</v>
      </c>
      <c r="AB130" s="125">
        <v>0</v>
      </c>
      <c r="AE130" s="38">
        <v>20</v>
      </c>
      <c r="AF130" s="138">
        <v>460</v>
      </c>
      <c r="AG130" s="124">
        <v>210000</v>
      </c>
      <c r="AH130" s="94">
        <v>5.6441999999999997</v>
      </c>
      <c r="AI130" s="97">
        <v>4.4601073314728632</v>
      </c>
      <c r="AJ130" s="97">
        <v>17.840429325891453</v>
      </c>
      <c r="AK130" s="125">
        <v>4.0622400000000001</v>
      </c>
      <c r="AL130" s="121">
        <v>0.8964760272778769</v>
      </c>
      <c r="AM130" s="114">
        <v>0.24216681791003478</v>
      </c>
      <c r="AN130" s="118">
        <f t="shared" si="57"/>
        <v>0.21709674685851299</v>
      </c>
      <c r="AO130" s="114">
        <v>0.22769855622838367</v>
      </c>
      <c r="AP130" s="177">
        <v>0.76972675927706968</v>
      </c>
      <c r="AQ130" s="173">
        <v>2</v>
      </c>
      <c r="AR130" s="94">
        <v>1</v>
      </c>
      <c r="AT130" s="97">
        <v>1</v>
      </c>
      <c r="AU130" s="38">
        <v>1</v>
      </c>
      <c r="AW130" s="38">
        <v>1</v>
      </c>
      <c r="BA130" s="38">
        <f t="shared" si="36"/>
        <v>0.76972675927706968</v>
      </c>
      <c r="BB130" s="79"/>
      <c r="BC130" s="94">
        <v>1</v>
      </c>
      <c r="BD130" s="94"/>
      <c r="BE130" s="97">
        <v>1</v>
      </c>
      <c r="BF130" s="38">
        <v>1</v>
      </c>
      <c r="BG130" s="40">
        <f t="shared" si="37"/>
        <v>1</v>
      </c>
      <c r="BH130" s="94"/>
      <c r="BI130" s="94"/>
      <c r="BJ130" s="94"/>
      <c r="BK130" s="40">
        <f t="shared" si="38"/>
        <v>1</v>
      </c>
      <c r="BL130" s="73"/>
      <c r="BM130" s="94">
        <v>1</v>
      </c>
      <c r="BO130" s="97">
        <v>1</v>
      </c>
      <c r="BP130" s="38">
        <v>1</v>
      </c>
      <c r="BQ130" s="40">
        <f t="shared" si="39"/>
        <v>1</v>
      </c>
      <c r="BR130" s="94">
        <v>1</v>
      </c>
      <c r="BS130" s="94">
        <v>1</v>
      </c>
      <c r="BT130" s="94">
        <v>1</v>
      </c>
      <c r="BU130" s="40">
        <f t="shared" si="40"/>
        <v>1</v>
      </c>
      <c r="BV130" s="82">
        <v>1</v>
      </c>
      <c r="BW130" s="94">
        <v>1</v>
      </c>
      <c r="BX130" s="48"/>
      <c r="BY130" s="97">
        <v>1</v>
      </c>
      <c r="BZ130" s="48">
        <v>1</v>
      </c>
      <c r="CA130" s="40">
        <f t="shared" si="41"/>
        <v>1</v>
      </c>
      <c r="CB130" s="94">
        <v>1</v>
      </c>
      <c r="CC130" s="94">
        <v>1</v>
      </c>
      <c r="CD130" s="94">
        <v>1</v>
      </c>
      <c r="CE130" s="40">
        <f t="shared" si="42"/>
        <v>1</v>
      </c>
      <c r="CF130" s="73"/>
      <c r="CG130" s="41">
        <f t="shared" si="43"/>
        <v>8515.4</v>
      </c>
      <c r="CH130" s="41">
        <f t="shared" si="44"/>
        <v>223954257.2166667</v>
      </c>
      <c r="CI130" s="41">
        <f t="shared" si="45"/>
        <v>13151255.384666666</v>
      </c>
      <c r="CJ130" s="41">
        <f t="shared" si="46"/>
        <v>1119771.2860833334</v>
      </c>
      <c r="CK130" s="41">
        <f t="shared" si="47"/>
        <v>146125.05982962964</v>
      </c>
      <c r="CL130" s="68">
        <f t="shared" si="48"/>
        <v>1280061.0499999998</v>
      </c>
      <c r="CM130" s="41">
        <f t="shared" si="49"/>
        <v>227655.73</v>
      </c>
      <c r="CN130" s="41" t="str">
        <f t="shared" si="58"/>
        <v/>
      </c>
      <c r="CO130" s="39">
        <f t="shared" si="50"/>
        <v>490048471125</v>
      </c>
      <c r="CP130" s="78">
        <f t="shared" si="51"/>
        <v>0.22769855622838367</v>
      </c>
      <c r="CQ130" s="38">
        <f t="shared" si="52"/>
        <v>0</v>
      </c>
      <c r="CR130" s="38">
        <f t="shared" si="53"/>
        <v>0</v>
      </c>
      <c r="CT130" s="38">
        <f t="shared" si="54"/>
        <v>0</v>
      </c>
      <c r="CU130" s="38">
        <f t="shared" si="55"/>
        <v>460</v>
      </c>
      <c r="CV130" s="118">
        <f t="shared" si="59"/>
        <v>3.0612244897959178</v>
      </c>
      <c r="CW130" s="118">
        <f t="shared" si="60"/>
        <v>0.37296959600166596</v>
      </c>
      <c r="CZ130" s="118">
        <f t="shared" si="61"/>
        <v>1.0488344921021784</v>
      </c>
      <c r="DE130" s="125">
        <f t="shared" si="62"/>
        <v>0.8964760272778769</v>
      </c>
    </row>
    <row r="131" spans="1:109" s="38" customFormat="1" x14ac:dyDescent="0.25">
      <c r="A131" s="38">
        <v>128</v>
      </c>
      <c r="B131" s="38" t="s">
        <v>469</v>
      </c>
      <c r="C131" s="113"/>
      <c r="E131" s="38" t="s">
        <v>469</v>
      </c>
      <c r="F131" s="120" t="s">
        <v>171</v>
      </c>
      <c r="G131" s="118" t="s">
        <v>630</v>
      </c>
      <c r="H131" s="38">
        <v>180</v>
      </c>
      <c r="I131" s="38">
        <v>180</v>
      </c>
      <c r="J131" s="38">
        <v>400</v>
      </c>
      <c r="K131" s="38">
        <v>13.5</v>
      </c>
      <c r="L131" s="38">
        <v>13.5</v>
      </c>
      <c r="M131" s="38">
        <v>9.8000000000000007</v>
      </c>
      <c r="N131" s="38">
        <v>0</v>
      </c>
      <c r="O131" s="38">
        <v>0</v>
      </c>
      <c r="P131" s="163">
        <v>27214.336317525449</v>
      </c>
      <c r="Q131" s="39">
        <f t="shared" si="56"/>
        <v>1</v>
      </c>
      <c r="R131" s="40">
        <f t="shared" si="34"/>
        <v>2.2222222222222223</v>
      </c>
      <c r="S131" s="40">
        <f t="shared" si="35"/>
        <v>1</v>
      </c>
      <c r="T131" s="120" t="s">
        <v>208</v>
      </c>
      <c r="W131" s="118">
        <v>1</v>
      </c>
      <c r="X131" s="38">
        <v>0</v>
      </c>
      <c r="Y131" s="38">
        <v>0</v>
      </c>
      <c r="Z131" s="94">
        <v>148.25198570835161</v>
      </c>
      <c r="AA131" s="125">
        <v>0</v>
      </c>
      <c r="AB131" s="125">
        <v>0</v>
      </c>
      <c r="AE131" s="38">
        <v>20</v>
      </c>
      <c r="AF131" s="138">
        <v>460</v>
      </c>
      <c r="AG131" s="124">
        <v>210000</v>
      </c>
      <c r="AH131" s="94">
        <v>5.6441999999999997</v>
      </c>
      <c r="AI131" s="97">
        <v>4.2274876589709889</v>
      </c>
      <c r="AJ131" s="97">
        <v>26.421797868568685</v>
      </c>
      <c r="AK131" s="125">
        <v>3.8572099999999998</v>
      </c>
      <c r="AL131" s="121">
        <v>0.8964760272778769</v>
      </c>
      <c r="AM131" s="114">
        <v>0.1557479177030327</v>
      </c>
      <c r="AN131" s="118">
        <f t="shared" si="57"/>
        <v>0.13962427451921647</v>
      </c>
      <c r="AO131" s="114">
        <v>0.14598590221555394</v>
      </c>
      <c r="AP131" s="177">
        <v>0.76972675927706968</v>
      </c>
      <c r="AQ131" s="173">
        <v>2.5</v>
      </c>
      <c r="AR131" s="94">
        <v>1</v>
      </c>
      <c r="AT131" s="97">
        <v>1</v>
      </c>
      <c r="AU131" s="38">
        <v>1</v>
      </c>
      <c r="AW131" s="38">
        <v>1</v>
      </c>
      <c r="BA131" s="38">
        <f t="shared" si="36"/>
        <v>0.76972675927706968</v>
      </c>
      <c r="BB131" s="79"/>
      <c r="BC131" s="94">
        <v>1</v>
      </c>
      <c r="BD131" s="94"/>
      <c r="BE131" s="97">
        <v>1</v>
      </c>
      <c r="BF131" s="38">
        <v>1</v>
      </c>
      <c r="BG131" s="40">
        <f t="shared" si="37"/>
        <v>1</v>
      </c>
      <c r="BH131" s="94"/>
      <c r="BI131" s="94"/>
      <c r="BJ131" s="94"/>
      <c r="BK131" s="40">
        <f t="shared" si="38"/>
        <v>1</v>
      </c>
      <c r="BL131" s="73"/>
      <c r="BM131" s="94">
        <v>1</v>
      </c>
      <c r="BO131" s="97">
        <v>1</v>
      </c>
      <c r="BP131" s="38">
        <v>1</v>
      </c>
      <c r="BQ131" s="40">
        <f t="shared" si="39"/>
        <v>1</v>
      </c>
      <c r="BR131" s="94">
        <v>1</v>
      </c>
      <c r="BS131" s="94">
        <v>1</v>
      </c>
      <c r="BT131" s="94">
        <v>1</v>
      </c>
      <c r="BU131" s="40">
        <f t="shared" si="40"/>
        <v>1</v>
      </c>
      <c r="BV131" s="82">
        <v>1</v>
      </c>
      <c r="BW131" s="94">
        <v>1</v>
      </c>
      <c r="BX131" s="48"/>
      <c r="BY131" s="97">
        <v>1</v>
      </c>
      <c r="BZ131" s="48">
        <v>1</v>
      </c>
      <c r="CA131" s="40">
        <f t="shared" si="41"/>
        <v>1</v>
      </c>
      <c r="CB131" s="94">
        <v>1</v>
      </c>
      <c r="CC131" s="94">
        <v>1</v>
      </c>
      <c r="CD131" s="94">
        <v>1</v>
      </c>
      <c r="CE131" s="40">
        <f t="shared" si="42"/>
        <v>1</v>
      </c>
      <c r="CF131" s="73"/>
      <c r="CG131" s="41">
        <f t="shared" si="43"/>
        <v>8515.4</v>
      </c>
      <c r="CH131" s="41">
        <f t="shared" si="44"/>
        <v>223954257.2166667</v>
      </c>
      <c r="CI131" s="41">
        <f t="shared" si="45"/>
        <v>13151255.384666666</v>
      </c>
      <c r="CJ131" s="41">
        <f t="shared" si="46"/>
        <v>1119771.2860833334</v>
      </c>
      <c r="CK131" s="41">
        <f t="shared" si="47"/>
        <v>146125.05982962964</v>
      </c>
      <c r="CL131" s="68">
        <f t="shared" si="48"/>
        <v>1280061.0499999998</v>
      </c>
      <c r="CM131" s="41">
        <f t="shared" si="49"/>
        <v>227655.73</v>
      </c>
      <c r="CN131" s="41" t="str">
        <f t="shared" si="58"/>
        <v/>
      </c>
      <c r="CO131" s="39">
        <f t="shared" si="50"/>
        <v>490048471125</v>
      </c>
      <c r="CP131" s="78">
        <f t="shared" si="51"/>
        <v>0.14598590221555394</v>
      </c>
      <c r="CQ131" s="38">
        <f t="shared" si="52"/>
        <v>0</v>
      </c>
      <c r="CR131" s="38">
        <f t="shared" si="53"/>
        <v>0</v>
      </c>
      <c r="CT131" s="38">
        <f t="shared" si="54"/>
        <v>0</v>
      </c>
      <c r="CU131" s="38">
        <f t="shared" si="55"/>
        <v>460</v>
      </c>
      <c r="CV131" s="118">
        <f t="shared" si="59"/>
        <v>3.0612244897959178</v>
      </c>
      <c r="CW131" s="118">
        <f t="shared" si="60"/>
        <v>0.37296959600166596</v>
      </c>
      <c r="CZ131" s="118">
        <f t="shared" si="61"/>
        <v>1.0455624762831761</v>
      </c>
      <c r="DE131" s="125">
        <f t="shared" si="62"/>
        <v>0.8964760272778769</v>
      </c>
    </row>
    <row r="132" spans="1:109" s="38" customFormat="1" x14ac:dyDescent="0.25">
      <c r="A132" s="38">
        <v>129</v>
      </c>
      <c r="B132" s="38" t="s">
        <v>470</v>
      </c>
      <c r="C132" s="113"/>
      <c r="E132" s="38" t="s">
        <v>470</v>
      </c>
      <c r="F132" s="120" t="s">
        <v>171</v>
      </c>
      <c r="G132" s="118" t="s">
        <v>630</v>
      </c>
      <c r="H132" s="38">
        <v>180</v>
      </c>
      <c r="I132" s="38">
        <v>180</v>
      </c>
      <c r="J132" s="38">
        <v>400</v>
      </c>
      <c r="K132" s="38">
        <v>13.5</v>
      </c>
      <c r="L132" s="38">
        <v>13.5</v>
      </c>
      <c r="M132" s="38">
        <v>6.8</v>
      </c>
      <c r="N132" s="38">
        <v>0</v>
      </c>
      <c r="O132" s="38">
        <v>0</v>
      </c>
      <c r="P132" s="163">
        <v>3401.0483023502402</v>
      </c>
      <c r="Q132" s="39">
        <f t="shared" si="56"/>
        <v>2</v>
      </c>
      <c r="R132" s="40">
        <f t="shared" ref="R132:R195" si="63">J132/H132</f>
        <v>2.2222222222222223</v>
      </c>
      <c r="S132" s="40">
        <f t="shared" ref="S132:S195" si="64">I132/H132</f>
        <v>1</v>
      </c>
      <c r="T132" s="120" t="s">
        <v>208</v>
      </c>
      <c r="W132" s="118">
        <v>1</v>
      </c>
      <c r="X132" s="38">
        <v>0</v>
      </c>
      <c r="Y132" s="38">
        <v>0</v>
      </c>
      <c r="Z132" s="94">
        <v>922.66494421099321</v>
      </c>
      <c r="AA132" s="125">
        <v>0</v>
      </c>
      <c r="AB132" s="125">
        <v>0</v>
      </c>
      <c r="AE132" s="38">
        <v>20</v>
      </c>
      <c r="AF132" s="138">
        <v>460</v>
      </c>
      <c r="AG132" s="124">
        <v>210000</v>
      </c>
      <c r="AH132" s="94">
        <v>3.0047999999999999</v>
      </c>
      <c r="AI132" s="97">
        <v>40.972427162657347</v>
      </c>
      <c r="AJ132" s="97">
        <v>3.6875184446391609</v>
      </c>
      <c r="AK132" s="125">
        <v>3.14398</v>
      </c>
      <c r="AL132" s="121">
        <v>0.87128800210660096</v>
      </c>
      <c r="AM132" s="114">
        <v>1.132620775381286</v>
      </c>
      <c r="AN132" s="118">
        <f t="shared" si="57"/>
        <v>0.9868388925263899</v>
      </c>
      <c r="AO132" s="114">
        <v>0.8526004811096346</v>
      </c>
      <c r="AP132" s="177">
        <v>1.0537681505147192</v>
      </c>
      <c r="AQ132" s="173">
        <v>0.3</v>
      </c>
      <c r="AR132" s="94">
        <v>1</v>
      </c>
      <c r="AT132" s="97">
        <v>1</v>
      </c>
      <c r="AU132" s="38">
        <v>1</v>
      </c>
      <c r="AW132" s="38">
        <v>1</v>
      </c>
      <c r="BA132" s="38">
        <f t="shared" ref="BA132:BA195" si="65">AP132</f>
        <v>1.0537681505147192</v>
      </c>
      <c r="BB132" s="79"/>
      <c r="BC132" s="94">
        <v>1</v>
      </c>
      <c r="BD132" s="94"/>
      <c r="BE132" s="97">
        <v>1</v>
      </c>
      <c r="BF132" s="38">
        <v>1</v>
      </c>
      <c r="BG132" s="40">
        <f t="shared" ref="BG132:BG195" si="66">IF(BE132=0,0,BF132/BE132)</f>
        <v>1</v>
      </c>
      <c r="BH132" s="94"/>
      <c r="BI132" s="94"/>
      <c r="BJ132" s="94"/>
      <c r="BK132" s="40">
        <f t="shared" ref="BK132:BK195" si="67">IF(BC132=0,0,SQRT(BE132/BC132))</f>
        <v>1</v>
      </c>
      <c r="BL132" s="73"/>
      <c r="BM132" s="94">
        <v>1</v>
      </c>
      <c r="BO132" s="97">
        <v>1</v>
      </c>
      <c r="BP132" s="38">
        <v>1</v>
      </c>
      <c r="BQ132" s="40">
        <f t="shared" ref="BQ132:BQ195" si="68">IF(BO132=0,0,BP132/BO132)</f>
        <v>1</v>
      </c>
      <c r="BR132" s="94">
        <v>1</v>
      </c>
      <c r="BS132" s="94">
        <v>1</v>
      </c>
      <c r="BT132" s="94">
        <v>1</v>
      </c>
      <c r="BU132" s="40">
        <f t="shared" ref="BU132:BU195" si="69">IF(BM132=0,0,SQRT(BO132/BM132))</f>
        <v>1</v>
      </c>
      <c r="BV132" s="82">
        <v>1</v>
      </c>
      <c r="BW132" s="94">
        <v>1</v>
      </c>
      <c r="BX132" s="48"/>
      <c r="BY132" s="97">
        <v>1</v>
      </c>
      <c r="BZ132" s="48">
        <v>1</v>
      </c>
      <c r="CA132" s="40">
        <f t="shared" ref="CA132:CA195" si="70">IF(BY132=0,0,BZ132/BY132)</f>
        <v>1</v>
      </c>
      <c r="CB132" s="94">
        <v>1</v>
      </c>
      <c r="CC132" s="94">
        <v>1</v>
      </c>
      <c r="CD132" s="94">
        <v>1</v>
      </c>
      <c r="CE132" s="40">
        <f t="shared" ref="CE132:CE195" si="71">IF(BW132=0,0,SQRT(BY132/BW132))</f>
        <v>1</v>
      </c>
      <c r="CF132" s="73"/>
      <c r="CG132" s="41">
        <f t="shared" ref="CG132:CG195" si="72">N132^2*(4-PI())+2*L132*I132+(J132-2*L132)*M132</f>
        <v>7396.4</v>
      </c>
      <c r="CH132" s="41">
        <f t="shared" ref="CH132:CH195" si="73">(1/12)*(I132*J132^3-(I132-M132)*(J132-2*L132)^3)+0.03*N132^4+0.2146*N132^2*(J132-2*L132-0.4468*N132)^2</f>
        <v>210980477.9666667</v>
      </c>
      <c r="CI132" s="41">
        <f t="shared" ref="CI132:CI195" si="74">(1/12)*(2*L132*I132^3+(J132-2*L132)*M132^3)+0.03*N132^4+0.2146*N132^2*(M132+0.4468*N132)^2</f>
        <v>13131773.594666667</v>
      </c>
      <c r="CJ132" s="41">
        <f t="shared" ref="CJ132:CJ195" si="75">CH132/(J132/2)</f>
        <v>1054902.3898333334</v>
      </c>
      <c r="CK132" s="41">
        <f t="shared" ref="CK132:CK195" si="76">CI132/(I132/2)</f>
        <v>145908.5954962963</v>
      </c>
      <c r="CL132" s="68">
        <f t="shared" ref="CL132:CL195" si="77">M132*J132^2/4+(I132-M132)*(J132-L132)*L132+(4-PI())*N132^2*(J132-2*L132)/2+(3*PI()-10)*N132^3/3</f>
        <v>1175714.2999999998</v>
      </c>
      <c r="CM132" s="41">
        <f t="shared" ref="CM132:CM195" si="78">I132^2*L132/2+(J132-2*L132)*M132^2/4+N132^3*(10/3-PI())+(2-PI()/2)*M132*N132^2</f>
        <v>223011.88</v>
      </c>
      <c r="CN132" s="41" t="str">
        <f t="shared" si="58"/>
        <v/>
      </c>
      <c r="CO132" s="39">
        <f t="shared" ref="CO132:CO195" si="79">1/24*(J132-L132)^2*I132^3*L132</f>
        <v>490048471125</v>
      </c>
      <c r="CP132" s="78">
        <f t="shared" ref="CP132:CP195" si="80">AK132*Z132*1000/(CU132*CG132)</f>
        <v>0.85260048110963449</v>
      </c>
      <c r="CQ132" s="38">
        <f t="shared" ref="CQ132:CQ195" si="81">AK132*AA132*1000000/(CU132*CL132)</f>
        <v>0</v>
      </c>
      <c r="CR132" s="38">
        <f t="shared" ref="CR132:CR195" si="82">AK132*AB132*1000000/(CU132*CM132)</f>
        <v>0</v>
      </c>
      <c r="CT132" s="38">
        <f t="shared" ref="CT132:CT195" si="83">IF(AND(CR132=0,CQ132=0),0,IF(CP132=0,90,IF(AND(CP132&lt;&gt;0,CQ132&lt;&gt;0,CR132=0),ATAN(CQ132/CP132)/PI()*180,IF(AND(CP132&lt;&gt;0,CQ132=0,CR132&lt;&gt;0),ATAN(CR132/CP132)/PI()*180,ATAN(CQ132/CP132/COS(CS132/180*PI()))/PI()*180))))</f>
        <v>0</v>
      </c>
      <c r="CU132" s="38">
        <f t="shared" ref="CU132:CU195" si="84">IF(AE132=20,1,IF(AE132=350,1,IF(AE132=450,0.89,IF(AE132=550,0.625,0.23))))*AF132</f>
        <v>460</v>
      </c>
      <c r="CV132" s="118">
        <f t="shared" si="59"/>
        <v>4.4117647058823533</v>
      </c>
      <c r="CW132" s="118">
        <f t="shared" si="60"/>
        <v>0.7162629757785467</v>
      </c>
      <c r="CZ132" s="118">
        <f t="shared" si="61"/>
        <v>0.86397130024629065</v>
      </c>
      <c r="DE132" s="125">
        <f t="shared" si="62"/>
        <v>0.87128800210660096</v>
      </c>
    </row>
    <row r="133" spans="1:109" s="38" customFormat="1" x14ac:dyDescent="0.25">
      <c r="A133" s="38">
        <v>130</v>
      </c>
      <c r="B133" s="38" t="s">
        <v>471</v>
      </c>
      <c r="C133" s="113"/>
      <c r="E133" s="38" t="s">
        <v>471</v>
      </c>
      <c r="F133" s="120" t="s">
        <v>171</v>
      </c>
      <c r="G133" s="118" t="s">
        <v>630</v>
      </c>
      <c r="H133" s="38">
        <v>180</v>
      </c>
      <c r="I133" s="38">
        <v>180</v>
      </c>
      <c r="J133" s="38">
        <v>400</v>
      </c>
      <c r="K133" s="38">
        <v>13.5</v>
      </c>
      <c r="L133" s="38">
        <v>13.5</v>
      </c>
      <c r="M133" s="38">
        <v>6.8</v>
      </c>
      <c r="N133" s="38">
        <v>0</v>
      </c>
      <c r="O133" s="38">
        <v>0</v>
      </c>
      <c r="P133" s="163">
        <v>5668.4138372504003</v>
      </c>
      <c r="Q133" s="39">
        <f t="shared" ref="Q133:Q196" si="85">MAX(IF((H133/2/K133)&lt;145/SQRT(AF133),1,IF((H133/2/K133)&lt;170/SQRT(AF133),2,IF((H133/2/K133)&lt;200/SQRT(AF133),3,4))),IF(((J133-2*K133)/M133)&lt;1100/SQRT(AF133),1,IF(((J133-2*K133)/M133)&lt;1700/SQRT(AF133),2,IF(((J133-2*K133)/M133)&lt;1900/SQRT(AF133),3,4))))</f>
        <v>2</v>
      </c>
      <c r="R133" s="40">
        <f t="shared" si="63"/>
        <v>2.2222222222222223</v>
      </c>
      <c r="S133" s="40">
        <f t="shared" si="64"/>
        <v>1</v>
      </c>
      <c r="T133" s="120" t="s">
        <v>208</v>
      </c>
      <c r="W133" s="118">
        <v>1</v>
      </c>
      <c r="X133" s="38">
        <v>0</v>
      </c>
      <c r="Y133" s="38">
        <v>0</v>
      </c>
      <c r="Z133" s="94">
        <v>819.47013538974409</v>
      </c>
      <c r="AA133" s="125">
        <v>0</v>
      </c>
      <c r="AB133" s="125">
        <v>0</v>
      </c>
      <c r="AE133" s="38">
        <v>20</v>
      </c>
      <c r="AF133" s="138">
        <v>460</v>
      </c>
      <c r="AG133" s="124">
        <v>210000</v>
      </c>
      <c r="AH133" s="94">
        <v>3.0047999999999999</v>
      </c>
      <c r="AI133" s="97">
        <v>16.607531394084685</v>
      </c>
      <c r="AJ133" s="97">
        <v>4.1518828485211703</v>
      </c>
      <c r="AK133" s="125">
        <v>3.2419799999999999</v>
      </c>
      <c r="AL133" s="121">
        <v>0.87128800210660096</v>
      </c>
      <c r="AM133" s="114">
        <v>1.0245809323630557</v>
      </c>
      <c r="AN133" s="118">
        <f t="shared" ref="AN133:AN196" si="86">AM133*AL133</f>
        <v>0.89270507355512529</v>
      </c>
      <c r="AO133" s="114">
        <v>0.78084573151064163</v>
      </c>
      <c r="AP133" s="177">
        <v>1.0537681505147192</v>
      </c>
      <c r="AQ133" s="173">
        <v>0.5</v>
      </c>
      <c r="AR133" s="94">
        <v>1</v>
      </c>
      <c r="AT133" s="97">
        <v>1</v>
      </c>
      <c r="AU133" s="38">
        <v>1</v>
      </c>
      <c r="AW133" s="38">
        <v>1</v>
      </c>
      <c r="BA133" s="38">
        <f t="shared" si="65"/>
        <v>1.0537681505147192</v>
      </c>
      <c r="BB133" s="79"/>
      <c r="BC133" s="94">
        <v>1</v>
      </c>
      <c r="BD133" s="94"/>
      <c r="BE133" s="97">
        <v>1</v>
      </c>
      <c r="BF133" s="38">
        <v>1</v>
      </c>
      <c r="BG133" s="40">
        <f t="shared" si="66"/>
        <v>1</v>
      </c>
      <c r="BH133" s="94"/>
      <c r="BI133" s="94"/>
      <c r="BJ133" s="94"/>
      <c r="BK133" s="40">
        <f t="shared" si="67"/>
        <v>1</v>
      </c>
      <c r="BL133" s="73"/>
      <c r="BM133" s="94">
        <v>1</v>
      </c>
      <c r="BO133" s="97">
        <v>1</v>
      </c>
      <c r="BP133" s="38">
        <v>1</v>
      </c>
      <c r="BQ133" s="40">
        <f t="shared" si="68"/>
        <v>1</v>
      </c>
      <c r="BR133" s="94">
        <v>1</v>
      </c>
      <c r="BS133" s="94">
        <v>1</v>
      </c>
      <c r="BT133" s="94">
        <v>1</v>
      </c>
      <c r="BU133" s="40">
        <f t="shared" si="69"/>
        <v>1</v>
      </c>
      <c r="BV133" s="82">
        <v>1</v>
      </c>
      <c r="BW133" s="94">
        <v>1</v>
      </c>
      <c r="BX133" s="48"/>
      <c r="BY133" s="97">
        <v>1</v>
      </c>
      <c r="BZ133" s="48">
        <v>1</v>
      </c>
      <c r="CA133" s="40">
        <f t="shared" si="70"/>
        <v>1</v>
      </c>
      <c r="CB133" s="94">
        <v>1</v>
      </c>
      <c r="CC133" s="94">
        <v>1</v>
      </c>
      <c r="CD133" s="94">
        <v>1</v>
      </c>
      <c r="CE133" s="40">
        <f t="shared" si="71"/>
        <v>1</v>
      </c>
      <c r="CF133" s="73"/>
      <c r="CG133" s="41">
        <f t="shared" si="72"/>
        <v>7396.4</v>
      </c>
      <c r="CH133" s="41">
        <f t="shared" si="73"/>
        <v>210980477.9666667</v>
      </c>
      <c r="CI133" s="41">
        <f t="shared" si="74"/>
        <v>13131773.594666667</v>
      </c>
      <c r="CJ133" s="41">
        <f t="shared" si="75"/>
        <v>1054902.3898333334</v>
      </c>
      <c r="CK133" s="41">
        <f t="shared" si="76"/>
        <v>145908.5954962963</v>
      </c>
      <c r="CL133" s="68">
        <f t="shared" si="77"/>
        <v>1175714.2999999998</v>
      </c>
      <c r="CM133" s="41">
        <f t="shared" si="78"/>
        <v>223011.88</v>
      </c>
      <c r="CN133" s="41" t="str">
        <f t="shared" ref="CN133:CN196" si="87">IF(E133="IPE120",17020,IF(E133="IPE220",90620,IF(E133="IPE270",158680,IF(E133="IPE360",374330,IF(E133="IPE400",509600,IF(E133="IPE600",1659330,IF(E133="HEA120",59800,IF(E133="HEA240",412430,IF(E133="HEA300",847130,IF(E133="HEA400",1926360,IF(E133="HEA500",3199230,IF(E133="HEA600",3725480,IF(E133="HEA1000",8423130,"")))))))))))))</f>
        <v/>
      </c>
      <c r="CO133" s="39">
        <f t="shared" si="79"/>
        <v>490048471125</v>
      </c>
      <c r="CP133" s="78">
        <f t="shared" si="80"/>
        <v>0.78084573151064163</v>
      </c>
      <c r="CQ133" s="38">
        <f t="shared" si="81"/>
        <v>0</v>
      </c>
      <c r="CR133" s="38">
        <f t="shared" si="82"/>
        <v>0</v>
      </c>
      <c r="CT133" s="38">
        <f t="shared" si="83"/>
        <v>0</v>
      </c>
      <c r="CU133" s="38">
        <f t="shared" si="84"/>
        <v>460</v>
      </c>
      <c r="CV133" s="118">
        <f t="shared" ref="CV133:CV196" si="88">(J133*K133)/(H133*M133)</f>
        <v>4.4117647058823533</v>
      </c>
      <c r="CW133" s="118">
        <f t="shared" ref="CW133:CW196" si="89">0.5*(J133/M133 + I133/L133)*(L133/M133)*0.01</f>
        <v>0.7162629757785467</v>
      </c>
      <c r="CZ133" s="118">
        <f t="shared" ref="CZ133:CZ196" si="90">AO133/AN133</f>
        <v>0.87469619546463095</v>
      </c>
      <c r="DE133" s="125">
        <f t="shared" ref="DE133:DE196" si="91">AL133</f>
        <v>0.87128800210660096</v>
      </c>
    </row>
    <row r="134" spans="1:109" s="38" customFormat="1" x14ac:dyDescent="0.25">
      <c r="A134" s="38">
        <v>131</v>
      </c>
      <c r="B134" s="38" t="s">
        <v>472</v>
      </c>
      <c r="C134" s="113"/>
      <c r="E134" s="38" t="s">
        <v>472</v>
      </c>
      <c r="F134" s="120" t="s">
        <v>171</v>
      </c>
      <c r="G134" s="118" t="s">
        <v>630</v>
      </c>
      <c r="H134" s="38">
        <v>180</v>
      </c>
      <c r="I134" s="38">
        <v>180</v>
      </c>
      <c r="J134" s="38">
        <v>400</v>
      </c>
      <c r="K134" s="38">
        <v>13.5</v>
      </c>
      <c r="L134" s="38">
        <v>13.5</v>
      </c>
      <c r="M134" s="38">
        <v>6.8</v>
      </c>
      <c r="N134" s="38">
        <v>0</v>
      </c>
      <c r="O134" s="38">
        <v>0</v>
      </c>
      <c r="P134" s="163">
        <v>8502.6207558756014</v>
      </c>
      <c r="Q134" s="39">
        <f t="shared" si="85"/>
        <v>2</v>
      </c>
      <c r="R134" s="40">
        <f t="shared" si="63"/>
        <v>2.2222222222222223</v>
      </c>
      <c r="S134" s="40">
        <f t="shared" si="64"/>
        <v>1</v>
      </c>
      <c r="T134" s="120" t="s">
        <v>208</v>
      </c>
      <c r="W134" s="118">
        <v>1</v>
      </c>
      <c r="X134" s="38">
        <v>0</v>
      </c>
      <c r="Y134" s="38">
        <v>0</v>
      </c>
      <c r="Z134" s="94">
        <v>674.18529633873982</v>
      </c>
      <c r="AA134" s="125">
        <v>0</v>
      </c>
      <c r="AB134" s="125">
        <v>0</v>
      </c>
      <c r="AE134" s="38">
        <v>20</v>
      </c>
      <c r="AF134" s="138">
        <v>460</v>
      </c>
      <c r="AG134" s="124">
        <v>210000</v>
      </c>
      <c r="AH134" s="94">
        <v>3.0047999999999999</v>
      </c>
      <c r="AI134" s="97">
        <v>8.9717346082796663</v>
      </c>
      <c r="AJ134" s="97">
        <v>5.0466007171573128</v>
      </c>
      <c r="AK134" s="125">
        <v>3.5093299999999998</v>
      </c>
      <c r="AL134" s="121">
        <v>0.87128800210660096</v>
      </c>
      <c r="AM134" s="114">
        <v>0.87122406673706843</v>
      </c>
      <c r="AN134" s="118">
        <f t="shared" si="86"/>
        <v>0.75908707649452833</v>
      </c>
      <c r="AO134" s="114">
        <v>0.69538491287195825</v>
      </c>
      <c r="AP134" s="177">
        <v>1.0537681505147192</v>
      </c>
      <c r="AQ134" s="173">
        <v>0.75</v>
      </c>
      <c r="AR134" s="94">
        <v>1</v>
      </c>
      <c r="AT134" s="97">
        <v>1</v>
      </c>
      <c r="AU134" s="38">
        <v>1</v>
      </c>
      <c r="AW134" s="38">
        <v>1</v>
      </c>
      <c r="BA134" s="38">
        <f t="shared" si="65"/>
        <v>1.0537681505147192</v>
      </c>
      <c r="BB134" s="79"/>
      <c r="BC134" s="94">
        <v>1</v>
      </c>
      <c r="BD134" s="94"/>
      <c r="BE134" s="97">
        <v>1</v>
      </c>
      <c r="BF134" s="38">
        <v>1</v>
      </c>
      <c r="BG134" s="40">
        <f t="shared" si="66"/>
        <v>1</v>
      </c>
      <c r="BH134" s="94"/>
      <c r="BI134" s="94"/>
      <c r="BJ134" s="94"/>
      <c r="BK134" s="40">
        <f t="shared" si="67"/>
        <v>1</v>
      </c>
      <c r="BL134" s="73"/>
      <c r="BM134" s="94">
        <v>1</v>
      </c>
      <c r="BO134" s="97">
        <v>1</v>
      </c>
      <c r="BP134" s="38">
        <v>1</v>
      </c>
      <c r="BQ134" s="40">
        <f t="shared" si="68"/>
        <v>1</v>
      </c>
      <c r="BR134" s="94">
        <v>1</v>
      </c>
      <c r="BS134" s="94">
        <v>1</v>
      </c>
      <c r="BT134" s="94">
        <v>1</v>
      </c>
      <c r="BU134" s="40">
        <f t="shared" si="69"/>
        <v>1</v>
      </c>
      <c r="BV134" s="82">
        <v>1</v>
      </c>
      <c r="BW134" s="94">
        <v>1</v>
      </c>
      <c r="BX134" s="48"/>
      <c r="BY134" s="97">
        <v>1</v>
      </c>
      <c r="BZ134" s="48">
        <v>1</v>
      </c>
      <c r="CA134" s="40">
        <f t="shared" si="70"/>
        <v>1</v>
      </c>
      <c r="CB134" s="94">
        <v>1</v>
      </c>
      <c r="CC134" s="94">
        <v>1</v>
      </c>
      <c r="CD134" s="94">
        <v>1</v>
      </c>
      <c r="CE134" s="40">
        <f t="shared" si="71"/>
        <v>1</v>
      </c>
      <c r="CF134" s="73"/>
      <c r="CG134" s="41">
        <f t="shared" si="72"/>
        <v>7396.4</v>
      </c>
      <c r="CH134" s="41">
        <f t="shared" si="73"/>
        <v>210980477.9666667</v>
      </c>
      <c r="CI134" s="41">
        <f t="shared" si="74"/>
        <v>13131773.594666667</v>
      </c>
      <c r="CJ134" s="41">
        <f t="shared" si="75"/>
        <v>1054902.3898333334</v>
      </c>
      <c r="CK134" s="41">
        <f t="shared" si="76"/>
        <v>145908.5954962963</v>
      </c>
      <c r="CL134" s="68">
        <f t="shared" si="77"/>
        <v>1175714.2999999998</v>
      </c>
      <c r="CM134" s="41">
        <f t="shared" si="78"/>
        <v>223011.88</v>
      </c>
      <c r="CN134" s="41" t="str">
        <f t="shared" si="87"/>
        <v/>
      </c>
      <c r="CO134" s="39">
        <f t="shared" si="79"/>
        <v>490048471125</v>
      </c>
      <c r="CP134" s="78">
        <f t="shared" si="80"/>
        <v>0.69538491287195814</v>
      </c>
      <c r="CQ134" s="38">
        <f t="shared" si="81"/>
        <v>0</v>
      </c>
      <c r="CR134" s="38">
        <f t="shared" si="82"/>
        <v>0</v>
      </c>
      <c r="CT134" s="38">
        <f t="shared" si="83"/>
        <v>0</v>
      </c>
      <c r="CU134" s="38">
        <f t="shared" si="84"/>
        <v>460</v>
      </c>
      <c r="CV134" s="118">
        <f t="shared" si="88"/>
        <v>4.4117647058823533</v>
      </c>
      <c r="CW134" s="118">
        <f t="shared" si="89"/>
        <v>0.7162629757785467</v>
      </c>
      <c r="CZ134" s="118">
        <f t="shared" si="90"/>
        <v>0.91608055835076618</v>
      </c>
      <c r="DE134" s="125">
        <f t="shared" si="91"/>
        <v>0.87128800210660096</v>
      </c>
    </row>
    <row r="135" spans="1:109" s="38" customFormat="1" x14ac:dyDescent="0.25">
      <c r="A135" s="38">
        <v>132</v>
      </c>
      <c r="B135" s="38" t="s">
        <v>473</v>
      </c>
      <c r="C135" s="113"/>
      <c r="E135" s="38" t="s">
        <v>473</v>
      </c>
      <c r="F135" s="120" t="s">
        <v>171</v>
      </c>
      <c r="G135" s="118" t="s">
        <v>630</v>
      </c>
      <c r="H135" s="38">
        <v>180</v>
      </c>
      <c r="I135" s="38">
        <v>180</v>
      </c>
      <c r="J135" s="38">
        <v>400</v>
      </c>
      <c r="K135" s="38">
        <v>13.5</v>
      </c>
      <c r="L135" s="38">
        <v>13.5</v>
      </c>
      <c r="M135" s="38">
        <v>6.8</v>
      </c>
      <c r="N135" s="38">
        <v>0</v>
      </c>
      <c r="O135" s="38">
        <v>0</v>
      </c>
      <c r="P135" s="163">
        <v>11336.827674500801</v>
      </c>
      <c r="Q135" s="39">
        <f t="shared" si="85"/>
        <v>2</v>
      </c>
      <c r="R135" s="40">
        <f t="shared" si="63"/>
        <v>2.2222222222222223</v>
      </c>
      <c r="S135" s="40">
        <f t="shared" si="64"/>
        <v>1</v>
      </c>
      <c r="T135" s="120" t="s">
        <v>208</v>
      </c>
      <c r="W135" s="118">
        <v>1</v>
      </c>
      <c r="X135" s="38">
        <v>0</v>
      </c>
      <c r="Y135" s="38">
        <v>0</v>
      </c>
      <c r="Z135" s="94">
        <v>524.87380275453438</v>
      </c>
      <c r="AA135" s="125">
        <v>0</v>
      </c>
      <c r="AB135" s="125">
        <v>0</v>
      </c>
      <c r="AE135" s="38">
        <v>20</v>
      </c>
      <c r="AF135" s="138">
        <v>460</v>
      </c>
      <c r="AG135" s="124">
        <v>210000</v>
      </c>
      <c r="AH135" s="94">
        <v>3.0047999999999999</v>
      </c>
      <c r="AI135" s="97">
        <v>6.4822134047165632</v>
      </c>
      <c r="AJ135" s="97">
        <v>6.4822134047165623</v>
      </c>
      <c r="AK135" s="125">
        <v>4.0688000000000004</v>
      </c>
      <c r="AL135" s="121">
        <v>0.87128800210660096</v>
      </c>
      <c r="AM135" s="114">
        <v>0.74221252828537065</v>
      </c>
      <c r="AN135" s="118">
        <f t="shared" si="86"/>
        <v>0.64668087090824966</v>
      </c>
      <c r="AO135" s="114">
        <v>0.62768683256238933</v>
      </c>
      <c r="AP135" s="177">
        <v>1.0537681505147192</v>
      </c>
      <c r="AQ135" s="173">
        <v>1</v>
      </c>
      <c r="AR135" s="94">
        <v>1</v>
      </c>
      <c r="AT135" s="97">
        <v>1</v>
      </c>
      <c r="AU135" s="38">
        <v>1</v>
      </c>
      <c r="AW135" s="38">
        <v>1</v>
      </c>
      <c r="BA135" s="38">
        <f t="shared" si="65"/>
        <v>1.0537681505147192</v>
      </c>
      <c r="BB135" s="79"/>
      <c r="BC135" s="94">
        <v>1</v>
      </c>
      <c r="BD135" s="94"/>
      <c r="BE135" s="97">
        <v>1</v>
      </c>
      <c r="BF135" s="38">
        <v>1</v>
      </c>
      <c r="BG135" s="40">
        <f t="shared" si="66"/>
        <v>1</v>
      </c>
      <c r="BH135" s="94"/>
      <c r="BI135" s="94"/>
      <c r="BJ135" s="94"/>
      <c r="BK135" s="40">
        <f t="shared" si="67"/>
        <v>1</v>
      </c>
      <c r="BL135" s="73"/>
      <c r="BM135" s="94">
        <v>1</v>
      </c>
      <c r="BO135" s="97">
        <v>1</v>
      </c>
      <c r="BP135" s="38">
        <v>1</v>
      </c>
      <c r="BQ135" s="40">
        <f t="shared" si="68"/>
        <v>1</v>
      </c>
      <c r="BR135" s="94">
        <v>1</v>
      </c>
      <c r="BS135" s="94">
        <v>1</v>
      </c>
      <c r="BT135" s="94">
        <v>1</v>
      </c>
      <c r="BU135" s="40">
        <f t="shared" si="69"/>
        <v>1</v>
      </c>
      <c r="BV135" s="82">
        <v>1</v>
      </c>
      <c r="BW135" s="94">
        <v>1</v>
      </c>
      <c r="BX135" s="48"/>
      <c r="BY135" s="97">
        <v>1</v>
      </c>
      <c r="BZ135" s="48">
        <v>1</v>
      </c>
      <c r="CA135" s="40">
        <f t="shared" si="70"/>
        <v>1</v>
      </c>
      <c r="CB135" s="94">
        <v>1</v>
      </c>
      <c r="CC135" s="94">
        <v>1</v>
      </c>
      <c r="CD135" s="94">
        <v>1</v>
      </c>
      <c r="CE135" s="40">
        <f t="shared" si="71"/>
        <v>1</v>
      </c>
      <c r="CF135" s="73"/>
      <c r="CG135" s="41">
        <f t="shared" si="72"/>
        <v>7396.4</v>
      </c>
      <c r="CH135" s="41">
        <f t="shared" si="73"/>
        <v>210980477.9666667</v>
      </c>
      <c r="CI135" s="41">
        <f t="shared" si="74"/>
        <v>13131773.594666667</v>
      </c>
      <c r="CJ135" s="41">
        <f t="shared" si="75"/>
        <v>1054902.3898333334</v>
      </c>
      <c r="CK135" s="41">
        <f t="shared" si="76"/>
        <v>145908.5954962963</v>
      </c>
      <c r="CL135" s="68">
        <f t="shared" si="77"/>
        <v>1175714.2999999998</v>
      </c>
      <c r="CM135" s="41">
        <f t="shared" si="78"/>
        <v>223011.88</v>
      </c>
      <c r="CN135" s="41" t="str">
        <f t="shared" si="87"/>
        <v/>
      </c>
      <c r="CO135" s="39">
        <f t="shared" si="79"/>
        <v>490048471125</v>
      </c>
      <c r="CP135" s="78">
        <f t="shared" si="80"/>
        <v>0.62768683256238922</v>
      </c>
      <c r="CQ135" s="38">
        <f t="shared" si="81"/>
        <v>0</v>
      </c>
      <c r="CR135" s="38">
        <f t="shared" si="82"/>
        <v>0</v>
      </c>
      <c r="CT135" s="38">
        <f t="shared" si="83"/>
        <v>0</v>
      </c>
      <c r="CU135" s="38">
        <f t="shared" si="84"/>
        <v>460</v>
      </c>
      <c r="CV135" s="118">
        <f t="shared" si="88"/>
        <v>4.4117647058823533</v>
      </c>
      <c r="CW135" s="118">
        <f t="shared" si="89"/>
        <v>0.7162629757785467</v>
      </c>
      <c r="CZ135" s="118">
        <f t="shared" si="90"/>
        <v>0.97062842091001766</v>
      </c>
      <c r="DE135" s="125">
        <f t="shared" si="91"/>
        <v>0.87128800210660096</v>
      </c>
    </row>
    <row r="136" spans="1:109" s="38" customFormat="1" x14ac:dyDescent="0.25">
      <c r="A136" s="38">
        <v>133</v>
      </c>
      <c r="B136" s="38" t="s">
        <v>474</v>
      </c>
      <c r="C136" s="113"/>
      <c r="E136" s="38" t="s">
        <v>474</v>
      </c>
      <c r="F136" s="120" t="s">
        <v>171</v>
      </c>
      <c r="G136" s="118" t="s">
        <v>630</v>
      </c>
      <c r="H136" s="38">
        <v>180</v>
      </c>
      <c r="I136" s="38">
        <v>180</v>
      </c>
      <c r="J136" s="38">
        <v>400</v>
      </c>
      <c r="K136" s="38">
        <v>13.5</v>
      </c>
      <c r="L136" s="38">
        <v>13.5</v>
      </c>
      <c r="M136" s="38">
        <v>6.8</v>
      </c>
      <c r="N136" s="38">
        <v>0</v>
      </c>
      <c r="O136" s="38">
        <v>0</v>
      </c>
      <c r="P136" s="163">
        <v>15077.980807086065</v>
      </c>
      <c r="Q136" s="39">
        <f t="shared" si="85"/>
        <v>2</v>
      </c>
      <c r="R136" s="40">
        <f t="shared" si="63"/>
        <v>2.2222222222222223</v>
      </c>
      <c r="S136" s="40">
        <f t="shared" si="64"/>
        <v>1</v>
      </c>
      <c r="T136" s="120" t="s">
        <v>208</v>
      </c>
      <c r="W136" s="118">
        <v>1</v>
      </c>
      <c r="X136" s="38">
        <v>0</v>
      </c>
      <c r="Y136" s="38">
        <v>0</v>
      </c>
      <c r="Z136" s="94">
        <v>365.89082963411175</v>
      </c>
      <c r="AA136" s="125">
        <v>0</v>
      </c>
      <c r="AB136" s="125">
        <v>0</v>
      </c>
      <c r="AE136" s="38">
        <v>20</v>
      </c>
      <c r="AF136" s="138">
        <v>460</v>
      </c>
      <c r="AG136" s="124">
        <v>210000</v>
      </c>
      <c r="AH136" s="94">
        <v>3.0047999999999999</v>
      </c>
      <c r="AI136" s="97">
        <v>5.2568237321193827</v>
      </c>
      <c r="AJ136" s="97">
        <v>9.2987954997459745</v>
      </c>
      <c r="AK136" s="125">
        <v>4.4238299999999997</v>
      </c>
      <c r="AL136" s="121">
        <v>0.87128800210660096</v>
      </c>
      <c r="AM136" s="114">
        <v>0.50822066149633049</v>
      </c>
      <c r="AN136" s="118">
        <f t="shared" si="86"/>
        <v>0.44280656478443292</v>
      </c>
      <c r="AO136" s="114">
        <v>0.47574226147040766</v>
      </c>
      <c r="AP136" s="177">
        <v>1.0537681505147192</v>
      </c>
      <c r="AQ136" s="173">
        <v>1.33</v>
      </c>
      <c r="AR136" s="94">
        <v>1</v>
      </c>
      <c r="AT136" s="97">
        <v>1</v>
      </c>
      <c r="AU136" s="38">
        <v>1</v>
      </c>
      <c r="AW136" s="38">
        <v>1</v>
      </c>
      <c r="BA136" s="38">
        <f t="shared" si="65"/>
        <v>1.0537681505147192</v>
      </c>
      <c r="BB136" s="79"/>
      <c r="BC136" s="94">
        <v>1</v>
      </c>
      <c r="BD136" s="94"/>
      <c r="BE136" s="97">
        <v>1</v>
      </c>
      <c r="BF136" s="38">
        <v>1</v>
      </c>
      <c r="BG136" s="40">
        <f t="shared" si="66"/>
        <v>1</v>
      </c>
      <c r="BH136" s="94"/>
      <c r="BI136" s="94"/>
      <c r="BJ136" s="94"/>
      <c r="BK136" s="40">
        <f t="shared" si="67"/>
        <v>1</v>
      </c>
      <c r="BL136" s="73"/>
      <c r="BM136" s="94">
        <v>1</v>
      </c>
      <c r="BO136" s="97">
        <v>1</v>
      </c>
      <c r="BP136" s="38">
        <v>1</v>
      </c>
      <c r="BQ136" s="40">
        <f t="shared" si="68"/>
        <v>1</v>
      </c>
      <c r="BR136" s="94">
        <v>1</v>
      </c>
      <c r="BS136" s="94">
        <v>1</v>
      </c>
      <c r="BT136" s="94">
        <v>1</v>
      </c>
      <c r="BU136" s="40">
        <f t="shared" si="69"/>
        <v>1</v>
      </c>
      <c r="BV136" s="82">
        <v>1</v>
      </c>
      <c r="BW136" s="94">
        <v>1</v>
      </c>
      <c r="BX136" s="48"/>
      <c r="BY136" s="97">
        <v>1</v>
      </c>
      <c r="BZ136" s="48">
        <v>1</v>
      </c>
      <c r="CA136" s="40">
        <f t="shared" si="70"/>
        <v>1</v>
      </c>
      <c r="CB136" s="94">
        <v>1</v>
      </c>
      <c r="CC136" s="94">
        <v>1</v>
      </c>
      <c r="CD136" s="94">
        <v>1</v>
      </c>
      <c r="CE136" s="40">
        <f t="shared" si="71"/>
        <v>1</v>
      </c>
      <c r="CF136" s="73"/>
      <c r="CG136" s="41">
        <f t="shared" si="72"/>
        <v>7396.4</v>
      </c>
      <c r="CH136" s="41">
        <f t="shared" si="73"/>
        <v>210980477.9666667</v>
      </c>
      <c r="CI136" s="41">
        <f t="shared" si="74"/>
        <v>13131773.594666667</v>
      </c>
      <c r="CJ136" s="41">
        <f t="shared" si="75"/>
        <v>1054902.3898333334</v>
      </c>
      <c r="CK136" s="41">
        <f t="shared" si="76"/>
        <v>145908.5954962963</v>
      </c>
      <c r="CL136" s="68">
        <f t="shared" si="77"/>
        <v>1175714.2999999998</v>
      </c>
      <c r="CM136" s="41">
        <f t="shared" si="78"/>
        <v>223011.88</v>
      </c>
      <c r="CN136" s="41" t="str">
        <f t="shared" si="87"/>
        <v/>
      </c>
      <c r="CO136" s="39">
        <f t="shared" si="79"/>
        <v>490048471125</v>
      </c>
      <c r="CP136" s="78">
        <f t="shared" si="80"/>
        <v>0.4757422614704076</v>
      </c>
      <c r="CQ136" s="38">
        <f t="shared" si="81"/>
        <v>0</v>
      </c>
      <c r="CR136" s="38">
        <f t="shared" si="82"/>
        <v>0</v>
      </c>
      <c r="CT136" s="38">
        <f t="shared" si="83"/>
        <v>0</v>
      </c>
      <c r="CU136" s="38">
        <f t="shared" si="84"/>
        <v>460</v>
      </c>
      <c r="CV136" s="118">
        <f t="shared" si="88"/>
        <v>4.4117647058823533</v>
      </c>
      <c r="CW136" s="118">
        <f t="shared" si="89"/>
        <v>0.7162629757785467</v>
      </c>
      <c r="CZ136" s="118">
        <f t="shared" si="90"/>
        <v>1.0743794227667074</v>
      </c>
      <c r="DE136" s="125">
        <f t="shared" si="91"/>
        <v>0.87128800210660096</v>
      </c>
    </row>
    <row r="137" spans="1:109" s="38" customFormat="1" x14ac:dyDescent="0.25">
      <c r="A137" s="38">
        <v>134</v>
      </c>
      <c r="B137" s="38" t="s">
        <v>475</v>
      </c>
      <c r="C137" s="113"/>
      <c r="E137" s="38" t="s">
        <v>475</v>
      </c>
      <c r="F137" s="120" t="s">
        <v>171</v>
      </c>
      <c r="G137" s="118" t="s">
        <v>630</v>
      </c>
      <c r="H137" s="38">
        <v>180</v>
      </c>
      <c r="I137" s="38">
        <v>180</v>
      </c>
      <c r="J137" s="38">
        <v>400</v>
      </c>
      <c r="K137" s="38">
        <v>13.5</v>
      </c>
      <c r="L137" s="38">
        <v>13.5</v>
      </c>
      <c r="M137" s="38">
        <v>6.8</v>
      </c>
      <c r="N137" s="38">
        <v>0</v>
      </c>
      <c r="O137" s="38">
        <v>0</v>
      </c>
      <c r="P137" s="163">
        <v>18932.502216416335</v>
      </c>
      <c r="Q137" s="39">
        <f t="shared" si="85"/>
        <v>2</v>
      </c>
      <c r="R137" s="40">
        <f t="shared" si="63"/>
        <v>2.2222222222222223</v>
      </c>
      <c r="S137" s="40">
        <f t="shared" si="64"/>
        <v>1</v>
      </c>
      <c r="T137" s="120" t="s">
        <v>208</v>
      </c>
      <c r="W137" s="118">
        <v>1</v>
      </c>
      <c r="X137" s="38">
        <v>0</v>
      </c>
      <c r="Y137" s="38">
        <v>0</v>
      </c>
      <c r="Z137" s="94">
        <v>257.89877539475748</v>
      </c>
      <c r="AA137" s="125">
        <v>0</v>
      </c>
      <c r="AB137" s="125">
        <v>0</v>
      </c>
      <c r="AE137" s="38">
        <v>20</v>
      </c>
      <c r="AF137" s="138">
        <v>460</v>
      </c>
      <c r="AG137" s="124">
        <v>210000</v>
      </c>
      <c r="AH137" s="94">
        <v>3.0047999999999999</v>
      </c>
      <c r="AI137" s="97">
        <v>4.7303796685404089</v>
      </c>
      <c r="AJ137" s="97">
        <v>13.192555857592344</v>
      </c>
      <c r="AK137" s="125">
        <v>4.2661199999999999</v>
      </c>
      <c r="AL137" s="121">
        <v>0.87128800210660096</v>
      </c>
      <c r="AM137" s="114">
        <v>0.33969081111913207</v>
      </c>
      <c r="AN137" s="118">
        <f t="shared" si="86"/>
        <v>0.29596852815395935</v>
      </c>
      <c r="AO137" s="114">
        <v>0.32337327550861483</v>
      </c>
      <c r="AP137" s="177">
        <v>1.0537681505147192</v>
      </c>
      <c r="AQ137" s="173">
        <v>1.67</v>
      </c>
      <c r="AR137" s="94">
        <v>1</v>
      </c>
      <c r="AT137" s="97">
        <v>1</v>
      </c>
      <c r="AU137" s="38">
        <v>1</v>
      </c>
      <c r="AW137" s="38">
        <v>1</v>
      </c>
      <c r="BA137" s="38">
        <f t="shared" si="65"/>
        <v>1.0537681505147192</v>
      </c>
      <c r="BB137" s="79"/>
      <c r="BC137" s="94">
        <v>1</v>
      </c>
      <c r="BD137" s="94"/>
      <c r="BE137" s="97">
        <v>1</v>
      </c>
      <c r="BF137" s="38">
        <v>1</v>
      </c>
      <c r="BG137" s="40">
        <f t="shared" si="66"/>
        <v>1</v>
      </c>
      <c r="BH137" s="94"/>
      <c r="BI137" s="94"/>
      <c r="BJ137" s="94"/>
      <c r="BK137" s="40">
        <f t="shared" si="67"/>
        <v>1</v>
      </c>
      <c r="BL137" s="73"/>
      <c r="BM137" s="94">
        <v>1</v>
      </c>
      <c r="BO137" s="97">
        <v>1</v>
      </c>
      <c r="BP137" s="38">
        <v>1</v>
      </c>
      <c r="BQ137" s="40">
        <f t="shared" si="68"/>
        <v>1</v>
      </c>
      <c r="BR137" s="94">
        <v>1</v>
      </c>
      <c r="BS137" s="94">
        <v>1</v>
      </c>
      <c r="BT137" s="94">
        <v>1</v>
      </c>
      <c r="BU137" s="40">
        <f t="shared" si="69"/>
        <v>1</v>
      </c>
      <c r="BV137" s="82">
        <v>1</v>
      </c>
      <c r="BW137" s="94">
        <v>1</v>
      </c>
      <c r="BX137" s="48"/>
      <c r="BY137" s="97">
        <v>1</v>
      </c>
      <c r="BZ137" s="48">
        <v>1</v>
      </c>
      <c r="CA137" s="40">
        <f t="shared" si="70"/>
        <v>1</v>
      </c>
      <c r="CB137" s="94">
        <v>1</v>
      </c>
      <c r="CC137" s="94">
        <v>1</v>
      </c>
      <c r="CD137" s="94">
        <v>1</v>
      </c>
      <c r="CE137" s="40">
        <f t="shared" si="71"/>
        <v>1</v>
      </c>
      <c r="CF137" s="73"/>
      <c r="CG137" s="41">
        <f t="shared" si="72"/>
        <v>7396.4</v>
      </c>
      <c r="CH137" s="41">
        <f t="shared" si="73"/>
        <v>210980477.9666667</v>
      </c>
      <c r="CI137" s="41">
        <f t="shared" si="74"/>
        <v>13131773.594666667</v>
      </c>
      <c r="CJ137" s="41">
        <f t="shared" si="75"/>
        <v>1054902.3898333334</v>
      </c>
      <c r="CK137" s="41">
        <f t="shared" si="76"/>
        <v>145908.5954962963</v>
      </c>
      <c r="CL137" s="68">
        <f t="shared" si="77"/>
        <v>1175714.2999999998</v>
      </c>
      <c r="CM137" s="41">
        <f t="shared" si="78"/>
        <v>223011.88</v>
      </c>
      <c r="CN137" s="41" t="str">
        <f t="shared" si="87"/>
        <v/>
      </c>
      <c r="CO137" s="39">
        <f t="shared" si="79"/>
        <v>490048471125</v>
      </c>
      <c r="CP137" s="78">
        <f t="shared" si="80"/>
        <v>0.32337327550861483</v>
      </c>
      <c r="CQ137" s="38">
        <f t="shared" si="81"/>
        <v>0</v>
      </c>
      <c r="CR137" s="38">
        <f t="shared" si="82"/>
        <v>0</v>
      </c>
      <c r="CT137" s="38">
        <f t="shared" si="83"/>
        <v>0</v>
      </c>
      <c r="CU137" s="38">
        <f t="shared" si="84"/>
        <v>460</v>
      </c>
      <c r="CV137" s="118">
        <f t="shared" si="88"/>
        <v>4.4117647058823533</v>
      </c>
      <c r="CW137" s="118">
        <f t="shared" si="89"/>
        <v>0.7162629757785467</v>
      </c>
      <c r="CZ137" s="118">
        <f t="shared" si="90"/>
        <v>1.0925934508158242</v>
      </c>
      <c r="DE137" s="125">
        <f t="shared" si="91"/>
        <v>0.87128800210660096</v>
      </c>
    </row>
    <row r="138" spans="1:109" s="38" customFormat="1" x14ac:dyDescent="0.25">
      <c r="A138" s="38">
        <v>135</v>
      </c>
      <c r="B138" s="38" t="s">
        <v>476</v>
      </c>
      <c r="C138" s="113"/>
      <c r="E138" s="38" t="s">
        <v>476</v>
      </c>
      <c r="F138" s="120" t="s">
        <v>171</v>
      </c>
      <c r="G138" s="118" t="s">
        <v>630</v>
      </c>
      <c r="H138" s="38">
        <v>180</v>
      </c>
      <c r="I138" s="38">
        <v>180</v>
      </c>
      <c r="J138" s="38">
        <v>400</v>
      </c>
      <c r="K138" s="38">
        <v>13.5</v>
      </c>
      <c r="L138" s="38">
        <v>13.5</v>
      </c>
      <c r="M138" s="38">
        <v>6.8</v>
      </c>
      <c r="N138" s="38">
        <v>0</v>
      </c>
      <c r="O138" s="38">
        <v>0</v>
      </c>
      <c r="P138" s="163">
        <v>22673.655349001601</v>
      </c>
      <c r="Q138" s="39">
        <f t="shared" si="85"/>
        <v>2</v>
      </c>
      <c r="R138" s="40">
        <f t="shared" si="63"/>
        <v>2.2222222222222223</v>
      </c>
      <c r="S138" s="40">
        <f t="shared" si="64"/>
        <v>1</v>
      </c>
      <c r="T138" s="120" t="s">
        <v>208</v>
      </c>
      <c r="W138" s="118">
        <v>1</v>
      </c>
      <c r="X138" s="38">
        <v>0</v>
      </c>
      <c r="Y138" s="38">
        <v>0</v>
      </c>
      <c r="Z138" s="94">
        <v>190.70976027814797</v>
      </c>
      <c r="AA138" s="125">
        <v>0</v>
      </c>
      <c r="AB138" s="125">
        <v>0</v>
      </c>
      <c r="AE138" s="38">
        <v>20</v>
      </c>
      <c r="AF138" s="138">
        <v>460</v>
      </c>
      <c r="AG138" s="124">
        <v>210000</v>
      </c>
      <c r="AH138" s="94">
        <v>3.0047999999999999</v>
      </c>
      <c r="AI138" s="97">
        <v>4.4601073314728641</v>
      </c>
      <c r="AJ138" s="97">
        <v>17.840429325891453</v>
      </c>
      <c r="AK138" s="125">
        <v>4.0302699999999998</v>
      </c>
      <c r="AL138" s="121">
        <v>0.87128800210660096</v>
      </c>
      <c r="AM138" s="114">
        <v>0.24132378887047165</v>
      </c>
      <c r="AN138" s="118">
        <f t="shared" si="86"/>
        <v>0.21026252186574843</v>
      </c>
      <c r="AO138" s="114">
        <v>0.22590655899468468</v>
      </c>
      <c r="AP138" s="177">
        <v>1.0537681505147192</v>
      </c>
      <c r="AQ138" s="173">
        <v>2</v>
      </c>
      <c r="AR138" s="94">
        <v>1</v>
      </c>
      <c r="AT138" s="97">
        <v>1</v>
      </c>
      <c r="AU138" s="38">
        <v>1</v>
      </c>
      <c r="AW138" s="38">
        <v>1</v>
      </c>
      <c r="BA138" s="38">
        <f t="shared" si="65"/>
        <v>1.0537681505147192</v>
      </c>
      <c r="BB138" s="79"/>
      <c r="BC138" s="94">
        <v>1</v>
      </c>
      <c r="BD138" s="94"/>
      <c r="BE138" s="97">
        <v>1</v>
      </c>
      <c r="BF138" s="38">
        <v>1</v>
      </c>
      <c r="BG138" s="40">
        <f t="shared" si="66"/>
        <v>1</v>
      </c>
      <c r="BH138" s="94"/>
      <c r="BI138" s="94"/>
      <c r="BJ138" s="94"/>
      <c r="BK138" s="40">
        <f t="shared" si="67"/>
        <v>1</v>
      </c>
      <c r="BL138" s="73"/>
      <c r="BM138" s="94">
        <v>1</v>
      </c>
      <c r="BO138" s="97">
        <v>1</v>
      </c>
      <c r="BP138" s="38">
        <v>1</v>
      </c>
      <c r="BQ138" s="40">
        <f t="shared" si="68"/>
        <v>1</v>
      </c>
      <c r="BR138" s="94">
        <v>1</v>
      </c>
      <c r="BS138" s="94">
        <v>1</v>
      </c>
      <c r="BT138" s="94">
        <v>1</v>
      </c>
      <c r="BU138" s="40">
        <f t="shared" si="69"/>
        <v>1</v>
      </c>
      <c r="BV138" s="82">
        <v>1</v>
      </c>
      <c r="BW138" s="94">
        <v>1</v>
      </c>
      <c r="BX138" s="48"/>
      <c r="BY138" s="97">
        <v>1</v>
      </c>
      <c r="BZ138" s="48">
        <v>1</v>
      </c>
      <c r="CA138" s="40">
        <f t="shared" si="70"/>
        <v>1</v>
      </c>
      <c r="CB138" s="94">
        <v>1</v>
      </c>
      <c r="CC138" s="94">
        <v>1</v>
      </c>
      <c r="CD138" s="94">
        <v>1</v>
      </c>
      <c r="CE138" s="40">
        <f t="shared" si="71"/>
        <v>1</v>
      </c>
      <c r="CF138" s="73"/>
      <c r="CG138" s="41">
        <f t="shared" si="72"/>
        <v>7396.4</v>
      </c>
      <c r="CH138" s="41">
        <f t="shared" si="73"/>
        <v>210980477.9666667</v>
      </c>
      <c r="CI138" s="41">
        <f t="shared" si="74"/>
        <v>13131773.594666667</v>
      </c>
      <c r="CJ138" s="41">
        <f t="shared" si="75"/>
        <v>1054902.3898333334</v>
      </c>
      <c r="CK138" s="41">
        <f t="shared" si="76"/>
        <v>145908.5954962963</v>
      </c>
      <c r="CL138" s="68">
        <f t="shared" si="77"/>
        <v>1175714.2999999998</v>
      </c>
      <c r="CM138" s="41">
        <f t="shared" si="78"/>
        <v>223011.88</v>
      </c>
      <c r="CN138" s="41" t="str">
        <f t="shared" si="87"/>
        <v/>
      </c>
      <c r="CO138" s="39">
        <f t="shared" si="79"/>
        <v>490048471125</v>
      </c>
      <c r="CP138" s="78">
        <f t="shared" si="80"/>
        <v>0.22590655899468462</v>
      </c>
      <c r="CQ138" s="38">
        <f t="shared" si="81"/>
        <v>0</v>
      </c>
      <c r="CR138" s="38">
        <f t="shared" si="82"/>
        <v>0</v>
      </c>
      <c r="CT138" s="38">
        <f t="shared" si="83"/>
        <v>0</v>
      </c>
      <c r="CU138" s="38">
        <f t="shared" si="84"/>
        <v>460</v>
      </c>
      <c r="CV138" s="118">
        <f t="shared" si="88"/>
        <v>4.4117647058823533</v>
      </c>
      <c r="CW138" s="118">
        <f t="shared" si="89"/>
        <v>0.7162629757785467</v>
      </c>
      <c r="CZ138" s="118">
        <f t="shared" si="90"/>
        <v>1.0744024041475393</v>
      </c>
      <c r="DE138" s="125">
        <f t="shared" si="91"/>
        <v>0.87128800210660096</v>
      </c>
    </row>
    <row r="139" spans="1:109" s="38" customFormat="1" x14ac:dyDescent="0.25">
      <c r="A139" s="38">
        <v>136</v>
      </c>
      <c r="B139" s="38" t="s">
        <v>477</v>
      </c>
      <c r="C139" s="113"/>
      <c r="E139" s="38" t="s">
        <v>477</v>
      </c>
      <c r="F139" s="120" t="s">
        <v>171</v>
      </c>
      <c r="G139" s="118" t="s">
        <v>630</v>
      </c>
      <c r="H139" s="38">
        <v>180</v>
      </c>
      <c r="I139" s="38">
        <v>180</v>
      </c>
      <c r="J139" s="38">
        <v>400</v>
      </c>
      <c r="K139" s="38">
        <v>13.5</v>
      </c>
      <c r="L139" s="38">
        <v>13.5</v>
      </c>
      <c r="M139" s="38">
        <v>6.8</v>
      </c>
      <c r="N139" s="38">
        <v>0</v>
      </c>
      <c r="O139" s="38">
        <v>0</v>
      </c>
      <c r="P139" s="163">
        <v>28342.069186252003</v>
      </c>
      <c r="Q139" s="39">
        <f t="shared" si="85"/>
        <v>2</v>
      </c>
      <c r="R139" s="40">
        <f t="shared" si="63"/>
        <v>2.2222222222222223</v>
      </c>
      <c r="S139" s="40">
        <f t="shared" si="64"/>
        <v>1</v>
      </c>
      <c r="T139" s="120" t="s">
        <v>208</v>
      </c>
      <c r="W139" s="118">
        <v>1</v>
      </c>
      <c r="X139" s="38">
        <v>0</v>
      </c>
      <c r="Y139" s="38">
        <v>0</v>
      </c>
      <c r="Z139" s="94">
        <v>128.77034397600252</v>
      </c>
      <c r="AA139" s="125">
        <v>0</v>
      </c>
      <c r="AB139" s="125">
        <v>0</v>
      </c>
      <c r="AE139" s="38">
        <v>20</v>
      </c>
      <c r="AF139" s="138">
        <v>460</v>
      </c>
      <c r="AG139" s="124">
        <v>210000</v>
      </c>
      <c r="AH139" s="94">
        <v>3.0047999999999999</v>
      </c>
      <c r="AI139" s="97">
        <v>4.2274876589709898</v>
      </c>
      <c r="AJ139" s="97">
        <v>26.421797868568685</v>
      </c>
      <c r="AK139" s="125">
        <v>3.8201800000000001</v>
      </c>
      <c r="AL139" s="121">
        <v>0.87128800210660096</v>
      </c>
      <c r="AM139" s="114">
        <v>0.15521615979352593</v>
      </c>
      <c r="AN139" s="118">
        <f t="shared" si="86"/>
        <v>0.13523797776116014</v>
      </c>
      <c r="AO139" s="114">
        <v>0.14458440788181481</v>
      </c>
      <c r="AP139" s="177">
        <v>1.0537681505147192</v>
      </c>
      <c r="AQ139" s="173">
        <v>2.5</v>
      </c>
      <c r="AR139" s="94">
        <v>1</v>
      </c>
      <c r="AT139" s="97">
        <v>1</v>
      </c>
      <c r="AU139" s="38">
        <v>1</v>
      </c>
      <c r="AW139" s="38">
        <v>1</v>
      </c>
      <c r="BA139" s="38">
        <f t="shared" si="65"/>
        <v>1.0537681505147192</v>
      </c>
      <c r="BB139" s="79"/>
      <c r="BC139" s="94">
        <v>1</v>
      </c>
      <c r="BD139" s="94"/>
      <c r="BE139" s="97">
        <v>1</v>
      </c>
      <c r="BF139" s="38">
        <v>1</v>
      </c>
      <c r="BG139" s="40">
        <f t="shared" si="66"/>
        <v>1</v>
      </c>
      <c r="BH139" s="94"/>
      <c r="BI139" s="94"/>
      <c r="BJ139" s="94"/>
      <c r="BK139" s="40">
        <f t="shared" si="67"/>
        <v>1</v>
      </c>
      <c r="BL139" s="73"/>
      <c r="BM139" s="94">
        <v>1</v>
      </c>
      <c r="BO139" s="97">
        <v>1</v>
      </c>
      <c r="BP139" s="38">
        <v>1</v>
      </c>
      <c r="BQ139" s="40">
        <f t="shared" si="68"/>
        <v>1</v>
      </c>
      <c r="BR139" s="94">
        <v>1</v>
      </c>
      <c r="BS139" s="94">
        <v>1</v>
      </c>
      <c r="BT139" s="94">
        <v>1</v>
      </c>
      <c r="BU139" s="40">
        <f t="shared" si="69"/>
        <v>1</v>
      </c>
      <c r="BV139" s="82">
        <v>1</v>
      </c>
      <c r="BW139" s="94">
        <v>1</v>
      </c>
      <c r="BX139" s="48"/>
      <c r="BY139" s="97">
        <v>1</v>
      </c>
      <c r="BZ139" s="48">
        <v>1</v>
      </c>
      <c r="CA139" s="40">
        <f t="shared" si="70"/>
        <v>1</v>
      </c>
      <c r="CB139" s="94">
        <v>1</v>
      </c>
      <c r="CC139" s="94">
        <v>1</v>
      </c>
      <c r="CD139" s="94">
        <v>1</v>
      </c>
      <c r="CE139" s="40">
        <f t="shared" si="71"/>
        <v>1</v>
      </c>
      <c r="CF139" s="73"/>
      <c r="CG139" s="41">
        <f t="shared" si="72"/>
        <v>7396.4</v>
      </c>
      <c r="CH139" s="41">
        <f t="shared" si="73"/>
        <v>210980477.9666667</v>
      </c>
      <c r="CI139" s="41">
        <f t="shared" si="74"/>
        <v>13131773.594666667</v>
      </c>
      <c r="CJ139" s="41">
        <f t="shared" si="75"/>
        <v>1054902.3898333334</v>
      </c>
      <c r="CK139" s="41">
        <f t="shared" si="76"/>
        <v>145908.5954962963</v>
      </c>
      <c r="CL139" s="68">
        <f t="shared" si="77"/>
        <v>1175714.2999999998</v>
      </c>
      <c r="CM139" s="41">
        <f t="shared" si="78"/>
        <v>223011.88</v>
      </c>
      <c r="CN139" s="41" t="str">
        <f t="shared" si="87"/>
        <v/>
      </c>
      <c r="CO139" s="39">
        <f t="shared" si="79"/>
        <v>490048471125</v>
      </c>
      <c r="CP139" s="78">
        <f t="shared" si="80"/>
        <v>0.14458440788181481</v>
      </c>
      <c r="CQ139" s="38">
        <f t="shared" si="81"/>
        <v>0</v>
      </c>
      <c r="CR139" s="38">
        <f t="shared" si="82"/>
        <v>0</v>
      </c>
      <c r="CT139" s="38">
        <f t="shared" si="83"/>
        <v>0</v>
      </c>
      <c r="CU139" s="38">
        <f t="shared" si="84"/>
        <v>460</v>
      </c>
      <c r="CV139" s="118">
        <f t="shared" si="88"/>
        <v>4.4117647058823533</v>
      </c>
      <c r="CW139" s="118">
        <f t="shared" si="89"/>
        <v>0.7162629757785467</v>
      </c>
      <c r="CZ139" s="118">
        <f t="shared" si="90"/>
        <v>1.0691109869829696</v>
      </c>
      <c r="DE139" s="125">
        <f t="shared" si="91"/>
        <v>0.87128800210660096</v>
      </c>
    </row>
    <row r="140" spans="1:109" s="38" customFormat="1" x14ac:dyDescent="0.25">
      <c r="A140" s="38">
        <v>137</v>
      </c>
      <c r="B140" s="38" t="s">
        <v>478</v>
      </c>
      <c r="C140" s="113"/>
      <c r="E140" s="38" t="s">
        <v>478</v>
      </c>
      <c r="F140" s="120" t="s">
        <v>171</v>
      </c>
      <c r="G140" s="118" t="s">
        <v>630</v>
      </c>
      <c r="H140" s="38">
        <v>180</v>
      </c>
      <c r="I140" s="38">
        <v>180</v>
      </c>
      <c r="J140" s="38">
        <v>400</v>
      </c>
      <c r="K140" s="38">
        <v>13.5</v>
      </c>
      <c r="L140" s="38">
        <v>13.5</v>
      </c>
      <c r="M140" s="38">
        <v>4.9000000000000004</v>
      </c>
      <c r="N140" s="38">
        <v>0</v>
      </c>
      <c r="O140" s="38">
        <v>0</v>
      </c>
      <c r="P140" s="163">
        <v>3506.3771372783826</v>
      </c>
      <c r="Q140" s="39">
        <f t="shared" si="85"/>
        <v>2</v>
      </c>
      <c r="R140" s="40">
        <f t="shared" si="63"/>
        <v>2.2222222222222223</v>
      </c>
      <c r="S140" s="40">
        <f t="shared" si="64"/>
        <v>1</v>
      </c>
      <c r="T140" s="120" t="s">
        <v>208</v>
      </c>
      <c r="W140" s="118">
        <v>1</v>
      </c>
      <c r="X140" s="38">
        <v>0</v>
      </c>
      <c r="Y140" s="38">
        <v>0</v>
      </c>
      <c r="Z140" s="94">
        <v>834.25806438265374</v>
      </c>
      <c r="AA140" s="125">
        <v>0</v>
      </c>
      <c r="AB140" s="125">
        <v>0</v>
      </c>
      <c r="AE140" s="38">
        <v>20</v>
      </c>
      <c r="AF140" s="138">
        <v>460</v>
      </c>
      <c r="AG140" s="124">
        <v>210000</v>
      </c>
      <c r="AH140" s="94">
        <v>1.6408</v>
      </c>
      <c r="AI140" s="97">
        <v>40.972427162657333</v>
      </c>
      <c r="AJ140" s="97">
        <v>3.6875184446391605</v>
      </c>
      <c r="AK140" s="125">
        <v>3.1068899999999999</v>
      </c>
      <c r="AL140" s="121">
        <v>0.86587161690105752</v>
      </c>
      <c r="AM140" s="114">
        <v>1.1289082515782114</v>
      </c>
      <c r="AN140" s="118">
        <f t="shared" si="86"/>
        <v>0.97748961312697169</v>
      </c>
      <c r="AO140" s="114">
        <v>0.84254222633563602</v>
      </c>
      <c r="AP140" s="177">
        <v>1.4248631927699065</v>
      </c>
      <c r="AQ140" s="173">
        <v>0.3</v>
      </c>
      <c r="AR140" s="94">
        <v>1</v>
      </c>
      <c r="AT140" s="97">
        <v>1</v>
      </c>
      <c r="AU140" s="38">
        <v>1</v>
      </c>
      <c r="AW140" s="38">
        <v>1</v>
      </c>
      <c r="BA140" s="38">
        <f t="shared" si="65"/>
        <v>1.4248631927699065</v>
      </c>
      <c r="BB140" s="79"/>
      <c r="BC140" s="94">
        <v>1</v>
      </c>
      <c r="BD140" s="94"/>
      <c r="BE140" s="97">
        <v>1</v>
      </c>
      <c r="BF140" s="38">
        <v>1</v>
      </c>
      <c r="BG140" s="40">
        <f t="shared" si="66"/>
        <v>1</v>
      </c>
      <c r="BH140" s="94"/>
      <c r="BI140" s="94"/>
      <c r="BJ140" s="94"/>
      <c r="BK140" s="40">
        <f t="shared" si="67"/>
        <v>1</v>
      </c>
      <c r="BL140" s="73"/>
      <c r="BM140" s="94">
        <v>1</v>
      </c>
      <c r="BO140" s="97">
        <v>1</v>
      </c>
      <c r="BP140" s="38">
        <v>1</v>
      </c>
      <c r="BQ140" s="40">
        <f t="shared" si="68"/>
        <v>1</v>
      </c>
      <c r="BR140" s="94">
        <v>1</v>
      </c>
      <c r="BS140" s="94">
        <v>1</v>
      </c>
      <c r="BT140" s="94">
        <v>1</v>
      </c>
      <c r="BU140" s="40">
        <f t="shared" si="69"/>
        <v>1</v>
      </c>
      <c r="BV140" s="82">
        <v>1</v>
      </c>
      <c r="BW140" s="94">
        <v>1</v>
      </c>
      <c r="BX140" s="48"/>
      <c r="BY140" s="97">
        <v>1</v>
      </c>
      <c r="BZ140" s="48">
        <v>1</v>
      </c>
      <c r="CA140" s="40">
        <f t="shared" si="70"/>
        <v>1</v>
      </c>
      <c r="CB140" s="94">
        <v>1</v>
      </c>
      <c r="CC140" s="94">
        <v>1</v>
      </c>
      <c r="CD140" s="94">
        <v>1</v>
      </c>
      <c r="CE140" s="40">
        <f t="shared" si="71"/>
        <v>1</v>
      </c>
      <c r="CF140" s="73"/>
      <c r="CG140" s="41">
        <f t="shared" si="72"/>
        <v>6687.7</v>
      </c>
      <c r="CH140" s="41">
        <f t="shared" si="73"/>
        <v>202763751.10833341</v>
      </c>
      <c r="CI140" s="41">
        <f t="shared" si="74"/>
        <v>13125656.923083331</v>
      </c>
      <c r="CJ140" s="41">
        <f t="shared" si="75"/>
        <v>1013818.755541667</v>
      </c>
      <c r="CK140" s="41">
        <f t="shared" si="76"/>
        <v>145840.63247870369</v>
      </c>
      <c r="CL140" s="68">
        <f t="shared" si="77"/>
        <v>1109628.0249999999</v>
      </c>
      <c r="CM140" s="41">
        <f t="shared" si="78"/>
        <v>220938.9325</v>
      </c>
      <c r="CN140" s="41" t="str">
        <f t="shared" si="87"/>
        <v/>
      </c>
      <c r="CO140" s="39">
        <f t="shared" si="79"/>
        <v>490048471125</v>
      </c>
      <c r="CP140" s="78">
        <f t="shared" si="80"/>
        <v>0.84254222633563602</v>
      </c>
      <c r="CQ140" s="38">
        <f t="shared" si="81"/>
        <v>0</v>
      </c>
      <c r="CR140" s="38">
        <f t="shared" si="82"/>
        <v>0</v>
      </c>
      <c r="CT140" s="38">
        <f t="shared" si="83"/>
        <v>0</v>
      </c>
      <c r="CU140" s="38">
        <f t="shared" si="84"/>
        <v>460</v>
      </c>
      <c r="CV140" s="118">
        <f t="shared" si="88"/>
        <v>6.1224489795918355</v>
      </c>
      <c r="CW140" s="118">
        <f t="shared" si="89"/>
        <v>1.3082049146189088</v>
      </c>
      <c r="CZ140" s="118">
        <f t="shared" si="90"/>
        <v>0.86194494040745717</v>
      </c>
      <c r="DE140" s="125">
        <f t="shared" si="91"/>
        <v>0.86587161690105752</v>
      </c>
    </row>
    <row r="141" spans="1:109" s="38" customFormat="1" x14ac:dyDescent="0.25">
      <c r="A141" s="38">
        <v>138</v>
      </c>
      <c r="B141" s="38" t="s">
        <v>479</v>
      </c>
      <c r="C141" s="113"/>
      <c r="E141" s="38" t="s">
        <v>479</v>
      </c>
      <c r="F141" s="120" t="s">
        <v>171</v>
      </c>
      <c r="G141" s="118" t="s">
        <v>630</v>
      </c>
      <c r="H141" s="38">
        <v>180</v>
      </c>
      <c r="I141" s="38">
        <v>180</v>
      </c>
      <c r="J141" s="38">
        <v>400</v>
      </c>
      <c r="K141" s="38">
        <v>13.5</v>
      </c>
      <c r="L141" s="38">
        <v>13.5</v>
      </c>
      <c r="M141" s="38">
        <v>4.9000000000000004</v>
      </c>
      <c r="N141" s="38">
        <v>0</v>
      </c>
      <c r="O141" s="38">
        <v>0</v>
      </c>
      <c r="P141" s="163">
        <v>5843.9618954639709</v>
      </c>
      <c r="Q141" s="39">
        <f t="shared" si="85"/>
        <v>2</v>
      </c>
      <c r="R141" s="40">
        <f t="shared" si="63"/>
        <v>2.2222222222222223</v>
      </c>
      <c r="S141" s="40">
        <f t="shared" si="64"/>
        <v>1</v>
      </c>
      <c r="T141" s="120" t="s">
        <v>208</v>
      </c>
      <c r="W141" s="118">
        <v>1</v>
      </c>
      <c r="X141" s="38">
        <v>0</v>
      </c>
      <c r="Y141" s="38">
        <v>0</v>
      </c>
      <c r="Z141" s="94">
        <v>740.95106057622513</v>
      </c>
      <c r="AA141" s="125">
        <v>0</v>
      </c>
      <c r="AB141" s="125">
        <v>0</v>
      </c>
      <c r="AE141" s="38">
        <v>20</v>
      </c>
      <c r="AF141" s="138">
        <v>460</v>
      </c>
      <c r="AG141" s="124">
        <v>210000</v>
      </c>
      <c r="AH141" s="94">
        <v>1.6408</v>
      </c>
      <c r="AI141" s="97">
        <v>16.607531394084685</v>
      </c>
      <c r="AJ141" s="97">
        <v>4.1518828485211703</v>
      </c>
      <c r="AK141" s="125">
        <v>3.14621</v>
      </c>
      <c r="AL141" s="121">
        <v>0.86587161690105752</v>
      </c>
      <c r="AM141" s="114">
        <v>1.0160594973200121</v>
      </c>
      <c r="AN141" s="118">
        <f t="shared" si="86"/>
        <v>0.87977707981215458</v>
      </c>
      <c r="AO141" s="114">
        <v>0.75777908837688568</v>
      </c>
      <c r="AP141" s="177">
        <v>1.4248631927699065</v>
      </c>
      <c r="AQ141" s="173">
        <v>0.5</v>
      </c>
      <c r="AR141" s="94">
        <v>1</v>
      </c>
      <c r="AT141" s="97">
        <v>1</v>
      </c>
      <c r="AU141" s="38">
        <v>1</v>
      </c>
      <c r="AW141" s="38">
        <v>1</v>
      </c>
      <c r="BA141" s="38">
        <f t="shared" si="65"/>
        <v>1.4248631927699065</v>
      </c>
      <c r="BB141" s="79"/>
      <c r="BC141" s="94">
        <v>1</v>
      </c>
      <c r="BD141" s="94"/>
      <c r="BE141" s="97">
        <v>1</v>
      </c>
      <c r="BF141" s="38">
        <v>1</v>
      </c>
      <c r="BG141" s="40">
        <f t="shared" si="66"/>
        <v>1</v>
      </c>
      <c r="BH141" s="94"/>
      <c r="BI141" s="94"/>
      <c r="BJ141" s="94"/>
      <c r="BK141" s="40">
        <f t="shared" si="67"/>
        <v>1</v>
      </c>
      <c r="BL141" s="73"/>
      <c r="BM141" s="94">
        <v>1</v>
      </c>
      <c r="BO141" s="97">
        <v>1</v>
      </c>
      <c r="BP141" s="38">
        <v>1</v>
      </c>
      <c r="BQ141" s="40">
        <f t="shared" si="68"/>
        <v>1</v>
      </c>
      <c r="BR141" s="94">
        <v>1</v>
      </c>
      <c r="BS141" s="94">
        <v>1</v>
      </c>
      <c r="BT141" s="94">
        <v>1</v>
      </c>
      <c r="BU141" s="40">
        <f t="shared" si="69"/>
        <v>1</v>
      </c>
      <c r="BV141" s="82">
        <v>1</v>
      </c>
      <c r="BW141" s="94">
        <v>1</v>
      </c>
      <c r="BX141" s="48"/>
      <c r="BY141" s="97">
        <v>1</v>
      </c>
      <c r="BZ141" s="48">
        <v>1</v>
      </c>
      <c r="CA141" s="40">
        <f t="shared" si="70"/>
        <v>1</v>
      </c>
      <c r="CB141" s="94">
        <v>1</v>
      </c>
      <c r="CC141" s="94">
        <v>1</v>
      </c>
      <c r="CD141" s="94">
        <v>1</v>
      </c>
      <c r="CE141" s="40">
        <f t="shared" si="71"/>
        <v>1</v>
      </c>
      <c r="CF141" s="73"/>
      <c r="CG141" s="41">
        <f t="shared" si="72"/>
        <v>6687.7</v>
      </c>
      <c r="CH141" s="41">
        <f t="shared" si="73"/>
        <v>202763751.10833341</v>
      </c>
      <c r="CI141" s="41">
        <f t="shared" si="74"/>
        <v>13125656.923083331</v>
      </c>
      <c r="CJ141" s="41">
        <f t="shared" si="75"/>
        <v>1013818.755541667</v>
      </c>
      <c r="CK141" s="41">
        <f t="shared" si="76"/>
        <v>145840.63247870369</v>
      </c>
      <c r="CL141" s="68">
        <f t="shared" si="77"/>
        <v>1109628.0249999999</v>
      </c>
      <c r="CM141" s="41">
        <f t="shared" si="78"/>
        <v>220938.9325</v>
      </c>
      <c r="CN141" s="41" t="str">
        <f t="shared" si="87"/>
        <v/>
      </c>
      <c r="CO141" s="39">
        <f t="shared" si="79"/>
        <v>490048471125</v>
      </c>
      <c r="CP141" s="78">
        <f t="shared" si="80"/>
        <v>0.75777908837688568</v>
      </c>
      <c r="CQ141" s="38">
        <f t="shared" si="81"/>
        <v>0</v>
      </c>
      <c r="CR141" s="38">
        <f t="shared" si="82"/>
        <v>0</v>
      </c>
      <c r="CT141" s="38">
        <f t="shared" si="83"/>
        <v>0</v>
      </c>
      <c r="CU141" s="38">
        <f t="shared" si="84"/>
        <v>460</v>
      </c>
      <c r="CV141" s="118">
        <f t="shared" si="88"/>
        <v>6.1224489795918355</v>
      </c>
      <c r="CW141" s="118">
        <f t="shared" si="89"/>
        <v>1.3082049146189088</v>
      </c>
      <c r="CZ141" s="118">
        <f t="shared" si="90"/>
        <v>0.86133079136215129</v>
      </c>
      <c r="DE141" s="125">
        <f t="shared" si="91"/>
        <v>0.86587161690105752</v>
      </c>
    </row>
    <row r="142" spans="1:109" s="38" customFormat="1" x14ac:dyDescent="0.25">
      <c r="A142" s="38">
        <v>139</v>
      </c>
      <c r="B142" s="38" t="s">
        <v>480</v>
      </c>
      <c r="C142" s="113"/>
      <c r="E142" s="38" t="s">
        <v>480</v>
      </c>
      <c r="F142" s="120" t="s">
        <v>171</v>
      </c>
      <c r="G142" s="118" t="s">
        <v>630</v>
      </c>
      <c r="H142" s="38">
        <v>180</v>
      </c>
      <c r="I142" s="38">
        <v>180</v>
      </c>
      <c r="J142" s="38">
        <v>400</v>
      </c>
      <c r="K142" s="38">
        <v>13.5</v>
      </c>
      <c r="L142" s="38">
        <v>13.5</v>
      </c>
      <c r="M142" s="38">
        <v>4.9000000000000004</v>
      </c>
      <c r="N142" s="38">
        <v>0</v>
      </c>
      <c r="O142" s="38">
        <v>0</v>
      </c>
      <c r="P142" s="163">
        <v>8765.9428431959568</v>
      </c>
      <c r="Q142" s="39">
        <f t="shared" si="85"/>
        <v>2</v>
      </c>
      <c r="R142" s="40">
        <f t="shared" si="63"/>
        <v>2.2222222222222223</v>
      </c>
      <c r="S142" s="40">
        <f t="shared" si="64"/>
        <v>1</v>
      </c>
      <c r="T142" s="120" t="s">
        <v>208</v>
      </c>
      <c r="W142" s="118">
        <v>1</v>
      </c>
      <c r="X142" s="38">
        <v>0</v>
      </c>
      <c r="Y142" s="38">
        <v>0</v>
      </c>
      <c r="Z142" s="94">
        <v>609.58696207946991</v>
      </c>
      <c r="AA142" s="125">
        <v>0</v>
      </c>
      <c r="AB142" s="125">
        <v>0</v>
      </c>
      <c r="AE142" s="38">
        <v>20</v>
      </c>
      <c r="AF142" s="138">
        <v>460</v>
      </c>
      <c r="AG142" s="124">
        <v>210000</v>
      </c>
      <c r="AH142" s="94">
        <v>1.6408</v>
      </c>
      <c r="AI142" s="97">
        <v>8.9717346082796645</v>
      </c>
      <c r="AJ142" s="97">
        <v>5.046600717157312</v>
      </c>
      <c r="AK142" s="125">
        <v>3.3294299999999999</v>
      </c>
      <c r="AL142" s="121">
        <v>0.86587161690105752</v>
      </c>
      <c r="AM142" s="114">
        <v>0.86766127249046365</v>
      </c>
      <c r="AN142" s="118">
        <f t="shared" si="86"/>
        <v>0.75128326893374686</v>
      </c>
      <c r="AO142" s="114">
        <v>0.6597371550875194</v>
      </c>
      <c r="AP142" s="177">
        <v>1.4248631927699065</v>
      </c>
      <c r="AQ142" s="173">
        <v>0.75</v>
      </c>
      <c r="AR142" s="94">
        <v>1</v>
      </c>
      <c r="AT142" s="97">
        <v>1</v>
      </c>
      <c r="AU142" s="38">
        <v>1</v>
      </c>
      <c r="AW142" s="38">
        <v>1</v>
      </c>
      <c r="BA142" s="38">
        <f t="shared" si="65"/>
        <v>1.4248631927699065</v>
      </c>
      <c r="BB142" s="79"/>
      <c r="BC142" s="94">
        <v>1</v>
      </c>
      <c r="BD142" s="94"/>
      <c r="BE142" s="97">
        <v>1</v>
      </c>
      <c r="BF142" s="38">
        <v>1</v>
      </c>
      <c r="BG142" s="40">
        <f t="shared" si="66"/>
        <v>1</v>
      </c>
      <c r="BH142" s="94"/>
      <c r="BI142" s="94"/>
      <c r="BJ142" s="94"/>
      <c r="BK142" s="40">
        <f t="shared" si="67"/>
        <v>1</v>
      </c>
      <c r="BL142" s="73"/>
      <c r="BM142" s="94">
        <v>1</v>
      </c>
      <c r="BO142" s="97">
        <v>1</v>
      </c>
      <c r="BP142" s="38">
        <v>1</v>
      </c>
      <c r="BQ142" s="40">
        <f t="shared" si="68"/>
        <v>1</v>
      </c>
      <c r="BR142" s="94">
        <v>1</v>
      </c>
      <c r="BS142" s="94">
        <v>1</v>
      </c>
      <c r="BT142" s="94">
        <v>1</v>
      </c>
      <c r="BU142" s="40">
        <f t="shared" si="69"/>
        <v>1</v>
      </c>
      <c r="BV142" s="82">
        <v>1</v>
      </c>
      <c r="BW142" s="94">
        <v>1</v>
      </c>
      <c r="BX142" s="48"/>
      <c r="BY142" s="97">
        <v>1</v>
      </c>
      <c r="BZ142" s="48">
        <v>1</v>
      </c>
      <c r="CA142" s="40">
        <f t="shared" si="70"/>
        <v>1</v>
      </c>
      <c r="CB142" s="94">
        <v>1</v>
      </c>
      <c r="CC142" s="94">
        <v>1</v>
      </c>
      <c r="CD142" s="94">
        <v>1</v>
      </c>
      <c r="CE142" s="40">
        <f t="shared" si="71"/>
        <v>1</v>
      </c>
      <c r="CF142" s="73"/>
      <c r="CG142" s="41">
        <f t="shared" si="72"/>
        <v>6687.7</v>
      </c>
      <c r="CH142" s="41">
        <f t="shared" si="73"/>
        <v>202763751.10833341</v>
      </c>
      <c r="CI142" s="41">
        <f t="shared" si="74"/>
        <v>13125656.923083331</v>
      </c>
      <c r="CJ142" s="41">
        <f t="shared" si="75"/>
        <v>1013818.755541667</v>
      </c>
      <c r="CK142" s="41">
        <f t="shared" si="76"/>
        <v>145840.63247870369</v>
      </c>
      <c r="CL142" s="68">
        <f t="shared" si="77"/>
        <v>1109628.0249999999</v>
      </c>
      <c r="CM142" s="41">
        <f t="shared" si="78"/>
        <v>220938.9325</v>
      </c>
      <c r="CN142" s="41" t="str">
        <f t="shared" si="87"/>
        <v/>
      </c>
      <c r="CO142" s="39">
        <f t="shared" si="79"/>
        <v>490048471125</v>
      </c>
      <c r="CP142" s="78">
        <f t="shared" si="80"/>
        <v>0.65973715508751929</v>
      </c>
      <c r="CQ142" s="38">
        <f t="shared" si="81"/>
        <v>0</v>
      </c>
      <c r="CR142" s="38">
        <f t="shared" si="82"/>
        <v>0</v>
      </c>
      <c r="CT142" s="38">
        <f t="shared" si="83"/>
        <v>0</v>
      </c>
      <c r="CU142" s="38">
        <f t="shared" si="84"/>
        <v>460</v>
      </c>
      <c r="CV142" s="118">
        <f t="shared" si="88"/>
        <v>6.1224489795918355</v>
      </c>
      <c r="CW142" s="118">
        <f t="shared" si="89"/>
        <v>1.3082049146189088</v>
      </c>
      <c r="CZ142" s="118">
        <f t="shared" si="90"/>
        <v>0.87814700841647442</v>
      </c>
      <c r="DE142" s="125">
        <f t="shared" si="91"/>
        <v>0.86587161690105752</v>
      </c>
    </row>
    <row r="143" spans="1:109" s="38" customFormat="1" x14ac:dyDescent="0.25">
      <c r="A143" s="38">
        <v>140</v>
      </c>
      <c r="B143" s="38" t="s">
        <v>481</v>
      </c>
      <c r="C143" s="113"/>
      <c r="E143" s="38" t="s">
        <v>481</v>
      </c>
      <c r="F143" s="120" t="s">
        <v>171</v>
      </c>
      <c r="G143" s="118" t="s">
        <v>630</v>
      </c>
      <c r="H143" s="38">
        <v>180</v>
      </c>
      <c r="I143" s="38">
        <v>180</v>
      </c>
      <c r="J143" s="38">
        <v>400</v>
      </c>
      <c r="K143" s="38">
        <v>13.5</v>
      </c>
      <c r="L143" s="38">
        <v>13.5</v>
      </c>
      <c r="M143" s="38">
        <v>4.9000000000000004</v>
      </c>
      <c r="N143" s="38">
        <v>0</v>
      </c>
      <c r="O143" s="38">
        <v>0</v>
      </c>
      <c r="P143" s="163">
        <v>11687.923790927942</v>
      </c>
      <c r="Q143" s="39">
        <f t="shared" si="85"/>
        <v>2</v>
      </c>
      <c r="R143" s="40">
        <f t="shared" si="63"/>
        <v>2.2222222222222223</v>
      </c>
      <c r="S143" s="40">
        <f t="shared" si="64"/>
        <v>1</v>
      </c>
      <c r="T143" s="120" t="s">
        <v>208</v>
      </c>
      <c r="W143" s="118">
        <v>1</v>
      </c>
      <c r="X143" s="38">
        <v>0</v>
      </c>
      <c r="Y143" s="38">
        <v>0</v>
      </c>
      <c r="Z143" s="94">
        <v>474.58203053938405</v>
      </c>
      <c r="AA143" s="125">
        <v>0</v>
      </c>
      <c r="AB143" s="125">
        <v>0</v>
      </c>
      <c r="AE143" s="38">
        <v>20</v>
      </c>
      <c r="AF143" s="138">
        <v>460</v>
      </c>
      <c r="AG143" s="124">
        <v>210000</v>
      </c>
      <c r="AH143" s="94">
        <v>1.6408</v>
      </c>
      <c r="AI143" s="97">
        <v>6.4822134047165632</v>
      </c>
      <c r="AJ143" s="97">
        <v>6.4822134047165614</v>
      </c>
      <c r="AK143" s="125">
        <v>3.87832</v>
      </c>
      <c r="AL143" s="121">
        <v>0.86587161690105752</v>
      </c>
      <c r="AM143" s="114">
        <v>0.74140107706160008</v>
      </c>
      <c r="AN143" s="118">
        <f t="shared" si="86"/>
        <v>0.64195814936751316</v>
      </c>
      <c r="AO143" s="114">
        <v>0.59830180801793298</v>
      </c>
      <c r="AP143" s="177">
        <v>1.4248631927699065</v>
      </c>
      <c r="AQ143" s="173">
        <v>1</v>
      </c>
      <c r="AR143" s="94">
        <v>1</v>
      </c>
      <c r="AT143" s="97">
        <v>1</v>
      </c>
      <c r="AU143" s="38">
        <v>1</v>
      </c>
      <c r="AW143" s="38">
        <v>1</v>
      </c>
      <c r="BA143" s="38">
        <f t="shared" si="65"/>
        <v>1.4248631927699065</v>
      </c>
      <c r="BB143" s="79"/>
      <c r="BC143" s="94">
        <v>1</v>
      </c>
      <c r="BD143" s="94"/>
      <c r="BE143" s="97">
        <v>1</v>
      </c>
      <c r="BF143" s="38">
        <v>1</v>
      </c>
      <c r="BG143" s="40">
        <f t="shared" si="66"/>
        <v>1</v>
      </c>
      <c r="BH143" s="94"/>
      <c r="BI143" s="94"/>
      <c r="BJ143" s="94"/>
      <c r="BK143" s="40">
        <f t="shared" si="67"/>
        <v>1</v>
      </c>
      <c r="BL143" s="73"/>
      <c r="BM143" s="94">
        <v>1</v>
      </c>
      <c r="BO143" s="97">
        <v>1</v>
      </c>
      <c r="BP143" s="38">
        <v>1</v>
      </c>
      <c r="BQ143" s="40">
        <f t="shared" si="68"/>
        <v>1</v>
      </c>
      <c r="BR143" s="94">
        <v>1</v>
      </c>
      <c r="BS143" s="94">
        <v>1</v>
      </c>
      <c r="BT143" s="94">
        <v>1</v>
      </c>
      <c r="BU143" s="40">
        <f t="shared" si="69"/>
        <v>1</v>
      </c>
      <c r="BV143" s="82">
        <v>1</v>
      </c>
      <c r="BW143" s="94">
        <v>1</v>
      </c>
      <c r="BX143" s="48"/>
      <c r="BY143" s="97">
        <v>1</v>
      </c>
      <c r="BZ143" s="48">
        <v>1</v>
      </c>
      <c r="CA143" s="40">
        <f t="shared" si="70"/>
        <v>1</v>
      </c>
      <c r="CB143" s="94">
        <v>1</v>
      </c>
      <c r="CC143" s="94">
        <v>1</v>
      </c>
      <c r="CD143" s="94">
        <v>1</v>
      </c>
      <c r="CE143" s="40">
        <f t="shared" si="71"/>
        <v>1</v>
      </c>
      <c r="CF143" s="73"/>
      <c r="CG143" s="41">
        <f t="shared" si="72"/>
        <v>6687.7</v>
      </c>
      <c r="CH143" s="41">
        <f t="shared" si="73"/>
        <v>202763751.10833341</v>
      </c>
      <c r="CI143" s="41">
        <f t="shared" si="74"/>
        <v>13125656.923083331</v>
      </c>
      <c r="CJ143" s="41">
        <f t="shared" si="75"/>
        <v>1013818.755541667</v>
      </c>
      <c r="CK143" s="41">
        <f t="shared" si="76"/>
        <v>145840.63247870369</v>
      </c>
      <c r="CL143" s="68">
        <f t="shared" si="77"/>
        <v>1109628.0249999999</v>
      </c>
      <c r="CM143" s="41">
        <f t="shared" si="78"/>
        <v>220938.9325</v>
      </c>
      <c r="CN143" s="41" t="str">
        <f t="shared" si="87"/>
        <v/>
      </c>
      <c r="CO143" s="39">
        <f t="shared" si="79"/>
        <v>490048471125</v>
      </c>
      <c r="CP143" s="78">
        <f t="shared" si="80"/>
        <v>0.59830180801793298</v>
      </c>
      <c r="CQ143" s="38">
        <f t="shared" si="81"/>
        <v>0</v>
      </c>
      <c r="CR143" s="38">
        <f t="shared" si="82"/>
        <v>0</v>
      </c>
      <c r="CT143" s="38">
        <f t="shared" si="83"/>
        <v>0</v>
      </c>
      <c r="CU143" s="38">
        <f t="shared" si="84"/>
        <v>460</v>
      </c>
      <c r="CV143" s="118">
        <f t="shared" si="88"/>
        <v>6.1224489795918355</v>
      </c>
      <c r="CW143" s="118">
        <f t="shared" si="89"/>
        <v>1.3082049146189088</v>
      </c>
      <c r="CZ143" s="118">
        <f t="shared" si="90"/>
        <v>0.93199503520191707</v>
      </c>
      <c r="DE143" s="125">
        <f t="shared" si="91"/>
        <v>0.86587161690105752</v>
      </c>
    </row>
    <row r="144" spans="1:109" s="38" customFormat="1" x14ac:dyDescent="0.25">
      <c r="A144" s="38">
        <v>141</v>
      </c>
      <c r="B144" s="38" t="s">
        <v>482</v>
      </c>
      <c r="C144" s="113"/>
      <c r="E144" s="38" t="s">
        <v>482</v>
      </c>
      <c r="F144" s="120" t="s">
        <v>171</v>
      </c>
      <c r="G144" s="118" t="s">
        <v>630</v>
      </c>
      <c r="H144" s="38">
        <v>180</v>
      </c>
      <c r="I144" s="38">
        <v>180</v>
      </c>
      <c r="J144" s="38">
        <v>400</v>
      </c>
      <c r="K144" s="38">
        <v>13.5</v>
      </c>
      <c r="L144" s="38">
        <v>13.5</v>
      </c>
      <c r="M144" s="38">
        <v>4.9000000000000004</v>
      </c>
      <c r="N144" s="38">
        <v>0</v>
      </c>
      <c r="O144" s="38">
        <v>0</v>
      </c>
      <c r="P144" s="163">
        <v>15544.938641934164</v>
      </c>
      <c r="Q144" s="39">
        <f t="shared" si="85"/>
        <v>2</v>
      </c>
      <c r="R144" s="40">
        <f t="shared" si="63"/>
        <v>2.2222222222222223</v>
      </c>
      <c r="S144" s="40">
        <f t="shared" si="64"/>
        <v>1</v>
      </c>
      <c r="T144" s="120" t="s">
        <v>208</v>
      </c>
      <c r="W144" s="118">
        <v>1</v>
      </c>
      <c r="X144" s="38">
        <v>0</v>
      </c>
      <c r="Y144" s="38">
        <v>0</v>
      </c>
      <c r="Z144" s="94">
        <v>330.83231049484186</v>
      </c>
      <c r="AA144" s="125">
        <v>0</v>
      </c>
      <c r="AB144" s="125">
        <v>0</v>
      </c>
      <c r="AE144" s="38">
        <v>20</v>
      </c>
      <c r="AF144" s="138">
        <v>460</v>
      </c>
      <c r="AG144" s="124">
        <v>210000</v>
      </c>
      <c r="AH144" s="94">
        <v>1.6408</v>
      </c>
      <c r="AI144" s="97">
        <v>5.2568237321193836</v>
      </c>
      <c r="AJ144" s="97">
        <v>9.2987954997459781</v>
      </c>
      <c r="AK144" s="125">
        <v>4.3048999999999999</v>
      </c>
      <c r="AL144" s="121">
        <v>0.86587161690105752</v>
      </c>
      <c r="AM144" s="114">
        <v>0.50719794839329879</v>
      </c>
      <c r="AN144" s="118">
        <f t="shared" si="86"/>
        <v>0.43916830766420473</v>
      </c>
      <c r="AO144" s="114">
        <v>0.4629524329379649</v>
      </c>
      <c r="AP144" s="177">
        <v>1.4248631927699065</v>
      </c>
      <c r="AQ144" s="173">
        <v>1.33</v>
      </c>
      <c r="AR144" s="94">
        <v>1</v>
      </c>
      <c r="AT144" s="97">
        <v>1</v>
      </c>
      <c r="AU144" s="38">
        <v>1</v>
      </c>
      <c r="AW144" s="38">
        <v>1</v>
      </c>
      <c r="BA144" s="38">
        <f t="shared" si="65"/>
        <v>1.4248631927699065</v>
      </c>
      <c r="BB144" s="79"/>
      <c r="BC144" s="94">
        <v>1</v>
      </c>
      <c r="BD144" s="94"/>
      <c r="BE144" s="97">
        <v>1</v>
      </c>
      <c r="BF144" s="38">
        <v>1</v>
      </c>
      <c r="BG144" s="40">
        <f t="shared" si="66"/>
        <v>1</v>
      </c>
      <c r="BH144" s="94"/>
      <c r="BI144" s="94"/>
      <c r="BJ144" s="94"/>
      <c r="BK144" s="40">
        <f t="shared" si="67"/>
        <v>1</v>
      </c>
      <c r="BL144" s="73"/>
      <c r="BM144" s="94">
        <v>1</v>
      </c>
      <c r="BO144" s="97">
        <v>1</v>
      </c>
      <c r="BP144" s="38">
        <v>1</v>
      </c>
      <c r="BQ144" s="40">
        <f t="shared" si="68"/>
        <v>1</v>
      </c>
      <c r="BR144" s="94">
        <v>1</v>
      </c>
      <c r="BS144" s="94">
        <v>1</v>
      </c>
      <c r="BT144" s="94">
        <v>1</v>
      </c>
      <c r="BU144" s="40">
        <f t="shared" si="69"/>
        <v>1</v>
      </c>
      <c r="BV144" s="82">
        <v>1</v>
      </c>
      <c r="BW144" s="94">
        <v>1</v>
      </c>
      <c r="BX144" s="48"/>
      <c r="BY144" s="97">
        <v>1</v>
      </c>
      <c r="BZ144" s="48">
        <v>1</v>
      </c>
      <c r="CA144" s="40">
        <f t="shared" si="70"/>
        <v>1</v>
      </c>
      <c r="CB144" s="94">
        <v>1</v>
      </c>
      <c r="CC144" s="94">
        <v>1</v>
      </c>
      <c r="CD144" s="94">
        <v>1</v>
      </c>
      <c r="CE144" s="40">
        <f t="shared" si="71"/>
        <v>1</v>
      </c>
      <c r="CF144" s="73"/>
      <c r="CG144" s="41">
        <f t="shared" si="72"/>
        <v>6687.7</v>
      </c>
      <c r="CH144" s="41">
        <f t="shared" si="73"/>
        <v>202763751.10833341</v>
      </c>
      <c r="CI144" s="41">
        <f t="shared" si="74"/>
        <v>13125656.923083331</v>
      </c>
      <c r="CJ144" s="41">
        <f t="shared" si="75"/>
        <v>1013818.755541667</v>
      </c>
      <c r="CK144" s="41">
        <f t="shared" si="76"/>
        <v>145840.63247870369</v>
      </c>
      <c r="CL144" s="68">
        <f t="shared" si="77"/>
        <v>1109628.0249999999</v>
      </c>
      <c r="CM144" s="41">
        <f t="shared" si="78"/>
        <v>220938.9325</v>
      </c>
      <c r="CN144" s="41" t="str">
        <f t="shared" si="87"/>
        <v/>
      </c>
      <c r="CO144" s="39">
        <f t="shared" si="79"/>
        <v>490048471125</v>
      </c>
      <c r="CP144" s="78">
        <f t="shared" si="80"/>
        <v>0.46295243293796495</v>
      </c>
      <c r="CQ144" s="38">
        <f t="shared" si="81"/>
        <v>0</v>
      </c>
      <c r="CR144" s="38">
        <f t="shared" si="82"/>
        <v>0</v>
      </c>
      <c r="CT144" s="38">
        <f t="shared" si="83"/>
        <v>0</v>
      </c>
      <c r="CU144" s="38">
        <f t="shared" si="84"/>
        <v>460</v>
      </c>
      <c r="CV144" s="118">
        <f t="shared" si="88"/>
        <v>6.1224489795918355</v>
      </c>
      <c r="CW144" s="118">
        <f t="shared" si="89"/>
        <v>1.3082049146189088</v>
      </c>
      <c r="CZ144" s="118">
        <f t="shared" si="90"/>
        <v>1.0541571986381719</v>
      </c>
      <c r="DE144" s="125">
        <f t="shared" si="91"/>
        <v>0.86587161690105752</v>
      </c>
    </row>
    <row r="145" spans="1:109" s="38" customFormat="1" x14ac:dyDescent="0.25">
      <c r="A145" s="38">
        <v>142</v>
      </c>
      <c r="B145" s="38" t="s">
        <v>483</v>
      </c>
      <c r="C145" s="113"/>
      <c r="E145" s="38" t="s">
        <v>483</v>
      </c>
      <c r="F145" s="120" t="s">
        <v>171</v>
      </c>
      <c r="G145" s="118" t="s">
        <v>630</v>
      </c>
      <c r="H145" s="38">
        <v>180</v>
      </c>
      <c r="I145" s="38">
        <v>180</v>
      </c>
      <c r="J145" s="38">
        <v>400</v>
      </c>
      <c r="K145" s="38">
        <v>13.5</v>
      </c>
      <c r="L145" s="38">
        <v>13.5</v>
      </c>
      <c r="M145" s="38">
        <v>4.9000000000000004</v>
      </c>
      <c r="N145" s="38">
        <v>0</v>
      </c>
      <c r="O145" s="38">
        <v>0</v>
      </c>
      <c r="P145" s="163">
        <v>19518.832730849663</v>
      </c>
      <c r="Q145" s="39">
        <f t="shared" si="85"/>
        <v>2</v>
      </c>
      <c r="R145" s="40">
        <f t="shared" si="63"/>
        <v>2.2222222222222223</v>
      </c>
      <c r="S145" s="40">
        <f t="shared" si="64"/>
        <v>1</v>
      </c>
      <c r="T145" s="120" t="s">
        <v>208</v>
      </c>
      <c r="W145" s="118">
        <v>1</v>
      </c>
      <c r="X145" s="38">
        <v>0</v>
      </c>
      <c r="Y145" s="38">
        <v>0</v>
      </c>
      <c r="Z145" s="94">
        <v>233.18771837752411</v>
      </c>
      <c r="AA145" s="125">
        <v>0</v>
      </c>
      <c r="AB145" s="125">
        <v>0</v>
      </c>
      <c r="AE145" s="38">
        <v>20</v>
      </c>
      <c r="AF145" s="138">
        <v>460</v>
      </c>
      <c r="AG145" s="124">
        <v>210000</v>
      </c>
      <c r="AH145" s="94">
        <v>1.6408</v>
      </c>
      <c r="AI145" s="97">
        <v>4.7303796685404098</v>
      </c>
      <c r="AJ145" s="97">
        <v>13.192555857592346</v>
      </c>
      <c r="AK145" s="125">
        <v>4.2364600000000001</v>
      </c>
      <c r="AL145" s="121">
        <v>0.86587161690105752</v>
      </c>
      <c r="AM145" s="114">
        <v>0.33876528917086041</v>
      </c>
      <c r="AN145" s="118">
        <f t="shared" si="86"/>
        <v>0.29332724868432719</v>
      </c>
      <c r="AO145" s="114">
        <v>0.32112503791764563</v>
      </c>
      <c r="AP145" s="177">
        <v>1.4248631927699065</v>
      </c>
      <c r="AQ145" s="173">
        <v>1.67</v>
      </c>
      <c r="AR145" s="94">
        <v>1</v>
      </c>
      <c r="AT145" s="97">
        <v>1</v>
      </c>
      <c r="AU145" s="38">
        <v>1</v>
      </c>
      <c r="AW145" s="38">
        <v>1</v>
      </c>
      <c r="BA145" s="38">
        <f t="shared" si="65"/>
        <v>1.4248631927699065</v>
      </c>
      <c r="BB145" s="79"/>
      <c r="BC145" s="94">
        <v>1</v>
      </c>
      <c r="BD145" s="94"/>
      <c r="BE145" s="97">
        <v>1</v>
      </c>
      <c r="BF145" s="38">
        <v>1</v>
      </c>
      <c r="BG145" s="40">
        <f t="shared" si="66"/>
        <v>1</v>
      </c>
      <c r="BH145" s="94"/>
      <c r="BI145" s="94"/>
      <c r="BJ145" s="94"/>
      <c r="BK145" s="40">
        <f t="shared" si="67"/>
        <v>1</v>
      </c>
      <c r="BL145" s="73"/>
      <c r="BM145" s="94">
        <v>1</v>
      </c>
      <c r="BO145" s="97">
        <v>1</v>
      </c>
      <c r="BP145" s="38">
        <v>1</v>
      </c>
      <c r="BQ145" s="40">
        <f t="shared" si="68"/>
        <v>1</v>
      </c>
      <c r="BR145" s="94">
        <v>1</v>
      </c>
      <c r="BS145" s="94">
        <v>1</v>
      </c>
      <c r="BT145" s="94">
        <v>1</v>
      </c>
      <c r="BU145" s="40">
        <f t="shared" si="69"/>
        <v>1</v>
      </c>
      <c r="BV145" s="82">
        <v>1</v>
      </c>
      <c r="BW145" s="94">
        <v>1</v>
      </c>
      <c r="BX145" s="48"/>
      <c r="BY145" s="97">
        <v>1</v>
      </c>
      <c r="BZ145" s="48">
        <v>1</v>
      </c>
      <c r="CA145" s="40">
        <f t="shared" si="70"/>
        <v>1</v>
      </c>
      <c r="CB145" s="94">
        <v>1</v>
      </c>
      <c r="CC145" s="94">
        <v>1</v>
      </c>
      <c r="CD145" s="94">
        <v>1</v>
      </c>
      <c r="CE145" s="40">
        <f t="shared" si="71"/>
        <v>1</v>
      </c>
      <c r="CF145" s="73"/>
      <c r="CG145" s="41">
        <f t="shared" si="72"/>
        <v>6687.7</v>
      </c>
      <c r="CH145" s="41">
        <f t="shared" si="73"/>
        <v>202763751.10833341</v>
      </c>
      <c r="CI145" s="41">
        <f t="shared" si="74"/>
        <v>13125656.923083331</v>
      </c>
      <c r="CJ145" s="41">
        <f t="shared" si="75"/>
        <v>1013818.755541667</v>
      </c>
      <c r="CK145" s="41">
        <f t="shared" si="76"/>
        <v>145840.63247870369</v>
      </c>
      <c r="CL145" s="68">
        <f t="shared" si="77"/>
        <v>1109628.0249999999</v>
      </c>
      <c r="CM145" s="41">
        <f t="shared" si="78"/>
        <v>220938.9325</v>
      </c>
      <c r="CN145" s="41" t="str">
        <f t="shared" si="87"/>
        <v/>
      </c>
      <c r="CO145" s="39">
        <f t="shared" si="79"/>
        <v>490048471125</v>
      </c>
      <c r="CP145" s="78">
        <f t="shared" si="80"/>
        <v>0.32112503791764563</v>
      </c>
      <c r="CQ145" s="38">
        <f t="shared" si="81"/>
        <v>0</v>
      </c>
      <c r="CR145" s="38">
        <f t="shared" si="82"/>
        <v>0</v>
      </c>
      <c r="CT145" s="38">
        <f t="shared" si="83"/>
        <v>0</v>
      </c>
      <c r="CU145" s="38">
        <f t="shared" si="84"/>
        <v>460</v>
      </c>
      <c r="CV145" s="118">
        <f t="shared" si="88"/>
        <v>6.1224489795918355</v>
      </c>
      <c r="CW145" s="118">
        <f t="shared" si="89"/>
        <v>1.3082049146189088</v>
      </c>
      <c r="CZ145" s="118">
        <f t="shared" si="90"/>
        <v>1.0947671563347796</v>
      </c>
      <c r="DE145" s="125">
        <f t="shared" si="91"/>
        <v>0.86587161690105752</v>
      </c>
    </row>
    <row r="146" spans="1:109" s="38" customFormat="1" x14ac:dyDescent="0.25">
      <c r="A146" s="38">
        <v>143</v>
      </c>
      <c r="B146" s="38" t="s">
        <v>484</v>
      </c>
      <c r="C146" s="113"/>
      <c r="E146" s="38" t="s">
        <v>484</v>
      </c>
      <c r="F146" s="120" t="s">
        <v>171</v>
      </c>
      <c r="G146" s="118" t="s">
        <v>630</v>
      </c>
      <c r="H146" s="38">
        <v>180</v>
      </c>
      <c r="I146" s="38">
        <v>180</v>
      </c>
      <c r="J146" s="38">
        <v>400</v>
      </c>
      <c r="K146" s="38">
        <v>13.5</v>
      </c>
      <c r="L146" s="38">
        <v>13.5</v>
      </c>
      <c r="M146" s="38">
        <v>4.9000000000000004</v>
      </c>
      <c r="N146" s="38">
        <v>0</v>
      </c>
      <c r="O146" s="38">
        <v>0</v>
      </c>
      <c r="P146" s="163">
        <v>23375.847581855884</v>
      </c>
      <c r="Q146" s="39">
        <f t="shared" si="85"/>
        <v>2</v>
      </c>
      <c r="R146" s="40">
        <f t="shared" si="63"/>
        <v>2.2222222222222223</v>
      </c>
      <c r="S146" s="40">
        <f t="shared" si="64"/>
        <v>1</v>
      </c>
      <c r="T146" s="120" t="s">
        <v>208</v>
      </c>
      <c r="W146" s="118">
        <v>1</v>
      </c>
      <c r="X146" s="38">
        <v>0</v>
      </c>
      <c r="Y146" s="38">
        <v>0</v>
      </c>
      <c r="Z146" s="94">
        <v>172.43654532098998</v>
      </c>
      <c r="AA146" s="125">
        <v>0</v>
      </c>
      <c r="AB146" s="125">
        <v>0</v>
      </c>
      <c r="AE146" s="38">
        <v>20</v>
      </c>
      <c r="AF146" s="138">
        <v>460</v>
      </c>
      <c r="AG146" s="124">
        <v>210000</v>
      </c>
      <c r="AH146" s="94">
        <v>1.6408</v>
      </c>
      <c r="AI146" s="97">
        <v>4.4601073314728641</v>
      </c>
      <c r="AJ146" s="97">
        <v>17.840429325891453</v>
      </c>
      <c r="AK146" s="125">
        <v>4.0043499999999996</v>
      </c>
      <c r="AL146" s="121">
        <v>0.86587161690105752</v>
      </c>
      <c r="AM146" s="114">
        <v>0.2406197699384961</v>
      </c>
      <c r="AN146" s="118">
        <f t="shared" si="86"/>
        <v>0.20834582925500608</v>
      </c>
      <c r="AO146" s="114">
        <v>0.22445367916054396</v>
      </c>
      <c r="AP146" s="177">
        <v>1.4248631927699065</v>
      </c>
      <c r="AQ146" s="173">
        <v>2</v>
      </c>
      <c r="AR146" s="94">
        <v>1</v>
      </c>
      <c r="AT146" s="97">
        <v>1</v>
      </c>
      <c r="AU146" s="38">
        <v>1</v>
      </c>
      <c r="AW146" s="38">
        <v>1</v>
      </c>
      <c r="BA146" s="38">
        <f t="shared" si="65"/>
        <v>1.4248631927699065</v>
      </c>
      <c r="BB146" s="79"/>
      <c r="BC146" s="94">
        <v>1</v>
      </c>
      <c r="BD146" s="94"/>
      <c r="BE146" s="97">
        <v>1</v>
      </c>
      <c r="BF146" s="38">
        <v>1</v>
      </c>
      <c r="BG146" s="40">
        <f t="shared" si="66"/>
        <v>1</v>
      </c>
      <c r="BH146" s="94"/>
      <c r="BI146" s="94"/>
      <c r="BJ146" s="94"/>
      <c r="BK146" s="40">
        <f t="shared" si="67"/>
        <v>1</v>
      </c>
      <c r="BL146" s="73"/>
      <c r="BM146" s="94">
        <v>1</v>
      </c>
      <c r="BO146" s="97">
        <v>1</v>
      </c>
      <c r="BP146" s="38">
        <v>1</v>
      </c>
      <c r="BQ146" s="40">
        <f t="shared" si="68"/>
        <v>1</v>
      </c>
      <c r="BR146" s="94">
        <v>1</v>
      </c>
      <c r="BS146" s="94">
        <v>1</v>
      </c>
      <c r="BT146" s="94">
        <v>1</v>
      </c>
      <c r="BU146" s="40">
        <f t="shared" si="69"/>
        <v>1</v>
      </c>
      <c r="BV146" s="82">
        <v>1</v>
      </c>
      <c r="BW146" s="94">
        <v>1</v>
      </c>
      <c r="BX146" s="48"/>
      <c r="BY146" s="97">
        <v>1</v>
      </c>
      <c r="BZ146" s="48">
        <v>1</v>
      </c>
      <c r="CA146" s="40">
        <f t="shared" si="70"/>
        <v>1</v>
      </c>
      <c r="CB146" s="94">
        <v>1</v>
      </c>
      <c r="CC146" s="94">
        <v>1</v>
      </c>
      <c r="CD146" s="94">
        <v>1</v>
      </c>
      <c r="CE146" s="40">
        <f t="shared" si="71"/>
        <v>1</v>
      </c>
      <c r="CF146" s="73"/>
      <c r="CG146" s="41">
        <f t="shared" si="72"/>
        <v>6687.7</v>
      </c>
      <c r="CH146" s="41">
        <f t="shared" si="73"/>
        <v>202763751.10833341</v>
      </c>
      <c r="CI146" s="41">
        <f t="shared" si="74"/>
        <v>13125656.923083331</v>
      </c>
      <c r="CJ146" s="41">
        <f t="shared" si="75"/>
        <v>1013818.755541667</v>
      </c>
      <c r="CK146" s="41">
        <f t="shared" si="76"/>
        <v>145840.63247870369</v>
      </c>
      <c r="CL146" s="68">
        <f t="shared" si="77"/>
        <v>1109628.0249999999</v>
      </c>
      <c r="CM146" s="41">
        <f t="shared" si="78"/>
        <v>220938.9325</v>
      </c>
      <c r="CN146" s="41" t="str">
        <f t="shared" si="87"/>
        <v/>
      </c>
      <c r="CO146" s="39">
        <f t="shared" si="79"/>
        <v>490048471125</v>
      </c>
      <c r="CP146" s="78">
        <f t="shared" si="80"/>
        <v>0.22445367916054398</v>
      </c>
      <c r="CQ146" s="38">
        <f t="shared" si="81"/>
        <v>0</v>
      </c>
      <c r="CR146" s="38">
        <f t="shared" si="82"/>
        <v>0</v>
      </c>
      <c r="CT146" s="38">
        <f t="shared" si="83"/>
        <v>0</v>
      </c>
      <c r="CU146" s="38">
        <f t="shared" si="84"/>
        <v>460</v>
      </c>
      <c r="CV146" s="118">
        <f t="shared" si="88"/>
        <v>6.1224489795918355</v>
      </c>
      <c r="CW146" s="118">
        <f t="shared" si="89"/>
        <v>1.3082049146189088</v>
      </c>
      <c r="CZ146" s="118">
        <f t="shared" si="90"/>
        <v>1.077313042277523</v>
      </c>
      <c r="DE146" s="125">
        <f t="shared" si="91"/>
        <v>0.86587161690105752</v>
      </c>
    </row>
    <row r="147" spans="1:109" s="38" customFormat="1" x14ac:dyDescent="0.25">
      <c r="A147" s="38">
        <v>144</v>
      </c>
      <c r="B147" s="38" t="s">
        <v>485</v>
      </c>
      <c r="C147" s="113"/>
      <c r="E147" s="38" t="s">
        <v>485</v>
      </c>
      <c r="F147" s="120" t="s">
        <v>171</v>
      </c>
      <c r="G147" s="118" t="s">
        <v>630</v>
      </c>
      <c r="H147" s="38">
        <v>180</v>
      </c>
      <c r="I147" s="38">
        <v>180</v>
      </c>
      <c r="J147" s="38">
        <v>400</v>
      </c>
      <c r="K147" s="38">
        <v>13.5</v>
      </c>
      <c r="L147" s="38">
        <v>13.5</v>
      </c>
      <c r="M147" s="38">
        <v>4.9000000000000004</v>
      </c>
      <c r="N147" s="38">
        <v>0</v>
      </c>
      <c r="O147" s="38">
        <v>0</v>
      </c>
      <c r="P147" s="163">
        <v>29219.809477319857</v>
      </c>
      <c r="Q147" s="39">
        <f t="shared" si="85"/>
        <v>2</v>
      </c>
      <c r="R147" s="40">
        <f t="shared" si="63"/>
        <v>2.2222222222222223</v>
      </c>
      <c r="S147" s="40">
        <f t="shared" si="64"/>
        <v>1</v>
      </c>
      <c r="T147" s="120" t="s">
        <v>208</v>
      </c>
      <c r="W147" s="118">
        <v>1</v>
      </c>
      <c r="X147" s="38">
        <v>0</v>
      </c>
      <c r="Y147" s="38">
        <v>0</v>
      </c>
      <c r="Z147" s="94">
        <v>116.43197087884809</v>
      </c>
      <c r="AA147" s="125">
        <v>0</v>
      </c>
      <c r="AB147" s="125">
        <v>0</v>
      </c>
      <c r="AE147" s="38">
        <v>20</v>
      </c>
      <c r="AF147" s="138">
        <v>460</v>
      </c>
      <c r="AG147" s="124">
        <v>210000</v>
      </c>
      <c r="AH147" s="94">
        <v>1.6408</v>
      </c>
      <c r="AI147" s="97">
        <v>4.2274876589709889</v>
      </c>
      <c r="AJ147" s="97">
        <v>26.421797868568689</v>
      </c>
      <c r="AK147" s="125">
        <v>3.79189</v>
      </c>
      <c r="AL147" s="121">
        <v>0.86587161690105752</v>
      </c>
      <c r="AM147" s="114">
        <v>0.15479832297352913</v>
      </c>
      <c r="AN147" s="118">
        <f t="shared" si="86"/>
        <v>0.13403547420666179</v>
      </c>
      <c r="AO147" s="114">
        <v>0.14351370103057309</v>
      </c>
      <c r="AP147" s="177">
        <v>1.4248631927699065</v>
      </c>
      <c r="AQ147" s="173">
        <v>2.5</v>
      </c>
      <c r="AR147" s="94">
        <v>1</v>
      </c>
      <c r="AT147" s="97">
        <v>1</v>
      </c>
      <c r="AU147" s="38">
        <v>1</v>
      </c>
      <c r="AW147" s="38">
        <v>1</v>
      </c>
      <c r="BA147" s="38">
        <f t="shared" si="65"/>
        <v>1.4248631927699065</v>
      </c>
      <c r="BB147" s="79"/>
      <c r="BC147" s="94">
        <v>1</v>
      </c>
      <c r="BD147" s="94"/>
      <c r="BE147" s="97">
        <v>1</v>
      </c>
      <c r="BF147" s="38">
        <v>1</v>
      </c>
      <c r="BG147" s="40">
        <f t="shared" si="66"/>
        <v>1</v>
      </c>
      <c r="BH147" s="94"/>
      <c r="BI147" s="94"/>
      <c r="BJ147" s="94"/>
      <c r="BK147" s="40">
        <f t="shared" si="67"/>
        <v>1</v>
      </c>
      <c r="BL147" s="73"/>
      <c r="BM147" s="94">
        <v>1</v>
      </c>
      <c r="BO147" s="97">
        <v>1</v>
      </c>
      <c r="BP147" s="38">
        <v>1</v>
      </c>
      <c r="BQ147" s="40">
        <f t="shared" si="68"/>
        <v>1</v>
      </c>
      <c r="BR147" s="94">
        <v>1</v>
      </c>
      <c r="BS147" s="94">
        <v>1</v>
      </c>
      <c r="BT147" s="94">
        <v>1</v>
      </c>
      <c r="BU147" s="40">
        <f t="shared" si="69"/>
        <v>1</v>
      </c>
      <c r="BV147" s="82">
        <v>1</v>
      </c>
      <c r="BW147" s="94">
        <v>1</v>
      </c>
      <c r="BX147" s="48"/>
      <c r="BY147" s="97">
        <v>1</v>
      </c>
      <c r="BZ147" s="48">
        <v>1</v>
      </c>
      <c r="CA147" s="40">
        <f t="shared" si="70"/>
        <v>1</v>
      </c>
      <c r="CB147" s="94">
        <v>1</v>
      </c>
      <c r="CC147" s="94">
        <v>1</v>
      </c>
      <c r="CD147" s="94">
        <v>1</v>
      </c>
      <c r="CE147" s="40">
        <f t="shared" si="71"/>
        <v>1</v>
      </c>
      <c r="CF147" s="73"/>
      <c r="CG147" s="41">
        <f t="shared" si="72"/>
        <v>6687.7</v>
      </c>
      <c r="CH147" s="41">
        <f t="shared" si="73"/>
        <v>202763751.10833341</v>
      </c>
      <c r="CI147" s="41">
        <f t="shared" si="74"/>
        <v>13125656.923083331</v>
      </c>
      <c r="CJ147" s="41">
        <f t="shared" si="75"/>
        <v>1013818.755541667</v>
      </c>
      <c r="CK147" s="41">
        <f t="shared" si="76"/>
        <v>145840.63247870369</v>
      </c>
      <c r="CL147" s="68">
        <f t="shared" si="77"/>
        <v>1109628.0249999999</v>
      </c>
      <c r="CM147" s="41">
        <f t="shared" si="78"/>
        <v>220938.9325</v>
      </c>
      <c r="CN147" s="41" t="str">
        <f t="shared" si="87"/>
        <v/>
      </c>
      <c r="CO147" s="39">
        <f t="shared" si="79"/>
        <v>490048471125</v>
      </c>
      <c r="CP147" s="78">
        <f t="shared" si="80"/>
        <v>0.14351370103057309</v>
      </c>
      <c r="CQ147" s="38">
        <f t="shared" si="81"/>
        <v>0</v>
      </c>
      <c r="CR147" s="38">
        <f t="shared" si="82"/>
        <v>0</v>
      </c>
      <c r="CT147" s="38">
        <f t="shared" si="83"/>
        <v>0</v>
      </c>
      <c r="CU147" s="38">
        <f t="shared" si="84"/>
        <v>460</v>
      </c>
      <c r="CV147" s="118">
        <f t="shared" si="88"/>
        <v>6.1224489795918355</v>
      </c>
      <c r="CW147" s="118">
        <f t="shared" si="89"/>
        <v>1.3082049146189088</v>
      </c>
      <c r="CZ147" s="118">
        <f t="shared" si="90"/>
        <v>1.070714315594522</v>
      </c>
      <c r="DE147" s="125">
        <f t="shared" si="91"/>
        <v>0.86587161690105752</v>
      </c>
    </row>
    <row r="148" spans="1:109" s="38" customFormat="1" x14ac:dyDescent="0.25">
      <c r="A148" s="38">
        <v>145</v>
      </c>
      <c r="B148" s="38" t="s">
        <v>486</v>
      </c>
      <c r="C148" s="113"/>
      <c r="E148" s="38" t="s">
        <v>486</v>
      </c>
      <c r="F148" s="120" t="s">
        <v>171</v>
      </c>
      <c r="G148" s="118" t="s">
        <v>630</v>
      </c>
      <c r="H148" s="38">
        <v>300</v>
      </c>
      <c r="I148" s="38">
        <v>300</v>
      </c>
      <c r="J148" s="38">
        <v>300</v>
      </c>
      <c r="K148" s="38">
        <v>27.74</v>
      </c>
      <c r="L148" s="38">
        <v>27.74</v>
      </c>
      <c r="M148" s="38">
        <v>16.059999999999999</v>
      </c>
      <c r="N148" s="38">
        <v>0</v>
      </c>
      <c r="O148" s="38">
        <v>0</v>
      </c>
      <c r="P148" s="163">
        <v>2546.9373092279129</v>
      </c>
      <c r="Q148" s="39">
        <f t="shared" si="85"/>
        <v>1</v>
      </c>
      <c r="R148" s="40">
        <f t="shared" si="63"/>
        <v>1</v>
      </c>
      <c r="S148" s="40">
        <f t="shared" si="64"/>
        <v>1</v>
      </c>
      <c r="T148" s="120" t="s">
        <v>208</v>
      </c>
      <c r="W148" s="118">
        <v>1</v>
      </c>
      <c r="X148" s="38">
        <v>0</v>
      </c>
      <c r="Y148" s="38">
        <v>0</v>
      </c>
      <c r="Z148" s="94">
        <v>2566.1311513591522</v>
      </c>
      <c r="AA148" s="125">
        <v>0</v>
      </c>
      <c r="AB148" s="125">
        <v>0</v>
      </c>
      <c r="AE148" s="38">
        <v>20</v>
      </c>
      <c r="AF148" s="138">
        <v>460</v>
      </c>
      <c r="AG148" s="124">
        <v>210000</v>
      </c>
      <c r="AH148" s="94">
        <v>26.817</v>
      </c>
      <c r="AI148" s="97">
        <v>40.972427162657361</v>
      </c>
      <c r="AJ148" s="97">
        <v>3.6875184446391609</v>
      </c>
      <c r="AK148" s="125">
        <v>3.6456200000000001</v>
      </c>
      <c r="AL148" s="121">
        <v>1.0341744345176882</v>
      </c>
      <c r="AM148" s="114">
        <v>1.1288594382630501</v>
      </c>
      <c r="AN148" s="118">
        <f t="shared" si="86"/>
        <v>1.1674375712156451</v>
      </c>
      <c r="AO148" s="114">
        <v>0.98863776676152715</v>
      </c>
      <c r="AP148" s="177">
        <v>0.35274872362356979</v>
      </c>
      <c r="AQ148" s="173">
        <v>0.3</v>
      </c>
      <c r="AR148" s="94">
        <v>1</v>
      </c>
      <c r="AT148" s="97">
        <v>1</v>
      </c>
      <c r="AU148" s="38">
        <v>1</v>
      </c>
      <c r="AW148" s="38">
        <v>1</v>
      </c>
      <c r="BA148" s="38">
        <f t="shared" si="65"/>
        <v>0.35274872362356979</v>
      </c>
      <c r="BB148" s="79"/>
      <c r="BC148" s="94">
        <v>1</v>
      </c>
      <c r="BD148" s="94"/>
      <c r="BE148" s="97">
        <v>1</v>
      </c>
      <c r="BF148" s="38">
        <v>1</v>
      </c>
      <c r="BG148" s="40">
        <f t="shared" si="66"/>
        <v>1</v>
      </c>
      <c r="BH148" s="94"/>
      <c r="BI148" s="94"/>
      <c r="BJ148" s="94"/>
      <c r="BK148" s="40">
        <f t="shared" si="67"/>
        <v>1</v>
      </c>
      <c r="BL148" s="73"/>
      <c r="BM148" s="94">
        <v>1</v>
      </c>
      <c r="BO148" s="97">
        <v>1</v>
      </c>
      <c r="BP148" s="38">
        <v>1</v>
      </c>
      <c r="BQ148" s="40">
        <f t="shared" si="68"/>
        <v>1</v>
      </c>
      <c r="BR148" s="94">
        <v>1</v>
      </c>
      <c r="BS148" s="94">
        <v>1</v>
      </c>
      <c r="BT148" s="94">
        <v>1</v>
      </c>
      <c r="BU148" s="40">
        <f t="shared" si="69"/>
        <v>1</v>
      </c>
      <c r="BV148" s="82">
        <v>1</v>
      </c>
      <c r="BW148" s="94">
        <v>1</v>
      </c>
      <c r="BX148" s="48"/>
      <c r="BY148" s="97">
        <v>1</v>
      </c>
      <c r="BZ148" s="48">
        <v>1</v>
      </c>
      <c r="CA148" s="40">
        <f t="shared" si="70"/>
        <v>1</v>
      </c>
      <c r="CB148" s="94">
        <v>1</v>
      </c>
      <c r="CC148" s="94">
        <v>1</v>
      </c>
      <c r="CD148" s="94">
        <v>1</v>
      </c>
      <c r="CE148" s="40">
        <f t="shared" si="71"/>
        <v>1</v>
      </c>
      <c r="CF148" s="73"/>
      <c r="CG148" s="41">
        <f t="shared" si="72"/>
        <v>20570.9912</v>
      </c>
      <c r="CH148" s="41">
        <f t="shared" si="73"/>
        <v>329069787.76717764</v>
      </c>
      <c r="CI148" s="41">
        <f t="shared" si="74"/>
        <v>124914405.30895603</v>
      </c>
      <c r="CJ148" s="41">
        <f t="shared" si="75"/>
        <v>2193798.5851145177</v>
      </c>
      <c r="CK148" s="41">
        <f t="shared" si="76"/>
        <v>832762.70205970679</v>
      </c>
      <c r="CL148" s="68">
        <f t="shared" si="77"/>
        <v>2505804.6920559998</v>
      </c>
      <c r="CM148" s="41">
        <f t="shared" si="78"/>
        <v>1264066.8696679999</v>
      </c>
      <c r="CN148" s="41" t="str">
        <f t="shared" si="87"/>
        <v/>
      </c>
      <c r="CO148" s="39">
        <f t="shared" si="79"/>
        <v>2313271778427</v>
      </c>
      <c r="CP148" s="78">
        <f t="shared" si="80"/>
        <v>0.98863776676152715</v>
      </c>
      <c r="CQ148" s="38">
        <f t="shared" si="81"/>
        <v>0</v>
      </c>
      <c r="CR148" s="38">
        <f t="shared" si="82"/>
        <v>0</v>
      </c>
      <c r="CT148" s="38">
        <f t="shared" si="83"/>
        <v>0</v>
      </c>
      <c r="CU148" s="38">
        <f t="shared" si="84"/>
        <v>460</v>
      </c>
      <c r="CV148" s="118">
        <f t="shared" si="88"/>
        <v>1.7272727272727273</v>
      </c>
      <c r="CW148" s="118">
        <f t="shared" si="89"/>
        <v>0.25472659345635684</v>
      </c>
      <c r="CZ148" s="118">
        <f t="shared" si="90"/>
        <v>0.84684422631016165</v>
      </c>
      <c r="DE148" s="125">
        <f t="shared" si="91"/>
        <v>1.0341744345176882</v>
      </c>
    </row>
    <row r="149" spans="1:109" s="38" customFormat="1" x14ac:dyDescent="0.25">
      <c r="A149" s="38">
        <v>146</v>
      </c>
      <c r="B149" s="38" t="s">
        <v>487</v>
      </c>
      <c r="C149" s="113"/>
      <c r="E149" s="38" t="s">
        <v>487</v>
      </c>
      <c r="F149" s="120" t="s">
        <v>171</v>
      </c>
      <c r="G149" s="118" t="s">
        <v>630</v>
      </c>
      <c r="H149" s="38">
        <v>300</v>
      </c>
      <c r="I149" s="38">
        <v>300</v>
      </c>
      <c r="J149" s="38">
        <v>300</v>
      </c>
      <c r="K149" s="38">
        <v>27.74</v>
      </c>
      <c r="L149" s="38">
        <v>27.74</v>
      </c>
      <c r="M149" s="38">
        <v>16.059999999999999</v>
      </c>
      <c r="N149" s="38">
        <v>0</v>
      </c>
      <c r="O149" s="38">
        <v>0</v>
      </c>
      <c r="P149" s="163">
        <v>4244.8955153798543</v>
      </c>
      <c r="Q149" s="39">
        <f t="shared" si="85"/>
        <v>1</v>
      </c>
      <c r="R149" s="40">
        <f t="shared" si="63"/>
        <v>1</v>
      </c>
      <c r="S149" s="40">
        <f t="shared" si="64"/>
        <v>1</v>
      </c>
      <c r="T149" s="120" t="s">
        <v>208</v>
      </c>
      <c r="W149" s="118">
        <v>1</v>
      </c>
      <c r="X149" s="38">
        <v>0</v>
      </c>
      <c r="Y149" s="38">
        <v>0</v>
      </c>
      <c r="Z149" s="94">
        <v>2279.1240257105128</v>
      </c>
      <c r="AA149" s="125">
        <v>0</v>
      </c>
      <c r="AB149" s="125">
        <v>0</v>
      </c>
      <c r="AE149" s="38">
        <v>20</v>
      </c>
      <c r="AF149" s="138">
        <v>460</v>
      </c>
      <c r="AG149" s="124">
        <v>210000</v>
      </c>
      <c r="AH149" s="94">
        <v>26.817</v>
      </c>
      <c r="AI149" s="97">
        <v>16.607531394084685</v>
      </c>
      <c r="AJ149" s="97">
        <v>4.1518828485211694</v>
      </c>
      <c r="AK149" s="125">
        <v>3.58873</v>
      </c>
      <c r="AL149" s="121">
        <v>1.0341744345176882</v>
      </c>
      <c r="AM149" s="114">
        <v>1.013708756618483</v>
      </c>
      <c r="AN149" s="118">
        <f t="shared" si="86"/>
        <v>1.0483516801415484</v>
      </c>
      <c r="AO149" s="114">
        <v>0.86436205715155112</v>
      </c>
      <c r="AP149" s="177">
        <v>0.35274872362356979</v>
      </c>
      <c r="AQ149" s="173">
        <v>0.5</v>
      </c>
      <c r="AR149" s="94">
        <v>1</v>
      </c>
      <c r="AT149" s="97">
        <v>1</v>
      </c>
      <c r="AU149" s="38">
        <v>1</v>
      </c>
      <c r="AW149" s="38">
        <v>1</v>
      </c>
      <c r="BA149" s="38">
        <f t="shared" si="65"/>
        <v>0.35274872362356979</v>
      </c>
      <c r="BB149" s="79"/>
      <c r="BC149" s="94">
        <v>1</v>
      </c>
      <c r="BD149" s="94"/>
      <c r="BE149" s="97">
        <v>1</v>
      </c>
      <c r="BF149" s="38">
        <v>1</v>
      </c>
      <c r="BG149" s="40">
        <f t="shared" si="66"/>
        <v>1</v>
      </c>
      <c r="BH149" s="94"/>
      <c r="BI149" s="94"/>
      <c r="BJ149" s="94"/>
      <c r="BK149" s="40">
        <f t="shared" si="67"/>
        <v>1</v>
      </c>
      <c r="BL149" s="73"/>
      <c r="BM149" s="94">
        <v>1</v>
      </c>
      <c r="BO149" s="97">
        <v>1</v>
      </c>
      <c r="BP149" s="38">
        <v>1</v>
      </c>
      <c r="BQ149" s="40">
        <f t="shared" si="68"/>
        <v>1</v>
      </c>
      <c r="BR149" s="94">
        <v>1</v>
      </c>
      <c r="BS149" s="94">
        <v>1</v>
      </c>
      <c r="BT149" s="94">
        <v>1</v>
      </c>
      <c r="BU149" s="40">
        <f t="shared" si="69"/>
        <v>1</v>
      </c>
      <c r="BV149" s="82">
        <v>1</v>
      </c>
      <c r="BW149" s="94">
        <v>1</v>
      </c>
      <c r="BX149" s="48"/>
      <c r="BY149" s="97">
        <v>1</v>
      </c>
      <c r="BZ149" s="48">
        <v>1</v>
      </c>
      <c r="CA149" s="40">
        <f t="shared" si="70"/>
        <v>1</v>
      </c>
      <c r="CB149" s="94">
        <v>1</v>
      </c>
      <c r="CC149" s="94">
        <v>1</v>
      </c>
      <c r="CD149" s="94">
        <v>1</v>
      </c>
      <c r="CE149" s="40">
        <f t="shared" si="71"/>
        <v>1</v>
      </c>
      <c r="CF149" s="73"/>
      <c r="CG149" s="41">
        <f t="shared" si="72"/>
        <v>20570.9912</v>
      </c>
      <c r="CH149" s="41">
        <f t="shared" si="73"/>
        <v>329069787.76717764</v>
      </c>
      <c r="CI149" s="41">
        <f t="shared" si="74"/>
        <v>124914405.30895603</v>
      </c>
      <c r="CJ149" s="41">
        <f t="shared" si="75"/>
        <v>2193798.5851145177</v>
      </c>
      <c r="CK149" s="41">
        <f t="shared" si="76"/>
        <v>832762.70205970679</v>
      </c>
      <c r="CL149" s="68">
        <f t="shared" si="77"/>
        <v>2505804.6920559998</v>
      </c>
      <c r="CM149" s="41">
        <f t="shared" si="78"/>
        <v>1264066.8696679999</v>
      </c>
      <c r="CN149" s="41" t="str">
        <f t="shared" si="87"/>
        <v/>
      </c>
      <c r="CO149" s="39">
        <f t="shared" si="79"/>
        <v>2313271778427</v>
      </c>
      <c r="CP149" s="78">
        <f t="shared" si="80"/>
        <v>0.86436205715155101</v>
      </c>
      <c r="CQ149" s="38">
        <f t="shared" si="81"/>
        <v>0</v>
      </c>
      <c r="CR149" s="38">
        <f t="shared" si="82"/>
        <v>0</v>
      </c>
      <c r="CT149" s="38">
        <f t="shared" si="83"/>
        <v>0</v>
      </c>
      <c r="CU149" s="38">
        <f t="shared" si="84"/>
        <v>460</v>
      </c>
      <c r="CV149" s="118">
        <f t="shared" si="88"/>
        <v>1.7272727272727273</v>
      </c>
      <c r="CW149" s="118">
        <f t="shared" si="89"/>
        <v>0.25472659345635684</v>
      </c>
      <c r="CZ149" s="118">
        <f t="shared" si="90"/>
        <v>0.82449627689330829</v>
      </c>
      <c r="DE149" s="125">
        <f t="shared" si="91"/>
        <v>1.0341744345176882</v>
      </c>
    </row>
    <row r="150" spans="1:109" s="38" customFormat="1" x14ac:dyDescent="0.25">
      <c r="A150" s="38">
        <v>147</v>
      </c>
      <c r="B150" s="38" t="s">
        <v>488</v>
      </c>
      <c r="C150" s="113"/>
      <c r="E150" s="38" t="s">
        <v>488</v>
      </c>
      <c r="F150" s="120" t="s">
        <v>171</v>
      </c>
      <c r="G150" s="118" t="s">
        <v>630</v>
      </c>
      <c r="H150" s="38">
        <v>300</v>
      </c>
      <c r="I150" s="38">
        <v>300</v>
      </c>
      <c r="J150" s="38">
        <v>300</v>
      </c>
      <c r="K150" s="38">
        <v>27.74</v>
      </c>
      <c r="L150" s="38">
        <v>27.74</v>
      </c>
      <c r="M150" s="38">
        <v>16.059999999999999</v>
      </c>
      <c r="N150" s="38">
        <v>0</v>
      </c>
      <c r="O150" s="38">
        <v>0</v>
      </c>
      <c r="P150" s="163">
        <v>6367.3432730697823</v>
      </c>
      <c r="Q150" s="39">
        <f t="shared" si="85"/>
        <v>1</v>
      </c>
      <c r="R150" s="40">
        <f t="shared" si="63"/>
        <v>1</v>
      </c>
      <c r="S150" s="40">
        <f t="shared" si="64"/>
        <v>1</v>
      </c>
      <c r="T150" s="120" t="s">
        <v>208</v>
      </c>
      <c r="W150" s="118">
        <v>1</v>
      </c>
      <c r="X150" s="38">
        <v>0</v>
      </c>
      <c r="Y150" s="38">
        <v>0</v>
      </c>
      <c r="Z150" s="94">
        <v>1875.0554050826904</v>
      </c>
      <c r="AA150" s="125">
        <v>0</v>
      </c>
      <c r="AB150" s="125">
        <v>0</v>
      </c>
      <c r="AE150" s="38">
        <v>20</v>
      </c>
      <c r="AF150" s="138">
        <v>460</v>
      </c>
      <c r="AG150" s="124">
        <v>210000</v>
      </c>
      <c r="AH150" s="94">
        <v>26.817</v>
      </c>
      <c r="AI150" s="97">
        <v>8.9717346082796681</v>
      </c>
      <c r="AJ150" s="97">
        <v>5.046600717157312</v>
      </c>
      <c r="AK150" s="125">
        <v>3.7266900000000001</v>
      </c>
      <c r="AL150" s="121">
        <v>1.0341744345176882</v>
      </c>
      <c r="AM150" s="114">
        <v>0.87829813540246293</v>
      </c>
      <c r="AN150" s="118">
        <f t="shared" si="86"/>
        <v>0.90831347751778202</v>
      </c>
      <c r="AO150" s="114">
        <v>0.73845548892546398</v>
      </c>
      <c r="AP150" s="177">
        <v>0.35274872362356979</v>
      </c>
      <c r="AQ150" s="173">
        <v>0.75</v>
      </c>
      <c r="AR150" s="94">
        <v>1</v>
      </c>
      <c r="AT150" s="97">
        <v>1</v>
      </c>
      <c r="AU150" s="38">
        <v>1</v>
      </c>
      <c r="AW150" s="38">
        <v>1</v>
      </c>
      <c r="BA150" s="38">
        <f t="shared" si="65"/>
        <v>0.35274872362356979</v>
      </c>
      <c r="BB150" s="79"/>
      <c r="BC150" s="94">
        <v>1</v>
      </c>
      <c r="BD150" s="94"/>
      <c r="BE150" s="97">
        <v>1</v>
      </c>
      <c r="BF150" s="38">
        <v>1</v>
      </c>
      <c r="BG150" s="40">
        <f t="shared" si="66"/>
        <v>1</v>
      </c>
      <c r="BH150" s="94"/>
      <c r="BI150" s="94"/>
      <c r="BJ150" s="94"/>
      <c r="BK150" s="40">
        <f t="shared" si="67"/>
        <v>1</v>
      </c>
      <c r="BL150" s="73"/>
      <c r="BM150" s="94">
        <v>1</v>
      </c>
      <c r="BO150" s="97">
        <v>1</v>
      </c>
      <c r="BP150" s="38">
        <v>1</v>
      </c>
      <c r="BQ150" s="40">
        <f t="shared" si="68"/>
        <v>1</v>
      </c>
      <c r="BR150" s="94">
        <v>1</v>
      </c>
      <c r="BS150" s="94">
        <v>1</v>
      </c>
      <c r="BT150" s="94">
        <v>1</v>
      </c>
      <c r="BU150" s="40">
        <f t="shared" si="69"/>
        <v>1</v>
      </c>
      <c r="BV150" s="82">
        <v>1</v>
      </c>
      <c r="BW150" s="94">
        <v>1</v>
      </c>
      <c r="BX150" s="48"/>
      <c r="BY150" s="97">
        <v>1</v>
      </c>
      <c r="BZ150" s="48">
        <v>1</v>
      </c>
      <c r="CA150" s="40">
        <f t="shared" si="70"/>
        <v>1</v>
      </c>
      <c r="CB150" s="94">
        <v>1</v>
      </c>
      <c r="CC150" s="94">
        <v>1</v>
      </c>
      <c r="CD150" s="94">
        <v>1</v>
      </c>
      <c r="CE150" s="40">
        <f t="shared" si="71"/>
        <v>1</v>
      </c>
      <c r="CF150" s="73"/>
      <c r="CG150" s="41">
        <f t="shared" si="72"/>
        <v>20570.9912</v>
      </c>
      <c r="CH150" s="41">
        <f t="shared" si="73"/>
        <v>329069787.76717764</v>
      </c>
      <c r="CI150" s="41">
        <f t="shared" si="74"/>
        <v>124914405.30895603</v>
      </c>
      <c r="CJ150" s="41">
        <f t="shared" si="75"/>
        <v>2193798.5851145177</v>
      </c>
      <c r="CK150" s="41">
        <f t="shared" si="76"/>
        <v>832762.70205970679</v>
      </c>
      <c r="CL150" s="68">
        <f t="shared" si="77"/>
        <v>2505804.6920559998</v>
      </c>
      <c r="CM150" s="41">
        <f t="shared" si="78"/>
        <v>1264066.8696679999</v>
      </c>
      <c r="CN150" s="41" t="str">
        <f t="shared" si="87"/>
        <v/>
      </c>
      <c r="CO150" s="39">
        <f t="shared" si="79"/>
        <v>2313271778427</v>
      </c>
      <c r="CP150" s="78">
        <f t="shared" si="80"/>
        <v>0.73845548892546398</v>
      </c>
      <c r="CQ150" s="38">
        <f t="shared" si="81"/>
        <v>0</v>
      </c>
      <c r="CR150" s="38">
        <f t="shared" si="82"/>
        <v>0</v>
      </c>
      <c r="CT150" s="38">
        <f t="shared" si="83"/>
        <v>0</v>
      </c>
      <c r="CU150" s="38">
        <f t="shared" si="84"/>
        <v>460</v>
      </c>
      <c r="CV150" s="118">
        <f t="shared" si="88"/>
        <v>1.7272727272727273</v>
      </c>
      <c r="CW150" s="118">
        <f t="shared" si="89"/>
        <v>0.25472659345635684</v>
      </c>
      <c r="CZ150" s="118">
        <f t="shared" si="90"/>
        <v>0.81299629170261567</v>
      </c>
      <c r="DE150" s="125">
        <f t="shared" si="91"/>
        <v>1.0341744345176882</v>
      </c>
    </row>
    <row r="151" spans="1:109" s="38" customFormat="1" x14ac:dyDescent="0.25">
      <c r="A151" s="38">
        <v>148</v>
      </c>
      <c r="B151" s="38" t="s">
        <v>489</v>
      </c>
      <c r="C151" s="113"/>
      <c r="E151" s="38" t="s">
        <v>489</v>
      </c>
      <c r="F151" s="120" t="s">
        <v>171</v>
      </c>
      <c r="G151" s="118" t="s">
        <v>630</v>
      </c>
      <c r="H151" s="38">
        <v>300</v>
      </c>
      <c r="I151" s="38">
        <v>300</v>
      </c>
      <c r="J151" s="38">
        <v>300</v>
      </c>
      <c r="K151" s="38">
        <v>27.74</v>
      </c>
      <c r="L151" s="38">
        <v>27.74</v>
      </c>
      <c r="M151" s="38">
        <v>16.059999999999999</v>
      </c>
      <c r="N151" s="38">
        <v>0</v>
      </c>
      <c r="O151" s="38">
        <v>0</v>
      </c>
      <c r="P151" s="163">
        <v>8489.7910307597085</v>
      </c>
      <c r="Q151" s="39">
        <f t="shared" si="85"/>
        <v>1</v>
      </c>
      <c r="R151" s="40">
        <f t="shared" si="63"/>
        <v>1</v>
      </c>
      <c r="S151" s="40">
        <f t="shared" si="64"/>
        <v>1</v>
      </c>
      <c r="T151" s="120" t="s">
        <v>208</v>
      </c>
      <c r="W151" s="118">
        <v>1</v>
      </c>
      <c r="X151" s="38">
        <v>0</v>
      </c>
      <c r="Y151" s="38">
        <v>0</v>
      </c>
      <c r="Z151" s="94">
        <v>1459.7877856219332</v>
      </c>
      <c r="AA151" s="125">
        <v>0</v>
      </c>
      <c r="AB151" s="125">
        <v>0</v>
      </c>
      <c r="AE151" s="38">
        <v>20</v>
      </c>
      <c r="AF151" s="138">
        <v>460</v>
      </c>
      <c r="AG151" s="124">
        <v>210000</v>
      </c>
      <c r="AH151" s="94">
        <v>26.817</v>
      </c>
      <c r="AI151" s="97">
        <v>6.4822134047165632</v>
      </c>
      <c r="AJ151" s="97">
        <v>6.4822134047165605</v>
      </c>
      <c r="AK151" s="125">
        <v>4.2276600000000002</v>
      </c>
      <c r="AL151" s="121">
        <v>1.0341744345176882</v>
      </c>
      <c r="AM151" s="114">
        <v>0.7476396868504378</v>
      </c>
      <c r="AN151" s="118">
        <f t="shared" si="86"/>
        <v>0.77318985037153298</v>
      </c>
      <c r="AO151" s="114">
        <v>0.65219389366661218</v>
      </c>
      <c r="AP151" s="177">
        <v>0.35274872362356979</v>
      </c>
      <c r="AQ151" s="173">
        <v>1</v>
      </c>
      <c r="AR151" s="94">
        <v>1</v>
      </c>
      <c r="AT151" s="97">
        <v>1</v>
      </c>
      <c r="AU151" s="38">
        <v>1</v>
      </c>
      <c r="AW151" s="38">
        <v>1</v>
      </c>
      <c r="BA151" s="38">
        <f t="shared" si="65"/>
        <v>0.35274872362356979</v>
      </c>
      <c r="BB151" s="79"/>
      <c r="BC151" s="94">
        <v>1</v>
      </c>
      <c r="BD151" s="94"/>
      <c r="BE151" s="97">
        <v>1</v>
      </c>
      <c r="BF151" s="38">
        <v>1</v>
      </c>
      <c r="BG151" s="40">
        <f t="shared" si="66"/>
        <v>1</v>
      </c>
      <c r="BH151" s="94"/>
      <c r="BI151" s="94"/>
      <c r="BJ151" s="94"/>
      <c r="BK151" s="40">
        <f t="shared" si="67"/>
        <v>1</v>
      </c>
      <c r="BL151" s="73"/>
      <c r="BM151" s="94">
        <v>1</v>
      </c>
      <c r="BO151" s="97">
        <v>1</v>
      </c>
      <c r="BP151" s="38">
        <v>1</v>
      </c>
      <c r="BQ151" s="40">
        <f t="shared" si="68"/>
        <v>1</v>
      </c>
      <c r="BR151" s="94">
        <v>1</v>
      </c>
      <c r="BS151" s="94">
        <v>1</v>
      </c>
      <c r="BT151" s="94">
        <v>1</v>
      </c>
      <c r="BU151" s="40">
        <f t="shared" si="69"/>
        <v>1</v>
      </c>
      <c r="BV151" s="82">
        <v>1</v>
      </c>
      <c r="BW151" s="94">
        <v>1</v>
      </c>
      <c r="BX151" s="48"/>
      <c r="BY151" s="97">
        <v>1</v>
      </c>
      <c r="BZ151" s="48">
        <v>1</v>
      </c>
      <c r="CA151" s="40">
        <f t="shared" si="70"/>
        <v>1</v>
      </c>
      <c r="CB151" s="94">
        <v>1</v>
      </c>
      <c r="CC151" s="94">
        <v>1</v>
      </c>
      <c r="CD151" s="94">
        <v>1</v>
      </c>
      <c r="CE151" s="40">
        <f t="shared" si="71"/>
        <v>1</v>
      </c>
      <c r="CF151" s="73"/>
      <c r="CG151" s="41">
        <f t="shared" si="72"/>
        <v>20570.9912</v>
      </c>
      <c r="CH151" s="41">
        <f t="shared" si="73"/>
        <v>329069787.76717764</v>
      </c>
      <c r="CI151" s="41">
        <f t="shared" si="74"/>
        <v>124914405.30895603</v>
      </c>
      <c r="CJ151" s="41">
        <f t="shared" si="75"/>
        <v>2193798.5851145177</v>
      </c>
      <c r="CK151" s="41">
        <f t="shared" si="76"/>
        <v>832762.70205970679</v>
      </c>
      <c r="CL151" s="68">
        <f t="shared" si="77"/>
        <v>2505804.6920559998</v>
      </c>
      <c r="CM151" s="41">
        <f t="shared" si="78"/>
        <v>1264066.8696679999</v>
      </c>
      <c r="CN151" s="41" t="str">
        <f t="shared" si="87"/>
        <v/>
      </c>
      <c r="CO151" s="39">
        <f t="shared" si="79"/>
        <v>2313271778427</v>
      </c>
      <c r="CP151" s="78">
        <f t="shared" si="80"/>
        <v>0.65219389366661218</v>
      </c>
      <c r="CQ151" s="38">
        <f t="shared" si="81"/>
        <v>0</v>
      </c>
      <c r="CR151" s="38">
        <f t="shared" si="82"/>
        <v>0</v>
      </c>
      <c r="CT151" s="38">
        <f t="shared" si="83"/>
        <v>0</v>
      </c>
      <c r="CU151" s="38">
        <f t="shared" si="84"/>
        <v>460</v>
      </c>
      <c r="CV151" s="118">
        <f t="shared" si="88"/>
        <v>1.7272727272727273</v>
      </c>
      <c r="CW151" s="118">
        <f t="shared" si="89"/>
        <v>0.25472659345635684</v>
      </c>
      <c r="CZ151" s="118">
        <f t="shared" si="90"/>
        <v>0.84351067639237653</v>
      </c>
      <c r="DE151" s="125">
        <f t="shared" si="91"/>
        <v>1.0341744345176882</v>
      </c>
    </row>
    <row r="152" spans="1:109" s="38" customFormat="1" x14ac:dyDescent="0.25">
      <c r="A152" s="38">
        <v>149</v>
      </c>
      <c r="B152" s="38" t="s">
        <v>490</v>
      </c>
      <c r="C152" s="113"/>
      <c r="E152" s="38" t="s">
        <v>490</v>
      </c>
      <c r="F152" s="120" t="s">
        <v>171</v>
      </c>
      <c r="G152" s="118" t="s">
        <v>630</v>
      </c>
      <c r="H152" s="38">
        <v>300</v>
      </c>
      <c r="I152" s="38">
        <v>300</v>
      </c>
      <c r="J152" s="38">
        <v>300</v>
      </c>
      <c r="K152" s="38">
        <v>27.74</v>
      </c>
      <c r="L152" s="38">
        <v>27.74</v>
      </c>
      <c r="M152" s="38">
        <v>16.059999999999999</v>
      </c>
      <c r="N152" s="38">
        <v>0</v>
      </c>
      <c r="O152" s="38">
        <v>0</v>
      </c>
      <c r="P152" s="163">
        <v>11291.422070910414</v>
      </c>
      <c r="Q152" s="39">
        <f t="shared" si="85"/>
        <v>1</v>
      </c>
      <c r="R152" s="40">
        <f t="shared" si="63"/>
        <v>1</v>
      </c>
      <c r="S152" s="40">
        <f t="shared" si="64"/>
        <v>1</v>
      </c>
      <c r="T152" s="120" t="s">
        <v>208</v>
      </c>
      <c r="W152" s="118">
        <v>1</v>
      </c>
      <c r="X152" s="38">
        <v>0</v>
      </c>
      <c r="Y152" s="38">
        <v>0</v>
      </c>
      <c r="Z152" s="94">
        <v>1017.6216857611831</v>
      </c>
      <c r="AA152" s="125">
        <v>0</v>
      </c>
      <c r="AB152" s="125">
        <v>0</v>
      </c>
      <c r="AE152" s="38">
        <v>20</v>
      </c>
      <c r="AF152" s="138">
        <v>460</v>
      </c>
      <c r="AG152" s="124">
        <v>210000</v>
      </c>
      <c r="AH152" s="94">
        <v>26.817</v>
      </c>
      <c r="AI152" s="97">
        <v>5.2568237321193818</v>
      </c>
      <c r="AJ152" s="97">
        <v>9.2987954997459727</v>
      </c>
      <c r="AK152" s="125">
        <v>4.4663300000000001</v>
      </c>
      <c r="AL152" s="121">
        <v>1.0341744345176882</v>
      </c>
      <c r="AM152" s="114">
        <v>0.51010477648740427</v>
      </c>
      <c r="AN152" s="118">
        <f t="shared" si="86"/>
        <v>0.52753731876863308</v>
      </c>
      <c r="AO152" s="114">
        <v>0.48031274589510142</v>
      </c>
      <c r="AP152" s="177">
        <v>0.35274872362356979</v>
      </c>
      <c r="AQ152" s="173">
        <v>1.33</v>
      </c>
      <c r="AR152" s="94">
        <v>1</v>
      </c>
      <c r="AT152" s="97">
        <v>1</v>
      </c>
      <c r="AU152" s="38">
        <v>1</v>
      </c>
      <c r="AW152" s="38">
        <v>1</v>
      </c>
      <c r="BA152" s="38">
        <f t="shared" si="65"/>
        <v>0.35274872362356979</v>
      </c>
      <c r="BB152" s="79"/>
      <c r="BC152" s="94">
        <v>1</v>
      </c>
      <c r="BD152" s="94"/>
      <c r="BE152" s="97">
        <v>1</v>
      </c>
      <c r="BF152" s="38">
        <v>1</v>
      </c>
      <c r="BG152" s="40">
        <f t="shared" si="66"/>
        <v>1</v>
      </c>
      <c r="BH152" s="94"/>
      <c r="BI152" s="94"/>
      <c r="BJ152" s="94"/>
      <c r="BK152" s="40">
        <f t="shared" si="67"/>
        <v>1</v>
      </c>
      <c r="BL152" s="73"/>
      <c r="BM152" s="94">
        <v>1</v>
      </c>
      <c r="BO152" s="97">
        <v>1</v>
      </c>
      <c r="BP152" s="38">
        <v>1</v>
      </c>
      <c r="BQ152" s="40">
        <f t="shared" si="68"/>
        <v>1</v>
      </c>
      <c r="BR152" s="94">
        <v>1</v>
      </c>
      <c r="BS152" s="94">
        <v>1</v>
      </c>
      <c r="BT152" s="94">
        <v>1</v>
      </c>
      <c r="BU152" s="40">
        <f t="shared" si="69"/>
        <v>1</v>
      </c>
      <c r="BV152" s="82">
        <v>1</v>
      </c>
      <c r="BW152" s="94">
        <v>1</v>
      </c>
      <c r="BX152" s="48"/>
      <c r="BY152" s="97">
        <v>1</v>
      </c>
      <c r="BZ152" s="48">
        <v>1</v>
      </c>
      <c r="CA152" s="40">
        <f t="shared" si="70"/>
        <v>1</v>
      </c>
      <c r="CB152" s="94">
        <v>1</v>
      </c>
      <c r="CC152" s="94">
        <v>1</v>
      </c>
      <c r="CD152" s="94">
        <v>1</v>
      </c>
      <c r="CE152" s="40">
        <f t="shared" si="71"/>
        <v>1</v>
      </c>
      <c r="CF152" s="73"/>
      <c r="CG152" s="41">
        <f t="shared" si="72"/>
        <v>20570.9912</v>
      </c>
      <c r="CH152" s="41">
        <f t="shared" si="73"/>
        <v>329069787.76717764</v>
      </c>
      <c r="CI152" s="41">
        <f t="shared" si="74"/>
        <v>124914405.30895603</v>
      </c>
      <c r="CJ152" s="41">
        <f t="shared" si="75"/>
        <v>2193798.5851145177</v>
      </c>
      <c r="CK152" s="41">
        <f t="shared" si="76"/>
        <v>832762.70205970679</v>
      </c>
      <c r="CL152" s="68">
        <f t="shared" si="77"/>
        <v>2505804.6920559998</v>
      </c>
      <c r="CM152" s="41">
        <f t="shared" si="78"/>
        <v>1264066.8696679999</v>
      </c>
      <c r="CN152" s="41" t="str">
        <f t="shared" si="87"/>
        <v/>
      </c>
      <c r="CO152" s="39">
        <f t="shared" si="79"/>
        <v>2313271778427</v>
      </c>
      <c r="CP152" s="78">
        <f t="shared" si="80"/>
        <v>0.48031274589510142</v>
      </c>
      <c r="CQ152" s="38">
        <f t="shared" si="81"/>
        <v>0</v>
      </c>
      <c r="CR152" s="38">
        <f t="shared" si="82"/>
        <v>0</v>
      </c>
      <c r="CT152" s="38">
        <f t="shared" si="83"/>
        <v>0</v>
      </c>
      <c r="CU152" s="38">
        <f t="shared" si="84"/>
        <v>460</v>
      </c>
      <c r="CV152" s="118">
        <f t="shared" si="88"/>
        <v>1.7272727272727273</v>
      </c>
      <c r="CW152" s="118">
        <f t="shared" si="89"/>
        <v>0.25472659345635684</v>
      </c>
      <c r="CZ152" s="118">
        <f t="shared" si="90"/>
        <v>0.91048107651651589</v>
      </c>
      <c r="DE152" s="125">
        <f t="shared" si="91"/>
        <v>1.0341744345176882</v>
      </c>
    </row>
    <row r="153" spans="1:109" s="38" customFormat="1" x14ac:dyDescent="0.25">
      <c r="A153" s="38">
        <v>150</v>
      </c>
      <c r="B153" s="38" t="s">
        <v>491</v>
      </c>
      <c r="C153" s="113"/>
      <c r="E153" s="38" t="s">
        <v>491</v>
      </c>
      <c r="F153" s="120" t="s">
        <v>171</v>
      </c>
      <c r="G153" s="118" t="s">
        <v>630</v>
      </c>
      <c r="H153" s="38">
        <v>300</v>
      </c>
      <c r="I153" s="38">
        <v>300</v>
      </c>
      <c r="J153" s="38">
        <v>300</v>
      </c>
      <c r="K153" s="38">
        <v>27.74</v>
      </c>
      <c r="L153" s="38">
        <v>27.74</v>
      </c>
      <c r="M153" s="38">
        <v>16.059999999999999</v>
      </c>
      <c r="N153" s="38">
        <v>0</v>
      </c>
      <c r="O153" s="38">
        <v>0</v>
      </c>
      <c r="P153" s="163">
        <v>14177.951021368714</v>
      </c>
      <c r="Q153" s="39">
        <f t="shared" si="85"/>
        <v>1</v>
      </c>
      <c r="R153" s="40">
        <f t="shared" si="63"/>
        <v>1</v>
      </c>
      <c r="S153" s="40">
        <f t="shared" si="64"/>
        <v>1</v>
      </c>
      <c r="T153" s="120" t="s">
        <v>208</v>
      </c>
      <c r="W153" s="118">
        <v>1</v>
      </c>
      <c r="X153" s="38">
        <v>0</v>
      </c>
      <c r="Y153" s="38">
        <v>0</v>
      </c>
      <c r="Z153" s="94">
        <v>717.27238104163268</v>
      </c>
      <c r="AA153" s="125">
        <v>0</v>
      </c>
      <c r="AB153" s="125">
        <v>0</v>
      </c>
      <c r="AE153" s="38">
        <v>20</v>
      </c>
      <c r="AF153" s="138">
        <v>460</v>
      </c>
      <c r="AG153" s="124">
        <v>210000</v>
      </c>
      <c r="AH153" s="94">
        <v>26.817</v>
      </c>
      <c r="AI153" s="97">
        <v>4.7303796685404107</v>
      </c>
      <c r="AJ153" s="97">
        <v>13.192555857592344</v>
      </c>
      <c r="AK153" s="125">
        <v>4.2820400000000003</v>
      </c>
      <c r="AL153" s="121">
        <v>1.0341744345176882</v>
      </c>
      <c r="AM153" s="114">
        <v>0.34092105036732595</v>
      </c>
      <c r="AN153" s="118">
        <f t="shared" si="86"/>
        <v>0.35257183447880563</v>
      </c>
      <c r="AO153" s="114">
        <v>0.32458001665656599</v>
      </c>
      <c r="AP153" s="177">
        <v>0.35274872362356979</v>
      </c>
      <c r="AQ153" s="173">
        <v>1.67</v>
      </c>
      <c r="AR153" s="94">
        <v>1</v>
      </c>
      <c r="AT153" s="97">
        <v>1</v>
      </c>
      <c r="AU153" s="38">
        <v>1</v>
      </c>
      <c r="AW153" s="38">
        <v>1</v>
      </c>
      <c r="BA153" s="38">
        <f t="shared" si="65"/>
        <v>0.35274872362356979</v>
      </c>
      <c r="BB153" s="79"/>
      <c r="BC153" s="94">
        <v>1</v>
      </c>
      <c r="BD153" s="94"/>
      <c r="BE153" s="97">
        <v>1</v>
      </c>
      <c r="BF153" s="38">
        <v>1</v>
      </c>
      <c r="BG153" s="40">
        <f t="shared" si="66"/>
        <v>1</v>
      </c>
      <c r="BH153" s="94"/>
      <c r="BI153" s="94"/>
      <c r="BJ153" s="94"/>
      <c r="BK153" s="40">
        <f t="shared" si="67"/>
        <v>1</v>
      </c>
      <c r="BL153" s="73"/>
      <c r="BM153" s="94">
        <v>1</v>
      </c>
      <c r="BO153" s="97">
        <v>1</v>
      </c>
      <c r="BP153" s="38">
        <v>1</v>
      </c>
      <c r="BQ153" s="40">
        <f t="shared" si="68"/>
        <v>1</v>
      </c>
      <c r="BR153" s="94">
        <v>1</v>
      </c>
      <c r="BS153" s="94">
        <v>1</v>
      </c>
      <c r="BT153" s="94">
        <v>1</v>
      </c>
      <c r="BU153" s="40">
        <f t="shared" si="69"/>
        <v>1</v>
      </c>
      <c r="BV153" s="82">
        <v>1</v>
      </c>
      <c r="BW153" s="94">
        <v>1</v>
      </c>
      <c r="BX153" s="48"/>
      <c r="BY153" s="97">
        <v>1</v>
      </c>
      <c r="BZ153" s="48">
        <v>1</v>
      </c>
      <c r="CA153" s="40">
        <f t="shared" si="70"/>
        <v>1</v>
      </c>
      <c r="CB153" s="94">
        <v>1</v>
      </c>
      <c r="CC153" s="94">
        <v>1</v>
      </c>
      <c r="CD153" s="94">
        <v>1</v>
      </c>
      <c r="CE153" s="40">
        <f t="shared" si="71"/>
        <v>1</v>
      </c>
      <c r="CF153" s="73"/>
      <c r="CG153" s="41">
        <f t="shared" si="72"/>
        <v>20570.9912</v>
      </c>
      <c r="CH153" s="41">
        <f t="shared" si="73"/>
        <v>329069787.76717764</v>
      </c>
      <c r="CI153" s="41">
        <f t="shared" si="74"/>
        <v>124914405.30895603</v>
      </c>
      <c r="CJ153" s="41">
        <f t="shared" si="75"/>
        <v>2193798.5851145177</v>
      </c>
      <c r="CK153" s="41">
        <f t="shared" si="76"/>
        <v>832762.70205970679</v>
      </c>
      <c r="CL153" s="68">
        <f t="shared" si="77"/>
        <v>2505804.6920559998</v>
      </c>
      <c r="CM153" s="41">
        <f t="shared" si="78"/>
        <v>1264066.8696679999</v>
      </c>
      <c r="CN153" s="41" t="str">
        <f t="shared" si="87"/>
        <v/>
      </c>
      <c r="CO153" s="39">
        <f t="shared" si="79"/>
        <v>2313271778427</v>
      </c>
      <c r="CP153" s="78">
        <f t="shared" si="80"/>
        <v>0.32458001665656599</v>
      </c>
      <c r="CQ153" s="38">
        <f t="shared" si="81"/>
        <v>0</v>
      </c>
      <c r="CR153" s="38">
        <f t="shared" si="82"/>
        <v>0</v>
      </c>
      <c r="CT153" s="38">
        <f t="shared" si="83"/>
        <v>0</v>
      </c>
      <c r="CU153" s="38">
        <f t="shared" si="84"/>
        <v>460</v>
      </c>
      <c r="CV153" s="118">
        <f t="shared" si="88"/>
        <v>1.7272727272727273</v>
      </c>
      <c r="CW153" s="118">
        <f t="shared" si="89"/>
        <v>0.25472659345635684</v>
      </c>
      <c r="CZ153" s="118">
        <f t="shared" si="90"/>
        <v>0.92060676694830446</v>
      </c>
      <c r="DE153" s="125">
        <f t="shared" si="91"/>
        <v>1.0341744345176882</v>
      </c>
    </row>
    <row r="154" spans="1:109" s="38" customFormat="1" x14ac:dyDescent="0.25">
      <c r="A154" s="38">
        <v>151</v>
      </c>
      <c r="B154" s="38" t="s">
        <v>492</v>
      </c>
      <c r="C154" s="113"/>
      <c r="E154" s="38" t="s">
        <v>492</v>
      </c>
      <c r="F154" s="120" t="s">
        <v>171</v>
      </c>
      <c r="G154" s="118" t="s">
        <v>630</v>
      </c>
      <c r="H154" s="38">
        <v>300</v>
      </c>
      <c r="I154" s="38">
        <v>300</v>
      </c>
      <c r="J154" s="38">
        <v>300</v>
      </c>
      <c r="K154" s="38">
        <v>27.74</v>
      </c>
      <c r="L154" s="38">
        <v>27.74</v>
      </c>
      <c r="M154" s="38">
        <v>16.059999999999999</v>
      </c>
      <c r="N154" s="38">
        <v>0</v>
      </c>
      <c r="O154" s="38">
        <v>0</v>
      </c>
      <c r="P154" s="163">
        <v>16979.582061519417</v>
      </c>
      <c r="Q154" s="39">
        <f t="shared" si="85"/>
        <v>1</v>
      </c>
      <c r="R154" s="40">
        <f t="shared" si="63"/>
        <v>1</v>
      </c>
      <c r="S154" s="40">
        <f t="shared" si="64"/>
        <v>1</v>
      </c>
      <c r="T154" s="120" t="s">
        <v>208</v>
      </c>
      <c r="W154" s="118">
        <v>1</v>
      </c>
      <c r="X154" s="38">
        <v>0</v>
      </c>
      <c r="Y154" s="38">
        <v>0</v>
      </c>
      <c r="Z154" s="94">
        <v>530.40517014167608</v>
      </c>
      <c r="AA154" s="125">
        <v>0</v>
      </c>
      <c r="AB154" s="125">
        <v>0</v>
      </c>
      <c r="AE154" s="38">
        <v>20</v>
      </c>
      <c r="AF154" s="138">
        <v>460</v>
      </c>
      <c r="AG154" s="124">
        <v>210000</v>
      </c>
      <c r="AH154" s="94">
        <v>26.817</v>
      </c>
      <c r="AI154" s="97">
        <v>4.4601073314728632</v>
      </c>
      <c r="AJ154" s="97">
        <v>17.840429325891446</v>
      </c>
      <c r="AK154" s="125">
        <v>4.0334700000000003</v>
      </c>
      <c r="AL154" s="121">
        <v>1.0341744345176882</v>
      </c>
      <c r="AM154" s="114">
        <v>0.24252106947453211</v>
      </c>
      <c r="AN154" s="118">
        <f t="shared" si="86"/>
        <v>0.25080908988244921</v>
      </c>
      <c r="AO154" s="114">
        <v>0.22608592687544291</v>
      </c>
      <c r="AP154" s="177">
        <v>0.35274872362356979</v>
      </c>
      <c r="AQ154" s="173">
        <v>2</v>
      </c>
      <c r="AR154" s="94">
        <v>1</v>
      </c>
      <c r="AT154" s="97">
        <v>1</v>
      </c>
      <c r="AU154" s="38">
        <v>1</v>
      </c>
      <c r="AW154" s="38">
        <v>0.96</v>
      </c>
      <c r="BA154" s="38">
        <f t="shared" si="65"/>
        <v>0.35274872362356979</v>
      </c>
      <c r="BB154" s="79"/>
      <c r="BC154" s="94">
        <v>1</v>
      </c>
      <c r="BD154" s="94"/>
      <c r="BE154" s="97">
        <v>1</v>
      </c>
      <c r="BF154" s="38">
        <v>1</v>
      </c>
      <c r="BG154" s="40">
        <f t="shared" si="66"/>
        <v>1</v>
      </c>
      <c r="BH154" s="94"/>
      <c r="BI154" s="94"/>
      <c r="BJ154" s="94"/>
      <c r="BK154" s="40">
        <f t="shared" si="67"/>
        <v>1</v>
      </c>
      <c r="BL154" s="73"/>
      <c r="BM154" s="94">
        <v>1</v>
      </c>
      <c r="BO154" s="97">
        <v>1</v>
      </c>
      <c r="BP154" s="38">
        <v>1</v>
      </c>
      <c r="BQ154" s="40">
        <f t="shared" si="68"/>
        <v>1</v>
      </c>
      <c r="BR154" s="94">
        <v>1</v>
      </c>
      <c r="BS154" s="94">
        <v>1</v>
      </c>
      <c r="BT154" s="94">
        <v>1</v>
      </c>
      <c r="BU154" s="40">
        <f t="shared" si="69"/>
        <v>1</v>
      </c>
      <c r="BV154" s="82">
        <v>1</v>
      </c>
      <c r="BW154" s="94">
        <v>1</v>
      </c>
      <c r="BX154" s="48"/>
      <c r="BY154" s="97">
        <v>1</v>
      </c>
      <c r="BZ154" s="48">
        <v>1</v>
      </c>
      <c r="CA154" s="40">
        <f t="shared" si="70"/>
        <v>1</v>
      </c>
      <c r="CB154" s="94">
        <v>1</v>
      </c>
      <c r="CC154" s="94">
        <v>1</v>
      </c>
      <c r="CD154" s="94">
        <v>1</v>
      </c>
      <c r="CE154" s="40">
        <f t="shared" si="71"/>
        <v>1</v>
      </c>
      <c r="CF154" s="73"/>
      <c r="CG154" s="41">
        <f t="shared" si="72"/>
        <v>20570.9912</v>
      </c>
      <c r="CH154" s="41">
        <f t="shared" si="73"/>
        <v>329069787.76717764</v>
      </c>
      <c r="CI154" s="41">
        <f t="shared" si="74"/>
        <v>124914405.30895603</v>
      </c>
      <c r="CJ154" s="41">
        <f t="shared" si="75"/>
        <v>2193798.5851145177</v>
      </c>
      <c r="CK154" s="41">
        <f t="shared" si="76"/>
        <v>832762.70205970679</v>
      </c>
      <c r="CL154" s="68">
        <f t="shared" si="77"/>
        <v>2505804.6920559998</v>
      </c>
      <c r="CM154" s="41">
        <f t="shared" si="78"/>
        <v>1264066.8696679999</v>
      </c>
      <c r="CN154" s="41" t="str">
        <f t="shared" si="87"/>
        <v/>
      </c>
      <c r="CO154" s="39">
        <f t="shared" si="79"/>
        <v>2313271778427</v>
      </c>
      <c r="CP154" s="78">
        <f t="shared" si="80"/>
        <v>0.22608592687544288</v>
      </c>
      <c r="CQ154" s="38">
        <f t="shared" si="81"/>
        <v>0</v>
      </c>
      <c r="CR154" s="38">
        <f t="shared" si="82"/>
        <v>0</v>
      </c>
      <c r="CT154" s="38">
        <f t="shared" si="83"/>
        <v>0</v>
      </c>
      <c r="CU154" s="38">
        <f t="shared" si="84"/>
        <v>460</v>
      </c>
      <c r="CV154" s="118">
        <f t="shared" si="88"/>
        <v>1.7272727272727273</v>
      </c>
      <c r="CW154" s="118">
        <f t="shared" si="89"/>
        <v>0.25472659345635684</v>
      </c>
      <c r="CZ154" s="118">
        <f t="shared" si="90"/>
        <v>0.90142636768629991</v>
      </c>
      <c r="DE154" s="125">
        <f t="shared" si="91"/>
        <v>1.0341744345176882</v>
      </c>
    </row>
    <row r="155" spans="1:109" s="38" customFormat="1" x14ac:dyDescent="0.25">
      <c r="A155" s="38">
        <v>152</v>
      </c>
      <c r="B155" s="38" t="s">
        <v>493</v>
      </c>
      <c r="E155" s="38" t="s">
        <v>493</v>
      </c>
      <c r="F155" s="120" t="s">
        <v>171</v>
      </c>
      <c r="G155" s="118" t="s">
        <v>630</v>
      </c>
      <c r="H155" s="38">
        <v>300</v>
      </c>
      <c r="I155" s="38">
        <v>300</v>
      </c>
      <c r="J155" s="38">
        <v>300</v>
      </c>
      <c r="K155" s="38">
        <v>27.74</v>
      </c>
      <c r="L155" s="38">
        <v>27.74</v>
      </c>
      <c r="M155" s="38">
        <v>16.059999999999999</v>
      </c>
      <c r="N155" s="38">
        <v>0</v>
      </c>
      <c r="O155" s="38">
        <v>0</v>
      </c>
      <c r="P155" s="163">
        <v>21224.477576899273</v>
      </c>
      <c r="Q155" s="39">
        <f t="shared" si="85"/>
        <v>1</v>
      </c>
      <c r="R155" s="40">
        <f t="shared" si="63"/>
        <v>1</v>
      </c>
      <c r="S155" s="40">
        <f t="shared" si="64"/>
        <v>1</v>
      </c>
      <c r="T155" s="120" t="s">
        <v>208</v>
      </c>
      <c r="W155" s="118">
        <v>1</v>
      </c>
      <c r="X155" s="38">
        <v>0</v>
      </c>
      <c r="Y155" s="38">
        <v>0</v>
      </c>
      <c r="Z155" s="94">
        <v>358.1382311328918</v>
      </c>
      <c r="AA155" s="125">
        <v>0</v>
      </c>
      <c r="AB155" s="125">
        <v>0</v>
      </c>
      <c r="AE155" s="38">
        <v>20</v>
      </c>
      <c r="AF155" s="138">
        <v>460</v>
      </c>
      <c r="AG155" s="124">
        <v>210000</v>
      </c>
      <c r="AH155" s="94">
        <v>26.817</v>
      </c>
      <c r="AI155" s="97">
        <v>4.2274876589709907</v>
      </c>
      <c r="AJ155" s="97">
        <v>26.421797868568685</v>
      </c>
      <c r="AK155" s="125">
        <v>3.81664</v>
      </c>
      <c r="AL155" s="121">
        <v>1.0341744345176882</v>
      </c>
      <c r="AM155" s="114">
        <v>0.15625734556509394</v>
      </c>
      <c r="AN155" s="118">
        <f t="shared" si="86"/>
        <v>0.16159735198901601</v>
      </c>
      <c r="AO155" s="114">
        <v>0.14445042759714194</v>
      </c>
      <c r="AP155" s="177">
        <v>0.35274872362356979</v>
      </c>
      <c r="AQ155" s="173">
        <v>2.5</v>
      </c>
      <c r="AR155" s="94">
        <v>1</v>
      </c>
      <c r="AT155" s="97">
        <v>1</v>
      </c>
      <c r="AU155" s="38">
        <v>1</v>
      </c>
      <c r="AW155" s="38">
        <v>0.96</v>
      </c>
      <c r="BA155" s="38">
        <f t="shared" si="65"/>
        <v>0.35274872362356979</v>
      </c>
      <c r="BB155" s="79"/>
      <c r="BC155" s="94">
        <v>1</v>
      </c>
      <c r="BD155" s="94"/>
      <c r="BE155" s="97">
        <v>1</v>
      </c>
      <c r="BF155" s="38">
        <v>1</v>
      </c>
      <c r="BG155" s="40">
        <f t="shared" si="66"/>
        <v>1</v>
      </c>
      <c r="BH155" s="94"/>
      <c r="BI155" s="94"/>
      <c r="BJ155" s="94"/>
      <c r="BK155" s="40">
        <f t="shared" si="67"/>
        <v>1</v>
      </c>
      <c r="BL155" s="73"/>
      <c r="BM155" s="94">
        <v>1</v>
      </c>
      <c r="BO155" s="97">
        <v>1</v>
      </c>
      <c r="BP155" s="38">
        <v>1</v>
      </c>
      <c r="BQ155" s="40">
        <f t="shared" si="68"/>
        <v>1</v>
      </c>
      <c r="BR155" s="94">
        <v>1</v>
      </c>
      <c r="BS155" s="94">
        <v>1</v>
      </c>
      <c r="BT155" s="94">
        <v>1</v>
      </c>
      <c r="BU155" s="40">
        <f t="shared" si="69"/>
        <v>1</v>
      </c>
      <c r="BV155" s="82">
        <v>1</v>
      </c>
      <c r="BW155" s="94">
        <v>1</v>
      </c>
      <c r="BX155" s="48"/>
      <c r="BY155" s="97">
        <v>1</v>
      </c>
      <c r="BZ155" s="48">
        <v>1</v>
      </c>
      <c r="CA155" s="40">
        <f t="shared" si="70"/>
        <v>1</v>
      </c>
      <c r="CB155" s="94">
        <v>1</v>
      </c>
      <c r="CC155" s="94">
        <v>1</v>
      </c>
      <c r="CD155" s="94">
        <v>1</v>
      </c>
      <c r="CE155" s="40">
        <f t="shared" si="71"/>
        <v>1</v>
      </c>
      <c r="CF155" s="73"/>
      <c r="CG155" s="41">
        <f t="shared" si="72"/>
        <v>20570.9912</v>
      </c>
      <c r="CH155" s="41">
        <f t="shared" si="73"/>
        <v>329069787.76717764</v>
      </c>
      <c r="CI155" s="41">
        <f t="shared" si="74"/>
        <v>124914405.30895603</v>
      </c>
      <c r="CJ155" s="41">
        <f t="shared" si="75"/>
        <v>2193798.5851145177</v>
      </c>
      <c r="CK155" s="41">
        <f t="shared" si="76"/>
        <v>832762.70205970679</v>
      </c>
      <c r="CL155" s="68">
        <f t="shared" si="77"/>
        <v>2505804.6920559998</v>
      </c>
      <c r="CM155" s="41">
        <f t="shared" si="78"/>
        <v>1264066.8696679999</v>
      </c>
      <c r="CN155" s="41" t="str">
        <f t="shared" si="87"/>
        <v/>
      </c>
      <c r="CO155" s="39">
        <f t="shared" si="79"/>
        <v>2313271778427</v>
      </c>
      <c r="CP155" s="78">
        <f t="shared" si="80"/>
        <v>0.14445042759714191</v>
      </c>
      <c r="CQ155" s="38">
        <f t="shared" si="81"/>
        <v>0</v>
      </c>
      <c r="CR155" s="38">
        <f t="shared" si="82"/>
        <v>0</v>
      </c>
      <c r="CT155" s="38">
        <f t="shared" si="83"/>
        <v>0</v>
      </c>
      <c r="CU155" s="38">
        <f t="shared" si="84"/>
        <v>460</v>
      </c>
      <c r="CV155" s="118">
        <f t="shared" si="88"/>
        <v>1.7272727272727273</v>
      </c>
      <c r="CW155" s="118">
        <f t="shared" si="89"/>
        <v>0.25472659345635684</v>
      </c>
      <c r="CZ155" s="118">
        <f t="shared" si="90"/>
        <v>0.89389105588166096</v>
      </c>
      <c r="DE155" s="125">
        <f t="shared" si="91"/>
        <v>1.0341744345176882</v>
      </c>
    </row>
    <row r="156" spans="1:109" s="38" customFormat="1" x14ac:dyDescent="0.25">
      <c r="A156" s="38">
        <v>153</v>
      </c>
      <c r="B156" s="38" t="s">
        <v>494</v>
      </c>
      <c r="E156" s="38" t="s">
        <v>494</v>
      </c>
      <c r="F156" s="120" t="s">
        <v>171</v>
      </c>
      <c r="G156" s="118" t="s">
        <v>630</v>
      </c>
      <c r="H156" s="38">
        <v>300</v>
      </c>
      <c r="I156" s="38">
        <v>300</v>
      </c>
      <c r="J156" s="38">
        <v>300</v>
      </c>
      <c r="K156" s="38">
        <v>19</v>
      </c>
      <c r="L156" s="38">
        <v>19</v>
      </c>
      <c r="M156" s="38">
        <v>11</v>
      </c>
      <c r="N156" s="38">
        <v>0</v>
      </c>
      <c r="O156" s="38">
        <v>0</v>
      </c>
      <c r="P156" s="163">
        <v>2620.5736649801097</v>
      </c>
      <c r="Q156" s="39">
        <f t="shared" si="85"/>
        <v>2</v>
      </c>
      <c r="R156" s="40">
        <f t="shared" si="63"/>
        <v>1</v>
      </c>
      <c r="S156" s="40">
        <f t="shared" si="64"/>
        <v>1</v>
      </c>
      <c r="T156" s="120" t="s">
        <v>208</v>
      </c>
      <c r="W156" s="118">
        <v>1</v>
      </c>
      <c r="X156" s="38">
        <v>0</v>
      </c>
      <c r="Y156" s="38">
        <v>0</v>
      </c>
      <c r="Z156" s="94">
        <v>1781.6100715512148</v>
      </c>
      <c r="AA156" s="125">
        <v>0</v>
      </c>
      <c r="AB156" s="125">
        <v>0</v>
      </c>
      <c r="AE156" s="38">
        <v>20</v>
      </c>
      <c r="AF156" s="138">
        <v>460</v>
      </c>
      <c r="AG156" s="124">
        <v>210000</v>
      </c>
      <c r="AH156" s="94">
        <v>13.205</v>
      </c>
      <c r="AI156" s="97">
        <v>40.972427162657333</v>
      </c>
      <c r="AJ156" s="97">
        <v>3.6875184446391609</v>
      </c>
      <c r="AK156" s="125">
        <v>3.53912</v>
      </c>
      <c r="AL156" s="121">
        <v>0.99750509680050548</v>
      </c>
      <c r="AM156" s="114">
        <v>1.1348065271601597</v>
      </c>
      <c r="AN156" s="118">
        <f t="shared" si="86"/>
        <v>1.1319752947247406</v>
      </c>
      <c r="AO156" s="114">
        <v>0.95975655529129633</v>
      </c>
      <c r="AP156" s="177">
        <v>0.50230989157260186</v>
      </c>
      <c r="AQ156" s="173">
        <v>0.3</v>
      </c>
      <c r="AR156" s="94">
        <v>1</v>
      </c>
      <c r="AT156" s="97">
        <v>1</v>
      </c>
      <c r="AU156" s="38">
        <v>1</v>
      </c>
      <c r="AW156" s="38">
        <v>0.96</v>
      </c>
      <c r="BA156" s="38">
        <f t="shared" si="65"/>
        <v>0.50230989157260186</v>
      </c>
      <c r="BB156" s="79"/>
      <c r="BC156" s="94">
        <v>1</v>
      </c>
      <c r="BD156" s="94"/>
      <c r="BE156" s="97">
        <v>1</v>
      </c>
      <c r="BF156" s="38">
        <v>1</v>
      </c>
      <c r="BG156" s="40">
        <f t="shared" si="66"/>
        <v>1</v>
      </c>
      <c r="BH156" s="94"/>
      <c r="BI156" s="94"/>
      <c r="BJ156" s="94"/>
      <c r="BK156" s="40">
        <f t="shared" si="67"/>
        <v>1</v>
      </c>
      <c r="BL156" s="73"/>
      <c r="BM156" s="94">
        <v>1</v>
      </c>
      <c r="BO156" s="97">
        <v>1</v>
      </c>
      <c r="BP156" s="38">
        <v>1</v>
      </c>
      <c r="BQ156" s="40">
        <f t="shared" si="68"/>
        <v>1</v>
      </c>
      <c r="BR156" s="94">
        <v>1</v>
      </c>
      <c r="BS156" s="94">
        <v>1</v>
      </c>
      <c r="BT156" s="94">
        <v>1</v>
      </c>
      <c r="BU156" s="40">
        <f t="shared" si="69"/>
        <v>1</v>
      </c>
      <c r="BV156" s="82">
        <v>1</v>
      </c>
      <c r="BW156" s="94">
        <v>1</v>
      </c>
      <c r="BX156" s="48"/>
      <c r="BY156" s="97">
        <v>1</v>
      </c>
      <c r="BZ156" s="48">
        <v>1</v>
      </c>
      <c r="CA156" s="40">
        <f t="shared" si="70"/>
        <v>1</v>
      </c>
      <c r="CB156" s="94">
        <v>1</v>
      </c>
      <c r="CC156" s="94">
        <v>1</v>
      </c>
      <c r="CD156" s="94">
        <v>1</v>
      </c>
      <c r="CE156" s="40">
        <f t="shared" si="71"/>
        <v>1</v>
      </c>
      <c r="CF156" s="73"/>
      <c r="CG156" s="41">
        <f t="shared" si="72"/>
        <v>14282</v>
      </c>
      <c r="CH156" s="41">
        <f t="shared" si="73"/>
        <v>241867800.66666666</v>
      </c>
      <c r="CI156" s="41">
        <f t="shared" si="74"/>
        <v>85529060.166666657</v>
      </c>
      <c r="CJ156" s="41">
        <f t="shared" si="75"/>
        <v>1612452.0044444443</v>
      </c>
      <c r="CK156" s="41">
        <f t="shared" si="76"/>
        <v>570193.73444444442</v>
      </c>
      <c r="CL156" s="68">
        <f t="shared" si="77"/>
        <v>1790471</v>
      </c>
      <c r="CM156" s="41">
        <f t="shared" si="78"/>
        <v>862925.5</v>
      </c>
      <c r="CN156" s="41" t="str">
        <f t="shared" si="87"/>
        <v/>
      </c>
      <c r="CO156" s="39">
        <f t="shared" si="79"/>
        <v>1687791375000</v>
      </c>
      <c r="CP156" s="78">
        <f t="shared" si="80"/>
        <v>0.95975655529129622</v>
      </c>
      <c r="CQ156" s="38">
        <f t="shared" si="81"/>
        <v>0</v>
      </c>
      <c r="CR156" s="38">
        <f t="shared" si="82"/>
        <v>0</v>
      </c>
      <c r="CT156" s="38">
        <f t="shared" si="83"/>
        <v>0</v>
      </c>
      <c r="CU156" s="38">
        <f t="shared" si="84"/>
        <v>460</v>
      </c>
      <c r="CV156" s="118">
        <f t="shared" si="88"/>
        <v>1.7272727272727273</v>
      </c>
      <c r="CW156" s="118">
        <f t="shared" si="89"/>
        <v>0.37190082644628097</v>
      </c>
      <c r="CZ156" s="118">
        <f t="shared" si="90"/>
        <v>0.84785998401553264</v>
      </c>
      <c r="DE156" s="125">
        <f t="shared" si="91"/>
        <v>0.99750509680050548</v>
      </c>
    </row>
    <row r="157" spans="1:109" s="38" customFormat="1" x14ac:dyDescent="0.25">
      <c r="A157" s="38">
        <v>154</v>
      </c>
      <c r="B157" s="38" t="s">
        <v>495</v>
      </c>
      <c r="E157" s="38" t="s">
        <v>495</v>
      </c>
      <c r="F157" s="120" t="s">
        <v>171</v>
      </c>
      <c r="G157" s="118" t="s">
        <v>630</v>
      </c>
      <c r="H157" s="38">
        <v>300</v>
      </c>
      <c r="I157" s="38">
        <v>300</v>
      </c>
      <c r="J157" s="38">
        <v>300</v>
      </c>
      <c r="K157" s="38">
        <v>19</v>
      </c>
      <c r="L157" s="38">
        <v>19</v>
      </c>
      <c r="M157" s="38">
        <v>11</v>
      </c>
      <c r="N157" s="38">
        <v>0</v>
      </c>
      <c r="O157" s="38">
        <v>0</v>
      </c>
      <c r="P157" s="163">
        <v>4367.6227749668496</v>
      </c>
      <c r="Q157" s="39">
        <f t="shared" si="85"/>
        <v>2</v>
      </c>
      <c r="R157" s="40">
        <f t="shared" si="63"/>
        <v>1</v>
      </c>
      <c r="S157" s="40">
        <f t="shared" si="64"/>
        <v>1</v>
      </c>
      <c r="T157" s="120" t="s">
        <v>208</v>
      </c>
      <c r="W157" s="118">
        <v>1</v>
      </c>
      <c r="X157" s="38">
        <v>0</v>
      </c>
      <c r="Y157" s="38">
        <v>0</v>
      </c>
      <c r="Z157" s="94">
        <v>1582.3471518084914</v>
      </c>
      <c r="AA157" s="125">
        <v>0</v>
      </c>
      <c r="AB157" s="125">
        <v>0</v>
      </c>
      <c r="AE157" s="38">
        <v>20</v>
      </c>
      <c r="AF157" s="138">
        <v>460</v>
      </c>
      <c r="AG157" s="124">
        <v>210000</v>
      </c>
      <c r="AH157" s="94">
        <v>13.205</v>
      </c>
      <c r="AI157" s="97">
        <v>16.607531394084678</v>
      </c>
      <c r="AJ157" s="97">
        <v>4.1518828485211703</v>
      </c>
      <c r="AK157" s="125">
        <v>3.5299200000000002</v>
      </c>
      <c r="AL157" s="121">
        <v>0.99750509680050548</v>
      </c>
      <c r="AM157" s="114">
        <v>1.0182271885406846</v>
      </c>
      <c r="AN157" s="118">
        <f t="shared" si="86"/>
        <v>1.0156868102701821</v>
      </c>
      <c r="AO157" s="114">
        <v>0.85019739929735672</v>
      </c>
      <c r="AP157" s="177">
        <v>0.50230989157260186</v>
      </c>
      <c r="AQ157" s="173">
        <v>0.5</v>
      </c>
      <c r="AR157" s="94">
        <v>1</v>
      </c>
      <c r="AT157" s="97">
        <v>1</v>
      </c>
      <c r="AU157" s="38">
        <v>1</v>
      </c>
      <c r="AW157" s="38">
        <v>0.96</v>
      </c>
      <c r="BA157" s="38">
        <f t="shared" si="65"/>
        <v>0.50230989157260186</v>
      </c>
      <c r="BB157" s="79"/>
      <c r="BC157" s="94">
        <v>1</v>
      </c>
      <c r="BD157" s="94"/>
      <c r="BE157" s="97">
        <v>1</v>
      </c>
      <c r="BF157" s="38">
        <v>1</v>
      </c>
      <c r="BG157" s="40">
        <f t="shared" si="66"/>
        <v>1</v>
      </c>
      <c r="BH157" s="94"/>
      <c r="BI157" s="94"/>
      <c r="BJ157" s="94"/>
      <c r="BK157" s="40">
        <f t="shared" si="67"/>
        <v>1</v>
      </c>
      <c r="BL157" s="73"/>
      <c r="BM157" s="94">
        <v>1</v>
      </c>
      <c r="BO157" s="97">
        <v>1</v>
      </c>
      <c r="BP157" s="38">
        <v>1</v>
      </c>
      <c r="BQ157" s="40">
        <f t="shared" si="68"/>
        <v>1</v>
      </c>
      <c r="BR157" s="94">
        <v>1</v>
      </c>
      <c r="BS157" s="94">
        <v>1</v>
      </c>
      <c r="BT157" s="94">
        <v>1</v>
      </c>
      <c r="BU157" s="40">
        <f t="shared" si="69"/>
        <v>1</v>
      </c>
      <c r="BV157" s="82">
        <v>1</v>
      </c>
      <c r="BW157" s="94">
        <v>1</v>
      </c>
      <c r="BX157" s="48"/>
      <c r="BY157" s="97">
        <v>1</v>
      </c>
      <c r="BZ157" s="48">
        <v>1</v>
      </c>
      <c r="CA157" s="40">
        <f t="shared" si="70"/>
        <v>1</v>
      </c>
      <c r="CB157" s="94">
        <v>1</v>
      </c>
      <c r="CC157" s="94">
        <v>1</v>
      </c>
      <c r="CD157" s="94">
        <v>1</v>
      </c>
      <c r="CE157" s="40">
        <f t="shared" si="71"/>
        <v>1</v>
      </c>
      <c r="CF157" s="73"/>
      <c r="CG157" s="41">
        <f t="shared" si="72"/>
        <v>14282</v>
      </c>
      <c r="CH157" s="41">
        <f t="shared" si="73"/>
        <v>241867800.66666666</v>
      </c>
      <c r="CI157" s="41">
        <f t="shared" si="74"/>
        <v>85529060.166666657</v>
      </c>
      <c r="CJ157" s="41">
        <f t="shared" si="75"/>
        <v>1612452.0044444443</v>
      </c>
      <c r="CK157" s="41">
        <f t="shared" si="76"/>
        <v>570193.73444444442</v>
      </c>
      <c r="CL157" s="68">
        <f t="shared" si="77"/>
        <v>1790471</v>
      </c>
      <c r="CM157" s="41">
        <f t="shared" si="78"/>
        <v>862925.5</v>
      </c>
      <c r="CN157" s="41" t="str">
        <f t="shared" si="87"/>
        <v/>
      </c>
      <c r="CO157" s="39">
        <f t="shared" si="79"/>
        <v>1687791375000</v>
      </c>
      <c r="CP157" s="78">
        <f t="shared" si="80"/>
        <v>0.85019739929735672</v>
      </c>
      <c r="CQ157" s="38">
        <f t="shared" si="81"/>
        <v>0</v>
      </c>
      <c r="CR157" s="38">
        <f t="shared" si="82"/>
        <v>0</v>
      </c>
      <c r="CT157" s="38">
        <f t="shared" si="83"/>
        <v>0</v>
      </c>
      <c r="CU157" s="38">
        <f t="shared" si="84"/>
        <v>460</v>
      </c>
      <c r="CV157" s="118">
        <f t="shared" si="88"/>
        <v>1.7272727272727273</v>
      </c>
      <c r="CW157" s="118">
        <f t="shared" si="89"/>
        <v>0.37190082644628097</v>
      </c>
      <c r="CZ157" s="118">
        <f t="shared" si="90"/>
        <v>0.8370664959912163</v>
      </c>
      <c r="DE157" s="125">
        <f t="shared" si="91"/>
        <v>0.99750509680050548</v>
      </c>
    </row>
    <row r="158" spans="1:109" s="38" customFormat="1" x14ac:dyDescent="0.25">
      <c r="A158" s="38">
        <v>155</v>
      </c>
      <c r="B158" s="38" t="s">
        <v>496</v>
      </c>
      <c r="E158" s="38" t="s">
        <v>496</v>
      </c>
      <c r="F158" s="120" t="s">
        <v>171</v>
      </c>
      <c r="G158" s="118" t="s">
        <v>630</v>
      </c>
      <c r="H158" s="38">
        <v>300</v>
      </c>
      <c r="I158" s="38">
        <v>300</v>
      </c>
      <c r="J158" s="38">
        <v>300</v>
      </c>
      <c r="K158" s="38">
        <v>19</v>
      </c>
      <c r="L158" s="38">
        <v>19</v>
      </c>
      <c r="M158" s="38">
        <v>11</v>
      </c>
      <c r="N158" s="38">
        <v>0</v>
      </c>
      <c r="O158" s="38">
        <v>0</v>
      </c>
      <c r="P158" s="163">
        <v>6551.434162450274</v>
      </c>
      <c r="Q158" s="39">
        <f t="shared" si="85"/>
        <v>2</v>
      </c>
      <c r="R158" s="40">
        <f t="shared" si="63"/>
        <v>1</v>
      </c>
      <c r="S158" s="40">
        <f t="shared" si="64"/>
        <v>1</v>
      </c>
      <c r="T158" s="120" t="s">
        <v>208</v>
      </c>
      <c r="W158" s="118">
        <v>1</v>
      </c>
      <c r="X158" s="38">
        <v>0</v>
      </c>
      <c r="Y158" s="38">
        <v>0</v>
      </c>
      <c r="Z158" s="94">
        <v>1301.8109353617817</v>
      </c>
      <c r="AA158" s="125">
        <v>0</v>
      </c>
      <c r="AB158" s="125">
        <v>0</v>
      </c>
      <c r="AE158" s="38">
        <v>20</v>
      </c>
      <c r="AF158" s="138">
        <v>460</v>
      </c>
      <c r="AG158" s="124">
        <v>210000</v>
      </c>
      <c r="AH158" s="94">
        <v>13.205</v>
      </c>
      <c r="AI158" s="97">
        <v>8.9717346082796663</v>
      </c>
      <c r="AJ158" s="97">
        <v>5.0466007171573137</v>
      </c>
      <c r="AK158" s="125">
        <v>3.6764999999999999</v>
      </c>
      <c r="AL158" s="121">
        <v>0.99750509680050548</v>
      </c>
      <c r="AM158" s="114">
        <v>0.87849827011820647</v>
      </c>
      <c r="AN158" s="118">
        <f t="shared" si="86"/>
        <v>0.87630650197333815</v>
      </c>
      <c r="AO158" s="114">
        <v>0.72851018062529138</v>
      </c>
      <c r="AP158" s="177">
        <v>0.50230989157260186</v>
      </c>
      <c r="AQ158" s="173">
        <v>0.75</v>
      </c>
      <c r="AR158" s="94">
        <v>1</v>
      </c>
      <c r="AT158" s="97">
        <v>1</v>
      </c>
      <c r="AU158" s="38">
        <v>1</v>
      </c>
      <c r="AW158" s="38">
        <v>0.96</v>
      </c>
      <c r="BA158" s="38">
        <f t="shared" si="65"/>
        <v>0.50230989157260186</v>
      </c>
      <c r="BB158" s="79"/>
      <c r="BC158" s="94">
        <v>1</v>
      </c>
      <c r="BD158" s="94"/>
      <c r="BE158" s="97">
        <v>1</v>
      </c>
      <c r="BF158" s="38">
        <v>1</v>
      </c>
      <c r="BG158" s="40">
        <f t="shared" si="66"/>
        <v>1</v>
      </c>
      <c r="BH158" s="94"/>
      <c r="BI158" s="94"/>
      <c r="BJ158" s="94"/>
      <c r="BK158" s="40">
        <f t="shared" si="67"/>
        <v>1</v>
      </c>
      <c r="BL158" s="73"/>
      <c r="BM158" s="94">
        <v>1</v>
      </c>
      <c r="BO158" s="97">
        <v>1</v>
      </c>
      <c r="BP158" s="38">
        <v>1</v>
      </c>
      <c r="BQ158" s="40">
        <f t="shared" si="68"/>
        <v>1</v>
      </c>
      <c r="BR158" s="94">
        <v>1</v>
      </c>
      <c r="BS158" s="94">
        <v>1</v>
      </c>
      <c r="BT158" s="94">
        <v>1</v>
      </c>
      <c r="BU158" s="40">
        <f t="shared" si="69"/>
        <v>1</v>
      </c>
      <c r="BV158" s="82">
        <v>1</v>
      </c>
      <c r="BW158" s="94">
        <v>1</v>
      </c>
      <c r="BX158" s="48"/>
      <c r="BY158" s="97">
        <v>1</v>
      </c>
      <c r="BZ158" s="48">
        <v>1</v>
      </c>
      <c r="CA158" s="40">
        <f t="shared" si="70"/>
        <v>1</v>
      </c>
      <c r="CB158" s="94">
        <v>1</v>
      </c>
      <c r="CC158" s="94">
        <v>1</v>
      </c>
      <c r="CD158" s="94">
        <v>1</v>
      </c>
      <c r="CE158" s="40">
        <f t="shared" si="71"/>
        <v>1</v>
      </c>
      <c r="CF158" s="73"/>
      <c r="CG158" s="41">
        <f t="shared" si="72"/>
        <v>14282</v>
      </c>
      <c r="CH158" s="41">
        <f t="shared" si="73"/>
        <v>241867800.66666666</v>
      </c>
      <c r="CI158" s="41">
        <f t="shared" si="74"/>
        <v>85529060.166666657</v>
      </c>
      <c r="CJ158" s="41">
        <f t="shared" si="75"/>
        <v>1612452.0044444443</v>
      </c>
      <c r="CK158" s="41">
        <f t="shared" si="76"/>
        <v>570193.73444444442</v>
      </c>
      <c r="CL158" s="68">
        <f t="shared" si="77"/>
        <v>1790471</v>
      </c>
      <c r="CM158" s="41">
        <f t="shared" si="78"/>
        <v>862925.5</v>
      </c>
      <c r="CN158" s="41" t="str">
        <f t="shared" si="87"/>
        <v/>
      </c>
      <c r="CO158" s="39">
        <f t="shared" si="79"/>
        <v>1687791375000</v>
      </c>
      <c r="CP158" s="78">
        <f t="shared" si="80"/>
        <v>0.7285101806252916</v>
      </c>
      <c r="CQ158" s="38">
        <f t="shared" si="81"/>
        <v>0</v>
      </c>
      <c r="CR158" s="38">
        <f t="shared" si="82"/>
        <v>0</v>
      </c>
      <c r="CT158" s="38">
        <f t="shared" si="83"/>
        <v>0</v>
      </c>
      <c r="CU158" s="38">
        <f t="shared" si="84"/>
        <v>460</v>
      </c>
      <c r="CV158" s="118">
        <f t="shared" si="88"/>
        <v>1.7272727272727273</v>
      </c>
      <c r="CW158" s="118">
        <f t="shared" si="89"/>
        <v>0.37190082644628097</v>
      </c>
      <c r="CZ158" s="118">
        <f t="shared" si="90"/>
        <v>0.83134174970147201</v>
      </c>
      <c r="DE158" s="125">
        <f t="shared" si="91"/>
        <v>0.99750509680050548</v>
      </c>
    </row>
    <row r="159" spans="1:109" s="38" customFormat="1" x14ac:dyDescent="0.25">
      <c r="A159" s="38">
        <v>156</v>
      </c>
      <c r="B159" s="38" t="s">
        <v>497</v>
      </c>
      <c r="E159" s="38" t="s">
        <v>497</v>
      </c>
      <c r="F159" s="120" t="s">
        <v>171</v>
      </c>
      <c r="G159" s="118" t="s">
        <v>630</v>
      </c>
      <c r="H159" s="38">
        <v>300</v>
      </c>
      <c r="I159" s="38">
        <v>300</v>
      </c>
      <c r="J159" s="38">
        <v>300</v>
      </c>
      <c r="K159" s="38">
        <v>19</v>
      </c>
      <c r="L159" s="38">
        <v>19</v>
      </c>
      <c r="M159" s="38">
        <v>11</v>
      </c>
      <c r="N159" s="38">
        <v>0</v>
      </c>
      <c r="O159" s="38">
        <v>0</v>
      </c>
      <c r="P159" s="163">
        <v>8735.2455499336993</v>
      </c>
      <c r="Q159" s="39">
        <f t="shared" si="85"/>
        <v>2</v>
      </c>
      <c r="R159" s="40">
        <f t="shared" si="63"/>
        <v>1</v>
      </c>
      <c r="S159" s="40">
        <f t="shared" si="64"/>
        <v>1</v>
      </c>
      <c r="T159" s="120" t="s">
        <v>208</v>
      </c>
      <c r="W159" s="118">
        <v>1</v>
      </c>
      <c r="X159" s="38">
        <v>0</v>
      </c>
      <c r="Y159" s="38">
        <v>0</v>
      </c>
      <c r="Z159" s="94">
        <v>1013.499493123717</v>
      </c>
      <c r="AA159" s="125">
        <v>0</v>
      </c>
      <c r="AB159" s="125">
        <v>0</v>
      </c>
      <c r="AE159" s="38">
        <v>20</v>
      </c>
      <c r="AF159" s="138">
        <v>460</v>
      </c>
      <c r="AG159" s="124">
        <v>210000</v>
      </c>
      <c r="AH159" s="94">
        <v>13.205</v>
      </c>
      <c r="AI159" s="97">
        <v>6.4822134047165605</v>
      </c>
      <c r="AJ159" s="97">
        <v>6.4822134047165623</v>
      </c>
      <c r="AK159" s="125">
        <v>4.14682</v>
      </c>
      <c r="AL159" s="121">
        <v>0.99750509680050548</v>
      </c>
      <c r="AM159" s="114">
        <v>0.74608311976909802</v>
      </c>
      <c r="AN159" s="118">
        <f t="shared" si="86"/>
        <v>0.74422171460649722</v>
      </c>
      <c r="AO159" s="114">
        <v>0.6397228448206761</v>
      </c>
      <c r="AP159" s="177">
        <v>0.50230989157260186</v>
      </c>
      <c r="AQ159" s="173">
        <v>1</v>
      </c>
      <c r="AR159" s="94">
        <v>1</v>
      </c>
      <c r="AT159" s="97">
        <v>1</v>
      </c>
      <c r="AU159" s="38">
        <v>1</v>
      </c>
      <c r="AW159" s="38">
        <v>0.96</v>
      </c>
      <c r="BA159" s="38">
        <f t="shared" si="65"/>
        <v>0.50230989157260186</v>
      </c>
      <c r="BB159" s="79"/>
      <c r="BC159" s="94">
        <v>1</v>
      </c>
      <c r="BD159" s="94"/>
      <c r="BE159" s="97">
        <v>1</v>
      </c>
      <c r="BF159" s="38">
        <v>1</v>
      </c>
      <c r="BG159" s="40">
        <f t="shared" si="66"/>
        <v>1</v>
      </c>
      <c r="BH159" s="94"/>
      <c r="BI159" s="94"/>
      <c r="BJ159" s="94"/>
      <c r="BK159" s="40">
        <f t="shared" si="67"/>
        <v>1</v>
      </c>
      <c r="BL159" s="73"/>
      <c r="BM159" s="94">
        <v>1</v>
      </c>
      <c r="BO159" s="97">
        <v>1</v>
      </c>
      <c r="BP159" s="38">
        <v>1</v>
      </c>
      <c r="BQ159" s="40">
        <f t="shared" si="68"/>
        <v>1</v>
      </c>
      <c r="BR159" s="94">
        <v>1</v>
      </c>
      <c r="BS159" s="94">
        <v>1</v>
      </c>
      <c r="BT159" s="94">
        <v>1</v>
      </c>
      <c r="BU159" s="40">
        <f t="shared" si="69"/>
        <v>1</v>
      </c>
      <c r="BV159" s="82">
        <v>1</v>
      </c>
      <c r="BW159" s="94">
        <v>1</v>
      </c>
      <c r="BX159" s="48"/>
      <c r="BY159" s="97">
        <v>1</v>
      </c>
      <c r="BZ159" s="48">
        <v>1</v>
      </c>
      <c r="CA159" s="40">
        <f t="shared" si="70"/>
        <v>1</v>
      </c>
      <c r="CB159" s="94">
        <v>1</v>
      </c>
      <c r="CC159" s="94">
        <v>1</v>
      </c>
      <c r="CD159" s="94">
        <v>1</v>
      </c>
      <c r="CE159" s="40">
        <f t="shared" si="71"/>
        <v>1</v>
      </c>
      <c r="CF159" s="73"/>
      <c r="CG159" s="41">
        <f t="shared" si="72"/>
        <v>14282</v>
      </c>
      <c r="CH159" s="41">
        <f t="shared" si="73"/>
        <v>241867800.66666666</v>
      </c>
      <c r="CI159" s="41">
        <f t="shared" si="74"/>
        <v>85529060.166666657</v>
      </c>
      <c r="CJ159" s="41">
        <f t="shared" si="75"/>
        <v>1612452.0044444443</v>
      </c>
      <c r="CK159" s="41">
        <f t="shared" si="76"/>
        <v>570193.73444444442</v>
      </c>
      <c r="CL159" s="68">
        <f t="shared" si="77"/>
        <v>1790471</v>
      </c>
      <c r="CM159" s="41">
        <f t="shared" si="78"/>
        <v>862925.5</v>
      </c>
      <c r="CN159" s="41" t="str">
        <f t="shared" si="87"/>
        <v/>
      </c>
      <c r="CO159" s="39">
        <f t="shared" si="79"/>
        <v>1687791375000</v>
      </c>
      <c r="CP159" s="78">
        <f t="shared" si="80"/>
        <v>0.6397228448206761</v>
      </c>
      <c r="CQ159" s="38">
        <f t="shared" si="81"/>
        <v>0</v>
      </c>
      <c r="CR159" s="38">
        <f t="shared" si="82"/>
        <v>0</v>
      </c>
      <c r="CT159" s="38">
        <f t="shared" si="83"/>
        <v>0</v>
      </c>
      <c r="CU159" s="38">
        <f t="shared" si="84"/>
        <v>460</v>
      </c>
      <c r="CV159" s="118">
        <f t="shared" si="88"/>
        <v>1.7272727272727273</v>
      </c>
      <c r="CW159" s="118">
        <f t="shared" si="89"/>
        <v>0.37190082644628097</v>
      </c>
      <c r="CZ159" s="118">
        <f t="shared" si="90"/>
        <v>0.8595863736103504</v>
      </c>
      <c r="DE159" s="125">
        <f t="shared" si="91"/>
        <v>0.99750509680050548</v>
      </c>
    </row>
    <row r="160" spans="1:109" s="38" customFormat="1" x14ac:dyDescent="0.25">
      <c r="A160" s="38">
        <v>157</v>
      </c>
      <c r="B160" s="38" t="s">
        <v>498</v>
      </c>
      <c r="E160" s="38" t="s">
        <v>498</v>
      </c>
      <c r="F160" s="120" t="s">
        <v>171</v>
      </c>
      <c r="G160" s="118" t="s">
        <v>630</v>
      </c>
      <c r="H160" s="38">
        <v>300</v>
      </c>
      <c r="I160" s="38">
        <v>300</v>
      </c>
      <c r="J160" s="38">
        <v>300</v>
      </c>
      <c r="K160" s="38">
        <v>19</v>
      </c>
      <c r="L160" s="38">
        <v>19</v>
      </c>
      <c r="M160" s="38">
        <v>11</v>
      </c>
      <c r="N160" s="38">
        <v>0</v>
      </c>
      <c r="O160" s="38">
        <v>0</v>
      </c>
      <c r="P160" s="163">
        <v>11617.87658141182</v>
      </c>
      <c r="Q160" s="39">
        <f t="shared" si="85"/>
        <v>2</v>
      </c>
      <c r="R160" s="40">
        <f t="shared" si="63"/>
        <v>1</v>
      </c>
      <c r="S160" s="40">
        <f t="shared" si="64"/>
        <v>1</v>
      </c>
      <c r="T160" s="120" t="s">
        <v>208</v>
      </c>
      <c r="W160" s="118">
        <v>1</v>
      </c>
      <c r="X160" s="38">
        <v>0</v>
      </c>
      <c r="Y160" s="38">
        <v>0</v>
      </c>
      <c r="Z160" s="94">
        <v>706.51301022583732</v>
      </c>
      <c r="AA160" s="125">
        <v>0</v>
      </c>
      <c r="AB160" s="125">
        <v>0</v>
      </c>
      <c r="AE160" s="38">
        <v>20</v>
      </c>
      <c r="AF160" s="138">
        <v>460</v>
      </c>
      <c r="AG160" s="124">
        <v>210000</v>
      </c>
      <c r="AH160" s="94">
        <v>13.205</v>
      </c>
      <c r="AI160" s="97">
        <v>5.2568237321193827</v>
      </c>
      <c r="AJ160" s="97">
        <v>9.2987954997459781</v>
      </c>
      <c r="AK160" s="125">
        <v>4.3995499999999996</v>
      </c>
      <c r="AL160" s="121">
        <v>0.99750509680050548</v>
      </c>
      <c r="AM160" s="114">
        <v>0.50925412868036102</v>
      </c>
      <c r="AN160" s="118">
        <f t="shared" si="86"/>
        <v>0.50798358892536055</v>
      </c>
      <c r="AO160" s="114">
        <v>0.47313117060378251</v>
      </c>
      <c r="AP160" s="177">
        <v>0.50230989157260186</v>
      </c>
      <c r="AQ160" s="173">
        <v>1.33</v>
      </c>
      <c r="AR160" s="94">
        <v>1</v>
      </c>
      <c r="AT160" s="97">
        <v>1</v>
      </c>
      <c r="AU160" s="38">
        <v>1</v>
      </c>
      <c r="AW160" s="38">
        <v>0.96</v>
      </c>
      <c r="BA160" s="38">
        <f t="shared" si="65"/>
        <v>0.50230989157260186</v>
      </c>
      <c r="BB160" s="79"/>
      <c r="BC160" s="94">
        <v>1</v>
      </c>
      <c r="BD160" s="94"/>
      <c r="BE160" s="97">
        <v>1</v>
      </c>
      <c r="BF160" s="38">
        <v>1</v>
      </c>
      <c r="BG160" s="40">
        <f t="shared" si="66"/>
        <v>1</v>
      </c>
      <c r="BH160" s="94"/>
      <c r="BI160" s="94"/>
      <c r="BJ160" s="94"/>
      <c r="BK160" s="40">
        <f t="shared" si="67"/>
        <v>1</v>
      </c>
      <c r="BL160" s="73"/>
      <c r="BM160" s="94">
        <v>1</v>
      </c>
      <c r="BO160" s="97">
        <v>1</v>
      </c>
      <c r="BP160" s="38">
        <v>1</v>
      </c>
      <c r="BQ160" s="40">
        <f t="shared" si="68"/>
        <v>1</v>
      </c>
      <c r="BR160" s="94">
        <v>1</v>
      </c>
      <c r="BS160" s="94">
        <v>1</v>
      </c>
      <c r="BT160" s="94">
        <v>1</v>
      </c>
      <c r="BU160" s="40">
        <f t="shared" si="69"/>
        <v>1</v>
      </c>
      <c r="BV160" s="82">
        <v>1</v>
      </c>
      <c r="BW160" s="94">
        <v>1</v>
      </c>
      <c r="BX160" s="48"/>
      <c r="BY160" s="97">
        <v>1</v>
      </c>
      <c r="BZ160" s="48">
        <v>1</v>
      </c>
      <c r="CA160" s="40">
        <f t="shared" si="70"/>
        <v>1</v>
      </c>
      <c r="CB160" s="94">
        <v>1</v>
      </c>
      <c r="CC160" s="94">
        <v>1</v>
      </c>
      <c r="CD160" s="94">
        <v>1</v>
      </c>
      <c r="CE160" s="40">
        <f t="shared" si="71"/>
        <v>1</v>
      </c>
      <c r="CF160" s="73"/>
      <c r="CG160" s="41">
        <f t="shared" si="72"/>
        <v>14282</v>
      </c>
      <c r="CH160" s="41">
        <f t="shared" si="73"/>
        <v>241867800.66666666</v>
      </c>
      <c r="CI160" s="41">
        <f t="shared" si="74"/>
        <v>85529060.166666657</v>
      </c>
      <c r="CJ160" s="41">
        <f t="shared" si="75"/>
        <v>1612452.0044444443</v>
      </c>
      <c r="CK160" s="41">
        <f t="shared" si="76"/>
        <v>570193.73444444442</v>
      </c>
      <c r="CL160" s="68">
        <f t="shared" si="77"/>
        <v>1790471</v>
      </c>
      <c r="CM160" s="41">
        <f t="shared" si="78"/>
        <v>862925.5</v>
      </c>
      <c r="CN160" s="41" t="str">
        <f t="shared" si="87"/>
        <v/>
      </c>
      <c r="CO160" s="39">
        <f t="shared" si="79"/>
        <v>1687791375000</v>
      </c>
      <c r="CP160" s="78">
        <f t="shared" si="80"/>
        <v>0.47313117060378257</v>
      </c>
      <c r="CQ160" s="38">
        <f t="shared" si="81"/>
        <v>0</v>
      </c>
      <c r="CR160" s="38">
        <f t="shared" si="82"/>
        <v>0</v>
      </c>
      <c r="CT160" s="38">
        <f t="shared" si="83"/>
        <v>0</v>
      </c>
      <c r="CU160" s="38">
        <f t="shared" si="84"/>
        <v>460</v>
      </c>
      <c r="CV160" s="118">
        <f t="shared" si="88"/>
        <v>1.7272727272727273</v>
      </c>
      <c r="CW160" s="118">
        <f t="shared" si="89"/>
        <v>0.37190082644628097</v>
      </c>
      <c r="CZ160" s="118">
        <f t="shared" si="90"/>
        <v>0.93139066087684375</v>
      </c>
      <c r="DE160" s="125">
        <f t="shared" si="91"/>
        <v>0.99750509680050548</v>
      </c>
    </row>
    <row r="161" spans="1:109" s="38" customFormat="1" x14ac:dyDescent="0.25">
      <c r="A161" s="38">
        <v>158</v>
      </c>
      <c r="B161" s="38" t="s">
        <v>499</v>
      </c>
      <c r="E161" s="38" t="s">
        <v>499</v>
      </c>
      <c r="F161" s="120" t="s">
        <v>171</v>
      </c>
      <c r="G161" s="118" t="s">
        <v>630</v>
      </c>
      <c r="H161" s="38">
        <v>300</v>
      </c>
      <c r="I161" s="38">
        <v>300</v>
      </c>
      <c r="J161" s="38">
        <v>300</v>
      </c>
      <c r="K161" s="38">
        <v>19</v>
      </c>
      <c r="L161" s="38">
        <v>19</v>
      </c>
      <c r="M161" s="38">
        <v>11</v>
      </c>
      <c r="N161" s="38">
        <v>0</v>
      </c>
      <c r="O161" s="38">
        <v>0</v>
      </c>
      <c r="P161" s="163">
        <v>14587.860068389276</v>
      </c>
      <c r="Q161" s="39">
        <f t="shared" si="85"/>
        <v>2</v>
      </c>
      <c r="R161" s="40">
        <f t="shared" si="63"/>
        <v>1</v>
      </c>
      <c r="S161" s="40">
        <f t="shared" si="64"/>
        <v>1</v>
      </c>
      <c r="T161" s="120" t="s">
        <v>208</v>
      </c>
      <c r="W161" s="118">
        <v>1</v>
      </c>
      <c r="X161" s="38">
        <v>0</v>
      </c>
      <c r="Y161" s="38">
        <v>0</v>
      </c>
      <c r="Z161" s="94">
        <v>497.98690040937828</v>
      </c>
      <c r="AA161" s="125">
        <v>0</v>
      </c>
      <c r="AB161" s="125">
        <v>0</v>
      </c>
      <c r="AE161" s="38">
        <v>20</v>
      </c>
      <c r="AF161" s="138">
        <v>460</v>
      </c>
      <c r="AG161" s="124">
        <v>210000</v>
      </c>
      <c r="AH161" s="94">
        <v>13.205</v>
      </c>
      <c r="AI161" s="97">
        <v>4.7303796685404089</v>
      </c>
      <c r="AJ161" s="97">
        <v>13.192555857592346</v>
      </c>
      <c r="AK161" s="125">
        <v>4.2398699999999998</v>
      </c>
      <c r="AL161" s="121">
        <v>0.99750509680050548</v>
      </c>
      <c r="AM161" s="114">
        <v>0.34020170529860377</v>
      </c>
      <c r="AN161" s="118">
        <f t="shared" si="86"/>
        <v>0.33935293497558078</v>
      </c>
      <c r="AO161" s="114">
        <v>0.32138351702031603</v>
      </c>
      <c r="AP161" s="177">
        <v>0.50230989157260186</v>
      </c>
      <c r="AQ161" s="173">
        <v>1.67</v>
      </c>
      <c r="AR161" s="94">
        <v>1</v>
      </c>
      <c r="AT161" s="97">
        <v>1</v>
      </c>
      <c r="AU161" s="38">
        <v>1</v>
      </c>
      <c r="AW161" s="38">
        <v>0.96</v>
      </c>
      <c r="BA161" s="38">
        <f t="shared" si="65"/>
        <v>0.50230989157260186</v>
      </c>
      <c r="BB161" s="79"/>
      <c r="BC161" s="94">
        <v>1</v>
      </c>
      <c r="BD161" s="94"/>
      <c r="BE161" s="97">
        <v>1</v>
      </c>
      <c r="BF161" s="38">
        <v>1</v>
      </c>
      <c r="BG161" s="40">
        <f t="shared" si="66"/>
        <v>1</v>
      </c>
      <c r="BH161" s="94"/>
      <c r="BI161" s="94"/>
      <c r="BJ161" s="94"/>
      <c r="BK161" s="40">
        <f t="shared" si="67"/>
        <v>1</v>
      </c>
      <c r="BL161" s="73"/>
      <c r="BM161" s="94">
        <v>1</v>
      </c>
      <c r="BO161" s="97">
        <v>1</v>
      </c>
      <c r="BP161" s="38">
        <v>1</v>
      </c>
      <c r="BQ161" s="40">
        <f t="shared" si="68"/>
        <v>1</v>
      </c>
      <c r="BR161" s="94">
        <v>1</v>
      </c>
      <c r="BS161" s="94">
        <v>1</v>
      </c>
      <c r="BT161" s="94">
        <v>1</v>
      </c>
      <c r="BU161" s="40">
        <f t="shared" si="69"/>
        <v>1</v>
      </c>
      <c r="BV161" s="82">
        <v>1</v>
      </c>
      <c r="BW161" s="94">
        <v>1</v>
      </c>
      <c r="BX161" s="48"/>
      <c r="BY161" s="97">
        <v>1</v>
      </c>
      <c r="BZ161" s="48">
        <v>1</v>
      </c>
      <c r="CA161" s="40">
        <f t="shared" si="70"/>
        <v>1</v>
      </c>
      <c r="CB161" s="94">
        <v>1</v>
      </c>
      <c r="CC161" s="94">
        <v>1</v>
      </c>
      <c r="CD161" s="94">
        <v>1</v>
      </c>
      <c r="CE161" s="40">
        <f t="shared" si="71"/>
        <v>1</v>
      </c>
      <c r="CF161" s="73"/>
      <c r="CG161" s="41">
        <f t="shared" si="72"/>
        <v>14282</v>
      </c>
      <c r="CH161" s="41">
        <f t="shared" si="73"/>
        <v>241867800.66666666</v>
      </c>
      <c r="CI161" s="41">
        <f t="shared" si="74"/>
        <v>85529060.166666657</v>
      </c>
      <c r="CJ161" s="41">
        <f t="shared" si="75"/>
        <v>1612452.0044444443</v>
      </c>
      <c r="CK161" s="41">
        <f t="shared" si="76"/>
        <v>570193.73444444442</v>
      </c>
      <c r="CL161" s="68">
        <f t="shared" si="77"/>
        <v>1790471</v>
      </c>
      <c r="CM161" s="41">
        <f t="shared" si="78"/>
        <v>862925.5</v>
      </c>
      <c r="CN161" s="41" t="str">
        <f t="shared" si="87"/>
        <v/>
      </c>
      <c r="CO161" s="39">
        <f t="shared" si="79"/>
        <v>1687791375000</v>
      </c>
      <c r="CP161" s="78">
        <f t="shared" si="80"/>
        <v>0.32138351702031603</v>
      </c>
      <c r="CQ161" s="38">
        <f t="shared" si="81"/>
        <v>0</v>
      </c>
      <c r="CR161" s="38">
        <f t="shared" si="82"/>
        <v>0</v>
      </c>
      <c r="CT161" s="38">
        <f t="shared" si="83"/>
        <v>0</v>
      </c>
      <c r="CU161" s="38">
        <f t="shared" si="84"/>
        <v>460</v>
      </c>
      <c r="CV161" s="118">
        <f t="shared" si="88"/>
        <v>1.7272727272727273</v>
      </c>
      <c r="CW161" s="118">
        <f t="shared" si="89"/>
        <v>0.37190082644628097</v>
      </c>
      <c r="CZ161" s="118">
        <f t="shared" si="90"/>
        <v>0.94704799604412504</v>
      </c>
      <c r="DE161" s="125">
        <f t="shared" si="91"/>
        <v>0.99750509680050548</v>
      </c>
    </row>
    <row r="162" spans="1:109" s="38" customFormat="1" x14ac:dyDescent="0.25">
      <c r="A162" s="38">
        <v>159</v>
      </c>
      <c r="B162" s="38" t="s">
        <v>500</v>
      </c>
      <c r="E162" s="38" t="s">
        <v>500</v>
      </c>
      <c r="F162" s="120" t="s">
        <v>171</v>
      </c>
      <c r="G162" s="118" t="s">
        <v>630</v>
      </c>
      <c r="H162" s="38">
        <v>300</v>
      </c>
      <c r="I162" s="38">
        <v>300</v>
      </c>
      <c r="J162" s="38">
        <v>300</v>
      </c>
      <c r="K162" s="38">
        <v>19</v>
      </c>
      <c r="L162" s="38">
        <v>19</v>
      </c>
      <c r="M162" s="38">
        <v>11</v>
      </c>
      <c r="N162" s="38">
        <v>0</v>
      </c>
      <c r="O162" s="38">
        <v>0</v>
      </c>
      <c r="P162" s="163">
        <v>17470.491099867399</v>
      </c>
      <c r="Q162" s="39">
        <f t="shared" si="85"/>
        <v>2</v>
      </c>
      <c r="R162" s="40">
        <f t="shared" si="63"/>
        <v>1</v>
      </c>
      <c r="S162" s="40">
        <f t="shared" si="64"/>
        <v>1</v>
      </c>
      <c r="T162" s="120" t="s">
        <v>208</v>
      </c>
      <c r="W162" s="118">
        <v>1</v>
      </c>
      <c r="X162" s="38">
        <v>0</v>
      </c>
      <c r="Y162" s="38">
        <v>0</v>
      </c>
      <c r="Z162" s="94">
        <v>368.2489854919296</v>
      </c>
      <c r="AA162" s="125">
        <v>0</v>
      </c>
      <c r="AB162" s="125">
        <v>0</v>
      </c>
      <c r="AE162" s="38">
        <v>20</v>
      </c>
      <c r="AF162" s="138">
        <v>460</v>
      </c>
      <c r="AG162" s="124">
        <v>210000</v>
      </c>
      <c r="AH162" s="94">
        <v>13.205</v>
      </c>
      <c r="AI162" s="97">
        <v>4.4601073314728641</v>
      </c>
      <c r="AJ162" s="97">
        <v>17.840429325891463</v>
      </c>
      <c r="AK162" s="125">
        <v>3.9976600000000002</v>
      </c>
      <c r="AL162" s="121">
        <v>0.99750509680050548</v>
      </c>
      <c r="AM162" s="114">
        <v>0.24186077146349108</v>
      </c>
      <c r="AN162" s="118">
        <f t="shared" si="86"/>
        <v>0.24125735225093461</v>
      </c>
      <c r="AO162" s="114">
        <v>0.22407868818483392</v>
      </c>
      <c r="AP162" s="177">
        <v>0.50230989157260186</v>
      </c>
      <c r="AQ162" s="173">
        <v>2</v>
      </c>
      <c r="AR162" s="94">
        <v>1</v>
      </c>
      <c r="AT162" s="97">
        <v>1</v>
      </c>
      <c r="AU162" s="38">
        <v>1</v>
      </c>
      <c r="AW162" s="38">
        <v>0.96</v>
      </c>
      <c r="BA162" s="38">
        <f t="shared" si="65"/>
        <v>0.50230989157260186</v>
      </c>
      <c r="BB162" s="79"/>
      <c r="BC162" s="94">
        <v>1</v>
      </c>
      <c r="BD162" s="94"/>
      <c r="BE162" s="97">
        <v>1</v>
      </c>
      <c r="BF162" s="38">
        <v>1</v>
      </c>
      <c r="BG162" s="40">
        <f t="shared" si="66"/>
        <v>1</v>
      </c>
      <c r="BH162" s="94"/>
      <c r="BI162" s="94"/>
      <c r="BJ162" s="94"/>
      <c r="BK162" s="40">
        <f t="shared" si="67"/>
        <v>1</v>
      </c>
      <c r="BL162" s="73"/>
      <c r="BM162" s="94">
        <v>1</v>
      </c>
      <c r="BO162" s="97">
        <v>1</v>
      </c>
      <c r="BP162" s="38">
        <v>1</v>
      </c>
      <c r="BQ162" s="40">
        <f t="shared" si="68"/>
        <v>1</v>
      </c>
      <c r="BR162" s="94">
        <v>1</v>
      </c>
      <c r="BS162" s="94">
        <v>1</v>
      </c>
      <c r="BT162" s="94">
        <v>1</v>
      </c>
      <c r="BU162" s="40">
        <f t="shared" si="69"/>
        <v>1</v>
      </c>
      <c r="BV162" s="82">
        <v>1</v>
      </c>
      <c r="BW162" s="94">
        <v>1</v>
      </c>
      <c r="BX162" s="48"/>
      <c r="BY162" s="97">
        <v>1</v>
      </c>
      <c r="BZ162" s="48">
        <v>1</v>
      </c>
      <c r="CA162" s="40">
        <f t="shared" si="70"/>
        <v>1</v>
      </c>
      <c r="CB162" s="94">
        <v>1</v>
      </c>
      <c r="CC162" s="94">
        <v>1</v>
      </c>
      <c r="CD162" s="94">
        <v>1</v>
      </c>
      <c r="CE162" s="40">
        <f t="shared" si="71"/>
        <v>1</v>
      </c>
      <c r="CF162" s="73"/>
      <c r="CG162" s="41">
        <f t="shared" si="72"/>
        <v>14282</v>
      </c>
      <c r="CH162" s="41">
        <f t="shared" si="73"/>
        <v>241867800.66666666</v>
      </c>
      <c r="CI162" s="41">
        <f t="shared" si="74"/>
        <v>85529060.166666657</v>
      </c>
      <c r="CJ162" s="41">
        <f t="shared" si="75"/>
        <v>1612452.0044444443</v>
      </c>
      <c r="CK162" s="41">
        <f t="shared" si="76"/>
        <v>570193.73444444442</v>
      </c>
      <c r="CL162" s="68">
        <f t="shared" si="77"/>
        <v>1790471</v>
      </c>
      <c r="CM162" s="41">
        <f t="shared" si="78"/>
        <v>862925.5</v>
      </c>
      <c r="CN162" s="41" t="str">
        <f t="shared" si="87"/>
        <v/>
      </c>
      <c r="CO162" s="39">
        <f t="shared" si="79"/>
        <v>1687791375000</v>
      </c>
      <c r="CP162" s="78">
        <f t="shared" si="80"/>
        <v>0.22407868818483395</v>
      </c>
      <c r="CQ162" s="38">
        <f t="shared" si="81"/>
        <v>0</v>
      </c>
      <c r="CR162" s="38">
        <f t="shared" si="82"/>
        <v>0</v>
      </c>
      <c r="CT162" s="38">
        <f t="shared" si="83"/>
        <v>0</v>
      </c>
      <c r="CU162" s="38">
        <f t="shared" si="84"/>
        <v>460</v>
      </c>
      <c r="CV162" s="118">
        <f t="shared" si="88"/>
        <v>1.7272727272727273</v>
      </c>
      <c r="CW162" s="118">
        <f t="shared" si="89"/>
        <v>0.37190082644628097</v>
      </c>
      <c r="CZ162" s="118">
        <f t="shared" si="90"/>
        <v>0.92879527232714976</v>
      </c>
      <c r="DE162" s="125">
        <f t="shared" si="91"/>
        <v>0.99750509680050548</v>
      </c>
    </row>
    <row r="163" spans="1:109" s="38" customFormat="1" x14ac:dyDescent="0.25">
      <c r="A163" s="38">
        <v>160</v>
      </c>
      <c r="B163" s="38" t="s">
        <v>501</v>
      </c>
      <c r="E163" s="38" t="s">
        <v>501</v>
      </c>
      <c r="F163" s="120" t="s">
        <v>171</v>
      </c>
      <c r="G163" s="118" t="s">
        <v>630</v>
      </c>
      <c r="H163" s="38">
        <v>300</v>
      </c>
      <c r="I163" s="38">
        <v>300</v>
      </c>
      <c r="J163" s="38">
        <v>300</v>
      </c>
      <c r="K163" s="38">
        <v>19</v>
      </c>
      <c r="L163" s="38">
        <v>19</v>
      </c>
      <c r="M163" s="38">
        <v>11</v>
      </c>
      <c r="N163" s="38">
        <v>0</v>
      </c>
      <c r="O163" s="38">
        <v>0</v>
      </c>
      <c r="P163" s="163">
        <v>21838.113874834246</v>
      </c>
      <c r="Q163" s="39">
        <f t="shared" si="85"/>
        <v>2</v>
      </c>
      <c r="R163" s="40">
        <f t="shared" si="63"/>
        <v>1</v>
      </c>
      <c r="S163" s="40">
        <f t="shared" si="64"/>
        <v>1</v>
      </c>
      <c r="T163" s="120" t="s">
        <v>208</v>
      </c>
      <c r="W163" s="118">
        <v>1</v>
      </c>
      <c r="X163" s="38">
        <v>0</v>
      </c>
      <c r="Y163" s="38">
        <v>0</v>
      </c>
      <c r="Z163" s="94">
        <v>248.64772763307391</v>
      </c>
      <c r="AA163" s="125">
        <v>0</v>
      </c>
      <c r="AB163" s="125">
        <v>0</v>
      </c>
      <c r="AE163" s="38">
        <v>20</v>
      </c>
      <c r="AF163" s="138">
        <v>460</v>
      </c>
      <c r="AG163" s="124">
        <v>210000</v>
      </c>
      <c r="AH163" s="94">
        <v>13.205</v>
      </c>
      <c r="AI163" s="97">
        <v>4.2274876589709898</v>
      </c>
      <c r="AJ163" s="97">
        <v>26.421797868568685</v>
      </c>
      <c r="AK163" s="125">
        <v>3.7838099999999999</v>
      </c>
      <c r="AL163" s="121">
        <v>0.99750509680050548</v>
      </c>
      <c r="AM163" s="114">
        <v>0.15573429258933713</v>
      </c>
      <c r="AN163" s="118">
        <f t="shared" si="86"/>
        <v>0.15534575060448497</v>
      </c>
      <c r="AO163" s="114">
        <v>0.14320789292318417</v>
      </c>
      <c r="AP163" s="177">
        <v>0.50230989157260186</v>
      </c>
      <c r="AQ163" s="173">
        <v>2.5</v>
      </c>
      <c r="AR163" s="94">
        <v>1</v>
      </c>
      <c r="AT163" s="97">
        <v>1</v>
      </c>
      <c r="AU163" s="38">
        <v>1</v>
      </c>
      <c r="AW163" s="38">
        <v>0.96</v>
      </c>
      <c r="BA163" s="38">
        <f t="shared" si="65"/>
        <v>0.50230989157260186</v>
      </c>
      <c r="BB163" s="79"/>
      <c r="BC163" s="94">
        <v>1</v>
      </c>
      <c r="BD163" s="94"/>
      <c r="BE163" s="97">
        <v>1</v>
      </c>
      <c r="BF163" s="38">
        <v>1</v>
      </c>
      <c r="BG163" s="40">
        <f t="shared" si="66"/>
        <v>1</v>
      </c>
      <c r="BH163" s="94"/>
      <c r="BI163" s="94"/>
      <c r="BJ163" s="94"/>
      <c r="BK163" s="40">
        <f t="shared" si="67"/>
        <v>1</v>
      </c>
      <c r="BL163" s="73"/>
      <c r="BM163" s="94">
        <v>1</v>
      </c>
      <c r="BO163" s="97">
        <v>1</v>
      </c>
      <c r="BP163" s="38">
        <v>1</v>
      </c>
      <c r="BQ163" s="40">
        <f t="shared" si="68"/>
        <v>1</v>
      </c>
      <c r="BR163" s="94">
        <v>1</v>
      </c>
      <c r="BS163" s="94">
        <v>1</v>
      </c>
      <c r="BT163" s="94">
        <v>1</v>
      </c>
      <c r="BU163" s="40">
        <f t="shared" si="69"/>
        <v>1</v>
      </c>
      <c r="BV163" s="82">
        <v>1</v>
      </c>
      <c r="BW163" s="94">
        <v>1</v>
      </c>
      <c r="BX163" s="48"/>
      <c r="BY163" s="97">
        <v>1</v>
      </c>
      <c r="BZ163" s="48">
        <v>1</v>
      </c>
      <c r="CA163" s="40">
        <f t="shared" si="70"/>
        <v>1</v>
      </c>
      <c r="CB163" s="94">
        <v>1</v>
      </c>
      <c r="CC163" s="94">
        <v>1</v>
      </c>
      <c r="CD163" s="94">
        <v>1</v>
      </c>
      <c r="CE163" s="40">
        <f t="shared" si="71"/>
        <v>1</v>
      </c>
      <c r="CF163" s="73"/>
      <c r="CG163" s="41">
        <f t="shared" si="72"/>
        <v>14282</v>
      </c>
      <c r="CH163" s="41">
        <f t="shared" si="73"/>
        <v>241867800.66666666</v>
      </c>
      <c r="CI163" s="41">
        <f t="shared" si="74"/>
        <v>85529060.166666657</v>
      </c>
      <c r="CJ163" s="41">
        <f t="shared" si="75"/>
        <v>1612452.0044444443</v>
      </c>
      <c r="CK163" s="41">
        <f t="shared" si="76"/>
        <v>570193.73444444442</v>
      </c>
      <c r="CL163" s="68">
        <f t="shared" si="77"/>
        <v>1790471</v>
      </c>
      <c r="CM163" s="41">
        <f t="shared" si="78"/>
        <v>862925.5</v>
      </c>
      <c r="CN163" s="41" t="str">
        <f t="shared" si="87"/>
        <v/>
      </c>
      <c r="CO163" s="39">
        <f t="shared" si="79"/>
        <v>1687791375000</v>
      </c>
      <c r="CP163" s="78">
        <f t="shared" si="80"/>
        <v>0.14320789292318414</v>
      </c>
      <c r="CQ163" s="38">
        <f t="shared" si="81"/>
        <v>0</v>
      </c>
      <c r="CR163" s="38">
        <f t="shared" si="82"/>
        <v>0</v>
      </c>
      <c r="CT163" s="38">
        <f t="shared" si="83"/>
        <v>0</v>
      </c>
      <c r="CU163" s="38">
        <f t="shared" si="84"/>
        <v>460</v>
      </c>
      <c r="CV163" s="118">
        <f t="shared" si="88"/>
        <v>1.7272727272727273</v>
      </c>
      <c r="CW163" s="118">
        <f t="shared" si="89"/>
        <v>0.37190082644628097</v>
      </c>
      <c r="CZ163" s="118">
        <f t="shared" si="90"/>
        <v>0.92186553134495353</v>
      </c>
      <c r="DE163" s="125">
        <f t="shared" si="91"/>
        <v>0.99750509680050548</v>
      </c>
    </row>
    <row r="164" spans="1:109" s="38" customFormat="1" x14ac:dyDescent="0.25">
      <c r="A164" s="38">
        <v>161</v>
      </c>
      <c r="B164" s="38" t="s">
        <v>502</v>
      </c>
      <c r="E164" s="38" t="s">
        <v>502</v>
      </c>
      <c r="F164" s="120" t="s">
        <v>171</v>
      </c>
      <c r="G164" s="118" t="s">
        <v>630</v>
      </c>
      <c r="H164" s="38">
        <v>300</v>
      </c>
      <c r="I164" s="38">
        <v>300</v>
      </c>
      <c r="J164" s="38">
        <v>300</v>
      </c>
      <c r="K164" s="38">
        <v>15.959999999999999</v>
      </c>
      <c r="L164" s="38">
        <v>15.959999999999999</v>
      </c>
      <c r="M164" s="38">
        <v>9.24</v>
      </c>
      <c r="N164" s="38">
        <v>0</v>
      </c>
      <c r="O164" s="38">
        <v>0</v>
      </c>
      <c r="P164" s="163">
        <v>2646.5240847703594</v>
      </c>
      <c r="Q164" s="39">
        <f t="shared" si="85"/>
        <v>4</v>
      </c>
      <c r="R164" s="40">
        <f t="shared" si="63"/>
        <v>1</v>
      </c>
      <c r="S164" s="40">
        <f t="shared" si="64"/>
        <v>1</v>
      </c>
      <c r="T164" s="120" t="s">
        <v>208</v>
      </c>
      <c r="W164" s="118">
        <v>1</v>
      </c>
      <c r="X164" s="38">
        <v>0</v>
      </c>
      <c r="Y164" s="38">
        <v>0</v>
      </c>
      <c r="Z164" s="94">
        <v>1503.560542201584</v>
      </c>
      <c r="AA164" s="125">
        <v>0</v>
      </c>
      <c r="AB164" s="125">
        <v>0</v>
      </c>
      <c r="AE164" s="38">
        <v>20</v>
      </c>
      <c r="AF164" s="138">
        <v>460</v>
      </c>
      <c r="AG164" s="124">
        <v>210000</v>
      </c>
      <c r="AH164" s="94">
        <v>9.2965999999999998</v>
      </c>
      <c r="AI164" s="97">
        <v>40.972427162657354</v>
      </c>
      <c r="AJ164" s="97">
        <v>3.6875184446391618</v>
      </c>
      <c r="AK164" s="125">
        <v>3.3547799999999999</v>
      </c>
      <c r="AL164" s="121">
        <v>0.9426544378140097</v>
      </c>
      <c r="AM164" s="114">
        <v>1.1393624365751818</v>
      </c>
      <c r="AN164" s="118">
        <f t="shared" si="86"/>
        <v>1.0740250571161782</v>
      </c>
      <c r="AO164" s="114">
        <v>0.90976629686479527</v>
      </c>
      <c r="AP164" s="177">
        <v>0.59850393707821425</v>
      </c>
      <c r="AQ164" s="173">
        <v>0.3</v>
      </c>
      <c r="AR164" s="94">
        <v>1</v>
      </c>
      <c r="AT164" s="97">
        <v>1</v>
      </c>
      <c r="AU164" s="38">
        <v>1</v>
      </c>
      <c r="AW164" s="38">
        <v>0.96</v>
      </c>
      <c r="BA164" s="38">
        <f t="shared" si="65"/>
        <v>0.59850393707821425</v>
      </c>
      <c r="BB164" s="79"/>
      <c r="BC164" s="94">
        <v>1</v>
      </c>
      <c r="BD164" s="94"/>
      <c r="BE164" s="97">
        <v>1</v>
      </c>
      <c r="BF164" s="38">
        <v>1</v>
      </c>
      <c r="BG164" s="40">
        <f t="shared" si="66"/>
        <v>1</v>
      </c>
      <c r="BH164" s="94"/>
      <c r="BI164" s="94"/>
      <c r="BJ164" s="94"/>
      <c r="BK164" s="40">
        <f t="shared" si="67"/>
        <v>1</v>
      </c>
      <c r="BL164" s="73"/>
      <c r="BM164" s="94">
        <v>1</v>
      </c>
      <c r="BO164" s="97">
        <v>1</v>
      </c>
      <c r="BP164" s="38">
        <v>1</v>
      </c>
      <c r="BQ164" s="40">
        <f t="shared" si="68"/>
        <v>1</v>
      </c>
      <c r="BR164" s="94">
        <v>1</v>
      </c>
      <c r="BS164" s="94">
        <v>1</v>
      </c>
      <c r="BT164" s="94">
        <v>1</v>
      </c>
      <c r="BU164" s="40">
        <f t="shared" si="69"/>
        <v>1</v>
      </c>
      <c r="BV164" s="82">
        <v>1</v>
      </c>
      <c r="BW164" s="94">
        <v>1</v>
      </c>
      <c r="BX164" s="48"/>
      <c r="BY164" s="97">
        <v>1</v>
      </c>
      <c r="BZ164" s="48">
        <v>1</v>
      </c>
      <c r="CA164" s="40">
        <f t="shared" si="70"/>
        <v>1</v>
      </c>
      <c r="CB164" s="94">
        <v>1</v>
      </c>
      <c r="CC164" s="94">
        <v>1</v>
      </c>
      <c r="CD164" s="94">
        <v>1</v>
      </c>
      <c r="CE164" s="40">
        <f t="shared" si="71"/>
        <v>1</v>
      </c>
      <c r="CF164" s="73"/>
      <c r="CG164" s="41">
        <f t="shared" si="72"/>
        <v>12053.0592</v>
      </c>
      <c r="CH164" s="41">
        <f t="shared" si="73"/>
        <v>208183005.02490631</v>
      </c>
      <c r="CI164" s="41">
        <f t="shared" si="74"/>
        <v>71837623.780796155</v>
      </c>
      <c r="CJ164" s="41">
        <f t="shared" si="75"/>
        <v>1387886.700166042</v>
      </c>
      <c r="CK164" s="41">
        <f t="shared" si="76"/>
        <v>478917.49187197437</v>
      </c>
      <c r="CL164" s="68">
        <f t="shared" si="77"/>
        <v>1525996.027584</v>
      </c>
      <c r="CM164" s="41">
        <f t="shared" si="78"/>
        <v>723922.00675199996</v>
      </c>
      <c r="CN164" s="41" t="str">
        <f t="shared" si="87"/>
        <v/>
      </c>
      <c r="CO164" s="39">
        <f t="shared" si="79"/>
        <v>1448586446328</v>
      </c>
      <c r="CP164" s="78">
        <f t="shared" si="80"/>
        <v>0.90976629686479527</v>
      </c>
      <c r="CQ164" s="38">
        <f t="shared" si="81"/>
        <v>0</v>
      </c>
      <c r="CR164" s="38">
        <f t="shared" si="82"/>
        <v>0</v>
      </c>
      <c r="CT164" s="38">
        <f t="shared" si="83"/>
        <v>0</v>
      </c>
      <c r="CU164" s="38">
        <f t="shared" si="84"/>
        <v>460</v>
      </c>
      <c r="CV164" s="118">
        <f t="shared" si="88"/>
        <v>1.7272727272727273</v>
      </c>
      <c r="CW164" s="118">
        <f t="shared" si="89"/>
        <v>0.44273907910271543</v>
      </c>
      <c r="CZ164" s="118">
        <f t="shared" si="90"/>
        <v>0.84706245057966556</v>
      </c>
      <c r="DE164" s="125">
        <f t="shared" si="91"/>
        <v>0.9426544378140097</v>
      </c>
    </row>
    <row r="165" spans="1:109" s="38" customFormat="1" x14ac:dyDescent="0.25">
      <c r="A165" s="38">
        <v>162</v>
      </c>
      <c r="B165" s="38" t="s">
        <v>503</v>
      </c>
      <c r="E165" s="38" t="s">
        <v>503</v>
      </c>
      <c r="F165" s="120" t="s">
        <v>171</v>
      </c>
      <c r="G165" s="118" t="s">
        <v>630</v>
      </c>
      <c r="H165" s="38">
        <v>300</v>
      </c>
      <c r="I165" s="38">
        <v>300</v>
      </c>
      <c r="J165" s="38">
        <v>300</v>
      </c>
      <c r="K165" s="38">
        <v>15.959999999999999</v>
      </c>
      <c r="L165" s="38">
        <v>15.959999999999999</v>
      </c>
      <c r="M165" s="38">
        <v>9.24</v>
      </c>
      <c r="N165" s="38">
        <v>0</v>
      </c>
      <c r="O165" s="38">
        <v>0</v>
      </c>
      <c r="P165" s="163">
        <v>4410.8734746172659</v>
      </c>
      <c r="Q165" s="39">
        <f t="shared" si="85"/>
        <v>4</v>
      </c>
      <c r="R165" s="40">
        <f t="shared" si="63"/>
        <v>1</v>
      </c>
      <c r="S165" s="40">
        <f t="shared" si="64"/>
        <v>1</v>
      </c>
      <c r="T165" s="120" t="s">
        <v>208</v>
      </c>
      <c r="W165" s="118">
        <v>1</v>
      </c>
      <c r="X165" s="38">
        <v>0</v>
      </c>
      <c r="Y165" s="38">
        <v>0</v>
      </c>
      <c r="Z165" s="94">
        <v>1335.3958756266022</v>
      </c>
      <c r="AA165" s="125">
        <v>0</v>
      </c>
      <c r="AB165" s="125">
        <v>0</v>
      </c>
      <c r="AE165" s="38">
        <v>20</v>
      </c>
      <c r="AF165" s="138">
        <v>460</v>
      </c>
      <c r="AG165" s="124">
        <v>210000</v>
      </c>
      <c r="AH165" s="94">
        <v>9.2965999999999998</v>
      </c>
      <c r="AI165" s="97">
        <v>16.607531394084681</v>
      </c>
      <c r="AJ165" s="97">
        <v>4.1518828485211703</v>
      </c>
      <c r="AK165" s="125">
        <v>3.4217499999999998</v>
      </c>
      <c r="AL165" s="121">
        <v>0.9426544378140097</v>
      </c>
      <c r="AM165" s="114">
        <v>1.021748482501377</v>
      </c>
      <c r="AN165" s="118">
        <f t="shared" si="86"/>
        <v>0.96315574135965298</v>
      </c>
      <c r="AO165" s="114">
        <v>0.82414415937067409</v>
      </c>
      <c r="AP165" s="177">
        <v>0.59850393707821425</v>
      </c>
      <c r="AQ165" s="173">
        <v>0.5</v>
      </c>
      <c r="AR165" s="94">
        <v>1</v>
      </c>
      <c r="AT165" s="97">
        <v>1</v>
      </c>
      <c r="AU165" s="38">
        <v>1</v>
      </c>
      <c r="AW165" s="38">
        <v>0.96</v>
      </c>
      <c r="BA165" s="38">
        <f t="shared" si="65"/>
        <v>0.59850393707821425</v>
      </c>
      <c r="BB165" s="79"/>
      <c r="BC165" s="94">
        <v>1</v>
      </c>
      <c r="BD165" s="94"/>
      <c r="BE165" s="97">
        <v>1</v>
      </c>
      <c r="BF165" s="38">
        <v>1</v>
      </c>
      <c r="BG165" s="40">
        <f t="shared" si="66"/>
        <v>1</v>
      </c>
      <c r="BH165" s="94"/>
      <c r="BI165" s="94"/>
      <c r="BJ165" s="94"/>
      <c r="BK165" s="40">
        <f t="shared" si="67"/>
        <v>1</v>
      </c>
      <c r="BL165" s="73"/>
      <c r="BM165" s="94">
        <v>1</v>
      </c>
      <c r="BO165" s="97">
        <v>1</v>
      </c>
      <c r="BP165" s="38">
        <v>1</v>
      </c>
      <c r="BQ165" s="40">
        <f t="shared" si="68"/>
        <v>1</v>
      </c>
      <c r="BR165" s="94">
        <v>1</v>
      </c>
      <c r="BS165" s="94">
        <v>1</v>
      </c>
      <c r="BT165" s="94">
        <v>1</v>
      </c>
      <c r="BU165" s="40">
        <f t="shared" si="69"/>
        <v>1</v>
      </c>
      <c r="BV165" s="82">
        <v>1</v>
      </c>
      <c r="BW165" s="94">
        <v>1</v>
      </c>
      <c r="BX165" s="48"/>
      <c r="BY165" s="97">
        <v>1</v>
      </c>
      <c r="BZ165" s="48">
        <v>1</v>
      </c>
      <c r="CA165" s="40">
        <f t="shared" si="70"/>
        <v>1</v>
      </c>
      <c r="CB165" s="94">
        <v>1</v>
      </c>
      <c r="CC165" s="94">
        <v>1</v>
      </c>
      <c r="CD165" s="94">
        <v>1</v>
      </c>
      <c r="CE165" s="40">
        <f t="shared" si="71"/>
        <v>1</v>
      </c>
      <c r="CF165" s="73"/>
      <c r="CG165" s="41">
        <f t="shared" si="72"/>
        <v>12053.0592</v>
      </c>
      <c r="CH165" s="41">
        <f t="shared" si="73"/>
        <v>208183005.02490631</v>
      </c>
      <c r="CI165" s="41">
        <f t="shared" si="74"/>
        <v>71837623.780796155</v>
      </c>
      <c r="CJ165" s="41">
        <f t="shared" si="75"/>
        <v>1387886.700166042</v>
      </c>
      <c r="CK165" s="41">
        <f t="shared" si="76"/>
        <v>478917.49187197437</v>
      </c>
      <c r="CL165" s="68">
        <f t="shared" si="77"/>
        <v>1525996.027584</v>
      </c>
      <c r="CM165" s="41">
        <f t="shared" si="78"/>
        <v>723922.00675199996</v>
      </c>
      <c r="CN165" s="41" t="str">
        <f t="shared" si="87"/>
        <v/>
      </c>
      <c r="CO165" s="39">
        <f t="shared" si="79"/>
        <v>1448586446328</v>
      </c>
      <c r="CP165" s="78">
        <f t="shared" si="80"/>
        <v>0.82414415937067409</v>
      </c>
      <c r="CQ165" s="38">
        <f t="shared" si="81"/>
        <v>0</v>
      </c>
      <c r="CR165" s="38">
        <f t="shared" si="82"/>
        <v>0</v>
      </c>
      <c r="CT165" s="38">
        <f t="shared" si="83"/>
        <v>0</v>
      </c>
      <c r="CU165" s="38">
        <f t="shared" si="84"/>
        <v>460</v>
      </c>
      <c r="CV165" s="118">
        <f t="shared" si="88"/>
        <v>1.7272727272727273</v>
      </c>
      <c r="CW165" s="118">
        <f t="shared" si="89"/>
        <v>0.44273907910271543</v>
      </c>
      <c r="CZ165" s="118">
        <f t="shared" si="90"/>
        <v>0.85567071240966586</v>
      </c>
      <c r="DE165" s="125">
        <f t="shared" si="91"/>
        <v>0.9426544378140097</v>
      </c>
    </row>
    <row r="166" spans="1:109" s="38" customFormat="1" x14ac:dyDescent="0.25">
      <c r="A166" s="38">
        <v>163</v>
      </c>
      <c r="B166" s="38" t="s">
        <v>504</v>
      </c>
      <c r="E166" s="38" t="s">
        <v>504</v>
      </c>
      <c r="F166" s="120" t="s">
        <v>171</v>
      </c>
      <c r="G166" s="118" t="s">
        <v>630</v>
      </c>
      <c r="H166" s="38">
        <v>300</v>
      </c>
      <c r="I166" s="38">
        <v>300</v>
      </c>
      <c r="J166" s="38">
        <v>300</v>
      </c>
      <c r="K166" s="38">
        <v>15.959999999999999</v>
      </c>
      <c r="L166" s="38">
        <v>15.959999999999999</v>
      </c>
      <c r="M166" s="38">
        <v>9.24</v>
      </c>
      <c r="N166" s="38">
        <v>0</v>
      </c>
      <c r="O166" s="38">
        <v>0</v>
      </c>
      <c r="P166" s="163">
        <v>6616.3102119258992</v>
      </c>
      <c r="Q166" s="39">
        <f t="shared" si="85"/>
        <v>4</v>
      </c>
      <c r="R166" s="40">
        <f t="shared" si="63"/>
        <v>1</v>
      </c>
      <c r="S166" s="40">
        <f t="shared" si="64"/>
        <v>1</v>
      </c>
      <c r="T166" s="120" t="s">
        <v>208</v>
      </c>
      <c r="W166" s="118">
        <v>1</v>
      </c>
      <c r="X166" s="38">
        <v>0</v>
      </c>
      <c r="Y166" s="38">
        <v>0</v>
      </c>
      <c r="Z166" s="94">
        <v>1098.6419458845348</v>
      </c>
      <c r="AA166" s="125">
        <v>0</v>
      </c>
      <c r="AB166" s="125">
        <v>0</v>
      </c>
      <c r="AE166" s="38">
        <v>20</v>
      </c>
      <c r="AF166" s="138">
        <v>460</v>
      </c>
      <c r="AG166" s="124">
        <v>210000</v>
      </c>
      <c r="AH166" s="94">
        <v>9.2965999999999998</v>
      </c>
      <c r="AI166" s="97">
        <v>8.9717346082796663</v>
      </c>
      <c r="AJ166" s="97">
        <v>5.0466007171573137</v>
      </c>
      <c r="AK166" s="125">
        <v>3.6213000000000002</v>
      </c>
      <c r="AL166" s="121">
        <v>0.9426544378140097</v>
      </c>
      <c r="AM166" s="114">
        <v>0.87982193338668913</v>
      </c>
      <c r="AN166" s="118">
        <f t="shared" si="86"/>
        <v>0.82936804999306457</v>
      </c>
      <c r="AO166" s="114">
        <v>0.7175721248737571</v>
      </c>
      <c r="AP166" s="177">
        <v>0.59850393707821425</v>
      </c>
      <c r="AQ166" s="173">
        <v>0.75</v>
      </c>
      <c r="AR166" s="94">
        <v>1</v>
      </c>
      <c r="AT166" s="97">
        <v>1</v>
      </c>
      <c r="AU166" s="38">
        <v>1</v>
      </c>
      <c r="AW166" s="38">
        <v>0.96</v>
      </c>
      <c r="BA166" s="38">
        <f t="shared" si="65"/>
        <v>0.59850393707821425</v>
      </c>
      <c r="BB166" s="79"/>
      <c r="BC166" s="94">
        <v>1</v>
      </c>
      <c r="BD166" s="94"/>
      <c r="BE166" s="97">
        <v>1</v>
      </c>
      <c r="BF166" s="38">
        <v>1</v>
      </c>
      <c r="BG166" s="40">
        <f t="shared" si="66"/>
        <v>1</v>
      </c>
      <c r="BH166" s="94"/>
      <c r="BI166" s="94"/>
      <c r="BJ166" s="94"/>
      <c r="BK166" s="40">
        <f t="shared" si="67"/>
        <v>1</v>
      </c>
      <c r="BL166" s="73"/>
      <c r="BM166" s="94">
        <v>1</v>
      </c>
      <c r="BO166" s="97">
        <v>1</v>
      </c>
      <c r="BP166" s="38">
        <v>1</v>
      </c>
      <c r="BQ166" s="40">
        <f t="shared" si="68"/>
        <v>1</v>
      </c>
      <c r="BR166" s="94">
        <v>1</v>
      </c>
      <c r="BS166" s="94">
        <v>1</v>
      </c>
      <c r="BT166" s="94">
        <v>1</v>
      </c>
      <c r="BU166" s="40">
        <f t="shared" si="69"/>
        <v>1</v>
      </c>
      <c r="BV166" s="82">
        <v>1</v>
      </c>
      <c r="BW166" s="94">
        <v>1</v>
      </c>
      <c r="BX166" s="48"/>
      <c r="BY166" s="97">
        <v>1</v>
      </c>
      <c r="BZ166" s="48">
        <v>1</v>
      </c>
      <c r="CA166" s="40">
        <f t="shared" si="70"/>
        <v>1</v>
      </c>
      <c r="CB166" s="94">
        <v>1</v>
      </c>
      <c r="CC166" s="94">
        <v>1</v>
      </c>
      <c r="CD166" s="94">
        <v>1</v>
      </c>
      <c r="CE166" s="40">
        <f t="shared" si="71"/>
        <v>1</v>
      </c>
      <c r="CF166" s="73"/>
      <c r="CG166" s="41">
        <f t="shared" si="72"/>
        <v>12053.0592</v>
      </c>
      <c r="CH166" s="41">
        <f t="shared" si="73"/>
        <v>208183005.02490631</v>
      </c>
      <c r="CI166" s="41">
        <f t="shared" si="74"/>
        <v>71837623.780796155</v>
      </c>
      <c r="CJ166" s="41">
        <f t="shared" si="75"/>
        <v>1387886.700166042</v>
      </c>
      <c r="CK166" s="41">
        <f t="shared" si="76"/>
        <v>478917.49187197437</v>
      </c>
      <c r="CL166" s="68">
        <f t="shared" si="77"/>
        <v>1525996.027584</v>
      </c>
      <c r="CM166" s="41">
        <f t="shared" si="78"/>
        <v>723922.00675199996</v>
      </c>
      <c r="CN166" s="41" t="str">
        <f t="shared" si="87"/>
        <v/>
      </c>
      <c r="CO166" s="39">
        <f t="shared" si="79"/>
        <v>1448586446328</v>
      </c>
      <c r="CP166" s="78">
        <f t="shared" si="80"/>
        <v>0.7175721248737571</v>
      </c>
      <c r="CQ166" s="38">
        <f t="shared" si="81"/>
        <v>0</v>
      </c>
      <c r="CR166" s="38">
        <f t="shared" si="82"/>
        <v>0</v>
      </c>
      <c r="CT166" s="38">
        <f t="shared" si="83"/>
        <v>0</v>
      </c>
      <c r="CU166" s="38">
        <f t="shared" si="84"/>
        <v>460</v>
      </c>
      <c r="CV166" s="118">
        <f t="shared" si="88"/>
        <v>1.7272727272727273</v>
      </c>
      <c r="CW166" s="118">
        <f t="shared" si="89"/>
        <v>0.44273907910271543</v>
      </c>
      <c r="CZ166" s="118">
        <f t="shared" si="90"/>
        <v>0.86520348219316823</v>
      </c>
      <c r="DE166" s="125">
        <f t="shared" si="91"/>
        <v>0.9426544378140097</v>
      </c>
    </row>
    <row r="167" spans="1:109" s="38" customFormat="1" x14ac:dyDescent="0.25">
      <c r="A167" s="38">
        <v>164</v>
      </c>
      <c r="B167" s="38" t="s">
        <v>505</v>
      </c>
      <c r="E167" s="38" t="s">
        <v>505</v>
      </c>
      <c r="F167" s="120" t="s">
        <v>171</v>
      </c>
      <c r="G167" s="118" t="s">
        <v>630</v>
      </c>
      <c r="H167" s="38">
        <v>300</v>
      </c>
      <c r="I167" s="38">
        <v>300</v>
      </c>
      <c r="J167" s="38">
        <v>300</v>
      </c>
      <c r="K167" s="38">
        <v>15.959999999999999</v>
      </c>
      <c r="L167" s="38">
        <v>15.959999999999999</v>
      </c>
      <c r="M167" s="38">
        <v>9.24</v>
      </c>
      <c r="N167" s="38">
        <v>0</v>
      </c>
      <c r="O167" s="38">
        <v>0</v>
      </c>
      <c r="P167" s="163">
        <v>8821.7469492345317</v>
      </c>
      <c r="Q167" s="39">
        <f t="shared" si="85"/>
        <v>4</v>
      </c>
      <c r="R167" s="40">
        <f t="shared" si="63"/>
        <v>1</v>
      </c>
      <c r="S167" s="40">
        <f t="shared" si="64"/>
        <v>1</v>
      </c>
      <c r="T167" s="120" t="s">
        <v>208</v>
      </c>
      <c r="W167" s="118">
        <v>1</v>
      </c>
      <c r="X167" s="38">
        <v>0</v>
      </c>
      <c r="Y167" s="38">
        <v>0</v>
      </c>
      <c r="Z167" s="94">
        <v>855.32624210825838</v>
      </c>
      <c r="AA167" s="125">
        <v>0</v>
      </c>
      <c r="AB167" s="125">
        <v>0</v>
      </c>
      <c r="AE167" s="38">
        <v>20</v>
      </c>
      <c r="AF167" s="138">
        <v>460</v>
      </c>
      <c r="AG167" s="124">
        <v>210000</v>
      </c>
      <c r="AH167" s="94">
        <v>9.2965999999999998</v>
      </c>
      <c r="AI167" s="97">
        <v>6.4822134047165658</v>
      </c>
      <c r="AJ167" s="97">
        <v>6.4822134047165658</v>
      </c>
      <c r="AK167" s="125">
        <v>4.0751900000000001</v>
      </c>
      <c r="AL167" s="121">
        <v>0.9426544378140097</v>
      </c>
      <c r="AM167" s="114">
        <v>0.74612631489127557</v>
      </c>
      <c r="AN167" s="118">
        <f t="shared" si="86"/>
        <v>0.70333928190207418</v>
      </c>
      <c r="AO167" s="114">
        <v>0.62867260695780613</v>
      </c>
      <c r="AP167" s="177">
        <v>0.59850393707821425</v>
      </c>
      <c r="AQ167" s="173">
        <v>1</v>
      </c>
      <c r="AR167" s="94">
        <v>1</v>
      </c>
      <c r="AT167" s="97">
        <v>1</v>
      </c>
      <c r="AU167" s="38">
        <v>1</v>
      </c>
      <c r="AW167" s="38">
        <v>0.96</v>
      </c>
      <c r="BA167" s="38">
        <f t="shared" si="65"/>
        <v>0.59850393707821425</v>
      </c>
      <c r="BB167" s="79"/>
      <c r="BC167" s="94">
        <v>1</v>
      </c>
      <c r="BD167" s="94"/>
      <c r="BE167" s="97">
        <v>1</v>
      </c>
      <c r="BF167" s="38">
        <v>1</v>
      </c>
      <c r="BG167" s="40">
        <f t="shared" si="66"/>
        <v>1</v>
      </c>
      <c r="BH167" s="94"/>
      <c r="BI167" s="94"/>
      <c r="BJ167" s="94"/>
      <c r="BK167" s="40">
        <f t="shared" si="67"/>
        <v>1</v>
      </c>
      <c r="BL167" s="73"/>
      <c r="BM167" s="94">
        <v>1</v>
      </c>
      <c r="BO167" s="97">
        <v>1</v>
      </c>
      <c r="BP167" s="38">
        <v>1</v>
      </c>
      <c r="BQ167" s="40">
        <f t="shared" si="68"/>
        <v>1</v>
      </c>
      <c r="BR167" s="94">
        <v>1</v>
      </c>
      <c r="BS167" s="94">
        <v>1</v>
      </c>
      <c r="BT167" s="94">
        <v>1</v>
      </c>
      <c r="BU167" s="40">
        <f t="shared" si="69"/>
        <v>1</v>
      </c>
      <c r="BV167" s="82">
        <v>1</v>
      </c>
      <c r="BW167" s="94">
        <v>1</v>
      </c>
      <c r="BX167" s="48"/>
      <c r="BY167" s="97">
        <v>1</v>
      </c>
      <c r="BZ167" s="48">
        <v>1</v>
      </c>
      <c r="CA167" s="40">
        <f t="shared" si="70"/>
        <v>1</v>
      </c>
      <c r="CB167" s="94">
        <v>1</v>
      </c>
      <c r="CC167" s="94">
        <v>1</v>
      </c>
      <c r="CD167" s="94">
        <v>1</v>
      </c>
      <c r="CE167" s="40">
        <f t="shared" si="71"/>
        <v>1</v>
      </c>
      <c r="CF167" s="73"/>
      <c r="CG167" s="41">
        <f t="shared" si="72"/>
        <v>12053.0592</v>
      </c>
      <c r="CH167" s="41">
        <f t="shared" si="73"/>
        <v>208183005.02490631</v>
      </c>
      <c r="CI167" s="41">
        <f t="shared" si="74"/>
        <v>71837623.780796155</v>
      </c>
      <c r="CJ167" s="41">
        <f t="shared" si="75"/>
        <v>1387886.700166042</v>
      </c>
      <c r="CK167" s="41">
        <f t="shared" si="76"/>
        <v>478917.49187197437</v>
      </c>
      <c r="CL167" s="68">
        <f t="shared" si="77"/>
        <v>1525996.027584</v>
      </c>
      <c r="CM167" s="41">
        <f t="shared" si="78"/>
        <v>723922.00675199996</v>
      </c>
      <c r="CN167" s="41" t="str">
        <f t="shared" si="87"/>
        <v/>
      </c>
      <c r="CO167" s="39">
        <f t="shared" si="79"/>
        <v>1448586446328</v>
      </c>
      <c r="CP167" s="78">
        <f t="shared" si="80"/>
        <v>0.62867260695780613</v>
      </c>
      <c r="CQ167" s="38">
        <f t="shared" si="81"/>
        <v>0</v>
      </c>
      <c r="CR167" s="38">
        <f t="shared" si="82"/>
        <v>0</v>
      </c>
      <c r="CT167" s="38">
        <f t="shared" si="83"/>
        <v>0</v>
      </c>
      <c r="CU167" s="38">
        <f t="shared" si="84"/>
        <v>460</v>
      </c>
      <c r="CV167" s="118">
        <f t="shared" si="88"/>
        <v>1.7272727272727273</v>
      </c>
      <c r="CW167" s="118">
        <f t="shared" si="89"/>
        <v>0.44273907910271543</v>
      </c>
      <c r="CZ167" s="118">
        <f t="shared" si="90"/>
        <v>0.89383974865964633</v>
      </c>
      <c r="DE167" s="125">
        <f t="shared" si="91"/>
        <v>0.9426544378140097</v>
      </c>
    </row>
    <row r="168" spans="1:109" s="38" customFormat="1" x14ac:dyDescent="0.25">
      <c r="A168" s="38">
        <v>165</v>
      </c>
      <c r="B168" s="38" t="s">
        <v>506</v>
      </c>
      <c r="E168" s="38" t="s">
        <v>506</v>
      </c>
      <c r="F168" s="120" t="s">
        <v>171</v>
      </c>
      <c r="G168" s="118" t="s">
        <v>630</v>
      </c>
      <c r="H168" s="38">
        <v>300</v>
      </c>
      <c r="I168" s="38">
        <v>300</v>
      </c>
      <c r="J168" s="38">
        <v>300</v>
      </c>
      <c r="K168" s="38">
        <v>15.959999999999999</v>
      </c>
      <c r="L168" s="38">
        <v>15.959999999999999</v>
      </c>
      <c r="M168" s="38">
        <v>9.24</v>
      </c>
      <c r="N168" s="38">
        <v>0</v>
      </c>
      <c r="O168" s="38">
        <v>0</v>
      </c>
      <c r="P168" s="163">
        <v>11732.923442481928</v>
      </c>
      <c r="Q168" s="39">
        <f t="shared" si="85"/>
        <v>4</v>
      </c>
      <c r="R168" s="40">
        <f t="shared" si="63"/>
        <v>1</v>
      </c>
      <c r="S168" s="40">
        <f t="shared" si="64"/>
        <v>1</v>
      </c>
      <c r="T168" s="120" t="s">
        <v>208</v>
      </c>
      <c r="W168" s="118">
        <v>1</v>
      </c>
      <c r="X168" s="38">
        <v>0</v>
      </c>
      <c r="Y168" s="38">
        <v>0</v>
      </c>
      <c r="Z168" s="94">
        <v>596.25004465916663</v>
      </c>
      <c r="AA168" s="125">
        <v>0</v>
      </c>
      <c r="AB168" s="125">
        <v>0</v>
      </c>
      <c r="AE168" s="38">
        <v>20</v>
      </c>
      <c r="AF168" s="138">
        <v>460</v>
      </c>
      <c r="AG168" s="124">
        <v>210000</v>
      </c>
      <c r="AH168" s="94">
        <v>9.2965999999999998</v>
      </c>
      <c r="AI168" s="97">
        <v>5.2568237321193854</v>
      </c>
      <c r="AJ168" s="97">
        <v>9.2987954997459834</v>
      </c>
      <c r="AK168" s="125">
        <v>4.3462399999999999</v>
      </c>
      <c r="AL168" s="121">
        <v>0.9426544378140097</v>
      </c>
      <c r="AM168" s="114">
        <v>0.50923907296696169</v>
      </c>
      <c r="AN168" s="118">
        <f t="shared" si="86"/>
        <v>0.48003647204059874</v>
      </c>
      <c r="AO168" s="114">
        <v>0.46739817002306661</v>
      </c>
      <c r="AP168" s="177">
        <v>0.59850393707821425</v>
      </c>
      <c r="AQ168" s="173">
        <v>1.33</v>
      </c>
      <c r="AR168" s="94">
        <v>1</v>
      </c>
      <c r="AT168" s="97">
        <v>1</v>
      </c>
      <c r="AU168" s="38">
        <v>1</v>
      </c>
      <c r="AW168" s="38">
        <v>0.96</v>
      </c>
      <c r="BA168" s="38">
        <f t="shared" si="65"/>
        <v>0.59850393707821425</v>
      </c>
      <c r="BB168" s="79"/>
      <c r="BC168" s="94">
        <v>1</v>
      </c>
      <c r="BD168" s="94"/>
      <c r="BE168" s="97">
        <v>1</v>
      </c>
      <c r="BF168" s="38">
        <v>1</v>
      </c>
      <c r="BG168" s="40">
        <f t="shared" si="66"/>
        <v>1</v>
      </c>
      <c r="BH168" s="94"/>
      <c r="BI168" s="94"/>
      <c r="BJ168" s="94"/>
      <c r="BK168" s="40">
        <f t="shared" si="67"/>
        <v>1</v>
      </c>
      <c r="BL168" s="73"/>
      <c r="BM168" s="94">
        <v>1</v>
      </c>
      <c r="BO168" s="97">
        <v>1</v>
      </c>
      <c r="BP168" s="38">
        <v>1</v>
      </c>
      <c r="BQ168" s="40">
        <f t="shared" si="68"/>
        <v>1</v>
      </c>
      <c r="BR168" s="94">
        <v>1</v>
      </c>
      <c r="BS168" s="94">
        <v>1</v>
      </c>
      <c r="BT168" s="94">
        <v>1</v>
      </c>
      <c r="BU168" s="40">
        <f t="shared" si="69"/>
        <v>1</v>
      </c>
      <c r="BV168" s="82">
        <v>1</v>
      </c>
      <c r="BW168" s="94">
        <v>1</v>
      </c>
      <c r="BX168" s="48"/>
      <c r="BY168" s="97">
        <v>1</v>
      </c>
      <c r="BZ168" s="48">
        <v>1</v>
      </c>
      <c r="CA168" s="40">
        <f t="shared" si="70"/>
        <v>1</v>
      </c>
      <c r="CB168" s="94">
        <v>1</v>
      </c>
      <c r="CC168" s="94">
        <v>1</v>
      </c>
      <c r="CD168" s="94">
        <v>1</v>
      </c>
      <c r="CE168" s="40">
        <f t="shared" si="71"/>
        <v>1</v>
      </c>
      <c r="CF168" s="73"/>
      <c r="CG168" s="41">
        <f t="shared" si="72"/>
        <v>12053.0592</v>
      </c>
      <c r="CH168" s="41">
        <f t="shared" si="73"/>
        <v>208183005.02490631</v>
      </c>
      <c r="CI168" s="41">
        <f t="shared" si="74"/>
        <v>71837623.780796155</v>
      </c>
      <c r="CJ168" s="41">
        <f t="shared" si="75"/>
        <v>1387886.700166042</v>
      </c>
      <c r="CK168" s="41">
        <f t="shared" si="76"/>
        <v>478917.49187197437</v>
      </c>
      <c r="CL168" s="68">
        <f t="shared" si="77"/>
        <v>1525996.027584</v>
      </c>
      <c r="CM168" s="41">
        <f t="shared" si="78"/>
        <v>723922.00675199996</v>
      </c>
      <c r="CN168" s="41" t="str">
        <f t="shared" si="87"/>
        <v/>
      </c>
      <c r="CO168" s="39">
        <f t="shared" si="79"/>
        <v>1448586446328</v>
      </c>
      <c r="CP168" s="78">
        <f t="shared" si="80"/>
        <v>0.46739817002306661</v>
      </c>
      <c r="CQ168" s="38">
        <f t="shared" si="81"/>
        <v>0</v>
      </c>
      <c r="CR168" s="38">
        <f t="shared" si="82"/>
        <v>0</v>
      </c>
      <c r="CT168" s="38">
        <f t="shared" si="83"/>
        <v>0</v>
      </c>
      <c r="CU168" s="38">
        <f t="shared" si="84"/>
        <v>460</v>
      </c>
      <c r="CV168" s="118">
        <f t="shared" si="88"/>
        <v>1.7272727272727273</v>
      </c>
      <c r="CW168" s="118">
        <f t="shared" si="89"/>
        <v>0.44273907910271543</v>
      </c>
      <c r="CZ168" s="118">
        <f t="shared" si="90"/>
        <v>0.97367220460602155</v>
      </c>
      <c r="DE168" s="125">
        <f t="shared" si="91"/>
        <v>0.9426544378140097</v>
      </c>
    </row>
    <row r="169" spans="1:109" s="38" customFormat="1" x14ac:dyDescent="0.25">
      <c r="A169" s="38">
        <v>166</v>
      </c>
      <c r="B169" s="38" t="s">
        <v>507</v>
      </c>
      <c r="E169" s="38" t="s">
        <v>507</v>
      </c>
      <c r="F169" s="120" t="s">
        <v>171</v>
      </c>
      <c r="G169" s="118" t="s">
        <v>630</v>
      </c>
      <c r="H169" s="38">
        <v>300</v>
      </c>
      <c r="I169" s="38">
        <v>300</v>
      </c>
      <c r="J169" s="38">
        <v>300</v>
      </c>
      <c r="K169" s="38">
        <v>15.959999999999999</v>
      </c>
      <c r="L169" s="38">
        <v>15.959999999999999</v>
      </c>
      <c r="M169" s="38">
        <v>9.24</v>
      </c>
      <c r="N169" s="38">
        <v>0</v>
      </c>
      <c r="O169" s="38">
        <v>0</v>
      </c>
      <c r="P169" s="163">
        <v>14732.317405221667</v>
      </c>
      <c r="Q169" s="39">
        <f t="shared" si="85"/>
        <v>4</v>
      </c>
      <c r="R169" s="40">
        <f t="shared" si="63"/>
        <v>1</v>
      </c>
      <c r="S169" s="40">
        <f t="shared" si="64"/>
        <v>1</v>
      </c>
      <c r="T169" s="120" t="s">
        <v>208</v>
      </c>
      <c r="W169" s="118">
        <v>1</v>
      </c>
      <c r="X169" s="38">
        <v>0</v>
      </c>
      <c r="Y169" s="38">
        <v>0</v>
      </c>
      <c r="Z169" s="94">
        <v>420.26786104598352</v>
      </c>
      <c r="AA169" s="125">
        <v>0</v>
      </c>
      <c r="AB169" s="125">
        <v>0</v>
      </c>
      <c r="AE169" s="38">
        <v>20</v>
      </c>
      <c r="AF169" s="138">
        <v>460</v>
      </c>
      <c r="AG169" s="124">
        <v>210000</v>
      </c>
      <c r="AH169" s="94">
        <v>9.2965999999999998</v>
      </c>
      <c r="AI169" s="97">
        <v>4.7303796685404116</v>
      </c>
      <c r="AJ169" s="97">
        <v>13.192555857592355</v>
      </c>
      <c r="AK169" s="125">
        <v>4.2119200000000001</v>
      </c>
      <c r="AL169" s="121">
        <v>0.9426544378140097</v>
      </c>
      <c r="AM169" s="114">
        <v>0.34012590497523976</v>
      </c>
      <c r="AN169" s="118">
        <f t="shared" si="86"/>
        <v>0.32062119374041592</v>
      </c>
      <c r="AO169" s="114">
        <v>0.31926489798229868</v>
      </c>
      <c r="AP169" s="177">
        <v>0.59850393707821425</v>
      </c>
      <c r="AQ169" s="173">
        <v>1.67</v>
      </c>
      <c r="AR169" s="94">
        <v>1</v>
      </c>
      <c r="AT169" s="97">
        <v>1</v>
      </c>
      <c r="AU169" s="38">
        <v>1</v>
      </c>
      <c r="AW169" s="38">
        <v>0.96</v>
      </c>
      <c r="BA169" s="38">
        <f t="shared" si="65"/>
        <v>0.59850393707821425</v>
      </c>
      <c r="BB169" s="79"/>
      <c r="BC169" s="94">
        <v>1</v>
      </c>
      <c r="BD169" s="94"/>
      <c r="BE169" s="97">
        <v>1</v>
      </c>
      <c r="BF169" s="38">
        <v>1</v>
      </c>
      <c r="BG169" s="40">
        <f t="shared" si="66"/>
        <v>1</v>
      </c>
      <c r="BH169" s="94"/>
      <c r="BI169" s="94"/>
      <c r="BJ169" s="94"/>
      <c r="BK169" s="40">
        <f t="shared" si="67"/>
        <v>1</v>
      </c>
      <c r="BL169" s="73"/>
      <c r="BM169" s="94">
        <v>1</v>
      </c>
      <c r="BO169" s="97">
        <v>1</v>
      </c>
      <c r="BP169" s="38">
        <v>1</v>
      </c>
      <c r="BQ169" s="40">
        <f t="shared" si="68"/>
        <v>1</v>
      </c>
      <c r="BR169" s="94">
        <v>1</v>
      </c>
      <c r="BS169" s="94">
        <v>1</v>
      </c>
      <c r="BT169" s="94">
        <v>1</v>
      </c>
      <c r="BU169" s="40">
        <f t="shared" si="69"/>
        <v>1</v>
      </c>
      <c r="BV169" s="82">
        <v>1</v>
      </c>
      <c r="BW169" s="94">
        <v>1</v>
      </c>
      <c r="BX169" s="48"/>
      <c r="BY169" s="97">
        <v>1</v>
      </c>
      <c r="BZ169" s="48">
        <v>1</v>
      </c>
      <c r="CA169" s="40">
        <f t="shared" si="70"/>
        <v>1</v>
      </c>
      <c r="CB169" s="94">
        <v>1</v>
      </c>
      <c r="CC169" s="94">
        <v>1</v>
      </c>
      <c r="CD169" s="94">
        <v>1</v>
      </c>
      <c r="CE169" s="40">
        <f t="shared" si="71"/>
        <v>1</v>
      </c>
      <c r="CF169" s="73"/>
      <c r="CG169" s="41">
        <f t="shared" si="72"/>
        <v>12053.0592</v>
      </c>
      <c r="CH169" s="41">
        <f t="shared" si="73"/>
        <v>208183005.02490631</v>
      </c>
      <c r="CI169" s="41">
        <f t="shared" si="74"/>
        <v>71837623.780796155</v>
      </c>
      <c r="CJ169" s="41">
        <f t="shared" si="75"/>
        <v>1387886.700166042</v>
      </c>
      <c r="CK169" s="41">
        <f t="shared" si="76"/>
        <v>478917.49187197437</v>
      </c>
      <c r="CL169" s="68">
        <f t="shared" si="77"/>
        <v>1525996.027584</v>
      </c>
      <c r="CM169" s="41">
        <f t="shared" si="78"/>
        <v>723922.00675199996</v>
      </c>
      <c r="CN169" s="41" t="str">
        <f t="shared" si="87"/>
        <v/>
      </c>
      <c r="CO169" s="39">
        <f t="shared" si="79"/>
        <v>1448586446328</v>
      </c>
      <c r="CP169" s="78">
        <f t="shared" si="80"/>
        <v>0.31926489798229868</v>
      </c>
      <c r="CQ169" s="38">
        <f t="shared" si="81"/>
        <v>0</v>
      </c>
      <c r="CR169" s="38">
        <f t="shared" si="82"/>
        <v>0</v>
      </c>
      <c r="CT169" s="38">
        <f t="shared" si="83"/>
        <v>0</v>
      </c>
      <c r="CU169" s="38">
        <f t="shared" si="84"/>
        <v>460</v>
      </c>
      <c r="CV169" s="118">
        <f t="shared" si="88"/>
        <v>1.7272727272727273</v>
      </c>
      <c r="CW169" s="118">
        <f t="shared" si="89"/>
        <v>0.44273907910271543</v>
      </c>
      <c r="CZ169" s="118">
        <f t="shared" si="90"/>
        <v>0.99576978757300949</v>
      </c>
      <c r="DE169" s="125">
        <f t="shared" si="91"/>
        <v>0.9426544378140097</v>
      </c>
    </row>
    <row r="170" spans="1:109" s="38" customFormat="1" x14ac:dyDescent="0.25">
      <c r="A170" s="38">
        <v>167</v>
      </c>
      <c r="B170" s="38" t="s">
        <v>508</v>
      </c>
      <c r="E170" s="38" t="s">
        <v>508</v>
      </c>
      <c r="F170" s="120" t="s">
        <v>171</v>
      </c>
      <c r="G170" s="118" t="s">
        <v>630</v>
      </c>
      <c r="H170" s="38">
        <v>300</v>
      </c>
      <c r="I170" s="38">
        <v>300</v>
      </c>
      <c r="J170" s="38">
        <v>300</v>
      </c>
      <c r="K170" s="38">
        <v>15.959999999999999</v>
      </c>
      <c r="L170" s="38">
        <v>15.959999999999999</v>
      </c>
      <c r="M170" s="38">
        <v>9.24</v>
      </c>
      <c r="N170" s="38">
        <v>0</v>
      </c>
      <c r="O170" s="38">
        <v>0</v>
      </c>
      <c r="P170" s="163">
        <v>17643.493898469063</v>
      </c>
      <c r="Q170" s="39">
        <f t="shared" si="85"/>
        <v>4</v>
      </c>
      <c r="R170" s="40">
        <f t="shared" si="63"/>
        <v>1</v>
      </c>
      <c r="S170" s="40">
        <f t="shared" si="64"/>
        <v>1</v>
      </c>
      <c r="T170" s="120" t="s">
        <v>208</v>
      </c>
      <c r="W170" s="118">
        <v>1</v>
      </c>
      <c r="X170" s="38">
        <v>0</v>
      </c>
      <c r="Y170" s="38">
        <v>0</v>
      </c>
      <c r="Z170" s="94">
        <v>310.77767976993192</v>
      </c>
      <c r="AA170" s="125">
        <v>0</v>
      </c>
      <c r="AB170" s="125">
        <v>0</v>
      </c>
      <c r="AE170" s="38">
        <v>20</v>
      </c>
      <c r="AF170" s="138">
        <v>460</v>
      </c>
      <c r="AG170" s="124">
        <v>210000</v>
      </c>
      <c r="AH170" s="94">
        <v>9.2965999999999998</v>
      </c>
      <c r="AI170" s="97">
        <v>4.4601073314728659</v>
      </c>
      <c r="AJ170" s="97">
        <v>17.840429325891463</v>
      </c>
      <c r="AK170" s="125">
        <v>3.9764699999999999</v>
      </c>
      <c r="AL170" s="121">
        <v>0.9426544378140097</v>
      </c>
      <c r="AM170" s="114">
        <v>0.2417340928977057</v>
      </c>
      <c r="AN170" s="118">
        <f t="shared" si="86"/>
        <v>0.22787171544096635</v>
      </c>
      <c r="AO170" s="114">
        <v>0.22289093649943881</v>
      </c>
      <c r="AP170" s="177">
        <v>0.59850393707821425</v>
      </c>
      <c r="AQ170" s="173">
        <v>2</v>
      </c>
      <c r="AR170" s="94">
        <v>1</v>
      </c>
      <c r="AT170" s="97">
        <v>1</v>
      </c>
      <c r="AU170" s="38">
        <v>1</v>
      </c>
      <c r="AW170" s="38">
        <v>0.96</v>
      </c>
      <c r="BA170" s="38">
        <f t="shared" si="65"/>
        <v>0.59850393707821425</v>
      </c>
      <c r="BB170" s="79"/>
      <c r="BC170" s="94">
        <v>1</v>
      </c>
      <c r="BD170" s="94"/>
      <c r="BE170" s="97">
        <v>1</v>
      </c>
      <c r="BF170" s="38">
        <v>1</v>
      </c>
      <c r="BG170" s="40">
        <f t="shared" si="66"/>
        <v>1</v>
      </c>
      <c r="BH170" s="94"/>
      <c r="BI170" s="94"/>
      <c r="BJ170" s="94"/>
      <c r="BK170" s="40">
        <f t="shared" si="67"/>
        <v>1</v>
      </c>
      <c r="BL170" s="73"/>
      <c r="BM170" s="94">
        <v>1</v>
      </c>
      <c r="BO170" s="97">
        <v>1</v>
      </c>
      <c r="BP170" s="38">
        <v>1</v>
      </c>
      <c r="BQ170" s="40">
        <f t="shared" si="68"/>
        <v>1</v>
      </c>
      <c r="BR170" s="94">
        <v>1</v>
      </c>
      <c r="BS170" s="94">
        <v>1</v>
      </c>
      <c r="BT170" s="94">
        <v>1</v>
      </c>
      <c r="BU170" s="40">
        <f t="shared" si="69"/>
        <v>1</v>
      </c>
      <c r="BV170" s="82">
        <v>1</v>
      </c>
      <c r="BW170" s="94">
        <v>1</v>
      </c>
      <c r="BX170" s="48"/>
      <c r="BY170" s="97">
        <v>1</v>
      </c>
      <c r="BZ170" s="48">
        <v>1</v>
      </c>
      <c r="CA170" s="40">
        <f t="shared" si="70"/>
        <v>1</v>
      </c>
      <c r="CB170" s="94">
        <v>1</v>
      </c>
      <c r="CC170" s="94">
        <v>1</v>
      </c>
      <c r="CD170" s="94">
        <v>1</v>
      </c>
      <c r="CE170" s="40">
        <f t="shared" si="71"/>
        <v>1</v>
      </c>
      <c r="CF170" s="73"/>
      <c r="CG170" s="41">
        <f t="shared" si="72"/>
        <v>12053.0592</v>
      </c>
      <c r="CH170" s="41">
        <f t="shared" si="73"/>
        <v>208183005.02490631</v>
      </c>
      <c r="CI170" s="41">
        <f t="shared" si="74"/>
        <v>71837623.780796155</v>
      </c>
      <c r="CJ170" s="41">
        <f t="shared" si="75"/>
        <v>1387886.700166042</v>
      </c>
      <c r="CK170" s="41">
        <f t="shared" si="76"/>
        <v>478917.49187197437</v>
      </c>
      <c r="CL170" s="68">
        <f t="shared" si="77"/>
        <v>1525996.027584</v>
      </c>
      <c r="CM170" s="41">
        <f t="shared" si="78"/>
        <v>723922.00675199996</v>
      </c>
      <c r="CN170" s="41" t="str">
        <f t="shared" si="87"/>
        <v/>
      </c>
      <c r="CO170" s="39">
        <f t="shared" si="79"/>
        <v>1448586446328</v>
      </c>
      <c r="CP170" s="78">
        <f t="shared" si="80"/>
        <v>0.22289093649943881</v>
      </c>
      <c r="CQ170" s="38">
        <f t="shared" si="81"/>
        <v>0</v>
      </c>
      <c r="CR170" s="38">
        <f t="shared" si="82"/>
        <v>0</v>
      </c>
      <c r="CT170" s="38">
        <f t="shared" si="83"/>
        <v>0</v>
      </c>
      <c r="CU170" s="38">
        <f t="shared" si="84"/>
        <v>460</v>
      </c>
      <c r="CV170" s="118">
        <f t="shared" si="88"/>
        <v>1.7272727272727273</v>
      </c>
      <c r="CW170" s="118">
        <f t="shared" si="89"/>
        <v>0.44273907910271543</v>
      </c>
      <c r="CZ170" s="118">
        <f t="shared" si="90"/>
        <v>0.97814217998978514</v>
      </c>
      <c r="DE170" s="125">
        <f t="shared" si="91"/>
        <v>0.9426544378140097</v>
      </c>
    </row>
    <row r="171" spans="1:109" s="38" customFormat="1" x14ac:dyDescent="0.25">
      <c r="A171" s="38">
        <v>168</v>
      </c>
      <c r="B171" s="38" t="s">
        <v>509</v>
      </c>
      <c r="E171" s="38" t="s">
        <v>509</v>
      </c>
      <c r="F171" s="120" t="s">
        <v>171</v>
      </c>
      <c r="G171" s="118" t="s">
        <v>630</v>
      </c>
      <c r="H171" s="38">
        <v>300</v>
      </c>
      <c r="I171" s="38">
        <v>300</v>
      </c>
      <c r="J171" s="38">
        <v>300</v>
      </c>
      <c r="K171" s="38">
        <v>15.959999999999999</v>
      </c>
      <c r="L171" s="38">
        <v>15.959999999999999</v>
      </c>
      <c r="M171" s="38">
        <v>9.24</v>
      </c>
      <c r="N171" s="38">
        <v>0</v>
      </c>
      <c r="O171" s="38">
        <v>0</v>
      </c>
      <c r="P171" s="163">
        <v>22054.36737308633</v>
      </c>
      <c r="Q171" s="39">
        <f t="shared" si="85"/>
        <v>4</v>
      </c>
      <c r="R171" s="40">
        <f t="shared" si="63"/>
        <v>1</v>
      </c>
      <c r="S171" s="40">
        <f t="shared" si="64"/>
        <v>1</v>
      </c>
      <c r="T171" s="120" t="s">
        <v>208</v>
      </c>
      <c r="W171" s="118">
        <v>1</v>
      </c>
      <c r="X171" s="38">
        <v>0</v>
      </c>
      <c r="Y171" s="38">
        <v>0</v>
      </c>
      <c r="Z171" s="94">
        <v>209.84216364003035</v>
      </c>
      <c r="AA171" s="125">
        <v>0</v>
      </c>
      <c r="AB171" s="125">
        <v>0</v>
      </c>
      <c r="AE171" s="38">
        <v>20</v>
      </c>
      <c r="AF171" s="138">
        <v>460</v>
      </c>
      <c r="AG171" s="124">
        <v>210000</v>
      </c>
      <c r="AH171" s="94">
        <v>9.2965999999999998</v>
      </c>
      <c r="AI171" s="97">
        <v>4.2274876589709933</v>
      </c>
      <c r="AJ171" s="97">
        <v>26.42179786856871</v>
      </c>
      <c r="AK171" s="125">
        <v>3.7653599999999998</v>
      </c>
      <c r="AL171" s="121">
        <v>0.9426544378140097</v>
      </c>
      <c r="AM171" s="114">
        <v>0.15563021185971823</v>
      </c>
      <c r="AN171" s="118">
        <f t="shared" si="86"/>
        <v>0.14670550986749792</v>
      </c>
      <c r="AO171" s="114">
        <v>0.14250960584628727</v>
      </c>
      <c r="AP171" s="177">
        <v>0.59850393707821425</v>
      </c>
      <c r="AQ171" s="173">
        <v>2.5</v>
      </c>
      <c r="AR171" s="94">
        <v>1</v>
      </c>
      <c r="AT171" s="97">
        <v>1</v>
      </c>
      <c r="AU171" s="38">
        <v>1</v>
      </c>
      <c r="AW171" s="38">
        <v>0.96</v>
      </c>
      <c r="BA171" s="38">
        <f t="shared" si="65"/>
        <v>0.59850393707821425</v>
      </c>
      <c r="BB171" s="79"/>
      <c r="BC171" s="94">
        <v>1</v>
      </c>
      <c r="BD171" s="94"/>
      <c r="BE171" s="97">
        <v>1</v>
      </c>
      <c r="BF171" s="38">
        <v>1</v>
      </c>
      <c r="BG171" s="40">
        <f t="shared" si="66"/>
        <v>1</v>
      </c>
      <c r="BH171" s="94"/>
      <c r="BI171" s="94"/>
      <c r="BJ171" s="94"/>
      <c r="BK171" s="40">
        <f t="shared" si="67"/>
        <v>1</v>
      </c>
      <c r="BL171" s="73"/>
      <c r="BM171" s="94">
        <v>1</v>
      </c>
      <c r="BO171" s="97">
        <v>1</v>
      </c>
      <c r="BP171" s="38">
        <v>1</v>
      </c>
      <c r="BQ171" s="40">
        <f t="shared" si="68"/>
        <v>1</v>
      </c>
      <c r="BR171" s="94">
        <v>1</v>
      </c>
      <c r="BS171" s="94">
        <v>1</v>
      </c>
      <c r="BT171" s="94">
        <v>1</v>
      </c>
      <c r="BU171" s="40">
        <f t="shared" si="69"/>
        <v>1</v>
      </c>
      <c r="BV171" s="82">
        <v>1</v>
      </c>
      <c r="BW171" s="94">
        <v>1</v>
      </c>
      <c r="BX171" s="48"/>
      <c r="BY171" s="97">
        <v>1</v>
      </c>
      <c r="BZ171" s="48">
        <v>1</v>
      </c>
      <c r="CA171" s="40">
        <f t="shared" si="70"/>
        <v>1</v>
      </c>
      <c r="CB171" s="94">
        <v>1</v>
      </c>
      <c r="CC171" s="94">
        <v>1</v>
      </c>
      <c r="CD171" s="94">
        <v>1</v>
      </c>
      <c r="CE171" s="40">
        <f t="shared" si="71"/>
        <v>1</v>
      </c>
      <c r="CF171" s="73"/>
      <c r="CG171" s="41">
        <f t="shared" si="72"/>
        <v>12053.0592</v>
      </c>
      <c r="CH171" s="41">
        <f t="shared" si="73"/>
        <v>208183005.02490631</v>
      </c>
      <c r="CI171" s="41">
        <f t="shared" si="74"/>
        <v>71837623.780796155</v>
      </c>
      <c r="CJ171" s="41">
        <f t="shared" si="75"/>
        <v>1387886.700166042</v>
      </c>
      <c r="CK171" s="41">
        <f t="shared" si="76"/>
        <v>478917.49187197437</v>
      </c>
      <c r="CL171" s="68">
        <f t="shared" si="77"/>
        <v>1525996.027584</v>
      </c>
      <c r="CM171" s="41">
        <f t="shared" si="78"/>
        <v>723922.00675199996</v>
      </c>
      <c r="CN171" s="41" t="str">
        <f t="shared" si="87"/>
        <v/>
      </c>
      <c r="CO171" s="39">
        <f t="shared" si="79"/>
        <v>1448586446328</v>
      </c>
      <c r="CP171" s="78">
        <f t="shared" si="80"/>
        <v>0.14250960584628727</v>
      </c>
      <c r="CQ171" s="38">
        <f t="shared" si="81"/>
        <v>0</v>
      </c>
      <c r="CR171" s="38">
        <f t="shared" si="82"/>
        <v>0</v>
      </c>
      <c r="CT171" s="38">
        <f t="shared" si="83"/>
        <v>0</v>
      </c>
      <c r="CU171" s="38">
        <f t="shared" si="84"/>
        <v>460</v>
      </c>
      <c r="CV171" s="118">
        <f t="shared" si="88"/>
        <v>1.7272727272727273</v>
      </c>
      <c r="CW171" s="118">
        <f t="shared" si="89"/>
        <v>0.44273907910271543</v>
      </c>
      <c r="CZ171" s="118">
        <f t="shared" si="90"/>
        <v>0.97139913814416157</v>
      </c>
      <c r="DE171" s="125">
        <f t="shared" si="91"/>
        <v>0.9426544378140097</v>
      </c>
    </row>
    <row r="172" spans="1:109" s="38" customFormat="1" x14ac:dyDescent="0.25">
      <c r="A172" s="38">
        <v>169</v>
      </c>
      <c r="B172" s="38" t="s">
        <v>510</v>
      </c>
      <c r="E172" s="38" t="s">
        <v>510</v>
      </c>
      <c r="F172" s="120" t="s">
        <v>171</v>
      </c>
      <c r="G172" s="118" t="s">
        <v>630</v>
      </c>
      <c r="H172" s="38">
        <v>300</v>
      </c>
      <c r="I172" s="38">
        <v>300</v>
      </c>
      <c r="J172" s="38">
        <v>300</v>
      </c>
      <c r="K172" s="38">
        <v>12.16</v>
      </c>
      <c r="L172" s="38">
        <v>12.16</v>
      </c>
      <c r="M172" s="38">
        <v>7.04</v>
      </c>
      <c r="N172" s="38">
        <v>0</v>
      </c>
      <c r="O172" s="38">
        <v>0</v>
      </c>
      <c r="P172" s="163">
        <v>2679.1967751365369</v>
      </c>
      <c r="Q172" s="39">
        <f t="shared" si="85"/>
        <v>4</v>
      </c>
      <c r="R172" s="40">
        <f t="shared" si="63"/>
        <v>1</v>
      </c>
      <c r="S172" s="40">
        <f t="shared" si="64"/>
        <v>1</v>
      </c>
      <c r="T172" s="120" t="s">
        <v>208</v>
      </c>
      <c r="W172" s="118">
        <v>1</v>
      </c>
      <c r="X172" s="38">
        <v>0</v>
      </c>
      <c r="Y172" s="38">
        <v>0</v>
      </c>
      <c r="Z172" s="94">
        <v>1168.0537439020568</v>
      </c>
      <c r="AA172" s="125">
        <v>0</v>
      </c>
      <c r="AB172" s="125">
        <v>0</v>
      </c>
      <c r="AE172" s="38">
        <v>20</v>
      </c>
      <c r="AF172" s="138">
        <v>460</v>
      </c>
      <c r="AG172" s="124">
        <v>210000</v>
      </c>
      <c r="AH172" s="94">
        <v>5.2115</v>
      </c>
      <c r="AI172" s="97">
        <v>40.417871125669329</v>
      </c>
      <c r="AJ172" s="97">
        <v>3.6376084013102399</v>
      </c>
      <c r="AK172" s="125">
        <v>2.8226</v>
      </c>
      <c r="AL172" s="121">
        <v>0.79953283252729768</v>
      </c>
      <c r="AM172" s="114">
        <v>1.1472152963185571</v>
      </c>
      <c r="AN172" s="118">
        <f t="shared" si="86"/>
        <v>0.91723629538421914</v>
      </c>
      <c r="AO172" s="114">
        <v>0.77594938448660944</v>
      </c>
      <c r="AP172" s="177">
        <v>0.79736474772342081</v>
      </c>
      <c r="AQ172" s="173">
        <v>0.3</v>
      </c>
      <c r="AR172" s="94">
        <v>1</v>
      </c>
      <c r="AT172" s="97">
        <v>1</v>
      </c>
      <c r="AU172" s="38">
        <v>1</v>
      </c>
      <c r="AW172" s="38">
        <v>0.96</v>
      </c>
      <c r="BA172" s="38">
        <f t="shared" si="65"/>
        <v>0.79736474772342081</v>
      </c>
      <c r="BB172" s="79"/>
      <c r="BC172" s="94">
        <v>1</v>
      </c>
      <c r="BD172" s="94"/>
      <c r="BE172" s="97">
        <v>1</v>
      </c>
      <c r="BF172" s="38">
        <v>1</v>
      </c>
      <c r="BG172" s="40">
        <f t="shared" si="66"/>
        <v>1</v>
      </c>
      <c r="BH172" s="94"/>
      <c r="BI172" s="94"/>
      <c r="BJ172" s="94"/>
      <c r="BK172" s="40">
        <f t="shared" si="67"/>
        <v>1</v>
      </c>
      <c r="BL172" s="73"/>
      <c r="BM172" s="94">
        <v>1</v>
      </c>
      <c r="BO172" s="97">
        <v>1</v>
      </c>
      <c r="BP172" s="38">
        <v>1</v>
      </c>
      <c r="BQ172" s="40">
        <f t="shared" si="68"/>
        <v>1</v>
      </c>
      <c r="BR172" s="94">
        <v>1</v>
      </c>
      <c r="BS172" s="94">
        <v>1</v>
      </c>
      <c r="BT172" s="94">
        <v>1</v>
      </c>
      <c r="BU172" s="40">
        <f t="shared" si="69"/>
        <v>1</v>
      </c>
      <c r="BV172" s="82">
        <v>1</v>
      </c>
      <c r="BW172" s="94">
        <v>1</v>
      </c>
      <c r="BX172" s="48"/>
      <c r="BY172" s="97">
        <v>1</v>
      </c>
      <c r="BZ172" s="48">
        <v>1</v>
      </c>
      <c r="CA172" s="40">
        <f t="shared" si="70"/>
        <v>1</v>
      </c>
      <c r="CB172" s="94">
        <v>1</v>
      </c>
      <c r="CC172" s="94">
        <v>1</v>
      </c>
      <c r="CD172" s="94">
        <v>1</v>
      </c>
      <c r="CE172" s="40">
        <f t="shared" si="71"/>
        <v>1</v>
      </c>
      <c r="CF172" s="73"/>
      <c r="CG172" s="41">
        <f t="shared" si="72"/>
        <v>9236.7872000000007</v>
      </c>
      <c r="CH172" s="41">
        <f t="shared" si="73"/>
        <v>163503270.45860004</v>
      </c>
      <c r="CI172" s="41">
        <f t="shared" si="74"/>
        <v>54728015.709907629</v>
      </c>
      <c r="CJ172" s="41">
        <f t="shared" si="75"/>
        <v>1090021.8030573337</v>
      </c>
      <c r="CK172" s="41">
        <f t="shared" si="76"/>
        <v>364853.43806605088</v>
      </c>
      <c r="CL172" s="68">
        <f t="shared" si="77"/>
        <v>1183799.3738239999</v>
      </c>
      <c r="CM172" s="41">
        <f t="shared" si="78"/>
        <v>550615.78547200002</v>
      </c>
      <c r="CN172" s="41" t="str">
        <f t="shared" si="87"/>
        <v/>
      </c>
      <c r="CO172" s="39">
        <f t="shared" si="79"/>
        <v>1133413521407.9998</v>
      </c>
      <c r="CP172" s="78">
        <f t="shared" si="80"/>
        <v>0.77594938448660955</v>
      </c>
      <c r="CQ172" s="38">
        <f t="shared" si="81"/>
        <v>0</v>
      </c>
      <c r="CR172" s="38">
        <f t="shared" si="82"/>
        <v>0</v>
      </c>
      <c r="CT172" s="38">
        <f t="shared" si="83"/>
        <v>0</v>
      </c>
      <c r="CU172" s="38">
        <f t="shared" si="84"/>
        <v>460</v>
      </c>
      <c r="CV172" s="118">
        <f t="shared" si="88"/>
        <v>1.7272727272727273</v>
      </c>
      <c r="CW172" s="118">
        <f t="shared" si="89"/>
        <v>0.58109504132231415</v>
      </c>
      <c r="CZ172" s="118">
        <f t="shared" si="90"/>
        <v>0.84596454413262578</v>
      </c>
      <c r="DE172" s="125">
        <f t="shared" si="91"/>
        <v>0.79953283252729768</v>
      </c>
    </row>
    <row r="173" spans="1:109" s="38" customFormat="1" x14ac:dyDescent="0.25">
      <c r="A173" s="38">
        <v>170</v>
      </c>
      <c r="B173" s="38" t="s">
        <v>511</v>
      </c>
      <c r="E173" s="38" t="s">
        <v>511</v>
      </c>
      <c r="F173" s="120" t="s">
        <v>171</v>
      </c>
      <c r="G173" s="118" t="s">
        <v>630</v>
      </c>
      <c r="H173" s="38">
        <v>300</v>
      </c>
      <c r="I173" s="38">
        <v>300</v>
      </c>
      <c r="J173" s="38">
        <v>300</v>
      </c>
      <c r="K173" s="38">
        <v>12.16</v>
      </c>
      <c r="L173" s="38">
        <v>12.16</v>
      </c>
      <c r="M173" s="38">
        <v>7.04</v>
      </c>
      <c r="N173" s="38">
        <v>0</v>
      </c>
      <c r="O173" s="38">
        <v>0</v>
      </c>
      <c r="P173" s="163">
        <v>4465.3279585608943</v>
      </c>
      <c r="Q173" s="39">
        <f t="shared" si="85"/>
        <v>4</v>
      </c>
      <c r="R173" s="40">
        <f t="shared" si="63"/>
        <v>1</v>
      </c>
      <c r="S173" s="40">
        <f t="shared" si="64"/>
        <v>1</v>
      </c>
      <c r="T173" s="120" t="s">
        <v>208</v>
      </c>
      <c r="W173" s="118">
        <v>1</v>
      </c>
      <c r="X173" s="38">
        <v>0</v>
      </c>
      <c r="Y173" s="38">
        <v>0</v>
      </c>
      <c r="Z173" s="94">
        <v>1051.9421443928736</v>
      </c>
      <c r="AA173" s="125">
        <v>0</v>
      </c>
      <c r="AB173" s="125">
        <v>0</v>
      </c>
      <c r="AE173" s="38">
        <v>20</v>
      </c>
      <c r="AF173" s="138">
        <v>460</v>
      </c>
      <c r="AG173" s="124">
        <v>210000</v>
      </c>
      <c r="AH173" s="94">
        <v>5.2115</v>
      </c>
      <c r="AI173" s="97">
        <v>16.156485923290994</v>
      </c>
      <c r="AJ173" s="97">
        <v>4.0391214808227476</v>
      </c>
      <c r="AK173" s="125">
        <v>2.9322699999999999</v>
      </c>
      <c r="AL173" s="121">
        <v>0.79953283252729768</v>
      </c>
      <c r="AM173" s="114">
        <v>1.0287905475805508</v>
      </c>
      <c r="AN173" s="118">
        <f t="shared" si="86"/>
        <v>0.82255182058438736</v>
      </c>
      <c r="AO173" s="114">
        <v>0.72596727132918815</v>
      </c>
      <c r="AP173" s="177">
        <v>0.79736474772342081</v>
      </c>
      <c r="AQ173" s="173">
        <v>0.5</v>
      </c>
      <c r="AR173" s="94">
        <v>1</v>
      </c>
      <c r="AT173" s="97">
        <v>1</v>
      </c>
      <c r="AU173" s="38">
        <v>1</v>
      </c>
      <c r="AW173" s="38">
        <v>0.96</v>
      </c>
      <c r="BA173" s="38">
        <f t="shared" si="65"/>
        <v>0.79736474772342081</v>
      </c>
      <c r="BB173" s="79"/>
      <c r="BC173" s="94">
        <v>1</v>
      </c>
      <c r="BD173" s="94"/>
      <c r="BE173" s="97">
        <v>1</v>
      </c>
      <c r="BF173" s="38">
        <v>1</v>
      </c>
      <c r="BG173" s="40">
        <f t="shared" si="66"/>
        <v>1</v>
      </c>
      <c r="BH173" s="94"/>
      <c r="BI173" s="94"/>
      <c r="BJ173" s="94"/>
      <c r="BK173" s="40">
        <f t="shared" si="67"/>
        <v>1</v>
      </c>
      <c r="BL173" s="73"/>
      <c r="BM173" s="94">
        <v>1</v>
      </c>
      <c r="BO173" s="97">
        <v>1</v>
      </c>
      <c r="BP173" s="38">
        <v>1</v>
      </c>
      <c r="BQ173" s="40">
        <f t="shared" si="68"/>
        <v>1</v>
      </c>
      <c r="BR173" s="94">
        <v>1</v>
      </c>
      <c r="BS173" s="94">
        <v>1</v>
      </c>
      <c r="BT173" s="94">
        <v>1</v>
      </c>
      <c r="BU173" s="40">
        <f t="shared" si="69"/>
        <v>1</v>
      </c>
      <c r="BV173" s="82">
        <v>1</v>
      </c>
      <c r="BW173" s="94">
        <v>1</v>
      </c>
      <c r="BX173" s="48"/>
      <c r="BY173" s="97">
        <v>1</v>
      </c>
      <c r="BZ173" s="48">
        <v>1</v>
      </c>
      <c r="CA173" s="40">
        <f t="shared" si="70"/>
        <v>1</v>
      </c>
      <c r="CB173" s="94">
        <v>1</v>
      </c>
      <c r="CC173" s="94">
        <v>1</v>
      </c>
      <c r="CD173" s="94">
        <v>1</v>
      </c>
      <c r="CE173" s="40">
        <f t="shared" si="71"/>
        <v>1</v>
      </c>
      <c r="CF173" s="73"/>
      <c r="CG173" s="41">
        <f t="shared" si="72"/>
        <v>9236.7872000000007</v>
      </c>
      <c r="CH173" s="41">
        <f t="shared" si="73"/>
        <v>163503270.45860004</v>
      </c>
      <c r="CI173" s="41">
        <f t="shared" si="74"/>
        <v>54728015.709907629</v>
      </c>
      <c r="CJ173" s="41">
        <f t="shared" si="75"/>
        <v>1090021.8030573337</v>
      </c>
      <c r="CK173" s="41">
        <f t="shared" si="76"/>
        <v>364853.43806605088</v>
      </c>
      <c r="CL173" s="68">
        <f t="shared" si="77"/>
        <v>1183799.3738239999</v>
      </c>
      <c r="CM173" s="41">
        <f t="shared" si="78"/>
        <v>550615.78547200002</v>
      </c>
      <c r="CN173" s="41" t="str">
        <f t="shared" si="87"/>
        <v/>
      </c>
      <c r="CO173" s="39">
        <f t="shared" si="79"/>
        <v>1133413521407.9998</v>
      </c>
      <c r="CP173" s="78">
        <f t="shared" si="80"/>
        <v>0.72596727132918804</v>
      </c>
      <c r="CQ173" s="38">
        <f t="shared" si="81"/>
        <v>0</v>
      </c>
      <c r="CR173" s="38">
        <f t="shared" si="82"/>
        <v>0</v>
      </c>
      <c r="CT173" s="38">
        <f t="shared" si="83"/>
        <v>0</v>
      </c>
      <c r="CU173" s="38">
        <f t="shared" si="84"/>
        <v>460</v>
      </c>
      <c r="CV173" s="118">
        <f t="shared" si="88"/>
        <v>1.7272727272727273</v>
      </c>
      <c r="CW173" s="118">
        <f t="shared" si="89"/>
        <v>0.58109504132231415</v>
      </c>
      <c r="CZ173" s="118">
        <f t="shared" si="90"/>
        <v>0.88257937452915725</v>
      </c>
      <c r="DE173" s="125">
        <f t="shared" si="91"/>
        <v>0.79953283252729768</v>
      </c>
    </row>
    <row r="174" spans="1:109" s="38" customFormat="1" x14ac:dyDescent="0.25">
      <c r="A174" s="38">
        <v>171</v>
      </c>
      <c r="B174" s="38" t="s">
        <v>512</v>
      </c>
      <c r="E174" s="38" t="s">
        <v>512</v>
      </c>
      <c r="F174" s="120" t="s">
        <v>171</v>
      </c>
      <c r="G174" s="118" t="s">
        <v>630</v>
      </c>
      <c r="H174" s="38">
        <v>300</v>
      </c>
      <c r="I174" s="38">
        <v>300</v>
      </c>
      <c r="J174" s="38">
        <v>300</v>
      </c>
      <c r="K174" s="38">
        <v>12.16</v>
      </c>
      <c r="L174" s="38">
        <v>12.16</v>
      </c>
      <c r="M174" s="38">
        <v>7.04</v>
      </c>
      <c r="N174" s="38">
        <v>0</v>
      </c>
      <c r="O174" s="38">
        <v>0</v>
      </c>
      <c r="P174" s="163">
        <v>6697.9919378413415</v>
      </c>
      <c r="Q174" s="39">
        <f t="shared" si="85"/>
        <v>4</v>
      </c>
      <c r="R174" s="40">
        <f t="shared" si="63"/>
        <v>1</v>
      </c>
      <c r="S174" s="40">
        <f t="shared" si="64"/>
        <v>1</v>
      </c>
      <c r="T174" s="120" t="s">
        <v>208</v>
      </c>
      <c r="W174" s="118">
        <v>1</v>
      </c>
      <c r="X174" s="38">
        <v>0</v>
      </c>
      <c r="Y174" s="38">
        <v>0</v>
      </c>
      <c r="Z174" s="94">
        <v>890.20885113444717</v>
      </c>
      <c r="AA174" s="125">
        <v>0</v>
      </c>
      <c r="AB174" s="125">
        <v>0</v>
      </c>
      <c r="AE174" s="38">
        <v>20</v>
      </c>
      <c r="AF174" s="138">
        <v>460</v>
      </c>
      <c r="AG174" s="124">
        <v>210000</v>
      </c>
      <c r="AH174" s="94">
        <v>5.2115</v>
      </c>
      <c r="AI174" s="97">
        <v>8.4852439970644689</v>
      </c>
      <c r="AJ174" s="97">
        <v>4.7729497483487631</v>
      </c>
      <c r="AK174" s="125">
        <v>3.1542699999999999</v>
      </c>
      <c r="AL174" s="121">
        <v>0.79953283252729768</v>
      </c>
      <c r="AM174" s="114">
        <v>0.88330492091573898</v>
      </c>
      <c r="AN174" s="118">
        <f t="shared" si="86"/>
        <v>0.70623128540506142</v>
      </c>
      <c r="AO174" s="114">
        <v>0.66086386119846385</v>
      </c>
      <c r="AP174" s="177">
        <v>0.79736474772342081</v>
      </c>
      <c r="AQ174" s="173">
        <v>0.75</v>
      </c>
      <c r="AR174" s="94">
        <v>1</v>
      </c>
      <c r="AT174" s="97">
        <v>1</v>
      </c>
      <c r="AU174" s="38">
        <v>1</v>
      </c>
      <c r="AW174" s="38">
        <v>0.96</v>
      </c>
      <c r="BA174" s="38">
        <f t="shared" si="65"/>
        <v>0.79736474772342081</v>
      </c>
      <c r="BB174" s="79"/>
      <c r="BC174" s="94">
        <v>1</v>
      </c>
      <c r="BD174" s="94"/>
      <c r="BE174" s="97">
        <v>1</v>
      </c>
      <c r="BF174" s="38">
        <v>1</v>
      </c>
      <c r="BG174" s="40">
        <f t="shared" si="66"/>
        <v>1</v>
      </c>
      <c r="BH174" s="94"/>
      <c r="BI174" s="94"/>
      <c r="BJ174" s="94"/>
      <c r="BK174" s="40">
        <f t="shared" si="67"/>
        <v>1</v>
      </c>
      <c r="BL174" s="73"/>
      <c r="BM174" s="94">
        <v>1</v>
      </c>
      <c r="BO174" s="97">
        <v>1</v>
      </c>
      <c r="BP174" s="38">
        <v>1</v>
      </c>
      <c r="BQ174" s="40">
        <f t="shared" si="68"/>
        <v>1</v>
      </c>
      <c r="BR174" s="94">
        <v>1</v>
      </c>
      <c r="BS174" s="94">
        <v>1</v>
      </c>
      <c r="BT174" s="94">
        <v>1</v>
      </c>
      <c r="BU174" s="40">
        <f t="shared" si="69"/>
        <v>1</v>
      </c>
      <c r="BV174" s="82">
        <v>1</v>
      </c>
      <c r="BW174" s="94">
        <v>1</v>
      </c>
      <c r="BX174" s="48"/>
      <c r="BY174" s="97">
        <v>1</v>
      </c>
      <c r="BZ174" s="48">
        <v>1</v>
      </c>
      <c r="CA174" s="40">
        <f t="shared" si="70"/>
        <v>1</v>
      </c>
      <c r="CB174" s="94">
        <v>1</v>
      </c>
      <c r="CC174" s="94">
        <v>1</v>
      </c>
      <c r="CD174" s="94">
        <v>1</v>
      </c>
      <c r="CE174" s="40">
        <f t="shared" si="71"/>
        <v>1</v>
      </c>
      <c r="CF174" s="73"/>
      <c r="CG174" s="41">
        <f t="shared" si="72"/>
        <v>9236.7872000000007</v>
      </c>
      <c r="CH174" s="41">
        <f t="shared" si="73"/>
        <v>163503270.45860004</v>
      </c>
      <c r="CI174" s="41">
        <f t="shared" si="74"/>
        <v>54728015.709907629</v>
      </c>
      <c r="CJ174" s="41">
        <f t="shared" si="75"/>
        <v>1090021.8030573337</v>
      </c>
      <c r="CK174" s="41">
        <f t="shared" si="76"/>
        <v>364853.43806605088</v>
      </c>
      <c r="CL174" s="68">
        <f t="shared" si="77"/>
        <v>1183799.3738239999</v>
      </c>
      <c r="CM174" s="41">
        <f t="shared" si="78"/>
        <v>550615.78547200002</v>
      </c>
      <c r="CN174" s="41" t="str">
        <f t="shared" si="87"/>
        <v/>
      </c>
      <c r="CO174" s="39">
        <f t="shared" si="79"/>
        <v>1133413521407.9998</v>
      </c>
      <c r="CP174" s="78">
        <f t="shared" si="80"/>
        <v>0.66086386119846396</v>
      </c>
      <c r="CQ174" s="38">
        <f t="shared" si="81"/>
        <v>0</v>
      </c>
      <c r="CR174" s="38">
        <f t="shared" si="82"/>
        <v>0</v>
      </c>
      <c r="CT174" s="38">
        <f t="shared" si="83"/>
        <v>0</v>
      </c>
      <c r="CU174" s="38">
        <f t="shared" si="84"/>
        <v>460</v>
      </c>
      <c r="CV174" s="118">
        <f t="shared" si="88"/>
        <v>1.7272727272727273</v>
      </c>
      <c r="CW174" s="118">
        <f t="shared" si="89"/>
        <v>0.58109504132231415</v>
      </c>
      <c r="CZ174" s="118">
        <f t="shared" si="90"/>
        <v>0.93576123694296987</v>
      </c>
      <c r="DE174" s="125">
        <f t="shared" si="91"/>
        <v>0.79953283252729768</v>
      </c>
    </row>
    <row r="175" spans="1:109" s="38" customFormat="1" x14ac:dyDescent="0.25">
      <c r="A175" s="38">
        <v>172</v>
      </c>
      <c r="B175" s="38" t="s">
        <v>513</v>
      </c>
      <c r="E175" s="38" t="s">
        <v>513</v>
      </c>
      <c r="F175" s="120" t="s">
        <v>171</v>
      </c>
      <c r="G175" s="118" t="s">
        <v>630</v>
      </c>
      <c r="H175" s="38">
        <v>300</v>
      </c>
      <c r="I175" s="38">
        <v>300</v>
      </c>
      <c r="J175" s="38">
        <v>300</v>
      </c>
      <c r="K175" s="38">
        <v>12.16</v>
      </c>
      <c r="L175" s="38">
        <v>12.16</v>
      </c>
      <c r="M175" s="38">
        <v>7.04</v>
      </c>
      <c r="N175" s="38">
        <v>0</v>
      </c>
      <c r="O175" s="38">
        <v>0</v>
      </c>
      <c r="P175" s="163">
        <v>8930.6559171217887</v>
      </c>
      <c r="Q175" s="39">
        <f t="shared" si="85"/>
        <v>4</v>
      </c>
      <c r="R175" s="40">
        <f t="shared" si="63"/>
        <v>1</v>
      </c>
      <c r="S175" s="40">
        <f t="shared" si="64"/>
        <v>1</v>
      </c>
      <c r="T175" s="120" t="s">
        <v>208</v>
      </c>
      <c r="W175" s="118">
        <v>1</v>
      </c>
      <c r="X175" s="38">
        <v>0</v>
      </c>
      <c r="Y175" s="38">
        <v>0</v>
      </c>
      <c r="Z175" s="94">
        <v>717.21272200354599</v>
      </c>
      <c r="AA175" s="125">
        <v>0</v>
      </c>
      <c r="AB175" s="125">
        <v>0</v>
      </c>
      <c r="AE175" s="38">
        <v>20</v>
      </c>
      <c r="AF175" s="138">
        <v>460</v>
      </c>
      <c r="AG175" s="124">
        <v>210000</v>
      </c>
      <c r="AH175" s="94">
        <v>5.2115</v>
      </c>
      <c r="AI175" s="97">
        <v>5.9242146460126435</v>
      </c>
      <c r="AJ175" s="97">
        <v>5.9242146460126426</v>
      </c>
      <c r="AK175" s="125">
        <v>3.4764200000000001</v>
      </c>
      <c r="AL175" s="121">
        <v>0.79953283252729768</v>
      </c>
      <c r="AM175" s="114">
        <v>0.7471066233190895</v>
      </c>
      <c r="AN175" s="118">
        <f t="shared" si="86"/>
        <v>0.59733627474221651</v>
      </c>
      <c r="AO175" s="114">
        <v>0.5868153346435282</v>
      </c>
      <c r="AP175" s="177">
        <v>0.79736474772342081</v>
      </c>
      <c r="AQ175" s="173">
        <v>1</v>
      </c>
      <c r="AR175" s="94">
        <v>1</v>
      </c>
      <c r="AT175" s="97">
        <v>1</v>
      </c>
      <c r="AU175" s="38">
        <v>1</v>
      </c>
      <c r="AW175" s="38">
        <v>0.87</v>
      </c>
      <c r="BA175" s="38">
        <f t="shared" si="65"/>
        <v>0.79736474772342081</v>
      </c>
      <c r="BB175" s="79"/>
      <c r="BC175" s="94">
        <v>1</v>
      </c>
      <c r="BD175" s="94"/>
      <c r="BE175" s="97">
        <v>1</v>
      </c>
      <c r="BF175" s="38">
        <v>1</v>
      </c>
      <c r="BG175" s="40">
        <f t="shared" si="66"/>
        <v>1</v>
      </c>
      <c r="BH175" s="94"/>
      <c r="BI175" s="94"/>
      <c r="BJ175" s="94"/>
      <c r="BK175" s="40">
        <f t="shared" si="67"/>
        <v>1</v>
      </c>
      <c r="BL175" s="73"/>
      <c r="BM175" s="94">
        <v>1</v>
      </c>
      <c r="BO175" s="97">
        <v>1</v>
      </c>
      <c r="BP175" s="38">
        <v>1</v>
      </c>
      <c r="BQ175" s="40">
        <f t="shared" si="68"/>
        <v>1</v>
      </c>
      <c r="BR175" s="94">
        <v>1</v>
      </c>
      <c r="BS175" s="94">
        <v>1</v>
      </c>
      <c r="BT175" s="94">
        <v>1</v>
      </c>
      <c r="BU175" s="40">
        <f t="shared" si="69"/>
        <v>1</v>
      </c>
      <c r="BV175" s="82">
        <v>1</v>
      </c>
      <c r="BW175" s="94">
        <v>1</v>
      </c>
      <c r="BX175" s="48"/>
      <c r="BY175" s="97">
        <v>1</v>
      </c>
      <c r="BZ175" s="48">
        <v>1</v>
      </c>
      <c r="CA175" s="40">
        <f t="shared" si="70"/>
        <v>1</v>
      </c>
      <c r="CB175" s="94">
        <v>1</v>
      </c>
      <c r="CC175" s="94">
        <v>1</v>
      </c>
      <c r="CD175" s="94">
        <v>1</v>
      </c>
      <c r="CE175" s="40">
        <f t="shared" si="71"/>
        <v>1</v>
      </c>
      <c r="CF175" s="73"/>
      <c r="CG175" s="41">
        <f t="shared" si="72"/>
        <v>9236.7872000000007</v>
      </c>
      <c r="CH175" s="41">
        <f t="shared" si="73"/>
        <v>163503270.45860004</v>
      </c>
      <c r="CI175" s="41">
        <f t="shared" si="74"/>
        <v>54728015.709907629</v>
      </c>
      <c r="CJ175" s="41">
        <f t="shared" si="75"/>
        <v>1090021.8030573337</v>
      </c>
      <c r="CK175" s="41">
        <f t="shared" si="76"/>
        <v>364853.43806605088</v>
      </c>
      <c r="CL175" s="68">
        <f t="shared" si="77"/>
        <v>1183799.3738239999</v>
      </c>
      <c r="CM175" s="41">
        <f t="shared" si="78"/>
        <v>550615.78547200002</v>
      </c>
      <c r="CN175" s="41" t="str">
        <f t="shared" si="87"/>
        <v/>
      </c>
      <c r="CO175" s="39">
        <f t="shared" si="79"/>
        <v>1133413521407.9998</v>
      </c>
      <c r="CP175" s="78">
        <f t="shared" si="80"/>
        <v>0.58681533464352831</v>
      </c>
      <c r="CQ175" s="38">
        <f t="shared" si="81"/>
        <v>0</v>
      </c>
      <c r="CR175" s="38">
        <f t="shared" si="82"/>
        <v>0</v>
      </c>
      <c r="CT175" s="38">
        <f t="shared" si="83"/>
        <v>0</v>
      </c>
      <c r="CU175" s="38">
        <f t="shared" si="84"/>
        <v>460</v>
      </c>
      <c r="CV175" s="118">
        <f t="shared" si="88"/>
        <v>1.7272727272727273</v>
      </c>
      <c r="CW175" s="118">
        <f t="shared" si="89"/>
        <v>0.58109504132231415</v>
      </c>
      <c r="CZ175" s="118">
        <f t="shared" si="90"/>
        <v>0.98238690576220455</v>
      </c>
      <c r="DE175" s="125">
        <f t="shared" si="91"/>
        <v>0.79953283252729768</v>
      </c>
    </row>
    <row r="176" spans="1:109" s="38" customFormat="1" x14ac:dyDescent="0.25">
      <c r="A176" s="38">
        <v>173</v>
      </c>
      <c r="B176" s="38" t="s">
        <v>514</v>
      </c>
      <c r="E176" s="38" t="s">
        <v>514</v>
      </c>
      <c r="F176" s="120" t="s">
        <v>171</v>
      </c>
      <c r="G176" s="118" t="s">
        <v>630</v>
      </c>
      <c r="H176" s="38">
        <v>300</v>
      </c>
      <c r="I176" s="38">
        <v>300</v>
      </c>
      <c r="J176" s="38">
        <v>300</v>
      </c>
      <c r="K176" s="38">
        <v>12.16</v>
      </c>
      <c r="L176" s="38">
        <v>12.16</v>
      </c>
      <c r="M176" s="38">
        <v>7.04</v>
      </c>
      <c r="N176" s="38">
        <v>0</v>
      </c>
      <c r="O176" s="38">
        <v>0</v>
      </c>
      <c r="P176" s="163">
        <v>11877.772369771981</v>
      </c>
      <c r="Q176" s="39">
        <f t="shared" si="85"/>
        <v>4</v>
      </c>
      <c r="R176" s="40">
        <f t="shared" si="63"/>
        <v>1</v>
      </c>
      <c r="S176" s="40">
        <f t="shared" si="64"/>
        <v>1</v>
      </c>
      <c r="T176" s="120" t="s">
        <v>208</v>
      </c>
      <c r="W176" s="118">
        <v>1</v>
      </c>
      <c r="X176" s="38">
        <v>0</v>
      </c>
      <c r="Y176" s="38">
        <v>0</v>
      </c>
      <c r="Z176" s="94">
        <v>517.05574527510373</v>
      </c>
      <c r="AA176" s="125">
        <v>0</v>
      </c>
      <c r="AB176" s="125">
        <v>0</v>
      </c>
      <c r="AE176" s="38">
        <v>20</v>
      </c>
      <c r="AF176" s="138">
        <v>460</v>
      </c>
      <c r="AG176" s="124">
        <v>210000</v>
      </c>
      <c r="AH176" s="94">
        <v>5.2115</v>
      </c>
      <c r="AI176" s="97">
        <v>4.6455604953325906</v>
      </c>
      <c r="AJ176" s="97">
        <v>8.2175319601938224</v>
      </c>
      <c r="AK176" s="125">
        <v>3.6753399999999998</v>
      </c>
      <c r="AL176" s="121">
        <v>0.79953283252729768</v>
      </c>
      <c r="AM176" s="114">
        <v>0.50972482009077624</v>
      </c>
      <c r="AN176" s="118">
        <f t="shared" si="86"/>
        <v>0.40754172921664555</v>
      </c>
      <c r="AO176" s="114">
        <v>0.44725594227117693</v>
      </c>
      <c r="AP176" s="177">
        <v>0.79736474772342081</v>
      </c>
      <c r="AQ176" s="173">
        <v>1.33</v>
      </c>
      <c r="AR176" s="94">
        <v>1</v>
      </c>
      <c r="AT176" s="97">
        <v>1</v>
      </c>
      <c r="AU176" s="38">
        <v>1</v>
      </c>
      <c r="AW176" s="38">
        <v>0.87</v>
      </c>
      <c r="BA176" s="38">
        <f t="shared" si="65"/>
        <v>0.79736474772342081</v>
      </c>
      <c r="BB176" s="79"/>
      <c r="BC176" s="94">
        <v>1</v>
      </c>
      <c r="BD176" s="94"/>
      <c r="BE176" s="97">
        <v>1</v>
      </c>
      <c r="BF176" s="38">
        <v>1</v>
      </c>
      <c r="BG176" s="40">
        <f t="shared" si="66"/>
        <v>1</v>
      </c>
      <c r="BH176" s="94"/>
      <c r="BI176" s="94"/>
      <c r="BJ176" s="94"/>
      <c r="BK176" s="40">
        <f t="shared" si="67"/>
        <v>1</v>
      </c>
      <c r="BL176" s="73"/>
      <c r="BM176" s="94">
        <v>1</v>
      </c>
      <c r="BO176" s="97">
        <v>1</v>
      </c>
      <c r="BP176" s="38">
        <v>1</v>
      </c>
      <c r="BQ176" s="40">
        <f t="shared" si="68"/>
        <v>1</v>
      </c>
      <c r="BR176" s="94">
        <v>1</v>
      </c>
      <c r="BS176" s="94">
        <v>1</v>
      </c>
      <c r="BT176" s="94">
        <v>1</v>
      </c>
      <c r="BU176" s="40">
        <f t="shared" si="69"/>
        <v>1</v>
      </c>
      <c r="BV176" s="82">
        <v>1</v>
      </c>
      <c r="BW176" s="94">
        <v>1</v>
      </c>
      <c r="BX176" s="48"/>
      <c r="BY176" s="97">
        <v>1</v>
      </c>
      <c r="BZ176" s="48">
        <v>1</v>
      </c>
      <c r="CA176" s="40">
        <f t="shared" si="70"/>
        <v>1</v>
      </c>
      <c r="CB176" s="94">
        <v>1</v>
      </c>
      <c r="CC176" s="94">
        <v>1</v>
      </c>
      <c r="CD176" s="94">
        <v>1</v>
      </c>
      <c r="CE176" s="40">
        <f t="shared" si="71"/>
        <v>1</v>
      </c>
      <c r="CF176" s="73"/>
      <c r="CG176" s="41">
        <f t="shared" si="72"/>
        <v>9236.7872000000007</v>
      </c>
      <c r="CH176" s="41">
        <f t="shared" si="73"/>
        <v>163503270.45860004</v>
      </c>
      <c r="CI176" s="41">
        <f t="shared" si="74"/>
        <v>54728015.709907629</v>
      </c>
      <c r="CJ176" s="41">
        <f t="shared" si="75"/>
        <v>1090021.8030573337</v>
      </c>
      <c r="CK176" s="41">
        <f t="shared" si="76"/>
        <v>364853.43806605088</v>
      </c>
      <c r="CL176" s="68">
        <f t="shared" si="77"/>
        <v>1183799.3738239999</v>
      </c>
      <c r="CM176" s="41">
        <f t="shared" si="78"/>
        <v>550615.78547200002</v>
      </c>
      <c r="CN176" s="41" t="str">
        <f t="shared" si="87"/>
        <v/>
      </c>
      <c r="CO176" s="39">
        <f t="shared" si="79"/>
        <v>1133413521407.9998</v>
      </c>
      <c r="CP176" s="78">
        <f t="shared" si="80"/>
        <v>0.44725594227117699</v>
      </c>
      <c r="CQ176" s="38">
        <f t="shared" si="81"/>
        <v>0</v>
      </c>
      <c r="CR176" s="38">
        <f t="shared" si="82"/>
        <v>0</v>
      </c>
      <c r="CT176" s="38">
        <f t="shared" si="83"/>
        <v>0</v>
      </c>
      <c r="CU176" s="38">
        <f t="shared" si="84"/>
        <v>460</v>
      </c>
      <c r="CV176" s="118">
        <f t="shared" si="88"/>
        <v>1.7272727272727273</v>
      </c>
      <c r="CW176" s="118">
        <f t="shared" si="89"/>
        <v>0.58109504132231415</v>
      </c>
      <c r="CZ176" s="118">
        <f t="shared" si="90"/>
        <v>1.0974482125569518</v>
      </c>
      <c r="DE176" s="125">
        <f t="shared" si="91"/>
        <v>0.79953283252729768</v>
      </c>
    </row>
    <row r="177" spans="1:109" s="38" customFormat="1" x14ac:dyDescent="0.25">
      <c r="A177" s="38">
        <v>174</v>
      </c>
      <c r="B177" s="38" t="s">
        <v>515</v>
      </c>
      <c r="E177" s="38" t="s">
        <v>515</v>
      </c>
      <c r="F177" s="120" t="s">
        <v>171</v>
      </c>
      <c r="G177" s="118" t="s">
        <v>630</v>
      </c>
      <c r="H177" s="38">
        <v>300</v>
      </c>
      <c r="I177" s="38">
        <v>300</v>
      </c>
      <c r="J177" s="38">
        <v>300</v>
      </c>
      <c r="K177" s="38">
        <v>12.16</v>
      </c>
      <c r="L177" s="38">
        <v>12.16</v>
      </c>
      <c r="M177" s="38">
        <v>7.04</v>
      </c>
      <c r="N177" s="38">
        <v>0</v>
      </c>
      <c r="O177" s="38">
        <v>0</v>
      </c>
      <c r="P177" s="163">
        <v>14914.195381593387</v>
      </c>
      <c r="Q177" s="39">
        <f t="shared" si="85"/>
        <v>4</v>
      </c>
      <c r="R177" s="40">
        <f t="shared" si="63"/>
        <v>1</v>
      </c>
      <c r="S177" s="40">
        <f t="shared" si="64"/>
        <v>1</v>
      </c>
      <c r="T177" s="120" t="s">
        <v>208</v>
      </c>
      <c r="W177" s="118">
        <v>1</v>
      </c>
      <c r="X177" s="38">
        <v>0</v>
      </c>
      <c r="Y177" s="38">
        <v>0</v>
      </c>
      <c r="Z177" s="94">
        <v>371.17005011692078</v>
      </c>
      <c r="AA177" s="125">
        <v>0</v>
      </c>
      <c r="AB177" s="125">
        <v>0</v>
      </c>
      <c r="AE177" s="38">
        <v>20</v>
      </c>
      <c r="AF177" s="138">
        <v>460</v>
      </c>
      <c r="AG177" s="124">
        <v>210000</v>
      </c>
      <c r="AH177" s="94">
        <v>5.2115</v>
      </c>
      <c r="AI177" s="97">
        <v>4.1046194824092677</v>
      </c>
      <c r="AJ177" s="97">
        <v>11.447373274491206</v>
      </c>
      <c r="AK177" s="125">
        <v>3.5762</v>
      </c>
      <c r="AL177" s="121">
        <v>0.79953283252729768</v>
      </c>
      <c r="AM177" s="114">
        <v>0.34035318903088446</v>
      </c>
      <c r="AN177" s="118">
        <f t="shared" si="86"/>
        <v>0.27212354928556182</v>
      </c>
      <c r="AO177" s="114">
        <v>0.31240354570851969</v>
      </c>
      <c r="AP177" s="177">
        <v>0.79736474772342081</v>
      </c>
      <c r="AQ177" s="173">
        <v>1.67</v>
      </c>
      <c r="AR177" s="94">
        <v>1</v>
      </c>
      <c r="AT177" s="97">
        <v>1</v>
      </c>
      <c r="AU177" s="38">
        <v>1</v>
      </c>
      <c r="AW177" s="38">
        <v>0.87</v>
      </c>
      <c r="BA177" s="38">
        <f t="shared" si="65"/>
        <v>0.79736474772342081</v>
      </c>
      <c r="BB177" s="79"/>
      <c r="BC177" s="94">
        <v>1</v>
      </c>
      <c r="BD177" s="94"/>
      <c r="BE177" s="97">
        <v>1</v>
      </c>
      <c r="BF177" s="38">
        <v>1</v>
      </c>
      <c r="BG177" s="40">
        <f t="shared" si="66"/>
        <v>1</v>
      </c>
      <c r="BH177" s="94"/>
      <c r="BI177" s="94"/>
      <c r="BJ177" s="94"/>
      <c r="BK177" s="40">
        <f t="shared" si="67"/>
        <v>1</v>
      </c>
      <c r="BL177" s="73"/>
      <c r="BM177" s="94">
        <v>1</v>
      </c>
      <c r="BO177" s="97">
        <v>1</v>
      </c>
      <c r="BP177" s="38">
        <v>1</v>
      </c>
      <c r="BQ177" s="40">
        <f t="shared" si="68"/>
        <v>1</v>
      </c>
      <c r="BR177" s="94">
        <v>1</v>
      </c>
      <c r="BS177" s="94">
        <v>1</v>
      </c>
      <c r="BT177" s="94">
        <v>1</v>
      </c>
      <c r="BU177" s="40">
        <f t="shared" si="69"/>
        <v>1</v>
      </c>
      <c r="BV177" s="82">
        <v>1</v>
      </c>
      <c r="BW177" s="94">
        <v>1</v>
      </c>
      <c r="BX177" s="48"/>
      <c r="BY177" s="97">
        <v>1</v>
      </c>
      <c r="BZ177" s="48">
        <v>1</v>
      </c>
      <c r="CA177" s="40">
        <f t="shared" si="70"/>
        <v>1</v>
      </c>
      <c r="CB177" s="94">
        <v>1</v>
      </c>
      <c r="CC177" s="94">
        <v>1</v>
      </c>
      <c r="CD177" s="94">
        <v>1</v>
      </c>
      <c r="CE177" s="40">
        <f t="shared" si="71"/>
        <v>1</v>
      </c>
      <c r="CF177" s="73"/>
      <c r="CG177" s="41">
        <f t="shared" si="72"/>
        <v>9236.7872000000007</v>
      </c>
      <c r="CH177" s="41">
        <f t="shared" si="73"/>
        <v>163503270.45860004</v>
      </c>
      <c r="CI177" s="41">
        <f t="shared" si="74"/>
        <v>54728015.709907629</v>
      </c>
      <c r="CJ177" s="41">
        <f t="shared" si="75"/>
        <v>1090021.8030573337</v>
      </c>
      <c r="CK177" s="41">
        <f t="shared" si="76"/>
        <v>364853.43806605088</v>
      </c>
      <c r="CL177" s="68">
        <f t="shared" si="77"/>
        <v>1183799.3738239999</v>
      </c>
      <c r="CM177" s="41">
        <f t="shared" si="78"/>
        <v>550615.78547200002</v>
      </c>
      <c r="CN177" s="41" t="str">
        <f t="shared" si="87"/>
        <v/>
      </c>
      <c r="CO177" s="39">
        <f t="shared" si="79"/>
        <v>1133413521407.9998</v>
      </c>
      <c r="CP177" s="78">
        <f t="shared" si="80"/>
        <v>0.31240354570851964</v>
      </c>
      <c r="CQ177" s="38">
        <f t="shared" si="81"/>
        <v>0</v>
      </c>
      <c r="CR177" s="38">
        <f t="shared" si="82"/>
        <v>0</v>
      </c>
      <c r="CT177" s="38">
        <f t="shared" si="83"/>
        <v>0</v>
      </c>
      <c r="CU177" s="38">
        <f t="shared" si="84"/>
        <v>460</v>
      </c>
      <c r="CV177" s="118">
        <f t="shared" si="88"/>
        <v>1.7272727272727273</v>
      </c>
      <c r="CW177" s="118">
        <f t="shared" si="89"/>
        <v>0.58109504132231415</v>
      </c>
      <c r="CZ177" s="118">
        <f t="shared" si="90"/>
        <v>1.1480209872637253</v>
      </c>
      <c r="DE177" s="125">
        <f t="shared" si="91"/>
        <v>0.79953283252729768</v>
      </c>
    </row>
    <row r="178" spans="1:109" s="38" customFormat="1" x14ac:dyDescent="0.25">
      <c r="A178" s="38">
        <v>175</v>
      </c>
      <c r="B178" s="38" t="s">
        <v>516</v>
      </c>
      <c r="E178" s="38" t="s">
        <v>516</v>
      </c>
      <c r="F178" s="120" t="s">
        <v>171</v>
      </c>
      <c r="G178" s="118" t="s">
        <v>630</v>
      </c>
      <c r="H178" s="38">
        <v>300</v>
      </c>
      <c r="I178" s="38">
        <v>300</v>
      </c>
      <c r="J178" s="38">
        <v>300</v>
      </c>
      <c r="K178" s="38">
        <v>12.16</v>
      </c>
      <c r="L178" s="38">
        <v>12.16</v>
      </c>
      <c r="M178" s="38">
        <v>7.04</v>
      </c>
      <c r="N178" s="38">
        <v>0</v>
      </c>
      <c r="O178" s="38">
        <v>0</v>
      </c>
      <c r="P178" s="163">
        <v>17861.311834243577</v>
      </c>
      <c r="Q178" s="39">
        <f t="shared" si="85"/>
        <v>4</v>
      </c>
      <c r="R178" s="40">
        <f t="shared" si="63"/>
        <v>1</v>
      </c>
      <c r="S178" s="40">
        <f t="shared" si="64"/>
        <v>1</v>
      </c>
      <c r="T178" s="120" t="s">
        <v>208</v>
      </c>
      <c r="W178" s="118">
        <v>1</v>
      </c>
      <c r="X178" s="38">
        <v>0</v>
      </c>
      <c r="Y178" s="38">
        <v>0</v>
      </c>
      <c r="Z178" s="94">
        <v>277.06164924787112</v>
      </c>
      <c r="AA178" s="125">
        <v>0</v>
      </c>
      <c r="AB178" s="125">
        <v>0</v>
      </c>
      <c r="AE178" s="38">
        <v>20</v>
      </c>
      <c r="AF178" s="138">
        <v>460</v>
      </c>
      <c r="AG178" s="124">
        <v>210000</v>
      </c>
      <c r="AH178" s="94">
        <v>5.2115</v>
      </c>
      <c r="AI178" s="97">
        <v>3.8339139714341477</v>
      </c>
      <c r="AJ178" s="97">
        <v>15.335655885736587</v>
      </c>
      <c r="AK178" s="125">
        <v>3.3670900000000001</v>
      </c>
      <c r="AL178" s="121">
        <v>0.79953283252729768</v>
      </c>
      <c r="AM178" s="114">
        <v>0.24178946291098924</v>
      </c>
      <c r="AN178" s="118">
        <f t="shared" si="86"/>
        <v>0.19331861415647722</v>
      </c>
      <c r="AO178" s="114">
        <v>0.2195595692214031</v>
      </c>
      <c r="AP178" s="177">
        <v>0.79736474772342081</v>
      </c>
      <c r="AQ178" s="173">
        <v>2</v>
      </c>
      <c r="AR178" s="94">
        <v>1</v>
      </c>
      <c r="AT178" s="97">
        <v>1</v>
      </c>
      <c r="AU178" s="38">
        <v>1</v>
      </c>
      <c r="AW178" s="38">
        <v>0.87</v>
      </c>
      <c r="BA178" s="38">
        <f t="shared" si="65"/>
        <v>0.79736474772342081</v>
      </c>
      <c r="BB178" s="79"/>
      <c r="BC178" s="94">
        <v>1</v>
      </c>
      <c r="BD178" s="94"/>
      <c r="BE178" s="97">
        <v>1</v>
      </c>
      <c r="BF178" s="38">
        <v>1</v>
      </c>
      <c r="BG178" s="40">
        <f t="shared" si="66"/>
        <v>1</v>
      </c>
      <c r="BH178" s="94"/>
      <c r="BI178" s="94"/>
      <c r="BJ178" s="94"/>
      <c r="BK178" s="40">
        <f t="shared" si="67"/>
        <v>1</v>
      </c>
      <c r="BL178" s="73"/>
      <c r="BM178" s="94">
        <v>1</v>
      </c>
      <c r="BO178" s="97">
        <v>1</v>
      </c>
      <c r="BP178" s="38">
        <v>1</v>
      </c>
      <c r="BQ178" s="40">
        <f t="shared" si="68"/>
        <v>1</v>
      </c>
      <c r="BR178" s="94">
        <v>1</v>
      </c>
      <c r="BS178" s="94">
        <v>1</v>
      </c>
      <c r="BT178" s="94">
        <v>1</v>
      </c>
      <c r="BU178" s="40">
        <f t="shared" si="69"/>
        <v>1</v>
      </c>
      <c r="BV178" s="82">
        <v>1</v>
      </c>
      <c r="BW178" s="94">
        <v>1</v>
      </c>
      <c r="BX178" s="48"/>
      <c r="BY178" s="97">
        <v>1</v>
      </c>
      <c r="BZ178" s="48">
        <v>1</v>
      </c>
      <c r="CA178" s="40">
        <f t="shared" si="70"/>
        <v>1</v>
      </c>
      <c r="CB178" s="94">
        <v>1</v>
      </c>
      <c r="CC178" s="94">
        <v>1</v>
      </c>
      <c r="CD178" s="94">
        <v>1</v>
      </c>
      <c r="CE178" s="40">
        <f t="shared" si="71"/>
        <v>1</v>
      </c>
      <c r="CF178" s="73"/>
      <c r="CG178" s="41">
        <f t="shared" si="72"/>
        <v>9236.7872000000007</v>
      </c>
      <c r="CH178" s="41">
        <f t="shared" si="73"/>
        <v>163503270.45860004</v>
      </c>
      <c r="CI178" s="41">
        <f t="shared" si="74"/>
        <v>54728015.709907629</v>
      </c>
      <c r="CJ178" s="41">
        <f t="shared" si="75"/>
        <v>1090021.8030573337</v>
      </c>
      <c r="CK178" s="41">
        <f t="shared" si="76"/>
        <v>364853.43806605088</v>
      </c>
      <c r="CL178" s="68">
        <f t="shared" si="77"/>
        <v>1183799.3738239999</v>
      </c>
      <c r="CM178" s="41">
        <f t="shared" si="78"/>
        <v>550615.78547200002</v>
      </c>
      <c r="CN178" s="41" t="str">
        <f t="shared" si="87"/>
        <v/>
      </c>
      <c r="CO178" s="39">
        <f t="shared" si="79"/>
        <v>1133413521407.9998</v>
      </c>
      <c r="CP178" s="78">
        <f t="shared" si="80"/>
        <v>0.2195595692214031</v>
      </c>
      <c r="CQ178" s="38">
        <f t="shared" si="81"/>
        <v>0</v>
      </c>
      <c r="CR178" s="38">
        <f t="shared" si="82"/>
        <v>0</v>
      </c>
      <c r="CT178" s="38">
        <f t="shared" si="83"/>
        <v>0</v>
      </c>
      <c r="CU178" s="38">
        <f t="shared" si="84"/>
        <v>460</v>
      </c>
      <c r="CV178" s="118">
        <f t="shared" si="88"/>
        <v>1.7272727272727273</v>
      </c>
      <c r="CW178" s="118">
        <f t="shared" si="89"/>
        <v>0.58109504132231415</v>
      </c>
      <c r="CZ178" s="118">
        <f t="shared" si="90"/>
        <v>1.1357394122621103</v>
      </c>
      <c r="DE178" s="125">
        <f t="shared" si="91"/>
        <v>0.79953283252729768</v>
      </c>
    </row>
    <row r="179" spans="1:109" s="38" customFormat="1" x14ac:dyDescent="0.25">
      <c r="A179" s="38">
        <v>176</v>
      </c>
      <c r="B179" s="38" t="s">
        <v>517</v>
      </c>
      <c r="C179" s="109"/>
      <c r="E179" s="38" t="s">
        <v>517</v>
      </c>
      <c r="F179" s="120" t="s">
        <v>171</v>
      </c>
      <c r="G179" s="118" t="s">
        <v>630</v>
      </c>
      <c r="H179" s="38">
        <v>300</v>
      </c>
      <c r="I179" s="38">
        <v>300</v>
      </c>
      <c r="J179" s="38">
        <v>300</v>
      </c>
      <c r="K179" s="38">
        <v>12.16</v>
      </c>
      <c r="L179" s="38">
        <v>12.16</v>
      </c>
      <c r="M179" s="38">
        <v>7.04</v>
      </c>
      <c r="N179" s="38">
        <v>0</v>
      </c>
      <c r="O179" s="38">
        <v>0</v>
      </c>
      <c r="P179" s="163">
        <v>22326.639792804472</v>
      </c>
      <c r="Q179" s="39">
        <f t="shared" si="85"/>
        <v>4</v>
      </c>
      <c r="R179" s="40">
        <f t="shared" si="63"/>
        <v>1</v>
      </c>
      <c r="S179" s="40">
        <f t="shared" si="64"/>
        <v>1</v>
      </c>
      <c r="T179" s="120" t="s">
        <v>208</v>
      </c>
      <c r="W179" s="118">
        <v>1</v>
      </c>
      <c r="X179" s="38">
        <v>0</v>
      </c>
      <c r="Y179" s="38">
        <v>0</v>
      </c>
      <c r="Z179" s="94">
        <v>188.49738275896217</v>
      </c>
      <c r="AA179" s="125">
        <v>0</v>
      </c>
      <c r="AB179" s="125">
        <v>0</v>
      </c>
      <c r="AE179" s="38">
        <v>20</v>
      </c>
      <c r="AF179" s="138">
        <v>460</v>
      </c>
      <c r="AG179" s="124">
        <v>210000</v>
      </c>
      <c r="AH179" s="94">
        <v>5.2115</v>
      </c>
      <c r="AI179" s="97">
        <v>3.6065622130643487</v>
      </c>
      <c r="AJ179" s="97">
        <v>22.541013831652176</v>
      </c>
      <c r="AK179" s="125">
        <v>3.1710699999999998</v>
      </c>
      <c r="AL179" s="121">
        <v>0.79953283252729768</v>
      </c>
      <c r="AM179" s="114">
        <v>0.15564472947856078</v>
      </c>
      <c r="AN179" s="118">
        <f t="shared" si="86"/>
        <v>0.12444307142793869</v>
      </c>
      <c r="AO179" s="114">
        <v>0.14068000772650124</v>
      </c>
      <c r="AP179" s="177">
        <v>0.79736474772342081</v>
      </c>
      <c r="AQ179" s="173">
        <v>2.5</v>
      </c>
      <c r="AR179" s="94">
        <v>1</v>
      </c>
      <c r="AT179" s="97">
        <v>1</v>
      </c>
      <c r="AU179" s="38">
        <v>1</v>
      </c>
      <c r="AW179" s="38">
        <v>0.87</v>
      </c>
      <c r="BA179" s="38">
        <f t="shared" si="65"/>
        <v>0.79736474772342081</v>
      </c>
      <c r="BB179" s="79"/>
      <c r="BC179" s="94">
        <v>1</v>
      </c>
      <c r="BD179" s="94"/>
      <c r="BE179" s="97">
        <v>1</v>
      </c>
      <c r="BF179" s="38">
        <v>1</v>
      </c>
      <c r="BG179" s="40">
        <f t="shared" si="66"/>
        <v>1</v>
      </c>
      <c r="BH179" s="94"/>
      <c r="BI179" s="94"/>
      <c r="BJ179" s="94"/>
      <c r="BK179" s="40">
        <f t="shared" si="67"/>
        <v>1</v>
      </c>
      <c r="BL179" s="73"/>
      <c r="BM179" s="94">
        <v>1</v>
      </c>
      <c r="BO179" s="97">
        <v>1</v>
      </c>
      <c r="BP179" s="38">
        <v>1</v>
      </c>
      <c r="BQ179" s="40">
        <f t="shared" si="68"/>
        <v>1</v>
      </c>
      <c r="BR179" s="94">
        <v>1</v>
      </c>
      <c r="BS179" s="94">
        <v>1</v>
      </c>
      <c r="BT179" s="94">
        <v>1</v>
      </c>
      <c r="BU179" s="40">
        <f t="shared" si="69"/>
        <v>1</v>
      </c>
      <c r="BV179" s="82">
        <v>1</v>
      </c>
      <c r="BW179" s="94">
        <v>1</v>
      </c>
      <c r="BX179" s="48"/>
      <c r="BY179" s="97">
        <v>1</v>
      </c>
      <c r="BZ179" s="48">
        <v>1</v>
      </c>
      <c r="CA179" s="40">
        <f t="shared" si="70"/>
        <v>1</v>
      </c>
      <c r="CB179" s="94">
        <v>1</v>
      </c>
      <c r="CC179" s="94">
        <v>1</v>
      </c>
      <c r="CD179" s="94">
        <v>1</v>
      </c>
      <c r="CE179" s="40">
        <f t="shared" si="71"/>
        <v>1</v>
      </c>
      <c r="CF179" s="73"/>
      <c r="CG179" s="41">
        <f t="shared" si="72"/>
        <v>9236.7872000000007</v>
      </c>
      <c r="CH179" s="41">
        <f t="shared" si="73"/>
        <v>163503270.45860004</v>
      </c>
      <c r="CI179" s="41">
        <f t="shared" si="74"/>
        <v>54728015.709907629</v>
      </c>
      <c r="CJ179" s="41">
        <f t="shared" si="75"/>
        <v>1090021.8030573337</v>
      </c>
      <c r="CK179" s="41">
        <f t="shared" si="76"/>
        <v>364853.43806605088</v>
      </c>
      <c r="CL179" s="68">
        <f t="shared" si="77"/>
        <v>1183799.3738239999</v>
      </c>
      <c r="CM179" s="41">
        <f t="shared" si="78"/>
        <v>550615.78547200002</v>
      </c>
      <c r="CN179" s="41" t="str">
        <f t="shared" si="87"/>
        <v/>
      </c>
      <c r="CO179" s="39">
        <f t="shared" si="79"/>
        <v>1133413521407.9998</v>
      </c>
      <c r="CP179" s="78">
        <f t="shared" si="80"/>
        <v>0.14068000772650127</v>
      </c>
      <c r="CQ179" s="38">
        <f t="shared" si="81"/>
        <v>0</v>
      </c>
      <c r="CR179" s="38">
        <f t="shared" si="82"/>
        <v>0</v>
      </c>
      <c r="CT179" s="38">
        <f t="shared" si="83"/>
        <v>0</v>
      </c>
      <c r="CU179" s="38">
        <f t="shared" si="84"/>
        <v>460</v>
      </c>
      <c r="CV179" s="118">
        <f t="shared" si="88"/>
        <v>1.7272727272727273</v>
      </c>
      <c r="CW179" s="118">
        <f t="shared" si="89"/>
        <v>0.58109504132231415</v>
      </c>
      <c r="CZ179" s="118">
        <f t="shared" si="90"/>
        <v>1.1304768205433189</v>
      </c>
      <c r="DE179" s="125">
        <f t="shared" si="91"/>
        <v>0.79953283252729768</v>
      </c>
    </row>
    <row r="180" spans="1:109" s="38" customFormat="1" x14ac:dyDescent="0.25">
      <c r="A180" s="38">
        <v>177</v>
      </c>
      <c r="B180" s="38" t="s">
        <v>518</v>
      </c>
      <c r="C180" s="109"/>
      <c r="E180" s="38" t="s">
        <v>518</v>
      </c>
      <c r="F180" s="120" t="s">
        <v>171</v>
      </c>
      <c r="G180" s="118" t="s">
        <v>630</v>
      </c>
      <c r="H180" s="38">
        <v>300</v>
      </c>
      <c r="I180" s="38">
        <v>300</v>
      </c>
      <c r="J180" s="38">
        <v>300</v>
      </c>
      <c r="K180" s="38">
        <v>8.74</v>
      </c>
      <c r="L180" s="38">
        <v>8.74</v>
      </c>
      <c r="M180" s="38">
        <v>5.0600000000000005</v>
      </c>
      <c r="N180" s="38">
        <v>0</v>
      </c>
      <c r="O180" s="38">
        <v>0</v>
      </c>
      <c r="P180" s="163">
        <v>2708.8188548432568</v>
      </c>
      <c r="Q180" s="39">
        <f t="shared" si="85"/>
        <v>4</v>
      </c>
      <c r="R180" s="40">
        <f t="shared" si="63"/>
        <v>1</v>
      </c>
      <c r="S180" s="40">
        <f t="shared" si="64"/>
        <v>1</v>
      </c>
      <c r="T180" s="120" t="s">
        <v>208</v>
      </c>
      <c r="W180" s="118">
        <v>1</v>
      </c>
      <c r="X180" s="38">
        <v>0</v>
      </c>
      <c r="Y180" s="38">
        <v>0</v>
      </c>
      <c r="Z180" s="94">
        <v>858.22294564395941</v>
      </c>
      <c r="AA180" s="125">
        <v>0</v>
      </c>
      <c r="AB180" s="125">
        <v>0</v>
      </c>
      <c r="AE180" s="38">
        <v>20</v>
      </c>
      <c r="AF180" s="138">
        <v>460</v>
      </c>
      <c r="AG180" s="124">
        <v>210000</v>
      </c>
      <c r="AH180" s="94">
        <v>2.6804999999999999</v>
      </c>
      <c r="AI180" s="97">
        <v>39.744057021564871</v>
      </c>
      <c r="AJ180" s="97">
        <v>3.5769651319408382</v>
      </c>
      <c r="AK180" s="125">
        <v>2.28972</v>
      </c>
      <c r="AL180" s="121">
        <v>0.66206942736160623</v>
      </c>
      <c r="AM180" s="114">
        <v>1.1604893665115708</v>
      </c>
      <c r="AN180" s="118">
        <f t="shared" si="86"/>
        <v>0.76832453034554882</v>
      </c>
      <c r="AO180" s="114">
        <v>0.64012924799119097</v>
      </c>
      <c r="AP180" s="177">
        <v>1.1084862818305572</v>
      </c>
      <c r="AQ180" s="173">
        <v>0.3</v>
      </c>
      <c r="AR180" s="94">
        <v>1</v>
      </c>
      <c r="AT180" s="97">
        <v>1</v>
      </c>
      <c r="AU180" s="38">
        <v>1</v>
      </c>
      <c r="AW180" s="38">
        <v>0.87</v>
      </c>
      <c r="BA180" s="38">
        <f t="shared" si="65"/>
        <v>1.1084862818305572</v>
      </c>
      <c r="BB180" s="79"/>
      <c r="BC180" s="94">
        <v>1</v>
      </c>
      <c r="BD180" s="94"/>
      <c r="BE180" s="97">
        <v>1</v>
      </c>
      <c r="BF180" s="38">
        <v>1</v>
      </c>
      <c r="BG180" s="40">
        <f t="shared" si="66"/>
        <v>1</v>
      </c>
      <c r="BH180" s="94"/>
      <c r="BI180" s="94"/>
      <c r="BJ180" s="94"/>
      <c r="BK180" s="40">
        <f t="shared" si="67"/>
        <v>1</v>
      </c>
      <c r="BL180" s="73"/>
      <c r="BM180" s="94">
        <v>1</v>
      </c>
      <c r="BO180" s="97">
        <v>1</v>
      </c>
      <c r="BP180" s="38">
        <v>1</v>
      </c>
      <c r="BQ180" s="40">
        <f t="shared" si="68"/>
        <v>1</v>
      </c>
      <c r="BR180" s="94">
        <v>1</v>
      </c>
      <c r="BS180" s="94">
        <v>1</v>
      </c>
      <c r="BT180" s="94">
        <v>1</v>
      </c>
      <c r="BU180" s="40">
        <f t="shared" si="69"/>
        <v>1</v>
      </c>
      <c r="BV180" s="82">
        <v>1</v>
      </c>
      <c r="BW180" s="94">
        <v>1</v>
      </c>
      <c r="BX180" s="48"/>
      <c r="BY180" s="97">
        <v>1</v>
      </c>
      <c r="BZ180" s="48">
        <v>1</v>
      </c>
      <c r="CA180" s="40">
        <f t="shared" si="70"/>
        <v>1</v>
      </c>
      <c r="CB180" s="94">
        <v>1</v>
      </c>
      <c r="CC180" s="94">
        <v>1</v>
      </c>
      <c r="CD180" s="94">
        <v>1</v>
      </c>
      <c r="CE180" s="40">
        <f t="shared" si="71"/>
        <v>1</v>
      </c>
      <c r="CF180" s="73"/>
      <c r="CG180" s="41">
        <f t="shared" si="72"/>
        <v>6673.5511999999999</v>
      </c>
      <c r="CH180" s="41">
        <f t="shared" si="73"/>
        <v>120757247.77108184</v>
      </c>
      <c r="CI180" s="41">
        <f t="shared" si="74"/>
        <v>39333050.138092026</v>
      </c>
      <c r="CJ180" s="41">
        <f t="shared" si="75"/>
        <v>805048.3184738789</v>
      </c>
      <c r="CK180" s="41">
        <f t="shared" si="76"/>
        <v>262220.33425394684</v>
      </c>
      <c r="CL180" s="68">
        <f t="shared" si="77"/>
        <v>864652.92125599994</v>
      </c>
      <c r="CM180" s="41">
        <f t="shared" si="78"/>
        <v>395108.38226799999</v>
      </c>
      <c r="CN180" s="41" t="str">
        <f t="shared" si="87"/>
        <v/>
      </c>
      <c r="CO180" s="39">
        <f t="shared" si="79"/>
        <v>834114451077</v>
      </c>
      <c r="CP180" s="78">
        <f t="shared" si="80"/>
        <v>0.64012924799119097</v>
      </c>
      <c r="CQ180" s="38">
        <f t="shared" si="81"/>
        <v>0</v>
      </c>
      <c r="CR180" s="38">
        <f t="shared" si="82"/>
        <v>0</v>
      </c>
      <c r="CT180" s="38">
        <f t="shared" si="83"/>
        <v>0</v>
      </c>
      <c r="CU180" s="38">
        <f t="shared" si="84"/>
        <v>460</v>
      </c>
      <c r="CV180" s="118">
        <f t="shared" si="88"/>
        <v>1.7272727272727271</v>
      </c>
      <c r="CW180" s="118">
        <f t="shared" si="89"/>
        <v>0.80848005749191498</v>
      </c>
      <c r="CZ180" s="118">
        <f t="shared" si="90"/>
        <v>0.83314956468108226</v>
      </c>
      <c r="DE180" s="125">
        <f t="shared" si="91"/>
        <v>0.66206942736160623</v>
      </c>
    </row>
    <row r="181" spans="1:109" s="38" customFormat="1" x14ac:dyDescent="0.25">
      <c r="A181" s="38">
        <v>178</v>
      </c>
      <c r="B181" s="38" t="s">
        <v>519</v>
      </c>
      <c r="C181" s="109"/>
      <c r="E181" s="38" t="s">
        <v>519</v>
      </c>
      <c r="F181" s="120" t="s">
        <v>171</v>
      </c>
      <c r="G181" s="118" t="s">
        <v>630</v>
      </c>
      <c r="H181" s="38">
        <v>300</v>
      </c>
      <c r="I181" s="38">
        <v>300</v>
      </c>
      <c r="J181" s="38">
        <v>300</v>
      </c>
      <c r="K181" s="38">
        <v>8.74</v>
      </c>
      <c r="L181" s="38">
        <v>8.74</v>
      </c>
      <c r="M181" s="38">
        <v>5.0600000000000005</v>
      </c>
      <c r="N181" s="38">
        <v>0</v>
      </c>
      <c r="O181" s="38">
        <v>0</v>
      </c>
      <c r="P181" s="163">
        <v>4514.6980914054284</v>
      </c>
      <c r="Q181" s="39">
        <f t="shared" si="85"/>
        <v>4</v>
      </c>
      <c r="R181" s="40">
        <f t="shared" si="63"/>
        <v>1</v>
      </c>
      <c r="S181" s="40">
        <f t="shared" si="64"/>
        <v>1</v>
      </c>
      <c r="T181" s="120" t="s">
        <v>208</v>
      </c>
      <c r="W181" s="118">
        <v>1</v>
      </c>
      <c r="X181" s="38">
        <v>0</v>
      </c>
      <c r="Y181" s="38">
        <v>0</v>
      </c>
      <c r="Z181" s="94">
        <v>785.25653026154237</v>
      </c>
      <c r="AA181" s="125">
        <v>0</v>
      </c>
      <c r="AB181" s="125">
        <v>0</v>
      </c>
      <c r="AE181" s="38">
        <v>20</v>
      </c>
      <c r="AF181" s="138">
        <v>460</v>
      </c>
      <c r="AG181" s="124">
        <v>210000</v>
      </c>
      <c r="AH181" s="94">
        <v>2.6804999999999999</v>
      </c>
      <c r="AI181" s="97">
        <v>15.63735382615687</v>
      </c>
      <c r="AJ181" s="97">
        <v>3.9093384565392184</v>
      </c>
      <c r="AK181" s="125">
        <v>2.29495</v>
      </c>
      <c r="AL181" s="121">
        <v>0.66206942736160623</v>
      </c>
      <c r="AM181" s="114">
        <v>1.0388483998377638</v>
      </c>
      <c r="AN181" s="118">
        <f t="shared" si="86"/>
        <v>0.68778976519610924</v>
      </c>
      <c r="AO181" s="114">
        <v>0.58704305741581353</v>
      </c>
      <c r="AP181" s="177">
        <v>1.1084862818305572</v>
      </c>
      <c r="AQ181" s="173">
        <v>0.5</v>
      </c>
      <c r="AR181" s="94">
        <v>1</v>
      </c>
      <c r="AT181" s="97">
        <v>1</v>
      </c>
      <c r="AU181" s="38">
        <v>1</v>
      </c>
      <c r="AW181" s="38">
        <v>0.87</v>
      </c>
      <c r="BA181" s="38">
        <f t="shared" si="65"/>
        <v>1.1084862818305572</v>
      </c>
      <c r="BB181" s="79"/>
      <c r="BC181" s="94">
        <v>1</v>
      </c>
      <c r="BD181" s="94"/>
      <c r="BE181" s="97">
        <v>1</v>
      </c>
      <c r="BF181" s="38">
        <v>1</v>
      </c>
      <c r="BG181" s="40">
        <f t="shared" si="66"/>
        <v>1</v>
      </c>
      <c r="BH181" s="94"/>
      <c r="BI181" s="94"/>
      <c r="BJ181" s="94"/>
      <c r="BK181" s="40">
        <f t="shared" si="67"/>
        <v>1</v>
      </c>
      <c r="BL181" s="73"/>
      <c r="BM181" s="94">
        <v>1</v>
      </c>
      <c r="BO181" s="97">
        <v>1</v>
      </c>
      <c r="BP181" s="38">
        <v>1</v>
      </c>
      <c r="BQ181" s="40">
        <f t="shared" si="68"/>
        <v>1</v>
      </c>
      <c r="BR181" s="94">
        <v>1</v>
      </c>
      <c r="BS181" s="94">
        <v>1</v>
      </c>
      <c r="BT181" s="94">
        <v>1</v>
      </c>
      <c r="BU181" s="40">
        <f t="shared" si="69"/>
        <v>1</v>
      </c>
      <c r="BV181" s="82">
        <v>1</v>
      </c>
      <c r="BW181" s="94">
        <v>1</v>
      </c>
      <c r="BX181" s="48"/>
      <c r="BY181" s="97">
        <v>1</v>
      </c>
      <c r="BZ181" s="48">
        <v>1</v>
      </c>
      <c r="CA181" s="40">
        <f t="shared" si="70"/>
        <v>1</v>
      </c>
      <c r="CB181" s="94">
        <v>1</v>
      </c>
      <c r="CC181" s="94">
        <v>1</v>
      </c>
      <c r="CD181" s="94">
        <v>1</v>
      </c>
      <c r="CE181" s="40">
        <f t="shared" si="71"/>
        <v>1</v>
      </c>
      <c r="CF181" s="73"/>
      <c r="CG181" s="41">
        <f t="shared" si="72"/>
        <v>6673.5511999999999</v>
      </c>
      <c r="CH181" s="41">
        <f t="shared" si="73"/>
        <v>120757247.77108184</v>
      </c>
      <c r="CI181" s="41">
        <f t="shared" si="74"/>
        <v>39333050.138092026</v>
      </c>
      <c r="CJ181" s="41">
        <f t="shared" si="75"/>
        <v>805048.3184738789</v>
      </c>
      <c r="CK181" s="41">
        <f t="shared" si="76"/>
        <v>262220.33425394684</v>
      </c>
      <c r="CL181" s="68">
        <f t="shared" si="77"/>
        <v>864652.92125599994</v>
      </c>
      <c r="CM181" s="41">
        <f t="shared" si="78"/>
        <v>395108.38226799999</v>
      </c>
      <c r="CN181" s="41" t="str">
        <f t="shared" si="87"/>
        <v/>
      </c>
      <c r="CO181" s="39">
        <f t="shared" si="79"/>
        <v>834114451077</v>
      </c>
      <c r="CP181" s="78">
        <f t="shared" si="80"/>
        <v>0.58704305741581342</v>
      </c>
      <c r="CQ181" s="38">
        <f t="shared" si="81"/>
        <v>0</v>
      </c>
      <c r="CR181" s="38">
        <f t="shared" si="82"/>
        <v>0</v>
      </c>
      <c r="CT181" s="38">
        <f t="shared" si="83"/>
        <v>0</v>
      </c>
      <c r="CU181" s="38">
        <f t="shared" si="84"/>
        <v>460</v>
      </c>
      <c r="CV181" s="118">
        <f t="shared" si="88"/>
        <v>1.7272727272727271</v>
      </c>
      <c r="CW181" s="118">
        <f t="shared" si="89"/>
        <v>0.80848005749191498</v>
      </c>
      <c r="CZ181" s="118">
        <f t="shared" si="90"/>
        <v>0.85352107158563217</v>
      </c>
      <c r="DE181" s="125">
        <f t="shared" si="91"/>
        <v>0.66206942736160623</v>
      </c>
    </row>
    <row r="182" spans="1:109" s="38" customFormat="1" x14ac:dyDescent="0.25">
      <c r="A182" s="38">
        <v>179</v>
      </c>
      <c r="B182" s="38" t="s">
        <v>520</v>
      </c>
      <c r="C182" s="109"/>
      <c r="E182" s="38" t="s">
        <v>520</v>
      </c>
      <c r="F182" s="120" t="s">
        <v>171</v>
      </c>
      <c r="G182" s="118" t="s">
        <v>630</v>
      </c>
      <c r="H182" s="38">
        <v>300</v>
      </c>
      <c r="I182" s="38">
        <v>300</v>
      </c>
      <c r="J182" s="38">
        <v>300</v>
      </c>
      <c r="K182" s="38">
        <v>8.74</v>
      </c>
      <c r="L182" s="38">
        <v>8.74</v>
      </c>
      <c r="M182" s="38">
        <v>5.0600000000000005</v>
      </c>
      <c r="N182" s="38">
        <v>0</v>
      </c>
      <c r="O182" s="38">
        <v>0</v>
      </c>
      <c r="P182" s="163">
        <v>6772.0471371081421</v>
      </c>
      <c r="Q182" s="39">
        <f t="shared" si="85"/>
        <v>4</v>
      </c>
      <c r="R182" s="40">
        <f t="shared" si="63"/>
        <v>1</v>
      </c>
      <c r="S182" s="40">
        <f t="shared" si="64"/>
        <v>1</v>
      </c>
      <c r="T182" s="120" t="s">
        <v>208</v>
      </c>
      <c r="W182" s="118">
        <v>1</v>
      </c>
      <c r="X182" s="38">
        <v>0</v>
      </c>
      <c r="Y182" s="38">
        <v>0</v>
      </c>
      <c r="Z182" s="94">
        <v>685.86379405756531</v>
      </c>
      <c r="AA182" s="125">
        <v>0</v>
      </c>
      <c r="AB182" s="125">
        <v>0</v>
      </c>
      <c r="AE182" s="38">
        <v>20</v>
      </c>
      <c r="AF182" s="138">
        <v>460</v>
      </c>
      <c r="AG182" s="124">
        <v>210000</v>
      </c>
      <c r="AH182" s="94">
        <v>2.6804999999999999</v>
      </c>
      <c r="AI182" s="97">
        <v>7.9570928185839929</v>
      </c>
      <c r="AJ182" s="97">
        <v>4.4758647104534957</v>
      </c>
      <c r="AK182" s="125">
        <v>2.3121700000000001</v>
      </c>
      <c r="AL182" s="121">
        <v>0.66206942736160623</v>
      </c>
      <c r="AM182" s="114">
        <v>0.88932312692639359</v>
      </c>
      <c r="AN182" s="118">
        <f t="shared" si="86"/>
        <v>0.58879365338359047</v>
      </c>
      <c r="AO182" s="114">
        <v>0.51658621284952344</v>
      </c>
      <c r="AP182" s="177">
        <v>1.1084862818305572</v>
      </c>
      <c r="AQ182" s="173">
        <v>0.75</v>
      </c>
      <c r="AR182" s="94">
        <v>1</v>
      </c>
      <c r="AT182" s="97">
        <v>1</v>
      </c>
      <c r="AU182" s="38">
        <v>1</v>
      </c>
      <c r="AW182" s="38">
        <v>0.87</v>
      </c>
      <c r="BA182" s="38">
        <f t="shared" si="65"/>
        <v>1.1084862818305572</v>
      </c>
      <c r="BB182" s="79"/>
      <c r="BC182" s="94">
        <v>1</v>
      </c>
      <c r="BD182" s="94"/>
      <c r="BE182" s="97">
        <v>1</v>
      </c>
      <c r="BF182" s="38">
        <v>1</v>
      </c>
      <c r="BG182" s="40">
        <f t="shared" si="66"/>
        <v>1</v>
      </c>
      <c r="BH182" s="94"/>
      <c r="BI182" s="94"/>
      <c r="BJ182" s="94"/>
      <c r="BK182" s="40">
        <f t="shared" si="67"/>
        <v>1</v>
      </c>
      <c r="BL182" s="73"/>
      <c r="BM182" s="94">
        <v>1</v>
      </c>
      <c r="BO182" s="97">
        <v>1</v>
      </c>
      <c r="BP182" s="38">
        <v>1</v>
      </c>
      <c r="BQ182" s="40">
        <f t="shared" si="68"/>
        <v>1</v>
      </c>
      <c r="BR182" s="94">
        <v>1</v>
      </c>
      <c r="BS182" s="94">
        <v>1</v>
      </c>
      <c r="BT182" s="94">
        <v>1</v>
      </c>
      <c r="BU182" s="40">
        <f t="shared" si="69"/>
        <v>1</v>
      </c>
      <c r="BV182" s="82">
        <v>1</v>
      </c>
      <c r="BW182" s="94">
        <v>1</v>
      </c>
      <c r="BX182" s="48"/>
      <c r="BY182" s="97">
        <v>1</v>
      </c>
      <c r="BZ182" s="48">
        <v>1</v>
      </c>
      <c r="CA182" s="40">
        <f t="shared" si="70"/>
        <v>1</v>
      </c>
      <c r="CB182" s="94">
        <v>1</v>
      </c>
      <c r="CC182" s="94">
        <v>1</v>
      </c>
      <c r="CD182" s="94">
        <v>1</v>
      </c>
      <c r="CE182" s="40">
        <f t="shared" si="71"/>
        <v>1</v>
      </c>
      <c r="CF182" s="73"/>
      <c r="CG182" s="41">
        <f t="shared" si="72"/>
        <v>6673.5511999999999</v>
      </c>
      <c r="CH182" s="41">
        <f t="shared" si="73"/>
        <v>120757247.77108184</v>
      </c>
      <c r="CI182" s="41">
        <f t="shared" si="74"/>
        <v>39333050.138092026</v>
      </c>
      <c r="CJ182" s="41">
        <f t="shared" si="75"/>
        <v>805048.3184738789</v>
      </c>
      <c r="CK182" s="41">
        <f t="shared" si="76"/>
        <v>262220.33425394684</v>
      </c>
      <c r="CL182" s="68">
        <f t="shared" si="77"/>
        <v>864652.92125599994</v>
      </c>
      <c r="CM182" s="41">
        <f t="shared" si="78"/>
        <v>395108.38226799999</v>
      </c>
      <c r="CN182" s="41" t="str">
        <f t="shared" si="87"/>
        <v/>
      </c>
      <c r="CO182" s="39">
        <f t="shared" si="79"/>
        <v>834114451077</v>
      </c>
      <c r="CP182" s="78">
        <f t="shared" si="80"/>
        <v>0.51658621284952355</v>
      </c>
      <c r="CQ182" s="38">
        <f t="shared" si="81"/>
        <v>0</v>
      </c>
      <c r="CR182" s="38">
        <f t="shared" si="82"/>
        <v>0</v>
      </c>
      <c r="CT182" s="38">
        <f t="shared" si="83"/>
        <v>0</v>
      </c>
      <c r="CU182" s="38">
        <f t="shared" si="84"/>
        <v>460</v>
      </c>
      <c r="CV182" s="118">
        <f t="shared" si="88"/>
        <v>1.7272727272727271</v>
      </c>
      <c r="CW182" s="118">
        <f t="shared" si="89"/>
        <v>0.80848005749191498</v>
      </c>
      <c r="CZ182" s="118">
        <f t="shared" si="90"/>
        <v>0.87736375873089634</v>
      </c>
      <c r="DE182" s="125">
        <f t="shared" si="91"/>
        <v>0.66206942736160623</v>
      </c>
    </row>
    <row r="183" spans="1:109" s="38" customFormat="1" x14ac:dyDescent="0.25">
      <c r="A183" s="38">
        <v>180</v>
      </c>
      <c r="B183" s="38" t="s">
        <v>521</v>
      </c>
      <c r="C183" s="109"/>
      <c r="E183" s="38" t="s">
        <v>521</v>
      </c>
      <c r="F183" s="120" t="s">
        <v>171</v>
      </c>
      <c r="G183" s="118" t="s">
        <v>630</v>
      </c>
      <c r="H183" s="38">
        <v>300</v>
      </c>
      <c r="I183" s="38">
        <v>300</v>
      </c>
      <c r="J183" s="38">
        <v>300</v>
      </c>
      <c r="K183" s="38">
        <v>8.74</v>
      </c>
      <c r="L183" s="38">
        <v>8.74</v>
      </c>
      <c r="M183" s="38">
        <v>5.0600000000000005</v>
      </c>
      <c r="N183" s="38">
        <v>0</v>
      </c>
      <c r="O183" s="38">
        <v>0</v>
      </c>
      <c r="P183" s="163">
        <v>9029.3961828108568</v>
      </c>
      <c r="Q183" s="39">
        <f t="shared" si="85"/>
        <v>4</v>
      </c>
      <c r="R183" s="40">
        <f t="shared" si="63"/>
        <v>1</v>
      </c>
      <c r="S183" s="40">
        <f t="shared" si="64"/>
        <v>1</v>
      </c>
      <c r="T183" s="120" t="s">
        <v>208</v>
      </c>
      <c r="W183" s="118">
        <v>1</v>
      </c>
      <c r="X183" s="38">
        <v>0</v>
      </c>
      <c r="Y183" s="38">
        <v>0</v>
      </c>
      <c r="Z183" s="94">
        <v>576.55069765384644</v>
      </c>
      <c r="AA183" s="125">
        <v>0</v>
      </c>
      <c r="AB183" s="125">
        <v>0</v>
      </c>
      <c r="AE183" s="38">
        <v>20</v>
      </c>
      <c r="AF183" s="138">
        <v>460</v>
      </c>
      <c r="AG183" s="124">
        <v>210000</v>
      </c>
      <c r="AH183" s="94">
        <v>2.6804999999999999</v>
      </c>
      <c r="AI183" s="97">
        <v>5.3244815494839415</v>
      </c>
      <c r="AJ183" s="97">
        <v>5.3244815494839415</v>
      </c>
      <c r="AK183" s="125">
        <v>2.4452400000000001</v>
      </c>
      <c r="AL183" s="121">
        <v>0.66206942736160623</v>
      </c>
      <c r="AM183" s="114">
        <v>0.74968425806393879</v>
      </c>
      <c r="AN183" s="118">
        <f t="shared" si="86"/>
        <v>0.49634302743840258</v>
      </c>
      <c r="AO183" s="114">
        <v>0.45924471279968981</v>
      </c>
      <c r="AP183" s="177">
        <v>1.1084862818305572</v>
      </c>
      <c r="AQ183" s="173">
        <v>1</v>
      </c>
      <c r="AR183" s="94">
        <v>1</v>
      </c>
      <c r="AT183" s="97">
        <v>1</v>
      </c>
      <c r="AU183" s="38">
        <v>1</v>
      </c>
      <c r="AW183" s="38">
        <v>0.87</v>
      </c>
      <c r="BA183" s="38">
        <f t="shared" si="65"/>
        <v>1.1084862818305572</v>
      </c>
      <c r="BB183" s="79"/>
      <c r="BC183" s="94">
        <v>1</v>
      </c>
      <c r="BD183" s="94"/>
      <c r="BE183" s="97">
        <v>1</v>
      </c>
      <c r="BF183" s="38">
        <v>1</v>
      </c>
      <c r="BG183" s="40">
        <f t="shared" si="66"/>
        <v>1</v>
      </c>
      <c r="BH183" s="94"/>
      <c r="BI183" s="94"/>
      <c r="BJ183" s="94"/>
      <c r="BK183" s="40">
        <f t="shared" si="67"/>
        <v>1</v>
      </c>
      <c r="BL183" s="73"/>
      <c r="BM183" s="94">
        <v>1</v>
      </c>
      <c r="BO183" s="97">
        <v>1</v>
      </c>
      <c r="BP183" s="38">
        <v>1</v>
      </c>
      <c r="BQ183" s="40">
        <f t="shared" si="68"/>
        <v>1</v>
      </c>
      <c r="BR183" s="94">
        <v>1</v>
      </c>
      <c r="BS183" s="94">
        <v>1</v>
      </c>
      <c r="BT183" s="94">
        <v>1</v>
      </c>
      <c r="BU183" s="40">
        <f t="shared" si="69"/>
        <v>1</v>
      </c>
      <c r="BV183" s="82">
        <v>1</v>
      </c>
      <c r="BW183" s="94">
        <v>1</v>
      </c>
      <c r="BX183" s="48"/>
      <c r="BY183" s="97">
        <v>1</v>
      </c>
      <c r="BZ183" s="48">
        <v>1</v>
      </c>
      <c r="CA183" s="40">
        <f t="shared" si="70"/>
        <v>1</v>
      </c>
      <c r="CB183" s="94">
        <v>1</v>
      </c>
      <c r="CC183" s="94">
        <v>1</v>
      </c>
      <c r="CD183" s="94">
        <v>1</v>
      </c>
      <c r="CE183" s="40">
        <f t="shared" si="71"/>
        <v>1</v>
      </c>
      <c r="CF183" s="73"/>
      <c r="CG183" s="41">
        <f t="shared" si="72"/>
        <v>6673.5511999999999</v>
      </c>
      <c r="CH183" s="41">
        <f t="shared" si="73"/>
        <v>120757247.77108184</v>
      </c>
      <c r="CI183" s="41">
        <f t="shared" si="74"/>
        <v>39333050.138092026</v>
      </c>
      <c r="CJ183" s="41">
        <f t="shared" si="75"/>
        <v>805048.3184738789</v>
      </c>
      <c r="CK183" s="41">
        <f t="shared" si="76"/>
        <v>262220.33425394684</v>
      </c>
      <c r="CL183" s="68">
        <f t="shared" si="77"/>
        <v>864652.92125599994</v>
      </c>
      <c r="CM183" s="41">
        <f t="shared" si="78"/>
        <v>395108.38226799999</v>
      </c>
      <c r="CN183" s="41" t="str">
        <f t="shared" si="87"/>
        <v/>
      </c>
      <c r="CO183" s="39">
        <f t="shared" si="79"/>
        <v>834114451077</v>
      </c>
      <c r="CP183" s="78">
        <f t="shared" si="80"/>
        <v>0.4592447127996897</v>
      </c>
      <c r="CQ183" s="38">
        <f t="shared" si="81"/>
        <v>0</v>
      </c>
      <c r="CR183" s="38">
        <f t="shared" si="82"/>
        <v>0</v>
      </c>
      <c r="CT183" s="38">
        <f t="shared" si="83"/>
        <v>0</v>
      </c>
      <c r="CU183" s="38">
        <f t="shared" si="84"/>
        <v>460</v>
      </c>
      <c r="CV183" s="118">
        <f t="shared" si="88"/>
        <v>1.7272727272727271</v>
      </c>
      <c r="CW183" s="118">
        <f t="shared" si="89"/>
        <v>0.80848005749191498</v>
      </c>
      <c r="CZ183" s="118">
        <f t="shared" si="90"/>
        <v>0.92525670234520063</v>
      </c>
      <c r="DE183" s="125">
        <f t="shared" si="91"/>
        <v>0.66206942736160623</v>
      </c>
    </row>
    <row r="184" spans="1:109" s="38" customFormat="1" x14ac:dyDescent="0.25">
      <c r="A184" s="38">
        <v>181</v>
      </c>
      <c r="B184" s="38" t="s">
        <v>522</v>
      </c>
      <c r="C184" s="109"/>
      <c r="E184" s="38" t="s">
        <v>522</v>
      </c>
      <c r="F184" s="120" t="s">
        <v>171</v>
      </c>
      <c r="G184" s="118" t="s">
        <v>630</v>
      </c>
      <c r="H184" s="38">
        <v>300</v>
      </c>
      <c r="I184" s="38">
        <v>300</v>
      </c>
      <c r="J184" s="38">
        <v>300</v>
      </c>
      <c r="K184" s="38">
        <v>8.74</v>
      </c>
      <c r="L184" s="38">
        <v>8.74</v>
      </c>
      <c r="M184" s="38">
        <v>5.0600000000000005</v>
      </c>
      <c r="N184" s="38">
        <v>0</v>
      </c>
      <c r="O184" s="38">
        <v>0</v>
      </c>
      <c r="P184" s="163">
        <v>12009.096923138441</v>
      </c>
      <c r="Q184" s="39">
        <f t="shared" si="85"/>
        <v>4</v>
      </c>
      <c r="R184" s="40">
        <f t="shared" si="63"/>
        <v>1</v>
      </c>
      <c r="S184" s="40">
        <f t="shared" si="64"/>
        <v>1</v>
      </c>
      <c r="T184" s="120" t="s">
        <v>208</v>
      </c>
      <c r="W184" s="118">
        <v>1</v>
      </c>
      <c r="X184" s="38">
        <v>0</v>
      </c>
      <c r="Y184" s="38">
        <v>0</v>
      </c>
      <c r="Z184" s="94">
        <v>436.9219695735452</v>
      </c>
      <c r="AA184" s="125">
        <v>0</v>
      </c>
      <c r="AB184" s="125">
        <v>0</v>
      </c>
      <c r="AE184" s="38">
        <v>20</v>
      </c>
      <c r="AF184" s="138">
        <v>460</v>
      </c>
      <c r="AG184" s="124">
        <v>210000</v>
      </c>
      <c r="AH184" s="94">
        <v>2.6804999999999999</v>
      </c>
      <c r="AI184" s="97">
        <v>3.9719855858283535</v>
      </c>
      <c r="AJ184" s="97">
        <v>7.0260453027717755</v>
      </c>
      <c r="AK184" s="125">
        <v>2.59483</v>
      </c>
      <c r="AL184" s="121">
        <v>0.66206942736160623</v>
      </c>
      <c r="AM184" s="114">
        <v>0.51095172964281299</v>
      </c>
      <c r="AN184" s="118">
        <f t="shared" si="86"/>
        <v>0.33828551905403942</v>
      </c>
      <c r="AO184" s="114">
        <v>0.36931586521031101</v>
      </c>
      <c r="AP184" s="177">
        <v>1.1084862818305572</v>
      </c>
      <c r="AQ184" s="173">
        <v>1.33</v>
      </c>
      <c r="AR184" s="94">
        <v>1</v>
      </c>
      <c r="AT184" s="97">
        <v>1</v>
      </c>
      <c r="AU184" s="38">
        <v>1</v>
      </c>
      <c r="AW184" s="38">
        <v>0.87</v>
      </c>
      <c r="BA184" s="38">
        <f t="shared" si="65"/>
        <v>1.1084862818305572</v>
      </c>
      <c r="BB184" s="79"/>
      <c r="BC184" s="94">
        <v>1</v>
      </c>
      <c r="BD184" s="94"/>
      <c r="BE184" s="97">
        <v>1</v>
      </c>
      <c r="BF184" s="38">
        <v>1</v>
      </c>
      <c r="BG184" s="40">
        <f t="shared" si="66"/>
        <v>1</v>
      </c>
      <c r="BH184" s="94"/>
      <c r="BI184" s="94"/>
      <c r="BJ184" s="94"/>
      <c r="BK184" s="40">
        <f t="shared" si="67"/>
        <v>1</v>
      </c>
      <c r="BL184" s="73"/>
      <c r="BM184" s="94">
        <v>1</v>
      </c>
      <c r="BO184" s="97">
        <v>1</v>
      </c>
      <c r="BP184" s="38">
        <v>1</v>
      </c>
      <c r="BQ184" s="40">
        <f t="shared" si="68"/>
        <v>1</v>
      </c>
      <c r="BR184" s="94">
        <v>1</v>
      </c>
      <c r="BS184" s="94">
        <v>1</v>
      </c>
      <c r="BT184" s="94">
        <v>1</v>
      </c>
      <c r="BU184" s="40">
        <f t="shared" si="69"/>
        <v>1</v>
      </c>
      <c r="BV184" s="82">
        <v>1</v>
      </c>
      <c r="BW184" s="94">
        <v>1</v>
      </c>
      <c r="BX184" s="48"/>
      <c r="BY184" s="97">
        <v>1</v>
      </c>
      <c r="BZ184" s="48">
        <v>1</v>
      </c>
      <c r="CA184" s="40">
        <f t="shared" si="70"/>
        <v>1</v>
      </c>
      <c r="CB184" s="94">
        <v>1</v>
      </c>
      <c r="CC184" s="94">
        <v>1</v>
      </c>
      <c r="CD184" s="94">
        <v>1</v>
      </c>
      <c r="CE184" s="40">
        <f t="shared" si="71"/>
        <v>1</v>
      </c>
      <c r="CF184" s="73"/>
      <c r="CG184" s="41">
        <f t="shared" si="72"/>
        <v>6673.5511999999999</v>
      </c>
      <c r="CH184" s="41">
        <f t="shared" si="73"/>
        <v>120757247.77108184</v>
      </c>
      <c r="CI184" s="41">
        <f t="shared" si="74"/>
        <v>39333050.138092026</v>
      </c>
      <c r="CJ184" s="41">
        <f t="shared" si="75"/>
        <v>805048.3184738789</v>
      </c>
      <c r="CK184" s="41">
        <f t="shared" si="76"/>
        <v>262220.33425394684</v>
      </c>
      <c r="CL184" s="68">
        <f t="shared" si="77"/>
        <v>864652.92125599994</v>
      </c>
      <c r="CM184" s="41">
        <f t="shared" si="78"/>
        <v>395108.38226799999</v>
      </c>
      <c r="CN184" s="41" t="str">
        <f t="shared" si="87"/>
        <v/>
      </c>
      <c r="CO184" s="39">
        <f t="shared" si="79"/>
        <v>834114451077</v>
      </c>
      <c r="CP184" s="78">
        <f t="shared" si="80"/>
        <v>0.36931586521031107</v>
      </c>
      <c r="CQ184" s="38">
        <f t="shared" si="81"/>
        <v>0</v>
      </c>
      <c r="CR184" s="38">
        <f t="shared" si="82"/>
        <v>0</v>
      </c>
      <c r="CT184" s="38">
        <f t="shared" si="83"/>
        <v>0</v>
      </c>
      <c r="CU184" s="38">
        <f t="shared" si="84"/>
        <v>460</v>
      </c>
      <c r="CV184" s="118">
        <f t="shared" si="88"/>
        <v>1.7272727272727271</v>
      </c>
      <c r="CW184" s="118">
        <f t="shared" si="89"/>
        <v>0.80848005749191498</v>
      </c>
      <c r="CZ184" s="118">
        <f t="shared" si="90"/>
        <v>1.0917282721502326</v>
      </c>
      <c r="DE184" s="125">
        <f t="shared" si="91"/>
        <v>0.66206942736160623</v>
      </c>
    </row>
    <row r="185" spans="1:109" s="38" customFormat="1" x14ac:dyDescent="0.25">
      <c r="A185" s="38">
        <v>182</v>
      </c>
      <c r="B185" s="38" t="s">
        <v>523</v>
      </c>
      <c r="C185" s="109"/>
      <c r="E185" s="38" t="s">
        <v>523</v>
      </c>
      <c r="F185" s="120" t="s">
        <v>171</v>
      </c>
      <c r="G185" s="118" t="s">
        <v>630</v>
      </c>
      <c r="H185" s="38">
        <v>300</v>
      </c>
      <c r="I185" s="38">
        <v>300</v>
      </c>
      <c r="J185" s="38">
        <v>300</v>
      </c>
      <c r="K185" s="38">
        <v>8.74</v>
      </c>
      <c r="L185" s="38">
        <v>8.74</v>
      </c>
      <c r="M185" s="38">
        <v>5.0600000000000005</v>
      </c>
      <c r="N185" s="38">
        <v>0</v>
      </c>
      <c r="O185" s="38">
        <v>0</v>
      </c>
      <c r="P185" s="163">
        <v>15079.09162529413</v>
      </c>
      <c r="Q185" s="39">
        <f t="shared" si="85"/>
        <v>4</v>
      </c>
      <c r="R185" s="40">
        <f t="shared" si="63"/>
        <v>1</v>
      </c>
      <c r="S185" s="40">
        <f t="shared" si="64"/>
        <v>1</v>
      </c>
      <c r="T185" s="120" t="s">
        <v>208</v>
      </c>
      <c r="W185" s="118">
        <v>1</v>
      </c>
      <c r="X185" s="38">
        <v>0</v>
      </c>
      <c r="Y185" s="38">
        <v>0</v>
      </c>
      <c r="Z185" s="94">
        <v>323.51469426901514</v>
      </c>
      <c r="AA185" s="125">
        <v>0</v>
      </c>
      <c r="AB185" s="125">
        <v>0</v>
      </c>
      <c r="AE185" s="38">
        <v>20</v>
      </c>
      <c r="AF185" s="138">
        <v>460</v>
      </c>
      <c r="AG185" s="124">
        <v>210000</v>
      </c>
      <c r="AH185" s="94">
        <v>2.6804999999999999</v>
      </c>
      <c r="AI185" s="97">
        <v>3.4024196251638554</v>
      </c>
      <c r="AJ185" s="97">
        <v>9.4890080926194749</v>
      </c>
      <c r="AK185" s="125">
        <v>2.6198299999999999</v>
      </c>
      <c r="AL185" s="121">
        <v>0.66206942736160623</v>
      </c>
      <c r="AM185" s="114">
        <v>0.34115683835467658</v>
      </c>
      <c r="AN185" s="118">
        <f t="shared" si="86"/>
        <v>0.22586951260997679</v>
      </c>
      <c r="AO185" s="114">
        <v>0.27609102810626718</v>
      </c>
      <c r="AP185" s="177">
        <v>1.1084862818305572</v>
      </c>
      <c r="AQ185" s="173">
        <v>1.67</v>
      </c>
      <c r="AR185" s="94">
        <v>1</v>
      </c>
      <c r="AT185" s="97">
        <v>1</v>
      </c>
      <c r="AU185" s="38">
        <v>1</v>
      </c>
      <c r="AW185" s="38">
        <v>0.87</v>
      </c>
      <c r="BA185" s="38">
        <f t="shared" si="65"/>
        <v>1.1084862818305572</v>
      </c>
      <c r="BB185" s="79"/>
      <c r="BC185" s="94">
        <v>1</v>
      </c>
      <c r="BD185" s="94"/>
      <c r="BE185" s="97">
        <v>1</v>
      </c>
      <c r="BF185" s="38">
        <v>1</v>
      </c>
      <c r="BG185" s="40">
        <f t="shared" si="66"/>
        <v>1</v>
      </c>
      <c r="BH185" s="94"/>
      <c r="BI185" s="94"/>
      <c r="BJ185" s="94"/>
      <c r="BK185" s="40">
        <f t="shared" si="67"/>
        <v>1</v>
      </c>
      <c r="BL185" s="73"/>
      <c r="BM185" s="94">
        <v>1</v>
      </c>
      <c r="BO185" s="97">
        <v>1</v>
      </c>
      <c r="BP185" s="38">
        <v>1</v>
      </c>
      <c r="BQ185" s="40">
        <f t="shared" si="68"/>
        <v>1</v>
      </c>
      <c r="BR185" s="94">
        <v>1</v>
      </c>
      <c r="BS185" s="94">
        <v>1</v>
      </c>
      <c r="BT185" s="94">
        <v>1</v>
      </c>
      <c r="BU185" s="40">
        <f t="shared" si="69"/>
        <v>1</v>
      </c>
      <c r="BV185" s="82">
        <v>1</v>
      </c>
      <c r="BW185" s="94">
        <v>1</v>
      </c>
      <c r="BX185" s="48"/>
      <c r="BY185" s="97">
        <v>1</v>
      </c>
      <c r="BZ185" s="48">
        <v>1</v>
      </c>
      <c r="CA185" s="40">
        <f t="shared" si="70"/>
        <v>1</v>
      </c>
      <c r="CB185" s="94">
        <v>1</v>
      </c>
      <c r="CC185" s="94">
        <v>1</v>
      </c>
      <c r="CD185" s="94">
        <v>1</v>
      </c>
      <c r="CE185" s="40">
        <f t="shared" si="71"/>
        <v>1</v>
      </c>
      <c r="CF185" s="73"/>
      <c r="CG185" s="41">
        <f t="shared" si="72"/>
        <v>6673.5511999999999</v>
      </c>
      <c r="CH185" s="41">
        <f t="shared" si="73"/>
        <v>120757247.77108184</v>
      </c>
      <c r="CI185" s="41">
        <f t="shared" si="74"/>
        <v>39333050.138092026</v>
      </c>
      <c r="CJ185" s="41">
        <f t="shared" si="75"/>
        <v>805048.3184738789</v>
      </c>
      <c r="CK185" s="41">
        <f t="shared" si="76"/>
        <v>262220.33425394684</v>
      </c>
      <c r="CL185" s="68">
        <f t="shared" si="77"/>
        <v>864652.92125599994</v>
      </c>
      <c r="CM185" s="41">
        <f t="shared" si="78"/>
        <v>395108.38226799999</v>
      </c>
      <c r="CN185" s="41" t="str">
        <f t="shared" si="87"/>
        <v/>
      </c>
      <c r="CO185" s="39">
        <f t="shared" si="79"/>
        <v>834114451077</v>
      </c>
      <c r="CP185" s="78">
        <f t="shared" si="80"/>
        <v>0.27609102810626712</v>
      </c>
      <c r="CQ185" s="38">
        <f t="shared" si="81"/>
        <v>0</v>
      </c>
      <c r="CR185" s="38">
        <f t="shared" si="82"/>
        <v>0</v>
      </c>
      <c r="CT185" s="38">
        <f t="shared" si="83"/>
        <v>0</v>
      </c>
      <c r="CU185" s="38">
        <f t="shared" si="84"/>
        <v>460</v>
      </c>
      <c r="CV185" s="118">
        <f t="shared" si="88"/>
        <v>1.7272727272727271</v>
      </c>
      <c r="CW185" s="118">
        <f t="shared" si="89"/>
        <v>0.80848005749191498</v>
      </c>
      <c r="CZ185" s="118">
        <f t="shared" si="90"/>
        <v>1.2223474736185891</v>
      </c>
      <c r="DE185" s="125">
        <f t="shared" si="91"/>
        <v>0.66206942736160623</v>
      </c>
    </row>
    <row r="186" spans="1:109" s="38" customFormat="1" x14ac:dyDescent="0.25">
      <c r="A186" s="38">
        <v>183</v>
      </c>
      <c r="B186" s="38" t="s">
        <v>524</v>
      </c>
      <c r="C186" s="109"/>
      <c r="E186" s="38" t="s">
        <v>524</v>
      </c>
      <c r="F186" s="120" t="s">
        <v>171</v>
      </c>
      <c r="G186" s="118" t="s">
        <v>630</v>
      </c>
      <c r="H186" s="38">
        <v>300</v>
      </c>
      <c r="I186" s="38">
        <v>300</v>
      </c>
      <c r="J186" s="38">
        <v>300</v>
      </c>
      <c r="K186" s="38">
        <v>8.74</v>
      </c>
      <c r="L186" s="38">
        <v>8.74</v>
      </c>
      <c r="M186" s="38">
        <v>5.0600000000000005</v>
      </c>
      <c r="N186" s="38">
        <v>0</v>
      </c>
      <c r="O186" s="38">
        <v>0</v>
      </c>
      <c r="P186" s="163">
        <v>18058.792365621714</v>
      </c>
      <c r="Q186" s="39">
        <f t="shared" si="85"/>
        <v>4</v>
      </c>
      <c r="R186" s="40">
        <f t="shared" si="63"/>
        <v>1</v>
      </c>
      <c r="S186" s="40">
        <f t="shared" si="64"/>
        <v>1</v>
      </c>
      <c r="T186" s="120" t="s">
        <v>208</v>
      </c>
      <c r="W186" s="118">
        <v>1</v>
      </c>
      <c r="X186" s="38">
        <v>0</v>
      </c>
      <c r="Y186" s="38">
        <v>0</v>
      </c>
      <c r="Z186" s="94">
        <v>245.51975899515787</v>
      </c>
      <c r="AA186" s="125">
        <v>0</v>
      </c>
      <c r="AB186" s="125">
        <v>0</v>
      </c>
      <c r="AE186" s="38">
        <v>20</v>
      </c>
      <c r="AF186" s="138">
        <v>460</v>
      </c>
      <c r="AG186" s="124">
        <v>210000</v>
      </c>
      <c r="AH186" s="94">
        <v>2.6804999999999999</v>
      </c>
      <c r="AI186" s="97">
        <v>3.1258518301785059</v>
      </c>
      <c r="AJ186" s="97">
        <v>12.503407320714025</v>
      </c>
      <c r="AK186" s="125">
        <v>2.54535</v>
      </c>
      <c r="AL186" s="121">
        <v>0.66206942736160623</v>
      </c>
      <c r="AM186" s="114">
        <v>0.24225476482573904</v>
      </c>
      <c r="AN186" s="118">
        <f t="shared" si="86"/>
        <v>0.16038947342379764</v>
      </c>
      <c r="AO186" s="114">
        <v>0.20357250905384758</v>
      </c>
      <c r="AP186" s="177">
        <v>1.1084862818305572</v>
      </c>
      <c r="AQ186" s="173">
        <v>2</v>
      </c>
      <c r="AR186" s="94">
        <v>1</v>
      </c>
      <c r="AT186" s="97">
        <v>1</v>
      </c>
      <c r="AU186" s="38">
        <v>1</v>
      </c>
      <c r="AW186" s="38">
        <v>0.87</v>
      </c>
      <c r="BA186" s="38">
        <f t="shared" si="65"/>
        <v>1.1084862818305572</v>
      </c>
      <c r="BB186" s="79"/>
      <c r="BC186" s="94">
        <v>1</v>
      </c>
      <c r="BD186" s="94"/>
      <c r="BE186" s="97">
        <v>1</v>
      </c>
      <c r="BF186" s="38">
        <v>1</v>
      </c>
      <c r="BG186" s="40">
        <f t="shared" si="66"/>
        <v>1</v>
      </c>
      <c r="BH186" s="94"/>
      <c r="BI186" s="94"/>
      <c r="BJ186" s="94"/>
      <c r="BK186" s="40">
        <f t="shared" si="67"/>
        <v>1</v>
      </c>
      <c r="BL186" s="73"/>
      <c r="BM186" s="94">
        <v>1</v>
      </c>
      <c r="BO186" s="97">
        <v>1</v>
      </c>
      <c r="BP186" s="38">
        <v>1</v>
      </c>
      <c r="BQ186" s="40">
        <f t="shared" si="68"/>
        <v>1</v>
      </c>
      <c r="BR186" s="94">
        <v>1</v>
      </c>
      <c r="BS186" s="94">
        <v>1</v>
      </c>
      <c r="BT186" s="94">
        <v>1</v>
      </c>
      <c r="BU186" s="40">
        <f t="shared" si="69"/>
        <v>1</v>
      </c>
      <c r="BV186" s="82">
        <v>1</v>
      </c>
      <c r="BW186" s="94">
        <v>1</v>
      </c>
      <c r="BX186" s="48"/>
      <c r="BY186" s="97">
        <v>1</v>
      </c>
      <c r="BZ186" s="48">
        <v>1</v>
      </c>
      <c r="CA186" s="40">
        <f t="shared" si="70"/>
        <v>1</v>
      </c>
      <c r="CB186" s="94">
        <v>1</v>
      </c>
      <c r="CC186" s="94">
        <v>1</v>
      </c>
      <c r="CD186" s="94">
        <v>1</v>
      </c>
      <c r="CE186" s="40">
        <f t="shared" si="71"/>
        <v>1</v>
      </c>
      <c r="CF186" s="73"/>
      <c r="CG186" s="41">
        <f t="shared" si="72"/>
        <v>6673.5511999999999</v>
      </c>
      <c r="CH186" s="41">
        <f t="shared" si="73"/>
        <v>120757247.77108184</v>
      </c>
      <c r="CI186" s="41">
        <f t="shared" si="74"/>
        <v>39333050.138092026</v>
      </c>
      <c r="CJ186" s="41">
        <f t="shared" si="75"/>
        <v>805048.3184738789</v>
      </c>
      <c r="CK186" s="41">
        <f t="shared" si="76"/>
        <v>262220.33425394684</v>
      </c>
      <c r="CL186" s="68">
        <f t="shared" si="77"/>
        <v>864652.92125599994</v>
      </c>
      <c r="CM186" s="41">
        <f t="shared" si="78"/>
        <v>395108.38226799999</v>
      </c>
      <c r="CN186" s="41" t="str">
        <f t="shared" si="87"/>
        <v/>
      </c>
      <c r="CO186" s="39">
        <f t="shared" si="79"/>
        <v>834114451077</v>
      </c>
      <c r="CP186" s="78">
        <f t="shared" si="80"/>
        <v>0.20357250905384758</v>
      </c>
      <c r="CQ186" s="38">
        <f t="shared" si="81"/>
        <v>0</v>
      </c>
      <c r="CR186" s="38">
        <f t="shared" si="82"/>
        <v>0</v>
      </c>
      <c r="CT186" s="38">
        <f t="shared" si="83"/>
        <v>0</v>
      </c>
      <c r="CU186" s="38">
        <f t="shared" si="84"/>
        <v>460</v>
      </c>
      <c r="CV186" s="118">
        <f t="shared" si="88"/>
        <v>1.7272727272727271</v>
      </c>
      <c r="CW186" s="118">
        <f t="shared" si="89"/>
        <v>0.80848005749191498</v>
      </c>
      <c r="CZ186" s="118">
        <f t="shared" si="90"/>
        <v>1.2692385897168403</v>
      </c>
      <c r="DE186" s="125">
        <f t="shared" si="91"/>
        <v>0.66206942736160623</v>
      </c>
    </row>
    <row r="187" spans="1:109" s="38" customFormat="1" x14ac:dyDescent="0.25">
      <c r="A187" s="38">
        <v>184</v>
      </c>
      <c r="B187" s="38" t="s">
        <v>525</v>
      </c>
      <c r="C187" s="109"/>
      <c r="E187" s="38" t="s">
        <v>525</v>
      </c>
      <c r="F187" s="120" t="s">
        <v>171</v>
      </c>
      <c r="G187" s="118" t="s">
        <v>630</v>
      </c>
      <c r="H187" s="38">
        <v>300</v>
      </c>
      <c r="I187" s="38">
        <v>300</v>
      </c>
      <c r="J187" s="38">
        <v>300</v>
      </c>
      <c r="K187" s="38">
        <v>8.74</v>
      </c>
      <c r="L187" s="38">
        <v>8.74</v>
      </c>
      <c r="M187" s="38">
        <v>5.0600000000000005</v>
      </c>
      <c r="N187" s="38">
        <v>0</v>
      </c>
      <c r="O187" s="38">
        <v>0</v>
      </c>
      <c r="P187" s="163">
        <v>22573.490457027143</v>
      </c>
      <c r="Q187" s="39">
        <f t="shared" si="85"/>
        <v>4</v>
      </c>
      <c r="R187" s="40">
        <f t="shared" si="63"/>
        <v>1</v>
      </c>
      <c r="S187" s="40">
        <f t="shared" si="64"/>
        <v>1</v>
      </c>
      <c r="T187" s="120" t="s">
        <v>208</v>
      </c>
      <c r="W187" s="118">
        <v>1</v>
      </c>
      <c r="X187" s="38">
        <v>0</v>
      </c>
      <c r="Y187" s="38">
        <v>0</v>
      </c>
      <c r="Z187" s="94">
        <v>169.27175479537897</v>
      </c>
      <c r="AA187" s="125">
        <v>0</v>
      </c>
      <c r="AB187" s="125">
        <v>0</v>
      </c>
      <c r="AE187" s="38">
        <v>20</v>
      </c>
      <c r="AF187" s="138">
        <v>460</v>
      </c>
      <c r="AG187" s="124">
        <v>210000</v>
      </c>
      <c r="AH187" s="94">
        <v>2.6804999999999999</v>
      </c>
      <c r="AI187" s="97">
        <v>2.9016853338216162</v>
      </c>
      <c r="AJ187" s="97">
        <v>18.135533336385102</v>
      </c>
      <c r="AK187" s="125">
        <v>2.4163100000000002</v>
      </c>
      <c r="AL187" s="121">
        <v>0.66206942736160623</v>
      </c>
      <c r="AM187" s="114">
        <v>0.15592593543012154</v>
      </c>
      <c r="AN187" s="118">
        <f t="shared" si="86"/>
        <v>0.10323379478104336</v>
      </c>
      <c r="AO187" s="114">
        <v>0.13323622499439741</v>
      </c>
      <c r="AP187" s="177">
        <v>1.1084862818305572</v>
      </c>
      <c r="AQ187" s="173">
        <v>2.5</v>
      </c>
      <c r="AR187" s="94">
        <v>1</v>
      </c>
      <c r="AT187" s="97">
        <v>1</v>
      </c>
      <c r="AU187" s="38">
        <v>1</v>
      </c>
      <c r="AW187" s="38">
        <v>0.87</v>
      </c>
      <c r="BA187" s="38">
        <f t="shared" si="65"/>
        <v>1.1084862818305572</v>
      </c>
      <c r="BB187" s="79"/>
      <c r="BC187" s="94">
        <v>1</v>
      </c>
      <c r="BD187" s="94"/>
      <c r="BE187" s="97">
        <v>1</v>
      </c>
      <c r="BF187" s="38">
        <v>1</v>
      </c>
      <c r="BG187" s="40">
        <f t="shared" si="66"/>
        <v>1</v>
      </c>
      <c r="BH187" s="94"/>
      <c r="BI187" s="94"/>
      <c r="BJ187" s="94"/>
      <c r="BK187" s="40">
        <f t="shared" si="67"/>
        <v>1</v>
      </c>
      <c r="BL187" s="73"/>
      <c r="BM187" s="94">
        <v>1</v>
      </c>
      <c r="BO187" s="97">
        <v>1</v>
      </c>
      <c r="BP187" s="38">
        <v>1</v>
      </c>
      <c r="BQ187" s="40">
        <f t="shared" si="68"/>
        <v>1</v>
      </c>
      <c r="BR187" s="94">
        <v>1</v>
      </c>
      <c r="BS187" s="94">
        <v>1</v>
      </c>
      <c r="BT187" s="94">
        <v>1</v>
      </c>
      <c r="BU187" s="40">
        <f t="shared" si="69"/>
        <v>1</v>
      </c>
      <c r="BV187" s="82">
        <v>1</v>
      </c>
      <c r="BW187" s="94">
        <v>1</v>
      </c>
      <c r="BX187" s="48"/>
      <c r="BY187" s="97">
        <v>1</v>
      </c>
      <c r="BZ187" s="48">
        <v>1</v>
      </c>
      <c r="CA187" s="40">
        <f t="shared" si="70"/>
        <v>1</v>
      </c>
      <c r="CB187" s="94">
        <v>1</v>
      </c>
      <c r="CC187" s="94">
        <v>1</v>
      </c>
      <c r="CD187" s="94">
        <v>1</v>
      </c>
      <c r="CE187" s="40">
        <f t="shared" si="71"/>
        <v>1</v>
      </c>
      <c r="CF187" s="73"/>
      <c r="CG187" s="41">
        <f t="shared" si="72"/>
        <v>6673.5511999999999</v>
      </c>
      <c r="CH187" s="41">
        <f t="shared" si="73"/>
        <v>120757247.77108184</v>
      </c>
      <c r="CI187" s="41">
        <f t="shared" si="74"/>
        <v>39333050.138092026</v>
      </c>
      <c r="CJ187" s="41">
        <f t="shared" si="75"/>
        <v>805048.3184738789</v>
      </c>
      <c r="CK187" s="41">
        <f t="shared" si="76"/>
        <v>262220.33425394684</v>
      </c>
      <c r="CL187" s="68">
        <f t="shared" si="77"/>
        <v>864652.92125599994</v>
      </c>
      <c r="CM187" s="41">
        <f t="shared" si="78"/>
        <v>395108.38226799999</v>
      </c>
      <c r="CN187" s="41" t="str">
        <f t="shared" si="87"/>
        <v/>
      </c>
      <c r="CO187" s="39">
        <f t="shared" si="79"/>
        <v>834114451077</v>
      </c>
      <c r="CP187" s="78">
        <f t="shared" si="80"/>
        <v>0.13323622499439741</v>
      </c>
      <c r="CQ187" s="38">
        <f t="shared" si="81"/>
        <v>0</v>
      </c>
      <c r="CR187" s="38">
        <f t="shared" si="82"/>
        <v>0</v>
      </c>
      <c r="CT187" s="38">
        <f t="shared" si="83"/>
        <v>0</v>
      </c>
      <c r="CU187" s="38">
        <f t="shared" si="84"/>
        <v>460</v>
      </c>
      <c r="CV187" s="118">
        <f t="shared" si="88"/>
        <v>1.7272727272727271</v>
      </c>
      <c r="CW187" s="118">
        <f t="shared" si="89"/>
        <v>0.80848005749191498</v>
      </c>
      <c r="CZ187" s="118">
        <f t="shared" si="90"/>
        <v>1.2906260520306219</v>
      </c>
      <c r="DE187" s="125">
        <f t="shared" si="91"/>
        <v>0.66206942736160623</v>
      </c>
    </row>
    <row r="188" spans="1:109" s="38" customFormat="1" x14ac:dyDescent="0.25">
      <c r="A188" s="38">
        <v>185</v>
      </c>
      <c r="B188" s="38" t="s">
        <v>526</v>
      </c>
      <c r="C188" s="109"/>
      <c r="E188" s="38" t="s">
        <v>526</v>
      </c>
      <c r="F188" s="120" t="s">
        <v>171</v>
      </c>
      <c r="G188" s="118" t="s">
        <v>630</v>
      </c>
      <c r="H188" s="38">
        <v>300</v>
      </c>
      <c r="I188" s="38">
        <v>300</v>
      </c>
      <c r="J188" s="38">
        <v>300</v>
      </c>
      <c r="K188" s="38">
        <v>6.4600000000000009</v>
      </c>
      <c r="L188" s="38">
        <v>6.4600000000000009</v>
      </c>
      <c r="M188" s="38">
        <v>3.74</v>
      </c>
      <c r="N188" s="38">
        <v>0</v>
      </c>
      <c r="O188" s="38">
        <v>0</v>
      </c>
      <c r="P188" s="163">
        <v>2728.6779714565437</v>
      </c>
      <c r="Q188" s="39">
        <f t="shared" si="85"/>
        <v>4</v>
      </c>
      <c r="R188" s="40">
        <f t="shared" si="63"/>
        <v>1</v>
      </c>
      <c r="S188" s="40">
        <f t="shared" si="64"/>
        <v>1</v>
      </c>
      <c r="T188" s="120" t="s">
        <v>208</v>
      </c>
      <c r="W188" s="118">
        <v>1</v>
      </c>
      <c r="X188" s="38">
        <v>0</v>
      </c>
      <c r="Y188" s="38">
        <v>0</v>
      </c>
      <c r="Z188" s="94">
        <v>646.04012362800654</v>
      </c>
      <c r="AA188" s="125">
        <v>0</v>
      </c>
      <c r="AB188" s="125">
        <v>0</v>
      </c>
      <c r="AE188" s="38">
        <v>20</v>
      </c>
      <c r="AF188" s="138">
        <v>460</v>
      </c>
      <c r="AG188" s="124">
        <v>210000</v>
      </c>
      <c r="AH188" s="94">
        <v>1.4395</v>
      </c>
      <c r="AI188" s="97">
        <v>39.159116330865075</v>
      </c>
      <c r="AJ188" s="97">
        <v>3.5243204697778556</v>
      </c>
      <c r="AK188" s="125">
        <v>1.9675499999999999</v>
      </c>
      <c r="AL188" s="121">
        <v>0.58036876948907201</v>
      </c>
      <c r="AM188" s="114">
        <v>1.171181802391589</v>
      </c>
      <c r="AN188" s="118">
        <f t="shared" si="86"/>
        <v>0.67971734150200003</v>
      </c>
      <c r="AO188" s="114">
        <v>0.55827783451373203</v>
      </c>
      <c r="AP188" s="177">
        <v>1.508711845590718</v>
      </c>
      <c r="AQ188" s="173">
        <v>0.3</v>
      </c>
      <c r="AR188" s="94">
        <v>1</v>
      </c>
      <c r="AT188" s="97">
        <v>1</v>
      </c>
      <c r="AU188" s="38">
        <v>1</v>
      </c>
      <c r="AW188" s="38">
        <v>0.87</v>
      </c>
      <c r="BA188" s="38">
        <f t="shared" si="65"/>
        <v>1.508711845590718</v>
      </c>
      <c r="BB188" s="79"/>
      <c r="BC188" s="94">
        <v>1</v>
      </c>
      <c r="BD188" s="94"/>
      <c r="BE188" s="97">
        <v>1</v>
      </c>
      <c r="BF188" s="38">
        <v>1</v>
      </c>
      <c r="BG188" s="40">
        <f t="shared" si="66"/>
        <v>1</v>
      </c>
      <c r="BH188" s="94"/>
      <c r="BI188" s="94"/>
      <c r="BJ188" s="94"/>
      <c r="BK188" s="40">
        <f t="shared" si="67"/>
        <v>1</v>
      </c>
      <c r="BL188" s="73"/>
      <c r="BM188" s="94">
        <v>1</v>
      </c>
      <c r="BO188" s="97">
        <v>1</v>
      </c>
      <c r="BP188" s="38">
        <v>1</v>
      </c>
      <c r="BQ188" s="40">
        <f t="shared" si="68"/>
        <v>1</v>
      </c>
      <c r="BR188" s="94">
        <v>1</v>
      </c>
      <c r="BS188" s="94">
        <v>1</v>
      </c>
      <c r="BT188" s="94">
        <v>1</v>
      </c>
      <c r="BU188" s="40">
        <f t="shared" si="69"/>
        <v>1</v>
      </c>
      <c r="BV188" s="82">
        <v>1</v>
      </c>
      <c r="BW188" s="94">
        <v>1</v>
      </c>
      <c r="BX188" s="48"/>
      <c r="BY188" s="97">
        <v>1</v>
      </c>
      <c r="BZ188" s="48">
        <v>1</v>
      </c>
      <c r="CA188" s="40">
        <f t="shared" si="70"/>
        <v>1</v>
      </c>
      <c r="CB188" s="94">
        <v>1</v>
      </c>
      <c r="CC188" s="94">
        <v>1</v>
      </c>
      <c r="CD188" s="94">
        <v>1</v>
      </c>
      <c r="CE188" s="40">
        <f t="shared" si="71"/>
        <v>1</v>
      </c>
      <c r="CF188" s="73"/>
      <c r="CG188" s="41">
        <f t="shared" si="72"/>
        <v>4949.6792000000005</v>
      </c>
      <c r="CH188" s="41">
        <f t="shared" si="73"/>
        <v>90882005.914300993</v>
      </c>
      <c r="CI188" s="41">
        <f t="shared" si="74"/>
        <v>29071251.51626483</v>
      </c>
      <c r="CJ188" s="41">
        <f t="shared" si="75"/>
        <v>605880.03942867334</v>
      </c>
      <c r="CK188" s="41">
        <f t="shared" si="76"/>
        <v>193808.34344176552</v>
      </c>
      <c r="CL188" s="68">
        <f t="shared" si="77"/>
        <v>645938.47618400014</v>
      </c>
      <c r="CM188" s="41">
        <f t="shared" si="78"/>
        <v>291703.89005200006</v>
      </c>
      <c r="CN188" s="41" t="str">
        <f t="shared" si="87"/>
        <v/>
      </c>
      <c r="CO188" s="39">
        <f t="shared" si="79"/>
        <v>626209454403.00012</v>
      </c>
      <c r="CP188" s="78">
        <f t="shared" si="80"/>
        <v>0.55827783451373203</v>
      </c>
      <c r="CQ188" s="38">
        <f t="shared" si="81"/>
        <v>0</v>
      </c>
      <c r="CR188" s="38">
        <f t="shared" si="82"/>
        <v>0</v>
      </c>
      <c r="CT188" s="38">
        <f t="shared" si="83"/>
        <v>0</v>
      </c>
      <c r="CU188" s="38">
        <f t="shared" si="84"/>
        <v>460</v>
      </c>
      <c r="CV188" s="118">
        <f t="shared" si="88"/>
        <v>1.7272727272727275</v>
      </c>
      <c r="CW188" s="118">
        <f t="shared" si="89"/>
        <v>1.0938259601361207</v>
      </c>
      <c r="CZ188" s="118">
        <f t="shared" si="90"/>
        <v>0.82133822462154926</v>
      </c>
      <c r="DE188" s="125">
        <f t="shared" si="91"/>
        <v>0.58036876948907201</v>
      </c>
    </row>
    <row r="189" spans="1:109" s="38" customFormat="1" x14ac:dyDescent="0.25">
      <c r="A189" s="38">
        <v>186</v>
      </c>
      <c r="B189" s="38" t="s">
        <v>527</v>
      </c>
      <c r="E189" s="38" t="s">
        <v>527</v>
      </c>
      <c r="F189" s="120" t="s">
        <v>171</v>
      </c>
      <c r="G189" s="118" t="s">
        <v>630</v>
      </c>
      <c r="H189" s="38">
        <v>300</v>
      </c>
      <c r="I189" s="38">
        <v>300</v>
      </c>
      <c r="J189" s="38">
        <v>300</v>
      </c>
      <c r="K189" s="38">
        <v>6.4600000000000009</v>
      </c>
      <c r="L189" s="38">
        <v>6.4600000000000009</v>
      </c>
      <c r="M189" s="38">
        <v>3.74</v>
      </c>
      <c r="N189" s="38">
        <v>0</v>
      </c>
      <c r="O189" s="38">
        <v>0</v>
      </c>
      <c r="P189" s="163">
        <v>4547.7966190942398</v>
      </c>
      <c r="Q189" s="39">
        <f t="shared" si="85"/>
        <v>4</v>
      </c>
      <c r="R189" s="40">
        <f t="shared" si="63"/>
        <v>1</v>
      </c>
      <c r="S189" s="40">
        <f t="shared" si="64"/>
        <v>1</v>
      </c>
      <c r="T189" s="120" t="s">
        <v>208</v>
      </c>
      <c r="W189" s="118">
        <v>1</v>
      </c>
      <c r="X189" s="38">
        <v>0</v>
      </c>
      <c r="Y189" s="38">
        <v>0</v>
      </c>
      <c r="Z189" s="94">
        <v>598.75433551249728</v>
      </c>
      <c r="AA189" s="125">
        <v>0</v>
      </c>
      <c r="AB189" s="125">
        <v>0</v>
      </c>
      <c r="AE189" s="38">
        <v>20</v>
      </c>
      <c r="AF189" s="138">
        <v>460</v>
      </c>
      <c r="AG189" s="124">
        <v>210000</v>
      </c>
      <c r="AH189" s="94">
        <v>1.4395</v>
      </c>
      <c r="AI189" s="97">
        <v>15.210595043465721</v>
      </c>
      <c r="AJ189" s="97">
        <v>3.8026487608664294</v>
      </c>
      <c r="AK189" s="125">
        <v>1.95489</v>
      </c>
      <c r="AL189" s="121">
        <v>0.58036876948907201</v>
      </c>
      <c r="AM189" s="114">
        <v>1.0485559542163709</v>
      </c>
      <c r="AN189" s="118">
        <f t="shared" si="86"/>
        <v>0.60854912888899493</v>
      </c>
      <c r="AO189" s="114">
        <v>0.51408639686053481</v>
      </c>
      <c r="AP189" s="177">
        <v>1.508711845590718</v>
      </c>
      <c r="AQ189" s="173">
        <v>0.5</v>
      </c>
      <c r="AR189" s="94">
        <v>1</v>
      </c>
      <c r="AT189" s="97">
        <v>1</v>
      </c>
      <c r="AU189" s="38">
        <v>1</v>
      </c>
      <c r="AW189" s="38">
        <v>0.87</v>
      </c>
      <c r="BA189" s="38">
        <f t="shared" si="65"/>
        <v>1.508711845590718</v>
      </c>
      <c r="BB189" s="79"/>
      <c r="BC189" s="94">
        <v>1</v>
      </c>
      <c r="BD189" s="94"/>
      <c r="BE189" s="97">
        <v>1</v>
      </c>
      <c r="BF189" s="38">
        <v>1</v>
      </c>
      <c r="BG189" s="40">
        <f t="shared" si="66"/>
        <v>1</v>
      </c>
      <c r="BH189" s="94"/>
      <c r="BI189" s="94"/>
      <c r="BJ189" s="94"/>
      <c r="BK189" s="40">
        <f t="shared" si="67"/>
        <v>1</v>
      </c>
      <c r="BL189" s="73"/>
      <c r="BM189" s="94">
        <v>1</v>
      </c>
      <c r="BO189" s="97">
        <v>1</v>
      </c>
      <c r="BP189" s="38">
        <v>1</v>
      </c>
      <c r="BQ189" s="40">
        <f t="shared" si="68"/>
        <v>1</v>
      </c>
      <c r="BR189" s="94">
        <v>1</v>
      </c>
      <c r="BS189" s="94">
        <v>1</v>
      </c>
      <c r="BT189" s="94">
        <v>1</v>
      </c>
      <c r="BU189" s="40">
        <f t="shared" si="69"/>
        <v>1</v>
      </c>
      <c r="BV189" s="82">
        <v>1</v>
      </c>
      <c r="BW189" s="94">
        <v>1</v>
      </c>
      <c r="BX189" s="48"/>
      <c r="BY189" s="97">
        <v>1</v>
      </c>
      <c r="BZ189" s="48">
        <v>1</v>
      </c>
      <c r="CA189" s="40">
        <f t="shared" si="70"/>
        <v>1</v>
      </c>
      <c r="CB189" s="94">
        <v>1</v>
      </c>
      <c r="CC189" s="94">
        <v>1</v>
      </c>
      <c r="CD189" s="94">
        <v>1</v>
      </c>
      <c r="CE189" s="40">
        <f t="shared" si="71"/>
        <v>1</v>
      </c>
      <c r="CF189" s="73"/>
      <c r="CG189" s="41">
        <f t="shared" si="72"/>
        <v>4949.6792000000005</v>
      </c>
      <c r="CH189" s="41">
        <f t="shared" si="73"/>
        <v>90882005.914300993</v>
      </c>
      <c r="CI189" s="41">
        <f t="shared" si="74"/>
        <v>29071251.51626483</v>
      </c>
      <c r="CJ189" s="41">
        <f t="shared" si="75"/>
        <v>605880.03942867334</v>
      </c>
      <c r="CK189" s="41">
        <f t="shared" si="76"/>
        <v>193808.34344176552</v>
      </c>
      <c r="CL189" s="68">
        <f t="shared" si="77"/>
        <v>645938.47618400014</v>
      </c>
      <c r="CM189" s="41">
        <f t="shared" si="78"/>
        <v>291703.89005200006</v>
      </c>
      <c r="CN189" s="41" t="str">
        <f t="shared" si="87"/>
        <v/>
      </c>
      <c r="CO189" s="39">
        <f t="shared" si="79"/>
        <v>626209454403.00012</v>
      </c>
      <c r="CP189" s="78">
        <f t="shared" si="80"/>
        <v>0.51408639686053481</v>
      </c>
      <c r="CQ189" s="38">
        <f t="shared" si="81"/>
        <v>0</v>
      </c>
      <c r="CR189" s="38">
        <f t="shared" si="82"/>
        <v>0</v>
      </c>
      <c r="CT189" s="38">
        <f t="shared" si="83"/>
        <v>0</v>
      </c>
      <c r="CU189" s="38">
        <f t="shared" si="84"/>
        <v>460</v>
      </c>
      <c r="CV189" s="118">
        <f t="shared" si="88"/>
        <v>1.7272727272727275</v>
      </c>
      <c r="CW189" s="118">
        <f t="shared" si="89"/>
        <v>1.0938259601361207</v>
      </c>
      <c r="CZ189" s="118">
        <f t="shared" si="90"/>
        <v>0.84477386040973035</v>
      </c>
      <c r="DE189" s="125">
        <f t="shared" si="91"/>
        <v>0.58036876948907201</v>
      </c>
    </row>
    <row r="190" spans="1:109" s="38" customFormat="1" x14ac:dyDescent="0.25">
      <c r="A190" s="38">
        <v>187</v>
      </c>
      <c r="B190" s="38" t="s">
        <v>528</v>
      </c>
      <c r="E190" s="38" t="s">
        <v>528</v>
      </c>
      <c r="F190" s="120" t="s">
        <v>171</v>
      </c>
      <c r="G190" s="118" t="s">
        <v>630</v>
      </c>
      <c r="H190" s="38">
        <v>300</v>
      </c>
      <c r="I190" s="38">
        <v>300</v>
      </c>
      <c r="J190" s="38">
        <v>300</v>
      </c>
      <c r="K190" s="38">
        <v>6.4600000000000009</v>
      </c>
      <c r="L190" s="38">
        <v>6.4600000000000009</v>
      </c>
      <c r="M190" s="38">
        <v>3.74</v>
      </c>
      <c r="N190" s="38">
        <v>0</v>
      </c>
      <c r="O190" s="38">
        <v>0</v>
      </c>
      <c r="P190" s="163">
        <v>6821.6949286413592</v>
      </c>
      <c r="Q190" s="39">
        <f t="shared" si="85"/>
        <v>4</v>
      </c>
      <c r="R190" s="40">
        <f t="shared" si="63"/>
        <v>1</v>
      </c>
      <c r="S190" s="40">
        <f t="shared" si="64"/>
        <v>1</v>
      </c>
      <c r="T190" s="120" t="s">
        <v>208</v>
      </c>
      <c r="W190" s="118">
        <v>1</v>
      </c>
      <c r="X190" s="38">
        <v>0</v>
      </c>
      <c r="Y190" s="38">
        <v>0</v>
      </c>
      <c r="Z190" s="94">
        <v>535.95310891012809</v>
      </c>
      <c r="AA190" s="125">
        <v>0</v>
      </c>
      <c r="AB190" s="125">
        <v>0</v>
      </c>
      <c r="AE190" s="38">
        <v>20</v>
      </c>
      <c r="AF190" s="138">
        <v>460</v>
      </c>
      <c r="AG190" s="124">
        <v>210000</v>
      </c>
      <c r="AH190" s="94">
        <v>1.4395</v>
      </c>
      <c r="AI190" s="97">
        <v>7.5524100702019421</v>
      </c>
      <c r="AJ190" s="97">
        <v>4.2482306644885917</v>
      </c>
      <c r="AK190" s="125">
        <v>1.8306800000000001</v>
      </c>
      <c r="AL190" s="121">
        <v>0.58036876948907201</v>
      </c>
      <c r="AM190" s="114">
        <v>0.89607657884985892</v>
      </c>
      <c r="AN190" s="118">
        <f t="shared" si="86"/>
        <v>0.52005486143507007</v>
      </c>
      <c r="AO190" s="114">
        <v>0.43092763660477462</v>
      </c>
      <c r="AP190" s="177">
        <v>1.508711845590718</v>
      </c>
      <c r="AQ190" s="173">
        <v>0.75</v>
      </c>
      <c r="AR190" s="94">
        <v>1</v>
      </c>
      <c r="AT190" s="97">
        <v>1</v>
      </c>
      <c r="AU190" s="38">
        <v>1</v>
      </c>
      <c r="AW190" s="38">
        <v>0.87</v>
      </c>
      <c r="BA190" s="38">
        <f t="shared" si="65"/>
        <v>1.508711845590718</v>
      </c>
      <c r="BB190" s="79"/>
      <c r="BC190" s="94">
        <v>1</v>
      </c>
      <c r="BD190" s="94"/>
      <c r="BE190" s="97">
        <v>1</v>
      </c>
      <c r="BF190" s="38">
        <v>1</v>
      </c>
      <c r="BG190" s="40">
        <f t="shared" si="66"/>
        <v>1</v>
      </c>
      <c r="BH190" s="94"/>
      <c r="BI190" s="94"/>
      <c r="BJ190" s="94"/>
      <c r="BK190" s="40">
        <f t="shared" si="67"/>
        <v>1</v>
      </c>
      <c r="BL190" s="73"/>
      <c r="BM190" s="94">
        <v>1</v>
      </c>
      <c r="BO190" s="97">
        <v>1</v>
      </c>
      <c r="BP190" s="38">
        <v>1</v>
      </c>
      <c r="BQ190" s="40">
        <f t="shared" si="68"/>
        <v>1</v>
      </c>
      <c r="BR190" s="94">
        <v>1</v>
      </c>
      <c r="BS190" s="94">
        <v>1</v>
      </c>
      <c r="BT190" s="94">
        <v>1</v>
      </c>
      <c r="BU190" s="40">
        <f t="shared" si="69"/>
        <v>1</v>
      </c>
      <c r="BV190" s="82">
        <v>1</v>
      </c>
      <c r="BW190" s="94">
        <v>1</v>
      </c>
      <c r="BX190" s="48"/>
      <c r="BY190" s="97">
        <v>1</v>
      </c>
      <c r="BZ190" s="48">
        <v>1</v>
      </c>
      <c r="CA190" s="40">
        <f t="shared" si="70"/>
        <v>1</v>
      </c>
      <c r="CB190" s="94">
        <v>1</v>
      </c>
      <c r="CC190" s="94">
        <v>1</v>
      </c>
      <c r="CD190" s="94">
        <v>1</v>
      </c>
      <c r="CE190" s="40">
        <f t="shared" si="71"/>
        <v>1</v>
      </c>
      <c r="CF190" s="73"/>
      <c r="CG190" s="41">
        <f t="shared" si="72"/>
        <v>4949.6792000000005</v>
      </c>
      <c r="CH190" s="41">
        <f t="shared" si="73"/>
        <v>90882005.914300993</v>
      </c>
      <c r="CI190" s="41">
        <f t="shared" si="74"/>
        <v>29071251.51626483</v>
      </c>
      <c r="CJ190" s="41">
        <f t="shared" si="75"/>
        <v>605880.03942867334</v>
      </c>
      <c r="CK190" s="41">
        <f t="shared" si="76"/>
        <v>193808.34344176552</v>
      </c>
      <c r="CL190" s="68">
        <f t="shared" si="77"/>
        <v>645938.47618400014</v>
      </c>
      <c r="CM190" s="41">
        <f t="shared" si="78"/>
        <v>291703.89005200006</v>
      </c>
      <c r="CN190" s="41" t="str">
        <f t="shared" si="87"/>
        <v/>
      </c>
      <c r="CO190" s="39">
        <f t="shared" si="79"/>
        <v>626209454403.00012</v>
      </c>
      <c r="CP190" s="78">
        <f t="shared" si="80"/>
        <v>0.43092763660477462</v>
      </c>
      <c r="CQ190" s="38">
        <f t="shared" si="81"/>
        <v>0</v>
      </c>
      <c r="CR190" s="38">
        <f t="shared" si="82"/>
        <v>0</v>
      </c>
      <c r="CT190" s="38">
        <f t="shared" si="83"/>
        <v>0</v>
      </c>
      <c r="CU190" s="38">
        <f t="shared" si="84"/>
        <v>460</v>
      </c>
      <c r="CV190" s="118">
        <f t="shared" si="88"/>
        <v>1.7272727272727275</v>
      </c>
      <c r="CW190" s="118">
        <f t="shared" si="89"/>
        <v>1.0938259601361207</v>
      </c>
      <c r="CZ190" s="118">
        <f t="shared" si="90"/>
        <v>0.8286195718191105</v>
      </c>
      <c r="DE190" s="125">
        <f t="shared" si="91"/>
        <v>0.58036876948907201</v>
      </c>
    </row>
    <row r="191" spans="1:109" s="38" customFormat="1" x14ac:dyDescent="0.25">
      <c r="A191" s="38">
        <v>188</v>
      </c>
      <c r="B191" s="38" t="s">
        <v>529</v>
      </c>
      <c r="E191" s="38" t="s">
        <v>529</v>
      </c>
      <c r="F191" s="120" t="s">
        <v>171</v>
      </c>
      <c r="G191" s="118" t="s">
        <v>630</v>
      </c>
      <c r="H191" s="38">
        <v>300</v>
      </c>
      <c r="I191" s="38">
        <v>300</v>
      </c>
      <c r="J191" s="38">
        <v>300</v>
      </c>
      <c r="K191" s="38">
        <v>6.4600000000000009</v>
      </c>
      <c r="L191" s="38">
        <v>6.4600000000000009</v>
      </c>
      <c r="M191" s="38">
        <v>3.74</v>
      </c>
      <c r="N191" s="38">
        <v>0</v>
      </c>
      <c r="O191" s="38">
        <v>0</v>
      </c>
      <c r="P191" s="163">
        <v>9095.5932381884795</v>
      </c>
      <c r="Q191" s="39">
        <f t="shared" si="85"/>
        <v>4</v>
      </c>
      <c r="R191" s="40">
        <f t="shared" si="63"/>
        <v>1</v>
      </c>
      <c r="S191" s="40">
        <f t="shared" si="64"/>
        <v>1</v>
      </c>
      <c r="T191" s="120" t="s">
        <v>208</v>
      </c>
      <c r="W191" s="118">
        <v>1</v>
      </c>
      <c r="X191" s="38">
        <v>0</v>
      </c>
      <c r="Y191" s="38">
        <v>0</v>
      </c>
      <c r="Z191" s="94">
        <v>466.67248657932623</v>
      </c>
      <c r="AA191" s="125">
        <v>0</v>
      </c>
      <c r="AB191" s="125">
        <v>0</v>
      </c>
      <c r="AE191" s="38">
        <v>20</v>
      </c>
      <c r="AF191" s="138">
        <v>460</v>
      </c>
      <c r="AG191" s="124">
        <v>210000</v>
      </c>
      <c r="AH191" s="94">
        <v>1.4395</v>
      </c>
      <c r="AI191" s="97">
        <v>4.8789086510952373</v>
      </c>
      <c r="AJ191" s="97">
        <v>4.8789086510952355</v>
      </c>
      <c r="AK191" s="125">
        <v>1.75437</v>
      </c>
      <c r="AL191" s="121">
        <v>0.58036876948907201</v>
      </c>
      <c r="AM191" s="114">
        <v>0.75338774772404538</v>
      </c>
      <c r="AN191" s="118">
        <f t="shared" si="86"/>
        <v>0.43724272009474763</v>
      </c>
      <c r="AO191" s="114">
        <v>0.35958246514949044</v>
      </c>
      <c r="AP191" s="177">
        <v>1.508711845590718</v>
      </c>
      <c r="AQ191" s="173">
        <v>1</v>
      </c>
      <c r="AR191" s="94">
        <v>1</v>
      </c>
      <c r="AT191" s="97">
        <v>1</v>
      </c>
      <c r="AU191" s="38">
        <v>1</v>
      </c>
      <c r="AW191" s="38">
        <v>0.87</v>
      </c>
      <c r="BA191" s="38">
        <f t="shared" si="65"/>
        <v>1.508711845590718</v>
      </c>
      <c r="BB191" s="79"/>
      <c r="BC191" s="94">
        <v>1</v>
      </c>
      <c r="BD191" s="94"/>
      <c r="BE191" s="97">
        <v>1</v>
      </c>
      <c r="BF191" s="38">
        <v>1</v>
      </c>
      <c r="BG191" s="40">
        <f t="shared" si="66"/>
        <v>1</v>
      </c>
      <c r="BH191" s="94"/>
      <c r="BI191" s="94"/>
      <c r="BJ191" s="94"/>
      <c r="BK191" s="40">
        <f t="shared" si="67"/>
        <v>1</v>
      </c>
      <c r="BL191" s="73"/>
      <c r="BM191" s="94">
        <v>1</v>
      </c>
      <c r="BO191" s="97">
        <v>1</v>
      </c>
      <c r="BP191" s="38">
        <v>1</v>
      </c>
      <c r="BQ191" s="40">
        <f t="shared" si="68"/>
        <v>1</v>
      </c>
      <c r="BR191" s="94">
        <v>1</v>
      </c>
      <c r="BS191" s="94">
        <v>1</v>
      </c>
      <c r="BT191" s="94">
        <v>1</v>
      </c>
      <c r="BU191" s="40">
        <f t="shared" si="69"/>
        <v>1</v>
      </c>
      <c r="BV191" s="82">
        <v>1</v>
      </c>
      <c r="BW191" s="94">
        <v>1</v>
      </c>
      <c r="BX191" s="48"/>
      <c r="BY191" s="97">
        <v>1</v>
      </c>
      <c r="BZ191" s="48">
        <v>1</v>
      </c>
      <c r="CA191" s="40">
        <f t="shared" si="70"/>
        <v>1</v>
      </c>
      <c r="CB191" s="94">
        <v>1</v>
      </c>
      <c r="CC191" s="94">
        <v>1</v>
      </c>
      <c r="CD191" s="94">
        <v>1</v>
      </c>
      <c r="CE191" s="40">
        <f t="shared" si="71"/>
        <v>1</v>
      </c>
      <c r="CF191" s="73"/>
      <c r="CG191" s="41">
        <f t="shared" si="72"/>
        <v>4949.6792000000005</v>
      </c>
      <c r="CH191" s="41">
        <f t="shared" si="73"/>
        <v>90882005.914300993</v>
      </c>
      <c r="CI191" s="41">
        <f t="shared" si="74"/>
        <v>29071251.51626483</v>
      </c>
      <c r="CJ191" s="41">
        <f t="shared" si="75"/>
        <v>605880.03942867334</v>
      </c>
      <c r="CK191" s="41">
        <f t="shared" si="76"/>
        <v>193808.34344176552</v>
      </c>
      <c r="CL191" s="68">
        <f t="shared" si="77"/>
        <v>645938.47618400014</v>
      </c>
      <c r="CM191" s="41">
        <f t="shared" si="78"/>
        <v>291703.89005200006</v>
      </c>
      <c r="CN191" s="41" t="str">
        <f t="shared" si="87"/>
        <v/>
      </c>
      <c r="CO191" s="39">
        <f t="shared" si="79"/>
        <v>626209454403.00012</v>
      </c>
      <c r="CP191" s="78">
        <f t="shared" si="80"/>
        <v>0.35958246514949044</v>
      </c>
      <c r="CQ191" s="38">
        <f t="shared" si="81"/>
        <v>0</v>
      </c>
      <c r="CR191" s="38">
        <f t="shared" si="82"/>
        <v>0</v>
      </c>
      <c r="CT191" s="38">
        <f t="shared" si="83"/>
        <v>0</v>
      </c>
      <c r="CU191" s="38">
        <f t="shared" si="84"/>
        <v>460</v>
      </c>
      <c r="CV191" s="118">
        <f t="shared" si="88"/>
        <v>1.7272727272727275</v>
      </c>
      <c r="CW191" s="118">
        <f t="shared" si="89"/>
        <v>1.0938259601361207</v>
      </c>
      <c r="CZ191" s="118">
        <f t="shared" si="90"/>
        <v>0.8223863969000359</v>
      </c>
      <c r="DE191" s="125">
        <f t="shared" si="91"/>
        <v>0.58036876948907201</v>
      </c>
    </row>
    <row r="192" spans="1:109" s="38" customFormat="1" x14ac:dyDescent="0.25">
      <c r="A192" s="38">
        <v>189</v>
      </c>
      <c r="B192" s="38" t="s">
        <v>530</v>
      </c>
      <c r="E192" s="38" t="s">
        <v>530</v>
      </c>
      <c r="F192" s="120" t="s">
        <v>171</v>
      </c>
      <c r="G192" s="118" t="s">
        <v>630</v>
      </c>
      <c r="H192" s="38">
        <v>300</v>
      </c>
      <c r="I192" s="38">
        <v>300</v>
      </c>
      <c r="J192" s="38">
        <v>300</v>
      </c>
      <c r="K192" s="38">
        <v>6.4600000000000009</v>
      </c>
      <c r="L192" s="38">
        <v>6.4600000000000009</v>
      </c>
      <c r="M192" s="38">
        <v>3.74</v>
      </c>
      <c r="N192" s="38">
        <v>0</v>
      </c>
      <c r="O192" s="38">
        <v>0</v>
      </c>
      <c r="P192" s="163">
        <v>12097.139006790678</v>
      </c>
      <c r="Q192" s="39">
        <f t="shared" si="85"/>
        <v>4</v>
      </c>
      <c r="R192" s="40">
        <f t="shared" si="63"/>
        <v>1</v>
      </c>
      <c r="S192" s="40">
        <f t="shared" si="64"/>
        <v>1</v>
      </c>
      <c r="T192" s="120" t="s">
        <v>208</v>
      </c>
      <c r="W192" s="118">
        <v>1</v>
      </c>
      <c r="X192" s="38">
        <v>0</v>
      </c>
      <c r="Y192" s="38">
        <v>0</v>
      </c>
      <c r="Z192" s="94">
        <v>371.73946991173574</v>
      </c>
      <c r="AA192" s="125">
        <v>0</v>
      </c>
      <c r="AB192" s="125">
        <v>0</v>
      </c>
      <c r="AE192" s="38">
        <v>20</v>
      </c>
      <c r="AF192" s="138">
        <v>460</v>
      </c>
      <c r="AG192" s="124">
        <v>210000</v>
      </c>
      <c r="AH192" s="94">
        <v>1.4395</v>
      </c>
      <c r="AI192" s="97">
        <v>3.4625250709726885</v>
      </c>
      <c r="AJ192" s="97">
        <v>6.124860598043588</v>
      </c>
      <c r="AK192" s="125">
        <v>1.70068</v>
      </c>
      <c r="AL192" s="121">
        <v>0.58036876948907201</v>
      </c>
      <c r="AM192" s="114">
        <v>0.5128394270725648</v>
      </c>
      <c r="AN192" s="118">
        <f t="shared" si="86"/>
        <v>0.2976359872355851</v>
      </c>
      <c r="AO192" s="114">
        <v>0.27766836041023263</v>
      </c>
      <c r="AP192" s="177">
        <v>1.508711845590718</v>
      </c>
      <c r="AQ192" s="173">
        <v>1.33</v>
      </c>
      <c r="AR192" s="94">
        <v>1</v>
      </c>
      <c r="AT192" s="97">
        <v>1</v>
      </c>
      <c r="AU192" s="38">
        <v>1</v>
      </c>
      <c r="AW192" s="38">
        <v>0.74</v>
      </c>
      <c r="BA192" s="38">
        <f t="shared" si="65"/>
        <v>1.508711845590718</v>
      </c>
      <c r="BB192" s="79"/>
      <c r="BC192" s="94">
        <v>1</v>
      </c>
      <c r="BD192" s="94"/>
      <c r="BE192" s="97">
        <v>1</v>
      </c>
      <c r="BF192" s="38">
        <v>1</v>
      </c>
      <c r="BG192" s="40">
        <f t="shared" si="66"/>
        <v>1</v>
      </c>
      <c r="BH192" s="94"/>
      <c r="BI192" s="94"/>
      <c r="BJ192" s="94"/>
      <c r="BK192" s="40">
        <f t="shared" si="67"/>
        <v>1</v>
      </c>
      <c r="BL192" s="73"/>
      <c r="BM192" s="94">
        <v>1</v>
      </c>
      <c r="BO192" s="97">
        <v>1</v>
      </c>
      <c r="BP192" s="38">
        <v>1</v>
      </c>
      <c r="BQ192" s="40">
        <f t="shared" si="68"/>
        <v>1</v>
      </c>
      <c r="BR192" s="94">
        <v>1</v>
      </c>
      <c r="BS192" s="94">
        <v>1</v>
      </c>
      <c r="BT192" s="94">
        <v>1</v>
      </c>
      <c r="BU192" s="40">
        <f t="shared" si="69"/>
        <v>1</v>
      </c>
      <c r="BV192" s="82">
        <v>1</v>
      </c>
      <c r="BW192" s="94">
        <v>1</v>
      </c>
      <c r="BX192" s="48"/>
      <c r="BY192" s="97">
        <v>1</v>
      </c>
      <c r="BZ192" s="48">
        <v>1</v>
      </c>
      <c r="CA192" s="40">
        <f t="shared" si="70"/>
        <v>1</v>
      </c>
      <c r="CB192" s="94">
        <v>1</v>
      </c>
      <c r="CC192" s="94">
        <v>1</v>
      </c>
      <c r="CD192" s="94">
        <v>1</v>
      </c>
      <c r="CE192" s="40">
        <f t="shared" si="71"/>
        <v>1</v>
      </c>
      <c r="CF192" s="73"/>
      <c r="CG192" s="41">
        <f t="shared" si="72"/>
        <v>4949.6792000000005</v>
      </c>
      <c r="CH192" s="41">
        <f t="shared" si="73"/>
        <v>90882005.914300993</v>
      </c>
      <c r="CI192" s="41">
        <f t="shared" si="74"/>
        <v>29071251.51626483</v>
      </c>
      <c r="CJ192" s="41">
        <f t="shared" si="75"/>
        <v>605880.03942867334</v>
      </c>
      <c r="CK192" s="41">
        <f t="shared" si="76"/>
        <v>193808.34344176552</v>
      </c>
      <c r="CL192" s="68">
        <f t="shared" si="77"/>
        <v>645938.47618400014</v>
      </c>
      <c r="CM192" s="41">
        <f t="shared" si="78"/>
        <v>291703.89005200006</v>
      </c>
      <c r="CN192" s="41" t="str">
        <f t="shared" si="87"/>
        <v/>
      </c>
      <c r="CO192" s="39">
        <f t="shared" si="79"/>
        <v>626209454403.00012</v>
      </c>
      <c r="CP192" s="78">
        <f t="shared" si="80"/>
        <v>0.27766836041023268</v>
      </c>
      <c r="CQ192" s="38">
        <f t="shared" si="81"/>
        <v>0</v>
      </c>
      <c r="CR192" s="38">
        <f t="shared" si="82"/>
        <v>0</v>
      </c>
      <c r="CT192" s="38">
        <f t="shared" si="83"/>
        <v>0</v>
      </c>
      <c r="CU192" s="38">
        <f t="shared" si="84"/>
        <v>460</v>
      </c>
      <c r="CV192" s="118">
        <f t="shared" si="88"/>
        <v>1.7272727272727275</v>
      </c>
      <c r="CW192" s="118">
        <f t="shared" si="89"/>
        <v>1.0938259601361207</v>
      </c>
      <c r="CZ192" s="118">
        <f t="shared" si="90"/>
        <v>0.93291259228828505</v>
      </c>
      <c r="DE192" s="125">
        <f t="shared" si="91"/>
        <v>0.58036876948907201</v>
      </c>
    </row>
    <row r="193" spans="1:109" s="38" customFormat="1" x14ac:dyDescent="0.25">
      <c r="A193" s="38">
        <v>190</v>
      </c>
      <c r="B193" s="38" t="s">
        <v>531</v>
      </c>
      <c r="E193" s="38" t="s">
        <v>531</v>
      </c>
      <c r="F193" s="120" t="s">
        <v>171</v>
      </c>
      <c r="G193" s="118" t="s">
        <v>630</v>
      </c>
      <c r="H193" s="38">
        <v>300</v>
      </c>
      <c r="I193" s="38">
        <v>300</v>
      </c>
      <c r="J193" s="38">
        <v>300</v>
      </c>
      <c r="K193" s="38">
        <v>6.4600000000000009</v>
      </c>
      <c r="L193" s="38">
        <v>6.4600000000000009</v>
      </c>
      <c r="M193" s="38">
        <v>3.74</v>
      </c>
      <c r="N193" s="38">
        <v>0</v>
      </c>
      <c r="O193" s="38">
        <v>0</v>
      </c>
      <c r="P193" s="163">
        <v>15189.640707774759</v>
      </c>
      <c r="Q193" s="39">
        <f t="shared" si="85"/>
        <v>4</v>
      </c>
      <c r="R193" s="40">
        <f t="shared" si="63"/>
        <v>1</v>
      </c>
      <c r="S193" s="40">
        <f t="shared" si="64"/>
        <v>1</v>
      </c>
      <c r="T193" s="120" t="s">
        <v>208</v>
      </c>
      <c r="W193" s="118">
        <v>1</v>
      </c>
      <c r="X193" s="38">
        <v>0</v>
      </c>
      <c r="Y193" s="38">
        <v>0</v>
      </c>
      <c r="Z193" s="94">
        <v>285.7107277071874</v>
      </c>
      <c r="AA193" s="125">
        <v>0</v>
      </c>
      <c r="AB193" s="125">
        <v>0</v>
      </c>
      <c r="AE193" s="38">
        <v>20</v>
      </c>
      <c r="AF193" s="138">
        <v>460</v>
      </c>
      <c r="AG193" s="124">
        <v>210000</v>
      </c>
      <c r="AH193" s="94">
        <v>1.4395</v>
      </c>
      <c r="AI193" s="97">
        <v>2.8574286461276803</v>
      </c>
      <c r="AJ193" s="97">
        <v>7.9690827511854847</v>
      </c>
      <c r="AK193" s="125">
        <v>1.67387</v>
      </c>
      <c r="AL193" s="121">
        <v>0.58036876948907201</v>
      </c>
      <c r="AM193" s="114">
        <v>0.34231417657122359</v>
      </c>
      <c r="AN193" s="118">
        <f t="shared" si="86"/>
        <v>0.19866845743530595</v>
      </c>
      <c r="AO193" s="114">
        <v>0.21004550363729052</v>
      </c>
      <c r="AP193" s="177">
        <v>1.508711845590718</v>
      </c>
      <c r="AQ193" s="173">
        <v>1.67</v>
      </c>
      <c r="AR193" s="94">
        <v>1</v>
      </c>
      <c r="AT193" s="97">
        <v>1</v>
      </c>
      <c r="AU193" s="38">
        <v>1</v>
      </c>
      <c r="AW193" s="38">
        <v>0.74</v>
      </c>
      <c r="BA193" s="38">
        <f t="shared" si="65"/>
        <v>1.508711845590718</v>
      </c>
      <c r="BB193" s="79"/>
      <c r="BC193" s="94">
        <v>1</v>
      </c>
      <c r="BD193" s="94"/>
      <c r="BE193" s="97">
        <v>1</v>
      </c>
      <c r="BF193" s="38">
        <v>1</v>
      </c>
      <c r="BG193" s="40">
        <f t="shared" si="66"/>
        <v>1</v>
      </c>
      <c r="BH193" s="94"/>
      <c r="BI193" s="94"/>
      <c r="BJ193" s="94"/>
      <c r="BK193" s="40">
        <f t="shared" si="67"/>
        <v>1</v>
      </c>
      <c r="BL193" s="73"/>
      <c r="BM193" s="94">
        <v>1</v>
      </c>
      <c r="BO193" s="97">
        <v>1</v>
      </c>
      <c r="BP193" s="38">
        <v>1</v>
      </c>
      <c r="BQ193" s="40">
        <f t="shared" si="68"/>
        <v>1</v>
      </c>
      <c r="BR193" s="94">
        <v>1</v>
      </c>
      <c r="BS193" s="94">
        <v>1</v>
      </c>
      <c r="BT193" s="94">
        <v>1</v>
      </c>
      <c r="BU193" s="40">
        <f t="shared" si="69"/>
        <v>1</v>
      </c>
      <c r="BV193" s="82">
        <v>1</v>
      </c>
      <c r="BW193" s="94">
        <v>1</v>
      </c>
      <c r="BX193" s="48"/>
      <c r="BY193" s="97">
        <v>1</v>
      </c>
      <c r="BZ193" s="48">
        <v>1</v>
      </c>
      <c r="CA193" s="40">
        <f t="shared" si="70"/>
        <v>1</v>
      </c>
      <c r="CB193" s="94">
        <v>1</v>
      </c>
      <c r="CC193" s="94">
        <v>1</v>
      </c>
      <c r="CD193" s="94">
        <v>1</v>
      </c>
      <c r="CE193" s="40">
        <f t="shared" si="71"/>
        <v>1</v>
      </c>
      <c r="CF193" s="73"/>
      <c r="CG193" s="41">
        <f t="shared" si="72"/>
        <v>4949.6792000000005</v>
      </c>
      <c r="CH193" s="41">
        <f t="shared" si="73"/>
        <v>90882005.914300993</v>
      </c>
      <c r="CI193" s="41">
        <f t="shared" si="74"/>
        <v>29071251.51626483</v>
      </c>
      <c r="CJ193" s="41">
        <f t="shared" si="75"/>
        <v>605880.03942867334</v>
      </c>
      <c r="CK193" s="41">
        <f t="shared" si="76"/>
        <v>193808.34344176552</v>
      </c>
      <c r="CL193" s="68">
        <f t="shared" si="77"/>
        <v>645938.47618400014</v>
      </c>
      <c r="CM193" s="41">
        <f t="shared" si="78"/>
        <v>291703.89005200006</v>
      </c>
      <c r="CN193" s="41" t="str">
        <f t="shared" si="87"/>
        <v/>
      </c>
      <c r="CO193" s="39">
        <f t="shared" si="79"/>
        <v>626209454403.00012</v>
      </c>
      <c r="CP193" s="78">
        <f t="shared" si="80"/>
        <v>0.21004550363729052</v>
      </c>
      <c r="CQ193" s="38">
        <f t="shared" si="81"/>
        <v>0</v>
      </c>
      <c r="CR193" s="38">
        <f t="shared" si="82"/>
        <v>0</v>
      </c>
      <c r="CT193" s="38">
        <f t="shared" si="83"/>
        <v>0</v>
      </c>
      <c r="CU193" s="38">
        <f t="shared" si="84"/>
        <v>460</v>
      </c>
      <c r="CV193" s="118">
        <f t="shared" si="88"/>
        <v>1.7272727272727275</v>
      </c>
      <c r="CW193" s="118">
        <f t="shared" si="89"/>
        <v>1.0938259601361207</v>
      </c>
      <c r="CZ193" s="118">
        <f t="shared" si="90"/>
        <v>1.0572664948872892</v>
      </c>
      <c r="DE193" s="125">
        <f t="shared" si="91"/>
        <v>0.58036876948907201</v>
      </c>
    </row>
    <row r="194" spans="1:109" s="38" customFormat="1" x14ac:dyDescent="0.25">
      <c r="A194" s="38">
        <v>191</v>
      </c>
      <c r="B194" s="38" t="s">
        <v>532</v>
      </c>
      <c r="E194" s="38" t="s">
        <v>532</v>
      </c>
      <c r="F194" s="120" t="s">
        <v>171</v>
      </c>
      <c r="G194" s="118" t="s">
        <v>630</v>
      </c>
      <c r="H194" s="38">
        <v>300</v>
      </c>
      <c r="I194" s="38">
        <v>300</v>
      </c>
      <c r="J194" s="38">
        <v>300</v>
      </c>
      <c r="K194" s="38">
        <v>6.4600000000000009</v>
      </c>
      <c r="L194" s="38">
        <v>6.4600000000000009</v>
      </c>
      <c r="M194" s="38">
        <v>3.74</v>
      </c>
      <c r="N194" s="38">
        <v>0</v>
      </c>
      <c r="O194" s="38">
        <v>0</v>
      </c>
      <c r="P194" s="163">
        <v>18191.186476376959</v>
      </c>
      <c r="Q194" s="39">
        <f t="shared" si="85"/>
        <v>4</v>
      </c>
      <c r="R194" s="40">
        <f t="shared" si="63"/>
        <v>1</v>
      </c>
      <c r="S194" s="40">
        <f t="shared" si="64"/>
        <v>1</v>
      </c>
      <c r="T194" s="120" t="s">
        <v>208</v>
      </c>
      <c r="W194" s="118">
        <v>1</v>
      </c>
      <c r="X194" s="38">
        <v>0</v>
      </c>
      <c r="Y194" s="38">
        <v>0</v>
      </c>
      <c r="Z194" s="94">
        <v>221.57865023639263</v>
      </c>
      <c r="AA194" s="125">
        <v>0</v>
      </c>
      <c r="AB194" s="125">
        <v>0</v>
      </c>
      <c r="AE194" s="38">
        <v>20</v>
      </c>
      <c r="AF194" s="138">
        <v>460</v>
      </c>
      <c r="AG194" s="124">
        <v>210000</v>
      </c>
      <c r="AH194" s="94">
        <v>1.4395</v>
      </c>
      <c r="AI194" s="97">
        <v>2.5688987065889761</v>
      </c>
      <c r="AJ194" s="97">
        <v>10.275594826355903</v>
      </c>
      <c r="AK194" s="125">
        <v>1.64977</v>
      </c>
      <c r="AL194" s="121">
        <v>0.58036876948907201</v>
      </c>
      <c r="AM194" s="114">
        <v>0.24303021306316197</v>
      </c>
      <c r="AN194" s="118">
        <f t="shared" si="86"/>
        <v>0.14104714570413432</v>
      </c>
      <c r="AO194" s="114">
        <v>0.16055226270390693</v>
      </c>
      <c r="AP194" s="177">
        <v>1.508711845590718</v>
      </c>
      <c r="AQ194" s="173">
        <v>2</v>
      </c>
      <c r="AR194" s="94">
        <v>1</v>
      </c>
      <c r="AT194" s="97">
        <v>1</v>
      </c>
      <c r="AU194" s="38">
        <v>1</v>
      </c>
      <c r="AW194" s="38">
        <v>0.74</v>
      </c>
      <c r="BA194" s="38">
        <f t="shared" si="65"/>
        <v>1.508711845590718</v>
      </c>
      <c r="BB194" s="79"/>
      <c r="BC194" s="94">
        <v>1</v>
      </c>
      <c r="BD194" s="94"/>
      <c r="BE194" s="97">
        <v>1</v>
      </c>
      <c r="BF194" s="38">
        <v>1</v>
      </c>
      <c r="BG194" s="40">
        <f t="shared" si="66"/>
        <v>1</v>
      </c>
      <c r="BH194" s="94"/>
      <c r="BI194" s="94"/>
      <c r="BJ194" s="94"/>
      <c r="BK194" s="40">
        <f t="shared" si="67"/>
        <v>1</v>
      </c>
      <c r="BL194" s="73"/>
      <c r="BM194" s="94">
        <v>1</v>
      </c>
      <c r="BO194" s="97">
        <v>1</v>
      </c>
      <c r="BP194" s="38">
        <v>1</v>
      </c>
      <c r="BQ194" s="40">
        <f t="shared" si="68"/>
        <v>1</v>
      </c>
      <c r="BR194" s="94">
        <v>1</v>
      </c>
      <c r="BS194" s="94">
        <v>1</v>
      </c>
      <c r="BT194" s="94">
        <v>1</v>
      </c>
      <c r="BU194" s="40">
        <f t="shared" si="69"/>
        <v>1</v>
      </c>
      <c r="BV194" s="82">
        <v>1</v>
      </c>
      <c r="BW194" s="94">
        <v>1</v>
      </c>
      <c r="BX194" s="48"/>
      <c r="BY194" s="97">
        <v>1</v>
      </c>
      <c r="BZ194" s="48">
        <v>1</v>
      </c>
      <c r="CA194" s="40">
        <f t="shared" si="70"/>
        <v>1</v>
      </c>
      <c r="CB194" s="94">
        <v>1</v>
      </c>
      <c r="CC194" s="94">
        <v>1</v>
      </c>
      <c r="CD194" s="94">
        <v>1</v>
      </c>
      <c r="CE194" s="40">
        <f t="shared" si="71"/>
        <v>1</v>
      </c>
      <c r="CF194" s="73"/>
      <c r="CG194" s="41">
        <f t="shared" si="72"/>
        <v>4949.6792000000005</v>
      </c>
      <c r="CH194" s="41">
        <f t="shared" si="73"/>
        <v>90882005.914300993</v>
      </c>
      <c r="CI194" s="41">
        <f t="shared" si="74"/>
        <v>29071251.51626483</v>
      </c>
      <c r="CJ194" s="41">
        <f t="shared" si="75"/>
        <v>605880.03942867334</v>
      </c>
      <c r="CK194" s="41">
        <f t="shared" si="76"/>
        <v>193808.34344176552</v>
      </c>
      <c r="CL194" s="68">
        <f t="shared" si="77"/>
        <v>645938.47618400014</v>
      </c>
      <c r="CM194" s="41">
        <f t="shared" si="78"/>
        <v>291703.89005200006</v>
      </c>
      <c r="CN194" s="41" t="str">
        <f t="shared" si="87"/>
        <v/>
      </c>
      <c r="CO194" s="39">
        <f t="shared" si="79"/>
        <v>626209454403.00012</v>
      </c>
      <c r="CP194" s="78">
        <f t="shared" si="80"/>
        <v>0.16055226270390696</v>
      </c>
      <c r="CQ194" s="38">
        <f t="shared" si="81"/>
        <v>0</v>
      </c>
      <c r="CR194" s="38">
        <f t="shared" si="82"/>
        <v>0</v>
      </c>
      <c r="CT194" s="38">
        <f t="shared" si="83"/>
        <v>0</v>
      </c>
      <c r="CU194" s="38">
        <f t="shared" si="84"/>
        <v>460</v>
      </c>
      <c r="CV194" s="118">
        <f t="shared" si="88"/>
        <v>1.7272727272727275</v>
      </c>
      <c r="CW194" s="118">
        <f t="shared" si="89"/>
        <v>1.0938259601361207</v>
      </c>
      <c r="CZ194" s="118">
        <f t="shared" si="90"/>
        <v>1.1382879242426307</v>
      </c>
      <c r="DE194" s="125">
        <f t="shared" si="91"/>
        <v>0.58036876948907201</v>
      </c>
    </row>
    <row r="195" spans="1:109" s="80" customFormat="1" ht="15.75" thickBot="1" x14ac:dyDescent="0.3">
      <c r="A195" s="80">
        <v>192</v>
      </c>
      <c r="B195" s="80" t="s">
        <v>533</v>
      </c>
      <c r="E195" s="80" t="s">
        <v>533</v>
      </c>
      <c r="F195" s="149" t="s">
        <v>171</v>
      </c>
      <c r="G195" s="150" t="s">
        <v>630</v>
      </c>
      <c r="H195" s="80">
        <v>300</v>
      </c>
      <c r="I195" s="80">
        <v>300</v>
      </c>
      <c r="J195" s="80">
        <v>300</v>
      </c>
      <c r="K195" s="80">
        <v>6.4600000000000009</v>
      </c>
      <c r="L195" s="80">
        <v>6.4600000000000009</v>
      </c>
      <c r="M195" s="80">
        <v>3.74</v>
      </c>
      <c r="N195" s="80">
        <v>0</v>
      </c>
      <c r="O195" s="80">
        <v>0</v>
      </c>
      <c r="P195" s="164">
        <v>22738.983095471198</v>
      </c>
      <c r="Q195" s="151">
        <f t="shared" si="85"/>
        <v>4</v>
      </c>
      <c r="R195" s="152">
        <f t="shared" si="63"/>
        <v>1</v>
      </c>
      <c r="S195" s="152">
        <f t="shared" si="64"/>
        <v>1</v>
      </c>
      <c r="T195" s="149" t="s">
        <v>208</v>
      </c>
      <c r="W195" s="150">
        <v>1</v>
      </c>
      <c r="X195" s="80">
        <v>0</v>
      </c>
      <c r="Y195" s="80">
        <v>0</v>
      </c>
      <c r="Z195" s="154">
        <v>155.49364060021188</v>
      </c>
      <c r="AA195" s="167">
        <v>0</v>
      </c>
      <c r="AB195" s="167">
        <v>0</v>
      </c>
      <c r="AE195" s="80">
        <v>20</v>
      </c>
      <c r="AF195" s="161">
        <v>460</v>
      </c>
      <c r="AG195" s="124">
        <v>210000</v>
      </c>
      <c r="AH195" s="154">
        <v>1.4395</v>
      </c>
      <c r="AI195" s="155">
        <v>2.3428378659976121</v>
      </c>
      <c r="AJ195" s="155">
        <v>14.642736662485072</v>
      </c>
      <c r="AK195" s="167">
        <v>1.6167</v>
      </c>
      <c r="AL195" s="121">
        <v>0.58036876948907201</v>
      </c>
      <c r="AM195" s="170">
        <v>0.15642704316798575</v>
      </c>
      <c r="AN195" s="118">
        <f t="shared" si="86"/>
        <v>9.0785370558217837E-2</v>
      </c>
      <c r="AO195" s="170">
        <v>0.1104096889307592</v>
      </c>
      <c r="AP195" s="178">
        <v>1.508711845590718</v>
      </c>
      <c r="AQ195" s="174">
        <v>2.5</v>
      </c>
      <c r="AR195" s="154">
        <v>1</v>
      </c>
      <c r="AT195" s="155">
        <v>1</v>
      </c>
      <c r="AU195" s="80">
        <v>1</v>
      </c>
      <c r="AW195" s="80">
        <v>0.74</v>
      </c>
      <c r="BA195" s="80">
        <f t="shared" si="65"/>
        <v>1.508711845590718</v>
      </c>
      <c r="BB195" s="81"/>
      <c r="BC195" s="154">
        <v>1</v>
      </c>
      <c r="BD195" s="154"/>
      <c r="BE195" s="155">
        <v>1</v>
      </c>
      <c r="BF195" s="80">
        <v>1</v>
      </c>
      <c r="BG195" s="152">
        <f t="shared" si="66"/>
        <v>1</v>
      </c>
      <c r="BH195" s="154"/>
      <c r="BI195" s="154"/>
      <c r="BJ195" s="154"/>
      <c r="BK195" s="152">
        <f t="shared" si="67"/>
        <v>1</v>
      </c>
      <c r="BL195" s="74"/>
      <c r="BM195" s="154">
        <v>1</v>
      </c>
      <c r="BO195" s="155">
        <v>1</v>
      </c>
      <c r="BP195" s="80">
        <v>1</v>
      </c>
      <c r="BQ195" s="152">
        <f t="shared" si="68"/>
        <v>1</v>
      </c>
      <c r="BR195" s="154">
        <v>1</v>
      </c>
      <c r="BS195" s="154">
        <v>1</v>
      </c>
      <c r="BT195" s="154">
        <v>1</v>
      </c>
      <c r="BU195" s="152">
        <f t="shared" si="69"/>
        <v>1</v>
      </c>
      <c r="BV195" s="156">
        <v>1</v>
      </c>
      <c r="BW195" s="154">
        <v>1</v>
      </c>
      <c r="BX195" s="157"/>
      <c r="BY195" s="155">
        <v>1</v>
      </c>
      <c r="BZ195" s="157">
        <v>1</v>
      </c>
      <c r="CA195" s="152">
        <f t="shared" si="70"/>
        <v>1</v>
      </c>
      <c r="CB195" s="154">
        <v>1</v>
      </c>
      <c r="CC195" s="154">
        <v>1</v>
      </c>
      <c r="CD195" s="154">
        <v>1</v>
      </c>
      <c r="CE195" s="152">
        <f t="shared" si="71"/>
        <v>1</v>
      </c>
      <c r="CF195" s="74"/>
      <c r="CG195" s="158">
        <f t="shared" si="72"/>
        <v>4949.6792000000005</v>
      </c>
      <c r="CH195" s="158">
        <f t="shared" si="73"/>
        <v>90882005.914300993</v>
      </c>
      <c r="CI195" s="158">
        <f t="shared" si="74"/>
        <v>29071251.51626483</v>
      </c>
      <c r="CJ195" s="158">
        <f t="shared" si="75"/>
        <v>605880.03942867334</v>
      </c>
      <c r="CK195" s="158">
        <f t="shared" si="76"/>
        <v>193808.34344176552</v>
      </c>
      <c r="CL195" s="159">
        <f t="shared" si="77"/>
        <v>645938.47618400014</v>
      </c>
      <c r="CM195" s="158">
        <f t="shared" si="78"/>
        <v>291703.89005200006</v>
      </c>
      <c r="CN195" s="158" t="str">
        <f t="shared" si="87"/>
        <v/>
      </c>
      <c r="CO195" s="151">
        <f t="shared" si="79"/>
        <v>626209454403.00012</v>
      </c>
      <c r="CP195" s="160">
        <f t="shared" si="80"/>
        <v>0.1104096889307592</v>
      </c>
      <c r="CQ195" s="80">
        <f t="shared" si="81"/>
        <v>0</v>
      </c>
      <c r="CR195" s="80">
        <f t="shared" si="82"/>
        <v>0</v>
      </c>
      <c r="CT195" s="80">
        <f t="shared" si="83"/>
        <v>0</v>
      </c>
      <c r="CU195" s="80">
        <f t="shared" si="84"/>
        <v>460</v>
      </c>
      <c r="CV195" s="118">
        <f t="shared" si="88"/>
        <v>1.7272727272727275</v>
      </c>
      <c r="CW195" s="118">
        <f t="shared" si="89"/>
        <v>1.0938259601361207</v>
      </c>
      <c r="CZ195" s="118">
        <f t="shared" si="90"/>
        <v>1.2161616816880965</v>
      </c>
      <c r="DE195" s="125">
        <f t="shared" si="91"/>
        <v>0.58036876948907201</v>
      </c>
    </row>
    <row r="196" spans="1:109" s="42" customFormat="1" x14ac:dyDescent="0.25">
      <c r="A196" s="42">
        <v>193</v>
      </c>
      <c r="B196" s="42" t="s">
        <v>534</v>
      </c>
      <c r="E196" s="42" t="s">
        <v>534</v>
      </c>
      <c r="F196" s="134" t="s">
        <v>171</v>
      </c>
      <c r="G196" s="135" t="s">
        <v>630</v>
      </c>
      <c r="H196" s="42">
        <v>180</v>
      </c>
      <c r="I196" s="42">
        <v>180</v>
      </c>
      <c r="J196" s="42">
        <v>400</v>
      </c>
      <c r="K196" s="42">
        <v>13.5</v>
      </c>
      <c r="L196" s="42">
        <v>13.5</v>
      </c>
      <c r="M196" s="42">
        <v>24.7</v>
      </c>
      <c r="N196" s="42">
        <v>0</v>
      </c>
      <c r="O196" s="42">
        <v>0</v>
      </c>
      <c r="P196" s="165">
        <v>3281.4238674358298</v>
      </c>
      <c r="Q196" s="136">
        <f t="shared" si="85"/>
        <v>1</v>
      </c>
      <c r="R196" s="137">
        <f t="shared" ref="R196:R259" si="92">J196/H196</f>
        <v>2.2222222222222223</v>
      </c>
      <c r="S196" s="137">
        <f t="shared" ref="S196:S259" si="93">I196/H196</f>
        <v>1</v>
      </c>
      <c r="T196" s="134" t="s">
        <v>208</v>
      </c>
      <c r="W196" s="135">
        <v>1</v>
      </c>
      <c r="X196" s="42">
        <v>0</v>
      </c>
      <c r="Y196" s="42">
        <v>0</v>
      </c>
      <c r="Z196" s="139">
        <v>1354.8272571390148</v>
      </c>
      <c r="AA196" s="168">
        <v>0</v>
      </c>
      <c r="AB196" s="168">
        <v>0</v>
      </c>
      <c r="AE196" s="42">
        <v>20</v>
      </c>
      <c r="AF196" s="138">
        <v>355</v>
      </c>
      <c r="AG196" s="124">
        <v>210000</v>
      </c>
      <c r="AH196" s="139">
        <v>24.673999999999999</v>
      </c>
      <c r="AI196" s="140">
        <v>32.345391225866685</v>
      </c>
      <c r="AJ196" s="140">
        <v>2.911085210328002</v>
      </c>
      <c r="AK196" s="168">
        <v>3.6343700000000001</v>
      </c>
      <c r="AL196" s="121">
        <v>1.0598341778761915</v>
      </c>
      <c r="AM196" s="171">
        <v>1.0379988757926202</v>
      </c>
      <c r="AN196" s="118">
        <f t="shared" si="86"/>
        <v>1.1001066851620827</v>
      </c>
      <c r="AO196" s="171">
        <v>0.98558693456396751</v>
      </c>
      <c r="AP196" s="179">
        <v>0.36809482005128952</v>
      </c>
      <c r="AQ196" s="175">
        <v>0.3</v>
      </c>
      <c r="AR196" s="139">
        <v>1</v>
      </c>
      <c r="AT196" s="140">
        <v>1</v>
      </c>
      <c r="AU196" s="42">
        <v>1</v>
      </c>
      <c r="AW196" s="42">
        <v>0.74</v>
      </c>
      <c r="BA196" s="42">
        <f t="shared" ref="BA196:BA259" si="94">AP196</f>
        <v>0.36809482005128952</v>
      </c>
      <c r="BB196" s="141"/>
      <c r="BC196" s="139">
        <v>1</v>
      </c>
      <c r="BD196" s="139"/>
      <c r="BE196" s="140">
        <v>1</v>
      </c>
      <c r="BF196" s="42">
        <v>1</v>
      </c>
      <c r="BG196" s="137">
        <f t="shared" ref="BG196:BG259" si="95">IF(BE196=0,0,BF196/BE196)</f>
        <v>1</v>
      </c>
      <c r="BH196" s="139"/>
      <c r="BI196" s="139"/>
      <c r="BJ196" s="139"/>
      <c r="BK196" s="137">
        <f t="shared" ref="BK196:BK259" si="96">IF(BC196=0,0,SQRT(BE196/BC196))</f>
        <v>1</v>
      </c>
      <c r="BL196" s="142"/>
      <c r="BM196" s="139">
        <v>1</v>
      </c>
      <c r="BO196" s="140">
        <v>1</v>
      </c>
      <c r="BP196" s="42">
        <v>1</v>
      </c>
      <c r="BQ196" s="137">
        <f t="shared" ref="BQ196:BQ259" si="97">IF(BO196=0,0,BP196/BO196)</f>
        <v>1</v>
      </c>
      <c r="BR196" s="139">
        <v>1</v>
      </c>
      <c r="BS196" s="139">
        <v>1</v>
      </c>
      <c r="BT196" s="139">
        <v>1</v>
      </c>
      <c r="BU196" s="137">
        <f t="shared" ref="BU196:BU259" si="98">IF(BM196=0,0,SQRT(BO196/BM196))</f>
        <v>1</v>
      </c>
      <c r="BV196" s="143">
        <v>1</v>
      </c>
      <c r="BW196" s="139">
        <v>1</v>
      </c>
      <c r="BX196" s="144"/>
      <c r="BY196" s="140">
        <v>1</v>
      </c>
      <c r="BZ196" s="144">
        <v>1</v>
      </c>
      <c r="CA196" s="137">
        <f t="shared" ref="CA196:CA259" si="99">IF(BY196=0,0,BZ196/BY196)</f>
        <v>1</v>
      </c>
      <c r="CB196" s="139">
        <v>1</v>
      </c>
      <c r="CC196" s="139">
        <v>1</v>
      </c>
      <c r="CD196" s="139">
        <v>1</v>
      </c>
      <c r="CE196" s="137">
        <f t="shared" ref="CE196:CE259" si="100">IF(BW196=0,0,SQRT(BY196/BW196))</f>
        <v>1</v>
      </c>
      <c r="CF196" s="142"/>
      <c r="CG196" s="145">
        <f t="shared" ref="CG196:CG259" si="101">N196^2*(4-PI())+2*L196*I196+(J196-2*L196)*M196</f>
        <v>14073.1</v>
      </c>
      <c r="CH196" s="145">
        <f t="shared" ref="CH196:CH259" si="102">(1/12)*(I196*J196^3-(I196-M196)*(J196-2*L196)^3)+0.03*N196^4+0.2146*N196^2*(J196-2*L196-0.4468*N196)^2</f>
        <v>288390694.1583333</v>
      </c>
      <c r="CI196" s="145">
        <f t="shared" ref="CI196:CI259" si="103">(1/12)*(2*L196*I196^3+(J196-2*L196)*M196^3)+0.03*N196^4+0.2146*N196^2*(M196+0.4468*N196)^2</f>
        <v>13590401.681583332</v>
      </c>
      <c r="CJ196" s="145">
        <f t="shared" ref="CJ196:CJ259" si="104">CH196/(J196/2)</f>
        <v>1441953.4707916665</v>
      </c>
      <c r="CK196" s="145">
        <f t="shared" ref="CK196:CK259" si="105">CI196/(I196/2)</f>
        <v>151004.46312870368</v>
      </c>
      <c r="CL196" s="146">
        <f t="shared" ref="CL196:CL259" si="106">M196*J196^2/4+(I196-M196)*(J196-L196)*L196+(4-PI())*N196^2*(J196-2*L196)/2+(3*PI()-10)*N196^3/3</f>
        <v>1798316.5750000002</v>
      </c>
      <c r="CM196" s="145">
        <f t="shared" ref="CM196:CM259" si="107">I196^2*L196/2+(J196-2*L196)*M196^2/4+N196^3*(10/3-PI())+(2-PI()/2)*M196*N196^2</f>
        <v>275590.89250000002</v>
      </c>
      <c r="CN196" s="145" t="str">
        <f t="shared" si="87"/>
        <v/>
      </c>
      <c r="CO196" s="136">
        <f t="shared" ref="CO196:CO259" si="108">1/24*(J196-L196)^2*I196^3*L196</f>
        <v>490048471125</v>
      </c>
      <c r="CP196" s="147">
        <f t="shared" ref="CP196:CP259" si="109">AK196*Z196*1000/(CU196*CG196)</f>
        <v>0.98558693456396762</v>
      </c>
      <c r="CQ196" s="42">
        <f t="shared" ref="CQ196:CQ259" si="110">AK196*AA196*1000000/(CU196*CL196)</f>
        <v>0</v>
      </c>
      <c r="CR196" s="42">
        <f t="shared" ref="CR196:CR259" si="111">AK196*AB196*1000000/(CU196*CM196)</f>
        <v>0</v>
      </c>
      <c r="CT196" s="42">
        <f t="shared" ref="CT196:CT259" si="112">IF(AND(CR196=0,CQ196=0),0,IF(CP196=0,90,IF(AND(CP196&lt;&gt;0,CQ196&lt;&gt;0,CR196=0),ATAN(CQ196/CP196)/PI()*180,IF(AND(CP196&lt;&gt;0,CQ196=0,CR196&lt;&gt;0),ATAN(CR196/CP196)/PI()*180,ATAN(CQ196/CP196/COS(CS196/180*PI()))/PI()*180))))</f>
        <v>0</v>
      </c>
      <c r="CU196" s="42">
        <f t="shared" ref="CU196:CU259" si="113">IF(AE196=20,1,IF(AE196=350,1,IF(AE196=450,0.89,IF(AE196=550,0.625,0.23))))*AF196</f>
        <v>355</v>
      </c>
      <c r="CV196" s="118">
        <f t="shared" si="88"/>
        <v>1.214574898785425</v>
      </c>
      <c r="CW196" s="118">
        <f t="shared" si="89"/>
        <v>8.0693012506351525E-2</v>
      </c>
      <c r="CZ196" s="118">
        <f t="shared" si="90"/>
        <v>0.89590123199620175</v>
      </c>
      <c r="DE196" s="125">
        <f t="shared" si="91"/>
        <v>1.0598341778761915</v>
      </c>
    </row>
    <row r="197" spans="1:109" s="38" customFormat="1" x14ac:dyDescent="0.25">
      <c r="A197" s="38">
        <v>194</v>
      </c>
      <c r="B197" s="38" t="s">
        <v>535</v>
      </c>
      <c r="E197" s="38" t="s">
        <v>535</v>
      </c>
      <c r="F197" s="120" t="s">
        <v>171</v>
      </c>
      <c r="G197" s="118" t="s">
        <v>630</v>
      </c>
      <c r="H197" s="38">
        <v>180</v>
      </c>
      <c r="I197" s="38">
        <v>180</v>
      </c>
      <c r="J197" s="38">
        <v>400</v>
      </c>
      <c r="K197" s="38">
        <v>13.5</v>
      </c>
      <c r="L197" s="38">
        <v>13.5</v>
      </c>
      <c r="M197" s="38">
        <v>24.7</v>
      </c>
      <c r="N197" s="38">
        <v>0</v>
      </c>
      <c r="O197" s="38">
        <v>0</v>
      </c>
      <c r="P197" s="163">
        <v>5469.0397790597162</v>
      </c>
      <c r="Q197" s="39">
        <f>MAX(IF((H197/2/K197)&lt;145/SQRT(AF197),1,IF((H197/2/K197)&lt;170/SQRT(AF197),2,IF((H197/2/K197)&lt;200/SQRT(AF197),3,4))),IF(((J197-2*K197)/M197)&lt;1100/SQRT(AF197),1,IF(((J197-2*K197)/M197)&lt;1700/SQRT(AF197),2,IF(((J197-2*K197)/M197)&lt;1900/SQRT(AF197),3,4))))</f>
        <v>1</v>
      </c>
      <c r="R197" s="40">
        <f>J197/H197</f>
        <v>2.2222222222222223</v>
      </c>
      <c r="S197" s="40">
        <f>I197/H197</f>
        <v>1</v>
      </c>
      <c r="T197" s="120" t="s">
        <v>208</v>
      </c>
      <c r="W197" s="118">
        <v>1</v>
      </c>
      <c r="X197" s="38">
        <v>0</v>
      </c>
      <c r="Y197" s="38">
        <v>0</v>
      </c>
      <c r="Z197" s="94">
        <v>1203.2975597515888</v>
      </c>
      <c r="AA197" s="125">
        <v>0</v>
      </c>
      <c r="AB197" s="125">
        <v>0</v>
      </c>
      <c r="AE197" s="38">
        <v>20</v>
      </c>
      <c r="AF197" s="138">
        <v>355</v>
      </c>
      <c r="AG197" s="124">
        <v>210000</v>
      </c>
      <c r="AH197" s="94">
        <v>24.673999999999999</v>
      </c>
      <c r="AI197" s="97">
        <v>13.446448739532396</v>
      </c>
      <c r="AJ197" s="97">
        <v>3.3616121848830991</v>
      </c>
      <c r="AK197" s="125">
        <v>3.78112</v>
      </c>
      <c r="AL197" s="121">
        <v>1.0598341778761915</v>
      </c>
      <c r="AM197" s="114">
        <v>0.96411920712689858</v>
      </c>
      <c r="AN197" s="118">
        <f t="shared" ref="AN197:AN260" si="114">AM197*AL197</f>
        <v>1.0218064872599821</v>
      </c>
      <c r="AO197" s="114">
        <v>0.91070006981212637</v>
      </c>
      <c r="AP197" s="177">
        <v>0.36809482005128952</v>
      </c>
      <c r="AQ197" s="173">
        <v>0.5</v>
      </c>
      <c r="AR197" s="94">
        <v>1</v>
      </c>
      <c r="AT197" s="97">
        <v>1</v>
      </c>
      <c r="AU197" s="38">
        <v>1</v>
      </c>
      <c r="AW197" s="38">
        <v>0.74</v>
      </c>
      <c r="BA197" s="38">
        <f t="shared" si="94"/>
        <v>0.36809482005128952</v>
      </c>
      <c r="BB197" s="79"/>
      <c r="BC197" s="94">
        <v>1</v>
      </c>
      <c r="BD197" s="94"/>
      <c r="BE197" s="97">
        <v>1</v>
      </c>
      <c r="BF197" s="38">
        <v>1</v>
      </c>
      <c r="BG197" s="40">
        <f t="shared" si="95"/>
        <v>1</v>
      </c>
      <c r="BH197" s="94"/>
      <c r="BI197" s="94"/>
      <c r="BJ197" s="94"/>
      <c r="BK197" s="40">
        <f t="shared" si="96"/>
        <v>1</v>
      </c>
      <c r="BL197" s="73"/>
      <c r="BM197" s="94">
        <v>1</v>
      </c>
      <c r="BO197" s="97">
        <v>1</v>
      </c>
      <c r="BP197" s="38">
        <v>1</v>
      </c>
      <c r="BQ197" s="40">
        <f t="shared" si="97"/>
        <v>1</v>
      </c>
      <c r="BR197" s="94">
        <v>1</v>
      </c>
      <c r="BS197" s="94">
        <v>1</v>
      </c>
      <c r="BT197" s="94">
        <v>1</v>
      </c>
      <c r="BU197" s="40">
        <f t="shared" si="98"/>
        <v>1</v>
      </c>
      <c r="BV197" s="82">
        <v>1</v>
      </c>
      <c r="BW197" s="94">
        <v>1</v>
      </c>
      <c r="BX197" s="48"/>
      <c r="BY197" s="97">
        <v>1</v>
      </c>
      <c r="BZ197" s="48">
        <v>1</v>
      </c>
      <c r="CA197" s="40">
        <f t="shared" si="99"/>
        <v>1</v>
      </c>
      <c r="CB197" s="94">
        <v>1</v>
      </c>
      <c r="CC197" s="94">
        <v>1</v>
      </c>
      <c r="CD197" s="94">
        <v>1</v>
      </c>
      <c r="CE197" s="40">
        <f t="shared" si="100"/>
        <v>1</v>
      </c>
      <c r="CF197" s="73"/>
      <c r="CG197" s="41">
        <f>N197^2*(4-PI())+2*L197*I197+(J197-2*L197)*M197</f>
        <v>14073.1</v>
      </c>
      <c r="CH197" s="41">
        <f>(1/12)*(I197*J197^3-(I197-M197)*(J197-2*L197)^3)+0.03*N197^4+0.2146*N197^2*(J197-2*L197-0.4468*N197)^2</f>
        <v>288390694.1583333</v>
      </c>
      <c r="CI197" s="41">
        <f>(1/12)*(2*L197*I197^3+(J197-2*L197)*M197^3)+0.03*N197^4+0.2146*N197^2*(M197+0.4468*N197)^2</f>
        <v>13590401.681583332</v>
      </c>
      <c r="CJ197" s="41">
        <f>CH197/(J197/2)</f>
        <v>1441953.4707916665</v>
      </c>
      <c r="CK197" s="41">
        <f>CI197/(I197/2)</f>
        <v>151004.46312870368</v>
      </c>
      <c r="CL197" s="68">
        <f>M197*J197^2/4+(I197-M197)*(J197-L197)*L197+(4-PI())*N197^2*(J197-2*L197)/2+(3*PI()-10)*N197^3/3</f>
        <v>1798316.5750000002</v>
      </c>
      <c r="CM197" s="41">
        <f>I197^2*L197/2+(J197-2*L197)*M197^2/4+N197^3*(10/3-PI())+(2-PI()/2)*M197*N197^2</f>
        <v>275590.89250000002</v>
      </c>
      <c r="CN197" s="41" t="str">
        <f t="shared" ref="CN197:CN260" si="115">IF(E197="IPE120",17020,IF(E197="IPE220",90620,IF(E197="IPE270",158680,IF(E197="IPE360",374330,IF(E197="IPE400",509600,IF(E197="IPE600",1659330,IF(E197="HEA120",59800,IF(E197="HEA240",412430,IF(E197="HEA300",847130,IF(E197="HEA400",1926360,IF(E197="HEA500",3199230,IF(E197="HEA600",3725480,IF(E197="HEA1000",8423130,"")))))))))))))</f>
        <v/>
      </c>
      <c r="CO197" s="39">
        <f>1/24*(J197-L197)^2*I197^3*L197</f>
        <v>490048471125</v>
      </c>
      <c r="CP197" s="78" t="e">
        <f t="shared" si="109"/>
        <v>#REF!</v>
      </c>
      <c r="CQ197" s="38" t="e">
        <f>AK197*#REF!*1000000/(CU197*CL197)</f>
        <v>#REF!</v>
      </c>
      <c r="CR197" s="38" t="e">
        <f t="shared" si="111"/>
        <v>#REF!</v>
      </c>
      <c r="CT197" s="38" t="e">
        <f t="shared" si="112"/>
        <v>#REF!</v>
      </c>
      <c r="CU197" s="38" t="e">
        <f>IF(AE197=20,1,IF(AE197=350,1,IF(AE197=450,0.89,IF(AE197=550,0.625,0.23))))*#REF!</f>
        <v>#REF!</v>
      </c>
      <c r="CV197" s="118">
        <f t="shared" ref="CV197:CV260" si="116">(J197*K197)/(H197*M197)</f>
        <v>1.214574898785425</v>
      </c>
      <c r="CW197" s="118">
        <f t="shared" ref="CW197:CW260" si="117">0.5*(J197/M197 + I197/L197)*(L197/M197)*0.01</f>
        <v>8.0693012506351525E-2</v>
      </c>
      <c r="CZ197" s="118">
        <f t="shared" ref="CZ197:CZ260" si="118">AO197/AN197</f>
        <v>0.89126471711312738</v>
      </c>
      <c r="DE197" s="125">
        <f t="shared" ref="DE197:DE260" si="119">AL197</f>
        <v>1.0598341778761915</v>
      </c>
    </row>
    <row r="198" spans="1:109" s="38" customFormat="1" x14ac:dyDescent="0.25">
      <c r="A198" s="38">
        <v>195</v>
      </c>
      <c r="B198" s="38" t="s">
        <v>536</v>
      </c>
      <c r="E198" s="38" t="s">
        <v>536</v>
      </c>
      <c r="F198" s="120" t="s">
        <v>171</v>
      </c>
      <c r="G198" s="118" t="s">
        <v>630</v>
      </c>
      <c r="H198" s="38">
        <v>180</v>
      </c>
      <c r="I198" s="38">
        <v>180</v>
      </c>
      <c r="J198" s="38">
        <v>400</v>
      </c>
      <c r="K198" s="38">
        <v>13.5</v>
      </c>
      <c r="L198" s="38">
        <v>13.5</v>
      </c>
      <c r="M198" s="38">
        <v>24.7</v>
      </c>
      <c r="N198" s="38">
        <v>0</v>
      </c>
      <c r="O198" s="38">
        <v>0</v>
      </c>
      <c r="P198" s="163">
        <v>8203.5596685895744</v>
      </c>
      <c r="Q198" s="39">
        <f>MAX(IF((H198/2/K198)&lt;145/SQRT(AF197),1,IF((H198/2/K198)&lt;170/SQRT(AF197),2,IF((H198/2/K198)&lt;200/SQRT(AF197),3,4))),IF(((J198-2*K198)/M198)&lt;1100/SQRT(AF197),1,IF(((J198-2*K198)/M198)&lt;1700/SQRT(AF197),2,IF(((J198-2*K198)/M198)&lt;1900/SQRT(AF197),3,4))))</f>
        <v>1</v>
      </c>
      <c r="R198" s="40">
        <f>J198/H198</f>
        <v>2.2222222222222223</v>
      </c>
      <c r="S198" s="40">
        <f>I198/H198</f>
        <v>1</v>
      </c>
      <c r="T198" s="120" t="s">
        <v>208</v>
      </c>
      <c r="W198" s="118">
        <v>1</v>
      </c>
      <c r="X198" s="38">
        <v>0</v>
      </c>
      <c r="Y198" s="38">
        <v>0</v>
      </c>
      <c r="Z198" s="94">
        <v>989.96349820481862</v>
      </c>
      <c r="AA198" s="125">
        <v>0</v>
      </c>
      <c r="AB198" s="125">
        <v>0</v>
      </c>
      <c r="AE198" s="38">
        <v>20</v>
      </c>
      <c r="AF198" s="138">
        <v>355</v>
      </c>
      <c r="AG198" s="124">
        <v>210000</v>
      </c>
      <c r="AH198" s="94">
        <v>24.673999999999999</v>
      </c>
      <c r="AI198" s="97">
        <v>7.6404373754134829</v>
      </c>
      <c r="AJ198" s="97">
        <v>4.2977460236700828</v>
      </c>
      <c r="AK198" s="125">
        <v>4.0849599999999997</v>
      </c>
      <c r="AL198" s="121">
        <v>1.0598341778761915</v>
      </c>
      <c r="AM198" s="114">
        <v>0.77809603336558075</v>
      </c>
      <c r="AN198" s="118">
        <f t="shared" si="114"/>
        <v>0.82465276983073599</v>
      </c>
      <c r="AO198" s="114">
        <v>0.80944783012296773</v>
      </c>
      <c r="AP198" s="177">
        <v>0.36809482005128952</v>
      </c>
      <c r="AQ198" s="173">
        <v>0.75</v>
      </c>
      <c r="AR198" s="94">
        <v>1</v>
      </c>
      <c r="AT198" s="97">
        <v>1</v>
      </c>
      <c r="AU198" s="38">
        <v>1</v>
      </c>
      <c r="AW198" s="38">
        <v>0.74</v>
      </c>
      <c r="BA198" s="38">
        <f t="shared" si="94"/>
        <v>0.36809482005128952</v>
      </c>
      <c r="BB198" s="79"/>
      <c r="BC198" s="94">
        <v>1</v>
      </c>
      <c r="BD198" s="94"/>
      <c r="BE198" s="97">
        <v>1</v>
      </c>
      <c r="BF198" s="38">
        <v>1</v>
      </c>
      <c r="BG198" s="40">
        <f t="shared" si="95"/>
        <v>1</v>
      </c>
      <c r="BH198" s="94"/>
      <c r="BI198" s="94"/>
      <c r="BJ198" s="94"/>
      <c r="BK198" s="40">
        <f t="shared" si="96"/>
        <v>1</v>
      </c>
      <c r="BL198" s="73"/>
      <c r="BM198" s="94">
        <v>1</v>
      </c>
      <c r="BO198" s="97">
        <v>1</v>
      </c>
      <c r="BP198" s="38">
        <v>1</v>
      </c>
      <c r="BQ198" s="40">
        <f t="shared" si="97"/>
        <v>1</v>
      </c>
      <c r="BR198" s="94">
        <v>1</v>
      </c>
      <c r="BS198" s="94">
        <v>1</v>
      </c>
      <c r="BT198" s="94">
        <v>1</v>
      </c>
      <c r="BU198" s="40">
        <f t="shared" si="98"/>
        <v>1</v>
      </c>
      <c r="BV198" s="82">
        <v>1</v>
      </c>
      <c r="BW198" s="94">
        <v>1</v>
      </c>
      <c r="BX198" s="48"/>
      <c r="BY198" s="97">
        <v>1</v>
      </c>
      <c r="BZ198" s="48">
        <v>1</v>
      </c>
      <c r="CA198" s="40">
        <f t="shared" si="99"/>
        <v>1</v>
      </c>
      <c r="CB198" s="94">
        <v>1</v>
      </c>
      <c r="CC198" s="94">
        <v>1</v>
      </c>
      <c r="CD198" s="94">
        <v>1</v>
      </c>
      <c r="CE198" s="40">
        <f t="shared" si="100"/>
        <v>1</v>
      </c>
      <c r="CF198" s="73"/>
      <c r="CG198" s="41">
        <f>N198^2*(4-PI())+2*L198*I198+(J198-2*L198)*M198</f>
        <v>14073.1</v>
      </c>
      <c r="CH198" s="41">
        <f>(1/12)*(I198*J198^3-(I198-M198)*(J198-2*L198)^3)+0.03*N198^4+0.2146*N198^2*(J198-2*L198-0.4468*N198)^2</f>
        <v>288390694.1583333</v>
      </c>
      <c r="CI198" s="41">
        <f>(1/12)*(2*L198*I198^3+(J198-2*L198)*M198^3)+0.03*N198^4+0.2146*N198^2*(M198+0.4468*N198)^2</f>
        <v>13590401.681583332</v>
      </c>
      <c r="CJ198" s="41">
        <f>CH198/(J198/2)</f>
        <v>1441953.4707916665</v>
      </c>
      <c r="CK198" s="41">
        <f>CI198/(I198/2)</f>
        <v>151004.46312870368</v>
      </c>
      <c r="CL198" s="68">
        <f>M198*J198^2/4+(I198-M198)*(J198-L198)*L198+(4-PI())*N198^2*(J198-2*L198)/2+(3*PI()-10)*N198^3/3</f>
        <v>1798316.5750000002</v>
      </c>
      <c r="CM198" s="41">
        <f>I198^2*L198/2+(J198-2*L198)*M198^2/4+N198^3*(10/3-PI())+(2-PI()/2)*M198*N198^2</f>
        <v>275590.89250000002</v>
      </c>
      <c r="CN198" s="41" t="str">
        <f t="shared" si="115"/>
        <v/>
      </c>
      <c r="CO198" s="39">
        <f>1/24*(J198-L198)^2*I198^3*L198</f>
        <v>490048471125</v>
      </c>
      <c r="CP198" s="78">
        <f t="shared" si="109"/>
        <v>0.80944783012296773</v>
      </c>
      <c r="CQ198" s="38">
        <f>AK198*AA197*1000000/(CU198*CL198)</f>
        <v>0</v>
      </c>
      <c r="CR198" s="38">
        <f t="shared" si="111"/>
        <v>0</v>
      </c>
      <c r="CT198" s="38">
        <f t="shared" si="112"/>
        <v>0</v>
      </c>
      <c r="CU198" s="38">
        <f>IF(AE198=20,1,IF(AE198=350,1,IF(AE198=450,0.89,IF(AE198=550,0.625,0.23))))*AF197</f>
        <v>355</v>
      </c>
      <c r="CV198" s="118">
        <f t="shared" si="116"/>
        <v>1.214574898785425</v>
      </c>
      <c r="CW198" s="118">
        <f t="shared" si="117"/>
        <v>8.0693012506351525E-2</v>
      </c>
      <c r="CZ198" s="118">
        <f t="shared" si="118"/>
        <v>0.98156200977668562</v>
      </c>
      <c r="DE198" s="125">
        <f t="shared" si="119"/>
        <v>1.0598341778761915</v>
      </c>
    </row>
    <row r="199" spans="1:109" s="38" customFormat="1" x14ac:dyDescent="0.25">
      <c r="A199" s="38">
        <v>196</v>
      </c>
      <c r="B199" s="38" t="s">
        <v>537</v>
      </c>
      <c r="E199" s="38" t="s">
        <v>537</v>
      </c>
      <c r="F199" s="120" t="s">
        <v>171</v>
      </c>
      <c r="G199" s="118" t="s">
        <v>630</v>
      </c>
      <c r="H199" s="38">
        <v>180</v>
      </c>
      <c r="I199" s="38">
        <v>180</v>
      </c>
      <c r="J199" s="38">
        <v>400</v>
      </c>
      <c r="K199" s="38">
        <v>13.5</v>
      </c>
      <c r="L199" s="38">
        <v>13.5</v>
      </c>
      <c r="M199" s="38">
        <v>24.7</v>
      </c>
      <c r="N199" s="38">
        <v>0</v>
      </c>
      <c r="O199" s="38">
        <v>0</v>
      </c>
      <c r="P199" s="163">
        <v>10938.079558119432</v>
      </c>
      <c r="Q199" s="39">
        <f>MAX(IF((H199/2/K199)&lt;145/SQRT(AF198),1,IF((H199/2/K199)&lt;170/SQRT(AF198),2,IF((H199/2/K199)&lt;200/SQRT(AF198),3,4))),IF(((J199-2*K199)/M199)&lt;1100/SQRT(AF198),1,IF(((J199-2*K199)/M199)&lt;1700/SQRT(AF198),2,IF(((J199-2*K199)/M199)&lt;1900/SQRT(AF198),3,4))))</f>
        <v>1</v>
      </c>
      <c r="R199" s="40">
        <f>J199/H199</f>
        <v>2.2222222222222223</v>
      </c>
      <c r="S199" s="40">
        <f>I199/H199</f>
        <v>1</v>
      </c>
      <c r="T199" s="120" t="s">
        <v>208</v>
      </c>
      <c r="W199" s="118">
        <v>1</v>
      </c>
      <c r="X199" s="38">
        <v>0</v>
      </c>
      <c r="Y199" s="38">
        <v>0</v>
      </c>
      <c r="Z199" s="94">
        <v>770.71675800813148</v>
      </c>
      <c r="AA199" s="125">
        <v>0</v>
      </c>
      <c r="AB199" s="125">
        <v>0</v>
      </c>
      <c r="AE199" s="38">
        <v>20</v>
      </c>
      <c r="AF199" s="138">
        <v>355</v>
      </c>
      <c r="AG199" s="124">
        <v>210000</v>
      </c>
      <c r="AH199" s="94">
        <v>24.673999999999999</v>
      </c>
      <c r="AI199" s="97">
        <v>5.8180859796910287</v>
      </c>
      <c r="AJ199" s="97">
        <v>5.8180859796910287</v>
      </c>
      <c r="AK199" s="125">
        <v>4.40001</v>
      </c>
      <c r="AL199" s="121">
        <v>1.0598341778761915</v>
      </c>
      <c r="AM199" s="114">
        <v>0.64419662533195954</v>
      </c>
      <c r="AN199" s="118">
        <f t="shared" si="114"/>
        <v>0.68274160079931434</v>
      </c>
      <c r="AO199" s="114">
        <v>0.67878203405004889</v>
      </c>
      <c r="AP199" s="177">
        <v>0.36809482005128952</v>
      </c>
      <c r="AQ199" s="173">
        <v>1</v>
      </c>
      <c r="AR199" s="94">
        <v>1</v>
      </c>
      <c r="AT199" s="97">
        <v>1</v>
      </c>
      <c r="AU199" s="38">
        <v>1</v>
      </c>
      <c r="AW199" s="38">
        <v>0.74</v>
      </c>
      <c r="BA199" s="38">
        <f t="shared" si="94"/>
        <v>0.36809482005128952</v>
      </c>
      <c r="BB199" s="79"/>
      <c r="BC199" s="94">
        <v>1</v>
      </c>
      <c r="BD199" s="94"/>
      <c r="BE199" s="97">
        <v>1</v>
      </c>
      <c r="BF199" s="38">
        <v>1</v>
      </c>
      <c r="BG199" s="40">
        <f t="shared" si="95"/>
        <v>1</v>
      </c>
      <c r="BH199" s="94"/>
      <c r="BI199" s="94"/>
      <c r="BJ199" s="94"/>
      <c r="BK199" s="40">
        <f t="shared" si="96"/>
        <v>1</v>
      </c>
      <c r="BL199" s="73"/>
      <c r="BM199" s="94">
        <v>1</v>
      </c>
      <c r="BO199" s="97">
        <v>1</v>
      </c>
      <c r="BP199" s="38">
        <v>1</v>
      </c>
      <c r="BQ199" s="40">
        <f t="shared" si="97"/>
        <v>1</v>
      </c>
      <c r="BR199" s="94">
        <v>1</v>
      </c>
      <c r="BS199" s="94">
        <v>1</v>
      </c>
      <c r="BT199" s="94">
        <v>1</v>
      </c>
      <c r="BU199" s="40">
        <f t="shared" si="98"/>
        <v>1</v>
      </c>
      <c r="BV199" s="82">
        <v>1</v>
      </c>
      <c r="BW199" s="94">
        <v>1</v>
      </c>
      <c r="BX199" s="48"/>
      <c r="BY199" s="97">
        <v>1</v>
      </c>
      <c r="BZ199" s="48">
        <v>1</v>
      </c>
      <c r="CA199" s="40">
        <f t="shared" si="99"/>
        <v>1</v>
      </c>
      <c r="CB199" s="94">
        <v>1</v>
      </c>
      <c r="CC199" s="94">
        <v>1</v>
      </c>
      <c r="CD199" s="94">
        <v>1</v>
      </c>
      <c r="CE199" s="40">
        <f t="shared" si="100"/>
        <v>1</v>
      </c>
      <c r="CF199" s="73"/>
      <c r="CG199" s="41">
        <f>N199^2*(4-PI())+2*L199*I199+(J199-2*L199)*M199</f>
        <v>14073.1</v>
      </c>
      <c r="CH199" s="41">
        <f>(1/12)*(I199*J199^3-(I199-M199)*(J199-2*L199)^3)+0.03*N199^4+0.2146*N199^2*(J199-2*L199-0.4468*N199)^2</f>
        <v>288390694.1583333</v>
      </c>
      <c r="CI199" s="41">
        <f>(1/12)*(2*L199*I199^3+(J199-2*L199)*M199^3)+0.03*N199^4+0.2146*N199^2*(M199+0.4468*N199)^2</f>
        <v>13590401.681583332</v>
      </c>
      <c r="CJ199" s="41">
        <f>CH199/(J199/2)</f>
        <v>1441953.4707916665</v>
      </c>
      <c r="CK199" s="41">
        <f>CI199/(I199/2)</f>
        <v>151004.46312870368</v>
      </c>
      <c r="CL199" s="68">
        <f>M199*J199^2/4+(I199-M199)*(J199-L199)*L199+(4-PI())*N199^2*(J199-2*L199)/2+(3*PI()-10)*N199^3/3</f>
        <v>1798316.5750000002</v>
      </c>
      <c r="CM199" s="41">
        <f>I199^2*L199/2+(J199-2*L199)*M199^2/4+N199^3*(10/3-PI())+(2-PI()/2)*M199*N199^2</f>
        <v>275590.89250000002</v>
      </c>
      <c r="CN199" s="41" t="str">
        <f t="shared" si="115"/>
        <v/>
      </c>
      <c r="CO199" s="39">
        <f>1/24*(J199-L199)^2*I199^3*L199</f>
        <v>490048471125</v>
      </c>
      <c r="CP199" s="78">
        <f t="shared" si="109"/>
        <v>0.67878203405004889</v>
      </c>
      <c r="CQ199" s="38">
        <f>AK199*AA198*1000000/(CU199*CL199)</f>
        <v>0</v>
      </c>
      <c r="CR199" s="38">
        <f t="shared" si="111"/>
        <v>0</v>
      </c>
      <c r="CT199" s="38">
        <f t="shared" si="112"/>
        <v>0</v>
      </c>
      <c r="CU199" s="38">
        <f>IF(AE199=20,1,IF(AE199=350,1,IF(AE199=450,0.89,IF(AE199=550,0.625,0.23))))*AF198</f>
        <v>355</v>
      </c>
      <c r="CV199" s="118">
        <f t="shared" si="116"/>
        <v>1.214574898785425</v>
      </c>
      <c r="CW199" s="118">
        <f t="shared" si="117"/>
        <v>8.0693012506351525E-2</v>
      </c>
      <c r="CZ199" s="118">
        <f t="shared" si="118"/>
        <v>0.99420048998826227</v>
      </c>
      <c r="DE199" s="125">
        <f t="shared" si="119"/>
        <v>1.0598341778761915</v>
      </c>
    </row>
    <row r="200" spans="1:109" s="38" customFormat="1" x14ac:dyDescent="0.25">
      <c r="A200" s="38">
        <v>197</v>
      </c>
      <c r="B200" s="38" t="s">
        <v>538</v>
      </c>
      <c r="E200" s="38" t="s">
        <v>538</v>
      </c>
      <c r="F200" s="120" t="s">
        <v>171</v>
      </c>
      <c r="G200" s="118" t="s">
        <v>630</v>
      </c>
      <c r="H200" s="38">
        <v>180</v>
      </c>
      <c r="I200" s="38">
        <v>180</v>
      </c>
      <c r="J200" s="38">
        <v>400</v>
      </c>
      <c r="K200" s="38">
        <v>13.5</v>
      </c>
      <c r="L200" s="38">
        <v>13.5</v>
      </c>
      <c r="M200" s="38">
        <v>24.7</v>
      </c>
      <c r="N200" s="38">
        <v>0</v>
      </c>
      <c r="O200" s="38">
        <v>0</v>
      </c>
      <c r="P200" s="163">
        <v>14547.645812298848</v>
      </c>
      <c r="Q200" s="39">
        <f>MAX(IF((H200/2/K200)&lt;145/SQRT(AF199),1,IF((H200/2/K200)&lt;170/SQRT(AF199),2,IF((H200/2/K200)&lt;200/SQRT(AF199),3,4))),IF(((J200-2*K200)/M200)&lt;1100/SQRT(AF199),1,IF(((J200-2*K200)/M200)&lt;1700/SQRT(AF199),2,IF(((J200-2*K200)/M200)&lt;1900/SQRT(AF199),3,4))))</f>
        <v>1</v>
      </c>
      <c r="R200" s="40">
        <f>J200/H200</f>
        <v>2.2222222222222223</v>
      </c>
      <c r="S200" s="40">
        <f>I200/H200</f>
        <v>1</v>
      </c>
      <c r="T200" s="120" t="s">
        <v>208</v>
      </c>
      <c r="W200" s="118">
        <v>1</v>
      </c>
      <c r="X200" s="38">
        <v>0</v>
      </c>
      <c r="Y200" s="38">
        <v>0</v>
      </c>
      <c r="Z200" s="94">
        <v>537.26856345388785</v>
      </c>
      <c r="AA200" s="125">
        <v>0</v>
      </c>
      <c r="AB200" s="125">
        <v>0</v>
      </c>
      <c r="AE200" s="38">
        <v>20</v>
      </c>
      <c r="AF200" s="138">
        <v>355</v>
      </c>
      <c r="AG200" s="124">
        <v>210000</v>
      </c>
      <c r="AH200" s="94">
        <v>24.673999999999999</v>
      </c>
      <c r="AI200" s="97">
        <v>4.9249480206540097</v>
      </c>
      <c r="AJ200" s="97">
        <v>8.7117405537348809</v>
      </c>
      <c r="AK200" s="125">
        <v>4.4981200000000001</v>
      </c>
      <c r="AL200" s="121">
        <v>1.0598341778761915</v>
      </c>
      <c r="AM200" s="114">
        <v>0.47310858703368386</v>
      </c>
      <c r="AN200" s="118">
        <f t="shared" si="114"/>
        <v>0.50141665038501093</v>
      </c>
      <c r="AO200" s="114">
        <v>0.48373146824477181</v>
      </c>
      <c r="AP200" s="177">
        <v>0.36809482005128952</v>
      </c>
      <c r="AQ200" s="173">
        <v>1.33</v>
      </c>
      <c r="AR200" s="94">
        <v>1</v>
      </c>
      <c r="AT200" s="97">
        <v>1</v>
      </c>
      <c r="AU200" s="38">
        <v>1</v>
      </c>
      <c r="AW200" s="38">
        <v>0.74</v>
      </c>
      <c r="BA200" s="38">
        <f t="shared" si="94"/>
        <v>0.36809482005128952</v>
      </c>
      <c r="BB200" s="79"/>
      <c r="BC200" s="94">
        <v>1</v>
      </c>
      <c r="BD200" s="94"/>
      <c r="BE200" s="97">
        <v>1</v>
      </c>
      <c r="BF200" s="38">
        <v>1</v>
      </c>
      <c r="BG200" s="40">
        <f t="shared" si="95"/>
        <v>1</v>
      </c>
      <c r="BH200" s="94"/>
      <c r="BI200" s="94"/>
      <c r="BJ200" s="94"/>
      <c r="BK200" s="40">
        <f t="shared" si="96"/>
        <v>1</v>
      </c>
      <c r="BL200" s="73"/>
      <c r="BM200" s="94">
        <v>1</v>
      </c>
      <c r="BO200" s="97">
        <v>1</v>
      </c>
      <c r="BP200" s="38">
        <v>1</v>
      </c>
      <c r="BQ200" s="40">
        <f t="shared" si="97"/>
        <v>1</v>
      </c>
      <c r="BR200" s="94">
        <v>1</v>
      </c>
      <c r="BS200" s="94">
        <v>1</v>
      </c>
      <c r="BT200" s="94">
        <v>1</v>
      </c>
      <c r="BU200" s="40">
        <f t="shared" si="98"/>
        <v>1</v>
      </c>
      <c r="BV200" s="82">
        <v>1</v>
      </c>
      <c r="BW200" s="94">
        <v>1</v>
      </c>
      <c r="BX200" s="48"/>
      <c r="BY200" s="97">
        <v>1</v>
      </c>
      <c r="BZ200" s="48">
        <v>1</v>
      </c>
      <c r="CA200" s="40">
        <f t="shared" si="99"/>
        <v>1</v>
      </c>
      <c r="CB200" s="94">
        <v>1</v>
      </c>
      <c r="CC200" s="94">
        <v>1</v>
      </c>
      <c r="CD200" s="94">
        <v>1</v>
      </c>
      <c r="CE200" s="40">
        <f t="shared" si="100"/>
        <v>1</v>
      </c>
      <c r="CF200" s="73"/>
      <c r="CG200" s="41">
        <f>N201^2*(4-PI())+2*L200*I200+(J200-2*L200)*M200</f>
        <v>14073.1</v>
      </c>
      <c r="CH200" s="41">
        <f>(1/12)*(I200*J200^3-(I200-M200)*(J200-2*L200)^3)+0.03*N201^4+0.2146*N201^2*(J200-2*L200-0.4468*N201)^2</f>
        <v>288390694.1583333</v>
      </c>
      <c r="CI200" s="41">
        <f>(1/12)*(2*L200*I200^3+(J200-2*L200)*M200^3)+0.03*N201^4+0.2146*N201^2*(M200+0.4468*N201)^2</f>
        <v>13590401.681583332</v>
      </c>
      <c r="CJ200" s="41">
        <f>CH200/(J200/2)</f>
        <v>1441953.4707916665</v>
      </c>
      <c r="CK200" s="41">
        <f>CI200/(I200/2)</f>
        <v>151004.46312870368</v>
      </c>
      <c r="CL200" s="68">
        <f>M200*J200^2/4+(I200-M200)*(J200-L200)*L200+(4-PI())*N201^2*(J200-2*L200)/2+(3*PI()-10)*N201^3/3</f>
        <v>1798316.5750000002</v>
      </c>
      <c r="CM200" s="41">
        <f>I200^2*L200/2+(J200-2*L200)*M200^2/4+N201^3*(10/3-PI())+(2-PI()/2)*M200*N201^2</f>
        <v>275590.89250000002</v>
      </c>
      <c r="CN200" s="41" t="str">
        <f t="shared" si="115"/>
        <v/>
      </c>
      <c r="CO200" s="39">
        <f>1/24*(J200-L200)^2*I200^3*L200</f>
        <v>490048471125</v>
      </c>
      <c r="CP200" s="78">
        <f t="shared" si="109"/>
        <v>0.48373146824477192</v>
      </c>
      <c r="CQ200" s="38">
        <f>AK200*AA199*1000000/(CU200*CL200)</f>
        <v>0</v>
      </c>
      <c r="CR200" s="38">
        <f t="shared" si="111"/>
        <v>0</v>
      </c>
      <c r="CT200" s="38">
        <f t="shared" si="112"/>
        <v>0</v>
      </c>
      <c r="CU200" s="38">
        <f>IF(AE200=20,1,IF(AE200=350,1,IF(AE200=450,0.89,IF(AE200=550,0.625,0.23))))*AF199</f>
        <v>355</v>
      </c>
      <c r="CV200" s="118">
        <f t="shared" si="116"/>
        <v>1.214574898785425</v>
      </c>
      <c r="CW200" s="118">
        <f t="shared" si="117"/>
        <v>8.0693012506351525E-2</v>
      </c>
      <c r="CZ200" s="118">
        <f t="shared" si="118"/>
        <v>0.96472956746318728</v>
      </c>
      <c r="DE200" s="125">
        <f t="shared" si="119"/>
        <v>1.0598341778761915</v>
      </c>
    </row>
    <row r="201" spans="1:109" s="38" customFormat="1" x14ac:dyDescent="0.25">
      <c r="A201" s="38">
        <v>198</v>
      </c>
      <c r="B201" s="38" t="s">
        <v>539</v>
      </c>
      <c r="E201" s="38" t="s">
        <v>539</v>
      </c>
      <c r="F201" s="120" t="s">
        <v>171</v>
      </c>
      <c r="G201" s="118" t="s">
        <v>630</v>
      </c>
      <c r="H201" s="38">
        <v>180</v>
      </c>
      <c r="I201" s="38">
        <v>180</v>
      </c>
      <c r="J201" s="38">
        <v>400</v>
      </c>
      <c r="K201" s="38">
        <v>13.5</v>
      </c>
      <c r="L201" s="38">
        <v>13.5</v>
      </c>
      <c r="M201" s="38">
        <v>24.7</v>
      </c>
      <c r="N201" s="38">
        <v>0</v>
      </c>
      <c r="O201" s="38">
        <v>0</v>
      </c>
      <c r="P201" s="163">
        <v>18266.592862059453</v>
      </c>
      <c r="Q201" s="39">
        <f t="shared" ref="Q201:Q260" si="120">MAX(IF((H201/2/K201)&lt;145/SQRT(AF201),1,IF((H201/2/K201)&lt;170/SQRT(AF201),2,IF((H201/2/K201)&lt;200/SQRT(AF201),3,4))),IF(((J201-2*K201)/M201)&lt;1100/SQRT(AF201),1,IF(((J201-2*K201)/M201)&lt;1700/SQRT(AF201),2,IF(((J201-2*K201)/M201)&lt;1900/SQRT(AF201),3,4))))</f>
        <v>1</v>
      </c>
      <c r="R201" s="40">
        <f t="shared" si="92"/>
        <v>2.2222222222222223</v>
      </c>
      <c r="S201" s="40">
        <f t="shared" si="93"/>
        <v>1</v>
      </c>
      <c r="T201" s="120" t="s">
        <v>208</v>
      </c>
      <c r="W201" s="118">
        <v>1</v>
      </c>
      <c r="X201" s="38">
        <v>0</v>
      </c>
      <c r="Y201" s="38">
        <v>0</v>
      </c>
      <c r="Z201" s="94">
        <v>378.69466340935134</v>
      </c>
      <c r="AA201" s="125">
        <v>0</v>
      </c>
      <c r="AB201" s="125">
        <v>0</v>
      </c>
      <c r="AE201" s="38">
        <v>20</v>
      </c>
      <c r="AF201" s="138">
        <v>355</v>
      </c>
      <c r="AG201" s="124">
        <v>210000</v>
      </c>
      <c r="AH201" s="94">
        <v>24.673999999999999</v>
      </c>
      <c r="AI201" s="97">
        <v>4.5269548268311128</v>
      </c>
      <c r="AJ201" s="97">
        <v>12.625224316549293</v>
      </c>
      <c r="AK201" s="125">
        <v>4.3133600000000003</v>
      </c>
      <c r="AL201" s="121">
        <v>1.0598341778761915</v>
      </c>
      <c r="AM201" s="114">
        <v>0.32042767494269897</v>
      </c>
      <c r="AN201" s="118">
        <f t="shared" si="114"/>
        <v>0.33960020144167491</v>
      </c>
      <c r="AO201" s="114">
        <v>0.32695408278431892</v>
      </c>
      <c r="AP201" s="177">
        <v>0.36809482005128952</v>
      </c>
      <c r="AQ201" s="173">
        <v>1.67</v>
      </c>
      <c r="AR201" s="94">
        <v>1</v>
      </c>
      <c r="AT201" s="97">
        <v>1</v>
      </c>
      <c r="AU201" s="38">
        <v>1</v>
      </c>
      <c r="AW201" s="38">
        <v>0.74</v>
      </c>
      <c r="BA201" s="38">
        <f t="shared" si="94"/>
        <v>0.36809482005128952</v>
      </c>
      <c r="BB201" s="79"/>
      <c r="BC201" s="94">
        <v>1</v>
      </c>
      <c r="BD201" s="94"/>
      <c r="BE201" s="97">
        <v>1</v>
      </c>
      <c r="BF201" s="38">
        <v>1</v>
      </c>
      <c r="BG201" s="40">
        <f t="shared" si="95"/>
        <v>1</v>
      </c>
      <c r="BH201" s="94"/>
      <c r="BI201" s="94"/>
      <c r="BJ201" s="94"/>
      <c r="BK201" s="40">
        <f t="shared" si="96"/>
        <v>1</v>
      </c>
      <c r="BL201" s="73"/>
      <c r="BM201" s="94">
        <v>1</v>
      </c>
      <c r="BO201" s="97">
        <v>1</v>
      </c>
      <c r="BP201" s="38">
        <v>1</v>
      </c>
      <c r="BQ201" s="40">
        <f t="shared" si="97"/>
        <v>1</v>
      </c>
      <c r="BR201" s="94">
        <v>1</v>
      </c>
      <c r="BS201" s="94">
        <v>1</v>
      </c>
      <c r="BT201" s="94">
        <v>1</v>
      </c>
      <c r="BU201" s="40">
        <f t="shared" si="98"/>
        <v>1</v>
      </c>
      <c r="BV201" s="82">
        <v>1</v>
      </c>
      <c r="BW201" s="94">
        <v>1</v>
      </c>
      <c r="BX201" s="48"/>
      <c r="BY201" s="97">
        <v>1</v>
      </c>
      <c r="BZ201" s="48">
        <v>1</v>
      </c>
      <c r="CA201" s="40">
        <f t="shared" si="99"/>
        <v>1</v>
      </c>
      <c r="CB201" s="94">
        <v>1</v>
      </c>
      <c r="CC201" s="94">
        <v>1</v>
      </c>
      <c r="CD201" s="94">
        <v>1</v>
      </c>
      <c r="CE201" s="40">
        <f t="shared" si="100"/>
        <v>1</v>
      </c>
      <c r="CF201" s="73"/>
      <c r="CG201" s="41" t="e">
        <f>#REF!^2*(4-PI())+2*L201*I201+(J201-2*L201)*M201</f>
        <v>#REF!</v>
      </c>
      <c r="CH201" s="41" t="e">
        <f>(1/12)*(I201*J201^3-(I201-M201)*(J201-2*L201)^3)+0.03*#REF!^4+0.2146*#REF!^2*(J201-2*L201-0.4468*#REF!)^2</f>
        <v>#REF!</v>
      </c>
      <c r="CI201" s="41" t="e">
        <f>(1/12)*(2*L201*I201^3+(J201-2*L201)*M201^3)+0.03*#REF!^4+0.2146*#REF!^2*(M201+0.4468*#REF!)^2</f>
        <v>#REF!</v>
      </c>
      <c r="CJ201" s="41" t="e">
        <f t="shared" si="104"/>
        <v>#REF!</v>
      </c>
      <c r="CK201" s="41" t="e">
        <f t="shared" si="105"/>
        <v>#REF!</v>
      </c>
      <c r="CL201" s="68" t="e">
        <f>M201*J201^2/4+(I201-M201)*(J201-L201)*L201+(4-PI())*#REF!^2*(J201-2*L201)/2+(3*PI()-10)*#REF!^3/3</f>
        <v>#REF!</v>
      </c>
      <c r="CM201" s="41" t="e">
        <f>I201^2*L201/2+(J201-2*L201)*M201^2/4+#REF!^3*(10/3-PI())+(2-PI()/2)*M201*#REF!^2</f>
        <v>#REF!</v>
      </c>
      <c r="CN201" s="41" t="str">
        <f t="shared" si="115"/>
        <v/>
      </c>
      <c r="CO201" s="39">
        <f t="shared" si="108"/>
        <v>490048471125</v>
      </c>
      <c r="CP201" s="78" t="e">
        <f t="shared" si="109"/>
        <v>#REF!</v>
      </c>
      <c r="CQ201" s="38" t="e">
        <f t="shared" si="110"/>
        <v>#REF!</v>
      </c>
      <c r="CR201" s="38" t="e">
        <f t="shared" si="111"/>
        <v>#REF!</v>
      </c>
      <c r="CT201" s="38" t="e">
        <f t="shared" si="112"/>
        <v>#REF!</v>
      </c>
      <c r="CU201" s="38">
        <f t="shared" si="113"/>
        <v>355</v>
      </c>
      <c r="CV201" s="118">
        <f t="shared" si="116"/>
        <v>1.214574898785425</v>
      </c>
      <c r="CW201" s="118">
        <f t="shared" si="117"/>
        <v>8.0693012506351525E-2</v>
      </c>
      <c r="CZ201" s="118">
        <f t="shared" si="118"/>
        <v>0.96276174571254514</v>
      </c>
      <c r="DE201" s="125">
        <f t="shared" si="119"/>
        <v>1.0598341778761915</v>
      </c>
    </row>
    <row r="202" spans="1:109" s="38" customFormat="1" x14ac:dyDescent="0.25">
      <c r="A202" s="38">
        <v>199</v>
      </c>
      <c r="B202" s="38" t="s">
        <v>540</v>
      </c>
      <c r="E202" s="38" t="s">
        <v>540</v>
      </c>
      <c r="F202" s="120" t="s">
        <v>171</v>
      </c>
      <c r="G202" s="118" t="s">
        <v>630</v>
      </c>
      <c r="H202" s="38">
        <v>180</v>
      </c>
      <c r="I202" s="38">
        <v>180</v>
      </c>
      <c r="J202" s="38">
        <v>400</v>
      </c>
      <c r="K202" s="38">
        <v>13.5</v>
      </c>
      <c r="L202" s="38">
        <v>13.5</v>
      </c>
      <c r="M202" s="38">
        <v>24.7</v>
      </c>
      <c r="N202" s="38">
        <v>0</v>
      </c>
      <c r="O202" s="38">
        <v>0</v>
      </c>
      <c r="P202" s="163">
        <v>21876.159116238865</v>
      </c>
      <c r="Q202" s="39">
        <f t="shared" si="120"/>
        <v>1</v>
      </c>
      <c r="R202" s="40">
        <f t="shared" si="92"/>
        <v>2.2222222222222223</v>
      </c>
      <c r="S202" s="40">
        <f t="shared" si="93"/>
        <v>1</v>
      </c>
      <c r="T202" s="120" t="s">
        <v>208</v>
      </c>
      <c r="W202" s="118">
        <v>1</v>
      </c>
      <c r="X202" s="38">
        <v>0</v>
      </c>
      <c r="Y202" s="38">
        <v>0</v>
      </c>
      <c r="Z202" s="94">
        <v>280.03532923669491</v>
      </c>
      <c r="AA202" s="125">
        <v>0</v>
      </c>
      <c r="AB202" s="125">
        <v>0</v>
      </c>
      <c r="AE202" s="38">
        <v>20</v>
      </c>
      <c r="AF202" s="138">
        <v>355</v>
      </c>
      <c r="AG202" s="124">
        <v>210000</v>
      </c>
      <c r="AH202" s="94">
        <v>24.673999999999999</v>
      </c>
      <c r="AI202" s="97">
        <v>4.3146202639801583</v>
      </c>
      <c r="AJ202" s="97">
        <v>17.258481055920633</v>
      </c>
      <c r="AK202" s="125">
        <v>4.1303599999999996</v>
      </c>
      <c r="AL202" s="121">
        <v>1.0598341778761915</v>
      </c>
      <c r="AM202" s="114">
        <v>0.21888654856151413</v>
      </c>
      <c r="AN202" s="118">
        <f t="shared" si="114"/>
        <v>0.23198344524284939</v>
      </c>
      <c r="AO202" s="114">
        <v>0.23151684999002192</v>
      </c>
      <c r="AP202" s="177">
        <v>0.36809482005128952</v>
      </c>
      <c r="AQ202" s="173">
        <v>2</v>
      </c>
      <c r="AR202" s="94">
        <v>1</v>
      </c>
      <c r="AT202" s="97">
        <v>1</v>
      </c>
      <c r="AU202" s="38">
        <v>1</v>
      </c>
      <c r="AW202" s="38">
        <v>0.74</v>
      </c>
      <c r="BA202" s="38">
        <f t="shared" si="94"/>
        <v>0.36809482005128952</v>
      </c>
      <c r="BB202" s="79"/>
      <c r="BC202" s="94">
        <v>1</v>
      </c>
      <c r="BD202" s="94"/>
      <c r="BE202" s="97">
        <v>1</v>
      </c>
      <c r="BF202" s="38">
        <v>1</v>
      </c>
      <c r="BG202" s="40">
        <f t="shared" si="95"/>
        <v>1</v>
      </c>
      <c r="BH202" s="94"/>
      <c r="BI202" s="94"/>
      <c r="BJ202" s="94"/>
      <c r="BK202" s="40">
        <f t="shared" si="96"/>
        <v>1</v>
      </c>
      <c r="BL202" s="73"/>
      <c r="BM202" s="94">
        <v>1</v>
      </c>
      <c r="BO202" s="97">
        <v>1</v>
      </c>
      <c r="BP202" s="38">
        <v>1</v>
      </c>
      <c r="BQ202" s="40">
        <f t="shared" si="97"/>
        <v>1</v>
      </c>
      <c r="BR202" s="94">
        <v>1</v>
      </c>
      <c r="BS202" s="94">
        <v>1</v>
      </c>
      <c r="BT202" s="94">
        <v>1</v>
      </c>
      <c r="BU202" s="40">
        <f t="shared" si="98"/>
        <v>1</v>
      </c>
      <c r="BV202" s="82">
        <v>1</v>
      </c>
      <c r="BW202" s="94">
        <v>1</v>
      </c>
      <c r="BX202" s="48"/>
      <c r="BY202" s="97">
        <v>1</v>
      </c>
      <c r="BZ202" s="48">
        <v>1</v>
      </c>
      <c r="CA202" s="40">
        <f t="shared" si="99"/>
        <v>1</v>
      </c>
      <c r="CB202" s="94">
        <v>1</v>
      </c>
      <c r="CC202" s="94">
        <v>1</v>
      </c>
      <c r="CD202" s="94">
        <v>1</v>
      </c>
      <c r="CE202" s="40">
        <f t="shared" si="100"/>
        <v>1</v>
      </c>
      <c r="CF202" s="73"/>
      <c r="CG202" s="41">
        <f t="shared" si="101"/>
        <v>14073.1</v>
      </c>
      <c r="CH202" s="41">
        <f t="shared" si="102"/>
        <v>288390694.1583333</v>
      </c>
      <c r="CI202" s="41">
        <f t="shared" si="103"/>
        <v>13590401.681583332</v>
      </c>
      <c r="CJ202" s="41">
        <f t="shared" si="104"/>
        <v>1441953.4707916665</v>
      </c>
      <c r="CK202" s="41">
        <f t="shared" si="105"/>
        <v>151004.46312870368</v>
      </c>
      <c r="CL202" s="68">
        <f t="shared" si="106"/>
        <v>1798316.5750000002</v>
      </c>
      <c r="CM202" s="41">
        <f t="shared" si="107"/>
        <v>275590.89250000002</v>
      </c>
      <c r="CN202" s="41" t="str">
        <f t="shared" si="115"/>
        <v/>
      </c>
      <c r="CO202" s="39">
        <f t="shared" si="108"/>
        <v>490048471125</v>
      </c>
      <c r="CP202" s="78">
        <f t="shared" si="109"/>
        <v>0.23151684999002195</v>
      </c>
      <c r="CQ202" s="38">
        <f t="shared" si="110"/>
        <v>0</v>
      </c>
      <c r="CR202" s="38">
        <f t="shared" si="111"/>
        <v>0</v>
      </c>
      <c r="CT202" s="38">
        <f t="shared" si="112"/>
        <v>0</v>
      </c>
      <c r="CU202" s="38">
        <f t="shared" si="113"/>
        <v>355</v>
      </c>
      <c r="CV202" s="118">
        <f t="shared" si="116"/>
        <v>1.214574898785425</v>
      </c>
      <c r="CW202" s="118">
        <f t="shared" si="117"/>
        <v>8.0693012506351525E-2</v>
      </c>
      <c r="CZ202" s="118">
        <f t="shared" si="118"/>
        <v>0.99798867004350666</v>
      </c>
      <c r="DE202" s="125">
        <f t="shared" si="119"/>
        <v>1.0598341778761915</v>
      </c>
    </row>
    <row r="203" spans="1:109" s="38" customFormat="1" x14ac:dyDescent="0.25">
      <c r="A203" s="38">
        <v>200</v>
      </c>
      <c r="B203" s="38" t="s">
        <v>541</v>
      </c>
      <c r="E203" s="38" t="s">
        <v>541</v>
      </c>
      <c r="F203" s="120" t="s">
        <v>171</v>
      </c>
      <c r="G203" s="118" t="s">
        <v>630</v>
      </c>
      <c r="H203" s="38">
        <v>180</v>
      </c>
      <c r="I203" s="38">
        <v>180</v>
      </c>
      <c r="J203" s="38">
        <v>400</v>
      </c>
      <c r="K203" s="38">
        <v>13.5</v>
      </c>
      <c r="L203" s="38">
        <v>13.5</v>
      </c>
      <c r="M203" s="38">
        <v>24.7</v>
      </c>
      <c r="N203" s="38">
        <v>0</v>
      </c>
      <c r="O203" s="38">
        <v>0</v>
      </c>
      <c r="P203" s="163">
        <v>27345.198895298585</v>
      </c>
      <c r="Q203" s="39">
        <f t="shared" si="120"/>
        <v>1</v>
      </c>
      <c r="R203" s="40">
        <f t="shared" si="92"/>
        <v>2.2222222222222223</v>
      </c>
      <c r="S203" s="40">
        <f t="shared" si="93"/>
        <v>1</v>
      </c>
      <c r="T203" s="120" t="s">
        <v>208</v>
      </c>
      <c r="W203" s="118">
        <v>1</v>
      </c>
      <c r="X203" s="38">
        <v>0</v>
      </c>
      <c r="Y203" s="38">
        <v>0</v>
      </c>
      <c r="Z203" s="94">
        <v>189.08442661061957</v>
      </c>
      <c r="AA203" s="125">
        <v>0</v>
      </c>
      <c r="AB203" s="125">
        <v>0</v>
      </c>
      <c r="AE203" s="38">
        <v>20</v>
      </c>
      <c r="AF203" s="138">
        <v>355</v>
      </c>
      <c r="AG203" s="124">
        <v>210000</v>
      </c>
      <c r="AH203" s="94">
        <v>24.673999999999999</v>
      </c>
      <c r="AI203" s="97">
        <v>4.1258449195864602</v>
      </c>
      <c r="AJ203" s="97">
        <v>25.786530747415384</v>
      </c>
      <c r="AK203" s="125">
        <v>3.9554200000000002</v>
      </c>
      <c r="AL203" s="121">
        <v>1.0598341778761915</v>
      </c>
      <c r="AM203" s="114">
        <v>0.13785322324083435</v>
      </c>
      <c r="AN203" s="118">
        <f t="shared" si="114"/>
        <v>0.14610155752103277</v>
      </c>
      <c r="AO203" s="114">
        <v>0.14970290892677518</v>
      </c>
      <c r="AP203" s="177">
        <v>0.36809482005128952</v>
      </c>
      <c r="AQ203" s="173">
        <v>2.5</v>
      </c>
      <c r="AR203" s="94">
        <v>1</v>
      </c>
      <c r="AT203" s="97">
        <v>1</v>
      </c>
      <c r="AU203" s="38">
        <v>1</v>
      </c>
      <c r="AW203" s="38">
        <v>0.74</v>
      </c>
      <c r="BA203" s="38">
        <f t="shared" si="94"/>
        <v>0.36809482005128952</v>
      </c>
      <c r="BB203" s="79"/>
      <c r="BC203" s="94">
        <v>1</v>
      </c>
      <c r="BD203" s="94"/>
      <c r="BE203" s="97">
        <v>1</v>
      </c>
      <c r="BF203" s="38">
        <v>1</v>
      </c>
      <c r="BG203" s="40">
        <f t="shared" si="95"/>
        <v>1</v>
      </c>
      <c r="BH203" s="94"/>
      <c r="BI203" s="94"/>
      <c r="BJ203" s="94"/>
      <c r="BK203" s="40">
        <f t="shared" si="96"/>
        <v>1</v>
      </c>
      <c r="BL203" s="73"/>
      <c r="BM203" s="94">
        <v>1</v>
      </c>
      <c r="BO203" s="97">
        <v>1</v>
      </c>
      <c r="BP203" s="38">
        <v>1</v>
      </c>
      <c r="BQ203" s="40">
        <f t="shared" si="97"/>
        <v>1</v>
      </c>
      <c r="BR203" s="94">
        <v>1</v>
      </c>
      <c r="BS203" s="94">
        <v>1</v>
      </c>
      <c r="BT203" s="94">
        <v>1</v>
      </c>
      <c r="BU203" s="40">
        <f t="shared" si="98"/>
        <v>1</v>
      </c>
      <c r="BV203" s="82">
        <v>1</v>
      </c>
      <c r="BW203" s="94">
        <v>1</v>
      </c>
      <c r="BX203" s="48"/>
      <c r="BY203" s="97">
        <v>1</v>
      </c>
      <c r="BZ203" s="48">
        <v>1</v>
      </c>
      <c r="CA203" s="40">
        <f t="shared" si="99"/>
        <v>1</v>
      </c>
      <c r="CB203" s="94">
        <v>1</v>
      </c>
      <c r="CC203" s="94">
        <v>1</v>
      </c>
      <c r="CD203" s="94">
        <v>1</v>
      </c>
      <c r="CE203" s="40">
        <f t="shared" si="100"/>
        <v>1</v>
      </c>
      <c r="CF203" s="73"/>
      <c r="CG203" s="41">
        <f t="shared" si="101"/>
        <v>14073.1</v>
      </c>
      <c r="CH203" s="41">
        <f t="shared" si="102"/>
        <v>288390694.1583333</v>
      </c>
      <c r="CI203" s="41">
        <f t="shared" si="103"/>
        <v>13590401.681583332</v>
      </c>
      <c r="CJ203" s="41">
        <f t="shared" si="104"/>
        <v>1441953.4707916665</v>
      </c>
      <c r="CK203" s="41">
        <f t="shared" si="105"/>
        <v>151004.46312870368</v>
      </c>
      <c r="CL203" s="68">
        <f t="shared" si="106"/>
        <v>1798316.5750000002</v>
      </c>
      <c r="CM203" s="41">
        <f t="shared" si="107"/>
        <v>275590.89250000002</v>
      </c>
      <c r="CN203" s="41" t="str">
        <f t="shared" si="115"/>
        <v/>
      </c>
      <c r="CO203" s="39">
        <f t="shared" si="108"/>
        <v>490048471125</v>
      </c>
      <c r="CP203" s="78">
        <f t="shared" si="109"/>
        <v>0.14970290892677521</v>
      </c>
      <c r="CQ203" s="38">
        <f t="shared" si="110"/>
        <v>0</v>
      </c>
      <c r="CR203" s="38">
        <f t="shared" si="111"/>
        <v>0</v>
      </c>
      <c r="CT203" s="38">
        <f t="shared" si="112"/>
        <v>0</v>
      </c>
      <c r="CU203" s="38">
        <f t="shared" si="113"/>
        <v>355</v>
      </c>
      <c r="CV203" s="118">
        <f t="shared" si="116"/>
        <v>1.214574898785425</v>
      </c>
      <c r="CW203" s="118">
        <f t="shared" si="117"/>
        <v>8.0693012506351525E-2</v>
      </c>
      <c r="CZ203" s="118">
        <f t="shared" si="118"/>
        <v>1.0246496441711375</v>
      </c>
      <c r="DE203" s="125">
        <f t="shared" si="119"/>
        <v>1.0598341778761915</v>
      </c>
    </row>
    <row r="204" spans="1:109" s="38" customFormat="1" x14ac:dyDescent="0.25">
      <c r="A204" s="38">
        <v>201</v>
      </c>
      <c r="B204" s="38" t="s">
        <v>542</v>
      </c>
      <c r="E204" s="38" t="s">
        <v>542</v>
      </c>
      <c r="F204" s="120" t="s">
        <v>171</v>
      </c>
      <c r="G204" s="118" t="s">
        <v>630</v>
      </c>
      <c r="H204" s="38">
        <v>180</v>
      </c>
      <c r="I204" s="38">
        <v>180</v>
      </c>
      <c r="J204" s="38">
        <v>400</v>
      </c>
      <c r="K204" s="38">
        <v>13.5</v>
      </c>
      <c r="L204" s="38">
        <v>13.5</v>
      </c>
      <c r="M204" s="38">
        <v>16</v>
      </c>
      <c r="N204" s="38">
        <v>0</v>
      </c>
      <c r="O204" s="38">
        <v>0</v>
      </c>
      <c r="P204" s="163">
        <v>3488.4093097370087</v>
      </c>
      <c r="Q204" s="39">
        <f t="shared" si="120"/>
        <v>1</v>
      </c>
      <c r="R204" s="40">
        <f t="shared" si="92"/>
        <v>2.2222222222222223</v>
      </c>
      <c r="S204" s="40">
        <f t="shared" si="93"/>
        <v>1</v>
      </c>
      <c r="T204" s="120" t="s">
        <v>208</v>
      </c>
      <c r="W204" s="118">
        <v>1</v>
      </c>
      <c r="X204" s="38">
        <v>0</v>
      </c>
      <c r="Y204" s="38">
        <v>0</v>
      </c>
      <c r="Z204" s="94">
        <v>1042.4191926655287</v>
      </c>
      <c r="AA204" s="125">
        <v>0</v>
      </c>
      <c r="AB204" s="125">
        <v>0</v>
      </c>
      <c r="AE204" s="38">
        <v>20</v>
      </c>
      <c r="AF204" s="138">
        <v>355</v>
      </c>
      <c r="AG204" s="124">
        <v>210000</v>
      </c>
      <c r="AH204" s="94">
        <v>14.519</v>
      </c>
      <c r="AI204" s="97">
        <v>30.498875542540652</v>
      </c>
      <c r="AJ204" s="97">
        <v>2.7448987988286588</v>
      </c>
      <c r="AK204" s="125">
        <v>3.60791</v>
      </c>
      <c r="AL204" s="121">
        <v>1.0163686273422265</v>
      </c>
      <c r="AM204" s="114">
        <v>1.039978526907481</v>
      </c>
      <c r="AN204" s="118">
        <f t="shared" si="114"/>
        <v>1.0570015478583474</v>
      </c>
      <c r="AO204" s="114">
        <v>0.97841137723530747</v>
      </c>
      <c r="AP204" s="177">
        <v>0.47906140055312674</v>
      </c>
      <c r="AQ204" s="173">
        <v>0.3</v>
      </c>
      <c r="AR204" s="94">
        <v>1</v>
      </c>
      <c r="AT204" s="97">
        <v>1</v>
      </c>
      <c r="AU204" s="38">
        <v>1</v>
      </c>
      <c r="AW204" s="38">
        <v>0.74</v>
      </c>
      <c r="BA204" s="38">
        <f t="shared" si="94"/>
        <v>0.47906140055312674</v>
      </c>
      <c r="BB204" s="79"/>
      <c r="BC204" s="94">
        <v>1</v>
      </c>
      <c r="BD204" s="94"/>
      <c r="BE204" s="97">
        <v>1</v>
      </c>
      <c r="BF204" s="38">
        <v>1</v>
      </c>
      <c r="BG204" s="40">
        <f t="shared" si="95"/>
        <v>1</v>
      </c>
      <c r="BH204" s="94"/>
      <c r="BI204" s="94"/>
      <c r="BJ204" s="94"/>
      <c r="BK204" s="40">
        <f t="shared" si="96"/>
        <v>1</v>
      </c>
      <c r="BL204" s="73"/>
      <c r="BM204" s="94">
        <v>1</v>
      </c>
      <c r="BO204" s="97">
        <v>1</v>
      </c>
      <c r="BP204" s="38">
        <v>1</v>
      </c>
      <c r="BQ204" s="40">
        <f t="shared" si="97"/>
        <v>1</v>
      </c>
      <c r="BR204" s="94">
        <v>1</v>
      </c>
      <c r="BS204" s="94">
        <v>1</v>
      </c>
      <c r="BT204" s="94">
        <v>1</v>
      </c>
      <c r="BU204" s="40">
        <f t="shared" si="98"/>
        <v>1</v>
      </c>
      <c r="BV204" s="82">
        <v>1</v>
      </c>
      <c r="BW204" s="94">
        <v>1</v>
      </c>
      <c r="BX204" s="48"/>
      <c r="BY204" s="97">
        <v>1</v>
      </c>
      <c r="BZ204" s="48">
        <v>1</v>
      </c>
      <c r="CA204" s="40">
        <f t="shared" si="99"/>
        <v>1</v>
      </c>
      <c r="CB204" s="94">
        <v>1</v>
      </c>
      <c r="CC204" s="94">
        <v>1</v>
      </c>
      <c r="CD204" s="94">
        <v>1</v>
      </c>
      <c r="CE204" s="40">
        <f t="shared" si="100"/>
        <v>1</v>
      </c>
      <c r="CF204" s="73"/>
      <c r="CG204" s="41">
        <f t="shared" si="101"/>
        <v>10828</v>
      </c>
      <c r="CH204" s="41">
        <f t="shared" si="102"/>
        <v>250766734.33333331</v>
      </c>
      <c r="CI204" s="41">
        <f t="shared" si="103"/>
        <v>13249317.333333332</v>
      </c>
      <c r="CJ204" s="41">
        <f t="shared" si="104"/>
        <v>1253833.6716666666</v>
      </c>
      <c r="CK204" s="41">
        <f t="shared" si="105"/>
        <v>147214.63703703703</v>
      </c>
      <c r="CL204" s="68">
        <f t="shared" si="106"/>
        <v>1495711</v>
      </c>
      <c r="CM204" s="41">
        <f t="shared" si="107"/>
        <v>242572</v>
      </c>
      <c r="CN204" s="41" t="str">
        <f t="shared" si="115"/>
        <v/>
      </c>
      <c r="CO204" s="39">
        <f t="shared" si="108"/>
        <v>490048471125</v>
      </c>
      <c r="CP204" s="78">
        <f t="shared" si="109"/>
        <v>0.97841137723530747</v>
      </c>
      <c r="CQ204" s="38">
        <f t="shared" si="110"/>
        <v>0</v>
      </c>
      <c r="CR204" s="38">
        <f t="shared" si="111"/>
        <v>0</v>
      </c>
      <c r="CT204" s="38">
        <f t="shared" si="112"/>
        <v>0</v>
      </c>
      <c r="CU204" s="38">
        <f t="shared" si="113"/>
        <v>355</v>
      </c>
      <c r="CV204" s="118">
        <f t="shared" si="116"/>
        <v>1.875</v>
      </c>
      <c r="CW204" s="118">
        <f t="shared" si="117"/>
        <v>0.16171874999999999</v>
      </c>
      <c r="CZ204" s="118">
        <f t="shared" si="118"/>
        <v>0.92564800800691716</v>
      </c>
      <c r="DE204" s="125">
        <f t="shared" si="119"/>
        <v>1.0163686273422265</v>
      </c>
    </row>
    <row r="205" spans="1:109" s="38" customFormat="1" x14ac:dyDescent="0.25">
      <c r="A205" s="38">
        <v>202</v>
      </c>
      <c r="B205" s="38" t="s">
        <v>543</v>
      </c>
      <c r="E205" s="38" t="s">
        <v>543</v>
      </c>
      <c r="F205" s="120" t="s">
        <v>171</v>
      </c>
      <c r="G205" s="118" t="s">
        <v>630</v>
      </c>
      <c r="H205" s="38">
        <v>180</v>
      </c>
      <c r="I205" s="38">
        <v>180</v>
      </c>
      <c r="J205" s="38">
        <v>400</v>
      </c>
      <c r="K205" s="38">
        <v>13.5</v>
      </c>
      <c r="L205" s="38">
        <v>13.5</v>
      </c>
      <c r="M205" s="38">
        <v>16</v>
      </c>
      <c r="N205" s="38">
        <v>0</v>
      </c>
      <c r="O205" s="38">
        <v>0</v>
      </c>
      <c r="P205" s="163">
        <v>5814.0155162283472</v>
      </c>
      <c r="Q205" s="39">
        <f t="shared" si="120"/>
        <v>1</v>
      </c>
      <c r="R205" s="40">
        <f t="shared" si="92"/>
        <v>2.2222222222222223</v>
      </c>
      <c r="S205" s="40">
        <f t="shared" si="93"/>
        <v>1</v>
      </c>
      <c r="T205" s="120" t="s">
        <v>208</v>
      </c>
      <c r="W205" s="118">
        <v>1</v>
      </c>
      <c r="X205" s="38">
        <v>0</v>
      </c>
      <c r="Y205" s="38">
        <v>0</v>
      </c>
      <c r="Z205" s="94">
        <v>925.83055453242025</v>
      </c>
      <c r="AA205" s="125">
        <v>0</v>
      </c>
      <c r="AB205" s="125">
        <v>0</v>
      </c>
      <c r="AE205" s="38">
        <v>20</v>
      </c>
      <c r="AF205" s="138">
        <v>355</v>
      </c>
      <c r="AG205" s="124">
        <v>210000</v>
      </c>
      <c r="AH205" s="94">
        <v>14.519</v>
      </c>
      <c r="AI205" s="97">
        <v>11.939682408523723</v>
      </c>
      <c r="AJ205" s="97">
        <v>2.9849206021309302</v>
      </c>
      <c r="AK205" s="125">
        <v>3.7143999999999999</v>
      </c>
      <c r="AL205" s="121">
        <v>1.0163686273422265</v>
      </c>
      <c r="AM205" s="114">
        <v>0.94406565478987736</v>
      </c>
      <c r="AN205" s="118">
        <f t="shared" si="114"/>
        <v>0.95951871367972796</v>
      </c>
      <c r="AO205" s="114">
        <v>0.89463025222954107</v>
      </c>
      <c r="AP205" s="177">
        <v>0.47906140055312674</v>
      </c>
      <c r="AQ205" s="173">
        <v>0.5</v>
      </c>
      <c r="AR205" s="94">
        <v>1</v>
      </c>
      <c r="AT205" s="97">
        <v>1</v>
      </c>
      <c r="AU205" s="38">
        <v>1</v>
      </c>
      <c r="AW205" s="38">
        <v>0.74</v>
      </c>
      <c r="BA205" s="38">
        <f t="shared" si="94"/>
        <v>0.47906140055312674</v>
      </c>
      <c r="BB205" s="79"/>
      <c r="BC205" s="94">
        <v>1</v>
      </c>
      <c r="BD205" s="94"/>
      <c r="BE205" s="97">
        <v>1</v>
      </c>
      <c r="BF205" s="38">
        <v>1</v>
      </c>
      <c r="BG205" s="40">
        <f t="shared" si="95"/>
        <v>1</v>
      </c>
      <c r="BH205" s="94"/>
      <c r="BI205" s="94"/>
      <c r="BJ205" s="94"/>
      <c r="BK205" s="40">
        <f t="shared" si="96"/>
        <v>1</v>
      </c>
      <c r="BL205" s="73"/>
      <c r="BM205" s="94">
        <v>1</v>
      </c>
      <c r="BO205" s="97">
        <v>1</v>
      </c>
      <c r="BP205" s="38">
        <v>1</v>
      </c>
      <c r="BQ205" s="40">
        <f t="shared" si="97"/>
        <v>1</v>
      </c>
      <c r="BR205" s="94">
        <v>1</v>
      </c>
      <c r="BS205" s="94">
        <v>1</v>
      </c>
      <c r="BT205" s="94">
        <v>1</v>
      </c>
      <c r="BU205" s="40">
        <f t="shared" si="98"/>
        <v>1</v>
      </c>
      <c r="BV205" s="82">
        <v>1</v>
      </c>
      <c r="BW205" s="94">
        <v>1</v>
      </c>
      <c r="BX205" s="48"/>
      <c r="BY205" s="97">
        <v>1</v>
      </c>
      <c r="BZ205" s="48">
        <v>1</v>
      </c>
      <c r="CA205" s="40">
        <f t="shared" si="99"/>
        <v>1</v>
      </c>
      <c r="CB205" s="94">
        <v>1</v>
      </c>
      <c r="CC205" s="94">
        <v>1</v>
      </c>
      <c r="CD205" s="94">
        <v>1</v>
      </c>
      <c r="CE205" s="40">
        <f t="shared" si="100"/>
        <v>1</v>
      </c>
      <c r="CF205" s="73"/>
      <c r="CG205" s="41">
        <f t="shared" si="101"/>
        <v>10828</v>
      </c>
      <c r="CH205" s="41">
        <f t="shared" si="102"/>
        <v>250766734.33333331</v>
      </c>
      <c r="CI205" s="41">
        <f t="shared" si="103"/>
        <v>13249317.333333332</v>
      </c>
      <c r="CJ205" s="41">
        <f t="shared" si="104"/>
        <v>1253833.6716666666</v>
      </c>
      <c r="CK205" s="41">
        <f t="shared" si="105"/>
        <v>147214.63703703703</v>
      </c>
      <c r="CL205" s="68">
        <f t="shared" si="106"/>
        <v>1495711</v>
      </c>
      <c r="CM205" s="41">
        <f t="shared" si="107"/>
        <v>242572</v>
      </c>
      <c r="CN205" s="41" t="str">
        <f t="shared" si="115"/>
        <v/>
      </c>
      <c r="CO205" s="39">
        <f t="shared" si="108"/>
        <v>490048471125</v>
      </c>
      <c r="CP205" s="78">
        <f t="shared" si="109"/>
        <v>0.89463025222954096</v>
      </c>
      <c r="CQ205" s="38">
        <f t="shared" si="110"/>
        <v>0</v>
      </c>
      <c r="CR205" s="38">
        <f t="shared" si="111"/>
        <v>0</v>
      </c>
      <c r="CT205" s="38">
        <f t="shared" si="112"/>
        <v>0</v>
      </c>
      <c r="CU205" s="38">
        <f t="shared" si="113"/>
        <v>355</v>
      </c>
      <c r="CV205" s="118">
        <f t="shared" si="116"/>
        <v>1.875</v>
      </c>
      <c r="CW205" s="118">
        <f t="shared" si="117"/>
        <v>0.16171874999999999</v>
      </c>
      <c r="CZ205" s="118">
        <f t="shared" si="118"/>
        <v>0.932373949017272</v>
      </c>
      <c r="DE205" s="125">
        <f t="shared" si="119"/>
        <v>1.0163686273422265</v>
      </c>
    </row>
    <row r="206" spans="1:109" s="38" customFormat="1" x14ac:dyDescent="0.25">
      <c r="A206" s="38">
        <v>203</v>
      </c>
      <c r="B206" s="38" t="s">
        <v>544</v>
      </c>
      <c r="E206" s="38" t="s">
        <v>544</v>
      </c>
      <c r="F206" s="120" t="s">
        <v>171</v>
      </c>
      <c r="G206" s="118" t="s">
        <v>630</v>
      </c>
      <c r="H206" s="38">
        <v>180</v>
      </c>
      <c r="I206" s="38">
        <v>180</v>
      </c>
      <c r="J206" s="38">
        <v>400</v>
      </c>
      <c r="K206" s="38">
        <v>13.5</v>
      </c>
      <c r="L206" s="38">
        <v>13.5</v>
      </c>
      <c r="M206" s="38">
        <v>16</v>
      </c>
      <c r="N206" s="38">
        <v>0</v>
      </c>
      <c r="O206" s="38">
        <v>0</v>
      </c>
      <c r="P206" s="163">
        <v>8721.0232743425222</v>
      </c>
      <c r="Q206" s="39">
        <f t="shared" si="120"/>
        <v>1</v>
      </c>
      <c r="R206" s="40">
        <f t="shared" si="92"/>
        <v>2.2222222222222223</v>
      </c>
      <c r="S206" s="40">
        <f t="shared" si="93"/>
        <v>1</v>
      </c>
      <c r="T206" s="120" t="s">
        <v>208</v>
      </c>
      <c r="W206" s="118">
        <v>1</v>
      </c>
      <c r="X206" s="38">
        <v>0</v>
      </c>
      <c r="Y206" s="38">
        <v>0</v>
      </c>
      <c r="Z206" s="94">
        <v>761.68894973827912</v>
      </c>
      <c r="AA206" s="125">
        <v>0</v>
      </c>
      <c r="AB206" s="125">
        <v>0</v>
      </c>
      <c r="AE206" s="38">
        <v>20</v>
      </c>
      <c r="AF206" s="138">
        <v>355</v>
      </c>
      <c r="AG206" s="124">
        <v>210000</v>
      </c>
      <c r="AH206" s="94">
        <v>14.519</v>
      </c>
      <c r="AI206" s="97">
        <v>6.0165992483378412</v>
      </c>
      <c r="AJ206" s="97">
        <v>3.3843370771900361</v>
      </c>
      <c r="AK206" s="125">
        <v>3.9752900000000002</v>
      </c>
      <c r="AL206" s="121">
        <v>1.0163686273422265</v>
      </c>
      <c r="AM206" s="114">
        <v>0.761470981235984</v>
      </c>
      <c r="AN206" s="118">
        <f t="shared" si="114"/>
        <v>0.77393521595975545</v>
      </c>
      <c r="AO206" s="114">
        <v>0.78771637044414944</v>
      </c>
      <c r="AP206" s="177">
        <v>0.47906140055312674</v>
      </c>
      <c r="AQ206" s="173">
        <v>0.75</v>
      </c>
      <c r="AR206" s="94">
        <v>1</v>
      </c>
      <c r="AT206" s="97">
        <v>1</v>
      </c>
      <c r="AU206" s="38">
        <v>1</v>
      </c>
      <c r="AW206" s="38">
        <v>0.74</v>
      </c>
      <c r="BA206" s="38">
        <f t="shared" si="94"/>
        <v>0.47906140055312674</v>
      </c>
      <c r="BB206" s="79"/>
      <c r="BC206" s="94">
        <v>1</v>
      </c>
      <c r="BD206" s="94"/>
      <c r="BE206" s="97">
        <v>1</v>
      </c>
      <c r="BF206" s="38">
        <v>1</v>
      </c>
      <c r="BG206" s="40">
        <f t="shared" si="95"/>
        <v>1</v>
      </c>
      <c r="BH206" s="94"/>
      <c r="BI206" s="94"/>
      <c r="BJ206" s="94"/>
      <c r="BK206" s="40">
        <f t="shared" si="96"/>
        <v>1</v>
      </c>
      <c r="BL206" s="73"/>
      <c r="BM206" s="94">
        <v>1</v>
      </c>
      <c r="BO206" s="97">
        <v>1</v>
      </c>
      <c r="BP206" s="38">
        <v>1</v>
      </c>
      <c r="BQ206" s="40">
        <f t="shared" si="97"/>
        <v>1</v>
      </c>
      <c r="BR206" s="94">
        <v>1</v>
      </c>
      <c r="BS206" s="94">
        <v>1</v>
      </c>
      <c r="BT206" s="94">
        <v>1</v>
      </c>
      <c r="BU206" s="40">
        <f t="shared" si="98"/>
        <v>1</v>
      </c>
      <c r="BV206" s="82">
        <v>1</v>
      </c>
      <c r="BW206" s="94">
        <v>1</v>
      </c>
      <c r="BX206" s="48"/>
      <c r="BY206" s="97">
        <v>1</v>
      </c>
      <c r="BZ206" s="48">
        <v>1</v>
      </c>
      <c r="CA206" s="40">
        <f t="shared" si="99"/>
        <v>1</v>
      </c>
      <c r="CB206" s="94">
        <v>1</v>
      </c>
      <c r="CC206" s="94">
        <v>1</v>
      </c>
      <c r="CD206" s="94">
        <v>1</v>
      </c>
      <c r="CE206" s="40">
        <f t="shared" si="100"/>
        <v>1</v>
      </c>
      <c r="CF206" s="73"/>
      <c r="CG206" s="41">
        <f t="shared" si="101"/>
        <v>10828</v>
      </c>
      <c r="CH206" s="41">
        <f t="shared" si="102"/>
        <v>250766734.33333331</v>
      </c>
      <c r="CI206" s="41">
        <f t="shared" si="103"/>
        <v>13249317.333333332</v>
      </c>
      <c r="CJ206" s="41">
        <f t="shared" si="104"/>
        <v>1253833.6716666666</v>
      </c>
      <c r="CK206" s="41">
        <f t="shared" si="105"/>
        <v>147214.63703703703</v>
      </c>
      <c r="CL206" s="68">
        <f t="shared" si="106"/>
        <v>1495711</v>
      </c>
      <c r="CM206" s="41">
        <f t="shared" si="107"/>
        <v>242572</v>
      </c>
      <c r="CN206" s="41" t="str">
        <f t="shared" si="115"/>
        <v/>
      </c>
      <c r="CO206" s="39">
        <f t="shared" si="108"/>
        <v>490048471125</v>
      </c>
      <c r="CP206" s="78">
        <f t="shared" si="109"/>
        <v>0.78771637044414944</v>
      </c>
      <c r="CQ206" s="38">
        <f t="shared" si="110"/>
        <v>0</v>
      </c>
      <c r="CR206" s="38">
        <f t="shared" si="111"/>
        <v>0</v>
      </c>
      <c r="CT206" s="38">
        <f t="shared" si="112"/>
        <v>0</v>
      </c>
      <c r="CU206" s="38">
        <f t="shared" si="113"/>
        <v>355</v>
      </c>
      <c r="CV206" s="118">
        <f t="shared" si="116"/>
        <v>1.875</v>
      </c>
      <c r="CW206" s="118">
        <f t="shared" si="117"/>
        <v>0.16171874999999999</v>
      </c>
      <c r="CZ206" s="118">
        <f t="shared" si="118"/>
        <v>1.0178065995708749</v>
      </c>
      <c r="DE206" s="125">
        <f t="shared" si="119"/>
        <v>1.0163686273422265</v>
      </c>
    </row>
    <row r="207" spans="1:109" s="38" customFormat="1" x14ac:dyDescent="0.25">
      <c r="A207" s="38">
        <v>204</v>
      </c>
      <c r="B207" s="38" t="s">
        <v>545</v>
      </c>
      <c r="E207" s="38" t="s">
        <v>545</v>
      </c>
      <c r="F207" s="120" t="s">
        <v>171</v>
      </c>
      <c r="G207" s="118" t="s">
        <v>630</v>
      </c>
      <c r="H207" s="38">
        <v>180</v>
      </c>
      <c r="I207" s="38">
        <v>180</v>
      </c>
      <c r="J207" s="38">
        <v>400</v>
      </c>
      <c r="K207" s="38">
        <v>13.5</v>
      </c>
      <c r="L207" s="38">
        <v>13.5</v>
      </c>
      <c r="M207" s="38">
        <v>16</v>
      </c>
      <c r="N207" s="38">
        <v>0</v>
      </c>
      <c r="O207" s="38">
        <v>0</v>
      </c>
      <c r="P207" s="163">
        <v>11628.031032456694</v>
      </c>
      <c r="Q207" s="39">
        <f t="shared" si="120"/>
        <v>1</v>
      </c>
      <c r="R207" s="40">
        <f t="shared" si="92"/>
        <v>2.2222222222222223</v>
      </c>
      <c r="S207" s="40">
        <f t="shared" si="93"/>
        <v>1</v>
      </c>
      <c r="T207" s="120" t="s">
        <v>208</v>
      </c>
      <c r="W207" s="118">
        <v>1</v>
      </c>
      <c r="X207" s="38">
        <v>0</v>
      </c>
      <c r="Y207" s="38">
        <v>0</v>
      </c>
      <c r="Z207" s="94">
        <v>592.99806408765994</v>
      </c>
      <c r="AA207" s="125">
        <v>0</v>
      </c>
      <c r="AB207" s="125">
        <v>0</v>
      </c>
      <c r="AE207" s="38">
        <v>20</v>
      </c>
      <c r="AF207" s="138">
        <v>355</v>
      </c>
      <c r="AG207" s="124">
        <v>210000</v>
      </c>
      <c r="AH207" s="94">
        <v>14.519</v>
      </c>
      <c r="AI207" s="97">
        <v>3.970752422913455</v>
      </c>
      <c r="AJ207" s="97">
        <v>3.9707524229134541</v>
      </c>
      <c r="AK207" s="125">
        <v>4.3222399999999999</v>
      </c>
      <c r="AL207" s="121">
        <v>1.0163686273422265</v>
      </c>
      <c r="AM207" s="114">
        <v>0.63938036920912278</v>
      </c>
      <c r="AN207" s="118">
        <f t="shared" si="114"/>
        <v>0.64984614820264208</v>
      </c>
      <c r="AO207" s="114">
        <v>0.66678458886513503</v>
      </c>
      <c r="AP207" s="177">
        <v>0.47906140055312674</v>
      </c>
      <c r="AQ207" s="173">
        <v>1</v>
      </c>
      <c r="AR207" s="94">
        <v>1</v>
      </c>
      <c r="AT207" s="97">
        <v>1</v>
      </c>
      <c r="AU207" s="38">
        <v>1</v>
      </c>
      <c r="AW207" s="38">
        <v>0.74</v>
      </c>
      <c r="BA207" s="38">
        <f t="shared" si="94"/>
        <v>0.47906140055312674</v>
      </c>
      <c r="BB207" s="79"/>
      <c r="BC207" s="94">
        <v>1</v>
      </c>
      <c r="BD207" s="94"/>
      <c r="BE207" s="97">
        <v>1</v>
      </c>
      <c r="BF207" s="38">
        <v>1</v>
      </c>
      <c r="BG207" s="40">
        <f t="shared" si="95"/>
        <v>1</v>
      </c>
      <c r="BH207" s="94"/>
      <c r="BI207" s="94"/>
      <c r="BJ207" s="94"/>
      <c r="BK207" s="40">
        <f t="shared" si="96"/>
        <v>1</v>
      </c>
      <c r="BL207" s="73"/>
      <c r="BM207" s="94">
        <v>1</v>
      </c>
      <c r="BO207" s="97">
        <v>1</v>
      </c>
      <c r="BP207" s="38">
        <v>1</v>
      </c>
      <c r="BQ207" s="40">
        <f t="shared" si="97"/>
        <v>1</v>
      </c>
      <c r="BR207" s="94">
        <v>1</v>
      </c>
      <c r="BS207" s="94">
        <v>1</v>
      </c>
      <c r="BT207" s="94">
        <v>1</v>
      </c>
      <c r="BU207" s="40">
        <f t="shared" si="98"/>
        <v>1</v>
      </c>
      <c r="BV207" s="82">
        <v>1</v>
      </c>
      <c r="BW207" s="94">
        <v>1</v>
      </c>
      <c r="BX207" s="48"/>
      <c r="BY207" s="97">
        <v>1</v>
      </c>
      <c r="BZ207" s="48">
        <v>1</v>
      </c>
      <c r="CA207" s="40">
        <f t="shared" si="99"/>
        <v>1</v>
      </c>
      <c r="CB207" s="94">
        <v>1</v>
      </c>
      <c r="CC207" s="94">
        <v>1</v>
      </c>
      <c r="CD207" s="94">
        <v>1</v>
      </c>
      <c r="CE207" s="40">
        <f t="shared" si="100"/>
        <v>1</v>
      </c>
      <c r="CF207" s="73"/>
      <c r="CG207" s="41">
        <f t="shared" si="101"/>
        <v>10828</v>
      </c>
      <c r="CH207" s="41">
        <f t="shared" si="102"/>
        <v>250766734.33333331</v>
      </c>
      <c r="CI207" s="41">
        <f t="shared" si="103"/>
        <v>13249317.333333332</v>
      </c>
      <c r="CJ207" s="41">
        <f t="shared" si="104"/>
        <v>1253833.6716666666</v>
      </c>
      <c r="CK207" s="41">
        <f t="shared" si="105"/>
        <v>147214.63703703703</v>
      </c>
      <c r="CL207" s="68">
        <f t="shared" si="106"/>
        <v>1495711</v>
      </c>
      <c r="CM207" s="41">
        <f t="shared" si="107"/>
        <v>242572</v>
      </c>
      <c r="CN207" s="41" t="str">
        <f t="shared" si="115"/>
        <v/>
      </c>
      <c r="CO207" s="39">
        <f t="shared" si="108"/>
        <v>490048471125</v>
      </c>
      <c r="CP207" s="78">
        <f t="shared" si="109"/>
        <v>0.66678458886513514</v>
      </c>
      <c r="CQ207" s="38">
        <f t="shared" si="110"/>
        <v>0</v>
      </c>
      <c r="CR207" s="38">
        <f t="shared" si="111"/>
        <v>0</v>
      </c>
      <c r="CT207" s="38">
        <f t="shared" si="112"/>
        <v>0</v>
      </c>
      <c r="CU207" s="38">
        <f t="shared" si="113"/>
        <v>355</v>
      </c>
      <c r="CV207" s="118">
        <f t="shared" si="116"/>
        <v>1.875</v>
      </c>
      <c r="CW207" s="118">
        <f t="shared" si="117"/>
        <v>0.16171874999999999</v>
      </c>
      <c r="CZ207" s="118">
        <f t="shared" si="118"/>
        <v>1.0260653090109737</v>
      </c>
      <c r="DE207" s="125">
        <f t="shared" si="119"/>
        <v>1.0163686273422265</v>
      </c>
    </row>
    <row r="208" spans="1:109" s="38" customFormat="1" x14ac:dyDescent="0.25">
      <c r="A208" s="38">
        <v>205</v>
      </c>
      <c r="B208" s="38" t="s">
        <v>546</v>
      </c>
      <c r="E208" s="38" t="s">
        <v>546</v>
      </c>
      <c r="F208" s="120" t="s">
        <v>171</v>
      </c>
      <c r="G208" s="118" t="s">
        <v>630</v>
      </c>
      <c r="H208" s="38">
        <v>180</v>
      </c>
      <c r="I208" s="38">
        <v>180</v>
      </c>
      <c r="J208" s="38">
        <v>400</v>
      </c>
      <c r="K208" s="38">
        <v>13.5</v>
      </c>
      <c r="L208" s="38">
        <v>13.5</v>
      </c>
      <c r="M208" s="38">
        <v>16</v>
      </c>
      <c r="N208" s="38">
        <v>0</v>
      </c>
      <c r="O208" s="38">
        <v>0</v>
      </c>
      <c r="P208" s="163">
        <v>15465.281273167406</v>
      </c>
      <c r="Q208" s="39">
        <f t="shared" si="120"/>
        <v>1</v>
      </c>
      <c r="R208" s="40">
        <f t="shared" si="92"/>
        <v>2.2222222222222223</v>
      </c>
      <c r="S208" s="40">
        <f t="shared" si="93"/>
        <v>1</v>
      </c>
      <c r="T208" s="120" t="s">
        <v>208</v>
      </c>
      <c r="W208" s="118">
        <v>1</v>
      </c>
      <c r="X208" s="38">
        <v>0</v>
      </c>
      <c r="Y208" s="38">
        <v>0</v>
      </c>
      <c r="Z208" s="94">
        <v>413.38042116368814</v>
      </c>
      <c r="AA208" s="125">
        <v>0</v>
      </c>
      <c r="AB208" s="125">
        <v>0</v>
      </c>
      <c r="AE208" s="38">
        <v>20</v>
      </c>
      <c r="AF208" s="138">
        <v>355</v>
      </c>
      <c r="AG208" s="124">
        <v>210000</v>
      </c>
      <c r="AH208" s="94">
        <v>14.519</v>
      </c>
      <c r="AI208" s="97">
        <v>2.9075677532061874</v>
      </c>
      <c r="AJ208" s="97">
        <v>5.1431965986464254</v>
      </c>
      <c r="AK208" s="125">
        <v>4.4654699999999998</v>
      </c>
      <c r="AL208" s="121">
        <v>1.0163686273422265</v>
      </c>
      <c r="AM208" s="114">
        <v>0.47184498251626883</v>
      </c>
      <c r="AN208" s="118">
        <f t="shared" si="114"/>
        <v>0.47956843719837705</v>
      </c>
      <c r="AO208" s="114">
        <v>0.48022026079850733</v>
      </c>
      <c r="AP208" s="177">
        <v>0.47906140055312674</v>
      </c>
      <c r="AQ208" s="173">
        <v>1.33</v>
      </c>
      <c r="AR208" s="94">
        <v>1</v>
      </c>
      <c r="AT208" s="97">
        <v>1</v>
      </c>
      <c r="AU208" s="38">
        <v>1</v>
      </c>
      <c r="AW208" s="38">
        <v>0.74</v>
      </c>
      <c r="BA208" s="38">
        <f t="shared" si="94"/>
        <v>0.47906140055312674</v>
      </c>
      <c r="BB208" s="79"/>
      <c r="BC208" s="94">
        <v>1</v>
      </c>
      <c r="BD208" s="94"/>
      <c r="BE208" s="97">
        <v>1</v>
      </c>
      <c r="BF208" s="38">
        <v>1</v>
      </c>
      <c r="BG208" s="40">
        <f t="shared" si="95"/>
        <v>1</v>
      </c>
      <c r="BH208" s="94"/>
      <c r="BI208" s="94"/>
      <c r="BJ208" s="94"/>
      <c r="BK208" s="40">
        <f t="shared" si="96"/>
        <v>1</v>
      </c>
      <c r="BL208" s="73"/>
      <c r="BM208" s="94">
        <v>1</v>
      </c>
      <c r="BO208" s="97">
        <v>1</v>
      </c>
      <c r="BP208" s="38">
        <v>1</v>
      </c>
      <c r="BQ208" s="40">
        <f t="shared" si="97"/>
        <v>1</v>
      </c>
      <c r="BR208" s="94">
        <v>1</v>
      </c>
      <c r="BS208" s="94">
        <v>1</v>
      </c>
      <c r="BT208" s="94">
        <v>1</v>
      </c>
      <c r="BU208" s="40">
        <f t="shared" si="98"/>
        <v>1</v>
      </c>
      <c r="BV208" s="82">
        <v>1</v>
      </c>
      <c r="BW208" s="94">
        <v>1</v>
      </c>
      <c r="BX208" s="48"/>
      <c r="BY208" s="97">
        <v>1</v>
      </c>
      <c r="BZ208" s="48">
        <v>1</v>
      </c>
      <c r="CA208" s="40">
        <f t="shared" si="99"/>
        <v>1</v>
      </c>
      <c r="CB208" s="94">
        <v>1</v>
      </c>
      <c r="CC208" s="94">
        <v>1</v>
      </c>
      <c r="CD208" s="94">
        <v>1</v>
      </c>
      <c r="CE208" s="40">
        <f t="shared" si="100"/>
        <v>1</v>
      </c>
      <c r="CF208" s="73"/>
      <c r="CG208" s="41">
        <f t="shared" si="101"/>
        <v>10828</v>
      </c>
      <c r="CH208" s="41">
        <f t="shared" si="102"/>
        <v>250766734.33333331</v>
      </c>
      <c r="CI208" s="41">
        <f t="shared" si="103"/>
        <v>13249317.333333332</v>
      </c>
      <c r="CJ208" s="41">
        <f t="shared" si="104"/>
        <v>1253833.6716666666</v>
      </c>
      <c r="CK208" s="41">
        <f t="shared" si="105"/>
        <v>147214.63703703703</v>
      </c>
      <c r="CL208" s="68">
        <f t="shared" si="106"/>
        <v>1495711</v>
      </c>
      <c r="CM208" s="41">
        <f t="shared" si="107"/>
        <v>242572</v>
      </c>
      <c r="CN208" s="41" t="str">
        <f t="shared" si="115"/>
        <v/>
      </c>
      <c r="CO208" s="39">
        <f t="shared" si="108"/>
        <v>490048471125</v>
      </c>
      <c r="CP208" s="78">
        <f t="shared" si="109"/>
        <v>0.48022026079850733</v>
      </c>
      <c r="CQ208" s="38">
        <f t="shared" si="110"/>
        <v>0</v>
      </c>
      <c r="CR208" s="38">
        <f t="shared" si="111"/>
        <v>0</v>
      </c>
      <c r="CT208" s="38">
        <f t="shared" si="112"/>
        <v>0</v>
      </c>
      <c r="CU208" s="38">
        <f t="shared" si="113"/>
        <v>355</v>
      </c>
      <c r="CV208" s="118">
        <f t="shared" si="116"/>
        <v>1.875</v>
      </c>
      <c r="CW208" s="118">
        <f t="shared" si="117"/>
        <v>0.16171874999999999</v>
      </c>
      <c r="CZ208" s="118">
        <f t="shared" si="118"/>
        <v>1.0013591878646939</v>
      </c>
      <c r="DE208" s="125">
        <f t="shared" si="119"/>
        <v>1.0163686273422265</v>
      </c>
    </row>
    <row r="209" spans="1:109" s="38" customFormat="1" x14ac:dyDescent="0.25">
      <c r="A209" s="38">
        <v>206</v>
      </c>
      <c r="B209" s="38" t="s">
        <v>547</v>
      </c>
      <c r="E209" s="38" t="s">
        <v>547</v>
      </c>
      <c r="F209" s="120" t="s">
        <v>171</v>
      </c>
      <c r="G209" s="118" t="s">
        <v>630</v>
      </c>
      <c r="H209" s="38">
        <v>180</v>
      </c>
      <c r="I209" s="38">
        <v>180</v>
      </c>
      <c r="J209" s="38">
        <v>400</v>
      </c>
      <c r="K209" s="38">
        <v>13.5</v>
      </c>
      <c r="L209" s="38">
        <v>13.5</v>
      </c>
      <c r="M209" s="38">
        <v>16</v>
      </c>
      <c r="N209" s="38">
        <v>0</v>
      </c>
      <c r="O209" s="38">
        <v>0</v>
      </c>
      <c r="P209" s="163">
        <v>19418.811824202679</v>
      </c>
      <c r="Q209" s="39">
        <f t="shared" si="120"/>
        <v>1</v>
      </c>
      <c r="R209" s="40">
        <f t="shared" si="92"/>
        <v>2.2222222222222223</v>
      </c>
      <c r="S209" s="40">
        <f t="shared" si="93"/>
        <v>1</v>
      </c>
      <c r="T209" s="120" t="s">
        <v>208</v>
      </c>
      <c r="W209" s="118">
        <v>1</v>
      </c>
      <c r="X209" s="38">
        <v>0</v>
      </c>
      <c r="Y209" s="38">
        <v>0</v>
      </c>
      <c r="Z209" s="94">
        <v>291.37189499090158</v>
      </c>
      <c r="AA209" s="125">
        <v>0</v>
      </c>
      <c r="AB209" s="125">
        <v>0</v>
      </c>
      <c r="AE209" s="38">
        <v>20</v>
      </c>
      <c r="AF209" s="138">
        <v>355</v>
      </c>
      <c r="AG209" s="124">
        <v>210000</v>
      </c>
      <c r="AH209" s="94">
        <v>14.519</v>
      </c>
      <c r="AI209" s="97">
        <v>2.4583598034127077</v>
      </c>
      <c r="AJ209" s="97">
        <v>6.8561196557376993</v>
      </c>
      <c r="AK209" s="125">
        <v>4.2757399999999999</v>
      </c>
      <c r="AL209" s="121">
        <v>1.0163686273422265</v>
      </c>
      <c r="AM209" s="114">
        <v>0.32032079648675615</v>
      </c>
      <c r="AN209" s="118">
        <f t="shared" si="114"/>
        <v>0.32556400823441306</v>
      </c>
      <c r="AO209" s="114">
        <v>0.32410247461937425</v>
      </c>
      <c r="AP209" s="177">
        <v>0.47906140055312674</v>
      </c>
      <c r="AQ209" s="173">
        <v>1.67</v>
      </c>
      <c r="AR209" s="94">
        <v>1</v>
      </c>
      <c r="AT209" s="97">
        <v>1</v>
      </c>
      <c r="AU209" s="38">
        <v>1</v>
      </c>
      <c r="AW209" s="38">
        <v>0.74</v>
      </c>
      <c r="BA209" s="38">
        <f t="shared" si="94"/>
        <v>0.47906140055312674</v>
      </c>
      <c r="BB209" s="79"/>
      <c r="BC209" s="94">
        <v>1</v>
      </c>
      <c r="BD209" s="94"/>
      <c r="BE209" s="97">
        <v>1</v>
      </c>
      <c r="BF209" s="38">
        <v>1</v>
      </c>
      <c r="BG209" s="40">
        <f t="shared" si="95"/>
        <v>1</v>
      </c>
      <c r="BH209" s="94"/>
      <c r="BI209" s="94"/>
      <c r="BJ209" s="94"/>
      <c r="BK209" s="40">
        <f t="shared" si="96"/>
        <v>1</v>
      </c>
      <c r="BL209" s="73"/>
      <c r="BM209" s="94">
        <v>1</v>
      </c>
      <c r="BO209" s="97">
        <v>1</v>
      </c>
      <c r="BP209" s="38">
        <v>1</v>
      </c>
      <c r="BQ209" s="40">
        <f t="shared" si="97"/>
        <v>1</v>
      </c>
      <c r="BR209" s="94">
        <v>1</v>
      </c>
      <c r="BS209" s="94">
        <v>1</v>
      </c>
      <c r="BT209" s="94">
        <v>1</v>
      </c>
      <c r="BU209" s="40">
        <f t="shared" si="98"/>
        <v>1</v>
      </c>
      <c r="BV209" s="82">
        <v>1</v>
      </c>
      <c r="BW209" s="94">
        <v>1</v>
      </c>
      <c r="BX209" s="48"/>
      <c r="BY209" s="97">
        <v>1</v>
      </c>
      <c r="BZ209" s="48">
        <v>1</v>
      </c>
      <c r="CA209" s="40">
        <f t="shared" si="99"/>
        <v>1</v>
      </c>
      <c r="CB209" s="94">
        <v>1</v>
      </c>
      <c r="CC209" s="94">
        <v>1</v>
      </c>
      <c r="CD209" s="94">
        <v>1</v>
      </c>
      <c r="CE209" s="40">
        <f t="shared" si="100"/>
        <v>1</v>
      </c>
      <c r="CF209" s="73"/>
      <c r="CG209" s="41">
        <f t="shared" si="101"/>
        <v>10828</v>
      </c>
      <c r="CH209" s="41">
        <f t="shared" si="102"/>
        <v>250766734.33333331</v>
      </c>
      <c r="CI209" s="41">
        <f t="shared" si="103"/>
        <v>13249317.333333332</v>
      </c>
      <c r="CJ209" s="41">
        <f t="shared" si="104"/>
        <v>1253833.6716666666</v>
      </c>
      <c r="CK209" s="41">
        <f t="shared" si="105"/>
        <v>147214.63703703703</v>
      </c>
      <c r="CL209" s="68">
        <f t="shared" si="106"/>
        <v>1495711</v>
      </c>
      <c r="CM209" s="41">
        <f t="shared" si="107"/>
        <v>242572</v>
      </c>
      <c r="CN209" s="41" t="str">
        <f t="shared" si="115"/>
        <v/>
      </c>
      <c r="CO209" s="39">
        <f t="shared" si="108"/>
        <v>490048471125</v>
      </c>
      <c r="CP209" s="78">
        <f t="shared" si="109"/>
        <v>0.3241024746193743</v>
      </c>
      <c r="CQ209" s="38">
        <f t="shared" si="110"/>
        <v>0</v>
      </c>
      <c r="CR209" s="38">
        <f t="shared" si="111"/>
        <v>0</v>
      </c>
      <c r="CT209" s="38">
        <f t="shared" si="112"/>
        <v>0</v>
      </c>
      <c r="CU209" s="38">
        <f t="shared" si="113"/>
        <v>355</v>
      </c>
      <c r="CV209" s="118">
        <f t="shared" si="116"/>
        <v>1.875</v>
      </c>
      <c r="CW209" s="118">
        <f t="shared" si="117"/>
        <v>0.16171874999999999</v>
      </c>
      <c r="CZ209" s="118">
        <f t="shared" si="118"/>
        <v>0.99551076415674766</v>
      </c>
      <c r="DE209" s="125">
        <f t="shared" si="119"/>
        <v>1.0163686273422265</v>
      </c>
    </row>
    <row r="210" spans="1:109" s="38" customFormat="1" x14ac:dyDescent="0.25">
      <c r="A210" s="38">
        <v>207</v>
      </c>
      <c r="B210" s="38" t="s">
        <v>548</v>
      </c>
      <c r="E210" s="38" t="s">
        <v>548</v>
      </c>
      <c r="F210" s="120" t="s">
        <v>171</v>
      </c>
      <c r="G210" s="118" t="s">
        <v>630</v>
      </c>
      <c r="H210" s="38">
        <v>180</v>
      </c>
      <c r="I210" s="38">
        <v>180</v>
      </c>
      <c r="J210" s="38">
        <v>400</v>
      </c>
      <c r="K210" s="38">
        <v>13.5</v>
      </c>
      <c r="L210" s="38">
        <v>13.5</v>
      </c>
      <c r="M210" s="38">
        <v>16</v>
      </c>
      <c r="N210" s="38">
        <v>0</v>
      </c>
      <c r="O210" s="38">
        <v>0</v>
      </c>
      <c r="P210" s="163">
        <v>23256.062064913389</v>
      </c>
      <c r="Q210" s="39">
        <f t="shared" si="120"/>
        <v>1</v>
      </c>
      <c r="R210" s="40">
        <f t="shared" si="92"/>
        <v>2.2222222222222223</v>
      </c>
      <c r="S210" s="40">
        <f t="shared" si="93"/>
        <v>1</v>
      </c>
      <c r="T210" s="120" t="s">
        <v>208</v>
      </c>
      <c r="W210" s="118">
        <v>1</v>
      </c>
      <c r="X210" s="38">
        <v>0</v>
      </c>
      <c r="Y210" s="38">
        <v>0</v>
      </c>
      <c r="Z210" s="94">
        <v>215.46230361291629</v>
      </c>
      <c r="AA210" s="125">
        <v>0</v>
      </c>
      <c r="AB210" s="125">
        <v>0</v>
      </c>
      <c r="AE210" s="38">
        <v>20</v>
      </c>
      <c r="AF210" s="138">
        <v>355</v>
      </c>
      <c r="AG210" s="124">
        <v>210000</v>
      </c>
      <c r="AH210" s="94">
        <v>14.519</v>
      </c>
      <c r="AI210" s="97">
        <v>2.2420605702360406</v>
      </c>
      <c r="AJ210" s="97">
        <v>8.9682422809441604</v>
      </c>
      <c r="AK210" s="125">
        <v>4.0779899999999998</v>
      </c>
      <c r="AL210" s="121">
        <v>1.0163686273422265</v>
      </c>
      <c r="AM210" s="114">
        <v>0.2197553617339362</v>
      </c>
      <c r="AN210" s="118">
        <f t="shared" si="114"/>
        <v>0.22335245535661519</v>
      </c>
      <c r="AO210" s="114">
        <v>0.22858138251648999</v>
      </c>
      <c r="AP210" s="177">
        <v>0.47906140055312674</v>
      </c>
      <c r="AQ210" s="173">
        <v>2</v>
      </c>
      <c r="AR210" s="94">
        <v>1</v>
      </c>
      <c r="AT210" s="97">
        <v>1</v>
      </c>
      <c r="AU210" s="38">
        <v>1</v>
      </c>
      <c r="AW210" s="38">
        <v>0.74</v>
      </c>
      <c r="BA210" s="38">
        <f t="shared" si="94"/>
        <v>0.47906140055312674</v>
      </c>
      <c r="BB210" s="79"/>
      <c r="BC210" s="94">
        <v>1</v>
      </c>
      <c r="BD210" s="94"/>
      <c r="BE210" s="97">
        <v>1</v>
      </c>
      <c r="BF210" s="38">
        <v>1</v>
      </c>
      <c r="BG210" s="40">
        <f t="shared" si="95"/>
        <v>1</v>
      </c>
      <c r="BH210" s="94"/>
      <c r="BI210" s="94"/>
      <c r="BJ210" s="94"/>
      <c r="BK210" s="40">
        <f t="shared" si="96"/>
        <v>1</v>
      </c>
      <c r="BL210" s="73"/>
      <c r="BM210" s="94">
        <v>1</v>
      </c>
      <c r="BO210" s="97">
        <v>1</v>
      </c>
      <c r="BP210" s="38">
        <v>1</v>
      </c>
      <c r="BQ210" s="40">
        <f t="shared" si="97"/>
        <v>1</v>
      </c>
      <c r="BR210" s="94">
        <v>1</v>
      </c>
      <c r="BS210" s="94">
        <v>1</v>
      </c>
      <c r="BT210" s="94">
        <v>1</v>
      </c>
      <c r="BU210" s="40">
        <f t="shared" si="98"/>
        <v>1</v>
      </c>
      <c r="BV210" s="82">
        <v>1</v>
      </c>
      <c r="BW210" s="94">
        <v>1</v>
      </c>
      <c r="BX210" s="48"/>
      <c r="BY210" s="97">
        <v>1</v>
      </c>
      <c r="BZ210" s="48">
        <v>1</v>
      </c>
      <c r="CA210" s="40">
        <f t="shared" si="99"/>
        <v>1</v>
      </c>
      <c r="CB210" s="94">
        <v>1</v>
      </c>
      <c r="CC210" s="94">
        <v>1</v>
      </c>
      <c r="CD210" s="94">
        <v>1</v>
      </c>
      <c r="CE210" s="40">
        <f t="shared" si="100"/>
        <v>1</v>
      </c>
      <c r="CF210" s="73"/>
      <c r="CG210" s="41">
        <f t="shared" si="101"/>
        <v>10828</v>
      </c>
      <c r="CH210" s="41">
        <f t="shared" si="102"/>
        <v>250766734.33333331</v>
      </c>
      <c r="CI210" s="41">
        <f t="shared" si="103"/>
        <v>13249317.333333332</v>
      </c>
      <c r="CJ210" s="41">
        <f t="shared" si="104"/>
        <v>1253833.6716666666</v>
      </c>
      <c r="CK210" s="41">
        <f t="shared" si="105"/>
        <v>147214.63703703703</v>
      </c>
      <c r="CL210" s="68">
        <f t="shared" si="106"/>
        <v>1495711</v>
      </c>
      <c r="CM210" s="41">
        <f t="shared" si="107"/>
        <v>242572</v>
      </c>
      <c r="CN210" s="41" t="str">
        <f t="shared" si="115"/>
        <v/>
      </c>
      <c r="CO210" s="39">
        <f t="shared" si="108"/>
        <v>490048471125</v>
      </c>
      <c r="CP210" s="78">
        <f t="shared" si="109"/>
        <v>0.22858138251648996</v>
      </c>
      <c r="CQ210" s="38">
        <f t="shared" si="110"/>
        <v>0</v>
      </c>
      <c r="CR210" s="38">
        <f t="shared" si="111"/>
        <v>0</v>
      </c>
      <c r="CT210" s="38">
        <f t="shared" si="112"/>
        <v>0</v>
      </c>
      <c r="CU210" s="38">
        <f t="shared" si="113"/>
        <v>355</v>
      </c>
      <c r="CV210" s="118">
        <f t="shared" si="116"/>
        <v>1.875</v>
      </c>
      <c r="CW210" s="118">
        <f t="shared" si="117"/>
        <v>0.16171874999999999</v>
      </c>
      <c r="CZ210" s="118">
        <f t="shared" si="118"/>
        <v>1.0234111022040302</v>
      </c>
      <c r="DE210" s="125">
        <f t="shared" si="119"/>
        <v>1.0163686273422265</v>
      </c>
    </row>
    <row r="211" spans="1:109" s="38" customFormat="1" x14ac:dyDescent="0.25">
      <c r="A211" s="38">
        <v>208</v>
      </c>
      <c r="B211" s="38" t="s">
        <v>549</v>
      </c>
      <c r="E211" s="38" t="s">
        <v>549</v>
      </c>
      <c r="F211" s="120" t="s">
        <v>171</v>
      </c>
      <c r="G211" s="118" t="s">
        <v>630</v>
      </c>
      <c r="H211" s="38">
        <v>180</v>
      </c>
      <c r="I211" s="38">
        <v>180</v>
      </c>
      <c r="J211" s="38">
        <v>400</v>
      </c>
      <c r="K211" s="38">
        <v>13.5</v>
      </c>
      <c r="L211" s="38">
        <v>13.5</v>
      </c>
      <c r="M211" s="38">
        <v>16</v>
      </c>
      <c r="N211" s="38">
        <v>0</v>
      </c>
      <c r="O211" s="38">
        <v>0</v>
      </c>
      <c r="P211" s="163">
        <v>29070.077581141737</v>
      </c>
      <c r="Q211" s="39">
        <f t="shared" si="120"/>
        <v>1</v>
      </c>
      <c r="R211" s="40">
        <f t="shared" si="92"/>
        <v>2.2222222222222223</v>
      </c>
      <c r="S211" s="40">
        <f t="shared" si="93"/>
        <v>1</v>
      </c>
      <c r="T211" s="120" t="s">
        <v>208</v>
      </c>
      <c r="W211" s="118">
        <v>1</v>
      </c>
      <c r="X211" s="38">
        <v>0</v>
      </c>
      <c r="Y211" s="38">
        <v>0</v>
      </c>
      <c r="Z211" s="94">
        <v>145.48366538572088</v>
      </c>
      <c r="AA211" s="125">
        <v>0</v>
      </c>
      <c r="AB211" s="125">
        <v>0</v>
      </c>
      <c r="AE211" s="38">
        <v>20</v>
      </c>
      <c r="AF211" s="138">
        <v>355</v>
      </c>
      <c r="AG211" s="124">
        <v>210000</v>
      </c>
      <c r="AH211" s="94">
        <v>14.519</v>
      </c>
      <c r="AI211" s="97">
        <v>2.0689955584965403</v>
      </c>
      <c r="AJ211" s="97">
        <v>12.931222240603375</v>
      </c>
      <c r="AK211" s="125">
        <v>3.8934199999999999</v>
      </c>
      <c r="AL211" s="121">
        <v>1.0163686273422265</v>
      </c>
      <c r="AM211" s="114">
        <v>0.13889478748778278</v>
      </c>
      <c r="AN211" s="118">
        <f t="shared" si="114"/>
        <v>0.14116830450394804</v>
      </c>
      <c r="AO211" s="114">
        <v>0.14735636156809767</v>
      </c>
      <c r="AP211" s="177">
        <v>0.47906140055312674</v>
      </c>
      <c r="AQ211" s="173">
        <v>2.5</v>
      </c>
      <c r="AR211" s="94">
        <v>1</v>
      </c>
      <c r="AT211" s="97">
        <v>1</v>
      </c>
      <c r="AU211" s="38">
        <v>1</v>
      </c>
      <c r="AW211" s="38">
        <v>0.74</v>
      </c>
      <c r="BA211" s="38">
        <f t="shared" si="94"/>
        <v>0.47906140055312674</v>
      </c>
      <c r="BB211" s="79"/>
      <c r="BC211" s="94">
        <v>1</v>
      </c>
      <c r="BD211" s="94"/>
      <c r="BE211" s="97">
        <v>1</v>
      </c>
      <c r="BF211" s="38">
        <v>1</v>
      </c>
      <c r="BG211" s="40">
        <f t="shared" si="95"/>
        <v>1</v>
      </c>
      <c r="BH211" s="94"/>
      <c r="BI211" s="94"/>
      <c r="BJ211" s="94"/>
      <c r="BK211" s="40">
        <f t="shared" si="96"/>
        <v>1</v>
      </c>
      <c r="BL211" s="73"/>
      <c r="BM211" s="94">
        <v>1</v>
      </c>
      <c r="BO211" s="97">
        <v>1</v>
      </c>
      <c r="BP211" s="38">
        <v>1</v>
      </c>
      <c r="BQ211" s="40">
        <f t="shared" si="97"/>
        <v>1</v>
      </c>
      <c r="BR211" s="94">
        <v>1</v>
      </c>
      <c r="BS211" s="94">
        <v>1</v>
      </c>
      <c r="BT211" s="94">
        <v>1</v>
      </c>
      <c r="BU211" s="40">
        <f t="shared" si="98"/>
        <v>1</v>
      </c>
      <c r="BV211" s="82">
        <v>1</v>
      </c>
      <c r="BW211" s="94">
        <v>1</v>
      </c>
      <c r="BX211" s="48"/>
      <c r="BY211" s="97">
        <v>1</v>
      </c>
      <c r="BZ211" s="48">
        <v>1</v>
      </c>
      <c r="CA211" s="40">
        <f t="shared" si="99"/>
        <v>1</v>
      </c>
      <c r="CB211" s="94">
        <v>1</v>
      </c>
      <c r="CC211" s="94">
        <v>1</v>
      </c>
      <c r="CD211" s="94">
        <v>1</v>
      </c>
      <c r="CE211" s="40">
        <f t="shared" si="100"/>
        <v>1</v>
      </c>
      <c r="CF211" s="73"/>
      <c r="CG211" s="41">
        <f t="shared" si="101"/>
        <v>10828</v>
      </c>
      <c r="CH211" s="41">
        <f t="shared" si="102"/>
        <v>250766734.33333331</v>
      </c>
      <c r="CI211" s="41">
        <f t="shared" si="103"/>
        <v>13249317.333333332</v>
      </c>
      <c r="CJ211" s="41">
        <f t="shared" si="104"/>
        <v>1253833.6716666666</v>
      </c>
      <c r="CK211" s="41">
        <f t="shared" si="105"/>
        <v>147214.63703703703</v>
      </c>
      <c r="CL211" s="68">
        <f t="shared" si="106"/>
        <v>1495711</v>
      </c>
      <c r="CM211" s="41">
        <f t="shared" si="107"/>
        <v>242572</v>
      </c>
      <c r="CN211" s="41" t="str">
        <f t="shared" si="115"/>
        <v/>
      </c>
      <c r="CO211" s="39">
        <f t="shared" si="108"/>
        <v>490048471125</v>
      </c>
      <c r="CP211" s="78">
        <f t="shared" si="109"/>
        <v>0.14735636156809764</v>
      </c>
      <c r="CQ211" s="38">
        <f t="shared" si="110"/>
        <v>0</v>
      </c>
      <c r="CR211" s="38">
        <f t="shared" si="111"/>
        <v>0</v>
      </c>
      <c r="CT211" s="38">
        <f t="shared" si="112"/>
        <v>0</v>
      </c>
      <c r="CU211" s="38">
        <f t="shared" si="113"/>
        <v>355</v>
      </c>
      <c r="CV211" s="118">
        <f t="shared" si="116"/>
        <v>1.875</v>
      </c>
      <c r="CW211" s="118">
        <f t="shared" si="117"/>
        <v>0.16171874999999999</v>
      </c>
      <c r="CZ211" s="118">
        <f t="shared" si="118"/>
        <v>1.0438346064004513</v>
      </c>
      <c r="DE211" s="125">
        <f t="shared" si="119"/>
        <v>1.0163686273422265</v>
      </c>
    </row>
    <row r="212" spans="1:109" s="38" customFormat="1" x14ac:dyDescent="0.25">
      <c r="A212" s="38">
        <v>209</v>
      </c>
      <c r="B212" s="38" t="s">
        <v>550</v>
      </c>
      <c r="E212" s="38" t="s">
        <v>550</v>
      </c>
      <c r="F212" s="120" t="s">
        <v>171</v>
      </c>
      <c r="G212" s="118" t="s">
        <v>630</v>
      </c>
      <c r="H212" s="38">
        <v>180</v>
      </c>
      <c r="I212" s="38">
        <v>180</v>
      </c>
      <c r="J212" s="38">
        <v>400</v>
      </c>
      <c r="K212" s="38">
        <v>13.5</v>
      </c>
      <c r="L212" s="38">
        <v>13.5</v>
      </c>
      <c r="M212" s="38">
        <v>12</v>
      </c>
      <c r="N212" s="38">
        <v>0</v>
      </c>
      <c r="O212" s="38">
        <v>0</v>
      </c>
      <c r="P212" s="163">
        <v>3624.9347614140065</v>
      </c>
      <c r="Q212" s="39">
        <f t="shared" si="120"/>
        <v>1</v>
      </c>
      <c r="R212" s="40">
        <f t="shared" si="92"/>
        <v>2.2222222222222223</v>
      </c>
      <c r="S212" s="40">
        <f t="shared" si="93"/>
        <v>1</v>
      </c>
      <c r="T212" s="120" t="s">
        <v>208</v>
      </c>
      <c r="W212" s="118">
        <v>1</v>
      </c>
      <c r="X212" s="38">
        <v>0</v>
      </c>
      <c r="Y212" s="38">
        <v>0</v>
      </c>
      <c r="Z212" s="94">
        <v>898.78330095358092</v>
      </c>
      <c r="AA212" s="125">
        <v>0</v>
      </c>
      <c r="AB212" s="125">
        <v>0</v>
      </c>
      <c r="AE212" s="38">
        <v>20</v>
      </c>
      <c r="AF212" s="138">
        <v>355</v>
      </c>
      <c r="AG212" s="124">
        <v>210000</v>
      </c>
      <c r="AH212" s="94">
        <v>10.108000000000001</v>
      </c>
      <c r="AI212" s="97">
        <v>30.47179561540856</v>
      </c>
      <c r="AJ212" s="97">
        <v>2.7424616053867705</v>
      </c>
      <c r="AK212" s="125">
        <v>3.5443699999999998</v>
      </c>
      <c r="AL212" s="121">
        <v>0.98460415584026495</v>
      </c>
      <c r="AM212" s="114">
        <v>1.0403608978762415</v>
      </c>
      <c r="AN212" s="118">
        <f t="shared" si="114"/>
        <v>1.0243436636226568</v>
      </c>
      <c r="AO212" s="114">
        <v>0.96118027698349062</v>
      </c>
      <c r="AP212" s="177">
        <v>0.57358323407761658</v>
      </c>
      <c r="AQ212" s="173">
        <v>0.3</v>
      </c>
      <c r="AR212" s="94">
        <v>1</v>
      </c>
      <c r="AT212" s="97">
        <v>1</v>
      </c>
      <c r="AU212" s="38">
        <v>1</v>
      </c>
      <c r="AW212" s="38">
        <v>0.74</v>
      </c>
      <c r="BA212" s="38">
        <f t="shared" si="94"/>
        <v>0.57358323407761658</v>
      </c>
      <c r="BB212" s="79"/>
      <c r="BC212" s="94">
        <v>1</v>
      </c>
      <c r="BD212" s="94"/>
      <c r="BE212" s="97">
        <v>1</v>
      </c>
      <c r="BF212" s="38">
        <v>1</v>
      </c>
      <c r="BG212" s="40">
        <f t="shared" si="95"/>
        <v>1</v>
      </c>
      <c r="BH212" s="94"/>
      <c r="BI212" s="94"/>
      <c r="BJ212" s="94"/>
      <c r="BK212" s="40">
        <f t="shared" si="96"/>
        <v>1</v>
      </c>
      <c r="BL212" s="73"/>
      <c r="BM212" s="94">
        <v>1</v>
      </c>
      <c r="BO212" s="97">
        <v>1</v>
      </c>
      <c r="BP212" s="38">
        <v>1</v>
      </c>
      <c r="BQ212" s="40">
        <f t="shared" si="97"/>
        <v>1</v>
      </c>
      <c r="BR212" s="94">
        <v>1</v>
      </c>
      <c r="BS212" s="94">
        <v>1</v>
      </c>
      <c r="BT212" s="94">
        <v>1</v>
      </c>
      <c r="BU212" s="40">
        <f t="shared" si="98"/>
        <v>1</v>
      </c>
      <c r="BV212" s="82">
        <v>1</v>
      </c>
      <c r="BW212" s="94">
        <v>1</v>
      </c>
      <c r="BX212" s="48"/>
      <c r="BY212" s="97">
        <v>1</v>
      </c>
      <c r="BZ212" s="48">
        <v>1</v>
      </c>
      <c r="CA212" s="40">
        <f t="shared" si="99"/>
        <v>1</v>
      </c>
      <c r="CB212" s="94">
        <v>1</v>
      </c>
      <c r="CC212" s="94">
        <v>1</v>
      </c>
      <c r="CD212" s="94">
        <v>1</v>
      </c>
      <c r="CE212" s="40">
        <f t="shared" si="100"/>
        <v>1</v>
      </c>
      <c r="CF212" s="73"/>
      <c r="CG212" s="41">
        <f t="shared" si="101"/>
        <v>9336</v>
      </c>
      <c r="CH212" s="41">
        <f t="shared" si="102"/>
        <v>233468362</v>
      </c>
      <c r="CI212" s="41">
        <f t="shared" si="103"/>
        <v>13175712</v>
      </c>
      <c r="CJ212" s="41">
        <f t="shared" si="104"/>
        <v>1167341.81</v>
      </c>
      <c r="CK212" s="41">
        <f t="shared" si="105"/>
        <v>146396.79999999999</v>
      </c>
      <c r="CL212" s="68">
        <f t="shared" si="106"/>
        <v>1356582</v>
      </c>
      <c r="CM212" s="41">
        <f t="shared" si="107"/>
        <v>232128</v>
      </c>
      <c r="CN212" s="41" t="str">
        <f t="shared" si="115"/>
        <v/>
      </c>
      <c r="CO212" s="39">
        <f t="shared" si="108"/>
        <v>490048471125</v>
      </c>
      <c r="CP212" s="78">
        <f t="shared" si="109"/>
        <v>0.96118027698349051</v>
      </c>
      <c r="CQ212" s="38">
        <f t="shared" si="110"/>
        <v>0</v>
      </c>
      <c r="CR212" s="38">
        <f t="shared" si="111"/>
        <v>0</v>
      </c>
      <c r="CT212" s="38">
        <f t="shared" si="112"/>
        <v>0</v>
      </c>
      <c r="CU212" s="38">
        <f t="shared" si="113"/>
        <v>355</v>
      </c>
      <c r="CV212" s="118">
        <f t="shared" si="116"/>
        <v>2.5</v>
      </c>
      <c r="CW212" s="118">
        <f t="shared" si="117"/>
        <v>0.26250000000000007</v>
      </c>
      <c r="CZ212" s="118">
        <f t="shared" si="118"/>
        <v>0.93833769965854541</v>
      </c>
      <c r="DE212" s="125">
        <f t="shared" si="119"/>
        <v>0.98460415584026495</v>
      </c>
    </row>
    <row r="213" spans="1:109" s="38" customFormat="1" x14ac:dyDescent="0.25">
      <c r="A213" s="38">
        <v>210</v>
      </c>
      <c r="B213" s="38" t="s">
        <v>551</v>
      </c>
      <c r="E213" s="38" t="s">
        <v>551</v>
      </c>
      <c r="F213" s="120" t="s">
        <v>171</v>
      </c>
      <c r="G213" s="118" t="s">
        <v>630</v>
      </c>
      <c r="H213" s="38">
        <v>180</v>
      </c>
      <c r="I213" s="38">
        <v>180</v>
      </c>
      <c r="J213" s="38">
        <v>400</v>
      </c>
      <c r="K213" s="38">
        <v>13.5</v>
      </c>
      <c r="L213" s="38">
        <v>13.5</v>
      </c>
      <c r="M213" s="38">
        <v>12</v>
      </c>
      <c r="N213" s="38">
        <v>0</v>
      </c>
      <c r="O213" s="38">
        <v>0</v>
      </c>
      <c r="P213" s="163">
        <v>6041.5579356900107</v>
      </c>
      <c r="Q213" s="39">
        <f t="shared" si="120"/>
        <v>1</v>
      </c>
      <c r="R213" s="40">
        <f t="shared" si="92"/>
        <v>2.2222222222222223</v>
      </c>
      <c r="S213" s="40">
        <f t="shared" si="93"/>
        <v>1</v>
      </c>
      <c r="T213" s="120" t="s">
        <v>208</v>
      </c>
      <c r="W213" s="118">
        <v>1</v>
      </c>
      <c r="X213" s="38">
        <v>0</v>
      </c>
      <c r="Y213" s="38">
        <v>0</v>
      </c>
      <c r="Z213" s="94">
        <v>798.25951765004379</v>
      </c>
      <c r="AA213" s="125">
        <v>0</v>
      </c>
      <c r="AB213" s="125">
        <v>0</v>
      </c>
      <c r="AE213" s="38">
        <v>20</v>
      </c>
      <c r="AF213" s="138">
        <v>355</v>
      </c>
      <c r="AG213" s="124">
        <v>210000</v>
      </c>
      <c r="AH213" s="94">
        <v>10.108000000000001</v>
      </c>
      <c r="AI213" s="97">
        <v>11.91984474028849</v>
      </c>
      <c r="AJ213" s="97">
        <v>2.9799611850721228</v>
      </c>
      <c r="AK213" s="125">
        <v>3.6559200000000001</v>
      </c>
      <c r="AL213" s="121">
        <v>0.98460415584026495</v>
      </c>
      <c r="AM213" s="114">
        <v>0.92792117228746873</v>
      </c>
      <c r="AN213" s="118">
        <f t="shared" si="114"/>
        <v>0.91363504252641226</v>
      </c>
      <c r="AO213" s="114">
        <v>0.88054507638677126</v>
      </c>
      <c r="AP213" s="177">
        <v>0.57358323407761658</v>
      </c>
      <c r="AQ213" s="173">
        <v>0.5</v>
      </c>
      <c r="AR213" s="94">
        <v>1</v>
      </c>
      <c r="AT213" s="97">
        <v>1</v>
      </c>
      <c r="AU213" s="38">
        <v>1</v>
      </c>
      <c r="AW213" s="38">
        <v>0.74</v>
      </c>
      <c r="BA213" s="38">
        <f t="shared" si="94"/>
        <v>0.57358323407761658</v>
      </c>
      <c r="BB213" s="79"/>
      <c r="BC213" s="94">
        <v>1</v>
      </c>
      <c r="BD213" s="94"/>
      <c r="BE213" s="97">
        <v>1</v>
      </c>
      <c r="BF213" s="38">
        <v>1</v>
      </c>
      <c r="BG213" s="40">
        <f t="shared" si="95"/>
        <v>1</v>
      </c>
      <c r="BH213" s="94"/>
      <c r="BI213" s="94"/>
      <c r="BJ213" s="94"/>
      <c r="BK213" s="40">
        <f t="shared" si="96"/>
        <v>1</v>
      </c>
      <c r="BL213" s="73"/>
      <c r="BM213" s="94">
        <v>1</v>
      </c>
      <c r="BO213" s="97">
        <v>1</v>
      </c>
      <c r="BP213" s="38">
        <v>1</v>
      </c>
      <c r="BQ213" s="40">
        <f t="shared" si="97"/>
        <v>1</v>
      </c>
      <c r="BR213" s="94">
        <v>1</v>
      </c>
      <c r="BS213" s="94">
        <v>1</v>
      </c>
      <c r="BT213" s="94">
        <v>1</v>
      </c>
      <c r="BU213" s="40">
        <f t="shared" si="98"/>
        <v>1</v>
      </c>
      <c r="BV213" s="82">
        <v>1</v>
      </c>
      <c r="BW213" s="94">
        <v>1</v>
      </c>
      <c r="BX213" s="48"/>
      <c r="BY213" s="97">
        <v>1</v>
      </c>
      <c r="BZ213" s="48">
        <v>1</v>
      </c>
      <c r="CA213" s="40">
        <f t="shared" si="99"/>
        <v>1</v>
      </c>
      <c r="CB213" s="94">
        <v>1</v>
      </c>
      <c r="CC213" s="94">
        <v>1</v>
      </c>
      <c r="CD213" s="94">
        <v>1</v>
      </c>
      <c r="CE213" s="40">
        <f t="shared" si="100"/>
        <v>1</v>
      </c>
      <c r="CF213" s="73"/>
      <c r="CG213" s="41">
        <f t="shared" si="101"/>
        <v>9336</v>
      </c>
      <c r="CH213" s="41">
        <f t="shared" si="102"/>
        <v>233468362</v>
      </c>
      <c r="CI213" s="41">
        <f t="shared" si="103"/>
        <v>13175712</v>
      </c>
      <c r="CJ213" s="41">
        <f t="shared" si="104"/>
        <v>1167341.81</v>
      </c>
      <c r="CK213" s="41">
        <f t="shared" si="105"/>
        <v>146396.79999999999</v>
      </c>
      <c r="CL213" s="68">
        <f t="shared" si="106"/>
        <v>1356582</v>
      </c>
      <c r="CM213" s="41">
        <f t="shared" si="107"/>
        <v>232128</v>
      </c>
      <c r="CN213" s="41" t="str">
        <f t="shared" si="115"/>
        <v/>
      </c>
      <c r="CO213" s="39">
        <f t="shared" si="108"/>
        <v>490048471125</v>
      </c>
      <c r="CP213" s="78">
        <f t="shared" si="109"/>
        <v>0.88054507638677126</v>
      </c>
      <c r="CQ213" s="38">
        <f t="shared" si="110"/>
        <v>0</v>
      </c>
      <c r="CR213" s="38">
        <f t="shared" si="111"/>
        <v>0</v>
      </c>
      <c r="CT213" s="38">
        <f t="shared" si="112"/>
        <v>0</v>
      </c>
      <c r="CU213" s="38">
        <f t="shared" si="113"/>
        <v>355</v>
      </c>
      <c r="CV213" s="118">
        <f t="shared" si="116"/>
        <v>2.5</v>
      </c>
      <c r="CW213" s="118">
        <f t="shared" si="117"/>
        <v>0.26250000000000007</v>
      </c>
      <c r="CZ213" s="118">
        <f t="shared" si="118"/>
        <v>0.96378207424253393</v>
      </c>
      <c r="DE213" s="125">
        <f t="shared" si="119"/>
        <v>0.98460415584026495</v>
      </c>
    </row>
    <row r="214" spans="1:109" s="38" customFormat="1" x14ac:dyDescent="0.25">
      <c r="A214" s="38">
        <v>211</v>
      </c>
      <c r="B214" s="38" t="s">
        <v>552</v>
      </c>
      <c r="E214" s="38" t="s">
        <v>552</v>
      </c>
      <c r="F214" s="120" t="s">
        <v>171</v>
      </c>
      <c r="G214" s="118" t="s">
        <v>630</v>
      </c>
      <c r="H214" s="38">
        <v>180</v>
      </c>
      <c r="I214" s="38">
        <v>180</v>
      </c>
      <c r="J214" s="38">
        <v>400</v>
      </c>
      <c r="K214" s="38">
        <v>13.5</v>
      </c>
      <c r="L214" s="38">
        <v>13.5</v>
      </c>
      <c r="M214" s="38">
        <v>12</v>
      </c>
      <c r="N214" s="38">
        <v>0</v>
      </c>
      <c r="O214" s="38">
        <v>0</v>
      </c>
      <c r="P214" s="163">
        <v>9062.3369035350152</v>
      </c>
      <c r="Q214" s="39">
        <f t="shared" si="120"/>
        <v>1</v>
      </c>
      <c r="R214" s="40">
        <f t="shared" si="92"/>
        <v>2.2222222222222223</v>
      </c>
      <c r="S214" s="40">
        <f t="shared" si="93"/>
        <v>1</v>
      </c>
      <c r="T214" s="120" t="s">
        <v>208</v>
      </c>
      <c r="W214" s="118">
        <v>1</v>
      </c>
      <c r="X214" s="38">
        <v>0</v>
      </c>
      <c r="Y214" s="38">
        <v>0</v>
      </c>
      <c r="Z214" s="94">
        <v>656.73513435136454</v>
      </c>
      <c r="AA214" s="125">
        <v>0</v>
      </c>
      <c r="AB214" s="125">
        <v>0</v>
      </c>
      <c r="AE214" s="38">
        <v>20</v>
      </c>
      <c r="AF214" s="138">
        <v>355</v>
      </c>
      <c r="AG214" s="124">
        <v>210000</v>
      </c>
      <c r="AH214" s="94">
        <v>10.108000000000001</v>
      </c>
      <c r="AI214" s="97">
        <v>5.9976801878787063</v>
      </c>
      <c r="AJ214" s="97">
        <v>3.3736951056817723</v>
      </c>
      <c r="AK214" s="125">
        <v>3.8918699999999999</v>
      </c>
      <c r="AL214" s="121">
        <v>0.98460415584026495</v>
      </c>
      <c r="AM214" s="114">
        <v>0.75087374896076575</v>
      </c>
      <c r="AN214" s="118">
        <f t="shared" si="114"/>
        <v>0.73931341373812975</v>
      </c>
      <c r="AO214" s="114">
        <v>0.77118643184282709</v>
      </c>
      <c r="AP214" s="177">
        <v>0.57358323407761658</v>
      </c>
      <c r="AQ214" s="173">
        <v>0.75</v>
      </c>
      <c r="AR214" s="94">
        <v>1</v>
      </c>
      <c r="AT214" s="97">
        <v>1</v>
      </c>
      <c r="AU214" s="38">
        <v>1</v>
      </c>
      <c r="AW214" s="38">
        <v>0.74</v>
      </c>
      <c r="BA214" s="38">
        <f t="shared" si="94"/>
        <v>0.57358323407761658</v>
      </c>
      <c r="BB214" s="79"/>
      <c r="BC214" s="94">
        <v>1</v>
      </c>
      <c r="BD214" s="94"/>
      <c r="BE214" s="97">
        <v>1</v>
      </c>
      <c r="BF214" s="38">
        <v>1</v>
      </c>
      <c r="BG214" s="40">
        <f t="shared" si="95"/>
        <v>1</v>
      </c>
      <c r="BH214" s="94"/>
      <c r="BI214" s="94"/>
      <c r="BJ214" s="94"/>
      <c r="BK214" s="40">
        <f t="shared" si="96"/>
        <v>1</v>
      </c>
      <c r="BL214" s="73"/>
      <c r="BM214" s="94">
        <v>1</v>
      </c>
      <c r="BO214" s="97">
        <v>1</v>
      </c>
      <c r="BP214" s="38">
        <v>1</v>
      </c>
      <c r="BQ214" s="40">
        <f t="shared" si="97"/>
        <v>1</v>
      </c>
      <c r="BR214" s="94">
        <v>1</v>
      </c>
      <c r="BS214" s="94">
        <v>1</v>
      </c>
      <c r="BT214" s="94">
        <v>1</v>
      </c>
      <c r="BU214" s="40">
        <f t="shared" si="98"/>
        <v>1</v>
      </c>
      <c r="BV214" s="82">
        <v>1</v>
      </c>
      <c r="BW214" s="94">
        <v>1</v>
      </c>
      <c r="BX214" s="48"/>
      <c r="BY214" s="97">
        <v>1</v>
      </c>
      <c r="BZ214" s="48">
        <v>1</v>
      </c>
      <c r="CA214" s="40">
        <f t="shared" si="99"/>
        <v>1</v>
      </c>
      <c r="CB214" s="94">
        <v>1</v>
      </c>
      <c r="CC214" s="94">
        <v>1</v>
      </c>
      <c r="CD214" s="94">
        <v>1</v>
      </c>
      <c r="CE214" s="40">
        <f t="shared" si="100"/>
        <v>1</v>
      </c>
      <c r="CF214" s="73"/>
      <c r="CG214" s="41">
        <f t="shared" si="101"/>
        <v>9336</v>
      </c>
      <c r="CH214" s="41">
        <f t="shared" si="102"/>
        <v>233468362</v>
      </c>
      <c r="CI214" s="41">
        <f t="shared" si="103"/>
        <v>13175712</v>
      </c>
      <c r="CJ214" s="41">
        <f t="shared" si="104"/>
        <v>1167341.81</v>
      </c>
      <c r="CK214" s="41">
        <f t="shared" si="105"/>
        <v>146396.79999999999</v>
      </c>
      <c r="CL214" s="68">
        <f t="shared" si="106"/>
        <v>1356582</v>
      </c>
      <c r="CM214" s="41">
        <f t="shared" si="107"/>
        <v>232128</v>
      </c>
      <c r="CN214" s="41" t="str">
        <f t="shared" si="115"/>
        <v/>
      </c>
      <c r="CO214" s="39">
        <f t="shared" si="108"/>
        <v>490048471125</v>
      </c>
      <c r="CP214" s="78">
        <f t="shared" si="109"/>
        <v>0.77118643184282709</v>
      </c>
      <c r="CQ214" s="38">
        <f t="shared" si="110"/>
        <v>0</v>
      </c>
      <c r="CR214" s="38">
        <f t="shared" si="111"/>
        <v>0</v>
      </c>
      <c r="CT214" s="38">
        <f t="shared" si="112"/>
        <v>0</v>
      </c>
      <c r="CU214" s="38">
        <f t="shared" si="113"/>
        <v>355</v>
      </c>
      <c r="CV214" s="118">
        <f t="shared" si="116"/>
        <v>2.5</v>
      </c>
      <c r="CW214" s="118">
        <f t="shared" si="117"/>
        <v>0.26250000000000007</v>
      </c>
      <c r="CZ214" s="118">
        <f t="shared" si="118"/>
        <v>1.04311164590338</v>
      </c>
      <c r="DE214" s="125">
        <f t="shared" si="119"/>
        <v>0.98460415584026495</v>
      </c>
    </row>
    <row r="215" spans="1:109" s="38" customFormat="1" x14ac:dyDescent="0.25">
      <c r="A215" s="38">
        <v>212</v>
      </c>
      <c r="B215" s="38" t="s">
        <v>553</v>
      </c>
      <c r="E215" s="38" t="s">
        <v>553</v>
      </c>
      <c r="F215" s="120" t="s">
        <v>171</v>
      </c>
      <c r="G215" s="118" t="s">
        <v>630</v>
      </c>
      <c r="H215" s="38">
        <v>180</v>
      </c>
      <c r="I215" s="38">
        <v>180</v>
      </c>
      <c r="J215" s="38">
        <v>400</v>
      </c>
      <c r="K215" s="38">
        <v>13.5</v>
      </c>
      <c r="L215" s="38">
        <v>13.5</v>
      </c>
      <c r="M215" s="38">
        <v>12</v>
      </c>
      <c r="N215" s="38">
        <v>0</v>
      </c>
      <c r="O215" s="38">
        <v>0</v>
      </c>
      <c r="P215" s="163">
        <v>12083.115871380021</v>
      </c>
      <c r="Q215" s="39">
        <f t="shared" si="120"/>
        <v>1</v>
      </c>
      <c r="R215" s="40">
        <f t="shared" si="92"/>
        <v>2.2222222222222223</v>
      </c>
      <c r="S215" s="40">
        <f t="shared" si="93"/>
        <v>1</v>
      </c>
      <c r="T215" s="120" t="s">
        <v>208</v>
      </c>
      <c r="W215" s="118">
        <v>1</v>
      </c>
      <c r="X215" s="38">
        <v>0</v>
      </c>
      <c r="Y215" s="38">
        <v>0</v>
      </c>
      <c r="Z215" s="94">
        <v>511.2883197564085</v>
      </c>
      <c r="AA215" s="125">
        <v>0</v>
      </c>
      <c r="AB215" s="125">
        <v>0</v>
      </c>
      <c r="AE215" s="38">
        <v>20</v>
      </c>
      <c r="AF215" s="138">
        <v>355</v>
      </c>
      <c r="AG215" s="124">
        <v>210000</v>
      </c>
      <c r="AH215" s="94">
        <v>10.108000000000001</v>
      </c>
      <c r="AI215" s="97">
        <v>3.9498428565284911</v>
      </c>
      <c r="AJ215" s="97">
        <v>3.9498428565284915</v>
      </c>
      <c r="AK215" s="125">
        <v>4.2712599999999998</v>
      </c>
      <c r="AL215" s="121">
        <v>0.98460415584026495</v>
      </c>
      <c r="AM215" s="114">
        <v>0.63711416797771725</v>
      </c>
      <c r="AN215" s="118">
        <f t="shared" si="114"/>
        <v>0.62730525753557309</v>
      </c>
      <c r="AO215" s="114">
        <v>0.65891999126288581</v>
      </c>
      <c r="AP215" s="177">
        <v>0.57358323407761658</v>
      </c>
      <c r="AQ215" s="173">
        <v>1</v>
      </c>
      <c r="AR215" s="94">
        <v>1</v>
      </c>
      <c r="AT215" s="97">
        <v>1</v>
      </c>
      <c r="AU215" s="38">
        <v>1</v>
      </c>
      <c r="AW215" s="38">
        <v>0.74</v>
      </c>
      <c r="BA215" s="38">
        <f t="shared" si="94"/>
        <v>0.57358323407761658</v>
      </c>
      <c r="BB215" s="79"/>
      <c r="BC215" s="94">
        <v>1</v>
      </c>
      <c r="BD215" s="94"/>
      <c r="BE215" s="97">
        <v>1</v>
      </c>
      <c r="BF215" s="38">
        <v>1</v>
      </c>
      <c r="BG215" s="40">
        <f t="shared" si="95"/>
        <v>1</v>
      </c>
      <c r="BH215" s="94"/>
      <c r="BI215" s="94"/>
      <c r="BJ215" s="94"/>
      <c r="BK215" s="40">
        <f t="shared" si="96"/>
        <v>1</v>
      </c>
      <c r="BL215" s="73"/>
      <c r="BM215" s="94">
        <v>1</v>
      </c>
      <c r="BO215" s="97">
        <v>1</v>
      </c>
      <c r="BP215" s="38">
        <v>1</v>
      </c>
      <c r="BQ215" s="40">
        <f t="shared" si="97"/>
        <v>1</v>
      </c>
      <c r="BR215" s="94">
        <v>1</v>
      </c>
      <c r="BS215" s="94">
        <v>1</v>
      </c>
      <c r="BT215" s="94">
        <v>1</v>
      </c>
      <c r="BU215" s="40">
        <f t="shared" si="98"/>
        <v>1</v>
      </c>
      <c r="BV215" s="82">
        <v>1</v>
      </c>
      <c r="BW215" s="94">
        <v>1</v>
      </c>
      <c r="BX215" s="48"/>
      <c r="BY215" s="97">
        <v>1</v>
      </c>
      <c r="BZ215" s="48">
        <v>1</v>
      </c>
      <c r="CA215" s="40">
        <f t="shared" si="99"/>
        <v>1</v>
      </c>
      <c r="CB215" s="94">
        <v>1</v>
      </c>
      <c r="CC215" s="94">
        <v>1</v>
      </c>
      <c r="CD215" s="94">
        <v>1</v>
      </c>
      <c r="CE215" s="40">
        <f t="shared" si="100"/>
        <v>1</v>
      </c>
      <c r="CF215" s="73"/>
      <c r="CG215" s="41">
        <f t="shared" si="101"/>
        <v>9336</v>
      </c>
      <c r="CH215" s="41">
        <f t="shared" si="102"/>
        <v>233468362</v>
      </c>
      <c r="CI215" s="41">
        <f t="shared" si="103"/>
        <v>13175712</v>
      </c>
      <c r="CJ215" s="41">
        <f t="shared" si="104"/>
        <v>1167341.81</v>
      </c>
      <c r="CK215" s="41">
        <f t="shared" si="105"/>
        <v>146396.79999999999</v>
      </c>
      <c r="CL215" s="68">
        <f t="shared" si="106"/>
        <v>1356582</v>
      </c>
      <c r="CM215" s="41">
        <f t="shared" si="107"/>
        <v>232128</v>
      </c>
      <c r="CN215" s="41" t="str">
        <f t="shared" si="115"/>
        <v/>
      </c>
      <c r="CO215" s="39">
        <f t="shared" si="108"/>
        <v>490048471125</v>
      </c>
      <c r="CP215" s="78">
        <f t="shared" si="109"/>
        <v>0.65891999126288592</v>
      </c>
      <c r="CQ215" s="38">
        <f t="shared" si="110"/>
        <v>0</v>
      </c>
      <c r="CR215" s="38">
        <f t="shared" si="111"/>
        <v>0</v>
      </c>
      <c r="CT215" s="38">
        <f t="shared" si="112"/>
        <v>0</v>
      </c>
      <c r="CU215" s="38">
        <f t="shared" si="113"/>
        <v>355</v>
      </c>
      <c r="CV215" s="118">
        <f t="shared" si="116"/>
        <v>2.5</v>
      </c>
      <c r="CW215" s="118">
        <f t="shared" si="117"/>
        <v>0.26250000000000007</v>
      </c>
      <c r="CZ215" s="118">
        <f t="shared" si="118"/>
        <v>1.0503976865290658</v>
      </c>
      <c r="DE215" s="125">
        <f t="shared" si="119"/>
        <v>0.98460415584026495</v>
      </c>
    </row>
    <row r="216" spans="1:109" s="38" customFormat="1" x14ac:dyDescent="0.25">
      <c r="A216" s="38">
        <v>213</v>
      </c>
      <c r="B216" s="38" t="s">
        <v>554</v>
      </c>
      <c r="E216" s="38" t="s">
        <v>554</v>
      </c>
      <c r="F216" s="120" t="s">
        <v>171</v>
      </c>
      <c r="G216" s="118" t="s">
        <v>630</v>
      </c>
      <c r="H216" s="38">
        <v>180</v>
      </c>
      <c r="I216" s="38">
        <v>180</v>
      </c>
      <c r="J216" s="38">
        <v>400</v>
      </c>
      <c r="K216" s="38">
        <v>13.5</v>
      </c>
      <c r="L216" s="38">
        <v>13.5</v>
      </c>
      <c r="M216" s="38">
        <v>12</v>
      </c>
      <c r="N216" s="38">
        <v>0</v>
      </c>
      <c r="O216" s="38">
        <v>0</v>
      </c>
      <c r="P216" s="163">
        <v>16070.54410893543</v>
      </c>
      <c r="Q216" s="39">
        <f t="shared" si="120"/>
        <v>1</v>
      </c>
      <c r="R216" s="40">
        <f t="shared" si="92"/>
        <v>2.2222222222222223</v>
      </c>
      <c r="S216" s="40">
        <f t="shared" si="93"/>
        <v>1</v>
      </c>
      <c r="T216" s="120" t="s">
        <v>208</v>
      </c>
      <c r="W216" s="118">
        <v>1</v>
      </c>
      <c r="X216" s="38">
        <v>0</v>
      </c>
      <c r="Y216" s="38">
        <v>0</v>
      </c>
      <c r="Z216" s="94">
        <v>356.42035574290645</v>
      </c>
      <c r="AA216" s="125">
        <v>0</v>
      </c>
      <c r="AB216" s="125">
        <v>0</v>
      </c>
      <c r="AE216" s="38">
        <v>20</v>
      </c>
      <c r="AF216" s="138">
        <v>355</v>
      </c>
      <c r="AG216" s="124">
        <v>210000</v>
      </c>
      <c r="AH216" s="94">
        <v>10.108000000000001</v>
      </c>
      <c r="AI216" s="97">
        <v>2.8836564327723861</v>
      </c>
      <c r="AJ216" s="97">
        <v>5.1008998639310743</v>
      </c>
      <c r="AK216" s="125">
        <v>4.4412099999999999</v>
      </c>
      <c r="AL216" s="121">
        <v>0.98460415584026495</v>
      </c>
      <c r="AM216" s="114">
        <v>0.47167399262838017</v>
      </c>
      <c r="AN216" s="118">
        <f t="shared" si="114"/>
        <v>0.46441217334367363</v>
      </c>
      <c r="AO216" s="114">
        <v>0.47761132074808216</v>
      </c>
      <c r="AP216" s="177">
        <v>0.57358323407761658</v>
      </c>
      <c r="AQ216" s="173">
        <v>1.33</v>
      </c>
      <c r="AR216" s="94">
        <v>1</v>
      </c>
      <c r="AT216" s="97">
        <v>1</v>
      </c>
      <c r="AU216" s="38">
        <v>1</v>
      </c>
      <c r="AW216" s="38">
        <v>0.74</v>
      </c>
      <c r="BA216" s="38">
        <f t="shared" si="94"/>
        <v>0.57358323407761658</v>
      </c>
      <c r="BB216" s="79"/>
      <c r="BC216" s="94">
        <v>1</v>
      </c>
      <c r="BD216" s="94"/>
      <c r="BE216" s="97">
        <v>1</v>
      </c>
      <c r="BF216" s="38">
        <v>1</v>
      </c>
      <c r="BG216" s="40">
        <f t="shared" si="95"/>
        <v>1</v>
      </c>
      <c r="BH216" s="94"/>
      <c r="BI216" s="94"/>
      <c r="BJ216" s="94"/>
      <c r="BK216" s="40">
        <f t="shared" si="96"/>
        <v>1</v>
      </c>
      <c r="BL216" s="73"/>
      <c r="BM216" s="94">
        <v>1</v>
      </c>
      <c r="BO216" s="97">
        <v>1</v>
      </c>
      <c r="BP216" s="38">
        <v>1</v>
      </c>
      <c r="BQ216" s="40">
        <f t="shared" si="97"/>
        <v>1</v>
      </c>
      <c r="BR216" s="94">
        <v>1</v>
      </c>
      <c r="BS216" s="94">
        <v>1</v>
      </c>
      <c r="BT216" s="94">
        <v>1</v>
      </c>
      <c r="BU216" s="40">
        <f t="shared" si="98"/>
        <v>1</v>
      </c>
      <c r="BV216" s="82">
        <v>1</v>
      </c>
      <c r="BW216" s="94">
        <v>1</v>
      </c>
      <c r="BX216" s="48"/>
      <c r="BY216" s="97">
        <v>1</v>
      </c>
      <c r="BZ216" s="48">
        <v>1</v>
      </c>
      <c r="CA216" s="40">
        <f t="shared" si="99"/>
        <v>1</v>
      </c>
      <c r="CB216" s="94">
        <v>1</v>
      </c>
      <c r="CC216" s="94">
        <v>1</v>
      </c>
      <c r="CD216" s="94">
        <v>1</v>
      </c>
      <c r="CE216" s="40">
        <f t="shared" si="100"/>
        <v>1</v>
      </c>
      <c r="CF216" s="73"/>
      <c r="CG216" s="41">
        <f t="shared" si="101"/>
        <v>9336</v>
      </c>
      <c r="CH216" s="41">
        <f t="shared" si="102"/>
        <v>233468362</v>
      </c>
      <c r="CI216" s="41">
        <f t="shared" si="103"/>
        <v>13175712</v>
      </c>
      <c r="CJ216" s="41">
        <f t="shared" si="104"/>
        <v>1167341.81</v>
      </c>
      <c r="CK216" s="41">
        <f t="shared" si="105"/>
        <v>146396.79999999999</v>
      </c>
      <c r="CL216" s="68">
        <f t="shared" si="106"/>
        <v>1356582</v>
      </c>
      <c r="CM216" s="41">
        <f t="shared" si="107"/>
        <v>232128</v>
      </c>
      <c r="CN216" s="41" t="str">
        <f t="shared" si="115"/>
        <v/>
      </c>
      <c r="CO216" s="39">
        <f t="shared" si="108"/>
        <v>490048471125</v>
      </c>
      <c r="CP216" s="78">
        <f t="shared" si="109"/>
        <v>0.4776113207480821</v>
      </c>
      <c r="CQ216" s="38">
        <f t="shared" si="110"/>
        <v>0</v>
      </c>
      <c r="CR216" s="38">
        <f t="shared" si="111"/>
        <v>0</v>
      </c>
      <c r="CT216" s="38">
        <f t="shared" si="112"/>
        <v>0</v>
      </c>
      <c r="CU216" s="38">
        <f t="shared" si="113"/>
        <v>355</v>
      </c>
      <c r="CV216" s="118">
        <f t="shared" si="116"/>
        <v>2.5</v>
      </c>
      <c r="CW216" s="118">
        <f t="shared" si="117"/>
        <v>0.26250000000000007</v>
      </c>
      <c r="CZ216" s="118">
        <f t="shared" si="118"/>
        <v>1.0284211916956814</v>
      </c>
      <c r="DE216" s="125">
        <f t="shared" si="119"/>
        <v>0.98460415584026495</v>
      </c>
    </row>
    <row r="217" spans="1:109" s="38" customFormat="1" x14ac:dyDescent="0.25">
      <c r="A217" s="38">
        <v>214</v>
      </c>
      <c r="B217" s="38" t="s">
        <v>555</v>
      </c>
      <c r="E217" s="38" t="s">
        <v>555</v>
      </c>
      <c r="F217" s="120" t="s">
        <v>171</v>
      </c>
      <c r="G217" s="118" t="s">
        <v>630</v>
      </c>
      <c r="H217" s="38">
        <v>180</v>
      </c>
      <c r="I217" s="38">
        <v>180</v>
      </c>
      <c r="J217" s="38">
        <v>400</v>
      </c>
      <c r="K217" s="38">
        <v>13.5</v>
      </c>
      <c r="L217" s="38">
        <v>13.5</v>
      </c>
      <c r="M217" s="38">
        <v>12</v>
      </c>
      <c r="N217" s="38">
        <v>0</v>
      </c>
      <c r="O217" s="38">
        <v>0</v>
      </c>
      <c r="P217" s="163">
        <v>20178.803505204633</v>
      </c>
      <c r="Q217" s="39">
        <f t="shared" si="120"/>
        <v>1</v>
      </c>
      <c r="R217" s="40">
        <f t="shared" si="92"/>
        <v>2.2222222222222223</v>
      </c>
      <c r="S217" s="40">
        <f t="shared" si="93"/>
        <v>1</v>
      </c>
      <c r="T217" s="120" t="s">
        <v>208</v>
      </c>
      <c r="W217" s="118">
        <v>1</v>
      </c>
      <c r="X217" s="38">
        <v>0</v>
      </c>
      <c r="Y217" s="38">
        <v>0</v>
      </c>
      <c r="Z217" s="94">
        <v>251.22349571805108</v>
      </c>
      <c r="AA217" s="125">
        <v>0</v>
      </c>
      <c r="AB217" s="125">
        <v>0</v>
      </c>
      <c r="AE217" s="38">
        <v>20</v>
      </c>
      <c r="AF217" s="138">
        <v>355</v>
      </c>
      <c r="AG217" s="124">
        <v>210000</v>
      </c>
      <c r="AH217" s="94">
        <v>10.108000000000001</v>
      </c>
      <c r="AI217" s="97">
        <v>2.4328367941644649</v>
      </c>
      <c r="AJ217" s="97">
        <v>6.7849385352452751</v>
      </c>
      <c r="AK217" s="125">
        <v>4.2540500000000003</v>
      </c>
      <c r="AL217" s="121">
        <v>0.98460415584026495</v>
      </c>
      <c r="AM217" s="114">
        <v>0.3202791063089061</v>
      </c>
      <c r="AN217" s="118">
        <f t="shared" si="114"/>
        <v>0.31534813910055498</v>
      </c>
      <c r="AO217" s="114">
        <v>0.32245836560561431</v>
      </c>
      <c r="AP217" s="177">
        <v>0.57358323407761658</v>
      </c>
      <c r="AQ217" s="173">
        <v>1.67</v>
      </c>
      <c r="AR217" s="94">
        <v>1</v>
      </c>
      <c r="AT217" s="97">
        <v>1</v>
      </c>
      <c r="AU217" s="38">
        <v>1</v>
      </c>
      <c r="AW217" s="38">
        <v>0.74</v>
      </c>
      <c r="BA217" s="38">
        <f t="shared" si="94"/>
        <v>0.57358323407761658</v>
      </c>
      <c r="BB217" s="79"/>
      <c r="BC217" s="94">
        <v>1</v>
      </c>
      <c r="BD217" s="94"/>
      <c r="BE217" s="97">
        <v>1</v>
      </c>
      <c r="BF217" s="38">
        <v>1</v>
      </c>
      <c r="BG217" s="40">
        <f t="shared" si="95"/>
        <v>1</v>
      </c>
      <c r="BH217" s="94"/>
      <c r="BI217" s="94"/>
      <c r="BJ217" s="94"/>
      <c r="BK217" s="40">
        <f t="shared" si="96"/>
        <v>1</v>
      </c>
      <c r="BL217" s="73"/>
      <c r="BM217" s="94">
        <v>1</v>
      </c>
      <c r="BO217" s="97">
        <v>1</v>
      </c>
      <c r="BP217" s="38">
        <v>1</v>
      </c>
      <c r="BQ217" s="40">
        <f t="shared" si="97"/>
        <v>1</v>
      </c>
      <c r="BR217" s="94">
        <v>1</v>
      </c>
      <c r="BS217" s="94">
        <v>1</v>
      </c>
      <c r="BT217" s="94">
        <v>1</v>
      </c>
      <c r="BU217" s="40">
        <f t="shared" si="98"/>
        <v>1</v>
      </c>
      <c r="BV217" s="82">
        <v>1</v>
      </c>
      <c r="BW217" s="94">
        <v>1</v>
      </c>
      <c r="BX217" s="48"/>
      <c r="BY217" s="97">
        <v>1</v>
      </c>
      <c r="BZ217" s="48">
        <v>1</v>
      </c>
      <c r="CA217" s="40">
        <f t="shared" si="99"/>
        <v>1</v>
      </c>
      <c r="CB217" s="94">
        <v>1</v>
      </c>
      <c r="CC217" s="94">
        <v>1</v>
      </c>
      <c r="CD217" s="94">
        <v>1</v>
      </c>
      <c r="CE217" s="40">
        <f t="shared" si="100"/>
        <v>1</v>
      </c>
      <c r="CF217" s="73"/>
      <c r="CG217" s="41">
        <f t="shared" si="101"/>
        <v>9336</v>
      </c>
      <c r="CH217" s="41">
        <f t="shared" si="102"/>
        <v>233468362</v>
      </c>
      <c r="CI217" s="41">
        <f t="shared" si="103"/>
        <v>13175712</v>
      </c>
      <c r="CJ217" s="41">
        <f t="shared" si="104"/>
        <v>1167341.81</v>
      </c>
      <c r="CK217" s="41">
        <f t="shared" si="105"/>
        <v>146396.79999999999</v>
      </c>
      <c r="CL217" s="68">
        <f t="shared" si="106"/>
        <v>1356582</v>
      </c>
      <c r="CM217" s="41">
        <f t="shared" si="107"/>
        <v>232128</v>
      </c>
      <c r="CN217" s="41" t="str">
        <f t="shared" si="115"/>
        <v/>
      </c>
      <c r="CO217" s="39">
        <f t="shared" si="108"/>
        <v>490048471125</v>
      </c>
      <c r="CP217" s="78">
        <f t="shared" si="109"/>
        <v>0.32245836560561431</v>
      </c>
      <c r="CQ217" s="38">
        <f t="shared" si="110"/>
        <v>0</v>
      </c>
      <c r="CR217" s="38">
        <f t="shared" si="111"/>
        <v>0</v>
      </c>
      <c r="CT217" s="38">
        <f t="shared" si="112"/>
        <v>0</v>
      </c>
      <c r="CU217" s="38">
        <f t="shared" si="113"/>
        <v>355</v>
      </c>
      <c r="CV217" s="118">
        <f t="shared" si="116"/>
        <v>2.5</v>
      </c>
      <c r="CW217" s="118">
        <f t="shared" si="117"/>
        <v>0.26250000000000007</v>
      </c>
      <c r="CZ217" s="118">
        <f t="shared" si="118"/>
        <v>1.0225472283595498</v>
      </c>
      <c r="DE217" s="125">
        <f t="shared" si="119"/>
        <v>0.98460415584026495</v>
      </c>
    </row>
    <row r="218" spans="1:109" s="38" customFormat="1" x14ac:dyDescent="0.25">
      <c r="A218" s="38">
        <v>215</v>
      </c>
      <c r="B218" s="38" t="s">
        <v>556</v>
      </c>
      <c r="E218" s="38" t="s">
        <v>556</v>
      </c>
      <c r="F218" s="120" t="s">
        <v>171</v>
      </c>
      <c r="G218" s="118" t="s">
        <v>630</v>
      </c>
      <c r="H218" s="38">
        <v>180</v>
      </c>
      <c r="I218" s="38">
        <v>180</v>
      </c>
      <c r="J218" s="38">
        <v>400</v>
      </c>
      <c r="K218" s="38">
        <v>13.5</v>
      </c>
      <c r="L218" s="38">
        <v>13.5</v>
      </c>
      <c r="M218" s="38">
        <v>12</v>
      </c>
      <c r="N218" s="38">
        <v>0</v>
      </c>
      <c r="O218" s="38">
        <v>0</v>
      </c>
      <c r="P218" s="163">
        <v>24166.231742760043</v>
      </c>
      <c r="Q218" s="39">
        <f t="shared" si="120"/>
        <v>1</v>
      </c>
      <c r="R218" s="40">
        <f t="shared" si="92"/>
        <v>2.2222222222222223</v>
      </c>
      <c r="S218" s="40">
        <f t="shared" si="93"/>
        <v>1</v>
      </c>
      <c r="T218" s="120" t="s">
        <v>208</v>
      </c>
      <c r="W218" s="118">
        <v>1</v>
      </c>
      <c r="X218" s="38">
        <v>0</v>
      </c>
      <c r="Y218" s="38">
        <v>0</v>
      </c>
      <c r="Z218" s="94">
        <v>185.77355619968469</v>
      </c>
      <c r="AA218" s="125">
        <v>0</v>
      </c>
      <c r="AB218" s="125">
        <v>0</v>
      </c>
      <c r="AE218" s="38">
        <v>20</v>
      </c>
      <c r="AF218" s="138">
        <v>355</v>
      </c>
      <c r="AG218" s="124">
        <v>210000</v>
      </c>
      <c r="AH218" s="94">
        <v>10.108000000000001</v>
      </c>
      <c r="AI218" s="97">
        <v>2.2160174681632974</v>
      </c>
      <c r="AJ218" s="97">
        <v>8.8640698726531895</v>
      </c>
      <c r="AK218" s="125">
        <v>4.0467899999999997</v>
      </c>
      <c r="AL218" s="121">
        <v>0.98460415584026495</v>
      </c>
      <c r="AM218" s="114">
        <v>0.22027384701425254</v>
      </c>
      <c r="AN218" s="118">
        <f t="shared" si="114"/>
        <v>0.21688254519315578</v>
      </c>
      <c r="AO218" s="114">
        <v>0.2268325456790983</v>
      </c>
      <c r="AP218" s="177">
        <v>0.57358323407761658</v>
      </c>
      <c r="AQ218" s="173">
        <v>2</v>
      </c>
      <c r="AR218" s="94">
        <v>1</v>
      </c>
      <c r="AT218" s="97">
        <v>1</v>
      </c>
      <c r="AU218" s="38">
        <v>1</v>
      </c>
      <c r="AW218" s="38">
        <v>0.89</v>
      </c>
      <c r="BA218" s="38">
        <f t="shared" si="94"/>
        <v>0.57358323407761658</v>
      </c>
      <c r="BB218" s="79"/>
      <c r="BC218" s="94">
        <v>1</v>
      </c>
      <c r="BD218" s="94"/>
      <c r="BE218" s="97">
        <v>1</v>
      </c>
      <c r="BF218" s="38">
        <v>1</v>
      </c>
      <c r="BG218" s="40">
        <f t="shared" si="95"/>
        <v>1</v>
      </c>
      <c r="BH218" s="94"/>
      <c r="BI218" s="94"/>
      <c r="BJ218" s="94"/>
      <c r="BK218" s="40">
        <f t="shared" si="96"/>
        <v>1</v>
      </c>
      <c r="BL218" s="73"/>
      <c r="BM218" s="94">
        <v>1</v>
      </c>
      <c r="BO218" s="97">
        <v>1</v>
      </c>
      <c r="BP218" s="38">
        <v>1</v>
      </c>
      <c r="BQ218" s="40">
        <f t="shared" si="97"/>
        <v>1</v>
      </c>
      <c r="BR218" s="94">
        <v>1</v>
      </c>
      <c r="BS218" s="94">
        <v>1</v>
      </c>
      <c r="BT218" s="94">
        <v>1</v>
      </c>
      <c r="BU218" s="40">
        <f t="shared" si="98"/>
        <v>1</v>
      </c>
      <c r="BV218" s="82">
        <v>1</v>
      </c>
      <c r="BW218" s="94">
        <v>1</v>
      </c>
      <c r="BX218" s="48"/>
      <c r="BY218" s="97">
        <v>1</v>
      </c>
      <c r="BZ218" s="48">
        <v>1</v>
      </c>
      <c r="CA218" s="40">
        <f t="shared" si="99"/>
        <v>1</v>
      </c>
      <c r="CB218" s="94">
        <v>1</v>
      </c>
      <c r="CC218" s="94">
        <v>1</v>
      </c>
      <c r="CD218" s="94">
        <v>1</v>
      </c>
      <c r="CE218" s="40">
        <f t="shared" si="100"/>
        <v>1</v>
      </c>
      <c r="CF218" s="73"/>
      <c r="CG218" s="41">
        <f t="shared" si="101"/>
        <v>9336</v>
      </c>
      <c r="CH218" s="41">
        <f t="shared" si="102"/>
        <v>233468362</v>
      </c>
      <c r="CI218" s="41">
        <f t="shared" si="103"/>
        <v>13175712</v>
      </c>
      <c r="CJ218" s="41">
        <f t="shared" si="104"/>
        <v>1167341.81</v>
      </c>
      <c r="CK218" s="41">
        <f t="shared" si="105"/>
        <v>146396.79999999999</v>
      </c>
      <c r="CL218" s="68">
        <f t="shared" si="106"/>
        <v>1356582</v>
      </c>
      <c r="CM218" s="41">
        <f t="shared" si="107"/>
        <v>232128</v>
      </c>
      <c r="CN218" s="41" t="str">
        <f t="shared" si="115"/>
        <v/>
      </c>
      <c r="CO218" s="39">
        <f t="shared" si="108"/>
        <v>490048471125</v>
      </c>
      <c r="CP218" s="78">
        <f t="shared" si="109"/>
        <v>0.2268325456790983</v>
      </c>
      <c r="CQ218" s="38">
        <f t="shared" si="110"/>
        <v>0</v>
      </c>
      <c r="CR218" s="38">
        <f t="shared" si="111"/>
        <v>0</v>
      </c>
      <c r="CT218" s="38">
        <f t="shared" si="112"/>
        <v>0</v>
      </c>
      <c r="CU218" s="38">
        <f t="shared" si="113"/>
        <v>355</v>
      </c>
      <c r="CV218" s="118">
        <f t="shared" si="116"/>
        <v>2.5</v>
      </c>
      <c r="CW218" s="118">
        <f t="shared" si="117"/>
        <v>0.26250000000000007</v>
      </c>
      <c r="CZ218" s="118">
        <f t="shared" si="118"/>
        <v>1.0458773686793514</v>
      </c>
      <c r="DE218" s="125">
        <f t="shared" si="119"/>
        <v>0.98460415584026495</v>
      </c>
    </row>
    <row r="219" spans="1:109" s="38" customFormat="1" x14ac:dyDescent="0.25">
      <c r="A219" s="38">
        <v>216</v>
      </c>
      <c r="B219" s="38" t="s">
        <v>557</v>
      </c>
      <c r="E219" s="38" t="s">
        <v>557</v>
      </c>
      <c r="F219" s="120" t="s">
        <v>171</v>
      </c>
      <c r="G219" s="118" t="s">
        <v>630</v>
      </c>
      <c r="H219" s="38">
        <v>180</v>
      </c>
      <c r="I219" s="38">
        <v>180</v>
      </c>
      <c r="J219" s="38">
        <v>400</v>
      </c>
      <c r="K219" s="38">
        <v>13.5</v>
      </c>
      <c r="L219" s="38">
        <v>13.5</v>
      </c>
      <c r="M219" s="38">
        <v>12</v>
      </c>
      <c r="N219" s="38">
        <v>0</v>
      </c>
      <c r="O219" s="38">
        <v>0</v>
      </c>
      <c r="P219" s="163">
        <v>30207.789678450052</v>
      </c>
      <c r="Q219" s="39">
        <f t="shared" si="120"/>
        <v>1</v>
      </c>
      <c r="R219" s="40">
        <f t="shared" si="92"/>
        <v>2.2222222222222223</v>
      </c>
      <c r="S219" s="40">
        <f t="shared" si="93"/>
        <v>1</v>
      </c>
      <c r="T219" s="120" t="s">
        <v>208</v>
      </c>
      <c r="W219" s="118">
        <v>1</v>
      </c>
      <c r="X219" s="38">
        <v>0</v>
      </c>
      <c r="Y219" s="38">
        <v>0</v>
      </c>
      <c r="Z219" s="94">
        <v>125.43733838576748</v>
      </c>
      <c r="AA219" s="125">
        <v>0</v>
      </c>
      <c r="AB219" s="125">
        <v>0</v>
      </c>
      <c r="AE219" s="38">
        <v>20</v>
      </c>
      <c r="AF219" s="138">
        <v>355</v>
      </c>
      <c r="AG219" s="124">
        <v>210000</v>
      </c>
      <c r="AH219" s="94">
        <v>10.108000000000001</v>
      </c>
      <c r="AI219" s="97">
        <v>2.0428911472110389</v>
      </c>
      <c r="AJ219" s="97">
        <v>12.768069670068993</v>
      </c>
      <c r="AK219" s="125">
        <v>3.8566199999999999</v>
      </c>
      <c r="AL219" s="121">
        <v>0.98460415584026495</v>
      </c>
      <c r="AM219" s="114">
        <v>0.13948255975359344</v>
      </c>
      <c r="AN219" s="118">
        <f t="shared" si="114"/>
        <v>0.13733510800062618</v>
      </c>
      <c r="AO219" s="114">
        <v>0.14596357216810849</v>
      </c>
      <c r="AP219" s="177">
        <v>0.57358323407761658</v>
      </c>
      <c r="AQ219" s="173">
        <v>2.5</v>
      </c>
      <c r="AR219" s="94">
        <v>1</v>
      </c>
      <c r="AT219" s="97">
        <v>1</v>
      </c>
      <c r="AU219" s="38">
        <v>1</v>
      </c>
      <c r="AW219" s="38">
        <v>0.89</v>
      </c>
      <c r="BA219" s="38">
        <f t="shared" si="94"/>
        <v>0.57358323407761658</v>
      </c>
      <c r="BB219" s="79"/>
      <c r="BC219" s="94">
        <v>1</v>
      </c>
      <c r="BD219" s="94"/>
      <c r="BE219" s="97">
        <v>1</v>
      </c>
      <c r="BF219" s="38">
        <v>1</v>
      </c>
      <c r="BG219" s="40">
        <f t="shared" si="95"/>
        <v>1</v>
      </c>
      <c r="BH219" s="94"/>
      <c r="BI219" s="94"/>
      <c r="BJ219" s="94"/>
      <c r="BK219" s="40">
        <f t="shared" si="96"/>
        <v>1</v>
      </c>
      <c r="BL219" s="73"/>
      <c r="BM219" s="94">
        <v>1</v>
      </c>
      <c r="BO219" s="97">
        <v>1</v>
      </c>
      <c r="BP219" s="38">
        <v>1</v>
      </c>
      <c r="BQ219" s="40">
        <f t="shared" si="97"/>
        <v>1</v>
      </c>
      <c r="BR219" s="94">
        <v>1</v>
      </c>
      <c r="BS219" s="94">
        <v>1</v>
      </c>
      <c r="BT219" s="94">
        <v>1</v>
      </c>
      <c r="BU219" s="40">
        <f t="shared" si="98"/>
        <v>1</v>
      </c>
      <c r="BV219" s="82">
        <v>1</v>
      </c>
      <c r="BW219" s="94">
        <v>1</v>
      </c>
      <c r="BX219" s="48"/>
      <c r="BY219" s="97">
        <v>1</v>
      </c>
      <c r="BZ219" s="48">
        <v>1</v>
      </c>
      <c r="CA219" s="40">
        <f t="shared" si="99"/>
        <v>1</v>
      </c>
      <c r="CB219" s="94">
        <v>1</v>
      </c>
      <c r="CC219" s="94">
        <v>1</v>
      </c>
      <c r="CD219" s="94">
        <v>1</v>
      </c>
      <c r="CE219" s="40">
        <f t="shared" si="100"/>
        <v>1</v>
      </c>
      <c r="CF219" s="73"/>
      <c r="CG219" s="41">
        <f t="shared" si="101"/>
        <v>9336</v>
      </c>
      <c r="CH219" s="41">
        <f t="shared" si="102"/>
        <v>233468362</v>
      </c>
      <c r="CI219" s="41">
        <f t="shared" si="103"/>
        <v>13175712</v>
      </c>
      <c r="CJ219" s="41">
        <f t="shared" si="104"/>
        <v>1167341.81</v>
      </c>
      <c r="CK219" s="41">
        <f t="shared" si="105"/>
        <v>146396.79999999999</v>
      </c>
      <c r="CL219" s="68">
        <f t="shared" si="106"/>
        <v>1356582</v>
      </c>
      <c r="CM219" s="41">
        <f t="shared" si="107"/>
        <v>232128</v>
      </c>
      <c r="CN219" s="41" t="str">
        <f t="shared" si="115"/>
        <v/>
      </c>
      <c r="CO219" s="39">
        <f t="shared" si="108"/>
        <v>490048471125</v>
      </c>
      <c r="CP219" s="78">
        <f t="shared" si="109"/>
        <v>0.14596357216810849</v>
      </c>
      <c r="CQ219" s="38">
        <f t="shared" si="110"/>
        <v>0</v>
      </c>
      <c r="CR219" s="38">
        <f t="shared" si="111"/>
        <v>0</v>
      </c>
      <c r="CT219" s="38">
        <f t="shared" si="112"/>
        <v>0</v>
      </c>
      <c r="CU219" s="38">
        <f t="shared" si="113"/>
        <v>355</v>
      </c>
      <c r="CV219" s="118">
        <f t="shared" si="116"/>
        <v>2.5</v>
      </c>
      <c r="CW219" s="118">
        <f t="shared" si="117"/>
        <v>0.26250000000000007</v>
      </c>
      <c r="CZ219" s="118">
        <f t="shared" si="118"/>
        <v>1.062827810696759</v>
      </c>
      <c r="DE219" s="125">
        <f t="shared" si="119"/>
        <v>0.98460415584026495</v>
      </c>
    </row>
    <row r="220" spans="1:109" s="38" customFormat="1" x14ac:dyDescent="0.25">
      <c r="A220" s="38">
        <v>217</v>
      </c>
      <c r="B220" s="38" t="s">
        <v>558</v>
      </c>
      <c r="E220" s="38" t="s">
        <v>558</v>
      </c>
      <c r="F220" s="120" t="s">
        <v>171</v>
      </c>
      <c r="G220" s="118" t="s">
        <v>630</v>
      </c>
      <c r="H220" s="38">
        <v>180</v>
      </c>
      <c r="I220" s="38">
        <v>180</v>
      </c>
      <c r="J220" s="38">
        <v>400</v>
      </c>
      <c r="K220" s="38">
        <v>13.5</v>
      </c>
      <c r="L220" s="38">
        <v>13.5</v>
      </c>
      <c r="M220" s="38">
        <v>8.3000000000000007</v>
      </c>
      <c r="N220" s="38">
        <v>0</v>
      </c>
      <c r="O220" s="38">
        <v>0</v>
      </c>
      <c r="P220" s="163">
        <v>3789.8235408154665</v>
      </c>
      <c r="Q220" s="39">
        <f t="shared" si="120"/>
        <v>1</v>
      </c>
      <c r="R220" s="40">
        <f t="shared" si="92"/>
        <v>2.2222222222222223</v>
      </c>
      <c r="S220" s="40">
        <f t="shared" si="93"/>
        <v>1</v>
      </c>
      <c r="T220" s="120" t="s">
        <v>208</v>
      </c>
      <c r="W220" s="118">
        <v>1</v>
      </c>
      <c r="X220" s="38">
        <v>0</v>
      </c>
      <c r="Y220" s="38">
        <v>0</v>
      </c>
      <c r="Z220" s="94">
        <v>765.92010112002959</v>
      </c>
      <c r="AA220" s="125">
        <v>0</v>
      </c>
      <c r="AB220" s="125">
        <v>0</v>
      </c>
      <c r="AE220" s="38">
        <v>20</v>
      </c>
      <c r="AF220" s="138">
        <v>355</v>
      </c>
      <c r="AG220" s="124">
        <v>210000</v>
      </c>
      <c r="AH220" s="94">
        <v>5.6441999999999997</v>
      </c>
      <c r="AI220" s="97">
        <v>30.506851950723373</v>
      </c>
      <c r="AJ220" s="97">
        <v>2.7456166755651035</v>
      </c>
      <c r="AK220" s="125">
        <v>3.2892899999999998</v>
      </c>
      <c r="AL220" s="121">
        <v>0.90992969508953903</v>
      </c>
      <c r="AM220" s="114">
        <v>1.0389941250517352</v>
      </c>
      <c r="AN220" s="118">
        <f t="shared" si="114"/>
        <v>0.94541160740814778</v>
      </c>
      <c r="AO220" s="114">
        <v>0.89200638569873536</v>
      </c>
      <c r="AP220" s="177">
        <v>0.76674108727760359</v>
      </c>
      <c r="AQ220" s="173">
        <v>0.3</v>
      </c>
      <c r="AR220" s="94">
        <v>1</v>
      </c>
      <c r="AT220" s="97">
        <v>1</v>
      </c>
      <c r="AU220" s="38">
        <v>1</v>
      </c>
      <c r="AW220" s="38">
        <v>0.89</v>
      </c>
      <c r="BA220" s="38">
        <f t="shared" si="94"/>
        <v>0.76674108727760359</v>
      </c>
      <c r="BB220" s="79"/>
      <c r="BC220" s="94">
        <v>1</v>
      </c>
      <c r="BD220" s="94"/>
      <c r="BE220" s="97">
        <v>1</v>
      </c>
      <c r="BF220" s="38">
        <v>1</v>
      </c>
      <c r="BG220" s="40">
        <f t="shared" si="95"/>
        <v>1</v>
      </c>
      <c r="BH220" s="94"/>
      <c r="BI220" s="94"/>
      <c r="BJ220" s="94"/>
      <c r="BK220" s="40">
        <f t="shared" si="96"/>
        <v>1</v>
      </c>
      <c r="BL220" s="73"/>
      <c r="BM220" s="94">
        <v>1</v>
      </c>
      <c r="BO220" s="97">
        <v>1</v>
      </c>
      <c r="BP220" s="38">
        <v>1</v>
      </c>
      <c r="BQ220" s="40">
        <f t="shared" si="97"/>
        <v>1</v>
      </c>
      <c r="BR220" s="94">
        <v>1</v>
      </c>
      <c r="BS220" s="94">
        <v>1</v>
      </c>
      <c r="BT220" s="94">
        <v>1</v>
      </c>
      <c r="BU220" s="40">
        <f t="shared" si="98"/>
        <v>1</v>
      </c>
      <c r="BV220" s="82">
        <v>1</v>
      </c>
      <c r="BW220" s="94">
        <v>1</v>
      </c>
      <c r="BX220" s="48"/>
      <c r="BY220" s="97">
        <v>1</v>
      </c>
      <c r="BZ220" s="48">
        <v>1</v>
      </c>
      <c r="CA220" s="40">
        <f t="shared" si="99"/>
        <v>1</v>
      </c>
      <c r="CB220" s="94">
        <v>1</v>
      </c>
      <c r="CC220" s="94">
        <v>1</v>
      </c>
      <c r="CD220" s="94">
        <v>1</v>
      </c>
      <c r="CE220" s="40">
        <f t="shared" si="100"/>
        <v>1</v>
      </c>
      <c r="CF220" s="73"/>
      <c r="CG220" s="41">
        <f t="shared" si="101"/>
        <v>7955.9</v>
      </c>
      <c r="CH220" s="41">
        <f t="shared" si="102"/>
        <v>217467367.5916667</v>
      </c>
      <c r="CI220" s="41">
        <f t="shared" si="103"/>
        <v>13139773.045916665</v>
      </c>
      <c r="CJ220" s="41">
        <f t="shared" si="104"/>
        <v>1087336.8379583335</v>
      </c>
      <c r="CK220" s="41">
        <f t="shared" si="105"/>
        <v>145997.47828796293</v>
      </c>
      <c r="CL220" s="68">
        <f t="shared" si="106"/>
        <v>1227887.6749999998</v>
      </c>
      <c r="CM220" s="41">
        <f t="shared" si="107"/>
        <v>225123.99249999999</v>
      </c>
      <c r="CN220" s="41" t="str">
        <f t="shared" si="115"/>
        <v/>
      </c>
      <c r="CO220" s="39">
        <f t="shared" si="108"/>
        <v>490048471125</v>
      </c>
      <c r="CP220" s="78">
        <f t="shared" si="109"/>
        <v>0.89200638569873536</v>
      </c>
      <c r="CQ220" s="38">
        <f t="shared" si="110"/>
        <v>0</v>
      </c>
      <c r="CR220" s="38">
        <f t="shared" si="111"/>
        <v>0</v>
      </c>
      <c r="CT220" s="38">
        <f t="shared" si="112"/>
        <v>0</v>
      </c>
      <c r="CU220" s="38">
        <f t="shared" si="113"/>
        <v>355</v>
      </c>
      <c r="CV220" s="118">
        <f t="shared" si="116"/>
        <v>3.6144578313253009</v>
      </c>
      <c r="CW220" s="118">
        <f t="shared" si="117"/>
        <v>0.50036289737262296</v>
      </c>
      <c r="CZ220" s="118">
        <f t="shared" si="118"/>
        <v>0.94351114235224676</v>
      </c>
      <c r="DE220" s="125">
        <f t="shared" si="119"/>
        <v>0.90992969508953903</v>
      </c>
    </row>
    <row r="221" spans="1:109" s="38" customFormat="1" x14ac:dyDescent="0.25">
      <c r="A221" s="38">
        <v>218</v>
      </c>
      <c r="B221" s="38" t="s">
        <v>559</v>
      </c>
      <c r="E221" s="38" t="s">
        <v>559</v>
      </c>
      <c r="F221" s="120" t="s">
        <v>171</v>
      </c>
      <c r="G221" s="118" t="s">
        <v>630</v>
      </c>
      <c r="H221" s="38">
        <v>180</v>
      </c>
      <c r="I221" s="38">
        <v>180</v>
      </c>
      <c r="J221" s="38">
        <v>400</v>
      </c>
      <c r="K221" s="38">
        <v>13.5</v>
      </c>
      <c r="L221" s="38">
        <v>13.5</v>
      </c>
      <c r="M221" s="38">
        <v>8.3000000000000007</v>
      </c>
      <c r="N221" s="38">
        <v>0</v>
      </c>
      <c r="O221" s="38">
        <v>0</v>
      </c>
      <c r="P221" s="163">
        <v>6316.3725680257776</v>
      </c>
      <c r="Q221" s="39">
        <f t="shared" si="120"/>
        <v>1</v>
      </c>
      <c r="R221" s="40">
        <f t="shared" si="92"/>
        <v>2.2222222222222223</v>
      </c>
      <c r="S221" s="40">
        <f t="shared" si="93"/>
        <v>1</v>
      </c>
      <c r="T221" s="120" t="s">
        <v>208</v>
      </c>
      <c r="W221" s="118">
        <v>1</v>
      </c>
      <c r="X221" s="38">
        <v>0</v>
      </c>
      <c r="Y221" s="38">
        <v>0</v>
      </c>
      <c r="Z221" s="94">
        <v>680.25630853384587</v>
      </c>
      <c r="AA221" s="125">
        <v>0</v>
      </c>
      <c r="AB221" s="125">
        <v>0</v>
      </c>
      <c r="AE221" s="38">
        <v>20</v>
      </c>
      <c r="AF221" s="138">
        <v>355</v>
      </c>
      <c r="AG221" s="124">
        <v>210000</v>
      </c>
      <c r="AH221" s="94">
        <v>5.6441999999999997</v>
      </c>
      <c r="AI221" s="97">
        <v>11.945536915600862</v>
      </c>
      <c r="AJ221" s="97">
        <v>2.9863842289002154</v>
      </c>
      <c r="AK221" s="125">
        <v>3.4516399999999998</v>
      </c>
      <c r="AL221" s="121">
        <v>0.90992969508953903</v>
      </c>
      <c r="AM221" s="114">
        <v>0.90216418349427829</v>
      </c>
      <c r="AN221" s="118">
        <f t="shared" si="114"/>
        <v>0.82090598040765161</v>
      </c>
      <c r="AO221" s="114">
        <v>0.83134330276910751</v>
      </c>
      <c r="AP221" s="177">
        <v>0.76674108727760359</v>
      </c>
      <c r="AQ221" s="173">
        <v>0.5</v>
      </c>
      <c r="AR221" s="94">
        <v>1</v>
      </c>
      <c r="AT221" s="97">
        <v>1</v>
      </c>
      <c r="AU221" s="38">
        <v>1</v>
      </c>
      <c r="AW221" s="38">
        <v>0.89</v>
      </c>
      <c r="BA221" s="38">
        <f t="shared" si="94"/>
        <v>0.76674108727760359</v>
      </c>
      <c r="BB221" s="79"/>
      <c r="BC221" s="94">
        <v>1</v>
      </c>
      <c r="BD221" s="94"/>
      <c r="BE221" s="97">
        <v>1</v>
      </c>
      <c r="BF221" s="38">
        <v>1</v>
      </c>
      <c r="BG221" s="40">
        <f t="shared" si="95"/>
        <v>1</v>
      </c>
      <c r="BH221" s="94"/>
      <c r="BI221" s="94"/>
      <c r="BJ221" s="94"/>
      <c r="BK221" s="40">
        <f t="shared" si="96"/>
        <v>1</v>
      </c>
      <c r="BL221" s="73"/>
      <c r="BM221" s="94">
        <v>1</v>
      </c>
      <c r="BO221" s="97">
        <v>1</v>
      </c>
      <c r="BP221" s="38">
        <v>1</v>
      </c>
      <c r="BQ221" s="40">
        <f t="shared" si="97"/>
        <v>1</v>
      </c>
      <c r="BR221" s="94">
        <v>1</v>
      </c>
      <c r="BS221" s="94">
        <v>1</v>
      </c>
      <c r="BT221" s="94">
        <v>1</v>
      </c>
      <c r="BU221" s="40">
        <f t="shared" si="98"/>
        <v>1</v>
      </c>
      <c r="BV221" s="82">
        <v>1</v>
      </c>
      <c r="BW221" s="94">
        <v>1</v>
      </c>
      <c r="BX221" s="48"/>
      <c r="BY221" s="97">
        <v>1</v>
      </c>
      <c r="BZ221" s="48">
        <v>1</v>
      </c>
      <c r="CA221" s="40">
        <f t="shared" si="99"/>
        <v>1</v>
      </c>
      <c r="CB221" s="94">
        <v>1</v>
      </c>
      <c r="CC221" s="94">
        <v>1</v>
      </c>
      <c r="CD221" s="94">
        <v>1</v>
      </c>
      <c r="CE221" s="40">
        <f t="shared" si="100"/>
        <v>1</v>
      </c>
      <c r="CF221" s="73"/>
      <c r="CG221" s="41">
        <f t="shared" si="101"/>
        <v>7955.9</v>
      </c>
      <c r="CH221" s="41">
        <f t="shared" si="102"/>
        <v>217467367.5916667</v>
      </c>
      <c r="CI221" s="41">
        <f t="shared" si="103"/>
        <v>13139773.045916665</v>
      </c>
      <c r="CJ221" s="41">
        <f t="shared" si="104"/>
        <v>1087336.8379583335</v>
      </c>
      <c r="CK221" s="41">
        <f t="shared" si="105"/>
        <v>145997.47828796293</v>
      </c>
      <c r="CL221" s="68">
        <f t="shared" si="106"/>
        <v>1227887.6749999998</v>
      </c>
      <c r="CM221" s="41">
        <f t="shared" si="107"/>
        <v>225123.99249999999</v>
      </c>
      <c r="CN221" s="41" t="str">
        <f t="shared" si="115"/>
        <v/>
      </c>
      <c r="CO221" s="39">
        <f t="shared" si="108"/>
        <v>490048471125</v>
      </c>
      <c r="CP221" s="78">
        <f t="shared" si="109"/>
        <v>0.83134330276910751</v>
      </c>
      <c r="CQ221" s="38">
        <f t="shared" si="110"/>
        <v>0</v>
      </c>
      <c r="CR221" s="38">
        <f t="shared" si="111"/>
        <v>0</v>
      </c>
      <c r="CT221" s="38">
        <f t="shared" si="112"/>
        <v>0</v>
      </c>
      <c r="CU221" s="38">
        <f t="shared" si="113"/>
        <v>355</v>
      </c>
      <c r="CV221" s="118">
        <f t="shared" si="116"/>
        <v>3.6144578313253009</v>
      </c>
      <c r="CW221" s="118">
        <f t="shared" si="117"/>
        <v>0.50036289737262296</v>
      </c>
      <c r="CZ221" s="118">
        <f t="shared" si="118"/>
        <v>1.012714394352777</v>
      </c>
      <c r="DE221" s="125">
        <f t="shared" si="119"/>
        <v>0.90992969508953903</v>
      </c>
    </row>
    <row r="222" spans="1:109" s="38" customFormat="1" x14ac:dyDescent="0.25">
      <c r="A222" s="38">
        <v>219</v>
      </c>
      <c r="B222" s="38" t="s">
        <v>560</v>
      </c>
      <c r="E222" s="38" t="s">
        <v>560</v>
      </c>
      <c r="F222" s="120" t="s">
        <v>171</v>
      </c>
      <c r="G222" s="118" t="s">
        <v>630</v>
      </c>
      <c r="H222" s="38">
        <v>180</v>
      </c>
      <c r="I222" s="38">
        <v>180</v>
      </c>
      <c r="J222" s="38">
        <v>400</v>
      </c>
      <c r="K222" s="38">
        <v>13.5</v>
      </c>
      <c r="L222" s="38">
        <v>13.5</v>
      </c>
      <c r="M222" s="38">
        <v>8.3000000000000007</v>
      </c>
      <c r="N222" s="38">
        <v>0</v>
      </c>
      <c r="O222" s="38">
        <v>0</v>
      </c>
      <c r="P222" s="163">
        <v>9474.5588520386664</v>
      </c>
      <c r="Q222" s="39">
        <f t="shared" si="120"/>
        <v>1</v>
      </c>
      <c r="R222" s="40">
        <f t="shared" si="92"/>
        <v>2.2222222222222223</v>
      </c>
      <c r="S222" s="40">
        <f t="shared" si="93"/>
        <v>1</v>
      </c>
      <c r="T222" s="120" t="s">
        <v>208</v>
      </c>
      <c r="W222" s="118">
        <v>1</v>
      </c>
      <c r="X222" s="38">
        <v>0</v>
      </c>
      <c r="Y222" s="38">
        <v>0</v>
      </c>
      <c r="Z222" s="94">
        <v>559.65285511846844</v>
      </c>
      <c r="AA222" s="125">
        <v>0</v>
      </c>
      <c r="AB222" s="125">
        <v>0</v>
      </c>
      <c r="AE222" s="38">
        <v>20</v>
      </c>
      <c r="AF222" s="138">
        <v>355</v>
      </c>
      <c r="AG222" s="124">
        <v>210000</v>
      </c>
      <c r="AH222" s="94">
        <v>5.6441999999999997</v>
      </c>
      <c r="AI222" s="97">
        <v>6.0221975548327746</v>
      </c>
      <c r="AJ222" s="97">
        <v>3.3874861245934356</v>
      </c>
      <c r="AK222" s="125">
        <v>3.7345999999999999</v>
      </c>
      <c r="AL222" s="121">
        <v>0.90992969508953903</v>
      </c>
      <c r="AM222" s="114">
        <v>0.7379779397522539</v>
      </c>
      <c r="AN222" s="118">
        <f t="shared" si="114"/>
        <v>0.67150804170157463</v>
      </c>
      <c r="AO222" s="114">
        <v>0.74002288061014942</v>
      </c>
      <c r="AP222" s="177">
        <v>0.76674108727760359</v>
      </c>
      <c r="AQ222" s="173">
        <v>0.75</v>
      </c>
      <c r="AR222" s="94">
        <v>1</v>
      </c>
      <c r="AT222" s="97">
        <v>1</v>
      </c>
      <c r="AU222" s="38">
        <v>1</v>
      </c>
      <c r="AW222" s="38">
        <v>0.89</v>
      </c>
      <c r="BA222" s="38">
        <f t="shared" si="94"/>
        <v>0.76674108727760359</v>
      </c>
      <c r="BB222" s="79"/>
      <c r="BC222" s="94">
        <v>1</v>
      </c>
      <c r="BD222" s="94"/>
      <c r="BE222" s="97">
        <v>1</v>
      </c>
      <c r="BF222" s="38">
        <v>1</v>
      </c>
      <c r="BG222" s="40">
        <f t="shared" si="95"/>
        <v>1</v>
      </c>
      <c r="BH222" s="94"/>
      <c r="BI222" s="94"/>
      <c r="BJ222" s="94"/>
      <c r="BK222" s="40">
        <f t="shared" si="96"/>
        <v>1</v>
      </c>
      <c r="BL222" s="73"/>
      <c r="BM222" s="94">
        <v>1</v>
      </c>
      <c r="BO222" s="97">
        <v>1</v>
      </c>
      <c r="BP222" s="38">
        <v>1</v>
      </c>
      <c r="BQ222" s="40">
        <f t="shared" si="97"/>
        <v>1</v>
      </c>
      <c r="BR222" s="94">
        <v>1</v>
      </c>
      <c r="BS222" s="94">
        <v>1</v>
      </c>
      <c r="BT222" s="94">
        <v>1</v>
      </c>
      <c r="BU222" s="40">
        <f t="shared" si="98"/>
        <v>1</v>
      </c>
      <c r="BV222" s="82">
        <v>1</v>
      </c>
      <c r="BW222" s="94">
        <v>1</v>
      </c>
      <c r="BX222" s="48"/>
      <c r="BY222" s="97">
        <v>1</v>
      </c>
      <c r="BZ222" s="48">
        <v>1</v>
      </c>
      <c r="CA222" s="40">
        <f t="shared" si="99"/>
        <v>1</v>
      </c>
      <c r="CB222" s="94">
        <v>1</v>
      </c>
      <c r="CC222" s="94">
        <v>1</v>
      </c>
      <c r="CD222" s="94">
        <v>1</v>
      </c>
      <c r="CE222" s="40">
        <f t="shared" si="100"/>
        <v>1</v>
      </c>
      <c r="CF222" s="73"/>
      <c r="CG222" s="41">
        <f t="shared" si="101"/>
        <v>7955.9</v>
      </c>
      <c r="CH222" s="41">
        <f t="shared" si="102"/>
        <v>217467367.5916667</v>
      </c>
      <c r="CI222" s="41">
        <f t="shared" si="103"/>
        <v>13139773.045916665</v>
      </c>
      <c r="CJ222" s="41">
        <f t="shared" si="104"/>
        <v>1087336.8379583335</v>
      </c>
      <c r="CK222" s="41">
        <f t="shared" si="105"/>
        <v>145997.47828796293</v>
      </c>
      <c r="CL222" s="68">
        <f t="shared" si="106"/>
        <v>1227887.6749999998</v>
      </c>
      <c r="CM222" s="41">
        <f t="shared" si="107"/>
        <v>225123.99249999999</v>
      </c>
      <c r="CN222" s="41" t="str">
        <f t="shared" si="115"/>
        <v/>
      </c>
      <c r="CO222" s="39">
        <f t="shared" si="108"/>
        <v>490048471125</v>
      </c>
      <c r="CP222" s="78">
        <f t="shared" si="109"/>
        <v>0.74002288061014942</v>
      </c>
      <c r="CQ222" s="38">
        <f t="shared" si="110"/>
        <v>0</v>
      </c>
      <c r="CR222" s="38">
        <f t="shared" si="111"/>
        <v>0</v>
      </c>
      <c r="CT222" s="38">
        <f t="shared" si="112"/>
        <v>0</v>
      </c>
      <c r="CU222" s="38">
        <f t="shared" si="113"/>
        <v>355</v>
      </c>
      <c r="CV222" s="118">
        <f t="shared" si="116"/>
        <v>3.6144578313253009</v>
      </c>
      <c r="CW222" s="118">
        <f t="shared" si="117"/>
        <v>0.50036289737262296</v>
      </c>
      <c r="CZ222" s="118">
        <f t="shared" si="118"/>
        <v>1.1020313006750611</v>
      </c>
      <c r="DE222" s="125">
        <f t="shared" si="119"/>
        <v>0.90992969508953903</v>
      </c>
    </row>
    <row r="223" spans="1:109" s="38" customFormat="1" x14ac:dyDescent="0.25">
      <c r="A223" s="38">
        <v>220</v>
      </c>
      <c r="B223" s="38" t="s">
        <v>561</v>
      </c>
      <c r="E223" s="38" t="s">
        <v>561</v>
      </c>
      <c r="F223" s="120" t="s">
        <v>171</v>
      </c>
      <c r="G223" s="118" t="s">
        <v>630</v>
      </c>
      <c r="H223" s="38">
        <v>180</v>
      </c>
      <c r="I223" s="38">
        <v>180</v>
      </c>
      <c r="J223" s="38">
        <v>400</v>
      </c>
      <c r="K223" s="38">
        <v>13.5</v>
      </c>
      <c r="L223" s="38">
        <v>13.5</v>
      </c>
      <c r="M223" s="38">
        <v>8.3000000000000007</v>
      </c>
      <c r="N223" s="38">
        <v>0</v>
      </c>
      <c r="O223" s="38">
        <v>0</v>
      </c>
      <c r="P223" s="163">
        <v>12632.745136051555</v>
      </c>
      <c r="Q223" s="39">
        <f t="shared" si="120"/>
        <v>1</v>
      </c>
      <c r="R223" s="40">
        <f t="shared" si="92"/>
        <v>2.2222222222222223</v>
      </c>
      <c r="S223" s="40">
        <f t="shared" si="93"/>
        <v>1</v>
      </c>
      <c r="T223" s="120" t="s">
        <v>208</v>
      </c>
      <c r="W223" s="118">
        <v>1</v>
      </c>
      <c r="X223" s="38">
        <v>0</v>
      </c>
      <c r="Y223" s="38">
        <v>0</v>
      </c>
      <c r="Z223" s="94">
        <v>435.70680625000131</v>
      </c>
      <c r="AA223" s="125">
        <v>0</v>
      </c>
      <c r="AB223" s="125">
        <v>0</v>
      </c>
      <c r="AE223" s="38">
        <v>20</v>
      </c>
      <c r="AF223" s="138">
        <v>355</v>
      </c>
      <c r="AG223" s="124">
        <v>210000</v>
      </c>
      <c r="AH223" s="94">
        <v>5.6441999999999997</v>
      </c>
      <c r="AI223" s="97">
        <v>3.9769488535168853</v>
      </c>
      <c r="AJ223" s="97">
        <v>3.9769488535168853</v>
      </c>
      <c r="AK223" s="125">
        <v>4.1876300000000004</v>
      </c>
      <c r="AL223" s="121">
        <v>0.90992969508953903</v>
      </c>
      <c r="AM223" s="114">
        <v>0.63502228991795895</v>
      </c>
      <c r="AN223" s="118">
        <f t="shared" si="114"/>
        <v>0.57782563864010927</v>
      </c>
      <c r="AO223" s="114">
        <v>0.64601853387810626</v>
      </c>
      <c r="AP223" s="177">
        <v>0.76674108727760359</v>
      </c>
      <c r="AQ223" s="173">
        <v>1</v>
      </c>
      <c r="AR223" s="94">
        <v>1</v>
      </c>
      <c r="AT223" s="97">
        <v>1</v>
      </c>
      <c r="AU223" s="38">
        <v>1</v>
      </c>
      <c r="AW223" s="38">
        <v>0.89</v>
      </c>
      <c r="BA223" s="38">
        <f t="shared" si="94"/>
        <v>0.76674108727760359</v>
      </c>
      <c r="BB223" s="79"/>
      <c r="BC223" s="94">
        <v>1</v>
      </c>
      <c r="BD223" s="94"/>
      <c r="BE223" s="97">
        <v>1</v>
      </c>
      <c r="BF223" s="38">
        <v>1</v>
      </c>
      <c r="BG223" s="40">
        <f t="shared" si="95"/>
        <v>1</v>
      </c>
      <c r="BH223" s="94"/>
      <c r="BI223" s="94"/>
      <c r="BJ223" s="94"/>
      <c r="BK223" s="40">
        <f t="shared" si="96"/>
        <v>1</v>
      </c>
      <c r="BL223" s="73"/>
      <c r="BM223" s="94">
        <v>1</v>
      </c>
      <c r="BO223" s="97">
        <v>1</v>
      </c>
      <c r="BP223" s="38">
        <v>1</v>
      </c>
      <c r="BQ223" s="40">
        <f t="shared" si="97"/>
        <v>1</v>
      </c>
      <c r="BR223" s="94">
        <v>1</v>
      </c>
      <c r="BS223" s="94">
        <v>1</v>
      </c>
      <c r="BT223" s="94">
        <v>1</v>
      </c>
      <c r="BU223" s="40">
        <f t="shared" si="98"/>
        <v>1</v>
      </c>
      <c r="BV223" s="82">
        <v>1</v>
      </c>
      <c r="BW223" s="94">
        <v>1</v>
      </c>
      <c r="BX223" s="48"/>
      <c r="BY223" s="97">
        <v>1</v>
      </c>
      <c r="BZ223" s="48">
        <v>1</v>
      </c>
      <c r="CA223" s="40">
        <f t="shared" si="99"/>
        <v>1</v>
      </c>
      <c r="CB223" s="94">
        <v>1</v>
      </c>
      <c r="CC223" s="94">
        <v>1</v>
      </c>
      <c r="CD223" s="94">
        <v>1</v>
      </c>
      <c r="CE223" s="40">
        <f t="shared" si="100"/>
        <v>1</v>
      </c>
      <c r="CF223" s="73"/>
      <c r="CG223" s="41">
        <f t="shared" si="101"/>
        <v>7955.9</v>
      </c>
      <c r="CH223" s="41">
        <f t="shared" si="102"/>
        <v>217467367.5916667</v>
      </c>
      <c r="CI223" s="41">
        <f t="shared" si="103"/>
        <v>13139773.045916665</v>
      </c>
      <c r="CJ223" s="41">
        <f t="shared" si="104"/>
        <v>1087336.8379583335</v>
      </c>
      <c r="CK223" s="41">
        <f t="shared" si="105"/>
        <v>145997.47828796293</v>
      </c>
      <c r="CL223" s="68">
        <f t="shared" si="106"/>
        <v>1227887.6749999998</v>
      </c>
      <c r="CM223" s="41">
        <f t="shared" si="107"/>
        <v>225123.99249999999</v>
      </c>
      <c r="CN223" s="41" t="str">
        <f t="shared" si="115"/>
        <v/>
      </c>
      <c r="CO223" s="39">
        <f t="shared" si="108"/>
        <v>490048471125</v>
      </c>
      <c r="CP223" s="78">
        <f t="shared" si="109"/>
        <v>0.64601853387810637</v>
      </c>
      <c r="CQ223" s="38">
        <f t="shared" si="110"/>
        <v>0</v>
      </c>
      <c r="CR223" s="38">
        <f t="shared" si="111"/>
        <v>0</v>
      </c>
      <c r="CT223" s="38">
        <f t="shared" si="112"/>
        <v>0</v>
      </c>
      <c r="CU223" s="38">
        <f t="shared" si="113"/>
        <v>355</v>
      </c>
      <c r="CV223" s="118">
        <f t="shared" si="116"/>
        <v>3.6144578313253009</v>
      </c>
      <c r="CW223" s="118">
        <f t="shared" si="117"/>
        <v>0.50036289737262296</v>
      </c>
      <c r="CZ223" s="118">
        <f t="shared" si="118"/>
        <v>1.118016388816679</v>
      </c>
      <c r="DE223" s="125">
        <f t="shared" si="119"/>
        <v>0.90992969508953903</v>
      </c>
    </row>
    <row r="224" spans="1:109" s="38" customFormat="1" x14ac:dyDescent="0.25">
      <c r="A224" s="38">
        <v>221</v>
      </c>
      <c r="B224" s="38" t="s">
        <v>562</v>
      </c>
      <c r="E224" s="38" t="s">
        <v>562</v>
      </c>
      <c r="F224" s="120" t="s">
        <v>171</v>
      </c>
      <c r="G224" s="118" t="s">
        <v>630</v>
      </c>
      <c r="H224" s="38">
        <v>180</v>
      </c>
      <c r="I224" s="38">
        <v>180</v>
      </c>
      <c r="J224" s="38">
        <v>400</v>
      </c>
      <c r="K224" s="38">
        <v>13.5</v>
      </c>
      <c r="L224" s="38">
        <v>13.5</v>
      </c>
      <c r="M224" s="38">
        <v>8.3000000000000007</v>
      </c>
      <c r="N224" s="38">
        <v>0</v>
      </c>
      <c r="O224" s="38">
        <v>0</v>
      </c>
      <c r="P224" s="163">
        <v>16801.551030948569</v>
      </c>
      <c r="Q224" s="39">
        <f t="shared" si="120"/>
        <v>1</v>
      </c>
      <c r="R224" s="40">
        <f t="shared" si="92"/>
        <v>2.2222222222222223</v>
      </c>
      <c r="S224" s="40">
        <f t="shared" si="93"/>
        <v>1</v>
      </c>
      <c r="T224" s="120" t="s">
        <v>208</v>
      </c>
      <c r="W224" s="118">
        <v>1</v>
      </c>
      <c r="X224" s="38">
        <v>0</v>
      </c>
      <c r="Y224" s="38">
        <v>0</v>
      </c>
      <c r="Z224" s="94">
        <v>303.73229522868365</v>
      </c>
      <c r="AA224" s="125">
        <v>0</v>
      </c>
      <c r="AB224" s="125">
        <v>0</v>
      </c>
      <c r="AE224" s="38">
        <v>20</v>
      </c>
      <c r="AF224" s="138">
        <v>355</v>
      </c>
      <c r="AG224" s="124">
        <v>210000</v>
      </c>
      <c r="AH224" s="94">
        <v>5.6441999999999997</v>
      </c>
      <c r="AI224" s="97">
        <v>2.9146508170048917</v>
      </c>
      <c r="AJ224" s="97">
        <v>5.1557258301999545</v>
      </c>
      <c r="AK224" s="125">
        <v>4.4071999999999996</v>
      </c>
      <c r="AL224" s="121">
        <v>0.90992969508953903</v>
      </c>
      <c r="AM224" s="114">
        <v>0.47162990089628326</v>
      </c>
      <c r="AN224" s="118">
        <f t="shared" si="114"/>
        <v>0.42915005191766453</v>
      </c>
      <c r="AO224" s="114">
        <v>0.47395385780022747</v>
      </c>
      <c r="AP224" s="177">
        <v>0.76674108727760359</v>
      </c>
      <c r="AQ224" s="173">
        <v>1.33</v>
      </c>
      <c r="AR224" s="94">
        <v>1</v>
      </c>
      <c r="AT224" s="97">
        <v>1</v>
      </c>
      <c r="AU224" s="38">
        <v>1</v>
      </c>
      <c r="AW224" s="38">
        <v>0.89</v>
      </c>
      <c r="BA224" s="38">
        <f t="shared" si="94"/>
        <v>0.76674108727760359</v>
      </c>
      <c r="BB224" s="79"/>
      <c r="BC224" s="94">
        <v>1</v>
      </c>
      <c r="BD224" s="94"/>
      <c r="BE224" s="97">
        <v>1</v>
      </c>
      <c r="BF224" s="38">
        <v>1</v>
      </c>
      <c r="BG224" s="40">
        <f t="shared" si="95"/>
        <v>1</v>
      </c>
      <c r="BH224" s="94"/>
      <c r="BI224" s="94"/>
      <c r="BJ224" s="94"/>
      <c r="BK224" s="40">
        <f t="shared" si="96"/>
        <v>1</v>
      </c>
      <c r="BL224" s="73"/>
      <c r="BM224" s="94">
        <v>1</v>
      </c>
      <c r="BO224" s="97">
        <v>1</v>
      </c>
      <c r="BP224" s="38">
        <v>1</v>
      </c>
      <c r="BQ224" s="40">
        <f t="shared" si="97"/>
        <v>1</v>
      </c>
      <c r="BR224" s="94">
        <v>1</v>
      </c>
      <c r="BS224" s="94">
        <v>1</v>
      </c>
      <c r="BT224" s="94">
        <v>1</v>
      </c>
      <c r="BU224" s="40">
        <f t="shared" si="98"/>
        <v>1</v>
      </c>
      <c r="BV224" s="82">
        <v>1</v>
      </c>
      <c r="BW224" s="94">
        <v>1</v>
      </c>
      <c r="BX224" s="48"/>
      <c r="BY224" s="97">
        <v>1</v>
      </c>
      <c r="BZ224" s="48">
        <v>1</v>
      </c>
      <c r="CA224" s="40">
        <f t="shared" si="99"/>
        <v>1</v>
      </c>
      <c r="CB224" s="94">
        <v>1</v>
      </c>
      <c r="CC224" s="94">
        <v>1</v>
      </c>
      <c r="CD224" s="94">
        <v>1</v>
      </c>
      <c r="CE224" s="40">
        <f t="shared" si="100"/>
        <v>1</v>
      </c>
      <c r="CF224" s="73"/>
      <c r="CG224" s="41">
        <f t="shared" si="101"/>
        <v>7955.9</v>
      </c>
      <c r="CH224" s="41">
        <f t="shared" si="102"/>
        <v>217467367.5916667</v>
      </c>
      <c r="CI224" s="41">
        <f t="shared" si="103"/>
        <v>13139773.045916665</v>
      </c>
      <c r="CJ224" s="41">
        <f t="shared" si="104"/>
        <v>1087336.8379583335</v>
      </c>
      <c r="CK224" s="41">
        <f t="shared" si="105"/>
        <v>145997.47828796293</v>
      </c>
      <c r="CL224" s="68">
        <f t="shared" si="106"/>
        <v>1227887.6749999998</v>
      </c>
      <c r="CM224" s="41">
        <f t="shared" si="107"/>
        <v>225123.99249999999</v>
      </c>
      <c r="CN224" s="41" t="str">
        <f t="shared" si="115"/>
        <v/>
      </c>
      <c r="CO224" s="39">
        <f t="shared" si="108"/>
        <v>490048471125</v>
      </c>
      <c r="CP224" s="78">
        <f t="shared" si="109"/>
        <v>0.47395385780022742</v>
      </c>
      <c r="CQ224" s="38">
        <f t="shared" si="110"/>
        <v>0</v>
      </c>
      <c r="CR224" s="38">
        <f t="shared" si="111"/>
        <v>0</v>
      </c>
      <c r="CT224" s="38">
        <f t="shared" si="112"/>
        <v>0</v>
      </c>
      <c r="CU224" s="38">
        <f t="shared" si="113"/>
        <v>355</v>
      </c>
      <c r="CV224" s="118">
        <f t="shared" si="116"/>
        <v>3.6144578313253009</v>
      </c>
      <c r="CW224" s="118">
        <f t="shared" si="117"/>
        <v>0.50036289737262296</v>
      </c>
      <c r="CZ224" s="118">
        <f t="shared" si="118"/>
        <v>1.1044012593785235</v>
      </c>
      <c r="DE224" s="125">
        <f t="shared" si="119"/>
        <v>0.90992969508953903</v>
      </c>
    </row>
    <row r="225" spans="1:109" s="38" customFormat="1" x14ac:dyDescent="0.25">
      <c r="A225" s="38">
        <v>222</v>
      </c>
      <c r="B225" s="38" t="s">
        <v>563</v>
      </c>
      <c r="E225" s="38" t="s">
        <v>563</v>
      </c>
      <c r="F225" s="120" t="s">
        <v>171</v>
      </c>
      <c r="G225" s="118" t="s">
        <v>630</v>
      </c>
      <c r="H225" s="38">
        <v>180</v>
      </c>
      <c r="I225" s="38">
        <v>180</v>
      </c>
      <c r="J225" s="38">
        <v>400</v>
      </c>
      <c r="K225" s="38">
        <v>13.5</v>
      </c>
      <c r="L225" s="38">
        <v>13.5</v>
      </c>
      <c r="M225" s="38">
        <v>8.3000000000000007</v>
      </c>
      <c r="N225" s="38">
        <v>0</v>
      </c>
      <c r="O225" s="38">
        <v>0</v>
      </c>
      <c r="P225" s="163">
        <v>21096.684377206097</v>
      </c>
      <c r="Q225" s="39">
        <f t="shared" si="120"/>
        <v>1</v>
      </c>
      <c r="R225" s="40">
        <f t="shared" si="92"/>
        <v>2.2222222222222223</v>
      </c>
      <c r="S225" s="40">
        <f t="shared" si="93"/>
        <v>1</v>
      </c>
      <c r="T225" s="120" t="s">
        <v>208</v>
      </c>
      <c r="W225" s="118">
        <v>1</v>
      </c>
      <c r="X225" s="38">
        <v>0</v>
      </c>
      <c r="Y225" s="38">
        <v>0</v>
      </c>
      <c r="Z225" s="94">
        <v>214.08622639066434</v>
      </c>
      <c r="AA225" s="125">
        <v>0</v>
      </c>
      <c r="AB225" s="125">
        <v>0</v>
      </c>
      <c r="AE225" s="38">
        <v>20</v>
      </c>
      <c r="AF225" s="138">
        <v>355</v>
      </c>
      <c r="AG225" s="124">
        <v>210000</v>
      </c>
      <c r="AH225" s="94">
        <v>5.6441999999999997</v>
      </c>
      <c r="AI225" s="97">
        <v>2.465912419639765</v>
      </c>
      <c r="AJ225" s="97">
        <v>6.8771831471333398</v>
      </c>
      <c r="AK225" s="125">
        <v>4.2296300000000002</v>
      </c>
      <c r="AL225" s="121">
        <v>0.90992969508953903</v>
      </c>
      <c r="AM225" s="114">
        <v>0.32019420994673858</v>
      </c>
      <c r="AN225" s="118">
        <f t="shared" si="114"/>
        <v>0.29135421982627169</v>
      </c>
      <c r="AO225" s="114">
        <v>0.32060732170907114</v>
      </c>
      <c r="AP225" s="177">
        <v>0.76674108727760359</v>
      </c>
      <c r="AQ225" s="173">
        <v>1.67</v>
      </c>
      <c r="AR225" s="94">
        <v>1</v>
      </c>
      <c r="AT225" s="97">
        <v>1</v>
      </c>
      <c r="AU225" s="38">
        <v>1</v>
      </c>
      <c r="AW225" s="38">
        <v>0.89</v>
      </c>
      <c r="BA225" s="38">
        <f t="shared" si="94"/>
        <v>0.76674108727760359</v>
      </c>
      <c r="BB225" s="79"/>
      <c r="BC225" s="94">
        <v>1</v>
      </c>
      <c r="BD225" s="94"/>
      <c r="BE225" s="97">
        <v>1</v>
      </c>
      <c r="BF225" s="38">
        <v>1</v>
      </c>
      <c r="BG225" s="40">
        <f t="shared" si="95"/>
        <v>1</v>
      </c>
      <c r="BH225" s="94"/>
      <c r="BI225" s="94"/>
      <c r="BJ225" s="94"/>
      <c r="BK225" s="40">
        <f t="shared" si="96"/>
        <v>1</v>
      </c>
      <c r="BL225" s="73"/>
      <c r="BM225" s="94">
        <v>1</v>
      </c>
      <c r="BO225" s="97">
        <v>1</v>
      </c>
      <c r="BP225" s="38">
        <v>1</v>
      </c>
      <c r="BQ225" s="40">
        <f t="shared" si="97"/>
        <v>1</v>
      </c>
      <c r="BR225" s="94">
        <v>1</v>
      </c>
      <c r="BS225" s="94">
        <v>1</v>
      </c>
      <c r="BT225" s="94">
        <v>1</v>
      </c>
      <c r="BU225" s="40">
        <f t="shared" si="98"/>
        <v>1</v>
      </c>
      <c r="BV225" s="82">
        <v>1</v>
      </c>
      <c r="BW225" s="94">
        <v>1</v>
      </c>
      <c r="BX225" s="48"/>
      <c r="BY225" s="97">
        <v>1</v>
      </c>
      <c r="BZ225" s="48">
        <v>1</v>
      </c>
      <c r="CA225" s="40">
        <f t="shared" si="99"/>
        <v>1</v>
      </c>
      <c r="CB225" s="94">
        <v>1</v>
      </c>
      <c r="CC225" s="94">
        <v>1</v>
      </c>
      <c r="CD225" s="94">
        <v>1</v>
      </c>
      <c r="CE225" s="40">
        <f t="shared" si="100"/>
        <v>1</v>
      </c>
      <c r="CF225" s="73"/>
      <c r="CG225" s="41">
        <f t="shared" si="101"/>
        <v>7955.9</v>
      </c>
      <c r="CH225" s="41">
        <f t="shared" si="102"/>
        <v>217467367.5916667</v>
      </c>
      <c r="CI225" s="41">
        <f t="shared" si="103"/>
        <v>13139773.045916665</v>
      </c>
      <c r="CJ225" s="41">
        <f t="shared" si="104"/>
        <v>1087336.8379583335</v>
      </c>
      <c r="CK225" s="41">
        <f t="shared" si="105"/>
        <v>145997.47828796293</v>
      </c>
      <c r="CL225" s="68">
        <f t="shared" si="106"/>
        <v>1227887.6749999998</v>
      </c>
      <c r="CM225" s="41">
        <f t="shared" si="107"/>
        <v>225123.99249999999</v>
      </c>
      <c r="CN225" s="41" t="str">
        <f t="shared" si="115"/>
        <v/>
      </c>
      <c r="CO225" s="39">
        <f t="shared" si="108"/>
        <v>490048471125</v>
      </c>
      <c r="CP225" s="78">
        <f t="shared" si="109"/>
        <v>0.32060732170907114</v>
      </c>
      <c r="CQ225" s="38">
        <f t="shared" si="110"/>
        <v>0</v>
      </c>
      <c r="CR225" s="38">
        <f t="shared" si="111"/>
        <v>0</v>
      </c>
      <c r="CT225" s="38">
        <f t="shared" si="112"/>
        <v>0</v>
      </c>
      <c r="CU225" s="38">
        <f t="shared" si="113"/>
        <v>355</v>
      </c>
      <c r="CV225" s="118">
        <f t="shared" si="116"/>
        <v>3.6144578313253009</v>
      </c>
      <c r="CW225" s="118">
        <f t="shared" si="117"/>
        <v>0.50036289737262296</v>
      </c>
      <c r="CZ225" s="118">
        <f t="shared" si="118"/>
        <v>1.1004039066269315</v>
      </c>
      <c r="DE225" s="125">
        <f t="shared" si="119"/>
        <v>0.90992969508953903</v>
      </c>
    </row>
    <row r="226" spans="1:109" s="38" customFormat="1" x14ac:dyDescent="0.25">
      <c r="A226" s="38">
        <v>223</v>
      </c>
      <c r="B226" s="38" t="s">
        <v>564</v>
      </c>
      <c r="E226" s="38" t="s">
        <v>564</v>
      </c>
      <c r="F226" s="120" t="s">
        <v>171</v>
      </c>
      <c r="G226" s="118" t="s">
        <v>630</v>
      </c>
      <c r="H226" s="38">
        <v>180</v>
      </c>
      <c r="I226" s="38">
        <v>180</v>
      </c>
      <c r="J226" s="38">
        <v>400</v>
      </c>
      <c r="K226" s="38">
        <v>13.5</v>
      </c>
      <c r="L226" s="38">
        <v>13.5</v>
      </c>
      <c r="M226" s="38">
        <v>8.3000000000000007</v>
      </c>
      <c r="N226" s="38">
        <v>0</v>
      </c>
      <c r="O226" s="38">
        <v>0</v>
      </c>
      <c r="P226" s="163">
        <v>25265.49027210311</v>
      </c>
      <c r="Q226" s="39">
        <f t="shared" si="120"/>
        <v>1</v>
      </c>
      <c r="R226" s="40">
        <f t="shared" si="92"/>
        <v>2.2222222222222223</v>
      </c>
      <c r="S226" s="40">
        <f t="shared" si="93"/>
        <v>1</v>
      </c>
      <c r="T226" s="120" t="s">
        <v>208</v>
      </c>
      <c r="W226" s="118">
        <v>1</v>
      </c>
      <c r="X226" s="38">
        <v>0</v>
      </c>
      <c r="Y226" s="38">
        <v>0</v>
      </c>
      <c r="Z226" s="94">
        <v>158.31146484244559</v>
      </c>
      <c r="AA226" s="125">
        <v>0</v>
      </c>
      <c r="AB226" s="125">
        <v>0</v>
      </c>
      <c r="AE226" s="38">
        <v>20</v>
      </c>
      <c r="AF226" s="138">
        <v>355</v>
      </c>
      <c r="AG226" s="124">
        <v>210000</v>
      </c>
      <c r="AH226" s="94">
        <v>5.6441999999999997</v>
      </c>
      <c r="AI226" s="97">
        <v>2.2497624947340977</v>
      </c>
      <c r="AJ226" s="97">
        <v>8.9990499789363909</v>
      </c>
      <c r="AK226" s="125">
        <v>4.0129400000000004</v>
      </c>
      <c r="AL226" s="121">
        <v>0.90992969508953903</v>
      </c>
      <c r="AM226" s="114">
        <v>0.22079569544233327</v>
      </c>
      <c r="AN226" s="118">
        <f t="shared" si="114"/>
        <v>0.20090855983092504</v>
      </c>
      <c r="AO226" s="114">
        <v>0.22493516981545406</v>
      </c>
      <c r="AP226" s="177">
        <v>0.76674108727760359</v>
      </c>
      <c r="AQ226" s="173">
        <v>2</v>
      </c>
      <c r="AR226" s="94">
        <v>1</v>
      </c>
      <c r="AT226" s="97">
        <v>1</v>
      </c>
      <c r="AU226" s="38">
        <v>1</v>
      </c>
      <c r="AW226" s="38">
        <v>0.89</v>
      </c>
      <c r="BA226" s="38">
        <f t="shared" si="94"/>
        <v>0.76674108727760359</v>
      </c>
      <c r="BB226" s="79"/>
      <c r="BC226" s="94">
        <v>1</v>
      </c>
      <c r="BD226" s="94"/>
      <c r="BE226" s="97">
        <v>1</v>
      </c>
      <c r="BF226" s="38">
        <v>1</v>
      </c>
      <c r="BG226" s="40">
        <f t="shared" si="95"/>
        <v>1</v>
      </c>
      <c r="BH226" s="94"/>
      <c r="BI226" s="94"/>
      <c r="BJ226" s="94"/>
      <c r="BK226" s="40">
        <f t="shared" si="96"/>
        <v>1</v>
      </c>
      <c r="BL226" s="73"/>
      <c r="BM226" s="94">
        <v>1</v>
      </c>
      <c r="BO226" s="97">
        <v>1</v>
      </c>
      <c r="BP226" s="38">
        <v>1</v>
      </c>
      <c r="BQ226" s="40">
        <f t="shared" si="97"/>
        <v>1</v>
      </c>
      <c r="BR226" s="94">
        <v>1</v>
      </c>
      <c r="BS226" s="94">
        <v>1</v>
      </c>
      <c r="BT226" s="94">
        <v>1</v>
      </c>
      <c r="BU226" s="40">
        <f t="shared" si="98"/>
        <v>1</v>
      </c>
      <c r="BV226" s="82">
        <v>1</v>
      </c>
      <c r="BW226" s="94">
        <v>1</v>
      </c>
      <c r="BX226" s="48"/>
      <c r="BY226" s="97">
        <v>1</v>
      </c>
      <c r="BZ226" s="48">
        <v>1</v>
      </c>
      <c r="CA226" s="40">
        <f t="shared" si="99"/>
        <v>1</v>
      </c>
      <c r="CB226" s="94">
        <v>1</v>
      </c>
      <c r="CC226" s="94">
        <v>1</v>
      </c>
      <c r="CD226" s="94">
        <v>1</v>
      </c>
      <c r="CE226" s="40">
        <f t="shared" si="100"/>
        <v>1</v>
      </c>
      <c r="CF226" s="73"/>
      <c r="CG226" s="41">
        <f t="shared" si="101"/>
        <v>7955.9</v>
      </c>
      <c r="CH226" s="41">
        <f t="shared" si="102"/>
        <v>217467367.5916667</v>
      </c>
      <c r="CI226" s="41">
        <f t="shared" si="103"/>
        <v>13139773.045916665</v>
      </c>
      <c r="CJ226" s="41">
        <f t="shared" si="104"/>
        <v>1087336.8379583335</v>
      </c>
      <c r="CK226" s="41">
        <f t="shared" si="105"/>
        <v>145997.47828796293</v>
      </c>
      <c r="CL226" s="68">
        <f t="shared" si="106"/>
        <v>1227887.6749999998</v>
      </c>
      <c r="CM226" s="41">
        <f t="shared" si="107"/>
        <v>225123.99249999999</v>
      </c>
      <c r="CN226" s="41" t="str">
        <f t="shared" si="115"/>
        <v/>
      </c>
      <c r="CO226" s="39">
        <f t="shared" si="108"/>
        <v>490048471125</v>
      </c>
      <c r="CP226" s="78">
        <f t="shared" si="109"/>
        <v>0.22493516981545403</v>
      </c>
      <c r="CQ226" s="38">
        <f t="shared" si="110"/>
        <v>0</v>
      </c>
      <c r="CR226" s="38">
        <f t="shared" si="111"/>
        <v>0</v>
      </c>
      <c r="CT226" s="38">
        <f t="shared" si="112"/>
        <v>0</v>
      </c>
      <c r="CU226" s="38">
        <f t="shared" si="113"/>
        <v>355</v>
      </c>
      <c r="CV226" s="118">
        <f t="shared" si="116"/>
        <v>3.6144578313253009</v>
      </c>
      <c r="CW226" s="118">
        <f t="shared" si="117"/>
        <v>0.50036289737262296</v>
      </c>
      <c r="CZ226" s="118">
        <f t="shared" si="118"/>
        <v>1.1195897775821431</v>
      </c>
      <c r="DE226" s="125">
        <f t="shared" si="119"/>
        <v>0.90992969508953903</v>
      </c>
    </row>
    <row r="227" spans="1:109" s="38" customFormat="1" x14ac:dyDescent="0.25">
      <c r="A227" s="38">
        <v>224</v>
      </c>
      <c r="B227" s="38" t="s">
        <v>565</v>
      </c>
      <c r="E227" s="38" t="s">
        <v>565</v>
      </c>
      <c r="F227" s="120" t="s">
        <v>171</v>
      </c>
      <c r="G227" s="118" t="s">
        <v>630</v>
      </c>
      <c r="H227" s="38">
        <v>180</v>
      </c>
      <c r="I227" s="38">
        <v>180</v>
      </c>
      <c r="J227" s="38">
        <v>400</v>
      </c>
      <c r="K227" s="38">
        <v>13.5</v>
      </c>
      <c r="L227" s="38">
        <v>13.5</v>
      </c>
      <c r="M227" s="38">
        <v>8.3000000000000007</v>
      </c>
      <c r="N227" s="38">
        <v>0</v>
      </c>
      <c r="O227" s="38">
        <v>0</v>
      </c>
      <c r="P227" s="163">
        <v>31581.862840128888</v>
      </c>
      <c r="Q227" s="39">
        <f t="shared" si="120"/>
        <v>1</v>
      </c>
      <c r="R227" s="40">
        <f t="shared" si="92"/>
        <v>2.2222222222222223</v>
      </c>
      <c r="S227" s="40">
        <f t="shared" si="93"/>
        <v>1</v>
      </c>
      <c r="T227" s="120" t="s">
        <v>208</v>
      </c>
      <c r="W227" s="118">
        <v>1</v>
      </c>
      <c r="X227" s="38">
        <v>0</v>
      </c>
      <c r="Y227" s="38">
        <v>0</v>
      </c>
      <c r="Z227" s="94">
        <v>106.89448591081057</v>
      </c>
      <c r="AA227" s="125">
        <v>0</v>
      </c>
      <c r="AB227" s="125">
        <v>0</v>
      </c>
      <c r="AE227" s="38">
        <v>20</v>
      </c>
      <c r="AF227" s="138">
        <v>355</v>
      </c>
      <c r="AG227" s="124">
        <v>210000</v>
      </c>
      <c r="AH227" s="94">
        <v>5.6441999999999997</v>
      </c>
      <c r="AI227" s="97">
        <v>2.0767127695816208</v>
      </c>
      <c r="AJ227" s="97">
        <v>12.97945480988513</v>
      </c>
      <c r="AK227" s="125">
        <v>3.81671</v>
      </c>
      <c r="AL227" s="121">
        <v>0.90992969508953903</v>
      </c>
      <c r="AM227" s="114">
        <v>0.14009682529603437</v>
      </c>
      <c r="AN227" s="118">
        <f t="shared" si="114"/>
        <v>0.12747826152463299</v>
      </c>
      <c r="AO227" s="114">
        <v>0.14445307692480497</v>
      </c>
      <c r="AP227" s="177">
        <v>0.76674108727760359</v>
      </c>
      <c r="AQ227" s="173">
        <v>2.5</v>
      </c>
      <c r="AR227" s="94">
        <v>1</v>
      </c>
      <c r="AT227" s="97">
        <v>1</v>
      </c>
      <c r="AU227" s="38">
        <v>1</v>
      </c>
      <c r="AW227" s="38">
        <v>0.89</v>
      </c>
      <c r="BA227" s="38">
        <f t="shared" si="94"/>
        <v>0.76674108727760359</v>
      </c>
      <c r="BB227" s="79"/>
      <c r="BC227" s="94">
        <v>1</v>
      </c>
      <c r="BD227" s="94"/>
      <c r="BE227" s="97">
        <v>1</v>
      </c>
      <c r="BF227" s="38">
        <v>1</v>
      </c>
      <c r="BG227" s="40">
        <f t="shared" si="95"/>
        <v>1</v>
      </c>
      <c r="BH227" s="94"/>
      <c r="BI227" s="94"/>
      <c r="BJ227" s="94"/>
      <c r="BK227" s="40">
        <f t="shared" si="96"/>
        <v>1</v>
      </c>
      <c r="BL227" s="73"/>
      <c r="BM227" s="94">
        <v>1</v>
      </c>
      <c r="BO227" s="97">
        <v>1</v>
      </c>
      <c r="BP227" s="38">
        <v>1</v>
      </c>
      <c r="BQ227" s="40">
        <f t="shared" si="97"/>
        <v>1</v>
      </c>
      <c r="BR227" s="94">
        <v>1</v>
      </c>
      <c r="BS227" s="94">
        <v>1</v>
      </c>
      <c r="BT227" s="94">
        <v>1</v>
      </c>
      <c r="BU227" s="40">
        <f t="shared" si="98"/>
        <v>1</v>
      </c>
      <c r="BV227" s="82">
        <v>1</v>
      </c>
      <c r="BW227" s="94">
        <v>1</v>
      </c>
      <c r="BX227" s="48"/>
      <c r="BY227" s="97">
        <v>1</v>
      </c>
      <c r="BZ227" s="48">
        <v>1</v>
      </c>
      <c r="CA227" s="40">
        <f t="shared" si="99"/>
        <v>1</v>
      </c>
      <c r="CB227" s="94">
        <v>1</v>
      </c>
      <c r="CC227" s="94">
        <v>1</v>
      </c>
      <c r="CD227" s="94">
        <v>1</v>
      </c>
      <c r="CE227" s="40">
        <f t="shared" si="100"/>
        <v>1</v>
      </c>
      <c r="CF227" s="73"/>
      <c r="CG227" s="41">
        <f t="shared" si="101"/>
        <v>7955.9</v>
      </c>
      <c r="CH227" s="41">
        <f t="shared" si="102"/>
        <v>217467367.5916667</v>
      </c>
      <c r="CI227" s="41">
        <f t="shared" si="103"/>
        <v>13139773.045916665</v>
      </c>
      <c r="CJ227" s="41">
        <f t="shared" si="104"/>
        <v>1087336.8379583335</v>
      </c>
      <c r="CK227" s="41">
        <f t="shared" si="105"/>
        <v>145997.47828796293</v>
      </c>
      <c r="CL227" s="68">
        <f t="shared" si="106"/>
        <v>1227887.6749999998</v>
      </c>
      <c r="CM227" s="41">
        <f t="shared" si="107"/>
        <v>225123.99249999999</v>
      </c>
      <c r="CN227" s="41" t="str">
        <f t="shared" si="115"/>
        <v/>
      </c>
      <c r="CO227" s="39">
        <f t="shared" si="108"/>
        <v>490048471125</v>
      </c>
      <c r="CP227" s="78">
        <f t="shared" si="109"/>
        <v>0.14445307692480497</v>
      </c>
      <c r="CQ227" s="38">
        <f t="shared" si="110"/>
        <v>0</v>
      </c>
      <c r="CR227" s="38">
        <f t="shared" si="111"/>
        <v>0</v>
      </c>
      <c r="CT227" s="38">
        <f t="shared" si="112"/>
        <v>0</v>
      </c>
      <c r="CU227" s="38">
        <f t="shared" si="113"/>
        <v>355</v>
      </c>
      <c r="CV227" s="118">
        <f t="shared" si="116"/>
        <v>3.6144578313253009</v>
      </c>
      <c r="CW227" s="118">
        <f t="shared" si="117"/>
        <v>0.50036289737262296</v>
      </c>
      <c r="CZ227" s="118">
        <f t="shared" si="118"/>
        <v>1.1331585102993571</v>
      </c>
      <c r="DE227" s="125">
        <f t="shared" si="119"/>
        <v>0.90992969508953903</v>
      </c>
    </row>
    <row r="228" spans="1:109" s="38" customFormat="1" x14ac:dyDescent="0.25">
      <c r="A228" s="38">
        <v>225</v>
      </c>
      <c r="B228" s="38" t="s">
        <v>566</v>
      </c>
      <c r="E228" s="38" t="s">
        <v>566</v>
      </c>
      <c r="F228" s="120" t="s">
        <v>171</v>
      </c>
      <c r="G228" s="118" t="s">
        <v>630</v>
      </c>
      <c r="H228" s="38">
        <v>180</v>
      </c>
      <c r="I228" s="38">
        <v>180</v>
      </c>
      <c r="J228" s="38">
        <v>400</v>
      </c>
      <c r="K228" s="38">
        <v>13.5</v>
      </c>
      <c r="L228" s="38">
        <v>13.5</v>
      </c>
      <c r="M228" s="38">
        <v>5.8</v>
      </c>
      <c r="N228" s="38">
        <v>0</v>
      </c>
      <c r="O228" s="38">
        <v>0</v>
      </c>
      <c r="P228" s="163">
        <v>3932.0296602456101</v>
      </c>
      <c r="Q228" s="39">
        <f t="shared" si="120"/>
        <v>2</v>
      </c>
      <c r="R228" s="40">
        <f t="shared" si="92"/>
        <v>2.2222222222222223</v>
      </c>
      <c r="S228" s="40">
        <f t="shared" si="93"/>
        <v>1</v>
      </c>
      <c r="T228" s="120" t="s">
        <v>208</v>
      </c>
      <c r="W228" s="118">
        <v>1</v>
      </c>
      <c r="X228" s="38">
        <v>0</v>
      </c>
      <c r="Y228" s="38">
        <v>0</v>
      </c>
      <c r="Z228" s="94">
        <v>676.14766880006221</v>
      </c>
      <c r="AA228" s="125">
        <v>0</v>
      </c>
      <c r="AB228" s="125">
        <v>0</v>
      </c>
      <c r="AE228" s="38">
        <v>20</v>
      </c>
      <c r="AF228" s="138">
        <v>355</v>
      </c>
      <c r="AG228" s="124">
        <v>210000</v>
      </c>
      <c r="AH228" s="94">
        <v>3.0047999999999999</v>
      </c>
      <c r="AI228" s="97">
        <v>30.563538743093631</v>
      </c>
      <c r="AJ228" s="97">
        <v>2.750718486878426</v>
      </c>
      <c r="AK228" s="125">
        <v>3.1785600000000001</v>
      </c>
      <c r="AL228" s="121">
        <v>0.8869245612332064</v>
      </c>
      <c r="AM228" s="114">
        <v>1.0355826166921527</v>
      </c>
      <c r="AN228" s="118">
        <f t="shared" si="114"/>
        <v>0.9184836579304233</v>
      </c>
      <c r="AO228" s="114">
        <v>0.8619780613222221</v>
      </c>
      <c r="AP228" s="177">
        <v>1.0499309212385566</v>
      </c>
      <c r="AQ228" s="173">
        <v>0.3</v>
      </c>
      <c r="AR228" s="94">
        <v>1</v>
      </c>
      <c r="AT228" s="97">
        <v>1</v>
      </c>
      <c r="AU228" s="38">
        <v>1</v>
      </c>
      <c r="AW228" s="38">
        <v>0.89</v>
      </c>
      <c r="BA228" s="38">
        <f t="shared" si="94"/>
        <v>1.0499309212385566</v>
      </c>
      <c r="BB228" s="79"/>
      <c r="BC228" s="94">
        <v>1</v>
      </c>
      <c r="BD228" s="94"/>
      <c r="BE228" s="97">
        <v>1</v>
      </c>
      <c r="BF228" s="38">
        <v>1</v>
      </c>
      <c r="BG228" s="40">
        <f t="shared" si="95"/>
        <v>1</v>
      </c>
      <c r="BH228" s="94"/>
      <c r="BI228" s="94"/>
      <c r="BJ228" s="94"/>
      <c r="BK228" s="40">
        <f t="shared" si="96"/>
        <v>1</v>
      </c>
      <c r="BL228" s="73"/>
      <c r="BM228" s="94">
        <v>1</v>
      </c>
      <c r="BO228" s="97">
        <v>1</v>
      </c>
      <c r="BP228" s="38">
        <v>1</v>
      </c>
      <c r="BQ228" s="40">
        <f t="shared" si="97"/>
        <v>1</v>
      </c>
      <c r="BR228" s="94">
        <v>1</v>
      </c>
      <c r="BS228" s="94">
        <v>1</v>
      </c>
      <c r="BT228" s="94">
        <v>1</v>
      </c>
      <c r="BU228" s="40">
        <f t="shared" si="98"/>
        <v>1</v>
      </c>
      <c r="BV228" s="82">
        <v>1</v>
      </c>
      <c r="BW228" s="94">
        <v>1</v>
      </c>
      <c r="BX228" s="48"/>
      <c r="BY228" s="97">
        <v>1</v>
      </c>
      <c r="BZ228" s="48">
        <v>1</v>
      </c>
      <c r="CA228" s="40">
        <f t="shared" si="99"/>
        <v>1</v>
      </c>
      <c r="CB228" s="94">
        <v>1</v>
      </c>
      <c r="CC228" s="94">
        <v>1</v>
      </c>
      <c r="CD228" s="94">
        <v>1</v>
      </c>
      <c r="CE228" s="40">
        <f t="shared" si="100"/>
        <v>1</v>
      </c>
      <c r="CF228" s="73"/>
      <c r="CG228" s="41">
        <f t="shared" si="101"/>
        <v>7023.4</v>
      </c>
      <c r="CH228" s="41">
        <f t="shared" si="102"/>
        <v>206655884.88333336</v>
      </c>
      <c r="CI228" s="41">
        <f t="shared" si="103"/>
        <v>13128064.731333332</v>
      </c>
      <c r="CJ228" s="41">
        <f t="shared" si="104"/>
        <v>1033279.4244166667</v>
      </c>
      <c r="CK228" s="41">
        <f t="shared" si="105"/>
        <v>145867.38590370369</v>
      </c>
      <c r="CL228" s="68">
        <f t="shared" si="106"/>
        <v>1140932.0499999998</v>
      </c>
      <c r="CM228" s="41">
        <f t="shared" si="107"/>
        <v>221836.93</v>
      </c>
      <c r="CN228" s="41" t="str">
        <f t="shared" si="115"/>
        <v/>
      </c>
      <c r="CO228" s="39">
        <f t="shared" si="108"/>
        <v>490048471125</v>
      </c>
      <c r="CP228" s="78">
        <f t="shared" si="109"/>
        <v>0.8619780613222221</v>
      </c>
      <c r="CQ228" s="38">
        <f t="shared" si="110"/>
        <v>0</v>
      </c>
      <c r="CR228" s="38">
        <f t="shared" si="111"/>
        <v>0</v>
      </c>
      <c r="CT228" s="38">
        <f t="shared" si="112"/>
        <v>0</v>
      </c>
      <c r="CU228" s="38">
        <f t="shared" si="113"/>
        <v>355</v>
      </c>
      <c r="CV228" s="118">
        <f t="shared" si="116"/>
        <v>5.1724137931034484</v>
      </c>
      <c r="CW228" s="118">
        <f t="shared" si="117"/>
        <v>0.95778834720570749</v>
      </c>
      <c r="CZ228" s="118">
        <f t="shared" si="118"/>
        <v>0.93847947525215347</v>
      </c>
      <c r="DE228" s="125">
        <f t="shared" si="119"/>
        <v>0.8869245612332064</v>
      </c>
    </row>
    <row r="229" spans="1:109" s="38" customFormat="1" x14ac:dyDescent="0.25">
      <c r="A229" s="38">
        <v>226</v>
      </c>
      <c r="B229" s="38" t="s">
        <v>567</v>
      </c>
      <c r="E229" s="38" t="s">
        <v>567</v>
      </c>
      <c r="F229" s="120" t="s">
        <v>171</v>
      </c>
      <c r="G229" s="118" t="s">
        <v>630</v>
      </c>
      <c r="H229" s="38">
        <v>180</v>
      </c>
      <c r="I229" s="38">
        <v>180</v>
      </c>
      <c r="J229" s="38">
        <v>400</v>
      </c>
      <c r="K229" s="38">
        <v>13.5</v>
      </c>
      <c r="L229" s="38">
        <v>13.5</v>
      </c>
      <c r="M229" s="38">
        <v>5.8</v>
      </c>
      <c r="N229" s="38">
        <v>0</v>
      </c>
      <c r="O229" s="38">
        <v>0</v>
      </c>
      <c r="P229" s="163">
        <v>6553.3827670760165</v>
      </c>
      <c r="Q229" s="39">
        <f t="shared" si="120"/>
        <v>2</v>
      </c>
      <c r="R229" s="40">
        <f t="shared" si="92"/>
        <v>2.2222222222222223</v>
      </c>
      <c r="S229" s="40">
        <f t="shared" si="93"/>
        <v>1</v>
      </c>
      <c r="T229" s="120" t="s">
        <v>208</v>
      </c>
      <c r="W229" s="118">
        <v>1</v>
      </c>
      <c r="X229" s="38">
        <v>0</v>
      </c>
      <c r="Y229" s="38">
        <v>0</v>
      </c>
      <c r="Z229" s="94">
        <v>600.52441048236062</v>
      </c>
      <c r="AA229" s="125">
        <v>0</v>
      </c>
      <c r="AB229" s="125">
        <v>0</v>
      </c>
      <c r="AE229" s="38">
        <v>20</v>
      </c>
      <c r="AF229" s="138">
        <v>355</v>
      </c>
      <c r="AG229" s="124">
        <v>210000</v>
      </c>
      <c r="AH229" s="94">
        <v>3.0047999999999999</v>
      </c>
      <c r="AI229" s="97">
        <v>11.987293017388019</v>
      </c>
      <c r="AJ229" s="97">
        <v>2.9968232543470044</v>
      </c>
      <c r="AK229" s="125">
        <v>3.24587</v>
      </c>
      <c r="AL229" s="121">
        <v>0.8869245612332064</v>
      </c>
      <c r="AM229" s="114">
        <v>0.89159307597479887</v>
      </c>
      <c r="AN229" s="118">
        <f t="shared" si="114"/>
        <v>0.79077579770751338</v>
      </c>
      <c r="AO229" s="114">
        <v>0.78178265582713236</v>
      </c>
      <c r="AP229" s="177">
        <v>1.0499309212385566</v>
      </c>
      <c r="AQ229" s="173">
        <v>0.5</v>
      </c>
      <c r="AR229" s="94">
        <v>1</v>
      </c>
      <c r="AT229" s="97">
        <v>1</v>
      </c>
      <c r="AU229" s="38">
        <v>1</v>
      </c>
      <c r="AW229" s="38">
        <v>0.89</v>
      </c>
      <c r="BA229" s="38">
        <f t="shared" si="94"/>
        <v>1.0499309212385566</v>
      </c>
      <c r="BB229" s="79"/>
      <c r="BC229" s="94">
        <v>1</v>
      </c>
      <c r="BD229" s="94"/>
      <c r="BE229" s="97">
        <v>1</v>
      </c>
      <c r="BF229" s="38">
        <v>1</v>
      </c>
      <c r="BG229" s="40">
        <f t="shared" si="95"/>
        <v>1</v>
      </c>
      <c r="BH229" s="94"/>
      <c r="BI229" s="94"/>
      <c r="BJ229" s="94"/>
      <c r="BK229" s="40">
        <f t="shared" si="96"/>
        <v>1</v>
      </c>
      <c r="BL229" s="73"/>
      <c r="BM229" s="94">
        <v>1</v>
      </c>
      <c r="BO229" s="97">
        <v>1</v>
      </c>
      <c r="BP229" s="38">
        <v>1</v>
      </c>
      <c r="BQ229" s="40">
        <f t="shared" si="97"/>
        <v>1</v>
      </c>
      <c r="BR229" s="94">
        <v>1</v>
      </c>
      <c r="BS229" s="94">
        <v>1</v>
      </c>
      <c r="BT229" s="94">
        <v>1</v>
      </c>
      <c r="BU229" s="40">
        <f t="shared" si="98"/>
        <v>1</v>
      </c>
      <c r="BV229" s="82">
        <v>1</v>
      </c>
      <c r="BW229" s="94">
        <v>1</v>
      </c>
      <c r="BX229" s="48"/>
      <c r="BY229" s="97">
        <v>1</v>
      </c>
      <c r="BZ229" s="48">
        <v>1</v>
      </c>
      <c r="CA229" s="40">
        <f t="shared" si="99"/>
        <v>1</v>
      </c>
      <c r="CB229" s="94">
        <v>1</v>
      </c>
      <c r="CC229" s="94">
        <v>1</v>
      </c>
      <c r="CD229" s="94">
        <v>1</v>
      </c>
      <c r="CE229" s="40">
        <f t="shared" si="100"/>
        <v>1</v>
      </c>
      <c r="CF229" s="73"/>
      <c r="CG229" s="41">
        <f t="shared" si="101"/>
        <v>7023.4</v>
      </c>
      <c r="CH229" s="41">
        <f t="shared" si="102"/>
        <v>206655884.88333336</v>
      </c>
      <c r="CI229" s="41">
        <f t="shared" si="103"/>
        <v>13128064.731333332</v>
      </c>
      <c r="CJ229" s="41">
        <f t="shared" si="104"/>
        <v>1033279.4244166667</v>
      </c>
      <c r="CK229" s="41">
        <f t="shared" si="105"/>
        <v>145867.38590370369</v>
      </c>
      <c r="CL229" s="68">
        <f t="shared" si="106"/>
        <v>1140932.0499999998</v>
      </c>
      <c r="CM229" s="41">
        <f t="shared" si="107"/>
        <v>221836.93</v>
      </c>
      <c r="CN229" s="41" t="str">
        <f t="shared" si="115"/>
        <v/>
      </c>
      <c r="CO229" s="39">
        <f t="shared" si="108"/>
        <v>490048471125</v>
      </c>
      <c r="CP229" s="78">
        <f t="shared" si="109"/>
        <v>0.78178265582713236</v>
      </c>
      <c r="CQ229" s="38">
        <f t="shared" si="110"/>
        <v>0</v>
      </c>
      <c r="CR229" s="38">
        <f t="shared" si="111"/>
        <v>0</v>
      </c>
      <c r="CT229" s="38">
        <f t="shared" si="112"/>
        <v>0</v>
      </c>
      <c r="CU229" s="38">
        <f t="shared" si="113"/>
        <v>355</v>
      </c>
      <c r="CV229" s="118">
        <f t="shared" si="116"/>
        <v>5.1724137931034484</v>
      </c>
      <c r="CW229" s="118">
        <f t="shared" si="117"/>
        <v>0.95778834720570749</v>
      </c>
      <c r="CZ229" s="118">
        <f t="shared" si="118"/>
        <v>0.98862744420548476</v>
      </c>
      <c r="DE229" s="125">
        <f t="shared" si="119"/>
        <v>0.8869245612332064</v>
      </c>
    </row>
    <row r="230" spans="1:109" s="38" customFormat="1" x14ac:dyDescent="0.25">
      <c r="A230" s="38">
        <v>227</v>
      </c>
      <c r="B230" s="38" t="s">
        <v>568</v>
      </c>
      <c r="E230" s="38" t="s">
        <v>568</v>
      </c>
      <c r="F230" s="120" t="s">
        <v>171</v>
      </c>
      <c r="G230" s="118" t="s">
        <v>630</v>
      </c>
      <c r="H230" s="38">
        <v>180</v>
      </c>
      <c r="I230" s="38">
        <v>180</v>
      </c>
      <c r="J230" s="38">
        <v>400</v>
      </c>
      <c r="K230" s="38">
        <v>13.5</v>
      </c>
      <c r="L230" s="38">
        <v>13.5</v>
      </c>
      <c r="M230" s="38">
        <v>5.8</v>
      </c>
      <c r="N230" s="38">
        <v>0</v>
      </c>
      <c r="O230" s="38">
        <v>0</v>
      </c>
      <c r="P230" s="163">
        <v>9830.0741506140257</v>
      </c>
      <c r="Q230" s="39">
        <f t="shared" si="120"/>
        <v>2</v>
      </c>
      <c r="R230" s="40">
        <f t="shared" si="92"/>
        <v>2.2222222222222223</v>
      </c>
      <c r="S230" s="40">
        <f t="shared" si="93"/>
        <v>1</v>
      </c>
      <c r="T230" s="120" t="s">
        <v>208</v>
      </c>
      <c r="W230" s="118">
        <v>1</v>
      </c>
      <c r="X230" s="38">
        <v>0</v>
      </c>
      <c r="Y230" s="38">
        <v>0</v>
      </c>
      <c r="Z230" s="94">
        <v>494.05672050164657</v>
      </c>
      <c r="AA230" s="125">
        <v>0</v>
      </c>
      <c r="AB230" s="125">
        <v>0</v>
      </c>
      <c r="AE230" s="38">
        <v>20</v>
      </c>
      <c r="AF230" s="138">
        <v>355</v>
      </c>
      <c r="AG230" s="124">
        <v>210000</v>
      </c>
      <c r="AH230" s="94">
        <v>3.0047999999999999</v>
      </c>
      <c r="AI230" s="97">
        <v>6.0623223682733851</v>
      </c>
      <c r="AJ230" s="97">
        <v>3.4100563321537787</v>
      </c>
      <c r="AK230" s="125">
        <v>3.4650099999999999</v>
      </c>
      <c r="AL230" s="121">
        <v>0.8869245612332064</v>
      </c>
      <c r="AM230" s="114">
        <v>0.72668518980152996</v>
      </c>
      <c r="AN230" s="118">
        <f t="shared" si="114"/>
        <v>0.64451494311939128</v>
      </c>
      <c r="AO230" s="114">
        <v>0.68660276376130591</v>
      </c>
      <c r="AP230" s="177">
        <v>1.0499309212385566</v>
      </c>
      <c r="AQ230" s="173">
        <v>0.75</v>
      </c>
      <c r="AR230" s="94">
        <v>1</v>
      </c>
      <c r="AT230" s="97">
        <v>1</v>
      </c>
      <c r="AU230" s="38">
        <v>1</v>
      </c>
      <c r="AW230" s="38">
        <v>0.89</v>
      </c>
      <c r="BA230" s="38">
        <f t="shared" si="94"/>
        <v>1.0499309212385566</v>
      </c>
      <c r="BB230" s="79"/>
      <c r="BC230" s="94">
        <v>1</v>
      </c>
      <c r="BD230" s="94"/>
      <c r="BE230" s="97">
        <v>1</v>
      </c>
      <c r="BF230" s="38">
        <v>1</v>
      </c>
      <c r="BG230" s="40">
        <f t="shared" si="95"/>
        <v>1</v>
      </c>
      <c r="BH230" s="94"/>
      <c r="BI230" s="94"/>
      <c r="BJ230" s="94"/>
      <c r="BK230" s="40">
        <f t="shared" si="96"/>
        <v>1</v>
      </c>
      <c r="BL230" s="73"/>
      <c r="BM230" s="94">
        <v>1</v>
      </c>
      <c r="BO230" s="97">
        <v>1</v>
      </c>
      <c r="BP230" s="38">
        <v>1</v>
      </c>
      <c r="BQ230" s="40">
        <f t="shared" si="97"/>
        <v>1</v>
      </c>
      <c r="BR230" s="94">
        <v>1</v>
      </c>
      <c r="BS230" s="94">
        <v>1</v>
      </c>
      <c r="BT230" s="94">
        <v>1</v>
      </c>
      <c r="BU230" s="40">
        <f t="shared" si="98"/>
        <v>1</v>
      </c>
      <c r="BV230" s="82">
        <v>1</v>
      </c>
      <c r="BW230" s="94">
        <v>1</v>
      </c>
      <c r="BX230" s="48"/>
      <c r="BY230" s="97">
        <v>1</v>
      </c>
      <c r="BZ230" s="48">
        <v>1</v>
      </c>
      <c r="CA230" s="40">
        <f t="shared" si="99"/>
        <v>1</v>
      </c>
      <c r="CB230" s="94">
        <v>1</v>
      </c>
      <c r="CC230" s="94">
        <v>1</v>
      </c>
      <c r="CD230" s="94">
        <v>1</v>
      </c>
      <c r="CE230" s="40">
        <f t="shared" si="100"/>
        <v>1</v>
      </c>
      <c r="CF230" s="73"/>
      <c r="CG230" s="41">
        <f t="shared" si="101"/>
        <v>7023.4</v>
      </c>
      <c r="CH230" s="41">
        <f t="shared" si="102"/>
        <v>206655884.88333336</v>
      </c>
      <c r="CI230" s="41">
        <f t="shared" si="103"/>
        <v>13128064.731333332</v>
      </c>
      <c r="CJ230" s="41">
        <f t="shared" si="104"/>
        <v>1033279.4244166667</v>
      </c>
      <c r="CK230" s="41">
        <f t="shared" si="105"/>
        <v>145867.38590370369</v>
      </c>
      <c r="CL230" s="68">
        <f t="shared" si="106"/>
        <v>1140932.0499999998</v>
      </c>
      <c r="CM230" s="41">
        <f t="shared" si="107"/>
        <v>221836.93</v>
      </c>
      <c r="CN230" s="41" t="str">
        <f t="shared" si="115"/>
        <v/>
      </c>
      <c r="CO230" s="39">
        <f t="shared" si="108"/>
        <v>490048471125</v>
      </c>
      <c r="CP230" s="78">
        <f t="shared" si="109"/>
        <v>0.68660276376130591</v>
      </c>
      <c r="CQ230" s="38">
        <f t="shared" si="110"/>
        <v>0</v>
      </c>
      <c r="CR230" s="38">
        <f t="shared" si="111"/>
        <v>0</v>
      </c>
      <c r="CT230" s="38">
        <f t="shared" si="112"/>
        <v>0</v>
      </c>
      <c r="CU230" s="38">
        <f t="shared" si="113"/>
        <v>355</v>
      </c>
      <c r="CV230" s="118">
        <f t="shared" si="116"/>
        <v>5.1724137931034484</v>
      </c>
      <c r="CW230" s="118">
        <f t="shared" si="117"/>
        <v>0.95778834720570749</v>
      </c>
      <c r="CZ230" s="118">
        <f t="shared" si="118"/>
        <v>1.0653015435735493</v>
      </c>
      <c r="DE230" s="125">
        <f t="shared" si="119"/>
        <v>0.8869245612332064</v>
      </c>
    </row>
    <row r="231" spans="1:109" s="38" customFormat="1" x14ac:dyDescent="0.25">
      <c r="A231" s="38">
        <v>228</v>
      </c>
      <c r="B231" s="38" t="s">
        <v>569</v>
      </c>
      <c r="E231" s="38" t="s">
        <v>569</v>
      </c>
      <c r="F231" s="120" t="s">
        <v>171</v>
      </c>
      <c r="G231" s="118" t="s">
        <v>630</v>
      </c>
      <c r="H231" s="38">
        <v>180</v>
      </c>
      <c r="I231" s="38">
        <v>180</v>
      </c>
      <c r="J231" s="38">
        <v>400</v>
      </c>
      <c r="K231" s="38">
        <v>13.5</v>
      </c>
      <c r="L231" s="38">
        <v>13.5</v>
      </c>
      <c r="M231" s="38">
        <v>5.8</v>
      </c>
      <c r="N231" s="38">
        <v>0</v>
      </c>
      <c r="O231" s="38">
        <v>0</v>
      </c>
      <c r="P231" s="163">
        <v>13106.765534152033</v>
      </c>
      <c r="Q231" s="39">
        <f t="shared" si="120"/>
        <v>2</v>
      </c>
      <c r="R231" s="40">
        <f t="shared" si="92"/>
        <v>2.2222222222222223</v>
      </c>
      <c r="S231" s="40">
        <f t="shared" si="93"/>
        <v>1</v>
      </c>
      <c r="T231" s="120" t="s">
        <v>208</v>
      </c>
      <c r="W231" s="118">
        <v>1</v>
      </c>
      <c r="X231" s="38">
        <v>0</v>
      </c>
      <c r="Y231" s="38">
        <v>0</v>
      </c>
      <c r="Z231" s="94">
        <v>384.63821604296919</v>
      </c>
      <c r="AA231" s="125">
        <v>0</v>
      </c>
      <c r="AB231" s="125">
        <v>0</v>
      </c>
      <c r="AE231" s="38">
        <v>20</v>
      </c>
      <c r="AF231" s="138">
        <v>355</v>
      </c>
      <c r="AG231" s="124">
        <v>210000</v>
      </c>
      <c r="AH231" s="94">
        <v>3.0047999999999999</v>
      </c>
      <c r="AI231" s="97">
        <v>4.0214773091146512</v>
      </c>
      <c r="AJ231" s="97">
        <v>4.0214773091146503</v>
      </c>
      <c r="AK231" s="125">
        <v>3.9944299999999999</v>
      </c>
      <c r="AL231" s="121">
        <v>0.8869245612332064</v>
      </c>
      <c r="AM231" s="114">
        <v>0.63365393015468008</v>
      </c>
      <c r="AN231" s="118">
        <f t="shared" si="114"/>
        <v>0.5620032339761365</v>
      </c>
      <c r="AO231" s="114">
        <v>0.61621389957535011</v>
      </c>
      <c r="AP231" s="177">
        <v>1.0499309212385566</v>
      </c>
      <c r="AQ231" s="173">
        <v>1</v>
      </c>
      <c r="AR231" s="94">
        <v>1</v>
      </c>
      <c r="AT231" s="97">
        <v>1</v>
      </c>
      <c r="AU231" s="38">
        <v>1</v>
      </c>
      <c r="AW231" s="38">
        <v>0.89</v>
      </c>
      <c r="BA231" s="38">
        <f t="shared" si="94"/>
        <v>1.0499309212385566</v>
      </c>
      <c r="BB231" s="79"/>
      <c r="BC231" s="94">
        <v>1</v>
      </c>
      <c r="BD231" s="94"/>
      <c r="BE231" s="97">
        <v>1</v>
      </c>
      <c r="BF231" s="38">
        <v>1</v>
      </c>
      <c r="BG231" s="40">
        <f t="shared" si="95"/>
        <v>1</v>
      </c>
      <c r="BH231" s="94"/>
      <c r="BI231" s="94"/>
      <c r="BJ231" s="94"/>
      <c r="BK231" s="40">
        <f t="shared" si="96"/>
        <v>1</v>
      </c>
      <c r="BL231" s="73"/>
      <c r="BM231" s="94">
        <v>1</v>
      </c>
      <c r="BO231" s="97">
        <v>1</v>
      </c>
      <c r="BP231" s="38">
        <v>1</v>
      </c>
      <c r="BQ231" s="40">
        <f t="shared" si="97"/>
        <v>1</v>
      </c>
      <c r="BR231" s="94">
        <v>1</v>
      </c>
      <c r="BS231" s="94">
        <v>1</v>
      </c>
      <c r="BT231" s="94">
        <v>1</v>
      </c>
      <c r="BU231" s="40">
        <f t="shared" si="98"/>
        <v>1</v>
      </c>
      <c r="BV231" s="82">
        <v>1</v>
      </c>
      <c r="BW231" s="94">
        <v>1</v>
      </c>
      <c r="BX231" s="48"/>
      <c r="BY231" s="97">
        <v>1</v>
      </c>
      <c r="BZ231" s="48">
        <v>1</v>
      </c>
      <c r="CA231" s="40">
        <f t="shared" si="99"/>
        <v>1</v>
      </c>
      <c r="CB231" s="94">
        <v>1</v>
      </c>
      <c r="CC231" s="94">
        <v>1</v>
      </c>
      <c r="CD231" s="94">
        <v>1</v>
      </c>
      <c r="CE231" s="40">
        <f t="shared" si="100"/>
        <v>1</v>
      </c>
      <c r="CF231" s="73"/>
      <c r="CG231" s="41">
        <f t="shared" si="101"/>
        <v>7023.4</v>
      </c>
      <c r="CH231" s="41">
        <f t="shared" si="102"/>
        <v>206655884.88333336</v>
      </c>
      <c r="CI231" s="41">
        <f t="shared" si="103"/>
        <v>13128064.731333332</v>
      </c>
      <c r="CJ231" s="41">
        <f t="shared" si="104"/>
        <v>1033279.4244166667</v>
      </c>
      <c r="CK231" s="41">
        <f t="shared" si="105"/>
        <v>145867.38590370369</v>
      </c>
      <c r="CL231" s="68">
        <f t="shared" si="106"/>
        <v>1140932.0499999998</v>
      </c>
      <c r="CM231" s="41">
        <f t="shared" si="107"/>
        <v>221836.93</v>
      </c>
      <c r="CN231" s="41" t="str">
        <f t="shared" si="115"/>
        <v/>
      </c>
      <c r="CO231" s="39">
        <f t="shared" si="108"/>
        <v>490048471125</v>
      </c>
      <c r="CP231" s="78">
        <f t="shared" si="109"/>
        <v>0.61621389957535011</v>
      </c>
      <c r="CQ231" s="38">
        <f t="shared" si="110"/>
        <v>0</v>
      </c>
      <c r="CR231" s="38">
        <f t="shared" si="111"/>
        <v>0</v>
      </c>
      <c r="CT231" s="38">
        <f t="shared" si="112"/>
        <v>0</v>
      </c>
      <c r="CU231" s="38">
        <f t="shared" si="113"/>
        <v>355</v>
      </c>
      <c r="CV231" s="118">
        <f t="shared" si="116"/>
        <v>5.1724137931034484</v>
      </c>
      <c r="CW231" s="118">
        <f t="shared" si="117"/>
        <v>0.95778834720570749</v>
      </c>
      <c r="CZ231" s="118">
        <f t="shared" si="118"/>
        <v>1.0964597040050403</v>
      </c>
      <c r="DE231" s="125">
        <f t="shared" si="119"/>
        <v>0.8869245612332064</v>
      </c>
    </row>
    <row r="232" spans="1:109" s="38" customFormat="1" x14ac:dyDescent="0.25">
      <c r="A232" s="38">
        <v>229</v>
      </c>
      <c r="B232" s="38" t="s">
        <v>570</v>
      </c>
      <c r="E232" s="38" t="s">
        <v>570</v>
      </c>
      <c r="F232" s="120" t="s">
        <v>171</v>
      </c>
      <c r="G232" s="118" t="s">
        <v>630</v>
      </c>
      <c r="H232" s="38">
        <v>180</v>
      </c>
      <c r="I232" s="38">
        <v>180</v>
      </c>
      <c r="J232" s="38">
        <v>400</v>
      </c>
      <c r="K232" s="38">
        <v>13.5</v>
      </c>
      <c r="L232" s="38">
        <v>13.5</v>
      </c>
      <c r="M232" s="38">
        <v>5.8</v>
      </c>
      <c r="N232" s="38">
        <v>0</v>
      </c>
      <c r="O232" s="38">
        <v>0</v>
      </c>
      <c r="P232" s="163">
        <v>17431.998160422205</v>
      </c>
      <c r="Q232" s="39">
        <f t="shared" si="120"/>
        <v>2</v>
      </c>
      <c r="R232" s="40">
        <f t="shared" si="92"/>
        <v>2.2222222222222223</v>
      </c>
      <c r="S232" s="40">
        <f t="shared" si="93"/>
        <v>1</v>
      </c>
      <c r="T232" s="120" t="s">
        <v>208</v>
      </c>
      <c r="W232" s="118">
        <v>1</v>
      </c>
      <c r="X232" s="38">
        <v>0</v>
      </c>
      <c r="Y232" s="38">
        <v>0</v>
      </c>
      <c r="Z232" s="94">
        <v>268.13225434069517</v>
      </c>
      <c r="AA232" s="125">
        <v>0</v>
      </c>
      <c r="AB232" s="125">
        <v>0</v>
      </c>
      <c r="AE232" s="38">
        <v>20</v>
      </c>
      <c r="AF232" s="138">
        <v>355</v>
      </c>
      <c r="AG232" s="124">
        <v>210000</v>
      </c>
      <c r="AH232" s="94">
        <v>3.0047999999999999</v>
      </c>
      <c r="AI232" s="97">
        <v>2.9655073134170533</v>
      </c>
      <c r="AJ232" s="97">
        <v>5.2456858867034244</v>
      </c>
      <c r="AK232" s="125">
        <v>4.3433200000000003</v>
      </c>
      <c r="AL232" s="121">
        <v>0.8869245612332064</v>
      </c>
      <c r="AM232" s="114">
        <v>0.47157828130748669</v>
      </c>
      <c r="AN232" s="118">
        <f t="shared" si="114"/>
        <v>0.41825436023575219</v>
      </c>
      <c r="AO232" s="114">
        <v>0.46708415085788796</v>
      </c>
      <c r="AP232" s="177">
        <v>1.0499309212385566</v>
      </c>
      <c r="AQ232" s="173">
        <v>1.33</v>
      </c>
      <c r="AR232" s="94">
        <v>1</v>
      </c>
      <c r="AT232" s="97">
        <v>1</v>
      </c>
      <c r="AU232" s="38">
        <v>1</v>
      </c>
      <c r="AW232" s="38">
        <v>0.89</v>
      </c>
      <c r="BA232" s="38">
        <f t="shared" si="94"/>
        <v>1.0499309212385566</v>
      </c>
      <c r="BB232" s="79"/>
      <c r="BC232" s="94">
        <v>1</v>
      </c>
      <c r="BD232" s="94"/>
      <c r="BE232" s="97">
        <v>1</v>
      </c>
      <c r="BF232" s="38">
        <v>1</v>
      </c>
      <c r="BG232" s="40">
        <f t="shared" si="95"/>
        <v>1</v>
      </c>
      <c r="BH232" s="94"/>
      <c r="BI232" s="94"/>
      <c r="BJ232" s="94"/>
      <c r="BK232" s="40">
        <f t="shared" si="96"/>
        <v>1</v>
      </c>
      <c r="BL232" s="73"/>
      <c r="BM232" s="94">
        <v>1</v>
      </c>
      <c r="BO232" s="97">
        <v>1</v>
      </c>
      <c r="BP232" s="38">
        <v>1</v>
      </c>
      <c r="BQ232" s="40">
        <f t="shared" si="97"/>
        <v>1</v>
      </c>
      <c r="BR232" s="94">
        <v>1</v>
      </c>
      <c r="BS232" s="94">
        <v>1</v>
      </c>
      <c r="BT232" s="94">
        <v>1</v>
      </c>
      <c r="BU232" s="40">
        <f t="shared" si="98"/>
        <v>1</v>
      </c>
      <c r="BV232" s="82">
        <v>1</v>
      </c>
      <c r="BW232" s="94">
        <v>1</v>
      </c>
      <c r="BX232" s="48"/>
      <c r="BY232" s="97">
        <v>1</v>
      </c>
      <c r="BZ232" s="48">
        <v>1</v>
      </c>
      <c r="CA232" s="40">
        <f t="shared" si="99"/>
        <v>1</v>
      </c>
      <c r="CB232" s="94">
        <v>1</v>
      </c>
      <c r="CC232" s="94">
        <v>1</v>
      </c>
      <c r="CD232" s="94">
        <v>1</v>
      </c>
      <c r="CE232" s="40">
        <f t="shared" si="100"/>
        <v>1</v>
      </c>
      <c r="CF232" s="73"/>
      <c r="CG232" s="41">
        <f t="shared" si="101"/>
        <v>7023.4</v>
      </c>
      <c r="CH232" s="41">
        <f t="shared" si="102"/>
        <v>206655884.88333336</v>
      </c>
      <c r="CI232" s="41">
        <f t="shared" si="103"/>
        <v>13128064.731333332</v>
      </c>
      <c r="CJ232" s="41">
        <f t="shared" si="104"/>
        <v>1033279.4244166667</v>
      </c>
      <c r="CK232" s="41">
        <f t="shared" si="105"/>
        <v>145867.38590370369</v>
      </c>
      <c r="CL232" s="68">
        <f t="shared" si="106"/>
        <v>1140932.0499999998</v>
      </c>
      <c r="CM232" s="41">
        <f t="shared" si="107"/>
        <v>221836.93</v>
      </c>
      <c r="CN232" s="41" t="str">
        <f t="shared" si="115"/>
        <v/>
      </c>
      <c r="CO232" s="39">
        <f t="shared" si="108"/>
        <v>490048471125</v>
      </c>
      <c r="CP232" s="78">
        <f t="shared" si="109"/>
        <v>0.46708415085788801</v>
      </c>
      <c r="CQ232" s="38">
        <f t="shared" si="110"/>
        <v>0</v>
      </c>
      <c r="CR232" s="38">
        <f t="shared" si="111"/>
        <v>0</v>
      </c>
      <c r="CT232" s="38">
        <f t="shared" si="112"/>
        <v>0</v>
      </c>
      <c r="CU232" s="38">
        <f t="shared" si="113"/>
        <v>355</v>
      </c>
      <c r="CV232" s="118">
        <f t="shared" si="116"/>
        <v>5.1724137931034484</v>
      </c>
      <c r="CW232" s="118">
        <f t="shared" si="117"/>
        <v>0.95778834720570749</v>
      </c>
      <c r="CZ232" s="118">
        <f t="shared" si="118"/>
        <v>1.1167466385637019</v>
      </c>
      <c r="DE232" s="125">
        <f t="shared" si="119"/>
        <v>0.8869245612332064</v>
      </c>
    </row>
    <row r="233" spans="1:109" s="38" customFormat="1" x14ac:dyDescent="0.25">
      <c r="A233" s="38">
        <v>230</v>
      </c>
      <c r="B233" s="38" t="s">
        <v>571</v>
      </c>
      <c r="E233" s="38" t="s">
        <v>571</v>
      </c>
      <c r="F233" s="120" t="s">
        <v>171</v>
      </c>
      <c r="G233" s="118" t="s">
        <v>630</v>
      </c>
      <c r="H233" s="38">
        <v>180</v>
      </c>
      <c r="I233" s="38">
        <v>180</v>
      </c>
      <c r="J233" s="38">
        <v>400</v>
      </c>
      <c r="K233" s="38">
        <v>13.5</v>
      </c>
      <c r="L233" s="38">
        <v>13.5</v>
      </c>
      <c r="M233" s="38">
        <v>5.8</v>
      </c>
      <c r="N233" s="38">
        <v>0</v>
      </c>
      <c r="O233" s="38">
        <v>0</v>
      </c>
      <c r="P233" s="163">
        <v>21888.298442033894</v>
      </c>
      <c r="Q233" s="39">
        <f t="shared" si="120"/>
        <v>2</v>
      </c>
      <c r="R233" s="40">
        <f t="shared" si="92"/>
        <v>2.2222222222222223</v>
      </c>
      <c r="S233" s="40">
        <f t="shared" si="93"/>
        <v>1</v>
      </c>
      <c r="T233" s="120" t="s">
        <v>208</v>
      </c>
      <c r="W233" s="118">
        <v>1</v>
      </c>
      <c r="X233" s="38">
        <v>0</v>
      </c>
      <c r="Y233" s="38">
        <v>0</v>
      </c>
      <c r="Z233" s="94">
        <v>188.99347684513279</v>
      </c>
      <c r="AA233" s="125">
        <v>0</v>
      </c>
      <c r="AB233" s="125">
        <v>0</v>
      </c>
      <c r="AE233" s="38">
        <v>20</v>
      </c>
      <c r="AF233" s="138">
        <v>355</v>
      </c>
      <c r="AG233" s="124">
        <v>210000</v>
      </c>
      <c r="AH233" s="94">
        <v>3.0047999999999999</v>
      </c>
      <c r="AI233" s="97">
        <v>2.5200372226533383</v>
      </c>
      <c r="AJ233" s="97">
        <v>7.028131810257892</v>
      </c>
      <c r="AK233" s="125">
        <v>4.2087700000000003</v>
      </c>
      <c r="AL233" s="121">
        <v>0.8869245612332064</v>
      </c>
      <c r="AM233" s="114">
        <v>0.32001380517713285</v>
      </c>
      <c r="AN233" s="118">
        <f t="shared" si="114"/>
        <v>0.28382810374529732</v>
      </c>
      <c r="AO233" s="114">
        <v>0.31902612696370308</v>
      </c>
      <c r="AP233" s="177">
        <v>1.0499309212385566</v>
      </c>
      <c r="AQ233" s="173">
        <v>1.67</v>
      </c>
      <c r="AR233" s="94">
        <v>1</v>
      </c>
      <c r="AT233" s="97">
        <v>1</v>
      </c>
      <c r="AU233" s="38">
        <v>1</v>
      </c>
      <c r="AW233" s="38">
        <v>0.89</v>
      </c>
      <c r="BA233" s="38">
        <f t="shared" si="94"/>
        <v>1.0499309212385566</v>
      </c>
      <c r="BB233" s="79"/>
      <c r="BC233" s="94">
        <v>1</v>
      </c>
      <c r="BD233" s="94"/>
      <c r="BE233" s="97">
        <v>1</v>
      </c>
      <c r="BF233" s="38">
        <v>1</v>
      </c>
      <c r="BG233" s="40">
        <f t="shared" si="95"/>
        <v>1</v>
      </c>
      <c r="BH233" s="94"/>
      <c r="BI233" s="94"/>
      <c r="BJ233" s="94"/>
      <c r="BK233" s="40">
        <f t="shared" si="96"/>
        <v>1</v>
      </c>
      <c r="BL233" s="73"/>
      <c r="BM233" s="94">
        <v>1</v>
      </c>
      <c r="BO233" s="97">
        <v>1</v>
      </c>
      <c r="BP233" s="38">
        <v>1</v>
      </c>
      <c r="BQ233" s="40">
        <f t="shared" si="97"/>
        <v>1</v>
      </c>
      <c r="BR233" s="94">
        <v>1</v>
      </c>
      <c r="BS233" s="94">
        <v>1</v>
      </c>
      <c r="BT233" s="94">
        <v>1</v>
      </c>
      <c r="BU233" s="40">
        <f t="shared" si="98"/>
        <v>1</v>
      </c>
      <c r="BV233" s="82">
        <v>1</v>
      </c>
      <c r="BW233" s="94">
        <v>1</v>
      </c>
      <c r="BX233" s="48"/>
      <c r="BY233" s="97">
        <v>1</v>
      </c>
      <c r="BZ233" s="48">
        <v>1</v>
      </c>
      <c r="CA233" s="40">
        <f t="shared" si="99"/>
        <v>1</v>
      </c>
      <c r="CB233" s="94">
        <v>1</v>
      </c>
      <c r="CC233" s="94">
        <v>1</v>
      </c>
      <c r="CD233" s="94">
        <v>1</v>
      </c>
      <c r="CE233" s="40">
        <f t="shared" si="100"/>
        <v>1</v>
      </c>
      <c r="CF233" s="73"/>
      <c r="CG233" s="41">
        <f t="shared" si="101"/>
        <v>7023.4</v>
      </c>
      <c r="CH233" s="41">
        <f t="shared" si="102"/>
        <v>206655884.88333336</v>
      </c>
      <c r="CI233" s="41">
        <f t="shared" si="103"/>
        <v>13128064.731333332</v>
      </c>
      <c r="CJ233" s="41">
        <f t="shared" si="104"/>
        <v>1033279.4244166667</v>
      </c>
      <c r="CK233" s="41">
        <f t="shared" si="105"/>
        <v>145867.38590370369</v>
      </c>
      <c r="CL233" s="68">
        <f t="shared" si="106"/>
        <v>1140932.0499999998</v>
      </c>
      <c r="CM233" s="41">
        <f t="shared" si="107"/>
        <v>221836.93</v>
      </c>
      <c r="CN233" s="41" t="str">
        <f t="shared" si="115"/>
        <v/>
      </c>
      <c r="CO233" s="39">
        <f t="shared" si="108"/>
        <v>490048471125</v>
      </c>
      <c r="CP233" s="78">
        <f t="shared" si="109"/>
        <v>0.31902612696370308</v>
      </c>
      <c r="CQ233" s="38">
        <f t="shared" si="110"/>
        <v>0</v>
      </c>
      <c r="CR233" s="38">
        <f t="shared" si="111"/>
        <v>0</v>
      </c>
      <c r="CT233" s="38">
        <f t="shared" si="112"/>
        <v>0</v>
      </c>
      <c r="CU233" s="38">
        <f t="shared" si="113"/>
        <v>355</v>
      </c>
      <c r="CV233" s="118">
        <f t="shared" si="116"/>
        <v>5.1724137931034484</v>
      </c>
      <c r="CW233" s="118">
        <f t="shared" si="117"/>
        <v>0.95778834720570749</v>
      </c>
      <c r="CZ233" s="118">
        <f t="shared" si="118"/>
        <v>1.1240117618866661</v>
      </c>
      <c r="DE233" s="125">
        <f t="shared" si="119"/>
        <v>0.8869245612332064</v>
      </c>
    </row>
    <row r="234" spans="1:109" s="38" customFormat="1" x14ac:dyDescent="0.25">
      <c r="A234" s="38">
        <v>231</v>
      </c>
      <c r="B234" s="38" t="s">
        <v>572</v>
      </c>
      <c r="E234" s="38" t="s">
        <v>572</v>
      </c>
      <c r="F234" s="120" t="s">
        <v>171</v>
      </c>
      <c r="G234" s="118" t="s">
        <v>630</v>
      </c>
      <c r="H234" s="38">
        <v>180</v>
      </c>
      <c r="I234" s="38">
        <v>180</v>
      </c>
      <c r="J234" s="38">
        <v>400</v>
      </c>
      <c r="K234" s="38">
        <v>13.5</v>
      </c>
      <c r="L234" s="38">
        <v>13.5</v>
      </c>
      <c r="M234" s="38">
        <v>5.8</v>
      </c>
      <c r="N234" s="38">
        <v>0</v>
      </c>
      <c r="O234" s="38">
        <v>0</v>
      </c>
      <c r="P234" s="163">
        <v>26213.531068304066</v>
      </c>
      <c r="Q234" s="39">
        <f t="shared" si="120"/>
        <v>2</v>
      </c>
      <c r="R234" s="40">
        <f t="shared" si="92"/>
        <v>2.2222222222222223</v>
      </c>
      <c r="S234" s="40">
        <f t="shared" si="93"/>
        <v>1</v>
      </c>
      <c r="T234" s="120" t="s">
        <v>208</v>
      </c>
      <c r="W234" s="118">
        <v>1</v>
      </c>
      <c r="X234" s="38">
        <v>0</v>
      </c>
      <c r="Y234" s="38">
        <v>0</v>
      </c>
      <c r="Z234" s="94">
        <v>139.75599770917589</v>
      </c>
      <c r="AA234" s="125">
        <v>0</v>
      </c>
      <c r="AB234" s="125">
        <v>0</v>
      </c>
      <c r="AE234" s="38">
        <v>20</v>
      </c>
      <c r="AF234" s="138">
        <v>355</v>
      </c>
      <c r="AG234" s="124">
        <v>210000</v>
      </c>
      <c r="AH234" s="94">
        <v>3.0047999999999999</v>
      </c>
      <c r="AI234" s="97">
        <v>2.3048984619654873</v>
      </c>
      <c r="AJ234" s="97">
        <v>9.2195938478619475</v>
      </c>
      <c r="AK234" s="125">
        <v>3.9858600000000002</v>
      </c>
      <c r="AL234" s="121">
        <v>0.8869245612332064</v>
      </c>
      <c r="AM234" s="114">
        <v>0.22113201021875475</v>
      </c>
      <c r="AN234" s="118">
        <f t="shared" si="114"/>
        <v>0.19612741113788598</v>
      </c>
      <c r="AO234" s="114">
        <v>0.22341726912453858</v>
      </c>
      <c r="AP234" s="177">
        <v>1.0499309212385566</v>
      </c>
      <c r="AQ234" s="173">
        <v>2</v>
      </c>
      <c r="AR234" s="94">
        <v>1</v>
      </c>
      <c r="AT234" s="97">
        <v>1</v>
      </c>
      <c r="AU234" s="38">
        <v>1</v>
      </c>
      <c r="AW234" s="38">
        <v>1</v>
      </c>
      <c r="BA234" s="38">
        <f t="shared" si="94"/>
        <v>1.0499309212385566</v>
      </c>
      <c r="BB234" s="79"/>
      <c r="BC234" s="94">
        <v>1</v>
      </c>
      <c r="BD234" s="94"/>
      <c r="BE234" s="97">
        <v>1</v>
      </c>
      <c r="BF234" s="38">
        <v>1</v>
      </c>
      <c r="BG234" s="40">
        <f t="shared" si="95"/>
        <v>1</v>
      </c>
      <c r="BH234" s="94"/>
      <c r="BI234" s="94"/>
      <c r="BJ234" s="94"/>
      <c r="BK234" s="40">
        <f t="shared" si="96"/>
        <v>1</v>
      </c>
      <c r="BL234" s="73"/>
      <c r="BM234" s="94">
        <v>1</v>
      </c>
      <c r="BO234" s="97">
        <v>1</v>
      </c>
      <c r="BP234" s="38">
        <v>1</v>
      </c>
      <c r="BQ234" s="40">
        <f t="shared" si="97"/>
        <v>1</v>
      </c>
      <c r="BR234" s="94">
        <v>1</v>
      </c>
      <c r="BS234" s="94">
        <v>1</v>
      </c>
      <c r="BT234" s="94">
        <v>1</v>
      </c>
      <c r="BU234" s="40">
        <f t="shared" si="98"/>
        <v>1</v>
      </c>
      <c r="BV234" s="82">
        <v>1</v>
      </c>
      <c r="BW234" s="94">
        <v>1</v>
      </c>
      <c r="BX234" s="48"/>
      <c r="BY234" s="97">
        <v>1</v>
      </c>
      <c r="BZ234" s="48">
        <v>1</v>
      </c>
      <c r="CA234" s="40">
        <f t="shared" si="99"/>
        <v>1</v>
      </c>
      <c r="CB234" s="94">
        <v>1</v>
      </c>
      <c r="CC234" s="94">
        <v>1</v>
      </c>
      <c r="CD234" s="94">
        <v>1</v>
      </c>
      <c r="CE234" s="40">
        <f t="shared" si="100"/>
        <v>1</v>
      </c>
      <c r="CF234" s="73"/>
      <c r="CG234" s="41">
        <f t="shared" si="101"/>
        <v>7023.4</v>
      </c>
      <c r="CH234" s="41">
        <f t="shared" si="102"/>
        <v>206655884.88333336</v>
      </c>
      <c r="CI234" s="41">
        <f t="shared" si="103"/>
        <v>13128064.731333332</v>
      </c>
      <c r="CJ234" s="41">
        <f t="shared" si="104"/>
        <v>1033279.4244166667</v>
      </c>
      <c r="CK234" s="41">
        <f t="shared" si="105"/>
        <v>145867.38590370369</v>
      </c>
      <c r="CL234" s="68">
        <f t="shared" si="106"/>
        <v>1140932.0499999998</v>
      </c>
      <c r="CM234" s="41">
        <f t="shared" si="107"/>
        <v>221836.93</v>
      </c>
      <c r="CN234" s="41" t="str">
        <f t="shared" si="115"/>
        <v/>
      </c>
      <c r="CO234" s="39">
        <f t="shared" si="108"/>
        <v>490048471125</v>
      </c>
      <c r="CP234" s="78">
        <f t="shared" si="109"/>
        <v>0.22341726912453855</v>
      </c>
      <c r="CQ234" s="38">
        <f t="shared" si="110"/>
        <v>0</v>
      </c>
      <c r="CR234" s="38">
        <f t="shared" si="111"/>
        <v>0</v>
      </c>
      <c r="CT234" s="38">
        <f t="shared" si="112"/>
        <v>0</v>
      </c>
      <c r="CU234" s="38">
        <f t="shared" si="113"/>
        <v>355</v>
      </c>
      <c r="CV234" s="118">
        <f t="shared" si="116"/>
        <v>5.1724137931034484</v>
      </c>
      <c r="CW234" s="118">
        <f t="shared" si="117"/>
        <v>0.95778834720570749</v>
      </c>
      <c r="CZ234" s="118">
        <f t="shared" si="118"/>
        <v>1.1391435181259117</v>
      </c>
      <c r="DE234" s="125">
        <f t="shared" si="119"/>
        <v>0.8869245612332064</v>
      </c>
    </row>
    <row r="235" spans="1:109" s="38" customFormat="1" x14ac:dyDescent="0.25">
      <c r="A235" s="38">
        <v>232</v>
      </c>
      <c r="B235" s="38" t="s">
        <v>573</v>
      </c>
      <c r="E235" s="38" t="s">
        <v>573</v>
      </c>
      <c r="F235" s="120" t="s">
        <v>171</v>
      </c>
      <c r="G235" s="118" t="s">
        <v>630</v>
      </c>
      <c r="H235" s="38">
        <v>180</v>
      </c>
      <c r="I235" s="38">
        <v>180</v>
      </c>
      <c r="J235" s="38">
        <v>400</v>
      </c>
      <c r="K235" s="38">
        <v>13.5</v>
      </c>
      <c r="L235" s="38">
        <v>13.5</v>
      </c>
      <c r="M235" s="38">
        <v>5.8</v>
      </c>
      <c r="N235" s="38">
        <v>0</v>
      </c>
      <c r="O235" s="38">
        <v>0</v>
      </c>
      <c r="P235" s="163">
        <v>32766.913835380084</v>
      </c>
      <c r="Q235" s="39">
        <f t="shared" si="120"/>
        <v>2</v>
      </c>
      <c r="R235" s="40">
        <f t="shared" si="92"/>
        <v>2.2222222222222223</v>
      </c>
      <c r="S235" s="40">
        <f t="shared" si="93"/>
        <v>1</v>
      </c>
      <c r="T235" s="120" t="s">
        <v>208</v>
      </c>
      <c r="W235" s="118">
        <v>1</v>
      </c>
      <c r="X235" s="38">
        <v>0</v>
      </c>
      <c r="Y235" s="38">
        <v>0</v>
      </c>
      <c r="Z235" s="94">
        <v>94.365531535839679</v>
      </c>
      <c r="AA235" s="125">
        <v>0</v>
      </c>
      <c r="AB235" s="125">
        <v>0</v>
      </c>
      <c r="AE235" s="38">
        <v>20</v>
      </c>
      <c r="AF235" s="138">
        <v>355</v>
      </c>
      <c r="AG235" s="124">
        <v>210000</v>
      </c>
      <c r="AH235" s="94">
        <v>3.0047999999999999</v>
      </c>
      <c r="AI235" s="97">
        <v>2.1319221607365697</v>
      </c>
      <c r="AJ235" s="97">
        <v>13.324513504603559</v>
      </c>
      <c r="AK235" s="125">
        <v>3.7848600000000001</v>
      </c>
      <c r="AL235" s="121">
        <v>0.8869245612332064</v>
      </c>
      <c r="AM235" s="114">
        <v>0.14053207198353096</v>
      </c>
      <c r="AN235" s="118">
        <f t="shared" si="114"/>
        <v>0.12464134628318657</v>
      </c>
      <c r="AO235" s="114">
        <v>0.1432476328381295</v>
      </c>
      <c r="AP235" s="177">
        <v>1.0499309212385566</v>
      </c>
      <c r="AQ235" s="173">
        <v>2.5</v>
      </c>
      <c r="AR235" s="94">
        <v>1</v>
      </c>
      <c r="AT235" s="97">
        <v>1</v>
      </c>
      <c r="AU235" s="38">
        <v>1</v>
      </c>
      <c r="AW235" s="38">
        <v>1</v>
      </c>
      <c r="BA235" s="38">
        <f t="shared" si="94"/>
        <v>1.0499309212385566</v>
      </c>
      <c r="BB235" s="79"/>
      <c r="BC235" s="94">
        <v>1</v>
      </c>
      <c r="BD235" s="94"/>
      <c r="BE235" s="97">
        <v>1</v>
      </c>
      <c r="BF235" s="38">
        <v>1</v>
      </c>
      <c r="BG235" s="40">
        <f t="shared" si="95"/>
        <v>1</v>
      </c>
      <c r="BH235" s="94"/>
      <c r="BI235" s="94"/>
      <c r="BJ235" s="94"/>
      <c r="BK235" s="40">
        <f t="shared" si="96"/>
        <v>1</v>
      </c>
      <c r="BL235" s="73"/>
      <c r="BM235" s="94">
        <v>1</v>
      </c>
      <c r="BO235" s="97">
        <v>1</v>
      </c>
      <c r="BP235" s="38">
        <v>1</v>
      </c>
      <c r="BQ235" s="40">
        <f t="shared" si="97"/>
        <v>1</v>
      </c>
      <c r="BR235" s="94">
        <v>1</v>
      </c>
      <c r="BS235" s="94">
        <v>1</v>
      </c>
      <c r="BT235" s="94">
        <v>1</v>
      </c>
      <c r="BU235" s="40">
        <f t="shared" si="98"/>
        <v>1</v>
      </c>
      <c r="BV235" s="82">
        <v>1</v>
      </c>
      <c r="BW235" s="94">
        <v>1</v>
      </c>
      <c r="BX235" s="48"/>
      <c r="BY235" s="97">
        <v>1</v>
      </c>
      <c r="BZ235" s="48">
        <v>1</v>
      </c>
      <c r="CA235" s="40">
        <f t="shared" si="99"/>
        <v>1</v>
      </c>
      <c r="CB235" s="94">
        <v>1</v>
      </c>
      <c r="CC235" s="94">
        <v>1</v>
      </c>
      <c r="CD235" s="94">
        <v>1</v>
      </c>
      <c r="CE235" s="40">
        <f t="shared" si="100"/>
        <v>1</v>
      </c>
      <c r="CF235" s="73"/>
      <c r="CG235" s="41">
        <f t="shared" si="101"/>
        <v>7023.4</v>
      </c>
      <c r="CH235" s="41">
        <f t="shared" si="102"/>
        <v>206655884.88333336</v>
      </c>
      <c r="CI235" s="41">
        <f t="shared" si="103"/>
        <v>13128064.731333332</v>
      </c>
      <c r="CJ235" s="41">
        <f t="shared" si="104"/>
        <v>1033279.4244166667</v>
      </c>
      <c r="CK235" s="41">
        <f t="shared" si="105"/>
        <v>145867.38590370369</v>
      </c>
      <c r="CL235" s="68">
        <f t="shared" si="106"/>
        <v>1140932.0499999998</v>
      </c>
      <c r="CM235" s="41">
        <f t="shared" si="107"/>
        <v>221836.93</v>
      </c>
      <c r="CN235" s="41" t="str">
        <f t="shared" si="115"/>
        <v/>
      </c>
      <c r="CO235" s="39">
        <f t="shared" si="108"/>
        <v>490048471125</v>
      </c>
      <c r="CP235" s="78">
        <f t="shared" si="109"/>
        <v>0.1432476328381295</v>
      </c>
      <c r="CQ235" s="38">
        <f t="shared" si="110"/>
        <v>0</v>
      </c>
      <c r="CR235" s="38">
        <f t="shared" si="111"/>
        <v>0</v>
      </c>
      <c r="CT235" s="38">
        <f t="shared" si="112"/>
        <v>0</v>
      </c>
      <c r="CU235" s="38">
        <f t="shared" si="113"/>
        <v>355</v>
      </c>
      <c r="CV235" s="118">
        <f t="shared" si="116"/>
        <v>5.1724137931034484</v>
      </c>
      <c r="CW235" s="118">
        <f t="shared" si="117"/>
        <v>0.95778834720570749</v>
      </c>
      <c r="CZ235" s="118">
        <f t="shared" si="118"/>
        <v>1.1492786070576391</v>
      </c>
      <c r="DE235" s="125">
        <f t="shared" si="119"/>
        <v>0.8869245612332064</v>
      </c>
    </row>
    <row r="236" spans="1:109" s="38" customFormat="1" x14ac:dyDescent="0.25">
      <c r="A236" s="38">
        <v>233</v>
      </c>
      <c r="B236" s="38" t="s">
        <v>574</v>
      </c>
      <c r="E236" s="38" t="s">
        <v>574</v>
      </c>
      <c r="F236" s="120" t="s">
        <v>171</v>
      </c>
      <c r="G236" s="118" t="s">
        <v>630</v>
      </c>
      <c r="H236" s="38">
        <v>180</v>
      </c>
      <c r="I236" s="38">
        <v>180</v>
      </c>
      <c r="J236" s="38">
        <v>400</v>
      </c>
      <c r="K236" s="38">
        <v>13.5</v>
      </c>
      <c r="L236" s="38">
        <v>13.5</v>
      </c>
      <c r="M236" s="38">
        <v>4.28</v>
      </c>
      <c r="N236" s="38">
        <v>0</v>
      </c>
      <c r="O236" s="38">
        <v>0</v>
      </c>
      <c r="P236" s="163">
        <v>4035.288547142372</v>
      </c>
      <c r="Q236" s="39">
        <f t="shared" si="120"/>
        <v>2</v>
      </c>
      <c r="R236" s="40">
        <f t="shared" si="92"/>
        <v>2.2222222222222223</v>
      </c>
      <c r="S236" s="40">
        <f t="shared" si="93"/>
        <v>1</v>
      </c>
      <c r="T236" s="120" t="s">
        <v>208</v>
      </c>
      <c r="W236" s="118">
        <v>1</v>
      </c>
      <c r="X236" s="38">
        <v>0</v>
      </c>
      <c r="Y236" s="38">
        <v>0</v>
      </c>
      <c r="Z236" s="94">
        <v>621.5660299495222</v>
      </c>
      <c r="AA236" s="125">
        <v>0</v>
      </c>
      <c r="AB236" s="125">
        <v>0</v>
      </c>
      <c r="AE236" s="38">
        <v>20</v>
      </c>
      <c r="AF236" s="138">
        <v>355</v>
      </c>
      <c r="AG236" s="124">
        <v>210000</v>
      </c>
      <c r="AH236" s="94">
        <v>1.6408</v>
      </c>
      <c r="AI236" s="97">
        <v>30.596548914153747</v>
      </c>
      <c r="AJ236" s="97">
        <v>2.753689402273837</v>
      </c>
      <c r="AK236" s="125">
        <v>3.1406000000000001</v>
      </c>
      <c r="AL236" s="121">
        <v>0.88162604206864925</v>
      </c>
      <c r="AM236" s="114">
        <v>1.0310565376363956</v>
      </c>
      <c r="AN236" s="118">
        <f t="shared" si="114"/>
        <v>0.90900629442538072</v>
      </c>
      <c r="AO236" s="114">
        <v>0.85168387552494562</v>
      </c>
      <c r="AP236" s="177">
        <v>1.4199737598176907</v>
      </c>
      <c r="AQ236" s="173">
        <v>0.3</v>
      </c>
      <c r="AR236" s="94">
        <v>1</v>
      </c>
      <c r="AT236" s="97">
        <v>1</v>
      </c>
      <c r="AU236" s="38">
        <v>1</v>
      </c>
      <c r="AW236" s="38">
        <v>1</v>
      </c>
      <c r="BA236" s="38">
        <f t="shared" si="94"/>
        <v>1.4199737598176907</v>
      </c>
      <c r="BB236" s="79"/>
      <c r="BC236" s="94">
        <v>1</v>
      </c>
      <c r="BD236" s="94"/>
      <c r="BE236" s="97">
        <v>1</v>
      </c>
      <c r="BF236" s="38">
        <v>1</v>
      </c>
      <c r="BG236" s="40">
        <f t="shared" si="95"/>
        <v>1</v>
      </c>
      <c r="BH236" s="94"/>
      <c r="BI236" s="94"/>
      <c r="BJ236" s="94"/>
      <c r="BK236" s="40">
        <f t="shared" si="96"/>
        <v>1</v>
      </c>
      <c r="BL236" s="73"/>
      <c r="BM236" s="94">
        <v>1</v>
      </c>
      <c r="BO236" s="97">
        <v>1</v>
      </c>
      <c r="BP236" s="38">
        <v>1</v>
      </c>
      <c r="BQ236" s="40">
        <f t="shared" si="97"/>
        <v>1</v>
      </c>
      <c r="BR236" s="94">
        <v>1</v>
      </c>
      <c r="BS236" s="94">
        <v>1</v>
      </c>
      <c r="BT236" s="94">
        <v>1</v>
      </c>
      <c r="BU236" s="40">
        <f t="shared" si="98"/>
        <v>1</v>
      </c>
      <c r="BV236" s="82">
        <v>1</v>
      </c>
      <c r="BW236" s="94">
        <v>1</v>
      </c>
      <c r="BX236" s="48"/>
      <c r="BY236" s="97">
        <v>1</v>
      </c>
      <c r="BZ236" s="48">
        <v>1</v>
      </c>
      <c r="CA236" s="40">
        <f t="shared" si="99"/>
        <v>1</v>
      </c>
      <c r="CB236" s="94">
        <v>1</v>
      </c>
      <c r="CC236" s="94">
        <v>1</v>
      </c>
      <c r="CD236" s="94">
        <v>1</v>
      </c>
      <c r="CE236" s="40">
        <f t="shared" si="100"/>
        <v>1</v>
      </c>
      <c r="CF236" s="73"/>
      <c r="CG236" s="41">
        <f t="shared" si="101"/>
        <v>6456.4400000000005</v>
      </c>
      <c r="CH236" s="41">
        <f t="shared" si="102"/>
        <v>200082503.39666668</v>
      </c>
      <c r="CI236" s="41">
        <f t="shared" si="103"/>
        <v>13124437.018874668</v>
      </c>
      <c r="CJ236" s="41">
        <f t="shared" si="104"/>
        <v>1000412.5169833334</v>
      </c>
      <c r="CK236" s="41">
        <f t="shared" si="105"/>
        <v>145827.0779874963</v>
      </c>
      <c r="CL236" s="68">
        <f t="shared" si="106"/>
        <v>1088063.03</v>
      </c>
      <c r="CM236" s="41">
        <f t="shared" si="107"/>
        <v>220408.19080000001</v>
      </c>
      <c r="CN236" s="41" t="str">
        <f t="shared" si="115"/>
        <v/>
      </c>
      <c r="CO236" s="39">
        <f t="shared" si="108"/>
        <v>490048471125</v>
      </c>
      <c r="CP236" s="78">
        <f t="shared" si="109"/>
        <v>0.85168387552494551</v>
      </c>
      <c r="CQ236" s="38">
        <f t="shared" si="110"/>
        <v>0</v>
      </c>
      <c r="CR236" s="38">
        <f t="shared" si="111"/>
        <v>0</v>
      </c>
      <c r="CT236" s="38">
        <f t="shared" si="112"/>
        <v>0</v>
      </c>
      <c r="CU236" s="38">
        <f t="shared" si="113"/>
        <v>355</v>
      </c>
      <c r="CV236" s="118">
        <f t="shared" si="116"/>
        <v>7.0093457943925221</v>
      </c>
      <c r="CW236" s="118">
        <f t="shared" si="117"/>
        <v>1.6842082277928199</v>
      </c>
      <c r="CZ236" s="118">
        <f t="shared" si="118"/>
        <v>0.93693946977928144</v>
      </c>
      <c r="DE236" s="125">
        <f t="shared" si="119"/>
        <v>0.88162604206864925</v>
      </c>
    </row>
    <row r="237" spans="1:109" s="38" customFormat="1" x14ac:dyDescent="0.25">
      <c r="A237" s="38">
        <v>234</v>
      </c>
      <c r="B237" s="38" t="s">
        <v>575</v>
      </c>
      <c r="E237" s="38" t="s">
        <v>575</v>
      </c>
      <c r="F237" s="120" t="s">
        <v>171</v>
      </c>
      <c r="G237" s="118" t="s">
        <v>630</v>
      </c>
      <c r="H237" s="38">
        <v>180</v>
      </c>
      <c r="I237" s="38">
        <v>180</v>
      </c>
      <c r="J237" s="38">
        <v>400</v>
      </c>
      <c r="K237" s="38">
        <v>13.5</v>
      </c>
      <c r="L237" s="38">
        <v>13.5</v>
      </c>
      <c r="M237" s="38">
        <v>4.28</v>
      </c>
      <c r="N237" s="38">
        <v>0</v>
      </c>
      <c r="O237" s="38">
        <v>0</v>
      </c>
      <c r="P237" s="163">
        <v>6725.4809119039528</v>
      </c>
      <c r="Q237" s="39">
        <f t="shared" si="120"/>
        <v>2</v>
      </c>
      <c r="R237" s="40">
        <f t="shared" si="92"/>
        <v>2.2222222222222223</v>
      </c>
      <c r="S237" s="40">
        <f t="shared" si="93"/>
        <v>1</v>
      </c>
      <c r="T237" s="120" t="s">
        <v>208</v>
      </c>
      <c r="W237" s="118">
        <v>1</v>
      </c>
      <c r="X237" s="38">
        <v>0</v>
      </c>
      <c r="Y237" s="38">
        <v>0</v>
      </c>
      <c r="Z237" s="94">
        <v>552.0474164670577</v>
      </c>
      <c r="AA237" s="125">
        <v>0</v>
      </c>
      <c r="AB237" s="125">
        <v>0</v>
      </c>
      <c r="AE237" s="38">
        <v>20</v>
      </c>
      <c r="AF237" s="138">
        <v>355</v>
      </c>
      <c r="AG237" s="124">
        <v>210000</v>
      </c>
      <c r="AH237" s="94">
        <v>1.6408</v>
      </c>
      <c r="AI237" s="97">
        <v>12.01173005807267</v>
      </c>
      <c r="AJ237" s="97">
        <v>3.0029325145181676</v>
      </c>
      <c r="AK237" s="125">
        <v>3.1678799999999998</v>
      </c>
      <c r="AL237" s="121">
        <v>0.88162604206864925</v>
      </c>
      <c r="AM237" s="114">
        <v>0.88355575863770541</v>
      </c>
      <c r="AN237" s="118">
        <f t="shared" si="114"/>
        <v>0.77896576643472293</v>
      </c>
      <c r="AO237" s="114">
        <v>0.76299840712710487</v>
      </c>
      <c r="AP237" s="177">
        <v>1.4199737598176907</v>
      </c>
      <c r="AQ237" s="173">
        <v>0.5</v>
      </c>
      <c r="AR237" s="94">
        <v>1</v>
      </c>
      <c r="AT237" s="97">
        <v>1</v>
      </c>
      <c r="AU237" s="38">
        <v>1</v>
      </c>
      <c r="AW237" s="38">
        <v>1</v>
      </c>
      <c r="BA237" s="38">
        <f t="shared" si="94"/>
        <v>1.4199737598176907</v>
      </c>
      <c r="BB237" s="79"/>
      <c r="BC237" s="94">
        <v>1</v>
      </c>
      <c r="BD237" s="94"/>
      <c r="BE237" s="97">
        <v>1</v>
      </c>
      <c r="BF237" s="38">
        <v>1</v>
      </c>
      <c r="BG237" s="40">
        <f t="shared" si="95"/>
        <v>1</v>
      </c>
      <c r="BH237" s="94"/>
      <c r="BI237" s="94"/>
      <c r="BJ237" s="94"/>
      <c r="BK237" s="40">
        <f t="shared" si="96"/>
        <v>1</v>
      </c>
      <c r="BL237" s="73"/>
      <c r="BM237" s="94">
        <v>1</v>
      </c>
      <c r="BO237" s="97">
        <v>1</v>
      </c>
      <c r="BP237" s="38">
        <v>1</v>
      </c>
      <c r="BQ237" s="40">
        <f t="shared" si="97"/>
        <v>1</v>
      </c>
      <c r="BR237" s="94">
        <v>1</v>
      </c>
      <c r="BS237" s="94">
        <v>1</v>
      </c>
      <c r="BT237" s="94">
        <v>1</v>
      </c>
      <c r="BU237" s="40">
        <f t="shared" si="98"/>
        <v>1</v>
      </c>
      <c r="BV237" s="82">
        <v>1</v>
      </c>
      <c r="BW237" s="94">
        <v>1</v>
      </c>
      <c r="BX237" s="48"/>
      <c r="BY237" s="97">
        <v>1</v>
      </c>
      <c r="BZ237" s="48">
        <v>1</v>
      </c>
      <c r="CA237" s="40">
        <f t="shared" si="99"/>
        <v>1</v>
      </c>
      <c r="CB237" s="94">
        <v>1</v>
      </c>
      <c r="CC237" s="94">
        <v>1</v>
      </c>
      <c r="CD237" s="94">
        <v>1</v>
      </c>
      <c r="CE237" s="40">
        <f t="shared" si="100"/>
        <v>1</v>
      </c>
      <c r="CF237" s="73"/>
      <c r="CG237" s="41">
        <f t="shared" si="101"/>
        <v>6456.4400000000005</v>
      </c>
      <c r="CH237" s="41">
        <f t="shared" si="102"/>
        <v>200082503.39666668</v>
      </c>
      <c r="CI237" s="41">
        <f t="shared" si="103"/>
        <v>13124437.018874668</v>
      </c>
      <c r="CJ237" s="41">
        <f t="shared" si="104"/>
        <v>1000412.5169833334</v>
      </c>
      <c r="CK237" s="41">
        <f t="shared" si="105"/>
        <v>145827.0779874963</v>
      </c>
      <c r="CL237" s="68">
        <f t="shared" si="106"/>
        <v>1088063.03</v>
      </c>
      <c r="CM237" s="41">
        <f t="shared" si="107"/>
        <v>220408.19080000001</v>
      </c>
      <c r="CN237" s="41" t="str">
        <f t="shared" si="115"/>
        <v/>
      </c>
      <c r="CO237" s="39">
        <f t="shared" si="108"/>
        <v>490048471125</v>
      </c>
      <c r="CP237" s="78">
        <f t="shared" si="109"/>
        <v>0.76299840712710487</v>
      </c>
      <c r="CQ237" s="38">
        <f t="shared" si="110"/>
        <v>0</v>
      </c>
      <c r="CR237" s="38">
        <f t="shared" si="111"/>
        <v>0</v>
      </c>
      <c r="CT237" s="38">
        <f t="shared" si="112"/>
        <v>0</v>
      </c>
      <c r="CU237" s="38">
        <f t="shared" si="113"/>
        <v>355</v>
      </c>
      <c r="CV237" s="118">
        <f t="shared" si="116"/>
        <v>7.0093457943925221</v>
      </c>
      <c r="CW237" s="118">
        <f t="shared" si="117"/>
        <v>1.6842082277928199</v>
      </c>
      <c r="CZ237" s="118">
        <f t="shared" si="118"/>
        <v>0.97950184719836964</v>
      </c>
      <c r="DE237" s="125">
        <f t="shared" si="119"/>
        <v>0.88162604206864925</v>
      </c>
    </row>
    <row r="238" spans="1:109" s="38" customFormat="1" x14ac:dyDescent="0.25">
      <c r="A238" s="38">
        <v>235</v>
      </c>
      <c r="B238" s="38" t="s">
        <v>576</v>
      </c>
      <c r="E238" s="38" t="s">
        <v>576</v>
      </c>
      <c r="F238" s="120" t="s">
        <v>171</v>
      </c>
      <c r="G238" s="118" t="s">
        <v>630</v>
      </c>
      <c r="H238" s="38">
        <v>180</v>
      </c>
      <c r="I238" s="38">
        <v>180</v>
      </c>
      <c r="J238" s="38">
        <v>400</v>
      </c>
      <c r="K238" s="38">
        <v>13.5</v>
      </c>
      <c r="L238" s="38">
        <v>13.5</v>
      </c>
      <c r="M238" s="38">
        <v>4.28</v>
      </c>
      <c r="N238" s="38">
        <v>0</v>
      </c>
      <c r="O238" s="38">
        <v>0</v>
      </c>
      <c r="P238" s="163">
        <v>10088.221367855929</v>
      </c>
      <c r="Q238" s="39">
        <f t="shared" si="120"/>
        <v>2</v>
      </c>
      <c r="R238" s="40">
        <f t="shared" si="92"/>
        <v>2.2222222222222223</v>
      </c>
      <c r="S238" s="40">
        <f t="shared" si="93"/>
        <v>1</v>
      </c>
      <c r="T238" s="120" t="s">
        <v>208</v>
      </c>
      <c r="W238" s="118">
        <v>1</v>
      </c>
      <c r="X238" s="38">
        <v>0</v>
      </c>
      <c r="Y238" s="38">
        <v>0</v>
      </c>
      <c r="Z238" s="94">
        <v>454.17427065461914</v>
      </c>
      <c r="AA238" s="125">
        <v>0</v>
      </c>
      <c r="AB238" s="125">
        <v>0</v>
      </c>
      <c r="AE238" s="38">
        <v>20</v>
      </c>
      <c r="AF238" s="138">
        <v>355</v>
      </c>
      <c r="AG238" s="124">
        <v>210000</v>
      </c>
      <c r="AH238" s="94">
        <v>1.6408</v>
      </c>
      <c r="AI238" s="97">
        <v>6.0859633589519735</v>
      </c>
      <c r="AJ238" s="97">
        <v>3.4233543894104845</v>
      </c>
      <c r="AK238" s="125">
        <v>3.3195100000000002</v>
      </c>
      <c r="AL238" s="121">
        <v>0.88162604206864925</v>
      </c>
      <c r="AM238" s="114">
        <v>0.71839247905512249</v>
      </c>
      <c r="AN238" s="118">
        <f t="shared" si="114"/>
        <v>0.63335351796125261</v>
      </c>
      <c r="AO238" s="114">
        <v>0.65777147550318571</v>
      </c>
      <c r="AP238" s="177">
        <v>1.4199737598176907</v>
      </c>
      <c r="AQ238" s="173">
        <v>0.75</v>
      </c>
      <c r="AR238" s="94">
        <v>1</v>
      </c>
      <c r="AT238" s="97">
        <v>1</v>
      </c>
      <c r="AU238" s="38">
        <v>1</v>
      </c>
      <c r="AW238" s="38">
        <v>1</v>
      </c>
      <c r="BA238" s="38">
        <f t="shared" si="94"/>
        <v>1.4199737598176907</v>
      </c>
      <c r="BB238" s="79"/>
      <c r="BC238" s="94">
        <v>1</v>
      </c>
      <c r="BD238" s="94"/>
      <c r="BE238" s="97">
        <v>1</v>
      </c>
      <c r="BF238" s="38">
        <v>1</v>
      </c>
      <c r="BG238" s="40">
        <f t="shared" si="95"/>
        <v>1</v>
      </c>
      <c r="BH238" s="94"/>
      <c r="BI238" s="94"/>
      <c r="BJ238" s="94"/>
      <c r="BK238" s="40">
        <f t="shared" si="96"/>
        <v>1</v>
      </c>
      <c r="BL238" s="73"/>
      <c r="BM238" s="94">
        <v>1</v>
      </c>
      <c r="BO238" s="97">
        <v>1</v>
      </c>
      <c r="BP238" s="38">
        <v>1</v>
      </c>
      <c r="BQ238" s="40">
        <f t="shared" si="97"/>
        <v>1</v>
      </c>
      <c r="BR238" s="94">
        <v>1</v>
      </c>
      <c r="BS238" s="94">
        <v>1</v>
      </c>
      <c r="BT238" s="94">
        <v>1</v>
      </c>
      <c r="BU238" s="40">
        <f t="shared" si="98"/>
        <v>1</v>
      </c>
      <c r="BV238" s="82">
        <v>1</v>
      </c>
      <c r="BW238" s="94">
        <v>1</v>
      </c>
      <c r="BX238" s="48"/>
      <c r="BY238" s="97">
        <v>1</v>
      </c>
      <c r="BZ238" s="48">
        <v>1</v>
      </c>
      <c r="CA238" s="40">
        <f t="shared" si="99"/>
        <v>1</v>
      </c>
      <c r="CB238" s="94">
        <v>1</v>
      </c>
      <c r="CC238" s="94">
        <v>1</v>
      </c>
      <c r="CD238" s="94">
        <v>1</v>
      </c>
      <c r="CE238" s="40">
        <f t="shared" si="100"/>
        <v>1</v>
      </c>
      <c r="CF238" s="73"/>
      <c r="CG238" s="41">
        <f t="shared" si="101"/>
        <v>6456.4400000000005</v>
      </c>
      <c r="CH238" s="41">
        <f t="shared" si="102"/>
        <v>200082503.39666668</v>
      </c>
      <c r="CI238" s="41">
        <f t="shared" si="103"/>
        <v>13124437.018874668</v>
      </c>
      <c r="CJ238" s="41">
        <f t="shared" si="104"/>
        <v>1000412.5169833334</v>
      </c>
      <c r="CK238" s="41">
        <f t="shared" si="105"/>
        <v>145827.0779874963</v>
      </c>
      <c r="CL238" s="68">
        <f t="shared" si="106"/>
        <v>1088063.03</v>
      </c>
      <c r="CM238" s="41">
        <f t="shared" si="107"/>
        <v>220408.19080000001</v>
      </c>
      <c r="CN238" s="41" t="str">
        <f t="shared" si="115"/>
        <v/>
      </c>
      <c r="CO238" s="39">
        <f t="shared" si="108"/>
        <v>490048471125</v>
      </c>
      <c r="CP238" s="78">
        <f t="shared" si="109"/>
        <v>0.6577714755031856</v>
      </c>
      <c r="CQ238" s="38">
        <f t="shared" si="110"/>
        <v>0</v>
      </c>
      <c r="CR238" s="38">
        <f t="shared" si="111"/>
        <v>0</v>
      </c>
      <c r="CT238" s="38">
        <f t="shared" si="112"/>
        <v>0</v>
      </c>
      <c r="CU238" s="38">
        <f t="shared" si="113"/>
        <v>355</v>
      </c>
      <c r="CV238" s="118">
        <f t="shared" si="116"/>
        <v>7.0093457943925221</v>
      </c>
      <c r="CW238" s="118">
        <f t="shared" si="117"/>
        <v>1.6842082277928199</v>
      </c>
      <c r="CZ238" s="118">
        <f t="shared" si="118"/>
        <v>1.0385534410869521</v>
      </c>
      <c r="DE238" s="125">
        <f t="shared" si="119"/>
        <v>0.88162604206864925</v>
      </c>
    </row>
    <row r="239" spans="1:109" s="38" customFormat="1" x14ac:dyDescent="0.25">
      <c r="A239" s="38">
        <v>236</v>
      </c>
      <c r="B239" s="38" t="s">
        <v>577</v>
      </c>
      <c r="E239" s="38" t="s">
        <v>577</v>
      </c>
      <c r="F239" s="120" t="s">
        <v>171</v>
      </c>
      <c r="G239" s="118" t="s">
        <v>630</v>
      </c>
      <c r="H239" s="38">
        <v>180</v>
      </c>
      <c r="I239" s="38">
        <v>180</v>
      </c>
      <c r="J239" s="38">
        <v>400</v>
      </c>
      <c r="K239" s="38">
        <v>13.5</v>
      </c>
      <c r="L239" s="38">
        <v>13.5</v>
      </c>
      <c r="M239" s="38">
        <v>4.28</v>
      </c>
      <c r="N239" s="38">
        <v>0</v>
      </c>
      <c r="O239" s="38">
        <v>0</v>
      </c>
      <c r="P239" s="163">
        <v>13450.961823807906</v>
      </c>
      <c r="Q239" s="39">
        <f t="shared" si="120"/>
        <v>2</v>
      </c>
      <c r="R239" s="40">
        <f t="shared" si="92"/>
        <v>2.2222222222222223</v>
      </c>
      <c r="S239" s="40">
        <f t="shared" si="93"/>
        <v>1</v>
      </c>
      <c r="T239" s="120" t="s">
        <v>208</v>
      </c>
      <c r="W239" s="118">
        <v>1</v>
      </c>
      <c r="X239" s="38">
        <v>0</v>
      </c>
      <c r="Y239" s="38">
        <v>0</v>
      </c>
      <c r="Z239" s="94">
        <v>353.58851319709385</v>
      </c>
      <c r="AA239" s="125">
        <v>0</v>
      </c>
      <c r="AB239" s="125">
        <v>0</v>
      </c>
      <c r="AE239" s="38">
        <v>20</v>
      </c>
      <c r="AF239" s="138">
        <v>355</v>
      </c>
      <c r="AG239" s="124">
        <v>210000</v>
      </c>
      <c r="AH239" s="94">
        <v>1.6408</v>
      </c>
      <c r="AI239" s="97">
        <v>4.0478042801811949</v>
      </c>
      <c r="AJ239" s="97">
        <v>4.0478042801811949</v>
      </c>
      <c r="AK239" s="125">
        <v>3.8447</v>
      </c>
      <c r="AL239" s="121">
        <v>0.88162604206864925</v>
      </c>
      <c r="AM239" s="114">
        <v>0.63274683258894437</v>
      </c>
      <c r="AN239" s="118">
        <f t="shared" si="114"/>
        <v>0.55784608564686522</v>
      </c>
      <c r="AO239" s="114">
        <v>0.59311530799071432</v>
      </c>
      <c r="AP239" s="177">
        <v>1.4199737598176907</v>
      </c>
      <c r="AQ239" s="173">
        <v>1</v>
      </c>
      <c r="AR239" s="94">
        <v>1</v>
      </c>
      <c r="AT239" s="97">
        <v>1</v>
      </c>
      <c r="AU239" s="38">
        <v>1</v>
      </c>
      <c r="AW239" s="38">
        <v>1</v>
      </c>
      <c r="BA239" s="38">
        <f t="shared" si="94"/>
        <v>1.4199737598176907</v>
      </c>
      <c r="BB239" s="79"/>
      <c r="BC239" s="94">
        <v>1</v>
      </c>
      <c r="BD239" s="94"/>
      <c r="BE239" s="97">
        <v>1</v>
      </c>
      <c r="BF239" s="38">
        <v>1</v>
      </c>
      <c r="BG239" s="40">
        <f t="shared" si="95"/>
        <v>1</v>
      </c>
      <c r="BH239" s="94"/>
      <c r="BI239" s="94"/>
      <c r="BJ239" s="94"/>
      <c r="BK239" s="40">
        <f t="shared" si="96"/>
        <v>1</v>
      </c>
      <c r="BL239" s="73"/>
      <c r="BM239" s="94">
        <v>1</v>
      </c>
      <c r="BO239" s="97">
        <v>1</v>
      </c>
      <c r="BP239" s="38">
        <v>1</v>
      </c>
      <c r="BQ239" s="40">
        <f t="shared" si="97"/>
        <v>1</v>
      </c>
      <c r="BR239" s="94">
        <v>1</v>
      </c>
      <c r="BS239" s="94">
        <v>1</v>
      </c>
      <c r="BT239" s="94">
        <v>1</v>
      </c>
      <c r="BU239" s="40">
        <f t="shared" si="98"/>
        <v>1</v>
      </c>
      <c r="BV239" s="82">
        <v>1</v>
      </c>
      <c r="BW239" s="94">
        <v>1</v>
      </c>
      <c r="BX239" s="48"/>
      <c r="BY239" s="97">
        <v>1</v>
      </c>
      <c r="BZ239" s="48">
        <v>1</v>
      </c>
      <c r="CA239" s="40">
        <f t="shared" si="99"/>
        <v>1</v>
      </c>
      <c r="CB239" s="94">
        <v>1</v>
      </c>
      <c r="CC239" s="94">
        <v>1</v>
      </c>
      <c r="CD239" s="94">
        <v>1</v>
      </c>
      <c r="CE239" s="40">
        <f t="shared" si="100"/>
        <v>1</v>
      </c>
      <c r="CF239" s="73"/>
      <c r="CG239" s="41">
        <f t="shared" si="101"/>
        <v>6456.4400000000005</v>
      </c>
      <c r="CH239" s="41">
        <f t="shared" si="102"/>
        <v>200082503.39666668</v>
      </c>
      <c r="CI239" s="41">
        <f t="shared" si="103"/>
        <v>13124437.018874668</v>
      </c>
      <c r="CJ239" s="41">
        <f t="shared" si="104"/>
        <v>1000412.5169833334</v>
      </c>
      <c r="CK239" s="41">
        <f t="shared" si="105"/>
        <v>145827.0779874963</v>
      </c>
      <c r="CL239" s="68">
        <f t="shared" si="106"/>
        <v>1088063.03</v>
      </c>
      <c r="CM239" s="41">
        <f t="shared" si="107"/>
        <v>220408.19080000001</v>
      </c>
      <c r="CN239" s="41" t="str">
        <f t="shared" si="115"/>
        <v/>
      </c>
      <c r="CO239" s="39">
        <f t="shared" si="108"/>
        <v>490048471125</v>
      </c>
      <c r="CP239" s="78">
        <f t="shared" si="109"/>
        <v>0.59311530799071444</v>
      </c>
      <c r="CQ239" s="38">
        <f t="shared" si="110"/>
        <v>0</v>
      </c>
      <c r="CR239" s="38">
        <f t="shared" si="111"/>
        <v>0</v>
      </c>
      <c r="CT239" s="38">
        <f t="shared" si="112"/>
        <v>0</v>
      </c>
      <c r="CU239" s="38">
        <f t="shared" si="113"/>
        <v>355</v>
      </c>
      <c r="CV239" s="118">
        <f t="shared" si="116"/>
        <v>7.0093457943925221</v>
      </c>
      <c r="CW239" s="118">
        <f t="shared" si="117"/>
        <v>1.6842082277928199</v>
      </c>
      <c r="CZ239" s="118">
        <f t="shared" si="118"/>
        <v>1.0632239308499436</v>
      </c>
      <c r="DE239" s="125">
        <f t="shared" si="119"/>
        <v>0.88162604206864925</v>
      </c>
    </row>
    <row r="240" spans="1:109" s="38" customFormat="1" x14ac:dyDescent="0.25">
      <c r="A240" s="38">
        <v>237</v>
      </c>
      <c r="B240" s="38" t="s">
        <v>578</v>
      </c>
      <c r="E240" s="38" t="s">
        <v>578</v>
      </c>
      <c r="F240" s="120" t="s">
        <v>171</v>
      </c>
      <c r="G240" s="118" t="s">
        <v>630</v>
      </c>
      <c r="H240" s="38">
        <v>180</v>
      </c>
      <c r="I240" s="38">
        <v>180</v>
      </c>
      <c r="J240" s="38">
        <v>400</v>
      </c>
      <c r="K240" s="38">
        <v>13.5</v>
      </c>
      <c r="L240" s="38">
        <v>13.5</v>
      </c>
      <c r="M240" s="38">
        <v>4.28</v>
      </c>
      <c r="N240" s="38">
        <v>0</v>
      </c>
      <c r="O240" s="38">
        <v>0</v>
      </c>
      <c r="P240" s="163">
        <v>17889.779225664515</v>
      </c>
      <c r="Q240" s="39">
        <f t="shared" si="120"/>
        <v>2</v>
      </c>
      <c r="R240" s="40">
        <f t="shared" si="92"/>
        <v>2.2222222222222223</v>
      </c>
      <c r="S240" s="40">
        <f t="shared" si="93"/>
        <v>1</v>
      </c>
      <c r="T240" s="120" t="s">
        <v>208</v>
      </c>
      <c r="W240" s="118">
        <v>1</v>
      </c>
      <c r="X240" s="38">
        <v>0</v>
      </c>
      <c r="Y240" s="38">
        <v>0</v>
      </c>
      <c r="Z240" s="94">
        <v>246.48742948079823</v>
      </c>
      <c r="AA240" s="125">
        <v>0</v>
      </c>
      <c r="AB240" s="125">
        <v>0</v>
      </c>
      <c r="AE240" s="38">
        <v>20</v>
      </c>
      <c r="AF240" s="138">
        <v>355</v>
      </c>
      <c r="AG240" s="124">
        <v>210000</v>
      </c>
      <c r="AH240" s="94">
        <v>1.6408</v>
      </c>
      <c r="AI240" s="97">
        <v>2.9955364448953348</v>
      </c>
      <c r="AJ240" s="97">
        <v>5.2988044173753579</v>
      </c>
      <c r="AK240" s="125">
        <v>4.2483199999999997</v>
      </c>
      <c r="AL240" s="121">
        <v>0.88162604206864925</v>
      </c>
      <c r="AM240" s="114">
        <v>0.47127824244760685</v>
      </c>
      <c r="AN240" s="118">
        <f t="shared" si="114"/>
        <v>0.41549117160215293</v>
      </c>
      <c r="AO240" s="114">
        <v>0.45686777390857286</v>
      </c>
      <c r="AP240" s="177">
        <v>1.4199737598176907</v>
      </c>
      <c r="AQ240" s="173">
        <v>1.33</v>
      </c>
      <c r="AR240" s="94">
        <v>1</v>
      </c>
      <c r="AT240" s="97">
        <v>1</v>
      </c>
      <c r="AU240" s="38">
        <v>1</v>
      </c>
      <c r="AW240" s="38">
        <v>1</v>
      </c>
      <c r="BA240" s="38">
        <f t="shared" si="94"/>
        <v>1.4199737598176907</v>
      </c>
      <c r="BB240" s="79"/>
      <c r="BC240" s="94">
        <v>1</v>
      </c>
      <c r="BD240" s="94"/>
      <c r="BE240" s="97">
        <v>1</v>
      </c>
      <c r="BF240" s="38">
        <v>1</v>
      </c>
      <c r="BG240" s="40">
        <f t="shared" si="95"/>
        <v>1</v>
      </c>
      <c r="BH240" s="94"/>
      <c r="BI240" s="94"/>
      <c r="BJ240" s="94"/>
      <c r="BK240" s="40">
        <f t="shared" si="96"/>
        <v>1</v>
      </c>
      <c r="BL240" s="73"/>
      <c r="BM240" s="94">
        <v>1</v>
      </c>
      <c r="BO240" s="97">
        <v>1</v>
      </c>
      <c r="BP240" s="38">
        <v>1</v>
      </c>
      <c r="BQ240" s="40">
        <f t="shared" si="97"/>
        <v>1</v>
      </c>
      <c r="BR240" s="94">
        <v>1</v>
      </c>
      <c r="BS240" s="94">
        <v>1</v>
      </c>
      <c r="BT240" s="94">
        <v>1</v>
      </c>
      <c r="BU240" s="40">
        <f t="shared" si="98"/>
        <v>1</v>
      </c>
      <c r="BV240" s="82">
        <v>1</v>
      </c>
      <c r="BW240" s="94">
        <v>1</v>
      </c>
      <c r="BX240" s="48"/>
      <c r="BY240" s="97">
        <v>1</v>
      </c>
      <c r="BZ240" s="48">
        <v>1</v>
      </c>
      <c r="CA240" s="40">
        <f t="shared" si="99"/>
        <v>1</v>
      </c>
      <c r="CB240" s="94">
        <v>1</v>
      </c>
      <c r="CC240" s="94">
        <v>1</v>
      </c>
      <c r="CD240" s="94">
        <v>1</v>
      </c>
      <c r="CE240" s="40">
        <f t="shared" si="100"/>
        <v>1</v>
      </c>
      <c r="CF240" s="73"/>
      <c r="CG240" s="41">
        <f t="shared" si="101"/>
        <v>6456.4400000000005</v>
      </c>
      <c r="CH240" s="41">
        <f t="shared" si="102"/>
        <v>200082503.39666668</v>
      </c>
      <c r="CI240" s="41">
        <f t="shared" si="103"/>
        <v>13124437.018874668</v>
      </c>
      <c r="CJ240" s="41">
        <f t="shared" si="104"/>
        <v>1000412.5169833334</v>
      </c>
      <c r="CK240" s="41">
        <f t="shared" si="105"/>
        <v>145827.0779874963</v>
      </c>
      <c r="CL240" s="68">
        <f t="shared" si="106"/>
        <v>1088063.03</v>
      </c>
      <c r="CM240" s="41">
        <f t="shared" si="107"/>
        <v>220408.19080000001</v>
      </c>
      <c r="CN240" s="41" t="str">
        <f t="shared" si="115"/>
        <v/>
      </c>
      <c r="CO240" s="39">
        <f t="shared" si="108"/>
        <v>490048471125</v>
      </c>
      <c r="CP240" s="78">
        <f t="shared" si="109"/>
        <v>0.45686777390857286</v>
      </c>
      <c r="CQ240" s="38">
        <f t="shared" si="110"/>
        <v>0</v>
      </c>
      <c r="CR240" s="38">
        <f t="shared" si="111"/>
        <v>0</v>
      </c>
      <c r="CT240" s="38">
        <f t="shared" si="112"/>
        <v>0</v>
      </c>
      <c r="CU240" s="38">
        <f t="shared" si="113"/>
        <v>355</v>
      </c>
      <c r="CV240" s="118">
        <f t="shared" si="116"/>
        <v>7.0093457943925221</v>
      </c>
      <c r="CW240" s="118">
        <f t="shared" si="117"/>
        <v>1.6842082277928199</v>
      </c>
      <c r="CZ240" s="118">
        <f t="shared" si="118"/>
        <v>1.0995847929737468</v>
      </c>
      <c r="DE240" s="125">
        <f t="shared" si="119"/>
        <v>0.88162604206864925</v>
      </c>
    </row>
    <row r="241" spans="1:109" s="38" customFormat="1" x14ac:dyDescent="0.25">
      <c r="A241" s="38">
        <v>238</v>
      </c>
      <c r="B241" s="38" t="s">
        <v>579</v>
      </c>
      <c r="E241" s="38" t="s">
        <v>579</v>
      </c>
      <c r="F241" s="120" t="s">
        <v>171</v>
      </c>
      <c r="G241" s="118" t="s">
        <v>630</v>
      </c>
      <c r="H241" s="38">
        <v>180</v>
      </c>
      <c r="I241" s="38">
        <v>180</v>
      </c>
      <c r="J241" s="38">
        <v>400</v>
      </c>
      <c r="K241" s="38">
        <v>13.5</v>
      </c>
      <c r="L241" s="38">
        <v>13.5</v>
      </c>
      <c r="M241" s="38">
        <v>4.28</v>
      </c>
      <c r="N241" s="38">
        <v>0</v>
      </c>
      <c r="O241" s="38">
        <v>0</v>
      </c>
      <c r="P241" s="163">
        <v>22463.106245759202</v>
      </c>
      <c r="Q241" s="39">
        <f t="shared" si="120"/>
        <v>2</v>
      </c>
      <c r="R241" s="40">
        <f t="shared" si="92"/>
        <v>2.2222222222222223</v>
      </c>
      <c r="S241" s="40">
        <f t="shared" si="93"/>
        <v>1</v>
      </c>
      <c r="T241" s="120" t="s">
        <v>208</v>
      </c>
      <c r="W241" s="118">
        <v>1</v>
      </c>
      <c r="X241" s="38">
        <v>0</v>
      </c>
      <c r="Y241" s="38">
        <v>0</v>
      </c>
      <c r="Z241" s="94">
        <v>173.73708512144961</v>
      </c>
      <c r="AA241" s="125">
        <v>0</v>
      </c>
      <c r="AB241" s="125">
        <v>0</v>
      </c>
      <c r="AE241" s="38">
        <v>20</v>
      </c>
      <c r="AF241" s="138">
        <v>355</v>
      </c>
      <c r="AG241" s="124">
        <v>210000</v>
      </c>
      <c r="AH241" s="94">
        <v>1.6408</v>
      </c>
      <c r="AI241" s="97">
        <v>2.5519134161980297</v>
      </c>
      <c r="AJ241" s="97">
        <v>7.1170313264346836</v>
      </c>
      <c r="AK241" s="125">
        <v>4.1837099999999996</v>
      </c>
      <c r="AL241" s="121">
        <v>0.88162604206864925</v>
      </c>
      <c r="AM241" s="114">
        <v>0.31974471402919152</v>
      </c>
      <c r="AN241" s="118">
        <f t="shared" si="114"/>
        <v>0.28189526670192822</v>
      </c>
      <c r="AO241" s="114">
        <v>0.31712657086020712</v>
      </c>
      <c r="AP241" s="177">
        <v>1.4199737598176907</v>
      </c>
      <c r="AQ241" s="173">
        <v>1.67</v>
      </c>
      <c r="AR241" s="94">
        <v>1</v>
      </c>
      <c r="AT241" s="97">
        <v>1</v>
      </c>
      <c r="AU241" s="38">
        <v>1</v>
      </c>
      <c r="AW241" s="38">
        <v>1</v>
      </c>
      <c r="BA241" s="38">
        <f t="shared" si="94"/>
        <v>1.4199737598176907</v>
      </c>
      <c r="BB241" s="79"/>
      <c r="BC241" s="94">
        <v>1</v>
      </c>
      <c r="BD241" s="94"/>
      <c r="BE241" s="97">
        <v>1</v>
      </c>
      <c r="BF241" s="38">
        <v>1</v>
      </c>
      <c r="BG241" s="40">
        <f t="shared" si="95"/>
        <v>1</v>
      </c>
      <c r="BH241" s="94"/>
      <c r="BI241" s="94"/>
      <c r="BJ241" s="94"/>
      <c r="BK241" s="40">
        <f t="shared" si="96"/>
        <v>1</v>
      </c>
      <c r="BL241" s="73"/>
      <c r="BM241" s="94">
        <v>1</v>
      </c>
      <c r="BO241" s="97">
        <v>1</v>
      </c>
      <c r="BP241" s="38">
        <v>1</v>
      </c>
      <c r="BQ241" s="40">
        <f t="shared" si="97"/>
        <v>1</v>
      </c>
      <c r="BR241" s="94">
        <v>1</v>
      </c>
      <c r="BS241" s="94">
        <v>1</v>
      </c>
      <c r="BT241" s="94">
        <v>1</v>
      </c>
      <c r="BU241" s="40">
        <f t="shared" si="98"/>
        <v>1</v>
      </c>
      <c r="BV241" s="82">
        <v>1</v>
      </c>
      <c r="BW241" s="94">
        <v>1</v>
      </c>
      <c r="BX241" s="48"/>
      <c r="BY241" s="97">
        <v>1</v>
      </c>
      <c r="BZ241" s="48">
        <v>1</v>
      </c>
      <c r="CA241" s="40">
        <f t="shared" si="99"/>
        <v>1</v>
      </c>
      <c r="CB241" s="94">
        <v>1</v>
      </c>
      <c r="CC241" s="94">
        <v>1</v>
      </c>
      <c r="CD241" s="94">
        <v>1</v>
      </c>
      <c r="CE241" s="40">
        <f t="shared" si="100"/>
        <v>1</v>
      </c>
      <c r="CF241" s="73"/>
      <c r="CG241" s="41">
        <f t="shared" si="101"/>
        <v>6456.4400000000005</v>
      </c>
      <c r="CH241" s="41">
        <f t="shared" si="102"/>
        <v>200082503.39666668</v>
      </c>
      <c r="CI241" s="41">
        <f t="shared" si="103"/>
        <v>13124437.018874668</v>
      </c>
      <c r="CJ241" s="41">
        <f t="shared" si="104"/>
        <v>1000412.5169833334</v>
      </c>
      <c r="CK241" s="41">
        <f t="shared" si="105"/>
        <v>145827.0779874963</v>
      </c>
      <c r="CL241" s="68">
        <f t="shared" si="106"/>
        <v>1088063.03</v>
      </c>
      <c r="CM241" s="41">
        <f t="shared" si="107"/>
        <v>220408.19080000001</v>
      </c>
      <c r="CN241" s="41" t="str">
        <f t="shared" si="115"/>
        <v/>
      </c>
      <c r="CO241" s="39">
        <f t="shared" si="108"/>
        <v>490048471125</v>
      </c>
      <c r="CP241" s="78">
        <f t="shared" si="109"/>
        <v>0.31712657086020712</v>
      </c>
      <c r="CQ241" s="38">
        <f t="shared" si="110"/>
        <v>0</v>
      </c>
      <c r="CR241" s="38">
        <f t="shared" si="111"/>
        <v>0</v>
      </c>
      <c r="CT241" s="38">
        <f t="shared" si="112"/>
        <v>0</v>
      </c>
      <c r="CU241" s="38">
        <f t="shared" si="113"/>
        <v>355</v>
      </c>
      <c r="CV241" s="118">
        <f t="shared" si="116"/>
        <v>7.0093457943925221</v>
      </c>
      <c r="CW241" s="118">
        <f t="shared" si="117"/>
        <v>1.6842082277928199</v>
      </c>
      <c r="CZ241" s="118">
        <f t="shared" si="118"/>
        <v>1.124980119639724</v>
      </c>
      <c r="DE241" s="125">
        <f t="shared" si="119"/>
        <v>0.88162604206864925</v>
      </c>
    </row>
    <row r="242" spans="1:109" s="38" customFormat="1" x14ac:dyDescent="0.25">
      <c r="A242" s="38">
        <v>239</v>
      </c>
      <c r="B242" s="38" t="s">
        <v>580</v>
      </c>
      <c r="E242" s="38" t="s">
        <v>580</v>
      </c>
      <c r="F242" s="120" t="s">
        <v>171</v>
      </c>
      <c r="G242" s="118" t="s">
        <v>630</v>
      </c>
      <c r="H242" s="38">
        <v>180</v>
      </c>
      <c r="I242" s="38">
        <v>180</v>
      </c>
      <c r="J242" s="38">
        <v>400</v>
      </c>
      <c r="K242" s="38">
        <v>13.5</v>
      </c>
      <c r="L242" s="38">
        <v>13.5</v>
      </c>
      <c r="M242" s="38">
        <v>4.28</v>
      </c>
      <c r="N242" s="38">
        <v>0</v>
      </c>
      <c r="O242" s="38">
        <v>0</v>
      </c>
      <c r="P242" s="163">
        <v>26901.923647615811</v>
      </c>
      <c r="Q242" s="39">
        <f t="shared" si="120"/>
        <v>2</v>
      </c>
      <c r="R242" s="40">
        <f t="shared" si="92"/>
        <v>2.2222222222222223</v>
      </c>
      <c r="S242" s="40">
        <f t="shared" si="93"/>
        <v>1</v>
      </c>
      <c r="T242" s="120" t="s">
        <v>208</v>
      </c>
      <c r="W242" s="118">
        <v>1</v>
      </c>
      <c r="X242" s="38">
        <v>0</v>
      </c>
      <c r="Y242" s="38">
        <v>0</v>
      </c>
      <c r="Z242" s="94">
        <v>128.4742736921479</v>
      </c>
      <c r="AA242" s="125">
        <v>0</v>
      </c>
      <c r="AB242" s="125">
        <v>0</v>
      </c>
      <c r="AE242" s="38">
        <v>20</v>
      </c>
      <c r="AF242" s="138">
        <v>355</v>
      </c>
      <c r="AG242" s="124">
        <v>210000</v>
      </c>
      <c r="AH242" s="94">
        <v>1.6408</v>
      </c>
      <c r="AI242" s="97">
        <v>2.3373240040687513</v>
      </c>
      <c r="AJ242" s="97">
        <v>9.3492960162750052</v>
      </c>
      <c r="AK242" s="125">
        <v>3.9643999999999999</v>
      </c>
      <c r="AL242" s="121">
        <v>0.88162604206864925</v>
      </c>
      <c r="AM242" s="114">
        <v>0.22126485455544118</v>
      </c>
      <c r="AN242" s="118">
        <f t="shared" si="114"/>
        <v>0.19507285797060894</v>
      </c>
      <c r="AO242" s="114">
        <v>0.22221438327420442</v>
      </c>
      <c r="AP242" s="177">
        <v>1.4199737598176907</v>
      </c>
      <c r="AQ242" s="173">
        <v>2</v>
      </c>
      <c r="AR242" s="94">
        <v>1</v>
      </c>
      <c r="AT242" s="97">
        <v>1</v>
      </c>
      <c r="AU242" s="38">
        <v>1</v>
      </c>
      <c r="AW242" s="38">
        <v>1</v>
      </c>
      <c r="BA242" s="38">
        <f t="shared" si="94"/>
        <v>1.4199737598176907</v>
      </c>
      <c r="BB242" s="79"/>
      <c r="BC242" s="94">
        <v>1</v>
      </c>
      <c r="BD242" s="94"/>
      <c r="BE242" s="97">
        <v>1</v>
      </c>
      <c r="BF242" s="38">
        <v>1</v>
      </c>
      <c r="BG242" s="40">
        <f t="shared" si="95"/>
        <v>1</v>
      </c>
      <c r="BH242" s="94"/>
      <c r="BI242" s="94"/>
      <c r="BJ242" s="94"/>
      <c r="BK242" s="40">
        <f t="shared" si="96"/>
        <v>1</v>
      </c>
      <c r="BL242" s="73"/>
      <c r="BM242" s="94">
        <v>1</v>
      </c>
      <c r="BO242" s="97">
        <v>1</v>
      </c>
      <c r="BP242" s="38">
        <v>1</v>
      </c>
      <c r="BQ242" s="40">
        <f t="shared" si="97"/>
        <v>1</v>
      </c>
      <c r="BR242" s="94">
        <v>1</v>
      </c>
      <c r="BS242" s="94">
        <v>1</v>
      </c>
      <c r="BT242" s="94">
        <v>1</v>
      </c>
      <c r="BU242" s="40">
        <f t="shared" si="98"/>
        <v>1</v>
      </c>
      <c r="BV242" s="82">
        <v>1</v>
      </c>
      <c r="BW242" s="94">
        <v>1</v>
      </c>
      <c r="BX242" s="48"/>
      <c r="BY242" s="97">
        <v>1</v>
      </c>
      <c r="BZ242" s="48">
        <v>1</v>
      </c>
      <c r="CA242" s="40">
        <f t="shared" si="99"/>
        <v>1</v>
      </c>
      <c r="CB242" s="94">
        <v>1</v>
      </c>
      <c r="CC242" s="94">
        <v>1</v>
      </c>
      <c r="CD242" s="94">
        <v>1</v>
      </c>
      <c r="CE242" s="40">
        <f t="shared" si="100"/>
        <v>1</v>
      </c>
      <c r="CF242" s="73"/>
      <c r="CG242" s="41">
        <f t="shared" si="101"/>
        <v>6456.4400000000005</v>
      </c>
      <c r="CH242" s="41">
        <f t="shared" si="102"/>
        <v>200082503.39666668</v>
      </c>
      <c r="CI242" s="41">
        <f t="shared" si="103"/>
        <v>13124437.018874668</v>
      </c>
      <c r="CJ242" s="41">
        <f t="shared" si="104"/>
        <v>1000412.5169833334</v>
      </c>
      <c r="CK242" s="41">
        <f t="shared" si="105"/>
        <v>145827.0779874963</v>
      </c>
      <c r="CL242" s="68">
        <f t="shared" si="106"/>
        <v>1088063.03</v>
      </c>
      <c r="CM242" s="41">
        <f t="shared" si="107"/>
        <v>220408.19080000001</v>
      </c>
      <c r="CN242" s="41" t="str">
        <f t="shared" si="115"/>
        <v/>
      </c>
      <c r="CO242" s="39">
        <f t="shared" si="108"/>
        <v>490048471125</v>
      </c>
      <c r="CP242" s="78">
        <f t="shared" si="109"/>
        <v>0.22221438327420442</v>
      </c>
      <c r="CQ242" s="38">
        <f t="shared" si="110"/>
        <v>0</v>
      </c>
      <c r="CR242" s="38">
        <f t="shared" si="111"/>
        <v>0</v>
      </c>
      <c r="CT242" s="38">
        <f t="shared" si="112"/>
        <v>0</v>
      </c>
      <c r="CU242" s="38">
        <f t="shared" si="113"/>
        <v>355</v>
      </c>
      <c r="CV242" s="118">
        <f t="shared" si="116"/>
        <v>7.0093457943925221</v>
      </c>
      <c r="CW242" s="118">
        <f t="shared" si="117"/>
        <v>1.6842082277928199</v>
      </c>
      <c r="CZ242" s="118">
        <f t="shared" si="118"/>
        <v>1.1391353240320332</v>
      </c>
      <c r="DE242" s="125">
        <f t="shared" si="119"/>
        <v>0.88162604206864925</v>
      </c>
    </row>
    <row r="243" spans="1:109" s="38" customFormat="1" x14ac:dyDescent="0.25">
      <c r="A243" s="38">
        <v>240</v>
      </c>
      <c r="B243" s="38" t="s">
        <v>581</v>
      </c>
      <c r="E243" s="38" t="s">
        <v>581</v>
      </c>
      <c r="F243" s="120" t="s">
        <v>171</v>
      </c>
      <c r="G243" s="118" t="s">
        <v>630</v>
      </c>
      <c r="H243" s="38">
        <v>180</v>
      </c>
      <c r="I243" s="38">
        <v>180</v>
      </c>
      <c r="J243" s="38">
        <v>400</v>
      </c>
      <c r="K243" s="38">
        <v>13.5</v>
      </c>
      <c r="L243" s="38">
        <v>13.5</v>
      </c>
      <c r="M243" s="38">
        <v>4.28</v>
      </c>
      <c r="N243" s="38">
        <v>0</v>
      </c>
      <c r="O243" s="38">
        <v>0</v>
      </c>
      <c r="P243" s="163">
        <v>33627.404559519768</v>
      </c>
      <c r="Q243" s="39">
        <f t="shared" si="120"/>
        <v>2</v>
      </c>
      <c r="R243" s="40">
        <f t="shared" si="92"/>
        <v>2.2222222222222223</v>
      </c>
      <c r="S243" s="40">
        <f t="shared" si="93"/>
        <v>1</v>
      </c>
      <c r="T243" s="120" t="s">
        <v>208</v>
      </c>
      <c r="W243" s="118">
        <v>1</v>
      </c>
      <c r="X243" s="38">
        <v>0</v>
      </c>
      <c r="Y243" s="38">
        <v>0</v>
      </c>
      <c r="Z243" s="94">
        <v>86.747927275857393</v>
      </c>
      <c r="AA243" s="125">
        <v>0</v>
      </c>
      <c r="AB243" s="125">
        <v>0</v>
      </c>
      <c r="AE243" s="38">
        <v>20</v>
      </c>
      <c r="AF243" s="138">
        <v>355</v>
      </c>
      <c r="AG243" s="124">
        <v>210000</v>
      </c>
      <c r="AH243" s="94">
        <v>1.6408</v>
      </c>
      <c r="AI243" s="97">
        <v>2.1643629528946904</v>
      </c>
      <c r="AJ243" s="97">
        <v>13.527268455591814</v>
      </c>
      <c r="AK243" s="125">
        <v>3.76153</v>
      </c>
      <c r="AL243" s="121">
        <v>0.88162604206864925</v>
      </c>
      <c r="AM243" s="114">
        <v>0.14077845945619211</v>
      </c>
      <c r="AN243" s="118">
        <f t="shared" si="114"/>
        <v>0.12411395601888446</v>
      </c>
      <c r="AO243" s="114">
        <v>0.142364649775582</v>
      </c>
      <c r="AP243" s="177">
        <v>1.4199737598176907</v>
      </c>
      <c r="AQ243" s="173">
        <v>2.5</v>
      </c>
      <c r="AR243" s="94">
        <v>1</v>
      </c>
      <c r="AT243" s="97">
        <v>1</v>
      </c>
      <c r="AU243" s="38">
        <v>1</v>
      </c>
      <c r="AW243" s="38">
        <v>1</v>
      </c>
      <c r="BA243" s="38">
        <f t="shared" si="94"/>
        <v>1.4199737598176907</v>
      </c>
      <c r="BB243" s="79"/>
      <c r="BC243" s="94">
        <v>1</v>
      </c>
      <c r="BD243" s="94"/>
      <c r="BE243" s="97">
        <v>1</v>
      </c>
      <c r="BF243" s="38">
        <v>1</v>
      </c>
      <c r="BG243" s="40">
        <f t="shared" si="95"/>
        <v>1</v>
      </c>
      <c r="BH243" s="94"/>
      <c r="BI243" s="94"/>
      <c r="BJ243" s="94"/>
      <c r="BK243" s="40">
        <f t="shared" si="96"/>
        <v>1</v>
      </c>
      <c r="BL243" s="73"/>
      <c r="BM243" s="94">
        <v>1</v>
      </c>
      <c r="BO243" s="97">
        <v>1</v>
      </c>
      <c r="BP243" s="38">
        <v>1</v>
      </c>
      <c r="BQ243" s="40">
        <f t="shared" si="97"/>
        <v>1</v>
      </c>
      <c r="BR243" s="94">
        <v>1</v>
      </c>
      <c r="BS243" s="94">
        <v>1</v>
      </c>
      <c r="BT243" s="94">
        <v>1</v>
      </c>
      <c r="BU243" s="40">
        <f t="shared" si="98"/>
        <v>1</v>
      </c>
      <c r="BV243" s="82">
        <v>1</v>
      </c>
      <c r="BW243" s="94">
        <v>1</v>
      </c>
      <c r="BX243" s="48"/>
      <c r="BY243" s="97">
        <v>1</v>
      </c>
      <c r="BZ243" s="48">
        <v>1</v>
      </c>
      <c r="CA243" s="40">
        <f t="shared" si="99"/>
        <v>1</v>
      </c>
      <c r="CB243" s="94">
        <v>1</v>
      </c>
      <c r="CC243" s="94">
        <v>1</v>
      </c>
      <c r="CD243" s="94">
        <v>1</v>
      </c>
      <c r="CE243" s="40">
        <f t="shared" si="100"/>
        <v>1</v>
      </c>
      <c r="CF243" s="73"/>
      <c r="CG243" s="41">
        <f t="shared" si="101"/>
        <v>6456.4400000000005</v>
      </c>
      <c r="CH243" s="41">
        <f t="shared" si="102"/>
        <v>200082503.39666668</v>
      </c>
      <c r="CI243" s="41">
        <f t="shared" si="103"/>
        <v>13124437.018874668</v>
      </c>
      <c r="CJ243" s="41">
        <f t="shared" si="104"/>
        <v>1000412.5169833334</v>
      </c>
      <c r="CK243" s="41">
        <f t="shared" si="105"/>
        <v>145827.0779874963</v>
      </c>
      <c r="CL243" s="68">
        <f t="shared" si="106"/>
        <v>1088063.03</v>
      </c>
      <c r="CM243" s="41">
        <f t="shared" si="107"/>
        <v>220408.19080000001</v>
      </c>
      <c r="CN243" s="41" t="str">
        <f t="shared" si="115"/>
        <v/>
      </c>
      <c r="CO243" s="39">
        <f t="shared" si="108"/>
        <v>490048471125</v>
      </c>
      <c r="CP243" s="78">
        <f t="shared" si="109"/>
        <v>0.142364649775582</v>
      </c>
      <c r="CQ243" s="38">
        <f t="shared" si="110"/>
        <v>0</v>
      </c>
      <c r="CR243" s="38">
        <f t="shared" si="111"/>
        <v>0</v>
      </c>
      <c r="CT243" s="38">
        <f t="shared" si="112"/>
        <v>0</v>
      </c>
      <c r="CU243" s="38">
        <f t="shared" si="113"/>
        <v>355</v>
      </c>
      <c r="CV243" s="118">
        <f t="shared" si="116"/>
        <v>7.0093457943925221</v>
      </c>
      <c r="CW243" s="118">
        <f t="shared" si="117"/>
        <v>1.6842082277928199</v>
      </c>
      <c r="CZ243" s="118">
        <f t="shared" si="118"/>
        <v>1.1470478771454244</v>
      </c>
      <c r="DE243" s="125">
        <f t="shared" si="119"/>
        <v>0.88162604206864925</v>
      </c>
    </row>
    <row r="244" spans="1:109" s="38" customFormat="1" x14ac:dyDescent="0.25">
      <c r="A244" s="38">
        <v>241</v>
      </c>
      <c r="B244" s="38" t="s">
        <v>582</v>
      </c>
      <c r="E244" s="38" t="s">
        <v>582</v>
      </c>
      <c r="F244" s="120" t="s">
        <v>171</v>
      </c>
      <c r="G244" s="118" t="s">
        <v>630</v>
      </c>
      <c r="H244" s="38">
        <v>300</v>
      </c>
      <c r="I244" s="38">
        <v>300</v>
      </c>
      <c r="J244" s="38">
        <v>300</v>
      </c>
      <c r="K244" s="38">
        <v>24.32</v>
      </c>
      <c r="L244" s="38">
        <v>24.32</v>
      </c>
      <c r="M244" s="38">
        <v>14.08</v>
      </c>
      <c r="N244" s="38">
        <v>0</v>
      </c>
      <c r="O244" s="38">
        <v>0</v>
      </c>
      <c r="P244" s="163">
        <v>2931.8320402448121</v>
      </c>
      <c r="Q244" s="39">
        <f t="shared" si="120"/>
        <v>1</v>
      </c>
      <c r="R244" s="40">
        <f t="shared" si="92"/>
        <v>1</v>
      </c>
      <c r="S244" s="40">
        <f t="shared" si="93"/>
        <v>1</v>
      </c>
      <c r="T244" s="120" t="s">
        <v>208</v>
      </c>
      <c r="W244" s="118">
        <v>1</v>
      </c>
      <c r="X244" s="38">
        <v>0</v>
      </c>
      <c r="Y244" s="38">
        <v>0</v>
      </c>
      <c r="Z244" s="94">
        <v>1745.4984756367351</v>
      </c>
      <c r="AA244" s="125">
        <v>0</v>
      </c>
      <c r="AB244" s="125">
        <v>0</v>
      </c>
      <c r="AE244" s="38">
        <v>20</v>
      </c>
      <c r="AF244" s="138">
        <v>355</v>
      </c>
      <c r="AG244" s="124">
        <v>210000</v>
      </c>
      <c r="AH244" s="94">
        <v>26.817</v>
      </c>
      <c r="AI244" s="97">
        <v>32.345391225866685</v>
      </c>
      <c r="AJ244" s="97">
        <v>2.911085210328002</v>
      </c>
      <c r="AK244" s="125">
        <v>3.5932300000000001</v>
      </c>
      <c r="AL244" s="121">
        <v>1.0238961113393781</v>
      </c>
      <c r="AM244" s="114">
        <v>1.0338904217665732</v>
      </c>
      <c r="AN244" s="118">
        <f t="shared" si="114"/>
        <v>1.0585963823978237</v>
      </c>
      <c r="AO244" s="114">
        <v>0.97443038019884742</v>
      </c>
      <c r="AP244" s="177">
        <v>0.35149815102468268</v>
      </c>
      <c r="AQ244" s="173">
        <v>0.3</v>
      </c>
      <c r="AR244" s="94">
        <v>1</v>
      </c>
      <c r="AT244" s="97">
        <v>1</v>
      </c>
      <c r="AU244" s="38">
        <v>1</v>
      </c>
      <c r="AW244" s="38">
        <v>1</v>
      </c>
      <c r="BA244" s="38">
        <f t="shared" si="94"/>
        <v>0.35149815102468268</v>
      </c>
      <c r="BB244" s="79"/>
      <c r="BC244" s="94">
        <v>1</v>
      </c>
      <c r="BD244" s="94"/>
      <c r="BE244" s="97">
        <v>1</v>
      </c>
      <c r="BF244" s="38">
        <v>1</v>
      </c>
      <c r="BG244" s="40">
        <f t="shared" si="95"/>
        <v>1</v>
      </c>
      <c r="BH244" s="94"/>
      <c r="BI244" s="94"/>
      <c r="BJ244" s="94"/>
      <c r="BK244" s="40">
        <f t="shared" si="96"/>
        <v>1</v>
      </c>
      <c r="BL244" s="73"/>
      <c r="BM244" s="94">
        <v>1</v>
      </c>
      <c r="BO244" s="97">
        <v>1</v>
      </c>
      <c r="BP244" s="38">
        <v>1</v>
      </c>
      <c r="BQ244" s="40">
        <f t="shared" si="97"/>
        <v>1</v>
      </c>
      <c r="BR244" s="94">
        <v>1</v>
      </c>
      <c r="BS244" s="94">
        <v>1</v>
      </c>
      <c r="BT244" s="94">
        <v>1</v>
      </c>
      <c r="BU244" s="40">
        <f t="shared" si="98"/>
        <v>1</v>
      </c>
      <c r="BV244" s="82">
        <v>1</v>
      </c>
      <c r="BW244" s="94">
        <v>1</v>
      </c>
      <c r="BX244" s="48"/>
      <c r="BY244" s="97">
        <v>1</v>
      </c>
      <c r="BZ244" s="48">
        <v>1</v>
      </c>
      <c r="CA244" s="40">
        <f t="shared" si="99"/>
        <v>1</v>
      </c>
      <c r="CB244" s="94">
        <v>1</v>
      </c>
      <c r="CC244" s="94">
        <v>1</v>
      </c>
      <c r="CD244" s="94">
        <v>1</v>
      </c>
      <c r="CE244" s="40">
        <f t="shared" si="100"/>
        <v>1</v>
      </c>
      <c r="CF244" s="73"/>
      <c r="CG244" s="41">
        <f t="shared" si="101"/>
        <v>18131.148799999999</v>
      </c>
      <c r="CH244" s="41">
        <f t="shared" si="102"/>
        <v>296599421.04640156</v>
      </c>
      <c r="CI244" s="41">
        <f t="shared" si="103"/>
        <v>109498468.62572202</v>
      </c>
      <c r="CJ244" s="41">
        <f t="shared" si="104"/>
        <v>1977329.4736426771</v>
      </c>
      <c r="CK244" s="41">
        <f t="shared" si="105"/>
        <v>729989.79083814682</v>
      </c>
      <c r="CL244" s="68">
        <f t="shared" si="106"/>
        <v>2233761.390592</v>
      </c>
      <c r="CM244" s="41">
        <f t="shared" si="107"/>
        <v>1106857.8037759999</v>
      </c>
      <c r="CN244" s="41" t="str">
        <f t="shared" si="115"/>
        <v/>
      </c>
      <c r="CO244" s="39">
        <f t="shared" si="108"/>
        <v>2079345291264</v>
      </c>
      <c r="CP244" s="78">
        <f t="shared" si="109"/>
        <v>0.97443038019884742</v>
      </c>
      <c r="CQ244" s="38">
        <f t="shared" si="110"/>
        <v>0</v>
      </c>
      <c r="CR244" s="38">
        <f t="shared" si="111"/>
        <v>0</v>
      </c>
      <c r="CT244" s="38">
        <f t="shared" si="112"/>
        <v>0</v>
      </c>
      <c r="CU244" s="38">
        <f t="shared" si="113"/>
        <v>355</v>
      </c>
      <c r="CV244" s="118">
        <f t="shared" si="116"/>
        <v>1.7272727272727273</v>
      </c>
      <c r="CW244" s="118">
        <f t="shared" si="117"/>
        <v>0.29054752066115708</v>
      </c>
      <c r="CZ244" s="118">
        <f t="shared" si="118"/>
        <v>0.92049283031901907</v>
      </c>
      <c r="DE244" s="125">
        <f t="shared" si="119"/>
        <v>1.0238961113393781</v>
      </c>
    </row>
    <row r="245" spans="1:109" s="38" customFormat="1" x14ac:dyDescent="0.25">
      <c r="A245" s="38">
        <v>242</v>
      </c>
      <c r="B245" s="38" t="s">
        <v>583</v>
      </c>
      <c r="E245" s="38" t="s">
        <v>583</v>
      </c>
      <c r="F245" s="120" t="s">
        <v>171</v>
      </c>
      <c r="G245" s="118" t="s">
        <v>630</v>
      </c>
      <c r="H245" s="38">
        <v>300</v>
      </c>
      <c r="I245" s="38">
        <v>300</v>
      </c>
      <c r="J245" s="38">
        <v>300</v>
      </c>
      <c r="K245" s="38">
        <v>24.32</v>
      </c>
      <c r="L245" s="38">
        <v>24.32</v>
      </c>
      <c r="M245" s="38">
        <v>14.08</v>
      </c>
      <c r="N245" s="38">
        <v>0</v>
      </c>
      <c r="O245" s="38">
        <v>0</v>
      </c>
      <c r="P245" s="163">
        <v>4886.3867337413531</v>
      </c>
      <c r="Q245" s="39">
        <f t="shared" si="120"/>
        <v>1</v>
      </c>
      <c r="R245" s="40">
        <f t="shared" si="92"/>
        <v>1</v>
      </c>
      <c r="S245" s="40">
        <f t="shared" si="93"/>
        <v>1</v>
      </c>
      <c r="T245" s="120" t="s">
        <v>208</v>
      </c>
      <c r="W245" s="118">
        <v>1</v>
      </c>
      <c r="X245" s="38">
        <v>0</v>
      </c>
      <c r="Y245" s="38">
        <v>0</v>
      </c>
      <c r="Z245" s="94">
        <v>1550.2744318261753</v>
      </c>
      <c r="AA245" s="125">
        <v>0</v>
      </c>
      <c r="AB245" s="125">
        <v>0</v>
      </c>
      <c r="AE245" s="38">
        <v>20</v>
      </c>
      <c r="AF245" s="138">
        <v>355</v>
      </c>
      <c r="AG245" s="124">
        <v>210000</v>
      </c>
      <c r="AH245" s="94">
        <v>26.817</v>
      </c>
      <c r="AI245" s="97">
        <v>13.4464487395324</v>
      </c>
      <c r="AJ245" s="97">
        <v>3.3616121848830995</v>
      </c>
      <c r="AK245" s="125">
        <v>3.55952</v>
      </c>
      <c r="AL245" s="121">
        <v>1.0238961113393781</v>
      </c>
      <c r="AM245" s="114">
        <v>0.89568278674446744</v>
      </c>
      <c r="AN245" s="118">
        <f t="shared" si="114"/>
        <v>0.91708612234127762</v>
      </c>
      <c r="AO245" s="114">
        <v>0.85732669486756818</v>
      </c>
      <c r="AP245" s="177">
        <v>0.35149815102468268</v>
      </c>
      <c r="AQ245" s="173">
        <v>0.5</v>
      </c>
      <c r="AR245" s="94">
        <v>1</v>
      </c>
      <c r="AT245" s="97">
        <v>1</v>
      </c>
      <c r="AU245" s="38">
        <v>1</v>
      </c>
      <c r="AW245" s="38">
        <v>1</v>
      </c>
      <c r="BA245" s="38">
        <f t="shared" si="94"/>
        <v>0.35149815102468268</v>
      </c>
      <c r="BB245" s="79"/>
      <c r="BC245" s="94">
        <v>1</v>
      </c>
      <c r="BD245" s="94"/>
      <c r="BE245" s="97">
        <v>1</v>
      </c>
      <c r="BF245" s="38">
        <v>1</v>
      </c>
      <c r="BG245" s="40">
        <f t="shared" si="95"/>
        <v>1</v>
      </c>
      <c r="BH245" s="94"/>
      <c r="BI245" s="94"/>
      <c r="BJ245" s="94"/>
      <c r="BK245" s="40">
        <f t="shared" si="96"/>
        <v>1</v>
      </c>
      <c r="BL245" s="73"/>
      <c r="BM245" s="94">
        <v>1</v>
      </c>
      <c r="BO245" s="97">
        <v>1</v>
      </c>
      <c r="BP245" s="38">
        <v>1</v>
      </c>
      <c r="BQ245" s="40">
        <f t="shared" si="97"/>
        <v>1</v>
      </c>
      <c r="BR245" s="94">
        <v>1</v>
      </c>
      <c r="BS245" s="94">
        <v>1</v>
      </c>
      <c r="BT245" s="94">
        <v>1</v>
      </c>
      <c r="BU245" s="40">
        <f t="shared" si="98"/>
        <v>1</v>
      </c>
      <c r="BV245" s="82">
        <v>1</v>
      </c>
      <c r="BW245" s="94">
        <v>1</v>
      </c>
      <c r="BX245" s="48"/>
      <c r="BY245" s="97">
        <v>1</v>
      </c>
      <c r="BZ245" s="48">
        <v>1</v>
      </c>
      <c r="CA245" s="40">
        <f t="shared" si="99"/>
        <v>1</v>
      </c>
      <c r="CB245" s="94">
        <v>1</v>
      </c>
      <c r="CC245" s="94">
        <v>1</v>
      </c>
      <c r="CD245" s="94">
        <v>1</v>
      </c>
      <c r="CE245" s="40">
        <f t="shared" si="100"/>
        <v>1</v>
      </c>
      <c r="CF245" s="73"/>
      <c r="CG245" s="41">
        <f t="shared" si="101"/>
        <v>18131.148799999999</v>
      </c>
      <c r="CH245" s="41">
        <f t="shared" si="102"/>
        <v>296599421.04640156</v>
      </c>
      <c r="CI245" s="41">
        <f t="shared" si="103"/>
        <v>109498468.62572202</v>
      </c>
      <c r="CJ245" s="41">
        <f t="shared" si="104"/>
        <v>1977329.4736426771</v>
      </c>
      <c r="CK245" s="41">
        <f t="shared" si="105"/>
        <v>729989.79083814682</v>
      </c>
      <c r="CL245" s="68">
        <f t="shared" si="106"/>
        <v>2233761.390592</v>
      </c>
      <c r="CM245" s="41">
        <f t="shared" si="107"/>
        <v>1106857.8037759999</v>
      </c>
      <c r="CN245" s="41" t="str">
        <f t="shared" si="115"/>
        <v/>
      </c>
      <c r="CO245" s="39">
        <f t="shared" si="108"/>
        <v>2079345291264</v>
      </c>
      <c r="CP245" s="78">
        <f t="shared" si="109"/>
        <v>0.85732669486756818</v>
      </c>
      <c r="CQ245" s="38">
        <f t="shared" si="110"/>
        <v>0</v>
      </c>
      <c r="CR245" s="38">
        <f t="shared" si="111"/>
        <v>0</v>
      </c>
      <c r="CT245" s="38">
        <f t="shared" si="112"/>
        <v>0</v>
      </c>
      <c r="CU245" s="38">
        <f t="shared" si="113"/>
        <v>355</v>
      </c>
      <c r="CV245" s="118">
        <f t="shared" si="116"/>
        <v>1.7272727272727273</v>
      </c>
      <c r="CW245" s="118">
        <f t="shared" si="117"/>
        <v>0.29054752066115708</v>
      </c>
      <c r="CZ245" s="118">
        <f t="shared" si="118"/>
        <v>0.93483771478174105</v>
      </c>
      <c r="DE245" s="125">
        <f t="shared" si="119"/>
        <v>1.0238961113393781</v>
      </c>
    </row>
    <row r="246" spans="1:109" s="38" customFormat="1" x14ac:dyDescent="0.25">
      <c r="A246" s="38">
        <v>243</v>
      </c>
      <c r="B246" s="38" t="s">
        <v>584</v>
      </c>
      <c r="E246" s="38" t="s">
        <v>584</v>
      </c>
      <c r="F246" s="120" t="s">
        <v>171</v>
      </c>
      <c r="G246" s="118" t="s">
        <v>630</v>
      </c>
      <c r="H246" s="38">
        <v>300</v>
      </c>
      <c r="I246" s="38">
        <v>300</v>
      </c>
      <c r="J246" s="38">
        <v>300</v>
      </c>
      <c r="K246" s="38">
        <v>24.32</v>
      </c>
      <c r="L246" s="38">
        <v>24.32</v>
      </c>
      <c r="M246" s="38">
        <v>14.08</v>
      </c>
      <c r="N246" s="38">
        <v>0</v>
      </c>
      <c r="O246" s="38">
        <v>0</v>
      </c>
      <c r="P246" s="163">
        <v>7329.58010061203</v>
      </c>
      <c r="Q246" s="39">
        <f t="shared" si="120"/>
        <v>1</v>
      </c>
      <c r="R246" s="40">
        <f t="shared" si="92"/>
        <v>1</v>
      </c>
      <c r="S246" s="40">
        <f t="shared" si="93"/>
        <v>1</v>
      </c>
      <c r="T246" s="120" t="s">
        <v>208</v>
      </c>
      <c r="W246" s="118">
        <v>1</v>
      </c>
      <c r="X246" s="38">
        <v>0</v>
      </c>
      <c r="Y246" s="38">
        <v>0</v>
      </c>
      <c r="Z246" s="94">
        <v>1275.4244262117159</v>
      </c>
      <c r="AA246" s="125">
        <v>0</v>
      </c>
      <c r="AB246" s="125">
        <v>0</v>
      </c>
      <c r="AE246" s="38">
        <v>20</v>
      </c>
      <c r="AF246" s="138">
        <v>355</v>
      </c>
      <c r="AG246" s="124">
        <v>210000</v>
      </c>
      <c r="AH246" s="94">
        <v>26.817</v>
      </c>
      <c r="AI246" s="97">
        <v>7.6404373754134793</v>
      </c>
      <c r="AJ246" s="97">
        <v>4.2977460236700828</v>
      </c>
      <c r="AK246" s="125">
        <v>3.6818200000000001</v>
      </c>
      <c r="AL246" s="121">
        <v>1.0238961113393781</v>
      </c>
      <c r="AM246" s="114">
        <v>0.72003318741785238</v>
      </c>
      <c r="AN246" s="118">
        <f t="shared" si="114"/>
        <v>0.73723918063243665</v>
      </c>
      <c r="AO246" s="114">
        <v>0.72956435556366406</v>
      </c>
      <c r="AP246" s="177">
        <v>0.35149815102468268</v>
      </c>
      <c r="AQ246" s="173">
        <v>0.75</v>
      </c>
      <c r="AR246" s="94">
        <v>1</v>
      </c>
      <c r="AT246" s="97">
        <v>1</v>
      </c>
      <c r="AU246" s="38">
        <v>1</v>
      </c>
      <c r="AW246" s="38">
        <v>1</v>
      </c>
      <c r="BA246" s="38">
        <f t="shared" si="94"/>
        <v>0.35149815102468268</v>
      </c>
      <c r="BB246" s="79"/>
      <c r="BC246" s="94">
        <v>1</v>
      </c>
      <c r="BD246" s="94"/>
      <c r="BE246" s="97">
        <v>1</v>
      </c>
      <c r="BF246" s="38">
        <v>1</v>
      </c>
      <c r="BG246" s="40">
        <f t="shared" si="95"/>
        <v>1</v>
      </c>
      <c r="BH246" s="94"/>
      <c r="BI246" s="94"/>
      <c r="BJ246" s="94"/>
      <c r="BK246" s="40">
        <f t="shared" si="96"/>
        <v>1</v>
      </c>
      <c r="BL246" s="73"/>
      <c r="BM246" s="94">
        <v>1</v>
      </c>
      <c r="BO246" s="97">
        <v>1</v>
      </c>
      <c r="BP246" s="38">
        <v>1</v>
      </c>
      <c r="BQ246" s="40">
        <f t="shared" si="97"/>
        <v>1</v>
      </c>
      <c r="BR246" s="94">
        <v>1</v>
      </c>
      <c r="BS246" s="94">
        <v>1</v>
      </c>
      <c r="BT246" s="94">
        <v>1</v>
      </c>
      <c r="BU246" s="40">
        <f t="shared" si="98"/>
        <v>1</v>
      </c>
      <c r="BV246" s="82">
        <v>1</v>
      </c>
      <c r="BW246" s="94">
        <v>1</v>
      </c>
      <c r="BX246" s="48"/>
      <c r="BY246" s="97">
        <v>1</v>
      </c>
      <c r="BZ246" s="48">
        <v>1</v>
      </c>
      <c r="CA246" s="40">
        <f t="shared" si="99"/>
        <v>1</v>
      </c>
      <c r="CB246" s="94">
        <v>1</v>
      </c>
      <c r="CC246" s="94">
        <v>1</v>
      </c>
      <c r="CD246" s="94">
        <v>1</v>
      </c>
      <c r="CE246" s="40">
        <f t="shared" si="100"/>
        <v>1</v>
      </c>
      <c r="CF246" s="73"/>
      <c r="CG246" s="41">
        <f t="shared" si="101"/>
        <v>18131.148799999999</v>
      </c>
      <c r="CH246" s="41">
        <f t="shared" si="102"/>
        <v>296599421.04640156</v>
      </c>
      <c r="CI246" s="41">
        <f t="shared" si="103"/>
        <v>109498468.62572202</v>
      </c>
      <c r="CJ246" s="41">
        <f t="shared" si="104"/>
        <v>1977329.4736426771</v>
      </c>
      <c r="CK246" s="41">
        <f t="shared" si="105"/>
        <v>729989.79083814682</v>
      </c>
      <c r="CL246" s="68">
        <f t="shared" si="106"/>
        <v>2233761.390592</v>
      </c>
      <c r="CM246" s="41">
        <f t="shared" si="107"/>
        <v>1106857.8037759999</v>
      </c>
      <c r="CN246" s="41" t="str">
        <f t="shared" si="115"/>
        <v/>
      </c>
      <c r="CO246" s="39">
        <f t="shared" si="108"/>
        <v>2079345291264</v>
      </c>
      <c r="CP246" s="78">
        <f t="shared" si="109"/>
        <v>0.72956435556366406</v>
      </c>
      <c r="CQ246" s="38">
        <f t="shared" si="110"/>
        <v>0</v>
      </c>
      <c r="CR246" s="38">
        <f t="shared" si="111"/>
        <v>0</v>
      </c>
      <c r="CT246" s="38">
        <f t="shared" si="112"/>
        <v>0</v>
      </c>
      <c r="CU246" s="38">
        <f t="shared" si="113"/>
        <v>355</v>
      </c>
      <c r="CV246" s="118">
        <f t="shared" si="116"/>
        <v>1.7272727272727273</v>
      </c>
      <c r="CW246" s="118">
        <f t="shared" si="117"/>
        <v>0.29054752066115708</v>
      </c>
      <c r="CZ246" s="118">
        <f t="shared" si="118"/>
        <v>0.98958977592293884</v>
      </c>
      <c r="DE246" s="125">
        <f t="shared" si="119"/>
        <v>1.0238961113393781</v>
      </c>
    </row>
    <row r="247" spans="1:109" s="38" customFormat="1" x14ac:dyDescent="0.25">
      <c r="A247" s="38">
        <v>244</v>
      </c>
      <c r="B247" s="38" t="s">
        <v>585</v>
      </c>
      <c r="E247" s="38" t="s">
        <v>585</v>
      </c>
      <c r="F247" s="120" t="s">
        <v>171</v>
      </c>
      <c r="G247" s="118" t="s">
        <v>630</v>
      </c>
      <c r="H247" s="38">
        <v>300</v>
      </c>
      <c r="I247" s="38">
        <v>300</v>
      </c>
      <c r="J247" s="38">
        <v>300</v>
      </c>
      <c r="K247" s="38">
        <v>24.32</v>
      </c>
      <c r="L247" s="38">
        <v>24.32</v>
      </c>
      <c r="M247" s="38">
        <v>14.08</v>
      </c>
      <c r="N247" s="38">
        <v>0</v>
      </c>
      <c r="O247" s="38">
        <v>0</v>
      </c>
      <c r="P247" s="163">
        <v>9772.7734674827061</v>
      </c>
      <c r="Q247" s="39">
        <f t="shared" si="120"/>
        <v>1</v>
      </c>
      <c r="R247" s="40">
        <f t="shared" si="92"/>
        <v>1</v>
      </c>
      <c r="S247" s="40">
        <f t="shared" si="93"/>
        <v>1</v>
      </c>
      <c r="T247" s="120" t="s">
        <v>208</v>
      </c>
      <c r="W247" s="118">
        <v>1</v>
      </c>
      <c r="X247" s="38">
        <v>0</v>
      </c>
      <c r="Y247" s="38">
        <v>0</v>
      </c>
      <c r="Z247" s="94">
        <v>992.95679147444571</v>
      </c>
      <c r="AA247" s="125">
        <v>0</v>
      </c>
      <c r="AB247" s="125">
        <v>0</v>
      </c>
      <c r="AE247" s="38">
        <v>20</v>
      </c>
      <c r="AF247" s="138">
        <v>355</v>
      </c>
      <c r="AG247" s="124">
        <v>210000</v>
      </c>
      <c r="AH247" s="94">
        <v>26.817</v>
      </c>
      <c r="AI247" s="97">
        <v>5.8180859796910296</v>
      </c>
      <c r="AJ247" s="97">
        <v>5.8180859796910287</v>
      </c>
      <c r="AK247" s="125">
        <v>4.1461300000000003</v>
      </c>
      <c r="AL247" s="121">
        <v>1.0238961113393781</v>
      </c>
      <c r="AM247" s="114">
        <v>0.63811999725128876</v>
      </c>
      <c r="AN247" s="118">
        <f t="shared" si="114"/>
        <v>0.65336858375348916</v>
      </c>
      <c r="AO247" s="114">
        <v>0.6396163996981663</v>
      </c>
      <c r="AP247" s="177">
        <v>0.35149815102468268</v>
      </c>
      <c r="AQ247" s="173">
        <v>1</v>
      </c>
      <c r="AR247" s="94">
        <v>1</v>
      </c>
      <c r="AT247" s="97">
        <v>1</v>
      </c>
      <c r="AU247" s="38">
        <v>1</v>
      </c>
      <c r="AW247" s="38">
        <v>1</v>
      </c>
      <c r="BA247" s="38">
        <f t="shared" si="94"/>
        <v>0.35149815102468268</v>
      </c>
      <c r="BB247" s="79"/>
      <c r="BC247" s="94">
        <v>1</v>
      </c>
      <c r="BD247" s="94"/>
      <c r="BE247" s="97">
        <v>1</v>
      </c>
      <c r="BF247" s="38">
        <v>1</v>
      </c>
      <c r="BG247" s="40">
        <f t="shared" si="95"/>
        <v>1</v>
      </c>
      <c r="BH247" s="94"/>
      <c r="BI247" s="94"/>
      <c r="BJ247" s="94"/>
      <c r="BK247" s="40">
        <f t="shared" si="96"/>
        <v>1</v>
      </c>
      <c r="BL247" s="73"/>
      <c r="BM247" s="94">
        <v>1</v>
      </c>
      <c r="BO247" s="97">
        <v>1</v>
      </c>
      <c r="BP247" s="38">
        <v>1</v>
      </c>
      <c r="BQ247" s="40">
        <f t="shared" si="97"/>
        <v>1</v>
      </c>
      <c r="BR247" s="94">
        <v>1</v>
      </c>
      <c r="BS247" s="94">
        <v>1</v>
      </c>
      <c r="BT247" s="94">
        <v>1</v>
      </c>
      <c r="BU247" s="40">
        <f t="shared" si="98"/>
        <v>1</v>
      </c>
      <c r="BV247" s="82">
        <v>1</v>
      </c>
      <c r="BW247" s="94">
        <v>1</v>
      </c>
      <c r="BX247" s="48"/>
      <c r="BY247" s="97">
        <v>1</v>
      </c>
      <c r="BZ247" s="48">
        <v>1</v>
      </c>
      <c r="CA247" s="40">
        <f t="shared" si="99"/>
        <v>1</v>
      </c>
      <c r="CB247" s="94">
        <v>1</v>
      </c>
      <c r="CC247" s="94">
        <v>1</v>
      </c>
      <c r="CD247" s="94">
        <v>1</v>
      </c>
      <c r="CE247" s="40">
        <f t="shared" si="100"/>
        <v>1</v>
      </c>
      <c r="CF247" s="73"/>
      <c r="CG247" s="41">
        <f t="shared" si="101"/>
        <v>18131.148799999999</v>
      </c>
      <c r="CH247" s="41">
        <f t="shared" si="102"/>
        <v>296599421.04640156</v>
      </c>
      <c r="CI247" s="41">
        <f t="shared" si="103"/>
        <v>109498468.62572202</v>
      </c>
      <c r="CJ247" s="41">
        <f t="shared" si="104"/>
        <v>1977329.4736426771</v>
      </c>
      <c r="CK247" s="41">
        <f t="shared" si="105"/>
        <v>729989.79083814682</v>
      </c>
      <c r="CL247" s="68">
        <f t="shared" si="106"/>
        <v>2233761.390592</v>
      </c>
      <c r="CM247" s="41">
        <f t="shared" si="107"/>
        <v>1106857.8037759999</v>
      </c>
      <c r="CN247" s="41" t="str">
        <f t="shared" si="115"/>
        <v/>
      </c>
      <c r="CO247" s="39">
        <f t="shared" si="108"/>
        <v>2079345291264</v>
      </c>
      <c r="CP247" s="78">
        <f t="shared" si="109"/>
        <v>0.6396163996981663</v>
      </c>
      <c r="CQ247" s="38">
        <f t="shared" si="110"/>
        <v>0</v>
      </c>
      <c r="CR247" s="38">
        <f t="shared" si="111"/>
        <v>0</v>
      </c>
      <c r="CT247" s="38">
        <f t="shared" si="112"/>
        <v>0</v>
      </c>
      <c r="CU247" s="38">
        <f t="shared" si="113"/>
        <v>355</v>
      </c>
      <c r="CV247" s="118">
        <f t="shared" si="116"/>
        <v>1.7272727272727273</v>
      </c>
      <c r="CW247" s="118">
        <f t="shared" si="117"/>
        <v>0.29054752066115708</v>
      </c>
      <c r="CZ247" s="118">
        <f t="shared" si="118"/>
        <v>0.97895187433665853</v>
      </c>
      <c r="DE247" s="125">
        <f t="shared" si="119"/>
        <v>1.0238961113393781</v>
      </c>
    </row>
    <row r="248" spans="1:109" s="38" customFormat="1" x14ac:dyDescent="0.25">
      <c r="A248" s="38">
        <v>245</v>
      </c>
      <c r="B248" s="38" t="s">
        <v>586</v>
      </c>
      <c r="E248" s="38" t="s">
        <v>586</v>
      </c>
      <c r="F248" s="120" t="s">
        <v>171</v>
      </c>
      <c r="G248" s="118" t="s">
        <v>630</v>
      </c>
      <c r="H248" s="38">
        <v>300</v>
      </c>
      <c r="I248" s="38">
        <v>300</v>
      </c>
      <c r="J248" s="38">
        <v>300</v>
      </c>
      <c r="K248" s="38">
        <v>24.32</v>
      </c>
      <c r="L248" s="38">
        <v>24.32</v>
      </c>
      <c r="M248" s="38">
        <v>14.08</v>
      </c>
      <c r="N248" s="38">
        <v>0</v>
      </c>
      <c r="O248" s="38">
        <v>0</v>
      </c>
      <c r="P248" s="163">
        <v>12997.788711752</v>
      </c>
      <c r="Q248" s="39">
        <f t="shared" si="120"/>
        <v>1</v>
      </c>
      <c r="R248" s="40">
        <f t="shared" si="92"/>
        <v>1</v>
      </c>
      <c r="S248" s="40">
        <f t="shared" si="93"/>
        <v>1</v>
      </c>
      <c r="T248" s="120" t="s">
        <v>208</v>
      </c>
      <c r="W248" s="118">
        <v>1</v>
      </c>
      <c r="X248" s="38">
        <v>0</v>
      </c>
      <c r="Y248" s="38">
        <v>0</v>
      </c>
      <c r="Z248" s="94">
        <v>692.1926419583948</v>
      </c>
      <c r="AA248" s="125">
        <v>0</v>
      </c>
      <c r="AB248" s="125">
        <v>0</v>
      </c>
      <c r="AE248" s="38">
        <v>20</v>
      </c>
      <c r="AF248" s="138">
        <v>355</v>
      </c>
      <c r="AG248" s="124">
        <v>210000</v>
      </c>
      <c r="AH248" s="94">
        <v>26.817</v>
      </c>
      <c r="AI248" s="97">
        <v>4.9249480206540097</v>
      </c>
      <c r="AJ248" s="97">
        <v>8.7117405537348791</v>
      </c>
      <c r="AK248" s="125">
        <v>4.3860700000000001</v>
      </c>
      <c r="AL248" s="121">
        <v>1.0238961113393781</v>
      </c>
      <c r="AM248" s="114">
        <v>0.47507228222415249</v>
      </c>
      <c r="AN248" s="118">
        <f t="shared" si="114"/>
        <v>0.48642466237443327</v>
      </c>
      <c r="AO248" s="114">
        <v>0.47168152048507977</v>
      </c>
      <c r="AP248" s="177">
        <v>0.35149815102468268</v>
      </c>
      <c r="AQ248" s="173">
        <v>1.33</v>
      </c>
      <c r="AR248" s="94">
        <v>1</v>
      </c>
      <c r="AT248" s="97">
        <v>1</v>
      </c>
      <c r="AU248" s="38">
        <v>1</v>
      </c>
      <c r="AW248" s="38">
        <v>1</v>
      </c>
      <c r="BA248" s="38">
        <f t="shared" si="94"/>
        <v>0.35149815102468268</v>
      </c>
      <c r="BB248" s="79"/>
      <c r="BC248" s="94">
        <v>1</v>
      </c>
      <c r="BD248" s="94"/>
      <c r="BE248" s="97">
        <v>1</v>
      </c>
      <c r="BF248" s="38">
        <v>1</v>
      </c>
      <c r="BG248" s="40">
        <f t="shared" si="95"/>
        <v>1</v>
      </c>
      <c r="BH248" s="94"/>
      <c r="BI248" s="94"/>
      <c r="BJ248" s="94"/>
      <c r="BK248" s="40">
        <f t="shared" si="96"/>
        <v>1</v>
      </c>
      <c r="BL248" s="73"/>
      <c r="BM248" s="94">
        <v>1</v>
      </c>
      <c r="BO248" s="97">
        <v>1</v>
      </c>
      <c r="BP248" s="38">
        <v>1</v>
      </c>
      <c r="BQ248" s="40">
        <f t="shared" si="97"/>
        <v>1</v>
      </c>
      <c r="BR248" s="94">
        <v>1</v>
      </c>
      <c r="BS248" s="94">
        <v>1</v>
      </c>
      <c r="BT248" s="94">
        <v>1</v>
      </c>
      <c r="BU248" s="40">
        <f t="shared" si="98"/>
        <v>1</v>
      </c>
      <c r="BV248" s="82">
        <v>1</v>
      </c>
      <c r="BW248" s="94">
        <v>1</v>
      </c>
      <c r="BX248" s="48"/>
      <c r="BY248" s="97">
        <v>1</v>
      </c>
      <c r="BZ248" s="48">
        <v>1</v>
      </c>
      <c r="CA248" s="40">
        <f t="shared" si="99"/>
        <v>1</v>
      </c>
      <c r="CB248" s="94">
        <v>1</v>
      </c>
      <c r="CC248" s="94">
        <v>1</v>
      </c>
      <c r="CD248" s="94">
        <v>1</v>
      </c>
      <c r="CE248" s="40">
        <f t="shared" si="100"/>
        <v>1</v>
      </c>
      <c r="CF248" s="73"/>
      <c r="CG248" s="41">
        <f t="shared" si="101"/>
        <v>18131.148799999999</v>
      </c>
      <c r="CH248" s="41">
        <f t="shared" si="102"/>
        <v>296599421.04640156</v>
      </c>
      <c r="CI248" s="41">
        <f t="shared" si="103"/>
        <v>109498468.62572202</v>
      </c>
      <c r="CJ248" s="41">
        <f t="shared" si="104"/>
        <v>1977329.4736426771</v>
      </c>
      <c r="CK248" s="41">
        <f t="shared" si="105"/>
        <v>729989.79083814682</v>
      </c>
      <c r="CL248" s="68">
        <f t="shared" si="106"/>
        <v>2233761.390592</v>
      </c>
      <c r="CM248" s="41">
        <f t="shared" si="107"/>
        <v>1106857.8037759999</v>
      </c>
      <c r="CN248" s="41" t="str">
        <f t="shared" si="115"/>
        <v/>
      </c>
      <c r="CO248" s="39">
        <f t="shared" si="108"/>
        <v>2079345291264</v>
      </c>
      <c r="CP248" s="78">
        <f t="shared" si="109"/>
        <v>0.47168152048507983</v>
      </c>
      <c r="CQ248" s="38">
        <f t="shared" si="110"/>
        <v>0</v>
      </c>
      <c r="CR248" s="38">
        <f t="shared" si="111"/>
        <v>0</v>
      </c>
      <c r="CT248" s="38">
        <f t="shared" si="112"/>
        <v>0</v>
      </c>
      <c r="CU248" s="38">
        <f t="shared" si="113"/>
        <v>355</v>
      </c>
      <c r="CV248" s="118">
        <f t="shared" si="116"/>
        <v>1.7272727272727273</v>
      </c>
      <c r="CW248" s="118">
        <f t="shared" si="117"/>
        <v>0.29054752066115708</v>
      </c>
      <c r="CZ248" s="118">
        <f t="shared" si="118"/>
        <v>0.9696908010021813</v>
      </c>
      <c r="DE248" s="125">
        <f t="shared" si="119"/>
        <v>1.0238961113393781</v>
      </c>
    </row>
    <row r="249" spans="1:109" s="38" customFormat="1" x14ac:dyDescent="0.25">
      <c r="A249" s="38">
        <v>246</v>
      </c>
      <c r="B249" s="38" t="s">
        <v>587</v>
      </c>
      <c r="E249" s="38" t="s">
        <v>587</v>
      </c>
      <c r="F249" s="120" t="s">
        <v>171</v>
      </c>
      <c r="G249" s="118" t="s">
        <v>630</v>
      </c>
      <c r="H249" s="38">
        <v>300</v>
      </c>
      <c r="I249" s="38">
        <v>300</v>
      </c>
      <c r="J249" s="38">
        <v>300</v>
      </c>
      <c r="K249" s="38">
        <v>24.32</v>
      </c>
      <c r="L249" s="38">
        <v>24.32</v>
      </c>
      <c r="M249" s="38">
        <v>14.08</v>
      </c>
      <c r="N249" s="38">
        <v>0</v>
      </c>
      <c r="O249" s="38">
        <v>0</v>
      </c>
      <c r="P249" s="163">
        <v>16320.531690696118</v>
      </c>
      <c r="Q249" s="39">
        <f t="shared" si="120"/>
        <v>1</v>
      </c>
      <c r="R249" s="40">
        <f t="shared" si="92"/>
        <v>1</v>
      </c>
      <c r="S249" s="40">
        <f t="shared" si="93"/>
        <v>1</v>
      </c>
      <c r="T249" s="120" t="s">
        <v>208</v>
      </c>
      <c r="W249" s="118">
        <v>1</v>
      </c>
      <c r="X249" s="38">
        <v>0</v>
      </c>
      <c r="Y249" s="38">
        <v>0</v>
      </c>
      <c r="Z249" s="94">
        <v>487.89316440875604</v>
      </c>
      <c r="AA249" s="125">
        <v>0</v>
      </c>
      <c r="AB249" s="125">
        <v>0</v>
      </c>
      <c r="AE249" s="38">
        <v>20</v>
      </c>
      <c r="AF249" s="138">
        <v>355</v>
      </c>
      <c r="AG249" s="124">
        <v>210000</v>
      </c>
      <c r="AH249" s="94">
        <v>26.817</v>
      </c>
      <c r="AI249" s="97">
        <v>4.5269548268311155</v>
      </c>
      <c r="AJ249" s="97">
        <v>12.625224316549295</v>
      </c>
      <c r="AK249" s="125">
        <v>4.2215100000000003</v>
      </c>
      <c r="AL249" s="121">
        <v>1.0238961113393781</v>
      </c>
      <c r="AM249" s="114">
        <v>0.32258419414239803</v>
      </c>
      <c r="AN249" s="118">
        <f t="shared" si="114"/>
        <v>0.33029270196194832</v>
      </c>
      <c r="AO249" s="114">
        <v>0.31999182308335739</v>
      </c>
      <c r="AP249" s="177">
        <v>0.35149815102468268</v>
      </c>
      <c r="AQ249" s="173">
        <v>1.67</v>
      </c>
      <c r="AR249" s="94">
        <v>1</v>
      </c>
      <c r="AT249" s="97">
        <v>1</v>
      </c>
      <c r="AU249" s="38">
        <v>1</v>
      </c>
      <c r="AW249" s="38">
        <v>1</v>
      </c>
      <c r="BA249" s="38">
        <f t="shared" si="94"/>
        <v>0.35149815102468268</v>
      </c>
      <c r="BB249" s="79"/>
      <c r="BC249" s="94">
        <v>1</v>
      </c>
      <c r="BD249" s="94"/>
      <c r="BE249" s="97">
        <v>1</v>
      </c>
      <c r="BF249" s="38">
        <v>1</v>
      </c>
      <c r="BG249" s="40">
        <f t="shared" si="95"/>
        <v>1</v>
      </c>
      <c r="BH249" s="94"/>
      <c r="BI249" s="94"/>
      <c r="BJ249" s="94"/>
      <c r="BK249" s="40">
        <f t="shared" si="96"/>
        <v>1</v>
      </c>
      <c r="BL249" s="73"/>
      <c r="BM249" s="94">
        <v>1</v>
      </c>
      <c r="BO249" s="97">
        <v>1</v>
      </c>
      <c r="BP249" s="38">
        <v>1</v>
      </c>
      <c r="BQ249" s="40">
        <f t="shared" si="97"/>
        <v>1</v>
      </c>
      <c r="BR249" s="94">
        <v>1</v>
      </c>
      <c r="BS249" s="94">
        <v>1</v>
      </c>
      <c r="BT249" s="94">
        <v>1</v>
      </c>
      <c r="BU249" s="40">
        <f t="shared" si="98"/>
        <v>1</v>
      </c>
      <c r="BV249" s="82">
        <v>1</v>
      </c>
      <c r="BW249" s="94">
        <v>1</v>
      </c>
      <c r="BX249" s="48"/>
      <c r="BY249" s="97">
        <v>1</v>
      </c>
      <c r="BZ249" s="48">
        <v>1</v>
      </c>
      <c r="CA249" s="40">
        <f t="shared" si="99"/>
        <v>1</v>
      </c>
      <c r="CB249" s="94">
        <v>1</v>
      </c>
      <c r="CC249" s="94">
        <v>1</v>
      </c>
      <c r="CD249" s="94">
        <v>1</v>
      </c>
      <c r="CE249" s="40">
        <f t="shared" si="100"/>
        <v>1</v>
      </c>
      <c r="CF249" s="73"/>
      <c r="CG249" s="41">
        <f t="shared" si="101"/>
        <v>18131.148799999999</v>
      </c>
      <c r="CH249" s="41">
        <f t="shared" si="102"/>
        <v>296599421.04640156</v>
      </c>
      <c r="CI249" s="41">
        <f t="shared" si="103"/>
        <v>109498468.62572202</v>
      </c>
      <c r="CJ249" s="41">
        <f t="shared" si="104"/>
        <v>1977329.4736426771</v>
      </c>
      <c r="CK249" s="41">
        <f t="shared" si="105"/>
        <v>729989.79083814682</v>
      </c>
      <c r="CL249" s="68">
        <f t="shared" si="106"/>
        <v>2233761.390592</v>
      </c>
      <c r="CM249" s="41">
        <f t="shared" si="107"/>
        <v>1106857.8037759999</v>
      </c>
      <c r="CN249" s="41" t="str">
        <f t="shared" si="115"/>
        <v/>
      </c>
      <c r="CO249" s="39">
        <f t="shared" si="108"/>
        <v>2079345291264</v>
      </c>
      <c r="CP249" s="78">
        <f t="shared" si="109"/>
        <v>0.31999182308335739</v>
      </c>
      <c r="CQ249" s="38">
        <f t="shared" si="110"/>
        <v>0</v>
      </c>
      <c r="CR249" s="38">
        <f t="shared" si="111"/>
        <v>0</v>
      </c>
      <c r="CT249" s="38">
        <f t="shared" si="112"/>
        <v>0</v>
      </c>
      <c r="CU249" s="38">
        <f t="shared" si="113"/>
        <v>355</v>
      </c>
      <c r="CV249" s="118">
        <f t="shared" si="116"/>
        <v>1.7272727272727273</v>
      </c>
      <c r="CW249" s="118">
        <f t="shared" si="117"/>
        <v>0.29054752066115708</v>
      </c>
      <c r="CZ249" s="118">
        <f t="shared" si="118"/>
        <v>0.96881287773722091</v>
      </c>
      <c r="DE249" s="125">
        <f t="shared" si="119"/>
        <v>1.0238961113393781</v>
      </c>
    </row>
    <row r="250" spans="1:109" s="38" customFormat="1" x14ac:dyDescent="0.25">
      <c r="A250" s="38">
        <v>247</v>
      </c>
      <c r="B250" s="38" t="s">
        <v>588</v>
      </c>
      <c r="E250" s="38" t="s">
        <v>588</v>
      </c>
      <c r="F250" s="120" t="s">
        <v>171</v>
      </c>
      <c r="G250" s="118" t="s">
        <v>630</v>
      </c>
      <c r="H250" s="38">
        <v>300</v>
      </c>
      <c r="I250" s="38">
        <v>300</v>
      </c>
      <c r="J250" s="38">
        <v>300</v>
      </c>
      <c r="K250" s="38">
        <v>24.32</v>
      </c>
      <c r="L250" s="38">
        <v>24.32</v>
      </c>
      <c r="M250" s="38">
        <v>14.08</v>
      </c>
      <c r="N250" s="38">
        <v>0</v>
      </c>
      <c r="O250" s="38">
        <v>0</v>
      </c>
      <c r="P250" s="163">
        <v>19545.546934965412</v>
      </c>
      <c r="Q250" s="39">
        <f t="shared" si="120"/>
        <v>1</v>
      </c>
      <c r="R250" s="40">
        <f t="shared" si="92"/>
        <v>1</v>
      </c>
      <c r="S250" s="40">
        <f t="shared" si="93"/>
        <v>1</v>
      </c>
      <c r="T250" s="120" t="s">
        <v>208</v>
      </c>
      <c r="W250" s="118">
        <v>1</v>
      </c>
      <c r="X250" s="38">
        <v>0</v>
      </c>
      <c r="Y250" s="38">
        <v>0</v>
      </c>
      <c r="Z250" s="94">
        <v>360.784917583724</v>
      </c>
      <c r="AA250" s="125">
        <v>0</v>
      </c>
      <c r="AB250" s="125">
        <v>0</v>
      </c>
      <c r="AE250" s="38">
        <v>20</v>
      </c>
      <c r="AF250" s="138">
        <v>355</v>
      </c>
      <c r="AG250" s="124">
        <v>210000</v>
      </c>
      <c r="AH250" s="94">
        <v>26.817</v>
      </c>
      <c r="AI250" s="97">
        <v>4.3146202639801592</v>
      </c>
      <c r="AJ250" s="97">
        <v>17.258481055920633</v>
      </c>
      <c r="AK250" s="125">
        <v>3.9899300000000002</v>
      </c>
      <c r="AL250" s="121">
        <v>1.0238961113393781</v>
      </c>
      <c r="AM250" s="114">
        <v>0.22357141339706507</v>
      </c>
      <c r="AN250" s="118">
        <f t="shared" si="114"/>
        <v>0.22891390078390347</v>
      </c>
      <c r="AO250" s="114">
        <v>0.2236454026478778</v>
      </c>
      <c r="AP250" s="177">
        <v>0.35149815102468268</v>
      </c>
      <c r="AQ250" s="173">
        <v>2</v>
      </c>
      <c r="AR250" s="94">
        <v>1</v>
      </c>
      <c r="AT250" s="97">
        <v>1</v>
      </c>
      <c r="AU250" s="38">
        <v>1</v>
      </c>
      <c r="AW250" s="38">
        <v>1</v>
      </c>
      <c r="BA250" s="38">
        <f t="shared" si="94"/>
        <v>0.35149815102468268</v>
      </c>
      <c r="BB250" s="79"/>
      <c r="BC250" s="94">
        <v>1</v>
      </c>
      <c r="BD250" s="94"/>
      <c r="BE250" s="97">
        <v>1</v>
      </c>
      <c r="BF250" s="38">
        <v>1</v>
      </c>
      <c r="BG250" s="40">
        <f t="shared" si="95"/>
        <v>1</v>
      </c>
      <c r="BH250" s="94"/>
      <c r="BI250" s="94"/>
      <c r="BJ250" s="94"/>
      <c r="BK250" s="40">
        <f t="shared" si="96"/>
        <v>1</v>
      </c>
      <c r="BL250" s="73"/>
      <c r="BM250" s="94">
        <v>1</v>
      </c>
      <c r="BO250" s="97">
        <v>1</v>
      </c>
      <c r="BP250" s="38">
        <v>1</v>
      </c>
      <c r="BQ250" s="40">
        <f t="shared" si="97"/>
        <v>1</v>
      </c>
      <c r="BR250" s="94">
        <v>1</v>
      </c>
      <c r="BS250" s="94">
        <v>1</v>
      </c>
      <c r="BT250" s="94">
        <v>1</v>
      </c>
      <c r="BU250" s="40">
        <f t="shared" si="98"/>
        <v>1</v>
      </c>
      <c r="BV250" s="82">
        <v>1</v>
      </c>
      <c r="BW250" s="94">
        <v>1</v>
      </c>
      <c r="BX250" s="48"/>
      <c r="BY250" s="97">
        <v>1</v>
      </c>
      <c r="BZ250" s="48">
        <v>1</v>
      </c>
      <c r="CA250" s="40">
        <f t="shared" si="99"/>
        <v>1</v>
      </c>
      <c r="CB250" s="94">
        <v>1</v>
      </c>
      <c r="CC250" s="94">
        <v>1</v>
      </c>
      <c r="CD250" s="94">
        <v>1</v>
      </c>
      <c r="CE250" s="40">
        <f t="shared" si="100"/>
        <v>1</v>
      </c>
      <c r="CF250" s="73"/>
      <c r="CG250" s="41">
        <f t="shared" si="101"/>
        <v>18131.148799999999</v>
      </c>
      <c r="CH250" s="41">
        <f t="shared" si="102"/>
        <v>296599421.04640156</v>
      </c>
      <c r="CI250" s="41">
        <f t="shared" si="103"/>
        <v>109498468.62572202</v>
      </c>
      <c r="CJ250" s="41">
        <f t="shared" si="104"/>
        <v>1977329.4736426771</v>
      </c>
      <c r="CK250" s="41">
        <f t="shared" si="105"/>
        <v>729989.79083814682</v>
      </c>
      <c r="CL250" s="68">
        <f t="shared" si="106"/>
        <v>2233761.390592</v>
      </c>
      <c r="CM250" s="41">
        <f t="shared" si="107"/>
        <v>1106857.8037759999</v>
      </c>
      <c r="CN250" s="41" t="str">
        <f t="shared" si="115"/>
        <v/>
      </c>
      <c r="CO250" s="39">
        <f t="shared" si="108"/>
        <v>2079345291264</v>
      </c>
      <c r="CP250" s="78">
        <f t="shared" si="109"/>
        <v>0.22364540264787774</v>
      </c>
      <c r="CQ250" s="38">
        <f t="shared" si="110"/>
        <v>0</v>
      </c>
      <c r="CR250" s="38">
        <f t="shared" si="111"/>
        <v>0</v>
      </c>
      <c r="CT250" s="38">
        <f t="shared" si="112"/>
        <v>0</v>
      </c>
      <c r="CU250" s="38">
        <f t="shared" si="113"/>
        <v>355</v>
      </c>
      <c r="CV250" s="118">
        <f t="shared" si="116"/>
        <v>1.7272727272727273</v>
      </c>
      <c r="CW250" s="118">
        <f t="shared" si="117"/>
        <v>0.29054752066115708</v>
      </c>
      <c r="CZ250" s="118">
        <f t="shared" si="118"/>
        <v>0.97698480468864501</v>
      </c>
      <c r="DE250" s="125">
        <f t="shared" si="119"/>
        <v>1.0238961113393781</v>
      </c>
    </row>
    <row r="251" spans="1:109" s="38" customFormat="1" x14ac:dyDescent="0.25">
      <c r="A251" s="38">
        <v>248</v>
      </c>
      <c r="B251" s="38" t="s">
        <v>589</v>
      </c>
      <c r="E251" s="38" t="s">
        <v>589</v>
      </c>
      <c r="F251" s="120" t="s">
        <v>171</v>
      </c>
      <c r="G251" s="118" t="s">
        <v>630</v>
      </c>
      <c r="H251" s="38">
        <v>300</v>
      </c>
      <c r="I251" s="38">
        <v>300</v>
      </c>
      <c r="J251" s="38">
        <v>300</v>
      </c>
      <c r="K251" s="38">
        <v>24.32</v>
      </c>
      <c r="L251" s="38">
        <v>24.32</v>
      </c>
      <c r="M251" s="38">
        <v>14.08</v>
      </c>
      <c r="N251" s="38">
        <v>0</v>
      </c>
      <c r="O251" s="38">
        <v>0</v>
      </c>
      <c r="P251" s="163">
        <v>24431.933668706766</v>
      </c>
      <c r="Q251" s="39">
        <f t="shared" si="120"/>
        <v>1</v>
      </c>
      <c r="R251" s="40">
        <f t="shared" si="92"/>
        <v>1</v>
      </c>
      <c r="S251" s="40">
        <f t="shared" si="93"/>
        <v>1</v>
      </c>
      <c r="T251" s="120" t="s">
        <v>208</v>
      </c>
      <c r="W251" s="118">
        <v>1</v>
      </c>
      <c r="X251" s="38">
        <v>0</v>
      </c>
      <c r="Y251" s="38">
        <v>0</v>
      </c>
      <c r="Z251" s="94">
        <v>243.60786711100062</v>
      </c>
      <c r="AA251" s="125">
        <v>0</v>
      </c>
      <c r="AB251" s="125">
        <v>0</v>
      </c>
      <c r="AE251" s="38">
        <v>20</v>
      </c>
      <c r="AF251" s="138">
        <v>355</v>
      </c>
      <c r="AG251" s="124">
        <v>210000</v>
      </c>
      <c r="AH251" s="94">
        <v>26.817</v>
      </c>
      <c r="AI251" s="97">
        <v>4.1258449195864602</v>
      </c>
      <c r="AJ251" s="97">
        <v>25.786530747415377</v>
      </c>
      <c r="AK251" s="125">
        <v>3.7847900000000001</v>
      </c>
      <c r="AL251" s="121">
        <v>1.0238961113393781</v>
      </c>
      <c r="AM251" s="114">
        <v>0.14234421210503867</v>
      </c>
      <c r="AN251" s="118">
        <f t="shared" si="114"/>
        <v>0.14574568524601672</v>
      </c>
      <c r="AO251" s="114">
        <v>0.14324498351046647</v>
      </c>
      <c r="AP251" s="177">
        <v>0.35149815102468268</v>
      </c>
      <c r="AQ251" s="173">
        <v>2.5</v>
      </c>
      <c r="AR251" s="94">
        <v>1</v>
      </c>
      <c r="AT251" s="97">
        <v>1</v>
      </c>
      <c r="AU251" s="38">
        <v>1</v>
      </c>
      <c r="AW251" s="38">
        <v>1</v>
      </c>
      <c r="BA251" s="38">
        <f t="shared" si="94"/>
        <v>0.35149815102468268</v>
      </c>
      <c r="BB251" s="79"/>
      <c r="BC251" s="94">
        <v>1</v>
      </c>
      <c r="BD251" s="94"/>
      <c r="BE251" s="97">
        <v>1</v>
      </c>
      <c r="BF251" s="38">
        <v>1</v>
      </c>
      <c r="BG251" s="40">
        <f t="shared" si="95"/>
        <v>1</v>
      </c>
      <c r="BH251" s="94"/>
      <c r="BI251" s="94"/>
      <c r="BJ251" s="94"/>
      <c r="BK251" s="40">
        <f t="shared" si="96"/>
        <v>1</v>
      </c>
      <c r="BL251" s="73"/>
      <c r="BM251" s="94">
        <v>1</v>
      </c>
      <c r="BO251" s="97">
        <v>1</v>
      </c>
      <c r="BP251" s="38">
        <v>1</v>
      </c>
      <c r="BQ251" s="40">
        <f t="shared" si="97"/>
        <v>1</v>
      </c>
      <c r="BR251" s="94">
        <v>1</v>
      </c>
      <c r="BS251" s="94">
        <v>1</v>
      </c>
      <c r="BT251" s="94">
        <v>1</v>
      </c>
      <c r="BU251" s="40">
        <f t="shared" si="98"/>
        <v>1</v>
      </c>
      <c r="BV251" s="82">
        <v>1</v>
      </c>
      <c r="BW251" s="94">
        <v>1</v>
      </c>
      <c r="BX251" s="48"/>
      <c r="BY251" s="97">
        <v>1</v>
      </c>
      <c r="BZ251" s="48">
        <v>1</v>
      </c>
      <c r="CA251" s="40">
        <f t="shared" si="99"/>
        <v>1</v>
      </c>
      <c r="CB251" s="94">
        <v>1</v>
      </c>
      <c r="CC251" s="94">
        <v>1</v>
      </c>
      <c r="CD251" s="94">
        <v>1</v>
      </c>
      <c r="CE251" s="40">
        <f t="shared" si="100"/>
        <v>1</v>
      </c>
      <c r="CF251" s="73"/>
      <c r="CG251" s="41">
        <f t="shared" si="101"/>
        <v>18131.148799999999</v>
      </c>
      <c r="CH251" s="41">
        <f t="shared" si="102"/>
        <v>296599421.04640156</v>
      </c>
      <c r="CI251" s="41">
        <f t="shared" si="103"/>
        <v>109498468.62572202</v>
      </c>
      <c r="CJ251" s="41">
        <f t="shared" si="104"/>
        <v>1977329.4736426771</v>
      </c>
      <c r="CK251" s="41">
        <f t="shared" si="105"/>
        <v>729989.79083814682</v>
      </c>
      <c r="CL251" s="68">
        <f t="shared" si="106"/>
        <v>2233761.390592</v>
      </c>
      <c r="CM251" s="41">
        <f t="shared" si="107"/>
        <v>1106857.8037759999</v>
      </c>
      <c r="CN251" s="41" t="str">
        <f t="shared" si="115"/>
        <v/>
      </c>
      <c r="CO251" s="39">
        <f t="shared" si="108"/>
        <v>2079345291264</v>
      </c>
      <c r="CP251" s="78">
        <f t="shared" si="109"/>
        <v>0.14324498351046649</v>
      </c>
      <c r="CQ251" s="38">
        <f t="shared" si="110"/>
        <v>0</v>
      </c>
      <c r="CR251" s="38">
        <f t="shared" si="111"/>
        <v>0</v>
      </c>
      <c r="CT251" s="38">
        <f t="shared" si="112"/>
        <v>0</v>
      </c>
      <c r="CU251" s="38">
        <f t="shared" si="113"/>
        <v>355</v>
      </c>
      <c r="CV251" s="118">
        <f t="shared" si="116"/>
        <v>1.7272727272727273</v>
      </c>
      <c r="CW251" s="118">
        <f t="shared" si="117"/>
        <v>0.29054752066115708</v>
      </c>
      <c r="CZ251" s="118">
        <f t="shared" si="118"/>
        <v>0.98284201874430033</v>
      </c>
      <c r="DE251" s="125">
        <f t="shared" si="119"/>
        <v>1.0238961113393781</v>
      </c>
    </row>
    <row r="252" spans="1:109" s="38" customFormat="1" x14ac:dyDescent="0.25">
      <c r="A252" s="38">
        <v>249</v>
      </c>
      <c r="B252" s="38" t="s">
        <v>590</v>
      </c>
      <c r="E252" s="38" t="s">
        <v>590</v>
      </c>
      <c r="F252" s="120" t="s">
        <v>171</v>
      </c>
      <c r="G252" s="118" t="s">
        <v>630</v>
      </c>
      <c r="H252" s="38">
        <v>300</v>
      </c>
      <c r="I252" s="38">
        <v>300</v>
      </c>
      <c r="J252" s="38">
        <v>300</v>
      </c>
      <c r="K252" s="38">
        <v>17.100000000000001</v>
      </c>
      <c r="L252" s="38">
        <v>17.100000000000001</v>
      </c>
      <c r="M252" s="38">
        <v>9.9</v>
      </c>
      <c r="N252" s="38">
        <v>0</v>
      </c>
      <c r="O252" s="38">
        <v>0</v>
      </c>
      <c r="P252" s="163">
        <v>3001.4938499490954</v>
      </c>
      <c r="Q252" s="39">
        <f t="shared" si="120"/>
        <v>2</v>
      </c>
      <c r="R252" s="40">
        <f t="shared" si="92"/>
        <v>1</v>
      </c>
      <c r="S252" s="40">
        <f t="shared" si="93"/>
        <v>1</v>
      </c>
      <c r="T252" s="120" t="s">
        <v>208</v>
      </c>
      <c r="W252" s="118">
        <v>1</v>
      </c>
      <c r="X252" s="38">
        <v>0</v>
      </c>
      <c r="Y252" s="38">
        <v>0</v>
      </c>
      <c r="Z252" s="94">
        <v>1241.0660905718739</v>
      </c>
      <c r="AA252" s="125">
        <v>0</v>
      </c>
      <c r="AB252" s="125">
        <v>0</v>
      </c>
      <c r="AE252" s="38">
        <v>20</v>
      </c>
      <c r="AF252" s="138">
        <v>355</v>
      </c>
      <c r="AG252" s="124">
        <v>210000</v>
      </c>
      <c r="AH252" s="94">
        <v>13.205</v>
      </c>
      <c r="AI252" s="97">
        <v>32.345391225866678</v>
      </c>
      <c r="AJ252" s="97">
        <v>2.9110852103280007</v>
      </c>
      <c r="AK252" s="125">
        <v>3.5121699999999998</v>
      </c>
      <c r="AL252" s="121">
        <v>0.99229698518122766</v>
      </c>
      <c r="AM252" s="114">
        <v>1.0414185197047292</v>
      </c>
      <c r="AN252" s="118">
        <f t="shared" si="114"/>
        <v>1.0333964574148997</v>
      </c>
      <c r="AO252" s="114">
        <v>0.9524481172713648</v>
      </c>
      <c r="AP252" s="177">
        <v>0.50063528279327463</v>
      </c>
      <c r="AQ252" s="173">
        <v>0.3</v>
      </c>
      <c r="AR252" s="94">
        <v>1</v>
      </c>
      <c r="AT252" s="97">
        <v>1</v>
      </c>
      <c r="AU252" s="38">
        <v>1</v>
      </c>
      <c r="AW252" s="38">
        <v>1</v>
      </c>
      <c r="BA252" s="38">
        <f t="shared" si="94"/>
        <v>0.50063528279327463</v>
      </c>
      <c r="BB252" s="79"/>
      <c r="BC252" s="94">
        <v>1</v>
      </c>
      <c r="BD252" s="94"/>
      <c r="BE252" s="97">
        <v>1</v>
      </c>
      <c r="BF252" s="38">
        <v>1</v>
      </c>
      <c r="BG252" s="40">
        <f t="shared" si="95"/>
        <v>1</v>
      </c>
      <c r="BH252" s="94"/>
      <c r="BI252" s="94"/>
      <c r="BJ252" s="94"/>
      <c r="BK252" s="40">
        <f t="shared" si="96"/>
        <v>1</v>
      </c>
      <c r="BL252" s="73"/>
      <c r="BM252" s="94">
        <v>1</v>
      </c>
      <c r="BO252" s="97">
        <v>1</v>
      </c>
      <c r="BP252" s="38">
        <v>1</v>
      </c>
      <c r="BQ252" s="40">
        <f t="shared" si="97"/>
        <v>1</v>
      </c>
      <c r="BR252" s="94">
        <v>1</v>
      </c>
      <c r="BS252" s="94">
        <v>1</v>
      </c>
      <c r="BT252" s="94">
        <v>1</v>
      </c>
      <c r="BU252" s="40">
        <f t="shared" si="98"/>
        <v>1</v>
      </c>
      <c r="BV252" s="82">
        <v>1</v>
      </c>
      <c r="BW252" s="94">
        <v>1</v>
      </c>
      <c r="BX252" s="48"/>
      <c r="BY252" s="97">
        <v>1</v>
      </c>
      <c r="BZ252" s="48">
        <v>1</v>
      </c>
      <c r="CA252" s="40">
        <f t="shared" si="99"/>
        <v>1</v>
      </c>
      <c r="CB252" s="94">
        <v>1</v>
      </c>
      <c r="CC252" s="94">
        <v>1</v>
      </c>
      <c r="CD252" s="94">
        <v>1</v>
      </c>
      <c r="CE252" s="40">
        <f t="shared" si="100"/>
        <v>1</v>
      </c>
      <c r="CF252" s="73"/>
      <c r="CG252" s="41">
        <f t="shared" si="101"/>
        <v>12891.42</v>
      </c>
      <c r="CH252" s="41">
        <f t="shared" si="102"/>
        <v>221025548.50739995</v>
      </c>
      <c r="CI252" s="41">
        <f t="shared" si="103"/>
        <v>76971492.122850001</v>
      </c>
      <c r="CJ252" s="41">
        <f t="shared" si="104"/>
        <v>1473503.6567159996</v>
      </c>
      <c r="CK252" s="41">
        <f t="shared" si="105"/>
        <v>513143.28081899998</v>
      </c>
      <c r="CL252" s="68">
        <f t="shared" si="106"/>
        <v>1626134.8589999999</v>
      </c>
      <c r="CM252" s="41">
        <f t="shared" si="107"/>
        <v>776012.76450000016</v>
      </c>
      <c r="CN252" s="41" t="str">
        <f t="shared" si="115"/>
        <v/>
      </c>
      <c r="CO252" s="39">
        <f t="shared" si="108"/>
        <v>1539623487374.9998</v>
      </c>
      <c r="CP252" s="78">
        <f t="shared" si="109"/>
        <v>0.9524481172713648</v>
      </c>
      <c r="CQ252" s="38">
        <f t="shared" si="110"/>
        <v>0</v>
      </c>
      <c r="CR252" s="38">
        <f t="shared" si="111"/>
        <v>0</v>
      </c>
      <c r="CT252" s="38">
        <f t="shared" si="112"/>
        <v>0</v>
      </c>
      <c r="CU252" s="38">
        <f t="shared" si="113"/>
        <v>355</v>
      </c>
      <c r="CV252" s="118">
        <f t="shared" si="116"/>
        <v>1.7272727272727273</v>
      </c>
      <c r="CW252" s="118">
        <f t="shared" si="117"/>
        <v>0.41322314049586772</v>
      </c>
      <c r="CZ252" s="118">
        <f t="shared" si="118"/>
        <v>0.9216676817859123</v>
      </c>
      <c r="DE252" s="125">
        <f t="shared" si="119"/>
        <v>0.99229698518122766</v>
      </c>
    </row>
    <row r="253" spans="1:109" s="38" customFormat="1" x14ac:dyDescent="0.25">
      <c r="A253" s="38">
        <v>250</v>
      </c>
      <c r="B253" s="38" t="s">
        <v>591</v>
      </c>
      <c r="E253" s="38" t="s">
        <v>591</v>
      </c>
      <c r="F253" s="120" t="s">
        <v>171</v>
      </c>
      <c r="G253" s="118" t="s">
        <v>630</v>
      </c>
      <c r="H253" s="38">
        <v>300</v>
      </c>
      <c r="I253" s="38">
        <v>300</v>
      </c>
      <c r="J253" s="38">
        <v>300</v>
      </c>
      <c r="K253" s="38">
        <v>17.100000000000001</v>
      </c>
      <c r="L253" s="38">
        <v>17.100000000000001</v>
      </c>
      <c r="M253" s="38">
        <v>9.9</v>
      </c>
      <c r="N253" s="38">
        <v>0</v>
      </c>
      <c r="O253" s="38">
        <v>0</v>
      </c>
      <c r="P253" s="163">
        <v>5002.4897499151593</v>
      </c>
      <c r="Q253" s="39">
        <f t="shared" si="120"/>
        <v>2</v>
      </c>
      <c r="R253" s="40">
        <f t="shared" si="92"/>
        <v>1</v>
      </c>
      <c r="S253" s="40">
        <f t="shared" si="93"/>
        <v>1</v>
      </c>
      <c r="T253" s="120" t="s">
        <v>208</v>
      </c>
      <c r="W253" s="118">
        <v>1</v>
      </c>
      <c r="X253" s="38">
        <v>0</v>
      </c>
      <c r="Y253" s="38">
        <v>0</v>
      </c>
      <c r="Z253" s="94">
        <v>1102.2599304867322</v>
      </c>
      <c r="AA253" s="125">
        <v>0</v>
      </c>
      <c r="AB253" s="125">
        <v>0</v>
      </c>
      <c r="AE253" s="38">
        <v>20</v>
      </c>
      <c r="AF253" s="138">
        <v>355</v>
      </c>
      <c r="AG253" s="124">
        <v>210000</v>
      </c>
      <c r="AH253" s="94">
        <v>13.205</v>
      </c>
      <c r="AI253" s="97">
        <v>13.446448739532393</v>
      </c>
      <c r="AJ253" s="97">
        <v>3.3616121848830991</v>
      </c>
      <c r="AK253" s="125">
        <v>3.5030199999999998</v>
      </c>
      <c r="AL253" s="121">
        <v>0.99229698518122766</v>
      </c>
      <c r="AM253" s="114">
        <v>0.90221717150189484</v>
      </c>
      <c r="AN253" s="118">
        <f t="shared" si="114"/>
        <v>0.89526737926006483</v>
      </c>
      <c r="AO253" s="114">
        <v>0.84371841109334678</v>
      </c>
      <c r="AP253" s="177">
        <v>0.50063528279327463</v>
      </c>
      <c r="AQ253" s="173">
        <v>0.5</v>
      </c>
      <c r="AR253" s="94">
        <v>1</v>
      </c>
      <c r="AT253" s="97">
        <v>1</v>
      </c>
      <c r="AU253" s="38">
        <v>1</v>
      </c>
      <c r="AW253" s="38">
        <v>1</v>
      </c>
      <c r="BA253" s="38">
        <f t="shared" si="94"/>
        <v>0.50063528279327463</v>
      </c>
      <c r="BB253" s="79"/>
      <c r="BC253" s="94">
        <v>1</v>
      </c>
      <c r="BD253" s="94"/>
      <c r="BE253" s="97">
        <v>1</v>
      </c>
      <c r="BF253" s="38">
        <v>1</v>
      </c>
      <c r="BG253" s="40">
        <f t="shared" si="95"/>
        <v>1</v>
      </c>
      <c r="BH253" s="94"/>
      <c r="BI253" s="94"/>
      <c r="BJ253" s="94"/>
      <c r="BK253" s="40">
        <f t="shared" si="96"/>
        <v>1</v>
      </c>
      <c r="BL253" s="73"/>
      <c r="BM253" s="94">
        <v>1</v>
      </c>
      <c r="BO253" s="97">
        <v>1</v>
      </c>
      <c r="BP253" s="38">
        <v>1</v>
      </c>
      <c r="BQ253" s="40">
        <f t="shared" si="97"/>
        <v>1</v>
      </c>
      <c r="BR253" s="94">
        <v>1</v>
      </c>
      <c r="BS253" s="94">
        <v>1</v>
      </c>
      <c r="BT253" s="94">
        <v>1</v>
      </c>
      <c r="BU253" s="40">
        <f t="shared" si="98"/>
        <v>1</v>
      </c>
      <c r="BV253" s="82">
        <v>1</v>
      </c>
      <c r="BW253" s="94">
        <v>1</v>
      </c>
      <c r="BX253" s="48"/>
      <c r="BY253" s="97">
        <v>1</v>
      </c>
      <c r="BZ253" s="48">
        <v>1</v>
      </c>
      <c r="CA253" s="40">
        <f t="shared" si="99"/>
        <v>1</v>
      </c>
      <c r="CB253" s="94">
        <v>1</v>
      </c>
      <c r="CC253" s="94">
        <v>1</v>
      </c>
      <c r="CD253" s="94">
        <v>1</v>
      </c>
      <c r="CE253" s="40">
        <f t="shared" si="100"/>
        <v>1</v>
      </c>
      <c r="CF253" s="73"/>
      <c r="CG253" s="41">
        <f t="shared" si="101"/>
        <v>12891.42</v>
      </c>
      <c r="CH253" s="41">
        <f t="shared" si="102"/>
        <v>221025548.50739995</v>
      </c>
      <c r="CI253" s="41">
        <f t="shared" si="103"/>
        <v>76971492.122850001</v>
      </c>
      <c r="CJ253" s="41">
        <f t="shared" si="104"/>
        <v>1473503.6567159996</v>
      </c>
      <c r="CK253" s="41">
        <f t="shared" si="105"/>
        <v>513143.28081899998</v>
      </c>
      <c r="CL253" s="68">
        <f t="shared" si="106"/>
        <v>1626134.8589999999</v>
      </c>
      <c r="CM253" s="41">
        <f t="shared" si="107"/>
        <v>776012.76450000016</v>
      </c>
      <c r="CN253" s="41" t="str">
        <f t="shared" si="115"/>
        <v/>
      </c>
      <c r="CO253" s="39">
        <f t="shared" si="108"/>
        <v>1539623487374.9998</v>
      </c>
      <c r="CP253" s="78">
        <f t="shared" si="109"/>
        <v>0.84371841109334678</v>
      </c>
      <c r="CQ253" s="38">
        <f t="shared" si="110"/>
        <v>0</v>
      </c>
      <c r="CR253" s="38">
        <f t="shared" si="111"/>
        <v>0</v>
      </c>
      <c r="CT253" s="38">
        <f t="shared" si="112"/>
        <v>0</v>
      </c>
      <c r="CU253" s="38">
        <f t="shared" si="113"/>
        <v>355</v>
      </c>
      <c r="CV253" s="118">
        <f t="shared" si="116"/>
        <v>1.7272727272727273</v>
      </c>
      <c r="CW253" s="118">
        <f t="shared" si="117"/>
        <v>0.41322314049586772</v>
      </c>
      <c r="CZ253" s="118">
        <f t="shared" si="118"/>
        <v>0.94242058924416183</v>
      </c>
      <c r="DE253" s="125">
        <f t="shared" si="119"/>
        <v>0.99229698518122766</v>
      </c>
    </row>
    <row r="254" spans="1:109" s="38" customFormat="1" x14ac:dyDescent="0.25">
      <c r="A254" s="38">
        <v>251</v>
      </c>
      <c r="B254" s="38" t="s">
        <v>592</v>
      </c>
      <c r="E254" s="38" t="s">
        <v>592</v>
      </c>
      <c r="F254" s="120" t="s">
        <v>171</v>
      </c>
      <c r="G254" s="118" t="s">
        <v>630</v>
      </c>
      <c r="H254" s="38">
        <v>300</v>
      </c>
      <c r="I254" s="38">
        <v>300</v>
      </c>
      <c r="J254" s="38">
        <v>300</v>
      </c>
      <c r="K254" s="38">
        <v>17.100000000000001</v>
      </c>
      <c r="L254" s="38">
        <v>17.100000000000001</v>
      </c>
      <c r="M254" s="38">
        <v>9.9</v>
      </c>
      <c r="N254" s="38">
        <v>0</v>
      </c>
      <c r="O254" s="38">
        <v>0</v>
      </c>
      <c r="P254" s="163">
        <v>7503.734624872739</v>
      </c>
      <c r="Q254" s="39">
        <f t="shared" si="120"/>
        <v>2</v>
      </c>
      <c r="R254" s="40">
        <f t="shared" si="92"/>
        <v>1</v>
      </c>
      <c r="S254" s="40">
        <f t="shared" si="93"/>
        <v>1</v>
      </c>
      <c r="T254" s="120" t="s">
        <v>208</v>
      </c>
      <c r="W254" s="118">
        <v>1</v>
      </c>
      <c r="X254" s="38">
        <v>0</v>
      </c>
      <c r="Y254" s="38">
        <v>0</v>
      </c>
      <c r="Z254" s="94">
        <v>906.83895090829787</v>
      </c>
      <c r="AA254" s="125">
        <v>0</v>
      </c>
      <c r="AB254" s="125">
        <v>0</v>
      </c>
      <c r="AE254" s="38">
        <v>20</v>
      </c>
      <c r="AF254" s="138">
        <v>355</v>
      </c>
      <c r="AG254" s="124">
        <v>210000</v>
      </c>
      <c r="AH254" s="94">
        <v>13.205</v>
      </c>
      <c r="AI254" s="97">
        <v>7.6404373754134793</v>
      </c>
      <c r="AJ254" s="97">
        <v>4.2977460236700828</v>
      </c>
      <c r="AK254" s="125">
        <v>3.6346400000000001</v>
      </c>
      <c r="AL254" s="121">
        <v>0.99229698518122766</v>
      </c>
      <c r="AM254" s="114">
        <v>0.72078022492117311</v>
      </c>
      <c r="AN254" s="118">
        <f t="shared" si="114"/>
        <v>0.71522804416752728</v>
      </c>
      <c r="AO254" s="114">
        <v>0.72021548834704496</v>
      </c>
      <c r="AP254" s="177">
        <v>0.50063528279327463</v>
      </c>
      <c r="AQ254" s="173">
        <v>0.75</v>
      </c>
      <c r="AR254" s="94">
        <v>1</v>
      </c>
      <c r="AT254" s="97">
        <v>1</v>
      </c>
      <c r="AU254" s="38">
        <v>1</v>
      </c>
      <c r="AW254" s="38">
        <v>1</v>
      </c>
      <c r="BA254" s="38">
        <f t="shared" si="94"/>
        <v>0.50063528279327463</v>
      </c>
      <c r="BB254" s="79"/>
      <c r="BC254" s="94">
        <v>1</v>
      </c>
      <c r="BD254" s="94"/>
      <c r="BE254" s="97">
        <v>1</v>
      </c>
      <c r="BF254" s="38">
        <v>1</v>
      </c>
      <c r="BG254" s="40">
        <f t="shared" si="95"/>
        <v>1</v>
      </c>
      <c r="BH254" s="94"/>
      <c r="BI254" s="94"/>
      <c r="BJ254" s="94"/>
      <c r="BK254" s="40">
        <f t="shared" si="96"/>
        <v>1</v>
      </c>
      <c r="BL254" s="73"/>
      <c r="BM254" s="94">
        <v>1</v>
      </c>
      <c r="BO254" s="97">
        <v>1</v>
      </c>
      <c r="BP254" s="38">
        <v>1</v>
      </c>
      <c r="BQ254" s="40">
        <f t="shared" si="97"/>
        <v>1</v>
      </c>
      <c r="BR254" s="94">
        <v>1</v>
      </c>
      <c r="BS254" s="94">
        <v>1</v>
      </c>
      <c r="BT254" s="94">
        <v>1</v>
      </c>
      <c r="BU254" s="40">
        <f t="shared" si="98"/>
        <v>1</v>
      </c>
      <c r="BV254" s="82">
        <v>1</v>
      </c>
      <c r="BW254" s="94">
        <v>1</v>
      </c>
      <c r="BX254" s="48"/>
      <c r="BY254" s="97">
        <v>1</v>
      </c>
      <c r="BZ254" s="48">
        <v>1</v>
      </c>
      <c r="CA254" s="40">
        <f t="shared" si="99"/>
        <v>1</v>
      </c>
      <c r="CB254" s="94">
        <v>1</v>
      </c>
      <c r="CC254" s="94">
        <v>1</v>
      </c>
      <c r="CD254" s="94">
        <v>1</v>
      </c>
      <c r="CE254" s="40">
        <f t="shared" si="100"/>
        <v>1</v>
      </c>
      <c r="CF254" s="73"/>
      <c r="CG254" s="41">
        <f t="shared" si="101"/>
        <v>12891.42</v>
      </c>
      <c r="CH254" s="41">
        <f t="shared" si="102"/>
        <v>221025548.50739995</v>
      </c>
      <c r="CI254" s="41">
        <f t="shared" si="103"/>
        <v>76971492.122850001</v>
      </c>
      <c r="CJ254" s="41">
        <f t="shared" si="104"/>
        <v>1473503.6567159996</v>
      </c>
      <c r="CK254" s="41">
        <f t="shared" si="105"/>
        <v>513143.28081899998</v>
      </c>
      <c r="CL254" s="68">
        <f t="shared" si="106"/>
        <v>1626134.8589999999</v>
      </c>
      <c r="CM254" s="41">
        <f t="shared" si="107"/>
        <v>776012.76450000016</v>
      </c>
      <c r="CN254" s="41"/>
      <c r="CO254" s="39">
        <f t="shared" si="108"/>
        <v>1539623487374.9998</v>
      </c>
      <c r="CP254" s="78">
        <f t="shared" si="109"/>
        <v>0.72021548834704496</v>
      </c>
      <c r="CQ254" s="38">
        <f t="shared" si="110"/>
        <v>0</v>
      </c>
      <c r="CR254" s="38">
        <f t="shared" si="111"/>
        <v>0</v>
      </c>
      <c r="CT254" s="38">
        <f t="shared" si="112"/>
        <v>0</v>
      </c>
      <c r="CU254" s="38">
        <v>355</v>
      </c>
      <c r="CV254" s="118">
        <f t="shared" si="116"/>
        <v>1.7272727272727273</v>
      </c>
      <c r="CW254" s="118">
        <f t="shared" si="117"/>
        <v>0.41322314049586772</v>
      </c>
      <c r="CZ254" s="118">
        <f t="shared" si="118"/>
        <v>1.006973222345221</v>
      </c>
      <c r="DE254" s="125">
        <f t="shared" si="119"/>
        <v>0.99229698518122766</v>
      </c>
    </row>
    <row r="255" spans="1:109" s="38" customFormat="1" x14ac:dyDescent="0.25">
      <c r="A255" s="38">
        <v>252</v>
      </c>
      <c r="B255" s="38" t="s">
        <v>593</v>
      </c>
      <c r="E255" s="38" t="s">
        <v>593</v>
      </c>
      <c r="F255" s="120" t="s">
        <v>171</v>
      </c>
      <c r="G255" s="118" t="s">
        <v>630</v>
      </c>
      <c r="H255" s="38">
        <v>300</v>
      </c>
      <c r="I255" s="38">
        <v>300</v>
      </c>
      <c r="J255" s="38">
        <v>300</v>
      </c>
      <c r="K255" s="38">
        <v>17.100000000000001</v>
      </c>
      <c r="L255" s="38">
        <v>17.100000000000001</v>
      </c>
      <c r="M255" s="38">
        <v>9.9</v>
      </c>
      <c r="N255" s="38">
        <v>0</v>
      </c>
      <c r="O255" s="38">
        <v>0</v>
      </c>
      <c r="P255" s="163">
        <v>10004.979499830319</v>
      </c>
      <c r="Q255" s="39">
        <f t="shared" si="120"/>
        <v>2</v>
      </c>
      <c r="R255" s="40">
        <f t="shared" si="92"/>
        <v>1</v>
      </c>
      <c r="S255" s="40">
        <f t="shared" si="93"/>
        <v>1</v>
      </c>
      <c r="T255" s="120" t="s">
        <v>208</v>
      </c>
      <c r="W255" s="118">
        <v>1</v>
      </c>
      <c r="X255" s="38">
        <v>0</v>
      </c>
      <c r="Y255" s="38">
        <v>0</v>
      </c>
      <c r="Z255" s="94">
        <v>706.00176425387349</v>
      </c>
      <c r="AA255" s="125">
        <v>0</v>
      </c>
      <c r="AB255" s="125">
        <v>0</v>
      </c>
      <c r="AE255" s="38">
        <v>20</v>
      </c>
      <c r="AF255" s="138">
        <v>355</v>
      </c>
      <c r="AG255" s="124">
        <v>210000</v>
      </c>
      <c r="AH255" s="94">
        <v>13.205</v>
      </c>
      <c r="AI255" s="97">
        <v>5.8180859796910251</v>
      </c>
      <c r="AJ255" s="97">
        <v>5.8180859796910269</v>
      </c>
      <c r="AK255" s="125">
        <v>4.0691899999999999</v>
      </c>
      <c r="AL255" s="121">
        <v>0.99229698518122766</v>
      </c>
      <c r="AM255" s="114">
        <v>0.63721444236848779</v>
      </c>
      <c r="AN255" s="118">
        <f t="shared" si="114"/>
        <v>0.63230597007618761</v>
      </c>
      <c r="AO255" s="114">
        <v>0.62774699719685145</v>
      </c>
      <c r="AP255" s="177">
        <v>0.50063528279327463</v>
      </c>
      <c r="AQ255" s="173">
        <v>1</v>
      </c>
      <c r="AR255" s="94">
        <v>1</v>
      </c>
      <c r="AT255" s="97">
        <v>1</v>
      </c>
      <c r="AU255" s="38">
        <v>1</v>
      </c>
      <c r="AW255" s="38">
        <v>1</v>
      </c>
      <c r="BA255" s="38">
        <f t="shared" si="94"/>
        <v>0.50063528279327463</v>
      </c>
      <c r="BB255" s="79"/>
      <c r="BC255" s="94">
        <v>1</v>
      </c>
      <c r="BD255" s="94"/>
      <c r="BE255" s="97">
        <v>1</v>
      </c>
      <c r="BF255" s="38">
        <v>1</v>
      </c>
      <c r="BG255" s="40">
        <f t="shared" si="95"/>
        <v>1</v>
      </c>
      <c r="BH255" s="94"/>
      <c r="BI255" s="94"/>
      <c r="BJ255" s="94"/>
      <c r="BK255" s="40">
        <f t="shared" si="96"/>
        <v>1</v>
      </c>
      <c r="BL255" s="73"/>
      <c r="BM255" s="94">
        <v>1</v>
      </c>
      <c r="BO255" s="97">
        <v>1</v>
      </c>
      <c r="BP255" s="38">
        <v>1</v>
      </c>
      <c r="BQ255" s="40">
        <f t="shared" si="97"/>
        <v>1</v>
      </c>
      <c r="BR255" s="94">
        <v>1</v>
      </c>
      <c r="BS255" s="94">
        <v>1</v>
      </c>
      <c r="BT255" s="94">
        <v>1</v>
      </c>
      <c r="BU255" s="40">
        <f t="shared" si="98"/>
        <v>1</v>
      </c>
      <c r="BV255" s="82">
        <v>1</v>
      </c>
      <c r="BW255" s="94">
        <v>1</v>
      </c>
      <c r="BX255" s="48"/>
      <c r="BY255" s="97">
        <v>1</v>
      </c>
      <c r="BZ255" s="48">
        <v>1</v>
      </c>
      <c r="CA255" s="40">
        <f t="shared" si="99"/>
        <v>1</v>
      </c>
      <c r="CB255" s="94">
        <v>1</v>
      </c>
      <c r="CC255" s="94">
        <v>1</v>
      </c>
      <c r="CD255" s="94">
        <v>1</v>
      </c>
      <c r="CE255" s="40">
        <f t="shared" si="100"/>
        <v>1</v>
      </c>
      <c r="CF255" s="73"/>
      <c r="CG255" s="41">
        <f t="shared" si="101"/>
        <v>12891.42</v>
      </c>
      <c r="CH255" s="41">
        <f t="shared" si="102"/>
        <v>221025548.50739995</v>
      </c>
      <c r="CI255" s="41">
        <f t="shared" si="103"/>
        <v>76971492.122850001</v>
      </c>
      <c r="CJ255" s="41">
        <f t="shared" si="104"/>
        <v>1473503.6567159996</v>
      </c>
      <c r="CK255" s="41">
        <f t="shared" si="105"/>
        <v>513143.28081899998</v>
      </c>
      <c r="CL255" s="68">
        <f t="shared" si="106"/>
        <v>1626134.8589999999</v>
      </c>
      <c r="CM255" s="41">
        <f t="shared" si="107"/>
        <v>776012.76450000016</v>
      </c>
      <c r="CN255" s="41" t="str">
        <f t="shared" si="115"/>
        <v/>
      </c>
      <c r="CO255" s="39">
        <f t="shared" si="108"/>
        <v>1539623487374.9998</v>
      </c>
      <c r="CP255" s="78">
        <f t="shared" si="109"/>
        <v>0.62774699719685156</v>
      </c>
      <c r="CQ255" s="38">
        <f t="shared" si="110"/>
        <v>0</v>
      </c>
      <c r="CR255" s="38">
        <f t="shared" si="111"/>
        <v>0</v>
      </c>
      <c r="CT255" s="38">
        <f t="shared" si="112"/>
        <v>0</v>
      </c>
      <c r="CU255" s="38">
        <f t="shared" si="113"/>
        <v>355</v>
      </c>
      <c r="CV255" s="118">
        <f t="shared" si="116"/>
        <v>1.7272727272727273</v>
      </c>
      <c r="CW255" s="118">
        <f t="shared" si="117"/>
        <v>0.41322314049586772</v>
      </c>
      <c r="CZ255" s="118">
        <f t="shared" si="118"/>
        <v>0.9927899259297096</v>
      </c>
      <c r="DE255" s="125">
        <f t="shared" si="119"/>
        <v>0.99229698518122766</v>
      </c>
    </row>
    <row r="256" spans="1:109" s="38" customFormat="1" x14ac:dyDescent="0.25">
      <c r="A256" s="38">
        <v>253</v>
      </c>
      <c r="B256" s="38" t="s">
        <v>594</v>
      </c>
      <c r="E256" s="38" t="s">
        <v>594</v>
      </c>
      <c r="F256" s="120" t="s">
        <v>171</v>
      </c>
      <c r="G256" s="118" t="s">
        <v>630</v>
      </c>
      <c r="H256" s="38">
        <v>300</v>
      </c>
      <c r="I256" s="38">
        <v>300</v>
      </c>
      <c r="J256" s="38">
        <v>300</v>
      </c>
      <c r="K256" s="38">
        <v>17.100000000000001</v>
      </c>
      <c r="L256" s="38">
        <v>17.100000000000001</v>
      </c>
      <c r="M256" s="38">
        <v>9.9</v>
      </c>
      <c r="N256" s="38">
        <v>0</v>
      </c>
      <c r="O256" s="38">
        <v>0</v>
      </c>
      <c r="P256" s="163">
        <v>13306.622734774324</v>
      </c>
      <c r="Q256" s="39">
        <f t="shared" si="120"/>
        <v>2</v>
      </c>
      <c r="R256" s="40">
        <f t="shared" si="92"/>
        <v>1</v>
      </c>
      <c r="S256" s="40">
        <f t="shared" si="93"/>
        <v>1</v>
      </c>
      <c r="T256" s="120" t="s">
        <v>208</v>
      </c>
      <c r="W256" s="118">
        <v>1</v>
      </c>
      <c r="X256" s="38">
        <v>0</v>
      </c>
      <c r="Y256" s="38">
        <v>0</v>
      </c>
      <c r="Z256" s="94">
        <v>492.15558080882829</v>
      </c>
      <c r="AA256" s="125">
        <v>0</v>
      </c>
      <c r="AB256" s="125">
        <v>0</v>
      </c>
      <c r="AE256" s="38">
        <v>20</v>
      </c>
      <c r="AF256" s="138">
        <v>355</v>
      </c>
      <c r="AG256" s="124">
        <v>210000</v>
      </c>
      <c r="AH256" s="94">
        <v>13.205</v>
      </c>
      <c r="AI256" s="97">
        <v>4.9249480206540079</v>
      </c>
      <c r="AJ256" s="97">
        <v>8.7117405537348755</v>
      </c>
      <c r="AK256" s="125">
        <v>4.3205200000000001</v>
      </c>
      <c r="AL256" s="121">
        <v>0.99229698518122766</v>
      </c>
      <c r="AM256" s="114">
        <v>0.47441950950749628</v>
      </c>
      <c r="AN256" s="118">
        <f t="shared" si="114"/>
        <v>0.47076504899544536</v>
      </c>
      <c r="AO256" s="114">
        <v>0.46463222039005242</v>
      </c>
      <c r="AP256" s="177">
        <v>0.50063528279327463</v>
      </c>
      <c r="AQ256" s="173">
        <v>1.33</v>
      </c>
      <c r="AR256" s="94">
        <v>1</v>
      </c>
      <c r="AT256" s="97">
        <v>1</v>
      </c>
      <c r="AU256" s="38">
        <v>1</v>
      </c>
      <c r="AW256" s="38">
        <v>1</v>
      </c>
      <c r="BA256" s="38">
        <f t="shared" si="94"/>
        <v>0.50063528279327463</v>
      </c>
      <c r="BB256" s="79"/>
      <c r="BC256" s="94">
        <v>1</v>
      </c>
      <c r="BD256" s="94"/>
      <c r="BE256" s="97">
        <v>1</v>
      </c>
      <c r="BF256" s="38">
        <v>1</v>
      </c>
      <c r="BG256" s="40">
        <f t="shared" si="95"/>
        <v>1</v>
      </c>
      <c r="BH256" s="94"/>
      <c r="BI256" s="94"/>
      <c r="BJ256" s="94"/>
      <c r="BK256" s="40">
        <f t="shared" si="96"/>
        <v>1</v>
      </c>
      <c r="BL256" s="73"/>
      <c r="BM256" s="94">
        <v>1</v>
      </c>
      <c r="BO256" s="97">
        <v>1</v>
      </c>
      <c r="BP256" s="38">
        <v>1</v>
      </c>
      <c r="BQ256" s="40">
        <f t="shared" si="97"/>
        <v>1</v>
      </c>
      <c r="BR256" s="94">
        <v>1</v>
      </c>
      <c r="BS256" s="94">
        <v>1</v>
      </c>
      <c r="BT256" s="94">
        <v>1</v>
      </c>
      <c r="BU256" s="40">
        <f t="shared" si="98"/>
        <v>1</v>
      </c>
      <c r="BV256" s="82">
        <v>1</v>
      </c>
      <c r="BW256" s="94">
        <v>1</v>
      </c>
      <c r="BX256" s="48"/>
      <c r="BY256" s="97">
        <v>1</v>
      </c>
      <c r="BZ256" s="48">
        <v>1</v>
      </c>
      <c r="CA256" s="40">
        <f t="shared" si="99"/>
        <v>1</v>
      </c>
      <c r="CB256" s="94">
        <v>1</v>
      </c>
      <c r="CC256" s="94">
        <v>1</v>
      </c>
      <c r="CD256" s="94">
        <v>1</v>
      </c>
      <c r="CE256" s="40">
        <f t="shared" si="100"/>
        <v>1</v>
      </c>
      <c r="CF256" s="73"/>
      <c r="CG256" s="41">
        <f t="shared" si="101"/>
        <v>12891.42</v>
      </c>
      <c r="CH256" s="41">
        <f t="shared" si="102"/>
        <v>221025548.50739995</v>
      </c>
      <c r="CI256" s="41">
        <f t="shared" si="103"/>
        <v>76971492.122850001</v>
      </c>
      <c r="CJ256" s="41">
        <f t="shared" si="104"/>
        <v>1473503.6567159996</v>
      </c>
      <c r="CK256" s="41">
        <f t="shared" si="105"/>
        <v>513143.28081899998</v>
      </c>
      <c r="CL256" s="68">
        <f t="shared" si="106"/>
        <v>1626134.8589999999</v>
      </c>
      <c r="CM256" s="41">
        <f t="shared" si="107"/>
        <v>776012.76450000016</v>
      </c>
      <c r="CN256" s="41" t="str">
        <f t="shared" si="115"/>
        <v/>
      </c>
      <c r="CO256" s="39">
        <f t="shared" si="108"/>
        <v>1539623487374.9998</v>
      </c>
      <c r="CP256" s="78">
        <f t="shared" si="109"/>
        <v>0.46463222039005247</v>
      </c>
      <c r="CQ256" s="38">
        <f t="shared" si="110"/>
        <v>0</v>
      </c>
      <c r="CR256" s="38">
        <f t="shared" si="111"/>
        <v>0</v>
      </c>
      <c r="CT256" s="38">
        <f t="shared" si="112"/>
        <v>0</v>
      </c>
      <c r="CU256" s="38">
        <f t="shared" si="113"/>
        <v>355</v>
      </c>
      <c r="CV256" s="118">
        <f t="shared" si="116"/>
        <v>1.7272727272727273</v>
      </c>
      <c r="CW256" s="118">
        <f t="shared" si="117"/>
        <v>0.41322314049586772</v>
      </c>
      <c r="CZ256" s="118">
        <f t="shared" si="118"/>
        <v>0.98697263397425183</v>
      </c>
      <c r="DE256" s="125">
        <f t="shared" si="119"/>
        <v>0.99229698518122766</v>
      </c>
    </row>
    <row r="257" spans="1:109" s="38" customFormat="1" x14ac:dyDescent="0.25">
      <c r="A257" s="38">
        <v>254</v>
      </c>
      <c r="B257" s="38" t="s">
        <v>595</v>
      </c>
      <c r="E257" s="38" t="s">
        <v>595</v>
      </c>
      <c r="F257" s="120" t="s">
        <v>171</v>
      </c>
      <c r="G257" s="118" t="s">
        <v>630</v>
      </c>
      <c r="H257" s="38">
        <v>300</v>
      </c>
      <c r="I257" s="38">
        <v>300</v>
      </c>
      <c r="J257" s="38">
        <v>300</v>
      </c>
      <c r="K257" s="38">
        <v>17.100000000000001</v>
      </c>
      <c r="L257" s="38">
        <v>17.100000000000001</v>
      </c>
      <c r="M257" s="38">
        <v>9.9</v>
      </c>
      <c r="N257" s="38">
        <v>0</v>
      </c>
      <c r="O257" s="38">
        <v>0</v>
      </c>
      <c r="P257" s="163">
        <v>16708.31576471663</v>
      </c>
      <c r="Q257" s="39">
        <f t="shared" si="120"/>
        <v>2</v>
      </c>
      <c r="R257" s="40">
        <f t="shared" si="92"/>
        <v>1</v>
      </c>
      <c r="S257" s="40">
        <f t="shared" si="93"/>
        <v>1</v>
      </c>
      <c r="T257" s="120" t="s">
        <v>208</v>
      </c>
      <c r="W257" s="118">
        <v>1</v>
      </c>
      <c r="X257" s="38">
        <v>0</v>
      </c>
      <c r="Y257" s="38">
        <v>0</v>
      </c>
      <c r="Z257" s="94">
        <v>346.89670063941713</v>
      </c>
      <c r="AA257" s="125">
        <v>0</v>
      </c>
      <c r="AB257" s="125">
        <v>0</v>
      </c>
      <c r="AE257" s="38">
        <v>20</v>
      </c>
      <c r="AF257" s="138">
        <v>355</v>
      </c>
      <c r="AG257" s="124">
        <v>210000</v>
      </c>
      <c r="AH257" s="94">
        <v>13.205</v>
      </c>
      <c r="AI257" s="97">
        <v>4.5269548268311137</v>
      </c>
      <c r="AJ257" s="97">
        <v>12.625224316549291</v>
      </c>
      <c r="AK257" s="125">
        <v>4.1803600000000003</v>
      </c>
      <c r="AL257" s="121">
        <v>0.99229698518122766</v>
      </c>
      <c r="AM257" s="114">
        <v>0.32190123322889064</v>
      </c>
      <c r="AN257" s="118">
        <f t="shared" si="114"/>
        <v>0.31942162325914741</v>
      </c>
      <c r="AO257" s="114">
        <v>0.31687263977693869</v>
      </c>
      <c r="AP257" s="177">
        <v>0.50063528279327463</v>
      </c>
      <c r="AQ257" s="173">
        <v>1.67</v>
      </c>
      <c r="AR257" s="94">
        <v>1</v>
      </c>
      <c r="AT257" s="97">
        <v>1</v>
      </c>
      <c r="AU257" s="38">
        <v>1</v>
      </c>
      <c r="AW257" s="38">
        <v>1</v>
      </c>
      <c r="BA257" s="38">
        <f t="shared" si="94"/>
        <v>0.50063528279327463</v>
      </c>
      <c r="BB257" s="79"/>
      <c r="BC257" s="94">
        <v>1</v>
      </c>
      <c r="BD257" s="94"/>
      <c r="BE257" s="97">
        <v>1</v>
      </c>
      <c r="BF257" s="38">
        <v>1</v>
      </c>
      <c r="BG257" s="40">
        <f t="shared" si="95"/>
        <v>1</v>
      </c>
      <c r="BH257" s="94"/>
      <c r="BI257" s="94"/>
      <c r="BJ257" s="94"/>
      <c r="BK257" s="40">
        <f t="shared" si="96"/>
        <v>1</v>
      </c>
      <c r="BL257" s="73"/>
      <c r="BM257" s="94">
        <v>1</v>
      </c>
      <c r="BO257" s="97">
        <v>1</v>
      </c>
      <c r="BP257" s="38">
        <v>1</v>
      </c>
      <c r="BQ257" s="40">
        <f t="shared" si="97"/>
        <v>1</v>
      </c>
      <c r="BR257" s="94">
        <v>1</v>
      </c>
      <c r="BS257" s="94">
        <v>1</v>
      </c>
      <c r="BT257" s="94">
        <v>1</v>
      </c>
      <c r="BU257" s="40">
        <f t="shared" si="98"/>
        <v>1</v>
      </c>
      <c r="BV257" s="82">
        <v>1</v>
      </c>
      <c r="BW257" s="94">
        <v>1</v>
      </c>
      <c r="BX257" s="48"/>
      <c r="BY257" s="97">
        <v>1</v>
      </c>
      <c r="BZ257" s="48">
        <v>1</v>
      </c>
      <c r="CA257" s="40">
        <f t="shared" si="99"/>
        <v>1</v>
      </c>
      <c r="CB257" s="94">
        <v>1</v>
      </c>
      <c r="CC257" s="94">
        <v>1</v>
      </c>
      <c r="CD257" s="94">
        <v>1</v>
      </c>
      <c r="CE257" s="40">
        <f t="shared" si="100"/>
        <v>1</v>
      </c>
      <c r="CF257" s="73"/>
      <c r="CG257" s="41">
        <f t="shared" si="101"/>
        <v>12891.42</v>
      </c>
      <c r="CH257" s="41">
        <f t="shared" si="102"/>
        <v>221025548.50739995</v>
      </c>
      <c r="CI257" s="41">
        <f t="shared" si="103"/>
        <v>76971492.122850001</v>
      </c>
      <c r="CJ257" s="41">
        <f t="shared" si="104"/>
        <v>1473503.6567159996</v>
      </c>
      <c r="CK257" s="41">
        <f t="shared" si="105"/>
        <v>513143.28081899998</v>
      </c>
      <c r="CL257" s="68">
        <f t="shared" si="106"/>
        <v>1626134.8589999999</v>
      </c>
      <c r="CM257" s="41">
        <f t="shared" si="107"/>
        <v>776012.76450000016</v>
      </c>
      <c r="CN257" s="41" t="str">
        <f t="shared" si="115"/>
        <v/>
      </c>
      <c r="CO257" s="39">
        <f t="shared" si="108"/>
        <v>1539623487374.9998</v>
      </c>
      <c r="CP257" s="78">
        <f t="shared" si="109"/>
        <v>0.31687263977693869</v>
      </c>
      <c r="CQ257" s="38">
        <f t="shared" si="110"/>
        <v>0</v>
      </c>
      <c r="CR257" s="38">
        <f t="shared" si="111"/>
        <v>0</v>
      </c>
      <c r="CT257" s="38">
        <f t="shared" si="112"/>
        <v>0</v>
      </c>
      <c r="CU257" s="38">
        <f t="shared" si="113"/>
        <v>355</v>
      </c>
      <c r="CV257" s="118">
        <f t="shared" si="116"/>
        <v>1.7272727272727273</v>
      </c>
      <c r="CW257" s="118">
        <f t="shared" si="117"/>
        <v>0.41322314049586772</v>
      </c>
      <c r="CZ257" s="118">
        <f t="shared" si="118"/>
        <v>0.99202000335418516</v>
      </c>
      <c r="DE257" s="125">
        <f t="shared" si="119"/>
        <v>0.99229698518122766</v>
      </c>
    </row>
    <row r="258" spans="1:109" s="38" customFormat="1" x14ac:dyDescent="0.25">
      <c r="A258" s="38">
        <v>255</v>
      </c>
      <c r="B258" s="38" t="s">
        <v>596</v>
      </c>
      <c r="E258" s="38" t="s">
        <v>596</v>
      </c>
      <c r="F258" s="120" t="s">
        <v>171</v>
      </c>
      <c r="G258" s="118" t="s">
        <v>630</v>
      </c>
      <c r="H258" s="38">
        <v>300</v>
      </c>
      <c r="I258" s="38">
        <v>300</v>
      </c>
      <c r="J258" s="38">
        <v>300</v>
      </c>
      <c r="K258" s="38">
        <v>17.100000000000001</v>
      </c>
      <c r="L258" s="38">
        <v>17.100000000000001</v>
      </c>
      <c r="M258" s="38">
        <v>9.9</v>
      </c>
      <c r="N258" s="38">
        <v>0</v>
      </c>
      <c r="O258" s="38">
        <v>0</v>
      </c>
      <c r="P258" s="163">
        <v>20009.958999660637</v>
      </c>
      <c r="Q258" s="39">
        <f t="shared" si="120"/>
        <v>2</v>
      </c>
      <c r="R258" s="40">
        <f t="shared" si="92"/>
        <v>1</v>
      </c>
      <c r="S258" s="40">
        <f t="shared" si="93"/>
        <v>1</v>
      </c>
      <c r="T258" s="120" t="s">
        <v>208</v>
      </c>
      <c r="W258" s="118">
        <v>1</v>
      </c>
      <c r="X258" s="38">
        <v>0</v>
      </c>
      <c r="Y258" s="38">
        <v>0</v>
      </c>
      <c r="Z258" s="94">
        <v>256.5215229074272</v>
      </c>
      <c r="AA258" s="125">
        <v>0</v>
      </c>
      <c r="AB258" s="125">
        <v>0</v>
      </c>
      <c r="AE258" s="38">
        <v>20</v>
      </c>
      <c r="AF258" s="138">
        <v>355</v>
      </c>
      <c r="AG258" s="124">
        <v>210000</v>
      </c>
      <c r="AH258" s="94">
        <v>13.205</v>
      </c>
      <c r="AI258" s="97">
        <v>4.3146202639801565</v>
      </c>
      <c r="AJ258" s="97">
        <v>17.25848105592063</v>
      </c>
      <c r="AK258" s="125">
        <v>3.95581</v>
      </c>
      <c r="AL258" s="121">
        <v>0.99229698518122766</v>
      </c>
      <c r="AM258" s="114">
        <v>0.22307198595407918</v>
      </c>
      <c r="AN258" s="118">
        <f t="shared" si="114"/>
        <v>0.22135365914062194</v>
      </c>
      <c r="AO258" s="114">
        <v>0.22173289261929444</v>
      </c>
      <c r="AP258" s="177">
        <v>0.50063528279327463</v>
      </c>
      <c r="AQ258" s="173">
        <v>2</v>
      </c>
      <c r="AR258" s="94">
        <v>1</v>
      </c>
      <c r="AT258" s="97">
        <v>1</v>
      </c>
      <c r="AU258" s="38">
        <v>1</v>
      </c>
      <c r="AW258" s="38">
        <v>1</v>
      </c>
      <c r="BA258" s="38">
        <f t="shared" si="94"/>
        <v>0.50063528279327463</v>
      </c>
      <c r="BB258" s="79"/>
      <c r="BC258" s="94">
        <v>1</v>
      </c>
      <c r="BD258" s="94"/>
      <c r="BE258" s="97">
        <v>1</v>
      </c>
      <c r="BF258" s="38">
        <v>1</v>
      </c>
      <c r="BG258" s="40">
        <f t="shared" si="95"/>
        <v>1</v>
      </c>
      <c r="BH258" s="94"/>
      <c r="BI258" s="94"/>
      <c r="BJ258" s="94"/>
      <c r="BK258" s="40">
        <f t="shared" si="96"/>
        <v>1</v>
      </c>
      <c r="BL258" s="73"/>
      <c r="BM258" s="94">
        <v>1</v>
      </c>
      <c r="BO258" s="97">
        <v>1</v>
      </c>
      <c r="BP258" s="38">
        <v>1</v>
      </c>
      <c r="BQ258" s="40">
        <f t="shared" si="97"/>
        <v>1</v>
      </c>
      <c r="BR258" s="94">
        <v>1</v>
      </c>
      <c r="BS258" s="94">
        <v>1</v>
      </c>
      <c r="BT258" s="94">
        <v>1</v>
      </c>
      <c r="BU258" s="40">
        <f t="shared" si="98"/>
        <v>1</v>
      </c>
      <c r="BV258" s="82">
        <v>1</v>
      </c>
      <c r="BW258" s="94">
        <v>1</v>
      </c>
      <c r="BX258" s="48"/>
      <c r="BY258" s="97">
        <v>1</v>
      </c>
      <c r="BZ258" s="48">
        <v>1</v>
      </c>
      <c r="CA258" s="40">
        <f t="shared" si="99"/>
        <v>1</v>
      </c>
      <c r="CB258" s="94">
        <v>1</v>
      </c>
      <c r="CC258" s="94">
        <v>1</v>
      </c>
      <c r="CD258" s="94">
        <v>1</v>
      </c>
      <c r="CE258" s="40">
        <f t="shared" si="100"/>
        <v>1</v>
      </c>
      <c r="CF258" s="73"/>
      <c r="CG258" s="41">
        <f t="shared" si="101"/>
        <v>12891.42</v>
      </c>
      <c r="CH258" s="41">
        <f t="shared" si="102"/>
        <v>221025548.50739995</v>
      </c>
      <c r="CI258" s="41">
        <f t="shared" si="103"/>
        <v>76971492.122850001</v>
      </c>
      <c r="CJ258" s="41">
        <f t="shared" si="104"/>
        <v>1473503.6567159996</v>
      </c>
      <c r="CK258" s="41">
        <f t="shared" si="105"/>
        <v>513143.28081899998</v>
      </c>
      <c r="CL258" s="68">
        <f t="shared" si="106"/>
        <v>1626134.8589999999</v>
      </c>
      <c r="CM258" s="41">
        <f t="shared" si="107"/>
        <v>776012.76450000016</v>
      </c>
      <c r="CN258" s="41" t="str">
        <f t="shared" si="115"/>
        <v/>
      </c>
      <c r="CO258" s="39">
        <f t="shared" si="108"/>
        <v>1539623487374.9998</v>
      </c>
      <c r="CP258" s="78">
        <f t="shared" si="109"/>
        <v>0.22173289261929441</v>
      </c>
      <c r="CQ258" s="38">
        <f t="shared" si="110"/>
        <v>0</v>
      </c>
      <c r="CR258" s="38">
        <f t="shared" si="111"/>
        <v>0</v>
      </c>
      <c r="CT258" s="38">
        <f t="shared" si="112"/>
        <v>0</v>
      </c>
      <c r="CU258" s="38">
        <f t="shared" si="113"/>
        <v>355</v>
      </c>
      <c r="CV258" s="118">
        <f t="shared" si="116"/>
        <v>1.7272727272727273</v>
      </c>
      <c r="CW258" s="118">
        <f t="shared" si="117"/>
        <v>0.41322314049586772</v>
      </c>
      <c r="CZ258" s="118">
        <f t="shared" si="118"/>
        <v>1.001713246937705</v>
      </c>
      <c r="DE258" s="125">
        <f t="shared" si="119"/>
        <v>0.99229698518122766</v>
      </c>
    </row>
    <row r="259" spans="1:109" s="38" customFormat="1" x14ac:dyDescent="0.25">
      <c r="A259" s="38">
        <v>256</v>
      </c>
      <c r="B259" s="38" t="s">
        <v>597</v>
      </c>
      <c r="E259" s="38" t="s">
        <v>597</v>
      </c>
      <c r="F259" s="120" t="s">
        <v>171</v>
      </c>
      <c r="G259" s="118" t="s">
        <v>630</v>
      </c>
      <c r="H259" s="38">
        <v>300</v>
      </c>
      <c r="I259" s="38">
        <v>300</v>
      </c>
      <c r="J259" s="38">
        <v>300</v>
      </c>
      <c r="K259" s="38">
        <v>17.100000000000001</v>
      </c>
      <c r="L259" s="38">
        <v>17.100000000000001</v>
      </c>
      <c r="M259" s="38">
        <v>9.9</v>
      </c>
      <c r="N259" s="38">
        <v>0</v>
      </c>
      <c r="O259" s="38">
        <v>0</v>
      </c>
      <c r="P259" s="163">
        <v>25012.448749575797</v>
      </c>
      <c r="Q259" s="39">
        <f t="shared" si="120"/>
        <v>2</v>
      </c>
      <c r="R259" s="40">
        <f t="shared" si="92"/>
        <v>1</v>
      </c>
      <c r="S259" s="40">
        <f t="shared" si="93"/>
        <v>1</v>
      </c>
      <c r="T259" s="120" t="s">
        <v>208</v>
      </c>
      <c r="W259" s="118">
        <v>1</v>
      </c>
      <c r="X259" s="38">
        <v>0</v>
      </c>
      <c r="Y259" s="38">
        <v>0</v>
      </c>
      <c r="Z259" s="94">
        <v>173.2075206526404</v>
      </c>
      <c r="AA259" s="125">
        <v>0</v>
      </c>
      <c r="AB259" s="125">
        <v>0</v>
      </c>
      <c r="AE259" s="38">
        <v>20</v>
      </c>
      <c r="AF259" s="138">
        <v>355</v>
      </c>
      <c r="AG259" s="124">
        <v>210000</v>
      </c>
      <c r="AH259" s="94">
        <v>13.205</v>
      </c>
      <c r="AI259" s="97">
        <v>4.1258449195864584</v>
      </c>
      <c r="AJ259" s="97">
        <v>25.78653074741537</v>
      </c>
      <c r="AK259" s="125">
        <v>3.7539099999999999</v>
      </c>
      <c r="AL259" s="121">
        <v>0.99229698518122766</v>
      </c>
      <c r="AM259" s="114">
        <v>0.14205354301286707</v>
      </c>
      <c r="AN259" s="118">
        <f t="shared" si="114"/>
        <v>0.14095930246597985</v>
      </c>
      <c r="AO259" s="114">
        <v>0.14207625153569298</v>
      </c>
      <c r="AP259" s="177">
        <v>0.50063528279327463</v>
      </c>
      <c r="AQ259" s="173">
        <v>2.5</v>
      </c>
      <c r="AR259" s="94">
        <v>1</v>
      </c>
      <c r="AT259" s="97">
        <v>1</v>
      </c>
      <c r="AU259" s="38">
        <v>1</v>
      </c>
      <c r="AW259" s="38">
        <v>1</v>
      </c>
      <c r="BA259" s="38">
        <f t="shared" si="94"/>
        <v>0.50063528279327463</v>
      </c>
      <c r="BB259" s="79"/>
      <c r="BC259" s="94">
        <v>1</v>
      </c>
      <c r="BD259" s="94"/>
      <c r="BE259" s="97">
        <v>1</v>
      </c>
      <c r="BF259" s="38">
        <v>1</v>
      </c>
      <c r="BG259" s="40">
        <f t="shared" si="95"/>
        <v>1</v>
      </c>
      <c r="BH259" s="94"/>
      <c r="BI259" s="94"/>
      <c r="BJ259" s="94"/>
      <c r="BK259" s="40">
        <f t="shared" si="96"/>
        <v>1</v>
      </c>
      <c r="BL259" s="73"/>
      <c r="BM259" s="94">
        <v>1</v>
      </c>
      <c r="BO259" s="97">
        <v>1</v>
      </c>
      <c r="BP259" s="38">
        <v>1</v>
      </c>
      <c r="BQ259" s="40">
        <f t="shared" si="97"/>
        <v>1</v>
      </c>
      <c r="BR259" s="94">
        <v>1</v>
      </c>
      <c r="BS259" s="94">
        <v>1</v>
      </c>
      <c r="BT259" s="94">
        <v>1</v>
      </c>
      <c r="BU259" s="40">
        <f t="shared" si="98"/>
        <v>1</v>
      </c>
      <c r="BV259" s="82">
        <v>1</v>
      </c>
      <c r="BW259" s="94">
        <v>1</v>
      </c>
      <c r="BX259" s="48"/>
      <c r="BY259" s="97">
        <v>1</v>
      </c>
      <c r="BZ259" s="48">
        <v>1</v>
      </c>
      <c r="CA259" s="40">
        <f t="shared" si="99"/>
        <v>1</v>
      </c>
      <c r="CB259" s="94">
        <v>1</v>
      </c>
      <c r="CC259" s="94">
        <v>1</v>
      </c>
      <c r="CD259" s="94">
        <v>1</v>
      </c>
      <c r="CE259" s="40">
        <f t="shared" si="100"/>
        <v>1</v>
      </c>
      <c r="CF259" s="73"/>
      <c r="CG259" s="41">
        <f t="shared" si="101"/>
        <v>12891.42</v>
      </c>
      <c r="CH259" s="41">
        <f t="shared" si="102"/>
        <v>221025548.50739995</v>
      </c>
      <c r="CI259" s="41">
        <f t="shared" si="103"/>
        <v>76971492.122850001</v>
      </c>
      <c r="CJ259" s="41">
        <f t="shared" si="104"/>
        <v>1473503.6567159996</v>
      </c>
      <c r="CK259" s="41">
        <f t="shared" si="105"/>
        <v>513143.28081899998</v>
      </c>
      <c r="CL259" s="68">
        <f t="shared" si="106"/>
        <v>1626134.8589999999</v>
      </c>
      <c r="CM259" s="41">
        <f t="shared" si="107"/>
        <v>776012.76450000016</v>
      </c>
      <c r="CN259" s="41" t="str">
        <f t="shared" si="115"/>
        <v/>
      </c>
      <c r="CO259" s="39">
        <f t="shared" si="108"/>
        <v>1539623487374.9998</v>
      </c>
      <c r="CP259" s="78">
        <f t="shared" si="109"/>
        <v>0.14207625153569295</v>
      </c>
      <c r="CQ259" s="38">
        <f t="shared" si="110"/>
        <v>0</v>
      </c>
      <c r="CR259" s="38">
        <f t="shared" si="111"/>
        <v>0</v>
      </c>
      <c r="CT259" s="38">
        <f t="shared" si="112"/>
        <v>0</v>
      </c>
      <c r="CU259" s="38">
        <f t="shared" si="113"/>
        <v>355</v>
      </c>
      <c r="CV259" s="118">
        <f t="shared" si="116"/>
        <v>1.7272727272727273</v>
      </c>
      <c r="CW259" s="118">
        <f t="shared" si="117"/>
        <v>0.41322314049586772</v>
      </c>
      <c r="CZ259" s="118">
        <f t="shared" si="118"/>
        <v>1.0079239117261005</v>
      </c>
      <c r="DE259" s="125">
        <f t="shared" si="119"/>
        <v>0.99229698518122766</v>
      </c>
    </row>
    <row r="260" spans="1:109" s="38" customFormat="1" x14ac:dyDescent="0.25">
      <c r="A260" s="38">
        <v>257</v>
      </c>
      <c r="B260" s="38" t="s">
        <v>598</v>
      </c>
      <c r="E260" s="38" t="s">
        <v>598</v>
      </c>
      <c r="F260" s="120" t="s">
        <v>171</v>
      </c>
      <c r="G260" s="118" t="s">
        <v>630</v>
      </c>
      <c r="H260" s="38">
        <v>300</v>
      </c>
      <c r="I260" s="38">
        <v>300</v>
      </c>
      <c r="J260" s="38">
        <v>300</v>
      </c>
      <c r="K260" s="38">
        <v>14.25</v>
      </c>
      <c r="L260" s="38">
        <v>14.25</v>
      </c>
      <c r="M260" s="38">
        <v>8.25</v>
      </c>
      <c r="N260" s="38">
        <v>0</v>
      </c>
      <c r="O260" s="38">
        <v>0</v>
      </c>
      <c r="P260" s="163">
        <v>3029.2940423942819</v>
      </c>
      <c r="Q260" s="39">
        <f t="shared" si="120"/>
        <v>3</v>
      </c>
      <c r="R260" s="40">
        <f t="shared" ref="R260:R323" si="121">J260/H260</f>
        <v>1</v>
      </c>
      <c r="S260" s="40">
        <f t="shared" ref="S260:S323" si="122">I260/H260</f>
        <v>1</v>
      </c>
      <c r="T260" s="120" t="s">
        <v>208</v>
      </c>
      <c r="W260" s="118">
        <v>1</v>
      </c>
      <c r="X260" s="38">
        <v>0</v>
      </c>
      <c r="Y260" s="38">
        <v>0</v>
      </c>
      <c r="Z260" s="94">
        <v>1038.7488720411868</v>
      </c>
      <c r="AA260" s="125">
        <v>0</v>
      </c>
      <c r="AB260" s="125">
        <v>0</v>
      </c>
      <c r="AE260" s="38">
        <v>20</v>
      </c>
      <c r="AF260" s="138">
        <v>355</v>
      </c>
      <c r="AG260" s="124">
        <v>210000</v>
      </c>
      <c r="AH260" s="94">
        <v>9.2965999999999998</v>
      </c>
      <c r="AI260" s="97">
        <v>32.124301003914006</v>
      </c>
      <c r="AJ260" s="97">
        <v>2.8911870903522612</v>
      </c>
      <c r="AK260" s="125">
        <v>3.3231799999999998</v>
      </c>
      <c r="AL260" s="121">
        <v>0.93814976278525242</v>
      </c>
      <c r="AM260" s="114">
        <v>1.0466686629353739</v>
      </c>
      <c r="AN260" s="118">
        <f t="shared" si="114"/>
        <v>0.98193195784757825</v>
      </c>
      <c r="AO260" s="114">
        <v>0.90119684820320589</v>
      </c>
      <c r="AP260" s="177">
        <v>0.59653621105277554</v>
      </c>
      <c r="AQ260" s="173">
        <v>0.3</v>
      </c>
      <c r="AR260" s="94">
        <v>1</v>
      </c>
      <c r="AT260" s="97">
        <v>1</v>
      </c>
      <c r="AU260" s="38">
        <v>1</v>
      </c>
      <c r="AW260" s="38">
        <v>1</v>
      </c>
      <c r="BA260" s="38">
        <f t="shared" ref="BA260:BA291" si="123">AP260</f>
        <v>0.59653621105277554</v>
      </c>
      <c r="BB260" s="79"/>
      <c r="BC260" s="94">
        <v>1</v>
      </c>
      <c r="BD260" s="94"/>
      <c r="BE260" s="97">
        <v>1</v>
      </c>
      <c r="BF260" s="38">
        <v>1</v>
      </c>
      <c r="BG260" s="40">
        <f t="shared" ref="BG260:BG291" si="124">IF(BE260=0,0,BF260/BE260)</f>
        <v>1</v>
      </c>
      <c r="BH260" s="94"/>
      <c r="BI260" s="94"/>
      <c r="BJ260" s="94"/>
      <c r="BK260" s="40">
        <f t="shared" ref="BK260:BK291" si="125">IF(BC260=0,0,SQRT(BE260/BC260))</f>
        <v>1</v>
      </c>
      <c r="BL260" s="73"/>
      <c r="BM260" s="94">
        <v>1</v>
      </c>
      <c r="BO260" s="97">
        <v>1</v>
      </c>
      <c r="BP260" s="38">
        <v>1</v>
      </c>
      <c r="BQ260" s="40">
        <f t="shared" ref="BQ260:BQ291" si="126">IF(BO260=0,0,BP260/BO260)</f>
        <v>1</v>
      </c>
      <c r="BR260" s="94">
        <v>1</v>
      </c>
      <c r="BS260" s="94">
        <v>1</v>
      </c>
      <c r="BT260" s="94">
        <v>1</v>
      </c>
      <c r="BU260" s="40">
        <f t="shared" ref="BU260:BU291" si="127">IF(BM260=0,0,SQRT(BO260/BM260))</f>
        <v>1</v>
      </c>
      <c r="BV260" s="82">
        <v>1</v>
      </c>
      <c r="BW260" s="94">
        <v>1</v>
      </c>
      <c r="BX260" s="48"/>
      <c r="BY260" s="97">
        <v>1</v>
      </c>
      <c r="BZ260" s="48">
        <v>1</v>
      </c>
      <c r="CA260" s="40">
        <f t="shared" ref="CA260:CA291" si="128">IF(BY260=0,0,BZ260/BY260)</f>
        <v>1</v>
      </c>
      <c r="CB260" s="94">
        <v>1</v>
      </c>
      <c r="CC260" s="94">
        <v>1</v>
      </c>
      <c r="CD260" s="94">
        <v>1</v>
      </c>
      <c r="CE260" s="40">
        <f t="shared" ref="CE260:CE291" si="129">IF(BW260=0,0,SQRT(BY260/BW260))</f>
        <v>1</v>
      </c>
      <c r="CF260" s="73"/>
      <c r="CG260" s="41">
        <f t="shared" ref="CG260:CG291" si="130">N260^2*(4-PI())+2*L260*I260+(J260-2*L260)*M260</f>
        <v>10789.875</v>
      </c>
      <c r="CH260" s="41">
        <f t="shared" ref="CH260:CH291" si="131">(1/12)*(I260*J260^3-(I260-M260)*(J260-2*L260)^3)+0.03*N260^4+0.2146*N260^2*(J260-2*L260-0.4468*N260)^2</f>
        <v>188436955.2890625</v>
      </c>
      <c r="CI260" s="41">
        <f t="shared" ref="CI260:CI291" si="132">(1/12)*(2*L260*I260^3+(J260-2*L260)*M260^3)+0.03*N260^4+0.2146*N260^2*(M260+0.4468*N260)^2</f>
        <v>64137704.291015625</v>
      </c>
      <c r="CJ260" s="41">
        <f t="shared" ref="CJ260:CJ291" si="133">CH260/(J260/2)</f>
        <v>1256246.3685937501</v>
      </c>
      <c r="CK260" s="41">
        <f t="shared" ref="CK260:CK291" si="134">CI260/(I260/2)</f>
        <v>427584.69527343748</v>
      </c>
      <c r="CL260" s="68">
        <f t="shared" ref="CL260:CL291" si="135">M260*J260^2/4+(I260-M260)*(J260-L260)*L260+(4-PI())*N260^2*(J260-2*L260)/2+(3*PI()-10)*N260^3/3</f>
        <v>1373612.765625</v>
      </c>
      <c r="CM260" s="41">
        <f t="shared" ref="CM260:CM291" si="136">I260^2*L260/2+(J260-2*L260)*M260^2/4+N260^3*(10/3-PI())+(2-PI()/2)*M260*N260^2</f>
        <v>645869.7421875</v>
      </c>
      <c r="CN260" s="41" t="str">
        <f t="shared" si="115"/>
        <v/>
      </c>
      <c r="CO260" s="39">
        <f t="shared" ref="CO260:CO291" si="137">1/24*(J260-L260)^2*I260^3*L260</f>
        <v>1309000658203.125</v>
      </c>
      <c r="CP260" s="78">
        <f t="shared" ref="CP260:CP291" si="138">AK260*Z260*1000/(CU260*CG260)</f>
        <v>0.90119684820320589</v>
      </c>
      <c r="CQ260" s="38">
        <f t="shared" ref="CQ260:CQ291" si="139">AK260*AA260*1000000/(CU260*CL260)</f>
        <v>0</v>
      </c>
      <c r="CR260" s="38">
        <f t="shared" ref="CR260:CR291" si="140">AK260*AB260*1000000/(CU260*CM260)</f>
        <v>0</v>
      </c>
      <c r="CT260" s="38">
        <f t="shared" ref="CT260:CT291" si="141">IF(AND(CR260=0,CQ260=0),0,IF(CP260=0,90,IF(AND(CP260&lt;&gt;0,CQ260&lt;&gt;0,CR260=0),ATAN(CQ260/CP260)/PI()*180,IF(AND(CP260&lt;&gt;0,CQ260=0,CR260&lt;&gt;0),ATAN(CR260/CP260)/PI()*180,ATAN(CQ260/CP260/COS(CS260/180*PI()))/PI()*180))))</f>
        <v>0</v>
      </c>
      <c r="CU260" s="38">
        <f t="shared" ref="CU260:CU291" si="142">IF(AE260=20,1,IF(AE260=350,1,IF(AE260=450,0.89,IF(AE260=550,0.625,0.23))))*AF260</f>
        <v>355</v>
      </c>
      <c r="CV260" s="118">
        <f t="shared" si="116"/>
        <v>1.7272727272727273</v>
      </c>
      <c r="CW260" s="118">
        <f t="shared" si="117"/>
        <v>0.49586776859504134</v>
      </c>
      <c r="CZ260" s="118">
        <f t="shared" si="118"/>
        <v>0.91777932371063065</v>
      </c>
      <c r="DE260" s="125">
        <f t="shared" si="119"/>
        <v>0.93814976278525242</v>
      </c>
    </row>
    <row r="261" spans="1:109" s="38" customFormat="1" x14ac:dyDescent="0.25">
      <c r="A261" s="38">
        <v>258</v>
      </c>
      <c r="B261" s="38" t="s">
        <v>599</v>
      </c>
      <c r="E261" s="38" t="s">
        <v>599</v>
      </c>
      <c r="F261" s="120" t="s">
        <v>171</v>
      </c>
      <c r="G261" s="118" t="s">
        <v>630</v>
      </c>
      <c r="H261" s="38">
        <v>300</v>
      </c>
      <c r="I261" s="38">
        <v>300</v>
      </c>
      <c r="J261" s="38">
        <v>300</v>
      </c>
      <c r="K261" s="38">
        <v>14.25</v>
      </c>
      <c r="L261" s="38">
        <v>14.25</v>
      </c>
      <c r="M261" s="38">
        <v>8.25</v>
      </c>
      <c r="N261" s="38">
        <v>0</v>
      </c>
      <c r="O261" s="38">
        <v>0</v>
      </c>
      <c r="P261" s="163">
        <v>5048.8234039904701</v>
      </c>
      <c r="Q261" s="39">
        <f t="shared" ref="Q261:Q324" si="143">MAX(IF((H261/2/K261)&lt;145/SQRT(AF261),1,IF((H261/2/K261)&lt;170/SQRT(AF261),2,IF((H261/2/K261)&lt;200/SQRT(AF261),3,4))),IF(((J261-2*K261)/M261)&lt;1100/SQRT(AF261),1,IF(((J261-2*K261)/M261)&lt;1700/SQRT(AF261),2,IF(((J261-2*K261)/M261)&lt;1900/SQRT(AF261),3,4))))</f>
        <v>3</v>
      </c>
      <c r="R261" s="40">
        <f t="shared" si="121"/>
        <v>1</v>
      </c>
      <c r="S261" s="40">
        <f t="shared" si="122"/>
        <v>1</v>
      </c>
      <c r="T261" s="120" t="s">
        <v>208</v>
      </c>
      <c r="W261" s="118">
        <v>1</v>
      </c>
      <c r="X261" s="38">
        <v>0</v>
      </c>
      <c r="Y261" s="38">
        <v>0</v>
      </c>
      <c r="Z261" s="94">
        <v>922.57073832522133</v>
      </c>
      <c r="AA261" s="125">
        <v>0</v>
      </c>
      <c r="AB261" s="125">
        <v>0</v>
      </c>
      <c r="AE261" s="38">
        <v>20</v>
      </c>
      <c r="AF261" s="138">
        <v>355</v>
      </c>
      <c r="AG261" s="124">
        <v>210000</v>
      </c>
      <c r="AH261" s="94">
        <v>9.2965999999999998</v>
      </c>
      <c r="AI261" s="97">
        <v>13.249119021350337</v>
      </c>
      <c r="AJ261" s="97">
        <v>3.3122797553375851</v>
      </c>
      <c r="AK261" s="125">
        <v>3.3917099999999998</v>
      </c>
      <c r="AL261" s="121">
        <v>0.93814976278525242</v>
      </c>
      <c r="AM261" s="114">
        <v>0.90651401721042757</v>
      </c>
      <c r="AN261" s="118">
        <f t="shared" ref="AN261:AN291" si="144">AM261*AL261</f>
        <v>0.85044591020746885</v>
      </c>
      <c r="AO261" s="114">
        <v>0.8169088877852293</v>
      </c>
      <c r="AP261" s="177">
        <v>0.59653621105277554</v>
      </c>
      <c r="AQ261" s="173">
        <v>0.5</v>
      </c>
      <c r="AR261" s="94">
        <v>1</v>
      </c>
      <c r="AT261" s="97">
        <v>1</v>
      </c>
      <c r="AU261" s="38">
        <v>1</v>
      </c>
      <c r="AW261" s="38">
        <v>1</v>
      </c>
      <c r="BA261" s="38">
        <f t="shared" si="123"/>
        <v>0.59653621105277554</v>
      </c>
      <c r="BB261" s="79"/>
      <c r="BC261" s="94">
        <v>1</v>
      </c>
      <c r="BD261" s="94"/>
      <c r="BE261" s="97">
        <v>1</v>
      </c>
      <c r="BF261" s="38">
        <v>1</v>
      </c>
      <c r="BG261" s="40">
        <f t="shared" si="124"/>
        <v>1</v>
      </c>
      <c r="BH261" s="94"/>
      <c r="BI261" s="94"/>
      <c r="BJ261" s="94"/>
      <c r="BK261" s="40">
        <f t="shared" si="125"/>
        <v>1</v>
      </c>
      <c r="BL261" s="73"/>
      <c r="BM261" s="94">
        <v>1</v>
      </c>
      <c r="BO261" s="97">
        <v>1</v>
      </c>
      <c r="BP261" s="38">
        <v>1</v>
      </c>
      <c r="BQ261" s="40">
        <f t="shared" si="126"/>
        <v>1</v>
      </c>
      <c r="BR261" s="94">
        <v>1</v>
      </c>
      <c r="BS261" s="94">
        <v>1</v>
      </c>
      <c r="BT261" s="94">
        <v>1</v>
      </c>
      <c r="BU261" s="40">
        <f t="shared" si="127"/>
        <v>1</v>
      </c>
      <c r="BV261" s="82">
        <v>1</v>
      </c>
      <c r="BW261" s="94">
        <v>1</v>
      </c>
      <c r="BX261" s="48"/>
      <c r="BY261" s="97">
        <v>1</v>
      </c>
      <c r="BZ261" s="48">
        <v>1</v>
      </c>
      <c r="CA261" s="40">
        <f t="shared" si="128"/>
        <v>1</v>
      </c>
      <c r="CB261" s="94">
        <v>1</v>
      </c>
      <c r="CC261" s="94">
        <v>1</v>
      </c>
      <c r="CD261" s="94">
        <v>1</v>
      </c>
      <c r="CE261" s="40">
        <f t="shared" si="129"/>
        <v>1</v>
      </c>
      <c r="CF261" s="73"/>
      <c r="CG261" s="41">
        <f t="shared" si="130"/>
        <v>10789.875</v>
      </c>
      <c r="CH261" s="41">
        <f t="shared" si="131"/>
        <v>188436955.2890625</v>
      </c>
      <c r="CI261" s="41">
        <f t="shared" si="132"/>
        <v>64137704.291015625</v>
      </c>
      <c r="CJ261" s="41">
        <f t="shared" si="133"/>
        <v>1256246.3685937501</v>
      </c>
      <c r="CK261" s="41">
        <f t="shared" si="134"/>
        <v>427584.69527343748</v>
      </c>
      <c r="CL261" s="68">
        <f t="shared" si="135"/>
        <v>1373612.765625</v>
      </c>
      <c r="CM261" s="41">
        <f t="shared" si="136"/>
        <v>645869.7421875</v>
      </c>
      <c r="CN261" s="41" t="str">
        <f t="shared" ref="CN261:CN291" si="145">IF(E261="IPE120",17020,IF(E261="IPE220",90620,IF(E261="IPE270",158680,IF(E261="IPE360",374330,IF(E261="IPE400",509600,IF(E261="IPE600",1659330,IF(E261="HEA120",59800,IF(E261="HEA240",412430,IF(E261="HEA300",847130,IF(E261="HEA400",1926360,IF(E261="HEA500",3199230,IF(E261="HEA600",3725480,IF(E261="HEA1000",8423130,"")))))))))))))</f>
        <v/>
      </c>
      <c r="CO261" s="39">
        <f t="shared" si="137"/>
        <v>1309000658203.125</v>
      </c>
      <c r="CP261" s="78">
        <f t="shared" si="138"/>
        <v>0.81690888778522941</v>
      </c>
      <c r="CQ261" s="38">
        <f t="shared" si="139"/>
        <v>0</v>
      </c>
      <c r="CR261" s="38">
        <f t="shared" si="140"/>
        <v>0</v>
      </c>
      <c r="CT261" s="38">
        <f t="shared" si="141"/>
        <v>0</v>
      </c>
      <c r="CU261" s="38">
        <f t="shared" si="142"/>
        <v>355</v>
      </c>
      <c r="CV261" s="118">
        <f t="shared" ref="CV261:CV324" si="146">(J261*K261)/(H261*M261)</f>
        <v>1.7272727272727273</v>
      </c>
      <c r="CW261" s="118">
        <f t="shared" ref="CW261:CW324" si="147">0.5*(J261/M261 + I261/L261)*(L261/M261)*0.01</f>
        <v>0.49586776859504134</v>
      </c>
      <c r="CZ261" s="118">
        <f t="shared" ref="CZ261:CZ291" si="148">AO261/AN261</f>
        <v>0.96056536692138583</v>
      </c>
      <c r="DE261" s="125">
        <f t="shared" ref="DE261:DE324" si="149">AL261</f>
        <v>0.93814976278525242</v>
      </c>
    </row>
    <row r="262" spans="1:109" s="38" customFormat="1" x14ac:dyDescent="0.25">
      <c r="A262" s="38">
        <v>259</v>
      </c>
      <c r="B262" s="38" t="s">
        <v>600</v>
      </c>
      <c r="C262" s="116"/>
      <c r="E262" s="38" t="s">
        <v>600</v>
      </c>
      <c r="F262" s="120" t="s">
        <v>171</v>
      </c>
      <c r="G262" s="118" t="s">
        <v>630</v>
      </c>
      <c r="H262" s="38">
        <v>300</v>
      </c>
      <c r="I262" s="38">
        <v>300</v>
      </c>
      <c r="J262" s="38">
        <v>300</v>
      </c>
      <c r="K262" s="38">
        <v>14.25</v>
      </c>
      <c r="L262" s="38">
        <v>14.25</v>
      </c>
      <c r="M262" s="38">
        <v>8.25</v>
      </c>
      <c r="N262" s="38">
        <v>0</v>
      </c>
      <c r="O262" s="38">
        <v>0</v>
      </c>
      <c r="P262" s="163">
        <v>7573.2351059857046</v>
      </c>
      <c r="Q262" s="39">
        <f t="shared" si="143"/>
        <v>3</v>
      </c>
      <c r="R262" s="40">
        <f t="shared" si="121"/>
        <v>1</v>
      </c>
      <c r="S262" s="40">
        <f t="shared" si="122"/>
        <v>1</v>
      </c>
      <c r="T262" s="120" t="s">
        <v>208</v>
      </c>
      <c r="W262" s="118">
        <v>1</v>
      </c>
      <c r="X262" s="38">
        <v>0</v>
      </c>
      <c r="Y262" s="38">
        <v>0</v>
      </c>
      <c r="Z262" s="94">
        <v>759.00707023987036</v>
      </c>
      <c r="AA262" s="125">
        <v>0</v>
      </c>
      <c r="AB262" s="125">
        <v>0</v>
      </c>
      <c r="AE262" s="38">
        <v>20</v>
      </c>
      <c r="AF262" s="138">
        <v>355</v>
      </c>
      <c r="AG262" s="124">
        <v>210000</v>
      </c>
      <c r="AH262" s="94">
        <v>9.2965999999999998</v>
      </c>
      <c r="AI262" s="97">
        <v>7.4117746449902908</v>
      </c>
      <c r="AJ262" s="97">
        <v>4.1691232378070389</v>
      </c>
      <c r="AK262" s="125">
        <v>3.5759699999999999</v>
      </c>
      <c r="AL262" s="121">
        <v>0.93814976278525242</v>
      </c>
      <c r="AM262" s="114">
        <v>0.72159265297518183</v>
      </c>
      <c r="AN262" s="118">
        <f t="shared" si="144"/>
        <v>0.67696197621624776</v>
      </c>
      <c r="AO262" s="114">
        <v>0.70858984104736145</v>
      </c>
      <c r="AP262" s="177">
        <v>0.59653621105277554</v>
      </c>
      <c r="AQ262" s="173">
        <v>0.75</v>
      </c>
      <c r="AR262" s="94">
        <v>1</v>
      </c>
      <c r="AT262" s="97">
        <v>1</v>
      </c>
      <c r="AU262" s="38">
        <v>1</v>
      </c>
      <c r="AW262" s="38">
        <v>1</v>
      </c>
      <c r="BA262" s="38">
        <f t="shared" si="123"/>
        <v>0.59653621105277554</v>
      </c>
      <c r="BB262" s="79"/>
      <c r="BC262" s="94">
        <v>1</v>
      </c>
      <c r="BD262" s="94"/>
      <c r="BE262" s="97">
        <v>1</v>
      </c>
      <c r="BF262" s="38">
        <v>1</v>
      </c>
      <c r="BG262" s="40">
        <f t="shared" si="124"/>
        <v>1</v>
      </c>
      <c r="BH262" s="94"/>
      <c r="BI262" s="94"/>
      <c r="BJ262" s="94"/>
      <c r="BK262" s="40">
        <f t="shared" si="125"/>
        <v>1</v>
      </c>
      <c r="BL262" s="73"/>
      <c r="BM262" s="94">
        <v>1</v>
      </c>
      <c r="BO262" s="97">
        <v>1</v>
      </c>
      <c r="BP262" s="38">
        <v>1</v>
      </c>
      <c r="BQ262" s="40">
        <f t="shared" si="126"/>
        <v>1</v>
      </c>
      <c r="BR262" s="94">
        <v>1</v>
      </c>
      <c r="BS262" s="94">
        <v>1</v>
      </c>
      <c r="BT262" s="94">
        <v>1</v>
      </c>
      <c r="BU262" s="40">
        <f t="shared" si="127"/>
        <v>1</v>
      </c>
      <c r="BV262" s="82">
        <v>1</v>
      </c>
      <c r="BW262" s="94">
        <v>1</v>
      </c>
      <c r="BX262" s="48"/>
      <c r="BY262" s="97">
        <v>1</v>
      </c>
      <c r="BZ262" s="48">
        <v>1</v>
      </c>
      <c r="CA262" s="40">
        <f t="shared" si="128"/>
        <v>1</v>
      </c>
      <c r="CB262" s="94">
        <v>1</v>
      </c>
      <c r="CC262" s="94">
        <v>1</v>
      </c>
      <c r="CD262" s="94">
        <v>1</v>
      </c>
      <c r="CE262" s="40">
        <f t="shared" si="129"/>
        <v>1</v>
      </c>
      <c r="CF262" s="73"/>
      <c r="CG262" s="41">
        <f t="shared" si="130"/>
        <v>10789.875</v>
      </c>
      <c r="CH262" s="41">
        <f t="shared" si="131"/>
        <v>188436955.2890625</v>
      </c>
      <c r="CI262" s="41">
        <f t="shared" si="132"/>
        <v>64137704.291015625</v>
      </c>
      <c r="CJ262" s="41">
        <f t="shared" si="133"/>
        <v>1256246.3685937501</v>
      </c>
      <c r="CK262" s="41">
        <f t="shared" si="134"/>
        <v>427584.69527343748</v>
      </c>
      <c r="CL262" s="68">
        <f t="shared" si="135"/>
        <v>1373612.765625</v>
      </c>
      <c r="CM262" s="41">
        <f t="shared" si="136"/>
        <v>645869.7421875</v>
      </c>
      <c r="CN262" s="41" t="str">
        <f t="shared" si="145"/>
        <v/>
      </c>
      <c r="CO262" s="39">
        <f t="shared" si="137"/>
        <v>1309000658203.125</v>
      </c>
      <c r="CP262" s="78">
        <f t="shared" si="138"/>
        <v>0.70858984104736134</v>
      </c>
      <c r="CQ262" s="38">
        <f t="shared" si="139"/>
        <v>0</v>
      </c>
      <c r="CR262" s="38">
        <f t="shared" si="140"/>
        <v>0</v>
      </c>
      <c r="CT262" s="38">
        <f t="shared" si="141"/>
        <v>0</v>
      </c>
      <c r="CU262" s="38">
        <f t="shared" si="142"/>
        <v>355</v>
      </c>
      <c r="CV262" s="118">
        <f t="shared" si="146"/>
        <v>1.7272727272727273</v>
      </c>
      <c r="CW262" s="118">
        <f t="shared" si="147"/>
        <v>0.49586776859504134</v>
      </c>
      <c r="CZ262" s="118">
        <f t="shared" si="148"/>
        <v>1.0467202973612959</v>
      </c>
      <c r="DE262" s="125">
        <f t="shared" si="149"/>
        <v>0.93814976278525242</v>
      </c>
    </row>
    <row r="263" spans="1:109" s="38" customFormat="1" x14ac:dyDescent="0.25">
      <c r="A263" s="38">
        <v>260</v>
      </c>
      <c r="B263" s="38" t="s">
        <v>601</v>
      </c>
      <c r="C263" s="116"/>
      <c r="E263" s="38" t="s">
        <v>601</v>
      </c>
      <c r="F263" s="120" t="s">
        <v>171</v>
      </c>
      <c r="G263" s="118" t="s">
        <v>630</v>
      </c>
      <c r="H263" s="38">
        <v>300</v>
      </c>
      <c r="I263" s="38">
        <v>300</v>
      </c>
      <c r="J263" s="38">
        <v>300</v>
      </c>
      <c r="K263" s="38">
        <v>14.25</v>
      </c>
      <c r="L263" s="38">
        <v>14.25</v>
      </c>
      <c r="M263" s="38">
        <v>8.25</v>
      </c>
      <c r="N263" s="38">
        <v>0</v>
      </c>
      <c r="O263" s="38">
        <v>0</v>
      </c>
      <c r="P263" s="163">
        <v>10097.64680798094</v>
      </c>
      <c r="Q263" s="39">
        <f t="shared" si="143"/>
        <v>3</v>
      </c>
      <c r="R263" s="40">
        <f t="shared" si="121"/>
        <v>1</v>
      </c>
      <c r="S263" s="40">
        <f t="shared" si="122"/>
        <v>1</v>
      </c>
      <c r="T263" s="120" t="s">
        <v>208</v>
      </c>
      <c r="W263" s="118">
        <v>1</v>
      </c>
      <c r="X263" s="38">
        <v>0</v>
      </c>
      <c r="Y263" s="38">
        <v>0</v>
      </c>
      <c r="Z263" s="94">
        <v>590.91013915292194</v>
      </c>
      <c r="AA263" s="125">
        <v>0</v>
      </c>
      <c r="AB263" s="125">
        <v>0</v>
      </c>
      <c r="AE263" s="38">
        <v>20</v>
      </c>
      <c r="AF263" s="138">
        <v>355</v>
      </c>
      <c r="AG263" s="124">
        <v>210000</v>
      </c>
      <c r="AH263" s="94">
        <v>9.2965999999999998</v>
      </c>
      <c r="AI263" s="97">
        <v>5.5595153970707143</v>
      </c>
      <c r="AJ263" s="97">
        <v>5.5595153970707152</v>
      </c>
      <c r="AK263" s="125">
        <v>3.9931100000000002</v>
      </c>
      <c r="AL263" s="121">
        <v>0.93814976278525242</v>
      </c>
      <c r="AM263" s="114">
        <v>0.63748441188209959</v>
      </c>
      <c r="AN263" s="118">
        <f t="shared" si="144"/>
        <v>0.59805584978648785</v>
      </c>
      <c r="AO263" s="114">
        <v>0.61601026542794002</v>
      </c>
      <c r="AP263" s="177">
        <v>0.59653621105277554</v>
      </c>
      <c r="AQ263" s="173">
        <v>1</v>
      </c>
      <c r="AR263" s="94">
        <v>1</v>
      </c>
      <c r="AT263" s="97">
        <v>1</v>
      </c>
      <c r="AU263" s="38">
        <v>1</v>
      </c>
      <c r="AW263" s="38">
        <v>1</v>
      </c>
      <c r="BA263" s="38">
        <f t="shared" si="123"/>
        <v>0.59653621105277554</v>
      </c>
      <c r="BB263" s="79"/>
      <c r="BC263" s="94">
        <v>1</v>
      </c>
      <c r="BD263" s="94"/>
      <c r="BE263" s="97">
        <v>1</v>
      </c>
      <c r="BF263" s="38">
        <v>1</v>
      </c>
      <c r="BG263" s="40">
        <f t="shared" si="124"/>
        <v>1</v>
      </c>
      <c r="BH263" s="94"/>
      <c r="BI263" s="94"/>
      <c r="BJ263" s="94"/>
      <c r="BK263" s="40">
        <f t="shared" si="125"/>
        <v>1</v>
      </c>
      <c r="BL263" s="73"/>
      <c r="BM263" s="94">
        <v>1</v>
      </c>
      <c r="BO263" s="97">
        <v>1</v>
      </c>
      <c r="BP263" s="38">
        <v>1</v>
      </c>
      <c r="BQ263" s="40">
        <f t="shared" si="126"/>
        <v>1</v>
      </c>
      <c r="BR263" s="94">
        <v>1</v>
      </c>
      <c r="BS263" s="94">
        <v>1</v>
      </c>
      <c r="BT263" s="94">
        <v>1</v>
      </c>
      <c r="BU263" s="40">
        <f t="shared" si="127"/>
        <v>1</v>
      </c>
      <c r="BV263" s="82">
        <v>1</v>
      </c>
      <c r="BW263" s="94">
        <v>1</v>
      </c>
      <c r="BX263" s="48"/>
      <c r="BY263" s="97">
        <v>1</v>
      </c>
      <c r="BZ263" s="48">
        <v>1</v>
      </c>
      <c r="CA263" s="40">
        <f t="shared" si="128"/>
        <v>1</v>
      </c>
      <c r="CB263" s="94">
        <v>1</v>
      </c>
      <c r="CC263" s="94">
        <v>1</v>
      </c>
      <c r="CD263" s="94">
        <v>1</v>
      </c>
      <c r="CE263" s="40">
        <f t="shared" si="129"/>
        <v>1</v>
      </c>
      <c r="CF263" s="73"/>
      <c r="CG263" s="41">
        <f t="shared" si="130"/>
        <v>10789.875</v>
      </c>
      <c r="CH263" s="41">
        <f t="shared" si="131"/>
        <v>188436955.2890625</v>
      </c>
      <c r="CI263" s="41">
        <f t="shared" si="132"/>
        <v>64137704.291015625</v>
      </c>
      <c r="CJ263" s="41">
        <f t="shared" si="133"/>
        <v>1256246.3685937501</v>
      </c>
      <c r="CK263" s="41">
        <f t="shared" si="134"/>
        <v>427584.69527343748</v>
      </c>
      <c r="CL263" s="68">
        <f t="shared" si="135"/>
        <v>1373612.765625</v>
      </c>
      <c r="CM263" s="41">
        <f t="shared" si="136"/>
        <v>645869.7421875</v>
      </c>
      <c r="CN263" s="41" t="str">
        <f t="shared" si="145"/>
        <v/>
      </c>
      <c r="CO263" s="39">
        <f t="shared" si="137"/>
        <v>1309000658203.125</v>
      </c>
      <c r="CP263" s="78">
        <f t="shared" si="138"/>
        <v>0.61601026542793991</v>
      </c>
      <c r="CQ263" s="38">
        <f t="shared" si="139"/>
        <v>0</v>
      </c>
      <c r="CR263" s="38">
        <f t="shared" si="140"/>
        <v>0</v>
      </c>
      <c r="CT263" s="38">
        <f t="shared" si="141"/>
        <v>0</v>
      </c>
      <c r="CU263" s="38">
        <f t="shared" si="142"/>
        <v>355</v>
      </c>
      <c r="CV263" s="118">
        <f t="shared" si="146"/>
        <v>1.7272727272727273</v>
      </c>
      <c r="CW263" s="118">
        <f t="shared" si="147"/>
        <v>0.49586776859504134</v>
      </c>
      <c r="CZ263" s="118">
        <f t="shared" si="148"/>
        <v>1.0300213026055378</v>
      </c>
      <c r="DE263" s="125">
        <f t="shared" si="149"/>
        <v>0.93814976278525242</v>
      </c>
    </row>
    <row r="264" spans="1:109" s="38" customFormat="1" x14ac:dyDescent="0.25">
      <c r="A264" s="38">
        <v>261</v>
      </c>
      <c r="B264" s="38" t="s">
        <v>602</v>
      </c>
      <c r="C264" s="116"/>
      <c r="E264" s="38" t="s">
        <v>602</v>
      </c>
      <c r="F264" s="120" t="s">
        <v>171</v>
      </c>
      <c r="G264" s="118" t="s">
        <v>630</v>
      </c>
      <c r="H264" s="38">
        <v>300</v>
      </c>
      <c r="I264" s="38">
        <v>300</v>
      </c>
      <c r="J264" s="38">
        <v>300</v>
      </c>
      <c r="K264" s="38">
        <v>14.25</v>
      </c>
      <c r="L264" s="38">
        <v>14.25</v>
      </c>
      <c r="M264" s="38">
        <v>8.25</v>
      </c>
      <c r="N264" s="38">
        <v>0</v>
      </c>
      <c r="O264" s="38">
        <v>0</v>
      </c>
      <c r="P264" s="163">
        <v>13429.870254614651</v>
      </c>
      <c r="Q264" s="39">
        <f t="shared" si="143"/>
        <v>3</v>
      </c>
      <c r="R264" s="40">
        <f t="shared" si="121"/>
        <v>1</v>
      </c>
      <c r="S264" s="40">
        <f t="shared" si="122"/>
        <v>1</v>
      </c>
      <c r="T264" s="120" t="s">
        <v>208</v>
      </c>
      <c r="W264" s="118">
        <v>1</v>
      </c>
      <c r="X264" s="38">
        <v>0</v>
      </c>
      <c r="Y264" s="38">
        <v>0</v>
      </c>
      <c r="Z264" s="94">
        <v>411.92492351344197</v>
      </c>
      <c r="AA264" s="125">
        <v>0</v>
      </c>
      <c r="AB264" s="125">
        <v>0</v>
      </c>
      <c r="AE264" s="38">
        <v>20</v>
      </c>
      <c r="AF264" s="138">
        <v>355</v>
      </c>
      <c r="AG264" s="124">
        <v>210000</v>
      </c>
      <c r="AH264" s="94">
        <v>9.2965999999999998</v>
      </c>
      <c r="AI264" s="97">
        <v>4.6526798194659005</v>
      </c>
      <c r="AJ264" s="97">
        <v>8.230125332653234</v>
      </c>
      <c r="AK264" s="125">
        <v>4.26206</v>
      </c>
      <c r="AL264" s="121">
        <v>0.93814976278525242</v>
      </c>
      <c r="AM264" s="114">
        <v>0.47447112909629291</v>
      </c>
      <c r="AN264" s="118">
        <f t="shared" si="144"/>
        <v>0.44512497721013805</v>
      </c>
      <c r="AO264" s="114">
        <v>0.45834538463787383</v>
      </c>
      <c r="AP264" s="177">
        <v>0.59653621105277554</v>
      </c>
      <c r="AQ264" s="173">
        <v>1.33</v>
      </c>
      <c r="AR264" s="94">
        <v>1</v>
      </c>
      <c r="AT264" s="97">
        <v>1</v>
      </c>
      <c r="AU264" s="38">
        <v>1</v>
      </c>
      <c r="AW264" s="38">
        <v>1</v>
      </c>
      <c r="BA264" s="38">
        <f t="shared" si="123"/>
        <v>0.59653621105277554</v>
      </c>
      <c r="BB264" s="79"/>
      <c r="BC264" s="94">
        <v>1</v>
      </c>
      <c r="BD264" s="94"/>
      <c r="BE264" s="97">
        <v>1</v>
      </c>
      <c r="BF264" s="38">
        <v>1</v>
      </c>
      <c r="BG264" s="40">
        <f t="shared" si="124"/>
        <v>1</v>
      </c>
      <c r="BH264" s="94"/>
      <c r="BI264" s="94"/>
      <c r="BJ264" s="94"/>
      <c r="BK264" s="40">
        <f t="shared" si="125"/>
        <v>1</v>
      </c>
      <c r="BL264" s="73"/>
      <c r="BM264" s="94">
        <v>1</v>
      </c>
      <c r="BO264" s="97">
        <v>1</v>
      </c>
      <c r="BP264" s="38">
        <v>1</v>
      </c>
      <c r="BQ264" s="40">
        <f t="shared" si="126"/>
        <v>1</v>
      </c>
      <c r="BR264" s="94">
        <v>1</v>
      </c>
      <c r="BS264" s="94">
        <v>1</v>
      </c>
      <c r="BT264" s="94">
        <v>1</v>
      </c>
      <c r="BU264" s="40">
        <f t="shared" si="127"/>
        <v>1</v>
      </c>
      <c r="BV264" s="82">
        <v>1</v>
      </c>
      <c r="BW264" s="94">
        <v>1</v>
      </c>
      <c r="BX264" s="48"/>
      <c r="BY264" s="97">
        <v>1</v>
      </c>
      <c r="BZ264" s="48">
        <v>1</v>
      </c>
      <c r="CA264" s="40">
        <f t="shared" si="128"/>
        <v>1</v>
      </c>
      <c r="CB264" s="94">
        <v>1</v>
      </c>
      <c r="CC264" s="94">
        <v>1</v>
      </c>
      <c r="CD264" s="94">
        <v>1</v>
      </c>
      <c r="CE264" s="40">
        <f t="shared" si="129"/>
        <v>1</v>
      </c>
      <c r="CF264" s="73"/>
      <c r="CG264" s="41">
        <f t="shared" si="130"/>
        <v>10789.875</v>
      </c>
      <c r="CH264" s="41">
        <f t="shared" si="131"/>
        <v>188436955.2890625</v>
      </c>
      <c r="CI264" s="41">
        <f t="shared" si="132"/>
        <v>64137704.291015625</v>
      </c>
      <c r="CJ264" s="41">
        <f t="shared" si="133"/>
        <v>1256246.3685937501</v>
      </c>
      <c r="CK264" s="41">
        <f t="shared" si="134"/>
        <v>427584.69527343748</v>
      </c>
      <c r="CL264" s="68">
        <f t="shared" si="135"/>
        <v>1373612.765625</v>
      </c>
      <c r="CM264" s="41">
        <f t="shared" si="136"/>
        <v>645869.7421875</v>
      </c>
      <c r="CN264" s="41" t="str">
        <f t="shared" si="145"/>
        <v/>
      </c>
      <c r="CO264" s="39">
        <f t="shared" si="137"/>
        <v>1309000658203.125</v>
      </c>
      <c r="CP264" s="78">
        <f t="shared" si="138"/>
        <v>0.45834538463787378</v>
      </c>
      <c r="CQ264" s="38">
        <f t="shared" si="139"/>
        <v>0</v>
      </c>
      <c r="CR264" s="38">
        <f t="shared" si="140"/>
        <v>0</v>
      </c>
      <c r="CT264" s="38">
        <f t="shared" si="141"/>
        <v>0</v>
      </c>
      <c r="CU264" s="38">
        <f t="shared" si="142"/>
        <v>355</v>
      </c>
      <c r="CV264" s="118">
        <f t="shared" si="146"/>
        <v>1.7272727272727273</v>
      </c>
      <c r="CW264" s="118">
        <f t="shared" si="147"/>
        <v>0.49586776859504134</v>
      </c>
      <c r="CZ264" s="118">
        <f t="shared" si="148"/>
        <v>1.029700439437472</v>
      </c>
      <c r="DE264" s="125">
        <f t="shared" si="149"/>
        <v>0.93814976278525242</v>
      </c>
    </row>
    <row r="265" spans="1:109" s="38" customFormat="1" x14ac:dyDescent="0.25">
      <c r="A265" s="38">
        <v>262</v>
      </c>
      <c r="B265" s="38" t="s">
        <v>603</v>
      </c>
      <c r="C265" s="116"/>
      <c r="E265" s="38" t="s">
        <v>603</v>
      </c>
      <c r="F265" s="120" t="s">
        <v>171</v>
      </c>
      <c r="G265" s="118" t="s">
        <v>630</v>
      </c>
      <c r="H265" s="38">
        <v>300</v>
      </c>
      <c r="I265" s="38">
        <v>300</v>
      </c>
      <c r="J265" s="38">
        <v>300</v>
      </c>
      <c r="K265" s="38">
        <v>14.25</v>
      </c>
      <c r="L265" s="38">
        <v>14.25</v>
      </c>
      <c r="M265" s="38">
        <v>8.25</v>
      </c>
      <c r="N265" s="38">
        <v>0</v>
      </c>
      <c r="O265" s="38">
        <v>0</v>
      </c>
      <c r="P265" s="163">
        <v>16863.070169328166</v>
      </c>
      <c r="Q265" s="39">
        <f t="shared" si="143"/>
        <v>3</v>
      </c>
      <c r="R265" s="40">
        <f t="shared" si="121"/>
        <v>1</v>
      </c>
      <c r="S265" s="40">
        <f t="shared" si="122"/>
        <v>1</v>
      </c>
      <c r="T265" s="120" t="s">
        <v>208</v>
      </c>
      <c r="W265" s="118">
        <v>1</v>
      </c>
      <c r="X265" s="38">
        <v>0</v>
      </c>
      <c r="Y265" s="38">
        <v>0</v>
      </c>
      <c r="Z265" s="94">
        <v>290.34598498937515</v>
      </c>
      <c r="AA265" s="125">
        <v>0</v>
      </c>
      <c r="AB265" s="125">
        <v>0</v>
      </c>
      <c r="AE265" s="38">
        <v>20</v>
      </c>
      <c r="AF265" s="138">
        <v>355</v>
      </c>
      <c r="AG265" s="124">
        <v>210000</v>
      </c>
      <c r="AH265" s="94">
        <v>9.2965999999999998</v>
      </c>
      <c r="AI265" s="97">
        <v>4.2533131818404275</v>
      </c>
      <c r="AJ265" s="97">
        <v>11.862065132834765</v>
      </c>
      <c r="AK265" s="125">
        <v>4.1481199999999996</v>
      </c>
      <c r="AL265" s="121">
        <v>0.93814976278525242</v>
      </c>
      <c r="AM265" s="114">
        <v>0.32180875683438676</v>
      </c>
      <c r="AN265" s="118">
        <f t="shared" si="144"/>
        <v>0.30190480888639692</v>
      </c>
      <c r="AO265" s="114">
        <v>0.31442883735169086</v>
      </c>
      <c r="AP265" s="177">
        <v>0.59653621105277554</v>
      </c>
      <c r="AQ265" s="173">
        <v>1.67</v>
      </c>
      <c r="AR265" s="94">
        <v>1</v>
      </c>
      <c r="AT265" s="97">
        <v>1</v>
      </c>
      <c r="AU265" s="38">
        <v>1</v>
      </c>
      <c r="AW265" s="38">
        <v>1</v>
      </c>
      <c r="BA265" s="38">
        <f t="shared" si="123"/>
        <v>0.59653621105277554</v>
      </c>
      <c r="BB265" s="79"/>
      <c r="BC265" s="94">
        <v>1</v>
      </c>
      <c r="BD265" s="94"/>
      <c r="BE265" s="97">
        <v>1</v>
      </c>
      <c r="BF265" s="38">
        <v>1</v>
      </c>
      <c r="BG265" s="40">
        <f t="shared" si="124"/>
        <v>1</v>
      </c>
      <c r="BH265" s="94"/>
      <c r="BI265" s="94"/>
      <c r="BJ265" s="94"/>
      <c r="BK265" s="40">
        <f t="shared" si="125"/>
        <v>1</v>
      </c>
      <c r="BL265" s="73"/>
      <c r="BM265" s="94">
        <v>1</v>
      </c>
      <c r="BO265" s="97">
        <v>1</v>
      </c>
      <c r="BP265" s="38">
        <v>1</v>
      </c>
      <c r="BQ265" s="40">
        <f t="shared" si="126"/>
        <v>1</v>
      </c>
      <c r="BR265" s="94">
        <v>1</v>
      </c>
      <c r="BS265" s="94">
        <v>1</v>
      </c>
      <c r="BT265" s="94">
        <v>1</v>
      </c>
      <c r="BU265" s="40">
        <f t="shared" si="127"/>
        <v>1</v>
      </c>
      <c r="BV265" s="82">
        <v>1</v>
      </c>
      <c r="BW265" s="94">
        <v>1</v>
      </c>
      <c r="BX265" s="48"/>
      <c r="BY265" s="97">
        <v>1</v>
      </c>
      <c r="BZ265" s="48">
        <v>1</v>
      </c>
      <c r="CA265" s="40">
        <f t="shared" si="128"/>
        <v>1</v>
      </c>
      <c r="CB265" s="94">
        <v>1</v>
      </c>
      <c r="CC265" s="94">
        <v>1</v>
      </c>
      <c r="CD265" s="94">
        <v>1</v>
      </c>
      <c r="CE265" s="40">
        <f t="shared" si="129"/>
        <v>1</v>
      </c>
      <c r="CF265" s="73"/>
      <c r="CG265" s="41">
        <f t="shared" si="130"/>
        <v>10789.875</v>
      </c>
      <c r="CH265" s="41">
        <f t="shared" si="131"/>
        <v>188436955.2890625</v>
      </c>
      <c r="CI265" s="41">
        <f t="shared" si="132"/>
        <v>64137704.291015625</v>
      </c>
      <c r="CJ265" s="41">
        <f t="shared" si="133"/>
        <v>1256246.3685937501</v>
      </c>
      <c r="CK265" s="41">
        <f t="shared" si="134"/>
        <v>427584.69527343748</v>
      </c>
      <c r="CL265" s="68">
        <f t="shared" si="135"/>
        <v>1373612.765625</v>
      </c>
      <c r="CM265" s="41">
        <f t="shared" si="136"/>
        <v>645869.7421875</v>
      </c>
      <c r="CN265" s="41" t="str">
        <f t="shared" si="145"/>
        <v/>
      </c>
      <c r="CO265" s="39">
        <f t="shared" si="137"/>
        <v>1309000658203.125</v>
      </c>
      <c r="CP265" s="78">
        <f t="shared" si="138"/>
        <v>0.31442883735169086</v>
      </c>
      <c r="CQ265" s="38">
        <f t="shared" si="139"/>
        <v>0</v>
      </c>
      <c r="CR265" s="38">
        <f t="shared" si="140"/>
        <v>0</v>
      </c>
      <c r="CT265" s="38">
        <f t="shared" si="141"/>
        <v>0</v>
      </c>
      <c r="CU265" s="38">
        <f t="shared" si="142"/>
        <v>355</v>
      </c>
      <c r="CV265" s="118">
        <f t="shared" si="146"/>
        <v>1.7272727272727273</v>
      </c>
      <c r="CW265" s="118">
        <f t="shared" si="147"/>
        <v>0.49586776859504134</v>
      </c>
      <c r="CZ265" s="118">
        <f t="shared" si="148"/>
        <v>1.0414833685872376</v>
      </c>
      <c r="DE265" s="125">
        <f t="shared" si="149"/>
        <v>0.93814976278525242</v>
      </c>
    </row>
    <row r="266" spans="1:109" s="38" customFormat="1" x14ac:dyDescent="0.25">
      <c r="A266" s="38">
        <v>263</v>
      </c>
      <c r="B266" s="38" t="s">
        <v>604</v>
      </c>
      <c r="C266" s="116"/>
      <c r="E266" s="38" t="s">
        <v>604</v>
      </c>
      <c r="F266" s="120" t="s">
        <v>171</v>
      </c>
      <c r="G266" s="118" t="s">
        <v>630</v>
      </c>
      <c r="H266" s="38">
        <v>300</v>
      </c>
      <c r="I266" s="38">
        <v>300</v>
      </c>
      <c r="J266" s="38">
        <v>300</v>
      </c>
      <c r="K266" s="38">
        <v>14.25</v>
      </c>
      <c r="L266" s="38">
        <v>14.25</v>
      </c>
      <c r="M266" s="38">
        <v>8.25</v>
      </c>
      <c r="N266" s="38">
        <v>0</v>
      </c>
      <c r="O266" s="38">
        <v>0</v>
      </c>
      <c r="P266" s="163">
        <v>20195.29361596188</v>
      </c>
      <c r="Q266" s="39">
        <f t="shared" si="143"/>
        <v>3</v>
      </c>
      <c r="R266" s="40">
        <f t="shared" si="121"/>
        <v>1</v>
      </c>
      <c r="S266" s="40">
        <f t="shared" si="122"/>
        <v>1</v>
      </c>
      <c r="T266" s="120" t="s">
        <v>208</v>
      </c>
      <c r="W266" s="118">
        <v>1</v>
      </c>
      <c r="X266" s="38">
        <v>0</v>
      </c>
      <c r="Y266" s="38">
        <v>0</v>
      </c>
      <c r="Z266" s="94">
        <v>214.70366856256138</v>
      </c>
      <c r="AA266" s="125">
        <v>0</v>
      </c>
      <c r="AB266" s="125">
        <v>0</v>
      </c>
      <c r="AE266" s="38">
        <v>20</v>
      </c>
      <c r="AF266" s="138">
        <v>355</v>
      </c>
      <c r="AG266" s="124">
        <v>210000</v>
      </c>
      <c r="AH266" s="94">
        <v>9.2965999999999998</v>
      </c>
      <c r="AI266" s="97">
        <v>4.0425539772092227</v>
      </c>
      <c r="AJ266" s="97">
        <v>16.170215908836894</v>
      </c>
      <c r="AK266" s="125">
        <v>3.9314499999999999</v>
      </c>
      <c r="AL266" s="121">
        <v>0.93814976278525242</v>
      </c>
      <c r="AM266" s="114">
        <v>0.22302938608239906</v>
      </c>
      <c r="AN266" s="118">
        <f t="shared" si="144"/>
        <v>0.20923496564734315</v>
      </c>
      <c r="AO266" s="114">
        <v>0.22036745462702323</v>
      </c>
      <c r="AP266" s="177">
        <v>0.59653621105277554</v>
      </c>
      <c r="AQ266" s="173">
        <v>2</v>
      </c>
      <c r="AR266" s="94">
        <v>1</v>
      </c>
      <c r="AT266" s="97">
        <v>1</v>
      </c>
      <c r="AU266" s="38">
        <v>1</v>
      </c>
      <c r="AW266" s="38">
        <v>1</v>
      </c>
      <c r="BA266" s="38">
        <f t="shared" si="123"/>
        <v>0.59653621105277554</v>
      </c>
      <c r="BB266" s="79"/>
      <c r="BC266" s="94">
        <v>1</v>
      </c>
      <c r="BD266" s="94"/>
      <c r="BE266" s="97">
        <v>1</v>
      </c>
      <c r="BF266" s="38">
        <v>1</v>
      </c>
      <c r="BG266" s="40">
        <f t="shared" si="124"/>
        <v>1</v>
      </c>
      <c r="BH266" s="94"/>
      <c r="BI266" s="94"/>
      <c r="BJ266" s="94"/>
      <c r="BK266" s="40">
        <f t="shared" si="125"/>
        <v>1</v>
      </c>
      <c r="BL266" s="73"/>
      <c r="BM266" s="94">
        <v>1</v>
      </c>
      <c r="BO266" s="97">
        <v>1</v>
      </c>
      <c r="BP266" s="38">
        <v>1</v>
      </c>
      <c r="BQ266" s="40">
        <f t="shared" si="126"/>
        <v>1</v>
      </c>
      <c r="BR266" s="94">
        <v>1</v>
      </c>
      <c r="BS266" s="94">
        <v>1</v>
      </c>
      <c r="BT266" s="94">
        <v>1</v>
      </c>
      <c r="BU266" s="40">
        <f t="shared" si="127"/>
        <v>1</v>
      </c>
      <c r="BV266" s="82">
        <v>1</v>
      </c>
      <c r="BW266" s="94">
        <v>1</v>
      </c>
      <c r="BX266" s="48"/>
      <c r="BY266" s="97">
        <v>1</v>
      </c>
      <c r="BZ266" s="48">
        <v>1</v>
      </c>
      <c r="CA266" s="40">
        <f t="shared" si="128"/>
        <v>1</v>
      </c>
      <c r="CB266" s="94">
        <v>1</v>
      </c>
      <c r="CC266" s="94">
        <v>1</v>
      </c>
      <c r="CD266" s="94">
        <v>1</v>
      </c>
      <c r="CE266" s="40">
        <f t="shared" si="129"/>
        <v>1</v>
      </c>
      <c r="CF266" s="73"/>
      <c r="CG266" s="41">
        <f t="shared" si="130"/>
        <v>10789.875</v>
      </c>
      <c r="CH266" s="41">
        <f t="shared" si="131"/>
        <v>188436955.2890625</v>
      </c>
      <c r="CI266" s="41">
        <f t="shared" si="132"/>
        <v>64137704.291015625</v>
      </c>
      <c r="CJ266" s="41">
        <f t="shared" si="133"/>
        <v>1256246.3685937501</v>
      </c>
      <c r="CK266" s="41">
        <f t="shared" si="134"/>
        <v>427584.69527343748</v>
      </c>
      <c r="CL266" s="68">
        <f t="shared" si="135"/>
        <v>1373612.765625</v>
      </c>
      <c r="CM266" s="41">
        <f t="shared" si="136"/>
        <v>645869.7421875</v>
      </c>
      <c r="CN266" s="41" t="str">
        <f t="shared" si="145"/>
        <v/>
      </c>
      <c r="CO266" s="39">
        <f t="shared" si="137"/>
        <v>1309000658203.125</v>
      </c>
      <c r="CP266" s="78">
        <f t="shared" si="138"/>
        <v>0.2203674546270232</v>
      </c>
      <c r="CQ266" s="38">
        <f t="shared" si="139"/>
        <v>0</v>
      </c>
      <c r="CR266" s="38">
        <f t="shared" si="140"/>
        <v>0</v>
      </c>
      <c r="CT266" s="38">
        <f t="shared" si="141"/>
        <v>0</v>
      </c>
      <c r="CU266" s="38">
        <f t="shared" si="142"/>
        <v>355</v>
      </c>
      <c r="CV266" s="118">
        <f t="shared" si="146"/>
        <v>1.7272727272727273</v>
      </c>
      <c r="CW266" s="118">
        <f t="shared" si="147"/>
        <v>0.49586776859504134</v>
      </c>
      <c r="CZ266" s="118">
        <f t="shared" si="148"/>
        <v>1.0532056816853614</v>
      </c>
      <c r="DE266" s="125">
        <f t="shared" si="149"/>
        <v>0.93814976278525242</v>
      </c>
    </row>
    <row r="267" spans="1:109" s="38" customFormat="1" x14ac:dyDescent="0.25">
      <c r="A267" s="38">
        <v>264</v>
      </c>
      <c r="B267" s="38" t="s">
        <v>605</v>
      </c>
      <c r="E267" s="38" t="s">
        <v>605</v>
      </c>
      <c r="F267" s="120" t="s">
        <v>171</v>
      </c>
      <c r="G267" s="118" t="s">
        <v>630</v>
      </c>
      <c r="H267" s="38">
        <v>300</v>
      </c>
      <c r="I267" s="38">
        <v>300</v>
      </c>
      <c r="J267" s="38">
        <v>300</v>
      </c>
      <c r="K267" s="38">
        <v>14.25</v>
      </c>
      <c r="L267" s="38">
        <v>14.25</v>
      </c>
      <c r="M267" s="38">
        <v>8.25</v>
      </c>
      <c r="N267" s="38">
        <v>0</v>
      </c>
      <c r="O267" s="38">
        <v>0</v>
      </c>
      <c r="P267" s="163">
        <v>25244.117019952348</v>
      </c>
      <c r="Q267" s="39">
        <f t="shared" si="143"/>
        <v>3</v>
      </c>
      <c r="R267" s="40">
        <f t="shared" si="121"/>
        <v>1</v>
      </c>
      <c r="S267" s="40">
        <f t="shared" si="122"/>
        <v>1</v>
      </c>
      <c r="T267" s="120" t="s">
        <v>208</v>
      </c>
      <c r="W267" s="118">
        <v>1</v>
      </c>
      <c r="X267" s="38">
        <v>0</v>
      </c>
      <c r="Y267" s="38">
        <v>0</v>
      </c>
      <c r="Z267" s="94">
        <v>144.97142261301767</v>
      </c>
      <c r="AA267" s="125">
        <v>0</v>
      </c>
      <c r="AB267" s="125">
        <v>0</v>
      </c>
      <c r="AE267" s="38">
        <v>20</v>
      </c>
      <c r="AF267" s="138">
        <v>355</v>
      </c>
      <c r="AG267" s="124">
        <v>210000</v>
      </c>
      <c r="AH267" s="94">
        <v>9.2965999999999998</v>
      </c>
      <c r="AI267" s="97">
        <v>3.8568207934636272</v>
      </c>
      <c r="AJ267" s="97">
        <v>24.105129959147668</v>
      </c>
      <c r="AK267" s="125">
        <v>3.7330700000000001</v>
      </c>
      <c r="AL267" s="121">
        <v>0.93814976278525242</v>
      </c>
      <c r="AM267" s="114">
        <v>0.1420410533253128</v>
      </c>
      <c r="AN267" s="118">
        <f t="shared" si="144"/>
        <v>0.13325578048290959</v>
      </c>
      <c r="AO267" s="114">
        <v>0.14128750884287297</v>
      </c>
      <c r="AP267" s="177">
        <v>0.59653621105277554</v>
      </c>
      <c r="AQ267" s="173">
        <v>2.5</v>
      </c>
      <c r="AR267" s="94">
        <v>1</v>
      </c>
      <c r="AT267" s="97">
        <v>1</v>
      </c>
      <c r="AU267" s="38">
        <v>1</v>
      </c>
      <c r="AW267" s="38">
        <v>1</v>
      </c>
      <c r="BA267" s="38">
        <f t="shared" si="123"/>
        <v>0.59653621105277554</v>
      </c>
      <c r="BB267" s="79"/>
      <c r="BC267" s="94">
        <v>1</v>
      </c>
      <c r="BD267" s="94"/>
      <c r="BE267" s="97">
        <v>1</v>
      </c>
      <c r="BF267" s="38">
        <v>1</v>
      </c>
      <c r="BG267" s="40">
        <f t="shared" si="124"/>
        <v>1</v>
      </c>
      <c r="BH267" s="94"/>
      <c r="BI267" s="94"/>
      <c r="BJ267" s="94"/>
      <c r="BK267" s="40">
        <f t="shared" si="125"/>
        <v>1</v>
      </c>
      <c r="BL267" s="73"/>
      <c r="BM267" s="94">
        <v>1</v>
      </c>
      <c r="BO267" s="97">
        <v>1</v>
      </c>
      <c r="BP267" s="38">
        <v>1</v>
      </c>
      <c r="BQ267" s="40">
        <f t="shared" si="126"/>
        <v>1</v>
      </c>
      <c r="BR267" s="94">
        <v>1</v>
      </c>
      <c r="BS267" s="94">
        <v>1</v>
      </c>
      <c r="BT267" s="94">
        <v>1</v>
      </c>
      <c r="BU267" s="40">
        <f t="shared" si="127"/>
        <v>1</v>
      </c>
      <c r="BV267" s="82">
        <v>1</v>
      </c>
      <c r="BW267" s="94">
        <v>1</v>
      </c>
      <c r="BX267" s="48"/>
      <c r="BY267" s="97">
        <v>1</v>
      </c>
      <c r="BZ267" s="48">
        <v>1</v>
      </c>
      <c r="CA267" s="40">
        <f t="shared" si="128"/>
        <v>1</v>
      </c>
      <c r="CB267" s="94">
        <v>1</v>
      </c>
      <c r="CC267" s="94">
        <v>1</v>
      </c>
      <c r="CD267" s="94">
        <v>1</v>
      </c>
      <c r="CE267" s="40">
        <f t="shared" si="129"/>
        <v>1</v>
      </c>
      <c r="CF267" s="73"/>
      <c r="CG267" s="41">
        <f t="shared" si="130"/>
        <v>10789.875</v>
      </c>
      <c r="CH267" s="41">
        <f t="shared" si="131"/>
        <v>188436955.2890625</v>
      </c>
      <c r="CI267" s="41">
        <f t="shared" si="132"/>
        <v>64137704.291015625</v>
      </c>
      <c r="CJ267" s="41">
        <f t="shared" si="133"/>
        <v>1256246.3685937501</v>
      </c>
      <c r="CK267" s="41">
        <f t="shared" si="134"/>
        <v>427584.69527343748</v>
      </c>
      <c r="CL267" s="68">
        <f t="shared" si="135"/>
        <v>1373612.765625</v>
      </c>
      <c r="CM267" s="41">
        <f t="shared" si="136"/>
        <v>645869.7421875</v>
      </c>
      <c r="CN267" s="41" t="str">
        <f t="shared" si="145"/>
        <v/>
      </c>
      <c r="CO267" s="39">
        <f t="shared" si="137"/>
        <v>1309000658203.125</v>
      </c>
      <c r="CP267" s="78">
        <f t="shared" si="138"/>
        <v>0.14128750884287297</v>
      </c>
      <c r="CQ267" s="38">
        <f t="shared" si="139"/>
        <v>0</v>
      </c>
      <c r="CR267" s="38">
        <f t="shared" si="140"/>
        <v>0</v>
      </c>
      <c r="CT267" s="38">
        <f t="shared" si="141"/>
        <v>0</v>
      </c>
      <c r="CU267" s="38">
        <f t="shared" si="142"/>
        <v>355</v>
      </c>
      <c r="CV267" s="118">
        <f t="shared" si="146"/>
        <v>1.7272727272727273</v>
      </c>
      <c r="CW267" s="118">
        <f t="shared" si="147"/>
        <v>0.49586776859504134</v>
      </c>
      <c r="CZ267" s="118">
        <f t="shared" si="148"/>
        <v>1.0602730202836752</v>
      </c>
      <c r="DE267" s="125">
        <f t="shared" si="149"/>
        <v>0.93814976278525242</v>
      </c>
    </row>
    <row r="268" spans="1:109" s="38" customFormat="1" x14ac:dyDescent="0.25">
      <c r="A268" s="38">
        <v>265</v>
      </c>
      <c r="B268" s="38" t="s">
        <v>606</v>
      </c>
      <c r="E268" s="38" t="s">
        <v>606</v>
      </c>
      <c r="F268" s="120" t="s">
        <v>171</v>
      </c>
      <c r="G268" s="118" t="s">
        <v>630</v>
      </c>
      <c r="H268" s="38">
        <v>300</v>
      </c>
      <c r="I268" s="38">
        <v>300</v>
      </c>
      <c r="J268" s="38">
        <v>300</v>
      </c>
      <c r="K268" s="38">
        <v>10.792</v>
      </c>
      <c r="L268" s="38">
        <v>10.792</v>
      </c>
      <c r="M268" s="38">
        <v>6.2479999999999993</v>
      </c>
      <c r="N268" s="38">
        <v>0</v>
      </c>
      <c r="O268" s="38">
        <v>0</v>
      </c>
      <c r="P268" s="163">
        <v>3063.2460293956092</v>
      </c>
      <c r="Q268" s="39">
        <f t="shared" si="143"/>
        <v>4</v>
      </c>
      <c r="R268" s="40">
        <f t="shared" si="121"/>
        <v>1</v>
      </c>
      <c r="S268" s="40">
        <f t="shared" si="122"/>
        <v>1</v>
      </c>
      <c r="T268" s="120" t="s">
        <v>208</v>
      </c>
      <c r="W268" s="118">
        <v>1</v>
      </c>
      <c r="X268" s="38">
        <v>0</v>
      </c>
      <c r="Y268" s="38">
        <v>0</v>
      </c>
      <c r="Z268" s="94">
        <v>801.39415543090115</v>
      </c>
      <c r="AA268" s="125">
        <v>0</v>
      </c>
      <c r="AB268" s="125">
        <v>0</v>
      </c>
      <c r="AE268" s="38">
        <v>20</v>
      </c>
      <c r="AF268" s="138">
        <v>355</v>
      </c>
      <c r="AG268" s="124">
        <v>210000</v>
      </c>
      <c r="AH268" s="94">
        <v>5.2115</v>
      </c>
      <c r="AI268" s="97">
        <v>31.607590439765573</v>
      </c>
      <c r="AJ268" s="97">
        <v>2.8446831395789016</v>
      </c>
      <c r="AK268" s="125">
        <v>2.8099500000000002</v>
      </c>
      <c r="AL268" s="121">
        <v>0.79819398974097666</v>
      </c>
      <c r="AM268" s="114">
        <v>1.0557219139250815</v>
      </c>
      <c r="AN268" s="118">
        <f t="shared" si="144"/>
        <v>0.84267088653284072</v>
      </c>
      <c r="AO268" s="114">
        <v>0.77218688296746851</v>
      </c>
      <c r="AP268" s="177">
        <v>0.79504838081632234</v>
      </c>
      <c r="AQ268" s="173">
        <v>0.3</v>
      </c>
      <c r="AR268" s="94">
        <v>1</v>
      </c>
      <c r="AT268" s="97">
        <v>1</v>
      </c>
      <c r="AU268" s="38">
        <v>1</v>
      </c>
      <c r="AW268" s="38">
        <v>1</v>
      </c>
      <c r="BA268" s="38">
        <f t="shared" si="123"/>
        <v>0.79504838081632234</v>
      </c>
      <c r="BB268" s="79"/>
      <c r="BC268" s="94">
        <v>1</v>
      </c>
      <c r="BD268" s="94"/>
      <c r="BE268" s="97">
        <v>1</v>
      </c>
      <c r="BF268" s="38">
        <v>1</v>
      </c>
      <c r="BG268" s="40">
        <f t="shared" si="124"/>
        <v>1</v>
      </c>
      <c r="BH268" s="94"/>
      <c r="BI268" s="94"/>
      <c r="BJ268" s="94"/>
      <c r="BK268" s="40">
        <f t="shared" si="125"/>
        <v>1</v>
      </c>
      <c r="BL268" s="73"/>
      <c r="BM268" s="94">
        <v>1</v>
      </c>
      <c r="BO268" s="97">
        <v>1</v>
      </c>
      <c r="BP268" s="38">
        <v>1</v>
      </c>
      <c r="BQ268" s="40">
        <f t="shared" si="126"/>
        <v>1</v>
      </c>
      <c r="BR268" s="94">
        <v>1</v>
      </c>
      <c r="BS268" s="94">
        <v>1</v>
      </c>
      <c r="BT268" s="94">
        <v>1</v>
      </c>
      <c r="BU268" s="40">
        <f t="shared" si="127"/>
        <v>1</v>
      </c>
      <c r="BV268" s="82">
        <v>1</v>
      </c>
      <c r="BW268" s="94">
        <v>1</v>
      </c>
      <c r="BX268" s="48"/>
      <c r="BY268" s="97">
        <v>1</v>
      </c>
      <c r="BZ268" s="48">
        <v>1</v>
      </c>
      <c r="CA268" s="40">
        <f t="shared" si="128"/>
        <v>1</v>
      </c>
      <c r="CB268" s="94">
        <v>1</v>
      </c>
      <c r="CC268" s="94">
        <v>1</v>
      </c>
      <c r="CD268" s="94">
        <v>1</v>
      </c>
      <c r="CE268" s="40">
        <f t="shared" si="129"/>
        <v>1</v>
      </c>
      <c r="CF268" s="73"/>
      <c r="CG268" s="41">
        <f t="shared" si="130"/>
        <v>8214.7431679999991</v>
      </c>
      <c r="CH268" s="41">
        <f t="shared" si="131"/>
        <v>146698121.23350754</v>
      </c>
      <c r="CI268" s="41">
        <f t="shared" si="132"/>
        <v>48569658.95194824</v>
      </c>
      <c r="CJ268" s="41">
        <f t="shared" si="133"/>
        <v>977987.47489005025</v>
      </c>
      <c r="CK268" s="41">
        <f t="shared" si="134"/>
        <v>323797.72634632158</v>
      </c>
      <c r="CL268" s="68">
        <f t="shared" si="135"/>
        <v>1057418.983465472</v>
      </c>
      <c r="CM268" s="41">
        <f t="shared" si="136"/>
        <v>488357.16642841598</v>
      </c>
      <c r="CN268" s="41" t="str">
        <f t="shared" si="145"/>
        <v/>
      </c>
      <c r="CO268" s="39">
        <f t="shared" si="137"/>
        <v>1015488625852.2241</v>
      </c>
      <c r="CP268" s="78">
        <f t="shared" si="138"/>
        <v>0.77218688296746862</v>
      </c>
      <c r="CQ268" s="38">
        <f t="shared" si="139"/>
        <v>0</v>
      </c>
      <c r="CR268" s="38">
        <f t="shared" si="140"/>
        <v>0</v>
      </c>
      <c r="CT268" s="38">
        <f t="shared" si="141"/>
        <v>0</v>
      </c>
      <c r="CU268" s="38">
        <f t="shared" si="142"/>
        <v>355</v>
      </c>
      <c r="CV268" s="118">
        <f t="shared" si="146"/>
        <v>1.7272727272727273</v>
      </c>
      <c r="CW268" s="118">
        <f t="shared" si="147"/>
        <v>0.65475497613781886</v>
      </c>
      <c r="CZ268" s="118">
        <f t="shared" si="148"/>
        <v>0.9163564272934861</v>
      </c>
      <c r="DE268" s="125">
        <f t="shared" si="149"/>
        <v>0.79819398974097666</v>
      </c>
    </row>
    <row r="269" spans="1:109" s="38" customFormat="1" x14ac:dyDescent="0.25">
      <c r="A269" s="38">
        <v>266</v>
      </c>
      <c r="B269" s="38" t="s">
        <v>607</v>
      </c>
      <c r="E269" s="38" t="s">
        <v>607</v>
      </c>
      <c r="F269" s="120" t="s">
        <v>171</v>
      </c>
      <c r="G269" s="118" t="s">
        <v>630</v>
      </c>
      <c r="H269" s="38">
        <v>300</v>
      </c>
      <c r="I269" s="38">
        <v>300</v>
      </c>
      <c r="J269" s="38">
        <v>300</v>
      </c>
      <c r="K269" s="38">
        <v>10.792</v>
      </c>
      <c r="L269" s="38">
        <v>10.792</v>
      </c>
      <c r="M269" s="38">
        <v>6.2479999999999993</v>
      </c>
      <c r="N269" s="38">
        <v>0</v>
      </c>
      <c r="O269" s="38">
        <v>0</v>
      </c>
      <c r="P269" s="163">
        <v>5105.4100489926814</v>
      </c>
      <c r="Q269" s="39">
        <f t="shared" si="143"/>
        <v>4</v>
      </c>
      <c r="R269" s="40">
        <f t="shared" si="121"/>
        <v>1</v>
      </c>
      <c r="S269" s="40">
        <f t="shared" si="122"/>
        <v>1</v>
      </c>
      <c r="T269" s="120" t="s">
        <v>208</v>
      </c>
      <c r="W269" s="118">
        <v>1</v>
      </c>
      <c r="X269" s="38">
        <v>0</v>
      </c>
      <c r="Y269" s="38">
        <v>0</v>
      </c>
      <c r="Z269" s="94">
        <v>721.46819736506006</v>
      </c>
      <c r="AA269" s="125">
        <v>0</v>
      </c>
      <c r="AB269" s="125">
        <v>0</v>
      </c>
      <c r="AE269" s="38">
        <v>20</v>
      </c>
      <c r="AF269" s="138">
        <v>355</v>
      </c>
      <c r="AG269" s="124">
        <v>210000</v>
      </c>
      <c r="AH269" s="94">
        <v>5.2115</v>
      </c>
      <c r="AI269" s="97">
        <v>12.806325859408053</v>
      </c>
      <c r="AJ269" s="97">
        <v>3.2015814648520129</v>
      </c>
      <c r="AK269" s="125">
        <v>2.9096099999999998</v>
      </c>
      <c r="AL269" s="121">
        <v>0.79819398974097666</v>
      </c>
      <c r="AM269" s="114">
        <v>0.91435545672360263</v>
      </c>
      <c r="AN269" s="118">
        <f t="shared" si="144"/>
        <v>0.7298330300436453</v>
      </c>
      <c r="AO269" s="114">
        <v>0.71982948143552627</v>
      </c>
      <c r="AP269" s="177">
        <v>0.79504838081632234</v>
      </c>
      <c r="AQ269" s="173">
        <v>0.5</v>
      </c>
      <c r="AR269" s="94">
        <v>1</v>
      </c>
      <c r="AT269" s="97">
        <v>1</v>
      </c>
      <c r="AU269" s="38">
        <v>1</v>
      </c>
      <c r="AW269" s="38">
        <v>1</v>
      </c>
      <c r="BA269" s="38">
        <f t="shared" si="123"/>
        <v>0.79504838081632234</v>
      </c>
      <c r="BB269" s="79"/>
      <c r="BC269" s="94">
        <v>1</v>
      </c>
      <c r="BD269" s="94"/>
      <c r="BE269" s="97">
        <v>1</v>
      </c>
      <c r="BF269" s="38">
        <v>1</v>
      </c>
      <c r="BG269" s="40">
        <f t="shared" si="124"/>
        <v>1</v>
      </c>
      <c r="BH269" s="94"/>
      <c r="BI269" s="94"/>
      <c r="BJ269" s="94"/>
      <c r="BK269" s="40">
        <f t="shared" si="125"/>
        <v>1</v>
      </c>
      <c r="BL269" s="73"/>
      <c r="BM269" s="94">
        <v>1</v>
      </c>
      <c r="BO269" s="97">
        <v>1</v>
      </c>
      <c r="BP269" s="38">
        <v>1</v>
      </c>
      <c r="BQ269" s="40">
        <f t="shared" si="126"/>
        <v>1</v>
      </c>
      <c r="BR269" s="94">
        <v>1</v>
      </c>
      <c r="BS269" s="94">
        <v>1</v>
      </c>
      <c r="BT269" s="94">
        <v>1</v>
      </c>
      <c r="BU269" s="40">
        <f t="shared" si="127"/>
        <v>1</v>
      </c>
      <c r="BV269" s="82">
        <v>1</v>
      </c>
      <c r="BW269" s="94">
        <v>1</v>
      </c>
      <c r="BX269" s="48"/>
      <c r="BY269" s="97">
        <v>1</v>
      </c>
      <c r="BZ269" s="48">
        <v>1</v>
      </c>
      <c r="CA269" s="40">
        <f t="shared" si="128"/>
        <v>1</v>
      </c>
      <c r="CB269" s="94">
        <v>1</v>
      </c>
      <c r="CC269" s="94">
        <v>1</v>
      </c>
      <c r="CD269" s="94">
        <v>1</v>
      </c>
      <c r="CE269" s="40">
        <f t="shared" si="129"/>
        <v>1</v>
      </c>
      <c r="CF269" s="73"/>
      <c r="CG269" s="41">
        <f t="shared" si="130"/>
        <v>8214.7431679999991</v>
      </c>
      <c r="CH269" s="41">
        <f t="shared" si="131"/>
        <v>146698121.23350754</v>
      </c>
      <c r="CI269" s="41">
        <f t="shared" si="132"/>
        <v>48569658.95194824</v>
      </c>
      <c r="CJ269" s="41">
        <f t="shared" si="133"/>
        <v>977987.47489005025</v>
      </c>
      <c r="CK269" s="41">
        <f t="shared" si="134"/>
        <v>323797.72634632158</v>
      </c>
      <c r="CL269" s="68">
        <f t="shared" si="135"/>
        <v>1057418.983465472</v>
      </c>
      <c r="CM269" s="41">
        <f t="shared" si="136"/>
        <v>488357.16642841598</v>
      </c>
      <c r="CN269" s="41" t="str">
        <f t="shared" si="145"/>
        <v/>
      </c>
      <c r="CO269" s="39">
        <f t="shared" si="137"/>
        <v>1015488625852.2241</v>
      </c>
      <c r="CP269" s="78">
        <f t="shared" si="138"/>
        <v>0.71982948143552627</v>
      </c>
      <c r="CQ269" s="38">
        <f t="shared" si="139"/>
        <v>0</v>
      </c>
      <c r="CR269" s="38">
        <f t="shared" si="140"/>
        <v>0</v>
      </c>
      <c r="CT269" s="38">
        <f t="shared" si="141"/>
        <v>0</v>
      </c>
      <c r="CU269" s="38">
        <f t="shared" si="142"/>
        <v>355</v>
      </c>
      <c r="CV269" s="118">
        <f t="shared" si="146"/>
        <v>1.7272727272727273</v>
      </c>
      <c r="CW269" s="118">
        <f t="shared" si="147"/>
        <v>0.65475497613781886</v>
      </c>
      <c r="CZ269" s="118">
        <f t="shared" si="148"/>
        <v>0.98629337369463699</v>
      </c>
      <c r="DE269" s="125">
        <f t="shared" si="149"/>
        <v>0.79819398974097666</v>
      </c>
    </row>
    <row r="270" spans="1:109" s="38" customFormat="1" x14ac:dyDescent="0.25">
      <c r="A270" s="38">
        <v>267</v>
      </c>
      <c r="B270" s="38" t="s">
        <v>608</v>
      </c>
      <c r="E270" s="38" t="s">
        <v>608</v>
      </c>
      <c r="F270" s="120" t="s">
        <v>171</v>
      </c>
      <c r="G270" s="118" t="s">
        <v>630</v>
      </c>
      <c r="H270" s="38">
        <v>300</v>
      </c>
      <c r="I270" s="38">
        <v>300</v>
      </c>
      <c r="J270" s="38">
        <v>300</v>
      </c>
      <c r="K270" s="38">
        <v>10.792</v>
      </c>
      <c r="L270" s="38">
        <v>10.792</v>
      </c>
      <c r="M270" s="38">
        <v>6.2479999999999993</v>
      </c>
      <c r="N270" s="38">
        <v>0</v>
      </c>
      <c r="O270" s="38">
        <v>0</v>
      </c>
      <c r="P270" s="163">
        <v>7658.1150734890225</v>
      </c>
      <c r="Q270" s="39">
        <f t="shared" si="143"/>
        <v>4</v>
      </c>
      <c r="R270" s="40">
        <f t="shared" si="121"/>
        <v>1</v>
      </c>
      <c r="S270" s="40">
        <f t="shared" si="122"/>
        <v>1</v>
      </c>
      <c r="T270" s="120" t="s">
        <v>208</v>
      </c>
      <c r="W270" s="118">
        <v>1</v>
      </c>
      <c r="X270" s="38">
        <v>0</v>
      </c>
      <c r="Y270" s="38">
        <v>0</v>
      </c>
      <c r="Z270" s="94">
        <v>610.09539686092</v>
      </c>
      <c r="AA270" s="125">
        <v>0</v>
      </c>
      <c r="AB270" s="125">
        <v>0</v>
      </c>
      <c r="AE270" s="38">
        <v>20</v>
      </c>
      <c r="AF270" s="138">
        <v>355</v>
      </c>
      <c r="AG270" s="124">
        <v>210000</v>
      </c>
      <c r="AH270" s="94">
        <v>5.2115</v>
      </c>
      <c r="AI270" s="97">
        <v>6.9124212080498344</v>
      </c>
      <c r="AJ270" s="97">
        <v>3.8882369295280319</v>
      </c>
      <c r="AK270" s="125">
        <v>3.1117900000000001</v>
      </c>
      <c r="AL270" s="121">
        <v>0.79819398974097666</v>
      </c>
      <c r="AM270" s="114">
        <v>0.72619171371937186</v>
      </c>
      <c r="AN270" s="118">
        <f t="shared" si="144"/>
        <v>0.57964186129050255</v>
      </c>
      <c r="AO270" s="114">
        <v>0.65100704167033141</v>
      </c>
      <c r="AP270" s="177">
        <v>0.79504838081632234</v>
      </c>
      <c r="AQ270" s="173">
        <v>0.75</v>
      </c>
      <c r="AR270" s="94">
        <v>1</v>
      </c>
      <c r="AT270" s="97">
        <v>1</v>
      </c>
      <c r="AU270" s="38">
        <v>1</v>
      </c>
      <c r="AW270" s="38">
        <v>1</v>
      </c>
      <c r="BA270" s="38">
        <f t="shared" si="123"/>
        <v>0.79504838081632234</v>
      </c>
      <c r="BB270" s="79"/>
      <c r="BC270" s="94">
        <v>1</v>
      </c>
      <c r="BD270" s="94"/>
      <c r="BE270" s="97">
        <v>1</v>
      </c>
      <c r="BF270" s="38">
        <v>1</v>
      </c>
      <c r="BG270" s="40">
        <f t="shared" si="124"/>
        <v>1</v>
      </c>
      <c r="BH270" s="94"/>
      <c r="BI270" s="94"/>
      <c r="BJ270" s="94"/>
      <c r="BK270" s="40">
        <f t="shared" si="125"/>
        <v>1</v>
      </c>
      <c r="BL270" s="73"/>
      <c r="BM270" s="94">
        <v>1</v>
      </c>
      <c r="BO270" s="97">
        <v>1</v>
      </c>
      <c r="BP270" s="38">
        <v>1</v>
      </c>
      <c r="BQ270" s="40">
        <f t="shared" si="126"/>
        <v>1</v>
      </c>
      <c r="BR270" s="94">
        <v>1</v>
      </c>
      <c r="BS270" s="94">
        <v>1</v>
      </c>
      <c r="BT270" s="94">
        <v>1</v>
      </c>
      <c r="BU270" s="40">
        <f t="shared" si="127"/>
        <v>1</v>
      </c>
      <c r="BV270" s="82">
        <v>1</v>
      </c>
      <c r="BW270" s="94">
        <v>1</v>
      </c>
      <c r="BX270" s="48"/>
      <c r="BY270" s="97">
        <v>1</v>
      </c>
      <c r="BZ270" s="48">
        <v>1</v>
      </c>
      <c r="CA270" s="40">
        <f t="shared" si="128"/>
        <v>1</v>
      </c>
      <c r="CB270" s="94">
        <v>1</v>
      </c>
      <c r="CC270" s="94">
        <v>1</v>
      </c>
      <c r="CD270" s="94">
        <v>1</v>
      </c>
      <c r="CE270" s="40">
        <f t="shared" si="129"/>
        <v>1</v>
      </c>
      <c r="CF270" s="73"/>
      <c r="CG270" s="41">
        <f t="shared" si="130"/>
        <v>8214.7431679999991</v>
      </c>
      <c r="CH270" s="41">
        <f t="shared" si="131"/>
        <v>146698121.23350754</v>
      </c>
      <c r="CI270" s="41">
        <f t="shared" si="132"/>
        <v>48569658.95194824</v>
      </c>
      <c r="CJ270" s="41">
        <f t="shared" si="133"/>
        <v>977987.47489005025</v>
      </c>
      <c r="CK270" s="41">
        <f t="shared" si="134"/>
        <v>323797.72634632158</v>
      </c>
      <c r="CL270" s="68">
        <f t="shared" si="135"/>
        <v>1057418.983465472</v>
      </c>
      <c r="CM270" s="41">
        <f t="shared" si="136"/>
        <v>488357.16642841598</v>
      </c>
      <c r="CN270" s="41" t="str">
        <f t="shared" si="145"/>
        <v/>
      </c>
      <c r="CO270" s="39">
        <f t="shared" si="137"/>
        <v>1015488625852.2241</v>
      </c>
      <c r="CP270" s="78">
        <f t="shared" si="138"/>
        <v>0.65100704167033141</v>
      </c>
      <c r="CQ270" s="38">
        <f t="shared" si="139"/>
        <v>0</v>
      </c>
      <c r="CR270" s="38">
        <f t="shared" si="140"/>
        <v>0</v>
      </c>
      <c r="CT270" s="38">
        <f t="shared" si="141"/>
        <v>0</v>
      </c>
      <c r="CU270" s="38">
        <f t="shared" si="142"/>
        <v>355</v>
      </c>
      <c r="CV270" s="118">
        <f t="shared" si="146"/>
        <v>1.7272727272727273</v>
      </c>
      <c r="CW270" s="118">
        <f t="shared" si="147"/>
        <v>0.65475497613781886</v>
      </c>
      <c r="CZ270" s="118">
        <f t="shared" si="148"/>
        <v>1.1231194383044436</v>
      </c>
      <c r="DE270" s="125">
        <f t="shared" si="149"/>
        <v>0.79819398974097666</v>
      </c>
    </row>
    <row r="271" spans="1:109" s="38" customFormat="1" x14ac:dyDescent="0.25">
      <c r="A271" s="38">
        <v>268</v>
      </c>
      <c r="B271" s="38" t="s">
        <v>609</v>
      </c>
      <c r="E271" s="38" t="s">
        <v>609</v>
      </c>
      <c r="F271" s="120" t="s">
        <v>171</v>
      </c>
      <c r="G271" s="118" t="s">
        <v>630</v>
      </c>
      <c r="H271" s="38">
        <v>300</v>
      </c>
      <c r="I271" s="38">
        <v>300</v>
      </c>
      <c r="J271" s="38">
        <v>300</v>
      </c>
      <c r="K271" s="38">
        <v>10.792</v>
      </c>
      <c r="L271" s="38">
        <v>10.792</v>
      </c>
      <c r="M271" s="38">
        <v>6.2479999999999993</v>
      </c>
      <c r="N271" s="38">
        <v>0</v>
      </c>
      <c r="O271" s="38">
        <v>0</v>
      </c>
      <c r="P271" s="163">
        <v>10210.820097985363</v>
      </c>
      <c r="Q271" s="39">
        <f t="shared" si="143"/>
        <v>4</v>
      </c>
      <c r="R271" s="40">
        <f t="shared" si="121"/>
        <v>1</v>
      </c>
      <c r="S271" s="40">
        <f t="shared" si="122"/>
        <v>1</v>
      </c>
      <c r="T271" s="120" t="s">
        <v>208</v>
      </c>
      <c r="W271" s="118">
        <v>1</v>
      </c>
      <c r="X271" s="38">
        <v>0</v>
      </c>
      <c r="Y271" s="38">
        <v>0</v>
      </c>
      <c r="Z271" s="94">
        <v>491.07295301946016</v>
      </c>
      <c r="AA271" s="125">
        <v>0</v>
      </c>
      <c r="AB271" s="125">
        <v>0</v>
      </c>
      <c r="AE271" s="38">
        <v>20</v>
      </c>
      <c r="AF271" s="138">
        <v>355</v>
      </c>
      <c r="AG271" s="124">
        <v>210000</v>
      </c>
      <c r="AH271" s="94">
        <v>5.2115</v>
      </c>
      <c r="AI271" s="97">
        <v>4.9894858845790768</v>
      </c>
      <c r="AJ271" s="97">
        <v>4.9894858845790759</v>
      </c>
      <c r="AK271" s="125">
        <v>3.4035099999999998</v>
      </c>
      <c r="AL271" s="121">
        <v>0.79819398974097666</v>
      </c>
      <c r="AM271" s="114">
        <v>0.63869896113936353</v>
      </c>
      <c r="AN271" s="118">
        <f t="shared" si="144"/>
        <v>0.50980567203524563</v>
      </c>
      <c r="AO271" s="114">
        <v>0.5731267816076403</v>
      </c>
      <c r="AP271" s="177">
        <v>0.79504838081632234</v>
      </c>
      <c r="AQ271" s="173">
        <v>1</v>
      </c>
      <c r="AR271" s="94">
        <v>1</v>
      </c>
      <c r="AT271" s="97">
        <v>1</v>
      </c>
      <c r="AU271" s="38">
        <v>1</v>
      </c>
      <c r="AW271" s="38">
        <v>1</v>
      </c>
      <c r="BA271" s="38">
        <f t="shared" si="123"/>
        <v>0.79504838081632234</v>
      </c>
      <c r="BB271" s="79"/>
      <c r="BC271" s="94">
        <v>1</v>
      </c>
      <c r="BD271" s="94"/>
      <c r="BE271" s="97">
        <v>1</v>
      </c>
      <c r="BF271" s="38">
        <v>1</v>
      </c>
      <c r="BG271" s="40">
        <f t="shared" si="124"/>
        <v>1</v>
      </c>
      <c r="BH271" s="94"/>
      <c r="BI271" s="94"/>
      <c r="BJ271" s="94"/>
      <c r="BK271" s="40">
        <f t="shared" si="125"/>
        <v>1</v>
      </c>
      <c r="BL271" s="73"/>
      <c r="BM271" s="94">
        <v>1</v>
      </c>
      <c r="BO271" s="97">
        <v>1</v>
      </c>
      <c r="BP271" s="38">
        <v>1</v>
      </c>
      <c r="BQ271" s="40">
        <f t="shared" si="126"/>
        <v>1</v>
      </c>
      <c r="BR271" s="94">
        <v>1</v>
      </c>
      <c r="BS271" s="94">
        <v>1</v>
      </c>
      <c r="BT271" s="94">
        <v>1</v>
      </c>
      <c r="BU271" s="40">
        <f t="shared" si="127"/>
        <v>1</v>
      </c>
      <c r="BV271" s="82">
        <v>1</v>
      </c>
      <c r="BW271" s="94">
        <v>1</v>
      </c>
      <c r="BX271" s="48"/>
      <c r="BY271" s="97">
        <v>1</v>
      </c>
      <c r="BZ271" s="48">
        <v>1</v>
      </c>
      <c r="CA271" s="40">
        <f t="shared" si="128"/>
        <v>1</v>
      </c>
      <c r="CB271" s="94">
        <v>1</v>
      </c>
      <c r="CC271" s="94">
        <v>1</v>
      </c>
      <c r="CD271" s="94">
        <v>1</v>
      </c>
      <c r="CE271" s="40">
        <f t="shared" si="129"/>
        <v>1</v>
      </c>
      <c r="CF271" s="73"/>
      <c r="CG271" s="41">
        <f t="shared" si="130"/>
        <v>8214.7431679999991</v>
      </c>
      <c r="CH271" s="41">
        <f t="shared" si="131"/>
        <v>146698121.23350754</v>
      </c>
      <c r="CI271" s="41">
        <f t="shared" si="132"/>
        <v>48569658.95194824</v>
      </c>
      <c r="CJ271" s="41">
        <f t="shared" si="133"/>
        <v>977987.47489005025</v>
      </c>
      <c r="CK271" s="41">
        <f t="shared" si="134"/>
        <v>323797.72634632158</v>
      </c>
      <c r="CL271" s="68">
        <f t="shared" si="135"/>
        <v>1057418.983465472</v>
      </c>
      <c r="CM271" s="41">
        <f t="shared" si="136"/>
        <v>488357.16642841598</v>
      </c>
      <c r="CN271" s="41" t="str">
        <f t="shared" si="145"/>
        <v/>
      </c>
      <c r="CO271" s="39">
        <f t="shared" si="137"/>
        <v>1015488625852.2241</v>
      </c>
      <c r="CP271" s="78">
        <f t="shared" si="138"/>
        <v>0.5731267816076403</v>
      </c>
      <c r="CQ271" s="38">
        <f t="shared" si="139"/>
        <v>0</v>
      </c>
      <c r="CR271" s="38">
        <f t="shared" si="140"/>
        <v>0</v>
      </c>
      <c r="CT271" s="38">
        <f t="shared" si="141"/>
        <v>0</v>
      </c>
      <c r="CU271" s="38">
        <f t="shared" si="142"/>
        <v>355</v>
      </c>
      <c r="CV271" s="118">
        <f t="shared" si="146"/>
        <v>1.7272727272727273</v>
      </c>
      <c r="CW271" s="118">
        <f t="shared" si="147"/>
        <v>0.65475497613781886</v>
      </c>
      <c r="CZ271" s="118">
        <f t="shared" si="148"/>
        <v>1.1242063653776235</v>
      </c>
      <c r="DE271" s="125">
        <f t="shared" si="149"/>
        <v>0.79819398974097666</v>
      </c>
    </row>
    <row r="272" spans="1:109" s="38" customFormat="1" x14ac:dyDescent="0.25">
      <c r="A272" s="38">
        <v>269</v>
      </c>
      <c r="B272" s="38" t="s">
        <v>610</v>
      </c>
      <c r="E272" s="38" t="s">
        <v>610</v>
      </c>
      <c r="F272" s="120" t="s">
        <v>171</v>
      </c>
      <c r="G272" s="118" t="s">
        <v>630</v>
      </c>
      <c r="H272" s="38">
        <v>300</v>
      </c>
      <c r="I272" s="38">
        <v>300</v>
      </c>
      <c r="J272" s="38">
        <v>300</v>
      </c>
      <c r="K272" s="38">
        <v>10.792</v>
      </c>
      <c r="L272" s="38">
        <v>10.792</v>
      </c>
      <c r="M272" s="38">
        <v>6.2479999999999993</v>
      </c>
      <c r="N272" s="38">
        <v>0</v>
      </c>
      <c r="O272" s="38">
        <v>0</v>
      </c>
      <c r="P272" s="163">
        <v>13580.390730320534</v>
      </c>
      <c r="Q272" s="39">
        <f t="shared" si="143"/>
        <v>4</v>
      </c>
      <c r="R272" s="40">
        <f t="shared" si="121"/>
        <v>1</v>
      </c>
      <c r="S272" s="40">
        <f t="shared" si="122"/>
        <v>1</v>
      </c>
      <c r="T272" s="120" t="s">
        <v>208</v>
      </c>
      <c r="W272" s="118">
        <v>1</v>
      </c>
      <c r="X272" s="38">
        <v>0</v>
      </c>
      <c r="Y272" s="38">
        <v>0</v>
      </c>
      <c r="Z272" s="94">
        <v>353.67484176069826</v>
      </c>
      <c r="AA272" s="125">
        <v>0</v>
      </c>
      <c r="AB272" s="125">
        <v>0</v>
      </c>
      <c r="AE272" s="38">
        <v>20</v>
      </c>
      <c r="AF272" s="138">
        <v>355</v>
      </c>
      <c r="AG272" s="124">
        <v>210000</v>
      </c>
      <c r="AH272" s="94">
        <v>5.2115</v>
      </c>
      <c r="AI272" s="97">
        <v>4.0427113981873264</v>
      </c>
      <c r="AJ272" s="97">
        <v>7.1511521922535621</v>
      </c>
      <c r="AK272" s="125">
        <v>3.6015299999999999</v>
      </c>
      <c r="AL272" s="121">
        <v>0.79819398974097666</v>
      </c>
      <c r="AM272" s="114">
        <v>0.47501053508408175</v>
      </c>
      <c r="AN272" s="118">
        <f t="shared" si="144"/>
        <v>0.37915055416775939</v>
      </c>
      <c r="AO272" s="114">
        <v>0.43678615277142624</v>
      </c>
      <c r="AP272" s="177">
        <v>0.79504838081632234</v>
      </c>
      <c r="AQ272" s="173">
        <v>1.33</v>
      </c>
      <c r="AR272" s="94">
        <v>1</v>
      </c>
      <c r="AT272" s="97">
        <v>1</v>
      </c>
      <c r="AU272" s="38">
        <v>1</v>
      </c>
      <c r="AW272" s="38">
        <v>1</v>
      </c>
      <c r="BA272" s="38">
        <f t="shared" si="123"/>
        <v>0.79504838081632234</v>
      </c>
      <c r="BB272" s="79"/>
      <c r="BC272" s="94">
        <v>1</v>
      </c>
      <c r="BD272" s="94"/>
      <c r="BE272" s="97">
        <v>1</v>
      </c>
      <c r="BF272" s="38">
        <v>1</v>
      </c>
      <c r="BG272" s="40">
        <f t="shared" si="124"/>
        <v>1</v>
      </c>
      <c r="BH272" s="94"/>
      <c r="BI272" s="94"/>
      <c r="BJ272" s="94"/>
      <c r="BK272" s="40">
        <f t="shared" si="125"/>
        <v>1</v>
      </c>
      <c r="BL272" s="73"/>
      <c r="BM272" s="94">
        <v>1</v>
      </c>
      <c r="BO272" s="97">
        <v>1</v>
      </c>
      <c r="BP272" s="38">
        <v>1</v>
      </c>
      <c r="BQ272" s="40">
        <f t="shared" si="126"/>
        <v>1</v>
      </c>
      <c r="BR272" s="94">
        <v>1</v>
      </c>
      <c r="BS272" s="94">
        <v>1</v>
      </c>
      <c r="BT272" s="94">
        <v>1</v>
      </c>
      <c r="BU272" s="40">
        <f t="shared" si="127"/>
        <v>1</v>
      </c>
      <c r="BV272" s="82">
        <v>1</v>
      </c>
      <c r="BW272" s="94">
        <v>1</v>
      </c>
      <c r="BX272" s="48"/>
      <c r="BY272" s="97">
        <v>1</v>
      </c>
      <c r="BZ272" s="48">
        <v>1</v>
      </c>
      <c r="CA272" s="40">
        <f t="shared" si="128"/>
        <v>1</v>
      </c>
      <c r="CB272" s="94">
        <v>1</v>
      </c>
      <c r="CC272" s="94">
        <v>1</v>
      </c>
      <c r="CD272" s="94">
        <v>1</v>
      </c>
      <c r="CE272" s="40">
        <f t="shared" si="129"/>
        <v>1</v>
      </c>
      <c r="CF272" s="73"/>
      <c r="CG272" s="41">
        <f t="shared" si="130"/>
        <v>8214.7431679999991</v>
      </c>
      <c r="CH272" s="41">
        <f t="shared" si="131"/>
        <v>146698121.23350754</v>
      </c>
      <c r="CI272" s="41">
        <f t="shared" si="132"/>
        <v>48569658.95194824</v>
      </c>
      <c r="CJ272" s="41">
        <f t="shared" si="133"/>
        <v>977987.47489005025</v>
      </c>
      <c r="CK272" s="41">
        <f t="shared" si="134"/>
        <v>323797.72634632158</v>
      </c>
      <c r="CL272" s="68">
        <f t="shared" si="135"/>
        <v>1057418.983465472</v>
      </c>
      <c r="CM272" s="41">
        <f t="shared" si="136"/>
        <v>488357.16642841598</v>
      </c>
      <c r="CN272" s="41" t="str">
        <f t="shared" si="145"/>
        <v/>
      </c>
      <c r="CO272" s="39">
        <f t="shared" si="137"/>
        <v>1015488625852.2241</v>
      </c>
      <c r="CP272" s="78">
        <f t="shared" si="138"/>
        <v>0.43678615277142624</v>
      </c>
      <c r="CQ272" s="38">
        <f t="shared" si="139"/>
        <v>0</v>
      </c>
      <c r="CR272" s="38">
        <f t="shared" si="140"/>
        <v>0</v>
      </c>
      <c r="CT272" s="38">
        <f t="shared" si="141"/>
        <v>0</v>
      </c>
      <c r="CU272" s="38">
        <f t="shared" si="142"/>
        <v>355</v>
      </c>
      <c r="CV272" s="118">
        <f t="shared" si="146"/>
        <v>1.7272727272727273</v>
      </c>
      <c r="CW272" s="118">
        <f t="shared" si="147"/>
        <v>0.65475497613781886</v>
      </c>
      <c r="CZ272" s="118">
        <f t="shared" si="148"/>
        <v>1.1520124340321163</v>
      </c>
      <c r="DE272" s="125">
        <f t="shared" si="149"/>
        <v>0.79819398974097666</v>
      </c>
    </row>
    <row r="273" spans="1:109" s="38" customFormat="1" x14ac:dyDescent="0.25">
      <c r="A273" s="38">
        <v>270</v>
      </c>
      <c r="B273" s="38" t="s">
        <v>611</v>
      </c>
      <c r="E273" s="38" t="s">
        <v>611</v>
      </c>
      <c r="F273" s="120" t="s">
        <v>171</v>
      </c>
      <c r="G273" s="118" t="s">
        <v>630</v>
      </c>
      <c r="H273" s="38">
        <v>300</v>
      </c>
      <c r="I273" s="38">
        <v>300</v>
      </c>
      <c r="J273" s="97">
        <v>300</v>
      </c>
      <c r="K273" s="97">
        <v>10.792</v>
      </c>
      <c r="L273" s="97">
        <v>10.792</v>
      </c>
      <c r="M273" s="38">
        <v>6.2479999999999993</v>
      </c>
      <c r="N273" s="38">
        <v>0</v>
      </c>
      <c r="O273" s="38">
        <v>0</v>
      </c>
      <c r="P273" s="163">
        <v>17052.069563635556</v>
      </c>
      <c r="Q273" s="39">
        <f t="shared" si="143"/>
        <v>4</v>
      </c>
      <c r="R273" s="40">
        <f t="shared" si="121"/>
        <v>1</v>
      </c>
      <c r="S273" s="40">
        <f t="shared" si="122"/>
        <v>1</v>
      </c>
      <c r="T273" s="120" t="s">
        <v>208</v>
      </c>
      <c r="W273" s="118">
        <v>1</v>
      </c>
      <c r="X273" s="38">
        <v>0</v>
      </c>
      <c r="Y273" s="38">
        <v>0</v>
      </c>
      <c r="Z273" s="94">
        <v>253.74293436045687</v>
      </c>
      <c r="AA273" s="125">
        <v>0</v>
      </c>
      <c r="AB273" s="125">
        <v>0</v>
      </c>
      <c r="AE273" s="38">
        <v>20</v>
      </c>
      <c r="AF273" s="138">
        <v>355</v>
      </c>
      <c r="AG273" s="124">
        <v>210000</v>
      </c>
      <c r="AH273" s="94">
        <v>5.2115</v>
      </c>
      <c r="AI273" s="97">
        <v>3.6361852145786351</v>
      </c>
      <c r="AJ273" s="97">
        <v>10.140956944938353</v>
      </c>
      <c r="AK273" s="125">
        <v>3.5234399999999999</v>
      </c>
      <c r="AL273" s="121">
        <v>0.79819398974097666</v>
      </c>
      <c r="AM273" s="114">
        <v>0.32205888788737613</v>
      </c>
      <c r="AN273" s="118">
        <f t="shared" si="144"/>
        <v>0.25706546865436664</v>
      </c>
      <c r="AO273" s="114">
        <v>0.30657624127700928</v>
      </c>
      <c r="AP273" s="177">
        <v>0.79504838081632234</v>
      </c>
      <c r="AQ273" s="173">
        <v>1.67</v>
      </c>
      <c r="AR273" s="94">
        <v>1</v>
      </c>
      <c r="AT273" s="97">
        <v>1</v>
      </c>
      <c r="AU273" s="38">
        <v>1</v>
      </c>
      <c r="AW273" s="38">
        <v>1</v>
      </c>
      <c r="BA273" s="38">
        <f t="shared" si="123"/>
        <v>0.79504838081632234</v>
      </c>
      <c r="BB273" s="79"/>
      <c r="BC273" s="94">
        <v>1</v>
      </c>
      <c r="BD273" s="94"/>
      <c r="BE273" s="97">
        <v>1</v>
      </c>
      <c r="BF273" s="38">
        <v>1</v>
      </c>
      <c r="BG273" s="40">
        <f t="shared" si="124"/>
        <v>1</v>
      </c>
      <c r="BH273" s="94"/>
      <c r="BI273" s="94"/>
      <c r="BJ273" s="94"/>
      <c r="BK273" s="40">
        <f t="shared" si="125"/>
        <v>1</v>
      </c>
      <c r="BL273" s="73"/>
      <c r="BM273" s="94">
        <v>1</v>
      </c>
      <c r="BO273" s="97">
        <v>1</v>
      </c>
      <c r="BP273" s="38">
        <v>1</v>
      </c>
      <c r="BQ273" s="40">
        <f t="shared" si="126"/>
        <v>1</v>
      </c>
      <c r="BR273" s="94">
        <v>1</v>
      </c>
      <c r="BS273" s="94">
        <v>1</v>
      </c>
      <c r="BT273" s="94">
        <v>1</v>
      </c>
      <c r="BU273" s="40">
        <f t="shared" si="127"/>
        <v>1</v>
      </c>
      <c r="BV273" s="82">
        <v>1</v>
      </c>
      <c r="BW273" s="94">
        <v>1</v>
      </c>
      <c r="BX273" s="48"/>
      <c r="BY273" s="97">
        <v>1</v>
      </c>
      <c r="BZ273" s="48">
        <v>1</v>
      </c>
      <c r="CA273" s="40">
        <f t="shared" si="128"/>
        <v>1</v>
      </c>
      <c r="CB273" s="94">
        <v>1</v>
      </c>
      <c r="CC273" s="94">
        <v>1</v>
      </c>
      <c r="CD273" s="94">
        <v>1</v>
      </c>
      <c r="CE273" s="40">
        <f t="shared" si="129"/>
        <v>1</v>
      </c>
      <c r="CF273" s="73"/>
      <c r="CG273" s="41">
        <f t="shared" si="130"/>
        <v>8214.7431679999991</v>
      </c>
      <c r="CH273" s="41">
        <f t="shared" si="131"/>
        <v>146698121.23350754</v>
      </c>
      <c r="CI273" s="41">
        <f t="shared" si="132"/>
        <v>48569658.95194824</v>
      </c>
      <c r="CJ273" s="41">
        <f t="shared" si="133"/>
        <v>977987.47489005025</v>
      </c>
      <c r="CK273" s="41">
        <f t="shared" si="134"/>
        <v>323797.72634632158</v>
      </c>
      <c r="CL273" s="68">
        <f t="shared" si="135"/>
        <v>1057418.983465472</v>
      </c>
      <c r="CM273" s="41">
        <f t="shared" si="136"/>
        <v>488357.16642841598</v>
      </c>
      <c r="CN273" s="41" t="str">
        <f t="shared" si="145"/>
        <v/>
      </c>
      <c r="CO273" s="39">
        <f t="shared" si="137"/>
        <v>1015488625852.2241</v>
      </c>
      <c r="CP273" s="78">
        <f t="shared" si="138"/>
        <v>0.30657624127700928</v>
      </c>
      <c r="CQ273" s="38">
        <f t="shared" si="139"/>
        <v>0</v>
      </c>
      <c r="CR273" s="38">
        <f t="shared" si="140"/>
        <v>0</v>
      </c>
      <c r="CT273" s="38">
        <f t="shared" si="141"/>
        <v>0</v>
      </c>
      <c r="CU273" s="38">
        <f t="shared" si="142"/>
        <v>355</v>
      </c>
      <c r="CV273" s="118">
        <f t="shared" si="146"/>
        <v>1.7272727272727273</v>
      </c>
      <c r="CW273" s="118">
        <f t="shared" si="147"/>
        <v>0.65475497613781886</v>
      </c>
      <c r="CZ273" s="118">
        <f t="shared" si="148"/>
        <v>1.1925998574674825</v>
      </c>
      <c r="DE273" s="125">
        <f t="shared" si="149"/>
        <v>0.79819398974097666</v>
      </c>
    </row>
    <row r="274" spans="1:109" s="38" customFormat="1" x14ac:dyDescent="0.25">
      <c r="A274" s="38">
        <v>271</v>
      </c>
      <c r="B274" s="38" t="s">
        <v>612</v>
      </c>
      <c r="E274" s="38" t="s">
        <v>612</v>
      </c>
      <c r="F274" s="120" t="s">
        <v>171</v>
      </c>
      <c r="G274" s="118" t="s">
        <v>630</v>
      </c>
      <c r="H274" s="38">
        <v>300</v>
      </c>
      <c r="I274" s="38">
        <v>300</v>
      </c>
      <c r="J274" s="97">
        <v>300</v>
      </c>
      <c r="K274" s="97">
        <v>10.792</v>
      </c>
      <c r="L274" s="97">
        <v>10.792</v>
      </c>
      <c r="M274" s="38">
        <v>6.2479999999999993</v>
      </c>
      <c r="N274" s="38">
        <v>0</v>
      </c>
      <c r="O274" s="38">
        <v>0</v>
      </c>
      <c r="P274" s="163">
        <v>20421.640195970725</v>
      </c>
      <c r="Q274" s="39">
        <f t="shared" si="143"/>
        <v>4</v>
      </c>
      <c r="R274" s="40">
        <f t="shared" si="121"/>
        <v>1</v>
      </c>
      <c r="S274" s="40">
        <f t="shared" si="122"/>
        <v>1</v>
      </c>
      <c r="T274" s="120" t="s">
        <v>208</v>
      </c>
      <c r="W274" s="118">
        <v>1</v>
      </c>
      <c r="X274" s="38">
        <v>0</v>
      </c>
      <c r="Y274" s="38">
        <v>0</v>
      </c>
      <c r="Z274" s="94">
        <v>189.35195220301924</v>
      </c>
      <c r="AA274" s="125">
        <v>0</v>
      </c>
      <c r="AB274" s="125">
        <v>0</v>
      </c>
      <c r="AE274" s="38">
        <v>20</v>
      </c>
      <c r="AF274" s="138">
        <v>355</v>
      </c>
      <c r="AG274" s="124">
        <v>210000</v>
      </c>
      <c r="AH274" s="94">
        <v>5.2115</v>
      </c>
      <c r="AI274" s="97">
        <v>3.4276283865522306</v>
      </c>
      <c r="AJ274" s="97">
        <v>13.71051354620892</v>
      </c>
      <c r="AK274" s="125">
        <v>3.3333499999999998</v>
      </c>
      <c r="AL274" s="121">
        <v>0.79819398974097666</v>
      </c>
      <c r="AM274" s="114">
        <v>0.22322129895775125</v>
      </c>
      <c r="AN274" s="118">
        <f t="shared" si="144"/>
        <v>0.17817389921025079</v>
      </c>
      <c r="AO274" s="114">
        <v>0.21643543276364369</v>
      </c>
      <c r="AP274" s="177">
        <v>0.79504838081632234</v>
      </c>
      <c r="AQ274" s="173">
        <v>2</v>
      </c>
      <c r="AR274" s="94">
        <v>1</v>
      </c>
      <c r="AT274" s="97">
        <v>1</v>
      </c>
      <c r="AU274" s="38">
        <v>1</v>
      </c>
      <c r="AW274" s="38">
        <v>1</v>
      </c>
      <c r="BA274" s="38">
        <f t="shared" si="123"/>
        <v>0.79504838081632234</v>
      </c>
      <c r="BB274" s="79"/>
      <c r="BC274" s="94">
        <v>1</v>
      </c>
      <c r="BD274" s="94"/>
      <c r="BE274" s="97">
        <v>1</v>
      </c>
      <c r="BF274" s="38">
        <v>1</v>
      </c>
      <c r="BG274" s="40">
        <f t="shared" si="124"/>
        <v>1</v>
      </c>
      <c r="BH274" s="94"/>
      <c r="BI274" s="94"/>
      <c r="BJ274" s="94"/>
      <c r="BK274" s="40">
        <f t="shared" si="125"/>
        <v>1</v>
      </c>
      <c r="BL274" s="73"/>
      <c r="BM274" s="94">
        <v>1</v>
      </c>
      <c r="BO274" s="97">
        <v>1</v>
      </c>
      <c r="BP274" s="38">
        <v>1</v>
      </c>
      <c r="BQ274" s="40">
        <f t="shared" si="126"/>
        <v>1</v>
      </c>
      <c r="BR274" s="94">
        <v>1</v>
      </c>
      <c r="BS274" s="94">
        <v>1</v>
      </c>
      <c r="BT274" s="94">
        <v>1</v>
      </c>
      <c r="BU274" s="40">
        <f t="shared" si="127"/>
        <v>1</v>
      </c>
      <c r="BV274" s="82">
        <v>1</v>
      </c>
      <c r="BW274" s="94">
        <v>1</v>
      </c>
      <c r="BX274" s="48"/>
      <c r="BY274" s="97">
        <v>1</v>
      </c>
      <c r="BZ274" s="48">
        <v>1</v>
      </c>
      <c r="CA274" s="40">
        <f t="shared" si="128"/>
        <v>1</v>
      </c>
      <c r="CB274" s="94">
        <v>1</v>
      </c>
      <c r="CC274" s="94">
        <v>1</v>
      </c>
      <c r="CD274" s="94">
        <v>1</v>
      </c>
      <c r="CE274" s="40">
        <f t="shared" si="129"/>
        <v>1</v>
      </c>
      <c r="CF274" s="73"/>
      <c r="CG274" s="41">
        <f t="shared" si="130"/>
        <v>8214.7431679999991</v>
      </c>
      <c r="CH274" s="41">
        <f t="shared" si="131"/>
        <v>146698121.23350754</v>
      </c>
      <c r="CI274" s="41">
        <f t="shared" si="132"/>
        <v>48569658.95194824</v>
      </c>
      <c r="CJ274" s="41">
        <f t="shared" si="133"/>
        <v>977987.47489005025</v>
      </c>
      <c r="CK274" s="41">
        <f t="shared" si="134"/>
        <v>323797.72634632158</v>
      </c>
      <c r="CL274" s="68">
        <f t="shared" si="135"/>
        <v>1057418.983465472</v>
      </c>
      <c r="CM274" s="41">
        <f t="shared" si="136"/>
        <v>488357.16642841598</v>
      </c>
      <c r="CN274" s="41" t="str">
        <f t="shared" si="145"/>
        <v/>
      </c>
      <c r="CO274" s="39">
        <f t="shared" si="137"/>
        <v>1015488625852.2241</v>
      </c>
      <c r="CP274" s="78">
        <f t="shared" si="138"/>
        <v>0.21643543276364369</v>
      </c>
      <c r="CQ274" s="38">
        <f t="shared" si="139"/>
        <v>0</v>
      </c>
      <c r="CR274" s="38">
        <f t="shared" si="140"/>
        <v>0</v>
      </c>
      <c r="CT274" s="38">
        <f t="shared" si="141"/>
        <v>0</v>
      </c>
      <c r="CU274" s="38">
        <f t="shared" si="142"/>
        <v>355</v>
      </c>
      <c r="CV274" s="118">
        <f t="shared" si="146"/>
        <v>1.7272727272727273</v>
      </c>
      <c r="CW274" s="118">
        <f t="shared" si="147"/>
        <v>0.65475497613781886</v>
      </c>
      <c r="CZ274" s="118">
        <f t="shared" si="148"/>
        <v>1.2147426403249058</v>
      </c>
      <c r="DE274" s="125">
        <f t="shared" si="149"/>
        <v>0.79819398974097666</v>
      </c>
    </row>
    <row r="275" spans="1:109" s="38" customFormat="1" x14ac:dyDescent="0.25">
      <c r="A275" s="38">
        <v>272</v>
      </c>
      <c r="B275" s="38" t="s">
        <v>613</v>
      </c>
      <c r="E275" s="38" t="s">
        <v>613</v>
      </c>
      <c r="F275" s="120" t="s">
        <v>171</v>
      </c>
      <c r="G275" s="118" t="s">
        <v>630</v>
      </c>
      <c r="H275" s="38">
        <v>300</v>
      </c>
      <c r="I275" s="38">
        <v>300</v>
      </c>
      <c r="J275" s="97">
        <v>300</v>
      </c>
      <c r="K275" s="97">
        <v>10.792</v>
      </c>
      <c r="L275" s="97">
        <v>10.792</v>
      </c>
      <c r="M275" s="38">
        <v>6.2479999999999993</v>
      </c>
      <c r="N275" s="38">
        <v>0</v>
      </c>
      <c r="O275" s="38">
        <v>0</v>
      </c>
      <c r="P275" s="163">
        <v>25527.050244963408</v>
      </c>
      <c r="Q275" s="39">
        <f t="shared" si="143"/>
        <v>4</v>
      </c>
      <c r="R275" s="40">
        <f t="shared" si="121"/>
        <v>1</v>
      </c>
      <c r="S275" s="40">
        <f t="shared" si="122"/>
        <v>1</v>
      </c>
      <c r="T275" s="120" t="s">
        <v>208</v>
      </c>
      <c r="W275" s="118">
        <v>1</v>
      </c>
      <c r="X275" s="38">
        <v>0</v>
      </c>
      <c r="Y275" s="38">
        <v>0</v>
      </c>
      <c r="Z275" s="94">
        <v>128.79418185220257</v>
      </c>
      <c r="AA275" s="125">
        <v>0</v>
      </c>
      <c r="AB275" s="125">
        <v>0</v>
      </c>
      <c r="AE275" s="38">
        <v>20</v>
      </c>
      <c r="AF275" s="138">
        <v>355</v>
      </c>
      <c r="AG275" s="124">
        <v>210000</v>
      </c>
      <c r="AH275" s="94">
        <v>5.2115</v>
      </c>
      <c r="AI275" s="97">
        <v>3.2482432785471631</v>
      </c>
      <c r="AJ275" s="97">
        <v>20.301520490919771</v>
      </c>
      <c r="AK275" s="125">
        <v>3.1509800000000001</v>
      </c>
      <c r="AL275" s="121">
        <v>0.79819398974097666</v>
      </c>
      <c r="AM275" s="114">
        <v>0.14220237315996784</v>
      </c>
      <c r="AN275" s="118">
        <f t="shared" si="144"/>
        <v>0.11350507958318991</v>
      </c>
      <c r="AO275" s="114">
        <v>0.13916164324812039</v>
      </c>
      <c r="AP275" s="177">
        <v>0.79504838081632234</v>
      </c>
      <c r="AQ275" s="173">
        <v>2.5</v>
      </c>
      <c r="AR275" s="94">
        <v>1</v>
      </c>
      <c r="AT275" s="97">
        <v>1</v>
      </c>
      <c r="AU275" s="38">
        <v>1</v>
      </c>
      <c r="AW275" s="38">
        <v>1</v>
      </c>
      <c r="BA275" s="38">
        <f t="shared" si="123"/>
        <v>0.79504838081632234</v>
      </c>
      <c r="BB275" s="79"/>
      <c r="BC275" s="94">
        <v>1</v>
      </c>
      <c r="BD275" s="94"/>
      <c r="BE275" s="97">
        <v>1</v>
      </c>
      <c r="BF275" s="38">
        <v>1</v>
      </c>
      <c r="BG275" s="40">
        <f t="shared" si="124"/>
        <v>1</v>
      </c>
      <c r="BH275" s="94"/>
      <c r="BI275" s="94"/>
      <c r="BJ275" s="94"/>
      <c r="BK275" s="40">
        <f t="shared" si="125"/>
        <v>1</v>
      </c>
      <c r="BL275" s="73"/>
      <c r="BM275" s="94">
        <v>1</v>
      </c>
      <c r="BO275" s="97">
        <v>1</v>
      </c>
      <c r="BP275" s="38">
        <v>1</v>
      </c>
      <c r="BQ275" s="40">
        <f t="shared" si="126"/>
        <v>1</v>
      </c>
      <c r="BR275" s="94">
        <v>1</v>
      </c>
      <c r="BS275" s="94">
        <v>1</v>
      </c>
      <c r="BT275" s="94">
        <v>1</v>
      </c>
      <c r="BU275" s="40">
        <f t="shared" si="127"/>
        <v>1</v>
      </c>
      <c r="BV275" s="82">
        <v>1</v>
      </c>
      <c r="BW275" s="94">
        <v>1</v>
      </c>
      <c r="BX275" s="48"/>
      <c r="BY275" s="97">
        <v>1</v>
      </c>
      <c r="BZ275" s="48">
        <v>1</v>
      </c>
      <c r="CA275" s="40">
        <f t="shared" si="128"/>
        <v>1</v>
      </c>
      <c r="CB275" s="94">
        <v>1</v>
      </c>
      <c r="CC275" s="94">
        <v>1</v>
      </c>
      <c r="CD275" s="94">
        <v>1</v>
      </c>
      <c r="CE275" s="40">
        <f t="shared" si="129"/>
        <v>1</v>
      </c>
      <c r="CF275" s="73"/>
      <c r="CG275" s="41">
        <f t="shared" si="130"/>
        <v>8214.7431679999991</v>
      </c>
      <c r="CH275" s="41">
        <f t="shared" si="131"/>
        <v>146698121.23350754</v>
      </c>
      <c r="CI275" s="41">
        <f t="shared" si="132"/>
        <v>48569658.95194824</v>
      </c>
      <c r="CJ275" s="41">
        <f t="shared" si="133"/>
        <v>977987.47489005025</v>
      </c>
      <c r="CK275" s="41">
        <f t="shared" si="134"/>
        <v>323797.72634632158</v>
      </c>
      <c r="CL275" s="68">
        <f t="shared" si="135"/>
        <v>1057418.983465472</v>
      </c>
      <c r="CM275" s="41">
        <f t="shared" si="136"/>
        <v>488357.16642841598</v>
      </c>
      <c r="CN275" s="41" t="str">
        <f t="shared" si="145"/>
        <v/>
      </c>
      <c r="CO275" s="39">
        <f t="shared" si="137"/>
        <v>1015488625852.2241</v>
      </c>
      <c r="CP275" s="78">
        <f t="shared" si="138"/>
        <v>0.13916164324812039</v>
      </c>
      <c r="CQ275" s="38">
        <f t="shared" si="139"/>
        <v>0</v>
      </c>
      <c r="CR275" s="38">
        <f t="shared" si="140"/>
        <v>0</v>
      </c>
      <c r="CT275" s="38">
        <f t="shared" si="141"/>
        <v>0</v>
      </c>
      <c r="CU275" s="38">
        <f t="shared" si="142"/>
        <v>355</v>
      </c>
      <c r="CV275" s="118">
        <f t="shared" si="146"/>
        <v>1.7272727272727273</v>
      </c>
      <c r="CW275" s="118">
        <f t="shared" si="147"/>
        <v>0.65475497613781886</v>
      </c>
      <c r="CZ275" s="118">
        <f t="shared" si="148"/>
        <v>1.2260389029208716</v>
      </c>
      <c r="DE275" s="125">
        <f t="shared" si="149"/>
        <v>0.79819398974097666</v>
      </c>
    </row>
    <row r="276" spans="1:109" s="38" customFormat="1" x14ac:dyDescent="0.25">
      <c r="A276" s="38">
        <v>273</v>
      </c>
      <c r="B276" s="38" t="s">
        <v>614</v>
      </c>
      <c r="E276" s="38" t="s">
        <v>614</v>
      </c>
      <c r="F276" s="120" t="s">
        <v>171</v>
      </c>
      <c r="G276" s="118" t="s">
        <v>630</v>
      </c>
      <c r="H276" s="38">
        <v>300</v>
      </c>
      <c r="I276" s="38">
        <v>300</v>
      </c>
      <c r="J276" s="97">
        <v>300</v>
      </c>
      <c r="K276" s="97">
        <v>7.7899999999999991</v>
      </c>
      <c r="L276" s="97">
        <v>7.7899999999999991</v>
      </c>
      <c r="M276" s="38">
        <v>4.51</v>
      </c>
      <c r="N276" s="38">
        <v>0</v>
      </c>
      <c r="O276" s="38">
        <v>0</v>
      </c>
      <c r="P276" s="163">
        <v>3092.9123706139439</v>
      </c>
      <c r="Q276" s="39">
        <f t="shared" si="143"/>
        <v>4</v>
      </c>
      <c r="R276" s="40">
        <f t="shared" si="121"/>
        <v>1</v>
      </c>
      <c r="S276" s="40">
        <f t="shared" si="122"/>
        <v>1</v>
      </c>
      <c r="T276" s="120" t="s">
        <v>208</v>
      </c>
      <c r="W276" s="118">
        <v>1</v>
      </c>
      <c r="X276" s="38">
        <v>0</v>
      </c>
      <c r="Y276" s="38">
        <v>0</v>
      </c>
      <c r="Z276" s="94">
        <v>590.81230606055431</v>
      </c>
      <c r="AA276" s="125">
        <v>0</v>
      </c>
      <c r="AB276" s="125">
        <v>0</v>
      </c>
      <c r="AE276" s="38">
        <v>20</v>
      </c>
      <c r="AF276" s="138">
        <v>355</v>
      </c>
      <c r="AG276" s="124">
        <v>210000</v>
      </c>
      <c r="AH276" s="94">
        <v>2.6804999999999999</v>
      </c>
      <c r="AI276" s="97">
        <v>31.007486793535218</v>
      </c>
      <c r="AJ276" s="97">
        <v>2.7906738114181695</v>
      </c>
      <c r="AK276" s="125">
        <v>2.2943199999999999</v>
      </c>
      <c r="AL276" s="121">
        <v>0.66500225422673287</v>
      </c>
      <c r="AM276" s="114">
        <v>1.06684190511447</v>
      </c>
      <c r="AN276" s="118">
        <f t="shared" si="144"/>
        <v>0.70945227180466475</v>
      </c>
      <c r="AO276" s="114">
        <v>0.64101316496018812</v>
      </c>
      <c r="AP276" s="177">
        <v>1.1057373964136243</v>
      </c>
      <c r="AQ276" s="173">
        <v>0.3</v>
      </c>
      <c r="AR276" s="94">
        <v>1</v>
      </c>
      <c r="AT276" s="97">
        <v>1</v>
      </c>
      <c r="AU276" s="38">
        <v>1</v>
      </c>
      <c r="AW276" s="38">
        <v>1</v>
      </c>
      <c r="BA276" s="38">
        <f t="shared" si="123"/>
        <v>1.1057373964136243</v>
      </c>
      <c r="BB276" s="79"/>
      <c r="BC276" s="94">
        <v>1</v>
      </c>
      <c r="BD276" s="94"/>
      <c r="BE276" s="97">
        <v>1</v>
      </c>
      <c r="BF276" s="38">
        <v>1</v>
      </c>
      <c r="BG276" s="40">
        <f t="shared" si="124"/>
        <v>1</v>
      </c>
      <c r="BH276" s="94"/>
      <c r="BI276" s="94"/>
      <c r="BJ276" s="94"/>
      <c r="BK276" s="40">
        <f t="shared" si="125"/>
        <v>1</v>
      </c>
      <c r="BL276" s="73"/>
      <c r="BM276" s="94">
        <v>1</v>
      </c>
      <c r="BO276" s="97">
        <v>1</v>
      </c>
      <c r="BP276" s="38">
        <v>1</v>
      </c>
      <c r="BQ276" s="40">
        <f t="shared" si="126"/>
        <v>1</v>
      </c>
      <c r="BR276" s="94">
        <v>1</v>
      </c>
      <c r="BS276" s="94">
        <v>1</v>
      </c>
      <c r="BT276" s="94">
        <v>1</v>
      </c>
      <c r="BU276" s="40">
        <f t="shared" si="127"/>
        <v>1</v>
      </c>
      <c r="BV276" s="82">
        <v>1</v>
      </c>
      <c r="BW276" s="94">
        <v>1</v>
      </c>
      <c r="BX276" s="48"/>
      <c r="BY276" s="97">
        <v>1</v>
      </c>
      <c r="BZ276" s="48">
        <v>1</v>
      </c>
      <c r="CA276" s="40">
        <f t="shared" si="128"/>
        <v>1</v>
      </c>
      <c r="CB276" s="94">
        <v>1</v>
      </c>
      <c r="CC276" s="94">
        <v>1</v>
      </c>
      <c r="CD276" s="94">
        <v>1</v>
      </c>
      <c r="CE276" s="40">
        <f t="shared" si="129"/>
        <v>1</v>
      </c>
      <c r="CF276" s="73"/>
      <c r="CG276" s="41">
        <f t="shared" si="130"/>
        <v>5956.734199999999</v>
      </c>
      <c r="CH276" s="41">
        <f t="shared" si="131"/>
        <v>108445180.57615526</v>
      </c>
      <c r="CI276" s="41">
        <f t="shared" si="132"/>
        <v>35057174.245158449</v>
      </c>
      <c r="CJ276" s="41">
        <f t="shared" si="133"/>
        <v>722967.87050770177</v>
      </c>
      <c r="CK276" s="41">
        <f t="shared" si="134"/>
        <v>233714.494967723</v>
      </c>
      <c r="CL276" s="68">
        <f t="shared" si="135"/>
        <v>774103.58529099985</v>
      </c>
      <c r="CM276" s="41">
        <f t="shared" si="136"/>
        <v>351996.28281049995</v>
      </c>
      <c r="CN276" s="41" t="str">
        <f t="shared" si="145"/>
        <v/>
      </c>
      <c r="CO276" s="39">
        <f t="shared" si="137"/>
        <v>748307552781.37463</v>
      </c>
      <c r="CP276" s="78">
        <f t="shared" si="138"/>
        <v>0.64101316496018812</v>
      </c>
      <c r="CQ276" s="38">
        <f t="shared" si="139"/>
        <v>0</v>
      </c>
      <c r="CR276" s="38">
        <f t="shared" si="140"/>
        <v>0</v>
      </c>
      <c r="CT276" s="38">
        <f t="shared" si="141"/>
        <v>0</v>
      </c>
      <c r="CU276" s="38">
        <f t="shared" si="142"/>
        <v>355</v>
      </c>
      <c r="CV276" s="118">
        <f t="shared" si="146"/>
        <v>1.7272727272727268</v>
      </c>
      <c r="CW276" s="118">
        <f t="shared" si="147"/>
        <v>0.90707518645434382</v>
      </c>
      <c r="CZ276" s="118">
        <f t="shared" si="148"/>
        <v>0.90353247207118659</v>
      </c>
      <c r="DE276" s="125">
        <f t="shared" si="149"/>
        <v>0.66500225422673287</v>
      </c>
    </row>
    <row r="277" spans="1:109" s="38" customFormat="1" x14ac:dyDescent="0.25">
      <c r="A277" s="38">
        <v>274</v>
      </c>
      <c r="B277" s="38" t="s">
        <v>615</v>
      </c>
      <c r="E277" s="38" t="s">
        <v>615</v>
      </c>
      <c r="F277" s="120" t="s">
        <v>171</v>
      </c>
      <c r="G277" s="118" t="s">
        <v>630</v>
      </c>
      <c r="H277" s="38">
        <v>300</v>
      </c>
      <c r="I277" s="38">
        <v>300</v>
      </c>
      <c r="J277" s="97">
        <v>300</v>
      </c>
      <c r="K277" s="97">
        <v>7.7899999999999991</v>
      </c>
      <c r="L277" s="97">
        <v>7.7899999999999991</v>
      </c>
      <c r="M277" s="38">
        <v>4.51</v>
      </c>
      <c r="N277" s="38">
        <v>0</v>
      </c>
      <c r="O277" s="38">
        <v>0</v>
      </c>
      <c r="P277" s="163">
        <v>5154.8539510232404</v>
      </c>
      <c r="Q277" s="39">
        <f t="shared" si="143"/>
        <v>4</v>
      </c>
      <c r="R277" s="40">
        <f t="shared" si="121"/>
        <v>1</v>
      </c>
      <c r="S277" s="40">
        <f t="shared" si="122"/>
        <v>1</v>
      </c>
      <c r="T277" s="120" t="s">
        <v>208</v>
      </c>
      <c r="W277" s="118">
        <v>1</v>
      </c>
      <c r="X277" s="38">
        <v>0</v>
      </c>
      <c r="Y277" s="38">
        <v>0</v>
      </c>
      <c r="Z277" s="94">
        <v>540.27539326687088</v>
      </c>
      <c r="AA277" s="125">
        <v>0</v>
      </c>
      <c r="AB277" s="125">
        <v>0</v>
      </c>
      <c r="AE277" s="38">
        <v>20</v>
      </c>
      <c r="AF277" s="138">
        <v>355</v>
      </c>
      <c r="AG277" s="124">
        <v>210000</v>
      </c>
      <c r="AH277" s="94">
        <v>2.6804999999999999</v>
      </c>
      <c r="AI277" s="97">
        <v>12.323668202906997</v>
      </c>
      <c r="AJ277" s="97">
        <v>3.0809170507267503</v>
      </c>
      <c r="AK277" s="125">
        <v>2.29731</v>
      </c>
      <c r="AL277" s="121">
        <v>0.66500225422673287</v>
      </c>
      <c r="AM277" s="114">
        <v>0.92449292062687372</v>
      </c>
      <c r="AN277" s="118">
        <f t="shared" si="144"/>
        <v>0.6147898762335271</v>
      </c>
      <c r="AO277" s="114">
        <v>0.58694609364878614</v>
      </c>
      <c r="AP277" s="177">
        <v>1.1057373964136243</v>
      </c>
      <c r="AQ277" s="173">
        <v>0.5</v>
      </c>
      <c r="AR277" s="94">
        <v>1</v>
      </c>
      <c r="AT277" s="97">
        <v>1</v>
      </c>
      <c r="AU277" s="38">
        <v>1</v>
      </c>
      <c r="AW277" s="38">
        <v>1</v>
      </c>
      <c r="BA277" s="38">
        <f t="shared" si="123"/>
        <v>1.1057373964136243</v>
      </c>
      <c r="BB277" s="79"/>
      <c r="BC277" s="94">
        <v>1</v>
      </c>
      <c r="BD277" s="94"/>
      <c r="BE277" s="97">
        <v>1</v>
      </c>
      <c r="BF277" s="38">
        <v>1</v>
      </c>
      <c r="BG277" s="40">
        <f t="shared" si="124"/>
        <v>1</v>
      </c>
      <c r="BH277" s="94"/>
      <c r="BI277" s="94"/>
      <c r="BJ277" s="94"/>
      <c r="BK277" s="40">
        <f t="shared" si="125"/>
        <v>1</v>
      </c>
      <c r="BL277" s="73"/>
      <c r="BM277" s="94">
        <v>1</v>
      </c>
      <c r="BO277" s="97">
        <v>1</v>
      </c>
      <c r="BP277" s="38">
        <v>1</v>
      </c>
      <c r="BQ277" s="40">
        <f t="shared" si="126"/>
        <v>1</v>
      </c>
      <c r="BR277" s="94">
        <v>1</v>
      </c>
      <c r="BS277" s="94">
        <v>1</v>
      </c>
      <c r="BT277" s="94">
        <v>1</v>
      </c>
      <c r="BU277" s="40">
        <f t="shared" si="127"/>
        <v>1</v>
      </c>
      <c r="BV277" s="82">
        <v>1</v>
      </c>
      <c r="BW277" s="94">
        <v>1</v>
      </c>
      <c r="BX277" s="48"/>
      <c r="BY277" s="97">
        <v>1</v>
      </c>
      <c r="BZ277" s="48">
        <v>1</v>
      </c>
      <c r="CA277" s="40">
        <f t="shared" si="128"/>
        <v>1</v>
      </c>
      <c r="CB277" s="94">
        <v>1</v>
      </c>
      <c r="CC277" s="94">
        <v>1</v>
      </c>
      <c r="CD277" s="94">
        <v>1</v>
      </c>
      <c r="CE277" s="40">
        <f t="shared" si="129"/>
        <v>1</v>
      </c>
      <c r="CF277" s="73"/>
      <c r="CG277" s="41">
        <f t="shared" si="130"/>
        <v>5956.734199999999</v>
      </c>
      <c r="CH277" s="41">
        <f t="shared" si="131"/>
        <v>108445180.57615526</v>
      </c>
      <c r="CI277" s="41">
        <f t="shared" si="132"/>
        <v>35057174.245158449</v>
      </c>
      <c r="CJ277" s="41">
        <f t="shared" si="133"/>
        <v>722967.87050770177</v>
      </c>
      <c r="CK277" s="41">
        <f t="shared" si="134"/>
        <v>233714.494967723</v>
      </c>
      <c r="CL277" s="68">
        <f t="shared" si="135"/>
        <v>774103.58529099985</v>
      </c>
      <c r="CM277" s="41">
        <f t="shared" si="136"/>
        <v>351996.28281049995</v>
      </c>
      <c r="CN277" s="41" t="str">
        <f t="shared" si="145"/>
        <v/>
      </c>
      <c r="CO277" s="39">
        <f t="shared" si="137"/>
        <v>748307552781.37463</v>
      </c>
      <c r="CP277" s="78">
        <f t="shared" si="138"/>
        <v>0.58694609364878614</v>
      </c>
      <c r="CQ277" s="38">
        <f t="shared" si="139"/>
        <v>0</v>
      </c>
      <c r="CR277" s="38">
        <f t="shared" si="140"/>
        <v>0</v>
      </c>
      <c r="CT277" s="38">
        <f t="shared" si="141"/>
        <v>0</v>
      </c>
      <c r="CU277" s="38">
        <f t="shared" si="142"/>
        <v>355</v>
      </c>
      <c r="CV277" s="118">
        <f t="shared" si="146"/>
        <v>1.7272727272727268</v>
      </c>
      <c r="CW277" s="118">
        <f t="shared" si="147"/>
        <v>0.90707518645434382</v>
      </c>
      <c r="CZ277" s="118">
        <f t="shared" si="148"/>
        <v>0.95471008280857805</v>
      </c>
      <c r="DE277" s="125">
        <f t="shared" si="149"/>
        <v>0.66500225422673287</v>
      </c>
    </row>
    <row r="278" spans="1:109" s="38" customFormat="1" x14ac:dyDescent="0.25">
      <c r="A278" s="38">
        <v>275</v>
      </c>
      <c r="B278" s="38" t="s">
        <v>616</v>
      </c>
      <c r="E278" s="38" t="s">
        <v>616</v>
      </c>
      <c r="F278" s="120" t="s">
        <v>171</v>
      </c>
      <c r="G278" s="118" t="s">
        <v>630</v>
      </c>
      <c r="H278" s="38">
        <v>300</v>
      </c>
      <c r="I278" s="38">
        <v>300</v>
      </c>
      <c r="J278" s="97">
        <v>300</v>
      </c>
      <c r="K278" s="97">
        <v>7.7899999999999991</v>
      </c>
      <c r="L278" s="97">
        <v>7.7899999999999991</v>
      </c>
      <c r="M278" s="38">
        <v>4.51</v>
      </c>
      <c r="N278" s="38">
        <v>0</v>
      </c>
      <c r="O278" s="38">
        <v>0</v>
      </c>
      <c r="P278" s="163">
        <v>7732.2809265348606</v>
      </c>
      <c r="Q278" s="39">
        <f t="shared" si="143"/>
        <v>4</v>
      </c>
      <c r="R278" s="40">
        <f t="shared" si="121"/>
        <v>1</v>
      </c>
      <c r="S278" s="40">
        <f t="shared" si="122"/>
        <v>1</v>
      </c>
      <c r="T278" s="120" t="s">
        <v>208</v>
      </c>
      <c r="W278" s="118">
        <v>1</v>
      </c>
      <c r="X278" s="38">
        <v>0</v>
      </c>
      <c r="Y278" s="38">
        <v>0</v>
      </c>
      <c r="Z278" s="94">
        <v>471.36815937155251</v>
      </c>
      <c r="AA278" s="125">
        <v>0</v>
      </c>
      <c r="AB278" s="125">
        <v>0</v>
      </c>
      <c r="AE278" s="38">
        <v>20</v>
      </c>
      <c r="AF278" s="138">
        <v>355</v>
      </c>
      <c r="AG278" s="124">
        <v>210000</v>
      </c>
      <c r="AH278" s="94">
        <v>2.6804999999999999</v>
      </c>
      <c r="AI278" s="97">
        <v>6.3976696855557487</v>
      </c>
      <c r="AJ278" s="97">
        <v>3.5986891981251095</v>
      </c>
      <c r="AK278" s="125">
        <v>2.3126899999999999</v>
      </c>
      <c r="AL278" s="121">
        <v>0.66500225422673287</v>
      </c>
      <c r="AM278" s="114">
        <v>0.7272317936445527</v>
      </c>
      <c r="AN278" s="118">
        <f t="shared" si="144"/>
        <v>0.48361078211897779</v>
      </c>
      <c r="AO278" s="114">
        <v>0.51551474390536689</v>
      </c>
      <c r="AP278" s="177">
        <v>1.1057373964136243</v>
      </c>
      <c r="AQ278" s="173">
        <v>0.75</v>
      </c>
      <c r="AR278" s="94">
        <v>1</v>
      </c>
      <c r="AT278" s="97">
        <v>1</v>
      </c>
      <c r="AU278" s="38">
        <v>1</v>
      </c>
      <c r="AW278" s="38">
        <v>1</v>
      </c>
      <c r="BA278" s="38">
        <f t="shared" si="123"/>
        <v>1.1057373964136243</v>
      </c>
      <c r="BB278" s="79"/>
      <c r="BC278" s="94">
        <v>1</v>
      </c>
      <c r="BD278" s="94"/>
      <c r="BE278" s="97">
        <v>1</v>
      </c>
      <c r="BF278" s="38">
        <v>1</v>
      </c>
      <c r="BG278" s="40">
        <f t="shared" si="124"/>
        <v>1</v>
      </c>
      <c r="BH278" s="94"/>
      <c r="BI278" s="94"/>
      <c r="BJ278" s="94"/>
      <c r="BK278" s="40">
        <f t="shared" si="125"/>
        <v>1</v>
      </c>
      <c r="BL278" s="73"/>
      <c r="BM278" s="94">
        <v>1</v>
      </c>
      <c r="BO278" s="97">
        <v>1</v>
      </c>
      <c r="BP278" s="38">
        <v>1</v>
      </c>
      <c r="BQ278" s="40">
        <f t="shared" si="126"/>
        <v>1</v>
      </c>
      <c r="BR278" s="94">
        <v>1</v>
      </c>
      <c r="BS278" s="94">
        <v>1</v>
      </c>
      <c r="BT278" s="94">
        <v>1</v>
      </c>
      <c r="BU278" s="40">
        <f t="shared" si="127"/>
        <v>1</v>
      </c>
      <c r="BV278" s="82">
        <v>1</v>
      </c>
      <c r="BW278" s="94">
        <v>1</v>
      </c>
      <c r="BX278" s="48"/>
      <c r="BY278" s="97">
        <v>1</v>
      </c>
      <c r="BZ278" s="48">
        <v>1</v>
      </c>
      <c r="CA278" s="40">
        <f t="shared" si="128"/>
        <v>1</v>
      </c>
      <c r="CB278" s="94">
        <v>1</v>
      </c>
      <c r="CC278" s="94">
        <v>1</v>
      </c>
      <c r="CD278" s="94">
        <v>1</v>
      </c>
      <c r="CE278" s="40">
        <f t="shared" si="129"/>
        <v>1</v>
      </c>
      <c r="CF278" s="73"/>
      <c r="CG278" s="41">
        <f t="shared" si="130"/>
        <v>5956.734199999999</v>
      </c>
      <c r="CH278" s="41">
        <f t="shared" si="131"/>
        <v>108445180.57615526</v>
      </c>
      <c r="CI278" s="41">
        <f t="shared" si="132"/>
        <v>35057174.245158449</v>
      </c>
      <c r="CJ278" s="41">
        <f t="shared" si="133"/>
        <v>722967.87050770177</v>
      </c>
      <c r="CK278" s="41">
        <f t="shared" si="134"/>
        <v>233714.494967723</v>
      </c>
      <c r="CL278" s="68">
        <f t="shared" si="135"/>
        <v>774103.58529099985</v>
      </c>
      <c r="CM278" s="41">
        <f t="shared" si="136"/>
        <v>351996.28281049995</v>
      </c>
      <c r="CN278" s="41" t="str">
        <f t="shared" si="145"/>
        <v/>
      </c>
      <c r="CO278" s="39">
        <f t="shared" si="137"/>
        <v>748307552781.37463</v>
      </c>
      <c r="CP278" s="78">
        <f t="shared" si="138"/>
        <v>0.51551474390536689</v>
      </c>
      <c r="CQ278" s="38">
        <f t="shared" si="139"/>
        <v>0</v>
      </c>
      <c r="CR278" s="38">
        <f t="shared" si="140"/>
        <v>0</v>
      </c>
      <c r="CT278" s="38">
        <f t="shared" si="141"/>
        <v>0</v>
      </c>
      <c r="CU278" s="38">
        <f t="shared" si="142"/>
        <v>355</v>
      </c>
      <c r="CV278" s="118">
        <f t="shared" si="146"/>
        <v>1.7272727272727268</v>
      </c>
      <c r="CW278" s="118">
        <f t="shared" si="147"/>
        <v>0.90707518645434382</v>
      </c>
      <c r="CZ278" s="118">
        <f t="shared" si="148"/>
        <v>1.0659703277222221</v>
      </c>
      <c r="DE278" s="125">
        <f t="shared" si="149"/>
        <v>0.66500225422673287</v>
      </c>
    </row>
    <row r="279" spans="1:109" s="38" customFormat="1" x14ac:dyDescent="0.25">
      <c r="A279" s="38">
        <v>276</v>
      </c>
      <c r="B279" s="38" t="s">
        <v>617</v>
      </c>
      <c r="E279" s="38" t="s">
        <v>617</v>
      </c>
      <c r="F279" s="120" t="s">
        <v>171</v>
      </c>
      <c r="G279" s="118" t="s">
        <v>630</v>
      </c>
      <c r="H279" s="38">
        <v>300</v>
      </c>
      <c r="I279" s="38">
        <v>300</v>
      </c>
      <c r="J279" s="97">
        <v>300</v>
      </c>
      <c r="K279" s="97">
        <v>7.7899999999999991</v>
      </c>
      <c r="L279" s="97">
        <v>7.7899999999999991</v>
      </c>
      <c r="M279" s="38">
        <v>4.51</v>
      </c>
      <c r="N279" s="38">
        <v>0</v>
      </c>
      <c r="O279" s="38">
        <v>0</v>
      </c>
      <c r="P279" s="163">
        <v>10309.707902046481</v>
      </c>
      <c r="Q279" s="39">
        <f t="shared" si="143"/>
        <v>4</v>
      </c>
      <c r="R279" s="40">
        <f t="shared" si="121"/>
        <v>1</v>
      </c>
      <c r="S279" s="40">
        <f t="shared" si="122"/>
        <v>1</v>
      </c>
      <c r="T279" s="120" t="s">
        <v>208</v>
      </c>
      <c r="W279" s="118">
        <v>1</v>
      </c>
      <c r="X279" s="38">
        <v>0</v>
      </c>
      <c r="Y279" s="38">
        <v>0</v>
      </c>
      <c r="Z279" s="94">
        <v>395.62659105284985</v>
      </c>
      <c r="AA279" s="125">
        <v>0</v>
      </c>
      <c r="AB279" s="125">
        <v>0</v>
      </c>
      <c r="AE279" s="38">
        <v>20</v>
      </c>
      <c r="AF279" s="138">
        <v>355</v>
      </c>
      <c r="AG279" s="124">
        <v>210000</v>
      </c>
      <c r="AH279" s="94">
        <v>2.6804999999999999</v>
      </c>
      <c r="AI279" s="97">
        <v>4.3997247670094568</v>
      </c>
      <c r="AJ279" s="97">
        <v>4.3997247670094577</v>
      </c>
      <c r="AK279" s="125">
        <v>2.4282599999999999</v>
      </c>
      <c r="AL279" s="121">
        <v>0.66500225422673287</v>
      </c>
      <c r="AM279" s="114">
        <v>0.64148984599795222</v>
      </c>
      <c r="AN279" s="118">
        <f t="shared" si="144"/>
        <v>0.42659219365219792</v>
      </c>
      <c r="AO279" s="114">
        <v>0.45430141053928286</v>
      </c>
      <c r="AP279" s="177">
        <v>1.1057373964136243</v>
      </c>
      <c r="AQ279" s="173">
        <v>1</v>
      </c>
      <c r="AR279" s="94">
        <v>1</v>
      </c>
      <c r="AT279" s="97">
        <v>1</v>
      </c>
      <c r="AU279" s="38">
        <v>1</v>
      </c>
      <c r="AW279" s="38">
        <v>1</v>
      </c>
      <c r="BA279" s="38">
        <f t="shared" si="123"/>
        <v>1.1057373964136243</v>
      </c>
      <c r="BB279" s="79"/>
      <c r="BC279" s="94">
        <v>1</v>
      </c>
      <c r="BD279" s="94"/>
      <c r="BE279" s="97">
        <v>1</v>
      </c>
      <c r="BF279" s="38">
        <v>1</v>
      </c>
      <c r="BG279" s="40">
        <f t="shared" si="124"/>
        <v>1</v>
      </c>
      <c r="BH279" s="94"/>
      <c r="BI279" s="94"/>
      <c r="BJ279" s="94"/>
      <c r="BK279" s="40">
        <f t="shared" si="125"/>
        <v>1</v>
      </c>
      <c r="BL279" s="73"/>
      <c r="BM279" s="94">
        <v>1</v>
      </c>
      <c r="BO279" s="97">
        <v>1</v>
      </c>
      <c r="BP279" s="38">
        <v>1</v>
      </c>
      <c r="BQ279" s="40">
        <f t="shared" si="126"/>
        <v>1</v>
      </c>
      <c r="BR279" s="94">
        <v>1</v>
      </c>
      <c r="BS279" s="94">
        <v>1</v>
      </c>
      <c r="BT279" s="94">
        <v>1</v>
      </c>
      <c r="BU279" s="40">
        <f t="shared" si="127"/>
        <v>1</v>
      </c>
      <c r="BV279" s="82">
        <v>1</v>
      </c>
      <c r="BW279" s="94">
        <v>1</v>
      </c>
      <c r="BX279" s="48"/>
      <c r="BY279" s="97">
        <v>1</v>
      </c>
      <c r="BZ279" s="48">
        <v>1</v>
      </c>
      <c r="CA279" s="40">
        <f t="shared" si="128"/>
        <v>1</v>
      </c>
      <c r="CB279" s="94">
        <v>1</v>
      </c>
      <c r="CC279" s="94">
        <v>1</v>
      </c>
      <c r="CD279" s="94">
        <v>1</v>
      </c>
      <c r="CE279" s="40">
        <f t="shared" si="129"/>
        <v>1</v>
      </c>
      <c r="CF279" s="73"/>
      <c r="CG279" s="41">
        <f t="shared" si="130"/>
        <v>5956.734199999999</v>
      </c>
      <c r="CH279" s="41">
        <f t="shared" si="131"/>
        <v>108445180.57615526</v>
      </c>
      <c r="CI279" s="41">
        <f t="shared" si="132"/>
        <v>35057174.245158449</v>
      </c>
      <c r="CJ279" s="41">
        <f t="shared" si="133"/>
        <v>722967.87050770177</v>
      </c>
      <c r="CK279" s="41">
        <f t="shared" si="134"/>
        <v>233714.494967723</v>
      </c>
      <c r="CL279" s="68">
        <f t="shared" si="135"/>
        <v>774103.58529099985</v>
      </c>
      <c r="CM279" s="41">
        <f t="shared" si="136"/>
        <v>351996.28281049995</v>
      </c>
      <c r="CN279" s="41" t="str">
        <f t="shared" si="145"/>
        <v/>
      </c>
      <c r="CO279" s="39">
        <f t="shared" si="137"/>
        <v>748307552781.37463</v>
      </c>
      <c r="CP279" s="78">
        <f t="shared" si="138"/>
        <v>0.45430141053928286</v>
      </c>
      <c r="CQ279" s="38">
        <f t="shared" si="139"/>
        <v>0</v>
      </c>
      <c r="CR279" s="38">
        <f t="shared" si="140"/>
        <v>0</v>
      </c>
      <c r="CT279" s="38">
        <f t="shared" si="141"/>
        <v>0</v>
      </c>
      <c r="CU279" s="38">
        <f t="shared" si="142"/>
        <v>355</v>
      </c>
      <c r="CV279" s="118">
        <f t="shared" si="146"/>
        <v>1.7272727272727268</v>
      </c>
      <c r="CW279" s="118">
        <f t="shared" si="147"/>
        <v>0.90707518645434382</v>
      </c>
      <c r="CZ279" s="118">
        <f t="shared" si="148"/>
        <v>1.0649548146904826</v>
      </c>
      <c r="DE279" s="125">
        <f t="shared" si="149"/>
        <v>0.66500225422673287</v>
      </c>
    </row>
    <row r="280" spans="1:109" s="38" customFormat="1" x14ac:dyDescent="0.25">
      <c r="A280" s="38">
        <v>277</v>
      </c>
      <c r="B280" s="38" t="s">
        <v>618</v>
      </c>
      <c r="E280" s="38" t="s">
        <v>618</v>
      </c>
      <c r="F280" s="120" t="s">
        <v>171</v>
      </c>
      <c r="G280" s="118" t="s">
        <v>630</v>
      </c>
      <c r="H280" s="38">
        <v>300</v>
      </c>
      <c r="I280" s="38">
        <v>300</v>
      </c>
      <c r="J280" s="97">
        <v>300</v>
      </c>
      <c r="K280" s="97">
        <v>7.7899999999999991</v>
      </c>
      <c r="L280" s="97">
        <v>7.7899999999999991</v>
      </c>
      <c r="M280" s="38">
        <v>4.51</v>
      </c>
      <c r="N280" s="38">
        <v>0</v>
      </c>
      <c r="O280" s="38">
        <v>0</v>
      </c>
      <c r="P280" s="163">
        <v>13711.91150972182</v>
      </c>
      <c r="Q280" s="39">
        <f t="shared" si="143"/>
        <v>4</v>
      </c>
      <c r="R280" s="40">
        <f t="shared" si="121"/>
        <v>1</v>
      </c>
      <c r="S280" s="40">
        <f t="shared" si="122"/>
        <v>1</v>
      </c>
      <c r="T280" s="120" t="s">
        <v>208</v>
      </c>
      <c r="W280" s="118">
        <v>1</v>
      </c>
      <c r="X280" s="38">
        <v>0</v>
      </c>
      <c r="Y280" s="38">
        <v>0</v>
      </c>
      <c r="Z280" s="94">
        <v>299.21133157132647</v>
      </c>
      <c r="AA280" s="125">
        <v>0</v>
      </c>
      <c r="AB280" s="125">
        <v>0</v>
      </c>
      <c r="AE280" s="38">
        <v>20</v>
      </c>
      <c r="AF280" s="138">
        <v>355</v>
      </c>
      <c r="AG280" s="124">
        <v>210000</v>
      </c>
      <c r="AH280" s="94">
        <v>2.6804999999999999</v>
      </c>
      <c r="AI280" s="97">
        <v>3.3933050478269933</v>
      </c>
      <c r="AJ280" s="97">
        <v>6.0024172991011691</v>
      </c>
      <c r="AK280" s="125">
        <v>2.5645099999999998</v>
      </c>
      <c r="AL280" s="121">
        <v>0.66500225422673287</v>
      </c>
      <c r="AM280" s="114">
        <v>0.47648057224986196</v>
      </c>
      <c r="AN280" s="118">
        <f t="shared" si="144"/>
        <v>0.31686065464140184</v>
      </c>
      <c r="AO280" s="114">
        <v>0.3628656505746134</v>
      </c>
      <c r="AP280" s="177">
        <v>1.1057373964136243</v>
      </c>
      <c r="AQ280" s="173">
        <v>1.33</v>
      </c>
      <c r="AR280" s="94">
        <v>1</v>
      </c>
      <c r="AT280" s="97">
        <v>1</v>
      </c>
      <c r="AU280" s="38">
        <v>1</v>
      </c>
      <c r="AW280" s="38">
        <v>1</v>
      </c>
      <c r="BA280" s="38">
        <f t="shared" si="123"/>
        <v>1.1057373964136243</v>
      </c>
      <c r="BB280" s="79"/>
      <c r="BC280" s="94">
        <v>1</v>
      </c>
      <c r="BD280" s="94"/>
      <c r="BE280" s="97">
        <v>1</v>
      </c>
      <c r="BF280" s="38">
        <v>1</v>
      </c>
      <c r="BG280" s="40">
        <f t="shared" si="124"/>
        <v>1</v>
      </c>
      <c r="BH280" s="94"/>
      <c r="BI280" s="94"/>
      <c r="BJ280" s="94"/>
      <c r="BK280" s="40">
        <f t="shared" si="125"/>
        <v>1</v>
      </c>
      <c r="BL280" s="73"/>
      <c r="BM280" s="94">
        <v>1</v>
      </c>
      <c r="BO280" s="97">
        <v>1</v>
      </c>
      <c r="BP280" s="38">
        <v>1</v>
      </c>
      <c r="BQ280" s="40">
        <f t="shared" si="126"/>
        <v>1</v>
      </c>
      <c r="BR280" s="94">
        <v>1</v>
      </c>
      <c r="BS280" s="94">
        <v>1</v>
      </c>
      <c r="BT280" s="94">
        <v>1</v>
      </c>
      <c r="BU280" s="40">
        <f t="shared" si="127"/>
        <v>1</v>
      </c>
      <c r="BV280" s="82">
        <v>1</v>
      </c>
      <c r="BW280" s="94">
        <v>1</v>
      </c>
      <c r="BX280" s="48"/>
      <c r="BY280" s="97">
        <v>1</v>
      </c>
      <c r="BZ280" s="48">
        <v>1</v>
      </c>
      <c r="CA280" s="40">
        <f t="shared" si="128"/>
        <v>1</v>
      </c>
      <c r="CB280" s="94">
        <v>1</v>
      </c>
      <c r="CC280" s="94">
        <v>1</v>
      </c>
      <c r="CD280" s="94">
        <v>1</v>
      </c>
      <c r="CE280" s="40">
        <f t="shared" si="129"/>
        <v>1</v>
      </c>
      <c r="CF280" s="73"/>
      <c r="CG280" s="41">
        <f t="shared" si="130"/>
        <v>5956.734199999999</v>
      </c>
      <c r="CH280" s="41">
        <f t="shared" si="131"/>
        <v>108445180.57615526</v>
      </c>
      <c r="CI280" s="41">
        <f t="shared" si="132"/>
        <v>35057174.245158449</v>
      </c>
      <c r="CJ280" s="41">
        <f t="shared" si="133"/>
        <v>722967.87050770177</v>
      </c>
      <c r="CK280" s="41">
        <f t="shared" si="134"/>
        <v>233714.494967723</v>
      </c>
      <c r="CL280" s="68">
        <f t="shared" si="135"/>
        <v>774103.58529099985</v>
      </c>
      <c r="CM280" s="41">
        <f t="shared" si="136"/>
        <v>351996.28281049995</v>
      </c>
      <c r="CN280" s="41" t="str">
        <f t="shared" si="145"/>
        <v/>
      </c>
      <c r="CO280" s="39">
        <f t="shared" si="137"/>
        <v>748307552781.37463</v>
      </c>
      <c r="CP280" s="78">
        <f t="shared" si="138"/>
        <v>0.3628656505746134</v>
      </c>
      <c r="CQ280" s="38">
        <f t="shared" si="139"/>
        <v>0</v>
      </c>
      <c r="CR280" s="38">
        <f t="shared" si="140"/>
        <v>0</v>
      </c>
      <c r="CT280" s="38">
        <f t="shared" si="141"/>
        <v>0</v>
      </c>
      <c r="CU280" s="38">
        <f t="shared" si="142"/>
        <v>355</v>
      </c>
      <c r="CV280" s="118">
        <f t="shared" si="146"/>
        <v>1.7272727272727268</v>
      </c>
      <c r="CW280" s="118">
        <f t="shared" si="147"/>
        <v>0.90707518645434382</v>
      </c>
      <c r="CZ280" s="118">
        <f t="shared" si="148"/>
        <v>1.1451899920653652</v>
      </c>
      <c r="DE280" s="125">
        <f t="shared" si="149"/>
        <v>0.66500225422673287</v>
      </c>
    </row>
    <row r="281" spans="1:109" s="38" customFormat="1" x14ac:dyDescent="0.25">
      <c r="A281" s="38">
        <v>278</v>
      </c>
      <c r="B281" s="38" t="s">
        <v>619</v>
      </c>
      <c r="E281" s="38" t="s">
        <v>619</v>
      </c>
      <c r="F281" s="120" t="s">
        <v>171</v>
      </c>
      <c r="G281" s="118" t="s">
        <v>630</v>
      </c>
      <c r="H281" s="38">
        <v>300</v>
      </c>
      <c r="I281" s="38">
        <v>300</v>
      </c>
      <c r="J281" s="97">
        <v>300</v>
      </c>
      <c r="K281" s="97">
        <v>7.7899999999999991</v>
      </c>
      <c r="L281" s="97">
        <v>7.7899999999999991</v>
      </c>
      <c r="M281" s="38">
        <v>4.51</v>
      </c>
      <c r="N281" s="38">
        <v>0</v>
      </c>
      <c r="O281" s="38">
        <v>0</v>
      </c>
      <c r="P281" s="163">
        <v>17217.212196417622</v>
      </c>
      <c r="Q281" s="39">
        <f t="shared" si="143"/>
        <v>4</v>
      </c>
      <c r="R281" s="40">
        <f t="shared" si="121"/>
        <v>1</v>
      </c>
      <c r="S281" s="40">
        <f t="shared" si="122"/>
        <v>1</v>
      </c>
      <c r="T281" s="120" t="s">
        <v>208</v>
      </c>
      <c r="W281" s="118">
        <v>1</v>
      </c>
      <c r="X281" s="38">
        <v>0</v>
      </c>
      <c r="Y281" s="38">
        <v>0</v>
      </c>
      <c r="Z281" s="94">
        <v>221.24768759152812</v>
      </c>
      <c r="AA281" s="125">
        <v>0</v>
      </c>
      <c r="AB281" s="125">
        <v>0</v>
      </c>
      <c r="AE281" s="38">
        <v>20</v>
      </c>
      <c r="AF281" s="138">
        <v>355</v>
      </c>
      <c r="AG281" s="124">
        <v>210000</v>
      </c>
      <c r="AH281" s="94">
        <v>2.6804999999999999</v>
      </c>
      <c r="AI281" s="97">
        <v>2.9691540337855553</v>
      </c>
      <c r="AJ281" s="97">
        <v>8.280673684824535</v>
      </c>
      <c r="AK281" s="125">
        <v>2.5904600000000002</v>
      </c>
      <c r="AL281" s="121">
        <v>0.66500225422673287</v>
      </c>
      <c r="AM281" s="114">
        <v>0.32282750637696261</v>
      </c>
      <c r="AN281" s="118">
        <f t="shared" si="144"/>
        <v>0.21468101946707513</v>
      </c>
      <c r="AO281" s="114">
        <v>0.27103105543612316</v>
      </c>
      <c r="AP281" s="177">
        <v>1.1057373964136243</v>
      </c>
      <c r="AQ281" s="173">
        <v>1.67</v>
      </c>
      <c r="AR281" s="94">
        <v>1</v>
      </c>
      <c r="AT281" s="97">
        <v>1</v>
      </c>
      <c r="AU281" s="38">
        <v>1</v>
      </c>
      <c r="AW281" s="38">
        <v>1</v>
      </c>
      <c r="BA281" s="38">
        <f t="shared" si="123"/>
        <v>1.1057373964136243</v>
      </c>
      <c r="BB281" s="79"/>
      <c r="BC281" s="94">
        <v>1</v>
      </c>
      <c r="BD281" s="94"/>
      <c r="BE281" s="97">
        <v>1</v>
      </c>
      <c r="BF281" s="38">
        <v>1</v>
      </c>
      <c r="BG281" s="40">
        <f t="shared" si="124"/>
        <v>1</v>
      </c>
      <c r="BH281" s="94"/>
      <c r="BI281" s="94"/>
      <c r="BJ281" s="94"/>
      <c r="BK281" s="40">
        <f t="shared" si="125"/>
        <v>1</v>
      </c>
      <c r="BL281" s="73"/>
      <c r="BM281" s="94">
        <v>1</v>
      </c>
      <c r="BO281" s="97">
        <v>1</v>
      </c>
      <c r="BP281" s="38">
        <v>1</v>
      </c>
      <c r="BQ281" s="40">
        <f t="shared" si="126"/>
        <v>1</v>
      </c>
      <c r="BR281" s="94">
        <v>1</v>
      </c>
      <c r="BS281" s="94">
        <v>1</v>
      </c>
      <c r="BT281" s="94">
        <v>1</v>
      </c>
      <c r="BU281" s="40">
        <f t="shared" si="127"/>
        <v>1</v>
      </c>
      <c r="BV281" s="82">
        <v>1</v>
      </c>
      <c r="BW281" s="94">
        <v>1</v>
      </c>
      <c r="BX281" s="48"/>
      <c r="BY281" s="97">
        <v>1</v>
      </c>
      <c r="BZ281" s="48">
        <v>1</v>
      </c>
      <c r="CA281" s="40">
        <f t="shared" si="128"/>
        <v>1</v>
      </c>
      <c r="CB281" s="94">
        <v>1</v>
      </c>
      <c r="CC281" s="94">
        <v>1</v>
      </c>
      <c r="CD281" s="94">
        <v>1</v>
      </c>
      <c r="CE281" s="40">
        <f t="shared" si="129"/>
        <v>1</v>
      </c>
      <c r="CF281" s="73"/>
      <c r="CG281" s="41">
        <f t="shared" si="130"/>
        <v>5956.734199999999</v>
      </c>
      <c r="CH281" s="41">
        <f t="shared" si="131"/>
        <v>108445180.57615526</v>
      </c>
      <c r="CI281" s="41">
        <f t="shared" si="132"/>
        <v>35057174.245158449</v>
      </c>
      <c r="CJ281" s="41">
        <f t="shared" si="133"/>
        <v>722967.87050770177</v>
      </c>
      <c r="CK281" s="41">
        <f t="shared" si="134"/>
        <v>233714.494967723</v>
      </c>
      <c r="CL281" s="68">
        <f t="shared" si="135"/>
        <v>774103.58529099985</v>
      </c>
      <c r="CM281" s="41">
        <f t="shared" si="136"/>
        <v>351996.28281049995</v>
      </c>
      <c r="CN281" s="41" t="str">
        <f t="shared" si="145"/>
        <v/>
      </c>
      <c r="CO281" s="39">
        <f t="shared" si="137"/>
        <v>748307552781.37463</v>
      </c>
      <c r="CP281" s="78">
        <f t="shared" si="138"/>
        <v>0.27103105543612321</v>
      </c>
      <c r="CQ281" s="38">
        <f t="shared" si="139"/>
        <v>0</v>
      </c>
      <c r="CR281" s="38">
        <f t="shared" si="140"/>
        <v>0</v>
      </c>
      <c r="CT281" s="38">
        <f t="shared" si="141"/>
        <v>0</v>
      </c>
      <c r="CU281" s="38">
        <f t="shared" si="142"/>
        <v>355</v>
      </c>
      <c r="CV281" s="118">
        <f t="shared" si="146"/>
        <v>1.7272727272727268</v>
      </c>
      <c r="CW281" s="118">
        <f t="shared" si="147"/>
        <v>0.90707518645434382</v>
      </c>
      <c r="CZ281" s="118">
        <f t="shared" si="148"/>
        <v>1.2624826177411097</v>
      </c>
      <c r="DE281" s="125">
        <f t="shared" si="149"/>
        <v>0.66500225422673287</v>
      </c>
    </row>
    <row r="282" spans="1:109" s="38" customFormat="1" x14ac:dyDescent="0.25">
      <c r="A282" s="38">
        <v>279</v>
      </c>
      <c r="B282" s="38" t="s">
        <v>620</v>
      </c>
      <c r="E282" s="38" t="s">
        <v>620</v>
      </c>
      <c r="F282" s="120" t="s">
        <v>171</v>
      </c>
      <c r="G282" s="118" t="s">
        <v>630</v>
      </c>
      <c r="H282" s="38">
        <v>300</v>
      </c>
      <c r="I282" s="38">
        <v>300</v>
      </c>
      <c r="J282" s="97">
        <v>300</v>
      </c>
      <c r="K282" s="97">
        <v>7.7899999999999991</v>
      </c>
      <c r="L282" s="97">
        <v>7.7899999999999991</v>
      </c>
      <c r="M282" s="38">
        <v>4.51</v>
      </c>
      <c r="N282" s="38">
        <v>0</v>
      </c>
      <c r="O282" s="38">
        <v>0</v>
      </c>
      <c r="P282" s="163">
        <v>20619.415804092961</v>
      </c>
      <c r="Q282" s="39">
        <f t="shared" si="143"/>
        <v>4</v>
      </c>
      <c r="R282" s="40">
        <f t="shared" si="121"/>
        <v>1</v>
      </c>
      <c r="S282" s="40">
        <f t="shared" si="122"/>
        <v>1</v>
      </c>
      <c r="T282" s="120" t="s">
        <v>208</v>
      </c>
      <c r="W282" s="118">
        <v>1</v>
      </c>
      <c r="X282" s="38">
        <v>0</v>
      </c>
      <c r="Y282" s="38">
        <v>0</v>
      </c>
      <c r="Z282" s="94">
        <v>167.78238439107966</v>
      </c>
      <c r="AA282" s="125">
        <v>0</v>
      </c>
      <c r="AB282" s="125">
        <v>0</v>
      </c>
      <c r="AE282" s="38">
        <v>20</v>
      </c>
      <c r="AF282" s="138">
        <v>355</v>
      </c>
      <c r="AG282" s="124">
        <v>210000</v>
      </c>
      <c r="AH282" s="94">
        <v>2.6804999999999999</v>
      </c>
      <c r="AI282" s="97">
        <v>2.7592434837256459</v>
      </c>
      <c r="AJ282" s="97">
        <v>11.036973934902585</v>
      </c>
      <c r="AK282" s="125">
        <v>2.5146299999999999</v>
      </c>
      <c r="AL282" s="121">
        <v>0.66500225422673287</v>
      </c>
      <c r="AM282" s="114">
        <v>0.2238573564203547</v>
      </c>
      <c r="AN282" s="118">
        <f t="shared" si="144"/>
        <v>0.14886564664477306</v>
      </c>
      <c r="AO282" s="114">
        <v>0.19951882560141368</v>
      </c>
      <c r="AP282" s="177">
        <v>1.1057373964136243</v>
      </c>
      <c r="AQ282" s="173">
        <v>2</v>
      </c>
      <c r="AR282" s="94">
        <v>1</v>
      </c>
      <c r="AT282" s="97">
        <v>1</v>
      </c>
      <c r="AU282" s="38">
        <v>1</v>
      </c>
      <c r="AW282" s="38">
        <v>1</v>
      </c>
      <c r="BA282" s="38">
        <f t="shared" si="123"/>
        <v>1.1057373964136243</v>
      </c>
      <c r="BB282" s="79"/>
      <c r="BC282" s="94">
        <v>1</v>
      </c>
      <c r="BD282" s="94"/>
      <c r="BE282" s="97">
        <v>1</v>
      </c>
      <c r="BF282" s="38">
        <v>1</v>
      </c>
      <c r="BG282" s="40">
        <f t="shared" si="124"/>
        <v>1</v>
      </c>
      <c r="BH282" s="94"/>
      <c r="BI282" s="94"/>
      <c r="BJ282" s="94"/>
      <c r="BK282" s="40">
        <f t="shared" si="125"/>
        <v>1</v>
      </c>
      <c r="BL282" s="73"/>
      <c r="BM282" s="94">
        <v>1</v>
      </c>
      <c r="BO282" s="97">
        <v>1</v>
      </c>
      <c r="BP282" s="38">
        <v>1</v>
      </c>
      <c r="BQ282" s="40">
        <f t="shared" si="126"/>
        <v>1</v>
      </c>
      <c r="BR282" s="94">
        <v>1</v>
      </c>
      <c r="BS282" s="94">
        <v>1</v>
      </c>
      <c r="BT282" s="94">
        <v>1</v>
      </c>
      <c r="BU282" s="40">
        <f t="shared" si="127"/>
        <v>1</v>
      </c>
      <c r="BV282" s="82">
        <v>1</v>
      </c>
      <c r="BW282" s="94">
        <v>1</v>
      </c>
      <c r="BX282" s="48"/>
      <c r="BY282" s="97">
        <v>1</v>
      </c>
      <c r="BZ282" s="48">
        <v>1</v>
      </c>
      <c r="CA282" s="40">
        <f t="shared" si="128"/>
        <v>1</v>
      </c>
      <c r="CB282" s="94">
        <v>1</v>
      </c>
      <c r="CC282" s="94">
        <v>1</v>
      </c>
      <c r="CD282" s="94">
        <v>1</v>
      </c>
      <c r="CE282" s="40">
        <f t="shared" si="129"/>
        <v>1</v>
      </c>
      <c r="CF282" s="73"/>
      <c r="CG282" s="41">
        <f t="shared" si="130"/>
        <v>5956.734199999999</v>
      </c>
      <c r="CH282" s="41">
        <f t="shared" si="131"/>
        <v>108445180.57615526</v>
      </c>
      <c r="CI282" s="41">
        <f t="shared" si="132"/>
        <v>35057174.245158449</v>
      </c>
      <c r="CJ282" s="41">
        <f t="shared" si="133"/>
        <v>722967.87050770177</v>
      </c>
      <c r="CK282" s="41">
        <f t="shared" si="134"/>
        <v>233714.494967723</v>
      </c>
      <c r="CL282" s="68">
        <f t="shared" si="135"/>
        <v>774103.58529099985</v>
      </c>
      <c r="CM282" s="41">
        <f t="shared" si="136"/>
        <v>351996.28281049995</v>
      </c>
      <c r="CN282" s="41" t="str">
        <f t="shared" si="145"/>
        <v/>
      </c>
      <c r="CO282" s="39">
        <f t="shared" si="137"/>
        <v>748307552781.37463</v>
      </c>
      <c r="CP282" s="78">
        <f t="shared" si="138"/>
        <v>0.19951882560141368</v>
      </c>
      <c r="CQ282" s="38">
        <f t="shared" si="139"/>
        <v>0</v>
      </c>
      <c r="CR282" s="38">
        <f t="shared" si="140"/>
        <v>0</v>
      </c>
      <c r="CT282" s="38">
        <f t="shared" si="141"/>
        <v>0</v>
      </c>
      <c r="CU282" s="38">
        <f t="shared" si="142"/>
        <v>355</v>
      </c>
      <c r="CV282" s="118">
        <f t="shared" si="146"/>
        <v>1.7272727272727268</v>
      </c>
      <c r="CW282" s="118">
        <f t="shared" si="147"/>
        <v>0.90707518645434382</v>
      </c>
      <c r="CZ282" s="118">
        <f t="shared" si="148"/>
        <v>1.3402610346866024</v>
      </c>
      <c r="DE282" s="125">
        <f t="shared" si="149"/>
        <v>0.66500225422673287</v>
      </c>
    </row>
    <row r="283" spans="1:109" s="38" customFormat="1" x14ac:dyDescent="0.25">
      <c r="A283" s="38">
        <v>280</v>
      </c>
      <c r="B283" s="38" t="s">
        <v>621</v>
      </c>
      <c r="E283" s="38" t="s">
        <v>621</v>
      </c>
      <c r="F283" s="120" t="s">
        <v>171</v>
      </c>
      <c r="G283" s="118" t="s">
        <v>630</v>
      </c>
      <c r="H283" s="38">
        <v>300</v>
      </c>
      <c r="I283" s="38">
        <v>300</v>
      </c>
      <c r="J283" s="97">
        <v>300</v>
      </c>
      <c r="K283" s="97">
        <v>7.7899999999999991</v>
      </c>
      <c r="L283" s="97">
        <v>7.7899999999999991</v>
      </c>
      <c r="M283" s="38">
        <v>4.51</v>
      </c>
      <c r="N283" s="38">
        <v>0</v>
      </c>
      <c r="O283" s="38">
        <v>0</v>
      </c>
      <c r="P283" s="163">
        <v>25774.269755116202</v>
      </c>
      <c r="Q283" s="39">
        <f t="shared" si="143"/>
        <v>4</v>
      </c>
      <c r="R283" s="40">
        <f t="shared" si="121"/>
        <v>1</v>
      </c>
      <c r="S283" s="40">
        <f t="shared" si="122"/>
        <v>1</v>
      </c>
      <c r="T283" s="120" t="s">
        <v>208</v>
      </c>
      <c r="W283" s="118">
        <v>1</v>
      </c>
      <c r="X283" s="38">
        <v>0</v>
      </c>
      <c r="Y283" s="38">
        <v>0</v>
      </c>
      <c r="Z283" s="94">
        <v>115.60666403987497</v>
      </c>
      <c r="AA283" s="125">
        <v>0</v>
      </c>
      <c r="AB283" s="125">
        <v>0</v>
      </c>
      <c r="AE283" s="38">
        <v>20</v>
      </c>
      <c r="AF283" s="138">
        <v>355</v>
      </c>
      <c r="AG283" s="124">
        <v>210000</v>
      </c>
      <c r="AH283" s="94">
        <v>2.6804999999999999</v>
      </c>
      <c r="AI283" s="97">
        <v>2.5850402572000752</v>
      </c>
      <c r="AJ283" s="97">
        <v>16.156501607500473</v>
      </c>
      <c r="AK283" s="125">
        <v>2.3963399999999999</v>
      </c>
      <c r="AL283" s="121">
        <v>0.66500225422673287</v>
      </c>
      <c r="AM283" s="114">
        <v>0.14264623796162224</v>
      </c>
      <c r="AN283" s="118">
        <f t="shared" si="144"/>
        <v>9.4860069801441738E-2</v>
      </c>
      <c r="AO283" s="114">
        <v>0.1310070694443416</v>
      </c>
      <c r="AP283" s="177">
        <v>1.1057373964136243</v>
      </c>
      <c r="AQ283" s="173">
        <v>2.5</v>
      </c>
      <c r="AR283" s="94">
        <v>1</v>
      </c>
      <c r="AT283" s="97">
        <v>1</v>
      </c>
      <c r="AU283" s="38">
        <v>1</v>
      </c>
      <c r="AW283" s="38">
        <v>1</v>
      </c>
      <c r="BA283" s="38">
        <f t="shared" si="123"/>
        <v>1.1057373964136243</v>
      </c>
      <c r="BB283" s="79"/>
      <c r="BC283" s="94">
        <v>1</v>
      </c>
      <c r="BD283" s="94"/>
      <c r="BE283" s="97">
        <v>1</v>
      </c>
      <c r="BF283" s="38">
        <v>1</v>
      </c>
      <c r="BG283" s="40">
        <f t="shared" si="124"/>
        <v>1</v>
      </c>
      <c r="BH283" s="94"/>
      <c r="BI283" s="94"/>
      <c r="BJ283" s="94"/>
      <c r="BK283" s="40">
        <f t="shared" si="125"/>
        <v>1</v>
      </c>
      <c r="BL283" s="73"/>
      <c r="BM283" s="94">
        <v>1</v>
      </c>
      <c r="BO283" s="97">
        <v>1</v>
      </c>
      <c r="BP283" s="38">
        <v>1</v>
      </c>
      <c r="BQ283" s="40">
        <f t="shared" si="126"/>
        <v>1</v>
      </c>
      <c r="BR283" s="94">
        <v>1</v>
      </c>
      <c r="BS283" s="94">
        <v>1</v>
      </c>
      <c r="BT283" s="94">
        <v>1</v>
      </c>
      <c r="BU283" s="40">
        <f t="shared" si="127"/>
        <v>1</v>
      </c>
      <c r="BV283" s="82">
        <v>1</v>
      </c>
      <c r="BW283" s="94">
        <v>1</v>
      </c>
      <c r="BX283" s="48"/>
      <c r="BY283" s="97">
        <v>1</v>
      </c>
      <c r="BZ283" s="48">
        <v>1</v>
      </c>
      <c r="CA283" s="40">
        <f t="shared" si="128"/>
        <v>1</v>
      </c>
      <c r="CB283" s="94">
        <v>1</v>
      </c>
      <c r="CC283" s="94">
        <v>1</v>
      </c>
      <c r="CD283" s="94">
        <v>1</v>
      </c>
      <c r="CE283" s="40">
        <f t="shared" si="129"/>
        <v>1</v>
      </c>
      <c r="CF283" s="73"/>
      <c r="CG283" s="41">
        <f t="shared" si="130"/>
        <v>5956.734199999999</v>
      </c>
      <c r="CH283" s="41">
        <f t="shared" si="131"/>
        <v>108445180.57615526</v>
      </c>
      <c r="CI283" s="41">
        <f t="shared" si="132"/>
        <v>35057174.245158449</v>
      </c>
      <c r="CJ283" s="41">
        <f t="shared" si="133"/>
        <v>722967.87050770177</v>
      </c>
      <c r="CK283" s="41">
        <f t="shared" si="134"/>
        <v>233714.494967723</v>
      </c>
      <c r="CL283" s="68">
        <f t="shared" si="135"/>
        <v>774103.58529099985</v>
      </c>
      <c r="CM283" s="41">
        <f t="shared" si="136"/>
        <v>351996.28281049995</v>
      </c>
      <c r="CN283" s="41" t="str">
        <f t="shared" si="145"/>
        <v/>
      </c>
      <c r="CO283" s="39">
        <f t="shared" si="137"/>
        <v>748307552781.37463</v>
      </c>
      <c r="CP283" s="78">
        <f t="shared" si="138"/>
        <v>0.13100706944434157</v>
      </c>
      <c r="CQ283" s="38">
        <f t="shared" si="139"/>
        <v>0</v>
      </c>
      <c r="CR283" s="38">
        <f t="shared" si="140"/>
        <v>0</v>
      </c>
      <c r="CT283" s="38">
        <f t="shared" si="141"/>
        <v>0</v>
      </c>
      <c r="CU283" s="38">
        <f t="shared" si="142"/>
        <v>355</v>
      </c>
      <c r="CV283" s="118">
        <f t="shared" si="146"/>
        <v>1.7272727272727268</v>
      </c>
      <c r="CW283" s="118">
        <f t="shared" si="147"/>
        <v>0.90707518645434382</v>
      </c>
      <c r="CZ283" s="118">
        <f t="shared" si="148"/>
        <v>1.381056009325754</v>
      </c>
      <c r="DE283" s="125">
        <f t="shared" si="149"/>
        <v>0.66500225422673287</v>
      </c>
    </row>
    <row r="284" spans="1:109" s="38" customFormat="1" x14ac:dyDescent="0.25">
      <c r="A284" s="38">
        <v>281</v>
      </c>
      <c r="B284" s="38" t="s">
        <v>622</v>
      </c>
      <c r="E284" s="38" t="s">
        <v>622</v>
      </c>
      <c r="F284" s="120" t="s">
        <v>171</v>
      </c>
      <c r="G284" s="118" t="s">
        <v>630</v>
      </c>
      <c r="H284" s="38">
        <v>300</v>
      </c>
      <c r="I284" s="38">
        <v>300</v>
      </c>
      <c r="J284" s="97">
        <v>300</v>
      </c>
      <c r="K284" s="97">
        <v>5.7</v>
      </c>
      <c r="L284" s="97">
        <v>5.7</v>
      </c>
      <c r="M284" s="38">
        <v>3.3</v>
      </c>
      <c r="N284" s="38">
        <v>0</v>
      </c>
      <c r="O284" s="38">
        <v>0</v>
      </c>
      <c r="P284" s="163">
        <v>3113.6688028349054</v>
      </c>
      <c r="Q284" s="39">
        <f t="shared" si="143"/>
        <v>4</v>
      </c>
      <c r="R284" s="40">
        <f t="shared" si="121"/>
        <v>1</v>
      </c>
      <c r="S284" s="40">
        <f t="shared" si="122"/>
        <v>1</v>
      </c>
      <c r="T284" s="120" t="s">
        <v>208</v>
      </c>
      <c r="W284" s="118">
        <v>1</v>
      </c>
      <c r="X284" s="38">
        <v>0</v>
      </c>
      <c r="Y284" s="38">
        <v>0</v>
      </c>
      <c r="Z284" s="94">
        <v>440.36405559247709</v>
      </c>
      <c r="AA284" s="125">
        <v>0</v>
      </c>
      <c r="AB284" s="125">
        <v>0</v>
      </c>
      <c r="AE284" s="38">
        <v>20</v>
      </c>
      <c r="AF284" s="138">
        <v>355</v>
      </c>
      <c r="AG284" s="124">
        <v>210000</v>
      </c>
      <c r="AH284" s="94">
        <v>1.4395</v>
      </c>
      <c r="AI284" s="97">
        <v>30.479705977122688</v>
      </c>
      <c r="AJ284" s="97">
        <v>2.7431735379410425</v>
      </c>
      <c r="AK284" s="125">
        <v>1.95895</v>
      </c>
      <c r="AL284" s="121">
        <v>0.57989073631813981</v>
      </c>
      <c r="AM284" s="114">
        <v>1.0788359032234938</v>
      </c>
      <c r="AN284" s="118">
        <f t="shared" si="144"/>
        <v>0.6256069462867172</v>
      </c>
      <c r="AO284" s="114">
        <v>0.55576214475571517</v>
      </c>
      <c r="AP284" s="177">
        <v>1.5053478981373021</v>
      </c>
      <c r="AQ284" s="173">
        <v>0.3</v>
      </c>
      <c r="AR284" s="94">
        <v>1</v>
      </c>
      <c r="AT284" s="97">
        <v>1</v>
      </c>
      <c r="AU284" s="38">
        <v>1</v>
      </c>
      <c r="AW284" s="38">
        <v>1</v>
      </c>
      <c r="BA284" s="38">
        <f t="shared" si="123"/>
        <v>1.5053478981373021</v>
      </c>
      <c r="BB284" s="79"/>
      <c r="BC284" s="94">
        <v>1</v>
      </c>
      <c r="BD284" s="94"/>
      <c r="BE284" s="97">
        <v>1</v>
      </c>
      <c r="BF284" s="38">
        <v>1</v>
      </c>
      <c r="BG284" s="40">
        <f t="shared" si="124"/>
        <v>1</v>
      </c>
      <c r="BH284" s="94"/>
      <c r="BI284" s="94"/>
      <c r="BJ284" s="94"/>
      <c r="BK284" s="40">
        <f t="shared" si="125"/>
        <v>1</v>
      </c>
      <c r="BL284" s="73"/>
      <c r="BM284" s="94">
        <v>1</v>
      </c>
      <c r="BO284" s="97">
        <v>1</v>
      </c>
      <c r="BP284" s="38">
        <v>1</v>
      </c>
      <c r="BQ284" s="40">
        <f t="shared" si="126"/>
        <v>1</v>
      </c>
      <c r="BR284" s="94">
        <v>1</v>
      </c>
      <c r="BS284" s="94">
        <v>1</v>
      </c>
      <c r="BT284" s="94">
        <v>1</v>
      </c>
      <c r="BU284" s="40">
        <f t="shared" si="127"/>
        <v>1</v>
      </c>
      <c r="BV284" s="82">
        <v>1</v>
      </c>
      <c r="BW284" s="94">
        <v>1</v>
      </c>
      <c r="BX284" s="48"/>
      <c r="BY284" s="97">
        <v>1</v>
      </c>
      <c r="BZ284" s="48">
        <v>1</v>
      </c>
      <c r="CA284" s="40">
        <f t="shared" si="128"/>
        <v>1</v>
      </c>
      <c r="CB284" s="94">
        <v>1</v>
      </c>
      <c r="CC284" s="94">
        <v>1</v>
      </c>
      <c r="CD284" s="94">
        <v>1</v>
      </c>
      <c r="CE284" s="40">
        <f t="shared" si="129"/>
        <v>1</v>
      </c>
      <c r="CF284" s="73"/>
      <c r="CG284" s="41">
        <f t="shared" si="130"/>
        <v>4372.38</v>
      </c>
      <c r="CH284" s="41">
        <f t="shared" si="131"/>
        <v>80673246.275399923</v>
      </c>
      <c r="CI284" s="41">
        <f t="shared" si="132"/>
        <v>25650864.284850001</v>
      </c>
      <c r="CJ284" s="41">
        <f t="shared" si="133"/>
        <v>537821.64183599944</v>
      </c>
      <c r="CK284" s="41">
        <f t="shared" si="134"/>
        <v>171005.761899</v>
      </c>
      <c r="CL284" s="68">
        <f t="shared" si="135"/>
        <v>571967.21699999995</v>
      </c>
      <c r="CM284" s="41">
        <f t="shared" si="136"/>
        <v>257285.71350000001</v>
      </c>
      <c r="CN284" s="41" t="str">
        <f t="shared" si="145"/>
        <v/>
      </c>
      <c r="CO284" s="39">
        <f t="shared" si="137"/>
        <v>555402592125</v>
      </c>
      <c r="CP284" s="78">
        <f t="shared" si="138"/>
        <v>0.55576214475571517</v>
      </c>
      <c r="CQ284" s="38">
        <f t="shared" si="139"/>
        <v>0</v>
      </c>
      <c r="CR284" s="38">
        <f t="shared" si="140"/>
        <v>0</v>
      </c>
      <c r="CT284" s="38">
        <f t="shared" si="141"/>
        <v>0</v>
      </c>
      <c r="CU284" s="38">
        <f t="shared" si="142"/>
        <v>355</v>
      </c>
      <c r="CV284" s="118">
        <f t="shared" si="146"/>
        <v>1.7272727272727273</v>
      </c>
      <c r="CW284" s="118">
        <f t="shared" si="147"/>
        <v>1.2396694214876036</v>
      </c>
      <c r="CZ284" s="118">
        <f t="shared" si="148"/>
        <v>0.88835673589373476</v>
      </c>
      <c r="DE284" s="125">
        <f t="shared" si="149"/>
        <v>0.57989073631813981</v>
      </c>
    </row>
    <row r="285" spans="1:109" s="38" customFormat="1" x14ac:dyDescent="0.25">
      <c r="A285" s="38">
        <v>282</v>
      </c>
      <c r="B285" s="38" t="s">
        <v>623</v>
      </c>
      <c r="E285" s="38" t="s">
        <v>623</v>
      </c>
      <c r="F285" s="120" t="s">
        <v>171</v>
      </c>
      <c r="G285" s="118" t="s">
        <v>630</v>
      </c>
      <c r="H285" s="38">
        <v>300</v>
      </c>
      <c r="I285" s="38">
        <v>300</v>
      </c>
      <c r="J285" s="97">
        <v>300</v>
      </c>
      <c r="K285" s="97">
        <v>5.7</v>
      </c>
      <c r="L285" s="97">
        <v>5.7</v>
      </c>
      <c r="M285" s="38">
        <v>3.3</v>
      </c>
      <c r="N285" s="38">
        <v>0</v>
      </c>
      <c r="O285" s="38">
        <v>0</v>
      </c>
      <c r="P285" s="163">
        <v>5189.4480047248417</v>
      </c>
      <c r="Q285" s="39">
        <f t="shared" si="143"/>
        <v>4</v>
      </c>
      <c r="R285" s="40">
        <f t="shared" si="121"/>
        <v>1</v>
      </c>
      <c r="S285" s="40">
        <f t="shared" si="122"/>
        <v>1</v>
      </c>
      <c r="T285" s="120" t="s">
        <v>208</v>
      </c>
      <c r="W285" s="118">
        <v>1</v>
      </c>
      <c r="X285" s="38">
        <v>0</v>
      </c>
      <c r="Y285" s="38">
        <v>0</v>
      </c>
      <c r="Z285" s="94">
        <v>408.08619710394271</v>
      </c>
      <c r="AA285" s="125">
        <v>0</v>
      </c>
      <c r="AB285" s="125">
        <v>0</v>
      </c>
      <c r="AE285" s="38">
        <v>20</v>
      </c>
      <c r="AF285" s="138">
        <v>355</v>
      </c>
      <c r="AG285" s="124">
        <v>210000</v>
      </c>
      <c r="AH285" s="94">
        <v>1.4395</v>
      </c>
      <c r="AI285" s="97">
        <v>11.925633432516623</v>
      </c>
      <c r="AJ285" s="97">
        <v>2.9814083581291553</v>
      </c>
      <c r="AK285" s="125">
        <v>1.9448000000000001</v>
      </c>
      <c r="AL285" s="121">
        <v>0.57989073631813981</v>
      </c>
      <c r="AM285" s="114">
        <v>0.93465244226250221</v>
      </c>
      <c r="AN285" s="118">
        <f t="shared" si="144"/>
        <v>0.54199629294515006</v>
      </c>
      <c r="AO285" s="114">
        <v>0.51130565892707658</v>
      </c>
      <c r="AP285" s="177">
        <v>1.5053478981373021</v>
      </c>
      <c r="AQ285" s="173">
        <v>0.5</v>
      </c>
      <c r="AR285" s="94">
        <v>1</v>
      </c>
      <c r="AT285" s="97">
        <v>1</v>
      </c>
      <c r="AU285" s="38">
        <v>1</v>
      </c>
      <c r="AW285" s="38">
        <v>1</v>
      </c>
      <c r="BA285" s="38">
        <f t="shared" si="123"/>
        <v>1.5053478981373021</v>
      </c>
      <c r="BB285" s="79"/>
      <c r="BC285" s="94">
        <v>1</v>
      </c>
      <c r="BD285" s="94"/>
      <c r="BE285" s="97">
        <v>1</v>
      </c>
      <c r="BF285" s="38">
        <v>1</v>
      </c>
      <c r="BG285" s="40">
        <f t="shared" si="124"/>
        <v>1</v>
      </c>
      <c r="BH285" s="94"/>
      <c r="BI285" s="94"/>
      <c r="BJ285" s="94"/>
      <c r="BK285" s="40">
        <f t="shared" si="125"/>
        <v>1</v>
      </c>
      <c r="BL285" s="73"/>
      <c r="BM285" s="94">
        <v>1</v>
      </c>
      <c r="BO285" s="97">
        <v>1</v>
      </c>
      <c r="BP285" s="38">
        <v>1</v>
      </c>
      <c r="BQ285" s="40">
        <f t="shared" si="126"/>
        <v>1</v>
      </c>
      <c r="BR285" s="94">
        <v>1</v>
      </c>
      <c r="BS285" s="94">
        <v>1</v>
      </c>
      <c r="BT285" s="94">
        <v>1</v>
      </c>
      <c r="BU285" s="40">
        <f t="shared" si="127"/>
        <v>1</v>
      </c>
      <c r="BV285" s="82">
        <v>1</v>
      </c>
      <c r="BW285" s="94">
        <v>1</v>
      </c>
      <c r="BX285" s="48"/>
      <c r="BY285" s="97">
        <v>1</v>
      </c>
      <c r="BZ285" s="48">
        <v>1</v>
      </c>
      <c r="CA285" s="40">
        <f t="shared" si="128"/>
        <v>1</v>
      </c>
      <c r="CB285" s="94">
        <v>1</v>
      </c>
      <c r="CC285" s="94">
        <v>1</v>
      </c>
      <c r="CD285" s="94">
        <v>1</v>
      </c>
      <c r="CE285" s="40">
        <f t="shared" si="129"/>
        <v>1</v>
      </c>
      <c r="CF285" s="73"/>
      <c r="CG285" s="41">
        <f t="shared" si="130"/>
        <v>4372.38</v>
      </c>
      <c r="CH285" s="41">
        <f t="shared" si="131"/>
        <v>80673246.275399923</v>
      </c>
      <c r="CI285" s="41">
        <f t="shared" si="132"/>
        <v>25650864.284850001</v>
      </c>
      <c r="CJ285" s="41">
        <f t="shared" si="133"/>
        <v>537821.64183599944</v>
      </c>
      <c r="CK285" s="41">
        <f t="shared" si="134"/>
        <v>171005.761899</v>
      </c>
      <c r="CL285" s="68">
        <f t="shared" si="135"/>
        <v>571967.21699999995</v>
      </c>
      <c r="CM285" s="41">
        <f t="shared" si="136"/>
        <v>257285.71350000001</v>
      </c>
      <c r="CN285" s="41" t="str">
        <f t="shared" si="145"/>
        <v/>
      </c>
      <c r="CO285" s="39">
        <f t="shared" si="137"/>
        <v>555402592125</v>
      </c>
      <c r="CP285" s="78">
        <f t="shared" si="138"/>
        <v>0.51130565892707658</v>
      </c>
      <c r="CQ285" s="38">
        <f t="shared" si="139"/>
        <v>0</v>
      </c>
      <c r="CR285" s="38">
        <f t="shared" si="140"/>
        <v>0</v>
      </c>
      <c r="CT285" s="38">
        <f t="shared" si="141"/>
        <v>0</v>
      </c>
      <c r="CU285" s="38">
        <f t="shared" si="142"/>
        <v>355</v>
      </c>
      <c r="CV285" s="118">
        <f t="shared" si="146"/>
        <v>1.7272727272727273</v>
      </c>
      <c r="CW285" s="118">
        <f t="shared" si="147"/>
        <v>1.2396694214876036</v>
      </c>
      <c r="CZ285" s="118">
        <f t="shared" si="148"/>
        <v>0.94337482669613137</v>
      </c>
      <c r="DE285" s="125">
        <f t="shared" si="149"/>
        <v>0.57989073631813981</v>
      </c>
    </row>
    <row r="286" spans="1:109" s="38" customFormat="1" x14ac:dyDescent="0.25">
      <c r="A286" s="38">
        <v>283</v>
      </c>
      <c r="B286" s="38" t="s">
        <v>624</v>
      </c>
      <c r="E286" s="38" t="s">
        <v>624</v>
      </c>
      <c r="F286" s="120" t="s">
        <v>171</v>
      </c>
      <c r="G286" s="118" t="s">
        <v>630</v>
      </c>
      <c r="H286" s="38">
        <v>300</v>
      </c>
      <c r="I286" s="38">
        <v>300</v>
      </c>
      <c r="J286" s="97">
        <v>300</v>
      </c>
      <c r="K286" s="97">
        <v>5.7</v>
      </c>
      <c r="L286" s="97">
        <v>5.7</v>
      </c>
      <c r="M286" s="38">
        <v>3.3</v>
      </c>
      <c r="N286" s="38">
        <v>0</v>
      </c>
      <c r="O286" s="38">
        <v>0</v>
      </c>
      <c r="P286" s="163">
        <v>7784.1720070872634</v>
      </c>
      <c r="Q286" s="39">
        <f t="shared" si="143"/>
        <v>4</v>
      </c>
      <c r="R286" s="40">
        <f t="shared" si="121"/>
        <v>1</v>
      </c>
      <c r="S286" s="40">
        <f t="shared" si="122"/>
        <v>1</v>
      </c>
      <c r="T286" s="120" t="s">
        <v>208</v>
      </c>
      <c r="W286" s="118">
        <v>1</v>
      </c>
      <c r="X286" s="38">
        <v>0</v>
      </c>
      <c r="Y286" s="38">
        <v>0</v>
      </c>
      <c r="Z286" s="94">
        <v>365.20675256576629</v>
      </c>
      <c r="AA286" s="125">
        <v>0</v>
      </c>
      <c r="AB286" s="125">
        <v>0</v>
      </c>
      <c r="AE286" s="38">
        <v>20</v>
      </c>
      <c r="AF286" s="138">
        <v>355</v>
      </c>
      <c r="AG286" s="124">
        <v>210000</v>
      </c>
      <c r="AH286" s="94">
        <v>1.4395</v>
      </c>
      <c r="AI286" s="97">
        <v>6.0031927611909834</v>
      </c>
      <c r="AJ286" s="97">
        <v>3.3767959281699285</v>
      </c>
      <c r="AK286" s="125">
        <v>1.8244499999999999</v>
      </c>
      <c r="AL286" s="121">
        <v>0.57989073631813981</v>
      </c>
      <c r="AM286" s="114">
        <v>0.74023901546435023</v>
      </c>
      <c r="AN286" s="118">
        <f t="shared" si="144"/>
        <v>0.42925774772903691</v>
      </c>
      <c r="AO286" s="114">
        <v>0.42926404391524042</v>
      </c>
      <c r="AP286" s="177">
        <v>1.5053478981373021</v>
      </c>
      <c r="AQ286" s="173">
        <v>0.75</v>
      </c>
      <c r="AR286" s="94">
        <v>1</v>
      </c>
      <c r="AT286" s="97">
        <v>1</v>
      </c>
      <c r="AU286" s="38">
        <v>1</v>
      </c>
      <c r="AW286" s="38">
        <v>1</v>
      </c>
      <c r="BA286" s="38">
        <f t="shared" si="123"/>
        <v>1.5053478981373021</v>
      </c>
      <c r="BB286" s="79"/>
      <c r="BC286" s="94">
        <v>1</v>
      </c>
      <c r="BD286" s="94"/>
      <c r="BE286" s="97">
        <v>1</v>
      </c>
      <c r="BF286" s="38">
        <v>1</v>
      </c>
      <c r="BG286" s="40">
        <f t="shared" si="124"/>
        <v>1</v>
      </c>
      <c r="BH286" s="94"/>
      <c r="BI286" s="94"/>
      <c r="BJ286" s="94"/>
      <c r="BK286" s="40">
        <f t="shared" si="125"/>
        <v>1</v>
      </c>
      <c r="BL286" s="73"/>
      <c r="BM286" s="94">
        <v>1</v>
      </c>
      <c r="BO286" s="97">
        <v>1</v>
      </c>
      <c r="BP286" s="38">
        <v>1</v>
      </c>
      <c r="BQ286" s="40">
        <f t="shared" si="126"/>
        <v>1</v>
      </c>
      <c r="BR286" s="94">
        <v>1</v>
      </c>
      <c r="BS286" s="94">
        <v>1</v>
      </c>
      <c r="BT286" s="94">
        <v>1</v>
      </c>
      <c r="BU286" s="40">
        <f t="shared" si="127"/>
        <v>1</v>
      </c>
      <c r="BV286" s="82">
        <v>1</v>
      </c>
      <c r="BW286" s="94">
        <v>1</v>
      </c>
      <c r="BX286" s="48"/>
      <c r="BY286" s="97">
        <v>1</v>
      </c>
      <c r="BZ286" s="48">
        <v>1</v>
      </c>
      <c r="CA286" s="40">
        <f t="shared" si="128"/>
        <v>1</v>
      </c>
      <c r="CB286" s="94">
        <v>1</v>
      </c>
      <c r="CC286" s="94">
        <v>1</v>
      </c>
      <c r="CD286" s="94">
        <v>1</v>
      </c>
      <c r="CE286" s="40">
        <f t="shared" si="129"/>
        <v>1</v>
      </c>
      <c r="CF286" s="73"/>
      <c r="CG286" s="41">
        <f t="shared" si="130"/>
        <v>4372.38</v>
      </c>
      <c r="CH286" s="41">
        <f t="shared" si="131"/>
        <v>80673246.275399923</v>
      </c>
      <c r="CI286" s="41">
        <f t="shared" si="132"/>
        <v>25650864.284850001</v>
      </c>
      <c r="CJ286" s="41">
        <f t="shared" si="133"/>
        <v>537821.64183599944</v>
      </c>
      <c r="CK286" s="41">
        <f t="shared" si="134"/>
        <v>171005.761899</v>
      </c>
      <c r="CL286" s="68">
        <f t="shared" si="135"/>
        <v>571967.21699999995</v>
      </c>
      <c r="CM286" s="41">
        <f t="shared" si="136"/>
        <v>257285.71350000001</v>
      </c>
      <c r="CN286" s="41" t="str">
        <f t="shared" si="145"/>
        <v/>
      </c>
      <c r="CO286" s="39">
        <f t="shared" si="137"/>
        <v>555402592125</v>
      </c>
      <c r="CP286" s="78">
        <f t="shared" si="138"/>
        <v>0.42926404391524042</v>
      </c>
      <c r="CQ286" s="38">
        <f t="shared" si="139"/>
        <v>0</v>
      </c>
      <c r="CR286" s="38">
        <f t="shared" si="140"/>
        <v>0</v>
      </c>
      <c r="CT286" s="38">
        <f t="shared" si="141"/>
        <v>0</v>
      </c>
      <c r="CU286" s="38">
        <f t="shared" si="142"/>
        <v>355</v>
      </c>
      <c r="CV286" s="118">
        <f t="shared" si="146"/>
        <v>1.7272727272727273</v>
      </c>
      <c r="CW286" s="118">
        <f t="shared" si="147"/>
        <v>1.2396694214876036</v>
      </c>
      <c r="CZ286" s="118">
        <f t="shared" si="148"/>
        <v>1.0000146676122605</v>
      </c>
      <c r="DE286" s="125">
        <f t="shared" si="149"/>
        <v>0.57989073631813981</v>
      </c>
    </row>
    <row r="287" spans="1:109" s="38" customFormat="1" x14ac:dyDescent="0.25">
      <c r="A287" s="38">
        <v>284</v>
      </c>
      <c r="B287" s="38" t="s">
        <v>625</v>
      </c>
      <c r="E287" s="38" t="s">
        <v>625</v>
      </c>
      <c r="F287" s="120" t="s">
        <v>171</v>
      </c>
      <c r="G287" s="118" t="s">
        <v>630</v>
      </c>
      <c r="H287" s="38">
        <v>300</v>
      </c>
      <c r="I287" s="38">
        <v>300</v>
      </c>
      <c r="J287" s="97">
        <v>300</v>
      </c>
      <c r="K287" s="97">
        <v>5.7</v>
      </c>
      <c r="L287" s="97">
        <v>5.7</v>
      </c>
      <c r="M287" s="38">
        <v>3.3</v>
      </c>
      <c r="N287" s="38">
        <v>0</v>
      </c>
      <c r="O287" s="38">
        <v>0</v>
      </c>
      <c r="P287" s="163">
        <v>10378.896009449683</v>
      </c>
      <c r="Q287" s="39">
        <f t="shared" si="143"/>
        <v>4</v>
      </c>
      <c r="R287" s="40">
        <f t="shared" si="121"/>
        <v>1</v>
      </c>
      <c r="S287" s="40">
        <f t="shared" si="122"/>
        <v>1</v>
      </c>
      <c r="T287" s="120" t="s">
        <v>208</v>
      </c>
      <c r="W287" s="118">
        <v>1</v>
      </c>
      <c r="X287" s="38">
        <v>0</v>
      </c>
      <c r="Y287" s="38">
        <v>0</v>
      </c>
      <c r="Z287" s="94">
        <v>317.90049554347894</v>
      </c>
      <c r="AA287" s="125">
        <v>0</v>
      </c>
      <c r="AB287" s="125">
        <v>0</v>
      </c>
      <c r="AE287" s="38">
        <v>20</v>
      </c>
      <c r="AF287" s="138">
        <v>355</v>
      </c>
      <c r="AG287" s="124">
        <v>210000</v>
      </c>
      <c r="AH287" s="94">
        <v>1.4395</v>
      </c>
      <c r="AI287" s="97">
        <v>3.9559304461454827</v>
      </c>
      <c r="AJ287" s="97">
        <v>3.9559304461454823</v>
      </c>
      <c r="AK287" s="125">
        <v>1.73878</v>
      </c>
      <c r="AL287" s="121">
        <v>0.57989073631813981</v>
      </c>
      <c r="AM287" s="114">
        <v>0.64524468622447506</v>
      </c>
      <c r="AN287" s="118">
        <f t="shared" si="144"/>
        <v>0.37417141620007793</v>
      </c>
      <c r="AO287" s="114">
        <v>0.35611444390204494</v>
      </c>
      <c r="AP287" s="177">
        <v>1.5053478981373021</v>
      </c>
      <c r="AQ287" s="173">
        <v>1</v>
      </c>
      <c r="AR287" s="94">
        <v>1</v>
      </c>
      <c r="AT287" s="97">
        <v>1</v>
      </c>
      <c r="AU287" s="38">
        <v>1</v>
      </c>
      <c r="AW287" s="38">
        <v>1</v>
      </c>
      <c r="BA287" s="38">
        <f t="shared" si="123"/>
        <v>1.5053478981373021</v>
      </c>
      <c r="BB287" s="79"/>
      <c r="BC287" s="94">
        <v>1</v>
      </c>
      <c r="BD287" s="94"/>
      <c r="BE287" s="97">
        <v>1</v>
      </c>
      <c r="BF287" s="38">
        <v>1</v>
      </c>
      <c r="BG287" s="40">
        <f t="shared" si="124"/>
        <v>1</v>
      </c>
      <c r="BH287" s="94"/>
      <c r="BI287" s="94"/>
      <c r="BJ287" s="94"/>
      <c r="BK287" s="40">
        <f t="shared" si="125"/>
        <v>1</v>
      </c>
      <c r="BL287" s="73"/>
      <c r="BM287" s="94">
        <v>1</v>
      </c>
      <c r="BO287" s="97">
        <v>1</v>
      </c>
      <c r="BP287" s="38">
        <v>1</v>
      </c>
      <c r="BQ287" s="40">
        <f t="shared" si="126"/>
        <v>1</v>
      </c>
      <c r="BR287" s="94">
        <v>1</v>
      </c>
      <c r="BS287" s="94">
        <v>1</v>
      </c>
      <c r="BT287" s="94">
        <v>1</v>
      </c>
      <c r="BU287" s="40">
        <f t="shared" si="127"/>
        <v>1</v>
      </c>
      <c r="BV287" s="82">
        <v>1</v>
      </c>
      <c r="BW287" s="94">
        <v>1</v>
      </c>
      <c r="BX287" s="48"/>
      <c r="BY287" s="97">
        <v>1</v>
      </c>
      <c r="BZ287" s="48">
        <v>1</v>
      </c>
      <c r="CA287" s="40">
        <f t="shared" si="128"/>
        <v>1</v>
      </c>
      <c r="CB287" s="94">
        <v>1</v>
      </c>
      <c r="CC287" s="94">
        <v>1</v>
      </c>
      <c r="CD287" s="94">
        <v>1</v>
      </c>
      <c r="CE287" s="40">
        <f t="shared" si="129"/>
        <v>1</v>
      </c>
      <c r="CF287" s="73"/>
      <c r="CG287" s="41">
        <f t="shared" si="130"/>
        <v>4372.38</v>
      </c>
      <c r="CH287" s="41">
        <f t="shared" si="131"/>
        <v>80673246.275399923</v>
      </c>
      <c r="CI287" s="41">
        <f t="shared" si="132"/>
        <v>25650864.284850001</v>
      </c>
      <c r="CJ287" s="41">
        <f t="shared" si="133"/>
        <v>537821.64183599944</v>
      </c>
      <c r="CK287" s="41">
        <f t="shared" si="134"/>
        <v>171005.761899</v>
      </c>
      <c r="CL287" s="68">
        <f t="shared" si="135"/>
        <v>571967.21699999995</v>
      </c>
      <c r="CM287" s="41">
        <f t="shared" si="136"/>
        <v>257285.71350000001</v>
      </c>
      <c r="CN287" s="41" t="str">
        <f t="shared" si="145"/>
        <v/>
      </c>
      <c r="CO287" s="39">
        <f t="shared" si="137"/>
        <v>555402592125</v>
      </c>
      <c r="CP287" s="78">
        <f t="shared" si="138"/>
        <v>0.35611444390204489</v>
      </c>
      <c r="CQ287" s="38">
        <f t="shared" si="139"/>
        <v>0</v>
      </c>
      <c r="CR287" s="38">
        <f t="shared" si="140"/>
        <v>0</v>
      </c>
      <c r="CT287" s="38">
        <f t="shared" si="141"/>
        <v>0</v>
      </c>
      <c r="CU287" s="38">
        <f t="shared" si="142"/>
        <v>355</v>
      </c>
      <c r="CV287" s="118">
        <f t="shared" si="146"/>
        <v>1.7272727272727273</v>
      </c>
      <c r="CW287" s="118">
        <f t="shared" si="147"/>
        <v>1.2396694214876036</v>
      </c>
      <c r="CZ287" s="118">
        <f t="shared" si="148"/>
        <v>0.95174144385102488</v>
      </c>
      <c r="DE287" s="125">
        <f t="shared" si="149"/>
        <v>0.57989073631813981</v>
      </c>
    </row>
    <row r="288" spans="1:109" s="38" customFormat="1" x14ac:dyDescent="0.25">
      <c r="A288" s="38">
        <v>285</v>
      </c>
      <c r="B288" s="38" t="s">
        <v>626</v>
      </c>
      <c r="E288" s="38" t="s">
        <v>626</v>
      </c>
      <c r="F288" s="120" t="s">
        <v>171</v>
      </c>
      <c r="G288" s="118" t="s">
        <v>630</v>
      </c>
      <c r="H288" s="38">
        <v>300</v>
      </c>
      <c r="I288" s="38">
        <v>300</v>
      </c>
      <c r="J288" s="97">
        <v>300</v>
      </c>
      <c r="K288" s="97">
        <v>5.7</v>
      </c>
      <c r="L288" s="97">
        <v>5.7</v>
      </c>
      <c r="M288" s="38">
        <v>3.3</v>
      </c>
      <c r="N288" s="38">
        <v>0</v>
      </c>
      <c r="O288" s="38">
        <v>0</v>
      </c>
      <c r="P288" s="163">
        <v>13803.931692568081</v>
      </c>
      <c r="Q288" s="39">
        <f t="shared" si="143"/>
        <v>4</v>
      </c>
      <c r="R288" s="40">
        <f t="shared" si="121"/>
        <v>1</v>
      </c>
      <c r="S288" s="40">
        <f t="shared" si="122"/>
        <v>1</v>
      </c>
      <c r="T288" s="120" t="s">
        <v>208</v>
      </c>
      <c r="W288" s="118">
        <v>1</v>
      </c>
      <c r="X288" s="38">
        <v>0</v>
      </c>
      <c r="Y288" s="38">
        <v>0</v>
      </c>
      <c r="Z288" s="94">
        <v>253.11241508283547</v>
      </c>
      <c r="AA288" s="125">
        <v>0</v>
      </c>
      <c r="AB288" s="125">
        <v>0</v>
      </c>
      <c r="AE288" s="38">
        <v>20</v>
      </c>
      <c r="AF288" s="138">
        <v>355</v>
      </c>
      <c r="AG288" s="124">
        <v>210000</v>
      </c>
      <c r="AH288" s="94">
        <v>1.4395</v>
      </c>
      <c r="AI288" s="97">
        <v>2.8906194661240843</v>
      </c>
      <c r="AJ288" s="97">
        <v>5.1132167736268945</v>
      </c>
      <c r="AK288" s="125">
        <v>1.68215</v>
      </c>
      <c r="AL288" s="121">
        <v>0.57989073631813981</v>
      </c>
      <c r="AM288" s="114">
        <v>0.47860450346298195</v>
      </c>
      <c r="AN288" s="118">
        <f t="shared" si="144"/>
        <v>0.27753831791832628</v>
      </c>
      <c r="AO288" s="114">
        <v>0.27430385773822069</v>
      </c>
      <c r="AP288" s="177">
        <v>1.5053478981373021</v>
      </c>
      <c r="AQ288" s="173">
        <v>1.33</v>
      </c>
      <c r="AR288" s="94">
        <v>1</v>
      </c>
      <c r="AT288" s="97">
        <v>1</v>
      </c>
      <c r="AU288" s="38">
        <v>1</v>
      </c>
      <c r="AW288" s="38">
        <v>1</v>
      </c>
      <c r="BA288" s="38">
        <f t="shared" si="123"/>
        <v>1.5053478981373021</v>
      </c>
      <c r="BB288" s="79"/>
      <c r="BC288" s="94">
        <v>1</v>
      </c>
      <c r="BD288" s="94"/>
      <c r="BE288" s="97">
        <v>1</v>
      </c>
      <c r="BF288" s="38">
        <v>1</v>
      </c>
      <c r="BG288" s="40">
        <f t="shared" si="124"/>
        <v>1</v>
      </c>
      <c r="BH288" s="94"/>
      <c r="BI288" s="94"/>
      <c r="BJ288" s="94"/>
      <c r="BK288" s="40">
        <f t="shared" si="125"/>
        <v>1</v>
      </c>
      <c r="BL288" s="73"/>
      <c r="BM288" s="94">
        <v>1</v>
      </c>
      <c r="BO288" s="97">
        <v>1</v>
      </c>
      <c r="BP288" s="38">
        <v>1</v>
      </c>
      <c r="BQ288" s="40">
        <f t="shared" si="126"/>
        <v>1</v>
      </c>
      <c r="BR288" s="94">
        <v>1</v>
      </c>
      <c r="BS288" s="94">
        <v>1</v>
      </c>
      <c r="BT288" s="94">
        <v>1</v>
      </c>
      <c r="BU288" s="40">
        <f t="shared" si="127"/>
        <v>1</v>
      </c>
      <c r="BV288" s="82">
        <v>1</v>
      </c>
      <c r="BW288" s="94">
        <v>1</v>
      </c>
      <c r="BX288" s="48"/>
      <c r="BY288" s="97">
        <v>1</v>
      </c>
      <c r="BZ288" s="48">
        <v>1</v>
      </c>
      <c r="CA288" s="40">
        <f t="shared" si="128"/>
        <v>1</v>
      </c>
      <c r="CB288" s="94">
        <v>1</v>
      </c>
      <c r="CC288" s="94">
        <v>1</v>
      </c>
      <c r="CD288" s="94">
        <v>1</v>
      </c>
      <c r="CE288" s="40">
        <f t="shared" si="129"/>
        <v>1</v>
      </c>
      <c r="CF288" s="73"/>
      <c r="CG288" s="41">
        <f t="shared" si="130"/>
        <v>4372.38</v>
      </c>
      <c r="CH288" s="41">
        <f t="shared" si="131"/>
        <v>80673246.275399923</v>
      </c>
      <c r="CI288" s="41">
        <f t="shared" si="132"/>
        <v>25650864.284850001</v>
      </c>
      <c r="CJ288" s="41">
        <f t="shared" si="133"/>
        <v>537821.64183599944</v>
      </c>
      <c r="CK288" s="41">
        <f t="shared" si="134"/>
        <v>171005.761899</v>
      </c>
      <c r="CL288" s="68">
        <f t="shared" si="135"/>
        <v>571967.21699999995</v>
      </c>
      <c r="CM288" s="41">
        <f t="shared" si="136"/>
        <v>257285.71350000001</v>
      </c>
      <c r="CN288" s="41" t="str">
        <f t="shared" si="145"/>
        <v/>
      </c>
      <c r="CO288" s="39">
        <f t="shared" si="137"/>
        <v>555402592125</v>
      </c>
      <c r="CP288" s="78">
        <f t="shared" si="138"/>
        <v>0.27430385773822064</v>
      </c>
      <c r="CQ288" s="38">
        <f t="shared" si="139"/>
        <v>0</v>
      </c>
      <c r="CR288" s="38">
        <f t="shared" si="140"/>
        <v>0</v>
      </c>
      <c r="CT288" s="38">
        <f t="shared" si="141"/>
        <v>0</v>
      </c>
      <c r="CU288" s="38">
        <f t="shared" si="142"/>
        <v>355</v>
      </c>
      <c r="CV288" s="118">
        <f t="shared" si="146"/>
        <v>1.7272727272727273</v>
      </c>
      <c r="CW288" s="118">
        <f t="shared" si="147"/>
        <v>1.2396694214876036</v>
      </c>
      <c r="CZ288" s="118">
        <f t="shared" si="148"/>
        <v>0.98834589686798702</v>
      </c>
      <c r="DE288" s="125">
        <f t="shared" si="149"/>
        <v>0.57989073631813981</v>
      </c>
    </row>
    <row r="289" spans="1:109" s="38" customFormat="1" x14ac:dyDescent="0.25">
      <c r="A289" s="38">
        <v>286</v>
      </c>
      <c r="B289" s="38" t="s">
        <v>627</v>
      </c>
      <c r="E289" s="38" t="s">
        <v>627</v>
      </c>
      <c r="F289" s="120" t="s">
        <v>171</v>
      </c>
      <c r="G289" s="118" t="s">
        <v>630</v>
      </c>
      <c r="H289" s="38">
        <v>300</v>
      </c>
      <c r="I289" s="38">
        <v>300</v>
      </c>
      <c r="J289" s="97">
        <v>300</v>
      </c>
      <c r="K289" s="97">
        <v>5.7</v>
      </c>
      <c r="L289" s="97">
        <v>5.7</v>
      </c>
      <c r="M289" s="38">
        <v>3.3</v>
      </c>
      <c r="N289" s="38">
        <v>0</v>
      </c>
      <c r="O289" s="38">
        <v>0</v>
      </c>
      <c r="P289" s="163">
        <v>17332.75633578097</v>
      </c>
      <c r="Q289" s="39">
        <f t="shared" si="143"/>
        <v>4</v>
      </c>
      <c r="R289" s="40">
        <f t="shared" si="121"/>
        <v>1</v>
      </c>
      <c r="S289" s="40">
        <f t="shared" si="122"/>
        <v>1</v>
      </c>
      <c r="T289" s="120" t="s">
        <v>208</v>
      </c>
      <c r="W289" s="118">
        <v>1</v>
      </c>
      <c r="X289" s="38">
        <v>0</v>
      </c>
      <c r="Y289" s="38">
        <v>0</v>
      </c>
      <c r="Z289" s="94">
        <v>194.46108271935739</v>
      </c>
      <c r="AA289" s="125">
        <v>0</v>
      </c>
      <c r="AB289" s="125">
        <v>0</v>
      </c>
      <c r="AE289" s="38">
        <v>20</v>
      </c>
      <c r="AF289" s="138">
        <v>355</v>
      </c>
      <c r="AG289" s="124">
        <v>210000</v>
      </c>
      <c r="AH289" s="94">
        <v>1.4395</v>
      </c>
      <c r="AI289" s="97">
        <v>2.4402734123728722</v>
      </c>
      <c r="AJ289" s="97">
        <v>6.805678519766702</v>
      </c>
      <c r="AK289" s="125">
        <v>1.6514800000000001</v>
      </c>
      <c r="AL289" s="121">
        <v>0.57989073631813981</v>
      </c>
      <c r="AM289" s="114">
        <v>0.32406277938969347</v>
      </c>
      <c r="AN289" s="118">
        <f t="shared" si="144"/>
        <v>0.18792100375359225</v>
      </c>
      <c r="AO289" s="114">
        <v>0.20689965473367058</v>
      </c>
      <c r="AP289" s="177">
        <v>1.5053478981373021</v>
      </c>
      <c r="AQ289" s="173">
        <v>1.67</v>
      </c>
      <c r="AR289" s="94">
        <v>1</v>
      </c>
      <c r="AT289" s="97">
        <v>1</v>
      </c>
      <c r="AU289" s="38">
        <v>1</v>
      </c>
      <c r="AW289" s="38">
        <v>1</v>
      </c>
      <c r="BA289" s="38">
        <f t="shared" si="123"/>
        <v>1.5053478981373021</v>
      </c>
      <c r="BB289" s="79"/>
      <c r="BC289" s="94">
        <v>1</v>
      </c>
      <c r="BD289" s="94"/>
      <c r="BE289" s="97">
        <v>1</v>
      </c>
      <c r="BF289" s="38">
        <v>1</v>
      </c>
      <c r="BG289" s="40">
        <f t="shared" si="124"/>
        <v>1</v>
      </c>
      <c r="BH289" s="94"/>
      <c r="BI289" s="94"/>
      <c r="BJ289" s="94"/>
      <c r="BK289" s="40">
        <f t="shared" si="125"/>
        <v>1</v>
      </c>
      <c r="BL289" s="73"/>
      <c r="BM289" s="94">
        <v>1</v>
      </c>
      <c r="BO289" s="97">
        <v>1</v>
      </c>
      <c r="BP289" s="38">
        <v>1</v>
      </c>
      <c r="BQ289" s="40">
        <f t="shared" si="126"/>
        <v>1</v>
      </c>
      <c r="BR289" s="94">
        <v>1</v>
      </c>
      <c r="BS289" s="94">
        <v>1</v>
      </c>
      <c r="BT289" s="94">
        <v>1</v>
      </c>
      <c r="BU289" s="40">
        <f t="shared" si="127"/>
        <v>1</v>
      </c>
      <c r="BV289" s="82">
        <v>1</v>
      </c>
      <c r="BW289" s="94">
        <v>1</v>
      </c>
      <c r="BX289" s="48"/>
      <c r="BY289" s="97">
        <v>1</v>
      </c>
      <c r="BZ289" s="48">
        <v>1</v>
      </c>
      <c r="CA289" s="40">
        <f t="shared" si="128"/>
        <v>1</v>
      </c>
      <c r="CB289" s="94">
        <v>1</v>
      </c>
      <c r="CC289" s="94">
        <v>1</v>
      </c>
      <c r="CD289" s="94">
        <v>1</v>
      </c>
      <c r="CE289" s="40">
        <f t="shared" si="129"/>
        <v>1</v>
      </c>
      <c r="CF289" s="73"/>
      <c r="CG289" s="41">
        <f t="shared" si="130"/>
        <v>4372.38</v>
      </c>
      <c r="CH289" s="41">
        <f t="shared" si="131"/>
        <v>80673246.275399923</v>
      </c>
      <c r="CI289" s="41">
        <f t="shared" si="132"/>
        <v>25650864.284850001</v>
      </c>
      <c r="CJ289" s="41">
        <f t="shared" si="133"/>
        <v>537821.64183599944</v>
      </c>
      <c r="CK289" s="41">
        <f t="shared" si="134"/>
        <v>171005.761899</v>
      </c>
      <c r="CL289" s="68">
        <f t="shared" si="135"/>
        <v>571967.21699999995</v>
      </c>
      <c r="CM289" s="41">
        <f t="shared" si="136"/>
        <v>257285.71350000001</v>
      </c>
      <c r="CN289" s="41" t="str">
        <f t="shared" si="145"/>
        <v/>
      </c>
      <c r="CO289" s="39">
        <f t="shared" si="137"/>
        <v>555402592125</v>
      </c>
      <c r="CP289" s="78">
        <f t="shared" si="138"/>
        <v>0.20689965473367058</v>
      </c>
      <c r="CQ289" s="38">
        <f t="shared" si="139"/>
        <v>0</v>
      </c>
      <c r="CR289" s="38">
        <f t="shared" si="140"/>
        <v>0</v>
      </c>
      <c r="CT289" s="38">
        <f t="shared" si="141"/>
        <v>0</v>
      </c>
      <c r="CU289" s="38">
        <f t="shared" si="142"/>
        <v>355</v>
      </c>
      <c r="CV289" s="118">
        <f t="shared" si="146"/>
        <v>1.7272727272727273</v>
      </c>
      <c r="CW289" s="118">
        <f t="shared" si="147"/>
        <v>1.2396694214876036</v>
      </c>
      <c r="CZ289" s="118">
        <f t="shared" si="148"/>
        <v>1.100992707579211</v>
      </c>
      <c r="DE289" s="125">
        <f t="shared" si="149"/>
        <v>0.57989073631813981</v>
      </c>
    </row>
    <row r="290" spans="1:109" s="38" customFormat="1" x14ac:dyDescent="0.25">
      <c r="A290" s="38">
        <v>287</v>
      </c>
      <c r="B290" s="38" t="s">
        <v>628</v>
      </c>
      <c r="E290" s="38" t="s">
        <v>628</v>
      </c>
      <c r="F290" s="120" t="s">
        <v>171</v>
      </c>
      <c r="G290" s="118" t="s">
        <v>630</v>
      </c>
      <c r="H290" s="38">
        <v>300</v>
      </c>
      <c r="I290" s="38">
        <v>300</v>
      </c>
      <c r="J290" s="97">
        <v>300</v>
      </c>
      <c r="K290" s="97">
        <v>5.7</v>
      </c>
      <c r="L290" s="97">
        <v>5.7</v>
      </c>
      <c r="M290" s="38">
        <v>3.3</v>
      </c>
      <c r="N290" s="38">
        <v>0</v>
      </c>
      <c r="O290" s="38">
        <v>0</v>
      </c>
      <c r="P290" s="163">
        <v>20757.792018899367</v>
      </c>
      <c r="Q290" s="39">
        <f t="shared" si="143"/>
        <v>4</v>
      </c>
      <c r="R290" s="40">
        <f t="shared" si="121"/>
        <v>1</v>
      </c>
      <c r="S290" s="40">
        <f t="shared" si="122"/>
        <v>1</v>
      </c>
      <c r="T290" s="120" t="s">
        <v>208</v>
      </c>
      <c r="W290" s="118">
        <v>1</v>
      </c>
      <c r="X290" s="38">
        <v>0</v>
      </c>
      <c r="Y290" s="38">
        <v>0</v>
      </c>
      <c r="Z290" s="94">
        <v>150.77544042041117</v>
      </c>
      <c r="AA290" s="125">
        <v>0</v>
      </c>
      <c r="AB290" s="125">
        <v>0</v>
      </c>
      <c r="AE290" s="38">
        <v>20</v>
      </c>
      <c r="AF290" s="138">
        <v>355</v>
      </c>
      <c r="AG290" s="124">
        <v>210000</v>
      </c>
      <c r="AH290" s="94">
        <v>1.4395</v>
      </c>
      <c r="AI290" s="97">
        <v>2.2236081305777762</v>
      </c>
      <c r="AJ290" s="97">
        <v>8.8944325223111029</v>
      </c>
      <c r="AK290" s="125">
        <v>1.6196900000000001</v>
      </c>
      <c r="AL290" s="121">
        <v>0.57989073631813981</v>
      </c>
      <c r="AM290" s="114">
        <v>0.22483118510972766</v>
      </c>
      <c r="AN290" s="118">
        <f t="shared" si="144"/>
        <v>0.13037752148055998</v>
      </c>
      <c r="AO290" s="114">
        <v>0.15733170692323223</v>
      </c>
      <c r="AP290" s="177">
        <v>1.5053478981373021</v>
      </c>
      <c r="AQ290" s="173">
        <v>2</v>
      </c>
      <c r="AR290" s="94">
        <v>1</v>
      </c>
      <c r="AT290" s="97">
        <v>1</v>
      </c>
      <c r="AU290" s="38">
        <v>1</v>
      </c>
      <c r="AW290" s="38">
        <v>1</v>
      </c>
      <c r="BA290" s="38">
        <f t="shared" si="123"/>
        <v>1.5053478981373021</v>
      </c>
      <c r="BB290" s="79"/>
      <c r="BC290" s="94">
        <v>1</v>
      </c>
      <c r="BD290" s="94"/>
      <c r="BE290" s="97">
        <v>1</v>
      </c>
      <c r="BF290" s="38">
        <v>1</v>
      </c>
      <c r="BG290" s="40">
        <f t="shared" si="124"/>
        <v>1</v>
      </c>
      <c r="BH290" s="94"/>
      <c r="BI290" s="94"/>
      <c r="BJ290" s="94"/>
      <c r="BK290" s="40">
        <f t="shared" si="125"/>
        <v>1</v>
      </c>
      <c r="BL290" s="73"/>
      <c r="BM290" s="94">
        <v>1</v>
      </c>
      <c r="BO290" s="97">
        <v>1</v>
      </c>
      <c r="BP290" s="38">
        <v>1</v>
      </c>
      <c r="BQ290" s="40">
        <f t="shared" si="126"/>
        <v>1</v>
      </c>
      <c r="BR290" s="94">
        <v>1</v>
      </c>
      <c r="BS290" s="94">
        <v>1</v>
      </c>
      <c r="BT290" s="94">
        <v>1</v>
      </c>
      <c r="BU290" s="40">
        <f t="shared" si="127"/>
        <v>1</v>
      </c>
      <c r="BV290" s="82">
        <v>1</v>
      </c>
      <c r="BW290" s="94">
        <v>1</v>
      </c>
      <c r="BX290" s="48"/>
      <c r="BY290" s="97">
        <v>1</v>
      </c>
      <c r="BZ290" s="48">
        <v>1</v>
      </c>
      <c r="CA290" s="40">
        <f t="shared" si="128"/>
        <v>1</v>
      </c>
      <c r="CB290" s="94">
        <v>1</v>
      </c>
      <c r="CC290" s="94">
        <v>1</v>
      </c>
      <c r="CD290" s="94">
        <v>1</v>
      </c>
      <c r="CE290" s="40">
        <f t="shared" si="129"/>
        <v>1</v>
      </c>
      <c r="CF290" s="73"/>
      <c r="CG290" s="41">
        <f t="shared" si="130"/>
        <v>4372.38</v>
      </c>
      <c r="CH290" s="41">
        <f t="shared" si="131"/>
        <v>80673246.275399923</v>
      </c>
      <c r="CI290" s="41">
        <f t="shared" si="132"/>
        <v>25650864.284850001</v>
      </c>
      <c r="CJ290" s="41">
        <f t="shared" si="133"/>
        <v>537821.64183599944</v>
      </c>
      <c r="CK290" s="41">
        <f t="shared" si="134"/>
        <v>171005.761899</v>
      </c>
      <c r="CL290" s="68">
        <f t="shared" si="135"/>
        <v>571967.21699999995</v>
      </c>
      <c r="CM290" s="41">
        <f t="shared" si="136"/>
        <v>257285.71350000001</v>
      </c>
      <c r="CN290" s="41" t="str">
        <f t="shared" si="145"/>
        <v/>
      </c>
      <c r="CO290" s="39">
        <f t="shared" si="137"/>
        <v>555402592125</v>
      </c>
      <c r="CP290" s="78">
        <f t="shared" si="138"/>
        <v>0.15733170692323223</v>
      </c>
      <c r="CQ290" s="38">
        <f t="shared" si="139"/>
        <v>0</v>
      </c>
      <c r="CR290" s="38">
        <f t="shared" si="140"/>
        <v>0</v>
      </c>
      <c r="CT290" s="38">
        <f t="shared" si="141"/>
        <v>0</v>
      </c>
      <c r="CU290" s="38">
        <f t="shared" si="142"/>
        <v>355</v>
      </c>
      <c r="CV290" s="118">
        <f t="shared" si="146"/>
        <v>1.7272727272727273</v>
      </c>
      <c r="CW290" s="118">
        <f t="shared" si="147"/>
        <v>1.2396694214876036</v>
      </c>
      <c r="CZ290" s="118">
        <f t="shared" si="148"/>
        <v>1.2067395141170196</v>
      </c>
      <c r="DE290" s="125">
        <f t="shared" si="149"/>
        <v>0.57989073631813981</v>
      </c>
    </row>
    <row r="291" spans="1:109" s="38" customFormat="1" x14ac:dyDescent="0.25">
      <c r="A291" s="38">
        <v>288</v>
      </c>
      <c r="B291" s="38" t="s">
        <v>629</v>
      </c>
      <c r="E291" s="38" t="s">
        <v>629</v>
      </c>
      <c r="F291" s="120" t="s">
        <v>171</v>
      </c>
      <c r="G291" s="118" t="s">
        <v>630</v>
      </c>
      <c r="H291" s="38">
        <v>300</v>
      </c>
      <c r="I291" s="38">
        <v>300</v>
      </c>
      <c r="J291" s="97">
        <v>300</v>
      </c>
      <c r="K291" s="97">
        <v>5.7</v>
      </c>
      <c r="L291" s="97">
        <v>5.7</v>
      </c>
      <c r="M291" s="38">
        <v>3.3</v>
      </c>
      <c r="N291" s="38">
        <v>0</v>
      </c>
      <c r="O291" s="38">
        <v>0</v>
      </c>
      <c r="P291" s="163">
        <v>25947.24002362421</v>
      </c>
      <c r="Q291" s="39">
        <f t="shared" si="143"/>
        <v>4</v>
      </c>
      <c r="R291" s="40">
        <f t="shared" si="121"/>
        <v>1</v>
      </c>
      <c r="S291" s="40">
        <f t="shared" si="122"/>
        <v>1</v>
      </c>
      <c r="T291" s="120" t="s">
        <v>208</v>
      </c>
      <c r="W291" s="118">
        <v>1</v>
      </c>
      <c r="X291" s="38">
        <v>0</v>
      </c>
      <c r="Y291" s="38">
        <v>0</v>
      </c>
      <c r="Z291" s="94">
        <v>105.78625278178698</v>
      </c>
      <c r="AA291" s="125">
        <v>0</v>
      </c>
      <c r="AB291" s="125">
        <v>0</v>
      </c>
      <c r="AE291" s="38">
        <v>20</v>
      </c>
      <c r="AF291" s="138">
        <v>355</v>
      </c>
      <c r="AG291" s="124">
        <v>210000</v>
      </c>
      <c r="AH291" s="94">
        <v>1.4395</v>
      </c>
      <c r="AI291" s="97">
        <v>2.0505012360635688</v>
      </c>
      <c r="AJ291" s="97">
        <v>12.815632725397306</v>
      </c>
      <c r="AK291" s="125">
        <v>1.58378</v>
      </c>
      <c r="AL291" s="121">
        <v>0.57989073631813981</v>
      </c>
      <c r="AM291" s="114">
        <v>0.14331896647601899</v>
      </c>
      <c r="AN291" s="118">
        <f t="shared" si="144"/>
        <v>8.3109340998133455E-2</v>
      </c>
      <c r="AO291" s="114">
        <v>0.1079388622077927</v>
      </c>
      <c r="AP291" s="177">
        <v>1.5053478981373021</v>
      </c>
      <c r="AQ291" s="173">
        <v>2.5</v>
      </c>
      <c r="AR291" s="94">
        <v>1</v>
      </c>
      <c r="AT291" s="97">
        <v>1</v>
      </c>
      <c r="AU291" s="38">
        <v>1</v>
      </c>
      <c r="AW291" s="38">
        <v>1</v>
      </c>
      <c r="BA291" s="38">
        <f t="shared" si="123"/>
        <v>1.5053478981373021</v>
      </c>
      <c r="BB291" s="79"/>
      <c r="BC291" s="94">
        <v>1</v>
      </c>
      <c r="BD291" s="94"/>
      <c r="BE291" s="97">
        <v>1</v>
      </c>
      <c r="BF291" s="38">
        <v>1</v>
      </c>
      <c r="BG291" s="40">
        <f t="shared" si="124"/>
        <v>1</v>
      </c>
      <c r="BH291" s="94"/>
      <c r="BI291" s="94"/>
      <c r="BJ291" s="94"/>
      <c r="BK291" s="40">
        <f t="shared" si="125"/>
        <v>1</v>
      </c>
      <c r="BL291" s="73"/>
      <c r="BM291" s="94">
        <v>1</v>
      </c>
      <c r="BO291" s="97">
        <v>1</v>
      </c>
      <c r="BP291" s="38">
        <v>1</v>
      </c>
      <c r="BQ291" s="40">
        <f t="shared" si="126"/>
        <v>1</v>
      </c>
      <c r="BR291" s="94">
        <v>1</v>
      </c>
      <c r="BS291" s="94">
        <v>1</v>
      </c>
      <c r="BT291" s="94">
        <v>1</v>
      </c>
      <c r="BU291" s="40">
        <f t="shared" si="127"/>
        <v>1</v>
      </c>
      <c r="BV291" s="82">
        <v>1</v>
      </c>
      <c r="BW291" s="94">
        <v>1</v>
      </c>
      <c r="BX291" s="48"/>
      <c r="BY291" s="97">
        <v>1</v>
      </c>
      <c r="BZ291" s="48">
        <v>1</v>
      </c>
      <c r="CA291" s="40">
        <f t="shared" si="128"/>
        <v>1</v>
      </c>
      <c r="CB291" s="94">
        <v>1</v>
      </c>
      <c r="CC291" s="94">
        <v>1</v>
      </c>
      <c r="CD291" s="94">
        <v>1</v>
      </c>
      <c r="CE291" s="40">
        <f t="shared" si="129"/>
        <v>1</v>
      </c>
      <c r="CF291" s="73"/>
      <c r="CG291" s="41">
        <f t="shared" si="130"/>
        <v>4372.38</v>
      </c>
      <c r="CH291" s="41">
        <f t="shared" si="131"/>
        <v>80673246.275399923</v>
      </c>
      <c r="CI291" s="41">
        <f t="shared" si="132"/>
        <v>25650864.284850001</v>
      </c>
      <c r="CJ291" s="41">
        <f t="shared" si="133"/>
        <v>537821.64183599944</v>
      </c>
      <c r="CK291" s="41">
        <f t="shared" si="134"/>
        <v>171005.761899</v>
      </c>
      <c r="CL291" s="68">
        <f t="shared" si="135"/>
        <v>571967.21699999995</v>
      </c>
      <c r="CM291" s="41">
        <f t="shared" si="136"/>
        <v>257285.71350000001</v>
      </c>
      <c r="CN291" s="41" t="str">
        <f t="shared" si="145"/>
        <v/>
      </c>
      <c r="CO291" s="39">
        <f t="shared" si="137"/>
        <v>555402592125</v>
      </c>
      <c r="CP291" s="78">
        <f t="shared" si="138"/>
        <v>0.10793886220779271</v>
      </c>
      <c r="CQ291" s="38">
        <f t="shared" si="139"/>
        <v>0</v>
      </c>
      <c r="CR291" s="38">
        <f t="shared" si="140"/>
        <v>0</v>
      </c>
      <c r="CT291" s="38">
        <f t="shared" si="141"/>
        <v>0</v>
      </c>
      <c r="CU291" s="38">
        <f t="shared" si="142"/>
        <v>355</v>
      </c>
      <c r="CV291" s="118">
        <f t="shared" si="146"/>
        <v>1.7272727272727273</v>
      </c>
      <c r="CW291" s="118">
        <f t="shared" si="147"/>
        <v>1.2396694214876036</v>
      </c>
      <c r="CZ291" s="118">
        <f t="shared" si="148"/>
        <v>1.2987572866233759</v>
      </c>
      <c r="DE291" s="125">
        <f t="shared" si="149"/>
        <v>0.57989073631813981</v>
      </c>
    </row>
    <row r="292" spans="1:109" s="38" customFormat="1" x14ac:dyDescent="0.25">
      <c r="A292" s="38">
        <v>289</v>
      </c>
      <c r="B292" s="38" t="s">
        <v>342</v>
      </c>
      <c r="E292" s="38" t="s">
        <v>342</v>
      </c>
      <c r="F292" s="120" t="s">
        <v>171</v>
      </c>
      <c r="G292" s="38" t="s">
        <v>181</v>
      </c>
      <c r="H292" s="38">
        <v>180</v>
      </c>
      <c r="I292" s="38">
        <v>180</v>
      </c>
      <c r="J292" s="97">
        <v>400</v>
      </c>
      <c r="K292" s="97">
        <v>13.5</v>
      </c>
      <c r="L292" s="97">
        <v>13.5</v>
      </c>
      <c r="M292" s="38">
        <v>35</v>
      </c>
      <c r="N292" s="38">
        <v>0</v>
      </c>
      <c r="O292" s="38">
        <v>0</v>
      </c>
      <c r="P292" s="111">
        <v>2241.4388718652904</v>
      </c>
      <c r="Q292" s="39">
        <f t="shared" si="143"/>
        <v>3</v>
      </c>
      <c r="R292" s="40">
        <f t="shared" si="121"/>
        <v>2.2222222222222223</v>
      </c>
      <c r="S292" s="40">
        <f t="shared" si="122"/>
        <v>1</v>
      </c>
      <c r="T292" s="120" t="s">
        <v>208</v>
      </c>
      <c r="AA292" s="97"/>
      <c r="AE292" s="38">
        <v>20</v>
      </c>
      <c r="AF292" s="38">
        <v>690</v>
      </c>
      <c r="AG292" s="110">
        <v>210000</v>
      </c>
      <c r="AH292" s="94"/>
      <c r="AJ292" s="97"/>
      <c r="AL292" s="39"/>
      <c r="AM292" s="38">
        <v>1.0296490350613596</v>
      </c>
      <c r="AP292" s="39"/>
      <c r="AQ292" s="77">
        <v>0.31021162167392519</v>
      </c>
      <c r="AR292" s="94"/>
      <c r="AT292" s="97"/>
      <c r="BB292" s="79"/>
      <c r="BC292" s="94"/>
      <c r="BD292" s="94"/>
      <c r="BE292" s="97"/>
      <c r="BG292" s="40"/>
      <c r="BH292" s="94"/>
      <c r="BI292" s="94"/>
      <c r="BJ292" s="94"/>
      <c r="BK292" s="40"/>
      <c r="BL292" s="73"/>
      <c r="BM292" s="94"/>
      <c r="BO292" s="97"/>
      <c r="BQ292" s="40"/>
      <c r="BR292" s="94"/>
      <c r="BS292" s="94"/>
      <c r="BT292" s="94"/>
      <c r="BU292" s="40"/>
      <c r="BV292" s="82"/>
      <c r="BW292" s="94"/>
      <c r="BX292" s="48"/>
      <c r="BY292" s="97"/>
      <c r="BZ292" s="48"/>
      <c r="CA292" s="40"/>
      <c r="CB292" s="94"/>
      <c r="CC292" s="94"/>
      <c r="CD292" s="94"/>
      <c r="CE292" s="40"/>
      <c r="CF292" s="73"/>
      <c r="CG292" s="41"/>
      <c r="CH292" s="41"/>
      <c r="CI292" s="41"/>
      <c r="CJ292" s="41"/>
      <c r="CK292" s="41"/>
      <c r="CL292" s="68"/>
      <c r="CM292" s="41"/>
      <c r="CN292" s="41"/>
      <c r="CO292" s="39"/>
      <c r="CP292" s="78"/>
      <c r="CV292" s="118">
        <f t="shared" si="146"/>
        <v>0.8571428571428571</v>
      </c>
      <c r="CW292" s="118">
        <f t="shared" si="147"/>
        <v>4.775510204081633E-2</v>
      </c>
      <c r="DE292" s="125">
        <f t="shared" si="149"/>
        <v>0</v>
      </c>
    </row>
    <row r="293" spans="1:109" s="38" customFormat="1" x14ac:dyDescent="0.25">
      <c r="A293" s="38">
        <v>290</v>
      </c>
      <c r="B293" s="38" t="s">
        <v>343</v>
      </c>
      <c r="E293" s="38" t="s">
        <v>343</v>
      </c>
      <c r="F293" s="120" t="s">
        <v>171</v>
      </c>
      <c r="G293" s="38" t="s">
        <v>181</v>
      </c>
      <c r="H293" s="38">
        <v>180</v>
      </c>
      <c r="I293" s="38">
        <v>180</v>
      </c>
      <c r="J293" s="97">
        <v>400</v>
      </c>
      <c r="K293" s="97">
        <v>13.5</v>
      </c>
      <c r="L293" s="97">
        <v>13.5</v>
      </c>
      <c r="M293" s="38">
        <v>35</v>
      </c>
      <c r="N293" s="38">
        <v>0</v>
      </c>
      <c r="O293" s="38">
        <v>0</v>
      </c>
      <c r="P293" s="111">
        <v>3735.7314531088173</v>
      </c>
      <c r="Q293" s="39">
        <f t="shared" si="143"/>
        <v>3</v>
      </c>
      <c r="R293" s="40">
        <f t="shared" si="121"/>
        <v>2.2222222222222223</v>
      </c>
      <c r="S293" s="40">
        <f t="shared" si="122"/>
        <v>1</v>
      </c>
      <c r="T293" s="120" t="s">
        <v>208</v>
      </c>
      <c r="AA293" s="97"/>
      <c r="AE293" s="38">
        <v>20</v>
      </c>
      <c r="AF293" s="38">
        <v>690</v>
      </c>
      <c r="AG293" s="110">
        <v>210000</v>
      </c>
      <c r="AH293" s="94"/>
      <c r="AJ293" s="97"/>
      <c r="AL293" s="39"/>
      <c r="AM293" s="38">
        <v>0.97835754454206947</v>
      </c>
      <c r="AP293" s="39"/>
      <c r="AQ293" s="77">
        <v>0.5013924846573633</v>
      </c>
      <c r="AR293" s="94"/>
      <c r="AT293" s="97"/>
      <c r="BB293" s="79"/>
      <c r="BC293" s="94"/>
      <c r="BD293" s="94"/>
      <c r="BE293" s="97"/>
      <c r="BG293" s="40"/>
      <c r="BH293" s="94"/>
      <c r="BI293" s="94"/>
      <c r="BJ293" s="94"/>
      <c r="BK293" s="40"/>
      <c r="BL293" s="73"/>
      <c r="BM293" s="94"/>
      <c r="BO293" s="97"/>
      <c r="BQ293" s="40"/>
      <c r="BR293" s="94"/>
      <c r="BS293" s="94"/>
      <c r="BT293" s="94"/>
      <c r="BU293" s="40"/>
      <c r="BV293" s="82"/>
      <c r="BW293" s="94"/>
      <c r="BX293" s="48"/>
      <c r="BY293" s="97"/>
      <c r="BZ293" s="48"/>
      <c r="CA293" s="40"/>
      <c r="CB293" s="94"/>
      <c r="CC293" s="94"/>
      <c r="CD293" s="94"/>
      <c r="CE293" s="40"/>
      <c r="CF293" s="73"/>
      <c r="CG293" s="41"/>
      <c r="CH293" s="41"/>
      <c r="CI293" s="41"/>
      <c r="CJ293" s="41"/>
      <c r="CK293" s="41"/>
      <c r="CL293" s="68"/>
      <c r="CM293" s="41"/>
      <c r="CN293" s="41"/>
      <c r="CO293" s="39"/>
      <c r="CP293" s="78"/>
      <c r="CV293" s="118">
        <f t="shared" si="146"/>
        <v>0.8571428571428571</v>
      </c>
      <c r="CW293" s="118">
        <f t="shared" si="147"/>
        <v>4.775510204081633E-2</v>
      </c>
      <c r="DE293" s="125">
        <f t="shared" si="149"/>
        <v>0</v>
      </c>
    </row>
    <row r="294" spans="1:109" s="38" customFormat="1" x14ac:dyDescent="0.25">
      <c r="A294" s="38">
        <v>291</v>
      </c>
      <c r="B294" s="38" t="s">
        <v>344</v>
      </c>
      <c r="E294" s="38" t="s">
        <v>344</v>
      </c>
      <c r="F294" s="120" t="s">
        <v>171</v>
      </c>
      <c r="G294" s="38" t="s">
        <v>181</v>
      </c>
      <c r="H294" s="38">
        <v>180</v>
      </c>
      <c r="I294" s="38">
        <v>180</v>
      </c>
      <c r="J294" s="97">
        <v>400</v>
      </c>
      <c r="K294" s="97">
        <v>13.5</v>
      </c>
      <c r="L294" s="97">
        <v>13.5</v>
      </c>
      <c r="M294" s="38">
        <v>35</v>
      </c>
      <c r="N294" s="38">
        <v>0</v>
      </c>
      <c r="O294" s="38">
        <v>0</v>
      </c>
      <c r="P294" s="111">
        <v>5603.5971796632257</v>
      </c>
      <c r="Q294" s="39">
        <f t="shared" si="143"/>
        <v>3</v>
      </c>
      <c r="R294" s="40">
        <f t="shared" si="121"/>
        <v>2.2222222222222223</v>
      </c>
      <c r="S294" s="40">
        <f t="shared" si="122"/>
        <v>1</v>
      </c>
      <c r="T294" s="120" t="s">
        <v>208</v>
      </c>
      <c r="AA294" s="97"/>
      <c r="AE294" s="38">
        <v>20</v>
      </c>
      <c r="AF294" s="38">
        <v>690</v>
      </c>
      <c r="AG294" s="110">
        <v>210000</v>
      </c>
      <c r="AH294" s="94"/>
      <c r="AJ294" s="97"/>
      <c r="AL294" s="39"/>
      <c r="AM294" s="38">
        <v>0.79508813146734081</v>
      </c>
      <c r="AP294" s="39"/>
      <c r="AQ294" s="77">
        <v>0.74453251753853744</v>
      </c>
      <c r="AR294" s="94"/>
      <c r="AT294" s="97"/>
      <c r="BB294" s="79"/>
      <c r="BC294" s="94"/>
      <c r="BD294" s="94"/>
      <c r="BE294" s="97"/>
      <c r="BG294" s="40"/>
      <c r="BH294" s="94"/>
      <c r="BI294" s="94"/>
      <c r="BJ294" s="94"/>
      <c r="BK294" s="40"/>
      <c r="BL294" s="73"/>
      <c r="BM294" s="94"/>
      <c r="BO294" s="97"/>
      <c r="BQ294" s="40"/>
      <c r="BR294" s="94"/>
      <c r="BS294" s="94"/>
      <c r="BT294" s="94"/>
      <c r="BU294" s="40"/>
      <c r="BV294" s="82"/>
      <c r="BW294" s="94"/>
      <c r="BX294" s="48"/>
      <c r="BY294" s="97"/>
      <c r="BZ294" s="48"/>
      <c r="CA294" s="40"/>
      <c r="CB294" s="94"/>
      <c r="CC294" s="94"/>
      <c r="CD294" s="94"/>
      <c r="CE294" s="40"/>
      <c r="CF294" s="73"/>
      <c r="CG294" s="41"/>
      <c r="CH294" s="41"/>
      <c r="CI294" s="41"/>
      <c r="CJ294" s="41"/>
      <c r="CK294" s="41"/>
      <c r="CL294" s="68"/>
      <c r="CM294" s="41"/>
      <c r="CN294" s="41"/>
      <c r="CO294" s="39"/>
      <c r="CP294" s="78"/>
      <c r="CV294" s="118">
        <f t="shared" si="146"/>
        <v>0.8571428571428571</v>
      </c>
      <c r="CW294" s="118">
        <f t="shared" si="147"/>
        <v>4.775510204081633E-2</v>
      </c>
      <c r="DE294" s="125">
        <f t="shared" si="149"/>
        <v>0</v>
      </c>
    </row>
    <row r="295" spans="1:109" s="38" customFormat="1" x14ac:dyDescent="0.25">
      <c r="A295" s="38">
        <v>292</v>
      </c>
      <c r="B295" s="38" t="s">
        <v>345</v>
      </c>
      <c r="E295" s="38" t="s">
        <v>345</v>
      </c>
      <c r="F295" s="120" t="s">
        <v>171</v>
      </c>
      <c r="G295" s="38" t="s">
        <v>181</v>
      </c>
      <c r="H295" s="38">
        <v>180</v>
      </c>
      <c r="I295" s="38">
        <v>180</v>
      </c>
      <c r="J295" s="97">
        <v>400</v>
      </c>
      <c r="K295" s="97">
        <v>13.5</v>
      </c>
      <c r="L295" s="97">
        <v>13.5</v>
      </c>
      <c r="M295" s="38">
        <v>35</v>
      </c>
      <c r="N295" s="38">
        <v>0</v>
      </c>
      <c r="O295" s="38">
        <v>0</v>
      </c>
      <c r="P295" s="111">
        <v>7471.4629062176346</v>
      </c>
      <c r="Q295" s="39">
        <f t="shared" si="143"/>
        <v>3</v>
      </c>
      <c r="R295" s="40">
        <f t="shared" si="121"/>
        <v>2.2222222222222223</v>
      </c>
      <c r="S295" s="40">
        <f t="shared" si="122"/>
        <v>1</v>
      </c>
      <c r="T295" s="120" t="s">
        <v>208</v>
      </c>
      <c r="AA295" s="97"/>
      <c r="AE295" s="38">
        <v>20</v>
      </c>
      <c r="AF295" s="38">
        <v>690</v>
      </c>
      <c r="AG295" s="110">
        <v>210000</v>
      </c>
      <c r="AH295" s="94"/>
      <c r="AJ295" s="97"/>
      <c r="AL295" s="39"/>
      <c r="AM295" s="38">
        <v>0.66196927869743583</v>
      </c>
      <c r="AP295" s="39"/>
      <c r="AQ295" s="77">
        <v>0.98917450951524921</v>
      </c>
      <c r="AR295" s="94"/>
      <c r="AT295" s="97"/>
      <c r="BB295" s="79"/>
      <c r="BC295" s="94"/>
      <c r="BD295" s="94"/>
      <c r="BE295" s="97"/>
      <c r="BG295" s="40"/>
      <c r="BH295" s="94"/>
      <c r="BI295" s="94"/>
      <c r="BJ295" s="94"/>
      <c r="BK295" s="40"/>
      <c r="BL295" s="73"/>
      <c r="BM295" s="94"/>
      <c r="BO295" s="97"/>
      <c r="BQ295" s="40"/>
      <c r="BR295" s="94"/>
      <c r="BS295" s="94"/>
      <c r="BT295" s="94"/>
      <c r="BU295" s="40"/>
      <c r="BV295" s="82"/>
      <c r="BW295" s="94"/>
      <c r="BX295" s="48"/>
      <c r="BY295" s="97"/>
      <c r="BZ295" s="48"/>
      <c r="CA295" s="40"/>
      <c r="CB295" s="94"/>
      <c r="CC295" s="94"/>
      <c r="CD295" s="94"/>
      <c r="CE295" s="40"/>
      <c r="CF295" s="73"/>
      <c r="CG295" s="41"/>
      <c r="CH295" s="41"/>
      <c r="CI295" s="41"/>
      <c r="CJ295" s="41"/>
      <c r="CK295" s="41"/>
      <c r="CL295" s="68"/>
      <c r="CM295" s="41"/>
      <c r="CN295" s="41"/>
      <c r="CO295" s="39"/>
      <c r="CP295" s="78"/>
      <c r="CV295" s="118">
        <f t="shared" si="146"/>
        <v>0.8571428571428571</v>
      </c>
      <c r="CW295" s="118">
        <f t="shared" si="147"/>
        <v>4.775510204081633E-2</v>
      </c>
      <c r="DE295" s="125">
        <f t="shared" si="149"/>
        <v>0</v>
      </c>
    </row>
    <row r="296" spans="1:109" s="38" customFormat="1" x14ac:dyDescent="0.25">
      <c r="A296" s="38">
        <v>293</v>
      </c>
      <c r="B296" s="38" t="s">
        <v>346</v>
      </c>
      <c r="E296" s="38" t="s">
        <v>346</v>
      </c>
      <c r="F296" s="120" t="s">
        <v>171</v>
      </c>
      <c r="G296" s="38" t="s">
        <v>181</v>
      </c>
      <c r="H296" s="38">
        <v>180</v>
      </c>
      <c r="I296" s="38">
        <v>180</v>
      </c>
      <c r="J296" s="97">
        <v>400</v>
      </c>
      <c r="K296" s="97">
        <v>13.5</v>
      </c>
      <c r="L296" s="97">
        <v>13.5</v>
      </c>
      <c r="M296" s="38">
        <v>35</v>
      </c>
      <c r="N296" s="38">
        <v>0</v>
      </c>
      <c r="O296" s="38">
        <v>0</v>
      </c>
      <c r="P296" s="111">
        <v>9937.0456652694556</v>
      </c>
      <c r="Q296" s="39">
        <f t="shared" si="143"/>
        <v>3</v>
      </c>
      <c r="R296" s="40">
        <f t="shared" si="121"/>
        <v>2.2222222222222223</v>
      </c>
      <c r="S296" s="40">
        <f t="shared" si="122"/>
        <v>1</v>
      </c>
      <c r="T296" s="120" t="s">
        <v>208</v>
      </c>
      <c r="AA296" s="97"/>
      <c r="AE296" s="38">
        <v>20</v>
      </c>
      <c r="AF296" s="38">
        <v>690</v>
      </c>
      <c r="AG296" s="110">
        <v>210000</v>
      </c>
      <c r="AH296" s="94"/>
      <c r="AJ296" s="97"/>
      <c r="AL296" s="39"/>
      <c r="AM296" s="38">
        <v>0.48669605182174736</v>
      </c>
      <c r="AP296" s="39"/>
      <c r="AQ296" s="77">
        <v>1.3129513463657247</v>
      </c>
      <c r="AR296" s="94"/>
      <c r="AT296" s="97"/>
      <c r="BB296" s="79"/>
      <c r="BC296" s="94"/>
      <c r="BD296" s="94"/>
      <c r="BE296" s="97"/>
      <c r="BG296" s="40"/>
      <c r="BH296" s="94"/>
      <c r="BI296" s="94"/>
      <c r="BJ296" s="94"/>
      <c r="BK296" s="40"/>
      <c r="BL296" s="73"/>
      <c r="BM296" s="94"/>
      <c r="BO296" s="97"/>
      <c r="BQ296" s="40"/>
      <c r="BR296" s="94"/>
      <c r="BS296" s="94"/>
      <c r="BT296" s="94"/>
      <c r="BU296" s="40"/>
      <c r="BV296" s="82"/>
      <c r="BW296" s="94"/>
      <c r="BX296" s="48"/>
      <c r="BY296" s="97"/>
      <c r="BZ296" s="48"/>
      <c r="CA296" s="40"/>
      <c r="CB296" s="94"/>
      <c r="CC296" s="94"/>
      <c r="CD296" s="94"/>
      <c r="CE296" s="40"/>
      <c r="CF296" s="73"/>
      <c r="CG296" s="41"/>
      <c r="CH296" s="41"/>
      <c r="CI296" s="41"/>
      <c r="CJ296" s="41"/>
      <c r="CK296" s="41"/>
      <c r="CL296" s="68"/>
      <c r="CM296" s="41"/>
      <c r="CN296" s="41"/>
      <c r="CO296" s="39"/>
      <c r="CP296" s="78"/>
      <c r="CV296" s="118">
        <f t="shared" si="146"/>
        <v>0.8571428571428571</v>
      </c>
      <c r="CW296" s="118">
        <f t="shared" si="147"/>
        <v>4.775510204081633E-2</v>
      </c>
      <c r="DE296" s="125">
        <f t="shared" si="149"/>
        <v>0</v>
      </c>
    </row>
    <row r="297" spans="1:109" s="38" customFormat="1" x14ac:dyDescent="0.25">
      <c r="A297" s="38">
        <v>294</v>
      </c>
      <c r="B297" s="38" t="s">
        <v>347</v>
      </c>
      <c r="E297" s="38" t="s">
        <v>347</v>
      </c>
      <c r="F297" s="120" t="s">
        <v>171</v>
      </c>
      <c r="G297" s="38" t="s">
        <v>181</v>
      </c>
      <c r="H297" s="38">
        <v>180</v>
      </c>
      <c r="I297" s="38">
        <v>180</v>
      </c>
      <c r="J297" s="97">
        <v>400</v>
      </c>
      <c r="K297" s="97">
        <v>13.5</v>
      </c>
      <c r="L297" s="97">
        <v>13.5</v>
      </c>
      <c r="M297" s="38">
        <v>35</v>
      </c>
      <c r="N297" s="38">
        <v>0</v>
      </c>
      <c r="O297" s="38">
        <v>0</v>
      </c>
      <c r="P297" s="111">
        <v>12477.343053383449</v>
      </c>
      <c r="Q297" s="39">
        <f t="shared" si="143"/>
        <v>3</v>
      </c>
      <c r="R297" s="40">
        <f t="shared" si="121"/>
        <v>2.2222222222222223</v>
      </c>
      <c r="S297" s="40">
        <f t="shared" si="122"/>
        <v>1</v>
      </c>
      <c r="T297" s="120" t="s">
        <v>208</v>
      </c>
      <c r="AA297" s="97"/>
      <c r="AE297" s="38">
        <v>20</v>
      </c>
      <c r="AF297" s="38">
        <v>690</v>
      </c>
      <c r="AG297" s="110">
        <v>210000</v>
      </c>
      <c r="AH297" s="94"/>
      <c r="AJ297" s="97"/>
      <c r="AL297" s="39"/>
      <c r="AM297" s="38">
        <v>0.32796860090803287</v>
      </c>
      <c r="AP297" s="39"/>
      <c r="AQ297" s="77">
        <v>1.6470148670899953</v>
      </c>
      <c r="AR297" s="94"/>
      <c r="AT297" s="97"/>
      <c r="BB297" s="79"/>
      <c r="BC297" s="94"/>
      <c r="BD297" s="94"/>
      <c r="BE297" s="97"/>
      <c r="BG297" s="40"/>
      <c r="BH297" s="94"/>
      <c r="BI297" s="94"/>
      <c r="BJ297" s="94"/>
      <c r="BK297" s="40"/>
      <c r="BL297" s="73"/>
      <c r="BM297" s="94"/>
      <c r="BO297" s="97"/>
      <c r="BQ297" s="40"/>
      <c r="BR297" s="94"/>
      <c r="BS297" s="94"/>
      <c r="BT297" s="94"/>
      <c r="BU297" s="40"/>
      <c r="BV297" s="82"/>
      <c r="BW297" s="94"/>
      <c r="BX297" s="48"/>
      <c r="BY297" s="97"/>
      <c r="BZ297" s="48"/>
      <c r="CA297" s="40"/>
      <c r="CB297" s="94"/>
      <c r="CC297" s="94"/>
      <c r="CD297" s="94"/>
      <c r="CE297" s="40"/>
      <c r="CF297" s="73"/>
      <c r="CG297" s="41"/>
      <c r="CH297" s="41"/>
      <c r="CI297" s="41"/>
      <c r="CJ297" s="41"/>
      <c r="CK297" s="41"/>
      <c r="CL297" s="68"/>
      <c r="CM297" s="41"/>
      <c r="CN297" s="41"/>
      <c r="CO297" s="39"/>
      <c r="CP297" s="78"/>
      <c r="CV297" s="118">
        <f t="shared" si="146"/>
        <v>0.8571428571428571</v>
      </c>
      <c r="CW297" s="118">
        <f t="shared" si="147"/>
        <v>4.775510204081633E-2</v>
      </c>
      <c r="DE297" s="125">
        <f t="shared" si="149"/>
        <v>0</v>
      </c>
    </row>
    <row r="298" spans="1:109" s="38" customFormat="1" x14ac:dyDescent="0.25">
      <c r="A298" s="38">
        <v>295</v>
      </c>
      <c r="B298" s="38" t="s">
        <v>348</v>
      </c>
      <c r="E298" s="38" t="s">
        <v>348</v>
      </c>
      <c r="F298" s="120" t="s">
        <v>171</v>
      </c>
      <c r="G298" s="38" t="s">
        <v>181</v>
      </c>
      <c r="H298" s="38">
        <v>180</v>
      </c>
      <c r="I298" s="38">
        <v>180</v>
      </c>
      <c r="J298" s="97">
        <v>400</v>
      </c>
      <c r="K298" s="97">
        <v>13.5</v>
      </c>
      <c r="L298" s="97">
        <v>13.5</v>
      </c>
      <c r="M298" s="38">
        <v>35</v>
      </c>
      <c r="N298" s="38">
        <v>0</v>
      </c>
      <c r="O298" s="38">
        <v>0</v>
      </c>
      <c r="P298" s="111">
        <v>14942.925812435269</v>
      </c>
      <c r="Q298" s="39">
        <f t="shared" si="143"/>
        <v>3</v>
      </c>
      <c r="R298" s="40">
        <f t="shared" si="121"/>
        <v>2.2222222222222223</v>
      </c>
      <c r="S298" s="40">
        <f t="shared" si="122"/>
        <v>1</v>
      </c>
      <c r="T298" s="120" t="s">
        <v>208</v>
      </c>
      <c r="AA298" s="97"/>
      <c r="AE298" s="38">
        <v>20</v>
      </c>
      <c r="AF298" s="38">
        <v>690</v>
      </c>
      <c r="AG298" s="110">
        <v>210000</v>
      </c>
      <c r="AH298" s="94"/>
      <c r="AJ298" s="97"/>
      <c r="AL298" s="39"/>
      <c r="AM298" s="38">
        <v>0.22377359939328265</v>
      </c>
      <c r="AP298" s="39"/>
      <c r="AQ298" s="77">
        <v>1.9714683833733562</v>
      </c>
      <c r="AR298" s="94"/>
      <c r="AT298" s="97"/>
      <c r="BB298" s="79"/>
      <c r="BC298" s="94"/>
      <c r="BD298" s="94"/>
      <c r="BE298" s="97"/>
      <c r="BG298" s="40"/>
      <c r="BH298" s="94"/>
      <c r="BI298" s="94"/>
      <c r="BJ298" s="94"/>
      <c r="BK298" s="40"/>
      <c r="BL298" s="73"/>
      <c r="BM298" s="94"/>
      <c r="BO298" s="97"/>
      <c r="BQ298" s="40"/>
      <c r="BR298" s="94"/>
      <c r="BS298" s="94"/>
      <c r="BT298" s="94"/>
      <c r="BU298" s="40"/>
      <c r="BV298" s="82"/>
      <c r="BW298" s="94"/>
      <c r="BX298" s="48"/>
      <c r="BY298" s="97"/>
      <c r="BZ298" s="48"/>
      <c r="CA298" s="40"/>
      <c r="CB298" s="94"/>
      <c r="CC298" s="94"/>
      <c r="CD298" s="94"/>
      <c r="CE298" s="40"/>
      <c r="CF298" s="73"/>
      <c r="CG298" s="41"/>
      <c r="CH298" s="41"/>
      <c r="CI298" s="41"/>
      <c r="CJ298" s="41"/>
      <c r="CK298" s="41"/>
      <c r="CL298" s="68"/>
      <c r="CM298" s="41"/>
      <c r="CN298" s="41"/>
      <c r="CO298" s="39"/>
      <c r="CP298" s="78"/>
      <c r="CV298" s="118">
        <f t="shared" si="146"/>
        <v>0.8571428571428571</v>
      </c>
      <c r="CW298" s="118">
        <f t="shared" si="147"/>
        <v>4.775510204081633E-2</v>
      </c>
      <c r="DE298" s="125">
        <f t="shared" si="149"/>
        <v>0</v>
      </c>
    </row>
    <row r="299" spans="1:109" s="38" customFormat="1" x14ac:dyDescent="0.25">
      <c r="A299" s="38">
        <v>296</v>
      </c>
      <c r="B299" s="38" t="s">
        <v>349</v>
      </c>
      <c r="E299" s="38" t="s">
        <v>349</v>
      </c>
      <c r="F299" s="120" t="s">
        <v>171</v>
      </c>
      <c r="G299" s="38" t="s">
        <v>181</v>
      </c>
      <c r="H299" s="38">
        <v>180</v>
      </c>
      <c r="I299" s="38">
        <v>180</v>
      </c>
      <c r="J299" s="97">
        <v>400</v>
      </c>
      <c r="K299" s="97">
        <v>13.5</v>
      </c>
      <c r="L299" s="97">
        <v>13.5</v>
      </c>
      <c r="M299" s="38">
        <v>35</v>
      </c>
      <c r="N299" s="38">
        <v>0</v>
      </c>
      <c r="O299" s="38">
        <v>0</v>
      </c>
      <c r="P299" s="111">
        <v>18678.657265544087</v>
      </c>
      <c r="Q299" s="39">
        <f t="shared" si="143"/>
        <v>3</v>
      </c>
      <c r="R299" s="40">
        <f t="shared" si="121"/>
        <v>2.2222222222222223</v>
      </c>
      <c r="S299" s="40">
        <f t="shared" si="122"/>
        <v>1</v>
      </c>
      <c r="T299" s="120" t="s">
        <v>208</v>
      </c>
      <c r="AA299" s="97"/>
      <c r="AE299" s="38">
        <v>20</v>
      </c>
      <c r="AF299" s="38">
        <v>690</v>
      </c>
      <c r="AG299" s="110">
        <v>210000</v>
      </c>
      <c r="AH299" s="94"/>
      <c r="AJ299" s="97"/>
      <c r="AL299" s="39"/>
      <c r="AM299" s="38">
        <v>0.13914588287513538</v>
      </c>
      <c r="AP299" s="39"/>
      <c r="AQ299" s="77">
        <v>2.4633108767085972</v>
      </c>
      <c r="AR299" s="94"/>
      <c r="AT299" s="97"/>
      <c r="BB299" s="79"/>
      <c r="BC299" s="94"/>
      <c r="BD299" s="94"/>
      <c r="BE299" s="97"/>
      <c r="BG299" s="40"/>
      <c r="BH299" s="94"/>
      <c r="BI299" s="94"/>
      <c r="BJ299" s="94"/>
      <c r="BK299" s="40"/>
      <c r="BL299" s="73"/>
      <c r="BM299" s="94"/>
      <c r="BO299" s="97"/>
      <c r="BQ299" s="40"/>
      <c r="BR299" s="94"/>
      <c r="BS299" s="94"/>
      <c r="BT299" s="94"/>
      <c r="BU299" s="40"/>
      <c r="BV299" s="82"/>
      <c r="BW299" s="94"/>
      <c r="BX299" s="48"/>
      <c r="BY299" s="97"/>
      <c r="BZ299" s="48"/>
      <c r="CA299" s="40"/>
      <c r="CB299" s="94"/>
      <c r="CC299" s="94"/>
      <c r="CD299" s="94"/>
      <c r="CE299" s="40"/>
      <c r="CF299" s="73"/>
      <c r="CG299" s="41"/>
      <c r="CH299" s="41"/>
      <c r="CI299" s="41"/>
      <c r="CJ299" s="41"/>
      <c r="CK299" s="41"/>
      <c r="CL299" s="68"/>
      <c r="CM299" s="41"/>
      <c r="CN299" s="41"/>
      <c r="CO299" s="39"/>
      <c r="CP299" s="78"/>
      <c r="CV299" s="118">
        <f t="shared" si="146"/>
        <v>0.8571428571428571</v>
      </c>
      <c r="CW299" s="118">
        <f t="shared" si="147"/>
        <v>4.775510204081633E-2</v>
      </c>
      <c r="DE299" s="125">
        <f t="shared" si="149"/>
        <v>0</v>
      </c>
    </row>
    <row r="300" spans="1:109" s="38" customFormat="1" x14ac:dyDescent="0.25">
      <c r="A300" s="38">
        <v>297</v>
      </c>
      <c r="B300" s="38" t="s">
        <v>350</v>
      </c>
      <c r="E300" s="38" t="s">
        <v>350</v>
      </c>
      <c r="F300" s="120" t="s">
        <v>171</v>
      </c>
      <c r="G300" s="38" t="s">
        <v>181</v>
      </c>
      <c r="H300" s="38">
        <v>180</v>
      </c>
      <c r="I300" s="38">
        <v>180</v>
      </c>
      <c r="J300" s="97">
        <v>400</v>
      </c>
      <c r="K300" s="97">
        <v>13.5</v>
      </c>
      <c r="L300" s="97">
        <v>13.5</v>
      </c>
      <c r="M300" s="38">
        <v>24</v>
      </c>
      <c r="N300" s="38">
        <v>0</v>
      </c>
      <c r="O300" s="38">
        <v>0</v>
      </c>
      <c r="P300" s="111">
        <v>2363.3450856135196</v>
      </c>
      <c r="Q300" s="39">
        <f t="shared" si="143"/>
        <v>3</v>
      </c>
      <c r="R300" s="40">
        <f t="shared" si="121"/>
        <v>2.2222222222222223</v>
      </c>
      <c r="S300" s="40">
        <f t="shared" si="122"/>
        <v>1</v>
      </c>
      <c r="T300" s="120" t="s">
        <v>208</v>
      </c>
      <c r="AA300" s="97"/>
      <c r="AE300" s="38">
        <v>20</v>
      </c>
      <c r="AF300" s="38">
        <v>690</v>
      </c>
      <c r="AG300" s="110">
        <v>210000</v>
      </c>
      <c r="AH300" s="94"/>
      <c r="AJ300" s="97"/>
      <c r="AL300" s="39"/>
      <c r="AM300" s="38">
        <v>1.0363777253736985</v>
      </c>
      <c r="AP300" s="39"/>
      <c r="AQ300" s="77">
        <v>0.31301865401950174</v>
      </c>
      <c r="AR300" s="94"/>
      <c r="AT300" s="97"/>
      <c r="BB300" s="79"/>
      <c r="BC300" s="94"/>
      <c r="BD300" s="94"/>
      <c r="BE300" s="97"/>
      <c r="BG300" s="40"/>
      <c r="BH300" s="94"/>
      <c r="BI300" s="94"/>
      <c r="BJ300" s="94"/>
      <c r="BK300" s="40"/>
      <c r="BL300" s="73"/>
      <c r="BM300" s="94"/>
      <c r="BO300" s="97"/>
      <c r="BQ300" s="40"/>
      <c r="BR300" s="94"/>
      <c r="BS300" s="94"/>
      <c r="BT300" s="94"/>
      <c r="BU300" s="40"/>
      <c r="BV300" s="82"/>
      <c r="BW300" s="94"/>
      <c r="BX300" s="48"/>
      <c r="BY300" s="97"/>
      <c r="BZ300" s="48"/>
      <c r="CA300" s="40"/>
      <c r="CB300" s="94"/>
      <c r="CC300" s="94"/>
      <c r="CD300" s="94"/>
      <c r="CE300" s="40"/>
      <c r="CF300" s="73"/>
      <c r="CG300" s="41"/>
      <c r="CH300" s="41"/>
      <c r="CI300" s="41"/>
      <c r="CJ300" s="41"/>
      <c r="CK300" s="41"/>
      <c r="CL300" s="68"/>
      <c r="CM300" s="41"/>
      <c r="CN300" s="41"/>
      <c r="CO300" s="39"/>
      <c r="CP300" s="78"/>
      <c r="CV300" s="118">
        <f t="shared" si="146"/>
        <v>1.25</v>
      </c>
      <c r="CW300" s="118">
        <f t="shared" si="147"/>
        <v>8.4375000000000006E-2</v>
      </c>
      <c r="DE300" s="125">
        <f t="shared" si="149"/>
        <v>0</v>
      </c>
    </row>
    <row r="301" spans="1:109" s="38" customFormat="1" x14ac:dyDescent="0.25">
      <c r="A301" s="38">
        <v>298</v>
      </c>
      <c r="B301" s="38" t="s">
        <v>351</v>
      </c>
      <c r="E301" s="38" t="s">
        <v>351</v>
      </c>
      <c r="F301" s="120" t="s">
        <v>171</v>
      </c>
      <c r="G301" s="38" t="s">
        <v>181</v>
      </c>
      <c r="H301" s="38">
        <v>180</v>
      </c>
      <c r="I301" s="38">
        <v>180</v>
      </c>
      <c r="J301" s="97">
        <v>400</v>
      </c>
      <c r="K301" s="97">
        <v>13.5</v>
      </c>
      <c r="L301" s="97">
        <v>13.5</v>
      </c>
      <c r="M301" s="38">
        <v>24</v>
      </c>
      <c r="N301" s="38">
        <v>0</v>
      </c>
      <c r="O301" s="38">
        <v>0</v>
      </c>
      <c r="P301" s="111">
        <v>3938.9084760225323</v>
      </c>
      <c r="Q301" s="39">
        <f t="shared" si="143"/>
        <v>3</v>
      </c>
      <c r="R301" s="40">
        <f t="shared" si="121"/>
        <v>2.2222222222222223</v>
      </c>
      <c r="S301" s="40">
        <f t="shared" si="122"/>
        <v>1</v>
      </c>
      <c r="T301" s="120" t="s">
        <v>208</v>
      </c>
      <c r="AA301" s="97"/>
      <c r="AE301" s="38">
        <v>20</v>
      </c>
      <c r="AF301" s="38">
        <v>690</v>
      </c>
      <c r="AG301" s="110">
        <v>210000</v>
      </c>
      <c r="AH301" s="94"/>
      <c r="AJ301" s="97"/>
      <c r="AL301" s="39"/>
      <c r="AM301" s="38">
        <v>0.97597305543362856</v>
      </c>
      <c r="AP301" s="39"/>
      <c r="AQ301" s="77">
        <v>0.50387025423514742</v>
      </c>
      <c r="AR301" s="94"/>
      <c r="AT301" s="97"/>
      <c r="BB301" s="79"/>
      <c r="BC301" s="94"/>
      <c r="BD301" s="94"/>
      <c r="BE301" s="97"/>
      <c r="BG301" s="40"/>
      <c r="BH301" s="94"/>
      <c r="BI301" s="94"/>
      <c r="BJ301" s="94"/>
      <c r="BK301" s="40"/>
      <c r="BL301" s="73"/>
      <c r="BM301" s="94"/>
      <c r="BO301" s="97"/>
      <c r="BQ301" s="40"/>
      <c r="BR301" s="94"/>
      <c r="BS301" s="94"/>
      <c r="BT301" s="94"/>
      <c r="BU301" s="40"/>
      <c r="BV301" s="82"/>
      <c r="BW301" s="94"/>
      <c r="BX301" s="48"/>
      <c r="BY301" s="97"/>
      <c r="BZ301" s="48"/>
      <c r="CA301" s="40"/>
      <c r="CB301" s="94"/>
      <c r="CC301" s="94"/>
      <c r="CD301" s="94"/>
      <c r="CE301" s="40"/>
      <c r="CF301" s="73"/>
      <c r="CG301" s="41"/>
      <c r="CH301" s="41"/>
      <c r="CI301" s="41"/>
      <c r="CJ301" s="41"/>
      <c r="CK301" s="41"/>
      <c r="CL301" s="68"/>
      <c r="CM301" s="41"/>
      <c r="CN301" s="41"/>
      <c r="CO301" s="39"/>
      <c r="CP301" s="78"/>
      <c r="CV301" s="118">
        <f t="shared" si="146"/>
        <v>1.25</v>
      </c>
      <c r="CW301" s="118">
        <f t="shared" si="147"/>
        <v>8.4375000000000006E-2</v>
      </c>
      <c r="DE301" s="125">
        <f t="shared" si="149"/>
        <v>0</v>
      </c>
    </row>
    <row r="302" spans="1:109" s="38" customFormat="1" x14ac:dyDescent="0.25">
      <c r="A302" s="38">
        <v>299</v>
      </c>
      <c r="B302" s="38" t="s">
        <v>352</v>
      </c>
      <c r="E302" s="38" t="s">
        <v>352</v>
      </c>
      <c r="F302" s="120" t="s">
        <v>171</v>
      </c>
      <c r="G302" s="38" t="s">
        <v>181</v>
      </c>
      <c r="H302" s="38">
        <v>180</v>
      </c>
      <c r="I302" s="38">
        <v>180</v>
      </c>
      <c r="J302" s="97">
        <v>400</v>
      </c>
      <c r="K302" s="97">
        <v>13.5</v>
      </c>
      <c r="L302" s="97">
        <v>13.5</v>
      </c>
      <c r="M302" s="38">
        <v>24</v>
      </c>
      <c r="N302" s="38">
        <v>0</v>
      </c>
      <c r="O302" s="38">
        <v>0</v>
      </c>
      <c r="P302" s="111">
        <v>5908.3627140337985</v>
      </c>
      <c r="Q302" s="39">
        <f t="shared" si="143"/>
        <v>3</v>
      </c>
      <c r="R302" s="40">
        <f t="shared" si="121"/>
        <v>2.2222222222222223</v>
      </c>
      <c r="S302" s="40">
        <f t="shared" si="122"/>
        <v>1</v>
      </c>
      <c r="T302" s="120" t="s">
        <v>208</v>
      </c>
      <c r="AA302" s="97"/>
      <c r="AE302" s="38">
        <v>20</v>
      </c>
      <c r="AF302" s="38">
        <v>690</v>
      </c>
      <c r="AG302" s="110">
        <v>210000</v>
      </c>
      <c r="AH302" s="94"/>
      <c r="AJ302" s="97"/>
      <c r="AL302" s="39"/>
      <c r="AM302" s="38">
        <v>0.78488735695008094</v>
      </c>
      <c r="AP302" s="39"/>
      <c r="AQ302" s="77">
        <v>0.74721771131911685</v>
      </c>
      <c r="AR302" s="94"/>
      <c r="AT302" s="97"/>
      <c r="BB302" s="79"/>
      <c r="BC302" s="94"/>
      <c r="BD302" s="94"/>
      <c r="BE302" s="97"/>
      <c r="BG302" s="40"/>
      <c r="BH302" s="94"/>
      <c r="BI302" s="94"/>
      <c r="BJ302" s="94"/>
      <c r="BK302" s="40"/>
      <c r="BL302" s="73"/>
      <c r="BM302" s="94"/>
      <c r="BO302" s="97"/>
      <c r="BQ302" s="40"/>
      <c r="BR302" s="94"/>
      <c r="BS302" s="94"/>
      <c r="BT302" s="94"/>
      <c r="BU302" s="40"/>
      <c r="BV302" s="82"/>
      <c r="BW302" s="94"/>
      <c r="BX302" s="48"/>
      <c r="BY302" s="97"/>
      <c r="BZ302" s="48"/>
      <c r="CA302" s="40"/>
      <c r="CB302" s="94"/>
      <c r="CC302" s="94"/>
      <c r="CD302" s="94"/>
      <c r="CE302" s="40"/>
      <c r="CF302" s="73"/>
      <c r="CG302" s="41"/>
      <c r="CH302" s="41"/>
      <c r="CI302" s="41"/>
      <c r="CJ302" s="41"/>
      <c r="CK302" s="41"/>
      <c r="CL302" s="68"/>
      <c r="CM302" s="41"/>
      <c r="CN302" s="41"/>
      <c r="CO302" s="39"/>
      <c r="CP302" s="78"/>
      <c r="CV302" s="118">
        <f t="shared" si="146"/>
        <v>1.25</v>
      </c>
      <c r="CW302" s="118">
        <f t="shared" si="147"/>
        <v>8.4375000000000006E-2</v>
      </c>
      <c r="DE302" s="125">
        <f t="shared" si="149"/>
        <v>0</v>
      </c>
    </row>
    <row r="303" spans="1:109" s="38" customFormat="1" x14ac:dyDescent="0.25">
      <c r="A303" s="38">
        <v>300</v>
      </c>
      <c r="B303" s="38" t="s">
        <v>353</v>
      </c>
      <c r="E303" s="38" t="s">
        <v>353</v>
      </c>
      <c r="F303" s="120" t="s">
        <v>171</v>
      </c>
      <c r="G303" s="38" t="s">
        <v>181</v>
      </c>
      <c r="H303" s="38">
        <v>180</v>
      </c>
      <c r="I303" s="38">
        <v>180</v>
      </c>
      <c r="J303" s="38">
        <v>400</v>
      </c>
      <c r="K303" s="38">
        <v>13.5</v>
      </c>
      <c r="L303" s="38">
        <v>13.5</v>
      </c>
      <c r="M303" s="38">
        <v>24</v>
      </c>
      <c r="N303" s="38">
        <v>0</v>
      </c>
      <c r="O303" s="38">
        <v>0</v>
      </c>
      <c r="P303" s="111">
        <v>7877.8169520450647</v>
      </c>
      <c r="Q303" s="39">
        <f t="shared" si="143"/>
        <v>3</v>
      </c>
      <c r="R303" s="40">
        <f t="shared" si="121"/>
        <v>2.2222222222222223</v>
      </c>
      <c r="S303" s="40">
        <f t="shared" si="122"/>
        <v>1</v>
      </c>
      <c r="T303" s="120" t="s">
        <v>208</v>
      </c>
      <c r="AA303" s="97"/>
      <c r="AE303" s="38">
        <v>20</v>
      </c>
      <c r="AF303" s="111">
        <v>690</v>
      </c>
      <c r="AG303" s="110">
        <v>210000</v>
      </c>
      <c r="AH303" s="94"/>
      <c r="AJ303" s="97"/>
      <c r="AL303" s="39"/>
      <c r="AM303" s="38">
        <v>0.66013570399028987</v>
      </c>
      <c r="AP303" s="39"/>
      <c r="AQ303" s="77">
        <v>0.99228029052843447</v>
      </c>
      <c r="AR303" s="94"/>
      <c r="AT303" s="97"/>
      <c r="BB303" s="79"/>
      <c r="BC303" s="94"/>
      <c r="BD303" s="94"/>
      <c r="BE303" s="97"/>
      <c r="BG303" s="40"/>
      <c r="BH303" s="94"/>
      <c r="BI303" s="94"/>
      <c r="BJ303" s="94"/>
      <c r="BK303" s="40"/>
      <c r="BL303" s="73"/>
      <c r="BM303" s="94"/>
      <c r="BO303" s="97"/>
      <c r="BQ303" s="40"/>
      <c r="BR303" s="94"/>
      <c r="BS303" s="94"/>
      <c r="BT303" s="94"/>
      <c r="BU303" s="40"/>
      <c r="BV303" s="82"/>
      <c r="BW303" s="94"/>
      <c r="BX303" s="48"/>
      <c r="BY303" s="97"/>
      <c r="BZ303" s="48"/>
      <c r="CA303" s="40"/>
      <c r="CB303" s="94"/>
      <c r="CC303" s="94"/>
      <c r="CD303" s="94"/>
      <c r="CE303" s="40"/>
      <c r="CF303" s="73"/>
      <c r="CG303" s="41"/>
      <c r="CH303" s="41"/>
      <c r="CI303" s="41"/>
      <c r="CJ303" s="41"/>
      <c r="CK303" s="41"/>
      <c r="CL303" s="68"/>
      <c r="CM303" s="41"/>
      <c r="CN303" s="41"/>
      <c r="CO303" s="39"/>
      <c r="CP303" s="78"/>
      <c r="CV303" s="118">
        <f t="shared" si="146"/>
        <v>1.25</v>
      </c>
      <c r="CW303" s="118">
        <f t="shared" si="147"/>
        <v>8.4375000000000006E-2</v>
      </c>
      <c r="DE303" s="125">
        <f t="shared" si="149"/>
        <v>0</v>
      </c>
    </row>
    <row r="304" spans="1:109" s="38" customFormat="1" x14ac:dyDescent="0.25">
      <c r="A304" s="38">
        <v>301</v>
      </c>
      <c r="B304" s="38" t="s">
        <v>354</v>
      </c>
      <c r="E304" s="38" t="s">
        <v>354</v>
      </c>
      <c r="F304" s="120" t="s">
        <v>171</v>
      </c>
      <c r="G304" s="38" t="s">
        <v>181</v>
      </c>
      <c r="H304" s="38">
        <v>180</v>
      </c>
      <c r="I304" s="38">
        <v>180</v>
      </c>
      <c r="J304" s="38">
        <v>400</v>
      </c>
      <c r="K304" s="38">
        <v>13.5</v>
      </c>
      <c r="L304" s="38">
        <v>13.5</v>
      </c>
      <c r="M304" s="38">
        <v>24</v>
      </c>
      <c r="N304" s="38">
        <v>0</v>
      </c>
      <c r="O304" s="38">
        <v>0</v>
      </c>
      <c r="P304" s="111">
        <v>10477.496546219936</v>
      </c>
      <c r="Q304" s="39">
        <f t="shared" si="143"/>
        <v>3</v>
      </c>
      <c r="R304" s="40">
        <f t="shared" si="121"/>
        <v>2.2222222222222223</v>
      </c>
      <c r="S304" s="40">
        <f t="shared" si="122"/>
        <v>1</v>
      </c>
      <c r="T304" s="120" t="s">
        <v>208</v>
      </c>
      <c r="AA304" s="97"/>
      <c r="AE304" s="38">
        <v>20</v>
      </c>
      <c r="AF304" s="111">
        <v>690</v>
      </c>
      <c r="AG304" s="110">
        <v>210000</v>
      </c>
      <c r="AH304" s="94"/>
      <c r="AJ304" s="97"/>
      <c r="AL304" s="39"/>
      <c r="AM304" s="38">
        <v>0.48629466145708544</v>
      </c>
      <c r="AP304" s="39"/>
      <c r="AQ304" s="77">
        <v>1.3167091349710243</v>
      </c>
      <c r="AR304" s="94"/>
      <c r="AT304" s="97"/>
      <c r="BB304" s="79"/>
      <c r="BC304" s="94"/>
      <c r="BD304" s="94"/>
      <c r="BE304" s="97"/>
      <c r="BG304" s="40"/>
      <c r="BH304" s="94"/>
      <c r="BI304" s="94"/>
      <c r="BJ304" s="94"/>
      <c r="BK304" s="40"/>
      <c r="BL304" s="73"/>
      <c r="BM304" s="94"/>
      <c r="BO304" s="97"/>
      <c r="BQ304" s="40"/>
      <c r="BR304" s="94"/>
      <c r="BS304" s="94"/>
      <c r="BT304" s="94"/>
      <c r="BU304" s="40"/>
      <c r="BV304" s="82"/>
      <c r="BW304" s="94"/>
      <c r="BX304" s="48"/>
      <c r="BY304" s="97"/>
      <c r="BZ304" s="48"/>
      <c r="CA304" s="40"/>
      <c r="CB304" s="94"/>
      <c r="CC304" s="94"/>
      <c r="CD304" s="94"/>
      <c r="CE304" s="40"/>
      <c r="CF304" s="73"/>
      <c r="CG304" s="41"/>
      <c r="CH304" s="41"/>
      <c r="CI304" s="41"/>
      <c r="CJ304" s="41"/>
      <c r="CK304" s="41"/>
      <c r="CL304" s="68"/>
      <c r="CM304" s="41"/>
      <c r="CN304" s="41"/>
      <c r="CO304" s="39"/>
      <c r="CP304" s="78"/>
      <c r="CV304" s="118">
        <f t="shared" si="146"/>
        <v>1.25</v>
      </c>
      <c r="CW304" s="118">
        <f t="shared" si="147"/>
        <v>8.4375000000000006E-2</v>
      </c>
      <c r="DE304" s="125">
        <f t="shared" si="149"/>
        <v>0</v>
      </c>
    </row>
    <row r="305" spans="1:109" s="38" customFormat="1" x14ac:dyDescent="0.25">
      <c r="A305" s="38">
        <v>302</v>
      </c>
      <c r="B305" s="38" t="s">
        <v>355</v>
      </c>
      <c r="E305" s="38" t="s">
        <v>355</v>
      </c>
      <c r="F305" s="120" t="s">
        <v>171</v>
      </c>
      <c r="G305" s="38" t="s">
        <v>181</v>
      </c>
      <c r="H305" s="38">
        <v>180</v>
      </c>
      <c r="I305" s="38">
        <v>180</v>
      </c>
      <c r="J305" s="38">
        <v>400</v>
      </c>
      <c r="K305" s="38">
        <v>13.5</v>
      </c>
      <c r="L305" s="38">
        <v>13.5</v>
      </c>
      <c r="M305" s="38">
        <v>24</v>
      </c>
      <c r="N305" s="38">
        <v>0</v>
      </c>
      <c r="O305" s="38">
        <v>0</v>
      </c>
      <c r="P305" s="111">
        <v>13155.954309915256</v>
      </c>
      <c r="Q305" s="39">
        <f t="shared" si="143"/>
        <v>3</v>
      </c>
      <c r="R305" s="40">
        <f t="shared" si="121"/>
        <v>2.2222222222222223</v>
      </c>
      <c r="S305" s="40">
        <f t="shared" si="122"/>
        <v>1</v>
      </c>
      <c r="T305" s="120" t="s">
        <v>208</v>
      </c>
      <c r="AA305" s="97"/>
      <c r="AE305" s="38">
        <v>20</v>
      </c>
      <c r="AF305" s="111">
        <v>690</v>
      </c>
      <c r="AG305" s="110">
        <v>210000</v>
      </c>
      <c r="AH305" s="94"/>
      <c r="AJ305" s="97"/>
      <c r="AL305" s="39"/>
      <c r="AM305" s="38">
        <v>0.32801524162530843</v>
      </c>
      <c r="AP305" s="39"/>
      <c r="AQ305" s="77">
        <v>1.6514694167873953</v>
      </c>
      <c r="AR305" s="94"/>
      <c r="AT305" s="97"/>
      <c r="BB305" s="79"/>
      <c r="BC305" s="94"/>
      <c r="BD305" s="94"/>
      <c r="BE305" s="97"/>
      <c r="BG305" s="40"/>
      <c r="BH305" s="94"/>
      <c r="BI305" s="94"/>
      <c r="BJ305" s="94"/>
      <c r="BK305" s="40"/>
      <c r="BL305" s="73"/>
      <c r="BM305" s="94"/>
      <c r="BO305" s="97"/>
      <c r="BQ305" s="40"/>
      <c r="BR305" s="94"/>
      <c r="BS305" s="94"/>
      <c r="BT305" s="94"/>
      <c r="BU305" s="40"/>
      <c r="BV305" s="82"/>
      <c r="BW305" s="94"/>
      <c r="BX305" s="48"/>
      <c r="BY305" s="97"/>
      <c r="BZ305" s="48"/>
      <c r="CA305" s="40"/>
      <c r="CB305" s="94"/>
      <c r="CC305" s="94"/>
      <c r="CD305" s="94"/>
      <c r="CE305" s="40"/>
      <c r="CF305" s="73"/>
      <c r="CG305" s="41"/>
      <c r="CH305" s="41"/>
      <c r="CI305" s="41"/>
      <c r="CJ305" s="41"/>
      <c r="CK305" s="41"/>
      <c r="CL305" s="68"/>
      <c r="CM305" s="41"/>
      <c r="CN305" s="41"/>
      <c r="CO305" s="39"/>
      <c r="CP305" s="78"/>
      <c r="CV305" s="118">
        <f t="shared" si="146"/>
        <v>1.25</v>
      </c>
      <c r="CW305" s="118">
        <f t="shared" si="147"/>
        <v>8.4375000000000006E-2</v>
      </c>
      <c r="DE305" s="125">
        <f t="shared" si="149"/>
        <v>0</v>
      </c>
    </row>
    <row r="306" spans="1:109" s="38" customFormat="1" x14ac:dyDescent="0.25">
      <c r="A306" s="38">
        <v>303</v>
      </c>
      <c r="B306" s="38" t="s">
        <v>356</v>
      </c>
      <c r="E306" s="38" t="s">
        <v>356</v>
      </c>
      <c r="F306" s="120" t="s">
        <v>171</v>
      </c>
      <c r="G306" s="38" t="s">
        <v>181</v>
      </c>
      <c r="H306" s="38">
        <v>180</v>
      </c>
      <c r="I306" s="38">
        <v>180</v>
      </c>
      <c r="J306" s="38">
        <v>400</v>
      </c>
      <c r="K306" s="38">
        <v>13.5</v>
      </c>
      <c r="L306" s="38">
        <v>13.5</v>
      </c>
      <c r="M306" s="38">
        <v>24</v>
      </c>
      <c r="N306" s="38">
        <v>0</v>
      </c>
      <c r="O306" s="38">
        <v>0</v>
      </c>
      <c r="P306" s="111">
        <v>15755.633904090129</v>
      </c>
      <c r="Q306" s="39">
        <f t="shared" si="143"/>
        <v>3</v>
      </c>
      <c r="R306" s="40">
        <f t="shared" si="121"/>
        <v>2.2222222222222223</v>
      </c>
      <c r="S306" s="40">
        <f t="shared" si="122"/>
        <v>1</v>
      </c>
      <c r="T306" s="120" t="s">
        <v>208</v>
      </c>
      <c r="AA306" s="97"/>
      <c r="AE306" s="38">
        <v>20</v>
      </c>
      <c r="AF306" s="111">
        <v>690</v>
      </c>
      <c r="AG306" s="110">
        <v>210000</v>
      </c>
      <c r="AH306" s="94"/>
      <c r="AJ306" s="97"/>
      <c r="AL306" s="39"/>
      <c r="AM306" s="38">
        <v>0.22416760033323899</v>
      </c>
      <c r="AP306" s="39"/>
      <c r="AQ306" s="77">
        <v>1.9766742135973967</v>
      </c>
      <c r="AR306" s="94"/>
      <c r="AT306" s="97"/>
      <c r="BB306" s="79"/>
      <c r="BC306" s="94"/>
      <c r="BD306" s="94"/>
      <c r="BE306" s="97"/>
      <c r="BG306" s="40"/>
      <c r="BH306" s="94"/>
      <c r="BI306" s="94"/>
      <c r="BJ306" s="94"/>
      <c r="BK306" s="40"/>
      <c r="BL306" s="73"/>
      <c r="BM306" s="94"/>
      <c r="BO306" s="97"/>
      <c r="BQ306" s="40"/>
      <c r="BR306" s="94"/>
      <c r="BS306" s="94"/>
      <c r="BT306" s="94"/>
      <c r="BU306" s="40"/>
      <c r="BV306" s="82"/>
      <c r="BW306" s="94"/>
      <c r="BX306" s="48"/>
      <c r="BY306" s="97"/>
      <c r="BZ306" s="48"/>
      <c r="CA306" s="40"/>
      <c r="CB306" s="94"/>
      <c r="CC306" s="94"/>
      <c r="CD306" s="94"/>
      <c r="CE306" s="40"/>
      <c r="CF306" s="73"/>
      <c r="CG306" s="41"/>
      <c r="CH306" s="41"/>
      <c r="CI306" s="41"/>
      <c r="CJ306" s="41"/>
      <c r="CK306" s="41"/>
      <c r="CL306" s="68"/>
      <c r="CM306" s="41"/>
      <c r="CN306" s="41"/>
      <c r="CO306" s="39"/>
      <c r="CP306" s="78"/>
      <c r="CV306" s="118">
        <f t="shared" si="146"/>
        <v>1.25</v>
      </c>
      <c r="CW306" s="118">
        <f t="shared" si="147"/>
        <v>8.4375000000000006E-2</v>
      </c>
      <c r="DE306" s="125">
        <f t="shared" si="149"/>
        <v>0</v>
      </c>
    </row>
    <row r="307" spans="1:109" s="38" customFormat="1" x14ac:dyDescent="0.25">
      <c r="A307" s="38">
        <v>304</v>
      </c>
      <c r="B307" s="38" t="s">
        <v>357</v>
      </c>
      <c r="E307" s="38" t="s">
        <v>357</v>
      </c>
      <c r="F307" s="120" t="s">
        <v>171</v>
      </c>
      <c r="G307" s="38" t="s">
        <v>181</v>
      </c>
      <c r="H307" s="38">
        <v>180</v>
      </c>
      <c r="I307" s="38">
        <v>180</v>
      </c>
      <c r="J307" s="38">
        <v>400</v>
      </c>
      <c r="K307" s="38">
        <v>13.5</v>
      </c>
      <c r="L307" s="38">
        <v>13.5</v>
      </c>
      <c r="M307" s="38">
        <v>24</v>
      </c>
      <c r="N307" s="38">
        <v>0</v>
      </c>
      <c r="O307" s="38">
        <v>0</v>
      </c>
      <c r="P307" s="111">
        <v>19694.54238011266</v>
      </c>
      <c r="Q307" s="39">
        <f t="shared" si="143"/>
        <v>3</v>
      </c>
      <c r="R307" s="40">
        <f t="shared" si="121"/>
        <v>2.2222222222222223</v>
      </c>
      <c r="S307" s="40">
        <f t="shared" si="122"/>
        <v>1</v>
      </c>
      <c r="T307" s="120" t="s">
        <v>208</v>
      </c>
      <c r="AA307" s="97"/>
      <c r="AE307" s="38">
        <v>20</v>
      </c>
      <c r="AF307" s="111">
        <v>690</v>
      </c>
      <c r="AG307" s="110">
        <v>210000</v>
      </c>
      <c r="AH307" s="94"/>
      <c r="AJ307" s="97"/>
      <c r="AL307" s="39"/>
      <c r="AM307" s="38">
        <v>0.13977170177150097</v>
      </c>
      <c r="AP307" s="39"/>
      <c r="AQ307" s="77">
        <v>2.4696642329825638</v>
      </c>
      <c r="AR307" s="94"/>
      <c r="AT307" s="97"/>
      <c r="BB307" s="79"/>
      <c r="BC307" s="94"/>
      <c r="BD307" s="94"/>
      <c r="BE307" s="97"/>
      <c r="BG307" s="40"/>
      <c r="BH307" s="94"/>
      <c r="BI307" s="94"/>
      <c r="BJ307" s="94"/>
      <c r="BK307" s="40"/>
      <c r="BL307" s="73"/>
      <c r="BM307" s="94"/>
      <c r="BO307" s="97"/>
      <c r="BQ307" s="40"/>
      <c r="BR307" s="94"/>
      <c r="BS307" s="94"/>
      <c r="BT307" s="94"/>
      <c r="BU307" s="40"/>
      <c r="BV307" s="82"/>
      <c r="BW307" s="94"/>
      <c r="BX307" s="48"/>
      <c r="BY307" s="97"/>
      <c r="BZ307" s="48"/>
      <c r="CA307" s="40"/>
      <c r="CB307" s="94"/>
      <c r="CC307" s="94"/>
      <c r="CD307" s="94"/>
      <c r="CE307" s="40"/>
      <c r="CF307" s="73"/>
      <c r="CG307" s="41"/>
      <c r="CH307" s="41"/>
      <c r="CI307" s="41"/>
      <c r="CJ307" s="41"/>
      <c r="CK307" s="41"/>
      <c r="CL307" s="68"/>
      <c r="CM307" s="41"/>
      <c r="CN307" s="41"/>
      <c r="CO307" s="39"/>
      <c r="CP307" s="78"/>
      <c r="CV307" s="118">
        <f t="shared" si="146"/>
        <v>1.25</v>
      </c>
      <c r="CW307" s="118">
        <f t="shared" si="147"/>
        <v>8.4375000000000006E-2</v>
      </c>
      <c r="DE307" s="125">
        <f t="shared" si="149"/>
        <v>0</v>
      </c>
    </row>
    <row r="308" spans="1:109" s="38" customFormat="1" x14ac:dyDescent="0.25">
      <c r="A308" s="38">
        <v>305</v>
      </c>
      <c r="B308" s="38" t="s">
        <v>358</v>
      </c>
      <c r="E308" s="38" t="s">
        <v>358</v>
      </c>
      <c r="F308" s="120" t="s">
        <v>171</v>
      </c>
      <c r="G308" s="38" t="s">
        <v>181</v>
      </c>
      <c r="H308" s="38">
        <v>180</v>
      </c>
      <c r="I308" s="38">
        <v>180</v>
      </c>
      <c r="J308" s="38">
        <v>400</v>
      </c>
      <c r="K308" s="38">
        <v>13.5</v>
      </c>
      <c r="L308" s="38">
        <v>13.5</v>
      </c>
      <c r="M308" s="38">
        <v>19.3</v>
      </c>
      <c r="N308" s="38">
        <v>0</v>
      </c>
      <c r="O308" s="38">
        <v>0</v>
      </c>
      <c r="P308" s="111">
        <v>2437.5659041345953</v>
      </c>
      <c r="Q308" s="39">
        <f t="shared" si="143"/>
        <v>3</v>
      </c>
      <c r="R308" s="40">
        <f t="shared" si="121"/>
        <v>2.2222222222222223</v>
      </c>
      <c r="S308" s="40">
        <f t="shared" si="122"/>
        <v>1</v>
      </c>
      <c r="T308" s="120" t="s">
        <v>208</v>
      </c>
      <c r="AA308" s="97"/>
      <c r="AE308" s="38">
        <v>20</v>
      </c>
      <c r="AF308" s="111">
        <v>690</v>
      </c>
      <c r="AG308" s="110">
        <v>210000</v>
      </c>
      <c r="AH308" s="94"/>
      <c r="AJ308" s="97"/>
      <c r="AL308" s="39"/>
      <c r="AM308" s="38">
        <v>1.0398300255991915</v>
      </c>
      <c r="AP308" s="39"/>
      <c r="AQ308" s="77">
        <v>0.31501727542584973</v>
      </c>
      <c r="AR308" s="94"/>
      <c r="AT308" s="97"/>
      <c r="BB308" s="79"/>
      <c r="BC308" s="94"/>
      <c r="BD308" s="94"/>
      <c r="BE308" s="97"/>
      <c r="BG308" s="40"/>
      <c r="BH308" s="94"/>
      <c r="BI308" s="94"/>
      <c r="BJ308" s="94"/>
      <c r="BK308" s="40"/>
      <c r="BL308" s="73"/>
      <c r="BM308" s="94"/>
      <c r="BO308" s="97"/>
      <c r="BQ308" s="40"/>
      <c r="BR308" s="94"/>
      <c r="BS308" s="94"/>
      <c r="BT308" s="94"/>
      <c r="BU308" s="40"/>
      <c r="BV308" s="82"/>
      <c r="BW308" s="94"/>
      <c r="BX308" s="48"/>
      <c r="BY308" s="97"/>
      <c r="BZ308" s="48"/>
      <c r="CA308" s="40"/>
      <c r="CB308" s="94"/>
      <c r="CC308" s="94"/>
      <c r="CD308" s="94"/>
      <c r="CE308" s="40"/>
      <c r="CF308" s="73"/>
      <c r="CG308" s="41"/>
      <c r="CH308" s="41"/>
      <c r="CI308" s="41"/>
      <c r="CJ308" s="41"/>
      <c r="CK308" s="41"/>
      <c r="CL308" s="68"/>
      <c r="CM308" s="41"/>
      <c r="CN308" s="41"/>
      <c r="CO308" s="39"/>
      <c r="CP308" s="78"/>
      <c r="CV308" s="118">
        <f t="shared" si="146"/>
        <v>1.5544041450777202</v>
      </c>
      <c r="CW308" s="118">
        <f t="shared" si="147"/>
        <v>0.11911729173937553</v>
      </c>
      <c r="DE308" s="125">
        <f t="shared" si="149"/>
        <v>0</v>
      </c>
    </row>
    <row r="309" spans="1:109" s="38" customFormat="1" x14ac:dyDescent="0.25">
      <c r="A309" s="38">
        <v>306</v>
      </c>
      <c r="B309" s="38" t="s">
        <v>359</v>
      </c>
      <c r="E309" s="38" t="s">
        <v>359</v>
      </c>
      <c r="F309" s="120" t="s">
        <v>171</v>
      </c>
      <c r="G309" s="38" t="s">
        <v>181</v>
      </c>
      <c r="H309" s="38">
        <v>180</v>
      </c>
      <c r="I309" s="38">
        <v>180</v>
      </c>
      <c r="J309" s="38">
        <v>400</v>
      </c>
      <c r="K309" s="38">
        <v>13.5</v>
      </c>
      <c r="L309" s="38">
        <v>13.5</v>
      </c>
      <c r="M309" s="38">
        <v>19.3</v>
      </c>
      <c r="N309" s="38">
        <v>0</v>
      </c>
      <c r="O309" s="38">
        <v>0</v>
      </c>
      <c r="P309" s="111">
        <v>4062.6098402243256</v>
      </c>
      <c r="Q309" s="39">
        <f t="shared" si="143"/>
        <v>3</v>
      </c>
      <c r="R309" s="40">
        <f t="shared" si="121"/>
        <v>2.2222222222222223</v>
      </c>
      <c r="S309" s="40">
        <f t="shared" si="122"/>
        <v>1</v>
      </c>
      <c r="T309" s="120" t="s">
        <v>208</v>
      </c>
      <c r="AA309" s="97"/>
      <c r="AE309" s="38">
        <v>20</v>
      </c>
      <c r="AF309" s="111">
        <v>690</v>
      </c>
      <c r="AG309" s="110">
        <v>210000</v>
      </c>
      <c r="AH309" s="94"/>
      <c r="AJ309" s="97"/>
      <c r="AL309" s="39"/>
      <c r="AM309" s="38">
        <v>0.97076325568075172</v>
      </c>
      <c r="AP309" s="39"/>
      <c r="AQ309" s="77">
        <v>0.50547215126800593</v>
      </c>
      <c r="AR309" s="94"/>
      <c r="AT309" s="97"/>
      <c r="BB309" s="79"/>
      <c r="BC309" s="94"/>
      <c r="BD309" s="94"/>
      <c r="BE309" s="97"/>
      <c r="BG309" s="40"/>
      <c r="BH309" s="94"/>
      <c r="BI309" s="94"/>
      <c r="BJ309" s="94"/>
      <c r="BK309" s="40"/>
      <c r="BL309" s="73"/>
      <c r="BM309" s="94"/>
      <c r="BO309" s="97"/>
      <c r="BQ309" s="40"/>
      <c r="BR309" s="94"/>
      <c r="BS309" s="94"/>
      <c r="BT309" s="94"/>
      <c r="BU309" s="40"/>
      <c r="BV309" s="82"/>
      <c r="BW309" s="94"/>
      <c r="BX309" s="48"/>
      <c r="BY309" s="97"/>
      <c r="BZ309" s="48"/>
      <c r="CA309" s="40"/>
      <c r="CB309" s="94"/>
      <c r="CC309" s="94"/>
      <c r="CD309" s="94"/>
      <c r="CE309" s="40"/>
      <c r="CF309" s="73"/>
      <c r="CG309" s="41"/>
      <c r="CH309" s="41"/>
      <c r="CI309" s="41"/>
      <c r="CJ309" s="41"/>
      <c r="CK309" s="41"/>
      <c r="CL309" s="68"/>
      <c r="CM309" s="41"/>
      <c r="CN309" s="41"/>
      <c r="CO309" s="39"/>
      <c r="CP309" s="78"/>
      <c r="CV309" s="118">
        <f t="shared" si="146"/>
        <v>1.5544041450777202</v>
      </c>
      <c r="CW309" s="118">
        <f t="shared" si="147"/>
        <v>0.11911729173937553</v>
      </c>
      <c r="DE309" s="125">
        <f t="shared" si="149"/>
        <v>0</v>
      </c>
    </row>
    <row r="310" spans="1:109" s="38" customFormat="1" x14ac:dyDescent="0.25">
      <c r="A310" s="38">
        <v>307</v>
      </c>
      <c r="B310" s="38" t="s">
        <v>360</v>
      </c>
      <c r="E310" s="38" t="s">
        <v>360</v>
      </c>
      <c r="F310" s="120" t="s">
        <v>171</v>
      </c>
      <c r="G310" s="38" t="s">
        <v>181</v>
      </c>
      <c r="H310" s="38">
        <v>180</v>
      </c>
      <c r="I310" s="38">
        <v>180</v>
      </c>
      <c r="J310" s="38">
        <v>400</v>
      </c>
      <c r="K310" s="38">
        <v>13.5</v>
      </c>
      <c r="L310" s="38">
        <v>13.5</v>
      </c>
      <c r="M310" s="38">
        <v>19.3</v>
      </c>
      <c r="N310" s="38">
        <v>0</v>
      </c>
      <c r="O310" s="38">
        <v>0</v>
      </c>
      <c r="P310" s="111">
        <v>6093.9147603364881</v>
      </c>
      <c r="Q310" s="39">
        <f t="shared" si="143"/>
        <v>3</v>
      </c>
      <c r="R310" s="40">
        <f t="shared" si="121"/>
        <v>2.2222222222222223</v>
      </c>
      <c r="S310" s="40">
        <f t="shared" si="122"/>
        <v>1</v>
      </c>
      <c r="T310" s="120" t="s">
        <v>208</v>
      </c>
      <c r="AA310" s="97"/>
      <c r="AE310" s="38">
        <v>20</v>
      </c>
      <c r="AF310" s="111">
        <v>690</v>
      </c>
      <c r="AG310" s="110">
        <v>210000</v>
      </c>
      <c r="AH310" s="94"/>
      <c r="AJ310" s="97"/>
      <c r="AL310" s="39"/>
      <c r="AM310" s="38">
        <v>0.77864826259412312</v>
      </c>
      <c r="AP310" s="39"/>
      <c r="AQ310" s="77">
        <v>0.74880335244639362</v>
      </c>
      <c r="AR310" s="94"/>
      <c r="AT310" s="97"/>
      <c r="BB310" s="79"/>
      <c r="BC310" s="94"/>
      <c r="BD310" s="94"/>
      <c r="BE310" s="97"/>
      <c r="BG310" s="40"/>
      <c r="BH310" s="94"/>
      <c r="BI310" s="94"/>
      <c r="BJ310" s="94"/>
      <c r="BK310" s="40"/>
      <c r="BL310" s="73"/>
      <c r="BM310" s="94"/>
      <c r="BO310" s="97"/>
      <c r="BQ310" s="40"/>
      <c r="BR310" s="94"/>
      <c r="BS310" s="94"/>
      <c r="BT310" s="94"/>
      <c r="BU310" s="40"/>
      <c r="BV310" s="82"/>
      <c r="BW310" s="94"/>
      <c r="BX310" s="48"/>
      <c r="BY310" s="97"/>
      <c r="BZ310" s="48"/>
      <c r="CA310" s="40"/>
      <c r="CB310" s="94"/>
      <c r="CC310" s="94"/>
      <c r="CD310" s="94"/>
      <c r="CE310" s="40"/>
      <c r="CF310" s="73"/>
      <c r="CG310" s="41"/>
      <c r="CH310" s="41"/>
      <c r="CI310" s="41"/>
      <c r="CJ310" s="41"/>
      <c r="CK310" s="41"/>
      <c r="CL310" s="68"/>
      <c r="CM310" s="41"/>
      <c r="CN310" s="41"/>
      <c r="CO310" s="39"/>
      <c r="CP310" s="78"/>
      <c r="CV310" s="118">
        <f t="shared" si="146"/>
        <v>1.5544041450777202</v>
      </c>
      <c r="CW310" s="118">
        <f t="shared" si="147"/>
        <v>0.11911729173937553</v>
      </c>
      <c r="DE310" s="125">
        <f t="shared" si="149"/>
        <v>0</v>
      </c>
    </row>
    <row r="311" spans="1:109" s="38" customFormat="1" x14ac:dyDescent="0.25">
      <c r="A311" s="38">
        <v>308</v>
      </c>
      <c r="B311" s="38" t="s">
        <v>361</v>
      </c>
      <c r="E311" s="38" t="s">
        <v>361</v>
      </c>
      <c r="F311" s="120" t="s">
        <v>171</v>
      </c>
      <c r="G311" s="38" t="s">
        <v>181</v>
      </c>
      <c r="H311" s="38">
        <v>180</v>
      </c>
      <c r="I311" s="38">
        <v>180</v>
      </c>
      <c r="J311" s="38">
        <v>400</v>
      </c>
      <c r="K311" s="38">
        <v>13.5</v>
      </c>
      <c r="L311" s="38">
        <v>13.5</v>
      </c>
      <c r="M311" s="38">
        <v>19.3</v>
      </c>
      <c r="N311" s="38">
        <v>0</v>
      </c>
      <c r="O311" s="38">
        <v>0</v>
      </c>
      <c r="P311" s="111">
        <v>8125.2196804486512</v>
      </c>
      <c r="Q311" s="39">
        <f t="shared" si="143"/>
        <v>3</v>
      </c>
      <c r="R311" s="40">
        <f t="shared" si="121"/>
        <v>2.2222222222222223</v>
      </c>
      <c r="S311" s="40">
        <f t="shared" si="122"/>
        <v>1</v>
      </c>
      <c r="T311" s="120" t="s">
        <v>208</v>
      </c>
      <c r="AA311" s="97"/>
      <c r="AE311" s="38">
        <v>20</v>
      </c>
      <c r="AF311" s="111">
        <v>690</v>
      </c>
      <c r="AG311" s="110">
        <v>210000</v>
      </c>
      <c r="AH311" s="94"/>
      <c r="AJ311" s="97"/>
      <c r="AL311" s="39"/>
      <c r="AM311" s="38">
        <v>0.65954715397106711</v>
      </c>
      <c r="AP311" s="39"/>
      <c r="AQ311" s="77">
        <v>0.99399697729636383</v>
      </c>
      <c r="AR311" s="94"/>
      <c r="AT311" s="97"/>
      <c r="BB311" s="79"/>
      <c r="BC311" s="94"/>
      <c r="BD311" s="94"/>
      <c r="BE311" s="97"/>
      <c r="BG311" s="40"/>
      <c r="BH311" s="94"/>
      <c r="BI311" s="94"/>
      <c r="BJ311" s="94"/>
      <c r="BK311" s="40"/>
      <c r="BL311" s="73"/>
      <c r="BM311" s="94"/>
      <c r="BO311" s="97"/>
      <c r="BQ311" s="40"/>
      <c r="BR311" s="94"/>
      <c r="BS311" s="94"/>
      <c r="BT311" s="94"/>
      <c r="BU311" s="40"/>
      <c r="BV311" s="82"/>
      <c r="BW311" s="94"/>
      <c r="BX311" s="48"/>
      <c r="BY311" s="97"/>
      <c r="BZ311" s="48"/>
      <c r="CA311" s="40"/>
      <c r="CB311" s="94"/>
      <c r="CC311" s="94"/>
      <c r="CD311" s="94"/>
      <c r="CE311" s="40"/>
      <c r="CF311" s="73"/>
      <c r="CG311" s="41"/>
      <c r="CH311" s="41"/>
      <c r="CI311" s="41"/>
      <c r="CJ311" s="41"/>
      <c r="CK311" s="41"/>
      <c r="CL311" s="68"/>
      <c r="CM311" s="41"/>
      <c r="CN311" s="41"/>
      <c r="CO311" s="39"/>
      <c r="CP311" s="78"/>
      <c r="CV311" s="118">
        <f t="shared" si="146"/>
        <v>1.5544041450777202</v>
      </c>
      <c r="CW311" s="118">
        <f t="shared" si="147"/>
        <v>0.11911729173937553</v>
      </c>
      <c r="DE311" s="125">
        <f t="shared" si="149"/>
        <v>0</v>
      </c>
    </row>
    <row r="312" spans="1:109" s="38" customFormat="1" x14ac:dyDescent="0.25">
      <c r="A312" s="38">
        <v>309</v>
      </c>
      <c r="B312" s="38" t="s">
        <v>362</v>
      </c>
      <c r="E312" s="38" t="s">
        <v>362</v>
      </c>
      <c r="F312" s="120" t="s">
        <v>171</v>
      </c>
      <c r="G312" s="38" t="s">
        <v>181</v>
      </c>
      <c r="H312" s="38">
        <v>180</v>
      </c>
      <c r="I312" s="38">
        <v>180</v>
      </c>
      <c r="J312" s="38">
        <v>400</v>
      </c>
      <c r="K312" s="38">
        <v>13.5</v>
      </c>
      <c r="L312" s="38">
        <v>13.5</v>
      </c>
      <c r="M312" s="38">
        <v>19.3</v>
      </c>
      <c r="N312" s="38">
        <v>0</v>
      </c>
      <c r="O312" s="38">
        <v>0</v>
      </c>
      <c r="P312" s="111">
        <v>10806.542174996706</v>
      </c>
      <c r="Q312" s="39">
        <f t="shared" si="143"/>
        <v>3</v>
      </c>
      <c r="R312" s="40">
        <f t="shared" si="121"/>
        <v>2.2222222222222223</v>
      </c>
      <c r="S312" s="40">
        <f t="shared" si="122"/>
        <v>1</v>
      </c>
      <c r="T312" s="120" t="s">
        <v>208</v>
      </c>
      <c r="AA312" s="97"/>
      <c r="AE312" s="38">
        <v>20</v>
      </c>
      <c r="AF312" s="111">
        <v>690</v>
      </c>
      <c r="AG312" s="110">
        <v>210000</v>
      </c>
      <c r="AH312" s="94"/>
      <c r="AJ312" s="97"/>
      <c r="AL312" s="39"/>
      <c r="AM312" s="38">
        <v>0.48667699018041832</v>
      </c>
      <c r="AP312" s="39"/>
      <c r="AQ312" s="77">
        <v>1.3186683604619418</v>
      </c>
      <c r="AR312" s="94"/>
      <c r="AT312" s="97"/>
      <c r="BB312" s="79"/>
      <c r="BC312" s="94"/>
      <c r="BD312" s="94"/>
      <c r="BE312" s="97"/>
      <c r="BG312" s="40"/>
      <c r="BH312" s="94"/>
      <c r="BI312" s="94"/>
      <c r="BJ312" s="94"/>
      <c r="BK312" s="40"/>
      <c r="BL312" s="73"/>
      <c r="BM312" s="94"/>
      <c r="BO312" s="97"/>
      <c r="BQ312" s="40"/>
      <c r="BR312" s="94"/>
      <c r="BS312" s="94"/>
      <c r="BT312" s="94"/>
      <c r="BU312" s="40"/>
      <c r="BV312" s="82"/>
      <c r="BW312" s="94"/>
      <c r="BX312" s="48"/>
      <c r="BY312" s="97"/>
      <c r="BZ312" s="48"/>
      <c r="CA312" s="40"/>
      <c r="CB312" s="94"/>
      <c r="CC312" s="94"/>
      <c r="CD312" s="94"/>
      <c r="CE312" s="40"/>
      <c r="CF312" s="73"/>
      <c r="CG312" s="41"/>
      <c r="CH312" s="41"/>
      <c r="CI312" s="41"/>
      <c r="CJ312" s="41"/>
      <c r="CK312" s="41"/>
      <c r="CL312" s="68"/>
      <c r="CM312" s="41"/>
      <c r="CN312" s="41"/>
      <c r="CO312" s="39"/>
      <c r="CP312" s="78"/>
      <c r="CV312" s="118">
        <f t="shared" si="146"/>
        <v>1.5544041450777202</v>
      </c>
      <c r="CW312" s="118">
        <f t="shared" si="147"/>
        <v>0.11911729173937553</v>
      </c>
      <c r="DE312" s="125">
        <f t="shared" si="149"/>
        <v>0</v>
      </c>
    </row>
    <row r="313" spans="1:109" s="38" customFormat="1" x14ac:dyDescent="0.25">
      <c r="A313" s="38">
        <v>310</v>
      </c>
      <c r="B313" s="38" t="s">
        <v>363</v>
      </c>
      <c r="E313" s="38" t="s">
        <v>363</v>
      </c>
      <c r="F313" s="120" t="s">
        <v>171</v>
      </c>
      <c r="G313" s="38" t="s">
        <v>181</v>
      </c>
      <c r="H313" s="38">
        <v>180</v>
      </c>
      <c r="I313" s="38">
        <v>180</v>
      </c>
      <c r="J313" s="38">
        <v>400</v>
      </c>
      <c r="K313" s="38">
        <v>13.5</v>
      </c>
      <c r="L313" s="38">
        <v>13.5</v>
      </c>
      <c r="M313" s="38">
        <v>19.3</v>
      </c>
      <c r="N313" s="38">
        <v>0</v>
      </c>
      <c r="O313" s="38">
        <v>0</v>
      </c>
      <c r="P313" s="111">
        <v>13569.116866349246</v>
      </c>
      <c r="Q313" s="39">
        <f t="shared" si="143"/>
        <v>3</v>
      </c>
      <c r="R313" s="40">
        <f t="shared" si="121"/>
        <v>2.2222222222222223</v>
      </c>
      <c r="S313" s="40">
        <f t="shared" si="122"/>
        <v>1</v>
      </c>
      <c r="T313" s="120" t="s">
        <v>208</v>
      </c>
      <c r="AA313" s="97"/>
      <c r="AE313" s="38">
        <v>20</v>
      </c>
      <c r="AF313" s="111">
        <v>690</v>
      </c>
      <c r="AG313" s="110">
        <v>210000</v>
      </c>
      <c r="AH313" s="94"/>
      <c r="AJ313" s="97"/>
      <c r="AL313" s="39"/>
      <c r="AM313" s="38">
        <v>0.32811405264483007</v>
      </c>
      <c r="AP313" s="39"/>
      <c r="AQ313" s="77">
        <v>1.6538212211510712</v>
      </c>
      <c r="AR313" s="94"/>
      <c r="AT313" s="97"/>
      <c r="BB313" s="79"/>
      <c r="BC313" s="94"/>
      <c r="BD313" s="94"/>
      <c r="BE313" s="97"/>
      <c r="BG313" s="40"/>
      <c r="BH313" s="94"/>
      <c r="BI313" s="94"/>
      <c r="BJ313" s="94"/>
      <c r="BK313" s="40"/>
      <c r="BL313" s="73"/>
      <c r="BM313" s="94"/>
      <c r="BO313" s="97"/>
      <c r="BQ313" s="40"/>
      <c r="BR313" s="94"/>
      <c r="BS313" s="94"/>
      <c r="BT313" s="94"/>
      <c r="BU313" s="40"/>
      <c r="BV313" s="82"/>
      <c r="BW313" s="94"/>
      <c r="BX313" s="48"/>
      <c r="BY313" s="97"/>
      <c r="BZ313" s="48"/>
      <c r="CA313" s="40"/>
      <c r="CB313" s="94"/>
      <c r="CC313" s="94"/>
      <c r="CD313" s="94"/>
      <c r="CE313" s="40"/>
      <c r="CF313" s="73"/>
      <c r="CG313" s="41"/>
      <c r="CH313" s="41"/>
      <c r="CI313" s="41"/>
      <c r="CJ313" s="41"/>
      <c r="CK313" s="41"/>
      <c r="CL313" s="68"/>
      <c r="CM313" s="41"/>
      <c r="CN313" s="41"/>
      <c r="CO313" s="39"/>
      <c r="CP313" s="78"/>
      <c r="CV313" s="118">
        <f t="shared" si="146"/>
        <v>1.5544041450777202</v>
      </c>
      <c r="CW313" s="118">
        <f t="shared" si="147"/>
        <v>0.11911729173937553</v>
      </c>
      <c r="DE313" s="125">
        <f t="shared" si="149"/>
        <v>0</v>
      </c>
    </row>
    <row r="314" spans="1:109" s="38" customFormat="1" x14ac:dyDescent="0.25">
      <c r="A314" s="38">
        <v>311</v>
      </c>
      <c r="B314" s="38" t="s">
        <v>364</v>
      </c>
      <c r="E314" s="38" t="s">
        <v>364</v>
      </c>
      <c r="F314" s="120" t="s">
        <v>171</v>
      </c>
      <c r="G314" s="38" t="s">
        <v>181</v>
      </c>
      <c r="H314" s="38">
        <v>180</v>
      </c>
      <c r="I314" s="38">
        <v>180</v>
      </c>
      <c r="J314" s="38">
        <v>400</v>
      </c>
      <c r="K314" s="38">
        <v>13.5</v>
      </c>
      <c r="L314" s="38">
        <v>13.5</v>
      </c>
      <c r="M314" s="38">
        <v>19.3</v>
      </c>
      <c r="N314" s="38">
        <v>0</v>
      </c>
      <c r="O314" s="38">
        <v>0</v>
      </c>
      <c r="P314" s="111">
        <v>16250.439360897302</v>
      </c>
      <c r="Q314" s="39">
        <f t="shared" si="143"/>
        <v>3</v>
      </c>
      <c r="R314" s="40">
        <f t="shared" si="121"/>
        <v>2.2222222222222223</v>
      </c>
      <c r="S314" s="40">
        <f t="shared" si="122"/>
        <v>1</v>
      </c>
      <c r="T314" s="120" t="s">
        <v>208</v>
      </c>
      <c r="AA314" s="97"/>
      <c r="AE314" s="38">
        <v>20</v>
      </c>
      <c r="AF314" s="111">
        <v>690</v>
      </c>
      <c r="AG314" s="110">
        <v>210000</v>
      </c>
      <c r="AH314" s="94"/>
      <c r="AJ314" s="97"/>
      <c r="AL314" s="39"/>
      <c r="AM314" s="38">
        <v>0.2244531424820263</v>
      </c>
      <c r="AP314" s="39"/>
      <c r="AQ314" s="77">
        <v>1.9793379095950698</v>
      </c>
      <c r="AR314" s="94"/>
      <c r="AT314" s="97"/>
      <c r="BB314" s="79"/>
      <c r="BC314" s="94"/>
      <c r="BD314" s="94"/>
      <c r="BE314" s="97"/>
      <c r="BG314" s="40"/>
      <c r="BH314" s="94"/>
      <c r="BI314" s="94"/>
      <c r="BJ314" s="94"/>
      <c r="BK314" s="40"/>
      <c r="BL314" s="73"/>
      <c r="BM314" s="94"/>
      <c r="BO314" s="97"/>
      <c r="BQ314" s="40"/>
      <c r="BR314" s="94"/>
      <c r="BS314" s="94"/>
      <c r="BT314" s="94"/>
      <c r="BU314" s="40"/>
      <c r="BV314" s="82"/>
      <c r="BW314" s="94"/>
      <c r="BX314" s="48"/>
      <c r="BY314" s="97"/>
      <c r="BZ314" s="48"/>
      <c r="CA314" s="40"/>
      <c r="CB314" s="94"/>
      <c r="CC314" s="94"/>
      <c r="CD314" s="94"/>
      <c r="CE314" s="40"/>
      <c r="CF314" s="73"/>
      <c r="CG314" s="41"/>
      <c r="CH314" s="41"/>
      <c r="CI314" s="41"/>
      <c r="CJ314" s="41"/>
      <c r="CK314" s="41"/>
      <c r="CL314" s="68"/>
      <c r="CM314" s="41"/>
      <c r="CN314" s="41"/>
      <c r="CO314" s="39"/>
      <c r="CP314" s="78"/>
      <c r="CV314" s="118">
        <f t="shared" si="146"/>
        <v>1.5544041450777202</v>
      </c>
      <c r="CW314" s="118">
        <f t="shared" si="147"/>
        <v>0.11911729173937553</v>
      </c>
      <c r="DE314" s="125">
        <f t="shared" si="149"/>
        <v>0</v>
      </c>
    </row>
    <row r="315" spans="1:109" s="38" customFormat="1" x14ac:dyDescent="0.25">
      <c r="A315" s="38">
        <v>312</v>
      </c>
      <c r="B315" s="38" t="s">
        <v>365</v>
      </c>
      <c r="E315" s="38" t="s">
        <v>365</v>
      </c>
      <c r="F315" s="120" t="s">
        <v>171</v>
      </c>
      <c r="G315" s="38" t="s">
        <v>181</v>
      </c>
      <c r="H315" s="38">
        <v>180</v>
      </c>
      <c r="I315" s="38">
        <v>180</v>
      </c>
      <c r="J315" s="38">
        <v>400</v>
      </c>
      <c r="K315" s="38">
        <v>13.5</v>
      </c>
      <c r="L315" s="38">
        <v>13.5</v>
      </c>
      <c r="M315" s="38">
        <v>19.3</v>
      </c>
      <c r="N315" s="38">
        <v>0</v>
      </c>
      <c r="O315" s="38">
        <v>0</v>
      </c>
      <c r="P315" s="111">
        <v>20313.049201121627</v>
      </c>
      <c r="Q315" s="39">
        <f t="shared" si="143"/>
        <v>3</v>
      </c>
      <c r="R315" s="40">
        <f t="shared" si="121"/>
        <v>2.2222222222222223</v>
      </c>
      <c r="S315" s="40">
        <f t="shared" si="122"/>
        <v>1</v>
      </c>
      <c r="T315" s="120" t="s">
        <v>208</v>
      </c>
      <c r="AA315" s="97"/>
      <c r="AE315" s="38">
        <v>20</v>
      </c>
      <c r="AF315" s="111">
        <v>690</v>
      </c>
      <c r="AG315" s="110">
        <v>210000</v>
      </c>
      <c r="AH315" s="94"/>
      <c r="AJ315" s="97"/>
      <c r="AL315" s="39"/>
      <c r="AM315" s="38">
        <v>0.14018097236120208</v>
      </c>
      <c r="AP315" s="39"/>
      <c r="AQ315" s="77">
        <v>2.4729015754724109</v>
      </c>
      <c r="AR315" s="94"/>
      <c r="AT315" s="97"/>
      <c r="BB315" s="79"/>
      <c r="BC315" s="94"/>
      <c r="BD315" s="94"/>
      <c r="BE315" s="97"/>
      <c r="BG315" s="40"/>
      <c r="BH315" s="94"/>
      <c r="BI315" s="94"/>
      <c r="BJ315" s="94"/>
      <c r="BK315" s="40"/>
      <c r="BL315" s="73"/>
      <c r="BM315" s="94"/>
      <c r="BO315" s="97"/>
      <c r="BQ315" s="40"/>
      <c r="BR315" s="94"/>
      <c r="BS315" s="94"/>
      <c r="BT315" s="94"/>
      <c r="BU315" s="40"/>
      <c r="BV315" s="82"/>
      <c r="BW315" s="94"/>
      <c r="BX315" s="48"/>
      <c r="BY315" s="97"/>
      <c r="BZ315" s="48"/>
      <c r="CA315" s="40"/>
      <c r="CB315" s="94"/>
      <c r="CC315" s="94"/>
      <c r="CD315" s="94"/>
      <c r="CE315" s="40"/>
      <c r="CF315" s="73"/>
      <c r="CG315" s="41"/>
      <c r="CH315" s="41"/>
      <c r="CI315" s="41"/>
      <c r="CJ315" s="41"/>
      <c r="CK315" s="41"/>
      <c r="CL315" s="68"/>
      <c r="CM315" s="41"/>
      <c r="CN315" s="41"/>
      <c r="CO315" s="39"/>
      <c r="CP315" s="78"/>
      <c r="CV315" s="118">
        <f t="shared" si="146"/>
        <v>1.5544041450777202</v>
      </c>
      <c r="CW315" s="118">
        <f t="shared" si="147"/>
        <v>0.11911729173937553</v>
      </c>
      <c r="DE315" s="125">
        <f t="shared" si="149"/>
        <v>0</v>
      </c>
    </row>
    <row r="316" spans="1:109" s="38" customFormat="1" x14ac:dyDescent="0.25">
      <c r="A316" s="38">
        <v>313</v>
      </c>
      <c r="B316" s="38" t="s">
        <v>366</v>
      </c>
      <c r="E316" s="38" t="s">
        <v>366</v>
      </c>
      <c r="F316" s="120" t="s">
        <v>171</v>
      </c>
      <c r="G316" s="38" t="s">
        <v>181</v>
      </c>
      <c r="H316" s="38">
        <v>180</v>
      </c>
      <c r="I316" s="38">
        <v>180</v>
      </c>
      <c r="J316" s="38">
        <v>400</v>
      </c>
      <c r="K316" s="38">
        <v>13.5</v>
      </c>
      <c r="L316" s="38">
        <v>13.5</v>
      </c>
      <c r="M316" s="38">
        <v>13</v>
      </c>
      <c r="N316" s="38">
        <v>0</v>
      </c>
      <c r="O316" s="38">
        <v>0</v>
      </c>
      <c r="P316" s="111">
        <v>2573.1699491982658</v>
      </c>
      <c r="Q316" s="39">
        <f t="shared" si="143"/>
        <v>3</v>
      </c>
      <c r="R316" s="40">
        <f t="shared" si="121"/>
        <v>2.2222222222222223</v>
      </c>
      <c r="S316" s="40">
        <f t="shared" si="122"/>
        <v>1</v>
      </c>
      <c r="T316" s="120" t="s">
        <v>208</v>
      </c>
      <c r="AA316" s="97"/>
      <c r="AE316" s="38">
        <v>20</v>
      </c>
      <c r="AF316" s="111">
        <v>690</v>
      </c>
      <c r="AG316" s="110">
        <v>210000</v>
      </c>
      <c r="AH316" s="94"/>
      <c r="AJ316" s="97"/>
      <c r="AL316" s="39"/>
      <c r="AM316" s="38">
        <v>1.0459051510634347</v>
      </c>
      <c r="AP316" s="39"/>
      <c r="AQ316" s="77">
        <v>0.31956384474860638</v>
      </c>
      <c r="AR316" s="94"/>
      <c r="AT316" s="97"/>
      <c r="BB316" s="79"/>
      <c r="BC316" s="94"/>
      <c r="BD316" s="94"/>
      <c r="BE316" s="97"/>
      <c r="BG316" s="40"/>
      <c r="BH316" s="94"/>
      <c r="BI316" s="94"/>
      <c r="BJ316" s="94"/>
      <c r="BK316" s="40"/>
      <c r="BL316" s="73"/>
      <c r="BM316" s="94"/>
      <c r="BO316" s="97"/>
      <c r="BQ316" s="40"/>
      <c r="BR316" s="94"/>
      <c r="BS316" s="94"/>
      <c r="BT316" s="94"/>
      <c r="BU316" s="40"/>
      <c r="BV316" s="82"/>
      <c r="BW316" s="94"/>
      <c r="BX316" s="48"/>
      <c r="BY316" s="97"/>
      <c r="BZ316" s="48"/>
      <c r="CA316" s="40"/>
      <c r="CB316" s="94"/>
      <c r="CC316" s="94"/>
      <c r="CD316" s="94"/>
      <c r="CE316" s="40"/>
      <c r="CF316" s="73"/>
      <c r="CG316" s="41"/>
      <c r="CH316" s="41"/>
      <c r="CI316" s="41"/>
      <c r="CJ316" s="41"/>
      <c r="CK316" s="41"/>
      <c r="CL316" s="68"/>
      <c r="CM316" s="41"/>
      <c r="CN316" s="41"/>
      <c r="CO316" s="39"/>
      <c r="CP316" s="78"/>
      <c r="CV316" s="118">
        <f t="shared" si="146"/>
        <v>2.3076923076923075</v>
      </c>
      <c r="CW316" s="118">
        <f t="shared" si="147"/>
        <v>0.22899408284023673</v>
      </c>
      <c r="DE316" s="125">
        <f t="shared" si="149"/>
        <v>0</v>
      </c>
    </row>
    <row r="317" spans="1:109" s="38" customFormat="1" x14ac:dyDescent="0.25">
      <c r="A317" s="38">
        <v>314</v>
      </c>
      <c r="B317" s="38" t="s">
        <v>367</v>
      </c>
      <c r="E317" s="38" t="s">
        <v>367</v>
      </c>
      <c r="F317" s="120" t="s">
        <v>171</v>
      </c>
      <c r="G317" s="38" t="s">
        <v>181</v>
      </c>
      <c r="H317" s="38">
        <v>180</v>
      </c>
      <c r="I317" s="38">
        <v>180</v>
      </c>
      <c r="J317" s="38">
        <v>400</v>
      </c>
      <c r="K317" s="38">
        <v>13.5</v>
      </c>
      <c r="L317" s="38">
        <v>13.5</v>
      </c>
      <c r="M317" s="38">
        <v>13</v>
      </c>
      <c r="N317" s="38">
        <v>0</v>
      </c>
      <c r="O317" s="38">
        <v>0</v>
      </c>
      <c r="P317" s="111">
        <v>4288.6165819971102</v>
      </c>
      <c r="Q317" s="39">
        <f t="shared" si="143"/>
        <v>3</v>
      </c>
      <c r="R317" s="40">
        <f t="shared" si="121"/>
        <v>2.2222222222222223</v>
      </c>
      <c r="S317" s="40">
        <f t="shared" si="122"/>
        <v>1</v>
      </c>
      <c r="T317" s="120" t="s">
        <v>208</v>
      </c>
      <c r="AA317" s="97"/>
      <c r="AE317" s="38">
        <v>20</v>
      </c>
      <c r="AF317" s="111">
        <v>690</v>
      </c>
      <c r="AG317" s="110">
        <v>210000</v>
      </c>
      <c r="AH317" s="94"/>
      <c r="AJ317" s="97"/>
      <c r="AL317" s="39"/>
      <c r="AM317" s="38">
        <v>0.95448180444782171</v>
      </c>
      <c r="AP317" s="39"/>
      <c r="AQ317" s="77">
        <v>0.50890798512690227</v>
      </c>
      <c r="AR317" s="94"/>
      <c r="AT317" s="97"/>
      <c r="BB317" s="79"/>
      <c r="BC317" s="94"/>
      <c r="BD317" s="94"/>
      <c r="BE317" s="97"/>
      <c r="BG317" s="40"/>
      <c r="BH317" s="94"/>
      <c r="BI317" s="94"/>
      <c r="BJ317" s="94"/>
      <c r="BK317" s="40"/>
      <c r="BL317" s="73"/>
      <c r="BM317" s="94"/>
      <c r="BO317" s="97"/>
      <c r="BQ317" s="40"/>
      <c r="BR317" s="94"/>
      <c r="BS317" s="94"/>
      <c r="BT317" s="94"/>
      <c r="BU317" s="40"/>
      <c r="BV317" s="82"/>
      <c r="BW317" s="94"/>
      <c r="BX317" s="48"/>
      <c r="BY317" s="97"/>
      <c r="BZ317" s="48"/>
      <c r="CA317" s="40"/>
      <c r="CB317" s="94"/>
      <c r="CC317" s="94"/>
      <c r="CD317" s="94"/>
      <c r="CE317" s="40"/>
      <c r="CF317" s="73"/>
      <c r="CG317" s="41"/>
      <c r="CH317" s="41"/>
      <c r="CI317" s="41"/>
      <c r="CJ317" s="41"/>
      <c r="CK317" s="41"/>
      <c r="CL317" s="68"/>
      <c r="CM317" s="41"/>
      <c r="CN317" s="41"/>
      <c r="CO317" s="39"/>
      <c r="CP317" s="78"/>
      <c r="CV317" s="118">
        <f t="shared" si="146"/>
        <v>2.3076923076923075</v>
      </c>
      <c r="CW317" s="118">
        <f t="shared" si="147"/>
        <v>0.22899408284023673</v>
      </c>
      <c r="DE317" s="125">
        <f t="shared" si="149"/>
        <v>0</v>
      </c>
    </row>
    <row r="318" spans="1:109" s="38" customFormat="1" x14ac:dyDescent="0.25">
      <c r="A318" s="38">
        <v>315</v>
      </c>
      <c r="B318" s="38" t="s">
        <v>368</v>
      </c>
      <c r="E318" s="38" t="s">
        <v>368</v>
      </c>
      <c r="F318" s="120" t="s">
        <v>171</v>
      </c>
      <c r="G318" s="38" t="s">
        <v>181</v>
      </c>
      <c r="H318" s="38">
        <v>180</v>
      </c>
      <c r="I318" s="38">
        <v>180</v>
      </c>
      <c r="J318" s="38">
        <v>400</v>
      </c>
      <c r="K318" s="38">
        <v>13.5</v>
      </c>
      <c r="L318" s="38">
        <v>13.5</v>
      </c>
      <c r="M318" s="38">
        <v>13</v>
      </c>
      <c r="N318" s="38">
        <v>0</v>
      </c>
      <c r="O318" s="38">
        <v>0</v>
      </c>
      <c r="P318" s="111">
        <v>6432.9248729956653</v>
      </c>
      <c r="Q318" s="39">
        <f t="shared" si="143"/>
        <v>3</v>
      </c>
      <c r="R318" s="40">
        <f t="shared" si="121"/>
        <v>2.2222222222222223</v>
      </c>
      <c r="S318" s="40">
        <f t="shared" si="122"/>
        <v>1</v>
      </c>
      <c r="T318" s="120" t="s">
        <v>208</v>
      </c>
      <c r="AA318" s="97"/>
      <c r="AE318" s="38">
        <v>20</v>
      </c>
      <c r="AF318" s="111">
        <v>690</v>
      </c>
      <c r="AG318" s="110">
        <v>210000</v>
      </c>
      <c r="AH318" s="94"/>
      <c r="AJ318" s="97"/>
      <c r="AL318" s="39"/>
      <c r="AM318" s="38">
        <v>0.76732886646746301</v>
      </c>
      <c r="AP318" s="39"/>
      <c r="AQ318" s="77">
        <v>0.75185055241377818</v>
      </c>
      <c r="AR318" s="94"/>
      <c r="AT318" s="97"/>
      <c r="BB318" s="79"/>
      <c r="BC318" s="94"/>
      <c r="BD318" s="94"/>
      <c r="BE318" s="97"/>
      <c r="BG318" s="40"/>
      <c r="BH318" s="94"/>
      <c r="BI318" s="94"/>
      <c r="BJ318" s="94"/>
      <c r="BK318" s="40"/>
      <c r="BL318" s="73"/>
      <c r="BM318" s="94"/>
      <c r="BO318" s="97"/>
      <c r="BQ318" s="40"/>
      <c r="BR318" s="94"/>
      <c r="BS318" s="94"/>
      <c r="BT318" s="94"/>
      <c r="BU318" s="40"/>
      <c r="BV318" s="82"/>
      <c r="BW318" s="94"/>
      <c r="BX318" s="48"/>
      <c r="BY318" s="97"/>
      <c r="BZ318" s="48"/>
      <c r="CA318" s="40"/>
      <c r="CB318" s="94"/>
      <c r="CC318" s="94"/>
      <c r="CD318" s="94"/>
      <c r="CE318" s="40"/>
      <c r="CF318" s="73"/>
      <c r="CG318" s="41"/>
      <c r="CH318" s="41"/>
      <c r="CI318" s="41"/>
      <c r="CJ318" s="41"/>
      <c r="CK318" s="41"/>
      <c r="CL318" s="68"/>
      <c r="CM318" s="41"/>
      <c r="CN318" s="41"/>
      <c r="CO318" s="39"/>
      <c r="CP318" s="78"/>
      <c r="CV318" s="118">
        <f t="shared" si="146"/>
        <v>2.3076923076923075</v>
      </c>
      <c r="CW318" s="118">
        <f t="shared" si="147"/>
        <v>0.22899408284023673</v>
      </c>
      <c r="DE318" s="125">
        <f t="shared" si="149"/>
        <v>0</v>
      </c>
    </row>
    <row r="319" spans="1:109" s="38" customFormat="1" x14ac:dyDescent="0.25">
      <c r="A319" s="38">
        <v>316</v>
      </c>
      <c r="B319" s="38" t="s">
        <v>369</v>
      </c>
      <c r="E319" s="38" t="s">
        <v>369</v>
      </c>
      <c r="F319" s="120" t="s">
        <v>171</v>
      </c>
      <c r="G319" s="38" t="s">
        <v>181</v>
      </c>
      <c r="H319" s="38">
        <v>180</v>
      </c>
      <c r="I319" s="38">
        <v>180</v>
      </c>
      <c r="J319" s="38">
        <v>400</v>
      </c>
      <c r="K319" s="38">
        <v>13.5</v>
      </c>
      <c r="L319" s="38">
        <v>13.5</v>
      </c>
      <c r="M319" s="38">
        <v>13</v>
      </c>
      <c r="N319" s="38">
        <v>0</v>
      </c>
      <c r="O319" s="38">
        <v>0</v>
      </c>
      <c r="P319" s="111">
        <v>8577.2331639942204</v>
      </c>
      <c r="Q319" s="39">
        <f t="shared" si="143"/>
        <v>3</v>
      </c>
      <c r="R319" s="40">
        <f t="shared" si="121"/>
        <v>2.2222222222222223</v>
      </c>
      <c r="S319" s="40">
        <f t="shared" si="122"/>
        <v>1</v>
      </c>
      <c r="T319" s="120" t="s">
        <v>208</v>
      </c>
      <c r="AA319" s="97"/>
      <c r="AE319" s="38">
        <v>20</v>
      </c>
      <c r="AF319" s="111">
        <v>690</v>
      </c>
      <c r="AG319" s="110">
        <v>210000</v>
      </c>
      <c r="AH319" s="94"/>
      <c r="AJ319" s="97"/>
      <c r="AL319" s="39"/>
      <c r="AM319" s="38">
        <v>0.65932952227379604</v>
      </c>
      <c r="AP319" s="39"/>
      <c r="AQ319" s="77">
        <v>0.99701961169883668</v>
      </c>
      <c r="AR319" s="94"/>
      <c r="AT319" s="97"/>
      <c r="BB319" s="79"/>
      <c r="BC319" s="94"/>
      <c r="BD319" s="94"/>
      <c r="BE319" s="97"/>
      <c r="BG319" s="40"/>
      <c r="BH319" s="94"/>
      <c r="BI319" s="94"/>
      <c r="BJ319" s="94"/>
      <c r="BK319" s="40"/>
      <c r="BL319" s="73"/>
      <c r="BM319" s="94"/>
      <c r="BO319" s="97"/>
      <c r="BQ319" s="40"/>
      <c r="BR319" s="94"/>
      <c r="BS319" s="94"/>
      <c r="BT319" s="94"/>
      <c r="BU319" s="40"/>
      <c r="BV319" s="82"/>
      <c r="BW319" s="94"/>
      <c r="BX319" s="48"/>
      <c r="BY319" s="97"/>
      <c r="BZ319" s="48"/>
      <c r="CA319" s="40"/>
      <c r="CB319" s="94"/>
      <c r="CC319" s="94"/>
      <c r="CD319" s="94"/>
      <c r="CE319" s="40"/>
      <c r="CF319" s="73"/>
      <c r="CG319" s="41"/>
      <c r="CH319" s="41"/>
      <c r="CI319" s="41"/>
      <c r="CJ319" s="41"/>
      <c r="CK319" s="41"/>
      <c r="CL319" s="68"/>
      <c r="CM319" s="41"/>
      <c r="CN319" s="41"/>
      <c r="CO319" s="39"/>
      <c r="CP319" s="78"/>
      <c r="CV319" s="118">
        <f t="shared" si="146"/>
        <v>2.3076923076923075</v>
      </c>
      <c r="CW319" s="118">
        <f t="shared" si="147"/>
        <v>0.22899408284023673</v>
      </c>
      <c r="DE319" s="125">
        <f t="shared" si="149"/>
        <v>0</v>
      </c>
    </row>
    <row r="320" spans="1:109" s="38" customFormat="1" x14ac:dyDescent="0.25">
      <c r="A320" s="38">
        <v>317</v>
      </c>
      <c r="B320" s="38" t="s">
        <v>370</v>
      </c>
      <c r="C320" s="113"/>
      <c r="E320" s="38" t="s">
        <v>370</v>
      </c>
      <c r="F320" s="120" t="s">
        <v>171</v>
      </c>
      <c r="G320" s="38" t="s">
        <v>181</v>
      </c>
      <c r="H320" s="38">
        <v>180</v>
      </c>
      <c r="I320" s="38">
        <v>180</v>
      </c>
      <c r="J320" s="38">
        <v>400</v>
      </c>
      <c r="K320" s="38">
        <v>13.5</v>
      </c>
      <c r="L320" s="38">
        <v>13.5</v>
      </c>
      <c r="M320" s="38">
        <v>13</v>
      </c>
      <c r="N320" s="38">
        <v>0</v>
      </c>
      <c r="O320" s="38">
        <v>0</v>
      </c>
      <c r="P320" s="111">
        <v>11407.720108112313</v>
      </c>
      <c r="Q320" s="39">
        <f t="shared" si="143"/>
        <v>3</v>
      </c>
      <c r="R320" s="40">
        <f t="shared" si="121"/>
        <v>2.2222222222222223</v>
      </c>
      <c r="S320" s="40">
        <f t="shared" si="122"/>
        <v>1</v>
      </c>
      <c r="T320" s="120" t="s">
        <v>208</v>
      </c>
      <c r="AA320" s="97"/>
      <c r="AE320" s="38">
        <v>20</v>
      </c>
      <c r="AF320" s="111">
        <v>690</v>
      </c>
      <c r="AG320" s="110">
        <v>210000</v>
      </c>
      <c r="AH320" s="94"/>
      <c r="AJ320" s="97"/>
      <c r="AL320" s="39"/>
      <c r="AM320" s="38">
        <v>0.48775728525821682</v>
      </c>
      <c r="AP320" s="39"/>
      <c r="AQ320" s="77">
        <v>1.3220018116915118</v>
      </c>
      <c r="AR320" s="94"/>
      <c r="AT320" s="97"/>
      <c r="BB320" s="79"/>
      <c r="BC320" s="94"/>
      <c r="BD320" s="94"/>
      <c r="BE320" s="97"/>
      <c r="BG320" s="40"/>
      <c r="BH320" s="94"/>
      <c r="BI320" s="94"/>
      <c r="BJ320" s="94"/>
      <c r="BK320" s="40"/>
      <c r="BL320" s="73"/>
      <c r="BM320" s="94"/>
      <c r="BO320" s="97"/>
      <c r="BQ320" s="40"/>
      <c r="BR320" s="94"/>
      <c r="BS320" s="94"/>
      <c r="BT320" s="94"/>
      <c r="BU320" s="40"/>
      <c r="BV320" s="82"/>
      <c r="BW320" s="94"/>
      <c r="BX320" s="48"/>
      <c r="BY320" s="97"/>
      <c r="BZ320" s="48"/>
      <c r="CA320" s="40"/>
      <c r="CB320" s="94"/>
      <c r="CC320" s="94"/>
      <c r="CD320" s="94"/>
      <c r="CE320" s="40"/>
      <c r="CF320" s="73"/>
      <c r="CG320" s="41"/>
      <c r="CH320" s="41"/>
      <c r="CI320" s="41"/>
      <c r="CJ320" s="41"/>
      <c r="CK320" s="41"/>
      <c r="CL320" s="68"/>
      <c r="CM320" s="41"/>
      <c r="CN320" s="41"/>
      <c r="CO320" s="39"/>
      <c r="CP320" s="78"/>
      <c r="CV320" s="118">
        <f t="shared" si="146"/>
        <v>2.3076923076923075</v>
      </c>
      <c r="CW320" s="118">
        <f t="shared" si="147"/>
        <v>0.22899408284023673</v>
      </c>
      <c r="DE320" s="125">
        <f t="shared" si="149"/>
        <v>0</v>
      </c>
    </row>
    <row r="321" spans="1:109" s="38" customFormat="1" x14ac:dyDescent="0.25">
      <c r="A321" s="38">
        <v>318</v>
      </c>
      <c r="B321" s="38" t="s">
        <v>371</v>
      </c>
      <c r="C321" s="113"/>
      <c r="E321" s="38" t="s">
        <v>371</v>
      </c>
      <c r="F321" s="120" t="s">
        <v>171</v>
      </c>
      <c r="G321" s="38" t="s">
        <v>181</v>
      </c>
      <c r="H321" s="38">
        <v>180</v>
      </c>
      <c r="I321" s="38">
        <v>180</v>
      </c>
      <c r="J321" s="38">
        <v>400</v>
      </c>
      <c r="K321" s="38">
        <v>13.5</v>
      </c>
      <c r="L321" s="38">
        <v>13.5</v>
      </c>
      <c r="M321" s="38">
        <v>13</v>
      </c>
      <c r="N321" s="38">
        <v>0</v>
      </c>
      <c r="O321" s="38">
        <v>0</v>
      </c>
      <c r="P321" s="111">
        <v>14323.979383870346</v>
      </c>
      <c r="Q321" s="39">
        <f t="shared" si="143"/>
        <v>3</v>
      </c>
      <c r="R321" s="40">
        <f t="shared" si="121"/>
        <v>2.2222222222222223</v>
      </c>
      <c r="S321" s="40">
        <f t="shared" si="122"/>
        <v>1</v>
      </c>
      <c r="T321" s="120" t="s">
        <v>208</v>
      </c>
      <c r="AA321" s="97"/>
      <c r="AE321" s="38">
        <v>20</v>
      </c>
      <c r="AF321" s="111">
        <v>690</v>
      </c>
      <c r="AG321" s="110">
        <v>210000</v>
      </c>
      <c r="AH321" s="94"/>
      <c r="AJ321" s="97"/>
      <c r="AL321" s="39"/>
      <c r="AM321" s="38">
        <v>0.3284231928196561</v>
      </c>
      <c r="AP321" s="39"/>
      <c r="AQ321" s="77">
        <v>1.6574826693812967</v>
      </c>
      <c r="AR321" s="94"/>
      <c r="AT321" s="97"/>
      <c r="BB321" s="79"/>
      <c r="BC321" s="94"/>
      <c r="BD321" s="94"/>
      <c r="BE321" s="97"/>
      <c r="BG321" s="40"/>
      <c r="BH321" s="94"/>
      <c r="BI321" s="94"/>
      <c r="BJ321" s="94"/>
      <c r="BK321" s="40"/>
      <c r="BL321" s="73"/>
      <c r="BM321" s="94"/>
      <c r="BO321" s="97"/>
      <c r="BQ321" s="40"/>
      <c r="BR321" s="94"/>
      <c r="BS321" s="94"/>
      <c r="BT321" s="94"/>
      <c r="BU321" s="40"/>
      <c r="BV321" s="82"/>
      <c r="BW321" s="94"/>
      <c r="BX321" s="48"/>
      <c r="BY321" s="97"/>
      <c r="BZ321" s="48"/>
      <c r="CA321" s="40"/>
      <c r="CB321" s="94"/>
      <c r="CC321" s="94"/>
      <c r="CD321" s="94"/>
      <c r="CE321" s="40"/>
      <c r="CF321" s="73"/>
      <c r="CG321" s="41"/>
      <c r="CH321" s="41"/>
      <c r="CI321" s="41"/>
      <c r="CJ321" s="41"/>
      <c r="CK321" s="41"/>
      <c r="CL321" s="68"/>
      <c r="CM321" s="41"/>
      <c r="CN321" s="41"/>
      <c r="CO321" s="39"/>
      <c r="CP321" s="78"/>
      <c r="CV321" s="118">
        <f t="shared" si="146"/>
        <v>2.3076923076923075</v>
      </c>
      <c r="CW321" s="118">
        <f t="shared" si="147"/>
        <v>0.22899408284023673</v>
      </c>
      <c r="DE321" s="125">
        <f t="shared" si="149"/>
        <v>0</v>
      </c>
    </row>
    <row r="322" spans="1:109" s="38" customFormat="1" x14ac:dyDescent="0.25">
      <c r="A322" s="38">
        <v>319</v>
      </c>
      <c r="B322" s="38" t="s">
        <v>372</v>
      </c>
      <c r="C322" s="113"/>
      <c r="E322" s="38" t="s">
        <v>372</v>
      </c>
      <c r="F322" s="120" t="s">
        <v>171</v>
      </c>
      <c r="G322" s="38" t="s">
        <v>181</v>
      </c>
      <c r="H322" s="38">
        <v>180</v>
      </c>
      <c r="I322" s="38">
        <v>180</v>
      </c>
      <c r="J322" s="38">
        <v>400</v>
      </c>
      <c r="K322" s="38">
        <v>13.5</v>
      </c>
      <c r="L322" s="38">
        <v>13.5</v>
      </c>
      <c r="M322" s="38">
        <v>13</v>
      </c>
      <c r="N322" s="38">
        <v>0</v>
      </c>
      <c r="O322" s="38">
        <v>0</v>
      </c>
      <c r="P322" s="111">
        <v>17154.466327988441</v>
      </c>
      <c r="Q322" s="39">
        <f t="shared" si="143"/>
        <v>3</v>
      </c>
      <c r="R322" s="40">
        <f t="shared" si="121"/>
        <v>2.2222222222222223</v>
      </c>
      <c r="S322" s="40">
        <f t="shared" si="122"/>
        <v>1</v>
      </c>
      <c r="T322" s="120" t="s">
        <v>208</v>
      </c>
      <c r="AA322" s="97"/>
      <c r="AE322" s="38">
        <v>20</v>
      </c>
      <c r="AF322" s="111">
        <v>690</v>
      </c>
      <c r="AG322" s="110">
        <v>210000</v>
      </c>
      <c r="AH322" s="94"/>
      <c r="AJ322" s="97"/>
      <c r="AL322" s="39"/>
      <c r="AM322" s="38">
        <v>0.22502832935443803</v>
      </c>
      <c r="AP322" s="39"/>
      <c r="AQ322" s="77">
        <v>1.9835188545521034</v>
      </c>
      <c r="AR322" s="94"/>
      <c r="AT322" s="97"/>
      <c r="BB322" s="79"/>
      <c r="BC322" s="94"/>
      <c r="BD322" s="94"/>
      <c r="BE322" s="97"/>
      <c r="BG322" s="40"/>
      <c r="BH322" s="94"/>
      <c r="BI322" s="94"/>
      <c r="BJ322" s="94"/>
      <c r="BK322" s="40"/>
      <c r="BL322" s="73"/>
      <c r="BM322" s="94"/>
      <c r="BO322" s="97"/>
      <c r="BQ322" s="40"/>
      <c r="BR322" s="94"/>
      <c r="BS322" s="94"/>
      <c r="BT322" s="94"/>
      <c r="BU322" s="40"/>
      <c r="BV322" s="82"/>
      <c r="BW322" s="94"/>
      <c r="BX322" s="48"/>
      <c r="BY322" s="97"/>
      <c r="BZ322" s="48"/>
      <c r="CA322" s="40"/>
      <c r="CB322" s="94"/>
      <c r="CC322" s="94"/>
      <c r="CD322" s="94"/>
      <c r="CE322" s="40"/>
      <c r="CF322" s="73"/>
      <c r="CG322" s="41"/>
      <c r="CH322" s="41"/>
      <c r="CI322" s="41"/>
      <c r="CJ322" s="41"/>
      <c r="CK322" s="41"/>
      <c r="CL322" s="68"/>
      <c r="CM322" s="41"/>
      <c r="CN322" s="41"/>
      <c r="CO322" s="39"/>
      <c r="CP322" s="78"/>
      <c r="CV322" s="118">
        <f t="shared" si="146"/>
        <v>2.3076923076923075</v>
      </c>
      <c r="CW322" s="118">
        <f t="shared" si="147"/>
        <v>0.22899408284023673</v>
      </c>
      <c r="DE322" s="125">
        <f t="shared" si="149"/>
        <v>0</v>
      </c>
    </row>
    <row r="323" spans="1:109" s="38" customFormat="1" x14ac:dyDescent="0.25">
      <c r="A323" s="38">
        <v>320</v>
      </c>
      <c r="B323" s="38" t="s">
        <v>373</v>
      </c>
      <c r="C323" s="113"/>
      <c r="E323" s="38" t="s">
        <v>373</v>
      </c>
      <c r="F323" s="120" t="s">
        <v>171</v>
      </c>
      <c r="G323" s="38" t="s">
        <v>181</v>
      </c>
      <c r="H323" s="38">
        <v>180</v>
      </c>
      <c r="I323" s="38">
        <v>180</v>
      </c>
      <c r="J323" s="38">
        <v>400</v>
      </c>
      <c r="K323" s="38">
        <v>13.5</v>
      </c>
      <c r="L323" s="38">
        <v>13.5</v>
      </c>
      <c r="M323" s="38">
        <v>13</v>
      </c>
      <c r="N323" s="38">
        <v>0</v>
      </c>
      <c r="O323" s="38">
        <v>0</v>
      </c>
      <c r="P323" s="111">
        <v>21443.082909985551</v>
      </c>
      <c r="Q323" s="39">
        <f t="shared" si="143"/>
        <v>3</v>
      </c>
      <c r="R323" s="40">
        <f t="shared" si="121"/>
        <v>2.2222222222222223</v>
      </c>
      <c r="S323" s="40">
        <f t="shared" si="122"/>
        <v>1</v>
      </c>
      <c r="T323" s="120" t="s">
        <v>208</v>
      </c>
      <c r="AA323" s="97"/>
      <c r="AE323" s="38">
        <v>20</v>
      </c>
      <c r="AF323" s="111">
        <v>690</v>
      </c>
      <c r="AG323" s="110">
        <v>210000</v>
      </c>
      <c r="AH323" s="94"/>
      <c r="AJ323" s="97"/>
      <c r="AL323" s="39"/>
      <c r="AM323" s="38">
        <v>0.14095668293657621</v>
      </c>
      <c r="AP323" s="39"/>
      <c r="AQ323" s="77">
        <v>2.4777636492823336</v>
      </c>
      <c r="AR323" s="94"/>
      <c r="AT323" s="97"/>
      <c r="BB323" s="79"/>
      <c r="BC323" s="94"/>
      <c r="BD323" s="94"/>
      <c r="BE323" s="97"/>
      <c r="BG323" s="40"/>
      <c r="BH323" s="94"/>
      <c r="BI323" s="94"/>
      <c r="BJ323" s="94"/>
      <c r="BK323" s="40"/>
      <c r="BL323" s="73"/>
      <c r="BM323" s="94"/>
      <c r="BO323" s="97"/>
      <c r="BQ323" s="40"/>
      <c r="BR323" s="94"/>
      <c r="BS323" s="94"/>
      <c r="BT323" s="94"/>
      <c r="BU323" s="40"/>
      <c r="BV323" s="82"/>
      <c r="BW323" s="94"/>
      <c r="BX323" s="48"/>
      <c r="BY323" s="97"/>
      <c r="BZ323" s="48"/>
      <c r="CA323" s="40"/>
      <c r="CB323" s="94"/>
      <c r="CC323" s="94"/>
      <c r="CD323" s="94"/>
      <c r="CE323" s="40"/>
      <c r="CF323" s="73"/>
      <c r="CG323" s="41"/>
      <c r="CH323" s="41"/>
      <c r="CI323" s="41"/>
      <c r="CJ323" s="41"/>
      <c r="CK323" s="41"/>
      <c r="CL323" s="68"/>
      <c r="CM323" s="41"/>
      <c r="CN323" s="41"/>
      <c r="CO323" s="39"/>
      <c r="CP323" s="78"/>
      <c r="CV323" s="118">
        <f t="shared" si="146"/>
        <v>2.3076923076923075</v>
      </c>
      <c r="CW323" s="118">
        <f t="shared" si="147"/>
        <v>0.22899408284023673</v>
      </c>
      <c r="DE323" s="125">
        <f t="shared" si="149"/>
        <v>0</v>
      </c>
    </row>
    <row r="324" spans="1:109" s="38" customFormat="1" x14ac:dyDescent="0.25">
      <c r="A324" s="38">
        <v>321</v>
      </c>
      <c r="B324" s="38" t="s">
        <v>374</v>
      </c>
      <c r="C324" s="113"/>
      <c r="E324" s="38" t="s">
        <v>374</v>
      </c>
      <c r="F324" s="120" t="s">
        <v>171</v>
      </c>
      <c r="G324" s="38" t="s">
        <v>181</v>
      </c>
      <c r="H324" s="38">
        <v>180</v>
      </c>
      <c r="I324" s="38">
        <v>180</v>
      </c>
      <c r="J324" s="38">
        <v>400</v>
      </c>
      <c r="K324" s="38">
        <v>13.5</v>
      </c>
      <c r="L324" s="38">
        <v>13.5</v>
      </c>
      <c r="M324" s="38">
        <v>8.5</v>
      </c>
      <c r="N324" s="38">
        <v>0</v>
      </c>
      <c r="O324" s="38">
        <v>0</v>
      </c>
      <c r="P324" s="111">
        <v>2711.0898895512887</v>
      </c>
      <c r="Q324" s="39">
        <f t="shared" si="143"/>
        <v>3</v>
      </c>
      <c r="R324" s="40">
        <f t="shared" ref="R324:R387" si="150">J324/H324</f>
        <v>2.2222222222222223</v>
      </c>
      <c r="S324" s="40">
        <f t="shared" ref="S324:S387" si="151">I324/H324</f>
        <v>1</v>
      </c>
      <c r="T324" s="120" t="s">
        <v>208</v>
      </c>
      <c r="AA324" s="97"/>
      <c r="AE324" s="38">
        <v>20</v>
      </c>
      <c r="AF324" s="111">
        <v>690</v>
      </c>
      <c r="AG324" s="110">
        <v>210000</v>
      </c>
      <c r="AH324" s="94"/>
      <c r="AJ324" s="97"/>
      <c r="AL324" s="39"/>
      <c r="AM324" s="38">
        <v>1.0483100097212765</v>
      </c>
      <c r="AP324" s="39"/>
      <c r="AQ324" s="77">
        <v>0.32650772847231618</v>
      </c>
      <c r="AR324" s="94"/>
      <c r="AT324" s="97"/>
      <c r="BB324" s="79"/>
      <c r="BC324" s="94"/>
      <c r="BD324" s="94"/>
      <c r="BE324" s="97"/>
      <c r="BG324" s="40"/>
      <c r="BH324" s="94"/>
      <c r="BI324" s="94"/>
      <c r="BJ324" s="94"/>
      <c r="BK324" s="40"/>
      <c r="BL324" s="73"/>
      <c r="BM324" s="94"/>
      <c r="BO324" s="97"/>
      <c r="BQ324" s="40"/>
      <c r="BR324" s="94"/>
      <c r="BS324" s="94"/>
      <c r="BT324" s="94"/>
      <c r="BU324" s="40"/>
      <c r="BV324" s="82"/>
      <c r="BW324" s="94"/>
      <c r="BX324" s="48"/>
      <c r="BY324" s="97"/>
      <c r="BZ324" s="48"/>
      <c r="CA324" s="40"/>
      <c r="CB324" s="94"/>
      <c r="CC324" s="94"/>
      <c r="CD324" s="94"/>
      <c r="CE324" s="40"/>
      <c r="CF324" s="73"/>
      <c r="CG324" s="41"/>
      <c r="CH324" s="41"/>
      <c r="CI324" s="41"/>
      <c r="CJ324" s="41"/>
      <c r="CK324" s="41"/>
      <c r="CL324" s="68"/>
      <c r="CM324" s="41"/>
      <c r="CN324" s="41"/>
      <c r="CO324" s="39"/>
      <c r="CP324" s="78"/>
      <c r="CV324" s="118">
        <f t="shared" si="146"/>
        <v>3.5294117647058822</v>
      </c>
      <c r="CW324" s="118">
        <f t="shared" si="147"/>
        <v>0.47958477508650521</v>
      </c>
      <c r="DE324" s="125">
        <f t="shared" si="149"/>
        <v>0</v>
      </c>
    </row>
    <row r="325" spans="1:109" s="38" customFormat="1" x14ac:dyDescent="0.25">
      <c r="A325" s="38">
        <v>322</v>
      </c>
      <c r="B325" s="38" t="s">
        <v>375</v>
      </c>
      <c r="C325" s="113"/>
      <c r="E325" s="38" t="s">
        <v>375</v>
      </c>
      <c r="F325" s="120" t="s">
        <v>171</v>
      </c>
      <c r="G325" s="38" t="s">
        <v>181</v>
      </c>
      <c r="H325" s="38">
        <v>180</v>
      </c>
      <c r="I325" s="38">
        <v>180</v>
      </c>
      <c r="J325" s="38">
        <v>400</v>
      </c>
      <c r="K325" s="38">
        <v>13.5</v>
      </c>
      <c r="L325" s="38">
        <v>13.5</v>
      </c>
      <c r="M325" s="38">
        <v>8.5</v>
      </c>
      <c r="N325" s="38">
        <v>0</v>
      </c>
      <c r="O325" s="38">
        <v>0</v>
      </c>
      <c r="P325" s="111">
        <v>4518.483149252148</v>
      </c>
      <c r="Q325" s="39">
        <f t="shared" ref="Q325:Q388" si="152">MAX(IF((H325/2/K325)&lt;145/SQRT(AF325),1,IF((H325/2/K325)&lt;170/SQRT(AF325),2,IF((H325/2/K325)&lt;200/SQRT(AF325),3,4))),IF(((J325-2*K325)/M325)&lt;1100/SQRT(AF325),1,IF(((J325-2*K325)/M325)&lt;1700/SQRT(AF325),2,IF(((J325-2*K325)/M325)&lt;1900/SQRT(AF325),3,4))))</f>
        <v>3</v>
      </c>
      <c r="R325" s="40">
        <f t="shared" si="150"/>
        <v>2.2222222222222223</v>
      </c>
      <c r="S325" s="40">
        <f t="shared" si="151"/>
        <v>1</v>
      </c>
      <c r="T325" s="120" t="s">
        <v>208</v>
      </c>
      <c r="AA325" s="97"/>
      <c r="AE325" s="38">
        <v>20</v>
      </c>
      <c r="AF325" s="111">
        <v>690</v>
      </c>
      <c r="AG325" s="110">
        <v>210000</v>
      </c>
      <c r="AH325" s="94"/>
      <c r="AJ325" s="97"/>
      <c r="AL325" s="39"/>
      <c r="AM325" s="38">
        <v>0.93234243441923026</v>
      </c>
      <c r="AP325" s="39"/>
      <c r="AQ325" s="77">
        <v>0.51368942357334491</v>
      </c>
      <c r="AR325" s="94"/>
      <c r="AT325" s="97"/>
      <c r="BB325" s="79"/>
      <c r="BC325" s="94"/>
      <c r="BD325" s="94"/>
      <c r="BE325" s="97"/>
      <c r="BG325" s="40"/>
      <c r="BH325" s="94"/>
      <c r="BI325" s="94"/>
      <c r="BJ325" s="94"/>
      <c r="BK325" s="40"/>
      <c r="BL325" s="73"/>
      <c r="BM325" s="94"/>
      <c r="BO325" s="97"/>
      <c r="BQ325" s="40"/>
      <c r="BR325" s="94"/>
      <c r="BS325" s="94"/>
      <c r="BT325" s="94"/>
      <c r="BU325" s="40"/>
      <c r="BV325" s="82"/>
      <c r="BW325" s="94"/>
      <c r="BX325" s="48"/>
      <c r="BY325" s="97"/>
      <c r="BZ325" s="48"/>
      <c r="CA325" s="40"/>
      <c r="CB325" s="94"/>
      <c r="CC325" s="94"/>
      <c r="CD325" s="94"/>
      <c r="CE325" s="40"/>
      <c r="CF325" s="73"/>
      <c r="CG325" s="41"/>
      <c r="CH325" s="41"/>
      <c r="CI325" s="41"/>
      <c r="CJ325" s="41"/>
      <c r="CK325" s="41"/>
      <c r="CL325" s="68"/>
      <c r="CM325" s="41"/>
      <c r="CN325" s="41"/>
      <c r="CO325" s="39"/>
      <c r="CP325" s="78"/>
      <c r="CV325" s="118">
        <f t="shared" ref="CV325:CV388" si="153">(J325*K325)/(H325*M325)</f>
        <v>3.5294117647058822</v>
      </c>
      <c r="CW325" s="118">
        <f t="shared" ref="CW325:CW388" si="154">0.5*(J325/M325 + I325/L325)*(L325/M325)*0.01</f>
        <v>0.47958477508650521</v>
      </c>
      <c r="DE325" s="125">
        <f t="shared" ref="DE325:DE388" si="155">AL325</f>
        <v>0</v>
      </c>
    </row>
    <row r="326" spans="1:109" s="38" customFormat="1" x14ac:dyDescent="0.25">
      <c r="A326" s="38">
        <v>323</v>
      </c>
      <c r="B326" s="38" t="s">
        <v>376</v>
      </c>
      <c r="C326" s="109"/>
      <c r="E326" s="38" t="s">
        <v>376</v>
      </c>
      <c r="F326" s="120" t="s">
        <v>171</v>
      </c>
      <c r="G326" s="38" t="s">
        <v>181</v>
      </c>
      <c r="H326" s="38">
        <v>180</v>
      </c>
      <c r="I326" s="38">
        <v>180</v>
      </c>
      <c r="J326" s="38">
        <v>400</v>
      </c>
      <c r="K326" s="38">
        <v>13.5</v>
      </c>
      <c r="L326" s="38">
        <v>13.5</v>
      </c>
      <c r="M326" s="38">
        <v>8.5</v>
      </c>
      <c r="N326" s="38">
        <v>0</v>
      </c>
      <c r="O326" s="38">
        <v>0</v>
      </c>
      <c r="P326" s="111">
        <v>6777.7247238782211</v>
      </c>
      <c r="Q326" s="39">
        <f t="shared" si="152"/>
        <v>3</v>
      </c>
      <c r="R326" s="40">
        <f t="shared" si="150"/>
        <v>2.2222222222222223</v>
      </c>
      <c r="S326" s="40">
        <f t="shared" si="151"/>
        <v>1</v>
      </c>
      <c r="T326" s="120" t="s">
        <v>208</v>
      </c>
      <c r="AE326" s="38">
        <v>20</v>
      </c>
      <c r="AF326" s="111">
        <v>690</v>
      </c>
      <c r="AG326" s="110">
        <v>210000</v>
      </c>
      <c r="AH326" s="94"/>
      <c r="AJ326" s="97"/>
      <c r="AL326" s="39"/>
      <c r="AM326" s="38">
        <v>0.75537542815804315</v>
      </c>
      <c r="AP326" s="39"/>
      <c r="AQ326" s="77">
        <v>0.75561891263477843</v>
      </c>
      <c r="AR326" s="94"/>
      <c r="AT326" s="97"/>
      <c r="BB326" s="79"/>
      <c r="BC326" s="94"/>
      <c r="BD326" s="94"/>
      <c r="BE326" s="97"/>
      <c r="BG326" s="40"/>
      <c r="BH326" s="94"/>
      <c r="BI326" s="94"/>
      <c r="BJ326" s="94"/>
      <c r="BK326" s="40"/>
      <c r="BL326" s="73"/>
      <c r="BM326" s="94"/>
      <c r="BO326" s="97"/>
      <c r="BQ326" s="40"/>
      <c r="BR326" s="94"/>
      <c r="BS326" s="94"/>
      <c r="BT326" s="94"/>
      <c r="BU326" s="40"/>
      <c r="BV326" s="82"/>
      <c r="BW326" s="94"/>
      <c r="BX326" s="48"/>
      <c r="BY326" s="97"/>
      <c r="BZ326" s="48"/>
      <c r="CA326" s="40"/>
      <c r="CB326" s="94"/>
      <c r="CC326" s="94"/>
      <c r="CD326" s="94"/>
      <c r="CE326" s="40"/>
      <c r="CF326" s="73"/>
      <c r="CG326" s="41"/>
      <c r="CH326" s="41"/>
      <c r="CI326" s="41"/>
      <c r="CJ326" s="41"/>
      <c r="CK326" s="41"/>
      <c r="CL326" s="68"/>
      <c r="CM326" s="41"/>
      <c r="CN326" s="41"/>
      <c r="CO326" s="39"/>
      <c r="CP326" s="78"/>
      <c r="CV326" s="118">
        <f t="shared" si="153"/>
        <v>3.5294117647058822</v>
      </c>
      <c r="CW326" s="118">
        <f t="shared" si="154"/>
        <v>0.47958477508650521</v>
      </c>
      <c r="DE326" s="125">
        <f t="shared" si="155"/>
        <v>0</v>
      </c>
    </row>
    <row r="327" spans="1:109" s="38" customFormat="1" x14ac:dyDescent="0.25">
      <c r="A327" s="38">
        <v>324</v>
      </c>
      <c r="B327" s="38" t="s">
        <v>377</v>
      </c>
      <c r="E327" s="38" t="s">
        <v>377</v>
      </c>
      <c r="F327" s="120" t="s">
        <v>171</v>
      </c>
      <c r="G327" s="38" t="s">
        <v>181</v>
      </c>
      <c r="H327" s="38">
        <v>180</v>
      </c>
      <c r="I327" s="38">
        <v>180</v>
      </c>
      <c r="J327" s="38">
        <v>400</v>
      </c>
      <c r="K327" s="38">
        <v>13.5</v>
      </c>
      <c r="L327" s="38">
        <v>13.5</v>
      </c>
      <c r="M327" s="38">
        <v>8.5</v>
      </c>
      <c r="N327" s="38">
        <v>0</v>
      </c>
      <c r="O327" s="38">
        <v>0</v>
      </c>
      <c r="P327" s="111">
        <v>9036.966298504296</v>
      </c>
      <c r="Q327" s="39">
        <f t="shared" si="152"/>
        <v>3</v>
      </c>
      <c r="R327" s="40">
        <f t="shared" si="150"/>
        <v>2.2222222222222223</v>
      </c>
      <c r="S327" s="40">
        <f t="shared" si="151"/>
        <v>1</v>
      </c>
      <c r="T327" s="120" t="s">
        <v>208</v>
      </c>
      <c r="AE327" s="38">
        <v>20</v>
      </c>
      <c r="AF327" s="111">
        <v>690</v>
      </c>
      <c r="AG327" s="110">
        <v>210000</v>
      </c>
      <c r="AH327" s="94"/>
      <c r="AJ327" s="97"/>
      <c r="AL327" s="39"/>
      <c r="AM327" s="38">
        <v>0.65959176483637283</v>
      </c>
      <c r="AP327" s="39"/>
      <c r="AQ327" s="77">
        <v>1.0004519915197589</v>
      </c>
      <c r="AR327" s="94"/>
      <c r="AT327" s="97"/>
      <c r="BB327" s="79"/>
      <c r="BC327" s="94"/>
      <c r="BD327" s="94"/>
      <c r="BE327" s="97"/>
      <c r="BG327" s="40"/>
      <c r="BH327" s="94"/>
      <c r="BI327" s="94"/>
      <c r="BJ327" s="94"/>
      <c r="BK327" s="40"/>
      <c r="BL327" s="73"/>
      <c r="BM327" s="94"/>
      <c r="BO327" s="97"/>
      <c r="BQ327" s="40"/>
      <c r="BR327" s="94"/>
      <c r="BS327" s="94"/>
      <c r="BT327" s="94"/>
      <c r="BU327" s="40"/>
      <c r="BV327" s="82"/>
      <c r="BW327" s="94"/>
      <c r="BX327" s="48"/>
      <c r="BY327" s="97"/>
      <c r="BZ327" s="48"/>
      <c r="CA327" s="40"/>
      <c r="CB327" s="94"/>
      <c r="CC327" s="94"/>
      <c r="CD327" s="94"/>
      <c r="CE327" s="40"/>
      <c r="CF327" s="73"/>
      <c r="CG327" s="41"/>
      <c r="CH327" s="41"/>
      <c r="CI327" s="41"/>
      <c r="CJ327" s="41"/>
      <c r="CK327" s="41"/>
      <c r="CL327" s="68"/>
      <c r="CM327" s="41"/>
      <c r="CN327" s="41"/>
      <c r="CO327" s="39"/>
      <c r="CP327" s="78"/>
      <c r="CV327" s="118">
        <f t="shared" si="153"/>
        <v>3.5294117647058822</v>
      </c>
      <c r="CW327" s="118">
        <f t="shared" si="154"/>
        <v>0.47958477508650521</v>
      </c>
      <c r="DE327" s="125">
        <f t="shared" si="155"/>
        <v>0</v>
      </c>
    </row>
    <row r="328" spans="1:109" s="38" customFormat="1" x14ac:dyDescent="0.25">
      <c r="A328" s="38">
        <v>325</v>
      </c>
      <c r="B328" s="38" t="s">
        <v>378</v>
      </c>
      <c r="E328" s="38" t="s">
        <v>378</v>
      </c>
      <c r="F328" s="120" t="s">
        <v>171</v>
      </c>
      <c r="G328" s="38" t="s">
        <v>181</v>
      </c>
      <c r="H328" s="38">
        <v>180</v>
      </c>
      <c r="I328" s="38">
        <v>180</v>
      </c>
      <c r="J328" s="38">
        <v>400</v>
      </c>
      <c r="K328" s="38">
        <v>13.5</v>
      </c>
      <c r="L328" s="38">
        <v>13.5</v>
      </c>
      <c r="M328" s="114">
        <v>8.5</v>
      </c>
      <c r="N328" s="38">
        <v>0</v>
      </c>
      <c r="O328" s="38">
        <v>0</v>
      </c>
      <c r="P328" s="111">
        <v>12019.165177010713</v>
      </c>
      <c r="Q328" s="39">
        <f t="shared" si="152"/>
        <v>3</v>
      </c>
      <c r="R328" s="40">
        <f t="shared" si="150"/>
        <v>2.2222222222222223</v>
      </c>
      <c r="S328" s="40">
        <f t="shared" si="151"/>
        <v>1</v>
      </c>
      <c r="T328" s="120" t="s">
        <v>208</v>
      </c>
      <c r="AE328" s="38">
        <v>20</v>
      </c>
      <c r="AF328" s="111">
        <v>690</v>
      </c>
      <c r="AG328" s="110">
        <v>210000</v>
      </c>
      <c r="AH328" s="94"/>
      <c r="AJ328" s="97"/>
      <c r="AL328" s="39"/>
      <c r="AM328" s="38">
        <v>0.48880216586938174</v>
      </c>
      <c r="AP328" s="39"/>
      <c r="AQ328" s="77">
        <v>1.325315426254932</v>
      </c>
      <c r="AR328" s="94"/>
      <c r="AT328" s="97"/>
      <c r="BB328" s="79"/>
      <c r="BC328" s="94"/>
      <c r="BD328" s="94"/>
      <c r="BE328" s="97"/>
      <c r="BG328" s="40"/>
      <c r="BH328" s="94"/>
      <c r="BI328" s="94"/>
      <c r="BJ328" s="94"/>
      <c r="BK328" s="40"/>
      <c r="BL328" s="73"/>
      <c r="BM328" s="94"/>
      <c r="BO328" s="97"/>
      <c r="BQ328" s="40"/>
      <c r="BR328" s="94"/>
      <c r="BS328" s="94"/>
      <c r="BT328" s="94"/>
      <c r="BU328" s="40"/>
      <c r="BV328" s="82"/>
      <c r="BW328" s="94"/>
      <c r="BX328" s="48"/>
      <c r="BY328" s="97"/>
      <c r="BZ328" s="48"/>
      <c r="CA328" s="40"/>
      <c r="CB328" s="94"/>
      <c r="CC328" s="94"/>
      <c r="CD328" s="94"/>
      <c r="CE328" s="40"/>
      <c r="CF328" s="73"/>
      <c r="CG328" s="41"/>
      <c r="CH328" s="41"/>
      <c r="CI328" s="41"/>
      <c r="CJ328" s="41"/>
      <c r="CK328" s="41"/>
      <c r="CL328" s="68"/>
      <c r="CM328" s="41"/>
      <c r="CN328" s="41"/>
      <c r="CO328" s="39"/>
      <c r="CP328" s="78"/>
      <c r="CV328" s="118">
        <f t="shared" si="153"/>
        <v>3.5294117647058822</v>
      </c>
      <c r="CW328" s="118">
        <f t="shared" si="154"/>
        <v>0.47958477508650521</v>
      </c>
      <c r="DE328" s="125">
        <f t="shared" si="155"/>
        <v>0</v>
      </c>
    </row>
    <row r="329" spans="1:109" s="38" customFormat="1" x14ac:dyDescent="0.25">
      <c r="A329" s="38">
        <v>326</v>
      </c>
      <c r="B329" s="38" t="s">
        <v>379</v>
      </c>
      <c r="E329" s="38" t="s">
        <v>379</v>
      </c>
      <c r="F329" s="120" t="s">
        <v>171</v>
      </c>
      <c r="G329" s="38" t="s">
        <v>181</v>
      </c>
      <c r="H329" s="38">
        <v>180</v>
      </c>
      <c r="I329" s="38">
        <v>180</v>
      </c>
      <c r="J329" s="38">
        <v>400</v>
      </c>
      <c r="K329" s="38">
        <v>13.5</v>
      </c>
      <c r="L329" s="38">
        <v>13.5</v>
      </c>
      <c r="M329" s="114">
        <v>8.5</v>
      </c>
      <c r="N329" s="38">
        <v>0</v>
      </c>
      <c r="O329" s="38">
        <v>0</v>
      </c>
      <c r="P329" s="111">
        <v>15091.733718502172</v>
      </c>
      <c r="Q329" s="39">
        <f t="shared" si="152"/>
        <v>3</v>
      </c>
      <c r="R329" s="40">
        <f t="shared" si="150"/>
        <v>2.2222222222222223</v>
      </c>
      <c r="S329" s="40">
        <f t="shared" si="151"/>
        <v>1</v>
      </c>
      <c r="T329" s="120" t="s">
        <v>208</v>
      </c>
      <c r="AE329" s="38">
        <v>20</v>
      </c>
      <c r="AF329" s="111">
        <v>690</v>
      </c>
      <c r="AG329" s="110">
        <v>210000</v>
      </c>
      <c r="AH329" s="94"/>
      <c r="AJ329" s="97"/>
      <c r="AL329" s="39"/>
      <c r="AM329" s="38">
        <v>0.32868901345577306</v>
      </c>
      <c r="AP329" s="39"/>
      <c r="AQ329" s="77">
        <v>1.6609330708451666</v>
      </c>
      <c r="AR329" s="94"/>
      <c r="AT329" s="97"/>
      <c r="BB329" s="79"/>
      <c r="BC329" s="94"/>
      <c r="BD329" s="94"/>
      <c r="BE329" s="97"/>
      <c r="BG329" s="40"/>
      <c r="BH329" s="94"/>
      <c r="BI329" s="94"/>
      <c r="BJ329" s="94"/>
      <c r="BK329" s="40"/>
      <c r="BL329" s="73"/>
      <c r="BM329" s="94"/>
      <c r="BO329" s="97"/>
      <c r="BQ329" s="40"/>
      <c r="BR329" s="94"/>
      <c r="BS329" s="94"/>
      <c r="BT329" s="94"/>
      <c r="BU329" s="40"/>
      <c r="BV329" s="82"/>
      <c r="BW329" s="94"/>
      <c r="BX329" s="48"/>
      <c r="BY329" s="97"/>
      <c r="BZ329" s="48"/>
      <c r="CA329" s="40"/>
      <c r="CB329" s="94"/>
      <c r="CC329" s="94"/>
      <c r="CD329" s="94"/>
      <c r="CE329" s="40"/>
      <c r="CF329" s="73"/>
      <c r="CG329" s="41"/>
      <c r="CH329" s="41"/>
      <c r="CI329" s="41"/>
      <c r="CJ329" s="41"/>
      <c r="CK329" s="41"/>
      <c r="CL329" s="68"/>
      <c r="CM329" s="41"/>
      <c r="CN329" s="41"/>
      <c r="CO329" s="39"/>
      <c r="CP329" s="78"/>
      <c r="CS329" s="96"/>
      <c r="CV329" s="118">
        <f t="shared" si="153"/>
        <v>3.5294117647058822</v>
      </c>
      <c r="CW329" s="118">
        <f t="shared" si="154"/>
        <v>0.47958477508650521</v>
      </c>
      <c r="DE329" s="125">
        <f t="shared" si="155"/>
        <v>0</v>
      </c>
    </row>
    <row r="330" spans="1:109" s="38" customFormat="1" x14ac:dyDescent="0.25">
      <c r="A330" s="38">
        <v>327</v>
      </c>
      <c r="B330" s="38" t="s">
        <v>380</v>
      </c>
      <c r="E330" s="38" t="s">
        <v>380</v>
      </c>
      <c r="F330" s="120" t="s">
        <v>171</v>
      </c>
      <c r="G330" s="38" t="s">
        <v>181</v>
      </c>
      <c r="H330" s="38">
        <v>180</v>
      </c>
      <c r="I330" s="38">
        <v>180</v>
      </c>
      <c r="J330" s="38">
        <v>400</v>
      </c>
      <c r="K330" s="38">
        <v>13.5</v>
      </c>
      <c r="L330" s="38">
        <v>13.5</v>
      </c>
      <c r="M330" s="114">
        <v>8.5</v>
      </c>
      <c r="N330" s="38">
        <v>0</v>
      </c>
      <c r="O330" s="38">
        <v>0</v>
      </c>
      <c r="P330" s="111">
        <v>18073.932597008592</v>
      </c>
      <c r="Q330" s="39">
        <f t="shared" si="152"/>
        <v>3</v>
      </c>
      <c r="R330" s="40">
        <f t="shared" si="150"/>
        <v>2.2222222222222223</v>
      </c>
      <c r="S330" s="40">
        <f t="shared" si="151"/>
        <v>1</v>
      </c>
      <c r="T330" s="120" t="s">
        <v>208</v>
      </c>
      <c r="AE330" s="38">
        <v>20</v>
      </c>
      <c r="AF330" s="111">
        <v>690</v>
      </c>
      <c r="AG330" s="110">
        <v>210000</v>
      </c>
      <c r="AH330" s="94"/>
      <c r="AJ330" s="97"/>
      <c r="AL330" s="39"/>
      <c r="AM330" s="38">
        <v>0.22562639734180204</v>
      </c>
      <c r="AP330" s="39"/>
      <c r="AQ330" s="77">
        <v>1.9871360000721772</v>
      </c>
      <c r="AR330" s="94"/>
      <c r="AT330" s="97"/>
      <c r="BB330" s="79"/>
      <c r="BC330" s="94"/>
      <c r="BD330" s="94"/>
      <c r="BE330" s="97"/>
      <c r="BG330" s="40"/>
      <c r="BH330" s="94"/>
      <c r="BI330" s="94"/>
      <c r="BJ330" s="94"/>
      <c r="BK330" s="40"/>
      <c r="BL330" s="73"/>
      <c r="BM330" s="94"/>
      <c r="BO330" s="97"/>
      <c r="BQ330" s="40"/>
      <c r="BR330" s="94"/>
      <c r="BS330" s="94"/>
      <c r="BT330" s="94"/>
      <c r="BU330" s="40"/>
      <c r="BV330" s="82"/>
      <c r="BW330" s="94"/>
      <c r="BX330" s="48"/>
      <c r="BY330" s="97"/>
      <c r="BZ330" s="48"/>
      <c r="CA330" s="40"/>
      <c r="CB330" s="94"/>
      <c r="CC330" s="94"/>
      <c r="CD330" s="94"/>
      <c r="CE330" s="40"/>
      <c r="CF330" s="73"/>
      <c r="CG330" s="41"/>
      <c r="CH330" s="41"/>
      <c r="CI330" s="41"/>
      <c r="CJ330" s="41"/>
      <c r="CK330" s="41"/>
      <c r="CL330" s="68"/>
      <c r="CM330" s="41"/>
      <c r="CN330" s="41"/>
      <c r="CO330" s="39"/>
      <c r="CP330" s="78"/>
      <c r="CS330" s="96"/>
      <c r="CV330" s="118">
        <f t="shared" si="153"/>
        <v>3.5294117647058822</v>
      </c>
      <c r="CW330" s="118">
        <f t="shared" si="154"/>
        <v>0.47958477508650521</v>
      </c>
      <c r="DE330" s="125">
        <f t="shared" si="155"/>
        <v>0</v>
      </c>
    </row>
    <row r="331" spans="1:109" s="38" customFormat="1" x14ac:dyDescent="0.25">
      <c r="A331" s="38">
        <v>328</v>
      </c>
      <c r="B331" s="38" t="s">
        <v>381</v>
      </c>
      <c r="E331" s="38" t="s">
        <v>381</v>
      </c>
      <c r="F331" s="120" t="s">
        <v>171</v>
      </c>
      <c r="G331" s="38" t="s">
        <v>181</v>
      </c>
      <c r="H331" s="38">
        <v>180</v>
      </c>
      <c r="I331" s="38">
        <v>180</v>
      </c>
      <c r="J331" s="38">
        <v>400</v>
      </c>
      <c r="K331" s="38">
        <v>13.5</v>
      </c>
      <c r="L331" s="38">
        <v>13.5</v>
      </c>
      <c r="M331" s="38">
        <v>8.5</v>
      </c>
      <c r="N331" s="38">
        <v>0</v>
      </c>
      <c r="O331" s="38">
        <v>0</v>
      </c>
      <c r="P331" s="111">
        <v>22592.415746260736</v>
      </c>
      <c r="Q331" s="39">
        <f t="shared" si="152"/>
        <v>3</v>
      </c>
      <c r="R331" s="40">
        <f t="shared" si="150"/>
        <v>2.2222222222222223</v>
      </c>
      <c r="S331" s="40">
        <f t="shared" si="151"/>
        <v>1</v>
      </c>
      <c r="T331" s="120" t="s">
        <v>208</v>
      </c>
      <c r="AE331" s="38">
        <v>20</v>
      </c>
      <c r="AF331" s="111">
        <v>690</v>
      </c>
      <c r="AG331" s="110">
        <v>210000</v>
      </c>
      <c r="AH331" s="94"/>
      <c r="AJ331" s="97"/>
      <c r="AL331" s="39"/>
      <c r="AM331" s="38">
        <v>0.14173741335760354</v>
      </c>
      <c r="AP331" s="39"/>
      <c r="AQ331" s="77">
        <v>2.4818614825087537</v>
      </c>
      <c r="AR331" s="94"/>
      <c r="AT331" s="97"/>
      <c r="BB331" s="79"/>
      <c r="BC331" s="94"/>
      <c r="BD331" s="94"/>
      <c r="BE331" s="97"/>
      <c r="BG331" s="40"/>
      <c r="BH331" s="94"/>
      <c r="BI331" s="94"/>
      <c r="BJ331" s="94"/>
      <c r="BK331" s="40"/>
      <c r="BL331" s="73"/>
      <c r="BM331" s="94"/>
      <c r="BO331" s="97"/>
      <c r="BQ331" s="40"/>
      <c r="BR331" s="94"/>
      <c r="BS331" s="94"/>
      <c r="BT331" s="94"/>
      <c r="BU331" s="40"/>
      <c r="BV331" s="82"/>
      <c r="BW331" s="94"/>
      <c r="BX331" s="48"/>
      <c r="BY331" s="97"/>
      <c r="BZ331" s="48"/>
      <c r="CA331" s="40"/>
      <c r="CB331" s="94"/>
      <c r="CC331" s="94"/>
      <c r="CD331" s="94"/>
      <c r="CE331" s="40"/>
      <c r="CF331" s="73"/>
      <c r="CG331" s="41"/>
      <c r="CH331" s="41"/>
      <c r="CI331" s="41"/>
      <c r="CJ331" s="41"/>
      <c r="CK331" s="41"/>
      <c r="CL331" s="68"/>
      <c r="CM331" s="41"/>
      <c r="CN331" s="41"/>
      <c r="CO331" s="39"/>
      <c r="CP331" s="78"/>
      <c r="CS331" s="96"/>
      <c r="CV331" s="118">
        <f t="shared" si="153"/>
        <v>3.5294117647058822</v>
      </c>
      <c r="CW331" s="118">
        <f t="shared" si="154"/>
        <v>0.47958477508650521</v>
      </c>
      <c r="DE331" s="125">
        <f t="shared" si="155"/>
        <v>0</v>
      </c>
    </row>
    <row r="332" spans="1:109" s="38" customFormat="1" x14ac:dyDescent="0.25">
      <c r="A332" s="38">
        <v>329</v>
      </c>
      <c r="B332" s="38" t="s">
        <v>382</v>
      </c>
      <c r="E332" s="38" t="s">
        <v>382</v>
      </c>
      <c r="F332" s="120" t="s">
        <v>171</v>
      </c>
      <c r="G332" s="38" t="s">
        <v>181</v>
      </c>
      <c r="H332" s="38">
        <v>180</v>
      </c>
      <c r="I332" s="38">
        <v>180</v>
      </c>
      <c r="J332" s="38">
        <v>400</v>
      </c>
      <c r="K332" s="38">
        <v>13.5</v>
      </c>
      <c r="L332" s="38">
        <v>13.5</v>
      </c>
      <c r="M332" s="38">
        <v>6.1</v>
      </c>
      <c r="N332" s="38">
        <v>0</v>
      </c>
      <c r="O332" s="38">
        <v>0</v>
      </c>
      <c r="P332" s="111">
        <v>2806.939034774914</v>
      </c>
      <c r="Q332" s="39">
        <f t="shared" si="152"/>
        <v>3</v>
      </c>
      <c r="R332" s="40">
        <f t="shared" si="150"/>
        <v>2.2222222222222223</v>
      </c>
      <c r="S332" s="40">
        <f t="shared" si="151"/>
        <v>1</v>
      </c>
      <c r="T332" s="120" t="s">
        <v>208</v>
      </c>
      <c r="AE332" s="38">
        <v>20</v>
      </c>
      <c r="AF332" s="111">
        <v>690</v>
      </c>
      <c r="AG332" s="110">
        <v>210000</v>
      </c>
      <c r="AH332" s="94"/>
      <c r="AJ332" s="97"/>
      <c r="AL332" s="39"/>
      <c r="AM332" s="38">
        <v>1.0472331092525569</v>
      </c>
      <c r="AP332" s="39"/>
      <c r="AQ332" s="77">
        <v>0.33405900488767104</v>
      </c>
      <c r="AR332" s="94"/>
      <c r="AT332" s="97"/>
      <c r="BB332" s="79"/>
      <c r="BC332" s="94"/>
      <c r="BD332" s="94"/>
      <c r="BE332" s="97"/>
      <c r="BG332" s="40"/>
      <c r="BH332" s="94"/>
      <c r="BI332" s="94"/>
      <c r="BJ332" s="94"/>
      <c r="BK332" s="40"/>
      <c r="BL332" s="73"/>
      <c r="BM332" s="94"/>
      <c r="BO332" s="97"/>
      <c r="BQ332" s="40"/>
      <c r="BR332" s="94"/>
      <c r="BS332" s="94"/>
      <c r="BT332" s="94"/>
      <c r="BU332" s="40"/>
      <c r="BV332" s="82"/>
      <c r="BW332" s="94"/>
      <c r="BX332" s="48"/>
      <c r="BY332" s="97"/>
      <c r="BZ332" s="48"/>
      <c r="CA332" s="40"/>
      <c r="CB332" s="94"/>
      <c r="CC332" s="94"/>
      <c r="CD332" s="94"/>
      <c r="CE332" s="40"/>
      <c r="CF332" s="73"/>
      <c r="CG332" s="41"/>
      <c r="CH332" s="41"/>
      <c r="CI332" s="41"/>
      <c r="CJ332" s="41"/>
      <c r="CK332" s="41"/>
      <c r="CL332" s="68"/>
      <c r="CM332" s="41"/>
      <c r="CN332" s="41"/>
      <c r="CO332" s="39"/>
      <c r="CP332" s="78"/>
      <c r="CS332" s="96"/>
      <c r="CV332" s="118">
        <f t="shared" si="153"/>
        <v>4.918032786885246</v>
      </c>
      <c r="CW332" s="118">
        <f t="shared" si="154"/>
        <v>0.87315237839290516</v>
      </c>
      <c r="DE332" s="125">
        <f t="shared" si="155"/>
        <v>0</v>
      </c>
    </row>
    <row r="333" spans="1:109" s="38" customFormat="1" x14ac:dyDescent="0.25">
      <c r="A333" s="38">
        <v>330</v>
      </c>
      <c r="B333" s="38" t="s">
        <v>383</v>
      </c>
      <c r="E333" s="38" t="s">
        <v>383</v>
      </c>
      <c r="F333" s="120" t="s">
        <v>171</v>
      </c>
      <c r="G333" s="38" t="s">
        <v>181</v>
      </c>
      <c r="H333" s="38">
        <v>180</v>
      </c>
      <c r="I333" s="38">
        <v>180</v>
      </c>
      <c r="J333" s="38">
        <v>400</v>
      </c>
      <c r="K333" s="38">
        <v>13.5</v>
      </c>
      <c r="L333" s="38">
        <v>13.5</v>
      </c>
      <c r="M333" s="38">
        <v>6.1</v>
      </c>
      <c r="N333" s="38">
        <v>0</v>
      </c>
      <c r="O333" s="38">
        <v>0</v>
      </c>
      <c r="P333" s="111">
        <v>4678.2317246248567</v>
      </c>
      <c r="Q333" s="39">
        <f t="shared" si="152"/>
        <v>3</v>
      </c>
      <c r="R333" s="40">
        <f t="shared" si="150"/>
        <v>2.2222222222222223</v>
      </c>
      <c r="S333" s="40">
        <f t="shared" si="151"/>
        <v>1</v>
      </c>
      <c r="T333" s="120" t="s">
        <v>208</v>
      </c>
      <c r="AE333" s="38">
        <v>20</v>
      </c>
      <c r="AF333" s="111">
        <v>690</v>
      </c>
      <c r="AG333" s="110">
        <v>210000</v>
      </c>
      <c r="AH333" s="94"/>
      <c r="AJ333" s="97"/>
      <c r="AL333" s="39"/>
      <c r="AM333" s="38">
        <v>0.9194150782694489</v>
      </c>
      <c r="AP333" s="39"/>
      <c r="AQ333" s="77">
        <v>0.51871259754171806</v>
      </c>
      <c r="AR333" s="94"/>
      <c r="AT333" s="97"/>
      <c r="BB333" s="79"/>
      <c r="BC333" s="94"/>
      <c r="BD333" s="94"/>
      <c r="BE333" s="97"/>
      <c r="BG333" s="40"/>
      <c r="BH333" s="94"/>
      <c r="BI333" s="94"/>
      <c r="BJ333" s="94"/>
      <c r="BK333" s="40"/>
      <c r="BL333" s="73"/>
      <c r="BM333" s="94"/>
      <c r="BO333" s="97"/>
      <c r="BQ333" s="40"/>
      <c r="BR333" s="94"/>
      <c r="BS333" s="94"/>
      <c r="BT333" s="94"/>
      <c r="BU333" s="40"/>
      <c r="BV333" s="82"/>
      <c r="BW333" s="94"/>
      <c r="BX333" s="48"/>
      <c r="BY333" s="97"/>
      <c r="BZ333" s="48"/>
      <c r="CA333" s="40"/>
      <c r="CB333" s="94"/>
      <c r="CC333" s="94"/>
      <c r="CD333" s="94"/>
      <c r="CE333" s="40"/>
      <c r="CF333" s="73"/>
      <c r="CG333" s="41"/>
      <c r="CH333" s="41"/>
      <c r="CI333" s="41"/>
      <c r="CJ333" s="41"/>
      <c r="CK333" s="41"/>
      <c r="CL333" s="68"/>
      <c r="CM333" s="41"/>
      <c r="CN333" s="41"/>
      <c r="CO333" s="39"/>
      <c r="CP333" s="78"/>
      <c r="CS333" s="96"/>
      <c r="CV333" s="118">
        <f t="shared" si="153"/>
        <v>4.918032786885246</v>
      </c>
      <c r="CW333" s="118">
        <f t="shared" si="154"/>
        <v>0.87315237839290516</v>
      </c>
      <c r="DE333" s="125">
        <f t="shared" si="155"/>
        <v>0</v>
      </c>
    </row>
    <row r="334" spans="1:109" s="38" customFormat="1" x14ac:dyDescent="0.25">
      <c r="A334" s="38">
        <v>331</v>
      </c>
      <c r="B334" s="38" t="s">
        <v>384</v>
      </c>
      <c r="E334" s="38" t="s">
        <v>384</v>
      </c>
      <c r="F334" s="120" t="s">
        <v>171</v>
      </c>
      <c r="G334" s="38" t="s">
        <v>181</v>
      </c>
      <c r="H334" s="38">
        <v>180</v>
      </c>
      <c r="I334" s="38">
        <v>180</v>
      </c>
      <c r="J334" s="38">
        <v>400</v>
      </c>
      <c r="K334" s="38">
        <v>13.5</v>
      </c>
      <c r="L334" s="38">
        <v>13.5</v>
      </c>
      <c r="M334" s="38">
        <v>6.1</v>
      </c>
      <c r="N334" s="38">
        <v>0</v>
      </c>
      <c r="O334" s="38">
        <v>0</v>
      </c>
      <c r="P334" s="111">
        <v>7017.3475869372851</v>
      </c>
      <c r="Q334" s="39">
        <f t="shared" si="152"/>
        <v>3</v>
      </c>
      <c r="R334" s="40">
        <f t="shared" si="150"/>
        <v>2.2222222222222223</v>
      </c>
      <c r="S334" s="40">
        <f t="shared" si="151"/>
        <v>1</v>
      </c>
      <c r="T334" s="120" t="s">
        <v>208</v>
      </c>
      <c r="AE334" s="38">
        <v>20</v>
      </c>
      <c r="AF334" s="111">
        <v>690</v>
      </c>
      <c r="AG334" s="110">
        <v>210000</v>
      </c>
      <c r="AH334" s="94"/>
      <c r="AJ334" s="97"/>
      <c r="AL334" s="39"/>
      <c r="AM334" s="38">
        <v>0.74593259917376176</v>
      </c>
      <c r="AP334" s="39"/>
      <c r="AQ334" s="77">
        <v>0.75937420793675903</v>
      </c>
      <c r="AR334" s="94"/>
      <c r="AT334" s="97"/>
      <c r="BB334" s="79"/>
      <c r="BC334" s="94"/>
      <c r="BD334" s="94"/>
      <c r="BE334" s="97"/>
      <c r="BG334" s="40"/>
      <c r="BH334" s="94"/>
      <c r="BI334" s="94"/>
      <c r="BJ334" s="94"/>
      <c r="BK334" s="40"/>
      <c r="BL334" s="73"/>
      <c r="BM334" s="94"/>
      <c r="BO334" s="97"/>
      <c r="BQ334" s="40"/>
      <c r="BR334" s="94"/>
      <c r="BS334" s="94"/>
      <c r="BT334" s="94"/>
      <c r="BU334" s="40"/>
      <c r="BV334" s="82"/>
      <c r="BW334" s="94"/>
      <c r="BX334" s="48"/>
      <c r="BY334" s="97"/>
      <c r="BZ334" s="48"/>
      <c r="CA334" s="40"/>
      <c r="CB334" s="94"/>
      <c r="CC334" s="94"/>
      <c r="CD334" s="94"/>
      <c r="CE334" s="40"/>
      <c r="CF334" s="73"/>
      <c r="CG334" s="41"/>
      <c r="CH334" s="41"/>
      <c r="CI334" s="41"/>
      <c r="CJ334" s="41"/>
      <c r="CK334" s="41"/>
      <c r="CL334" s="68"/>
      <c r="CM334" s="41"/>
      <c r="CN334" s="41"/>
      <c r="CO334" s="39"/>
      <c r="CP334" s="78"/>
      <c r="CS334" s="96"/>
      <c r="CV334" s="118">
        <f t="shared" si="153"/>
        <v>4.918032786885246</v>
      </c>
      <c r="CW334" s="118">
        <f t="shared" si="154"/>
        <v>0.87315237839290516</v>
      </c>
      <c r="DE334" s="125">
        <f t="shared" si="155"/>
        <v>0</v>
      </c>
    </row>
    <row r="335" spans="1:109" s="38" customFormat="1" x14ac:dyDescent="0.25">
      <c r="A335" s="38">
        <v>332</v>
      </c>
      <c r="B335" s="38" t="s">
        <v>385</v>
      </c>
      <c r="E335" s="38" t="s">
        <v>385</v>
      </c>
      <c r="F335" s="120" t="s">
        <v>171</v>
      </c>
      <c r="G335" s="38" t="s">
        <v>181</v>
      </c>
      <c r="H335" s="38">
        <v>180</v>
      </c>
      <c r="I335" s="38">
        <v>180</v>
      </c>
      <c r="J335" s="38">
        <v>400</v>
      </c>
      <c r="K335" s="38">
        <v>13.5</v>
      </c>
      <c r="L335" s="38">
        <v>13.5</v>
      </c>
      <c r="M335" s="38">
        <v>6.1</v>
      </c>
      <c r="N335" s="38">
        <v>0</v>
      </c>
      <c r="O335" s="38">
        <v>0</v>
      </c>
      <c r="P335" s="111">
        <v>9356.4634492497134</v>
      </c>
      <c r="Q335" s="39">
        <f t="shared" si="152"/>
        <v>3</v>
      </c>
      <c r="R335" s="40">
        <f t="shared" si="150"/>
        <v>2.2222222222222223</v>
      </c>
      <c r="S335" s="40">
        <f t="shared" si="151"/>
        <v>1</v>
      </c>
      <c r="T335" s="120" t="s">
        <v>208</v>
      </c>
      <c r="AE335" s="38">
        <v>20</v>
      </c>
      <c r="AF335" s="111">
        <v>690</v>
      </c>
      <c r="AG335" s="110">
        <v>210000</v>
      </c>
      <c r="AH335" s="94"/>
      <c r="AJ335" s="97"/>
      <c r="AL335" s="39"/>
      <c r="AM335" s="38">
        <v>0.65991655415807093</v>
      </c>
      <c r="AP335" s="39"/>
      <c r="AQ335" s="77">
        <v>1.003559082462987</v>
      </c>
      <c r="AR335" s="94"/>
      <c r="AT335" s="97"/>
      <c r="BB335" s="79"/>
      <c r="BC335" s="94"/>
      <c r="BD335" s="94"/>
      <c r="BE335" s="97"/>
      <c r="BG335" s="40"/>
      <c r="BH335" s="94"/>
      <c r="BI335" s="94"/>
      <c r="BJ335" s="94"/>
      <c r="BK335" s="40"/>
      <c r="BL335" s="73"/>
      <c r="BM335" s="94"/>
      <c r="BO335" s="97"/>
      <c r="BQ335" s="40"/>
      <c r="BR335" s="94"/>
      <c r="BS335" s="94"/>
      <c r="BT335" s="94"/>
      <c r="BU335" s="40"/>
      <c r="BV335" s="82"/>
      <c r="BW335" s="94"/>
      <c r="BX335" s="48"/>
      <c r="BY335" s="97"/>
      <c r="BZ335" s="48"/>
      <c r="CA335" s="40"/>
      <c r="CB335" s="94"/>
      <c r="CC335" s="94"/>
      <c r="CD335" s="94"/>
      <c r="CE335" s="40"/>
      <c r="CF335" s="73"/>
      <c r="CG335" s="41"/>
      <c r="CH335" s="41"/>
      <c r="CI335" s="41"/>
      <c r="CJ335" s="41"/>
      <c r="CK335" s="41"/>
      <c r="CL335" s="68"/>
      <c r="CM335" s="41"/>
      <c r="CN335" s="41"/>
      <c r="CO335" s="39"/>
      <c r="CP335" s="78"/>
      <c r="CS335" s="96"/>
      <c r="CV335" s="118">
        <f t="shared" si="153"/>
        <v>4.918032786885246</v>
      </c>
      <c r="CW335" s="118">
        <f t="shared" si="154"/>
        <v>0.87315237839290516</v>
      </c>
      <c r="DE335" s="125">
        <f t="shared" si="155"/>
        <v>0</v>
      </c>
    </row>
    <row r="336" spans="1:109" s="38" customFormat="1" x14ac:dyDescent="0.25">
      <c r="A336" s="38">
        <v>333</v>
      </c>
      <c r="B336" s="38" t="s">
        <v>386</v>
      </c>
      <c r="E336" s="38" t="s">
        <v>386</v>
      </c>
      <c r="F336" s="120" t="s">
        <v>171</v>
      </c>
      <c r="G336" s="38" t="s">
        <v>181</v>
      </c>
      <c r="H336" s="38">
        <v>180</v>
      </c>
      <c r="I336" s="38">
        <v>180</v>
      </c>
      <c r="J336" s="38">
        <v>400</v>
      </c>
      <c r="K336" s="38">
        <v>13.5</v>
      </c>
      <c r="L336" s="38">
        <v>13.5</v>
      </c>
      <c r="M336" s="38">
        <v>6.1</v>
      </c>
      <c r="N336" s="38">
        <v>0</v>
      </c>
      <c r="O336" s="38">
        <v>0</v>
      </c>
      <c r="P336" s="111">
        <v>12444.096387502121</v>
      </c>
      <c r="Q336" s="39">
        <f t="shared" si="152"/>
        <v>3</v>
      </c>
      <c r="R336" s="40">
        <f t="shared" si="150"/>
        <v>2.2222222222222223</v>
      </c>
      <c r="S336" s="40">
        <f t="shared" si="151"/>
        <v>1</v>
      </c>
      <c r="T336" s="120" t="s">
        <v>208</v>
      </c>
      <c r="AE336" s="38">
        <v>20</v>
      </c>
      <c r="AF336" s="111">
        <v>690</v>
      </c>
      <c r="AG336" s="110">
        <v>210000</v>
      </c>
      <c r="AH336" s="94"/>
      <c r="AJ336" s="97"/>
      <c r="AL336" s="39"/>
      <c r="AM336" s="38">
        <v>0.48922111519865197</v>
      </c>
      <c r="AP336" s="39"/>
      <c r="AQ336" s="77">
        <v>1.3280401454558557</v>
      </c>
      <c r="AR336" s="94"/>
      <c r="AT336" s="97"/>
      <c r="BB336" s="79"/>
      <c r="BC336" s="94"/>
      <c r="BD336" s="94"/>
      <c r="BE336" s="97"/>
      <c r="BG336" s="40"/>
      <c r="BH336" s="94"/>
      <c r="BI336" s="94"/>
      <c r="BJ336" s="94"/>
      <c r="BK336" s="40"/>
      <c r="BL336" s="73"/>
      <c r="BM336" s="94"/>
      <c r="BO336" s="97"/>
      <c r="BQ336" s="40"/>
      <c r="BR336" s="94"/>
      <c r="BS336" s="94"/>
      <c r="BT336" s="94"/>
      <c r="BU336" s="40"/>
      <c r="BV336" s="82"/>
      <c r="BW336" s="94"/>
      <c r="BX336" s="48"/>
      <c r="BY336" s="97"/>
      <c r="BZ336" s="48"/>
      <c r="CA336" s="40"/>
      <c r="CB336" s="94"/>
      <c r="CC336" s="94"/>
      <c r="CD336" s="94"/>
      <c r="CE336" s="40"/>
      <c r="CF336" s="73"/>
      <c r="CG336" s="41"/>
      <c r="CH336" s="41"/>
      <c r="CI336" s="41"/>
      <c r="CJ336" s="41"/>
      <c r="CK336" s="41"/>
      <c r="CL336" s="68"/>
      <c r="CM336" s="41"/>
      <c r="CN336" s="41"/>
      <c r="CO336" s="39"/>
      <c r="CP336" s="78"/>
      <c r="CS336" s="96"/>
      <c r="CV336" s="118">
        <f t="shared" si="153"/>
        <v>4.918032786885246</v>
      </c>
      <c r="CW336" s="118">
        <f t="shared" si="154"/>
        <v>0.87315237839290516</v>
      </c>
      <c r="DE336" s="125">
        <f t="shared" si="155"/>
        <v>0</v>
      </c>
    </row>
    <row r="337" spans="1:109" s="38" customFormat="1" x14ac:dyDescent="0.25">
      <c r="A337" s="38">
        <v>334</v>
      </c>
      <c r="B337" s="38" t="s">
        <v>387</v>
      </c>
      <c r="E337" s="38" t="s">
        <v>387</v>
      </c>
      <c r="F337" s="120" t="s">
        <v>171</v>
      </c>
      <c r="G337" s="38" t="s">
        <v>181</v>
      </c>
      <c r="H337" s="38">
        <v>180</v>
      </c>
      <c r="I337" s="38">
        <v>180</v>
      </c>
      <c r="J337" s="38">
        <v>400</v>
      </c>
      <c r="K337" s="38">
        <v>13.5</v>
      </c>
      <c r="L337" s="38">
        <v>13.5</v>
      </c>
      <c r="M337" s="38">
        <v>6.1</v>
      </c>
      <c r="N337" s="38">
        <v>0</v>
      </c>
      <c r="O337" s="38">
        <v>0</v>
      </c>
      <c r="P337" s="111">
        <v>15625.293960247021</v>
      </c>
      <c r="Q337" s="39">
        <f t="shared" si="152"/>
        <v>3</v>
      </c>
      <c r="R337" s="40">
        <f t="shared" si="150"/>
        <v>2.2222222222222223</v>
      </c>
      <c r="S337" s="40">
        <f t="shared" si="151"/>
        <v>1</v>
      </c>
      <c r="T337" s="120" t="s">
        <v>208</v>
      </c>
      <c r="AE337" s="38">
        <v>20</v>
      </c>
      <c r="AF337" s="111">
        <v>690</v>
      </c>
      <c r="AG337" s="110">
        <v>210000</v>
      </c>
      <c r="AH337" s="94"/>
      <c r="AJ337" s="97"/>
      <c r="AL337" s="39"/>
      <c r="AM337" s="38">
        <v>0.32871945800637981</v>
      </c>
      <c r="AP337" s="39"/>
      <c r="AQ337" s="77">
        <v>1.6634898031442582</v>
      </c>
      <c r="AR337" s="94"/>
      <c r="AT337" s="97"/>
      <c r="BB337" s="79"/>
      <c r="BC337" s="94"/>
      <c r="BD337" s="94"/>
      <c r="BE337" s="97"/>
      <c r="BG337" s="40"/>
      <c r="BH337" s="94"/>
      <c r="BI337" s="94"/>
      <c r="BJ337" s="94"/>
      <c r="BK337" s="40"/>
      <c r="BL337" s="73"/>
      <c r="BM337" s="94"/>
      <c r="BO337" s="97"/>
      <c r="BQ337" s="40"/>
      <c r="BR337" s="94"/>
      <c r="BS337" s="94"/>
      <c r="BT337" s="94"/>
      <c r="BU337" s="40"/>
      <c r="BV337" s="82"/>
      <c r="BW337" s="94"/>
      <c r="BX337" s="48"/>
      <c r="BY337" s="97"/>
      <c r="BZ337" s="48"/>
      <c r="CA337" s="40"/>
      <c r="CB337" s="94"/>
      <c r="CC337" s="94"/>
      <c r="CD337" s="94"/>
      <c r="CE337" s="40"/>
      <c r="CF337" s="73"/>
      <c r="CG337" s="41"/>
      <c r="CH337" s="41"/>
      <c r="CI337" s="41"/>
      <c r="CJ337" s="41"/>
      <c r="CK337" s="41"/>
      <c r="CL337" s="68"/>
      <c r="CM337" s="41"/>
      <c r="CN337" s="41"/>
      <c r="CO337" s="39"/>
      <c r="CP337" s="78"/>
      <c r="CS337" s="96"/>
      <c r="CV337" s="118">
        <f t="shared" si="153"/>
        <v>4.918032786885246</v>
      </c>
      <c r="CW337" s="118">
        <f t="shared" si="154"/>
        <v>0.87315237839290516</v>
      </c>
      <c r="DE337" s="125">
        <f t="shared" si="155"/>
        <v>0</v>
      </c>
    </row>
    <row r="338" spans="1:109" s="38" customFormat="1" x14ac:dyDescent="0.25">
      <c r="A338" s="38">
        <v>335</v>
      </c>
      <c r="B338" s="38" t="s">
        <v>388</v>
      </c>
      <c r="E338" s="38" t="s">
        <v>388</v>
      </c>
      <c r="F338" s="120" t="s">
        <v>171</v>
      </c>
      <c r="G338" s="38" t="s">
        <v>181</v>
      </c>
      <c r="H338" s="38">
        <v>180</v>
      </c>
      <c r="I338" s="38">
        <v>180</v>
      </c>
      <c r="J338" s="38">
        <v>400</v>
      </c>
      <c r="K338" s="38">
        <v>13.5</v>
      </c>
      <c r="L338" s="38">
        <v>13.5</v>
      </c>
      <c r="M338" s="38">
        <v>6.1</v>
      </c>
      <c r="N338" s="38">
        <v>0</v>
      </c>
      <c r="O338" s="38">
        <v>0</v>
      </c>
      <c r="P338" s="111">
        <v>18712.926898499427</v>
      </c>
      <c r="Q338" s="39">
        <f t="shared" si="152"/>
        <v>3</v>
      </c>
      <c r="R338" s="40">
        <f t="shared" si="150"/>
        <v>2.2222222222222223</v>
      </c>
      <c r="S338" s="40">
        <f t="shared" si="151"/>
        <v>1</v>
      </c>
      <c r="T338" s="120" t="s">
        <v>208</v>
      </c>
      <c r="AE338" s="38">
        <v>20</v>
      </c>
      <c r="AF338" s="111">
        <v>690</v>
      </c>
      <c r="AG338" s="110">
        <v>210000</v>
      </c>
      <c r="AH338" s="94"/>
      <c r="AJ338" s="97"/>
      <c r="AL338" s="39"/>
      <c r="AM338" s="38">
        <v>0.22596561838142323</v>
      </c>
      <c r="AP338" s="39"/>
      <c r="AQ338" s="77">
        <v>1.9896810400686959</v>
      </c>
      <c r="AR338" s="94"/>
      <c r="AT338" s="97"/>
      <c r="BB338" s="79"/>
      <c r="BC338" s="94"/>
      <c r="BD338" s="94"/>
      <c r="BE338" s="97"/>
      <c r="BG338" s="40"/>
      <c r="BH338" s="94"/>
      <c r="BI338" s="94"/>
      <c r="BJ338" s="94"/>
      <c r="BK338" s="40"/>
      <c r="BL338" s="73"/>
      <c r="BM338" s="94"/>
      <c r="BO338" s="97"/>
      <c r="BQ338" s="40"/>
      <c r="BR338" s="94"/>
      <c r="BS338" s="94"/>
      <c r="BT338" s="94"/>
      <c r="BU338" s="40"/>
      <c r="BV338" s="82"/>
      <c r="BW338" s="94"/>
      <c r="BX338" s="48"/>
      <c r="BY338" s="97"/>
      <c r="BZ338" s="48"/>
      <c r="CA338" s="40"/>
      <c r="CB338" s="94"/>
      <c r="CC338" s="94"/>
      <c r="CD338" s="94"/>
      <c r="CE338" s="40"/>
      <c r="CF338" s="73"/>
      <c r="CG338" s="41"/>
      <c r="CH338" s="41"/>
      <c r="CI338" s="41"/>
      <c r="CJ338" s="41"/>
      <c r="CK338" s="41"/>
      <c r="CL338" s="68"/>
      <c r="CM338" s="41"/>
      <c r="CN338" s="41"/>
      <c r="CO338" s="39"/>
      <c r="CP338" s="78"/>
      <c r="CS338" s="96"/>
      <c r="CV338" s="118">
        <f t="shared" si="153"/>
        <v>4.918032786885246</v>
      </c>
      <c r="CW338" s="118">
        <f t="shared" si="154"/>
        <v>0.87315237839290516</v>
      </c>
      <c r="DE338" s="125">
        <f t="shared" si="155"/>
        <v>0</v>
      </c>
    </row>
    <row r="339" spans="1:109" s="38" customFormat="1" x14ac:dyDescent="0.25">
      <c r="A339" s="38">
        <v>336</v>
      </c>
      <c r="B339" s="38" t="s">
        <v>389</v>
      </c>
      <c r="E339" s="38" t="s">
        <v>389</v>
      </c>
      <c r="F339" s="120" t="s">
        <v>171</v>
      </c>
      <c r="G339" s="38" t="s">
        <v>181</v>
      </c>
      <c r="H339" s="38">
        <v>180</v>
      </c>
      <c r="I339" s="38">
        <v>180</v>
      </c>
      <c r="J339" s="38">
        <v>400</v>
      </c>
      <c r="K339" s="38">
        <v>13.5</v>
      </c>
      <c r="L339" s="38">
        <v>13.5</v>
      </c>
      <c r="M339" s="38">
        <v>6.1</v>
      </c>
      <c r="N339" s="38">
        <v>0</v>
      </c>
      <c r="O339" s="38">
        <v>0</v>
      </c>
      <c r="P339" s="111">
        <v>23391.158623124284</v>
      </c>
      <c r="Q339" s="39">
        <f t="shared" si="152"/>
        <v>3</v>
      </c>
      <c r="R339" s="40">
        <f t="shared" si="150"/>
        <v>2.2222222222222223</v>
      </c>
      <c r="S339" s="40">
        <f t="shared" si="151"/>
        <v>1</v>
      </c>
      <c r="T339" s="120" t="s">
        <v>208</v>
      </c>
      <c r="AE339" s="38">
        <v>20</v>
      </c>
      <c r="AF339" s="111">
        <v>690</v>
      </c>
      <c r="AG339" s="110">
        <v>210000</v>
      </c>
      <c r="AH339" s="94"/>
      <c r="AJ339" s="97"/>
      <c r="AL339" s="39"/>
      <c r="AM339" s="38">
        <v>0.14223359712001191</v>
      </c>
      <c r="AP339" s="39"/>
      <c r="AQ339" s="77">
        <v>2.4845003099159175</v>
      </c>
      <c r="AR339" s="94"/>
      <c r="AT339" s="97"/>
      <c r="BB339" s="79"/>
      <c r="BC339" s="94"/>
      <c r="BD339" s="94"/>
      <c r="BE339" s="97"/>
      <c r="BG339" s="40"/>
      <c r="BH339" s="94"/>
      <c r="BI339" s="94"/>
      <c r="BJ339" s="94"/>
      <c r="BK339" s="40"/>
      <c r="BL339" s="73"/>
      <c r="BM339" s="94"/>
      <c r="BO339" s="97"/>
      <c r="BQ339" s="40"/>
      <c r="BR339" s="94"/>
      <c r="BS339" s="94"/>
      <c r="BT339" s="94"/>
      <c r="BU339" s="40"/>
      <c r="BV339" s="82"/>
      <c r="BW339" s="94"/>
      <c r="BX339" s="48"/>
      <c r="BY339" s="97"/>
      <c r="BZ339" s="48"/>
      <c r="CA339" s="40"/>
      <c r="CB339" s="94"/>
      <c r="CC339" s="94"/>
      <c r="CD339" s="94"/>
      <c r="CE339" s="40"/>
      <c r="CF339" s="73"/>
      <c r="CG339" s="41"/>
      <c r="CH339" s="41"/>
      <c r="CI339" s="41"/>
      <c r="CJ339" s="41"/>
      <c r="CK339" s="41"/>
      <c r="CL339" s="68"/>
      <c r="CM339" s="41"/>
      <c r="CN339" s="41"/>
      <c r="CO339" s="39"/>
      <c r="CP339" s="78"/>
      <c r="CS339" s="96"/>
      <c r="CV339" s="118">
        <f t="shared" si="153"/>
        <v>4.918032786885246</v>
      </c>
      <c r="CW339" s="118">
        <f t="shared" si="154"/>
        <v>0.87315237839290516</v>
      </c>
      <c r="DE339" s="125">
        <f t="shared" si="155"/>
        <v>0</v>
      </c>
    </row>
    <row r="340" spans="1:109" s="38" customFormat="1" x14ac:dyDescent="0.25">
      <c r="A340" s="38">
        <v>337</v>
      </c>
      <c r="B340" s="38" t="s">
        <v>390</v>
      </c>
      <c r="E340" s="38" t="s">
        <v>390</v>
      </c>
      <c r="F340" s="120" t="s">
        <v>171</v>
      </c>
      <c r="G340" s="38" t="s">
        <v>181</v>
      </c>
      <c r="H340" s="38">
        <v>300</v>
      </c>
      <c r="I340" s="38">
        <v>300</v>
      </c>
      <c r="J340" s="38">
        <v>300</v>
      </c>
      <c r="K340" s="38">
        <v>33.82</v>
      </c>
      <c r="L340" s="38">
        <v>33.82</v>
      </c>
      <c r="M340" s="38">
        <v>19.580000000000002</v>
      </c>
      <c r="N340" s="38">
        <v>0</v>
      </c>
      <c r="O340" s="38">
        <v>0</v>
      </c>
      <c r="P340" s="111">
        <v>2038.4700926579187</v>
      </c>
      <c r="Q340" s="39">
        <f t="shared" si="152"/>
        <v>1</v>
      </c>
      <c r="R340" s="40">
        <f t="shared" si="150"/>
        <v>1</v>
      </c>
      <c r="S340" s="40">
        <f t="shared" si="151"/>
        <v>1</v>
      </c>
      <c r="T340" s="120" t="s">
        <v>208</v>
      </c>
      <c r="AE340" s="38">
        <v>20</v>
      </c>
      <c r="AF340" s="111">
        <v>690</v>
      </c>
      <c r="AG340" s="110">
        <v>210000</v>
      </c>
      <c r="AH340" s="94"/>
      <c r="AJ340" s="97"/>
      <c r="AL340" s="39"/>
      <c r="AM340" s="38">
        <v>1.0278894833101735</v>
      </c>
      <c r="AP340" s="39"/>
      <c r="AQ340" s="77">
        <v>0.35996019927957579</v>
      </c>
      <c r="AR340" s="94"/>
      <c r="AT340" s="97"/>
      <c r="BB340" s="79"/>
      <c r="BC340" s="94"/>
      <c r="BD340" s="94"/>
      <c r="BE340" s="97"/>
      <c r="BG340" s="40"/>
      <c r="BH340" s="94"/>
      <c r="BI340" s="94"/>
      <c r="BJ340" s="94"/>
      <c r="BK340" s="40"/>
      <c r="BL340" s="73"/>
      <c r="BM340" s="94"/>
      <c r="BO340" s="97"/>
      <c r="BQ340" s="40"/>
      <c r="BR340" s="94"/>
      <c r="BS340" s="94"/>
      <c r="BT340" s="94"/>
      <c r="BU340" s="40"/>
      <c r="BV340" s="82"/>
      <c r="BW340" s="94"/>
      <c r="BX340" s="48"/>
      <c r="BY340" s="97"/>
      <c r="BZ340" s="48"/>
      <c r="CA340" s="40"/>
      <c r="CB340" s="94"/>
      <c r="CC340" s="94"/>
      <c r="CD340" s="94"/>
      <c r="CE340" s="40"/>
      <c r="CF340" s="73"/>
      <c r="CG340" s="41"/>
      <c r="CH340" s="41"/>
      <c r="CI340" s="41"/>
      <c r="CJ340" s="41"/>
      <c r="CK340" s="41"/>
      <c r="CL340" s="68"/>
      <c r="CM340" s="41"/>
      <c r="CN340" s="41"/>
      <c r="CO340" s="39"/>
      <c r="CP340" s="78"/>
      <c r="CS340" s="96"/>
      <c r="CV340" s="118">
        <f t="shared" si="153"/>
        <v>1.7272727272727271</v>
      </c>
      <c r="CW340" s="118">
        <f t="shared" si="154"/>
        <v>0.20893304856532638</v>
      </c>
      <c r="DE340" s="125">
        <f t="shared" si="155"/>
        <v>0</v>
      </c>
    </row>
    <row r="341" spans="1:109" s="38" customFormat="1" x14ac:dyDescent="0.25">
      <c r="A341" s="38">
        <v>338</v>
      </c>
      <c r="B341" s="38" t="s">
        <v>391</v>
      </c>
      <c r="E341" s="38" t="s">
        <v>391</v>
      </c>
      <c r="F341" s="120" t="s">
        <v>171</v>
      </c>
      <c r="G341" s="38" t="s">
        <v>181</v>
      </c>
      <c r="H341" s="38">
        <v>300</v>
      </c>
      <c r="I341" s="38">
        <v>300</v>
      </c>
      <c r="J341" s="38">
        <v>300</v>
      </c>
      <c r="K341" s="38">
        <v>33.82</v>
      </c>
      <c r="L341" s="38">
        <v>33.82</v>
      </c>
      <c r="M341" s="38">
        <v>19.580000000000002</v>
      </c>
      <c r="N341" s="38">
        <v>0</v>
      </c>
      <c r="O341" s="38">
        <v>0</v>
      </c>
      <c r="P341" s="111">
        <v>3397.4501544298646</v>
      </c>
      <c r="Q341" s="39">
        <f t="shared" si="152"/>
        <v>1</v>
      </c>
      <c r="R341" s="40">
        <f t="shared" si="150"/>
        <v>1</v>
      </c>
      <c r="S341" s="40">
        <f t="shared" si="151"/>
        <v>1</v>
      </c>
      <c r="T341" s="120" t="s">
        <v>208</v>
      </c>
      <c r="AE341" s="38">
        <v>20</v>
      </c>
      <c r="AF341" s="111">
        <v>690</v>
      </c>
      <c r="AG341" s="110">
        <v>210000</v>
      </c>
      <c r="AH341" s="94"/>
      <c r="AJ341" s="97"/>
      <c r="AL341" s="39"/>
      <c r="AM341" s="38">
        <v>0.89065055558058437</v>
      </c>
      <c r="AP341" s="39"/>
      <c r="AQ341" s="77">
        <v>0.53661190207046938</v>
      </c>
      <c r="AR341" s="94"/>
      <c r="AT341" s="97"/>
      <c r="BB341" s="79"/>
      <c r="BC341" s="94"/>
      <c r="BD341" s="94"/>
      <c r="BE341" s="97"/>
      <c r="BG341" s="40"/>
      <c r="BH341" s="94"/>
      <c r="BI341" s="94"/>
      <c r="BJ341" s="94"/>
      <c r="BK341" s="40"/>
      <c r="BL341" s="73"/>
      <c r="BM341" s="94"/>
      <c r="BO341" s="97"/>
      <c r="BQ341" s="40"/>
      <c r="BR341" s="94"/>
      <c r="BS341" s="94"/>
      <c r="BT341" s="94"/>
      <c r="BU341" s="40"/>
      <c r="BV341" s="82"/>
      <c r="BW341" s="94"/>
      <c r="BX341" s="48"/>
      <c r="BY341" s="97"/>
      <c r="BZ341" s="48"/>
      <c r="CA341" s="40"/>
      <c r="CB341" s="94"/>
      <c r="CC341" s="94"/>
      <c r="CD341" s="94"/>
      <c r="CE341" s="40"/>
      <c r="CF341" s="73"/>
      <c r="CG341" s="41"/>
      <c r="CH341" s="41"/>
      <c r="CI341" s="41"/>
      <c r="CJ341" s="41"/>
      <c r="CK341" s="41"/>
      <c r="CL341" s="68"/>
      <c r="CM341" s="41"/>
      <c r="CN341" s="41"/>
      <c r="CO341" s="39"/>
      <c r="CP341" s="78"/>
      <c r="CS341" s="96"/>
      <c r="CV341" s="118">
        <f t="shared" si="153"/>
        <v>1.7272727272727271</v>
      </c>
      <c r="CW341" s="118">
        <f t="shared" si="154"/>
        <v>0.20893304856532638</v>
      </c>
      <c r="DE341" s="125">
        <f t="shared" si="155"/>
        <v>0</v>
      </c>
    </row>
    <row r="342" spans="1:109" s="38" customFormat="1" x14ac:dyDescent="0.25">
      <c r="A342" s="38">
        <v>339</v>
      </c>
      <c r="B342" s="38" t="s">
        <v>392</v>
      </c>
      <c r="E342" s="38" t="s">
        <v>392</v>
      </c>
      <c r="F342" s="120" t="s">
        <v>171</v>
      </c>
      <c r="G342" s="38" t="s">
        <v>181</v>
      </c>
      <c r="H342" s="38">
        <v>300</v>
      </c>
      <c r="I342" s="38">
        <v>300</v>
      </c>
      <c r="J342" s="38">
        <v>300</v>
      </c>
      <c r="K342" s="38">
        <v>33.82</v>
      </c>
      <c r="L342" s="38">
        <v>33.82</v>
      </c>
      <c r="M342" s="38">
        <v>19.580000000000002</v>
      </c>
      <c r="N342" s="38">
        <v>0</v>
      </c>
      <c r="O342" s="38">
        <v>0</v>
      </c>
      <c r="P342" s="111">
        <v>5096.1752316447964</v>
      </c>
      <c r="Q342" s="39">
        <f t="shared" si="152"/>
        <v>1</v>
      </c>
      <c r="R342" s="40">
        <f t="shared" si="150"/>
        <v>1</v>
      </c>
      <c r="S342" s="40">
        <f t="shared" si="151"/>
        <v>1</v>
      </c>
      <c r="T342" s="120" t="s">
        <v>208</v>
      </c>
      <c r="AE342" s="38">
        <v>20</v>
      </c>
      <c r="AF342" s="111">
        <v>690</v>
      </c>
      <c r="AG342" s="110">
        <v>210000</v>
      </c>
      <c r="AH342" s="94"/>
      <c r="AJ342" s="97"/>
      <c r="AL342" s="39"/>
      <c r="AM342" s="38">
        <v>0.72603708910954712</v>
      </c>
      <c r="AP342" s="39"/>
      <c r="AQ342" s="77">
        <v>0.77282268078390148</v>
      </c>
      <c r="AR342" s="94"/>
      <c r="AT342" s="97"/>
      <c r="BB342" s="79"/>
      <c r="BC342" s="94"/>
      <c r="BD342" s="94"/>
      <c r="BE342" s="97"/>
      <c r="BG342" s="40"/>
      <c r="BH342" s="94"/>
      <c r="BI342" s="94"/>
      <c r="BJ342" s="94"/>
      <c r="BK342" s="40"/>
      <c r="BL342" s="73"/>
      <c r="BM342" s="94"/>
      <c r="BO342" s="97"/>
      <c r="BQ342" s="40"/>
      <c r="BR342" s="94"/>
      <c r="BS342" s="94"/>
      <c r="BT342" s="94"/>
      <c r="BU342" s="40"/>
      <c r="BV342" s="82"/>
      <c r="BW342" s="94"/>
      <c r="BX342" s="48"/>
      <c r="BY342" s="97"/>
      <c r="BZ342" s="48"/>
      <c r="CA342" s="40"/>
      <c r="CB342" s="94"/>
      <c r="CC342" s="94"/>
      <c r="CD342" s="94"/>
      <c r="CE342" s="40"/>
      <c r="CF342" s="73"/>
      <c r="CG342" s="41"/>
      <c r="CH342" s="41"/>
      <c r="CI342" s="41"/>
      <c r="CJ342" s="41"/>
      <c r="CK342" s="41"/>
      <c r="CL342" s="68"/>
      <c r="CM342" s="41"/>
      <c r="CN342" s="41"/>
      <c r="CO342" s="39"/>
      <c r="CP342" s="78"/>
      <c r="CS342" s="96"/>
      <c r="CV342" s="118">
        <f t="shared" si="153"/>
        <v>1.7272727272727271</v>
      </c>
      <c r="CW342" s="118">
        <f t="shared" si="154"/>
        <v>0.20893304856532638</v>
      </c>
      <c r="DE342" s="125">
        <f t="shared" si="155"/>
        <v>0</v>
      </c>
    </row>
    <row r="343" spans="1:109" s="38" customFormat="1" x14ac:dyDescent="0.25">
      <c r="A343" s="38">
        <v>340</v>
      </c>
      <c r="B343" s="38" t="s">
        <v>393</v>
      </c>
      <c r="E343" s="38" t="s">
        <v>393</v>
      </c>
      <c r="F343" s="120" t="s">
        <v>171</v>
      </c>
      <c r="G343" s="38" t="s">
        <v>181</v>
      </c>
      <c r="H343" s="38">
        <v>300</v>
      </c>
      <c r="I343" s="38">
        <v>300</v>
      </c>
      <c r="J343" s="38">
        <v>300</v>
      </c>
      <c r="K343" s="38">
        <v>33.82</v>
      </c>
      <c r="L343" s="38">
        <v>33.82</v>
      </c>
      <c r="M343" s="38">
        <v>19.580000000000002</v>
      </c>
      <c r="N343" s="38">
        <v>0</v>
      </c>
      <c r="O343" s="38">
        <v>0</v>
      </c>
      <c r="P343" s="111">
        <v>6794.9003088597292</v>
      </c>
      <c r="Q343" s="39">
        <f t="shared" si="152"/>
        <v>1</v>
      </c>
      <c r="R343" s="40">
        <f t="shared" si="150"/>
        <v>1</v>
      </c>
      <c r="S343" s="40">
        <f t="shared" si="151"/>
        <v>1</v>
      </c>
      <c r="T343" s="120" t="s">
        <v>208</v>
      </c>
      <c r="AE343" s="38">
        <v>20</v>
      </c>
      <c r="AF343" s="111">
        <v>690</v>
      </c>
      <c r="AG343" s="110">
        <v>210000</v>
      </c>
      <c r="AH343" s="94"/>
      <c r="AJ343" s="97"/>
      <c r="AL343" s="39"/>
      <c r="AM343" s="38">
        <v>0.6547850982378528</v>
      </c>
      <c r="AP343" s="39"/>
      <c r="AQ343" s="77">
        <v>1.0149105756383863</v>
      </c>
      <c r="AR343" s="94"/>
      <c r="AT343" s="97"/>
      <c r="BB343" s="79"/>
      <c r="BC343" s="94"/>
      <c r="BD343" s="94"/>
      <c r="BE343" s="97"/>
      <c r="BG343" s="40"/>
      <c r="BH343" s="94"/>
      <c r="BI343" s="94"/>
      <c r="BJ343" s="94"/>
      <c r="BK343" s="40"/>
      <c r="BL343" s="73"/>
      <c r="BM343" s="94"/>
      <c r="BO343" s="97"/>
      <c r="BQ343" s="40"/>
      <c r="BR343" s="94"/>
      <c r="BS343" s="94"/>
      <c r="BT343" s="94"/>
      <c r="BU343" s="40"/>
      <c r="BV343" s="82"/>
      <c r="BW343" s="94"/>
      <c r="BX343" s="48"/>
      <c r="BY343" s="97"/>
      <c r="BZ343" s="48"/>
      <c r="CA343" s="40"/>
      <c r="CB343" s="94"/>
      <c r="CC343" s="94"/>
      <c r="CD343" s="94"/>
      <c r="CE343" s="40"/>
      <c r="CF343" s="73"/>
      <c r="CG343" s="41"/>
      <c r="CH343" s="41"/>
      <c r="CI343" s="41"/>
      <c r="CJ343" s="41"/>
      <c r="CK343" s="41"/>
      <c r="CL343" s="68"/>
      <c r="CM343" s="41"/>
      <c r="CN343" s="41"/>
      <c r="CO343" s="39"/>
      <c r="CP343" s="78"/>
      <c r="CS343" s="96"/>
      <c r="CV343" s="118">
        <f t="shared" si="153"/>
        <v>1.7272727272727271</v>
      </c>
      <c r="CW343" s="118">
        <f t="shared" si="154"/>
        <v>0.20893304856532638</v>
      </c>
      <c r="DE343" s="125">
        <f t="shared" si="155"/>
        <v>0</v>
      </c>
    </row>
    <row r="344" spans="1:109" s="38" customFormat="1" x14ac:dyDescent="0.25">
      <c r="A344" s="38">
        <v>341</v>
      </c>
      <c r="B344" s="38" t="s">
        <v>394</v>
      </c>
      <c r="E344" s="38" t="s">
        <v>394</v>
      </c>
      <c r="F344" s="120" t="s">
        <v>171</v>
      </c>
      <c r="G344" s="38" t="s">
        <v>181</v>
      </c>
      <c r="H344" s="38">
        <v>300</v>
      </c>
      <c r="I344" s="38">
        <v>300</v>
      </c>
      <c r="J344" s="38">
        <v>300</v>
      </c>
      <c r="K344" s="38">
        <v>33.82</v>
      </c>
      <c r="L344" s="38">
        <v>33.82</v>
      </c>
      <c r="M344" s="38">
        <v>19.580000000000002</v>
      </c>
      <c r="N344" s="38">
        <v>0</v>
      </c>
      <c r="O344" s="38">
        <v>0</v>
      </c>
      <c r="P344" s="111">
        <v>9037.2174107834398</v>
      </c>
      <c r="Q344" s="39">
        <f t="shared" si="152"/>
        <v>1</v>
      </c>
      <c r="R344" s="40">
        <f t="shared" si="150"/>
        <v>1</v>
      </c>
      <c r="S344" s="40">
        <f t="shared" si="151"/>
        <v>1</v>
      </c>
      <c r="T344" s="120" t="s">
        <v>208</v>
      </c>
      <c r="AE344" s="38">
        <v>20</v>
      </c>
      <c r="AF344" s="111">
        <v>690</v>
      </c>
      <c r="AG344" s="110">
        <v>210000</v>
      </c>
      <c r="AH344" s="94"/>
      <c r="AJ344" s="97"/>
      <c r="AL344" s="39"/>
      <c r="AM344" s="38">
        <v>0.48409022290919557</v>
      </c>
      <c r="AP344" s="39"/>
      <c r="AQ344" s="77">
        <v>1.338114020691471</v>
      </c>
      <c r="AR344" s="94"/>
      <c r="AT344" s="97"/>
      <c r="BB344" s="79"/>
      <c r="BC344" s="94"/>
      <c r="BD344" s="94"/>
      <c r="BE344" s="97"/>
      <c r="BG344" s="40"/>
      <c r="BH344" s="94"/>
      <c r="BI344" s="94"/>
      <c r="BJ344" s="94"/>
      <c r="BK344" s="40"/>
      <c r="BL344" s="73"/>
      <c r="BM344" s="94"/>
      <c r="BO344" s="97"/>
      <c r="BQ344" s="40"/>
      <c r="BR344" s="94"/>
      <c r="BS344" s="94"/>
      <c r="BT344" s="94"/>
      <c r="BU344" s="40"/>
      <c r="BV344" s="82"/>
      <c r="BW344" s="94"/>
      <c r="BX344" s="48"/>
      <c r="BY344" s="97"/>
      <c r="BZ344" s="48"/>
      <c r="CA344" s="40"/>
      <c r="CB344" s="94"/>
      <c r="CC344" s="94"/>
      <c r="CD344" s="94"/>
      <c r="CE344" s="40"/>
      <c r="CF344" s="73"/>
      <c r="CG344" s="41"/>
      <c r="CH344" s="41"/>
      <c r="CI344" s="41"/>
      <c r="CJ344" s="41"/>
      <c r="CK344" s="41"/>
      <c r="CL344" s="68"/>
      <c r="CM344" s="41"/>
      <c r="CN344" s="41"/>
      <c r="CO344" s="39"/>
      <c r="CP344" s="78"/>
      <c r="CS344" s="96"/>
      <c r="CV344" s="118">
        <f t="shared" si="153"/>
        <v>1.7272727272727271</v>
      </c>
      <c r="CW344" s="118">
        <f t="shared" si="154"/>
        <v>0.20893304856532638</v>
      </c>
      <c r="DE344" s="125">
        <f t="shared" si="155"/>
        <v>0</v>
      </c>
    </row>
    <row r="345" spans="1:109" s="38" customFormat="1" x14ac:dyDescent="0.25">
      <c r="A345" s="38">
        <v>342</v>
      </c>
      <c r="B345" s="38" t="s">
        <v>395</v>
      </c>
      <c r="E345" s="38" t="s">
        <v>395</v>
      </c>
      <c r="F345" s="120" t="s">
        <v>171</v>
      </c>
      <c r="G345" s="38" t="s">
        <v>181</v>
      </c>
      <c r="H345" s="38">
        <v>300</v>
      </c>
      <c r="I345" s="38">
        <v>300</v>
      </c>
      <c r="J345" s="38">
        <v>300</v>
      </c>
      <c r="K345" s="38">
        <v>33.82</v>
      </c>
      <c r="L345" s="38">
        <v>33.82</v>
      </c>
      <c r="M345" s="38">
        <v>19.580000000000002</v>
      </c>
      <c r="N345" s="38">
        <v>0</v>
      </c>
      <c r="O345" s="38">
        <v>0</v>
      </c>
      <c r="P345" s="111">
        <v>11347.483515795748</v>
      </c>
      <c r="Q345" s="39">
        <f t="shared" si="152"/>
        <v>1</v>
      </c>
      <c r="R345" s="40">
        <f t="shared" si="150"/>
        <v>1</v>
      </c>
      <c r="S345" s="40">
        <f t="shared" si="151"/>
        <v>1</v>
      </c>
      <c r="T345" s="120" t="s">
        <v>208</v>
      </c>
      <c r="AE345" s="38">
        <v>20</v>
      </c>
      <c r="AF345" s="111">
        <v>690</v>
      </c>
      <c r="AG345" s="110">
        <v>210000</v>
      </c>
      <c r="AH345" s="94"/>
      <c r="AJ345" s="97"/>
      <c r="AL345" s="39"/>
      <c r="AM345" s="38">
        <v>0.3261936116224482</v>
      </c>
      <c r="AP345" s="39"/>
      <c r="AQ345" s="77">
        <v>1.6730993228530124</v>
      </c>
      <c r="AR345" s="94"/>
      <c r="AT345" s="97"/>
      <c r="BB345" s="79"/>
      <c r="BC345" s="94"/>
      <c r="BD345" s="94"/>
      <c r="BE345" s="97"/>
      <c r="BG345" s="40"/>
      <c r="BH345" s="94"/>
      <c r="BI345" s="94"/>
      <c r="BJ345" s="94"/>
      <c r="BK345" s="40"/>
      <c r="BL345" s="73"/>
      <c r="BM345" s="94"/>
      <c r="BO345" s="97"/>
      <c r="BQ345" s="40"/>
      <c r="BR345" s="94"/>
      <c r="BS345" s="94"/>
      <c r="BT345" s="94"/>
      <c r="BU345" s="40"/>
      <c r="BV345" s="82"/>
      <c r="BW345" s="94"/>
      <c r="BX345" s="48"/>
      <c r="BY345" s="97"/>
      <c r="BZ345" s="48"/>
      <c r="CA345" s="40"/>
      <c r="CB345" s="94"/>
      <c r="CC345" s="94"/>
      <c r="CD345" s="94"/>
      <c r="CE345" s="40"/>
      <c r="CF345" s="73"/>
      <c r="CG345" s="41"/>
      <c r="CH345" s="41"/>
      <c r="CI345" s="41"/>
      <c r="CJ345" s="41"/>
      <c r="CK345" s="41"/>
      <c r="CL345" s="68"/>
      <c r="CM345" s="41"/>
      <c r="CN345" s="41"/>
      <c r="CO345" s="39"/>
      <c r="CP345" s="78"/>
      <c r="CS345" s="96"/>
      <c r="CV345" s="118">
        <f t="shared" si="153"/>
        <v>1.7272727272727271</v>
      </c>
      <c r="CW345" s="118">
        <f t="shared" si="154"/>
        <v>0.20893304856532638</v>
      </c>
      <c r="DE345" s="125">
        <f t="shared" si="155"/>
        <v>0</v>
      </c>
    </row>
    <row r="346" spans="1:109" s="38" customFormat="1" x14ac:dyDescent="0.25">
      <c r="A346" s="38">
        <v>343</v>
      </c>
      <c r="B346" s="38" t="s">
        <v>396</v>
      </c>
      <c r="E346" s="38" t="s">
        <v>396</v>
      </c>
      <c r="F346" s="120" t="s">
        <v>171</v>
      </c>
      <c r="G346" s="38" t="s">
        <v>181</v>
      </c>
      <c r="H346" s="38">
        <v>300</v>
      </c>
      <c r="I346" s="38">
        <v>300</v>
      </c>
      <c r="J346" s="38">
        <v>300</v>
      </c>
      <c r="K346" s="38">
        <v>33.82</v>
      </c>
      <c r="L346" s="38">
        <v>33.82</v>
      </c>
      <c r="M346" s="38">
        <v>19.580000000000002</v>
      </c>
      <c r="N346" s="38">
        <v>0</v>
      </c>
      <c r="O346" s="38">
        <v>0</v>
      </c>
      <c r="P346" s="111">
        <v>13589.800617719458</v>
      </c>
      <c r="Q346" s="39">
        <f t="shared" si="152"/>
        <v>1</v>
      </c>
      <c r="R346" s="40">
        <f t="shared" si="150"/>
        <v>1</v>
      </c>
      <c r="S346" s="40">
        <f t="shared" si="151"/>
        <v>1</v>
      </c>
      <c r="T346" s="120" t="s">
        <v>208</v>
      </c>
      <c r="AE346" s="38">
        <v>20</v>
      </c>
      <c r="AF346" s="111">
        <v>690</v>
      </c>
      <c r="AG346" s="110">
        <v>210000</v>
      </c>
      <c r="AH346" s="94"/>
      <c r="AJ346" s="97"/>
      <c r="AL346" s="39"/>
      <c r="AM346" s="38">
        <v>0.22503553104819315</v>
      </c>
      <c r="AP346" s="39"/>
      <c r="AQ346" s="77">
        <v>1.9992140746316445</v>
      </c>
      <c r="AR346" s="94"/>
      <c r="AT346" s="97"/>
      <c r="BB346" s="79"/>
      <c r="BC346" s="94"/>
      <c r="BD346" s="94"/>
      <c r="BE346" s="97"/>
      <c r="BG346" s="40"/>
      <c r="BH346" s="94"/>
      <c r="BI346" s="94"/>
      <c r="BJ346" s="94"/>
      <c r="BK346" s="40"/>
      <c r="BL346" s="73"/>
      <c r="BM346" s="94"/>
      <c r="BO346" s="97"/>
      <c r="BQ346" s="40"/>
      <c r="BR346" s="94"/>
      <c r="BS346" s="94"/>
      <c r="BT346" s="94"/>
      <c r="BU346" s="40"/>
      <c r="BV346" s="82"/>
      <c r="BW346" s="94"/>
      <c r="BX346" s="48"/>
      <c r="BY346" s="97"/>
      <c r="BZ346" s="48"/>
      <c r="CA346" s="40"/>
      <c r="CB346" s="94"/>
      <c r="CC346" s="94"/>
      <c r="CD346" s="94"/>
      <c r="CE346" s="40"/>
      <c r="CF346" s="73"/>
      <c r="CG346" s="41"/>
      <c r="CH346" s="41"/>
      <c r="CI346" s="41"/>
      <c r="CJ346" s="41"/>
      <c r="CK346" s="41"/>
      <c r="CL346" s="68"/>
      <c r="CM346" s="41"/>
      <c r="CN346" s="41"/>
      <c r="CO346" s="39"/>
      <c r="CP346" s="78"/>
      <c r="CS346" s="96"/>
      <c r="CV346" s="118">
        <f t="shared" si="153"/>
        <v>1.7272727272727271</v>
      </c>
      <c r="CW346" s="118">
        <f t="shared" si="154"/>
        <v>0.20893304856532638</v>
      </c>
      <c r="DE346" s="125">
        <f t="shared" si="155"/>
        <v>0</v>
      </c>
    </row>
    <row r="347" spans="1:109" s="38" customFormat="1" x14ac:dyDescent="0.25">
      <c r="A347" s="38">
        <v>344</v>
      </c>
      <c r="B347" s="38" t="s">
        <v>397</v>
      </c>
      <c r="E347" s="38" t="s">
        <v>397</v>
      </c>
      <c r="F347" s="120" t="s">
        <v>171</v>
      </c>
      <c r="G347" s="38" t="s">
        <v>181</v>
      </c>
      <c r="H347" s="38">
        <v>300</v>
      </c>
      <c r="I347" s="38">
        <v>300</v>
      </c>
      <c r="J347" s="38">
        <v>300</v>
      </c>
      <c r="K347" s="38">
        <v>33.82</v>
      </c>
      <c r="L347" s="38">
        <v>33.82</v>
      </c>
      <c r="M347" s="38">
        <v>19.580000000000002</v>
      </c>
      <c r="N347" s="38">
        <v>0</v>
      </c>
      <c r="O347" s="38">
        <v>0</v>
      </c>
      <c r="P347" s="111">
        <v>16987.250772149324</v>
      </c>
      <c r="Q347" s="39">
        <f t="shared" si="152"/>
        <v>1</v>
      </c>
      <c r="R347" s="40">
        <f t="shared" si="150"/>
        <v>1</v>
      </c>
      <c r="S347" s="40">
        <f t="shared" si="151"/>
        <v>1</v>
      </c>
      <c r="T347" s="120" t="s">
        <v>208</v>
      </c>
      <c r="AE347" s="38">
        <v>20</v>
      </c>
      <c r="AF347" s="111">
        <v>690</v>
      </c>
      <c r="AG347" s="110">
        <v>210000</v>
      </c>
      <c r="AH347" s="94"/>
      <c r="AJ347" s="97"/>
      <c r="AL347" s="39"/>
      <c r="AM347" s="38">
        <v>0.14203581463654655</v>
      </c>
      <c r="AP347" s="39"/>
      <c r="AQ347" s="77">
        <v>2.494339384405782</v>
      </c>
      <c r="AR347" s="94"/>
      <c r="AT347" s="97"/>
      <c r="BB347" s="79"/>
      <c r="BC347" s="94"/>
      <c r="BD347" s="94"/>
      <c r="BE347" s="97"/>
      <c r="BG347" s="40"/>
      <c r="BH347" s="94"/>
      <c r="BI347" s="94"/>
      <c r="BJ347" s="94"/>
      <c r="BK347" s="40"/>
      <c r="BL347" s="73"/>
      <c r="BM347" s="94"/>
      <c r="BO347" s="97"/>
      <c r="BQ347" s="40"/>
      <c r="BR347" s="94"/>
      <c r="BS347" s="94"/>
      <c r="BT347" s="94"/>
      <c r="BU347" s="40"/>
      <c r="BV347" s="82"/>
      <c r="BW347" s="94"/>
      <c r="BX347" s="48"/>
      <c r="BY347" s="97"/>
      <c r="BZ347" s="48"/>
      <c r="CA347" s="40"/>
      <c r="CB347" s="94"/>
      <c r="CC347" s="94"/>
      <c r="CD347" s="94"/>
      <c r="CE347" s="40"/>
      <c r="CF347" s="73"/>
      <c r="CG347" s="41"/>
      <c r="CH347" s="41"/>
      <c r="CI347" s="41"/>
      <c r="CJ347" s="41"/>
      <c r="CK347" s="41"/>
      <c r="CL347" s="68"/>
      <c r="CM347" s="41"/>
      <c r="CN347" s="41"/>
      <c r="CO347" s="39"/>
      <c r="CP347" s="78"/>
      <c r="CS347" s="96"/>
      <c r="CV347" s="118">
        <f t="shared" si="153"/>
        <v>1.7272727272727271</v>
      </c>
      <c r="CW347" s="118">
        <f t="shared" si="154"/>
        <v>0.20893304856532638</v>
      </c>
      <c r="DE347" s="125">
        <f t="shared" si="155"/>
        <v>0</v>
      </c>
    </row>
    <row r="348" spans="1:109" s="38" customFormat="1" x14ac:dyDescent="0.25">
      <c r="A348" s="38">
        <v>345</v>
      </c>
      <c r="B348" s="38" t="s">
        <v>398</v>
      </c>
      <c r="E348" s="38" t="s">
        <v>398</v>
      </c>
      <c r="F348" s="120" t="s">
        <v>171</v>
      </c>
      <c r="G348" s="38" t="s">
        <v>181</v>
      </c>
      <c r="H348" s="38">
        <v>300</v>
      </c>
      <c r="I348" s="38">
        <v>300</v>
      </c>
      <c r="J348" s="38">
        <v>300</v>
      </c>
      <c r="K348" s="38">
        <v>23.75</v>
      </c>
      <c r="L348" s="38">
        <v>23.75</v>
      </c>
      <c r="M348" s="38">
        <v>13.75</v>
      </c>
      <c r="N348" s="38">
        <v>0</v>
      </c>
      <c r="O348" s="38">
        <v>0</v>
      </c>
      <c r="P348" s="111">
        <v>2106.8642732249591</v>
      </c>
      <c r="Q348" s="39">
        <f t="shared" si="152"/>
        <v>2</v>
      </c>
      <c r="R348" s="40">
        <f t="shared" si="150"/>
        <v>1</v>
      </c>
      <c r="S348" s="40">
        <f t="shared" si="151"/>
        <v>1</v>
      </c>
      <c r="T348" s="120" t="s">
        <v>208</v>
      </c>
      <c r="AE348" s="38">
        <v>20</v>
      </c>
      <c r="AF348" s="111">
        <v>690</v>
      </c>
      <c r="AG348" s="110">
        <v>210000</v>
      </c>
      <c r="AH348" s="94"/>
      <c r="AJ348" s="97"/>
      <c r="AL348" s="39"/>
      <c r="AM348" s="38">
        <v>1.0403415266075338</v>
      </c>
      <c r="AP348" s="39"/>
      <c r="AQ348" s="77">
        <v>0.35851458541726411</v>
      </c>
      <c r="AR348" s="94"/>
      <c r="AT348" s="97"/>
      <c r="BB348" s="79"/>
      <c r="BC348" s="94"/>
      <c r="BD348" s="94"/>
      <c r="BE348" s="97"/>
      <c r="BG348" s="40"/>
      <c r="BH348" s="94"/>
      <c r="BI348" s="94"/>
      <c r="BJ348" s="94"/>
      <c r="BK348" s="40"/>
      <c r="BL348" s="73"/>
      <c r="BM348" s="94"/>
      <c r="BO348" s="97"/>
      <c r="BQ348" s="40"/>
      <c r="BR348" s="94"/>
      <c r="BS348" s="94"/>
      <c r="BT348" s="94"/>
      <c r="BU348" s="40"/>
      <c r="BV348" s="82"/>
      <c r="BW348" s="94"/>
      <c r="BX348" s="48"/>
      <c r="BY348" s="97"/>
      <c r="BZ348" s="48"/>
      <c r="CA348" s="40"/>
      <c r="CB348" s="94"/>
      <c r="CC348" s="94"/>
      <c r="CD348" s="94"/>
      <c r="CE348" s="40"/>
      <c r="CF348" s="73"/>
      <c r="CG348" s="41"/>
      <c r="CH348" s="41"/>
      <c r="CI348" s="41"/>
      <c r="CJ348" s="41"/>
      <c r="CK348" s="41"/>
      <c r="CL348" s="68"/>
      <c r="CM348" s="41"/>
      <c r="CN348" s="41"/>
      <c r="CO348" s="39"/>
      <c r="CP348" s="78"/>
      <c r="CS348" s="96"/>
      <c r="CV348" s="118">
        <f t="shared" si="153"/>
        <v>1.7272727272727273</v>
      </c>
      <c r="CW348" s="118">
        <f t="shared" si="154"/>
        <v>0.2975206611570248</v>
      </c>
      <c r="DE348" s="125">
        <f t="shared" si="155"/>
        <v>0</v>
      </c>
    </row>
    <row r="349" spans="1:109" s="38" customFormat="1" x14ac:dyDescent="0.25">
      <c r="A349" s="38">
        <v>346</v>
      </c>
      <c r="B349" s="38" t="s">
        <v>399</v>
      </c>
      <c r="E349" s="38" t="s">
        <v>399</v>
      </c>
      <c r="F349" s="120" t="s">
        <v>171</v>
      </c>
      <c r="G349" s="38" t="s">
        <v>181</v>
      </c>
      <c r="H349" s="38">
        <v>300</v>
      </c>
      <c r="I349" s="38">
        <v>300</v>
      </c>
      <c r="J349" s="38">
        <v>300</v>
      </c>
      <c r="K349" s="38">
        <v>23.75</v>
      </c>
      <c r="L349" s="38">
        <v>23.75</v>
      </c>
      <c r="M349" s="38">
        <v>13.75</v>
      </c>
      <c r="N349" s="38">
        <v>0</v>
      </c>
      <c r="O349" s="38">
        <v>0</v>
      </c>
      <c r="P349" s="111">
        <v>3511.4404553749318</v>
      </c>
      <c r="Q349" s="39">
        <f t="shared" si="152"/>
        <v>2</v>
      </c>
      <c r="R349" s="40">
        <f t="shared" si="150"/>
        <v>1</v>
      </c>
      <c r="S349" s="40">
        <f t="shared" si="151"/>
        <v>1</v>
      </c>
      <c r="T349" s="120" t="s">
        <v>208</v>
      </c>
      <c r="AE349" s="38">
        <v>20</v>
      </c>
      <c r="AF349" s="111">
        <v>690</v>
      </c>
      <c r="AG349" s="110">
        <v>210000</v>
      </c>
      <c r="AH349" s="94"/>
      <c r="AJ349" s="97"/>
      <c r="AL349" s="39"/>
      <c r="AM349" s="38">
        <v>0.90089609695379913</v>
      </c>
      <c r="AP349" s="39"/>
      <c r="AQ349" s="77">
        <v>0.5348001727713132</v>
      </c>
      <c r="AR349" s="94"/>
      <c r="AT349" s="97"/>
      <c r="BB349" s="79"/>
      <c r="BC349" s="94"/>
      <c r="BD349" s="94"/>
      <c r="BE349" s="97"/>
      <c r="BG349" s="40"/>
      <c r="BH349" s="94"/>
      <c r="BI349" s="94"/>
      <c r="BJ349" s="94"/>
      <c r="BK349" s="40"/>
      <c r="BL349" s="73"/>
      <c r="BM349" s="94"/>
      <c r="BO349" s="97"/>
      <c r="BQ349" s="40"/>
      <c r="BR349" s="94"/>
      <c r="BS349" s="94"/>
      <c r="BT349" s="94"/>
      <c r="BU349" s="40"/>
      <c r="BV349" s="82"/>
      <c r="BW349" s="94"/>
      <c r="BX349" s="48"/>
      <c r="BY349" s="97"/>
      <c r="BZ349" s="48"/>
      <c r="CA349" s="40"/>
      <c r="CB349" s="94"/>
      <c r="CC349" s="94"/>
      <c r="CD349" s="94"/>
      <c r="CE349" s="40"/>
      <c r="CF349" s="73"/>
      <c r="CG349" s="41"/>
      <c r="CH349" s="41"/>
      <c r="CI349" s="41"/>
      <c r="CJ349" s="41"/>
      <c r="CK349" s="41"/>
      <c r="CL349" s="68"/>
      <c r="CM349" s="41"/>
      <c r="CN349" s="41"/>
      <c r="CO349" s="39"/>
      <c r="CP349" s="78"/>
      <c r="CS349" s="96"/>
      <c r="CV349" s="118">
        <f t="shared" si="153"/>
        <v>1.7272727272727273</v>
      </c>
      <c r="CW349" s="118">
        <f t="shared" si="154"/>
        <v>0.2975206611570248</v>
      </c>
      <c r="DE349" s="125">
        <f t="shared" si="155"/>
        <v>0</v>
      </c>
    </row>
    <row r="350" spans="1:109" s="38" customFormat="1" x14ac:dyDescent="0.25">
      <c r="A350" s="38">
        <v>347</v>
      </c>
      <c r="B350" s="38" t="s">
        <v>400</v>
      </c>
      <c r="E350" s="38" t="s">
        <v>400</v>
      </c>
      <c r="F350" s="120" t="s">
        <v>171</v>
      </c>
      <c r="G350" s="38" t="s">
        <v>181</v>
      </c>
      <c r="H350" s="38">
        <v>300</v>
      </c>
      <c r="I350" s="38">
        <v>300</v>
      </c>
      <c r="J350" s="38">
        <v>300</v>
      </c>
      <c r="K350" s="38">
        <v>23.75</v>
      </c>
      <c r="L350" s="38">
        <v>23.75</v>
      </c>
      <c r="M350" s="38">
        <v>13.75</v>
      </c>
      <c r="N350" s="38">
        <v>0</v>
      </c>
      <c r="O350" s="38">
        <v>0</v>
      </c>
      <c r="P350" s="111">
        <v>5267.1606830623978</v>
      </c>
      <c r="Q350" s="39">
        <f t="shared" si="152"/>
        <v>2</v>
      </c>
      <c r="R350" s="40">
        <f t="shared" si="150"/>
        <v>1</v>
      </c>
      <c r="S350" s="40">
        <f t="shared" si="151"/>
        <v>1</v>
      </c>
      <c r="T350" s="120" t="s">
        <v>208</v>
      </c>
      <c r="AE350" s="38">
        <v>20</v>
      </c>
      <c r="AF350" s="111">
        <v>690</v>
      </c>
      <c r="AG350" s="110">
        <v>210000</v>
      </c>
      <c r="AH350" s="94"/>
      <c r="AJ350" s="97"/>
      <c r="AL350" s="39"/>
      <c r="AM350" s="38">
        <v>0.73172499070801866</v>
      </c>
      <c r="AP350" s="39"/>
      <c r="AQ350" s="77">
        <v>0.77060337523077538</v>
      </c>
      <c r="AR350" s="94"/>
      <c r="AT350" s="97"/>
      <c r="BB350" s="79"/>
      <c r="BC350" s="94"/>
      <c r="BD350" s="94"/>
      <c r="BE350" s="97"/>
      <c r="BG350" s="40"/>
      <c r="BH350" s="94"/>
      <c r="BI350" s="94"/>
      <c r="BJ350" s="94"/>
      <c r="BK350" s="40"/>
      <c r="BL350" s="73"/>
      <c r="BM350" s="94"/>
      <c r="BO350" s="97"/>
      <c r="BQ350" s="40"/>
      <c r="BR350" s="94"/>
      <c r="BS350" s="94"/>
      <c r="BT350" s="94"/>
      <c r="BU350" s="40"/>
      <c r="BV350" s="82"/>
      <c r="BW350" s="94"/>
      <c r="BX350" s="48"/>
      <c r="BY350" s="97"/>
      <c r="BZ350" s="48"/>
      <c r="CA350" s="40"/>
      <c r="CB350" s="94"/>
      <c r="CC350" s="94"/>
      <c r="CD350" s="94"/>
      <c r="CE350" s="40"/>
      <c r="CF350" s="73"/>
      <c r="CG350" s="41"/>
      <c r="CH350" s="41"/>
      <c r="CI350" s="41"/>
      <c r="CJ350" s="41"/>
      <c r="CK350" s="41"/>
      <c r="CL350" s="68"/>
      <c r="CM350" s="41"/>
      <c r="CN350" s="41"/>
      <c r="CO350" s="39"/>
      <c r="CP350" s="78"/>
      <c r="CS350" s="96"/>
      <c r="CV350" s="118">
        <f t="shared" si="153"/>
        <v>1.7272727272727273</v>
      </c>
      <c r="CW350" s="118">
        <f t="shared" si="154"/>
        <v>0.2975206611570248</v>
      </c>
      <c r="DE350" s="125">
        <f t="shared" si="155"/>
        <v>0</v>
      </c>
    </row>
    <row r="351" spans="1:109" s="38" customFormat="1" x14ac:dyDescent="0.25">
      <c r="A351" s="38">
        <v>348</v>
      </c>
      <c r="B351" s="38" t="s">
        <v>401</v>
      </c>
      <c r="E351" s="38" t="s">
        <v>401</v>
      </c>
      <c r="F351" s="120" t="s">
        <v>171</v>
      </c>
      <c r="G351" s="38" t="s">
        <v>181</v>
      </c>
      <c r="H351" s="38">
        <v>300</v>
      </c>
      <c r="I351" s="38">
        <v>300</v>
      </c>
      <c r="J351" s="38">
        <v>300</v>
      </c>
      <c r="K351" s="38">
        <v>23.75</v>
      </c>
      <c r="L351" s="38">
        <v>23.75</v>
      </c>
      <c r="M351" s="38">
        <v>13.75</v>
      </c>
      <c r="N351" s="38">
        <v>0</v>
      </c>
      <c r="O351" s="38">
        <v>0</v>
      </c>
      <c r="P351" s="111">
        <v>7022.8809107498637</v>
      </c>
      <c r="Q351" s="39">
        <f t="shared" si="152"/>
        <v>2</v>
      </c>
      <c r="R351" s="40">
        <f t="shared" si="150"/>
        <v>1</v>
      </c>
      <c r="S351" s="40">
        <f t="shared" si="151"/>
        <v>1</v>
      </c>
      <c r="T351" s="120" t="s">
        <v>208</v>
      </c>
      <c r="AE351" s="38">
        <v>20</v>
      </c>
      <c r="AF351" s="111">
        <v>690</v>
      </c>
      <c r="AG351" s="110">
        <v>210000</v>
      </c>
      <c r="AH351" s="94"/>
      <c r="AJ351" s="97"/>
      <c r="AL351" s="39"/>
      <c r="AM351" s="38">
        <v>0.65873869269629448</v>
      </c>
      <c r="AP351" s="39"/>
      <c r="AQ351" s="77">
        <v>1.0122535481766948</v>
      </c>
      <c r="AR351" s="94"/>
      <c r="AT351" s="97"/>
      <c r="BB351" s="79"/>
      <c r="BC351" s="94"/>
      <c r="BD351" s="94"/>
      <c r="BE351" s="97"/>
      <c r="BG351" s="40"/>
      <c r="BH351" s="94"/>
      <c r="BI351" s="94"/>
      <c r="BJ351" s="94"/>
      <c r="BK351" s="40"/>
      <c r="BL351" s="73"/>
      <c r="BM351" s="94"/>
      <c r="BO351" s="97"/>
      <c r="BQ351" s="40"/>
      <c r="BR351" s="94"/>
      <c r="BS351" s="94"/>
      <c r="BT351" s="94"/>
      <c r="BU351" s="40"/>
      <c r="BV351" s="82"/>
      <c r="BW351" s="94"/>
      <c r="BX351" s="48"/>
      <c r="BY351" s="97"/>
      <c r="BZ351" s="48"/>
      <c r="CA351" s="40"/>
      <c r="CB351" s="94"/>
      <c r="CC351" s="94"/>
      <c r="CD351" s="94"/>
      <c r="CE351" s="40"/>
      <c r="CF351" s="73"/>
      <c r="CG351" s="41"/>
      <c r="CH351" s="41"/>
      <c r="CI351" s="41"/>
      <c r="CJ351" s="41"/>
      <c r="CK351" s="41"/>
      <c r="CL351" s="68"/>
      <c r="CM351" s="41"/>
      <c r="CN351" s="41"/>
      <c r="CO351" s="39"/>
      <c r="CP351" s="78"/>
      <c r="CS351" s="96"/>
      <c r="CV351" s="118">
        <f t="shared" si="153"/>
        <v>1.7272727272727273</v>
      </c>
      <c r="CW351" s="118">
        <f t="shared" si="154"/>
        <v>0.2975206611570248</v>
      </c>
      <c r="DE351" s="125">
        <f t="shared" si="155"/>
        <v>0</v>
      </c>
    </row>
    <row r="352" spans="1:109" s="38" customFormat="1" x14ac:dyDescent="0.25">
      <c r="A352" s="38">
        <v>349</v>
      </c>
      <c r="B352" s="38" t="s">
        <v>402</v>
      </c>
      <c r="E352" s="38" t="s">
        <v>402</v>
      </c>
      <c r="F352" s="120" t="s">
        <v>171</v>
      </c>
      <c r="G352" s="38" t="s">
        <v>181</v>
      </c>
      <c r="H352" s="38">
        <v>300</v>
      </c>
      <c r="I352" s="38">
        <v>300</v>
      </c>
      <c r="J352" s="38">
        <v>300</v>
      </c>
      <c r="K352" s="38">
        <v>23.75</v>
      </c>
      <c r="L352" s="38">
        <v>23.75</v>
      </c>
      <c r="M352" s="38">
        <v>13.75</v>
      </c>
      <c r="N352" s="38">
        <v>0</v>
      </c>
      <c r="O352" s="38">
        <v>0</v>
      </c>
      <c r="P352" s="111">
        <v>9340.4316112973193</v>
      </c>
      <c r="Q352" s="39">
        <f t="shared" si="152"/>
        <v>2</v>
      </c>
      <c r="R352" s="40">
        <f t="shared" si="150"/>
        <v>1</v>
      </c>
      <c r="S352" s="40">
        <f t="shared" si="151"/>
        <v>1</v>
      </c>
      <c r="T352" s="120" t="s">
        <v>208</v>
      </c>
      <c r="AE352" s="38">
        <v>20</v>
      </c>
      <c r="AF352" s="111">
        <v>690</v>
      </c>
      <c r="AG352" s="110">
        <v>210000</v>
      </c>
      <c r="AH352" s="94"/>
      <c r="AJ352" s="97"/>
      <c r="AL352" s="39"/>
      <c r="AM352" s="38">
        <v>0.48751417261851282</v>
      </c>
      <c r="AP352" s="39"/>
      <c r="AQ352" s="77">
        <v>1.3348447876948879</v>
      </c>
      <c r="AR352" s="94"/>
      <c r="AT352" s="97"/>
      <c r="BB352" s="79"/>
      <c r="BC352" s="94"/>
      <c r="BD352" s="94"/>
      <c r="BE352" s="97"/>
      <c r="BG352" s="40"/>
      <c r="BH352" s="94"/>
      <c r="BI352" s="94"/>
      <c r="BJ352" s="94"/>
      <c r="BK352" s="40"/>
      <c r="BL352" s="73"/>
      <c r="BM352" s="94"/>
      <c r="BO352" s="97"/>
      <c r="BQ352" s="40"/>
      <c r="BR352" s="94"/>
      <c r="BS352" s="94"/>
      <c r="BT352" s="94"/>
      <c r="BU352" s="40"/>
      <c r="BV352" s="82"/>
      <c r="BW352" s="94"/>
      <c r="BX352" s="48"/>
      <c r="BY352" s="97"/>
      <c r="BZ352" s="48"/>
      <c r="CA352" s="40"/>
      <c r="CB352" s="94"/>
      <c r="CC352" s="94"/>
      <c r="CD352" s="94"/>
      <c r="CE352" s="40"/>
      <c r="CF352" s="73"/>
      <c r="CG352" s="41"/>
      <c r="CH352" s="41"/>
      <c r="CI352" s="41"/>
      <c r="CJ352" s="41"/>
      <c r="CK352" s="41"/>
      <c r="CL352" s="68"/>
      <c r="CM352" s="41"/>
      <c r="CN352" s="41"/>
      <c r="CO352" s="39"/>
      <c r="CP352" s="78"/>
      <c r="CS352" s="96"/>
      <c r="CV352" s="118">
        <f t="shared" si="153"/>
        <v>1.7272727272727273</v>
      </c>
      <c r="CW352" s="118">
        <f t="shared" si="154"/>
        <v>0.2975206611570248</v>
      </c>
      <c r="DE352" s="125">
        <f t="shared" si="155"/>
        <v>0</v>
      </c>
    </row>
    <row r="353" spans="1:109" s="38" customFormat="1" x14ac:dyDescent="0.25">
      <c r="A353" s="38">
        <v>350</v>
      </c>
      <c r="B353" s="38" t="s">
        <v>403</v>
      </c>
      <c r="E353" s="38" t="s">
        <v>403</v>
      </c>
      <c r="F353" s="120" t="s">
        <v>171</v>
      </c>
      <c r="G353" s="38" t="s">
        <v>181</v>
      </c>
      <c r="H353" s="38">
        <v>300</v>
      </c>
      <c r="I353" s="38">
        <v>300</v>
      </c>
      <c r="J353" s="38">
        <v>300</v>
      </c>
      <c r="K353" s="38">
        <v>23.75</v>
      </c>
      <c r="L353" s="38">
        <v>23.75</v>
      </c>
      <c r="M353" s="38">
        <v>13.75</v>
      </c>
      <c r="N353" s="38">
        <v>0</v>
      </c>
      <c r="O353" s="38">
        <v>0</v>
      </c>
      <c r="P353" s="111">
        <v>11728.211120952272</v>
      </c>
      <c r="Q353" s="39">
        <f t="shared" si="152"/>
        <v>2</v>
      </c>
      <c r="R353" s="40">
        <f t="shared" si="150"/>
        <v>1</v>
      </c>
      <c r="S353" s="40">
        <f t="shared" si="151"/>
        <v>1</v>
      </c>
      <c r="T353" s="120" t="s">
        <v>208</v>
      </c>
      <c r="AE353" s="38">
        <v>20</v>
      </c>
      <c r="AF353" s="111">
        <v>690</v>
      </c>
      <c r="AG353" s="110">
        <v>210000</v>
      </c>
      <c r="AH353" s="94"/>
      <c r="AJ353" s="97"/>
      <c r="AL353" s="39"/>
      <c r="AM353" s="38">
        <v>0.32790880711723164</v>
      </c>
      <c r="AP353" s="39"/>
      <c r="AQ353" s="77">
        <v>1.6691594515553019</v>
      </c>
      <c r="AR353" s="94"/>
      <c r="AT353" s="97"/>
      <c r="BB353" s="79"/>
      <c r="BC353" s="94"/>
      <c r="BD353" s="94"/>
      <c r="BE353" s="97"/>
      <c r="BG353" s="40"/>
      <c r="BH353" s="94"/>
      <c r="BI353" s="94"/>
      <c r="BJ353" s="94"/>
      <c r="BK353" s="40"/>
      <c r="BL353" s="73"/>
      <c r="BM353" s="94"/>
      <c r="BO353" s="97"/>
      <c r="BQ353" s="40"/>
      <c r="BR353" s="94"/>
      <c r="BS353" s="94"/>
      <c r="BT353" s="94"/>
      <c r="BU353" s="40"/>
      <c r="BV353" s="82"/>
      <c r="BW353" s="94"/>
      <c r="BX353" s="48"/>
      <c r="BY353" s="97"/>
      <c r="BZ353" s="48"/>
      <c r="CA353" s="40"/>
      <c r="CB353" s="94"/>
      <c r="CC353" s="94"/>
      <c r="CD353" s="94"/>
      <c r="CE353" s="40"/>
      <c r="CF353" s="73"/>
      <c r="CG353" s="41"/>
      <c r="CH353" s="41"/>
      <c r="CI353" s="41"/>
      <c r="CJ353" s="41"/>
      <c r="CK353" s="41"/>
      <c r="CL353" s="68"/>
      <c r="CM353" s="41"/>
      <c r="CN353" s="41"/>
      <c r="CO353" s="39"/>
      <c r="CP353" s="78"/>
      <c r="CS353" s="96"/>
      <c r="CV353" s="118">
        <f t="shared" si="153"/>
        <v>1.7272727272727273</v>
      </c>
      <c r="CW353" s="118">
        <f t="shared" si="154"/>
        <v>0.2975206611570248</v>
      </c>
      <c r="DE353" s="125">
        <f t="shared" si="155"/>
        <v>0</v>
      </c>
    </row>
    <row r="354" spans="1:109" s="38" customFormat="1" x14ac:dyDescent="0.25">
      <c r="A354" s="38">
        <v>351</v>
      </c>
      <c r="B354" s="38" t="s">
        <v>404</v>
      </c>
      <c r="E354" s="38" t="s">
        <v>404</v>
      </c>
      <c r="F354" s="120" t="s">
        <v>171</v>
      </c>
      <c r="G354" s="38" t="s">
        <v>181</v>
      </c>
      <c r="H354" s="38">
        <v>300</v>
      </c>
      <c r="I354" s="38">
        <v>300</v>
      </c>
      <c r="J354" s="38">
        <v>300</v>
      </c>
      <c r="K354" s="38">
        <v>23.75</v>
      </c>
      <c r="L354" s="38">
        <v>23.75</v>
      </c>
      <c r="M354" s="38">
        <v>13.75</v>
      </c>
      <c r="N354" s="38">
        <v>0</v>
      </c>
      <c r="O354" s="38">
        <v>0</v>
      </c>
      <c r="P354" s="111">
        <v>14045.761821499727</v>
      </c>
      <c r="Q354" s="39">
        <f t="shared" si="152"/>
        <v>2</v>
      </c>
      <c r="R354" s="40">
        <f t="shared" si="150"/>
        <v>1</v>
      </c>
      <c r="S354" s="40">
        <f t="shared" si="151"/>
        <v>1</v>
      </c>
      <c r="T354" s="120" t="s">
        <v>208</v>
      </c>
      <c r="AE354" s="38">
        <v>20</v>
      </c>
      <c r="AF354" s="111">
        <v>690</v>
      </c>
      <c r="AG354" s="110">
        <v>210000</v>
      </c>
      <c r="AH354" s="94"/>
      <c r="AJ354" s="97"/>
      <c r="AL354" s="39"/>
      <c r="AM354" s="38">
        <v>0.22613132820563397</v>
      </c>
      <c r="AP354" s="39"/>
      <c r="AQ354" s="77">
        <v>1.9946048470905522</v>
      </c>
      <c r="AR354" s="94"/>
      <c r="AT354" s="97"/>
      <c r="BB354" s="79"/>
      <c r="BC354" s="94"/>
      <c r="BD354" s="94"/>
      <c r="BE354" s="97"/>
      <c r="BG354" s="40"/>
      <c r="BH354" s="94"/>
      <c r="BI354" s="94"/>
      <c r="BJ354" s="94"/>
      <c r="BK354" s="40"/>
      <c r="BL354" s="73"/>
      <c r="BM354" s="94"/>
      <c r="BO354" s="97"/>
      <c r="BQ354" s="40"/>
      <c r="BR354" s="94"/>
      <c r="BS354" s="94"/>
      <c r="BT354" s="94"/>
      <c r="BU354" s="40"/>
      <c r="BV354" s="82"/>
      <c r="BW354" s="94"/>
      <c r="BX354" s="48"/>
      <c r="BY354" s="97"/>
      <c r="BZ354" s="48"/>
      <c r="CA354" s="40"/>
      <c r="CB354" s="94"/>
      <c r="CC354" s="94"/>
      <c r="CD354" s="94"/>
      <c r="CE354" s="40"/>
      <c r="CF354" s="73"/>
      <c r="CG354" s="41"/>
      <c r="CH354" s="41"/>
      <c r="CI354" s="41"/>
      <c r="CJ354" s="41"/>
      <c r="CK354" s="41"/>
      <c r="CL354" s="68"/>
      <c r="CM354" s="41"/>
      <c r="CN354" s="41"/>
      <c r="CO354" s="39"/>
      <c r="CP354" s="78"/>
      <c r="CS354" s="96"/>
      <c r="CV354" s="118">
        <f t="shared" si="153"/>
        <v>1.7272727272727273</v>
      </c>
      <c r="CW354" s="118">
        <f t="shared" si="154"/>
        <v>0.2975206611570248</v>
      </c>
      <c r="DE354" s="125">
        <f t="shared" si="155"/>
        <v>0</v>
      </c>
    </row>
    <row r="355" spans="1:109" s="38" customFormat="1" x14ac:dyDescent="0.25">
      <c r="A355" s="38">
        <v>352</v>
      </c>
      <c r="B355" s="38" t="s">
        <v>405</v>
      </c>
      <c r="E355" s="38" t="s">
        <v>405</v>
      </c>
      <c r="F355" s="120" t="s">
        <v>171</v>
      </c>
      <c r="G355" s="38" t="s">
        <v>181</v>
      </c>
      <c r="H355" s="38">
        <v>300</v>
      </c>
      <c r="I355" s="38">
        <v>300</v>
      </c>
      <c r="J355" s="38">
        <v>300</v>
      </c>
      <c r="K355" s="38">
        <v>23.75</v>
      </c>
      <c r="L355" s="38">
        <v>23.75</v>
      </c>
      <c r="M355" s="38">
        <v>13.75</v>
      </c>
      <c r="N355" s="38">
        <v>0</v>
      </c>
      <c r="O355" s="38">
        <v>0</v>
      </c>
      <c r="P355" s="111">
        <v>17557.202276874657</v>
      </c>
      <c r="Q355" s="39">
        <f t="shared" si="152"/>
        <v>2</v>
      </c>
      <c r="R355" s="40">
        <f t="shared" si="150"/>
        <v>1</v>
      </c>
      <c r="S355" s="40">
        <f t="shared" si="151"/>
        <v>1</v>
      </c>
      <c r="T355" s="120" t="s">
        <v>208</v>
      </c>
      <c r="AE355" s="38">
        <v>20</v>
      </c>
      <c r="AF355" s="111">
        <v>690</v>
      </c>
      <c r="AG355" s="110">
        <v>210000</v>
      </c>
      <c r="AH355" s="94"/>
      <c r="AJ355" s="97"/>
      <c r="AL355" s="39"/>
      <c r="AM355" s="38">
        <v>0.14273092446100183</v>
      </c>
      <c r="AP355" s="39"/>
      <c r="AQ355" s="77">
        <v>2.4887212301334571</v>
      </c>
      <c r="AR355" s="94"/>
      <c r="AT355" s="97"/>
      <c r="BB355" s="79"/>
      <c r="BC355" s="94"/>
      <c r="BD355" s="94"/>
      <c r="BE355" s="97"/>
      <c r="BG355" s="40"/>
      <c r="BH355" s="94"/>
      <c r="BI355" s="94"/>
      <c r="BJ355" s="94"/>
      <c r="BK355" s="40"/>
      <c r="BL355" s="73"/>
      <c r="BM355" s="94"/>
      <c r="BO355" s="97"/>
      <c r="BQ355" s="40"/>
      <c r="BR355" s="94"/>
      <c r="BS355" s="94"/>
      <c r="BT355" s="94"/>
      <c r="BU355" s="40"/>
      <c r="BV355" s="82"/>
      <c r="BW355" s="94"/>
      <c r="BX355" s="48"/>
      <c r="BY355" s="97"/>
      <c r="BZ355" s="48"/>
      <c r="CA355" s="40"/>
      <c r="CB355" s="94"/>
      <c r="CC355" s="94"/>
      <c r="CD355" s="94"/>
      <c r="CE355" s="40"/>
      <c r="CF355" s="73"/>
      <c r="CG355" s="41"/>
      <c r="CH355" s="41"/>
      <c r="CI355" s="41"/>
      <c r="CJ355" s="41"/>
      <c r="CK355" s="41"/>
      <c r="CL355" s="68"/>
      <c r="CM355" s="41"/>
      <c r="CN355" s="41"/>
      <c r="CO355" s="39"/>
      <c r="CP355" s="78"/>
      <c r="CS355" s="96"/>
      <c r="CV355" s="118">
        <f t="shared" si="153"/>
        <v>1.7272727272727273</v>
      </c>
      <c r="CW355" s="118">
        <f t="shared" si="154"/>
        <v>0.2975206611570248</v>
      </c>
      <c r="DE355" s="125">
        <f t="shared" si="155"/>
        <v>0</v>
      </c>
    </row>
    <row r="356" spans="1:109" s="38" customFormat="1" x14ac:dyDescent="0.25">
      <c r="A356" s="38">
        <v>353</v>
      </c>
      <c r="B356" s="38" t="s">
        <v>406</v>
      </c>
      <c r="E356" s="38" t="s">
        <v>406</v>
      </c>
      <c r="F356" s="120" t="s">
        <v>171</v>
      </c>
      <c r="G356" s="38" t="s">
        <v>181</v>
      </c>
      <c r="H356" s="38">
        <v>300</v>
      </c>
      <c r="I356" s="38">
        <v>300</v>
      </c>
      <c r="J356" s="38">
        <v>300</v>
      </c>
      <c r="K356" s="38">
        <v>19.95</v>
      </c>
      <c r="L356" s="38">
        <v>19.95</v>
      </c>
      <c r="M356" s="38">
        <v>11.55</v>
      </c>
      <c r="N356" s="38">
        <v>0</v>
      </c>
      <c r="O356" s="38">
        <v>0</v>
      </c>
      <c r="P356" s="111">
        <v>2133.0966088319756</v>
      </c>
      <c r="Q356" s="39">
        <f t="shared" si="152"/>
        <v>3</v>
      </c>
      <c r="R356" s="40">
        <f t="shared" si="150"/>
        <v>1</v>
      </c>
      <c r="S356" s="40">
        <f t="shared" si="151"/>
        <v>1</v>
      </c>
      <c r="T356" s="120" t="s">
        <v>208</v>
      </c>
      <c r="AE356" s="38">
        <v>20</v>
      </c>
      <c r="AF356" s="111">
        <v>690</v>
      </c>
      <c r="AG356" s="110">
        <v>210000</v>
      </c>
      <c r="AH356" s="94"/>
      <c r="AJ356" s="97"/>
      <c r="AL356" s="39"/>
      <c r="AM356" s="38">
        <v>1.0473091814178783</v>
      </c>
      <c r="AP356" s="39"/>
      <c r="AQ356" s="77">
        <v>0.35778339569721102</v>
      </c>
      <c r="AR356" s="94"/>
      <c r="AT356" s="97"/>
      <c r="BB356" s="79"/>
      <c r="BC356" s="94"/>
      <c r="BD356" s="94"/>
      <c r="BE356" s="97"/>
      <c r="BG356" s="40"/>
      <c r="BH356" s="94"/>
      <c r="BI356" s="94"/>
      <c r="BJ356" s="94"/>
      <c r="BK356" s="40"/>
      <c r="BL356" s="73"/>
      <c r="BM356" s="94"/>
      <c r="BO356" s="97"/>
      <c r="BQ356" s="40"/>
      <c r="BR356" s="94"/>
      <c r="BS356" s="94"/>
      <c r="BT356" s="94"/>
      <c r="BU356" s="40"/>
      <c r="BV356" s="82"/>
      <c r="BW356" s="94"/>
      <c r="BX356" s="48"/>
      <c r="BY356" s="97"/>
      <c r="BZ356" s="48"/>
      <c r="CA356" s="40"/>
      <c r="CB356" s="94"/>
      <c r="CC356" s="94"/>
      <c r="CD356" s="94"/>
      <c r="CE356" s="40"/>
      <c r="CF356" s="73"/>
      <c r="CG356" s="41"/>
      <c r="CH356" s="41"/>
      <c r="CI356" s="41"/>
      <c r="CJ356" s="41"/>
      <c r="CK356" s="41"/>
      <c r="CL356" s="68"/>
      <c r="CM356" s="41"/>
      <c r="CN356" s="41"/>
      <c r="CO356" s="39"/>
      <c r="CP356" s="78"/>
      <c r="CS356" s="96"/>
      <c r="CV356" s="118">
        <f t="shared" si="153"/>
        <v>1.7272727272727273</v>
      </c>
      <c r="CW356" s="118">
        <f t="shared" si="154"/>
        <v>0.35419126328217232</v>
      </c>
      <c r="DE356" s="125">
        <f t="shared" si="155"/>
        <v>0</v>
      </c>
    </row>
    <row r="357" spans="1:109" s="38" customFormat="1" x14ac:dyDescent="0.25">
      <c r="A357" s="38">
        <v>354</v>
      </c>
      <c r="B357" s="38" t="s">
        <v>407</v>
      </c>
      <c r="E357" s="38" t="s">
        <v>407</v>
      </c>
      <c r="F357" s="120" t="s">
        <v>171</v>
      </c>
      <c r="G357" s="38" t="s">
        <v>181</v>
      </c>
      <c r="H357" s="38">
        <v>300</v>
      </c>
      <c r="I357" s="38">
        <v>300</v>
      </c>
      <c r="J357" s="38">
        <v>300</v>
      </c>
      <c r="K357" s="38">
        <v>19.95</v>
      </c>
      <c r="L357" s="38">
        <v>19.95</v>
      </c>
      <c r="M357" s="38">
        <v>11.55</v>
      </c>
      <c r="N357" s="38">
        <v>0</v>
      </c>
      <c r="O357" s="38">
        <v>0</v>
      </c>
      <c r="P357" s="111">
        <v>3555.1610147199594</v>
      </c>
      <c r="Q357" s="39">
        <f t="shared" si="152"/>
        <v>3</v>
      </c>
      <c r="R357" s="40">
        <f t="shared" si="150"/>
        <v>1</v>
      </c>
      <c r="S357" s="40">
        <f t="shared" si="151"/>
        <v>1</v>
      </c>
      <c r="T357" s="120" t="s">
        <v>208</v>
      </c>
      <c r="AE357" s="38">
        <v>20</v>
      </c>
      <c r="AF357" s="111">
        <v>690</v>
      </c>
      <c r="AG357" s="110">
        <v>210000</v>
      </c>
      <c r="AH357" s="94"/>
      <c r="AJ357" s="97"/>
      <c r="AL357" s="39"/>
      <c r="AM357" s="38">
        <v>0.90735218346465496</v>
      </c>
      <c r="AP357" s="39"/>
      <c r="AQ357" s="77">
        <v>0.53392940654547705</v>
      </c>
      <c r="AR357" s="94"/>
      <c r="AT357" s="97"/>
      <c r="BB357" s="79"/>
      <c r="BC357" s="94"/>
      <c r="BD357" s="94"/>
      <c r="BE357" s="97"/>
      <c r="BG357" s="40"/>
      <c r="BH357" s="94"/>
      <c r="BI357" s="94"/>
      <c r="BJ357" s="94"/>
      <c r="BK357" s="40"/>
      <c r="BL357" s="73"/>
      <c r="BM357" s="94"/>
      <c r="BO357" s="97"/>
      <c r="BQ357" s="40"/>
      <c r="BR357" s="94"/>
      <c r="BS357" s="94"/>
      <c r="BT357" s="94"/>
      <c r="BU357" s="40"/>
      <c r="BV357" s="82"/>
      <c r="BW357" s="94"/>
      <c r="BX357" s="48"/>
      <c r="BY357" s="97"/>
      <c r="BZ357" s="48"/>
      <c r="CA357" s="40"/>
      <c r="CB357" s="94"/>
      <c r="CC357" s="94"/>
      <c r="CD357" s="94"/>
      <c r="CE357" s="40"/>
      <c r="CF357" s="73"/>
      <c r="CG357" s="41"/>
      <c r="CH357" s="41"/>
      <c r="CI357" s="41"/>
      <c r="CJ357" s="41"/>
      <c r="CK357" s="41"/>
      <c r="CL357" s="68"/>
      <c r="CM357" s="41"/>
      <c r="CN357" s="41"/>
      <c r="CO357" s="39"/>
      <c r="CP357" s="78"/>
      <c r="CS357" s="96"/>
      <c r="CV357" s="118">
        <f t="shared" si="153"/>
        <v>1.7272727272727273</v>
      </c>
      <c r="CW357" s="118">
        <f t="shared" si="154"/>
        <v>0.35419126328217232</v>
      </c>
      <c r="DE357" s="125">
        <f t="shared" si="155"/>
        <v>0</v>
      </c>
    </row>
    <row r="358" spans="1:109" s="38" customFormat="1" x14ac:dyDescent="0.25">
      <c r="A358" s="38">
        <v>355</v>
      </c>
      <c r="B358" s="38" t="s">
        <v>408</v>
      </c>
      <c r="E358" s="38" t="s">
        <v>408</v>
      </c>
      <c r="F358" s="120" t="s">
        <v>171</v>
      </c>
      <c r="G358" s="38" t="s">
        <v>181</v>
      </c>
      <c r="H358" s="38">
        <v>300</v>
      </c>
      <c r="I358" s="38">
        <v>300</v>
      </c>
      <c r="J358" s="38">
        <v>300</v>
      </c>
      <c r="K358" s="38">
        <v>19.95</v>
      </c>
      <c r="L358" s="38">
        <v>19.95</v>
      </c>
      <c r="M358" s="38">
        <v>11.55</v>
      </c>
      <c r="N358" s="38">
        <v>0</v>
      </c>
      <c r="O358" s="38">
        <v>0</v>
      </c>
      <c r="P358" s="111">
        <v>5332.7415220799394</v>
      </c>
      <c r="Q358" s="39">
        <f t="shared" si="152"/>
        <v>3</v>
      </c>
      <c r="R358" s="40">
        <f t="shared" si="150"/>
        <v>1</v>
      </c>
      <c r="S358" s="40">
        <f t="shared" si="151"/>
        <v>1</v>
      </c>
      <c r="T358" s="120" t="s">
        <v>208</v>
      </c>
      <c r="AE358" s="38">
        <v>20</v>
      </c>
      <c r="AF358" s="111">
        <v>690</v>
      </c>
      <c r="AG358" s="110">
        <v>210000</v>
      </c>
      <c r="AH358" s="94"/>
      <c r="AJ358" s="97"/>
      <c r="AL358" s="39"/>
      <c r="AM358" s="38">
        <v>0.7351952400061903</v>
      </c>
      <c r="AP358" s="39"/>
      <c r="AQ358" s="77">
        <v>0.76954610853477523</v>
      </c>
      <c r="AR358" s="94"/>
      <c r="AT358" s="97"/>
      <c r="BB358" s="79"/>
      <c r="BC358" s="94"/>
      <c r="BD358" s="94"/>
      <c r="BE358" s="97"/>
      <c r="BG358" s="40"/>
      <c r="BH358" s="94"/>
      <c r="BI358" s="94"/>
      <c r="BJ358" s="94"/>
      <c r="BK358" s="40"/>
      <c r="BL358" s="73"/>
      <c r="BM358" s="94"/>
      <c r="BO358" s="97"/>
      <c r="BQ358" s="40"/>
      <c r="BR358" s="94"/>
      <c r="BS358" s="94"/>
      <c r="BT358" s="94"/>
      <c r="BU358" s="40"/>
      <c r="BV358" s="82"/>
      <c r="BW358" s="94"/>
      <c r="BX358" s="48"/>
      <c r="BY358" s="97"/>
      <c r="BZ358" s="48"/>
      <c r="CA358" s="40"/>
      <c r="CB358" s="94"/>
      <c r="CC358" s="94"/>
      <c r="CD358" s="94"/>
      <c r="CE358" s="40"/>
      <c r="CF358" s="73"/>
      <c r="CG358" s="41"/>
      <c r="CH358" s="41"/>
      <c r="CI358" s="41"/>
      <c r="CJ358" s="41"/>
      <c r="CK358" s="41"/>
      <c r="CL358" s="68"/>
      <c r="CM358" s="41"/>
      <c r="CN358" s="41"/>
      <c r="CO358" s="39"/>
      <c r="CP358" s="78"/>
      <c r="CS358" s="96"/>
      <c r="CV358" s="118">
        <f t="shared" si="153"/>
        <v>1.7272727272727273</v>
      </c>
      <c r="CW358" s="118">
        <f t="shared" si="154"/>
        <v>0.35419126328217232</v>
      </c>
      <c r="DE358" s="125">
        <f t="shared" si="155"/>
        <v>0</v>
      </c>
    </row>
    <row r="359" spans="1:109" s="38" customFormat="1" x14ac:dyDescent="0.25">
      <c r="A359" s="38">
        <v>356</v>
      </c>
      <c r="B359" s="38" t="s">
        <v>409</v>
      </c>
      <c r="E359" s="38" t="s">
        <v>409</v>
      </c>
      <c r="F359" s="120" t="s">
        <v>171</v>
      </c>
      <c r="G359" s="38" t="s">
        <v>181</v>
      </c>
      <c r="H359" s="38">
        <v>300</v>
      </c>
      <c r="I359" s="38">
        <v>300</v>
      </c>
      <c r="J359" s="38">
        <v>300</v>
      </c>
      <c r="K359" s="38">
        <v>19.95</v>
      </c>
      <c r="L359" s="38">
        <v>19.95</v>
      </c>
      <c r="M359" s="38">
        <v>11.55</v>
      </c>
      <c r="N359" s="38">
        <v>0</v>
      </c>
      <c r="O359" s="38">
        <v>0</v>
      </c>
      <c r="P359" s="111">
        <v>7110.3220294399189</v>
      </c>
      <c r="Q359" s="39">
        <f t="shared" si="152"/>
        <v>3</v>
      </c>
      <c r="R359" s="40">
        <f t="shared" si="150"/>
        <v>1</v>
      </c>
      <c r="S359" s="40">
        <f t="shared" si="151"/>
        <v>1</v>
      </c>
      <c r="T359" s="120" t="s">
        <v>208</v>
      </c>
      <c r="AE359" s="38">
        <v>20</v>
      </c>
      <c r="AF359" s="111">
        <v>690</v>
      </c>
      <c r="AG359" s="110">
        <v>210000</v>
      </c>
      <c r="AH359" s="94"/>
      <c r="AJ359" s="97"/>
      <c r="AL359" s="39"/>
      <c r="AM359" s="38">
        <v>0.66095491545087448</v>
      </c>
      <c r="AP359" s="39"/>
      <c r="AQ359" s="77">
        <v>1.0109696469606528</v>
      </c>
      <c r="AR359" s="94"/>
      <c r="AT359" s="97"/>
      <c r="BB359" s="79"/>
      <c r="BC359" s="94"/>
      <c r="BD359" s="94"/>
      <c r="BE359" s="97"/>
      <c r="BG359" s="40"/>
      <c r="BH359" s="94"/>
      <c r="BI359" s="94"/>
      <c r="BJ359" s="94"/>
      <c r="BK359" s="40"/>
      <c r="BL359" s="73"/>
      <c r="BM359" s="94"/>
      <c r="BO359" s="97"/>
      <c r="BQ359" s="40"/>
      <c r="BR359" s="94"/>
      <c r="BS359" s="94"/>
      <c r="BT359" s="94"/>
      <c r="BU359" s="40"/>
      <c r="BV359" s="82"/>
      <c r="BW359" s="94"/>
      <c r="BX359" s="48"/>
      <c r="BY359" s="97"/>
      <c r="BZ359" s="48"/>
      <c r="CA359" s="40"/>
      <c r="CB359" s="94"/>
      <c r="CC359" s="94"/>
      <c r="CD359" s="94"/>
      <c r="CE359" s="40"/>
      <c r="CF359" s="73"/>
      <c r="CG359" s="41"/>
      <c r="CH359" s="41"/>
      <c r="CI359" s="41"/>
      <c r="CJ359" s="41"/>
      <c r="CK359" s="41"/>
      <c r="CL359" s="68"/>
      <c r="CM359" s="41"/>
      <c r="CN359" s="41"/>
      <c r="CO359" s="39"/>
      <c r="CP359" s="78"/>
      <c r="CS359" s="96"/>
      <c r="CV359" s="118">
        <f t="shared" si="153"/>
        <v>1.7272727272727273</v>
      </c>
      <c r="CW359" s="118">
        <f t="shared" si="154"/>
        <v>0.35419126328217232</v>
      </c>
      <c r="DE359" s="125">
        <f t="shared" si="155"/>
        <v>0</v>
      </c>
    </row>
    <row r="360" spans="1:109" s="38" customFormat="1" x14ac:dyDescent="0.25">
      <c r="A360" s="38">
        <v>357</v>
      </c>
      <c r="B360" s="38" t="s">
        <v>410</v>
      </c>
      <c r="E360" s="38" t="s">
        <v>410</v>
      </c>
      <c r="F360" s="120" t="s">
        <v>171</v>
      </c>
      <c r="G360" s="38" t="s">
        <v>181</v>
      </c>
      <c r="H360" s="38">
        <v>300</v>
      </c>
      <c r="I360" s="38">
        <v>300</v>
      </c>
      <c r="J360" s="38">
        <v>300</v>
      </c>
      <c r="K360" s="38">
        <v>19.95</v>
      </c>
      <c r="L360" s="38">
        <v>19.95</v>
      </c>
      <c r="M360" s="38">
        <v>11.55</v>
      </c>
      <c r="N360" s="38">
        <v>0</v>
      </c>
      <c r="O360" s="38">
        <v>0</v>
      </c>
      <c r="P360" s="111">
        <v>9456.7282991550928</v>
      </c>
      <c r="Q360" s="39">
        <f t="shared" si="152"/>
        <v>3</v>
      </c>
      <c r="R360" s="40">
        <f t="shared" si="150"/>
        <v>1</v>
      </c>
      <c r="S360" s="40">
        <f t="shared" si="151"/>
        <v>1</v>
      </c>
      <c r="T360" s="120" t="s">
        <v>208</v>
      </c>
      <c r="AE360" s="38">
        <v>20</v>
      </c>
      <c r="AF360" s="111">
        <v>690</v>
      </c>
      <c r="AG360" s="110">
        <v>210000</v>
      </c>
      <c r="AH360" s="94"/>
      <c r="AJ360" s="97"/>
      <c r="AL360" s="39"/>
      <c r="AM360" s="38">
        <v>0.48907180715813708</v>
      </c>
      <c r="AP360" s="39"/>
      <c r="AQ360" s="77">
        <v>1.3332405289959182</v>
      </c>
      <c r="AR360" s="94"/>
      <c r="AT360" s="97"/>
      <c r="BB360" s="79"/>
      <c r="BC360" s="94"/>
      <c r="BD360" s="94"/>
      <c r="BE360" s="97"/>
      <c r="BG360" s="40"/>
      <c r="BH360" s="94"/>
      <c r="BI360" s="94"/>
      <c r="BJ360" s="94"/>
      <c r="BK360" s="40"/>
      <c r="BL360" s="73"/>
      <c r="BM360" s="94"/>
      <c r="BO360" s="97"/>
      <c r="BQ360" s="40"/>
      <c r="BR360" s="94"/>
      <c r="BS360" s="94"/>
      <c r="BT360" s="94"/>
      <c r="BU360" s="40"/>
      <c r="BV360" s="82"/>
      <c r="BW360" s="94"/>
      <c r="BX360" s="48"/>
      <c r="BY360" s="97"/>
      <c r="BZ360" s="48"/>
      <c r="CA360" s="40"/>
      <c r="CB360" s="94"/>
      <c r="CC360" s="94"/>
      <c r="CD360" s="94"/>
      <c r="CE360" s="40"/>
      <c r="CF360" s="73"/>
      <c r="CG360" s="41"/>
      <c r="CH360" s="41"/>
      <c r="CI360" s="41"/>
      <c r="CJ360" s="41"/>
      <c r="CK360" s="41"/>
      <c r="CL360" s="68"/>
      <c r="CM360" s="41"/>
      <c r="CN360" s="41"/>
      <c r="CO360" s="39"/>
      <c r="CP360" s="78"/>
      <c r="CS360" s="96"/>
      <c r="CV360" s="118">
        <f t="shared" si="153"/>
        <v>1.7272727272727273</v>
      </c>
      <c r="CW360" s="118">
        <f t="shared" si="154"/>
        <v>0.35419126328217232</v>
      </c>
      <c r="DE360" s="125">
        <f t="shared" si="155"/>
        <v>0</v>
      </c>
    </row>
    <row r="361" spans="1:109" s="38" customFormat="1" x14ac:dyDescent="0.25">
      <c r="A361" s="38">
        <v>358</v>
      </c>
      <c r="B361" s="38" t="s">
        <v>411</v>
      </c>
      <c r="E361" s="38" t="s">
        <v>411</v>
      </c>
      <c r="F361" s="120" t="s">
        <v>171</v>
      </c>
      <c r="G361" s="38" t="s">
        <v>181</v>
      </c>
      <c r="H361" s="38">
        <v>300</v>
      </c>
      <c r="I361" s="38">
        <v>300</v>
      </c>
      <c r="J361" s="38">
        <v>300</v>
      </c>
      <c r="K361" s="38">
        <v>19.95</v>
      </c>
      <c r="L361" s="38">
        <v>19.95</v>
      </c>
      <c r="M361" s="38">
        <v>11.55</v>
      </c>
      <c r="N361" s="38">
        <v>0</v>
      </c>
      <c r="O361" s="38">
        <v>0</v>
      </c>
      <c r="P361" s="111">
        <v>11874.237789164663</v>
      </c>
      <c r="Q361" s="39">
        <f t="shared" si="152"/>
        <v>3</v>
      </c>
      <c r="R361" s="40">
        <f t="shared" si="150"/>
        <v>1</v>
      </c>
      <c r="S361" s="40">
        <f t="shared" si="151"/>
        <v>1</v>
      </c>
      <c r="T361" s="120" t="s">
        <v>208</v>
      </c>
      <c r="AE361" s="38">
        <v>20</v>
      </c>
      <c r="AF361" s="111">
        <v>690</v>
      </c>
      <c r="AG361" s="110">
        <v>210000</v>
      </c>
      <c r="AH361" s="94"/>
      <c r="AJ361" s="97"/>
      <c r="AL361" s="39"/>
      <c r="AM361" s="38">
        <v>0.32872974221222012</v>
      </c>
      <c r="AP361" s="39"/>
      <c r="AQ361" s="77">
        <v>1.6672030882215136</v>
      </c>
      <c r="AR361" s="94"/>
      <c r="AT361" s="97"/>
      <c r="BB361" s="79"/>
      <c r="BC361" s="94"/>
      <c r="BD361" s="94"/>
      <c r="BE361" s="97"/>
      <c r="BG361" s="40"/>
      <c r="BH361" s="94"/>
      <c r="BI361" s="94"/>
      <c r="BJ361" s="94"/>
      <c r="BK361" s="40"/>
      <c r="BL361" s="73"/>
      <c r="BM361" s="94"/>
      <c r="BO361" s="97"/>
      <c r="BQ361" s="40"/>
      <c r="BR361" s="94"/>
      <c r="BS361" s="94"/>
      <c r="BT361" s="94"/>
      <c r="BU361" s="40"/>
      <c r="BV361" s="82"/>
      <c r="BW361" s="94"/>
      <c r="BX361" s="48"/>
      <c r="BY361" s="97"/>
      <c r="BZ361" s="48"/>
      <c r="CA361" s="40"/>
      <c r="CB361" s="94"/>
      <c r="CC361" s="94"/>
      <c r="CD361" s="94"/>
      <c r="CE361" s="40"/>
      <c r="CF361" s="73"/>
      <c r="CG361" s="41"/>
      <c r="CH361" s="41"/>
      <c r="CI361" s="41"/>
      <c r="CJ361" s="41"/>
      <c r="CK361" s="41"/>
      <c r="CL361" s="68"/>
      <c r="CM361" s="41"/>
      <c r="CN361" s="41"/>
      <c r="CO361" s="39"/>
      <c r="CP361" s="78"/>
      <c r="CS361" s="96"/>
      <c r="CV361" s="118">
        <f t="shared" si="153"/>
        <v>1.7272727272727273</v>
      </c>
      <c r="CW361" s="118">
        <f t="shared" si="154"/>
        <v>0.35419126328217232</v>
      </c>
      <c r="DE361" s="125">
        <f t="shared" si="155"/>
        <v>0</v>
      </c>
    </row>
    <row r="362" spans="1:109" s="38" customFormat="1" x14ac:dyDescent="0.25">
      <c r="A362" s="38">
        <v>359</v>
      </c>
      <c r="B362" s="38" t="s">
        <v>412</v>
      </c>
      <c r="E362" s="38" t="s">
        <v>412</v>
      </c>
      <c r="F362" s="120" t="s">
        <v>171</v>
      </c>
      <c r="G362" s="38" t="s">
        <v>181</v>
      </c>
      <c r="H362" s="38">
        <v>300</v>
      </c>
      <c r="I362" s="38">
        <v>300</v>
      </c>
      <c r="J362" s="38">
        <v>300</v>
      </c>
      <c r="K362" s="38">
        <v>19.95</v>
      </c>
      <c r="L362" s="38">
        <v>19.95</v>
      </c>
      <c r="M362" s="38">
        <v>11.55</v>
      </c>
      <c r="N362" s="38">
        <v>0</v>
      </c>
      <c r="O362" s="38">
        <v>0</v>
      </c>
      <c r="P362" s="111">
        <v>14220.644058879838</v>
      </c>
      <c r="Q362" s="39">
        <f t="shared" si="152"/>
        <v>3</v>
      </c>
      <c r="R362" s="40">
        <f t="shared" si="150"/>
        <v>1</v>
      </c>
      <c r="S362" s="40">
        <f t="shared" si="151"/>
        <v>1</v>
      </c>
      <c r="T362" s="120" t="s">
        <v>208</v>
      </c>
      <c r="AE362" s="38">
        <v>20</v>
      </c>
      <c r="AF362" s="111">
        <v>690</v>
      </c>
      <c r="AG362" s="110">
        <v>210000</v>
      </c>
      <c r="AH362" s="94"/>
      <c r="AJ362" s="97"/>
      <c r="AL362" s="39"/>
      <c r="AM362" s="38">
        <v>0.22667675954210617</v>
      </c>
      <c r="AP362" s="39"/>
      <c r="AQ362" s="77">
        <v>1.9923465454633851</v>
      </c>
      <c r="AR362" s="94"/>
      <c r="AT362" s="97"/>
      <c r="BB362" s="79"/>
      <c r="BC362" s="94"/>
      <c r="BD362" s="94"/>
      <c r="BE362" s="97"/>
      <c r="BG362" s="40"/>
      <c r="BH362" s="94"/>
      <c r="BI362" s="94"/>
      <c r="BJ362" s="94"/>
      <c r="BK362" s="40"/>
      <c r="BL362" s="73"/>
      <c r="BM362" s="94"/>
      <c r="BO362" s="97"/>
      <c r="BQ362" s="40"/>
      <c r="BR362" s="94"/>
      <c r="BS362" s="94"/>
      <c r="BT362" s="94"/>
      <c r="BU362" s="40"/>
      <c r="BV362" s="82"/>
      <c r="BW362" s="94"/>
      <c r="BX362" s="48"/>
      <c r="BY362" s="97"/>
      <c r="BZ362" s="48"/>
      <c r="CA362" s="40"/>
      <c r="CB362" s="94"/>
      <c r="CC362" s="94"/>
      <c r="CD362" s="94"/>
      <c r="CE362" s="40"/>
      <c r="CF362" s="73"/>
      <c r="CG362" s="41"/>
      <c r="CH362" s="41"/>
      <c r="CI362" s="41"/>
      <c r="CJ362" s="41"/>
      <c r="CK362" s="41"/>
      <c r="CL362" s="68"/>
      <c r="CM362" s="41"/>
      <c r="CN362" s="41"/>
      <c r="CO362" s="39"/>
      <c r="CP362" s="78"/>
      <c r="CS362" s="96"/>
      <c r="CV362" s="118">
        <f t="shared" si="153"/>
        <v>1.7272727272727273</v>
      </c>
      <c r="CW362" s="118">
        <f t="shared" si="154"/>
        <v>0.35419126328217232</v>
      </c>
      <c r="DE362" s="125">
        <f t="shared" si="155"/>
        <v>0</v>
      </c>
    </row>
    <row r="363" spans="1:109" s="38" customFormat="1" x14ac:dyDescent="0.25">
      <c r="A363" s="38">
        <v>360</v>
      </c>
      <c r="B363" s="38" t="s">
        <v>413</v>
      </c>
      <c r="E363" s="38" t="s">
        <v>413</v>
      </c>
      <c r="F363" s="120" t="s">
        <v>171</v>
      </c>
      <c r="G363" s="38" t="s">
        <v>181</v>
      </c>
      <c r="H363" s="38">
        <v>300</v>
      </c>
      <c r="I363" s="38">
        <v>300</v>
      </c>
      <c r="J363" s="38">
        <v>300</v>
      </c>
      <c r="K363" s="38">
        <v>19.95</v>
      </c>
      <c r="L363" s="38">
        <v>19.95</v>
      </c>
      <c r="M363" s="38">
        <v>11.55</v>
      </c>
      <c r="N363" s="38">
        <v>0</v>
      </c>
      <c r="O363" s="38">
        <v>0</v>
      </c>
      <c r="P363" s="111">
        <v>17775.805073599797</v>
      </c>
      <c r="Q363" s="39">
        <f t="shared" si="152"/>
        <v>3</v>
      </c>
      <c r="R363" s="40">
        <f t="shared" si="150"/>
        <v>1</v>
      </c>
      <c r="S363" s="40">
        <f t="shared" si="151"/>
        <v>1</v>
      </c>
      <c r="T363" s="120" t="s">
        <v>208</v>
      </c>
      <c r="AE363" s="38">
        <v>20</v>
      </c>
      <c r="AF363" s="111">
        <v>690</v>
      </c>
      <c r="AG363" s="110">
        <v>210000</v>
      </c>
      <c r="AH363" s="94"/>
      <c r="AJ363" s="97"/>
      <c r="AL363" s="39"/>
      <c r="AM363" s="38">
        <v>0.14309139986966118</v>
      </c>
      <c r="AP363" s="39"/>
      <c r="AQ363" s="77">
        <v>2.4858922369609067</v>
      </c>
      <c r="AR363" s="94"/>
      <c r="AT363" s="97"/>
      <c r="BB363" s="79"/>
      <c r="BC363" s="94"/>
      <c r="BD363" s="94"/>
      <c r="BE363" s="97"/>
      <c r="BG363" s="40"/>
      <c r="BH363" s="94"/>
      <c r="BI363" s="94"/>
      <c r="BJ363" s="94"/>
      <c r="BK363" s="40"/>
      <c r="BL363" s="73"/>
      <c r="BM363" s="94"/>
      <c r="BO363" s="97"/>
      <c r="BQ363" s="40"/>
      <c r="BR363" s="94"/>
      <c r="BS363" s="94"/>
      <c r="BT363" s="94"/>
      <c r="BU363" s="40"/>
      <c r="BV363" s="82"/>
      <c r="BW363" s="94"/>
      <c r="BX363" s="48"/>
      <c r="BY363" s="97"/>
      <c r="BZ363" s="48"/>
      <c r="CA363" s="40"/>
      <c r="CB363" s="94"/>
      <c r="CC363" s="94"/>
      <c r="CD363" s="94"/>
      <c r="CE363" s="40"/>
      <c r="CF363" s="73"/>
      <c r="CG363" s="41"/>
      <c r="CH363" s="41"/>
      <c r="CI363" s="41"/>
      <c r="CJ363" s="41"/>
      <c r="CK363" s="41"/>
      <c r="CL363" s="68"/>
      <c r="CM363" s="41"/>
      <c r="CN363" s="41"/>
      <c r="CO363" s="39"/>
      <c r="CP363" s="78"/>
      <c r="CS363" s="96"/>
      <c r="CV363" s="118">
        <f t="shared" si="153"/>
        <v>1.7272727272727273</v>
      </c>
      <c r="CW363" s="118">
        <f t="shared" si="154"/>
        <v>0.35419126328217232</v>
      </c>
      <c r="DE363" s="125">
        <f t="shared" si="155"/>
        <v>0</v>
      </c>
    </row>
    <row r="364" spans="1:109" s="38" customFormat="1" x14ac:dyDescent="0.25">
      <c r="A364" s="38">
        <v>361</v>
      </c>
      <c r="B364" s="38" t="s">
        <v>414</v>
      </c>
      <c r="E364" s="38" t="s">
        <v>414</v>
      </c>
      <c r="F364" s="120" t="s">
        <v>171</v>
      </c>
      <c r="G364" s="38" t="s">
        <v>181</v>
      </c>
      <c r="H364" s="38">
        <v>300</v>
      </c>
      <c r="I364" s="38">
        <v>300</v>
      </c>
      <c r="J364" s="38">
        <v>300</v>
      </c>
      <c r="K364" s="38">
        <v>15.010000000000002</v>
      </c>
      <c r="L364" s="38">
        <v>15.010000000000002</v>
      </c>
      <c r="M364" s="38">
        <v>8.6900000000000013</v>
      </c>
      <c r="N364" s="38">
        <v>0</v>
      </c>
      <c r="O364" s="38">
        <v>0</v>
      </c>
      <c r="P364" s="111">
        <v>2167.5274145421199</v>
      </c>
      <c r="Q364" s="39">
        <f t="shared" si="152"/>
        <v>4</v>
      </c>
      <c r="R364" s="40">
        <f t="shared" si="150"/>
        <v>1</v>
      </c>
      <c r="S364" s="40">
        <f t="shared" si="151"/>
        <v>1</v>
      </c>
      <c r="T364" s="120" t="s">
        <v>208</v>
      </c>
      <c r="AE364" s="38">
        <v>20</v>
      </c>
      <c r="AF364" s="111">
        <v>690</v>
      </c>
      <c r="AG364" s="110">
        <v>210000</v>
      </c>
      <c r="AH364" s="94"/>
      <c r="AJ364" s="97"/>
      <c r="AL364" s="39"/>
      <c r="AM364" s="38">
        <v>1.0593449672599984</v>
      </c>
      <c r="AP364" s="39"/>
      <c r="AQ364" s="77">
        <v>0.35660361748289937</v>
      </c>
      <c r="AR364" s="94"/>
      <c r="AT364" s="97"/>
      <c r="BB364" s="79"/>
      <c r="BC364" s="94"/>
      <c r="BD364" s="94"/>
      <c r="BE364" s="97"/>
      <c r="BG364" s="40"/>
      <c r="BH364" s="94"/>
      <c r="BI364" s="94"/>
      <c r="BJ364" s="94"/>
      <c r="BK364" s="40"/>
      <c r="BL364" s="73"/>
      <c r="BM364" s="94"/>
      <c r="BO364" s="97"/>
      <c r="BQ364" s="40"/>
      <c r="BR364" s="94"/>
      <c r="BS364" s="94"/>
      <c r="BT364" s="94"/>
      <c r="BU364" s="40"/>
      <c r="BV364" s="82"/>
      <c r="BW364" s="94"/>
      <c r="BX364" s="48"/>
      <c r="BY364" s="97"/>
      <c r="BZ364" s="48"/>
      <c r="CA364" s="40"/>
      <c r="CB364" s="94"/>
      <c r="CC364" s="94"/>
      <c r="CD364" s="94"/>
      <c r="CE364" s="40"/>
      <c r="CF364" s="73"/>
      <c r="CG364" s="41"/>
      <c r="CH364" s="41"/>
      <c r="CI364" s="41"/>
      <c r="CJ364" s="41"/>
      <c r="CK364" s="41"/>
      <c r="CL364" s="68"/>
      <c r="CM364" s="41"/>
      <c r="CN364" s="41"/>
      <c r="CO364" s="39"/>
      <c r="CP364" s="78"/>
      <c r="CS364" s="96"/>
      <c r="CV364" s="118">
        <f t="shared" si="153"/>
        <v>1.7272727272727273</v>
      </c>
      <c r="CW364" s="118">
        <f t="shared" si="154"/>
        <v>0.47076053980541893</v>
      </c>
      <c r="DE364" s="125">
        <f t="shared" si="155"/>
        <v>0</v>
      </c>
    </row>
    <row r="365" spans="1:109" s="38" customFormat="1" x14ac:dyDescent="0.25">
      <c r="A365" s="38">
        <v>362</v>
      </c>
      <c r="B365" s="38" t="s">
        <v>415</v>
      </c>
      <c r="E365" s="38" t="s">
        <v>415</v>
      </c>
      <c r="F365" s="120" t="s">
        <v>171</v>
      </c>
      <c r="G365" s="38" t="s">
        <v>181</v>
      </c>
      <c r="H365" s="38">
        <v>300</v>
      </c>
      <c r="I365" s="38">
        <v>300</v>
      </c>
      <c r="J365" s="38">
        <v>300</v>
      </c>
      <c r="K365" s="38">
        <v>15.010000000000002</v>
      </c>
      <c r="L365" s="38">
        <v>15.010000000000002</v>
      </c>
      <c r="M365" s="38">
        <v>8.6900000000000013</v>
      </c>
      <c r="N365" s="38">
        <v>0</v>
      </c>
      <c r="O365" s="38">
        <v>0</v>
      </c>
      <c r="P365" s="111">
        <v>3612.5456909035333</v>
      </c>
      <c r="Q365" s="39">
        <f t="shared" si="152"/>
        <v>4</v>
      </c>
      <c r="R365" s="40">
        <f t="shared" si="150"/>
        <v>1</v>
      </c>
      <c r="S365" s="40">
        <f t="shared" si="151"/>
        <v>1</v>
      </c>
      <c r="T365" s="120" t="s">
        <v>208</v>
      </c>
      <c r="AE365" s="38">
        <v>20</v>
      </c>
      <c r="AF365" s="111">
        <v>690</v>
      </c>
      <c r="AG365" s="110">
        <v>210000</v>
      </c>
      <c r="AH365" s="94"/>
      <c r="AJ365" s="97"/>
      <c r="AL365" s="39"/>
      <c r="AM365" s="38">
        <v>0.91748816842597047</v>
      </c>
      <c r="AP365" s="39"/>
      <c r="AQ365" s="77">
        <v>0.53253966841474543</v>
      </c>
      <c r="AR365" s="94"/>
      <c r="AT365" s="97"/>
      <c r="BB365" s="79"/>
      <c r="BC365" s="94"/>
      <c r="BD365" s="94"/>
      <c r="BE365" s="97"/>
      <c r="BG365" s="40"/>
      <c r="BH365" s="94"/>
      <c r="BI365" s="94"/>
      <c r="BJ365" s="94"/>
      <c r="BK365" s="40"/>
      <c r="BL365" s="73"/>
      <c r="BM365" s="94"/>
      <c r="BO365" s="97"/>
      <c r="BQ365" s="40"/>
      <c r="BR365" s="94"/>
      <c r="BS365" s="94"/>
      <c r="BT365" s="94"/>
      <c r="BU365" s="40"/>
      <c r="BV365" s="82"/>
      <c r="BW365" s="94"/>
      <c r="BX365" s="48"/>
      <c r="BY365" s="97"/>
      <c r="BZ365" s="48"/>
      <c r="CA365" s="40"/>
      <c r="CB365" s="94"/>
      <c r="CC365" s="94"/>
      <c r="CD365" s="94"/>
      <c r="CE365" s="40"/>
      <c r="CF365" s="73"/>
      <c r="CG365" s="41"/>
      <c r="CH365" s="41"/>
      <c r="CI365" s="41"/>
      <c r="CJ365" s="41"/>
      <c r="CK365" s="41"/>
      <c r="CL365" s="68"/>
      <c r="CM365" s="41"/>
      <c r="CN365" s="41"/>
      <c r="CO365" s="39"/>
      <c r="CP365" s="78"/>
      <c r="CS365" s="96"/>
      <c r="CV365" s="118">
        <f t="shared" si="153"/>
        <v>1.7272727272727273</v>
      </c>
      <c r="CW365" s="118">
        <f t="shared" si="154"/>
        <v>0.47076053980541893</v>
      </c>
      <c r="DE365" s="125">
        <f t="shared" si="155"/>
        <v>0</v>
      </c>
    </row>
    <row r="366" spans="1:109" s="38" customFormat="1" x14ac:dyDescent="0.25">
      <c r="A366" s="38">
        <v>363</v>
      </c>
      <c r="B366" s="38" t="s">
        <v>416</v>
      </c>
      <c r="E366" s="38" t="s">
        <v>416</v>
      </c>
      <c r="F366" s="120" t="s">
        <v>171</v>
      </c>
      <c r="G366" s="38" t="s">
        <v>181</v>
      </c>
      <c r="H366" s="38">
        <v>300</v>
      </c>
      <c r="I366" s="38">
        <v>300</v>
      </c>
      <c r="J366" s="38">
        <v>300</v>
      </c>
      <c r="K366" s="38">
        <v>15.010000000000002</v>
      </c>
      <c r="L366" s="38">
        <v>15.010000000000002</v>
      </c>
      <c r="M366" s="38">
        <v>8.6900000000000013</v>
      </c>
      <c r="N366" s="38">
        <v>0</v>
      </c>
      <c r="O366" s="38">
        <v>0</v>
      </c>
      <c r="P366" s="111">
        <v>5418.8185363553002</v>
      </c>
      <c r="Q366" s="39">
        <f t="shared" si="152"/>
        <v>4</v>
      </c>
      <c r="R366" s="40">
        <f t="shared" si="150"/>
        <v>1</v>
      </c>
      <c r="S366" s="40">
        <f t="shared" si="151"/>
        <v>1</v>
      </c>
      <c r="T366" s="120" t="s">
        <v>208</v>
      </c>
      <c r="AE366" s="38">
        <v>20</v>
      </c>
      <c r="AF366" s="111">
        <v>690</v>
      </c>
      <c r="AG366" s="110">
        <v>210000</v>
      </c>
      <c r="AH366" s="94"/>
      <c r="AJ366" s="97"/>
      <c r="AL366" s="39"/>
      <c r="AM366" s="38">
        <v>0.74189922230676852</v>
      </c>
      <c r="AP366" s="39"/>
      <c r="AQ366" s="77">
        <v>0.76776365954373815</v>
      </c>
      <c r="AR366" s="94"/>
      <c r="AT366" s="97"/>
      <c r="BB366" s="79"/>
      <c r="BC366" s="94"/>
      <c r="BD366" s="94"/>
      <c r="BE366" s="97"/>
      <c r="BG366" s="40"/>
      <c r="BH366" s="94"/>
      <c r="BI366" s="94"/>
      <c r="BJ366" s="94"/>
      <c r="BK366" s="40"/>
      <c r="BL366" s="73"/>
      <c r="BM366" s="94"/>
      <c r="BO366" s="97"/>
      <c r="BQ366" s="40"/>
      <c r="BR366" s="94"/>
      <c r="BS366" s="94"/>
      <c r="BT366" s="94"/>
      <c r="BU366" s="40"/>
      <c r="BV366" s="82"/>
      <c r="BW366" s="94"/>
      <c r="BX366" s="48"/>
      <c r="BY366" s="97"/>
      <c r="BZ366" s="48"/>
      <c r="CA366" s="40"/>
      <c r="CB366" s="94"/>
      <c r="CC366" s="94"/>
      <c r="CD366" s="94"/>
      <c r="CE366" s="40"/>
      <c r="CF366" s="73"/>
      <c r="CG366" s="41"/>
      <c r="CH366" s="41"/>
      <c r="CI366" s="41"/>
      <c r="CJ366" s="41"/>
      <c r="CK366" s="41"/>
      <c r="CL366" s="68"/>
      <c r="CM366" s="41"/>
      <c r="CN366" s="41"/>
      <c r="CO366" s="39"/>
      <c r="CP366" s="78"/>
      <c r="CS366" s="96"/>
      <c r="CV366" s="118">
        <f t="shared" si="153"/>
        <v>1.7272727272727273</v>
      </c>
      <c r="CW366" s="118">
        <f t="shared" si="154"/>
        <v>0.47076053980541893</v>
      </c>
      <c r="DE366" s="125">
        <f t="shared" si="155"/>
        <v>0</v>
      </c>
    </row>
    <row r="367" spans="1:109" s="38" customFormat="1" x14ac:dyDescent="0.25">
      <c r="A367" s="38">
        <v>364</v>
      </c>
      <c r="B367" s="38" t="s">
        <v>417</v>
      </c>
      <c r="E367" s="38" t="s">
        <v>417</v>
      </c>
      <c r="F367" s="120" t="s">
        <v>171</v>
      </c>
      <c r="G367" s="38" t="s">
        <v>181</v>
      </c>
      <c r="H367" s="38">
        <v>300</v>
      </c>
      <c r="I367" s="38">
        <v>300</v>
      </c>
      <c r="J367" s="38">
        <v>300</v>
      </c>
      <c r="K367" s="38">
        <v>15.010000000000002</v>
      </c>
      <c r="L367" s="38">
        <v>15.010000000000002</v>
      </c>
      <c r="M367" s="38">
        <v>8.6900000000000013</v>
      </c>
      <c r="N367" s="38">
        <v>0</v>
      </c>
      <c r="O367" s="38">
        <v>0</v>
      </c>
      <c r="P367" s="111">
        <v>7225.0913818070667</v>
      </c>
      <c r="Q367" s="39">
        <f t="shared" si="152"/>
        <v>4</v>
      </c>
      <c r="R367" s="40">
        <f t="shared" si="150"/>
        <v>1</v>
      </c>
      <c r="S367" s="40">
        <f t="shared" si="151"/>
        <v>1</v>
      </c>
      <c r="T367" s="120" t="s">
        <v>208</v>
      </c>
      <c r="AE367" s="38">
        <v>20</v>
      </c>
      <c r="AF367" s="111">
        <v>690</v>
      </c>
      <c r="AG367" s="110">
        <v>210000</v>
      </c>
      <c r="AH367" s="94"/>
      <c r="AJ367" s="97"/>
      <c r="AL367" s="39"/>
      <c r="AM367" s="38">
        <v>0.66489945579590004</v>
      </c>
      <c r="AP367" s="39"/>
      <c r="AQ367" s="77">
        <v>1.0087995100233584</v>
      </c>
      <c r="AR367" s="94"/>
      <c r="AT367" s="97"/>
      <c r="BB367" s="79"/>
      <c r="BC367" s="94"/>
      <c r="BD367" s="94"/>
      <c r="BE367" s="97"/>
      <c r="BG367" s="40"/>
      <c r="BH367" s="94"/>
      <c r="BI367" s="94"/>
      <c r="BJ367" s="94"/>
      <c r="BK367" s="40"/>
      <c r="BL367" s="73"/>
      <c r="BM367" s="94"/>
      <c r="BO367" s="97"/>
      <c r="BQ367" s="40"/>
      <c r="BR367" s="94"/>
      <c r="BS367" s="94"/>
      <c r="BT367" s="94"/>
      <c r="BU367" s="40"/>
      <c r="BV367" s="82"/>
      <c r="BW367" s="94"/>
      <c r="BX367" s="48"/>
      <c r="BY367" s="97"/>
      <c r="BZ367" s="48"/>
      <c r="CA367" s="40"/>
      <c r="CB367" s="94"/>
      <c r="CC367" s="94"/>
      <c r="CD367" s="94"/>
      <c r="CE367" s="40"/>
      <c r="CF367" s="73"/>
      <c r="CG367" s="41"/>
      <c r="CH367" s="41"/>
      <c r="CI367" s="41"/>
      <c r="CJ367" s="41"/>
      <c r="CK367" s="41"/>
      <c r="CL367" s="68"/>
      <c r="CM367" s="41"/>
      <c r="CN367" s="41"/>
      <c r="CO367" s="39"/>
      <c r="CP367" s="78"/>
      <c r="CS367" s="96"/>
      <c r="CV367" s="118">
        <f t="shared" si="153"/>
        <v>1.7272727272727273</v>
      </c>
      <c r="CW367" s="118">
        <f t="shared" si="154"/>
        <v>0.47076053980541893</v>
      </c>
      <c r="DE367" s="125">
        <f t="shared" si="155"/>
        <v>0</v>
      </c>
    </row>
    <row r="368" spans="1:109" s="38" customFormat="1" x14ac:dyDescent="0.25">
      <c r="A368" s="38">
        <v>365</v>
      </c>
      <c r="B368" s="38" t="s">
        <v>418</v>
      </c>
      <c r="E368" s="38" t="s">
        <v>418</v>
      </c>
      <c r="F368" s="120" t="s">
        <v>171</v>
      </c>
      <c r="G368" s="38" t="s">
        <v>181</v>
      </c>
      <c r="H368" s="38">
        <v>300</v>
      </c>
      <c r="I368" s="38">
        <v>300</v>
      </c>
      <c r="J368" s="38">
        <v>300</v>
      </c>
      <c r="K368" s="38">
        <v>15.010000000000002</v>
      </c>
      <c r="L368" s="38">
        <v>15.010000000000002</v>
      </c>
      <c r="M368" s="38">
        <v>8.6900000000000013</v>
      </c>
      <c r="N368" s="38">
        <v>0</v>
      </c>
      <c r="O368" s="38">
        <v>0</v>
      </c>
      <c r="P368" s="111">
        <v>9609.3715378033994</v>
      </c>
      <c r="Q368" s="39">
        <f t="shared" si="152"/>
        <v>4</v>
      </c>
      <c r="R368" s="40">
        <f t="shared" si="150"/>
        <v>1</v>
      </c>
      <c r="S368" s="40">
        <f t="shared" si="151"/>
        <v>1</v>
      </c>
      <c r="T368" s="120" t="s">
        <v>208</v>
      </c>
      <c r="AE368" s="38">
        <v>20</v>
      </c>
      <c r="AF368" s="111">
        <v>690</v>
      </c>
      <c r="AG368" s="110">
        <v>210000</v>
      </c>
      <c r="AH368" s="94"/>
      <c r="AJ368" s="97"/>
      <c r="AL368" s="39"/>
      <c r="AM368" s="38">
        <v>0.49161859571386435</v>
      </c>
      <c r="AP368" s="39"/>
      <c r="AQ368" s="77">
        <v>1.3304202374950791</v>
      </c>
      <c r="AR368" s="94"/>
      <c r="AT368" s="97"/>
      <c r="BB368" s="79"/>
      <c r="BC368" s="94"/>
      <c r="BD368" s="94"/>
      <c r="BE368" s="97"/>
      <c r="BG368" s="40"/>
      <c r="BH368" s="94"/>
      <c r="BI368" s="94"/>
      <c r="BJ368" s="94"/>
      <c r="BK368" s="40"/>
      <c r="BL368" s="73"/>
      <c r="BM368" s="94"/>
      <c r="BO368" s="97"/>
      <c r="BQ368" s="40"/>
      <c r="BR368" s="94"/>
      <c r="BS368" s="94"/>
      <c r="BT368" s="94"/>
      <c r="BU368" s="40"/>
      <c r="BV368" s="82"/>
      <c r="BW368" s="94"/>
      <c r="BX368" s="48"/>
      <c r="BY368" s="97"/>
      <c r="BZ368" s="48"/>
      <c r="CA368" s="40"/>
      <c r="CB368" s="94"/>
      <c r="CC368" s="94"/>
      <c r="CD368" s="94"/>
      <c r="CE368" s="40"/>
      <c r="CF368" s="73"/>
      <c r="CG368" s="41"/>
      <c r="CH368" s="41"/>
      <c r="CI368" s="41"/>
      <c r="CJ368" s="41"/>
      <c r="CK368" s="41"/>
      <c r="CL368" s="68"/>
      <c r="CM368" s="41"/>
      <c r="CN368" s="41"/>
      <c r="CO368" s="39"/>
      <c r="CP368" s="78"/>
      <c r="CS368" s="96"/>
      <c r="CV368" s="118">
        <f t="shared" si="153"/>
        <v>1.7272727272727273</v>
      </c>
      <c r="CW368" s="118">
        <f t="shared" si="154"/>
        <v>0.47076053980541893</v>
      </c>
      <c r="DE368" s="125">
        <f t="shared" si="155"/>
        <v>0</v>
      </c>
    </row>
    <row r="369" spans="1:109" s="38" customFormat="1" x14ac:dyDescent="0.25">
      <c r="A369" s="38">
        <v>366</v>
      </c>
      <c r="B369" s="38" t="s">
        <v>419</v>
      </c>
      <c r="E369" s="38" t="s">
        <v>419</v>
      </c>
      <c r="F369" s="120" t="s">
        <v>171</v>
      </c>
      <c r="G369" s="38" t="s">
        <v>181</v>
      </c>
      <c r="H369" s="38">
        <v>300</v>
      </c>
      <c r="I369" s="38">
        <v>300</v>
      </c>
      <c r="J369" s="38">
        <v>300</v>
      </c>
      <c r="K369" s="38">
        <v>15.010000000000002</v>
      </c>
      <c r="L369" s="38">
        <v>15.010000000000002</v>
      </c>
      <c r="M369" s="38">
        <v>8.6900000000000013</v>
      </c>
      <c r="N369" s="38">
        <v>0</v>
      </c>
      <c r="O369" s="38">
        <v>0</v>
      </c>
      <c r="P369" s="111">
        <v>12065.9026076178</v>
      </c>
      <c r="Q369" s="39">
        <f t="shared" si="152"/>
        <v>4</v>
      </c>
      <c r="R369" s="40">
        <f t="shared" si="150"/>
        <v>1</v>
      </c>
      <c r="S369" s="40">
        <f t="shared" si="151"/>
        <v>1</v>
      </c>
      <c r="T369" s="120" t="s">
        <v>208</v>
      </c>
      <c r="AE369" s="38">
        <v>20</v>
      </c>
      <c r="AF369" s="111">
        <v>690</v>
      </c>
      <c r="AG369" s="110">
        <v>210000</v>
      </c>
      <c r="AH369" s="94"/>
      <c r="AJ369" s="97"/>
      <c r="AL369" s="39"/>
      <c r="AM369" s="38">
        <v>0.33016388209191339</v>
      </c>
      <c r="AP369" s="39"/>
      <c r="AQ369" s="77">
        <v>1.6637475017171801</v>
      </c>
      <c r="AR369" s="94"/>
      <c r="AT369" s="97"/>
      <c r="BB369" s="79"/>
      <c r="BC369" s="94"/>
      <c r="BD369" s="94"/>
      <c r="BE369" s="97"/>
      <c r="BG369" s="40"/>
      <c r="BH369" s="94"/>
      <c r="BI369" s="94"/>
      <c r="BJ369" s="94"/>
      <c r="BK369" s="40"/>
      <c r="BL369" s="73"/>
      <c r="BM369" s="94"/>
      <c r="BO369" s="97"/>
      <c r="BQ369" s="40"/>
      <c r="BR369" s="94"/>
      <c r="BS369" s="94"/>
      <c r="BT369" s="94"/>
      <c r="BU369" s="40"/>
      <c r="BV369" s="82"/>
      <c r="BW369" s="94"/>
      <c r="BX369" s="48"/>
      <c r="BY369" s="97"/>
      <c r="BZ369" s="48"/>
      <c r="CA369" s="40"/>
      <c r="CB369" s="94"/>
      <c r="CC369" s="94"/>
      <c r="CD369" s="94"/>
      <c r="CE369" s="40"/>
      <c r="CF369" s="73"/>
      <c r="CG369" s="41"/>
      <c r="CH369" s="41"/>
      <c r="CI369" s="41"/>
      <c r="CJ369" s="41"/>
      <c r="CK369" s="41"/>
      <c r="CL369" s="68"/>
      <c r="CM369" s="41"/>
      <c r="CN369" s="41"/>
      <c r="CO369" s="39"/>
      <c r="CP369" s="78"/>
      <c r="CS369" s="96"/>
      <c r="CV369" s="118">
        <f t="shared" si="153"/>
        <v>1.7272727272727273</v>
      </c>
      <c r="CW369" s="118">
        <f t="shared" si="154"/>
        <v>0.47076053980541893</v>
      </c>
      <c r="DE369" s="125">
        <f t="shared" si="155"/>
        <v>0</v>
      </c>
    </row>
    <row r="370" spans="1:109" s="38" customFormat="1" x14ac:dyDescent="0.25">
      <c r="A370" s="38">
        <v>367</v>
      </c>
      <c r="B370" s="38" t="s">
        <v>420</v>
      </c>
      <c r="E370" s="38" t="s">
        <v>420</v>
      </c>
      <c r="F370" s="120" t="s">
        <v>171</v>
      </c>
      <c r="G370" s="38" t="s">
        <v>181</v>
      </c>
      <c r="H370" s="38">
        <v>300</v>
      </c>
      <c r="I370" s="38">
        <v>300</v>
      </c>
      <c r="J370" s="38">
        <v>300</v>
      </c>
      <c r="K370" s="38">
        <v>15.010000000000002</v>
      </c>
      <c r="L370" s="38">
        <v>15.010000000000002</v>
      </c>
      <c r="M370" s="38">
        <v>8.6900000000000013</v>
      </c>
      <c r="N370" s="38">
        <v>0</v>
      </c>
      <c r="O370" s="38">
        <v>0</v>
      </c>
      <c r="P370" s="111">
        <v>14450.182763614133</v>
      </c>
      <c r="Q370" s="39">
        <f t="shared" si="152"/>
        <v>4</v>
      </c>
      <c r="R370" s="40">
        <f t="shared" si="150"/>
        <v>1</v>
      </c>
      <c r="S370" s="40">
        <f t="shared" si="151"/>
        <v>1</v>
      </c>
      <c r="T370" s="120" t="s">
        <v>208</v>
      </c>
      <c r="AE370" s="38">
        <v>20</v>
      </c>
      <c r="AF370" s="111">
        <v>690</v>
      </c>
      <c r="AG370" s="110">
        <v>210000</v>
      </c>
      <c r="AH370" s="94"/>
      <c r="AJ370" s="97"/>
      <c r="AL370" s="39"/>
      <c r="AM370" s="38">
        <v>0.2276776323272281</v>
      </c>
      <c r="AP370" s="39"/>
      <c r="AQ370" s="77">
        <v>1.9882548700869582</v>
      </c>
      <c r="AR370" s="94"/>
      <c r="AT370" s="97"/>
      <c r="BB370" s="79"/>
      <c r="BC370" s="94"/>
      <c r="BD370" s="94"/>
      <c r="BE370" s="97"/>
      <c r="BG370" s="40"/>
      <c r="BH370" s="94"/>
      <c r="BI370" s="94"/>
      <c r="BJ370" s="94"/>
      <c r="BK370" s="40"/>
      <c r="BL370" s="73"/>
      <c r="BM370" s="94"/>
      <c r="BO370" s="97"/>
      <c r="BQ370" s="40"/>
      <c r="BR370" s="94"/>
      <c r="BS370" s="94"/>
      <c r="BT370" s="94"/>
      <c r="BU370" s="40"/>
      <c r="BV370" s="82"/>
      <c r="BW370" s="94"/>
      <c r="BX370" s="48"/>
      <c r="BY370" s="97"/>
      <c r="BZ370" s="48"/>
      <c r="CA370" s="40"/>
      <c r="CB370" s="94"/>
      <c r="CC370" s="94"/>
      <c r="CD370" s="94"/>
      <c r="CE370" s="40"/>
      <c r="CF370" s="73"/>
      <c r="CG370" s="41"/>
      <c r="CH370" s="41"/>
      <c r="CI370" s="41"/>
      <c r="CJ370" s="41"/>
      <c r="CK370" s="41"/>
      <c r="CL370" s="68"/>
      <c r="CM370" s="41"/>
      <c r="CN370" s="41"/>
      <c r="CO370" s="39"/>
      <c r="CP370" s="78"/>
      <c r="CS370" s="96"/>
      <c r="CV370" s="118">
        <f t="shared" si="153"/>
        <v>1.7272727272727273</v>
      </c>
      <c r="CW370" s="118">
        <f t="shared" si="154"/>
        <v>0.47076053980541893</v>
      </c>
      <c r="DE370" s="125">
        <f t="shared" si="155"/>
        <v>0</v>
      </c>
    </row>
    <row r="371" spans="1:109" s="38" customFormat="1" x14ac:dyDescent="0.25">
      <c r="A371" s="38">
        <v>368</v>
      </c>
      <c r="B371" s="38" t="s">
        <v>421</v>
      </c>
      <c r="E371" s="38" t="s">
        <v>421</v>
      </c>
      <c r="F371" s="120" t="s">
        <v>171</v>
      </c>
      <c r="G371" s="38" t="s">
        <v>181</v>
      </c>
      <c r="H371" s="38">
        <v>300</v>
      </c>
      <c r="I371" s="38">
        <v>300</v>
      </c>
      <c r="J371" s="38">
        <v>300</v>
      </c>
      <c r="K371" s="38">
        <v>15.010000000000002</v>
      </c>
      <c r="L371" s="38">
        <v>15.010000000000002</v>
      </c>
      <c r="M371" s="38">
        <v>8.6900000000000013</v>
      </c>
      <c r="N371" s="38">
        <v>0</v>
      </c>
      <c r="O371" s="38">
        <v>0</v>
      </c>
      <c r="P371" s="111">
        <v>18062.728454517666</v>
      </c>
      <c r="Q371" s="39">
        <f t="shared" si="152"/>
        <v>4</v>
      </c>
      <c r="R371" s="40">
        <f t="shared" si="150"/>
        <v>1</v>
      </c>
      <c r="S371" s="40">
        <f t="shared" si="151"/>
        <v>1</v>
      </c>
      <c r="T371" s="120" t="s">
        <v>208</v>
      </c>
      <c r="AE371" s="38">
        <v>20</v>
      </c>
      <c r="AF371" s="111">
        <v>690</v>
      </c>
      <c r="AG371" s="110">
        <v>210000</v>
      </c>
      <c r="AH371" s="94"/>
      <c r="AJ371" s="97"/>
      <c r="AL371" s="39"/>
      <c r="AM371" s="38">
        <v>0.14387608427074416</v>
      </c>
      <c r="AP371" s="39"/>
      <c r="AQ371" s="77">
        <v>2.4808877941476348</v>
      </c>
      <c r="AR371" s="94"/>
      <c r="AT371" s="97"/>
      <c r="BB371" s="79"/>
      <c r="BC371" s="94"/>
      <c r="BD371" s="94"/>
      <c r="BE371" s="97"/>
      <c r="BG371" s="40"/>
      <c r="BH371" s="94"/>
      <c r="BI371" s="94"/>
      <c r="BJ371" s="94"/>
      <c r="BK371" s="40"/>
      <c r="BL371" s="73"/>
      <c r="BM371" s="94"/>
      <c r="BO371" s="97"/>
      <c r="BQ371" s="40"/>
      <c r="BR371" s="94"/>
      <c r="BS371" s="94"/>
      <c r="BT371" s="94"/>
      <c r="BU371" s="40"/>
      <c r="BV371" s="82"/>
      <c r="BW371" s="94"/>
      <c r="BX371" s="48"/>
      <c r="BY371" s="97"/>
      <c r="BZ371" s="48"/>
      <c r="CA371" s="40"/>
      <c r="CB371" s="94"/>
      <c r="CC371" s="94"/>
      <c r="CD371" s="94"/>
      <c r="CE371" s="40"/>
      <c r="CF371" s="73"/>
      <c r="CG371" s="41"/>
      <c r="CH371" s="41"/>
      <c r="CI371" s="41"/>
      <c r="CJ371" s="41"/>
      <c r="CK371" s="41"/>
      <c r="CL371" s="68"/>
      <c r="CM371" s="41"/>
      <c r="CN371" s="41"/>
      <c r="CO371" s="39"/>
      <c r="CP371" s="78"/>
      <c r="CS371" s="96"/>
      <c r="CV371" s="118">
        <f t="shared" si="153"/>
        <v>1.7272727272727273</v>
      </c>
      <c r="CW371" s="118">
        <f t="shared" si="154"/>
        <v>0.47076053980541893</v>
      </c>
      <c r="DE371" s="125">
        <f t="shared" si="155"/>
        <v>0</v>
      </c>
    </row>
    <row r="372" spans="1:109" s="38" customFormat="1" x14ac:dyDescent="0.25">
      <c r="A372" s="38">
        <v>369</v>
      </c>
      <c r="B372" s="38" t="s">
        <v>422</v>
      </c>
      <c r="E372" s="38" t="s">
        <v>422</v>
      </c>
      <c r="F372" s="120" t="s">
        <v>171</v>
      </c>
      <c r="G372" s="38" t="s">
        <v>181</v>
      </c>
      <c r="H372" s="38">
        <v>300</v>
      </c>
      <c r="I372" s="38">
        <v>300</v>
      </c>
      <c r="J372" s="38">
        <v>300</v>
      </c>
      <c r="K372" s="38">
        <v>10.829999999999998</v>
      </c>
      <c r="L372" s="38">
        <v>10.829999999999998</v>
      </c>
      <c r="M372" s="38">
        <v>6.27</v>
      </c>
      <c r="N372" s="38">
        <v>0</v>
      </c>
      <c r="O372" s="38">
        <v>0</v>
      </c>
      <c r="P372" s="111">
        <v>2196.9411687654524</v>
      </c>
      <c r="Q372" s="39">
        <f t="shared" si="152"/>
        <v>4</v>
      </c>
      <c r="R372" s="40">
        <f t="shared" si="150"/>
        <v>1</v>
      </c>
      <c r="S372" s="40">
        <f t="shared" si="151"/>
        <v>1</v>
      </c>
      <c r="T372" s="120" t="s">
        <v>208</v>
      </c>
      <c r="AE372" s="38">
        <v>20</v>
      </c>
      <c r="AF372" s="111">
        <v>690</v>
      </c>
      <c r="AG372" s="110">
        <v>210000</v>
      </c>
      <c r="AH372" s="94"/>
      <c r="AJ372" s="97"/>
      <c r="AL372" s="39"/>
      <c r="AM372" s="38">
        <v>1.074466440360961</v>
      </c>
      <c r="AP372" s="39"/>
      <c r="AQ372" s="77">
        <v>0.35506973027756022</v>
      </c>
      <c r="AR372" s="94"/>
      <c r="AT372" s="97"/>
      <c r="BB372" s="79"/>
      <c r="BC372" s="94"/>
      <c r="BD372" s="94"/>
      <c r="BE372" s="97"/>
      <c r="BG372" s="40"/>
      <c r="BH372" s="94"/>
      <c r="BI372" s="94"/>
      <c r="BJ372" s="94"/>
      <c r="BK372" s="40"/>
      <c r="BL372" s="73"/>
      <c r="BM372" s="94"/>
      <c r="BO372" s="97"/>
      <c r="BQ372" s="40"/>
      <c r="BR372" s="94"/>
      <c r="BS372" s="94"/>
      <c r="BT372" s="94"/>
      <c r="BU372" s="40"/>
      <c r="BV372" s="82"/>
      <c r="BW372" s="94"/>
      <c r="BX372" s="48"/>
      <c r="BY372" s="97"/>
      <c r="BZ372" s="48"/>
      <c r="CA372" s="40"/>
      <c r="CB372" s="94"/>
      <c r="CC372" s="94"/>
      <c r="CD372" s="94"/>
      <c r="CE372" s="40"/>
      <c r="CF372" s="73"/>
      <c r="CG372" s="41"/>
      <c r="CH372" s="41"/>
      <c r="CI372" s="41"/>
      <c r="CJ372" s="41"/>
      <c r="CK372" s="41"/>
      <c r="CL372" s="68"/>
      <c r="CM372" s="41"/>
      <c r="CN372" s="41"/>
      <c r="CO372" s="39"/>
      <c r="CP372" s="78"/>
      <c r="CS372" s="96"/>
      <c r="CV372" s="118">
        <f t="shared" si="153"/>
        <v>1.7272727272727273</v>
      </c>
      <c r="CW372" s="118">
        <f t="shared" si="154"/>
        <v>0.6524575902566333</v>
      </c>
      <c r="DE372" s="125">
        <f t="shared" si="155"/>
        <v>0</v>
      </c>
    </row>
    <row r="373" spans="1:109" s="38" customFormat="1" x14ac:dyDescent="0.25">
      <c r="A373" s="38">
        <v>370</v>
      </c>
      <c r="B373" s="38" t="s">
        <v>423</v>
      </c>
      <c r="E373" s="38" t="s">
        <v>423</v>
      </c>
      <c r="F373" s="120" t="s">
        <v>171</v>
      </c>
      <c r="G373" s="38" t="s">
        <v>181</v>
      </c>
      <c r="H373" s="38">
        <v>300</v>
      </c>
      <c r="I373" s="38">
        <v>300</v>
      </c>
      <c r="J373" s="38">
        <v>300</v>
      </c>
      <c r="K373" s="38">
        <v>10.829999999999998</v>
      </c>
      <c r="L373" s="38">
        <v>10.829999999999998</v>
      </c>
      <c r="M373" s="38">
        <v>6.27</v>
      </c>
      <c r="N373" s="38">
        <v>0</v>
      </c>
      <c r="O373" s="38">
        <v>0</v>
      </c>
      <c r="P373" s="111">
        <v>3661.5686146090875</v>
      </c>
      <c r="Q373" s="39">
        <f t="shared" si="152"/>
        <v>4</v>
      </c>
      <c r="R373" s="40">
        <f t="shared" si="150"/>
        <v>1</v>
      </c>
      <c r="S373" s="40">
        <f t="shared" si="151"/>
        <v>1</v>
      </c>
      <c r="T373" s="120" t="s">
        <v>208</v>
      </c>
      <c r="AE373" s="38">
        <v>20</v>
      </c>
      <c r="AF373" s="111">
        <v>690</v>
      </c>
      <c r="AG373" s="110">
        <v>210000</v>
      </c>
      <c r="AH373" s="94"/>
      <c r="AJ373" s="97"/>
      <c r="AL373" s="39"/>
      <c r="AM373" s="38">
        <v>0.93068389266671314</v>
      </c>
      <c r="AP373" s="39"/>
      <c r="AQ373" s="77">
        <v>0.53086572074995109</v>
      </c>
      <c r="AR373" s="94"/>
      <c r="AT373" s="97"/>
      <c r="BB373" s="79"/>
      <c r="BC373" s="94"/>
      <c r="BD373" s="94"/>
      <c r="BE373" s="97"/>
      <c r="BG373" s="40"/>
      <c r="BH373" s="94"/>
      <c r="BI373" s="94"/>
      <c r="BJ373" s="94"/>
      <c r="BK373" s="40"/>
      <c r="BL373" s="73"/>
      <c r="BM373" s="94"/>
      <c r="BO373" s="97"/>
      <c r="BQ373" s="40"/>
      <c r="BR373" s="94"/>
      <c r="BS373" s="94"/>
      <c r="BT373" s="94"/>
      <c r="BU373" s="40"/>
      <c r="BV373" s="82"/>
      <c r="BW373" s="94"/>
      <c r="BX373" s="48"/>
      <c r="BY373" s="97"/>
      <c r="BZ373" s="48"/>
      <c r="CA373" s="40"/>
      <c r="CB373" s="94"/>
      <c r="CC373" s="94"/>
      <c r="CD373" s="94"/>
      <c r="CE373" s="40"/>
      <c r="CF373" s="73"/>
      <c r="CG373" s="41"/>
      <c r="CH373" s="41"/>
      <c r="CI373" s="41"/>
      <c r="CJ373" s="41"/>
      <c r="CK373" s="41"/>
      <c r="CL373" s="68"/>
      <c r="CM373" s="41"/>
      <c r="CN373" s="41"/>
      <c r="CO373" s="39"/>
      <c r="CP373" s="78"/>
      <c r="CS373" s="96"/>
      <c r="CV373" s="118">
        <f t="shared" si="153"/>
        <v>1.7272727272727273</v>
      </c>
      <c r="CW373" s="118">
        <f t="shared" si="154"/>
        <v>0.6524575902566333</v>
      </c>
      <c r="DE373" s="125">
        <f t="shared" si="155"/>
        <v>0</v>
      </c>
    </row>
    <row r="374" spans="1:109" s="38" customFormat="1" x14ac:dyDescent="0.25">
      <c r="A374" s="38">
        <v>371</v>
      </c>
      <c r="B374" s="38" t="s">
        <v>424</v>
      </c>
      <c r="E374" s="38" t="s">
        <v>424</v>
      </c>
      <c r="F374" s="120" t="s">
        <v>171</v>
      </c>
      <c r="G374" s="38" t="s">
        <v>181</v>
      </c>
      <c r="H374" s="38">
        <v>300</v>
      </c>
      <c r="I374" s="38">
        <v>300</v>
      </c>
      <c r="J374" s="38">
        <v>300</v>
      </c>
      <c r="K374" s="38">
        <v>10.829999999999998</v>
      </c>
      <c r="L374" s="38">
        <v>10.829999999999998</v>
      </c>
      <c r="M374" s="38">
        <v>6.27</v>
      </c>
      <c r="N374" s="38">
        <v>0</v>
      </c>
      <c r="O374" s="38">
        <v>0</v>
      </c>
      <c r="P374" s="111">
        <v>5492.3529219136317</v>
      </c>
      <c r="Q374" s="39">
        <f t="shared" si="152"/>
        <v>4</v>
      </c>
      <c r="R374" s="40">
        <f t="shared" si="150"/>
        <v>1</v>
      </c>
      <c r="S374" s="40">
        <f t="shared" si="151"/>
        <v>1</v>
      </c>
      <c r="T374" s="120" t="s">
        <v>208</v>
      </c>
      <c r="AE374" s="38">
        <v>20</v>
      </c>
      <c r="AF374" s="111">
        <v>690</v>
      </c>
      <c r="AG374" s="110">
        <v>210000</v>
      </c>
      <c r="AH374" s="94"/>
      <c r="AJ374" s="97"/>
      <c r="AL374" s="39"/>
      <c r="AM374" s="38">
        <v>0.7507792491355576</v>
      </c>
      <c r="AP374" s="39"/>
      <c r="AQ374" s="77">
        <v>0.76554724400412177</v>
      </c>
      <c r="AR374" s="94"/>
      <c r="AT374" s="97"/>
      <c r="BB374" s="79"/>
      <c r="BC374" s="94"/>
      <c r="BD374" s="94"/>
      <c r="BE374" s="97"/>
      <c r="BG374" s="40"/>
      <c r="BH374" s="94"/>
      <c r="BI374" s="94"/>
      <c r="BJ374" s="94"/>
      <c r="BK374" s="40"/>
      <c r="BL374" s="73"/>
      <c r="BM374" s="94"/>
      <c r="BO374" s="97"/>
      <c r="BQ374" s="40"/>
      <c r="BR374" s="94"/>
      <c r="BS374" s="94"/>
      <c r="BT374" s="94"/>
      <c r="BU374" s="40"/>
      <c r="BV374" s="82"/>
      <c r="BW374" s="94"/>
      <c r="BX374" s="48"/>
      <c r="BY374" s="97"/>
      <c r="BZ374" s="48"/>
      <c r="CA374" s="40"/>
      <c r="CB374" s="94"/>
      <c r="CC374" s="94"/>
      <c r="CD374" s="94"/>
      <c r="CE374" s="40"/>
      <c r="CF374" s="73"/>
      <c r="CG374" s="41"/>
      <c r="CH374" s="41"/>
      <c r="CI374" s="41"/>
      <c r="CJ374" s="41"/>
      <c r="CK374" s="41"/>
      <c r="CL374" s="68"/>
      <c r="CM374" s="41"/>
      <c r="CN374" s="41"/>
      <c r="CO374" s="39"/>
      <c r="CP374" s="78"/>
      <c r="CS374" s="96"/>
      <c r="CV374" s="118">
        <f t="shared" si="153"/>
        <v>1.7272727272727273</v>
      </c>
      <c r="CW374" s="118">
        <f t="shared" si="154"/>
        <v>0.6524575902566333</v>
      </c>
      <c r="DE374" s="125">
        <f t="shared" si="155"/>
        <v>0</v>
      </c>
    </row>
    <row r="375" spans="1:109" s="38" customFormat="1" x14ac:dyDescent="0.25">
      <c r="A375" s="38">
        <v>372</v>
      </c>
      <c r="B375" s="38" t="s">
        <v>425</v>
      </c>
      <c r="E375" s="38" t="s">
        <v>425</v>
      </c>
      <c r="F375" s="120" t="s">
        <v>171</v>
      </c>
      <c r="G375" s="38" t="s">
        <v>181</v>
      </c>
      <c r="H375" s="38">
        <v>300</v>
      </c>
      <c r="I375" s="38">
        <v>300</v>
      </c>
      <c r="J375" s="38">
        <v>300</v>
      </c>
      <c r="K375" s="38">
        <v>10.829999999999998</v>
      </c>
      <c r="L375" s="38">
        <v>10.829999999999998</v>
      </c>
      <c r="M375" s="38">
        <v>6.27</v>
      </c>
      <c r="N375" s="38">
        <v>0</v>
      </c>
      <c r="O375" s="38">
        <v>0</v>
      </c>
      <c r="P375" s="111">
        <v>7323.137229218175</v>
      </c>
      <c r="Q375" s="39">
        <f t="shared" si="152"/>
        <v>4</v>
      </c>
      <c r="R375" s="40">
        <f t="shared" si="150"/>
        <v>1</v>
      </c>
      <c r="S375" s="40">
        <f t="shared" si="151"/>
        <v>1</v>
      </c>
      <c r="T375" s="120" t="s">
        <v>208</v>
      </c>
      <c r="AE375" s="38">
        <v>20</v>
      </c>
      <c r="AF375" s="111">
        <v>690</v>
      </c>
      <c r="AG375" s="110">
        <v>210000</v>
      </c>
      <c r="AH375" s="94"/>
      <c r="AJ375" s="97"/>
      <c r="AL375" s="39"/>
      <c r="AM375" s="38">
        <v>0.67020198560808453</v>
      </c>
      <c r="AP375" s="39"/>
      <c r="AQ375" s="77">
        <v>1.0059854218904005</v>
      </c>
      <c r="AR375" s="94"/>
      <c r="AT375" s="97"/>
      <c r="BB375" s="79"/>
      <c r="BC375" s="94"/>
      <c r="BD375" s="94"/>
      <c r="BE375" s="97"/>
      <c r="BG375" s="40"/>
      <c r="BH375" s="94"/>
      <c r="BI375" s="94"/>
      <c r="BJ375" s="94"/>
      <c r="BK375" s="40"/>
      <c r="BL375" s="73"/>
      <c r="BM375" s="94"/>
      <c r="BO375" s="97"/>
      <c r="BQ375" s="40"/>
      <c r="BR375" s="94"/>
      <c r="BS375" s="94"/>
      <c r="BT375" s="94"/>
      <c r="BU375" s="40"/>
      <c r="BV375" s="82"/>
      <c r="BW375" s="94"/>
      <c r="BX375" s="48"/>
      <c r="BY375" s="97"/>
      <c r="BZ375" s="48"/>
      <c r="CA375" s="40"/>
      <c r="CB375" s="94"/>
      <c r="CC375" s="94"/>
      <c r="CD375" s="94"/>
      <c r="CE375" s="40"/>
      <c r="CF375" s="73"/>
      <c r="CG375" s="41"/>
      <c r="CH375" s="41"/>
      <c r="CI375" s="41"/>
      <c r="CJ375" s="41"/>
      <c r="CK375" s="41"/>
      <c r="CL375" s="68"/>
      <c r="CM375" s="41"/>
      <c r="CN375" s="41"/>
      <c r="CO375" s="39"/>
      <c r="CP375" s="78"/>
      <c r="CS375" s="96"/>
      <c r="CV375" s="118">
        <f t="shared" si="153"/>
        <v>1.7272727272727273</v>
      </c>
      <c r="CW375" s="118">
        <f t="shared" si="154"/>
        <v>0.6524575902566333</v>
      </c>
      <c r="DE375" s="125">
        <f t="shared" si="155"/>
        <v>0</v>
      </c>
    </row>
    <row r="376" spans="1:109" s="38" customFormat="1" x14ac:dyDescent="0.25">
      <c r="A376" s="38">
        <v>373</v>
      </c>
      <c r="B376" s="38" t="s">
        <v>426</v>
      </c>
      <c r="E376" s="38" t="s">
        <v>426</v>
      </c>
      <c r="F376" s="120" t="s">
        <v>171</v>
      </c>
      <c r="G376" s="38" t="s">
        <v>181</v>
      </c>
      <c r="H376" s="38">
        <v>300</v>
      </c>
      <c r="I376" s="38">
        <v>300</v>
      </c>
      <c r="J376" s="38">
        <v>300</v>
      </c>
      <c r="K376" s="38">
        <v>10.829999999999998</v>
      </c>
      <c r="L376" s="38">
        <v>10.829999999999998</v>
      </c>
      <c r="M376" s="38">
        <v>6.27</v>
      </c>
      <c r="N376" s="38">
        <v>0</v>
      </c>
      <c r="O376" s="38">
        <v>0</v>
      </c>
      <c r="P376" s="111">
        <v>9739.7725148601749</v>
      </c>
      <c r="Q376" s="39">
        <f t="shared" si="152"/>
        <v>4</v>
      </c>
      <c r="R376" s="40">
        <f t="shared" si="150"/>
        <v>1</v>
      </c>
      <c r="S376" s="40">
        <f t="shared" si="151"/>
        <v>1</v>
      </c>
      <c r="T376" s="120" t="s">
        <v>208</v>
      </c>
      <c r="AE376" s="38">
        <v>20</v>
      </c>
      <c r="AF376" s="111">
        <v>690</v>
      </c>
      <c r="AG376" s="110">
        <v>210000</v>
      </c>
      <c r="AH376" s="94"/>
      <c r="AJ376" s="97"/>
      <c r="AL376" s="39"/>
      <c r="AM376" s="38">
        <v>0.49490450382919027</v>
      </c>
      <c r="AP376" s="39"/>
      <c r="AQ376" s="77">
        <v>1.3267651915874281</v>
      </c>
      <c r="AR376" s="94"/>
      <c r="AT376" s="97"/>
      <c r="BB376" s="79"/>
      <c r="BC376" s="94"/>
      <c r="BD376" s="94"/>
      <c r="BE376" s="97"/>
      <c r="BG376" s="40"/>
      <c r="BH376" s="94"/>
      <c r="BI376" s="94"/>
      <c r="BJ376" s="94"/>
      <c r="BK376" s="40"/>
      <c r="BL376" s="73"/>
      <c r="BM376" s="94"/>
      <c r="BO376" s="97"/>
      <c r="BQ376" s="40"/>
      <c r="BR376" s="94"/>
      <c r="BS376" s="94"/>
      <c r="BT376" s="94"/>
      <c r="BU376" s="40"/>
      <c r="BV376" s="82"/>
      <c r="BW376" s="94"/>
      <c r="BX376" s="48"/>
      <c r="BY376" s="97"/>
      <c r="BZ376" s="48"/>
      <c r="CA376" s="40"/>
      <c r="CB376" s="94"/>
      <c r="CC376" s="94"/>
      <c r="CD376" s="94"/>
      <c r="CE376" s="40"/>
      <c r="CF376" s="73"/>
      <c r="CG376" s="41"/>
      <c r="CH376" s="41"/>
      <c r="CI376" s="41"/>
      <c r="CJ376" s="41"/>
      <c r="CK376" s="41"/>
      <c r="CL376" s="68"/>
      <c r="CM376" s="41"/>
      <c r="CN376" s="41"/>
      <c r="CO376" s="39"/>
      <c r="CP376" s="78"/>
      <c r="CS376" s="96"/>
      <c r="CV376" s="118">
        <f t="shared" si="153"/>
        <v>1.7272727272727273</v>
      </c>
      <c r="CW376" s="118">
        <f t="shared" si="154"/>
        <v>0.6524575902566333</v>
      </c>
      <c r="DE376" s="125">
        <f t="shared" si="155"/>
        <v>0</v>
      </c>
    </row>
    <row r="377" spans="1:109" s="38" customFormat="1" x14ac:dyDescent="0.25">
      <c r="A377" s="38">
        <v>374</v>
      </c>
      <c r="B377" s="38" t="s">
        <v>427</v>
      </c>
      <c r="E377" s="38" t="s">
        <v>427</v>
      </c>
      <c r="F377" s="120" t="s">
        <v>171</v>
      </c>
      <c r="G377" s="38" t="s">
        <v>181</v>
      </c>
      <c r="H377" s="38">
        <v>300</v>
      </c>
      <c r="I377" s="38">
        <v>300</v>
      </c>
      <c r="J377" s="38">
        <v>300</v>
      </c>
      <c r="K377" s="38">
        <v>10.829999999999998</v>
      </c>
      <c r="L377" s="38">
        <v>10.829999999999998</v>
      </c>
      <c r="M377" s="38">
        <v>6.27</v>
      </c>
      <c r="N377" s="38">
        <v>0</v>
      </c>
      <c r="O377" s="38">
        <v>0</v>
      </c>
      <c r="P377" s="111">
        <v>12229.639172794352</v>
      </c>
      <c r="Q377" s="39">
        <f t="shared" si="152"/>
        <v>4</v>
      </c>
      <c r="R377" s="40">
        <f t="shared" si="150"/>
        <v>1</v>
      </c>
      <c r="S377" s="40">
        <f t="shared" si="151"/>
        <v>1</v>
      </c>
      <c r="T377" s="120" t="s">
        <v>208</v>
      </c>
      <c r="AE377" s="38">
        <v>20</v>
      </c>
      <c r="AF377" s="111">
        <v>690</v>
      </c>
      <c r="AG377" s="110">
        <v>210000</v>
      </c>
      <c r="AH377" s="94"/>
      <c r="AJ377" s="97"/>
      <c r="AL377" s="39"/>
      <c r="AM377" s="38">
        <v>0.33202298999617147</v>
      </c>
      <c r="AP377" s="39"/>
      <c r="AQ377" s="77">
        <v>1.6592687323600319</v>
      </c>
      <c r="AR377" s="94"/>
      <c r="AT377" s="97"/>
      <c r="BB377" s="79"/>
      <c r="BC377" s="94"/>
      <c r="BD377" s="94"/>
      <c r="BE377" s="97"/>
      <c r="BG377" s="40"/>
      <c r="BH377" s="94"/>
      <c r="BI377" s="94"/>
      <c r="BJ377" s="94"/>
      <c r="BK377" s="40"/>
      <c r="BL377" s="73"/>
      <c r="BM377" s="94"/>
      <c r="BO377" s="97"/>
      <c r="BQ377" s="40"/>
      <c r="BR377" s="94"/>
      <c r="BS377" s="94"/>
      <c r="BT377" s="94"/>
      <c r="BU377" s="40"/>
      <c r="BV377" s="82"/>
      <c r="BW377" s="94"/>
      <c r="BX377" s="48"/>
      <c r="BY377" s="97"/>
      <c r="BZ377" s="48"/>
      <c r="CA377" s="40"/>
      <c r="CB377" s="94"/>
      <c r="CC377" s="94"/>
      <c r="CD377" s="94"/>
      <c r="CE377" s="40"/>
      <c r="CF377" s="73"/>
      <c r="CG377" s="41"/>
      <c r="CH377" s="41"/>
      <c r="CI377" s="41"/>
      <c r="CJ377" s="41"/>
      <c r="CK377" s="41"/>
      <c r="CL377" s="68"/>
      <c r="CM377" s="41"/>
      <c r="CN377" s="41"/>
      <c r="CO377" s="39"/>
      <c r="CP377" s="78"/>
      <c r="CS377" s="96"/>
      <c r="CV377" s="118">
        <f t="shared" si="153"/>
        <v>1.7272727272727273</v>
      </c>
      <c r="CW377" s="118">
        <f t="shared" si="154"/>
        <v>0.6524575902566333</v>
      </c>
      <c r="DE377" s="125">
        <f t="shared" si="155"/>
        <v>0</v>
      </c>
    </row>
    <row r="378" spans="1:109" s="38" customFormat="1" x14ac:dyDescent="0.25">
      <c r="A378" s="38">
        <v>375</v>
      </c>
      <c r="B378" s="38" t="s">
        <v>428</v>
      </c>
      <c r="E378" s="38" t="s">
        <v>428</v>
      </c>
      <c r="F378" s="120" t="s">
        <v>171</v>
      </c>
      <c r="G378" s="38" t="s">
        <v>181</v>
      </c>
      <c r="H378" s="38">
        <v>300</v>
      </c>
      <c r="I378" s="38">
        <v>300</v>
      </c>
      <c r="J378" s="38">
        <v>300</v>
      </c>
      <c r="K378" s="38">
        <v>10.829999999999998</v>
      </c>
      <c r="L378" s="38">
        <v>10.829999999999998</v>
      </c>
      <c r="M378" s="38">
        <v>6.27</v>
      </c>
      <c r="N378" s="38">
        <v>0</v>
      </c>
      <c r="O378" s="38">
        <v>0</v>
      </c>
      <c r="P378" s="111">
        <v>14646.27445843635</v>
      </c>
      <c r="Q378" s="39">
        <f t="shared" si="152"/>
        <v>4</v>
      </c>
      <c r="R378" s="40">
        <f t="shared" si="150"/>
        <v>1</v>
      </c>
      <c r="S378" s="40">
        <f t="shared" si="151"/>
        <v>1</v>
      </c>
      <c r="T378" s="120" t="s">
        <v>208</v>
      </c>
      <c r="AE378" s="38">
        <v>20</v>
      </c>
      <c r="AF378" s="111">
        <v>690</v>
      </c>
      <c r="AG378" s="110">
        <v>210000</v>
      </c>
      <c r="AH378" s="94"/>
      <c r="AJ378" s="97"/>
      <c r="AL378" s="39"/>
      <c r="AM378" s="38">
        <v>0.22903001606757334</v>
      </c>
      <c r="AP378" s="39"/>
      <c r="AQ378" s="77">
        <v>1.9828733312224964</v>
      </c>
      <c r="AR378" s="94"/>
      <c r="AT378" s="97"/>
      <c r="BB378" s="79"/>
      <c r="BC378" s="94"/>
      <c r="BD378" s="94"/>
      <c r="BE378" s="97"/>
      <c r="BG378" s="40"/>
      <c r="BH378" s="94"/>
      <c r="BI378" s="94"/>
      <c r="BJ378" s="94"/>
      <c r="BK378" s="40"/>
      <c r="BL378" s="73"/>
      <c r="BM378" s="94"/>
      <c r="BO378" s="97"/>
      <c r="BQ378" s="40"/>
      <c r="BR378" s="94"/>
      <c r="BS378" s="94"/>
      <c r="BT378" s="94"/>
      <c r="BU378" s="40"/>
      <c r="BV378" s="82"/>
      <c r="BW378" s="94"/>
      <c r="BX378" s="48"/>
      <c r="BY378" s="97"/>
      <c r="BZ378" s="48"/>
      <c r="CA378" s="40"/>
      <c r="CB378" s="94"/>
      <c r="CC378" s="94"/>
      <c r="CD378" s="94"/>
      <c r="CE378" s="40"/>
      <c r="CF378" s="73"/>
      <c r="CG378" s="41"/>
      <c r="CH378" s="41"/>
      <c r="CI378" s="41"/>
      <c r="CJ378" s="41"/>
      <c r="CK378" s="41"/>
      <c r="CL378" s="68"/>
      <c r="CM378" s="41"/>
      <c r="CN378" s="41"/>
      <c r="CO378" s="39"/>
      <c r="CP378" s="78"/>
      <c r="CS378" s="96"/>
      <c r="CV378" s="118">
        <f t="shared" si="153"/>
        <v>1.7272727272727273</v>
      </c>
      <c r="CW378" s="118">
        <f t="shared" si="154"/>
        <v>0.6524575902566333</v>
      </c>
      <c r="DE378" s="125">
        <f t="shared" si="155"/>
        <v>0</v>
      </c>
    </row>
    <row r="379" spans="1:109" s="38" customFormat="1" x14ac:dyDescent="0.25">
      <c r="A379" s="38">
        <v>376</v>
      </c>
      <c r="B379" s="38" t="s">
        <v>429</v>
      </c>
      <c r="E379" s="38" t="s">
        <v>429</v>
      </c>
      <c r="F379" s="120" t="s">
        <v>171</v>
      </c>
      <c r="G379" s="38" t="s">
        <v>181</v>
      </c>
      <c r="H379" s="38">
        <v>300</v>
      </c>
      <c r="I379" s="38">
        <v>300</v>
      </c>
      <c r="J379" s="38">
        <v>300</v>
      </c>
      <c r="K379" s="38">
        <v>10.829999999999998</v>
      </c>
      <c r="L379" s="38">
        <v>10.829999999999998</v>
      </c>
      <c r="M379" s="38">
        <v>6.27</v>
      </c>
      <c r="N379" s="38">
        <v>0</v>
      </c>
      <c r="O379" s="38">
        <v>0</v>
      </c>
      <c r="P379" s="111">
        <v>18307.843073045438</v>
      </c>
      <c r="Q379" s="39">
        <f t="shared" si="152"/>
        <v>4</v>
      </c>
      <c r="R379" s="40">
        <f t="shared" si="150"/>
        <v>1</v>
      </c>
      <c r="S379" s="40">
        <f t="shared" si="151"/>
        <v>1</v>
      </c>
      <c r="T379" s="120" t="s">
        <v>208</v>
      </c>
      <c r="AE379" s="38">
        <v>20</v>
      </c>
      <c r="AF379" s="111">
        <v>690</v>
      </c>
      <c r="AG379" s="110">
        <v>210000</v>
      </c>
      <c r="AH379" s="94"/>
      <c r="AJ379" s="97"/>
      <c r="AL379" s="39"/>
      <c r="AM379" s="38">
        <v>0.14485987727914137</v>
      </c>
      <c r="AP379" s="39"/>
      <c r="AQ379" s="77">
        <v>2.474205189353448</v>
      </c>
      <c r="AR379" s="94"/>
      <c r="AT379" s="97"/>
      <c r="BB379" s="79"/>
      <c r="BC379" s="94"/>
      <c r="BD379" s="94"/>
      <c r="BE379" s="97"/>
      <c r="BG379" s="40"/>
      <c r="BH379" s="94"/>
      <c r="BI379" s="94"/>
      <c r="BJ379" s="94"/>
      <c r="BK379" s="40"/>
      <c r="BL379" s="73"/>
      <c r="BM379" s="94"/>
      <c r="BO379" s="97"/>
      <c r="BQ379" s="40"/>
      <c r="BR379" s="94"/>
      <c r="BS379" s="94"/>
      <c r="BT379" s="94"/>
      <c r="BU379" s="40"/>
      <c r="BV379" s="82"/>
      <c r="BW379" s="94"/>
      <c r="BX379" s="48"/>
      <c r="BY379" s="97"/>
      <c r="BZ379" s="48"/>
      <c r="CA379" s="40"/>
      <c r="CB379" s="94"/>
      <c r="CC379" s="94"/>
      <c r="CD379" s="94"/>
      <c r="CE379" s="40"/>
      <c r="CF379" s="73"/>
      <c r="CG379" s="41"/>
      <c r="CH379" s="41"/>
      <c r="CI379" s="41"/>
      <c r="CJ379" s="41"/>
      <c r="CK379" s="41"/>
      <c r="CL379" s="68"/>
      <c r="CM379" s="41"/>
      <c r="CN379" s="41"/>
      <c r="CO379" s="39"/>
      <c r="CP379" s="78"/>
      <c r="CS379" s="96"/>
      <c r="CV379" s="118">
        <f t="shared" si="153"/>
        <v>1.7272727272727273</v>
      </c>
      <c r="CW379" s="118">
        <f t="shared" si="154"/>
        <v>0.6524575902566333</v>
      </c>
      <c r="DE379" s="125">
        <f t="shared" si="155"/>
        <v>0</v>
      </c>
    </row>
    <row r="380" spans="1:109" s="38" customFormat="1" x14ac:dyDescent="0.25">
      <c r="A380" s="38">
        <v>377</v>
      </c>
      <c r="B380" s="38" t="s">
        <v>430</v>
      </c>
      <c r="E380" s="38" t="s">
        <v>430</v>
      </c>
      <c r="F380" s="120" t="s">
        <v>171</v>
      </c>
      <c r="G380" s="38" t="s">
        <v>181</v>
      </c>
      <c r="H380" s="38">
        <v>300</v>
      </c>
      <c r="I380" s="38">
        <v>300</v>
      </c>
      <c r="J380" s="38">
        <v>300</v>
      </c>
      <c r="K380" s="38">
        <v>7.9799999999999995</v>
      </c>
      <c r="L380" s="38">
        <v>7.9799999999999995</v>
      </c>
      <c r="M380" s="38">
        <v>4.62</v>
      </c>
      <c r="N380" s="38">
        <v>0</v>
      </c>
      <c r="O380" s="38">
        <v>0</v>
      </c>
      <c r="P380" s="111">
        <v>2217.1383325206516</v>
      </c>
      <c r="Q380" s="39">
        <f t="shared" si="152"/>
        <v>4</v>
      </c>
      <c r="R380" s="40">
        <f t="shared" si="150"/>
        <v>1</v>
      </c>
      <c r="S380" s="40">
        <f t="shared" si="151"/>
        <v>1</v>
      </c>
      <c r="T380" s="120" t="s">
        <v>208</v>
      </c>
      <c r="AE380" s="38">
        <v>20</v>
      </c>
      <c r="AF380" s="111">
        <v>690</v>
      </c>
      <c r="AG380" s="110">
        <v>210000</v>
      </c>
      <c r="AH380" s="94"/>
      <c r="AJ380" s="97"/>
      <c r="AL380" s="39"/>
      <c r="AM380" s="38">
        <v>1.0863622977710303</v>
      </c>
      <c r="AP380" s="39"/>
      <c r="AQ380" s="77">
        <v>0.35344936925187298</v>
      </c>
      <c r="AR380" s="94"/>
      <c r="AT380" s="97"/>
      <c r="BB380" s="79"/>
      <c r="BC380" s="94"/>
      <c r="BD380" s="94"/>
      <c r="BE380" s="97"/>
      <c r="BG380" s="40"/>
      <c r="BH380" s="94"/>
      <c r="BI380" s="94"/>
      <c r="BJ380" s="94"/>
      <c r="BK380" s="40"/>
      <c r="BL380" s="73"/>
      <c r="BM380" s="94"/>
      <c r="BO380" s="97"/>
      <c r="BQ380" s="40"/>
      <c r="BR380" s="94"/>
      <c r="BS380" s="94"/>
      <c r="BT380" s="94"/>
      <c r="BU380" s="40"/>
      <c r="BV380" s="82"/>
      <c r="BW380" s="94"/>
      <c r="BX380" s="48"/>
      <c r="BY380" s="97"/>
      <c r="BZ380" s="48"/>
      <c r="CA380" s="40"/>
      <c r="CB380" s="94"/>
      <c r="CC380" s="94"/>
      <c r="CD380" s="94"/>
      <c r="CE380" s="40"/>
      <c r="CF380" s="73"/>
      <c r="CG380" s="41"/>
      <c r="CH380" s="41"/>
      <c r="CI380" s="41"/>
      <c r="CJ380" s="41"/>
      <c r="CK380" s="41"/>
      <c r="CL380" s="68"/>
      <c r="CM380" s="41"/>
      <c r="CN380" s="41"/>
      <c r="CO380" s="39"/>
      <c r="CP380" s="78"/>
      <c r="CS380" s="96"/>
      <c r="CV380" s="118">
        <f t="shared" si="153"/>
        <v>1.7272727272727273</v>
      </c>
      <c r="CW380" s="118">
        <f t="shared" si="154"/>
        <v>0.88547815820543085</v>
      </c>
      <c r="DE380" s="125">
        <f t="shared" si="155"/>
        <v>0</v>
      </c>
    </row>
    <row r="381" spans="1:109" s="38" customFormat="1" x14ac:dyDescent="0.25">
      <c r="A381" s="38">
        <v>378</v>
      </c>
      <c r="B381" s="38" t="s">
        <v>431</v>
      </c>
      <c r="E381" s="38" t="s">
        <v>431</v>
      </c>
      <c r="F381" s="120" t="s">
        <v>171</v>
      </c>
      <c r="G381" s="38" t="s">
        <v>181</v>
      </c>
      <c r="H381" s="38">
        <v>300</v>
      </c>
      <c r="I381" s="38">
        <v>300</v>
      </c>
      <c r="J381" s="38">
        <v>300</v>
      </c>
      <c r="K381" s="38">
        <v>7.9799999999999995</v>
      </c>
      <c r="L381" s="38">
        <v>7.9799999999999995</v>
      </c>
      <c r="M381" s="38">
        <v>4.62</v>
      </c>
      <c r="N381" s="38">
        <v>0</v>
      </c>
      <c r="O381" s="38">
        <v>0</v>
      </c>
      <c r="P381" s="111">
        <v>3695.2305542010859</v>
      </c>
      <c r="Q381" s="39">
        <f t="shared" si="152"/>
        <v>4</v>
      </c>
      <c r="R381" s="40">
        <f t="shared" si="150"/>
        <v>1</v>
      </c>
      <c r="S381" s="40">
        <f t="shared" si="151"/>
        <v>1</v>
      </c>
      <c r="T381" s="120" t="s">
        <v>208</v>
      </c>
      <c r="AE381" s="38">
        <v>20</v>
      </c>
      <c r="AF381" s="111">
        <v>690</v>
      </c>
      <c r="AG381" s="110">
        <v>210000</v>
      </c>
      <c r="AH381" s="94"/>
      <c r="AJ381" s="97"/>
      <c r="AL381" s="39"/>
      <c r="AM381" s="38">
        <v>0.94217581448819943</v>
      </c>
      <c r="AP381" s="39"/>
      <c r="AQ381" s="77">
        <v>0.52925691993582002</v>
      </c>
      <c r="AR381" s="94"/>
      <c r="AT381" s="97"/>
      <c r="BB381" s="79"/>
      <c r="BC381" s="94"/>
      <c r="BD381" s="94"/>
      <c r="BE381" s="97"/>
      <c r="BG381" s="40"/>
      <c r="BH381" s="94"/>
      <c r="BI381" s="94"/>
      <c r="BJ381" s="94"/>
      <c r="BK381" s="40"/>
      <c r="BL381" s="73"/>
      <c r="BM381" s="94"/>
      <c r="BO381" s="97"/>
      <c r="BQ381" s="40"/>
      <c r="BR381" s="94"/>
      <c r="BS381" s="94"/>
      <c r="BT381" s="94"/>
      <c r="BU381" s="40"/>
      <c r="BV381" s="82"/>
      <c r="BW381" s="94"/>
      <c r="BX381" s="48"/>
      <c r="BY381" s="97"/>
      <c r="BZ381" s="48"/>
      <c r="CA381" s="40"/>
      <c r="CB381" s="94"/>
      <c r="CC381" s="94"/>
      <c r="CD381" s="94"/>
      <c r="CE381" s="40"/>
      <c r="CF381" s="73"/>
      <c r="CG381" s="41"/>
      <c r="CH381" s="41"/>
      <c r="CI381" s="41"/>
      <c r="CJ381" s="41"/>
      <c r="CK381" s="41"/>
      <c r="CL381" s="68"/>
      <c r="CM381" s="41"/>
      <c r="CN381" s="41"/>
      <c r="CO381" s="39"/>
      <c r="CP381" s="78"/>
      <c r="CS381" s="96"/>
      <c r="CV381" s="118">
        <f t="shared" si="153"/>
        <v>1.7272727272727273</v>
      </c>
      <c r="CW381" s="118">
        <f t="shared" si="154"/>
        <v>0.88547815820543085</v>
      </c>
      <c r="DE381" s="125">
        <f t="shared" si="155"/>
        <v>0</v>
      </c>
    </row>
    <row r="382" spans="1:109" s="38" customFormat="1" x14ac:dyDescent="0.25">
      <c r="A382" s="38">
        <v>379</v>
      </c>
      <c r="B382" s="38" t="s">
        <v>432</v>
      </c>
      <c r="E382" s="38" t="s">
        <v>432</v>
      </c>
      <c r="F382" s="120" t="s">
        <v>171</v>
      </c>
      <c r="G382" s="38" t="s">
        <v>181</v>
      </c>
      <c r="H382" s="38">
        <v>300</v>
      </c>
      <c r="I382" s="38">
        <v>300</v>
      </c>
      <c r="J382" s="38">
        <v>300</v>
      </c>
      <c r="K382" s="38">
        <v>7.9799999999999995</v>
      </c>
      <c r="L382" s="38">
        <v>7.9799999999999995</v>
      </c>
      <c r="M382" s="38">
        <v>4.62</v>
      </c>
      <c r="N382" s="38">
        <v>0</v>
      </c>
      <c r="O382" s="38">
        <v>0</v>
      </c>
      <c r="P382" s="111">
        <v>5542.845831301629</v>
      </c>
      <c r="Q382" s="39">
        <f t="shared" si="152"/>
        <v>4</v>
      </c>
      <c r="R382" s="40">
        <f t="shared" si="150"/>
        <v>1</v>
      </c>
      <c r="S382" s="40">
        <f t="shared" si="151"/>
        <v>1</v>
      </c>
      <c r="T382" s="120" t="s">
        <v>208</v>
      </c>
      <c r="AE382" s="38">
        <v>20</v>
      </c>
      <c r="AF382" s="111">
        <v>690</v>
      </c>
      <c r="AG382" s="110">
        <v>210000</v>
      </c>
      <c r="AH382" s="94"/>
      <c r="AJ382" s="97"/>
      <c r="AL382" s="39"/>
      <c r="AM382" s="38">
        <v>0.75966097877496497</v>
      </c>
      <c r="AP382" s="39"/>
      <c r="AQ382" s="77">
        <v>0.76326891115238427</v>
      </c>
      <c r="AR382" s="94"/>
      <c r="AT382" s="97"/>
      <c r="BB382" s="79"/>
      <c r="BC382" s="94"/>
      <c r="BD382" s="94"/>
      <c r="BE382" s="97"/>
      <c r="BG382" s="40"/>
      <c r="BH382" s="94"/>
      <c r="BI382" s="94"/>
      <c r="BJ382" s="94"/>
      <c r="BK382" s="40"/>
      <c r="BL382" s="73"/>
      <c r="BM382" s="94"/>
      <c r="BO382" s="97"/>
      <c r="BQ382" s="40"/>
      <c r="BR382" s="94"/>
      <c r="BS382" s="94"/>
      <c r="BT382" s="94"/>
      <c r="BU382" s="40"/>
      <c r="BV382" s="82"/>
      <c r="BW382" s="94"/>
      <c r="BX382" s="48"/>
      <c r="BY382" s="97"/>
      <c r="BZ382" s="48"/>
      <c r="CA382" s="40"/>
      <c r="CB382" s="94"/>
      <c r="CC382" s="94"/>
      <c r="CD382" s="94"/>
      <c r="CE382" s="40"/>
      <c r="CF382" s="73"/>
      <c r="CG382" s="41"/>
      <c r="CH382" s="41"/>
      <c r="CI382" s="41"/>
      <c r="CJ382" s="41"/>
      <c r="CK382" s="41"/>
      <c r="CL382" s="68"/>
      <c r="CM382" s="41"/>
      <c r="CN382" s="41"/>
      <c r="CO382" s="39"/>
      <c r="CP382" s="78"/>
      <c r="CS382" s="96"/>
      <c r="CV382" s="118">
        <f t="shared" si="153"/>
        <v>1.7272727272727273</v>
      </c>
      <c r="CW382" s="118">
        <f t="shared" si="154"/>
        <v>0.88547815820543085</v>
      </c>
      <c r="DE382" s="125">
        <f t="shared" si="155"/>
        <v>0</v>
      </c>
    </row>
    <row r="383" spans="1:109" s="38" customFormat="1" x14ac:dyDescent="0.25">
      <c r="A383" s="38">
        <v>380</v>
      </c>
      <c r="B383" s="38" t="s">
        <v>433</v>
      </c>
      <c r="E383" s="38" t="s">
        <v>433</v>
      </c>
      <c r="F383" s="120" t="s">
        <v>171</v>
      </c>
      <c r="G383" s="38" t="s">
        <v>181</v>
      </c>
      <c r="H383" s="38">
        <v>300</v>
      </c>
      <c r="I383" s="38">
        <v>300</v>
      </c>
      <c r="J383" s="38">
        <v>300</v>
      </c>
      <c r="K383" s="38">
        <v>7.9799999999999995</v>
      </c>
      <c r="L383" s="38">
        <v>7.9799999999999995</v>
      </c>
      <c r="M383" s="38">
        <v>4.62</v>
      </c>
      <c r="N383" s="38">
        <v>0</v>
      </c>
      <c r="O383" s="38">
        <v>0</v>
      </c>
      <c r="P383" s="111">
        <v>7390.4611084021717</v>
      </c>
      <c r="Q383" s="39">
        <f t="shared" si="152"/>
        <v>4</v>
      </c>
      <c r="R383" s="40">
        <f t="shared" si="150"/>
        <v>1</v>
      </c>
      <c r="S383" s="40">
        <f t="shared" si="151"/>
        <v>1</v>
      </c>
      <c r="T383" s="120" t="s">
        <v>208</v>
      </c>
      <c r="AE383" s="38">
        <v>20</v>
      </c>
      <c r="AF383" s="111">
        <v>690</v>
      </c>
      <c r="AG383" s="110">
        <v>210000</v>
      </c>
      <c r="AH383" s="94"/>
      <c r="AJ383" s="97"/>
      <c r="AL383" s="39"/>
      <c r="AM383" s="38">
        <v>0.67594411845203284</v>
      </c>
      <c r="AP383" s="39"/>
      <c r="AQ383" s="77">
        <v>1.0030279233575812</v>
      </c>
      <c r="AR383" s="94"/>
      <c r="AT383" s="97"/>
      <c r="BB383" s="79"/>
      <c r="BC383" s="94"/>
      <c r="BD383" s="94"/>
      <c r="BE383" s="97"/>
      <c r="BG383" s="40"/>
      <c r="BH383" s="94"/>
      <c r="BI383" s="94"/>
      <c r="BJ383" s="94"/>
      <c r="BK383" s="40"/>
      <c r="BL383" s="73"/>
      <c r="BM383" s="94"/>
      <c r="BO383" s="97"/>
      <c r="BQ383" s="40"/>
      <c r="BR383" s="94"/>
      <c r="BS383" s="94"/>
      <c r="BT383" s="94"/>
      <c r="BU383" s="40"/>
      <c r="BV383" s="82"/>
      <c r="BW383" s="94"/>
      <c r="BX383" s="48"/>
      <c r="BY383" s="97"/>
      <c r="BZ383" s="48"/>
      <c r="CA383" s="40"/>
      <c r="CB383" s="94"/>
      <c r="CC383" s="94"/>
      <c r="CD383" s="94"/>
      <c r="CE383" s="40"/>
      <c r="CF383" s="73"/>
      <c r="CG383" s="41"/>
      <c r="CH383" s="41"/>
      <c r="CI383" s="41"/>
      <c r="CJ383" s="41"/>
      <c r="CK383" s="41"/>
      <c r="CL383" s="68"/>
      <c r="CM383" s="41"/>
      <c r="CN383" s="41"/>
      <c r="CO383" s="39"/>
      <c r="CP383" s="78"/>
      <c r="CS383" s="96"/>
      <c r="CV383" s="118">
        <f t="shared" si="153"/>
        <v>1.7272727272727273</v>
      </c>
      <c r="CW383" s="118">
        <f t="shared" si="154"/>
        <v>0.88547815820543085</v>
      </c>
      <c r="DE383" s="125">
        <f t="shared" si="155"/>
        <v>0</v>
      </c>
    </row>
    <row r="384" spans="1:109" s="38" customFormat="1" x14ac:dyDescent="0.25">
      <c r="A384" s="38">
        <v>381</v>
      </c>
      <c r="B384" s="38" t="s">
        <v>434</v>
      </c>
      <c r="E384" s="38" t="s">
        <v>434</v>
      </c>
      <c r="F384" s="120" t="s">
        <v>171</v>
      </c>
      <c r="G384" s="38" t="s">
        <v>181</v>
      </c>
      <c r="H384" s="38">
        <v>300</v>
      </c>
      <c r="I384" s="38">
        <v>300</v>
      </c>
      <c r="J384" s="38">
        <v>300</v>
      </c>
      <c r="K384" s="38">
        <v>7.9799999999999995</v>
      </c>
      <c r="L384" s="38">
        <v>7.9799999999999995</v>
      </c>
      <c r="M384" s="38">
        <v>4.62</v>
      </c>
      <c r="N384" s="38">
        <v>0</v>
      </c>
      <c r="O384" s="38">
        <v>0</v>
      </c>
      <c r="P384" s="111">
        <v>9829.3132741748905</v>
      </c>
      <c r="Q384" s="39">
        <f t="shared" si="152"/>
        <v>4</v>
      </c>
      <c r="R384" s="40">
        <f t="shared" si="150"/>
        <v>1</v>
      </c>
      <c r="S384" s="40">
        <f t="shared" si="151"/>
        <v>1</v>
      </c>
      <c r="T384" s="120" t="s">
        <v>208</v>
      </c>
      <c r="AE384" s="38">
        <v>20</v>
      </c>
      <c r="AF384" s="111">
        <v>690</v>
      </c>
      <c r="AG384" s="110">
        <v>210000</v>
      </c>
      <c r="AH384" s="94"/>
      <c r="AJ384" s="97"/>
      <c r="AL384" s="39"/>
      <c r="AM384" s="38">
        <v>0.49805094899171387</v>
      </c>
      <c r="AP384" s="39"/>
      <c r="AQ384" s="77">
        <v>1.3229566359060365</v>
      </c>
      <c r="AR384" s="94"/>
      <c r="AT384" s="97"/>
      <c r="BB384" s="79"/>
      <c r="BC384" s="94"/>
      <c r="BD384" s="94"/>
      <c r="BE384" s="97"/>
      <c r="BG384" s="40"/>
      <c r="BH384" s="94"/>
      <c r="BI384" s="94"/>
      <c r="BJ384" s="94"/>
      <c r="BK384" s="40"/>
      <c r="BL384" s="73"/>
      <c r="BM384" s="94"/>
      <c r="BO384" s="97"/>
      <c r="BQ384" s="40"/>
      <c r="BR384" s="94"/>
      <c r="BS384" s="94"/>
      <c r="BT384" s="94"/>
      <c r="BU384" s="40"/>
      <c r="BV384" s="82"/>
      <c r="BW384" s="94"/>
      <c r="BX384" s="48"/>
      <c r="BY384" s="97"/>
      <c r="BZ384" s="48"/>
      <c r="CA384" s="40"/>
      <c r="CB384" s="94"/>
      <c r="CC384" s="94"/>
      <c r="CD384" s="94"/>
      <c r="CE384" s="40"/>
      <c r="CF384" s="73"/>
      <c r="CG384" s="41"/>
      <c r="CH384" s="41"/>
      <c r="CI384" s="41"/>
      <c r="CJ384" s="41"/>
      <c r="CK384" s="41"/>
      <c r="CL384" s="68"/>
      <c r="CM384" s="41"/>
      <c r="CN384" s="41"/>
      <c r="CO384" s="39"/>
      <c r="CP384" s="78"/>
      <c r="CS384" s="96"/>
      <c r="CV384" s="118">
        <f t="shared" si="153"/>
        <v>1.7272727272727273</v>
      </c>
      <c r="CW384" s="118">
        <f t="shared" si="154"/>
        <v>0.88547815820543085</v>
      </c>
      <c r="DE384" s="125">
        <f t="shared" si="155"/>
        <v>0</v>
      </c>
    </row>
    <row r="385" spans="1:109" s="38" customFormat="1" x14ac:dyDescent="0.25">
      <c r="A385" s="38">
        <v>382</v>
      </c>
      <c r="B385" s="38" t="s">
        <v>435</v>
      </c>
      <c r="E385" s="38" t="s">
        <v>435</v>
      </c>
      <c r="F385" s="120" t="s">
        <v>171</v>
      </c>
      <c r="G385" s="38" t="s">
        <v>181</v>
      </c>
      <c r="H385" s="38">
        <v>300</v>
      </c>
      <c r="I385" s="38">
        <v>300</v>
      </c>
      <c r="J385" s="38">
        <v>300</v>
      </c>
      <c r="K385" s="38">
        <v>7.9799999999999995</v>
      </c>
      <c r="L385" s="38">
        <v>7.9799999999999995</v>
      </c>
      <c r="M385" s="38">
        <v>4.62</v>
      </c>
      <c r="N385" s="38">
        <v>0</v>
      </c>
      <c r="O385" s="38">
        <v>0</v>
      </c>
      <c r="P385" s="111">
        <v>12342.070051031627</v>
      </c>
      <c r="Q385" s="39">
        <f t="shared" si="152"/>
        <v>4</v>
      </c>
      <c r="R385" s="40">
        <f t="shared" si="150"/>
        <v>1</v>
      </c>
      <c r="S385" s="40">
        <f t="shared" si="151"/>
        <v>1</v>
      </c>
      <c r="T385" s="120" t="s">
        <v>208</v>
      </c>
      <c r="AE385" s="38">
        <v>20</v>
      </c>
      <c r="AF385" s="111">
        <v>690</v>
      </c>
      <c r="AG385" s="110">
        <v>210000</v>
      </c>
      <c r="AH385" s="94"/>
      <c r="AJ385" s="97"/>
      <c r="AL385" s="39"/>
      <c r="AM385" s="38">
        <v>0.33405848476597083</v>
      </c>
      <c r="AP385" s="39"/>
      <c r="AQ385" s="77">
        <v>1.6544403734921072</v>
      </c>
      <c r="AR385" s="94"/>
      <c r="AT385" s="97"/>
      <c r="BB385" s="79"/>
      <c r="BC385" s="94"/>
      <c r="BD385" s="94"/>
      <c r="BE385" s="97"/>
      <c r="BG385" s="40"/>
      <c r="BH385" s="94"/>
      <c r="BI385" s="94"/>
      <c r="BJ385" s="94"/>
      <c r="BK385" s="40"/>
      <c r="BL385" s="73"/>
      <c r="BM385" s="94"/>
      <c r="BO385" s="97"/>
      <c r="BQ385" s="40"/>
      <c r="BR385" s="94"/>
      <c r="BS385" s="94"/>
      <c r="BT385" s="94"/>
      <c r="BU385" s="40"/>
      <c r="BV385" s="82"/>
      <c r="BW385" s="94"/>
      <c r="BX385" s="48"/>
      <c r="BY385" s="97"/>
      <c r="BZ385" s="48"/>
      <c r="CA385" s="40"/>
      <c r="CB385" s="94"/>
      <c r="CC385" s="94"/>
      <c r="CD385" s="94"/>
      <c r="CE385" s="40"/>
      <c r="CF385" s="73"/>
      <c r="CG385" s="41"/>
      <c r="CH385" s="41"/>
      <c r="CI385" s="41"/>
      <c r="CJ385" s="41"/>
      <c r="CK385" s="41"/>
      <c r="CL385" s="68"/>
      <c r="CM385" s="41"/>
      <c r="CN385" s="41"/>
      <c r="CO385" s="39"/>
      <c r="CP385" s="78"/>
      <c r="CS385" s="96"/>
      <c r="CV385" s="118">
        <f t="shared" si="153"/>
        <v>1.7272727272727273</v>
      </c>
      <c r="CW385" s="118">
        <f t="shared" si="154"/>
        <v>0.88547815820543085</v>
      </c>
      <c r="DE385" s="125">
        <f t="shared" si="155"/>
        <v>0</v>
      </c>
    </row>
    <row r="386" spans="1:109" s="38" customFormat="1" x14ac:dyDescent="0.25">
      <c r="A386" s="38">
        <v>383</v>
      </c>
      <c r="B386" s="38" t="s">
        <v>436</v>
      </c>
      <c r="E386" s="38" t="s">
        <v>436</v>
      </c>
      <c r="F386" s="120" t="s">
        <v>171</v>
      </c>
      <c r="G386" s="38" t="s">
        <v>181</v>
      </c>
      <c r="H386" s="38">
        <v>300</v>
      </c>
      <c r="I386" s="38">
        <v>300</v>
      </c>
      <c r="J386" s="38">
        <v>300</v>
      </c>
      <c r="K386" s="38">
        <v>7.9799999999999995</v>
      </c>
      <c r="L386" s="38">
        <v>7.9799999999999995</v>
      </c>
      <c r="M386" s="38">
        <v>4.62</v>
      </c>
      <c r="N386" s="38">
        <v>0</v>
      </c>
      <c r="O386" s="38">
        <v>0</v>
      </c>
      <c r="P386" s="111">
        <v>14780.922216804343</v>
      </c>
      <c r="Q386" s="39">
        <f t="shared" si="152"/>
        <v>4</v>
      </c>
      <c r="R386" s="40">
        <f t="shared" si="150"/>
        <v>1</v>
      </c>
      <c r="S386" s="40">
        <f t="shared" si="151"/>
        <v>1</v>
      </c>
      <c r="T386" s="120" t="s">
        <v>208</v>
      </c>
      <c r="AE386" s="38">
        <v>20</v>
      </c>
      <c r="AF386" s="111">
        <v>690</v>
      </c>
      <c r="AG386" s="110">
        <v>210000</v>
      </c>
      <c r="AH386" s="94"/>
      <c r="AJ386" s="97"/>
      <c r="AL386" s="39"/>
      <c r="AM386" s="38">
        <v>0.23047996071072441</v>
      </c>
      <c r="AP386" s="39"/>
      <c r="AQ386" s="77">
        <v>1.9771682584463406</v>
      </c>
      <c r="AR386" s="94"/>
      <c r="AT386" s="97"/>
      <c r="BB386" s="79"/>
      <c r="BC386" s="94"/>
      <c r="BD386" s="94"/>
      <c r="BE386" s="97"/>
      <c r="BG386" s="40"/>
      <c r="BH386" s="94"/>
      <c r="BI386" s="94"/>
      <c r="BJ386" s="94"/>
      <c r="BK386" s="40"/>
      <c r="BL386" s="73"/>
      <c r="BM386" s="94"/>
      <c r="BO386" s="97"/>
      <c r="BQ386" s="40"/>
      <c r="BR386" s="94"/>
      <c r="BS386" s="94"/>
      <c r="BT386" s="94"/>
      <c r="BU386" s="40"/>
      <c r="BV386" s="82"/>
      <c r="BW386" s="94"/>
      <c r="BX386" s="48"/>
      <c r="BY386" s="97"/>
      <c r="BZ386" s="48"/>
      <c r="CA386" s="40"/>
      <c r="CB386" s="94"/>
      <c r="CC386" s="94"/>
      <c r="CD386" s="94"/>
      <c r="CE386" s="40"/>
      <c r="CF386" s="73"/>
      <c r="CG386" s="41"/>
      <c r="CH386" s="41"/>
      <c r="CI386" s="41"/>
      <c r="CJ386" s="41"/>
      <c r="CK386" s="41"/>
      <c r="CL386" s="68"/>
      <c r="CM386" s="41"/>
      <c r="CN386" s="41"/>
      <c r="CO386" s="39"/>
      <c r="CP386" s="78"/>
      <c r="CS386" s="96"/>
      <c r="CV386" s="118">
        <f t="shared" si="153"/>
        <v>1.7272727272727273</v>
      </c>
      <c r="CW386" s="118">
        <f t="shared" si="154"/>
        <v>0.88547815820543085</v>
      </c>
      <c r="DE386" s="125">
        <f t="shared" si="155"/>
        <v>0</v>
      </c>
    </row>
    <row r="387" spans="1:109" s="38" customFormat="1" x14ac:dyDescent="0.25">
      <c r="A387" s="38">
        <v>384</v>
      </c>
      <c r="B387" s="38" t="s">
        <v>437</v>
      </c>
      <c r="E387" s="38" t="s">
        <v>437</v>
      </c>
      <c r="F387" s="120" t="s">
        <v>171</v>
      </c>
      <c r="G387" s="38" t="s">
        <v>181</v>
      </c>
      <c r="H387" s="38">
        <v>300</v>
      </c>
      <c r="I387" s="38">
        <v>300</v>
      </c>
      <c r="J387" s="38">
        <v>300</v>
      </c>
      <c r="K387" s="38">
        <v>7.9799999999999995</v>
      </c>
      <c r="L387" s="38">
        <v>7.9799999999999995</v>
      </c>
      <c r="M387" s="38">
        <v>4.62</v>
      </c>
      <c r="N387" s="38">
        <v>0</v>
      </c>
      <c r="O387" s="38">
        <v>0</v>
      </c>
      <c r="P387" s="111">
        <v>18476.152771005429</v>
      </c>
      <c r="Q387" s="39">
        <f t="shared" si="152"/>
        <v>4</v>
      </c>
      <c r="R387" s="40">
        <f t="shared" si="150"/>
        <v>1</v>
      </c>
      <c r="S387" s="40">
        <f t="shared" si="151"/>
        <v>1</v>
      </c>
      <c r="T387" s="120" t="s">
        <v>208</v>
      </c>
      <c r="AE387" s="38">
        <v>20</v>
      </c>
      <c r="AF387" s="111">
        <v>690</v>
      </c>
      <c r="AG387" s="110">
        <v>210000</v>
      </c>
      <c r="AH387" s="94"/>
      <c r="AJ387" s="97"/>
      <c r="AL387" s="39"/>
      <c r="AM387" s="38">
        <v>0.14590272307468277</v>
      </c>
      <c r="AP387" s="39"/>
      <c r="AQ387" s="77">
        <v>2.4670846063065928</v>
      </c>
      <c r="AR387" s="94"/>
      <c r="AT387" s="97"/>
      <c r="BB387" s="79"/>
      <c r="BC387" s="94"/>
      <c r="BD387" s="94"/>
      <c r="BE387" s="97"/>
      <c r="BG387" s="40"/>
      <c r="BH387" s="94"/>
      <c r="BI387" s="94"/>
      <c r="BJ387" s="94"/>
      <c r="BK387" s="40"/>
      <c r="BL387" s="73"/>
      <c r="BM387" s="94"/>
      <c r="BO387" s="97"/>
      <c r="BQ387" s="40"/>
      <c r="BR387" s="94"/>
      <c r="BS387" s="94"/>
      <c r="BT387" s="94"/>
      <c r="BU387" s="40"/>
      <c r="BV387" s="82"/>
      <c r="BW387" s="94"/>
      <c r="BX387" s="48"/>
      <c r="BY387" s="97"/>
      <c r="BZ387" s="48"/>
      <c r="CA387" s="40"/>
      <c r="CB387" s="94"/>
      <c r="CC387" s="94"/>
      <c r="CD387" s="94"/>
      <c r="CE387" s="40"/>
      <c r="CF387" s="73"/>
      <c r="CG387" s="41"/>
      <c r="CH387" s="41"/>
      <c r="CI387" s="41"/>
      <c r="CJ387" s="41"/>
      <c r="CK387" s="41"/>
      <c r="CL387" s="68"/>
      <c r="CM387" s="41"/>
      <c r="CN387" s="41"/>
      <c r="CO387" s="39"/>
      <c r="CP387" s="78"/>
      <c r="CS387" s="96"/>
      <c r="CV387" s="118">
        <f t="shared" si="153"/>
        <v>1.7272727272727273</v>
      </c>
      <c r="CW387" s="118">
        <f t="shared" si="154"/>
        <v>0.88547815820543085</v>
      </c>
      <c r="DE387" s="125">
        <f t="shared" si="155"/>
        <v>0</v>
      </c>
    </row>
    <row r="388" spans="1:109" s="38" customFormat="1" x14ac:dyDescent="0.25">
      <c r="A388" s="38">
        <v>385</v>
      </c>
      <c r="B388" s="38" t="s">
        <v>438</v>
      </c>
      <c r="E388" s="38" t="s">
        <v>438</v>
      </c>
      <c r="F388" s="120" t="s">
        <v>171</v>
      </c>
      <c r="G388" s="38" t="s">
        <v>181</v>
      </c>
      <c r="H388" s="38">
        <v>180</v>
      </c>
      <c r="I388" s="38">
        <v>180</v>
      </c>
      <c r="J388" s="38">
        <v>400</v>
      </c>
      <c r="K388" s="38">
        <v>13.5</v>
      </c>
      <c r="L388" s="38">
        <v>13.5</v>
      </c>
      <c r="M388" s="38">
        <v>28.35</v>
      </c>
      <c r="N388" s="38">
        <v>0</v>
      </c>
      <c r="O388" s="38">
        <v>0</v>
      </c>
      <c r="P388" s="111">
        <v>2831.1614393408622</v>
      </c>
      <c r="Q388" s="39">
        <f t="shared" si="152"/>
        <v>1</v>
      </c>
      <c r="R388" s="40">
        <f t="shared" ref="R388:R451" si="156">J388/H388</f>
        <v>2.2222222222222223</v>
      </c>
      <c r="S388" s="40">
        <f t="shared" ref="S388:S451" si="157">I388/H388</f>
        <v>1</v>
      </c>
      <c r="T388" s="120" t="s">
        <v>208</v>
      </c>
      <c r="AE388" s="38">
        <v>20</v>
      </c>
      <c r="AF388" s="111">
        <v>460</v>
      </c>
      <c r="AG388" s="110">
        <v>210000</v>
      </c>
      <c r="AH388" s="94"/>
      <c r="AJ388" s="97"/>
      <c r="AL388" s="39"/>
      <c r="AM388" s="38">
        <v>1.0342561228675173</v>
      </c>
      <c r="AP388" s="39"/>
      <c r="AQ388" s="77">
        <v>0.30640126535457296</v>
      </c>
      <c r="AR388" s="94"/>
      <c r="AT388" s="97"/>
      <c r="BB388" s="79"/>
      <c r="BC388" s="94"/>
      <c r="BD388" s="94"/>
      <c r="BE388" s="97"/>
      <c r="BG388" s="40"/>
      <c r="BH388" s="94"/>
      <c r="BI388" s="94"/>
      <c r="BJ388" s="94"/>
      <c r="BK388" s="40"/>
      <c r="BL388" s="73"/>
      <c r="BM388" s="94"/>
      <c r="BO388" s="97"/>
      <c r="BQ388" s="40"/>
      <c r="BR388" s="94"/>
      <c r="BS388" s="94"/>
      <c r="BT388" s="94"/>
      <c r="BU388" s="40"/>
      <c r="BV388" s="82"/>
      <c r="BW388" s="94"/>
      <c r="BX388" s="48"/>
      <c r="BY388" s="97"/>
      <c r="BZ388" s="48"/>
      <c r="CA388" s="40"/>
      <c r="CB388" s="94"/>
      <c r="CC388" s="94"/>
      <c r="CD388" s="94"/>
      <c r="CE388" s="40"/>
      <c r="CF388" s="73"/>
      <c r="CG388" s="41"/>
      <c r="CH388" s="41"/>
      <c r="CI388" s="41"/>
      <c r="CJ388" s="41"/>
      <c r="CK388" s="41"/>
      <c r="CL388" s="68"/>
      <c r="CM388" s="41"/>
      <c r="CN388" s="41"/>
      <c r="CO388" s="39"/>
      <c r="CP388" s="78"/>
      <c r="CS388" s="96"/>
      <c r="CV388" s="118">
        <f t="shared" si="153"/>
        <v>1.0582010582010581</v>
      </c>
      <c r="CW388" s="118">
        <f t="shared" si="154"/>
        <v>6.5339716133366921E-2</v>
      </c>
      <c r="DE388" s="125">
        <f t="shared" si="155"/>
        <v>0</v>
      </c>
    </row>
    <row r="389" spans="1:109" s="38" customFormat="1" x14ac:dyDescent="0.25">
      <c r="A389" s="38">
        <v>386</v>
      </c>
      <c r="B389" s="38" t="s">
        <v>439</v>
      </c>
      <c r="E389" s="38" t="s">
        <v>439</v>
      </c>
      <c r="F389" s="120" t="s">
        <v>171</v>
      </c>
      <c r="G389" s="38" t="s">
        <v>181</v>
      </c>
      <c r="H389" s="38">
        <v>180</v>
      </c>
      <c r="I389" s="38">
        <v>180</v>
      </c>
      <c r="J389" s="38">
        <v>400</v>
      </c>
      <c r="K389" s="38">
        <v>13.5</v>
      </c>
      <c r="L389" s="38">
        <v>13.5</v>
      </c>
      <c r="M389" s="38">
        <v>28.35</v>
      </c>
      <c r="N389" s="38">
        <v>0</v>
      </c>
      <c r="O389" s="38">
        <v>0</v>
      </c>
      <c r="P389" s="111">
        <v>4718.6023989014375</v>
      </c>
      <c r="Q389" s="39">
        <f t="shared" ref="Q389:Q452" si="158">MAX(IF((H389/2/K389)&lt;145/SQRT(AF389),1,IF((H389/2/K389)&lt;170/SQRT(AF389),2,IF((H389/2/K389)&lt;200/SQRT(AF389),3,4))),IF(((J389-2*K389)/M389)&lt;1100/SQRT(AF389),1,IF(((J389-2*K389)/M389)&lt;1700/SQRT(AF389),2,IF(((J389-2*K389)/M389)&lt;1900/SQRT(AF389),3,4))))</f>
        <v>1</v>
      </c>
      <c r="R389" s="40">
        <f t="shared" si="156"/>
        <v>2.2222222222222223</v>
      </c>
      <c r="S389" s="40">
        <f t="shared" si="157"/>
        <v>1</v>
      </c>
      <c r="T389" s="120" t="s">
        <v>208</v>
      </c>
      <c r="AE389" s="38">
        <v>20</v>
      </c>
      <c r="AF389" s="111">
        <v>460</v>
      </c>
      <c r="AG389" s="110">
        <v>210000</v>
      </c>
      <c r="AH389" s="94"/>
      <c r="AJ389" s="97"/>
      <c r="AL389" s="39"/>
      <c r="AM389" s="38">
        <v>0.97112411863602754</v>
      </c>
      <c r="AP389" s="39"/>
      <c r="AQ389" s="77">
        <v>0.4992934208957388</v>
      </c>
      <c r="AR389" s="94"/>
      <c r="AT389" s="97"/>
      <c r="BB389" s="79"/>
      <c r="BC389" s="94"/>
      <c r="BD389" s="94"/>
      <c r="BE389" s="97"/>
      <c r="BG389" s="40"/>
      <c r="BH389" s="94"/>
      <c r="BI389" s="94"/>
      <c r="BJ389" s="94"/>
      <c r="BK389" s="40"/>
      <c r="BL389" s="73"/>
      <c r="BM389" s="94"/>
      <c r="BO389" s="97"/>
      <c r="BQ389" s="40"/>
      <c r="BR389" s="94"/>
      <c r="BS389" s="94"/>
      <c r="BT389" s="94"/>
      <c r="BU389" s="40"/>
      <c r="BV389" s="82"/>
      <c r="BW389" s="94"/>
      <c r="BX389" s="48"/>
      <c r="BY389" s="97"/>
      <c r="BZ389" s="48"/>
      <c r="CA389" s="40"/>
      <c r="CB389" s="94"/>
      <c r="CC389" s="94"/>
      <c r="CD389" s="94"/>
      <c r="CE389" s="40"/>
      <c r="CF389" s="73"/>
      <c r="CG389" s="41"/>
      <c r="CH389" s="41"/>
      <c r="CI389" s="41"/>
      <c r="CJ389" s="41"/>
      <c r="CK389" s="41"/>
      <c r="CL389" s="68"/>
      <c r="CM389" s="41"/>
      <c r="CN389" s="41"/>
      <c r="CO389" s="39"/>
      <c r="CP389" s="78"/>
      <c r="CS389" s="96"/>
      <c r="CV389" s="118">
        <f t="shared" ref="CV389:CV452" si="159">(J389*K389)/(H389*M389)</f>
        <v>1.0582010582010581</v>
      </c>
      <c r="CW389" s="118">
        <f t="shared" ref="CW389:CW452" si="160">0.5*(J389/M389 + I389/L389)*(L389/M389)*0.01</f>
        <v>6.5339716133366921E-2</v>
      </c>
      <c r="DE389" s="125">
        <f t="shared" ref="DE389:DE452" si="161">AL389</f>
        <v>0</v>
      </c>
    </row>
    <row r="390" spans="1:109" s="38" customFormat="1" x14ac:dyDescent="0.25">
      <c r="A390" s="38">
        <v>387</v>
      </c>
      <c r="B390" s="38" t="s">
        <v>440</v>
      </c>
      <c r="E390" s="38" t="s">
        <v>440</v>
      </c>
      <c r="F390" s="120" t="s">
        <v>171</v>
      </c>
      <c r="G390" s="38" t="s">
        <v>181</v>
      </c>
      <c r="H390" s="38">
        <v>180</v>
      </c>
      <c r="I390" s="38">
        <v>180</v>
      </c>
      <c r="J390" s="38">
        <v>400</v>
      </c>
      <c r="K390" s="38">
        <v>13.5</v>
      </c>
      <c r="L390" s="38">
        <v>13.5</v>
      </c>
      <c r="M390" s="38">
        <v>28.35</v>
      </c>
      <c r="N390" s="38">
        <v>0</v>
      </c>
      <c r="O390" s="38">
        <v>0</v>
      </c>
      <c r="P390" s="111">
        <v>7077.9035983521562</v>
      </c>
      <c r="Q390" s="39">
        <f t="shared" si="158"/>
        <v>1</v>
      </c>
      <c r="R390" s="40">
        <f t="shared" si="156"/>
        <v>2.2222222222222223</v>
      </c>
      <c r="S390" s="40">
        <f t="shared" si="157"/>
        <v>1</v>
      </c>
      <c r="T390" s="120" t="s">
        <v>208</v>
      </c>
      <c r="AE390" s="38">
        <v>20</v>
      </c>
      <c r="AF390" s="111">
        <v>460</v>
      </c>
      <c r="AG390" s="110">
        <v>210000</v>
      </c>
      <c r="AH390" s="94"/>
      <c r="AJ390" s="97"/>
      <c r="AL390" s="39"/>
      <c r="AM390" s="38">
        <v>0.77641714242138793</v>
      </c>
      <c r="AP390" s="39"/>
      <c r="AQ390" s="77">
        <v>0.74561008068226797</v>
      </c>
      <c r="AR390" s="94"/>
      <c r="AT390" s="97"/>
      <c r="BB390" s="79"/>
      <c r="BC390" s="94"/>
      <c r="BD390" s="94"/>
      <c r="BE390" s="97"/>
      <c r="BG390" s="40"/>
      <c r="BH390" s="94"/>
      <c r="BI390" s="94"/>
      <c r="BJ390" s="94"/>
      <c r="BK390" s="40"/>
      <c r="BL390" s="73"/>
      <c r="BM390" s="94"/>
      <c r="BO390" s="97"/>
      <c r="BQ390" s="40"/>
      <c r="BR390" s="94"/>
      <c r="BS390" s="94"/>
      <c r="BT390" s="94"/>
      <c r="BU390" s="40"/>
      <c r="BV390" s="82"/>
      <c r="BW390" s="94"/>
      <c r="BX390" s="48"/>
      <c r="BY390" s="97"/>
      <c r="BZ390" s="48"/>
      <c r="CA390" s="40"/>
      <c r="CB390" s="94"/>
      <c r="CC390" s="94"/>
      <c r="CD390" s="94"/>
      <c r="CE390" s="40"/>
      <c r="CF390" s="73"/>
      <c r="CG390" s="41"/>
      <c r="CH390" s="41"/>
      <c r="CI390" s="41"/>
      <c r="CJ390" s="41"/>
      <c r="CK390" s="41"/>
      <c r="CL390" s="68"/>
      <c r="CM390" s="41"/>
      <c r="CN390" s="41"/>
      <c r="CO390" s="39"/>
      <c r="CP390" s="78"/>
      <c r="CS390" s="96"/>
      <c r="CV390" s="118">
        <f t="shared" si="159"/>
        <v>1.0582010582010581</v>
      </c>
      <c r="CW390" s="118">
        <f t="shared" si="160"/>
        <v>6.5339716133366921E-2</v>
      </c>
      <c r="DE390" s="125">
        <f t="shared" si="161"/>
        <v>0</v>
      </c>
    </row>
    <row r="391" spans="1:109" s="38" customFormat="1" x14ac:dyDescent="0.25">
      <c r="A391" s="38">
        <v>388</v>
      </c>
      <c r="B391" s="38" t="s">
        <v>441</v>
      </c>
      <c r="E391" s="38" t="s">
        <v>441</v>
      </c>
      <c r="F391" s="120" t="s">
        <v>171</v>
      </c>
      <c r="G391" s="38" t="s">
        <v>181</v>
      </c>
      <c r="H391" s="38">
        <v>180</v>
      </c>
      <c r="I391" s="38">
        <v>180</v>
      </c>
      <c r="J391" s="38">
        <v>400</v>
      </c>
      <c r="K391" s="38">
        <v>13.5</v>
      </c>
      <c r="L391" s="38">
        <v>13.5</v>
      </c>
      <c r="M391" s="38">
        <v>28.35</v>
      </c>
      <c r="N391" s="38">
        <v>0</v>
      </c>
      <c r="O391" s="38">
        <v>0</v>
      </c>
      <c r="P391" s="111">
        <v>9437.204797802875</v>
      </c>
      <c r="Q391" s="39">
        <f t="shared" si="158"/>
        <v>1</v>
      </c>
      <c r="R391" s="40">
        <f t="shared" si="156"/>
        <v>2.2222222222222223</v>
      </c>
      <c r="S391" s="40">
        <f t="shared" si="157"/>
        <v>1</v>
      </c>
      <c r="T391" s="120" t="s">
        <v>208</v>
      </c>
      <c r="AE391" s="38">
        <v>20</v>
      </c>
      <c r="AF391" s="38">
        <v>460</v>
      </c>
      <c r="AG391" s="110">
        <v>210000</v>
      </c>
      <c r="AH391" s="94"/>
      <c r="AJ391" s="97"/>
      <c r="AL391" s="39"/>
      <c r="AM391" s="38">
        <v>0.64329076239163363</v>
      </c>
      <c r="AP391" s="39"/>
      <c r="AQ391" s="77">
        <v>0.99158692811675564</v>
      </c>
      <c r="AR391" s="94"/>
      <c r="AT391" s="97"/>
      <c r="BB391" s="79"/>
      <c r="BC391" s="94"/>
      <c r="BD391" s="94"/>
      <c r="BE391" s="97"/>
      <c r="BG391" s="40"/>
      <c r="BH391" s="94"/>
      <c r="BI391" s="94"/>
      <c r="BJ391" s="94"/>
      <c r="BK391" s="40"/>
      <c r="BL391" s="73"/>
      <c r="BM391" s="94"/>
      <c r="BO391" s="97"/>
      <c r="BQ391" s="40"/>
      <c r="BR391" s="94"/>
      <c r="BS391" s="94"/>
      <c r="BT391" s="94"/>
      <c r="BU391" s="40"/>
      <c r="BV391" s="82"/>
      <c r="BW391" s="94"/>
      <c r="BX391" s="48"/>
      <c r="BY391" s="97"/>
      <c r="BZ391" s="48"/>
      <c r="CA391" s="40"/>
      <c r="CB391" s="94"/>
      <c r="CC391" s="94"/>
      <c r="CD391" s="94"/>
      <c r="CE391" s="40"/>
      <c r="CF391" s="73"/>
      <c r="CG391" s="41"/>
      <c r="CH391" s="41"/>
      <c r="CI391" s="41"/>
      <c r="CJ391" s="41"/>
      <c r="CK391" s="41"/>
      <c r="CL391" s="68"/>
      <c r="CM391" s="41"/>
      <c r="CN391" s="41"/>
      <c r="CO391" s="39"/>
      <c r="CP391" s="78"/>
      <c r="CS391" s="96"/>
      <c r="CV391" s="118">
        <f t="shared" si="159"/>
        <v>1.0582010582010581</v>
      </c>
      <c r="CW391" s="118">
        <f t="shared" si="160"/>
        <v>6.5339716133366921E-2</v>
      </c>
      <c r="DE391" s="125">
        <f t="shared" si="161"/>
        <v>0</v>
      </c>
    </row>
    <row r="392" spans="1:109" s="38" customFormat="1" x14ac:dyDescent="0.25">
      <c r="A392" s="38">
        <v>389</v>
      </c>
      <c r="B392" s="38" t="s">
        <v>442</v>
      </c>
      <c r="E392" s="38" t="s">
        <v>442</v>
      </c>
      <c r="F392" s="120" t="s">
        <v>171</v>
      </c>
      <c r="G392" s="38" t="s">
        <v>181</v>
      </c>
      <c r="H392" s="38">
        <v>180</v>
      </c>
      <c r="I392" s="38">
        <v>180</v>
      </c>
      <c r="J392" s="38">
        <v>400</v>
      </c>
      <c r="K392" s="38">
        <v>13.5</v>
      </c>
      <c r="L392" s="38">
        <v>13.5</v>
      </c>
      <c r="M392" s="38">
        <v>28.35</v>
      </c>
      <c r="N392" s="38">
        <v>0</v>
      </c>
      <c r="O392" s="38">
        <v>0</v>
      </c>
      <c r="P392" s="111">
        <v>12551.482381077825</v>
      </c>
      <c r="Q392" s="39">
        <f t="shared" si="158"/>
        <v>1</v>
      </c>
      <c r="R392" s="40">
        <f t="shared" si="156"/>
        <v>2.2222222222222223</v>
      </c>
      <c r="S392" s="40">
        <f t="shared" si="157"/>
        <v>1</v>
      </c>
      <c r="T392" s="120" t="s">
        <v>208</v>
      </c>
      <c r="AE392" s="38">
        <v>20</v>
      </c>
      <c r="AF392" s="111">
        <v>460</v>
      </c>
      <c r="AG392" s="110">
        <v>210000</v>
      </c>
      <c r="AH392" s="94"/>
      <c r="AJ392" s="97"/>
      <c r="AL392" s="39"/>
      <c r="AM392" s="38">
        <v>0.47177605894865532</v>
      </c>
      <c r="AP392" s="39"/>
      <c r="AQ392" s="77">
        <v>1.3169321620191612</v>
      </c>
      <c r="AR392" s="94"/>
      <c r="AT392" s="97"/>
      <c r="BB392" s="79"/>
      <c r="BC392" s="94"/>
      <c r="BD392" s="94"/>
      <c r="BE392" s="97"/>
      <c r="BG392" s="40"/>
      <c r="BH392" s="94"/>
      <c r="BI392" s="94"/>
      <c r="BJ392" s="94"/>
      <c r="BK392" s="40"/>
      <c r="BL392" s="73"/>
      <c r="BM392" s="94"/>
      <c r="BO392" s="97"/>
      <c r="BQ392" s="40"/>
      <c r="BR392" s="94"/>
      <c r="BS392" s="94"/>
      <c r="BT392" s="94"/>
      <c r="BU392" s="40"/>
      <c r="BV392" s="82"/>
      <c r="BW392" s="94"/>
      <c r="BX392" s="48"/>
      <c r="BY392" s="97"/>
      <c r="BZ392" s="48"/>
      <c r="CA392" s="40"/>
      <c r="CB392" s="94"/>
      <c r="CC392" s="94"/>
      <c r="CD392" s="94"/>
      <c r="CE392" s="40"/>
      <c r="CF392" s="73"/>
      <c r="CG392" s="41"/>
      <c r="CH392" s="41"/>
      <c r="CI392" s="41"/>
      <c r="CJ392" s="41"/>
      <c r="CK392" s="41"/>
      <c r="CL392" s="68"/>
      <c r="CM392" s="41"/>
      <c r="CN392" s="41"/>
      <c r="CO392" s="39"/>
      <c r="CP392" s="78"/>
      <c r="CS392" s="96"/>
      <c r="CV392" s="118">
        <f t="shared" si="159"/>
        <v>1.0582010582010581</v>
      </c>
      <c r="CW392" s="118">
        <f t="shared" si="160"/>
        <v>6.5339716133366921E-2</v>
      </c>
      <c r="DE392" s="125">
        <f t="shared" si="161"/>
        <v>0</v>
      </c>
    </row>
    <row r="393" spans="1:109" s="38" customFormat="1" x14ac:dyDescent="0.25">
      <c r="A393" s="38">
        <v>390</v>
      </c>
      <c r="B393" s="38" t="s">
        <v>443</v>
      </c>
      <c r="E393" s="38" t="s">
        <v>443</v>
      </c>
      <c r="F393" s="120" t="s">
        <v>171</v>
      </c>
      <c r="G393" s="38" t="s">
        <v>181</v>
      </c>
      <c r="H393" s="38">
        <v>180</v>
      </c>
      <c r="I393" s="38">
        <v>180</v>
      </c>
      <c r="J393" s="38">
        <v>400</v>
      </c>
      <c r="K393" s="38">
        <v>13.5</v>
      </c>
      <c r="L393" s="38">
        <v>13.5</v>
      </c>
      <c r="M393" s="38">
        <v>28.35</v>
      </c>
      <c r="N393" s="38">
        <v>0</v>
      </c>
      <c r="O393" s="38">
        <v>0</v>
      </c>
      <c r="P393" s="111">
        <v>15760.1320123308</v>
      </c>
      <c r="Q393" s="39">
        <f t="shared" si="158"/>
        <v>1</v>
      </c>
      <c r="R393" s="40">
        <f t="shared" si="156"/>
        <v>2.2222222222222223</v>
      </c>
      <c r="S393" s="40">
        <f t="shared" si="157"/>
        <v>1</v>
      </c>
      <c r="T393" s="120" t="s">
        <v>208</v>
      </c>
      <c r="AE393" s="38">
        <v>20</v>
      </c>
      <c r="AF393" s="111">
        <v>460</v>
      </c>
      <c r="AG393" s="110">
        <v>210000</v>
      </c>
      <c r="AH393" s="94"/>
      <c r="AJ393" s="97"/>
      <c r="AL393" s="39"/>
      <c r="AM393" s="38">
        <v>0.31844779558636532</v>
      </c>
      <c r="AP393" s="39"/>
      <c r="AQ393" s="77">
        <v>1.6524492415471386</v>
      </c>
      <c r="AR393" s="94"/>
      <c r="AT393" s="97"/>
      <c r="BB393" s="79"/>
      <c r="BC393" s="94"/>
      <c r="BD393" s="94"/>
      <c r="BE393" s="97"/>
      <c r="BG393" s="40"/>
      <c r="BH393" s="94"/>
      <c r="BI393" s="94"/>
      <c r="BJ393" s="94"/>
      <c r="BK393" s="40"/>
      <c r="BL393" s="73"/>
      <c r="BM393" s="94"/>
      <c r="BO393" s="97"/>
      <c r="BQ393" s="40"/>
      <c r="BR393" s="94"/>
      <c r="BS393" s="94"/>
      <c r="BT393" s="94"/>
      <c r="BU393" s="40"/>
      <c r="BV393" s="82"/>
      <c r="BW393" s="94"/>
      <c r="BX393" s="48"/>
      <c r="BY393" s="97"/>
      <c r="BZ393" s="48"/>
      <c r="CA393" s="40"/>
      <c r="CB393" s="94"/>
      <c r="CC393" s="94"/>
      <c r="CD393" s="94"/>
      <c r="CE393" s="40"/>
      <c r="CF393" s="73"/>
      <c r="CG393" s="41"/>
      <c r="CH393" s="41"/>
      <c r="CI393" s="41"/>
      <c r="CJ393" s="41"/>
      <c r="CK393" s="41"/>
      <c r="CL393" s="68"/>
      <c r="CM393" s="41"/>
      <c r="CN393" s="41"/>
      <c r="CO393" s="39"/>
      <c r="CP393" s="78"/>
      <c r="CS393" s="96"/>
      <c r="CV393" s="118">
        <f t="shared" si="159"/>
        <v>1.0582010582010581</v>
      </c>
      <c r="CW393" s="118">
        <f t="shared" si="160"/>
        <v>6.5339716133366921E-2</v>
      </c>
      <c r="DE393" s="125">
        <f t="shared" si="161"/>
        <v>0</v>
      </c>
    </row>
    <row r="394" spans="1:109" s="38" customFormat="1" x14ac:dyDescent="0.25">
      <c r="A394" s="38">
        <v>391</v>
      </c>
      <c r="B394" s="38" t="s">
        <v>444</v>
      </c>
      <c r="C394" s="113"/>
      <c r="E394" s="38" t="s">
        <v>444</v>
      </c>
      <c r="F394" s="120" t="s">
        <v>171</v>
      </c>
      <c r="G394" s="38" t="s">
        <v>181</v>
      </c>
      <c r="H394" s="38">
        <v>180</v>
      </c>
      <c r="I394" s="38">
        <v>180</v>
      </c>
      <c r="J394" s="38">
        <v>400</v>
      </c>
      <c r="K394" s="38">
        <v>13.5</v>
      </c>
      <c r="L394" s="38">
        <v>13.5</v>
      </c>
      <c r="M394" s="38">
        <v>28.35</v>
      </c>
      <c r="N394" s="38">
        <v>0</v>
      </c>
      <c r="O394" s="38">
        <v>0</v>
      </c>
      <c r="P394" s="111">
        <v>18874.40959560575</v>
      </c>
      <c r="Q394" s="39">
        <f t="shared" si="158"/>
        <v>1</v>
      </c>
      <c r="R394" s="40">
        <f t="shared" si="156"/>
        <v>2.2222222222222223</v>
      </c>
      <c r="S394" s="40">
        <f t="shared" si="157"/>
        <v>1</v>
      </c>
      <c r="T394" s="120" t="s">
        <v>208</v>
      </c>
      <c r="AA394" s="97"/>
      <c r="AD394" s="42"/>
      <c r="AE394" s="38">
        <v>20</v>
      </c>
      <c r="AF394" s="111">
        <v>460</v>
      </c>
      <c r="AG394" s="110">
        <v>210000</v>
      </c>
      <c r="AH394" s="94"/>
      <c r="AJ394" s="97"/>
      <c r="AL394" s="39"/>
      <c r="AM394" s="38">
        <v>0.21703588858337444</v>
      </c>
      <c r="AP394" s="39"/>
      <c r="AQ394" s="77">
        <v>1.9782818968855838</v>
      </c>
      <c r="AR394" s="94"/>
      <c r="AT394" s="97"/>
      <c r="BB394" s="79"/>
      <c r="BC394" s="94"/>
      <c r="BD394" s="94"/>
      <c r="BE394" s="97"/>
      <c r="BG394" s="40"/>
      <c r="BH394" s="94"/>
      <c r="BI394" s="94"/>
      <c r="BJ394" s="94"/>
      <c r="BK394" s="40"/>
      <c r="BL394" s="73"/>
      <c r="BM394" s="94"/>
      <c r="BO394" s="97"/>
      <c r="BQ394" s="40"/>
      <c r="BR394" s="94"/>
      <c r="BS394" s="94"/>
      <c r="BT394" s="94"/>
      <c r="BU394" s="40"/>
      <c r="BV394" s="82"/>
      <c r="BW394" s="94"/>
      <c r="BX394" s="48"/>
      <c r="BY394" s="97"/>
      <c r="BZ394" s="48"/>
      <c r="CA394" s="40"/>
      <c r="CB394" s="94"/>
      <c r="CC394" s="94"/>
      <c r="CD394" s="94"/>
      <c r="CE394" s="40"/>
      <c r="CF394" s="73"/>
      <c r="CG394" s="41"/>
      <c r="CH394" s="41"/>
      <c r="CI394" s="41"/>
      <c r="CJ394" s="41"/>
      <c r="CK394" s="41"/>
      <c r="CL394" s="68"/>
      <c r="CM394" s="41"/>
      <c r="CN394" s="41"/>
      <c r="CO394" s="39"/>
      <c r="CP394" s="78"/>
      <c r="CV394" s="118">
        <f t="shared" si="159"/>
        <v>1.0582010582010581</v>
      </c>
      <c r="CW394" s="118">
        <f t="shared" si="160"/>
        <v>6.5339716133366921E-2</v>
      </c>
      <c r="DE394" s="125">
        <f t="shared" si="161"/>
        <v>0</v>
      </c>
    </row>
    <row r="395" spans="1:109" s="38" customFormat="1" x14ac:dyDescent="0.25">
      <c r="A395" s="38">
        <v>392</v>
      </c>
      <c r="B395" s="38" t="s">
        <v>445</v>
      </c>
      <c r="C395" s="113"/>
      <c r="E395" s="38" t="s">
        <v>445</v>
      </c>
      <c r="F395" s="120" t="s">
        <v>171</v>
      </c>
      <c r="G395" s="38" t="s">
        <v>181</v>
      </c>
      <c r="H395" s="38">
        <v>180</v>
      </c>
      <c r="I395" s="38">
        <v>180</v>
      </c>
      <c r="J395" s="38">
        <v>400</v>
      </c>
      <c r="K395" s="38">
        <v>13.5</v>
      </c>
      <c r="L395" s="38">
        <v>13.5</v>
      </c>
      <c r="M395" s="38">
        <v>28.35</v>
      </c>
      <c r="N395" s="38">
        <v>0</v>
      </c>
      <c r="O395" s="38">
        <v>0</v>
      </c>
      <c r="P395" s="111">
        <v>23593.011994507186</v>
      </c>
      <c r="Q395" s="39">
        <f t="shared" si="158"/>
        <v>1</v>
      </c>
      <c r="R395" s="40">
        <f t="shared" si="156"/>
        <v>2.2222222222222223</v>
      </c>
      <c r="S395" s="40">
        <f t="shared" si="157"/>
        <v>1</v>
      </c>
      <c r="T395" s="120" t="s">
        <v>208</v>
      </c>
      <c r="AA395" s="97"/>
      <c r="AE395" s="38">
        <v>20</v>
      </c>
      <c r="AF395" s="111">
        <v>460</v>
      </c>
      <c r="AG395" s="110">
        <v>210000</v>
      </c>
      <c r="AH395" s="94"/>
      <c r="AJ395" s="97"/>
      <c r="AL395" s="39"/>
      <c r="AM395" s="38">
        <v>0.13551845436494306</v>
      </c>
      <c r="AP395" s="39"/>
      <c r="AQ395" s="77">
        <v>2.4720827472172462</v>
      </c>
      <c r="AR395" s="94"/>
      <c r="AT395" s="97"/>
      <c r="BB395" s="79"/>
      <c r="BC395" s="94"/>
      <c r="BD395" s="94"/>
      <c r="BE395" s="97"/>
      <c r="BG395" s="40"/>
      <c r="BH395" s="94"/>
      <c r="BI395" s="94"/>
      <c r="BJ395" s="94"/>
      <c r="BK395" s="40"/>
      <c r="BL395" s="73"/>
      <c r="BM395" s="94"/>
      <c r="BO395" s="97"/>
      <c r="BQ395" s="40"/>
      <c r="BR395" s="94"/>
      <c r="BS395" s="94"/>
      <c r="BT395" s="94"/>
      <c r="BU395" s="40"/>
      <c r="BV395" s="82"/>
      <c r="BW395" s="94"/>
      <c r="BX395" s="48"/>
      <c r="BY395" s="97"/>
      <c r="BZ395" s="48"/>
      <c r="CA395" s="40"/>
      <c r="CB395" s="94"/>
      <c r="CC395" s="94"/>
      <c r="CD395" s="94"/>
      <c r="CE395" s="40"/>
      <c r="CF395" s="73"/>
      <c r="CG395" s="41"/>
      <c r="CH395" s="41"/>
      <c r="CI395" s="41"/>
      <c r="CJ395" s="41"/>
      <c r="CK395" s="41"/>
      <c r="CL395" s="68"/>
      <c r="CM395" s="41"/>
      <c r="CN395" s="41"/>
      <c r="CO395" s="39"/>
      <c r="CP395" s="78"/>
      <c r="CV395" s="118">
        <f t="shared" si="159"/>
        <v>1.0582010582010581</v>
      </c>
      <c r="CW395" s="118">
        <f t="shared" si="160"/>
        <v>6.5339716133366921E-2</v>
      </c>
      <c r="DE395" s="125">
        <f t="shared" si="161"/>
        <v>0</v>
      </c>
    </row>
    <row r="396" spans="1:109" s="38" customFormat="1" x14ac:dyDescent="0.25">
      <c r="A396" s="38">
        <v>393</v>
      </c>
      <c r="B396" s="38" t="s">
        <v>446</v>
      </c>
      <c r="C396" s="113"/>
      <c r="E396" s="38" t="s">
        <v>446</v>
      </c>
      <c r="F396" s="120" t="s">
        <v>171</v>
      </c>
      <c r="G396" s="38" t="s">
        <v>181</v>
      </c>
      <c r="H396" s="38">
        <v>180</v>
      </c>
      <c r="I396" s="38">
        <v>180</v>
      </c>
      <c r="J396" s="38">
        <v>400</v>
      </c>
      <c r="K396" s="38">
        <v>13.5</v>
      </c>
      <c r="L396" s="38">
        <v>13.5</v>
      </c>
      <c r="M396" s="38">
        <v>18.7</v>
      </c>
      <c r="N396" s="38">
        <v>0</v>
      </c>
      <c r="O396" s="38">
        <v>0</v>
      </c>
      <c r="P396" s="111">
        <v>2998.7033308089462</v>
      </c>
      <c r="Q396" s="39">
        <f t="shared" si="158"/>
        <v>1</v>
      </c>
      <c r="R396" s="40">
        <f t="shared" si="156"/>
        <v>2.2222222222222223</v>
      </c>
      <c r="S396" s="40">
        <f t="shared" si="157"/>
        <v>1</v>
      </c>
      <c r="T396" s="120" t="s">
        <v>208</v>
      </c>
      <c r="AA396" s="97"/>
      <c r="AE396" s="38">
        <v>20</v>
      </c>
      <c r="AF396" s="111">
        <v>460</v>
      </c>
      <c r="AG396" s="110">
        <v>210000</v>
      </c>
      <c r="AH396" s="94"/>
      <c r="AJ396" s="97"/>
      <c r="AL396" s="39"/>
      <c r="AM396" s="38">
        <v>1.0430050345373978</v>
      </c>
      <c r="AP396" s="39"/>
      <c r="AQ396" s="77">
        <v>0.3086490165724961</v>
      </c>
      <c r="AR396" s="94"/>
      <c r="AT396" s="97"/>
      <c r="BB396" s="79"/>
      <c r="BC396" s="94"/>
      <c r="BD396" s="94"/>
      <c r="BE396" s="97"/>
      <c r="BG396" s="40"/>
      <c r="BH396" s="94"/>
      <c r="BI396" s="94"/>
      <c r="BJ396" s="94"/>
      <c r="BK396" s="40"/>
      <c r="BL396" s="73"/>
      <c r="BM396" s="94"/>
      <c r="BO396" s="97"/>
      <c r="BQ396" s="40"/>
      <c r="BR396" s="94"/>
      <c r="BS396" s="94"/>
      <c r="BT396" s="94"/>
      <c r="BU396" s="40"/>
      <c r="BV396" s="82"/>
      <c r="BW396" s="94"/>
      <c r="BX396" s="48"/>
      <c r="BY396" s="97"/>
      <c r="BZ396" s="48"/>
      <c r="CA396" s="40"/>
      <c r="CB396" s="94"/>
      <c r="CC396" s="94"/>
      <c r="CD396" s="94"/>
      <c r="CE396" s="40"/>
      <c r="CF396" s="73"/>
      <c r="CG396" s="41"/>
      <c r="CH396" s="41"/>
      <c r="CI396" s="41"/>
      <c r="CJ396" s="41"/>
      <c r="CK396" s="41"/>
      <c r="CL396" s="68"/>
      <c r="CM396" s="41"/>
      <c r="CN396" s="41"/>
      <c r="CO396" s="39"/>
      <c r="CP396" s="78"/>
      <c r="CV396" s="118">
        <f t="shared" si="159"/>
        <v>1.6042780748663101</v>
      </c>
      <c r="CW396" s="118">
        <f t="shared" si="160"/>
        <v>0.12533958649089194</v>
      </c>
      <c r="DE396" s="125">
        <f t="shared" si="161"/>
        <v>0</v>
      </c>
    </row>
    <row r="397" spans="1:109" s="38" customFormat="1" x14ac:dyDescent="0.25">
      <c r="A397" s="38">
        <v>394</v>
      </c>
      <c r="B397" s="38" t="s">
        <v>447</v>
      </c>
      <c r="C397" s="113"/>
      <c r="E397" s="38" t="s">
        <v>447</v>
      </c>
      <c r="F397" s="120" t="s">
        <v>171</v>
      </c>
      <c r="G397" s="38" t="s">
        <v>181</v>
      </c>
      <c r="H397" s="38">
        <v>180</v>
      </c>
      <c r="I397" s="38">
        <v>180</v>
      </c>
      <c r="J397" s="38">
        <v>400</v>
      </c>
      <c r="K397" s="38">
        <v>13.5</v>
      </c>
      <c r="L397" s="38">
        <v>13.5</v>
      </c>
      <c r="M397" s="38">
        <v>18.7</v>
      </c>
      <c r="N397" s="38">
        <v>0</v>
      </c>
      <c r="O397" s="38">
        <v>0</v>
      </c>
      <c r="P397" s="111">
        <v>4997.8388846815769</v>
      </c>
      <c r="Q397" s="39">
        <f t="shared" si="158"/>
        <v>1</v>
      </c>
      <c r="R397" s="40">
        <f t="shared" si="156"/>
        <v>2.2222222222222223</v>
      </c>
      <c r="S397" s="40">
        <f t="shared" si="157"/>
        <v>1</v>
      </c>
      <c r="T397" s="120" t="s">
        <v>208</v>
      </c>
      <c r="AA397" s="97"/>
      <c r="AE397" s="38">
        <v>20</v>
      </c>
      <c r="AF397" s="111">
        <v>460</v>
      </c>
      <c r="AG397" s="110">
        <v>210000</v>
      </c>
      <c r="AH397" s="94"/>
      <c r="AJ397" s="97"/>
      <c r="AL397" s="39"/>
      <c r="AM397" s="38">
        <v>0.96122457110158099</v>
      </c>
      <c r="AP397" s="39"/>
      <c r="AQ397" s="77">
        <v>0.50097236632687714</v>
      </c>
      <c r="AR397" s="94"/>
      <c r="AT397" s="97"/>
      <c r="BB397" s="79"/>
      <c r="BC397" s="94"/>
      <c r="BD397" s="94"/>
      <c r="BE397" s="97"/>
      <c r="BG397" s="40"/>
      <c r="BH397" s="94"/>
      <c r="BI397" s="94"/>
      <c r="BJ397" s="94"/>
      <c r="BK397" s="40"/>
      <c r="BL397" s="73"/>
      <c r="BM397" s="94"/>
      <c r="BO397" s="97"/>
      <c r="BQ397" s="40"/>
      <c r="BR397" s="94"/>
      <c r="BS397" s="94"/>
      <c r="BT397" s="94"/>
      <c r="BU397" s="40"/>
      <c r="BV397" s="82"/>
      <c r="BW397" s="94"/>
      <c r="BX397" s="48"/>
      <c r="BY397" s="97"/>
      <c r="BZ397" s="48"/>
      <c r="CA397" s="40"/>
      <c r="CB397" s="94"/>
      <c r="CC397" s="94"/>
      <c r="CD397" s="94"/>
      <c r="CE397" s="40"/>
      <c r="CF397" s="73"/>
      <c r="CG397" s="41"/>
      <c r="CH397" s="41"/>
      <c r="CI397" s="41"/>
      <c r="CJ397" s="41"/>
      <c r="CK397" s="41"/>
      <c r="CL397" s="68"/>
      <c r="CM397" s="41"/>
      <c r="CN397" s="41"/>
      <c r="CO397" s="39"/>
      <c r="CP397" s="78"/>
      <c r="CV397" s="118">
        <f t="shared" si="159"/>
        <v>1.6042780748663101</v>
      </c>
      <c r="CW397" s="118">
        <f t="shared" si="160"/>
        <v>0.12533958649089194</v>
      </c>
      <c r="DE397" s="125">
        <f t="shared" si="161"/>
        <v>0</v>
      </c>
    </row>
    <row r="398" spans="1:109" s="38" customFormat="1" x14ac:dyDescent="0.25">
      <c r="A398" s="38">
        <v>395</v>
      </c>
      <c r="B398" s="38" t="s">
        <v>448</v>
      </c>
      <c r="C398" s="113"/>
      <c r="E398" s="38" t="s">
        <v>448</v>
      </c>
      <c r="F398" s="120" t="s">
        <v>171</v>
      </c>
      <c r="G398" s="38" t="s">
        <v>181</v>
      </c>
      <c r="H398" s="38">
        <v>180</v>
      </c>
      <c r="I398" s="38">
        <v>180</v>
      </c>
      <c r="J398" s="38">
        <v>400</v>
      </c>
      <c r="K398" s="38">
        <v>13.5</v>
      </c>
      <c r="L398" s="38">
        <v>13.5</v>
      </c>
      <c r="M398" s="38">
        <v>18.7</v>
      </c>
      <c r="N398" s="38">
        <v>0</v>
      </c>
      <c r="O398" s="38">
        <v>0</v>
      </c>
      <c r="P398" s="111">
        <v>7496.7583270223658</v>
      </c>
      <c r="Q398" s="39">
        <f t="shared" si="158"/>
        <v>1</v>
      </c>
      <c r="R398" s="40">
        <f t="shared" si="156"/>
        <v>2.2222222222222223</v>
      </c>
      <c r="S398" s="40">
        <f t="shared" si="157"/>
        <v>1</v>
      </c>
      <c r="T398" s="120" t="s">
        <v>208</v>
      </c>
      <c r="AA398" s="97"/>
      <c r="AD398" s="42"/>
      <c r="AE398" s="38">
        <v>20</v>
      </c>
      <c r="AF398" s="111">
        <v>460</v>
      </c>
      <c r="AG398" s="110">
        <v>210000</v>
      </c>
      <c r="AH398" s="94"/>
      <c r="AJ398" s="97"/>
      <c r="AL398" s="39"/>
      <c r="AM398" s="38">
        <v>0.76522125627441562</v>
      </c>
      <c r="AP398" s="39"/>
      <c r="AQ398" s="77">
        <v>0.7472044587554012</v>
      </c>
      <c r="AR398" s="94"/>
      <c r="AT398" s="97"/>
      <c r="BB398" s="79"/>
      <c r="BC398" s="94"/>
      <c r="BD398" s="94"/>
      <c r="BE398" s="97"/>
      <c r="BG398" s="40"/>
      <c r="BH398" s="94"/>
      <c r="BI398" s="94"/>
      <c r="BJ398" s="94"/>
      <c r="BK398" s="40"/>
      <c r="BL398" s="73"/>
      <c r="BM398" s="94"/>
      <c r="BO398" s="97"/>
      <c r="BQ398" s="40"/>
      <c r="BR398" s="94"/>
      <c r="BS398" s="94"/>
      <c r="BT398" s="94"/>
      <c r="BU398" s="40"/>
      <c r="BV398" s="82"/>
      <c r="BW398" s="94"/>
      <c r="BX398" s="48"/>
      <c r="BY398" s="97"/>
      <c r="BZ398" s="48"/>
      <c r="CA398" s="40"/>
      <c r="CB398" s="94"/>
      <c r="CC398" s="94"/>
      <c r="CD398" s="94"/>
      <c r="CE398" s="40"/>
      <c r="CF398" s="73"/>
      <c r="CG398" s="41"/>
      <c r="CH398" s="41"/>
      <c r="CI398" s="41"/>
      <c r="CJ398" s="41"/>
      <c r="CK398" s="41"/>
      <c r="CL398" s="68"/>
      <c r="CM398" s="41"/>
      <c r="CN398" s="41"/>
      <c r="CO398" s="39"/>
      <c r="CP398" s="78"/>
      <c r="CV398" s="118">
        <f t="shared" si="159"/>
        <v>1.6042780748663101</v>
      </c>
      <c r="CW398" s="118">
        <f t="shared" si="160"/>
        <v>0.12533958649089194</v>
      </c>
      <c r="DE398" s="125">
        <f t="shared" si="161"/>
        <v>0</v>
      </c>
    </row>
    <row r="399" spans="1:109" s="38" customFormat="1" x14ac:dyDescent="0.25">
      <c r="A399" s="38">
        <v>396</v>
      </c>
      <c r="B399" s="38" t="s">
        <v>449</v>
      </c>
      <c r="E399" s="38" t="s">
        <v>449</v>
      </c>
      <c r="F399" s="120" t="s">
        <v>171</v>
      </c>
      <c r="G399" s="38" t="s">
        <v>181</v>
      </c>
      <c r="H399" s="38">
        <v>180</v>
      </c>
      <c r="I399" s="38">
        <v>180</v>
      </c>
      <c r="J399" s="38">
        <v>400</v>
      </c>
      <c r="K399" s="38">
        <v>13.5</v>
      </c>
      <c r="L399" s="38">
        <v>13.5</v>
      </c>
      <c r="M399" s="38">
        <v>18.7</v>
      </c>
      <c r="N399" s="38">
        <v>0</v>
      </c>
      <c r="O399" s="38">
        <v>0</v>
      </c>
      <c r="P399" s="111">
        <v>9995.6777693631539</v>
      </c>
      <c r="Q399" s="39">
        <f t="shared" si="158"/>
        <v>1</v>
      </c>
      <c r="R399" s="40">
        <f t="shared" si="156"/>
        <v>2.2222222222222223</v>
      </c>
      <c r="S399" s="40">
        <f t="shared" si="157"/>
        <v>1</v>
      </c>
      <c r="T399" s="120" t="s">
        <v>208</v>
      </c>
      <c r="AD399" s="42"/>
      <c r="AE399" s="38">
        <v>20</v>
      </c>
      <c r="AF399" s="111">
        <v>460</v>
      </c>
      <c r="AG399" s="110">
        <v>210000</v>
      </c>
      <c r="AH399" s="94"/>
      <c r="AJ399" s="97"/>
      <c r="AL399" s="39"/>
      <c r="AM399" s="38">
        <v>0.64194711842614227</v>
      </c>
      <c r="AP399" s="39"/>
      <c r="AQ399" s="77">
        <v>0.99324057911440033</v>
      </c>
      <c r="AR399" s="94"/>
      <c r="AT399" s="97"/>
      <c r="BB399" s="79"/>
      <c r="BC399" s="94"/>
      <c r="BD399" s="94"/>
      <c r="BE399" s="97"/>
      <c r="BG399" s="40"/>
      <c r="BH399" s="94"/>
      <c r="BI399" s="94"/>
      <c r="BJ399" s="94"/>
      <c r="BK399" s="40"/>
      <c r="BL399" s="73"/>
      <c r="BM399" s="94"/>
      <c r="BO399" s="97"/>
      <c r="BQ399" s="40"/>
      <c r="BR399" s="94"/>
      <c r="BS399" s="94"/>
      <c r="BT399" s="94"/>
      <c r="BU399" s="40"/>
      <c r="BV399" s="82"/>
      <c r="BW399" s="94"/>
      <c r="BX399" s="48"/>
      <c r="BY399" s="97"/>
      <c r="BZ399" s="48"/>
      <c r="CA399" s="40"/>
      <c r="CB399" s="94"/>
      <c r="CC399" s="94"/>
      <c r="CD399" s="94"/>
      <c r="CE399" s="40"/>
      <c r="CF399" s="73"/>
      <c r="CG399" s="41"/>
      <c r="CH399" s="41"/>
      <c r="CI399" s="41"/>
      <c r="CJ399" s="41"/>
      <c r="CK399" s="41"/>
      <c r="CL399" s="68"/>
      <c r="CM399" s="41"/>
      <c r="CN399" s="41"/>
      <c r="CO399" s="39"/>
      <c r="CP399" s="78"/>
      <c r="CV399" s="118">
        <f t="shared" si="159"/>
        <v>1.6042780748663101</v>
      </c>
      <c r="CW399" s="118">
        <f t="shared" si="160"/>
        <v>0.12533958649089194</v>
      </c>
      <c r="DE399" s="125">
        <f t="shared" si="161"/>
        <v>0</v>
      </c>
    </row>
    <row r="400" spans="1:109" s="38" customFormat="1" x14ac:dyDescent="0.25">
      <c r="A400" s="38">
        <v>397</v>
      </c>
      <c r="B400" s="38" t="s">
        <v>450</v>
      </c>
      <c r="E400" s="38" t="s">
        <v>450</v>
      </c>
      <c r="F400" s="120" t="s">
        <v>171</v>
      </c>
      <c r="G400" s="38" t="s">
        <v>181</v>
      </c>
      <c r="H400" s="38">
        <v>180</v>
      </c>
      <c r="I400" s="38">
        <v>180</v>
      </c>
      <c r="J400" s="38">
        <v>400</v>
      </c>
      <c r="K400" s="38">
        <v>13.5</v>
      </c>
      <c r="L400" s="38">
        <v>13.5</v>
      </c>
      <c r="M400" s="38">
        <v>18.7</v>
      </c>
      <c r="N400" s="38">
        <v>0</v>
      </c>
      <c r="O400" s="38">
        <v>0</v>
      </c>
      <c r="P400" s="111">
        <v>13294.251433252995</v>
      </c>
      <c r="Q400" s="39">
        <f t="shared" si="158"/>
        <v>1</v>
      </c>
      <c r="R400" s="40">
        <f t="shared" si="156"/>
        <v>2.2222222222222223</v>
      </c>
      <c r="S400" s="40">
        <f t="shared" si="157"/>
        <v>1</v>
      </c>
      <c r="T400" s="120" t="s">
        <v>208</v>
      </c>
      <c r="AD400" s="42"/>
      <c r="AE400" s="38">
        <v>20</v>
      </c>
      <c r="AF400" s="111">
        <v>460</v>
      </c>
      <c r="AG400" s="110">
        <v>210000</v>
      </c>
      <c r="AH400" s="94"/>
      <c r="AJ400" s="97"/>
      <c r="AL400" s="39"/>
      <c r="AM400" s="38">
        <v>0.47300217167198</v>
      </c>
      <c r="AP400" s="39"/>
      <c r="AQ400" s="77">
        <v>1.318767964656588</v>
      </c>
      <c r="AR400" s="94"/>
      <c r="AT400" s="97"/>
      <c r="BB400" s="79"/>
      <c r="BC400" s="94"/>
      <c r="BD400" s="94"/>
      <c r="BE400" s="97"/>
      <c r="BG400" s="40"/>
      <c r="BH400" s="94"/>
      <c r="BI400" s="94"/>
      <c r="BJ400" s="94"/>
      <c r="BK400" s="40"/>
      <c r="BL400" s="73"/>
      <c r="BM400" s="94"/>
      <c r="BO400" s="97"/>
      <c r="BQ400" s="40"/>
      <c r="BR400" s="94"/>
      <c r="BS400" s="94"/>
      <c r="BT400" s="94"/>
      <c r="BU400" s="40"/>
      <c r="BV400" s="82"/>
      <c r="BW400" s="94"/>
      <c r="BX400" s="48"/>
      <c r="BY400" s="97"/>
      <c r="BZ400" s="48"/>
      <c r="CA400" s="40"/>
      <c r="CB400" s="94"/>
      <c r="CC400" s="94"/>
      <c r="CD400" s="94"/>
      <c r="CE400" s="40"/>
      <c r="CF400" s="73"/>
      <c r="CG400" s="41"/>
      <c r="CH400" s="41"/>
      <c r="CI400" s="41"/>
      <c r="CJ400" s="41"/>
      <c r="CK400" s="41"/>
      <c r="CL400" s="68"/>
      <c r="CM400" s="41"/>
      <c r="CN400" s="41"/>
      <c r="CO400" s="39"/>
      <c r="CP400" s="78"/>
      <c r="CV400" s="118">
        <f t="shared" si="159"/>
        <v>1.6042780748663101</v>
      </c>
      <c r="CW400" s="118">
        <f t="shared" si="160"/>
        <v>0.12533958649089194</v>
      </c>
      <c r="DE400" s="125">
        <f t="shared" si="161"/>
        <v>0</v>
      </c>
    </row>
    <row r="401" spans="1:109" s="38" customFormat="1" x14ac:dyDescent="0.25">
      <c r="A401" s="38">
        <v>398</v>
      </c>
      <c r="B401" s="38" t="s">
        <v>451</v>
      </c>
      <c r="E401" s="38" t="s">
        <v>451</v>
      </c>
      <c r="F401" s="120" t="s">
        <v>171</v>
      </c>
      <c r="G401" s="38" t="s">
        <v>181</v>
      </c>
      <c r="H401" s="38">
        <v>180</v>
      </c>
      <c r="I401" s="38">
        <v>180</v>
      </c>
      <c r="J401" s="38">
        <v>400</v>
      </c>
      <c r="K401" s="38">
        <v>13.5</v>
      </c>
      <c r="L401" s="38">
        <v>13.5</v>
      </c>
      <c r="M401" s="38">
        <v>18.7</v>
      </c>
      <c r="N401" s="38">
        <v>0</v>
      </c>
      <c r="O401" s="38">
        <v>0</v>
      </c>
      <c r="P401" s="111">
        <v>16692.781874836466</v>
      </c>
      <c r="Q401" s="39">
        <f t="shared" si="158"/>
        <v>1</v>
      </c>
      <c r="R401" s="40">
        <f t="shared" si="156"/>
        <v>2.2222222222222223</v>
      </c>
      <c r="S401" s="40">
        <f t="shared" si="157"/>
        <v>1</v>
      </c>
      <c r="T401" s="120" t="s">
        <v>208</v>
      </c>
      <c r="AD401" s="42"/>
      <c r="AE401" s="38">
        <v>20</v>
      </c>
      <c r="AF401" s="111">
        <v>460</v>
      </c>
      <c r="AG401" s="110">
        <v>210000</v>
      </c>
      <c r="AH401" s="94"/>
      <c r="AJ401" s="97"/>
      <c r="AL401" s="39"/>
      <c r="AM401" s="38">
        <v>0.32015751910484086</v>
      </c>
      <c r="AP401" s="39"/>
      <c r="AQ401" s="77">
        <v>1.6545551731873822</v>
      </c>
      <c r="AR401" s="94"/>
      <c r="AT401" s="97"/>
      <c r="BB401" s="79"/>
      <c r="BC401" s="94"/>
      <c r="BD401" s="94"/>
      <c r="BE401" s="97"/>
      <c r="BG401" s="40"/>
      <c r="BH401" s="94"/>
      <c r="BI401" s="94"/>
      <c r="BJ401" s="94"/>
      <c r="BK401" s="40"/>
      <c r="BL401" s="73"/>
      <c r="BM401" s="94"/>
      <c r="BO401" s="97"/>
      <c r="BQ401" s="40"/>
      <c r="BR401" s="94"/>
      <c r="BS401" s="94"/>
      <c r="BT401" s="94"/>
      <c r="BU401" s="40"/>
      <c r="BV401" s="82"/>
      <c r="BW401" s="94"/>
      <c r="BX401" s="48"/>
      <c r="BY401" s="97"/>
      <c r="BZ401" s="48"/>
      <c r="CA401" s="40"/>
      <c r="CB401" s="94"/>
      <c r="CC401" s="94"/>
      <c r="CD401" s="94"/>
      <c r="CE401" s="40"/>
      <c r="CF401" s="73"/>
      <c r="CG401" s="41"/>
      <c r="CH401" s="41"/>
      <c r="CI401" s="41"/>
      <c r="CJ401" s="41"/>
      <c r="CK401" s="41"/>
      <c r="CL401" s="68"/>
      <c r="CM401" s="41"/>
      <c r="CN401" s="41"/>
      <c r="CO401" s="39"/>
      <c r="CP401" s="78"/>
      <c r="CV401" s="118">
        <f t="shared" si="159"/>
        <v>1.6042780748663101</v>
      </c>
      <c r="CW401" s="118">
        <f t="shared" si="160"/>
        <v>0.12533958649089194</v>
      </c>
      <c r="DE401" s="125">
        <f t="shared" si="161"/>
        <v>0</v>
      </c>
    </row>
    <row r="402" spans="1:109" s="38" customFormat="1" x14ac:dyDescent="0.25">
      <c r="A402" s="38">
        <v>399</v>
      </c>
      <c r="B402" s="38" t="s">
        <v>452</v>
      </c>
      <c r="E402" s="38" t="s">
        <v>452</v>
      </c>
      <c r="F402" s="120" t="s">
        <v>171</v>
      </c>
      <c r="G402" s="38" t="s">
        <v>181</v>
      </c>
      <c r="H402" s="38">
        <v>180</v>
      </c>
      <c r="I402" s="38">
        <v>180</v>
      </c>
      <c r="J402" s="38">
        <v>400</v>
      </c>
      <c r="K402" s="38">
        <v>13.5</v>
      </c>
      <c r="L402" s="38">
        <v>13.5</v>
      </c>
      <c r="M402" s="38">
        <v>18.7</v>
      </c>
      <c r="N402" s="38">
        <v>0</v>
      </c>
      <c r="O402" s="38">
        <v>0</v>
      </c>
      <c r="P402" s="111">
        <v>19991.355538726308</v>
      </c>
      <c r="Q402" s="39">
        <f t="shared" si="158"/>
        <v>1</v>
      </c>
      <c r="R402" s="40">
        <f t="shared" si="156"/>
        <v>2.2222222222222223</v>
      </c>
      <c r="S402" s="40">
        <f t="shared" si="157"/>
        <v>1</v>
      </c>
      <c r="T402" s="120" t="s">
        <v>208</v>
      </c>
      <c r="AD402" s="42"/>
      <c r="AE402" s="38">
        <v>20</v>
      </c>
      <c r="AF402" s="111">
        <v>460</v>
      </c>
      <c r="AG402" s="110">
        <v>210000</v>
      </c>
      <c r="AH402" s="94"/>
      <c r="AJ402" s="97"/>
      <c r="AL402" s="39"/>
      <c r="AM402" s="38">
        <v>0.21880934610468344</v>
      </c>
      <c r="AP402" s="39"/>
      <c r="AQ402" s="77">
        <v>1.9806679202754305</v>
      </c>
      <c r="AR402" s="94"/>
      <c r="AT402" s="97"/>
      <c r="BB402" s="79"/>
      <c r="BC402" s="94"/>
      <c r="BD402" s="94"/>
      <c r="BE402" s="97"/>
      <c r="BG402" s="40"/>
      <c r="BH402" s="94"/>
      <c r="BI402" s="94"/>
      <c r="BJ402" s="94"/>
      <c r="BK402" s="40"/>
      <c r="BL402" s="73"/>
      <c r="BM402" s="94"/>
      <c r="BO402" s="97"/>
      <c r="BQ402" s="40"/>
      <c r="BR402" s="94"/>
      <c r="BS402" s="94"/>
      <c r="BT402" s="94"/>
      <c r="BU402" s="40"/>
      <c r="BV402" s="82"/>
      <c r="BW402" s="94"/>
      <c r="BX402" s="48"/>
      <c r="BY402" s="97"/>
      <c r="BZ402" s="48"/>
      <c r="CA402" s="40"/>
      <c r="CB402" s="94"/>
      <c r="CC402" s="94"/>
      <c r="CD402" s="94"/>
      <c r="CE402" s="40"/>
      <c r="CF402" s="73"/>
      <c r="CG402" s="41"/>
      <c r="CH402" s="41"/>
      <c r="CI402" s="41"/>
      <c r="CJ402" s="41"/>
      <c r="CK402" s="41"/>
      <c r="CL402" s="68"/>
      <c r="CM402" s="41"/>
      <c r="CN402" s="41"/>
      <c r="CO402" s="39"/>
      <c r="CP402" s="78"/>
      <c r="CV402" s="118">
        <f t="shared" si="159"/>
        <v>1.6042780748663101</v>
      </c>
      <c r="CW402" s="118">
        <f t="shared" si="160"/>
        <v>0.12533958649089194</v>
      </c>
      <c r="DE402" s="125">
        <f t="shared" si="161"/>
        <v>0</v>
      </c>
    </row>
    <row r="403" spans="1:109" s="38" customFormat="1" x14ac:dyDescent="0.25">
      <c r="A403" s="38">
        <v>400</v>
      </c>
      <c r="B403" s="38" t="s">
        <v>453</v>
      </c>
      <c r="E403" s="38" t="s">
        <v>453</v>
      </c>
      <c r="F403" s="120" t="s">
        <v>171</v>
      </c>
      <c r="G403" s="38" t="s">
        <v>181</v>
      </c>
      <c r="H403" s="38">
        <v>180</v>
      </c>
      <c r="I403" s="38">
        <v>180</v>
      </c>
      <c r="J403" s="38">
        <v>400</v>
      </c>
      <c r="K403" s="38">
        <v>13.5</v>
      </c>
      <c r="L403" s="38">
        <v>13.5</v>
      </c>
      <c r="M403" s="38">
        <v>18.7</v>
      </c>
      <c r="N403" s="38">
        <v>0</v>
      </c>
      <c r="O403" s="38">
        <v>0</v>
      </c>
      <c r="P403" s="111">
        <v>24989.194423407884</v>
      </c>
      <c r="Q403" s="39">
        <f t="shared" si="158"/>
        <v>1</v>
      </c>
      <c r="R403" s="40">
        <f t="shared" si="156"/>
        <v>2.2222222222222223</v>
      </c>
      <c r="S403" s="40">
        <f t="shared" si="157"/>
        <v>1</v>
      </c>
      <c r="T403" s="120" t="s">
        <v>208</v>
      </c>
      <c r="AD403" s="42"/>
      <c r="AE403" s="38">
        <v>20</v>
      </c>
      <c r="AF403" s="111">
        <v>460</v>
      </c>
      <c r="AG403" s="110">
        <v>210000</v>
      </c>
      <c r="AH403" s="94"/>
      <c r="AJ403" s="97"/>
      <c r="AL403" s="39"/>
      <c r="AM403" s="38">
        <v>0.13724092339823712</v>
      </c>
      <c r="AP403" s="39"/>
      <c r="AQ403" s="77">
        <v>2.4749518602004335</v>
      </c>
      <c r="AR403" s="94"/>
      <c r="AT403" s="97"/>
      <c r="BB403" s="79"/>
      <c r="BC403" s="94"/>
      <c r="BD403" s="94"/>
      <c r="BE403" s="97"/>
      <c r="BG403" s="40"/>
      <c r="BH403" s="94"/>
      <c r="BI403" s="94"/>
      <c r="BJ403" s="94"/>
      <c r="BK403" s="40"/>
      <c r="BL403" s="73"/>
      <c r="BM403" s="94"/>
      <c r="BO403" s="97"/>
      <c r="BQ403" s="40"/>
      <c r="BR403" s="94"/>
      <c r="BS403" s="94"/>
      <c r="BT403" s="94"/>
      <c r="BU403" s="40"/>
      <c r="BV403" s="82"/>
      <c r="BW403" s="94"/>
      <c r="BX403" s="48"/>
      <c r="BY403" s="97"/>
      <c r="BZ403" s="48"/>
      <c r="CA403" s="40"/>
      <c r="CB403" s="94"/>
      <c r="CC403" s="94"/>
      <c r="CD403" s="94"/>
      <c r="CE403" s="40"/>
      <c r="CF403" s="73"/>
      <c r="CG403" s="41"/>
      <c r="CH403" s="41"/>
      <c r="CI403" s="41"/>
      <c r="CJ403" s="41"/>
      <c r="CK403" s="41"/>
      <c r="CL403" s="68"/>
      <c r="CM403" s="41"/>
      <c r="CN403" s="41"/>
      <c r="CO403" s="39"/>
      <c r="CP403" s="78"/>
      <c r="CV403" s="118">
        <f t="shared" si="159"/>
        <v>1.6042780748663101</v>
      </c>
      <c r="CW403" s="118">
        <f t="shared" si="160"/>
        <v>0.12533958649089194</v>
      </c>
      <c r="DE403" s="125">
        <f t="shared" si="161"/>
        <v>0</v>
      </c>
    </row>
    <row r="404" spans="1:109" s="38" customFormat="1" x14ac:dyDescent="0.25">
      <c r="A404" s="38">
        <v>401</v>
      </c>
      <c r="B404" s="38" t="s">
        <v>454</v>
      </c>
      <c r="E404" s="38" t="s">
        <v>454</v>
      </c>
      <c r="F404" s="120" t="s">
        <v>171</v>
      </c>
      <c r="G404" s="38" t="s">
        <v>181</v>
      </c>
      <c r="H404" s="38">
        <v>180</v>
      </c>
      <c r="I404" s="38">
        <v>180</v>
      </c>
      <c r="J404" s="38">
        <v>400</v>
      </c>
      <c r="K404" s="38">
        <v>13.5</v>
      </c>
      <c r="L404" s="38">
        <v>13.5</v>
      </c>
      <c r="M404" s="38">
        <v>14.7</v>
      </c>
      <c r="N404" s="38">
        <v>0</v>
      </c>
      <c r="O404" s="38">
        <v>0</v>
      </c>
      <c r="P404" s="111">
        <v>3100.1864044795607</v>
      </c>
      <c r="Q404" s="39">
        <f t="shared" si="158"/>
        <v>1</v>
      </c>
      <c r="R404" s="40">
        <f t="shared" si="156"/>
        <v>2.2222222222222223</v>
      </c>
      <c r="S404" s="40">
        <f t="shared" si="157"/>
        <v>1</v>
      </c>
      <c r="T404" s="120" t="s">
        <v>208</v>
      </c>
      <c r="AD404" s="42"/>
      <c r="AE404" s="38">
        <v>20</v>
      </c>
      <c r="AF404" s="111">
        <v>460</v>
      </c>
      <c r="AG404" s="110">
        <v>210000</v>
      </c>
      <c r="AH404" s="94"/>
      <c r="AJ404" s="97"/>
      <c r="AL404" s="39"/>
      <c r="AM404" s="38">
        <v>1.0464735744070213</v>
      </c>
      <c r="AP404" s="39"/>
      <c r="AQ404" s="77">
        <v>0.31059186385131754</v>
      </c>
      <c r="AR404" s="94"/>
      <c r="AT404" s="97"/>
      <c r="BB404" s="79"/>
      <c r="BC404" s="94"/>
      <c r="BD404" s="94"/>
      <c r="BE404" s="97"/>
      <c r="BG404" s="40"/>
      <c r="BH404" s="94"/>
      <c r="BI404" s="94"/>
      <c r="BJ404" s="94"/>
      <c r="BK404" s="40"/>
      <c r="BL404" s="73"/>
      <c r="BM404" s="94"/>
      <c r="BO404" s="97"/>
      <c r="BQ404" s="40"/>
      <c r="BR404" s="94"/>
      <c r="BS404" s="94"/>
      <c r="BT404" s="94"/>
      <c r="BU404" s="40"/>
      <c r="BV404" s="82"/>
      <c r="BW404" s="94"/>
      <c r="BX404" s="48"/>
      <c r="BY404" s="97"/>
      <c r="BZ404" s="48"/>
      <c r="CA404" s="40"/>
      <c r="CB404" s="94"/>
      <c r="CC404" s="94"/>
      <c r="CD404" s="94"/>
      <c r="CE404" s="40"/>
      <c r="CF404" s="73"/>
      <c r="CG404" s="41"/>
      <c r="CH404" s="41"/>
      <c r="CI404" s="41"/>
      <c r="CJ404" s="41"/>
      <c r="CK404" s="41"/>
      <c r="CL404" s="68"/>
      <c r="CM404" s="41"/>
      <c r="CN404" s="41"/>
      <c r="CO404" s="39"/>
      <c r="CP404" s="78"/>
      <c r="CV404" s="118">
        <f t="shared" si="159"/>
        <v>2.0408163265306123</v>
      </c>
      <c r="CW404" s="118">
        <f t="shared" si="160"/>
        <v>0.18617242815493548</v>
      </c>
      <c r="DE404" s="125">
        <f t="shared" si="161"/>
        <v>0</v>
      </c>
    </row>
    <row r="405" spans="1:109" s="38" customFormat="1" x14ac:dyDescent="0.25">
      <c r="A405" s="38">
        <v>402</v>
      </c>
      <c r="B405" s="38" t="s">
        <v>455</v>
      </c>
      <c r="E405" s="38" t="s">
        <v>455</v>
      </c>
      <c r="F405" s="120" t="s">
        <v>171</v>
      </c>
      <c r="G405" s="38" t="s">
        <v>181</v>
      </c>
      <c r="H405" s="38">
        <v>180</v>
      </c>
      <c r="I405" s="38">
        <v>180</v>
      </c>
      <c r="J405" s="38">
        <v>400</v>
      </c>
      <c r="K405" s="38">
        <v>13.5</v>
      </c>
      <c r="L405" s="38">
        <v>13.5</v>
      </c>
      <c r="M405" s="38">
        <v>14.7</v>
      </c>
      <c r="N405" s="38">
        <v>0</v>
      </c>
      <c r="O405" s="38">
        <v>0</v>
      </c>
      <c r="P405" s="111">
        <v>5166.9773407992679</v>
      </c>
      <c r="Q405" s="39">
        <f t="shared" si="158"/>
        <v>1</v>
      </c>
      <c r="R405" s="40">
        <f t="shared" si="156"/>
        <v>2.2222222222222223</v>
      </c>
      <c r="S405" s="40">
        <f t="shared" si="157"/>
        <v>1</v>
      </c>
      <c r="T405" s="120" t="s">
        <v>208</v>
      </c>
      <c r="AD405" s="42"/>
      <c r="AE405" s="38">
        <v>20</v>
      </c>
      <c r="AF405" s="111">
        <v>460</v>
      </c>
      <c r="AG405" s="110">
        <v>210000</v>
      </c>
      <c r="AH405" s="94"/>
      <c r="AJ405" s="97"/>
      <c r="AL405" s="39"/>
      <c r="AM405" s="38">
        <v>0.95247034978361766</v>
      </c>
      <c r="AP405" s="39"/>
      <c r="AQ405" s="77">
        <v>0.50248762380039136</v>
      </c>
      <c r="AR405" s="94"/>
      <c r="AT405" s="97"/>
      <c r="BB405" s="79"/>
      <c r="BC405" s="94"/>
      <c r="BD405" s="94"/>
      <c r="BE405" s="97"/>
      <c r="BG405" s="40"/>
      <c r="BH405" s="94"/>
      <c r="BI405" s="94"/>
      <c r="BJ405" s="94"/>
      <c r="BK405" s="40"/>
      <c r="BL405" s="73"/>
      <c r="BM405" s="94"/>
      <c r="BO405" s="97"/>
      <c r="BQ405" s="40"/>
      <c r="BR405" s="94"/>
      <c r="BS405" s="94"/>
      <c r="BT405" s="94"/>
      <c r="BU405" s="40"/>
      <c r="BV405" s="82"/>
      <c r="BW405" s="94"/>
      <c r="BX405" s="48"/>
      <c r="BY405" s="97"/>
      <c r="BZ405" s="48"/>
      <c r="CA405" s="40"/>
      <c r="CB405" s="94"/>
      <c r="CC405" s="94"/>
      <c r="CD405" s="94"/>
      <c r="CE405" s="40"/>
      <c r="CF405" s="73"/>
      <c r="CG405" s="41"/>
      <c r="CH405" s="41"/>
      <c r="CI405" s="41"/>
      <c r="CJ405" s="41"/>
      <c r="CK405" s="41"/>
      <c r="CL405" s="68"/>
      <c r="CM405" s="41"/>
      <c r="CN405" s="41"/>
      <c r="CO405" s="39"/>
      <c r="CP405" s="78"/>
      <c r="CV405" s="118">
        <f t="shared" si="159"/>
        <v>2.0408163265306123</v>
      </c>
      <c r="CW405" s="118">
        <f t="shared" si="160"/>
        <v>0.18617242815493548</v>
      </c>
      <c r="DE405" s="125">
        <f t="shared" si="161"/>
        <v>0</v>
      </c>
    </row>
    <row r="406" spans="1:109" s="38" customFormat="1" x14ac:dyDescent="0.25">
      <c r="A406" s="38">
        <v>403</v>
      </c>
      <c r="B406" s="38" t="s">
        <v>456</v>
      </c>
      <c r="E406" s="38" t="s">
        <v>456</v>
      </c>
      <c r="F406" s="120" t="s">
        <v>171</v>
      </c>
      <c r="G406" s="38" t="s">
        <v>181</v>
      </c>
      <c r="H406" s="38">
        <v>180</v>
      </c>
      <c r="I406" s="38">
        <v>180</v>
      </c>
      <c r="J406" s="38">
        <v>400</v>
      </c>
      <c r="K406" s="38">
        <v>13.5</v>
      </c>
      <c r="L406" s="38">
        <v>13.5</v>
      </c>
      <c r="M406" s="38">
        <v>14.7</v>
      </c>
      <c r="N406" s="38">
        <v>0</v>
      </c>
      <c r="O406" s="38">
        <v>0</v>
      </c>
      <c r="P406" s="111">
        <v>7750.4660111989015</v>
      </c>
      <c r="Q406" s="39">
        <f t="shared" si="158"/>
        <v>1</v>
      </c>
      <c r="R406" s="40">
        <f t="shared" si="156"/>
        <v>2.2222222222222223</v>
      </c>
      <c r="S406" s="40">
        <f t="shared" si="157"/>
        <v>1</v>
      </c>
      <c r="T406" s="120" t="s">
        <v>208</v>
      </c>
      <c r="AD406" s="42"/>
      <c r="AE406" s="38">
        <v>20</v>
      </c>
      <c r="AF406" s="111">
        <v>460</v>
      </c>
      <c r="AG406" s="110">
        <v>210000</v>
      </c>
      <c r="AH406" s="94"/>
      <c r="AJ406" s="97"/>
      <c r="AL406" s="39"/>
      <c r="AM406" s="38">
        <v>0.75832494066121614</v>
      </c>
      <c r="AP406" s="39"/>
      <c r="AQ406" s="77">
        <v>0.74873484376472021</v>
      </c>
      <c r="AR406" s="94"/>
      <c r="AT406" s="97"/>
      <c r="BB406" s="79"/>
      <c r="BC406" s="94"/>
      <c r="BD406" s="94"/>
      <c r="BE406" s="97"/>
      <c r="BG406" s="40"/>
      <c r="BH406" s="94"/>
      <c r="BI406" s="94"/>
      <c r="BJ406" s="94"/>
      <c r="BK406" s="40"/>
      <c r="BL406" s="73"/>
      <c r="BM406" s="94"/>
      <c r="BO406" s="97"/>
      <c r="BQ406" s="40"/>
      <c r="BR406" s="94"/>
      <c r="BS406" s="94"/>
      <c r="BT406" s="94"/>
      <c r="BU406" s="40"/>
      <c r="BV406" s="82"/>
      <c r="BW406" s="94"/>
      <c r="BX406" s="48"/>
      <c r="BY406" s="97"/>
      <c r="BZ406" s="48"/>
      <c r="CA406" s="40"/>
      <c r="CB406" s="94"/>
      <c r="CC406" s="94"/>
      <c r="CD406" s="94"/>
      <c r="CE406" s="40"/>
      <c r="CF406" s="73"/>
      <c r="CG406" s="41"/>
      <c r="CH406" s="41"/>
      <c r="CI406" s="41"/>
      <c r="CJ406" s="41"/>
      <c r="CK406" s="41"/>
      <c r="CL406" s="68"/>
      <c r="CM406" s="41"/>
      <c r="CN406" s="41"/>
      <c r="CO406" s="39"/>
      <c r="CP406" s="78"/>
      <c r="CV406" s="118">
        <f t="shared" si="159"/>
        <v>2.0408163265306123</v>
      </c>
      <c r="CW406" s="118">
        <f t="shared" si="160"/>
        <v>0.18617242815493548</v>
      </c>
      <c r="DE406" s="125">
        <f t="shared" si="161"/>
        <v>0</v>
      </c>
    </row>
    <row r="407" spans="1:109" s="38" customFormat="1" x14ac:dyDescent="0.25">
      <c r="A407" s="38">
        <v>404</v>
      </c>
      <c r="B407" s="38" t="s">
        <v>457</v>
      </c>
      <c r="E407" s="38" t="s">
        <v>457</v>
      </c>
      <c r="F407" s="120" t="s">
        <v>171</v>
      </c>
      <c r="G407" s="38" t="s">
        <v>181</v>
      </c>
      <c r="H407" s="38">
        <v>180</v>
      </c>
      <c r="I407" s="38">
        <v>180</v>
      </c>
      <c r="J407" s="38">
        <v>400</v>
      </c>
      <c r="K407" s="38">
        <v>13.5</v>
      </c>
      <c r="L407" s="38">
        <v>13.5</v>
      </c>
      <c r="M407" s="38">
        <v>14.7</v>
      </c>
      <c r="N407" s="38">
        <v>0</v>
      </c>
      <c r="O407" s="38">
        <v>0</v>
      </c>
      <c r="P407" s="111">
        <v>10333.954681598536</v>
      </c>
      <c r="Q407" s="39">
        <f t="shared" si="158"/>
        <v>1</v>
      </c>
      <c r="R407" s="40">
        <f t="shared" si="156"/>
        <v>2.2222222222222223</v>
      </c>
      <c r="S407" s="40">
        <f t="shared" si="157"/>
        <v>1</v>
      </c>
      <c r="T407" s="120" t="s">
        <v>208</v>
      </c>
      <c r="AD407" s="42"/>
      <c r="AE407" s="38">
        <v>20</v>
      </c>
      <c r="AF407" s="111">
        <v>460</v>
      </c>
      <c r="AG407" s="110">
        <v>210000</v>
      </c>
      <c r="AH407" s="94"/>
      <c r="AJ407" s="97"/>
      <c r="AL407" s="39"/>
      <c r="AM407" s="38">
        <v>0.64136759626135853</v>
      </c>
      <c r="AP407" s="39"/>
      <c r="AQ407" s="77">
        <v>0.99490685160720849</v>
      </c>
      <c r="AR407" s="94"/>
      <c r="AT407" s="97"/>
      <c r="BB407" s="79"/>
      <c r="BC407" s="94"/>
      <c r="BD407" s="94"/>
      <c r="BE407" s="97"/>
      <c r="BG407" s="40"/>
      <c r="BH407" s="94"/>
      <c r="BI407" s="94"/>
      <c r="BJ407" s="94"/>
      <c r="BK407" s="40"/>
      <c r="BL407" s="73"/>
      <c r="BM407" s="94"/>
      <c r="BO407" s="97"/>
      <c r="BQ407" s="40"/>
      <c r="BR407" s="94"/>
      <c r="BS407" s="94"/>
      <c r="BT407" s="94"/>
      <c r="BU407" s="40"/>
      <c r="BV407" s="82"/>
      <c r="BW407" s="94"/>
      <c r="BX407" s="48"/>
      <c r="BY407" s="97"/>
      <c r="BZ407" s="48"/>
      <c r="CA407" s="40"/>
      <c r="CB407" s="94"/>
      <c r="CC407" s="94"/>
      <c r="CD407" s="94"/>
      <c r="CE407" s="40"/>
      <c r="CF407" s="73"/>
      <c r="CG407" s="41"/>
      <c r="CH407" s="41"/>
      <c r="CI407" s="41"/>
      <c r="CJ407" s="41"/>
      <c r="CK407" s="41"/>
      <c r="CL407" s="68"/>
      <c r="CM407" s="41"/>
      <c r="CN407" s="41"/>
      <c r="CO407" s="39"/>
      <c r="CP407" s="78"/>
      <c r="CV407" s="118">
        <f t="shared" si="159"/>
        <v>2.0408163265306123</v>
      </c>
      <c r="CW407" s="118">
        <f t="shared" si="160"/>
        <v>0.18617242815493548</v>
      </c>
      <c r="DE407" s="125">
        <f t="shared" si="161"/>
        <v>0</v>
      </c>
    </row>
    <row r="408" spans="1:109" s="38" customFormat="1" x14ac:dyDescent="0.25">
      <c r="A408" s="38">
        <v>405</v>
      </c>
      <c r="B408" s="38" t="s">
        <v>458</v>
      </c>
      <c r="E408" s="38" t="s">
        <v>458</v>
      </c>
      <c r="F408" s="120" t="s">
        <v>171</v>
      </c>
      <c r="G408" s="38" t="s">
        <v>181</v>
      </c>
      <c r="H408" s="38">
        <v>180</v>
      </c>
      <c r="I408" s="38">
        <v>180</v>
      </c>
      <c r="J408" s="38">
        <v>400</v>
      </c>
      <c r="K408" s="38">
        <v>13.5</v>
      </c>
      <c r="L408" s="38">
        <v>13.5</v>
      </c>
      <c r="M408" s="38">
        <v>14.7</v>
      </c>
      <c r="N408" s="38">
        <v>0</v>
      </c>
      <c r="O408" s="38">
        <v>0</v>
      </c>
      <c r="P408" s="111">
        <v>13744.159726526053</v>
      </c>
      <c r="Q408" s="39">
        <f t="shared" si="158"/>
        <v>1</v>
      </c>
      <c r="R408" s="40">
        <f t="shared" si="156"/>
        <v>2.2222222222222223</v>
      </c>
      <c r="S408" s="40">
        <f t="shared" si="157"/>
        <v>1</v>
      </c>
      <c r="T408" s="120" t="s">
        <v>208</v>
      </c>
      <c r="AD408" s="42"/>
      <c r="AE408" s="38">
        <v>20</v>
      </c>
      <c r="AF408" s="111">
        <v>460</v>
      </c>
      <c r="AG408" s="110">
        <v>210000</v>
      </c>
      <c r="AH408" s="94"/>
      <c r="AJ408" s="97"/>
      <c r="AL408" s="39"/>
      <c r="AM408" s="38">
        <v>0.47372175964547708</v>
      </c>
      <c r="AP408" s="39"/>
      <c r="AQ408" s="77">
        <v>1.320688473218357</v>
      </c>
      <c r="AR408" s="94"/>
      <c r="AT408" s="97"/>
      <c r="BB408" s="79"/>
      <c r="BC408" s="94"/>
      <c r="BD408" s="94"/>
      <c r="BE408" s="97"/>
      <c r="BG408" s="40"/>
      <c r="BH408" s="94"/>
      <c r="BI408" s="94"/>
      <c r="BJ408" s="94"/>
      <c r="BK408" s="40"/>
      <c r="BL408" s="73"/>
      <c r="BM408" s="94"/>
      <c r="BO408" s="97"/>
      <c r="BQ408" s="40"/>
      <c r="BR408" s="94"/>
      <c r="BS408" s="94"/>
      <c r="BT408" s="94"/>
      <c r="BU408" s="40"/>
      <c r="BV408" s="82"/>
      <c r="BW408" s="94"/>
      <c r="BX408" s="48"/>
      <c r="BY408" s="97"/>
      <c r="BZ408" s="48"/>
      <c r="CA408" s="40"/>
      <c r="CB408" s="94"/>
      <c r="CC408" s="94"/>
      <c r="CD408" s="94"/>
      <c r="CE408" s="40"/>
      <c r="CF408" s="73"/>
      <c r="CG408" s="41"/>
      <c r="CH408" s="41"/>
      <c r="CI408" s="41"/>
      <c r="CJ408" s="41"/>
      <c r="CK408" s="41"/>
      <c r="CL408" s="68"/>
      <c r="CM408" s="41"/>
      <c r="CN408" s="41"/>
      <c r="CO408" s="39"/>
      <c r="CP408" s="78"/>
      <c r="CV408" s="118">
        <f t="shared" si="159"/>
        <v>2.0408163265306123</v>
      </c>
      <c r="CW408" s="118">
        <f t="shared" si="160"/>
        <v>0.18617242815493548</v>
      </c>
      <c r="DE408" s="125">
        <f t="shared" si="161"/>
        <v>0</v>
      </c>
    </row>
    <row r="409" spans="1:109" s="38" customFormat="1" x14ac:dyDescent="0.25">
      <c r="A409" s="38">
        <v>406</v>
      </c>
      <c r="B409" s="38" t="s">
        <v>459</v>
      </c>
      <c r="E409" s="38" t="s">
        <v>459</v>
      </c>
      <c r="F409" s="120" t="s">
        <v>171</v>
      </c>
      <c r="G409" s="38" t="s">
        <v>181</v>
      </c>
      <c r="H409" s="38">
        <v>180</v>
      </c>
      <c r="I409" s="38">
        <v>180</v>
      </c>
      <c r="J409" s="38">
        <v>400</v>
      </c>
      <c r="K409" s="38">
        <v>13.5</v>
      </c>
      <c r="L409" s="38">
        <v>13.5</v>
      </c>
      <c r="M409" s="38">
        <v>14.7</v>
      </c>
      <c r="N409" s="38">
        <v>0</v>
      </c>
      <c r="O409" s="38">
        <v>0</v>
      </c>
      <c r="P409" s="111">
        <v>17257.704318269552</v>
      </c>
      <c r="Q409" s="39">
        <f t="shared" si="158"/>
        <v>1</v>
      </c>
      <c r="R409" s="40">
        <f t="shared" si="156"/>
        <v>2.2222222222222223</v>
      </c>
      <c r="S409" s="40">
        <f t="shared" si="157"/>
        <v>1</v>
      </c>
      <c r="T409" s="120" t="s">
        <v>208</v>
      </c>
      <c r="AD409" s="42"/>
      <c r="AE409" s="38">
        <v>20</v>
      </c>
      <c r="AF409" s="111">
        <v>460</v>
      </c>
      <c r="AG409" s="110">
        <v>210000</v>
      </c>
      <c r="AH409" s="94"/>
      <c r="AJ409" s="97"/>
      <c r="AL409" s="39"/>
      <c r="AM409" s="38">
        <v>0.32063612950995346</v>
      </c>
      <c r="AP409" s="39"/>
      <c r="AQ409" s="77">
        <v>1.6567945428318938</v>
      </c>
      <c r="AR409" s="94"/>
      <c r="AT409" s="97"/>
      <c r="BB409" s="79"/>
      <c r="BC409" s="94"/>
      <c r="BD409" s="94"/>
      <c r="BE409" s="97"/>
      <c r="BG409" s="40"/>
      <c r="BH409" s="94"/>
      <c r="BI409" s="94"/>
      <c r="BJ409" s="94"/>
      <c r="BK409" s="40"/>
      <c r="BL409" s="73"/>
      <c r="BM409" s="94"/>
      <c r="BO409" s="97"/>
      <c r="BQ409" s="40"/>
      <c r="BR409" s="94"/>
      <c r="BS409" s="94"/>
      <c r="BT409" s="94"/>
      <c r="BU409" s="40"/>
      <c r="BV409" s="82"/>
      <c r="BW409" s="94"/>
      <c r="BX409" s="48"/>
      <c r="BY409" s="97"/>
      <c r="BZ409" s="48"/>
      <c r="CA409" s="40"/>
      <c r="CB409" s="94"/>
      <c r="CC409" s="94"/>
      <c r="CD409" s="94"/>
      <c r="CE409" s="40"/>
      <c r="CF409" s="73"/>
      <c r="CG409" s="41"/>
      <c r="CH409" s="41"/>
      <c r="CI409" s="41"/>
      <c r="CJ409" s="41"/>
      <c r="CK409" s="41"/>
      <c r="CL409" s="68"/>
      <c r="CM409" s="41"/>
      <c r="CN409" s="41"/>
      <c r="CO409" s="39"/>
      <c r="CP409" s="78"/>
      <c r="CV409" s="118">
        <f t="shared" si="159"/>
        <v>2.0408163265306123</v>
      </c>
      <c r="CW409" s="118">
        <f t="shared" si="160"/>
        <v>0.18617242815493548</v>
      </c>
      <c r="DE409" s="125">
        <f t="shared" si="161"/>
        <v>0</v>
      </c>
    </row>
    <row r="410" spans="1:109" s="38" customFormat="1" x14ac:dyDescent="0.25">
      <c r="A410" s="38">
        <v>407</v>
      </c>
      <c r="B410" s="38" t="s">
        <v>460</v>
      </c>
      <c r="E410" s="38" t="s">
        <v>460</v>
      </c>
      <c r="F410" s="120" t="s">
        <v>171</v>
      </c>
      <c r="G410" s="38" t="s">
        <v>181</v>
      </c>
      <c r="H410" s="38">
        <v>180</v>
      </c>
      <c r="I410" s="38">
        <v>180</v>
      </c>
      <c r="J410" s="38">
        <v>400</v>
      </c>
      <c r="K410" s="38">
        <v>13.5</v>
      </c>
      <c r="L410" s="38">
        <v>13.5</v>
      </c>
      <c r="M410" s="38">
        <v>14.7</v>
      </c>
      <c r="N410" s="38">
        <v>0</v>
      </c>
      <c r="O410" s="38">
        <v>0</v>
      </c>
      <c r="P410" s="111">
        <v>20667.909363197072</v>
      </c>
      <c r="Q410" s="39">
        <f t="shared" si="158"/>
        <v>1</v>
      </c>
      <c r="R410" s="40">
        <f t="shared" si="156"/>
        <v>2.2222222222222223</v>
      </c>
      <c r="S410" s="40">
        <f t="shared" si="157"/>
        <v>1</v>
      </c>
      <c r="T410" s="120" t="s">
        <v>208</v>
      </c>
      <c r="AD410" s="42"/>
      <c r="AE410" s="38">
        <v>20</v>
      </c>
      <c r="AF410" s="111">
        <v>460</v>
      </c>
      <c r="AG410" s="110">
        <v>210000</v>
      </c>
      <c r="AH410" s="94"/>
      <c r="AJ410" s="97"/>
      <c r="AL410" s="39"/>
      <c r="AM410" s="38">
        <v>0.21948796240643015</v>
      </c>
      <c r="AP410" s="39"/>
      <c r="AQ410" s="77">
        <v>1.9832263126193577</v>
      </c>
      <c r="AR410" s="94"/>
      <c r="AT410" s="97"/>
      <c r="BB410" s="79"/>
      <c r="BC410" s="94"/>
      <c r="BD410" s="94"/>
      <c r="BE410" s="97"/>
      <c r="BG410" s="40"/>
      <c r="BH410" s="94"/>
      <c r="BI410" s="94"/>
      <c r="BJ410" s="94"/>
      <c r="BK410" s="40"/>
      <c r="BL410" s="73"/>
      <c r="BM410" s="94"/>
      <c r="BO410" s="97"/>
      <c r="BQ410" s="40"/>
      <c r="BR410" s="94"/>
      <c r="BS410" s="94"/>
      <c r="BT410" s="94"/>
      <c r="BU410" s="40"/>
      <c r="BV410" s="82"/>
      <c r="BW410" s="94"/>
      <c r="BX410" s="48"/>
      <c r="BY410" s="97"/>
      <c r="BZ410" s="48"/>
      <c r="CA410" s="40"/>
      <c r="CB410" s="94"/>
      <c r="CC410" s="94"/>
      <c r="CD410" s="94"/>
      <c r="CE410" s="40"/>
      <c r="CF410" s="73"/>
      <c r="CG410" s="41"/>
      <c r="CH410" s="41"/>
      <c r="CI410" s="41"/>
      <c r="CJ410" s="41"/>
      <c r="CK410" s="41"/>
      <c r="CL410" s="68"/>
      <c r="CM410" s="41"/>
      <c r="CN410" s="41"/>
      <c r="CO410" s="39"/>
      <c r="CP410" s="78"/>
      <c r="CV410" s="118">
        <f t="shared" si="159"/>
        <v>2.0408163265306123</v>
      </c>
      <c r="CW410" s="118">
        <f t="shared" si="160"/>
        <v>0.18617242815493548</v>
      </c>
      <c r="DE410" s="125">
        <f t="shared" si="161"/>
        <v>0</v>
      </c>
    </row>
    <row r="411" spans="1:109" s="38" customFormat="1" x14ac:dyDescent="0.25">
      <c r="A411" s="38">
        <v>408</v>
      </c>
      <c r="B411" s="38" t="s">
        <v>461</v>
      </c>
      <c r="E411" s="38" t="s">
        <v>461</v>
      </c>
      <c r="F411" s="120" t="s">
        <v>171</v>
      </c>
      <c r="G411" s="38" t="s">
        <v>181</v>
      </c>
      <c r="H411" s="38">
        <v>180</v>
      </c>
      <c r="I411" s="38">
        <v>180</v>
      </c>
      <c r="J411" s="38">
        <v>400</v>
      </c>
      <c r="K411" s="38">
        <v>13.5</v>
      </c>
      <c r="L411" s="38">
        <v>13.5</v>
      </c>
      <c r="M411" s="38">
        <v>14.7</v>
      </c>
      <c r="N411" s="38">
        <v>0</v>
      </c>
      <c r="O411" s="38">
        <v>0</v>
      </c>
      <c r="P411" s="111">
        <v>25834.886703996341</v>
      </c>
      <c r="Q411" s="39">
        <f t="shared" si="158"/>
        <v>1</v>
      </c>
      <c r="R411" s="40">
        <f t="shared" si="156"/>
        <v>2.2222222222222223</v>
      </c>
      <c r="S411" s="40">
        <f t="shared" si="157"/>
        <v>1</v>
      </c>
      <c r="T411" s="120" t="s">
        <v>208</v>
      </c>
      <c r="AE411" s="38">
        <v>20</v>
      </c>
      <c r="AF411" s="111">
        <v>460</v>
      </c>
      <c r="AG411" s="110">
        <v>210000</v>
      </c>
      <c r="AH411" s="94"/>
      <c r="AJ411" s="97"/>
      <c r="AL411" s="39"/>
      <c r="AM411" s="38">
        <v>0.13791582147034726</v>
      </c>
      <c r="AP411" s="39"/>
      <c r="AQ411" s="77">
        <v>2.4780122643501619</v>
      </c>
      <c r="AR411" s="94"/>
      <c r="AT411" s="97"/>
      <c r="BB411" s="79"/>
      <c r="BC411" s="94"/>
      <c r="BD411" s="94"/>
      <c r="BE411" s="97"/>
      <c r="BG411" s="40"/>
      <c r="BH411" s="94"/>
      <c r="BI411" s="94"/>
      <c r="BJ411" s="94"/>
      <c r="BK411" s="40"/>
      <c r="BL411" s="73"/>
      <c r="BM411" s="94"/>
      <c r="BO411" s="97"/>
      <c r="BQ411" s="40"/>
      <c r="BR411" s="94"/>
      <c r="BS411" s="94"/>
      <c r="BT411" s="94"/>
      <c r="BU411" s="40"/>
      <c r="BV411" s="82"/>
      <c r="BW411" s="94"/>
      <c r="BX411" s="48"/>
      <c r="BY411" s="97"/>
      <c r="BZ411" s="48"/>
      <c r="CA411" s="40"/>
      <c r="CB411" s="94"/>
      <c r="CC411" s="94"/>
      <c r="CD411" s="94"/>
      <c r="CE411" s="40"/>
      <c r="CF411" s="73"/>
      <c r="CG411" s="41"/>
      <c r="CH411" s="41"/>
      <c r="CI411" s="41"/>
      <c r="CJ411" s="41"/>
      <c r="CK411" s="41"/>
      <c r="CL411" s="68"/>
      <c r="CM411" s="41"/>
      <c r="CN411" s="41"/>
      <c r="CO411" s="39"/>
      <c r="CP411" s="78"/>
      <c r="CV411" s="118">
        <f t="shared" si="159"/>
        <v>2.0408163265306123</v>
      </c>
      <c r="CW411" s="118">
        <f t="shared" si="160"/>
        <v>0.18617242815493548</v>
      </c>
      <c r="DE411" s="125">
        <f t="shared" si="161"/>
        <v>0</v>
      </c>
    </row>
    <row r="412" spans="1:109" s="38" customFormat="1" x14ac:dyDescent="0.25">
      <c r="A412" s="38">
        <v>409</v>
      </c>
      <c r="B412" s="38" t="s">
        <v>462</v>
      </c>
      <c r="E412" s="38" t="s">
        <v>462</v>
      </c>
      <c r="F412" s="120" t="s">
        <v>171</v>
      </c>
      <c r="G412" s="38" t="s">
        <v>181</v>
      </c>
      <c r="H412" s="38">
        <v>180</v>
      </c>
      <c r="I412" s="38">
        <v>180</v>
      </c>
      <c r="J412" s="38">
        <v>400</v>
      </c>
      <c r="K412" s="38">
        <v>13.5</v>
      </c>
      <c r="L412" s="38">
        <v>13.5</v>
      </c>
      <c r="M412" s="38">
        <v>9.8000000000000007</v>
      </c>
      <c r="N412" s="38">
        <v>0</v>
      </c>
      <c r="O412" s="38">
        <v>0</v>
      </c>
      <c r="P412" s="111">
        <v>3265.720358103054</v>
      </c>
      <c r="Q412" s="39">
        <f t="shared" si="158"/>
        <v>1</v>
      </c>
      <c r="R412" s="40">
        <f t="shared" si="156"/>
        <v>2.2222222222222223</v>
      </c>
      <c r="S412" s="40">
        <f t="shared" si="157"/>
        <v>1</v>
      </c>
      <c r="T412" s="120" t="s">
        <v>208</v>
      </c>
      <c r="AE412" s="38">
        <v>20</v>
      </c>
      <c r="AF412" s="111">
        <v>460</v>
      </c>
      <c r="AG412" s="110">
        <v>210000</v>
      </c>
      <c r="AH412" s="94"/>
      <c r="AJ412" s="97"/>
      <c r="AL412" s="39"/>
      <c r="AM412" s="38">
        <v>1.0501815110758572</v>
      </c>
      <c r="AP412" s="39"/>
      <c r="AQ412" s="77">
        <v>0.314777333531361</v>
      </c>
      <c r="AR412" s="94"/>
      <c r="AT412" s="97"/>
      <c r="BB412" s="79"/>
      <c r="BC412" s="94"/>
      <c r="BD412" s="94"/>
      <c r="BE412" s="97"/>
      <c r="BG412" s="40"/>
      <c r="BH412" s="94"/>
      <c r="BI412" s="94"/>
      <c r="BJ412" s="94"/>
      <c r="BK412" s="40"/>
      <c r="BL412" s="73"/>
      <c r="BM412" s="94"/>
      <c r="BO412" s="97"/>
      <c r="BQ412" s="40"/>
      <c r="BR412" s="94"/>
      <c r="BS412" s="94"/>
      <c r="BT412" s="94"/>
      <c r="BU412" s="40"/>
      <c r="BV412" s="82"/>
      <c r="BW412" s="94"/>
      <c r="BX412" s="48"/>
      <c r="BY412" s="97"/>
      <c r="BZ412" s="48"/>
      <c r="CA412" s="40"/>
      <c r="CB412" s="94"/>
      <c r="CC412" s="94"/>
      <c r="CD412" s="94"/>
      <c r="CE412" s="40"/>
      <c r="CF412" s="73"/>
      <c r="CG412" s="41"/>
      <c r="CH412" s="41"/>
      <c r="CI412" s="41"/>
      <c r="CJ412" s="41"/>
      <c r="CK412" s="41"/>
      <c r="CL412" s="68"/>
      <c r="CM412" s="41"/>
      <c r="CN412" s="41"/>
      <c r="CO412" s="39"/>
      <c r="CP412" s="78"/>
      <c r="CV412" s="118">
        <f t="shared" si="159"/>
        <v>3.0612244897959178</v>
      </c>
      <c r="CW412" s="118">
        <f t="shared" si="160"/>
        <v>0.37296959600166596</v>
      </c>
      <c r="DE412" s="125">
        <f t="shared" si="161"/>
        <v>0</v>
      </c>
    </row>
    <row r="413" spans="1:109" s="38" customFormat="1" x14ac:dyDescent="0.25">
      <c r="A413" s="38">
        <v>410</v>
      </c>
      <c r="B413" s="38" t="s">
        <v>463</v>
      </c>
      <c r="E413" s="38" t="s">
        <v>463</v>
      </c>
      <c r="F413" s="120" t="s">
        <v>171</v>
      </c>
      <c r="G413" s="38" t="s">
        <v>181</v>
      </c>
      <c r="H413" s="38">
        <v>180</v>
      </c>
      <c r="I413" s="38">
        <v>180</v>
      </c>
      <c r="J413" s="38">
        <v>400</v>
      </c>
      <c r="K413" s="38">
        <v>13.5</v>
      </c>
      <c r="L413" s="38">
        <v>13.5</v>
      </c>
      <c r="M413" s="38">
        <v>9.8000000000000007</v>
      </c>
      <c r="N413" s="38">
        <v>0</v>
      </c>
      <c r="O413" s="38">
        <v>0</v>
      </c>
      <c r="P413" s="111">
        <v>5442.8672635050898</v>
      </c>
      <c r="Q413" s="39">
        <f t="shared" si="158"/>
        <v>1</v>
      </c>
      <c r="R413" s="40">
        <f t="shared" si="156"/>
        <v>2.2222222222222223</v>
      </c>
      <c r="S413" s="40">
        <f t="shared" si="157"/>
        <v>1</v>
      </c>
      <c r="T413" s="120" t="s">
        <v>208</v>
      </c>
      <c r="AE413" s="38">
        <v>20</v>
      </c>
      <c r="AF413" s="111">
        <v>460</v>
      </c>
      <c r="AG413" s="110">
        <v>210000</v>
      </c>
      <c r="AH413" s="94"/>
      <c r="AJ413" s="97"/>
      <c r="AL413" s="39"/>
      <c r="AM413" s="38">
        <v>0.93315635092060634</v>
      </c>
      <c r="AP413" s="39"/>
      <c r="AQ413" s="77">
        <v>0.50555433540921968</v>
      </c>
      <c r="AR413" s="94"/>
      <c r="AT413" s="97"/>
      <c r="BB413" s="79"/>
      <c r="BC413" s="94"/>
      <c r="BD413" s="94"/>
      <c r="BE413" s="97"/>
      <c r="BG413" s="40"/>
      <c r="BH413" s="94"/>
      <c r="BI413" s="94"/>
      <c r="BJ413" s="94"/>
      <c r="BK413" s="40"/>
      <c r="BL413" s="73"/>
      <c r="BM413" s="94"/>
      <c r="BO413" s="97"/>
      <c r="BQ413" s="40"/>
      <c r="BR413" s="94"/>
      <c r="BS413" s="94"/>
      <c r="BT413" s="94"/>
      <c r="BU413" s="40"/>
      <c r="BV413" s="82"/>
      <c r="BW413" s="94"/>
      <c r="BX413" s="48"/>
      <c r="BY413" s="97"/>
      <c r="BZ413" s="48"/>
      <c r="CA413" s="40"/>
      <c r="CB413" s="94"/>
      <c r="CC413" s="94"/>
      <c r="CD413" s="94"/>
      <c r="CE413" s="40"/>
      <c r="CF413" s="73"/>
      <c r="CG413" s="41"/>
      <c r="CH413" s="41"/>
      <c r="CI413" s="41"/>
      <c r="CJ413" s="41"/>
      <c r="CK413" s="41"/>
      <c r="CL413" s="68"/>
      <c r="CM413" s="41"/>
      <c r="CN413" s="41"/>
      <c r="CO413" s="39"/>
      <c r="CP413" s="78"/>
      <c r="CV413" s="118">
        <f t="shared" si="159"/>
        <v>3.0612244897959178</v>
      </c>
      <c r="CW413" s="118">
        <f t="shared" si="160"/>
        <v>0.37296959600166596</v>
      </c>
      <c r="DE413" s="125">
        <f t="shared" si="161"/>
        <v>0</v>
      </c>
    </row>
    <row r="414" spans="1:109" s="38" customFormat="1" x14ac:dyDescent="0.25">
      <c r="A414" s="38">
        <v>411</v>
      </c>
      <c r="B414" s="38" t="s">
        <v>464</v>
      </c>
      <c r="E414" s="38" t="s">
        <v>464</v>
      </c>
      <c r="F414" s="120" t="s">
        <v>171</v>
      </c>
      <c r="G414" s="38" t="s">
        <v>181</v>
      </c>
      <c r="H414" s="38">
        <v>180</v>
      </c>
      <c r="I414" s="38">
        <v>180</v>
      </c>
      <c r="J414" s="38">
        <v>400</v>
      </c>
      <c r="K414" s="38">
        <v>13.5</v>
      </c>
      <c r="L414" s="38">
        <v>13.5</v>
      </c>
      <c r="M414" s="38">
        <v>9.8000000000000007</v>
      </c>
      <c r="N414" s="38">
        <v>0</v>
      </c>
      <c r="O414" s="38">
        <v>0</v>
      </c>
      <c r="P414" s="111">
        <v>8164.3008952576347</v>
      </c>
      <c r="Q414" s="39">
        <f t="shared" si="158"/>
        <v>1</v>
      </c>
      <c r="R414" s="40">
        <f t="shared" si="156"/>
        <v>2.2222222222222223</v>
      </c>
      <c r="S414" s="40">
        <f t="shared" si="157"/>
        <v>1</v>
      </c>
      <c r="T414" s="120" t="s">
        <v>208</v>
      </c>
      <c r="AD414" s="42"/>
      <c r="AE414" s="38">
        <v>20</v>
      </c>
      <c r="AF414" s="111">
        <v>460</v>
      </c>
      <c r="AG414" s="110">
        <v>210000</v>
      </c>
      <c r="AH414" s="94"/>
      <c r="AJ414" s="97"/>
      <c r="AL414" s="39"/>
      <c r="AM414" s="38">
        <v>0.74708768451375263</v>
      </c>
      <c r="AP414" s="39"/>
      <c r="AQ414" s="77">
        <v>0.75138777459482819</v>
      </c>
      <c r="AR414" s="94"/>
      <c r="AT414" s="97"/>
      <c r="BB414" s="79"/>
      <c r="BC414" s="94"/>
      <c r="BD414" s="94"/>
      <c r="BE414" s="97"/>
      <c r="BG414" s="40"/>
      <c r="BH414" s="94"/>
      <c r="BI414" s="94"/>
      <c r="BJ414" s="94"/>
      <c r="BK414" s="40"/>
      <c r="BL414" s="73"/>
      <c r="BM414" s="94"/>
      <c r="BO414" s="97"/>
      <c r="BQ414" s="40"/>
      <c r="BR414" s="94"/>
      <c r="BS414" s="94"/>
      <c r="BT414" s="94"/>
      <c r="BU414" s="40"/>
      <c r="BV414" s="82"/>
      <c r="BW414" s="94"/>
      <c r="BX414" s="48"/>
      <c r="BY414" s="97"/>
      <c r="BZ414" s="48"/>
      <c r="CA414" s="40"/>
      <c r="CB414" s="94"/>
      <c r="CC414" s="94"/>
      <c r="CD414" s="94"/>
      <c r="CE414" s="40"/>
      <c r="CF414" s="73"/>
      <c r="CG414" s="41"/>
      <c r="CH414" s="41"/>
      <c r="CI414" s="41"/>
      <c r="CJ414" s="41"/>
      <c r="CK414" s="41"/>
      <c r="CL414" s="68"/>
      <c r="CM414" s="41"/>
      <c r="CN414" s="41"/>
      <c r="CO414" s="39"/>
      <c r="CP414" s="78"/>
      <c r="CV414" s="118">
        <f t="shared" si="159"/>
        <v>3.0612244897959178</v>
      </c>
      <c r="CW414" s="118">
        <f t="shared" si="160"/>
        <v>0.37296959600166596</v>
      </c>
      <c r="DE414" s="125">
        <f t="shared" si="161"/>
        <v>0</v>
      </c>
    </row>
    <row r="415" spans="1:109" s="38" customFormat="1" x14ac:dyDescent="0.25">
      <c r="A415" s="38">
        <v>412</v>
      </c>
      <c r="B415" s="38" t="s">
        <v>465</v>
      </c>
      <c r="E415" s="38" t="s">
        <v>465</v>
      </c>
      <c r="F415" s="120" t="s">
        <v>171</v>
      </c>
      <c r="G415" s="38" t="s">
        <v>181</v>
      </c>
      <c r="H415" s="38">
        <v>180</v>
      </c>
      <c r="I415" s="38">
        <v>180</v>
      </c>
      <c r="J415" s="38">
        <v>400</v>
      </c>
      <c r="K415" s="38">
        <v>13.5</v>
      </c>
      <c r="L415" s="38">
        <v>13.5</v>
      </c>
      <c r="M415" s="38">
        <v>9.8000000000000007</v>
      </c>
      <c r="N415" s="38">
        <v>0</v>
      </c>
      <c r="O415" s="38">
        <v>0</v>
      </c>
      <c r="P415" s="111">
        <v>10885.73452701018</v>
      </c>
      <c r="Q415" s="39">
        <f t="shared" si="158"/>
        <v>1</v>
      </c>
      <c r="R415" s="40">
        <f t="shared" si="156"/>
        <v>2.2222222222222223</v>
      </c>
      <c r="S415" s="40">
        <f t="shared" si="157"/>
        <v>1</v>
      </c>
      <c r="T415" s="120" t="s">
        <v>208</v>
      </c>
      <c r="AD415" s="42"/>
      <c r="AE415" s="38">
        <v>20</v>
      </c>
      <c r="AF415" s="111">
        <v>460</v>
      </c>
      <c r="AG415" s="110">
        <v>210000</v>
      </c>
      <c r="AH415" s="94"/>
      <c r="AJ415" s="97"/>
      <c r="AL415" s="39"/>
      <c r="AM415" s="38">
        <v>0.64129094622961635</v>
      </c>
      <c r="AP415" s="39"/>
      <c r="AQ415" s="77">
        <v>0.9975424563017864</v>
      </c>
      <c r="AR415" s="94"/>
      <c r="AT415" s="97"/>
      <c r="BB415" s="79"/>
      <c r="BC415" s="94"/>
      <c r="BD415" s="94"/>
      <c r="BE415" s="97"/>
      <c r="BG415" s="40"/>
      <c r="BH415" s="94"/>
      <c r="BI415" s="94"/>
      <c r="BJ415" s="94"/>
      <c r="BK415" s="40"/>
      <c r="BL415" s="73"/>
      <c r="BM415" s="94"/>
      <c r="BO415" s="97"/>
      <c r="BQ415" s="40"/>
      <c r="BR415" s="94"/>
      <c r="BS415" s="94"/>
      <c r="BT415" s="94"/>
      <c r="BU415" s="40"/>
      <c r="BV415" s="82"/>
      <c r="BW415" s="94"/>
      <c r="BX415" s="48"/>
      <c r="BY415" s="97"/>
      <c r="BZ415" s="48"/>
      <c r="CA415" s="40"/>
      <c r="CB415" s="94"/>
      <c r="CC415" s="94"/>
      <c r="CD415" s="94"/>
      <c r="CE415" s="40"/>
      <c r="CF415" s="73"/>
      <c r="CG415" s="41"/>
      <c r="CH415" s="41"/>
      <c r="CI415" s="41"/>
      <c r="CJ415" s="41"/>
      <c r="CK415" s="41"/>
      <c r="CL415" s="68"/>
      <c r="CM415" s="41"/>
      <c r="CN415" s="41"/>
      <c r="CO415" s="39"/>
      <c r="CP415" s="78"/>
      <c r="CV415" s="118">
        <f t="shared" si="159"/>
        <v>3.0612244897959178</v>
      </c>
      <c r="CW415" s="118">
        <f t="shared" si="160"/>
        <v>0.37296959600166596</v>
      </c>
      <c r="DE415" s="125">
        <f t="shared" si="161"/>
        <v>0</v>
      </c>
    </row>
    <row r="416" spans="1:109" s="38" customFormat="1" x14ac:dyDescent="0.25">
      <c r="A416" s="38">
        <v>413</v>
      </c>
      <c r="B416" s="38" t="s">
        <v>466</v>
      </c>
      <c r="E416" s="38" t="s">
        <v>466</v>
      </c>
      <c r="F416" s="120" t="s">
        <v>171</v>
      </c>
      <c r="G416" s="38" t="s">
        <v>181</v>
      </c>
      <c r="H416" s="38">
        <v>180</v>
      </c>
      <c r="I416" s="38">
        <v>180</v>
      </c>
      <c r="J416" s="38">
        <v>400</v>
      </c>
      <c r="K416" s="38">
        <v>13.5</v>
      </c>
      <c r="L416" s="38">
        <v>13.5</v>
      </c>
      <c r="M416" s="38">
        <v>9.8000000000000007</v>
      </c>
      <c r="N416" s="38">
        <v>0</v>
      </c>
      <c r="O416" s="38">
        <v>0</v>
      </c>
      <c r="P416" s="111">
        <v>14478.026920923539</v>
      </c>
      <c r="Q416" s="39">
        <f t="shared" si="158"/>
        <v>1</v>
      </c>
      <c r="R416" s="40">
        <f t="shared" si="156"/>
        <v>2.2222222222222223</v>
      </c>
      <c r="S416" s="40">
        <f t="shared" si="157"/>
        <v>1</v>
      </c>
      <c r="T416" s="120" t="s">
        <v>208</v>
      </c>
      <c r="AD416" s="42"/>
      <c r="AE416" s="38">
        <v>20</v>
      </c>
      <c r="AF416" s="38">
        <v>460</v>
      </c>
      <c r="AG416" s="110">
        <v>210000</v>
      </c>
      <c r="AH416" s="94"/>
      <c r="AJ416" s="97"/>
      <c r="AL416" s="39"/>
      <c r="AM416" s="38">
        <v>0.47527514681913197</v>
      </c>
      <c r="AP416" s="39"/>
      <c r="AQ416" s="77">
        <v>1.3235076726645034</v>
      </c>
      <c r="AR416" s="94"/>
      <c r="AT416" s="97"/>
      <c r="BB416" s="79"/>
      <c r="BC416" s="94"/>
      <c r="BD416" s="94"/>
      <c r="BE416" s="97"/>
      <c r="BG416" s="40"/>
      <c r="BH416" s="94"/>
      <c r="BI416" s="94"/>
      <c r="BJ416" s="94"/>
      <c r="BK416" s="40"/>
      <c r="BL416" s="73"/>
      <c r="BM416" s="94"/>
      <c r="BO416" s="97"/>
      <c r="BQ416" s="40"/>
      <c r="BR416" s="94"/>
      <c r="BS416" s="94"/>
      <c r="BT416" s="94"/>
      <c r="BU416" s="40"/>
      <c r="BV416" s="82"/>
      <c r="BW416" s="94"/>
      <c r="BX416" s="48"/>
      <c r="BY416" s="97"/>
      <c r="BZ416" s="48"/>
      <c r="CA416" s="40"/>
      <c r="CB416" s="94"/>
      <c r="CC416" s="94"/>
      <c r="CD416" s="94"/>
      <c r="CE416" s="40"/>
      <c r="CF416" s="73"/>
      <c r="CG416" s="41"/>
      <c r="CH416" s="41"/>
      <c r="CI416" s="41"/>
      <c r="CJ416" s="41"/>
      <c r="CK416" s="41"/>
      <c r="CL416" s="68"/>
      <c r="CM416" s="41"/>
      <c r="CN416" s="41"/>
      <c r="CO416" s="39"/>
      <c r="CP416" s="78"/>
      <c r="CV416" s="118">
        <f t="shared" si="159"/>
        <v>3.0612244897959178</v>
      </c>
      <c r="CW416" s="118">
        <f t="shared" si="160"/>
        <v>0.37296959600166596</v>
      </c>
      <c r="DE416" s="125">
        <f t="shared" si="161"/>
        <v>0</v>
      </c>
    </row>
    <row r="417" spans="1:109" s="38" customFormat="1" x14ac:dyDescent="0.25">
      <c r="A417" s="38">
        <v>414</v>
      </c>
      <c r="B417" s="38" t="s">
        <v>467</v>
      </c>
      <c r="E417" s="38" t="s">
        <v>467</v>
      </c>
      <c r="F417" s="120" t="s">
        <v>171</v>
      </c>
      <c r="G417" s="38" t="s">
        <v>181</v>
      </c>
      <c r="H417" s="38">
        <v>180</v>
      </c>
      <c r="I417" s="38">
        <v>180</v>
      </c>
      <c r="J417" s="38">
        <v>400</v>
      </c>
      <c r="K417" s="38">
        <v>13.5</v>
      </c>
      <c r="L417" s="38">
        <v>13.5</v>
      </c>
      <c r="M417" s="38">
        <v>9.8000000000000007</v>
      </c>
      <c r="N417" s="38">
        <v>0</v>
      </c>
      <c r="O417" s="38">
        <v>0</v>
      </c>
      <c r="P417" s="111">
        <v>18179.176660106998</v>
      </c>
      <c r="Q417" s="39">
        <f t="shared" si="158"/>
        <v>1</v>
      </c>
      <c r="R417" s="40">
        <f t="shared" si="156"/>
        <v>2.2222222222222223</v>
      </c>
      <c r="S417" s="40">
        <f t="shared" si="157"/>
        <v>1</v>
      </c>
      <c r="T417" s="120" t="s">
        <v>208</v>
      </c>
      <c r="AD417" s="42"/>
      <c r="AE417" s="38">
        <v>20</v>
      </c>
      <c r="AF417" s="38">
        <v>460</v>
      </c>
      <c r="AG417" s="110">
        <v>210000</v>
      </c>
      <c r="AH417" s="94"/>
      <c r="AJ417" s="97"/>
      <c r="AL417" s="39"/>
      <c r="AM417" s="38">
        <v>0.32145121735813253</v>
      </c>
      <c r="AP417" s="39"/>
      <c r="AQ417" s="77">
        <v>1.6599190546550644</v>
      </c>
      <c r="AR417" s="94"/>
      <c r="AT417" s="97"/>
      <c r="BB417" s="79"/>
      <c r="BC417" s="94"/>
      <c r="BD417" s="94"/>
      <c r="BE417" s="97"/>
      <c r="BG417" s="40"/>
      <c r="BH417" s="94"/>
      <c r="BI417" s="94"/>
      <c r="BJ417" s="94"/>
      <c r="BK417" s="40"/>
      <c r="BL417" s="73"/>
      <c r="BM417" s="94"/>
      <c r="BO417" s="97"/>
      <c r="BQ417" s="40"/>
      <c r="BR417" s="94"/>
      <c r="BS417" s="94"/>
      <c r="BT417" s="94"/>
      <c r="BU417" s="40"/>
      <c r="BV417" s="82"/>
      <c r="BW417" s="94"/>
      <c r="BX417" s="48"/>
      <c r="BY417" s="97"/>
      <c r="BZ417" s="48"/>
      <c r="CA417" s="40"/>
      <c r="CB417" s="94"/>
      <c r="CC417" s="94"/>
      <c r="CD417" s="94"/>
      <c r="CE417" s="40"/>
      <c r="CF417" s="73"/>
      <c r="CG417" s="41"/>
      <c r="CH417" s="41"/>
      <c r="CI417" s="41"/>
      <c r="CJ417" s="41"/>
      <c r="CK417" s="41"/>
      <c r="CL417" s="68"/>
      <c r="CM417" s="41"/>
      <c r="CN417" s="41"/>
      <c r="CO417" s="39"/>
      <c r="CP417" s="78"/>
      <c r="CV417" s="118">
        <f t="shared" si="159"/>
        <v>3.0612244897959178</v>
      </c>
      <c r="CW417" s="118">
        <f t="shared" si="160"/>
        <v>0.37296959600166596</v>
      </c>
      <c r="DE417" s="125">
        <f t="shared" si="161"/>
        <v>0</v>
      </c>
    </row>
    <row r="418" spans="1:109" s="38" customFormat="1" x14ac:dyDescent="0.25">
      <c r="A418" s="38">
        <v>415</v>
      </c>
      <c r="B418" s="38" t="s">
        <v>468</v>
      </c>
      <c r="E418" s="38" t="s">
        <v>468</v>
      </c>
      <c r="F418" s="120" t="s">
        <v>171</v>
      </c>
      <c r="G418" s="38" t="s">
        <v>181</v>
      </c>
      <c r="H418" s="38">
        <v>180</v>
      </c>
      <c r="I418" s="38">
        <v>180</v>
      </c>
      <c r="J418" s="38">
        <v>400</v>
      </c>
      <c r="K418" s="38">
        <v>13.5</v>
      </c>
      <c r="L418" s="38">
        <v>13.5</v>
      </c>
      <c r="M418" s="38">
        <v>9.8000000000000007</v>
      </c>
      <c r="N418" s="38">
        <v>0</v>
      </c>
      <c r="O418" s="38">
        <v>0</v>
      </c>
      <c r="P418" s="111">
        <v>21771.469054020359</v>
      </c>
      <c r="Q418" s="39">
        <f t="shared" si="158"/>
        <v>1</v>
      </c>
      <c r="R418" s="40">
        <f t="shared" si="156"/>
        <v>2.2222222222222223</v>
      </c>
      <c r="S418" s="40">
        <f t="shared" si="157"/>
        <v>1</v>
      </c>
      <c r="T418" s="120" t="s">
        <v>208</v>
      </c>
      <c r="AD418" s="42"/>
      <c r="AE418" s="38">
        <v>20</v>
      </c>
      <c r="AF418" s="38">
        <v>460</v>
      </c>
      <c r="AG418" s="110">
        <v>210000</v>
      </c>
      <c r="AH418" s="94"/>
      <c r="AJ418" s="97"/>
      <c r="AL418" s="39"/>
      <c r="AM418" s="38">
        <v>0.22063122022846759</v>
      </c>
      <c r="AP418" s="39"/>
      <c r="AQ418" s="77">
        <v>1.9867106837270554</v>
      </c>
      <c r="AR418" s="94"/>
      <c r="AT418" s="97"/>
      <c r="BB418" s="79"/>
      <c r="BC418" s="94"/>
      <c r="BD418" s="94"/>
      <c r="BE418" s="97"/>
      <c r="BG418" s="40"/>
      <c r="BH418" s="94"/>
      <c r="BI418" s="94"/>
      <c r="BJ418" s="94"/>
      <c r="BK418" s="40"/>
      <c r="BL418" s="73"/>
      <c r="BM418" s="94"/>
      <c r="BO418" s="97"/>
      <c r="BQ418" s="40"/>
      <c r="BR418" s="94"/>
      <c r="BS418" s="94"/>
      <c r="BT418" s="94"/>
      <c r="BU418" s="40"/>
      <c r="BV418" s="82"/>
      <c r="BW418" s="94"/>
      <c r="BX418" s="48"/>
      <c r="BY418" s="97"/>
      <c r="BZ418" s="48"/>
      <c r="CA418" s="40"/>
      <c r="CB418" s="94"/>
      <c r="CC418" s="94"/>
      <c r="CD418" s="94"/>
      <c r="CE418" s="40"/>
      <c r="CF418" s="73"/>
      <c r="CG418" s="41"/>
      <c r="CH418" s="41"/>
      <c r="CI418" s="41"/>
      <c r="CJ418" s="41"/>
      <c r="CK418" s="41"/>
      <c r="CL418" s="68"/>
      <c r="CM418" s="41"/>
      <c r="CN418" s="41"/>
      <c r="CO418" s="39"/>
      <c r="CP418" s="78"/>
      <c r="CV418" s="118">
        <f t="shared" si="159"/>
        <v>3.0612244897959178</v>
      </c>
      <c r="CW418" s="118">
        <f t="shared" si="160"/>
        <v>0.37296959600166596</v>
      </c>
      <c r="DE418" s="125">
        <f t="shared" si="161"/>
        <v>0</v>
      </c>
    </row>
    <row r="419" spans="1:109" s="38" customFormat="1" x14ac:dyDescent="0.25">
      <c r="A419" s="38">
        <v>416</v>
      </c>
      <c r="B419" s="38" t="s">
        <v>469</v>
      </c>
      <c r="C419" s="113"/>
      <c r="E419" s="38" t="s">
        <v>469</v>
      </c>
      <c r="F419" s="120" t="s">
        <v>171</v>
      </c>
      <c r="G419" s="38" t="s">
        <v>181</v>
      </c>
      <c r="H419" s="38">
        <v>180</v>
      </c>
      <c r="I419" s="38">
        <v>180</v>
      </c>
      <c r="J419" s="38">
        <v>400</v>
      </c>
      <c r="K419" s="38">
        <v>13.5</v>
      </c>
      <c r="L419" s="38">
        <v>13.5</v>
      </c>
      <c r="M419" s="38">
        <v>9.8000000000000007</v>
      </c>
      <c r="N419" s="38">
        <v>0</v>
      </c>
      <c r="O419" s="38">
        <v>0</v>
      </c>
      <c r="P419" s="111">
        <v>27214.336317525449</v>
      </c>
      <c r="Q419" s="39">
        <f t="shared" si="158"/>
        <v>1</v>
      </c>
      <c r="R419" s="40">
        <f t="shared" si="156"/>
        <v>2.2222222222222223</v>
      </c>
      <c r="S419" s="40">
        <f t="shared" si="157"/>
        <v>1</v>
      </c>
      <c r="T419" s="120" t="s">
        <v>208</v>
      </c>
      <c r="AD419" s="42"/>
      <c r="AE419" s="38">
        <v>20</v>
      </c>
      <c r="AF419" s="111">
        <v>460</v>
      </c>
      <c r="AG419" s="110">
        <v>210000</v>
      </c>
      <c r="AH419" s="94"/>
      <c r="AJ419" s="97"/>
      <c r="AL419" s="39"/>
      <c r="AM419" s="38">
        <v>0.13890496794901122</v>
      </c>
      <c r="AP419" s="39"/>
      <c r="AQ419" s="77">
        <v>2.4821322196192268</v>
      </c>
      <c r="AR419" s="94"/>
      <c r="AT419" s="97"/>
      <c r="BB419" s="79"/>
      <c r="BC419" s="94"/>
      <c r="BD419" s="94"/>
      <c r="BE419" s="97"/>
      <c r="BG419" s="40"/>
      <c r="BH419" s="94"/>
      <c r="BI419" s="94"/>
      <c r="BJ419" s="94"/>
      <c r="BK419" s="40"/>
      <c r="BL419" s="73"/>
      <c r="BM419" s="94"/>
      <c r="BO419" s="97"/>
      <c r="BQ419" s="40"/>
      <c r="BR419" s="94"/>
      <c r="BS419" s="94"/>
      <c r="BT419" s="94"/>
      <c r="BU419" s="40"/>
      <c r="BV419" s="82"/>
      <c r="BW419" s="94"/>
      <c r="BX419" s="48"/>
      <c r="BY419" s="97"/>
      <c r="BZ419" s="48"/>
      <c r="CA419" s="40"/>
      <c r="CB419" s="94"/>
      <c r="CC419" s="94"/>
      <c r="CD419" s="94"/>
      <c r="CE419" s="40"/>
      <c r="CF419" s="73"/>
      <c r="CG419" s="41"/>
      <c r="CH419" s="41"/>
      <c r="CI419" s="41"/>
      <c r="CJ419" s="41"/>
      <c r="CK419" s="41"/>
      <c r="CL419" s="68"/>
      <c r="CM419" s="41"/>
      <c r="CN419" s="41"/>
      <c r="CO419" s="39"/>
      <c r="CP419" s="78"/>
      <c r="CV419" s="118">
        <f t="shared" si="159"/>
        <v>3.0612244897959178</v>
      </c>
      <c r="CW419" s="118">
        <f t="shared" si="160"/>
        <v>0.37296959600166596</v>
      </c>
      <c r="DE419" s="125">
        <f t="shared" si="161"/>
        <v>0</v>
      </c>
    </row>
    <row r="420" spans="1:109" s="38" customFormat="1" x14ac:dyDescent="0.25">
      <c r="A420" s="38">
        <v>417</v>
      </c>
      <c r="B420" s="38" t="s">
        <v>470</v>
      </c>
      <c r="C420" s="113"/>
      <c r="E420" s="38" t="s">
        <v>470</v>
      </c>
      <c r="F420" s="120" t="s">
        <v>171</v>
      </c>
      <c r="G420" s="38" t="s">
        <v>181</v>
      </c>
      <c r="H420" s="38">
        <v>180</v>
      </c>
      <c r="I420" s="38">
        <v>180</v>
      </c>
      <c r="J420" s="38">
        <v>400</v>
      </c>
      <c r="K420" s="38">
        <v>13.5</v>
      </c>
      <c r="L420" s="38">
        <v>13.5</v>
      </c>
      <c r="M420" s="38">
        <v>6.8</v>
      </c>
      <c r="N420" s="38">
        <v>0</v>
      </c>
      <c r="O420" s="38">
        <v>0</v>
      </c>
      <c r="P420" s="111">
        <v>3401.0483023502402</v>
      </c>
      <c r="Q420" s="39">
        <f t="shared" si="158"/>
        <v>2</v>
      </c>
      <c r="R420" s="40">
        <f t="shared" si="156"/>
        <v>2.2222222222222223</v>
      </c>
      <c r="S420" s="40">
        <f t="shared" si="157"/>
        <v>1</v>
      </c>
      <c r="T420" s="120" t="s">
        <v>208</v>
      </c>
      <c r="AD420" s="42"/>
      <c r="AE420" s="38">
        <v>20</v>
      </c>
      <c r="AF420" s="111">
        <v>460</v>
      </c>
      <c r="AG420" s="110">
        <v>210000</v>
      </c>
      <c r="AH420" s="94"/>
      <c r="AJ420" s="97"/>
      <c r="AL420" s="39"/>
      <c r="AM420" s="38">
        <v>1.0508303235893854</v>
      </c>
      <c r="AP420" s="39"/>
      <c r="AQ420" s="77">
        <v>0.31996432570368077</v>
      </c>
      <c r="AR420" s="94"/>
      <c r="AT420" s="97"/>
      <c r="BB420" s="79"/>
      <c r="BC420" s="94"/>
      <c r="BD420" s="94"/>
      <c r="BE420" s="97"/>
      <c r="BG420" s="40"/>
      <c r="BH420" s="94"/>
      <c r="BI420" s="94"/>
      <c r="BJ420" s="94"/>
      <c r="BK420" s="40"/>
      <c r="BL420" s="73"/>
      <c r="BM420" s="94"/>
      <c r="BO420" s="97"/>
      <c r="BQ420" s="40"/>
      <c r="BR420" s="94"/>
      <c r="BS420" s="94"/>
      <c r="BT420" s="94"/>
      <c r="BU420" s="40"/>
      <c r="BV420" s="82"/>
      <c r="BW420" s="94"/>
      <c r="BX420" s="48"/>
      <c r="BY420" s="97"/>
      <c r="BZ420" s="48"/>
      <c r="CA420" s="40"/>
      <c r="CB420" s="94"/>
      <c r="CC420" s="94"/>
      <c r="CD420" s="94"/>
      <c r="CE420" s="40"/>
      <c r="CF420" s="73"/>
      <c r="CG420" s="41"/>
      <c r="CH420" s="41"/>
      <c r="CI420" s="41"/>
      <c r="CJ420" s="41"/>
      <c r="CK420" s="41"/>
      <c r="CL420" s="68"/>
      <c r="CM420" s="41"/>
      <c r="CN420" s="41"/>
      <c r="CO420" s="39"/>
      <c r="CP420" s="78"/>
      <c r="CV420" s="118">
        <f t="shared" si="159"/>
        <v>4.4117647058823533</v>
      </c>
      <c r="CW420" s="118">
        <f t="shared" si="160"/>
        <v>0.7162629757785467</v>
      </c>
      <c r="DE420" s="125">
        <f t="shared" si="161"/>
        <v>0</v>
      </c>
    </row>
    <row r="421" spans="1:109" s="38" customFormat="1" x14ac:dyDescent="0.25">
      <c r="A421" s="38">
        <v>418</v>
      </c>
      <c r="B421" s="38" t="s">
        <v>471</v>
      </c>
      <c r="C421" s="113"/>
      <c r="E421" s="38" t="s">
        <v>471</v>
      </c>
      <c r="F421" s="120" t="s">
        <v>171</v>
      </c>
      <c r="G421" s="38" t="s">
        <v>181</v>
      </c>
      <c r="H421" s="38">
        <v>180</v>
      </c>
      <c r="I421" s="38">
        <v>180</v>
      </c>
      <c r="J421" s="38">
        <v>400</v>
      </c>
      <c r="K421" s="38">
        <v>13.5</v>
      </c>
      <c r="L421" s="38">
        <v>13.5</v>
      </c>
      <c r="M421" s="38">
        <v>6.8</v>
      </c>
      <c r="N421" s="38">
        <v>0</v>
      </c>
      <c r="O421" s="38">
        <v>0</v>
      </c>
      <c r="P421" s="111">
        <v>5668.4138372504003</v>
      </c>
      <c r="Q421" s="39">
        <f t="shared" si="158"/>
        <v>2</v>
      </c>
      <c r="R421" s="40">
        <f t="shared" si="156"/>
        <v>2.2222222222222223</v>
      </c>
      <c r="S421" s="40">
        <f t="shared" si="157"/>
        <v>1</v>
      </c>
      <c r="T421" s="120" t="s">
        <v>208</v>
      </c>
      <c r="AD421" s="42"/>
      <c r="AE421" s="38">
        <v>20</v>
      </c>
      <c r="AF421" s="111">
        <v>460</v>
      </c>
      <c r="AG421" s="110">
        <v>210000</v>
      </c>
      <c r="AH421" s="94"/>
      <c r="AJ421" s="97"/>
      <c r="AL421" s="39"/>
      <c r="AM421" s="38">
        <v>0.92151291058284557</v>
      </c>
      <c r="AP421" s="39"/>
      <c r="AQ421" s="77">
        <v>0.50909920638661421</v>
      </c>
      <c r="AR421" s="94"/>
      <c r="AT421" s="97"/>
      <c r="BB421" s="79"/>
      <c r="BC421" s="94"/>
      <c r="BD421" s="94"/>
      <c r="BE421" s="97"/>
      <c r="BG421" s="40"/>
      <c r="BH421" s="94"/>
      <c r="BI421" s="94"/>
      <c r="BJ421" s="94"/>
      <c r="BK421" s="40"/>
      <c r="BL421" s="73"/>
      <c r="BM421" s="94"/>
      <c r="BO421" s="97"/>
      <c r="BQ421" s="40"/>
      <c r="BR421" s="94"/>
      <c r="BS421" s="94"/>
      <c r="BT421" s="94"/>
      <c r="BU421" s="40"/>
      <c r="BV421" s="82"/>
      <c r="BW421" s="94"/>
      <c r="BX421" s="48"/>
      <c r="BY421" s="97"/>
      <c r="BZ421" s="48"/>
      <c r="CA421" s="40"/>
      <c r="CB421" s="94"/>
      <c r="CC421" s="94"/>
      <c r="CD421" s="94"/>
      <c r="CE421" s="40"/>
      <c r="CF421" s="73"/>
      <c r="CG421" s="41"/>
      <c r="CH421" s="41"/>
      <c r="CI421" s="41"/>
      <c r="CJ421" s="41"/>
      <c r="CK421" s="41"/>
      <c r="CL421" s="68"/>
      <c r="CM421" s="41"/>
      <c r="CN421" s="41"/>
      <c r="CO421" s="39"/>
      <c r="CP421" s="78"/>
      <c r="CV421" s="118">
        <f t="shared" si="159"/>
        <v>4.4117647058823533</v>
      </c>
      <c r="CW421" s="118">
        <f t="shared" si="160"/>
        <v>0.7162629757785467</v>
      </c>
      <c r="DE421" s="125">
        <f t="shared" si="161"/>
        <v>0</v>
      </c>
    </row>
    <row r="422" spans="1:109" s="38" customFormat="1" x14ac:dyDescent="0.25">
      <c r="A422" s="38">
        <v>419</v>
      </c>
      <c r="B422" s="38" t="s">
        <v>472</v>
      </c>
      <c r="C422" s="113"/>
      <c r="E422" s="38" t="s">
        <v>472</v>
      </c>
      <c r="F422" s="120" t="s">
        <v>171</v>
      </c>
      <c r="G422" s="38" t="s">
        <v>181</v>
      </c>
      <c r="H422" s="38">
        <v>180</v>
      </c>
      <c r="I422" s="38">
        <v>180</v>
      </c>
      <c r="J422" s="38">
        <v>400</v>
      </c>
      <c r="K422" s="38">
        <v>13.5</v>
      </c>
      <c r="L422" s="38">
        <v>13.5</v>
      </c>
      <c r="M422" s="38">
        <v>6.8</v>
      </c>
      <c r="N422" s="38">
        <v>0</v>
      </c>
      <c r="O422" s="38">
        <v>0</v>
      </c>
      <c r="P422" s="111">
        <v>8502.6207558756014</v>
      </c>
      <c r="Q422" s="39">
        <f t="shared" si="158"/>
        <v>2</v>
      </c>
      <c r="R422" s="40">
        <f t="shared" si="156"/>
        <v>2.2222222222222223</v>
      </c>
      <c r="S422" s="40">
        <f t="shared" si="157"/>
        <v>1</v>
      </c>
      <c r="T422" s="120" t="s">
        <v>208</v>
      </c>
      <c r="AD422" s="42"/>
      <c r="AE422" s="38">
        <v>20</v>
      </c>
      <c r="AF422" s="111">
        <v>460</v>
      </c>
      <c r="AG422" s="110">
        <v>210000</v>
      </c>
      <c r="AH422" s="94"/>
      <c r="AJ422" s="97"/>
      <c r="AL422" s="39"/>
      <c r="AM422" s="38">
        <v>0.73725695324548057</v>
      </c>
      <c r="AP422" s="39"/>
      <c r="AQ422" s="77">
        <v>0.75414141589095252</v>
      </c>
      <c r="AR422" s="94"/>
      <c r="AT422" s="97"/>
      <c r="BB422" s="79"/>
      <c r="BC422" s="94"/>
      <c r="BD422" s="94"/>
      <c r="BE422" s="97"/>
      <c r="BG422" s="40"/>
      <c r="BH422" s="94"/>
      <c r="BI422" s="94"/>
      <c r="BJ422" s="94"/>
      <c r="BK422" s="40"/>
      <c r="BL422" s="73"/>
      <c r="BM422" s="94"/>
      <c r="BO422" s="97"/>
      <c r="BQ422" s="40"/>
      <c r="BR422" s="94"/>
      <c r="BS422" s="94"/>
      <c r="BT422" s="94"/>
      <c r="BU422" s="40"/>
      <c r="BV422" s="82"/>
      <c r="BW422" s="94"/>
      <c r="BX422" s="48"/>
      <c r="BY422" s="97"/>
      <c r="BZ422" s="48"/>
      <c r="CA422" s="40"/>
      <c r="CB422" s="94"/>
      <c r="CC422" s="94"/>
      <c r="CD422" s="94"/>
      <c r="CE422" s="40"/>
      <c r="CF422" s="73"/>
      <c r="CG422" s="41"/>
      <c r="CH422" s="41"/>
      <c r="CI422" s="41"/>
      <c r="CJ422" s="41"/>
      <c r="CK422" s="41"/>
      <c r="CL422" s="68"/>
      <c r="CM422" s="41"/>
      <c r="CN422" s="41"/>
      <c r="CO422" s="39"/>
      <c r="CP422" s="78"/>
      <c r="CV422" s="118">
        <f t="shared" si="159"/>
        <v>4.4117647058823533</v>
      </c>
      <c r="CW422" s="118">
        <f t="shared" si="160"/>
        <v>0.7162629757785467</v>
      </c>
      <c r="DE422" s="125">
        <f t="shared" si="161"/>
        <v>0</v>
      </c>
    </row>
    <row r="423" spans="1:109" s="38" customFormat="1" x14ac:dyDescent="0.25">
      <c r="A423" s="38">
        <v>420</v>
      </c>
      <c r="B423" s="38" t="s">
        <v>473</v>
      </c>
      <c r="C423" s="113"/>
      <c r="E423" s="38" t="s">
        <v>473</v>
      </c>
      <c r="F423" s="120" t="s">
        <v>171</v>
      </c>
      <c r="G423" s="38" t="s">
        <v>181</v>
      </c>
      <c r="H423" s="38">
        <v>180</v>
      </c>
      <c r="I423" s="38">
        <v>180</v>
      </c>
      <c r="J423" s="38">
        <v>400</v>
      </c>
      <c r="K423" s="38">
        <v>13.5</v>
      </c>
      <c r="L423" s="38">
        <v>13.5</v>
      </c>
      <c r="M423" s="38">
        <v>6.8</v>
      </c>
      <c r="N423" s="38">
        <v>0</v>
      </c>
      <c r="O423" s="38">
        <v>0</v>
      </c>
      <c r="P423" s="111">
        <v>11336.827674500801</v>
      </c>
      <c r="Q423" s="39">
        <f t="shared" si="158"/>
        <v>2</v>
      </c>
      <c r="R423" s="40">
        <f t="shared" si="156"/>
        <v>2.2222222222222223</v>
      </c>
      <c r="S423" s="40">
        <f t="shared" si="157"/>
        <v>1</v>
      </c>
      <c r="T423" s="120" t="s">
        <v>208</v>
      </c>
      <c r="AD423" s="42"/>
      <c r="AE423" s="38">
        <v>20</v>
      </c>
      <c r="AF423" s="111">
        <v>460</v>
      </c>
      <c r="AG423" s="110">
        <v>210000</v>
      </c>
      <c r="AH423" s="94"/>
      <c r="AJ423" s="97"/>
      <c r="AL423" s="39"/>
      <c r="AM423" s="38">
        <v>0.64167052526860724</v>
      </c>
      <c r="AP423" s="39"/>
      <c r="AQ423" s="77">
        <v>0.99998986932819389</v>
      </c>
      <c r="AR423" s="94"/>
      <c r="AT423" s="97"/>
      <c r="BB423" s="79"/>
      <c r="BC423" s="94"/>
      <c r="BD423" s="94"/>
      <c r="BE423" s="97"/>
      <c r="BG423" s="40"/>
      <c r="BH423" s="94"/>
      <c r="BI423" s="94"/>
      <c r="BJ423" s="94"/>
      <c r="BK423" s="40"/>
      <c r="BL423" s="73"/>
      <c r="BM423" s="94"/>
      <c r="BO423" s="97"/>
      <c r="BQ423" s="40"/>
      <c r="BR423" s="94"/>
      <c r="BS423" s="94"/>
      <c r="BT423" s="94"/>
      <c r="BU423" s="40"/>
      <c r="BV423" s="82"/>
      <c r="BW423" s="94"/>
      <c r="BX423" s="48"/>
      <c r="BY423" s="97"/>
      <c r="BZ423" s="48"/>
      <c r="CA423" s="40"/>
      <c r="CB423" s="94"/>
      <c r="CC423" s="94"/>
      <c r="CD423" s="94"/>
      <c r="CE423" s="40"/>
      <c r="CF423" s="73"/>
      <c r="CG423" s="41"/>
      <c r="CH423" s="41"/>
      <c r="CI423" s="41"/>
      <c r="CJ423" s="41"/>
      <c r="CK423" s="41"/>
      <c r="CL423" s="68"/>
      <c r="CM423" s="41"/>
      <c r="CN423" s="41"/>
      <c r="CO423" s="39"/>
      <c r="CP423" s="78"/>
      <c r="CV423" s="118">
        <f t="shared" si="159"/>
        <v>4.4117647058823533</v>
      </c>
      <c r="CW423" s="118">
        <f t="shared" si="160"/>
        <v>0.7162629757785467</v>
      </c>
      <c r="DE423" s="125">
        <f t="shared" si="161"/>
        <v>0</v>
      </c>
    </row>
    <row r="424" spans="1:109" s="38" customFormat="1" x14ac:dyDescent="0.25">
      <c r="A424" s="38">
        <v>421</v>
      </c>
      <c r="B424" s="38" t="s">
        <v>474</v>
      </c>
      <c r="C424" s="113"/>
      <c r="E424" s="38" t="s">
        <v>474</v>
      </c>
      <c r="F424" s="120" t="s">
        <v>171</v>
      </c>
      <c r="G424" s="38" t="s">
        <v>181</v>
      </c>
      <c r="H424" s="38">
        <v>180</v>
      </c>
      <c r="I424" s="38">
        <v>180</v>
      </c>
      <c r="J424" s="38">
        <v>400</v>
      </c>
      <c r="K424" s="38">
        <v>13.5</v>
      </c>
      <c r="L424" s="38">
        <v>13.5</v>
      </c>
      <c r="M424" s="38">
        <v>6.8</v>
      </c>
      <c r="N424" s="38">
        <v>0</v>
      </c>
      <c r="O424" s="38">
        <v>0</v>
      </c>
      <c r="P424" s="111">
        <v>15077.980807086065</v>
      </c>
      <c r="Q424" s="39">
        <f t="shared" si="158"/>
        <v>2</v>
      </c>
      <c r="R424" s="40">
        <f t="shared" si="156"/>
        <v>2.2222222222222223</v>
      </c>
      <c r="S424" s="40">
        <f t="shared" si="157"/>
        <v>1</v>
      </c>
      <c r="T424" s="120" t="s">
        <v>208</v>
      </c>
      <c r="AD424" s="42"/>
      <c r="AE424" s="38">
        <v>20</v>
      </c>
      <c r="AF424" s="111">
        <v>460</v>
      </c>
      <c r="AG424" s="110">
        <v>210000</v>
      </c>
      <c r="AH424" s="94"/>
      <c r="AJ424" s="97"/>
      <c r="AL424" s="39"/>
      <c r="AM424" s="38">
        <v>0.47651172451092111</v>
      </c>
      <c r="AP424" s="39"/>
      <c r="AQ424" s="77">
        <v>1.3258298867810701</v>
      </c>
      <c r="AR424" s="94"/>
      <c r="AT424" s="97"/>
      <c r="BB424" s="79"/>
      <c r="BC424" s="94"/>
      <c r="BD424" s="94"/>
      <c r="BE424" s="97"/>
      <c r="BG424" s="40"/>
      <c r="BH424" s="94"/>
      <c r="BI424" s="94"/>
      <c r="BJ424" s="94"/>
      <c r="BK424" s="40"/>
      <c r="BL424" s="73"/>
      <c r="BM424" s="94"/>
      <c r="BO424" s="97"/>
      <c r="BQ424" s="40"/>
      <c r="BR424" s="94"/>
      <c r="BS424" s="94"/>
      <c r="BT424" s="94"/>
      <c r="BU424" s="40"/>
      <c r="BV424" s="82"/>
      <c r="BW424" s="94"/>
      <c r="BX424" s="48"/>
      <c r="BY424" s="97"/>
      <c r="BZ424" s="48"/>
      <c r="CA424" s="40"/>
      <c r="CB424" s="94"/>
      <c r="CC424" s="94"/>
      <c r="CD424" s="94"/>
      <c r="CE424" s="40"/>
      <c r="CF424" s="73"/>
      <c r="CG424" s="41"/>
      <c r="CH424" s="41"/>
      <c r="CI424" s="41"/>
      <c r="CJ424" s="41"/>
      <c r="CK424" s="41"/>
      <c r="CL424" s="68"/>
      <c r="CM424" s="41"/>
      <c r="CN424" s="41"/>
      <c r="CO424" s="39"/>
      <c r="CP424" s="78"/>
      <c r="CV424" s="118">
        <f t="shared" si="159"/>
        <v>4.4117647058823533</v>
      </c>
      <c r="CW424" s="118">
        <f t="shared" si="160"/>
        <v>0.7162629757785467</v>
      </c>
      <c r="DE424" s="125">
        <f t="shared" si="161"/>
        <v>0</v>
      </c>
    </row>
    <row r="425" spans="1:109" s="38" customFormat="1" x14ac:dyDescent="0.25">
      <c r="A425" s="38">
        <v>422</v>
      </c>
      <c r="B425" s="38" t="s">
        <v>475</v>
      </c>
      <c r="C425" s="113"/>
      <c r="E425" s="38" t="s">
        <v>475</v>
      </c>
      <c r="F425" s="120" t="s">
        <v>171</v>
      </c>
      <c r="G425" s="38" t="s">
        <v>181</v>
      </c>
      <c r="H425" s="38">
        <v>180</v>
      </c>
      <c r="I425" s="38">
        <v>180</v>
      </c>
      <c r="J425" s="38">
        <v>400</v>
      </c>
      <c r="K425" s="38">
        <v>13.5</v>
      </c>
      <c r="L425" s="38">
        <v>13.5</v>
      </c>
      <c r="M425" s="38">
        <v>6.8</v>
      </c>
      <c r="N425" s="38">
        <v>0</v>
      </c>
      <c r="O425" s="38">
        <v>0</v>
      </c>
      <c r="P425" s="111">
        <v>18932.502216416335</v>
      </c>
      <c r="Q425" s="39">
        <f t="shared" si="158"/>
        <v>2</v>
      </c>
      <c r="R425" s="40">
        <f t="shared" si="156"/>
        <v>2.2222222222222223</v>
      </c>
      <c r="S425" s="40">
        <f t="shared" si="157"/>
        <v>1</v>
      </c>
      <c r="T425" s="120" t="s">
        <v>208</v>
      </c>
      <c r="AD425" s="42"/>
      <c r="AE425" s="38">
        <v>20</v>
      </c>
      <c r="AF425" s="111">
        <v>460</v>
      </c>
      <c r="AG425" s="110">
        <v>210000</v>
      </c>
      <c r="AH425" s="94"/>
      <c r="AJ425" s="97"/>
      <c r="AL425" s="39"/>
      <c r="AM425" s="38">
        <v>0.32204665704309271</v>
      </c>
      <c r="AP425" s="39"/>
      <c r="AQ425" s="77">
        <v>1.6623104385775715</v>
      </c>
      <c r="AR425" s="94"/>
      <c r="AT425" s="97"/>
      <c r="BB425" s="79"/>
      <c r="BC425" s="94"/>
      <c r="BD425" s="94"/>
      <c r="BE425" s="97"/>
      <c r="BG425" s="40"/>
      <c r="BH425" s="94"/>
      <c r="BI425" s="94"/>
      <c r="BJ425" s="94"/>
      <c r="BK425" s="40"/>
      <c r="BL425" s="73"/>
      <c r="BM425" s="94"/>
      <c r="BO425" s="97"/>
      <c r="BQ425" s="40"/>
      <c r="BR425" s="94"/>
      <c r="BS425" s="94"/>
      <c r="BT425" s="94"/>
      <c r="BU425" s="40"/>
      <c r="BV425" s="82"/>
      <c r="BW425" s="94"/>
      <c r="BX425" s="48"/>
      <c r="BY425" s="97"/>
      <c r="BZ425" s="48"/>
      <c r="CA425" s="40"/>
      <c r="CB425" s="94"/>
      <c r="CC425" s="94"/>
      <c r="CD425" s="94"/>
      <c r="CE425" s="40"/>
      <c r="CF425" s="73"/>
      <c r="CG425" s="41"/>
      <c r="CH425" s="41"/>
      <c r="CI425" s="41"/>
      <c r="CJ425" s="41"/>
      <c r="CK425" s="41"/>
      <c r="CL425" s="68"/>
      <c r="CM425" s="41"/>
      <c r="CN425" s="41"/>
      <c r="CO425" s="39"/>
      <c r="CP425" s="78"/>
      <c r="CV425" s="118">
        <f t="shared" si="159"/>
        <v>4.4117647058823533</v>
      </c>
      <c r="CW425" s="118">
        <f t="shared" si="160"/>
        <v>0.7162629757785467</v>
      </c>
      <c r="DE425" s="125">
        <f t="shared" si="161"/>
        <v>0</v>
      </c>
    </row>
    <row r="426" spans="1:109" s="38" customFormat="1" x14ac:dyDescent="0.25">
      <c r="A426" s="38">
        <v>423</v>
      </c>
      <c r="B426" s="38" t="s">
        <v>476</v>
      </c>
      <c r="C426" s="113"/>
      <c r="E426" s="38" t="s">
        <v>476</v>
      </c>
      <c r="F426" s="120" t="s">
        <v>171</v>
      </c>
      <c r="G426" s="38" t="s">
        <v>181</v>
      </c>
      <c r="H426" s="38">
        <v>180</v>
      </c>
      <c r="I426" s="38">
        <v>180</v>
      </c>
      <c r="J426" s="38">
        <v>400</v>
      </c>
      <c r="K426" s="38">
        <v>13.5</v>
      </c>
      <c r="L426" s="38">
        <v>13.5</v>
      </c>
      <c r="M426" s="38">
        <v>6.8</v>
      </c>
      <c r="N426" s="38">
        <v>0</v>
      </c>
      <c r="O426" s="38">
        <v>0</v>
      </c>
      <c r="P426" s="111">
        <v>22673.655349001601</v>
      </c>
      <c r="Q426" s="39">
        <f t="shared" si="158"/>
        <v>2</v>
      </c>
      <c r="R426" s="40">
        <f t="shared" si="156"/>
        <v>2.2222222222222223</v>
      </c>
      <c r="S426" s="40">
        <f t="shared" si="157"/>
        <v>1</v>
      </c>
      <c r="T426" s="120" t="s">
        <v>208</v>
      </c>
      <c r="AD426" s="42"/>
      <c r="AE426" s="38">
        <v>20</v>
      </c>
      <c r="AF426" s="111">
        <v>460</v>
      </c>
      <c r="AG426" s="110">
        <v>210000</v>
      </c>
      <c r="AH426" s="94"/>
      <c r="AJ426" s="97"/>
      <c r="AL426" s="39"/>
      <c r="AM426" s="38">
        <v>0.2215232069598497</v>
      </c>
      <c r="AP426" s="39"/>
      <c r="AQ426" s="77">
        <v>1.9892062285729404</v>
      </c>
      <c r="AR426" s="94"/>
      <c r="AT426" s="97"/>
      <c r="BB426" s="79"/>
      <c r="BC426" s="94"/>
      <c r="BD426" s="94"/>
      <c r="BE426" s="97"/>
      <c r="BG426" s="40"/>
      <c r="BH426" s="94"/>
      <c r="BI426" s="94"/>
      <c r="BJ426" s="94"/>
      <c r="BK426" s="40"/>
      <c r="BL426" s="73"/>
      <c r="BM426" s="94"/>
      <c r="BO426" s="97"/>
      <c r="BQ426" s="40"/>
      <c r="BR426" s="94"/>
      <c r="BS426" s="94"/>
      <c r="BT426" s="94"/>
      <c r="BU426" s="40"/>
      <c r="BV426" s="82"/>
      <c r="BW426" s="94"/>
      <c r="BX426" s="48"/>
      <c r="BY426" s="97"/>
      <c r="BZ426" s="48"/>
      <c r="CA426" s="40"/>
      <c r="CB426" s="94"/>
      <c r="CC426" s="94"/>
      <c r="CD426" s="94"/>
      <c r="CE426" s="40"/>
      <c r="CF426" s="73"/>
      <c r="CG426" s="41"/>
      <c r="CH426" s="41"/>
      <c r="CI426" s="41"/>
      <c r="CJ426" s="41"/>
      <c r="CK426" s="41"/>
      <c r="CL426" s="68"/>
      <c r="CM426" s="41"/>
      <c r="CN426" s="41"/>
      <c r="CO426" s="39"/>
      <c r="CP426" s="78"/>
      <c r="CV426" s="118">
        <f t="shared" si="159"/>
        <v>4.4117647058823533</v>
      </c>
      <c r="CW426" s="118">
        <f t="shared" si="160"/>
        <v>0.7162629757785467</v>
      </c>
      <c r="DE426" s="125">
        <f t="shared" si="161"/>
        <v>0</v>
      </c>
    </row>
    <row r="427" spans="1:109" s="38" customFormat="1" x14ac:dyDescent="0.25">
      <c r="A427" s="38">
        <v>424</v>
      </c>
      <c r="B427" s="38" t="s">
        <v>477</v>
      </c>
      <c r="C427" s="113"/>
      <c r="E427" s="38" t="s">
        <v>477</v>
      </c>
      <c r="F427" s="120" t="s">
        <v>171</v>
      </c>
      <c r="G427" s="38" t="s">
        <v>181</v>
      </c>
      <c r="H427" s="38">
        <v>180</v>
      </c>
      <c r="I427" s="38">
        <v>180</v>
      </c>
      <c r="J427" s="38">
        <v>400</v>
      </c>
      <c r="K427" s="38">
        <v>13.5</v>
      </c>
      <c r="L427" s="38">
        <v>13.5</v>
      </c>
      <c r="M427" s="38">
        <v>6.8</v>
      </c>
      <c r="N427" s="38">
        <v>0</v>
      </c>
      <c r="O427" s="38">
        <v>0</v>
      </c>
      <c r="P427" s="111">
        <v>28342.069186252003</v>
      </c>
      <c r="Q427" s="39">
        <f t="shared" si="158"/>
        <v>2</v>
      </c>
      <c r="R427" s="40">
        <f t="shared" si="156"/>
        <v>2.2222222222222223</v>
      </c>
      <c r="S427" s="40">
        <f t="shared" si="157"/>
        <v>1</v>
      </c>
      <c r="T427" s="120" t="s">
        <v>208</v>
      </c>
      <c r="AE427" s="38">
        <v>20</v>
      </c>
      <c r="AF427" s="111">
        <v>460</v>
      </c>
      <c r="AG427" s="110">
        <v>210000</v>
      </c>
      <c r="AH427" s="94"/>
      <c r="AJ427" s="97"/>
      <c r="AL427" s="39"/>
      <c r="AM427" s="38">
        <v>0.13961224759109089</v>
      </c>
      <c r="AP427" s="39"/>
      <c r="AQ427" s="77">
        <v>2.4849088856448769</v>
      </c>
      <c r="AR427" s="94"/>
      <c r="AT427" s="97"/>
      <c r="BB427" s="79"/>
      <c r="BC427" s="94"/>
      <c r="BD427" s="94"/>
      <c r="BE427" s="97"/>
      <c r="BG427" s="40"/>
      <c r="BH427" s="94"/>
      <c r="BI427" s="94"/>
      <c r="BJ427" s="94"/>
      <c r="BK427" s="40"/>
      <c r="BL427" s="73"/>
      <c r="BM427" s="94"/>
      <c r="BO427" s="97"/>
      <c r="BQ427" s="40"/>
      <c r="BR427" s="94"/>
      <c r="BS427" s="94"/>
      <c r="BT427" s="94"/>
      <c r="BU427" s="40"/>
      <c r="BV427" s="82"/>
      <c r="BW427" s="94"/>
      <c r="BX427" s="48"/>
      <c r="BY427" s="97"/>
      <c r="BZ427" s="48"/>
      <c r="CA427" s="40"/>
      <c r="CB427" s="94"/>
      <c r="CC427" s="94"/>
      <c r="CD427" s="94"/>
      <c r="CE427" s="40"/>
      <c r="CF427" s="73"/>
      <c r="CG427" s="41"/>
      <c r="CH427" s="41"/>
      <c r="CI427" s="41"/>
      <c r="CJ427" s="41"/>
      <c r="CK427" s="41"/>
      <c r="CL427" s="68"/>
      <c r="CM427" s="41"/>
      <c r="CN427" s="41"/>
      <c r="CO427" s="39"/>
      <c r="CP427" s="78"/>
      <c r="CV427" s="118">
        <f t="shared" si="159"/>
        <v>4.4117647058823533</v>
      </c>
      <c r="CW427" s="118">
        <f t="shared" si="160"/>
        <v>0.7162629757785467</v>
      </c>
      <c r="DE427" s="125">
        <f t="shared" si="161"/>
        <v>0</v>
      </c>
    </row>
    <row r="428" spans="1:109" s="38" customFormat="1" x14ac:dyDescent="0.25">
      <c r="A428" s="38">
        <v>425</v>
      </c>
      <c r="B428" s="38" t="s">
        <v>478</v>
      </c>
      <c r="C428" s="113"/>
      <c r="E428" s="38" t="s">
        <v>478</v>
      </c>
      <c r="F428" s="120" t="s">
        <v>171</v>
      </c>
      <c r="G428" s="38" t="s">
        <v>181</v>
      </c>
      <c r="H428" s="38">
        <v>180</v>
      </c>
      <c r="I428" s="38">
        <v>180</v>
      </c>
      <c r="J428" s="38">
        <v>400</v>
      </c>
      <c r="K428" s="38">
        <v>13.5</v>
      </c>
      <c r="L428" s="38">
        <v>13.5</v>
      </c>
      <c r="M428" s="38">
        <v>4.9000000000000004</v>
      </c>
      <c r="N428" s="38">
        <v>0</v>
      </c>
      <c r="O428" s="38">
        <v>0</v>
      </c>
      <c r="P428" s="111">
        <v>3506.3771372783826</v>
      </c>
      <c r="Q428" s="39">
        <f t="shared" si="158"/>
        <v>2</v>
      </c>
      <c r="R428" s="40">
        <f t="shared" si="156"/>
        <v>2.2222222222222223</v>
      </c>
      <c r="S428" s="40">
        <f t="shared" si="157"/>
        <v>1</v>
      </c>
      <c r="T428" s="120" t="s">
        <v>208</v>
      </c>
      <c r="AE428" s="38">
        <v>20</v>
      </c>
      <c r="AF428" s="111">
        <v>460</v>
      </c>
      <c r="AG428" s="110">
        <v>210000</v>
      </c>
      <c r="AH428" s="94"/>
      <c r="AJ428" s="97"/>
      <c r="AL428" s="39"/>
      <c r="AM428" s="38">
        <v>1.0491400605201944</v>
      </c>
      <c r="AP428" s="39"/>
      <c r="AQ428" s="77">
        <v>0.32628304900899752</v>
      </c>
      <c r="AR428" s="94"/>
      <c r="AT428" s="97"/>
      <c r="BB428" s="79"/>
      <c r="BC428" s="94"/>
      <c r="BD428" s="94"/>
      <c r="BE428" s="97"/>
      <c r="BG428" s="40"/>
      <c r="BH428" s="94"/>
      <c r="BI428" s="94"/>
      <c r="BJ428" s="94"/>
      <c r="BK428" s="40"/>
      <c r="BL428" s="73"/>
      <c r="BM428" s="94"/>
      <c r="BO428" s="97"/>
      <c r="BQ428" s="40"/>
      <c r="BR428" s="94"/>
      <c r="BS428" s="94"/>
      <c r="BT428" s="94"/>
      <c r="BU428" s="40"/>
      <c r="BV428" s="82"/>
      <c r="BW428" s="94"/>
      <c r="BX428" s="48"/>
      <c r="BY428" s="97"/>
      <c r="BZ428" s="48"/>
      <c r="CA428" s="40"/>
      <c r="CB428" s="94"/>
      <c r="CC428" s="94"/>
      <c r="CD428" s="94"/>
      <c r="CE428" s="40"/>
      <c r="CF428" s="73"/>
      <c r="CG428" s="41"/>
      <c r="CH428" s="41"/>
      <c r="CI428" s="41"/>
      <c r="CJ428" s="41"/>
      <c r="CK428" s="41"/>
      <c r="CL428" s="68"/>
      <c r="CM428" s="41"/>
      <c r="CN428" s="41"/>
      <c r="CO428" s="39"/>
      <c r="CP428" s="78"/>
      <c r="CV428" s="118">
        <f t="shared" si="159"/>
        <v>6.1224489795918355</v>
      </c>
      <c r="CW428" s="118">
        <f t="shared" si="160"/>
        <v>1.3082049146189088</v>
      </c>
      <c r="DE428" s="125">
        <f t="shared" si="161"/>
        <v>0</v>
      </c>
    </row>
    <row r="429" spans="1:109" s="38" customFormat="1" x14ac:dyDescent="0.25">
      <c r="A429" s="38">
        <v>426</v>
      </c>
      <c r="B429" s="38" t="s">
        <v>479</v>
      </c>
      <c r="C429" s="113"/>
      <c r="E429" s="38" t="s">
        <v>479</v>
      </c>
      <c r="F429" s="120" t="s">
        <v>171</v>
      </c>
      <c r="G429" s="38" t="s">
        <v>181</v>
      </c>
      <c r="H429" s="38">
        <v>180</v>
      </c>
      <c r="I429" s="38">
        <v>180</v>
      </c>
      <c r="J429" s="38">
        <v>400</v>
      </c>
      <c r="K429" s="38">
        <v>13.5</v>
      </c>
      <c r="L429" s="38">
        <v>13.5</v>
      </c>
      <c r="M429" s="38">
        <v>4.9000000000000004</v>
      </c>
      <c r="N429" s="38">
        <v>0</v>
      </c>
      <c r="O429" s="38">
        <v>0</v>
      </c>
      <c r="P429" s="111">
        <v>5843.9618954639709</v>
      </c>
      <c r="Q429" s="39">
        <f t="shared" si="158"/>
        <v>2</v>
      </c>
      <c r="R429" s="40">
        <f t="shared" si="156"/>
        <v>2.2222222222222223</v>
      </c>
      <c r="S429" s="40">
        <f t="shared" si="157"/>
        <v>1</v>
      </c>
      <c r="T429" s="120" t="s">
        <v>208</v>
      </c>
      <c r="AE429" s="38">
        <v>20</v>
      </c>
      <c r="AF429" s="111">
        <v>460</v>
      </c>
      <c r="AG429" s="110">
        <v>210000</v>
      </c>
      <c r="AH429" s="94"/>
      <c r="AJ429" s="97"/>
      <c r="AL429" s="39"/>
      <c r="AM429" s="38">
        <v>0.91315176456013381</v>
      </c>
      <c r="AP429" s="39"/>
      <c r="AQ429" s="77">
        <v>0.51331484940211636</v>
      </c>
      <c r="AR429" s="94"/>
      <c r="AT429" s="97"/>
      <c r="BB429" s="79"/>
      <c r="BC429" s="94"/>
      <c r="BD429" s="94"/>
      <c r="BE429" s="97"/>
      <c r="BG429" s="40"/>
      <c r="BH429" s="94"/>
      <c r="BI429" s="94"/>
      <c r="BJ429" s="94"/>
      <c r="BK429" s="40"/>
      <c r="BL429" s="73"/>
      <c r="BM429" s="94"/>
      <c r="BO429" s="97"/>
      <c r="BQ429" s="40"/>
      <c r="BR429" s="94"/>
      <c r="BS429" s="94"/>
      <c r="BT429" s="94"/>
      <c r="BU429" s="40"/>
      <c r="BV429" s="82"/>
      <c r="BW429" s="94"/>
      <c r="BX429" s="48"/>
      <c r="BY429" s="97"/>
      <c r="BZ429" s="48"/>
      <c r="CA429" s="40"/>
      <c r="CB429" s="94"/>
      <c r="CC429" s="94"/>
      <c r="CD429" s="94"/>
      <c r="CE429" s="40"/>
      <c r="CF429" s="73"/>
      <c r="CG429" s="41"/>
      <c r="CH429" s="41"/>
      <c r="CI429" s="41"/>
      <c r="CJ429" s="41"/>
      <c r="CK429" s="41"/>
      <c r="CL429" s="68"/>
      <c r="CM429" s="41"/>
      <c r="CN429" s="41"/>
      <c r="CO429" s="39"/>
      <c r="CP429" s="78"/>
      <c r="CV429" s="118">
        <f t="shared" si="159"/>
        <v>6.1224489795918355</v>
      </c>
      <c r="CW429" s="118">
        <f t="shared" si="160"/>
        <v>1.3082049146189088</v>
      </c>
      <c r="DE429" s="125">
        <f t="shared" si="161"/>
        <v>0</v>
      </c>
    </row>
    <row r="430" spans="1:109" s="38" customFormat="1" x14ac:dyDescent="0.25">
      <c r="A430" s="38">
        <v>427</v>
      </c>
      <c r="B430" s="38" t="s">
        <v>480</v>
      </c>
      <c r="C430" s="113"/>
      <c r="E430" s="38" t="s">
        <v>480</v>
      </c>
      <c r="F430" s="120" t="s">
        <v>171</v>
      </c>
      <c r="G430" s="38" t="s">
        <v>181</v>
      </c>
      <c r="H430" s="38">
        <v>180</v>
      </c>
      <c r="I430" s="38">
        <v>180</v>
      </c>
      <c r="J430" s="38">
        <v>400</v>
      </c>
      <c r="K430" s="38">
        <v>13.5</v>
      </c>
      <c r="L430" s="38">
        <v>13.5</v>
      </c>
      <c r="M430" s="38">
        <v>4.9000000000000004</v>
      </c>
      <c r="N430" s="38">
        <v>0</v>
      </c>
      <c r="O430" s="38">
        <v>0</v>
      </c>
      <c r="P430" s="111">
        <v>8765.9428431959568</v>
      </c>
      <c r="Q430" s="39">
        <f t="shared" si="158"/>
        <v>2</v>
      </c>
      <c r="R430" s="40">
        <f t="shared" si="156"/>
        <v>2.2222222222222223</v>
      </c>
      <c r="S430" s="40">
        <f t="shared" si="157"/>
        <v>1</v>
      </c>
      <c r="T430" s="120" t="s">
        <v>208</v>
      </c>
      <c r="AD430" s="42"/>
      <c r="AE430" s="38">
        <v>20</v>
      </c>
      <c r="AF430" s="111">
        <v>460</v>
      </c>
      <c r="AG430" s="110">
        <v>210000</v>
      </c>
      <c r="AH430" s="94"/>
      <c r="AJ430" s="97"/>
      <c r="AL430" s="39"/>
      <c r="AM430" s="38">
        <v>0.72912524002809043</v>
      </c>
      <c r="AP430" s="39"/>
      <c r="AQ430" s="77">
        <v>0.75716971327928984</v>
      </c>
      <c r="AR430" s="94"/>
      <c r="AT430" s="97"/>
      <c r="BB430" s="79"/>
      <c r="BC430" s="94"/>
      <c r="BD430" s="94"/>
      <c r="BE430" s="97"/>
      <c r="BG430" s="40"/>
      <c r="BH430" s="94"/>
      <c r="BI430" s="94"/>
      <c r="BJ430" s="94"/>
      <c r="BK430" s="40"/>
      <c r="BL430" s="73"/>
      <c r="BM430" s="94"/>
      <c r="BO430" s="97"/>
      <c r="BQ430" s="40"/>
      <c r="BR430" s="94"/>
      <c r="BS430" s="94"/>
      <c r="BT430" s="94"/>
      <c r="BU430" s="40"/>
      <c r="BV430" s="82"/>
      <c r="BW430" s="94"/>
      <c r="BX430" s="48"/>
      <c r="BY430" s="97"/>
      <c r="BZ430" s="48"/>
      <c r="CA430" s="40"/>
      <c r="CB430" s="94"/>
      <c r="CC430" s="94"/>
      <c r="CD430" s="94"/>
      <c r="CE430" s="40"/>
      <c r="CF430" s="73"/>
      <c r="CG430" s="41"/>
      <c r="CH430" s="41"/>
      <c r="CI430" s="41"/>
      <c r="CJ430" s="41"/>
      <c r="CK430" s="41"/>
      <c r="CL430" s="68"/>
      <c r="CM430" s="41"/>
      <c r="CN430" s="41"/>
      <c r="CO430" s="39"/>
      <c r="CP430" s="78"/>
      <c r="CV430" s="118">
        <f t="shared" si="159"/>
        <v>6.1224489795918355</v>
      </c>
      <c r="CW430" s="118">
        <f t="shared" si="160"/>
        <v>1.3082049146189088</v>
      </c>
      <c r="DE430" s="125">
        <f t="shared" si="161"/>
        <v>0</v>
      </c>
    </row>
    <row r="431" spans="1:109" s="38" customFormat="1" x14ac:dyDescent="0.25">
      <c r="A431" s="38">
        <v>428</v>
      </c>
      <c r="B431" s="38" t="s">
        <v>481</v>
      </c>
      <c r="C431" s="113"/>
      <c r="E431" s="38" t="s">
        <v>481</v>
      </c>
      <c r="F431" s="120" t="s">
        <v>171</v>
      </c>
      <c r="G431" s="38" t="s">
        <v>181</v>
      </c>
      <c r="H431" s="38">
        <v>180</v>
      </c>
      <c r="I431" s="38">
        <v>180</v>
      </c>
      <c r="J431" s="38">
        <v>400</v>
      </c>
      <c r="K431" s="38">
        <v>13.5</v>
      </c>
      <c r="L431" s="38">
        <v>13.5</v>
      </c>
      <c r="M431" s="38">
        <v>4.9000000000000004</v>
      </c>
      <c r="N431" s="38">
        <v>0</v>
      </c>
      <c r="O431" s="38">
        <v>0</v>
      </c>
      <c r="P431" s="111">
        <v>11687.923790927942</v>
      </c>
      <c r="Q431" s="39">
        <f t="shared" si="158"/>
        <v>2</v>
      </c>
      <c r="R431" s="40">
        <f t="shared" si="156"/>
        <v>2.2222222222222223</v>
      </c>
      <c r="S431" s="40">
        <f t="shared" si="157"/>
        <v>1</v>
      </c>
      <c r="T431" s="120" t="s">
        <v>208</v>
      </c>
      <c r="AD431" s="42"/>
      <c r="AE431" s="38">
        <v>20</v>
      </c>
      <c r="AF431" s="111">
        <v>460</v>
      </c>
      <c r="AG431" s="110">
        <v>210000</v>
      </c>
      <c r="AH431" s="94"/>
      <c r="AJ431" s="97"/>
      <c r="AL431" s="39"/>
      <c r="AM431" s="38">
        <v>0.64209403393041364</v>
      </c>
      <c r="AP431" s="39"/>
      <c r="AQ431" s="77">
        <v>1.0579782245740785</v>
      </c>
      <c r="AR431" s="94"/>
      <c r="AT431" s="97"/>
      <c r="BB431" s="79"/>
      <c r="BC431" s="94"/>
      <c r="BD431" s="94"/>
      <c r="BE431" s="97"/>
      <c r="BG431" s="40"/>
      <c r="BH431" s="94"/>
      <c r="BI431" s="94"/>
      <c r="BJ431" s="94"/>
      <c r="BK431" s="40"/>
      <c r="BL431" s="73"/>
      <c r="BM431" s="94"/>
      <c r="BO431" s="97"/>
      <c r="BQ431" s="40"/>
      <c r="BR431" s="94"/>
      <c r="BS431" s="94"/>
      <c r="BT431" s="94"/>
      <c r="BU431" s="40"/>
      <c r="BV431" s="82"/>
      <c r="BW431" s="94"/>
      <c r="BX431" s="48"/>
      <c r="BY431" s="97"/>
      <c r="BZ431" s="48"/>
      <c r="CA431" s="40"/>
      <c r="CB431" s="94"/>
      <c r="CC431" s="94"/>
      <c r="CD431" s="94"/>
      <c r="CE431" s="40"/>
      <c r="CF431" s="73"/>
      <c r="CG431" s="41"/>
      <c r="CH431" s="41"/>
      <c r="CI431" s="41"/>
      <c r="CJ431" s="41"/>
      <c r="CK431" s="41"/>
      <c r="CL431" s="68"/>
      <c r="CM431" s="41"/>
      <c r="CN431" s="41"/>
      <c r="CO431" s="39"/>
      <c r="CP431" s="78"/>
      <c r="CV431" s="118">
        <f t="shared" si="159"/>
        <v>6.1224489795918355</v>
      </c>
      <c r="CW431" s="118">
        <f t="shared" si="160"/>
        <v>1.3082049146189088</v>
      </c>
      <c r="DE431" s="125">
        <f t="shared" si="161"/>
        <v>0</v>
      </c>
    </row>
    <row r="432" spans="1:109" s="38" customFormat="1" x14ac:dyDescent="0.25">
      <c r="A432" s="38">
        <v>429</v>
      </c>
      <c r="B432" s="38" t="s">
        <v>482</v>
      </c>
      <c r="C432" s="113"/>
      <c r="E432" s="38" t="s">
        <v>482</v>
      </c>
      <c r="F432" s="120" t="s">
        <v>171</v>
      </c>
      <c r="G432" s="38" t="s">
        <v>181</v>
      </c>
      <c r="H432" s="38">
        <v>180</v>
      </c>
      <c r="I432" s="38">
        <v>180</v>
      </c>
      <c r="J432" s="38">
        <v>400</v>
      </c>
      <c r="K432" s="38">
        <v>13.5</v>
      </c>
      <c r="L432" s="38">
        <v>13.5</v>
      </c>
      <c r="M432" s="38">
        <v>4.9000000000000004</v>
      </c>
      <c r="N432" s="38">
        <v>0</v>
      </c>
      <c r="O432" s="38">
        <v>0</v>
      </c>
      <c r="P432" s="111">
        <v>15544.938641934164</v>
      </c>
      <c r="Q432" s="39">
        <f t="shared" si="158"/>
        <v>2</v>
      </c>
      <c r="R432" s="40">
        <f t="shared" si="156"/>
        <v>2.2222222222222223</v>
      </c>
      <c r="S432" s="40">
        <f t="shared" si="157"/>
        <v>1</v>
      </c>
      <c r="T432" s="120" t="s">
        <v>208</v>
      </c>
      <c r="AD432" s="42"/>
      <c r="AE432" s="38">
        <v>20</v>
      </c>
      <c r="AF432" s="111">
        <v>460</v>
      </c>
      <c r="AG432" s="110">
        <v>210000</v>
      </c>
      <c r="AH432" s="94"/>
      <c r="AJ432" s="97"/>
      <c r="AL432" s="39"/>
      <c r="AM432" s="38">
        <v>0.47719076863611143</v>
      </c>
      <c r="AP432" s="39"/>
      <c r="AQ432" s="77">
        <v>1.3280527483139295</v>
      </c>
      <c r="AR432" s="94"/>
      <c r="AT432" s="97"/>
      <c r="BB432" s="79"/>
      <c r="BC432" s="94"/>
      <c r="BD432" s="94"/>
      <c r="BE432" s="97"/>
      <c r="BG432" s="40"/>
      <c r="BH432" s="94"/>
      <c r="BI432" s="94"/>
      <c r="BJ432" s="94"/>
      <c r="BK432" s="40"/>
      <c r="BL432" s="73"/>
      <c r="BM432" s="94"/>
      <c r="BO432" s="97"/>
      <c r="BQ432" s="40"/>
      <c r="BR432" s="94"/>
      <c r="BS432" s="94"/>
      <c r="BT432" s="94"/>
      <c r="BU432" s="40"/>
      <c r="BV432" s="82"/>
      <c r="BW432" s="94"/>
      <c r="BX432" s="48"/>
      <c r="BY432" s="97"/>
      <c r="BZ432" s="48"/>
      <c r="CA432" s="40"/>
      <c r="CB432" s="94"/>
      <c r="CC432" s="94"/>
      <c r="CD432" s="94"/>
      <c r="CE432" s="40"/>
      <c r="CF432" s="73"/>
      <c r="CG432" s="41"/>
      <c r="CH432" s="41"/>
      <c r="CI432" s="41"/>
      <c r="CJ432" s="41"/>
      <c r="CK432" s="41"/>
      <c r="CL432" s="68"/>
      <c r="CM432" s="41"/>
      <c r="CN432" s="41"/>
      <c r="CO432" s="39"/>
      <c r="CP432" s="78"/>
      <c r="CV432" s="118">
        <f t="shared" si="159"/>
        <v>6.1224489795918355</v>
      </c>
      <c r="CW432" s="118">
        <f t="shared" si="160"/>
        <v>1.3082049146189088</v>
      </c>
      <c r="DE432" s="125">
        <f t="shared" si="161"/>
        <v>0</v>
      </c>
    </row>
    <row r="433" spans="1:109" s="38" customFormat="1" x14ac:dyDescent="0.25">
      <c r="A433" s="38">
        <v>430</v>
      </c>
      <c r="B433" s="38" t="s">
        <v>483</v>
      </c>
      <c r="C433" s="113"/>
      <c r="E433" s="38" t="s">
        <v>483</v>
      </c>
      <c r="F433" s="120" t="s">
        <v>171</v>
      </c>
      <c r="G433" s="38" t="s">
        <v>181</v>
      </c>
      <c r="H433" s="38">
        <v>180</v>
      </c>
      <c r="I433" s="38">
        <v>180</v>
      </c>
      <c r="J433" s="38">
        <v>400</v>
      </c>
      <c r="K433" s="38">
        <v>13.5</v>
      </c>
      <c r="L433" s="38">
        <v>13.5</v>
      </c>
      <c r="M433" s="38">
        <v>4.9000000000000004</v>
      </c>
      <c r="N433" s="38">
        <v>0</v>
      </c>
      <c r="O433" s="38">
        <v>0</v>
      </c>
      <c r="P433" s="111">
        <v>19518.832730849663</v>
      </c>
      <c r="Q433" s="39">
        <f t="shared" si="158"/>
        <v>2</v>
      </c>
      <c r="R433" s="40">
        <f t="shared" si="156"/>
        <v>2.2222222222222223</v>
      </c>
      <c r="S433" s="40">
        <f t="shared" si="157"/>
        <v>1</v>
      </c>
      <c r="T433" s="120" t="s">
        <v>208</v>
      </c>
      <c r="AD433" s="42"/>
      <c r="AE433" s="38">
        <v>20</v>
      </c>
      <c r="AF433" s="111">
        <v>460</v>
      </c>
      <c r="AG433" s="110">
        <v>210000</v>
      </c>
      <c r="AH433" s="94"/>
      <c r="AJ433" s="97"/>
      <c r="AL433" s="39"/>
      <c r="AM433" s="38">
        <v>0.32235343053849291</v>
      </c>
      <c r="AP433" s="39"/>
      <c r="AQ433" s="77">
        <v>1.6643601362988905</v>
      </c>
      <c r="AR433" s="94"/>
      <c r="AT433" s="97"/>
      <c r="BB433" s="79"/>
      <c r="BC433" s="94"/>
      <c r="BD433" s="94"/>
      <c r="BE433" s="97"/>
      <c r="BG433" s="40"/>
      <c r="BH433" s="94"/>
      <c r="BI433" s="94"/>
      <c r="BJ433" s="94"/>
      <c r="BK433" s="40"/>
      <c r="BL433" s="73"/>
      <c r="BM433" s="94"/>
      <c r="BO433" s="97"/>
      <c r="BQ433" s="40"/>
      <c r="BR433" s="94"/>
      <c r="BS433" s="94"/>
      <c r="BT433" s="94"/>
      <c r="BU433" s="40"/>
      <c r="BV433" s="82"/>
      <c r="BW433" s="94"/>
      <c r="BX433" s="48"/>
      <c r="BY433" s="97"/>
      <c r="BZ433" s="48"/>
      <c r="CA433" s="40"/>
      <c r="CB433" s="94"/>
      <c r="CC433" s="94"/>
      <c r="CD433" s="94"/>
      <c r="CE433" s="40"/>
      <c r="CF433" s="73"/>
      <c r="CG433" s="41"/>
      <c r="CH433" s="41"/>
      <c r="CI433" s="41"/>
      <c r="CJ433" s="41"/>
      <c r="CK433" s="41"/>
      <c r="CL433" s="68"/>
      <c r="CM433" s="41"/>
      <c r="CN433" s="41"/>
      <c r="CO433" s="39"/>
      <c r="CP433" s="78"/>
      <c r="CV433" s="118">
        <f t="shared" si="159"/>
        <v>6.1224489795918355</v>
      </c>
      <c r="CW433" s="118">
        <f t="shared" si="160"/>
        <v>1.3082049146189088</v>
      </c>
      <c r="DE433" s="125">
        <f t="shared" si="161"/>
        <v>0</v>
      </c>
    </row>
    <row r="434" spans="1:109" s="38" customFormat="1" x14ac:dyDescent="0.25">
      <c r="A434" s="38">
        <v>431</v>
      </c>
      <c r="B434" s="38" t="s">
        <v>484</v>
      </c>
      <c r="C434" s="113"/>
      <c r="E434" s="38" t="s">
        <v>484</v>
      </c>
      <c r="F434" s="120" t="s">
        <v>171</v>
      </c>
      <c r="G434" s="38" t="s">
        <v>181</v>
      </c>
      <c r="H434" s="38">
        <v>180</v>
      </c>
      <c r="I434" s="38">
        <v>180</v>
      </c>
      <c r="J434" s="38">
        <v>400</v>
      </c>
      <c r="K434" s="38">
        <v>13.5</v>
      </c>
      <c r="L434" s="38">
        <v>13.5</v>
      </c>
      <c r="M434" s="38">
        <v>4.9000000000000004</v>
      </c>
      <c r="N434" s="38">
        <v>0</v>
      </c>
      <c r="O434" s="38">
        <v>0</v>
      </c>
      <c r="P434" s="111">
        <v>23375.847581855884</v>
      </c>
      <c r="Q434" s="39">
        <f t="shared" si="158"/>
        <v>2</v>
      </c>
      <c r="R434" s="40">
        <f t="shared" si="156"/>
        <v>2.2222222222222223</v>
      </c>
      <c r="S434" s="40">
        <f t="shared" si="157"/>
        <v>1</v>
      </c>
      <c r="T434" s="120" t="s">
        <v>208</v>
      </c>
      <c r="AD434" s="42"/>
      <c r="AE434" s="38">
        <v>20</v>
      </c>
      <c r="AF434" s="111">
        <v>460</v>
      </c>
      <c r="AG434" s="110">
        <v>210000</v>
      </c>
      <c r="AH434" s="94"/>
      <c r="AJ434" s="97"/>
      <c r="AL434" s="39"/>
      <c r="AM434" s="38">
        <v>0.22206046985182673</v>
      </c>
      <c r="AP434" s="39"/>
      <c r="AQ434" s="77">
        <v>1.9912490521002526</v>
      </c>
      <c r="AR434" s="94"/>
      <c r="AT434" s="97"/>
      <c r="BB434" s="79"/>
      <c r="BC434" s="94"/>
      <c r="BD434" s="94"/>
      <c r="BE434" s="97"/>
      <c r="BG434" s="40"/>
      <c r="BH434" s="94"/>
      <c r="BI434" s="94"/>
      <c r="BJ434" s="94"/>
      <c r="BK434" s="40"/>
      <c r="BL434" s="73"/>
      <c r="BM434" s="94"/>
      <c r="BO434" s="97"/>
      <c r="BQ434" s="40"/>
      <c r="BR434" s="94"/>
      <c r="BS434" s="94"/>
      <c r="BT434" s="94"/>
      <c r="BU434" s="40"/>
      <c r="BV434" s="82"/>
      <c r="BW434" s="94"/>
      <c r="BX434" s="48"/>
      <c r="BY434" s="97"/>
      <c r="BZ434" s="48"/>
      <c r="CA434" s="40"/>
      <c r="CB434" s="94"/>
      <c r="CC434" s="94"/>
      <c r="CD434" s="94"/>
      <c r="CE434" s="40"/>
      <c r="CF434" s="73"/>
      <c r="CG434" s="41"/>
      <c r="CH434" s="41"/>
      <c r="CI434" s="41"/>
      <c r="CJ434" s="41"/>
      <c r="CK434" s="41"/>
      <c r="CL434" s="68"/>
      <c r="CM434" s="41"/>
      <c r="CN434" s="41"/>
      <c r="CO434" s="39"/>
      <c r="CP434" s="78"/>
      <c r="CV434" s="118">
        <f t="shared" si="159"/>
        <v>6.1224489795918355</v>
      </c>
      <c r="CW434" s="118">
        <f t="shared" si="160"/>
        <v>1.3082049146189088</v>
      </c>
      <c r="DE434" s="125">
        <f t="shared" si="161"/>
        <v>0</v>
      </c>
    </row>
    <row r="435" spans="1:109" s="38" customFormat="1" x14ac:dyDescent="0.25">
      <c r="A435" s="38">
        <v>432</v>
      </c>
      <c r="B435" s="38" t="s">
        <v>485</v>
      </c>
      <c r="C435" s="113"/>
      <c r="E435" s="38" t="s">
        <v>485</v>
      </c>
      <c r="F435" s="120" t="s">
        <v>171</v>
      </c>
      <c r="G435" s="38" t="s">
        <v>181</v>
      </c>
      <c r="H435" s="38">
        <v>180</v>
      </c>
      <c r="I435" s="38">
        <v>180</v>
      </c>
      <c r="J435" s="38">
        <v>400</v>
      </c>
      <c r="K435" s="38">
        <v>13.5</v>
      </c>
      <c r="L435" s="38">
        <v>13.5</v>
      </c>
      <c r="M435" s="38">
        <v>4.9000000000000004</v>
      </c>
      <c r="N435" s="38">
        <v>0</v>
      </c>
      <c r="O435" s="38">
        <v>0</v>
      </c>
      <c r="P435" s="111">
        <v>29219.809477319857</v>
      </c>
      <c r="Q435" s="39">
        <f t="shared" si="158"/>
        <v>2</v>
      </c>
      <c r="R435" s="40">
        <f t="shared" si="156"/>
        <v>2.2222222222222223</v>
      </c>
      <c r="S435" s="40">
        <f t="shared" si="157"/>
        <v>1</v>
      </c>
      <c r="T435" s="120" t="s">
        <v>208</v>
      </c>
      <c r="AD435" s="42"/>
      <c r="AE435" s="38">
        <v>20</v>
      </c>
      <c r="AF435" s="111">
        <v>460</v>
      </c>
      <c r="AG435" s="110">
        <v>210000</v>
      </c>
      <c r="AH435" s="94"/>
      <c r="AJ435" s="97"/>
      <c r="AL435" s="39"/>
      <c r="AM435" s="38">
        <v>0.14008731708452532</v>
      </c>
      <c r="AP435" s="39"/>
      <c r="AQ435" s="77">
        <v>2.4869863003521537</v>
      </c>
      <c r="AR435" s="94"/>
      <c r="AT435" s="97"/>
      <c r="BB435" s="79"/>
      <c r="BC435" s="94"/>
      <c r="BD435" s="94"/>
      <c r="BE435" s="97"/>
      <c r="BG435" s="40"/>
      <c r="BH435" s="94"/>
      <c r="BI435" s="94"/>
      <c r="BJ435" s="94"/>
      <c r="BK435" s="40"/>
      <c r="BL435" s="73"/>
      <c r="BM435" s="94"/>
      <c r="BO435" s="97"/>
      <c r="BQ435" s="40"/>
      <c r="BR435" s="94"/>
      <c r="BS435" s="94"/>
      <c r="BT435" s="94"/>
      <c r="BU435" s="40"/>
      <c r="BV435" s="82"/>
      <c r="BW435" s="94"/>
      <c r="BX435" s="48"/>
      <c r="BY435" s="97"/>
      <c r="BZ435" s="48"/>
      <c r="CA435" s="40"/>
      <c r="CB435" s="94"/>
      <c r="CC435" s="94"/>
      <c r="CD435" s="94"/>
      <c r="CE435" s="40"/>
      <c r="CF435" s="73"/>
      <c r="CG435" s="41"/>
      <c r="CH435" s="41"/>
      <c r="CI435" s="41"/>
      <c r="CJ435" s="41"/>
      <c r="CK435" s="41"/>
      <c r="CL435" s="68"/>
      <c r="CM435" s="41"/>
      <c r="CN435" s="41"/>
      <c r="CO435" s="39"/>
      <c r="CP435" s="78"/>
      <c r="CV435" s="118">
        <f t="shared" si="159"/>
        <v>6.1224489795918355</v>
      </c>
      <c r="CW435" s="118">
        <f t="shared" si="160"/>
        <v>1.3082049146189088</v>
      </c>
      <c r="DE435" s="125">
        <f t="shared" si="161"/>
        <v>0</v>
      </c>
    </row>
    <row r="436" spans="1:109" s="38" customFormat="1" x14ac:dyDescent="0.25">
      <c r="A436" s="38">
        <v>433</v>
      </c>
      <c r="B436" s="38" t="s">
        <v>486</v>
      </c>
      <c r="C436" s="113"/>
      <c r="E436" s="38" t="s">
        <v>486</v>
      </c>
      <c r="F436" s="120" t="s">
        <v>171</v>
      </c>
      <c r="G436" s="38" t="s">
        <v>181</v>
      </c>
      <c r="H436" s="38">
        <v>300</v>
      </c>
      <c r="I436" s="38">
        <v>300</v>
      </c>
      <c r="J436" s="38">
        <v>300</v>
      </c>
      <c r="K436" s="38">
        <v>27.74</v>
      </c>
      <c r="L436" s="38">
        <v>27.74</v>
      </c>
      <c r="M436" s="38">
        <v>16.059999999999999</v>
      </c>
      <c r="N436" s="38">
        <v>0</v>
      </c>
      <c r="O436" s="38">
        <v>0</v>
      </c>
      <c r="P436" s="111">
        <v>2546.9373092279129</v>
      </c>
      <c r="Q436" s="39">
        <f t="shared" si="158"/>
        <v>1</v>
      </c>
      <c r="R436" s="40">
        <f t="shared" si="156"/>
        <v>1</v>
      </c>
      <c r="S436" s="40">
        <f t="shared" si="157"/>
        <v>1</v>
      </c>
      <c r="T436" s="120" t="s">
        <v>208</v>
      </c>
      <c r="AD436" s="42"/>
      <c r="AE436" s="38">
        <v>20</v>
      </c>
      <c r="AF436" s="111">
        <v>460</v>
      </c>
      <c r="AG436" s="110">
        <v>210000</v>
      </c>
      <c r="AH436" s="94"/>
      <c r="AJ436" s="97"/>
      <c r="AL436" s="39"/>
      <c r="AM436" s="38">
        <v>1.0373737966508072</v>
      </c>
      <c r="AP436" s="39"/>
      <c r="AQ436" s="77">
        <v>0.3394836199677923</v>
      </c>
      <c r="AR436" s="94"/>
      <c r="AT436" s="97"/>
      <c r="BB436" s="79"/>
      <c r="BC436" s="94"/>
      <c r="BD436" s="94"/>
      <c r="BE436" s="97"/>
      <c r="BG436" s="40"/>
      <c r="BH436" s="94"/>
      <c r="BI436" s="94"/>
      <c r="BJ436" s="94"/>
      <c r="BK436" s="40"/>
      <c r="BL436" s="73"/>
      <c r="BM436" s="94"/>
      <c r="BO436" s="97"/>
      <c r="BQ436" s="40"/>
      <c r="BR436" s="94"/>
      <c r="BS436" s="94"/>
      <c r="BT436" s="94"/>
      <c r="BU436" s="40"/>
      <c r="BV436" s="82"/>
      <c r="BW436" s="94"/>
      <c r="BX436" s="48"/>
      <c r="BY436" s="97"/>
      <c r="BZ436" s="48"/>
      <c r="CA436" s="40"/>
      <c r="CB436" s="94"/>
      <c r="CC436" s="94"/>
      <c r="CD436" s="94"/>
      <c r="CE436" s="40"/>
      <c r="CF436" s="73"/>
      <c r="CG436" s="41"/>
      <c r="CH436" s="41"/>
      <c r="CI436" s="41"/>
      <c r="CJ436" s="41"/>
      <c r="CK436" s="41"/>
      <c r="CL436" s="68"/>
      <c r="CM436" s="41"/>
      <c r="CN436" s="41"/>
      <c r="CO436" s="39"/>
      <c r="CP436" s="78"/>
      <c r="CV436" s="118">
        <f t="shared" si="159"/>
        <v>1.7272727272727273</v>
      </c>
      <c r="CW436" s="118">
        <f t="shared" si="160"/>
        <v>0.25472659345635684</v>
      </c>
      <c r="DE436" s="125">
        <f t="shared" si="161"/>
        <v>0</v>
      </c>
    </row>
    <row r="437" spans="1:109" s="38" customFormat="1" x14ac:dyDescent="0.25">
      <c r="A437" s="38">
        <v>434</v>
      </c>
      <c r="B437" s="38" t="s">
        <v>487</v>
      </c>
      <c r="C437" s="113"/>
      <c r="E437" s="38" t="s">
        <v>487</v>
      </c>
      <c r="F437" s="120" t="s">
        <v>171</v>
      </c>
      <c r="G437" s="38" t="s">
        <v>181</v>
      </c>
      <c r="H437" s="38">
        <v>300</v>
      </c>
      <c r="I437" s="38">
        <v>300</v>
      </c>
      <c r="J437" s="38">
        <v>300</v>
      </c>
      <c r="K437" s="38">
        <v>27.74</v>
      </c>
      <c r="L437" s="38">
        <v>27.74</v>
      </c>
      <c r="M437" s="38">
        <v>16.059999999999999</v>
      </c>
      <c r="N437" s="38">
        <v>0</v>
      </c>
      <c r="O437" s="38">
        <v>0</v>
      </c>
      <c r="P437" s="111">
        <v>4244.8955153798543</v>
      </c>
      <c r="Q437" s="39">
        <f t="shared" si="158"/>
        <v>1</v>
      </c>
      <c r="R437" s="40">
        <f t="shared" si="156"/>
        <v>1</v>
      </c>
      <c r="S437" s="40">
        <f t="shared" si="157"/>
        <v>1</v>
      </c>
      <c r="T437" s="120" t="s">
        <v>208</v>
      </c>
      <c r="AD437" s="42"/>
      <c r="AE437" s="38">
        <v>20</v>
      </c>
      <c r="AF437" s="111">
        <v>460</v>
      </c>
      <c r="AG437" s="110">
        <v>210000</v>
      </c>
      <c r="AH437" s="94"/>
      <c r="AJ437" s="97"/>
      <c r="AL437" s="39"/>
      <c r="AM437" s="38">
        <v>0.89757181492528182</v>
      </c>
      <c r="AP437" s="39"/>
      <c r="AQ437" s="77">
        <v>0.52213673169121644</v>
      </c>
      <c r="AR437" s="94"/>
      <c r="AT437" s="97"/>
      <c r="BB437" s="79"/>
      <c r="BC437" s="94"/>
      <c r="BD437" s="94"/>
      <c r="BE437" s="97"/>
      <c r="BG437" s="40"/>
      <c r="BH437" s="94"/>
      <c r="BI437" s="94"/>
      <c r="BJ437" s="94"/>
      <c r="BK437" s="40"/>
      <c r="BL437" s="73"/>
      <c r="BM437" s="94"/>
      <c r="BO437" s="97"/>
      <c r="BQ437" s="40"/>
      <c r="BR437" s="94"/>
      <c r="BS437" s="94"/>
      <c r="BT437" s="94"/>
      <c r="BU437" s="40"/>
      <c r="BV437" s="82"/>
      <c r="BW437" s="94"/>
      <c r="BX437" s="48"/>
      <c r="BY437" s="97"/>
      <c r="BZ437" s="48"/>
      <c r="CA437" s="40"/>
      <c r="CB437" s="94"/>
      <c r="CC437" s="94"/>
      <c r="CD437" s="94"/>
      <c r="CE437" s="40"/>
      <c r="CF437" s="73"/>
      <c r="CG437" s="41"/>
      <c r="CH437" s="41"/>
      <c r="CI437" s="41"/>
      <c r="CJ437" s="41"/>
      <c r="CK437" s="41"/>
      <c r="CL437" s="68"/>
      <c r="CM437" s="41"/>
      <c r="CN437" s="41"/>
      <c r="CO437" s="39"/>
      <c r="CP437" s="78"/>
      <c r="CV437" s="118">
        <f t="shared" si="159"/>
        <v>1.7272727272727273</v>
      </c>
      <c r="CW437" s="118">
        <f t="shared" si="160"/>
        <v>0.25472659345635684</v>
      </c>
      <c r="DE437" s="125">
        <f t="shared" si="161"/>
        <v>0</v>
      </c>
    </row>
    <row r="438" spans="1:109" s="38" customFormat="1" x14ac:dyDescent="0.25">
      <c r="A438" s="38">
        <v>435</v>
      </c>
      <c r="B438" s="38" t="s">
        <v>488</v>
      </c>
      <c r="C438" s="113"/>
      <c r="E438" s="38" t="s">
        <v>488</v>
      </c>
      <c r="F438" s="120" t="s">
        <v>171</v>
      </c>
      <c r="G438" s="38" t="s">
        <v>181</v>
      </c>
      <c r="H438" s="38">
        <v>300</v>
      </c>
      <c r="I438" s="38">
        <v>300</v>
      </c>
      <c r="J438" s="38">
        <v>300</v>
      </c>
      <c r="K438" s="38">
        <v>27.74</v>
      </c>
      <c r="L438" s="38">
        <v>27.74</v>
      </c>
      <c r="M438" s="38">
        <v>16.059999999999999</v>
      </c>
      <c r="N438" s="38">
        <v>0</v>
      </c>
      <c r="O438" s="38">
        <v>0</v>
      </c>
      <c r="P438" s="111">
        <v>6367.3432730697823</v>
      </c>
      <c r="Q438" s="39">
        <f t="shared" si="158"/>
        <v>1</v>
      </c>
      <c r="R438" s="40">
        <f t="shared" si="156"/>
        <v>1</v>
      </c>
      <c r="S438" s="40">
        <f t="shared" si="157"/>
        <v>1</v>
      </c>
      <c r="T438" s="120" t="s">
        <v>208</v>
      </c>
      <c r="AD438" s="42"/>
      <c r="AE438" s="38">
        <v>20</v>
      </c>
      <c r="AF438" s="111">
        <v>460</v>
      </c>
      <c r="AG438" s="110">
        <v>210000</v>
      </c>
      <c r="AH438" s="94"/>
      <c r="AJ438" s="97"/>
      <c r="AL438" s="39"/>
      <c r="AM438" s="38">
        <v>0.72664014969127388</v>
      </c>
      <c r="AP438" s="39"/>
      <c r="AQ438" s="77">
        <v>0.76152477313490263</v>
      </c>
      <c r="AR438" s="94"/>
      <c r="AT438" s="97"/>
      <c r="BB438" s="79"/>
      <c r="BC438" s="94"/>
      <c r="BD438" s="94"/>
      <c r="BE438" s="97"/>
      <c r="BG438" s="40"/>
      <c r="BH438" s="94"/>
      <c r="BI438" s="94"/>
      <c r="BJ438" s="94"/>
      <c r="BK438" s="40"/>
      <c r="BL438" s="73"/>
      <c r="BM438" s="94"/>
      <c r="BO438" s="97"/>
      <c r="BQ438" s="40"/>
      <c r="BR438" s="94"/>
      <c r="BS438" s="94"/>
      <c r="BT438" s="94"/>
      <c r="BU438" s="40"/>
      <c r="BV438" s="82"/>
      <c r="BW438" s="94"/>
      <c r="BX438" s="48"/>
      <c r="BY438" s="97"/>
      <c r="BZ438" s="48"/>
      <c r="CA438" s="40"/>
      <c r="CB438" s="94"/>
      <c r="CC438" s="94"/>
      <c r="CD438" s="94"/>
      <c r="CE438" s="40"/>
      <c r="CF438" s="73"/>
      <c r="CG438" s="41"/>
      <c r="CH438" s="41"/>
      <c r="CI438" s="41"/>
      <c r="CJ438" s="41"/>
      <c r="CK438" s="41"/>
      <c r="CL438" s="68"/>
      <c r="CM438" s="41"/>
      <c r="CN438" s="41"/>
      <c r="CO438" s="39"/>
      <c r="CP438" s="78"/>
      <c r="CV438" s="118">
        <f t="shared" si="159"/>
        <v>1.7272727272727273</v>
      </c>
      <c r="CW438" s="118">
        <f t="shared" si="160"/>
        <v>0.25472659345635684</v>
      </c>
      <c r="DE438" s="125">
        <f t="shared" si="161"/>
        <v>0</v>
      </c>
    </row>
    <row r="439" spans="1:109" s="38" customFormat="1" x14ac:dyDescent="0.25">
      <c r="A439" s="38">
        <v>436</v>
      </c>
      <c r="B439" s="38" t="s">
        <v>489</v>
      </c>
      <c r="C439" s="113"/>
      <c r="E439" s="38" t="s">
        <v>489</v>
      </c>
      <c r="F439" s="120" t="s">
        <v>171</v>
      </c>
      <c r="G439" s="38" t="s">
        <v>181</v>
      </c>
      <c r="H439" s="38">
        <v>300</v>
      </c>
      <c r="I439" s="38">
        <v>300</v>
      </c>
      <c r="J439" s="38">
        <v>300</v>
      </c>
      <c r="K439" s="38">
        <v>27.74</v>
      </c>
      <c r="L439" s="38">
        <v>27.74</v>
      </c>
      <c r="M439" s="38">
        <v>16.059999999999999</v>
      </c>
      <c r="N439" s="38">
        <v>0</v>
      </c>
      <c r="O439" s="38">
        <v>0</v>
      </c>
      <c r="P439" s="111">
        <v>8489.7910307597085</v>
      </c>
      <c r="Q439" s="39">
        <f t="shared" si="158"/>
        <v>1</v>
      </c>
      <c r="R439" s="40">
        <f t="shared" si="156"/>
        <v>1</v>
      </c>
      <c r="S439" s="40">
        <f t="shared" si="157"/>
        <v>1</v>
      </c>
      <c r="T439" s="120" t="s">
        <v>208</v>
      </c>
      <c r="AD439" s="42"/>
      <c r="AE439" s="38">
        <v>20</v>
      </c>
      <c r="AF439" s="111">
        <v>460</v>
      </c>
      <c r="AG439" s="110">
        <v>210000</v>
      </c>
      <c r="AH439" s="94"/>
      <c r="AJ439" s="97"/>
      <c r="AL439" s="39"/>
      <c r="AM439" s="38">
        <v>0.63983347104147981</v>
      </c>
      <c r="AP439" s="39"/>
      <c r="AQ439" s="77">
        <v>1.0077986078026393</v>
      </c>
      <c r="AR439" s="94"/>
      <c r="AT439" s="97"/>
      <c r="BB439" s="79"/>
      <c r="BC439" s="94"/>
      <c r="BD439" s="94"/>
      <c r="BE439" s="97"/>
      <c r="BG439" s="40"/>
      <c r="BH439" s="94"/>
      <c r="BI439" s="94"/>
      <c r="BJ439" s="94"/>
      <c r="BK439" s="40"/>
      <c r="BL439" s="73"/>
      <c r="BM439" s="94"/>
      <c r="BO439" s="97"/>
      <c r="BQ439" s="40"/>
      <c r="BR439" s="94"/>
      <c r="BS439" s="94"/>
      <c r="BT439" s="94"/>
      <c r="BU439" s="40"/>
      <c r="BV439" s="82"/>
      <c r="BW439" s="94"/>
      <c r="BX439" s="48"/>
      <c r="BY439" s="97"/>
      <c r="BZ439" s="48"/>
      <c r="CA439" s="40"/>
      <c r="CB439" s="94"/>
      <c r="CC439" s="94"/>
      <c r="CD439" s="94"/>
      <c r="CE439" s="40"/>
      <c r="CF439" s="73"/>
      <c r="CG439" s="41"/>
      <c r="CH439" s="41"/>
      <c r="CI439" s="41"/>
      <c r="CJ439" s="41"/>
      <c r="CK439" s="41"/>
      <c r="CL439" s="68"/>
      <c r="CM439" s="41"/>
      <c r="CN439" s="41"/>
      <c r="CO439" s="39"/>
      <c r="CP439" s="78"/>
      <c r="CV439" s="118">
        <f t="shared" si="159"/>
        <v>1.7272727272727273</v>
      </c>
      <c r="CW439" s="118">
        <f t="shared" si="160"/>
        <v>0.25472659345635684</v>
      </c>
      <c r="DE439" s="125">
        <f t="shared" si="161"/>
        <v>0</v>
      </c>
    </row>
    <row r="440" spans="1:109" s="38" customFormat="1" x14ac:dyDescent="0.25">
      <c r="A440" s="38">
        <v>437</v>
      </c>
      <c r="B440" s="38" t="s">
        <v>490</v>
      </c>
      <c r="C440" s="113"/>
      <c r="E440" s="38" t="s">
        <v>490</v>
      </c>
      <c r="F440" s="120" t="s">
        <v>171</v>
      </c>
      <c r="G440" s="38" t="s">
        <v>181</v>
      </c>
      <c r="H440" s="38">
        <v>300</v>
      </c>
      <c r="I440" s="38">
        <v>300</v>
      </c>
      <c r="J440" s="38">
        <v>300</v>
      </c>
      <c r="K440" s="38">
        <v>27.74</v>
      </c>
      <c r="L440" s="38">
        <v>27.74</v>
      </c>
      <c r="M440" s="38">
        <v>16.059999999999999</v>
      </c>
      <c r="N440" s="38">
        <v>0</v>
      </c>
      <c r="O440" s="38">
        <v>0</v>
      </c>
      <c r="P440" s="111">
        <v>11291.422070910414</v>
      </c>
      <c r="Q440" s="39">
        <f t="shared" si="158"/>
        <v>1</v>
      </c>
      <c r="R440" s="40">
        <f t="shared" si="156"/>
        <v>1</v>
      </c>
      <c r="S440" s="40">
        <f t="shared" si="157"/>
        <v>1</v>
      </c>
      <c r="T440" s="120" t="s">
        <v>208</v>
      </c>
      <c r="AD440" s="42"/>
      <c r="AE440" s="38">
        <v>20</v>
      </c>
      <c r="AF440" s="111">
        <v>460</v>
      </c>
      <c r="AG440" s="110">
        <v>210000</v>
      </c>
      <c r="AH440" s="94"/>
      <c r="AJ440" s="97"/>
      <c r="AL440" s="39"/>
      <c r="AM440" s="38">
        <v>0.47514263574619214</v>
      </c>
      <c r="AP440" s="39"/>
      <c r="AQ440" s="77">
        <v>1.3325917387352266</v>
      </c>
      <c r="AR440" s="94"/>
      <c r="AT440" s="97"/>
      <c r="BB440" s="79"/>
      <c r="BC440" s="94"/>
      <c r="BD440" s="94"/>
      <c r="BE440" s="97"/>
      <c r="BG440" s="40"/>
      <c r="BH440" s="94"/>
      <c r="BI440" s="94"/>
      <c r="BJ440" s="94"/>
      <c r="BK440" s="40"/>
      <c r="BL440" s="73"/>
      <c r="BM440" s="94"/>
      <c r="BO440" s="97"/>
      <c r="BQ440" s="40"/>
      <c r="BR440" s="94"/>
      <c r="BS440" s="94"/>
      <c r="BT440" s="94"/>
      <c r="BU440" s="40"/>
      <c r="BV440" s="82"/>
      <c r="BW440" s="94"/>
      <c r="BX440" s="48"/>
      <c r="BY440" s="97"/>
      <c r="BZ440" s="48"/>
      <c r="CA440" s="40"/>
      <c r="CB440" s="94"/>
      <c r="CC440" s="94"/>
      <c r="CD440" s="94"/>
      <c r="CE440" s="40"/>
      <c r="CF440" s="73"/>
      <c r="CG440" s="41"/>
      <c r="CH440" s="41"/>
      <c r="CI440" s="41"/>
      <c r="CJ440" s="41"/>
      <c r="CK440" s="41"/>
      <c r="CL440" s="68"/>
      <c r="CM440" s="41"/>
      <c r="CN440" s="41"/>
      <c r="CO440" s="39"/>
      <c r="CP440" s="78"/>
      <c r="CV440" s="118">
        <f t="shared" si="159"/>
        <v>1.7272727272727273</v>
      </c>
      <c r="CW440" s="118">
        <f t="shared" si="160"/>
        <v>0.25472659345635684</v>
      </c>
      <c r="DE440" s="125">
        <f t="shared" si="161"/>
        <v>0</v>
      </c>
    </row>
    <row r="441" spans="1:109" s="38" customFormat="1" x14ac:dyDescent="0.25">
      <c r="A441" s="38">
        <v>438</v>
      </c>
      <c r="B441" s="38" t="s">
        <v>491</v>
      </c>
      <c r="E441" s="38" t="s">
        <v>491</v>
      </c>
      <c r="F441" s="120" t="s">
        <v>171</v>
      </c>
      <c r="G441" s="38" t="s">
        <v>181</v>
      </c>
      <c r="H441" s="38">
        <v>300</v>
      </c>
      <c r="I441" s="38">
        <v>300</v>
      </c>
      <c r="J441" s="38">
        <v>300</v>
      </c>
      <c r="K441" s="38">
        <v>27.74</v>
      </c>
      <c r="L441" s="38">
        <v>27.74</v>
      </c>
      <c r="M441" s="38">
        <v>16.059999999999999</v>
      </c>
      <c r="N441" s="38">
        <v>0</v>
      </c>
      <c r="O441" s="38">
        <v>0</v>
      </c>
      <c r="P441" s="111">
        <v>14177.951021368714</v>
      </c>
      <c r="Q441" s="39">
        <f t="shared" si="158"/>
        <v>1</v>
      </c>
      <c r="R441" s="40">
        <f t="shared" si="156"/>
        <v>1</v>
      </c>
      <c r="S441" s="40">
        <f t="shared" si="157"/>
        <v>1</v>
      </c>
      <c r="T441" s="120" t="s">
        <v>208</v>
      </c>
      <c r="AD441" s="42"/>
      <c r="AE441" s="38">
        <v>20</v>
      </c>
      <c r="AF441" s="38">
        <v>460</v>
      </c>
      <c r="AG441" s="110">
        <v>210000</v>
      </c>
      <c r="AH441" s="94"/>
      <c r="AJ441" s="97"/>
      <c r="AL441" s="39"/>
      <c r="AM441" s="38">
        <v>0.32150277985406228</v>
      </c>
      <c r="AP441" s="39"/>
      <c r="AQ441" s="77">
        <v>1.6685721301739631</v>
      </c>
      <c r="AR441" s="94"/>
      <c r="AT441" s="97"/>
      <c r="BB441" s="79"/>
      <c r="BC441" s="94"/>
      <c r="BD441" s="94"/>
      <c r="BE441" s="97"/>
      <c r="BG441" s="40"/>
      <c r="BH441" s="94"/>
      <c r="BI441" s="94"/>
      <c r="BJ441" s="94"/>
      <c r="BK441" s="40"/>
      <c r="BL441" s="73"/>
      <c r="BM441" s="94"/>
      <c r="BO441" s="97"/>
      <c r="BQ441" s="40"/>
      <c r="BR441" s="94"/>
      <c r="BS441" s="94"/>
      <c r="BT441" s="94"/>
      <c r="BU441" s="40"/>
      <c r="BV441" s="82"/>
      <c r="BW441" s="94"/>
      <c r="BX441" s="48"/>
      <c r="BY441" s="97"/>
      <c r="BZ441" s="48"/>
      <c r="CA441" s="40"/>
      <c r="CB441" s="94"/>
      <c r="CC441" s="94"/>
      <c r="CD441" s="94"/>
      <c r="CE441" s="40"/>
      <c r="CF441" s="73"/>
      <c r="CG441" s="41"/>
      <c r="CH441" s="41"/>
      <c r="CI441" s="41"/>
      <c r="CJ441" s="41"/>
      <c r="CK441" s="41"/>
      <c r="CL441" s="68"/>
      <c r="CM441" s="41"/>
      <c r="CN441" s="41"/>
      <c r="CO441" s="39"/>
      <c r="CP441" s="78"/>
      <c r="CV441" s="118">
        <f t="shared" si="159"/>
        <v>1.7272727272727273</v>
      </c>
      <c r="CW441" s="118">
        <f t="shared" si="160"/>
        <v>0.25472659345635684</v>
      </c>
      <c r="DE441" s="125">
        <f t="shared" si="161"/>
        <v>0</v>
      </c>
    </row>
    <row r="442" spans="1:109" s="38" customFormat="1" x14ac:dyDescent="0.25">
      <c r="A442" s="38">
        <v>439</v>
      </c>
      <c r="B442" s="38" t="s">
        <v>492</v>
      </c>
      <c r="E442" s="38" t="s">
        <v>492</v>
      </c>
      <c r="F442" s="120" t="s">
        <v>171</v>
      </c>
      <c r="G442" s="38" t="s">
        <v>181</v>
      </c>
      <c r="H442" s="38">
        <v>300</v>
      </c>
      <c r="I442" s="38">
        <v>300</v>
      </c>
      <c r="J442" s="38">
        <v>300</v>
      </c>
      <c r="K442" s="38">
        <v>27.74</v>
      </c>
      <c r="L442" s="38">
        <v>27.74</v>
      </c>
      <c r="M442" s="38">
        <v>16.059999999999999</v>
      </c>
      <c r="N442" s="38">
        <v>0</v>
      </c>
      <c r="O442" s="38">
        <v>0</v>
      </c>
      <c r="P442" s="111">
        <v>16979.582061519417</v>
      </c>
      <c r="Q442" s="39">
        <f t="shared" si="158"/>
        <v>1</v>
      </c>
      <c r="R442" s="40">
        <f t="shared" si="156"/>
        <v>1</v>
      </c>
      <c r="S442" s="40">
        <f t="shared" si="157"/>
        <v>1</v>
      </c>
      <c r="T442" s="120" t="s">
        <v>208</v>
      </c>
      <c r="AD442" s="42"/>
      <c r="AE442" s="38">
        <v>20</v>
      </c>
      <c r="AF442" s="38">
        <v>460</v>
      </c>
      <c r="AG442" s="110">
        <v>210000</v>
      </c>
      <c r="AH442" s="94"/>
      <c r="AJ442" s="97"/>
      <c r="AL442" s="39"/>
      <c r="AM442" s="38">
        <v>0.22198468243400152</v>
      </c>
      <c r="AP442" s="39"/>
      <c r="AQ442" s="77">
        <v>1.995298203672984</v>
      </c>
      <c r="AR442" s="94"/>
      <c r="AT442" s="97"/>
      <c r="BB442" s="79"/>
      <c r="BC442" s="94"/>
      <c r="BD442" s="94"/>
      <c r="BE442" s="97"/>
      <c r="BG442" s="40"/>
      <c r="BH442" s="94"/>
      <c r="BI442" s="94"/>
      <c r="BJ442" s="94"/>
      <c r="BK442" s="40"/>
      <c r="BL442" s="73"/>
      <c r="BM442" s="94"/>
      <c r="BO442" s="97"/>
      <c r="BQ442" s="40"/>
      <c r="BR442" s="94"/>
      <c r="BS442" s="94"/>
      <c r="BT442" s="94"/>
      <c r="BU442" s="40"/>
      <c r="BV442" s="82"/>
      <c r="BW442" s="94"/>
      <c r="BX442" s="48"/>
      <c r="BY442" s="97"/>
      <c r="BZ442" s="48"/>
      <c r="CA442" s="40"/>
      <c r="CB442" s="94"/>
      <c r="CC442" s="94"/>
      <c r="CD442" s="94"/>
      <c r="CE442" s="40"/>
      <c r="CF442" s="73"/>
      <c r="CG442" s="41"/>
      <c r="CH442" s="41"/>
      <c r="CI442" s="41"/>
      <c r="CJ442" s="41"/>
      <c r="CK442" s="41"/>
      <c r="CL442" s="68"/>
      <c r="CM442" s="41"/>
      <c r="CN442" s="41"/>
      <c r="CO442" s="39"/>
      <c r="CP442" s="78"/>
      <c r="CV442" s="118">
        <f t="shared" si="159"/>
        <v>1.7272727272727273</v>
      </c>
      <c r="CW442" s="118">
        <f t="shared" si="160"/>
        <v>0.25472659345635684</v>
      </c>
      <c r="DE442" s="125">
        <f t="shared" si="161"/>
        <v>0</v>
      </c>
    </row>
    <row r="443" spans="1:109" s="38" customFormat="1" x14ac:dyDescent="0.25">
      <c r="A443" s="38">
        <v>440</v>
      </c>
      <c r="B443" s="38" t="s">
        <v>493</v>
      </c>
      <c r="E443" s="38" t="s">
        <v>493</v>
      </c>
      <c r="F443" s="120" t="s">
        <v>171</v>
      </c>
      <c r="G443" s="38" t="s">
        <v>181</v>
      </c>
      <c r="H443" s="38">
        <v>300</v>
      </c>
      <c r="I443" s="38">
        <v>300</v>
      </c>
      <c r="J443" s="38">
        <v>300</v>
      </c>
      <c r="K443" s="38">
        <v>27.74</v>
      </c>
      <c r="L443" s="38">
        <v>27.74</v>
      </c>
      <c r="M443" s="38">
        <v>16.059999999999999</v>
      </c>
      <c r="N443" s="38">
        <v>0</v>
      </c>
      <c r="O443" s="38">
        <v>0</v>
      </c>
      <c r="P443" s="111">
        <v>21224.477576899273</v>
      </c>
      <c r="Q443" s="39">
        <f t="shared" si="158"/>
        <v>1</v>
      </c>
      <c r="R443" s="40">
        <f t="shared" si="156"/>
        <v>1</v>
      </c>
      <c r="S443" s="40">
        <f t="shared" si="157"/>
        <v>1</v>
      </c>
      <c r="T443" s="120" t="s">
        <v>208</v>
      </c>
      <c r="AD443" s="42"/>
      <c r="AE443" s="38">
        <v>20</v>
      </c>
      <c r="AF443" s="38">
        <v>460</v>
      </c>
      <c r="AG443" s="110">
        <v>210000</v>
      </c>
      <c r="AH443" s="94"/>
      <c r="AJ443" s="97"/>
      <c r="AL443" s="39"/>
      <c r="AM443" s="38">
        <v>0.14018034427182094</v>
      </c>
      <c r="AP443" s="39"/>
      <c r="AQ443" s="77">
        <v>2.4910595173775918</v>
      </c>
      <c r="AR443" s="94"/>
      <c r="AT443" s="97"/>
      <c r="BB443" s="79"/>
      <c r="BC443" s="94"/>
      <c r="BD443" s="94"/>
      <c r="BE443" s="97"/>
      <c r="BG443" s="40"/>
      <c r="BH443" s="94"/>
      <c r="BI443" s="94"/>
      <c r="BJ443" s="94"/>
      <c r="BK443" s="40"/>
      <c r="BL443" s="73"/>
      <c r="BM443" s="94"/>
      <c r="BO443" s="97"/>
      <c r="BQ443" s="40"/>
      <c r="BR443" s="94"/>
      <c r="BS443" s="94"/>
      <c r="BT443" s="94"/>
      <c r="BU443" s="40"/>
      <c r="BV443" s="82"/>
      <c r="BW443" s="94"/>
      <c r="BX443" s="48"/>
      <c r="BY443" s="97"/>
      <c r="BZ443" s="48"/>
      <c r="CA443" s="40"/>
      <c r="CB443" s="94"/>
      <c r="CC443" s="94"/>
      <c r="CD443" s="94"/>
      <c r="CE443" s="40"/>
      <c r="CF443" s="73"/>
      <c r="CG443" s="41"/>
      <c r="CH443" s="41"/>
      <c r="CI443" s="41"/>
      <c r="CJ443" s="41"/>
      <c r="CK443" s="41"/>
      <c r="CL443" s="68"/>
      <c r="CM443" s="41"/>
      <c r="CN443" s="41"/>
      <c r="CO443" s="39"/>
      <c r="CP443" s="78"/>
      <c r="CV443" s="118">
        <f t="shared" si="159"/>
        <v>1.7272727272727273</v>
      </c>
      <c r="CW443" s="118">
        <f t="shared" si="160"/>
        <v>0.25472659345635684</v>
      </c>
      <c r="DE443" s="125">
        <f t="shared" si="161"/>
        <v>0</v>
      </c>
    </row>
    <row r="444" spans="1:109" s="38" customFormat="1" x14ac:dyDescent="0.25">
      <c r="A444" s="38">
        <v>441</v>
      </c>
      <c r="B444" s="38" t="s">
        <v>494</v>
      </c>
      <c r="E444" s="38" t="s">
        <v>494</v>
      </c>
      <c r="F444" s="120" t="s">
        <v>171</v>
      </c>
      <c r="G444" s="38" t="s">
        <v>181</v>
      </c>
      <c r="H444" s="38">
        <v>300</v>
      </c>
      <c r="I444" s="38">
        <v>300</v>
      </c>
      <c r="J444" s="38">
        <v>300</v>
      </c>
      <c r="K444" s="38">
        <v>19</v>
      </c>
      <c r="L444" s="38">
        <v>19</v>
      </c>
      <c r="M444" s="38">
        <v>11</v>
      </c>
      <c r="N444" s="38">
        <v>0</v>
      </c>
      <c r="O444" s="38">
        <v>0</v>
      </c>
      <c r="P444" s="111">
        <v>2620.5736649801097</v>
      </c>
      <c r="Q444" s="39">
        <f t="shared" si="158"/>
        <v>2</v>
      </c>
      <c r="R444" s="40">
        <f t="shared" si="156"/>
        <v>1</v>
      </c>
      <c r="S444" s="40">
        <f t="shared" si="157"/>
        <v>1</v>
      </c>
      <c r="T444" s="120" t="s">
        <v>208</v>
      </c>
      <c r="AD444" s="42"/>
      <c r="AE444" s="38">
        <v>20</v>
      </c>
      <c r="AF444" s="38">
        <v>460</v>
      </c>
      <c r="AG444" s="110">
        <v>210000</v>
      </c>
      <c r="AH444" s="94"/>
      <c r="AJ444" s="97"/>
      <c r="AL444" s="39"/>
      <c r="AM444" s="38">
        <v>1.052692807246741</v>
      </c>
      <c r="AP444" s="39"/>
      <c r="AQ444" s="77">
        <v>0.3379943822430444</v>
      </c>
      <c r="AR444" s="94"/>
      <c r="AT444" s="97"/>
      <c r="BB444" s="79"/>
      <c r="BC444" s="94"/>
      <c r="BD444" s="94"/>
      <c r="BE444" s="97"/>
      <c r="BG444" s="40"/>
      <c r="BH444" s="94"/>
      <c r="BI444" s="94"/>
      <c r="BJ444" s="94"/>
      <c r="BK444" s="40"/>
      <c r="BL444" s="73"/>
      <c r="BM444" s="94"/>
      <c r="BO444" s="97"/>
      <c r="BQ444" s="40"/>
      <c r="BR444" s="94"/>
      <c r="BS444" s="94"/>
      <c r="BT444" s="94"/>
      <c r="BU444" s="40"/>
      <c r="BV444" s="82"/>
      <c r="BW444" s="94"/>
      <c r="BX444" s="48"/>
      <c r="BY444" s="97"/>
      <c r="BZ444" s="48"/>
      <c r="CA444" s="40"/>
      <c r="CB444" s="94"/>
      <c r="CC444" s="94"/>
      <c r="CD444" s="94"/>
      <c r="CE444" s="40"/>
      <c r="CF444" s="73"/>
      <c r="CG444" s="41"/>
      <c r="CH444" s="41"/>
      <c r="CI444" s="41"/>
      <c r="CJ444" s="41"/>
      <c r="CK444" s="41"/>
      <c r="CL444" s="68"/>
      <c r="CM444" s="41"/>
      <c r="CN444" s="41"/>
      <c r="CO444" s="39"/>
      <c r="CP444" s="78"/>
      <c r="CV444" s="118">
        <f t="shared" si="159"/>
        <v>1.7272727272727273</v>
      </c>
      <c r="CW444" s="118">
        <f t="shared" si="160"/>
        <v>0.37190082644628097</v>
      </c>
      <c r="DE444" s="125">
        <f t="shared" si="161"/>
        <v>0</v>
      </c>
    </row>
    <row r="445" spans="1:109" s="38" customFormat="1" x14ac:dyDescent="0.25">
      <c r="A445" s="38">
        <v>442</v>
      </c>
      <c r="B445" s="38" t="s">
        <v>495</v>
      </c>
      <c r="E445" s="38" t="s">
        <v>495</v>
      </c>
      <c r="F445" s="120" t="s">
        <v>171</v>
      </c>
      <c r="G445" s="38" t="s">
        <v>181</v>
      </c>
      <c r="H445" s="38">
        <v>300</v>
      </c>
      <c r="I445" s="38">
        <v>300</v>
      </c>
      <c r="J445" s="38">
        <v>300</v>
      </c>
      <c r="K445" s="38">
        <v>19</v>
      </c>
      <c r="L445" s="38">
        <v>19</v>
      </c>
      <c r="M445" s="38">
        <v>11</v>
      </c>
      <c r="N445" s="38">
        <v>0</v>
      </c>
      <c r="O445" s="38">
        <v>0</v>
      </c>
      <c r="P445" s="111">
        <v>4367.6227749668496</v>
      </c>
      <c r="Q445" s="39">
        <f t="shared" si="158"/>
        <v>2</v>
      </c>
      <c r="R445" s="40">
        <f t="shared" si="156"/>
        <v>1</v>
      </c>
      <c r="S445" s="40">
        <f t="shared" si="157"/>
        <v>1</v>
      </c>
      <c r="T445" s="120" t="s">
        <v>208</v>
      </c>
      <c r="AD445" s="42"/>
      <c r="AE445" s="38">
        <v>20</v>
      </c>
      <c r="AF445" s="38">
        <v>460</v>
      </c>
      <c r="AG445" s="110">
        <v>210000</v>
      </c>
      <c r="AH445" s="94"/>
      <c r="AJ445" s="97"/>
      <c r="AL445" s="39"/>
      <c r="AM445" s="38">
        <v>0.91096067310484707</v>
      </c>
      <c r="AP445" s="39"/>
      <c r="AQ445" s="77">
        <v>0.52025540178971752</v>
      </c>
      <c r="AR445" s="94"/>
      <c r="AT445" s="97"/>
      <c r="BB445" s="79"/>
      <c r="BC445" s="94"/>
      <c r="BD445" s="94"/>
      <c r="BE445" s="97"/>
      <c r="BG445" s="40"/>
      <c r="BH445" s="94"/>
      <c r="BI445" s="94"/>
      <c r="BJ445" s="94"/>
      <c r="BK445" s="40"/>
      <c r="BL445" s="73"/>
      <c r="BM445" s="94"/>
      <c r="BO445" s="97"/>
      <c r="BQ445" s="40"/>
      <c r="BR445" s="94"/>
      <c r="BS445" s="94"/>
      <c r="BT445" s="94"/>
      <c r="BU445" s="40"/>
      <c r="BV445" s="82"/>
      <c r="BW445" s="94"/>
      <c r="BX445" s="48"/>
      <c r="BY445" s="97"/>
      <c r="BZ445" s="48"/>
      <c r="CA445" s="40"/>
      <c r="CB445" s="94"/>
      <c r="CC445" s="94"/>
      <c r="CD445" s="94"/>
      <c r="CE445" s="40"/>
      <c r="CF445" s="73"/>
      <c r="CG445" s="41"/>
      <c r="CH445" s="41"/>
      <c r="CI445" s="41"/>
      <c r="CJ445" s="41"/>
      <c r="CK445" s="41"/>
      <c r="CL445" s="68"/>
      <c r="CM445" s="41"/>
      <c r="CN445" s="41"/>
      <c r="CO445" s="39"/>
      <c r="CP445" s="78"/>
      <c r="CV445" s="118">
        <f t="shared" si="159"/>
        <v>1.7272727272727273</v>
      </c>
      <c r="CW445" s="118">
        <f t="shared" si="160"/>
        <v>0.37190082644628097</v>
      </c>
      <c r="DE445" s="125">
        <f t="shared" si="161"/>
        <v>0</v>
      </c>
    </row>
    <row r="446" spans="1:109" s="38" customFormat="1" x14ac:dyDescent="0.25">
      <c r="A446" s="38">
        <v>443</v>
      </c>
      <c r="B446" s="38" t="s">
        <v>496</v>
      </c>
      <c r="E446" s="38" t="s">
        <v>496</v>
      </c>
      <c r="F446" s="120" t="s">
        <v>171</v>
      </c>
      <c r="G446" s="38" t="s">
        <v>181</v>
      </c>
      <c r="H446" s="38">
        <v>300</v>
      </c>
      <c r="I446" s="38">
        <v>300</v>
      </c>
      <c r="J446" s="38">
        <v>300</v>
      </c>
      <c r="K446" s="38">
        <v>19</v>
      </c>
      <c r="L446" s="38">
        <v>19</v>
      </c>
      <c r="M446" s="38">
        <v>11</v>
      </c>
      <c r="N446" s="38">
        <v>0</v>
      </c>
      <c r="O446" s="38">
        <v>0</v>
      </c>
      <c r="P446" s="111">
        <v>6551.434162450274</v>
      </c>
      <c r="Q446" s="39">
        <f t="shared" si="158"/>
        <v>2</v>
      </c>
      <c r="R446" s="40">
        <f t="shared" si="156"/>
        <v>1</v>
      </c>
      <c r="S446" s="40">
        <f t="shared" si="157"/>
        <v>1</v>
      </c>
      <c r="T446" s="120" t="s">
        <v>208</v>
      </c>
      <c r="AD446" s="42"/>
      <c r="AE446" s="38">
        <v>20</v>
      </c>
      <c r="AF446" s="38">
        <v>460</v>
      </c>
      <c r="AG446" s="110">
        <v>210000</v>
      </c>
      <c r="AH446" s="94"/>
      <c r="AJ446" s="97"/>
      <c r="AL446" s="39"/>
      <c r="AM446" s="38">
        <v>0.73616161824993753</v>
      </c>
      <c r="AP446" s="39"/>
      <c r="AQ446" s="77">
        <v>0.75907785244125403</v>
      </c>
      <c r="AR446" s="94"/>
      <c r="AT446" s="97"/>
      <c r="BB446" s="79"/>
      <c r="BC446" s="94"/>
      <c r="BD446" s="94"/>
      <c r="BE446" s="97"/>
      <c r="BG446" s="40"/>
      <c r="BH446" s="94"/>
      <c r="BI446" s="94"/>
      <c r="BJ446" s="94"/>
      <c r="BK446" s="40"/>
      <c r="BL446" s="73"/>
      <c r="BM446" s="94"/>
      <c r="BO446" s="97"/>
      <c r="BQ446" s="40"/>
      <c r="BR446" s="94"/>
      <c r="BS446" s="94"/>
      <c r="BT446" s="94"/>
      <c r="BU446" s="40"/>
      <c r="BV446" s="82"/>
      <c r="BW446" s="94"/>
      <c r="BX446" s="48"/>
      <c r="BY446" s="97"/>
      <c r="BZ446" s="48"/>
      <c r="CA446" s="40"/>
      <c r="CB446" s="94"/>
      <c r="CC446" s="94"/>
      <c r="CD446" s="94"/>
      <c r="CE446" s="40"/>
      <c r="CF446" s="73"/>
      <c r="CG446" s="41"/>
      <c r="CH446" s="41"/>
      <c r="CI446" s="41"/>
      <c r="CJ446" s="41"/>
      <c r="CK446" s="41"/>
      <c r="CL446" s="68"/>
      <c r="CM446" s="41"/>
      <c r="CN446" s="41"/>
      <c r="CO446" s="39"/>
      <c r="CP446" s="78"/>
      <c r="CV446" s="118">
        <f t="shared" si="159"/>
        <v>1.7272727272727273</v>
      </c>
      <c r="CW446" s="118">
        <f t="shared" si="160"/>
        <v>0.37190082644628097</v>
      </c>
      <c r="DE446" s="125">
        <f t="shared" si="161"/>
        <v>0</v>
      </c>
    </row>
    <row r="447" spans="1:109" s="38" customFormat="1" x14ac:dyDescent="0.25">
      <c r="A447" s="38">
        <v>444</v>
      </c>
      <c r="B447" s="38" t="s">
        <v>497</v>
      </c>
      <c r="E447" s="38" t="s">
        <v>497</v>
      </c>
      <c r="F447" s="120" t="s">
        <v>171</v>
      </c>
      <c r="G447" s="38" t="s">
        <v>181</v>
      </c>
      <c r="H447" s="38">
        <v>300</v>
      </c>
      <c r="I447" s="38">
        <v>300</v>
      </c>
      <c r="J447" s="38">
        <v>300</v>
      </c>
      <c r="K447" s="38">
        <v>19</v>
      </c>
      <c r="L447" s="38">
        <v>19</v>
      </c>
      <c r="M447" s="38">
        <v>11</v>
      </c>
      <c r="N447" s="38">
        <v>0</v>
      </c>
      <c r="O447" s="38">
        <v>0</v>
      </c>
      <c r="P447" s="111">
        <v>8735.2455499336993</v>
      </c>
      <c r="Q447" s="39">
        <f t="shared" si="158"/>
        <v>2</v>
      </c>
      <c r="R447" s="40">
        <f t="shared" si="156"/>
        <v>1</v>
      </c>
      <c r="S447" s="40">
        <f t="shared" si="157"/>
        <v>1</v>
      </c>
      <c r="T447" s="120" t="s">
        <v>208</v>
      </c>
      <c r="AD447" s="42"/>
      <c r="AE447" s="38">
        <v>20</v>
      </c>
      <c r="AF447" s="38">
        <v>460</v>
      </c>
      <c r="AG447" s="110">
        <v>210000</v>
      </c>
      <c r="AH447" s="94"/>
      <c r="AJ447" s="97"/>
      <c r="AL447" s="39"/>
      <c r="AM447" s="38">
        <v>0.64381528019984369</v>
      </c>
      <c r="AP447" s="39"/>
      <c r="AQ447" s="77">
        <v>1.005424083618413</v>
      </c>
      <c r="AR447" s="94"/>
      <c r="AT447" s="97"/>
      <c r="BB447" s="79"/>
      <c r="BC447" s="94"/>
      <c r="BD447" s="94"/>
      <c r="BE447" s="97"/>
      <c r="BG447" s="40"/>
      <c r="BH447" s="94"/>
      <c r="BI447" s="94"/>
      <c r="BJ447" s="94"/>
      <c r="BK447" s="40"/>
      <c r="BL447" s="73"/>
      <c r="BM447" s="94"/>
      <c r="BO447" s="97"/>
      <c r="BQ447" s="40"/>
      <c r="BR447" s="94"/>
      <c r="BS447" s="94"/>
      <c r="BT447" s="94"/>
      <c r="BU447" s="40"/>
      <c r="BV447" s="82"/>
      <c r="BW447" s="94"/>
      <c r="BX447" s="48"/>
      <c r="BY447" s="97"/>
      <c r="BZ447" s="48"/>
      <c r="CA447" s="40"/>
      <c r="CB447" s="94"/>
      <c r="CC447" s="94"/>
      <c r="CD447" s="94"/>
      <c r="CE447" s="40"/>
      <c r="CF447" s="73"/>
      <c r="CG447" s="41"/>
      <c r="CH447" s="41"/>
      <c r="CI447" s="41"/>
      <c r="CJ447" s="41"/>
      <c r="CK447" s="41"/>
      <c r="CL447" s="68"/>
      <c r="CM447" s="41"/>
      <c r="CN447" s="41"/>
      <c r="CO447" s="39"/>
      <c r="CP447" s="78"/>
      <c r="CV447" s="118">
        <f t="shared" si="159"/>
        <v>1.7272727272727273</v>
      </c>
      <c r="CW447" s="118">
        <f t="shared" si="160"/>
        <v>0.37190082644628097</v>
      </c>
      <c r="DE447" s="125">
        <f t="shared" si="161"/>
        <v>0</v>
      </c>
    </row>
    <row r="448" spans="1:109" s="38" customFormat="1" x14ac:dyDescent="0.25">
      <c r="A448" s="38">
        <v>445</v>
      </c>
      <c r="B448" s="38" t="s">
        <v>498</v>
      </c>
      <c r="E448" s="38" t="s">
        <v>498</v>
      </c>
      <c r="F448" s="120" t="s">
        <v>171</v>
      </c>
      <c r="G448" s="38" t="s">
        <v>181</v>
      </c>
      <c r="H448" s="38">
        <v>300</v>
      </c>
      <c r="I448" s="38">
        <v>300</v>
      </c>
      <c r="J448" s="38">
        <v>300</v>
      </c>
      <c r="K448" s="38">
        <v>19</v>
      </c>
      <c r="L448" s="38">
        <v>19</v>
      </c>
      <c r="M448" s="38">
        <v>11</v>
      </c>
      <c r="N448" s="38">
        <v>0</v>
      </c>
      <c r="O448" s="38">
        <v>0</v>
      </c>
      <c r="P448" s="111">
        <v>11617.87658141182</v>
      </c>
      <c r="Q448" s="39">
        <f t="shared" si="158"/>
        <v>2</v>
      </c>
      <c r="R448" s="40">
        <f t="shared" si="156"/>
        <v>1</v>
      </c>
      <c r="S448" s="40">
        <f t="shared" si="157"/>
        <v>1</v>
      </c>
      <c r="T448" s="120" t="s">
        <v>208</v>
      </c>
      <c r="AD448" s="42"/>
      <c r="AE448" s="38">
        <v>20</v>
      </c>
      <c r="AF448" s="38">
        <v>460</v>
      </c>
      <c r="AG448" s="110">
        <v>210000</v>
      </c>
      <c r="AH448" s="94"/>
      <c r="AJ448" s="97"/>
      <c r="AL448" s="39"/>
      <c r="AM448" s="38">
        <v>0.47805840680464651</v>
      </c>
      <c r="AP448" s="39"/>
      <c r="AQ448" s="77">
        <v>1.3295951150332381</v>
      </c>
      <c r="AR448" s="94"/>
      <c r="AT448" s="97"/>
      <c r="BB448" s="79"/>
      <c r="BC448" s="94"/>
      <c r="BD448" s="94"/>
      <c r="BE448" s="97"/>
      <c r="BG448" s="40"/>
      <c r="BH448" s="94"/>
      <c r="BI448" s="94"/>
      <c r="BJ448" s="94"/>
      <c r="BK448" s="40"/>
      <c r="BL448" s="73"/>
      <c r="BM448" s="94"/>
      <c r="BO448" s="97"/>
      <c r="BQ448" s="40"/>
      <c r="BR448" s="94"/>
      <c r="BS448" s="94"/>
      <c r="BT448" s="94"/>
      <c r="BU448" s="40"/>
      <c r="BV448" s="82"/>
      <c r="BW448" s="94"/>
      <c r="BX448" s="48"/>
      <c r="BY448" s="97"/>
      <c r="BZ448" s="48"/>
      <c r="CA448" s="40"/>
      <c r="CB448" s="94"/>
      <c r="CC448" s="94"/>
      <c r="CD448" s="94"/>
      <c r="CE448" s="40"/>
      <c r="CF448" s="73"/>
      <c r="CG448" s="41"/>
      <c r="CH448" s="41"/>
      <c r="CI448" s="41"/>
      <c r="CJ448" s="41"/>
      <c r="CK448" s="41"/>
      <c r="CL448" s="68"/>
      <c r="CM448" s="41"/>
      <c r="CN448" s="41"/>
      <c r="CO448" s="39"/>
      <c r="CP448" s="78"/>
      <c r="CV448" s="118">
        <f t="shared" si="159"/>
        <v>1.7272727272727273</v>
      </c>
      <c r="CW448" s="118">
        <f t="shared" si="160"/>
        <v>0.37190082644628097</v>
      </c>
      <c r="DE448" s="125">
        <f t="shared" si="161"/>
        <v>0</v>
      </c>
    </row>
    <row r="449" spans="1:109" s="38" customFormat="1" x14ac:dyDescent="0.25">
      <c r="A449" s="38">
        <v>446</v>
      </c>
      <c r="B449" s="38" t="s">
        <v>499</v>
      </c>
      <c r="E449" s="38" t="s">
        <v>499</v>
      </c>
      <c r="F449" s="120" t="s">
        <v>171</v>
      </c>
      <c r="G449" s="38" t="s">
        <v>181</v>
      </c>
      <c r="H449" s="38">
        <v>300</v>
      </c>
      <c r="I449" s="38">
        <v>300</v>
      </c>
      <c r="J449" s="38">
        <v>300</v>
      </c>
      <c r="K449" s="38">
        <v>19</v>
      </c>
      <c r="L449" s="38">
        <v>19</v>
      </c>
      <c r="M449" s="38">
        <v>11</v>
      </c>
      <c r="N449" s="38">
        <v>0</v>
      </c>
      <c r="O449" s="38">
        <v>0</v>
      </c>
      <c r="P449" s="111">
        <v>14587.860068389276</v>
      </c>
      <c r="Q449" s="39">
        <f t="shared" si="158"/>
        <v>2</v>
      </c>
      <c r="R449" s="40">
        <f t="shared" si="156"/>
        <v>1</v>
      </c>
      <c r="S449" s="40">
        <f t="shared" si="157"/>
        <v>1</v>
      </c>
      <c r="T449" s="120" t="s">
        <v>208</v>
      </c>
      <c r="AD449" s="42"/>
      <c r="AE449" s="38">
        <v>20</v>
      </c>
      <c r="AF449" s="38">
        <v>460</v>
      </c>
      <c r="AG449" s="110">
        <v>210000</v>
      </c>
      <c r="AH449" s="94"/>
      <c r="AJ449" s="97"/>
      <c r="AL449" s="39"/>
      <c r="AM449" s="38">
        <v>0.32312976277204741</v>
      </c>
      <c r="AP449" s="39"/>
      <c r="AQ449" s="77">
        <v>1.6649091188806759</v>
      </c>
      <c r="AR449" s="94"/>
      <c r="AT449" s="97"/>
      <c r="BB449" s="79"/>
      <c r="BC449" s="94"/>
      <c r="BD449" s="94"/>
      <c r="BE449" s="97"/>
      <c r="BG449" s="40"/>
      <c r="BH449" s="94"/>
      <c r="BI449" s="94"/>
      <c r="BJ449" s="94"/>
      <c r="BK449" s="40"/>
      <c r="BL449" s="73"/>
      <c r="BM449" s="94"/>
      <c r="BO449" s="97"/>
      <c r="BQ449" s="40"/>
      <c r="BR449" s="94"/>
      <c r="BS449" s="94"/>
      <c r="BT449" s="94"/>
      <c r="BU449" s="40"/>
      <c r="BV449" s="82"/>
      <c r="BW449" s="94"/>
      <c r="BX449" s="48"/>
      <c r="BY449" s="97"/>
      <c r="BZ449" s="48"/>
      <c r="CA449" s="40"/>
      <c r="CB449" s="94"/>
      <c r="CC449" s="94"/>
      <c r="CD449" s="94"/>
      <c r="CE449" s="40"/>
      <c r="CF449" s="73"/>
      <c r="CG449" s="41"/>
      <c r="CH449" s="41"/>
      <c r="CI449" s="41"/>
      <c r="CJ449" s="41"/>
      <c r="CK449" s="41"/>
      <c r="CL449" s="68"/>
      <c r="CM449" s="41"/>
      <c r="CN449" s="41"/>
      <c r="CO449" s="39"/>
      <c r="CP449" s="78"/>
      <c r="CV449" s="118">
        <f t="shared" si="159"/>
        <v>1.7272727272727273</v>
      </c>
      <c r="CW449" s="118">
        <f t="shared" si="160"/>
        <v>0.37190082644628097</v>
      </c>
      <c r="DE449" s="125">
        <f t="shared" si="161"/>
        <v>0</v>
      </c>
    </row>
    <row r="450" spans="1:109" s="38" customFormat="1" x14ac:dyDescent="0.25">
      <c r="A450" s="38">
        <v>447</v>
      </c>
      <c r="B450" s="38" t="s">
        <v>500</v>
      </c>
      <c r="E450" s="38" t="s">
        <v>500</v>
      </c>
      <c r="F450" s="120" t="s">
        <v>171</v>
      </c>
      <c r="G450" s="38" t="s">
        <v>181</v>
      </c>
      <c r="H450" s="38">
        <v>300</v>
      </c>
      <c r="I450" s="38">
        <v>300</v>
      </c>
      <c r="J450" s="38">
        <v>300</v>
      </c>
      <c r="K450" s="38">
        <v>19</v>
      </c>
      <c r="L450" s="38">
        <v>19</v>
      </c>
      <c r="M450" s="38">
        <v>11</v>
      </c>
      <c r="N450" s="38">
        <v>0</v>
      </c>
      <c r="O450" s="38">
        <v>0</v>
      </c>
      <c r="P450" s="111">
        <v>17470.491099867399</v>
      </c>
      <c r="Q450" s="39">
        <f t="shared" si="158"/>
        <v>2</v>
      </c>
      <c r="R450" s="40">
        <f t="shared" si="156"/>
        <v>1</v>
      </c>
      <c r="S450" s="40">
        <f t="shared" si="157"/>
        <v>1</v>
      </c>
      <c r="T450" s="120" t="s">
        <v>208</v>
      </c>
      <c r="AD450" s="42"/>
      <c r="AE450" s="38">
        <v>20</v>
      </c>
      <c r="AF450" s="38">
        <v>460</v>
      </c>
      <c r="AG450" s="110">
        <v>210000</v>
      </c>
      <c r="AH450" s="94"/>
      <c r="AJ450" s="97"/>
      <c r="AL450" s="39"/>
      <c r="AM450" s="38">
        <v>0.22303341717159339</v>
      </c>
      <c r="AP450" s="39"/>
      <c r="AQ450" s="77">
        <v>1.9909957767822142</v>
      </c>
      <c r="AR450" s="94"/>
      <c r="AT450" s="97"/>
      <c r="BB450" s="79"/>
      <c r="BC450" s="94"/>
      <c r="BD450" s="94"/>
      <c r="BE450" s="97"/>
      <c r="BG450" s="40"/>
      <c r="BH450" s="94"/>
      <c r="BI450" s="94"/>
      <c r="BJ450" s="94"/>
      <c r="BK450" s="40"/>
      <c r="BL450" s="73"/>
      <c r="BM450" s="94"/>
      <c r="BO450" s="97"/>
      <c r="BQ450" s="40"/>
      <c r="BR450" s="94"/>
      <c r="BS450" s="94"/>
      <c r="BT450" s="94"/>
      <c r="BU450" s="40"/>
      <c r="BV450" s="82"/>
      <c r="BW450" s="94"/>
      <c r="BX450" s="48"/>
      <c r="BY450" s="97"/>
      <c r="BZ450" s="48"/>
      <c r="CA450" s="40"/>
      <c r="CB450" s="94"/>
      <c r="CC450" s="94"/>
      <c r="CD450" s="94"/>
      <c r="CE450" s="40"/>
      <c r="CF450" s="73"/>
      <c r="CG450" s="41"/>
      <c r="CH450" s="41"/>
      <c r="CI450" s="41"/>
      <c r="CJ450" s="41"/>
      <c r="CK450" s="41"/>
      <c r="CL450" s="68"/>
      <c r="CM450" s="41"/>
      <c r="CN450" s="41"/>
      <c r="CO450" s="39"/>
      <c r="CP450" s="78"/>
      <c r="CV450" s="118">
        <f t="shared" si="159"/>
        <v>1.7272727272727273</v>
      </c>
      <c r="CW450" s="118">
        <f t="shared" si="160"/>
        <v>0.37190082644628097</v>
      </c>
      <c r="DE450" s="125">
        <f t="shared" si="161"/>
        <v>0</v>
      </c>
    </row>
    <row r="451" spans="1:109" s="38" customFormat="1" x14ac:dyDescent="0.25">
      <c r="A451" s="38">
        <v>448</v>
      </c>
      <c r="B451" s="38" t="s">
        <v>501</v>
      </c>
      <c r="E451" s="38" t="s">
        <v>501</v>
      </c>
      <c r="F451" s="120" t="s">
        <v>171</v>
      </c>
      <c r="G451" s="38" t="s">
        <v>181</v>
      </c>
      <c r="H451" s="38">
        <v>300</v>
      </c>
      <c r="I451" s="38">
        <v>300</v>
      </c>
      <c r="J451" s="38">
        <v>300</v>
      </c>
      <c r="K451" s="38">
        <v>19</v>
      </c>
      <c r="L451" s="38">
        <v>19</v>
      </c>
      <c r="M451" s="38">
        <v>11</v>
      </c>
      <c r="N451" s="38">
        <v>0</v>
      </c>
      <c r="O451" s="38">
        <v>0</v>
      </c>
      <c r="P451" s="111">
        <v>21838.113874834246</v>
      </c>
      <c r="Q451" s="39">
        <f t="shared" si="158"/>
        <v>2</v>
      </c>
      <c r="R451" s="40">
        <f t="shared" si="156"/>
        <v>1</v>
      </c>
      <c r="S451" s="40">
        <f t="shared" si="157"/>
        <v>1</v>
      </c>
      <c r="T451" s="120" t="s">
        <v>208</v>
      </c>
      <c r="AD451" s="42"/>
      <c r="AE451" s="38">
        <v>20</v>
      </c>
      <c r="AF451" s="38">
        <v>460</v>
      </c>
      <c r="AG451" s="110">
        <v>210000</v>
      </c>
      <c r="AH451" s="94"/>
      <c r="AJ451" s="97"/>
      <c r="AL451" s="39"/>
      <c r="AM451" s="38">
        <v>0.14085932228438136</v>
      </c>
      <c r="AP451" s="39"/>
      <c r="AQ451" s="77">
        <v>2.4857419168738839</v>
      </c>
      <c r="AR451" s="94"/>
      <c r="AT451" s="97"/>
      <c r="BB451" s="79"/>
      <c r="BC451" s="94"/>
      <c r="BD451" s="94"/>
      <c r="BE451" s="97"/>
      <c r="BG451" s="40"/>
      <c r="BH451" s="94"/>
      <c r="BI451" s="94"/>
      <c r="BJ451" s="94"/>
      <c r="BK451" s="40"/>
      <c r="BL451" s="73"/>
      <c r="BM451" s="94"/>
      <c r="BO451" s="97"/>
      <c r="BQ451" s="40"/>
      <c r="BR451" s="94"/>
      <c r="BS451" s="94"/>
      <c r="BT451" s="94"/>
      <c r="BU451" s="40"/>
      <c r="BV451" s="82"/>
      <c r="BW451" s="94"/>
      <c r="BX451" s="48"/>
      <c r="BY451" s="97"/>
      <c r="BZ451" s="48"/>
      <c r="CA451" s="40"/>
      <c r="CB451" s="94"/>
      <c r="CC451" s="94"/>
      <c r="CD451" s="94"/>
      <c r="CE451" s="40"/>
      <c r="CF451" s="73"/>
      <c r="CG451" s="41"/>
      <c r="CH451" s="41"/>
      <c r="CI451" s="41"/>
      <c r="CJ451" s="41"/>
      <c r="CK451" s="41"/>
      <c r="CL451" s="68"/>
      <c r="CM451" s="41"/>
      <c r="CN451" s="41"/>
      <c r="CO451" s="39"/>
      <c r="CP451" s="78"/>
      <c r="CV451" s="118">
        <f t="shared" si="159"/>
        <v>1.7272727272727273</v>
      </c>
      <c r="CW451" s="118">
        <f t="shared" si="160"/>
        <v>0.37190082644628097</v>
      </c>
      <c r="DE451" s="125">
        <f t="shared" si="161"/>
        <v>0</v>
      </c>
    </row>
    <row r="452" spans="1:109" s="38" customFormat="1" x14ac:dyDescent="0.25">
      <c r="A452" s="38">
        <v>449</v>
      </c>
      <c r="B452" s="38" t="s">
        <v>502</v>
      </c>
      <c r="E452" s="38" t="s">
        <v>502</v>
      </c>
      <c r="F452" s="120" t="s">
        <v>171</v>
      </c>
      <c r="G452" s="38" t="s">
        <v>181</v>
      </c>
      <c r="H452" s="38">
        <v>300</v>
      </c>
      <c r="I452" s="38">
        <v>300</v>
      </c>
      <c r="J452" s="38">
        <v>300</v>
      </c>
      <c r="K452" s="38">
        <v>15.959999999999999</v>
      </c>
      <c r="L452" s="38">
        <v>15.959999999999999</v>
      </c>
      <c r="M452" s="38">
        <v>9.24</v>
      </c>
      <c r="N452" s="38">
        <v>0</v>
      </c>
      <c r="O452" s="38">
        <v>0</v>
      </c>
      <c r="P452" s="111">
        <v>2646.5240847703594</v>
      </c>
      <c r="Q452" s="39">
        <f t="shared" si="158"/>
        <v>4</v>
      </c>
      <c r="R452" s="40">
        <f t="shared" ref="R452:R515" si="162">J452/H452</f>
        <v>1</v>
      </c>
      <c r="S452" s="40">
        <f t="shared" ref="S452:S515" si="163">I452/H452</f>
        <v>1</v>
      </c>
      <c r="T452" s="120" t="s">
        <v>208</v>
      </c>
      <c r="AD452" s="42"/>
      <c r="AE452" s="38">
        <v>20</v>
      </c>
      <c r="AF452" s="38">
        <v>460</v>
      </c>
      <c r="AG452" s="110">
        <v>210000</v>
      </c>
      <c r="AH452" s="94"/>
      <c r="AJ452" s="97"/>
      <c r="AL452" s="39"/>
      <c r="AM452" s="38">
        <v>1.0602401138100108</v>
      </c>
      <c r="AP452" s="39"/>
      <c r="AQ452" s="77">
        <v>0.33730122553581526</v>
      </c>
      <c r="AR452" s="94"/>
      <c r="AT452" s="97"/>
      <c r="BB452" s="79"/>
      <c r="BC452" s="94"/>
      <c r="BD452" s="94"/>
      <c r="BE452" s="97"/>
      <c r="BG452" s="40"/>
      <c r="BH452" s="94"/>
      <c r="BI452" s="94"/>
      <c r="BJ452" s="94"/>
      <c r="BK452" s="40"/>
      <c r="BL452" s="73"/>
      <c r="BM452" s="94"/>
      <c r="BO452" s="97"/>
      <c r="BQ452" s="40"/>
      <c r="BR452" s="94"/>
      <c r="BS452" s="94"/>
      <c r="BT452" s="94"/>
      <c r="BU452" s="40"/>
      <c r="BV452" s="82"/>
      <c r="BW452" s="94"/>
      <c r="BX452" s="48"/>
      <c r="BY452" s="97"/>
      <c r="BZ452" s="48"/>
      <c r="CA452" s="40"/>
      <c r="CB452" s="94"/>
      <c r="CC452" s="94"/>
      <c r="CD452" s="94"/>
      <c r="CE452" s="40"/>
      <c r="CF452" s="73"/>
      <c r="CG452" s="41"/>
      <c r="CH452" s="41"/>
      <c r="CI452" s="41"/>
      <c r="CJ452" s="41"/>
      <c r="CK452" s="41"/>
      <c r="CL452" s="68"/>
      <c r="CM452" s="41"/>
      <c r="CN452" s="41"/>
      <c r="CO452" s="39"/>
      <c r="CP452" s="78"/>
      <c r="CV452" s="118">
        <f t="shared" si="159"/>
        <v>1.7272727272727273</v>
      </c>
      <c r="CW452" s="118">
        <f t="shared" si="160"/>
        <v>0.44273907910271543</v>
      </c>
      <c r="DE452" s="125">
        <f t="shared" si="161"/>
        <v>0</v>
      </c>
    </row>
    <row r="453" spans="1:109" s="38" customFormat="1" x14ac:dyDescent="0.25">
      <c r="A453" s="38">
        <v>450</v>
      </c>
      <c r="B453" s="38" t="s">
        <v>503</v>
      </c>
      <c r="E453" s="38" t="s">
        <v>503</v>
      </c>
      <c r="F453" s="120" t="s">
        <v>171</v>
      </c>
      <c r="G453" s="38" t="s">
        <v>181</v>
      </c>
      <c r="H453" s="38">
        <v>300</v>
      </c>
      <c r="I453" s="38">
        <v>300</v>
      </c>
      <c r="J453" s="38">
        <v>300</v>
      </c>
      <c r="K453" s="38">
        <v>15.959999999999999</v>
      </c>
      <c r="L453" s="38">
        <v>15.959999999999999</v>
      </c>
      <c r="M453" s="38">
        <v>9.24</v>
      </c>
      <c r="N453" s="38">
        <v>0</v>
      </c>
      <c r="O453" s="38">
        <v>0</v>
      </c>
      <c r="P453" s="111">
        <v>4410.8734746172659</v>
      </c>
      <c r="Q453" s="39">
        <f t="shared" ref="Q453:Q516" si="164">MAX(IF((H453/2/K453)&lt;145/SQRT(AF453),1,IF((H453/2/K453)&lt;170/SQRT(AF453),2,IF((H453/2/K453)&lt;200/SQRT(AF453),3,4))),IF(((J453-2*K453)/M453)&lt;1100/SQRT(AF453),1,IF(((J453-2*K453)/M453)&lt;1700/SQRT(AF453),2,IF(((J453-2*K453)/M453)&lt;1900/SQRT(AF453),3,4))))</f>
        <v>4</v>
      </c>
      <c r="R453" s="40">
        <f t="shared" si="162"/>
        <v>1</v>
      </c>
      <c r="S453" s="40">
        <f t="shared" si="163"/>
        <v>1</v>
      </c>
      <c r="T453" s="120" t="s">
        <v>208</v>
      </c>
      <c r="AD453" s="42"/>
      <c r="AE453" s="38">
        <v>20</v>
      </c>
      <c r="AF453" s="38">
        <v>460</v>
      </c>
      <c r="AG453" s="110">
        <v>210000</v>
      </c>
      <c r="AH453" s="94"/>
      <c r="AJ453" s="97"/>
      <c r="AL453" s="39"/>
      <c r="AM453" s="38">
        <v>0.91783542219735803</v>
      </c>
      <c r="AP453" s="39"/>
      <c r="AQ453" s="77">
        <v>0.519373175307005</v>
      </c>
      <c r="AR453" s="94"/>
      <c r="AT453" s="97"/>
      <c r="BB453" s="79"/>
      <c r="BC453" s="94"/>
      <c r="BD453" s="94"/>
      <c r="BE453" s="97"/>
      <c r="BG453" s="40"/>
      <c r="BH453" s="94"/>
      <c r="BI453" s="94"/>
      <c r="BJ453" s="94"/>
      <c r="BK453" s="40"/>
      <c r="BL453" s="73"/>
      <c r="BM453" s="94"/>
      <c r="BO453" s="97"/>
      <c r="BQ453" s="40"/>
      <c r="BR453" s="94"/>
      <c r="BS453" s="94"/>
      <c r="BT453" s="94"/>
      <c r="BU453" s="40"/>
      <c r="BV453" s="82"/>
      <c r="BW453" s="94"/>
      <c r="BX453" s="48"/>
      <c r="BY453" s="97"/>
      <c r="BZ453" s="48"/>
      <c r="CA453" s="40"/>
      <c r="CB453" s="94"/>
      <c r="CC453" s="94"/>
      <c r="CD453" s="94"/>
      <c r="CE453" s="40"/>
      <c r="CF453" s="73"/>
      <c r="CG453" s="41"/>
      <c r="CH453" s="41"/>
      <c r="CI453" s="41"/>
      <c r="CJ453" s="41"/>
      <c r="CK453" s="41"/>
      <c r="CL453" s="68"/>
      <c r="CM453" s="41"/>
      <c r="CN453" s="41"/>
      <c r="CO453" s="39"/>
      <c r="CP453" s="78"/>
      <c r="CV453" s="118">
        <f t="shared" ref="CV453:CV516" si="165">(J453*K453)/(H453*M453)</f>
        <v>1.7272727272727273</v>
      </c>
      <c r="CW453" s="118">
        <f t="shared" ref="CW453:CW516" si="166">0.5*(J453/M453 + I453/L453)*(L453/M453)*0.01</f>
        <v>0.44273907910271543</v>
      </c>
      <c r="DE453" s="125">
        <f t="shared" ref="DE453:DE516" si="167">AL453</f>
        <v>0</v>
      </c>
    </row>
    <row r="454" spans="1:109" s="38" customFormat="1" x14ac:dyDescent="0.25">
      <c r="A454" s="38">
        <v>451</v>
      </c>
      <c r="B454" s="38" t="s">
        <v>504</v>
      </c>
      <c r="E454" s="38" t="s">
        <v>504</v>
      </c>
      <c r="F454" s="120" t="s">
        <v>171</v>
      </c>
      <c r="G454" s="38" t="s">
        <v>181</v>
      </c>
      <c r="H454" s="38">
        <v>300</v>
      </c>
      <c r="I454" s="38">
        <v>300</v>
      </c>
      <c r="J454" s="38">
        <v>300</v>
      </c>
      <c r="K454" s="38">
        <v>15.959999999999999</v>
      </c>
      <c r="L454" s="38">
        <v>15.959999999999999</v>
      </c>
      <c r="M454" s="38">
        <v>9.24</v>
      </c>
      <c r="N454" s="38">
        <v>0</v>
      </c>
      <c r="O454" s="38">
        <v>0</v>
      </c>
      <c r="P454" s="111">
        <v>6616.3102119258992</v>
      </c>
      <c r="Q454" s="39">
        <f t="shared" si="164"/>
        <v>4</v>
      </c>
      <c r="R454" s="40">
        <f t="shared" si="162"/>
        <v>1</v>
      </c>
      <c r="S454" s="40">
        <f t="shared" si="163"/>
        <v>1</v>
      </c>
      <c r="T454" s="120" t="s">
        <v>208</v>
      </c>
      <c r="AD454" s="42"/>
      <c r="AE454" s="38">
        <v>20</v>
      </c>
      <c r="AF454" s="38">
        <v>460</v>
      </c>
      <c r="AG454" s="110">
        <v>210000</v>
      </c>
      <c r="AH454" s="94"/>
      <c r="AJ454" s="97"/>
      <c r="AL454" s="39"/>
      <c r="AM454" s="38">
        <v>0.73913351076695888</v>
      </c>
      <c r="AP454" s="39"/>
      <c r="AQ454" s="77">
        <v>0.75789439944360204</v>
      </c>
      <c r="AR454" s="94"/>
      <c r="AT454" s="97"/>
      <c r="BB454" s="79"/>
      <c r="BC454" s="94"/>
      <c r="BD454" s="94"/>
      <c r="BE454" s="97"/>
      <c r="BG454" s="40"/>
      <c r="BH454" s="94"/>
      <c r="BI454" s="94"/>
      <c r="BJ454" s="94"/>
      <c r="BK454" s="40"/>
      <c r="BL454" s="73"/>
      <c r="BM454" s="94"/>
      <c r="BO454" s="97"/>
      <c r="BQ454" s="40"/>
      <c r="BR454" s="94"/>
      <c r="BS454" s="94"/>
      <c r="BT454" s="94"/>
      <c r="BU454" s="40"/>
      <c r="BV454" s="82"/>
      <c r="BW454" s="94"/>
      <c r="BX454" s="48"/>
      <c r="BY454" s="97"/>
      <c r="BZ454" s="48"/>
      <c r="CA454" s="40"/>
      <c r="CB454" s="94"/>
      <c r="CC454" s="94"/>
      <c r="CD454" s="94"/>
      <c r="CE454" s="40"/>
      <c r="CF454" s="73"/>
      <c r="CG454" s="41"/>
      <c r="CH454" s="41"/>
      <c r="CI454" s="41"/>
      <c r="CJ454" s="41"/>
      <c r="CK454" s="41"/>
      <c r="CL454" s="68"/>
      <c r="CM454" s="41"/>
      <c r="CN454" s="41"/>
      <c r="CO454" s="39"/>
      <c r="CP454" s="78"/>
      <c r="CV454" s="118">
        <f t="shared" si="165"/>
        <v>1.7272727272727273</v>
      </c>
      <c r="CW454" s="118">
        <f t="shared" si="166"/>
        <v>0.44273907910271543</v>
      </c>
      <c r="DE454" s="125">
        <f t="shared" si="167"/>
        <v>0</v>
      </c>
    </row>
    <row r="455" spans="1:109" s="38" customFormat="1" x14ac:dyDescent="0.25">
      <c r="A455" s="38">
        <v>452</v>
      </c>
      <c r="B455" s="38" t="s">
        <v>505</v>
      </c>
      <c r="E455" s="38" t="s">
        <v>505</v>
      </c>
      <c r="F455" s="120" t="s">
        <v>171</v>
      </c>
      <c r="G455" s="38" t="s">
        <v>181</v>
      </c>
      <c r="H455" s="38">
        <v>300</v>
      </c>
      <c r="I455" s="38">
        <v>300</v>
      </c>
      <c r="J455" s="38">
        <v>300</v>
      </c>
      <c r="K455" s="38">
        <v>15.959999999999999</v>
      </c>
      <c r="L455" s="38">
        <v>15.959999999999999</v>
      </c>
      <c r="M455" s="38">
        <v>9.24</v>
      </c>
      <c r="N455" s="38">
        <v>0</v>
      </c>
      <c r="O455" s="38">
        <v>0</v>
      </c>
      <c r="P455" s="111">
        <v>8821.7469492345317</v>
      </c>
      <c r="Q455" s="39">
        <f t="shared" si="164"/>
        <v>4</v>
      </c>
      <c r="R455" s="40">
        <f t="shared" si="162"/>
        <v>1</v>
      </c>
      <c r="S455" s="40">
        <f t="shared" si="163"/>
        <v>1</v>
      </c>
      <c r="T455" s="120" t="s">
        <v>208</v>
      </c>
      <c r="AE455" s="38">
        <v>20</v>
      </c>
      <c r="AF455" s="38">
        <v>460</v>
      </c>
      <c r="AG455" s="110">
        <v>210000</v>
      </c>
      <c r="AH455" s="94"/>
      <c r="AJ455" s="97"/>
      <c r="AL455" s="39"/>
      <c r="AM455" s="38">
        <v>0.64597188661141325</v>
      </c>
      <c r="AP455" s="39"/>
      <c r="AQ455" s="77">
        <v>1.0042580680140989</v>
      </c>
      <c r="AR455" s="94"/>
      <c r="AT455" s="97"/>
      <c r="BB455" s="79"/>
      <c r="BC455" s="94"/>
      <c r="BD455" s="94"/>
      <c r="BE455" s="97"/>
      <c r="BG455" s="40"/>
      <c r="BH455" s="94"/>
      <c r="BI455" s="94"/>
      <c r="BJ455" s="94"/>
      <c r="BK455" s="40"/>
      <c r="BL455" s="73"/>
      <c r="BM455" s="94"/>
      <c r="BO455" s="97"/>
      <c r="BQ455" s="40"/>
      <c r="BR455" s="94"/>
      <c r="BS455" s="94"/>
      <c r="BT455" s="94"/>
      <c r="BU455" s="40"/>
      <c r="BV455" s="82"/>
      <c r="BW455" s="94"/>
      <c r="BX455" s="48"/>
      <c r="BY455" s="97"/>
      <c r="BZ455" s="48"/>
      <c r="CA455" s="40"/>
      <c r="CB455" s="94"/>
      <c r="CC455" s="94"/>
      <c r="CD455" s="94"/>
      <c r="CE455" s="40"/>
      <c r="CF455" s="73"/>
      <c r="CG455" s="41"/>
      <c r="CH455" s="41"/>
      <c r="CI455" s="41"/>
      <c r="CJ455" s="41"/>
      <c r="CK455" s="41"/>
      <c r="CL455" s="68"/>
      <c r="CM455" s="41"/>
      <c r="CN455" s="41"/>
      <c r="CO455" s="39"/>
      <c r="CP455" s="78"/>
      <c r="CV455" s="118">
        <f t="shared" si="165"/>
        <v>1.7272727272727273</v>
      </c>
      <c r="CW455" s="118">
        <f t="shared" si="166"/>
        <v>0.44273907910271543</v>
      </c>
      <c r="DE455" s="125">
        <f t="shared" si="167"/>
        <v>0</v>
      </c>
    </row>
    <row r="456" spans="1:109" s="38" customFormat="1" x14ac:dyDescent="0.25">
      <c r="A456" s="38">
        <v>453</v>
      </c>
      <c r="B456" s="38" t="s">
        <v>506</v>
      </c>
      <c r="E456" s="38" t="s">
        <v>506</v>
      </c>
      <c r="F456" s="120" t="s">
        <v>171</v>
      </c>
      <c r="G456" s="38" t="s">
        <v>181</v>
      </c>
      <c r="H456" s="38">
        <v>300</v>
      </c>
      <c r="I456" s="38">
        <v>300</v>
      </c>
      <c r="J456" s="38">
        <v>300</v>
      </c>
      <c r="K456" s="38">
        <v>15.959999999999999</v>
      </c>
      <c r="L456" s="38">
        <v>15.959999999999999</v>
      </c>
      <c r="M456" s="38">
        <v>9.24</v>
      </c>
      <c r="N456" s="38">
        <v>0</v>
      </c>
      <c r="O456" s="38">
        <v>0</v>
      </c>
      <c r="P456" s="111">
        <v>11732.923442481928</v>
      </c>
      <c r="Q456" s="39">
        <f t="shared" si="164"/>
        <v>4</v>
      </c>
      <c r="R456" s="40">
        <f t="shared" si="162"/>
        <v>1</v>
      </c>
      <c r="S456" s="40">
        <f t="shared" si="163"/>
        <v>1</v>
      </c>
      <c r="T456" s="120" t="s">
        <v>208</v>
      </c>
      <c r="AE456" s="38">
        <v>20</v>
      </c>
      <c r="AF456" s="38">
        <v>460</v>
      </c>
      <c r="AG456" s="110">
        <v>210000</v>
      </c>
      <c r="AH456" s="94"/>
      <c r="AJ456" s="97"/>
      <c r="AL456" s="39"/>
      <c r="AM456" s="38">
        <v>0.47946643056901578</v>
      </c>
      <c r="AP456" s="39"/>
      <c r="AQ456" s="77">
        <v>1.328097188311</v>
      </c>
      <c r="AR456" s="94"/>
      <c r="AT456" s="97"/>
      <c r="BB456" s="79"/>
      <c r="BC456" s="94"/>
      <c r="BD456" s="94"/>
      <c r="BE456" s="97"/>
      <c r="BG456" s="40"/>
      <c r="BH456" s="94"/>
      <c r="BI456" s="94"/>
      <c r="BJ456" s="94"/>
      <c r="BK456" s="40"/>
      <c r="BL456" s="73"/>
      <c r="BM456" s="94"/>
      <c r="BO456" s="97"/>
      <c r="BQ456" s="40"/>
      <c r="BR456" s="94"/>
      <c r="BS456" s="94"/>
      <c r="BT456" s="94"/>
      <c r="BU456" s="40"/>
      <c r="BV456" s="82"/>
      <c r="BW456" s="94"/>
      <c r="BX456" s="48"/>
      <c r="BY456" s="97"/>
      <c r="BZ456" s="48"/>
      <c r="CA456" s="40"/>
      <c r="CB456" s="94"/>
      <c r="CC456" s="94"/>
      <c r="CD456" s="94"/>
      <c r="CE456" s="40"/>
      <c r="CF456" s="73"/>
      <c r="CG456" s="41"/>
      <c r="CH456" s="41"/>
      <c r="CI456" s="41"/>
      <c r="CJ456" s="41"/>
      <c r="CK456" s="41"/>
      <c r="CL456" s="68"/>
      <c r="CM456" s="41"/>
      <c r="CN456" s="41"/>
      <c r="CO456" s="39"/>
      <c r="CP456" s="78"/>
      <c r="CV456" s="118">
        <f t="shared" si="165"/>
        <v>1.7272727272727273</v>
      </c>
      <c r="CW456" s="118">
        <f t="shared" si="166"/>
        <v>0.44273907910271543</v>
      </c>
      <c r="DE456" s="125">
        <f t="shared" si="167"/>
        <v>0</v>
      </c>
    </row>
    <row r="457" spans="1:109" s="38" customFormat="1" x14ac:dyDescent="0.25">
      <c r="A457" s="38">
        <v>454</v>
      </c>
      <c r="B457" s="38" t="s">
        <v>507</v>
      </c>
      <c r="E457" s="38" t="s">
        <v>507</v>
      </c>
      <c r="F457" s="120" t="s">
        <v>171</v>
      </c>
      <c r="G457" s="38" t="s">
        <v>181</v>
      </c>
      <c r="H457" s="38">
        <v>300</v>
      </c>
      <c r="I457" s="38">
        <v>300</v>
      </c>
      <c r="J457" s="38">
        <v>300</v>
      </c>
      <c r="K457" s="38">
        <v>15.959999999999999</v>
      </c>
      <c r="L457" s="38">
        <v>15.959999999999999</v>
      </c>
      <c r="M457" s="38">
        <v>9.24</v>
      </c>
      <c r="N457" s="38">
        <v>0</v>
      </c>
      <c r="O457" s="38">
        <v>0</v>
      </c>
      <c r="P457" s="111">
        <v>14732.317405221667</v>
      </c>
      <c r="Q457" s="39">
        <f t="shared" si="164"/>
        <v>4</v>
      </c>
      <c r="R457" s="40">
        <f t="shared" si="162"/>
        <v>1</v>
      </c>
      <c r="S457" s="40">
        <f t="shared" si="163"/>
        <v>1</v>
      </c>
      <c r="T457" s="120" t="s">
        <v>208</v>
      </c>
      <c r="AE457" s="38">
        <v>20</v>
      </c>
      <c r="AF457" s="38">
        <v>460</v>
      </c>
      <c r="AG457" s="110">
        <v>210000</v>
      </c>
      <c r="AH457" s="94"/>
      <c r="AJ457" s="97"/>
      <c r="AL457" s="39"/>
      <c r="AM457" s="38">
        <v>0.32392993325107705</v>
      </c>
      <c r="AP457" s="39"/>
      <c r="AQ457" s="77">
        <v>1.6630777054149786</v>
      </c>
      <c r="AR457" s="94"/>
      <c r="AT457" s="97"/>
      <c r="BB457" s="79"/>
      <c r="BC457" s="94"/>
      <c r="BD457" s="94"/>
      <c r="BE457" s="97"/>
      <c r="BG457" s="40"/>
      <c r="BH457" s="94"/>
      <c r="BI457" s="94"/>
      <c r="BJ457" s="94"/>
      <c r="BK457" s="40"/>
      <c r="BL457" s="73"/>
      <c r="BM457" s="94"/>
      <c r="BO457" s="97"/>
      <c r="BQ457" s="40"/>
      <c r="BR457" s="94"/>
      <c r="BS457" s="94"/>
      <c r="BT457" s="94"/>
      <c r="BU457" s="40"/>
      <c r="BV457" s="82"/>
      <c r="BW457" s="94"/>
      <c r="BX457" s="48"/>
      <c r="BY457" s="97"/>
      <c r="BZ457" s="48"/>
      <c r="CA457" s="40"/>
      <c r="CB457" s="94"/>
      <c r="CC457" s="94"/>
      <c r="CD457" s="94"/>
      <c r="CE457" s="40"/>
      <c r="CF457" s="73"/>
      <c r="CG457" s="41"/>
      <c r="CH457" s="41"/>
      <c r="CI457" s="41"/>
      <c r="CJ457" s="41"/>
      <c r="CK457" s="41"/>
      <c r="CL457" s="68"/>
      <c r="CM457" s="41"/>
      <c r="CN457" s="41"/>
      <c r="CO457" s="39"/>
      <c r="CP457" s="78"/>
      <c r="CV457" s="118">
        <f t="shared" si="165"/>
        <v>1.7272727272727273</v>
      </c>
      <c r="CW457" s="118">
        <f t="shared" si="166"/>
        <v>0.44273907910271543</v>
      </c>
      <c r="DE457" s="125">
        <f t="shared" si="167"/>
        <v>0</v>
      </c>
    </row>
    <row r="458" spans="1:109" s="38" customFormat="1" x14ac:dyDescent="0.25">
      <c r="A458" s="38">
        <v>455</v>
      </c>
      <c r="B458" s="38" t="s">
        <v>508</v>
      </c>
      <c r="E458" s="38" t="s">
        <v>508</v>
      </c>
      <c r="F458" s="120" t="s">
        <v>171</v>
      </c>
      <c r="G458" s="38" t="s">
        <v>181</v>
      </c>
      <c r="H458" s="38">
        <v>300</v>
      </c>
      <c r="I458" s="38">
        <v>300</v>
      </c>
      <c r="J458" s="38">
        <v>300</v>
      </c>
      <c r="K458" s="38">
        <v>15.959999999999999</v>
      </c>
      <c r="L458" s="38">
        <v>15.959999999999999</v>
      </c>
      <c r="M458" s="38">
        <v>9.24</v>
      </c>
      <c r="N458" s="38">
        <v>0</v>
      </c>
      <c r="O458" s="38">
        <v>0</v>
      </c>
      <c r="P458" s="111">
        <v>17643.493898469063</v>
      </c>
      <c r="Q458" s="39">
        <f t="shared" si="164"/>
        <v>4</v>
      </c>
      <c r="R458" s="40">
        <f t="shared" si="162"/>
        <v>1</v>
      </c>
      <c r="S458" s="40">
        <f t="shared" si="163"/>
        <v>1</v>
      </c>
      <c r="T458" s="120" t="s">
        <v>208</v>
      </c>
      <c r="AD458" s="42"/>
      <c r="AE458" s="38">
        <v>20</v>
      </c>
      <c r="AF458" s="38">
        <v>460</v>
      </c>
      <c r="AG458" s="110">
        <v>210000</v>
      </c>
      <c r="AH458" s="94"/>
      <c r="AJ458" s="97"/>
      <c r="AL458" s="39"/>
      <c r="AM458" s="38">
        <v>0.22356692540724152</v>
      </c>
      <c r="AP458" s="39"/>
      <c r="AQ458" s="77">
        <v>1.9888369214111419</v>
      </c>
      <c r="AR458" s="94"/>
      <c r="AT458" s="97"/>
      <c r="BB458" s="79"/>
      <c r="BC458" s="94"/>
      <c r="BD458" s="94"/>
      <c r="BE458" s="97"/>
      <c r="BG458" s="40"/>
      <c r="BH458" s="94"/>
      <c r="BI458" s="94"/>
      <c r="BJ458" s="94"/>
      <c r="BK458" s="40"/>
      <c r="BL458" s="73"/>
      <c r="BM458" s="94"/>
      <c r="BO458" s="97"/>
      <c r="BQ458" s="40"/>
      <c r="BR458" s="94"/>
      <c r="BS458" s="94"/>
      <c r="BT458" s="94"/>
      <c r="BU458" s="40"/>
      <c r="BV458" s="82"/>
      <c r="BW458" s="94"/>
      <c r="BX458" s="48"/>
      <c r="BY458" s="97"/>
      <c r="BZ458" s="48"/>
      <c r="CA458" s="40"/>
      <c r="CB458" s="94"/>
      <c r="CC458" s="94"/>
      <c r="CD458" s="94"/>
      <c r="CE458" s="40"/>
      <c r="CF458" s="73"/>
      <c r="CG458" s="41"/>
      <c r="CH458" s="41"/>
      <c r="CI458" s="41"/>
      <c r="CJ458" s="41"/>
      <c r="CK458" s="41"/>
      <c r="CL458" s="68"/>
      <c r="CM458" s="41"/>
      <c r="CN458" s="41"/>
      <c r="CO458" s="39"/>
      <c r="CP458" s="78"/>
      <c r="CV458" s="118">
        <f t="shared" si="165"/>
        <v>1.7272727272727273</v>
      </c>
      <c r="CW458" s="118">
        <f t="shared" si="166"/>
        <v>0.44273907910271543</v>
      </c>
      <c r="DE458" s="125">
        <f t="shared" si="167"/>
        <v>0</v>
      </c>
    </row>
    <row r="459" spans="1:109" s="38" customFormat="1" x14ac:dyDescent="0.25">
      <c r="A459" s="38">
        <v>456</v>
      </c>
      <c r="B459" s="38" t="s">
        <v>509</v>
      </c>
      <c r="E459" s="38" t="s">
        <v>509</v>
      </c>
      <c r="F459" s="120" t="s">
        <v>171</v>
      </c>
      <c r="G459" s="38" t="s">
        <v>181</v>
      </c>
      <c r="H459" s="38">
        <v>300</v>
      </c>
      <c r="I459" s="38">
        <v>300</v>
      </c>
      <c r="J459" s="38">
        <v>300</v>
      </c>
      <c r="K459" s="38">
        <v>15.959999999999999</v>
      </c>
      <c r="L459" s="38">
        <v>15.959999999999999</v>
      </c>
      <c r="M459" s="38">
        <v>9.24</v>
      </c>
      <c r="N459" s="38">
        <v>0</v>
      </c>
      <c r="O459" s="38">
        <v>0</v>
      </c>
      <c r="P459" s="111">
        <v>22054.36737308633</v>
      </c>
      <c r="Q459" s="39">
        <f t="shared" si="164"/>
        <v>4</v>
      </c>
      <c r="R459" s="40">
        <f t="shared" si="162"/>
        <v>1</v>
      </c>
      <c r="S459" s="40">
        <f t="shared" si="163"/>
        <v>1</v>
      </c>
      <c r="T459" s="120" t="s">
        <v>208</v>
      </c>
      <c r="V459" s="42"/>
      <c r="AD459" s="42"/>
      <c r="AE459" s="38">
        <v>20</v>
      </c>
      <c r="AF459" s="38">
        <v>460</v>
      </c>
      <c r="AG459" s="110">
        <v>210000</v>
      </c>
      <c r="AH459" s="94"/>
      <c r="AJ459" s="97"/>
      <c r="AL459" s="39"/>
      <c r="AM459" s="38">
        <v>0.14120844793845241</v>
      </c>
      <c r="AP459" s="39"/>
      <c r="AQ459" s="77">
        <v>2.4830594480876407</v>
      </c>
      <c r="AR459" s="94"/>
      <c r="AT459" s="97"/>
      <c r="BB459" s="79"/>
      <c r="BC459" s="94"/>
      <c r="BD459" s="94"/>
      <c r="BE459" s="97"/>
      <c r="BG459" s="40"/>
      <c r="BH459" s="94"/>
      <c r="BI459" s="94"/>
      <c r="BJ459" s="94"/>
      <c r="BK459" s="40"/>
      <c r="BL459" s="73"/>
      <c r="BM459" s="94"/>
      <c r="BO459" s="97"/>
      <c r="BQ459" s="40"/>
      <c r="BR459" s="94"/>
      <c r="BS459" s="94"/>
      <c r="BT459" s="94"/>
      <c r="BU459" s="40"/>
      <c r="BV459" s="82"/>
      <c r="BW459" s="94"/>
      <c r="BX459" s="48"/>
      <c r="BY459" s="97"/>
      <c r="BZ459" s="48"/>
      <c r="CA459" s="40"/>
      <c r="CB459" s="94"/>
      <c r="CC459" s="94"/>
      <c r="CD459" s="94"/>
      <c r="CE459" s="40"/>
      <c r="CF459" s="73"/>
      <c r="CG459" s="41"/>
      <c r="CH459" s="41"/>
      <c r="CI459" s="41"/>
      <c r="CJ459" s="41"/>
      <c r="CK459" s="41"/>
      <c r="CL459" s="68"/>
      <c r="CM459" s="41"/>
      <c r="CN459" s="41"/>
      <c r="CO459" s="39"/>
      <c r="CP459" s="78"/>
      <c r="CV459" s="118">
        <f t="shared" si="165"/>
        <v>1.7272727272727273</v>
      </c>
      <c r="CW459" s="118">
        <f t="shared" si="166"/>
        <v>0.44273907910271543</v>
      </c>
      <c r="DE459" s="125">
        <f t="shared" si="167"/>
        <v>0</v>
      </c>
    </row>
    <row r="460" spans="1:109" s="38" customFormat="1" x14ac:dyDescent="0.25">
      <c r="A460" s="38">
        <v>457</v>
      </c>
      <c r="B460" s="38" t="s">
        <v>510</v>
      </c>
      <c r="E460" s="38" t="s">
        <v>510</v>
      </c>
      <c r="F460" s="120" t="s">
        <v>171</v>
      </c>
      <c r="G460" s="38" t="s">
        <v>181</v>
      </c>
      <c r="H460" s="38">
        <v>300</v>
      </c>
      <c r="I460" s="38">
        <v>300</v>
      </c>
      <c r="J460" s="38">
        <v>300</v>
      </c>
      <c r="K460" s="38">
        <v>12.16</v>
      </c>
      <c r="L460" s="38">
        <v>12.16</v>
      </c>
      <c r="M460" s="38">
        <v>7.04</v>
      </c>
      <c r="N460" s="38">
        <v>0</v>
      </c>
      <c r="O460" s="38">
        <v>0</v>
      </c>
      <c r="P460" s="111">
        <v>2679.1967751365369</v>
      </c>
      <c r="Q460" s="39">
        <f t="shared" si="164"/>
        <v>4</v>
      </c>
      <c r="R460" s="40">
        <f t="shared" si="162"/>
        <v>1</v>
      </c>
      <c r="S460" s="40">
        <f t="shared" si="163"/>
        <v>1</v>
      </c>
      <c r="T460" s="120" t="s">
        <v>208</v>
      </c>
      <c r="V460" s="42"/>
      <c r="AD460" s="42"/>
      <c r="AE460" s="38">
        <v>20</v>
      </c>
      <c r="AF460" s="38">
        <v>460</v>
      </c>
      <c r="AG460" s="110">
        <v>210000</v>
      </c>
      <c r="AH460" s="94"/>
      <c r="AJ460" s="97"/>
      <c r="AL460" s="39"/>
      <c r="AM460" s="38">
        <v>1.0709058813045895</v>
      </c>
      <c r="AP460" s="39"/>
      <c r="AQ460" s="77">
        <v>0.33626638258822239</v>
      </c>
      <c r="AR460" s="94"/>
      <c r="AT460" s="97"/>
      <c r="BB460" s="79"/>
      <c r="BC460" s="94"/>
      <c r="BD460" s="94"/>
      <c r="BE460" s="97"/>
      <c r="BG460" s="40"/>
      <c r="BH460" s="94"/>
      <c r="BI460" s="94"/>
      <c r="BJ460" s="94"/>
      <c r="BK460" s="40"/>
      <c r="BL460" s="73"/>
      <c r="BM460" s="94"/>
      <c r="BO460" s="97"/>
      <c r="BQ460" s="40"/>
      <c r="BR460" s="94"/>
      <c r="BS460" s="94"/>
      <c r="BT460" s="94"/>
      <c r="BU460" s="40"/>
      <c r="BV460" s="82"/>
      <c r="BW460" s="94"/>
      <c r="BX460" s="48"/>
      <c r="BY460" s="97"/>
      <c r="BZ460" s="48"/>
      <c r="CA460" s="40"/>
      <c r="CB460" s="94"/>
      <c r="CC460" s="94"/>
      <c r="CD460" s="94"/>
      <c r="CE460" s="40"/>
      <c r="CF460" s="73"/>
      <c r="CG460" s="41"/>
      <c r="CH460" s="41"/>
      <c r="CI460" s="41"/>
      <c r="CJ460" s="41"/>
      <c r="CK460" s="41"/>
      <c r="CL460" s="68"/>
      <c r="CM460" s="41"/>
      <c r="CN460" s="41"/>
      <c r="CO460" s="39"/>
      <c r="CP460" s="78"/>
      <c r="CV460" s="118">
        <f t="shared" si="165"/>
        <v>1.7272727272727273</v>
      </c>
      <c r="CW460" s="118">
        <f t="shared" si="166"/>
        <v>0.58109504132231415</v>
      </c>
      <c r="DE460" s="125">
        <f t="shared" si="167"/>
        <v>0</v>
      </c>
    </row>
    <row r="461" spans="1:109" s="38" customFormat="1" x14ac:dyDescent="0.25">
      <c r="A461" s="38">
        <v>458</v>
      </c>
      <c r="B461" s="38" t="s">
        <v>511</v>
      </c>
      <c r="E461" s="38" t="s">
        <v>511</v>
      </c>
      <c r="F461" s="120" t="s">
        <v>171</v>
      </c>
      <c r="G461" s="38" t="s">
        <v>181</v>
      </c>
      <c r="H461" s="38">
        <v>300</v>
      </c>
      <c r="I461" s="38">
        <v>300</v>
      </c>
      <c r="J461" s="38">
        <v>300</v>
      </c>
      <c r="K461" s="38">
        <v>12.16</v>
      </c>
      <c r="L461" s="38">
        <v>12.16</v>
      </c>
      <c r="M461" s="38">
        <v>7.04</v>
      </c>
      <c r="N461" s="38">
        <v>0</v>
      </c>
      <c r="O461" s="38">
        <v>0</v>
      </c>
      <c r="P461" s="111">
        <v>4465.3279585608943</v>
      </c>
      <c r="Q461" s="39">
        <f t="shared" si="164"/>
        <v>4</v>
      </c>
      <c r="R461" s="40">
        <f t="shared" si="162"/>
        <v>1</v>
      </c>
      <c r="S461" s="40">
        <f t="shared" si="163"/>
        <v>1</v>
      </c>
      <c r="T461" s="120" t="s">
        <v>208</v>
      </c>
      <c r="V461" s="42"/>
      <c r="AD461" s="42"/>
      <c r="AE461" s="38">
        <v>20</v>
      </c>
      <c r="AF461" s="38">
        <v>460</v>
      </c>
      <c r="AG461" s="110">
        <v>210000</v>
      </c>
      <c r="AH461" s="94"/>
      <c r="AJ461" s="97"/>
      <c r="AL461" s="39"/>
      <c r="AM461" s="38">
        <v>0.92778806518565438</v>
      </c>
      <c r="AP461" s="39"/>
      <c r="AQ461" s="77">
        <v>0.51796015706479059</v>
      </c>
      <c r="AR461" s="94"/>
      <c r="AT461" s="97"/>
      <c r="BB461" s="79"/>
      <c r="BC461" s="94"/>
      <c r="BD461" s="94"/>
      <c r="BE461" s="97"/>
      <c r="BG461" s="40"/>
      <c r="BH461" s="94"/>
      <c r="BI461" s="94"/>
      <c r="BJ461" s="94"/>
      <c r="BK461" s="40"/>
      <c r="BL461" s="73"/>
      <c r="BM461" s="94"/>
      <c r="BO461" s="97"/>
      <c r="BQ461" s="40"/>
      <c r="BR461" s="94"/>
      <c r="BS461" s="94"/>
      <c r="BT461" s="94"/>
      <c r="BU461" s="40"/>
      <c r="BV461" s="82"/>
      <c r="BW461" s="94"/>
      <c r="BX461" s="48"/>
      <c r="BY461" s="97"/>
      <c r="BZ461" s="48"/>
      <c r="CA461" s="40"/>
      <c r="CB461" s="94"/>
      <c r="CC461" s="94"/>
      <c r="CD461" s="94"/>
      <c r="CE461" s="40"/>
      <c r="CF461" s="73"/>
      <c r="CG461" s="41"/>
      <c r="CH461" s="41"/>
      <c r="CI461" s="41"/>
      <c r="CJ461" s="41"/>
      <c r="CK461" s="41"/>
      <c r="CL461" s="68"/>
      <c r="CM461" s="41"/>
      <c r="CN461" s="41"/>
      <c r="CO461" s="39"/>
      <c r="CP461" s="78"/>
      <c r="CV461" s="118">
        <f t="shared" si="165"/>
        <v>1.7272727272727273</v>
      </c>
      <c r="CW461" s="118">
        <f t="shared" si="166"/>
        <v>0.58109504132231415</v>
      </c>
      <c r="DE461" s="125">
        <f t="shared" si="167"/>
        <v>0</v>
      </c>
    </row>
    <row r="462" spans="1:109" s="38" customFormat="1" x14ac:dyDescent="0.25">
      <c r="A462" s="38">
        <v>459</v>
      </c>
      <c r="B462" s="38" t="s">
        <v>512</v>
      </c>
      <c r="E462" s="38" t="s">
        <v>512</v>
      </c>
      <c r="F462" s="120" t="s">
        <v>171</v>
      </c>
      <c r="G462" s="38" t="s">
        <v>181</v>
      </c>
      <c r="H462" s="38">
        <v>300</v>
      </c>
      <c r="I462" s="38">
        <v>300</v>
      </c>
      <c r="J462" s="38">
        <v>300</v>
      </c>
      <c r="K462" s="38">
        <v>12.16</v>
      </c>
      <c r="L462" s="38">
        <v>12.16</v>
      </c>
      <c r="M462" s="38">
        <v>7.04</v>
      </c>
      <c r="N462" s="38">
        <v>0</v>
      </c>
      <c r="O462" s="38">
        <v>0</v>
      </c>
      <c r="P462" s="111">
        <v>6697.9919378413415</v>
      </c>
      <c r="Q462" s="39">
        <f t="shared" si="164"/>
        <v>4</v>
      </c>
      <c r="R462" s="40">
        <f t="shared" si="162"/>
        <v>1</v>
      </c>
      <c r="S462" s="40">
        <f t="shared" si="163"/>
        <v>1</v>
      </c>
      <c r="T462" s="120" t="s">
        <v>208</v>
      </c>
      <c r="V462" s="42"/>
      <c r="AD462" s="42"/>
      <c r="AE462" s="38">
        <v>20</v>
      </c>
      <c r="AF462" s="38">
        <v>460</v>
      </c>
      <c r="AG462" s="110">
        <v>210000</v>
      </c>
      <c r="AH462" s="94"/>
      <c r="AJ462" s="97"/>
      <c r="AL462" s="39"/>
      <c r="AM462" s="38">
        <v>0.74888336677359191</v>
      </c>
      <c r="AP462" s="39"/>
      <c r="AQ462" s="77">
        <v>0.75593676547737587</v>
      </c>
      <c r="AR462" s="94"/>
      <c r="AT462" s="97"/>
      <c r="BB462" s="79"/>
      <c r="BC462" s="94"/>
      <c r="BD462" s="94"/>
      <c r="BE462" s="97"/>
      <c r="BG462" s="40"/>
      <c r="BH462" s="94"/>
      <c r="BI462" s="94"/>
      <c r="BJ462" s="94"/>
      <c r="BK462" s="40"/>
      <c r="BL462" s="73"/>
      <c r="BM462" s="94"/>
      <c r="BO462" s="97"/>
      <c r="BQ462" s="40"/>
      <c r="BR462" s="94"/>
      <c r="BS462" s="94"/>
      <c r="BT462" s="94"/>
      <c r="BU462" s="40"/>
      <c r="BV462" s="82"/>
      <c r="BW462" s="94"/>
      <c r="BX462" s="48"/>
      <c r="BY462" s="97"/>
      <c r="BZ462" s="48"/>
      <c r="CA462" s="40"/>
      <c r="CB462" s="94"/>
      <c r="CC462" s="94"/>
      <c r="CD462" s="94"/>
      <c r="CE462" s="40"/>
      <c r="CF462" s="73"/>
      <c r="CG462" s="41"/>
      <c r="CH462" s="41"/>
      <c r="CI462" s="41"/>
      <c r="CJ462" s="41"/>
      <c r="CK462" s="41"/>
      <c r="CL462" s="68"/>
      <c r="CM462" s="41"/>
      <c r="CN462" s="41"/>
      <c r="CO462" s="39"/>
      <c r="CP462" s="78"/>
      <c r="CV462" s="118">
        <f t="shared" si="165"/>
        <v>1.7272727272727273</v>
      </c>
      <c r="CW462" s="118">
        <f t="shared" si="166"/>
        <v>0.58109504132231415</v>
      </c>
      <c r="DE462" s="125">
        <f t="shared" si="167"/>
        <v>0</v>
      </c>
    </row>
    <row r="463" spans="1:109" s="38" customFormat="1" x14ac:dyDescent="0.25">
      <c r="A463" s="38">
        <v>460</v>
      </c>
      <c r="B463" s="38" t="s">
        <v>513</v>
      </c>
      <c r="E463" s="38" t="s">
        <v>513</v>
      </c>
      <c r="F463" s="120" t="s">
        <v>171</v>
      </c>
      <c r="G463" s="38" t="s">
        <v>181</v>
      </c>
      <c r="H463" s="38">
        <v>300</v>
      </c>
      <c r="I463" s="38">
        <v>300</v>
      </c>
      <c r="J463" s="38">
        <v>300</v>
      </c>
      <c r="K463" s="38">
        <v>12.16</v>
      </c>
      <c r="L463" s="38">
        <v>12.16</v>
      </c>
      <c r="M463" s="38">
        <v>7.04</v>
      </c>
      <c r="N463" s="38">
        <v>0</v>
      </c>
      <c r="O463" s="38">
        <v>0</v>
      </c>
      <c r="P463" s="111">
        <v>8930.6559171217887</v>
      </c>
      <c r="Q463" s="39">
        <f t="shared" si="164"/>
        <v>4</v>
      </c>
      <c r="R463" s="40">
        <f t="shared" si="162"/>
        <v>1</v>
      </c>
      <c r="S463" s="40">
        <f t="shared" si="163"/>
        <v>1</v>
      </c>
      <c r="T463" s="120" t="s">
        <v>208</v>
      </c>
      <c r="V463" s="42"/>
      <c r="AD463" s="42"/>
      <c r="AE463" s="38">
        <v>20</v>
      </c>
      <c r="AF463" s="38">
        <v>460</v>
      </c>
      <c r="AG463" s="110">
        <v>210000</v>
      </c>
      <c r="AH463" s="94"/>
      <c r="AJ463" s="97"/>
      <c r="AL463" s="39"/>
      <c r="AM463" s="38">
        <v>0.64970763025475764</v>
      </c>
      <c r="AP463" s="39"/>
      <c r="AQ463" s="77">
        <v>1.0022588123407918</v>
      </c>
      <c r="AR463" s="94"/>
      <c r="AT463" s="97"/>
      <c r="BB463" s="79"/>
      <c r="BC463" s="94"/>
      <c r="BD463" s="94"/>
      <c r="BE463" s="97"/>
      <c r="BG463" s="40"/>
      <c r="BH463" s="94"/>
      <c r="BI463" s="94"/>
      <c r="BJ463" s="94"/>
      <c r="BK463" s="40"/>
      <c r="BL463" s="73"/>
      <c r="BM463" s="94"/>
      <c r="BO463" s="97"/>
      <c r="BQ463" s="40"/>
      <c r="BR463" s="94"/>
      <c r="BS463" s="94"/>
      <c r="BT463" s="94"/>
      <c r="BU463" s="40"/>
      <c r="BV463" s="82"/>
      <c r="BW463" s="94"/>
      <c r="BX463" s="48"/>
      <c r="BY463" s="97"/>
      <c r="BZ463" s="48"/>
      <c r="CA463" s="40"/>
      <c r="CB463" s="94"/>
      <c r="CC463" s="94"/>
      <c r="CD463" s="94"/>
      <c r="CE463" s="40"/>
      <c r="CF463" s="73"/>
      <c r="CG463" s="41"/>
      <c r="CH463" s="41"/>
      <c r="CI463" s="41"/>
      <c r="CJ463" s="41"/>
      <c r="CK463" s="41"/>
      <c r="CL463" s="68"/>
      <c r="CM463" s="41"/>
      <c r="CN463" s="41"/>
      <c r="CO463" s="39"/>
      <c r="CP463" s="78"/>
      <c r="CV463" s="118">
        <f t="shared" si="165"/>
        <v>1.7272727272727273</v>
      </c>
      <c r="CW463" s="118">
        <f t="shared" si="166"/>
        <v>0.58109504132231415</v>
      </c>
      <c r="DE463" s="125">
        <f t="shared" si="167"/>
        <v>0</v>
      </c>
    </row>
    <row r="464" spans="1:109" s="38" customFormat="1" x14ac:dyDescent="0.25">
      <c r="A464" s="38">
        <v>461</v>
      </c>
      <c r="B464" s="38" t="s">
        <v>514</v>
      </c>
      <c r="E464" s="38" t="s">
        <v>514</v>
      </c>
      <c r="F464" s="120" t="s">
        <v>171</v>
      </c>
      <c r="G464" s="38" t="s">
        <v>181</v>
      </c>
      <c r="H464" s="38">
        <v>300</v>
      </c>
      <c r="I464" s="38">
        <v>300</v>
      </c>
      <c r="J464" s="38">
        <v>300</v>
      </c>
      <c r="K464" s="38">
        <v>12.16</v>
      </c>
      <c r="L464" s="38">
        <v>12.16</v>
      </c>
      <c r="M464" s="38">
        <v>7.04</v>
      </c>
      <c r="N464" s="38">
        <v>0</v>
      </c>
      <c r="O464" s="38">
        <v>0</v>
      </c>
      <c r="P464" s="111">
        <v>11877.772369771981</v>
      </c>
      <c r="Q464" s="39">
        <f t="shared" si="164"/>
        <v>4</v>
      </c>
      <c r="R464" s="40">
        <f t="shared" si="162"/>
        <v>1</v>
      </c>
      <c r="S464" s="40">
        <f t="shared" si="163"/>
        <v>1</v>
      </c>
      <c r="T464" s="120" t="s">
        <v>208</v>
      </c>
      <c r="V464" s="42"/>
      <c r="AD464" s="42"/>
      <c r="AE464" s="38">
        <v>20</v>
      </c>
      <c r="AF464" s="38">
        <v>460</v>
      </c>
      <c r="AG464" s="110">
        <v>210000</v>
      </c>
      <c r="AH464" s="94"/>
      <c r="AJ464" s="97"/>
      <c r="AL464" s="39"/>
      <c r="AM464" s="38">
        <v>0.48188069188911942</v>
      </c>
      <c r="AP464" s="39"/>
      <c r="AQ464" s="77">
        <v>1.3255147003838914</v>
      </c>
      <c r="AR464" s="94"/>
      <c r="AT464" s="97"/>
      <c r="BB464" s="79"/>
      <c r="BC464" s="94"/>
      <c r="BD464" s="94"/>
      <c r="BE464" s="97"/>
      <c r="BG464" s="40"/>
      <c r="BH464" s="94"/>
      <c r="BI464" s="94"/>
      <c r="BJ464" s="94"/>
      <c r="BK464" s="40"/>
      <c r="BL464" s="73"/>
      <c r="BM464" s="94"/>
      <c r="BO464" s="97"/>
      <c r="BQ464" s="40"/>
      <c r="BR464" s="94"/>
      <c r="BS464" s="94"/>
      <c r="BT464" s="94"/>
      <c r="BU464" s="40"/>
      <c r="BV464" s="82"/>
      <c r="BW464" s="94"/>
      <c r="BX464" s="48"/>
      <c r="BY464" s="97"/>
      <c r="BZ464" s="48"/>
      <c r="CA464" s="40"/>
      <c r="CB464" s="94"/>
      <c r="CC464" s="94"/>
      <c r="CD464" s="94"/>
      <c r="CE464" s="40"/>
      <c r="CF464" s="73"/>
      <c r="CG464" s="41"/>
      <c r="CH464" s="41"/>
      <c r="CI464" s="41"/>
      <c r="CJ464" s="41"/>
      <c r="CK464" s="41"/>
      <c r="CL464" s="68"/>
      <c r="CM464" s="41"/>
      <c r="CN464" s="41"/>
      <c r="CO464" s="39"/>
      <c r="CP464" s="78"/>
      <c r="CV464" s="118">
        <f t="shared" si="165"/>
        <v>1.7272727272727273</v>
      </c>
      <c r="CW464" s="118">
        <f t="shared" si="166"/>
        <v>0.58109504132231415</v>
      </c>
      <c r="DE464" s="125">
        <f t="shared" si="167"/>
        <v>0</v>
      </c>
    </row>
    <row r="465" spans="1:109" s="38" customFormat="1" x14ac:dyDescent="0.25">
      <c r="A465" s="38">
        <v>462</v>
      </c>
      <c r="B465" s="38" t="s">
        <v>515</v>
      </c>
      <c r="E465" s="38" t="s">
        <v>515</v>
      </c>
      <c r="F465" s="120" t="s">
        <v>171</v>
      </c>
      <c r="G465" s="38" t="s">
        <v>181</v>
      </c>
      <c r="H465" s="38">
        <v>300</v>
      </c>
      <c r="I465" s="38">
        <v>300</v>
      </c>
      <c r="J465" s="38">
        <v>300</v>
      </c>
      <c r="K465" s="38">
        <v>12.16</v>
      </c>
      <c r="L465" s="38">
        <v>12.16</v>
      </c>
      <c r="M465" s="38">
        <v>7.04</v>
      </c>
      <c r="N465" s="38">
        <v>0</v>
      </c>
      <c r="O465" s="38">
        <v>0</v>
      </c>
      <c r="P465" s="111">
        <v>14914.195381593387</v>
      </c>
      <c r="Q465" s="39">
        <f t="shared" si="164"/>
        <v>4</v>
      </c>
      <c r="R465" s="40">
        <f t="shared" si="162"/>
        <v>1</v>
      </c>
      <c r="S465" s="40">
        <f t="shared" si="163"/>
        <v>1</v>
      </c>
      <c r="T465" s="120" t="s">
        <v>208</v>
      </c>
      <c r="V465" s="42"/>
      <c r="AD465" s="42"/>
      <c r="AE465" s="38">
        <v>20</v>
      </c>
      <c r="AF465" s="38">
        <v>460</v>
      </c>
      <c r="AG465" s="110">
        <v>210000</v>
      </c>
      <c r="AH465" s="94"/>
      <c r="AJ465" s="97"/>
      <c r="AL465" s="39"/>
      <c r="AM465" s="38">
        <v>0.32530234305870798</v>
      </c>
      <c r="AP465" s="39"/>
      <c r="AQ465" s="77">
        <v>1.6598659853686402</v>
      </c>
      <c r="AR465" s="94"/>
      <c r="AT465" s="97"/>
      <c r="BB465" s="79"/>
      <c r="BC465" s="94"/>
      <c r="BD465" s="94"/>
      <c r="BE465" s="97"/>
      <c r="BG465" s="40"/>
      <c r="BH465" s="94"/>
      <c r="BI465" s="94"/>
      <c r="BJ465" s="94"/>
      <c r="BK465" s="40"/>
      <c r="BL465" s="73"/>
      <c r="BM465" s="94"/>
      <c r="BO465" s="97"/>
      <c r="BQ465" s="40"/>
      <c r="BR465" s="94"/>
      <c r="BS465" s="94"/>
      <c r="BT465" s="94"/>
      <c r="BU465" s="40"/>
      <c r="BV465" s="82"/>
      <c r="BW465" s="94"/>
      <c r="BX465" s="48"/>
      <c r="BY465" s="97"/>
      <c r="BZ465" s="48"/>
      <c r="CA465" s="40"/>
      <c r="CB465" s="94"/>
      <c r="CC465" s="94"/>
      <c r="CD465" s="94"/>
      <c r="CE465" s="40"/>
      <c r="CF465" s="73"/>
      <c r="CG465" s="41"/>
      <c r="CH465" s="41"/>
      <c r="CI465" s="41"/>
      <c r="CJ465" s="41"/>
      <c r="CK465" s="41"/>
      <c r="CL465" s="68"/>
      <c r="CM465" s="41"/>
      <c r="CN465" s="41"/>
      <c r="CO465" s="39"/>
      <c r="CP465" s="78"/>
      <c r="CV465" s="118">
        <f t="shared" si="165"/>
        <v>1.7272727272727273</v>
      </c>
      <c r="CW465" s="118">
        <f t="shared" si="166"/>
        <v>0.58109504132231415</v>
      </c>
      <c r="DE465" s="125">
        <f t="shared" si="167"/>
        <v>0</v>
      </c>
    </row>
    <row r="466" spans="1:109" s="38" customFormat="1" x14ac:dyDescent="0.25">
      <c r="A466" s="38">
        <v>463</v>
      </c>
      <c r="B466" s="38" t="s">
        <v>516</v>
      </c>
      <c r="E466" s="38" t="s">
        <v>516</v>
      </c>
      <c r="F466" s="120" t="s">
        <v>171</v>
      </c>
      <c r="G466" s="38" t="s">
        <v>181</v>
      </c>
      <c r="H466" s="38">
        <v>300</v>
      </c>
      <c r="I466" s="38">
        <v>300</v>
      </c>
      <c r="J466" s="38">
        <v>300</v>
      </c>
      <c r="K466" s="38">
        <v>12.16</v>
      </c>
      <c r="L466" s="38">
        <v>12.16</v>
      </c>
      <c r="M466" s="38">
        <v>7.04</v>
      </c>
      <c r="N466" s="38">
        <v>0</v>
      </c>
      <c r="O466" s="38">
        <v>0</v>
      </c>
      <c r="P466" s="111">
        <v>17861.311834243577</v>
      </c>
      <c r="Q466" s="39">
        <f t="shared" si="164"/>
        <v>4</v>
      </c>
      <c r="R466" s="40">
        <f t="shared" si="162"/>
        <v>1</v>
      </c>
      <c r="S466" s="40">
        <f t="shared" si="163"/>
        <v>1</v>
      </c>
      <c r="T466" s="120" t="s">
        <v>208</v>
      </c>
      <c r="V466" s="42"/>
      <c r="AD466" s="42"/>
      <c r="AE466" s="38">
        <v>20</v>
      </c>
      <c r="AF466" s="38">
        <v>460</v>
      </c>
      <c r="AG466" s="110">
        <v>210000</v>
      </c>
      <c r="AH466" s="94"/>
      <c r="AJ466" s="97"/>
      <c r="AL466" s="39"/>
      <c r="AM466" s="38">
        <v>0.22476275911281812</v>
      </c>
      <c r="AP466" s="39"/>
      <c r="AQ466" s="77">
        <v>1.9850120992672451</v>
      </c>
      <c r="AR466" s="94"/>
      <c r="AT466" s="97"/>
      <c r="BB466" s="79"/>
      <c r="BC466" s="94"/>
      <c r="BD466" s="94"/>
      <c r="BE466" s="97"/>
      <c r="BG466" s="40"/>
      <c r="BH466" s="94"/>
      <c r="BI466" s="94"/>
      <c r="BJ466" s="94"/>
      <c r="BK466" s="40"/>
      <c r="BL466" s="73"/>
      <c r="BM466" s="94"/>
      <c r="BO466" s="97"/>
      <c r="BQ466" s="40"/>
      <c r="BR466" s="94"/>
      <c r="BS466" s="94"/>
      <c r="BT466" s="94"/>
      <c r="BU466" s="40"/>
      <c r="BV466" s="82"/>
      <c r="BW466" s="94"/>
      <c r="BX466" s="48"/>
      <c r="BY466" s="97"/>
      <c r="BZ466" s="48"/>
      <c r="CA466" s="40"/>
      <c r="CB466" s="94"/>
      <c r="CC466" s="94"/>
      <c r="CD466" s="94"/>
      <c r="CE466" s="40"/>
      <c r="CF466" s="73"/>
      <c r="CG466" s="41"/>
      <c r="CH466" s="41"/>
      <c r="CI466" s="41"/>
      <c r="CJ466" s="41"/>
      <c r="CK466" s="41"/>
      <c r="CL466" s="68"/>
      <c r="CM466" s="41"/>
      <c r="CN466" s="41"/>
      <c r="CO466" s="39"/>
      <c r="CP466" s="78"/>
      <c r="CV466" s="118">
        <f t="shared" si="165"/>
        <v>1.7272727272727273</v>
      </c>
      <c r="CW466" s="118">
        <f t="shared" si="166"/>
        <v>0.58109504132231415</v>
      </c>
      <c r="DE466" s="125">
        <f t="shared" si="167"/>
        <v>0</v>
      </c>
    </row>
    <row r="467" spans="1:109" s="38" customFormat="1" x14ac:dyDescent="0.25">
      <c r="A467" s="38">
        <v>464</v>
      </c>
      <c r="B467" s="38" t="s">
        <v>517</v>
      </c>
      <c r="E467" s="38" t="s">
        <v>517</v>
      </c>
      <c r="F467" s="120" t="s">
        <v>171</v>
      </c>
      <c r="G467" s="38" t="s">
        <v>181</v>
      </c>
      <c r="H467" s="38">
        <v>300</v>
      </c>
      <c r="I467" s="38">
        <v>300</v>
      </c>
      <c r="J467" s="38">
        <v>300</v>
      </c>
      <c r="K467" s="38">
        <v>12.16</v>
      </c>
      <c r="L467" s="38">
        <v>12.16</v>
      </c>
      <c r="M467" s="38">
        <v>7.04</v>
      </c>
      <c r="N467" s="38">
        <v>0</v>
      </c>
      <c r="O467" s="38">
        <v>0</v>
      </c>
      <c r="P467" s="111">
        <v>22326.639792804472</v>
      </c>
      <c r="Q467" s="39">
        <f t="shared" si="164"/>
        <v>4</v>
      </c>
      <c r="R467" s="40">
        <f t="shared" si="162"/>
        <v>1</v>
      </c>
      <c r="S467" s="40">
        <f t="shared" si="163"/>
        <v>1</v>
      </c>
      <c r="T467" s="120" t="s">
        <v>208</v>
      </c>
      <c r="V467" s="42"/>
      <c r="AD467" s="42"/>
      <c r="AE467" s="38">
        <v>20</v>
      </c>
      <c r="AF467" s="38">
        <v>460</v>
      </c>
      <c r="AG467" s="110">
        <v>210000</v>
      </c>
      <c r="AH467" s="94"/>
      <c r="AJ467" s="97"/>
      <c r="AL467" s="39"/>
      <c r="AM467" s="38">
        <v>0.14222069741048743</v>
      </c>
      <c r="AP467" s="39"/>
      <c r="AQ467" s="77">
        <v>2.4783369095091596</v>
      </c>
      <c r="AR467" s="94"/>
      <c r="AT467" s="97"/>
      <c r="BB467" s="79"/>
      <c r="BC467" s="94"/>
      <c r="BD467" s="94"/>
      <c r="BE467" s="97"/>
      <c r="BG467" s="40"/>
      <c r="BH467" s="94"/>
      <c r="BI467" s="94"/>
      <c r="BJ467" s="94"/>
      <c r="BK467" s="40"/>
      <c r="BL467" s="73"/>
      <c r="BM467" s="94"/>
      <c r="BO467" s="97"/>
      <c r="BQ467" s="40"/>
      <c r="BR467" s="94"/>
      <c r="BS467" s="94"/>
      <c r="BT467" s="94"/>
      <c r="BU467" s="40"/>
      <c r="BV467" s="82"/>
      <c r="BW467" s="94"/>
      <c r="BX467" s="48"/>
      <c r="BY467" s="97"/>
      <c r="BZ467" s="48"/>
      <c r="CA467" s="40"/>
      <c r="CB467" s="94"/>
      <c r="CC467" s="94"/>
      <c r="CD467" s="94"/>
      <c r="CE467" s="40"/>
      <c r="CF467" s="73"/>
      <c r="CG467" s="41"/>
      <c r="CH467" s="41"/>
      <c r="CI467" s="41"/>
      <c r="CJ467" s="41"/>
      <c r="CK467" s="41"/>
      <c r="CL467" s="68"/>
      <c r="CM467" s="41"/>
      <c r="CN467" s="41"/>
      <c r="CO467" s="39"/>
      <c r="CP467" s="78"/>
      <c r="CV467" s="118">
        <f t="shared" si="165"/>
        <v>1.7272727272727273</v>
      </c>
      <c r="CW467" s="118">
        <f t="shared" si="166"/>
        <v>0.58109504132231415</v>
      </c>
      <c r="DE467" s="125">
        <f t="shared" si="167"/>
        <v>0</v>
      </c>
    </row>
    <row r="468" spans="1:109" s="38" customFormat="1" x14ac:dyDescent="0.25">
      <c r="A468" s="38">
        <v>465</v>
      </c>
      <c r="B468" s="38" t="s">
        <v>518</v>
      </c>
      <c r="E468" s="38" t="s">
        <v>518</v>
      </c>
      <c r="F468" s="120" t="s">
        <v>171</v>
      </c>
      <c r="G468" s="38" t="s">
        <v>181</v>
      </c>
      <c r="H468" s="38">
        <v>300</v>
      </c>
      <c r="I468" s="38">
        <v>300</v>
      </c>
      <c r="J468" s="38">
        <v>300</v>
      </c>
      <c r="K468" s="38">
        <v>8.74</v>
      </c>
      <c r="L468" s="38">
        <v>8.74</v>
      </c>
      <c r="M468" s="38">
        <v>5.0600000000000005</v>
      </c>
      <c r="N468" s="38">
        <v>0</v>
      </c>
      <c r="O468" s="38">
        <v>0</v>
      </c>
      <c r="P468" s="111">
        <v>2708.8188548432568</v>
      </c>
      <c r="Q468" s="39">
        <f t="shared" si="164"/>
        <v>4</v>
      </c>
      <c r="R468" s="40">
        <f t="shared" si="162"/>
        <v>1</v>
      </c>
      <c r="S468" s="40">
        <f t="shared" si="163"/>
        <v>1</v>
      </c>
      <c r="T468" s="120" t="s">
        <v>208</v>
      </c>
      <c r="V468" s="42"/>
      <c r="AD468" s="42"/>
      <c r="AE468" s="38">
        <v>20</v>
      </c>
      <c r="AF468" s="38">
        <v>460</v>
      </c>
      <c r="AG468" s="110">
        <v>210000</v>
      </c>
      <c r="AH468" s="94"/>
      <c r="AJ468" s="97"/>
      <c r="AL468" s="39"/>
      <c r="AM468" s="38">
        <v>1.0827793318677359</v>
      </c>
      <c r="AP468" s="39"/>
      <c r="AQ468" s="77">
        <v>0.30385003993294407</v>
      </c>
      <c r="AR468" s="94"/>
      <c r="AT468" s="97"/>
      <c r="BB468" s="79"/>
      <c r="BC468" s="94"/>
      <c r="BD468" s="94"/>
      <c r="BE468" s="97"/>
      <c r="BG468" s="40"/>
      <c r="BH468" s="94"/>
      <c r="BI468" s="94"/>
      <c r="BJ468" s="94"/>
      <c r="BK468" s="40"/>
      <c r="BL468" s="73"/>
      <c r="BM468" s="94"/>
      <c r="BO468" s="97"/>
      <c r="BQ468" s="40"/>
      <c r="BR468" s="94"/>
      <c r="BS468" s="94"/>
      <c r="BT468" s="94"/>
      <c r="BU468" s="40"/>
      <c r="BV468" s="82"/>
      <c r="BW468" s="94"/>
      <c r="BX468" s="48"/>
      <c r="BY468" s="97"/>
      <c r="BZ468" s="48"/>
      <c r="CA468" s="40"/>
      <c r="CB468" s="94"/>
      <c r="CC468" s="94"/>
      <c r="CD468" s="94"/>
      <c r="CE468" s="40"/>
      <c r="CF468" s="73"/>
      <c r="CG468" s="41"/>
      <c r="CH468" s="41"/>
      <c r="CI468" s="41"/>
      <c r="CJ468" s="41"/>
      <c r="CK468" s="41"/>
      <c r="CL468" s="68"/>
      <c r="CM468" s="41"/>
      <c r="CN468" s="41"/>
      <c r="CO468" s="39"/>
      <c r="CP468" s="78"/>
      <c r="CV468" s="118">
        <f t="shared" si="165"/>
        <v>1.7272727272727271</v>
      </c>
      <c r="CW468" s="118">
        <f t="shared" si="166"/>
        <v>0.80848005749191498</v>
      </c>
      <c r="DE468" s="125">
        <f t="shared" si="167"/>
        <v>0</v>
      </c>
    </row>
    <row r="469" spans="1:109" s="38" customFormat="1" x14ac:dyDescent="0.25">
      <c r="A469" s="38">
        <v>466</v>
      </c>
      <c r="B469" s="38" t="s">
        <v>519</v>
      </c>
      <c r="E469" s="38" t="s">
        <v>519</v>
      </c>
      <c r="F469" s="120" t="s">
        <v>171</v>
      </c>
      <c r="G469" s="38" t="s">
        <v>181</v>
      </c>
      <c r="H469" s="38">
        <v>300</v>
      </c>
      <c r="I469" s="38">
        <v>300</v>
      </c>
      <c r="J469" s="38">
        <v>300</v>
      </c>
      <c r="K469" s="38">
        <v>8.74</v>
      </c>
      <c r="L469" s="38">
        <v>8.74</v>
      </c>
      <c r="M469" s="38">
        <v>5.0600000000000005</v>
      </c>
      <c r="N469" s="38">
        <v>0</v>
      </c>
      <c r="O469" s="38">
        <v>0</v>
      </c>
      <c r="P469" s="111">
        <v>4514.6980914054284</v>
      </c>
      <c r="Q469" s="39">
        <f t="shared" si="164"/>
        <v>4</v>
      </c>
      <c r="R469" s="40">
        <f t="shared" si="162"/>
        <v>1</v>
      </c>
      <c r="S469" s="40">
        <f t="shared" si="163"/>
        <v>1</v>
      </c>
      <c r="T469" s="120" t="s">
        <v>208</v>
      </c>
      <c r="V469" s="42"/>
      <c r="AD469" s="42"/>
      <c r="AE469" s="38">
        <v>20</v>
      </c>
      <c r="AF469" s="38">
        <v>460</v>
      </c>
      <c r="AG469" s="110">
        <v>210000</v>
      </c>
      <c r="AH469" s="94"/>
      <c r="AJ469" s="97"/>
      <c r="AL469" s="39"/>
      <c r="AM469" s="38">
        <v>0.93999740040149626</v>
      </c>
      <c r="AP469" s="39"/>
      <c r="AQ469" s="77">
        <v>0.51615594604593384</v>
      </c>
      <c r="AR469" s="94"/>
      <c r="AT469" s="97"/>
      <c r="BB469" s="79"/>
      <c r="BC469" s="94"/>
      <c r="BD469" s="94"/>
      <c r="BE469" s="97"/>
      <c r="BG469" s="40"/>
      <c r="BH469" s="94"/>
      <c r="BI469" s="94"/>
      <c r="BJ469" s="94"/>
      <c r="BK469" s="40"/>
      <c r="BL469" s="73"/>
      <c r="BM469" s="94"/>
      <c r="BO469" s="97"/>
      <c r="BQ469" s="40"/>
      <c r="BR469" s="94"/>
      <c r="BS469" s="94"/>
      <c r="BT469" s="94"/>
      <c r="BU469" s="40"/>
      <c r="BV469" s="82"/>
      <c r="BW469" s="94"/>
      <c r="BX469" s="48"/>
      <c r="BY469" s="97"/>
      <c r="BZ469" s="48"/>
      <c r="CA469" s="40"/>
      <c r="CB469" s="94"/>
      <c r="CC469" s="94"/>
      <c r="CD469" s="94"/>
      <c r="CE469" s="40"/>
      <c r="CF469" s="73"/>
      <c r="CG469" s="41"/>
      <c r="CH469" s="41"/>
      <c r="CI469" s="41"/>
      <c r="CJ469" s="41"/>
      <c r="CK469" s="41"/>
      <c r="CL469" s="68"/>
      <c r="CM469" s="41"/>
      <c r="CN469" s="41"/>
      <c r="CO469" s="39"/>
      <c r="CP469" s="78"/>
      <c r="CV469" s="118">
        <f t="shared" si="165"/>
        <v>1.7272727272727271</v>
      </c>
      <c r="CW469" s="118">
        <f t="shared" si="166"/>
        <v>0.80848005749191498</v>
      </c>
      <c r="DE469" s="125">
        <f t="shared" si="167"/>
        <v>0</v>
      </c>
    </row>
    <row r="470" spans="1:109" s="38" customFormat="1" x14ac:dyDescent="0.25">
      <c r="A470" s="38">
        <v>467</v>
      </c>
      <c r="B470" s="38" t="s">
        <v>520</v>
      </c>
      <c r="E470" s="38" t="s">
        <v>520</v>
      </c>
      <c r="F470" s="120" t="s">
        <v>171</v>
      </c>
      <c r="G470" s="38" t="s">
        <v>181</v>
      </c>
      <c r="H470" s="38">
        <v>300</v>
      </c>
      <c r="I470" s="38">
        <v>300</v>
      </c>
      <c r="J470" s="38">
        <v>300</v>
      </c>
      <c r="K470" s="38">
        <v>8.74</v>
      </c>
      <c r="L470" s="38">
        <v>8.74</v>
      </c>
      <c r="M470" s="38">
        <v>5.0600000000000005</v>
      </c>
      <c r="N470" s="38">
        <v>0</v>
      </c>
      <c r="O470" s="38">
        <v>0</v>
      </c>
      <c r="P470" s="111">
        <v>6772.0471371081421</v>
      </c>
      <c r="Q470" s="39">
        <f t="shared" si="164"/>
        <v>4</v>
      </c>
      <c r="R470" s="40">
        <f t="shared" si="162"/>
        <v>1</v>
      </c>
      <c r="S470" s="40">
        <f t="shared" si="163"/>
        <v>1</v>
      </c>
      <c r="T470" s="120" t="s">
        <v>208</v>
      </c>
      <c r="V470" s="42"/>
      <c r="AD470" s="42"/>
      <c r="AE470" s="38">
        <v>20</v>
      </c>
      <c r="AF470" s="38">
        <v>460</v>
      </c>
      <c r="AG470" s="110">
        <v>210000</v>
      </c>
      <c r="AH470" s="94"/>
      <c r="AJ470" s="97"/>
      <c r="AL470" s="39"/>
      <c r="AM470" s="38">
        <v>0.75847091346817441</v>
      </c>
      <c r="AP470" s="39"/>
      <c r="AQ470" s="77">
        <v>0.75337112316390009</v>
      </c>
      <c r="AR470" s="94"/>
      <c r="AT470" s="97"/>
      <c r="BB470" s="79"/>
      <c r="BC470" s="94"/>
      <c r="BD470" s="94"/>
      <c r="BE470" s="97"/>
      <c r="BG470" s="40"/>
      <c r="BH470" s="94"/>
      <c r="BI470" s="94"/>
      <c r="BJ470" s="94"/>
      <c r="BK470" s="40"/>
      <c r="BL470" s="73"/>
      <c r="BM470" s="94"/>
      <c r="BO470" s="97"/>
      <c r="BQ470" s="40"/>
      <c r="BR470" s="94"/>
      <c r="BS470" s="94"/>
      <c r="BT470" s="94"/>
      <c r="BU470" s="40"/>
      <c r="BV470" s="82"/>
      <c r="BW470" s="94"/>
      <c r="BX470" s="48"/>
      <c r="BY470" s="97"/>
      <c r="BZ470" s="48"/>
      <c r="CA470" s="40"/>
      <c r="CB470" s="94"/>
      <c r="CC470" s="94"/>
      <c r="CD470" s="94"/>
      <c r="CE470" s="40"/>
      <c r="CF470" s="73"/>
      <c r="CG470" s="41"/>
      <c r="CH470" s="41"/>
      <c r="CI470" s="41"/>
      <c r="CJ470" s="41"/>
      <c r="CK470" s="41"/>
      <c r="CL470" s="68"/>
      <c r="CM470" s="41"/>
      <c r="CN470" s="41"/>
      <c r="CO470" s="39"/>
      <c r="CP470" s="78"/>
      <c r="CV470" s="118">
        <f t="shared" si="165"/>
        <v>1.7272727272727271</v>
      </c>
      <c r="CW470" s="118">
        <f t="shared" si="166"/>
        <v>0.80848005749191498</v>
      </c>
      <c r="DE470" s="125">
        <f t="shared" si="167"/>
        <v>0</v>
      </c>
    </row>
    <row r="471" spans="1:109" s="38" customFormat="1" x14ac:dyDescent="0.25">
      <c r="A471" s="38">
        <v>468</v>
      </c>
      <c r="B471" s="38" t="s">
        <v>521</v>
      </c>
      <c r="E471" s="38" t="s">
        <v>521</v>
      </c>
      <c r="F471" s="120" t="s">
        <v>171</v>
      </c>
      <c r="G471" s="38" t="s">
        <v>181</v>
      </c>
      <c r="H471" s="38">
        <v>300</v>
      </c>
      <c r="I471" s="38">
        <v>300</v>
      </c>
      <c r="J471" s="38">
        <v>300</v>
      </c>
      <c r="K471" s="38">
        <v>8.74</v>
      </c>
      <c r="L471" s="38">
        <v>8.74</v>
      </c>
      <c r="M471" s="38">
        <v>5.0600000000000005</v>
      </c>
      <c r="N471" s="38">
        <v>0</v>
      </c>
      <c r="O471" s="38">
        <v>0</v>
      </c>
      <c r="P471" s="111">
        <v>9029.3961828108568</v>
      </c>
      <c r="Q471" s="39">
        <f t="shared" si="164"/>
        <v>4</v>
      </c>
      <c r="R471" s="40">
        <f t="shared" si="162"/>
        <v>1</v>
      </c>
      <c r="S471" s="40">
        <f t="shared" si="163"/>
        <v>1</v>
      </c>
      <c r="T471" s="120" t="s">
        <v>208</v>
      </c>
      <c r="V471" s="42"/>
      <c r="AE471" s="38">
        <v>20</v>
      </c>
      <c r="AF471" s="38">
        <v>460</v>
      </c>
      <c r="AG471" s="110">
        <v>210000</v>
      </c>
      <c r="AH471" s="94"/>
      <c r="AJ471" s="97"/>
      <c r="AL471" s="39"/>
      <c r="AM471" s="38">
        <v>0.65505472765898354</v>
      </c>
      <c r="AP471" s="39"/>
      <c r="AQ471" s="77">
        <v>0.99946550922426292</v>
      </c>
      <c r="AR471" s="94"/>
      <c r="AT471" s="97"/>
      <c r="BB471" s="79"/>
      <c r="BC471" s="94"/>
      <c r="BD471" s="94"/>
      <c r="BE471" s="97"/>
      <c r="BG471" s="40"/>
      <c r="BH471" s="94"/>
      <c r="BI471" s="94"/>
      <c r="BJ471" s="94"/>
      <c r="BK471" s="40"/>
      <c r="BL471" s="73"/>
      <c r="BM471" s="94"/>
      <c r="BO471" s="97"/>
      <c r="BQ471" s="40"/>
      <c r="BR471" s="94"/>
      <c r="BS471" s="94"/>
      <c r="BT471" s="94"/>
      <c r="BU471" s="40"/>
      <c r="BV471" s="82"/>
      <c r="BW471" s="94"/>
      <c r="BX471" s="48"/>
      <c r="BY471" s="97"/>
      <c r="BZ471" s="48"/>
      <c r="CA471" s="40"/>
      <c r="CB471" s="94"/>
      <c r="CC471" s="94"/>
      <c r="CD471" s="94"/>
      <c r="CE471" s="40"/>
      <c r="CF471" s="73"/>
      <c r="CG471" s="41"/>
      <c r="CH471" s="41"/>
      <c r="CI471" s="41"/>
      <c r="CJ471" s="41"/>
      <c r="CK471" s="41"/>
      <c r="CL471" s="68"/>
      <c r="CM471" s="41"/>
      <c r="CN471" s="41"/>
      <c r="CO471" s="39"/>
      <c r="CP471" s="78"/>
      <c r="CV471" s="118">
        <f t="shared" si="165"/>
        <v>1.7272727272727271</v>
      </c>
      <c r="CW471" s="118">
        <f t="shared" si="166"/>
        <v>0.80848005749191498</v>
      </c>
      <c r="DE471" s="125">
        <f t="shared" si="167"/>
        <v>0</v>
      </c>
    </row>
    <row r="472" spans="1:109" s="38" customFormat="1" x14ac:dyDescent="0.25">
      <c r="A472" s="38">
        <v>469</v>
      </c>
      <c r="B472" s="38" t="s">
        <v>522</v>
      </c>
      <c r="E472" s="38" t="s">
        <v>522</v>
      </c>
      <c r="F472" s="120" t="s">
        <v>171</v>
      </c>
      <c r="G472" s="38" t="s">
        <v>181</v>
      </c>
      <c r="H472" s="38">
        <v>300</v>
      </c>
      <c r="I472" s="38">
        <v>300</v>
      </c>
      <c r="J472" s="38">
        <v>300</v>
      </c>
      <c r="K472" s="38">
        <v>8.74</v>
      </c>
      <c r="L472" s="38">
        <v>8.74</v>
      </c>
      <c r="M472" s="38">
        <v>5.0600000000000005</v>
      </c>
      <c r="N472" s="38">
        <v>0</v>
      </c>
      <c r="O472" s="38">
        <v>0</v>
      </c>
      <c r="P472" s="111">
        <v>12009.096923138441</v>
      </c>
      <c r="Q472" s="39">
        <f t="shared" si="164"/>
        <v>4</v>
      </c>
      <c r="R472" s="40">
        <f t="shared" si="162"/>
        <v>1</v>
      </c>
      <c r="S472" s="40">
        <f t="shared" si="163"/>
        <v>1</v>
      </c>
      <c r="T472" s="120" t="s">
        <v>208</v>
      </c>
      <c r="V472" s="42"/>
      <c r="AE472" s="38">
        <v>20</v>
      </c>
      <c r="AF472" s="38">
        <v>460</v>
      </c>
      <c r="AG472" s="110">
        <v>210000</v>
      </c>
      <c r="AH472" s="94"/>
      <c r="AJ472" s="97"/>
      <c r="AL472" s="39"/>
      <c r="AM472" s="38">
        <v>0.48498533439690605</v>
      </c>
      <c r="AP472" s="39"/>
      <c r="AQ472" s="77">
        <v>1.3218603090413346</v>
      </c>
      <c r="AR472" s="94"/>
      <c r="AT472" s="97"/>
      <c r="BB472" s="79"/>
      <c r="BC472" s="94"/>
      <c r="BD472" s="94"/>
      <c r="BE472" s="97"/>
      <c r="BG472" s="40"/>
      <c r="BH472" s="94"/>
      <c r="BI472" s="94"/>
      <c r="BJ472" s="94"/>
      <c r="BK472" s="40"/>
      <c r="BL472" s="73"/>
      <c r="BM472" s="94"/>
      <c r="BO472" s="97"/>
      <c r="BQ472" s="40"/>
      <c r="BR472" s="94"/>
      <c r="BS472" s="94"/>
      <c r="BT472" s="94"/>
      <c r="BU472" s="40"/>
      <c r="BV472" s="82"/>
      <c r="BW472" s="94"/>
      <c r="BX472" s="48"/>
      <c r="BY472" s="97"/>
      <c r="BZ472" s="48"/>
      <c r="CA472" s="40"/>
      <c r="CB472" s="94"/>
      <c r="CC472" s="94"/>
      <c r="CD472" s="94"/>
      <c r="CE472" s="40"/>
      <c r="CF472" s="73"/>
      <c r="CG472" s="41"/>
      <c r="CH472" s="41"/>
      <c r="CI472" s="41"/>
      <c r="CJ472" s="41"/>
      <c r="CK472" s="41"/>
      <c r="CL472" s="68"/>
      <c r="CM472" s="41"/>
      <c r="CN472" s="41"/>
      <c r="CO472" s="39"/>
      <c r="CP472" s="78"/>
      <c r="CV472" s="118">
        <f t="shared" si="165"/>
        <v>1.7272727272727271</v>
      </c>
      <c r="CW472" s="118">
        <f t="shared" si="166"/>
        <v>0.80848005749191498</v>
      </c>
      <c r="DE472" s="125">
        <f t="shared" si="167"/>
        <v>0</v>
      </c>
    </row>
    <row r="473" spans="1:109" s="38" customFormat="1" x14ac:dyDescent="0.25">
      <c r="A473" s="38">
        <v>470</v>
      </c>
      <c r="B473" s="38" t="s">
        <v>523</v>
      </c>
      <c r="E473" s="38" t="s">
        <v>523</v>
      </c>
      <c r="F473" s="120" t="s">
        <v>171</v>
      </c>
      <c r="G473" s="38" t="s">
        <v>181</v>
      </c>
      <c r="H473" s="38">
        <v>300</v>
      </c>
      <c r="I473" s="38">
        <v>300</v>
      </c>
      <c r="J473" s="38">
        <v>300</v>
      </c>
      <c r="K473" s="38">
        <v>8.74</v>
      </c>
      <c r="L473" s="38">
        <v>8.74</v>
      </c>
      <c r="M473" s="38">
        <v>5.0600000000000005</v>
      </c>
      <c r="N473" s="38">
        <v>0</v>
      </c>
      <c r="O473" s="38">
        <v>0</v>
      </c>
      <c r="P473" s="111">
        <v>15079.09162529413</v>
      </c>
      <c r="Q473" s="39">
        <f t="shared" si="164"/>
        <v>4</v>
      </c>
      <c r="R473" s="40">
        <f t="shared" si="162"/>
        <v>1</v>
      </c>
      <c r="S473" s="40">
        <f t="shared" si="163"/>
        <v>1</v>
      </c>
      <c r="T473" s="120" t="s">
        <v>208</v>
      </c>
      <c r="V473" s="42"/>
      <c r="AE473" s="38">
        <v>20</v>
      </c>
      <c r="AF473" s="38">
        <v>460</v>
      </c>
      <c r="AG473" s="110">
        <v>210000</v>
      </c>
      <c r="AH473" s="94"/>
      <c r="AJ473" s="97"/>
      <c r="AL473" s="39"/>
      <c r="AM473" s="38">
        <v>0.3272587934960538</v>
      </c>
      <c r="AP473" s="39"/>
      <c r="AQ473" s="77">
        <v>1.6552924569813499</v>
      </c>
      <c r="AR473" s="94"/>
      <c r="AT473" s="97"/>
      <c r="BB473" s="79"/>
      <c r="BC473" s="94"/>
      <c r="BD473" s="94"/>
      <c r="BE473" s="97"/>
      <c r="BG473" s="40"/>
      <c r="BH473" s="94"/>
      <c r="BI473" s="94"/>
      <c r="BJ473" s="94"/>
      <c r="BK473" s="40"/>
      <c r="BL473" s="73"/>
      <c r="BM473" s="94"/>
      <c r="BO473" s="97"/>
      <c r="BQ473" s="40"/>
      <c r="BR473" s="94"/>
      <c r="BS473" s="94"/>
      <c r="BT473" s="94"/>
      <c r="BU473" s="40"/>
      <c r="BV473" s="82"/>
      <c r="BW473" s="94"/>
      <c r="BX473" s="48"/>
      <c r="BY473" s="97"/>
      <c r="BZ473" s="48"/>
      <c r="CA473" s="40"/>
      <c r="CB473" s="94"/>
      <c r="CC473" s="94"/>
      <c r="CD473" s="94"/>
      <c r="CE473" s="40"/>
      <c r="CF473" s="73"/>
      <c r="CG473" s="41"/>
      <c r="CH473" s="41"/>
      <c r="CI473" s="41"/>
      <c r="CJ473" s="41"/>
      <c r="CK473" s="41"/>
      <c r="CL473" s="68"/>
      <c r="CM473" s="41"/>
      <c r="CN473" s="41"/>
      <c r="CO473" s="39"/>
      <c r="CP473" s="78"/>
      <c r="CV473" s="118">
        <f t="shared" si="165"/>
        <v>1.7272727272727271</v>
      </c>
      <c r="CW473" s="118">
        <f t="shared" si="166"/>
        <v>0.80848005749191498</v>
      </c>
      <c r="DE473" s="125">
        <f t="shared" si="167"/>
        <v>0</v>
      </c>
    </row>
    <row r="474" spans="1:109" s="38" customFormat="1" x14ac:dyDescent="0.25">
      <c r="A474" s="38">
        <v>471</v>
      </c>
      <c r="B474" s="38" t="s">
        <v>524</v>
      </c>
      <c r="E474" s="38" t="s">
        <v>524</v>
      </c>
      <c r="F474" s="120" t="s">
        <v>171</v>
      </c>
      <c r="G474" s="38" t="s">
        <v>181</v>
      </c>
      <c r="H474" s="38">
        <v>300</v>
      </c>
      <c r="I474" s="38">
        <v>300</v>
      </c>
      <c r="J474" s="38">
        <v>300</v>
      </c>
      <c r="K474" s="38">
        <v>8.74</v>
      </c>
      <c r="L474" s="38">
        <v>8.74</v>
      </c>
      <c r="M474" s="38">
        <v>5.0600000000000005</v>
      </c>
      <c r="N474" s="38">
        <v>0</v>
      </c>
      <c r="O474" s="38">
        <v>0</v>
      </c>
      <c r="P474" s="111">
        <v>18058.792365621714</v>
      </c>
      <c r="Q474" s="39">
        <f t="shared" si="164"/>
        <v>4</v>
      </c>
      <c r="R474" s="40">
        <f t="shared" si="162"/>
        <v>1</v>
      </c>
      <c r="S474" s="40">
        <f t="shared" si="163"/>
        <v>1</v>
      </c>
      <c r="T474" s="120" t="s">
        <v>208</v>
      </c>
      <c r="V474" s="42"/>
      <c r="AD474" s="42"/>
      <c r="AE474" s="38">
        <v>20</v>
      </c>
      <c r="AF474" s="38">
        <v>460</v>
      </c>
      <c r="AG474" s="110">
        <v>210000</v>
      </c>
      <c r="AH474" s="94"/>
      <c r="AJ474" s="97"/>
      <c r="AL474" s="39"/>
      <c r="AM474" s="38">
        <v>0.22628952874651626</v>
      </c>
      <c r="AP474" s="39"/>
      <c r="AQ474" s="77">
        <v>1.9795851657045125</v>
      </c>
      <c r="AR474" s="94"/>
      <c r="AT474" s="97"/>
      <c r="BB474" s="79"/>
      <c r="BC474" s="94"/>
      <c r="BD474" s="94"/>
      <c r="BE474" s="97"/>
      <c r="BG474" s="40"/>
      <c r="BH474" s="94"/>
      <c r="BI474" s="94"/>
      <c r="BJ474" s="94"/>
      <c r="BK474" s="40"/>
      <c r="BL474" s="73"/>
      <c r="BM474" s="94"/>
      <c r="BO474" s="97"/>
      <c r="BQ474" s="40"/>
      <c r="BR474" s="94"/>
      <c r="BS474" s="94"/>
      <c r="BT474" s="94"/>
      <c r="BU474" s="40"/>
      <c r="BV474" s="82"/>
      <c r="BW474" s="94"/>
      <c r="BX474" s="48"/>
      <c r="BY474" s="97"/>
      <c r="BZ474" s="48"/>
      <c r="CA474" s="40"/>
      <c r="CB474" s="94"/>
      <c r="CC474" s="94"/>
      <c r="CD474" s="94"/>
      <c r="CE474" s="40"/>
      <c r="CF474" s="73"/>
      <c r="CG474" s="41"/>
      <c r="CH474" s="41"/>
      <c r="CI474" s="41"/>
      <c r="CJ474" s="41"/>
      <c r="CK474" s="41"/>
      <c r="CL474" s="68"/>
      <c r="CM474" s="41"/>
      <c r="CN474" s="41"/>
      <c r="CO474" s="39"/>
      <c r="CP474" s="78"/>
      <c r="CV474" s="118">
        <f t="shared" si="165"/>
        <v>1.7272727272727271</v>
      </c>
      <c r="CW474" s="118">
        <f t="shared" si="166"/>
        <v>0.80848005749191498</v>
      </c>
      <c r="DE474" s="125">
        <f t="shared" si="167"/>
        <v>0</v>
      </c>
    </row>
    <row r="475" spans="1:109" s="38" customFormat="1" x14ac:dyDescent="0.25">
      <c r="A475" s="38">
        <v>472</v>
      </c>
      <c r="B475" s="38" t="s">
        <v>525</v>
      </c>
      <c r="E475" s="38" t="s">
        <v>525</v>
      </c>
      <c r="F475" s="120" t="s">
        <v>171</v>
      </c>
      <c r="G475" s="38" t="s">
        <v>181</v>
      </c>
      <c r="H475" s="38">
        <v>300</v>
      </c>
      <c r="I475" s="38">
        <v>300</v>
      </c>
      <c r="J475" s="38">
        <v>300</v>
      </c>
      <c r="K475" s="38">
        <v>8.74</v>
      </c>
      <c r="L475" s="38">
        <v>8.74</v>
      </c>
      <c r="M475" s="38">
        <v>5.0600000000000005</v>
      </c>
      <c r="N475" s="38">
        <v>0</v>
      </c>
      <c r="O475" s="38">
        <v>0</v>
      </c>
      <c r="P475" s="111">
        <v>22573.490457027143</v>
      </c>
      <c r="Q475" s="39">
        <f t="shared" si="164"/>
        <v>4</v>
      </c>
      <c r="R475" s="40">
        <f t="shared" si="162"/>
        <v>1</v>
      </c>
      <c r="S475" s="40">
        <f t="shared" si="163"/>
        <v>1</v>
      </c>
      <c r="T475" s="120" t="s">
        <v>208</v>
      </c>
      <c r="V475" s="42"/>
      <c r="AD475" s="42"/>
      <c r="AE475" s="38">
        <v>20</v>
      </c>
      <c r="AF475" s="38">
        <v>460</v>
      </c>
      <c r="AG475" s="110">
        <v>210000</v>
      </c>
      <c r="AH475" s="94"/>
      <c r="AJ475" s="97"/>
      <c r="AL475" s="39"/>
      <c r="AM475" s="38">
        <v>0.14355833865005313</v>
      </c>
      <c r="AP475" s="39"/>
      <c r="AQ475" s="77">
        <v>2.4716106054094023</v>
      </c>
      <c r="AR475" s="94"/>
      <c r="AT475" s="97"/>
      <c r="BB475" s="79"/>
      <c r="BC475" s="94"/>
      <c r="BD475" s="94"/>
      <c r="BE475" s="97"/>
      <c r="BG475" s="40"/>
      <c r="BH475" s="94"/>
      <c r="BI475" s="94"/>
      <c r="BJ475" s="94"/>
      <c r="BK475" s="40"/>
      <c r="BL475" s="73"/>
      <c r="BM475" s="94"/>
      <c r="BO475" s="97"/>
      <c r="BQ475" s="40"/>
      <c r="BR475" s="94"/>
      <c r="BS475" s="94"/>
      <c r="BT475" s="94"/>
      <c r="BU475" s="40"/>
      <c r="BV475" s="82"/>
      <c r="BW475" s="94"/>
      <c r="BX475" s="48"/>
      <c r="BY475" s="97"/>
      <c r="BZ475" s="48"/>
      <c r="CA475" s="40"/>
      <c r="CB475" s="94"/>
      <c r="CC475" s="94"/>
      <c r="CD475" s="94"/>
      <c r="CE475" s="40"/>
      <c r="CF475" s="73"/>
      <c r="CG475" s="41"/>
      <c r="CH475" s="41"/>
      <c r="CI475" s="41"/>
      <c r="CJ475" s="41"/>
      <c r="CK475" s="41"/>
      <c r="CL475" s="68"/>
      <c r="CM475" s="41"/>
      <c r="CN475" s="41"/>
      <c r="CO475" s="39"/>
      <c r="CP475" s="78"/>
      <c r="CV475" s="118">
        <f t="shared" si="165"/>
        <v>1.7272727272727271</v>
      </c>
      <c r="CW475" s="118">
        <f t="shared" si="166"/>
        <v>0.80848005749191498</v>
      </c>
      <c r="DE475" s="125">
        <f t="shared" si="167"/>
        <v>0</v>
      </c>
    </row>
    <row r="476" spans="1:109" s="38" customFormat="1" x14ac:dyDescent="0.25">
      <c r="A476" s="38">
        <v>473</v>
      </c>
      <c r="B476" s="38" t="s">
        <v>526</v>
      </c>
      <c r="E476" s="38" t="s">
        <v>526</v>
      </c>
      <c r="F476" s="120" t="s">
        <v>171</v>
      </c>
      <c r="G476" s="38" t="s">
        <v>181</v>
      </c>
      <c r="H476" s="38">
        <v>300</v>
      </c>
      <c r="I476" s="38">
        <v>300</v>
      </c>
      <c r="J476" s="38">
        <v>300</v>
      </c>
      <c r="K476" s="38">
        <v>6.4600000000000009</v>
      </c>
      <c r="L476" s="38">
        <v>6.4600000000000009</v>
      </c>
      <c r="M476" s="38">
        <v>3.74</v>
      </c>
      <c r="N476" s="38">
        <v>0</v>
      </c>
      <c r="O476" s="38">
        <v>0</v>
      </c>
      <c r="P476" s="111">
        <v>2728.6779714565437</v>
      </c>
      <c r="Q476" s="39">
        <f t="shared" si="164"/>
        <v>4</v>
      </c>
      <c r="R476" s="40">
        <f t="shared" si="162"/>
        <v>1</v>
      </c>
      <c r="S476" s="40">
        <f t="shared" si="163"/>
        <v>1</v>
      </c>
      <c r="T476" s="120" t="s">
        <v>208</v>
      </c>
      <c r="V476" s="42"/>
      <c r="AD476" s="42"/>
      <c r="AE476" s="38">
        <v>20</v>
      </c>
      <c r="AF476" s="38">
        <v>460</v>
      </c>
      <c r="AG476" s="110">
        <v>210000</v>
      </c>
      <c r="AH476" s="94"/>
      <c r="AJ476" s="97"/>
      <c r="AL476" s="39"/>
      <c r="AM476" s="38">
        <v>1.0945120392511181</v>
      </c>
      <c r="AP476" s="39"/>
      <c r="AQ476" s="77">
        <v>0.30134414270188614</v>
      </c>
      <c r="AR476" s="94"/>
      <c r="AT476" s="97"/>
      <c r="BB476" s="79"/>
      <c r="BC476" s="94"/>
      <c r="BD476" s="94"/>
      <c r="BE476" s="97"/>
      <c r="BG476" s="40"/>
      <c r="BH476" s="94"/>
      <c r="BI476" s="94"/>
      <c r="BJ476" s="94"/>
      <c r="BK476" s="40"/>
      <c r="BL476" s="73"/>
      <c r="BM476" s="94"/>
      <c r="BO476" s="97"/>
      <c r="BQ476" s="40"/>
      <c r="BR476" s="94"/>
      <c r="BS476" s="94"/>
      <c r="BT476" s="94"/>
      <c r="BU476" s="40"/>
      <c r="BV476" s="82"/>
      <c r="BW476" s="94"/>
      <c r="BX476" s="48"/>
      <c r="BY476" s="97"/>
      <c r="BZ476" s="48"/>
      <c r="CA476" s="40"/>
      <c r="CB476" s="94"/>
      <c r="CC476" s="94"/>
      <c r="CD476" s="94"/>
      <c r="CE476" s="40"/>
      <c r="CF476" s="73"/>
      <c r="CG476" s="41"/>
      <c r="CH476" s="41"/>
      <c r="CI476" s="41"/>
      <c r="CJ476" s="41"/>
      <c r="CK476" s="41"/>
      <c r="CL476" s="68"/>
      <c r="CM476" s="41"/>
      <c r="CN476" s="41"/>
      <c r="CO476" s="39"/>
      <c r="CP476" s="78"/>
      <c r="CV476" s="118">
        <f t="shared" si="165"/>
        <v>1.7272727272727275</v>
      </c>
      <c r="CW476" s="118">
        <f t="shared" si="166"/>
        <v>1.0938259601361207</v>
      </c>
      <c r="DE476" s="125">
        <f t="shared" si="167"/>
        <v>0</v>
      </c>
    </row>
    <row r="477" spans="1:109" s="38" customFormat="1" x14ac:dyDescent="0.25">
      <c r="A477" s="38">
        <v>474</v>
      </c>
      <c r="B477" s="38" t="s">
        <v>527</v>
      </c>
      <c r="E477" s="38" t="s">
        <v>527</v>
      </c>
      <c r="F477" s="120" t="s">
        <v>171</v>
      </c>
      <c r="G477" s="38" t="s">
        <v>181</v>
      </c>
      <c r="H477" s="38">
        <v>300</v>
      </c>
      <c r="I477" s="38">
        <v>300</v>
      </c>
      <c r="J477" s="38">
        <v>300</v>
      </c>
      <c r="K477" s="38">
        <v>6.4600000000000009</v>
      </c>
      <c r="L477" s="38">
        <v>6.4600000000000009</v>
      </c>
      <c r="M477" s="38">
        <v>3.74</v>
      </c>
      <c r="N477" s="38">
        <v>0</v>
      </c>
      <c r="O477" s="38">
        <v>0</v>
      </c>
      <c r="P477" s="111">
        <v>4547.7966190942398</v>
      </c>
      <c r="Q477" s="39">
        <f t="shared" si="164"/>
        <v>4</v>
      </c>
      <c r="R477" s="40">
        <f t="shared" si="162"/>
        <v>1</v>
      </c>
      <c r="S477" s="40">
        <f t="shared" si="163"/>
        <v>1</v>
      </c>
      <c r="T477" s="120" t="s">
        <v>208</v>
      </c>
      <c r="V477" s="42"/>
      <c r="AD477" s="42"/>
      <c r="AE477" s="38">
        <v>20</v>
      </c>
      <c r="AF477" s="38">
        <v>460</v>
      </c>
      <c r="AG477" s="110">
        <v>210000</v>
      </c>
      <c r="AH477" s="94"/>
      <c r="AJ477" s="97"/>
      <c r="AL477" s="39"/>
      <c r="AM477" s="38">
        <v>0.95013614629140053</v>
      </c>
      <c r="AP477" s="39"/>
      <c r="AQ477" s="77">
        <v>0.51443666005993438</v>
      </c>
      <c r="AR477" s="94"/>
      <c r="AT477" s="97"/>
      <c r="BB477" s="79"/>
      <c r="BC477" s="94"/>
      <c r="BD477" s="94"/>
      <c r="BE477" s="97"/>
      <c r="BG477" s="40"/>
      <c r="BH477" s="94"/>
      <c r="BI477" s="94"/>
      <c r="BJ477" s="94"/>
      <c r="BK477" s="40"/>
      <c r="BL477" s="73"/>
      <c r="BM477" s="94"/>
      <c r="BO477" s="97"/>
      <c r="BQ477" s="40"/>
      <c r="BR477" s="94"/>
      <c r="BS477" s="94"/>
      <c r="BT477" s="94"/>
      <c r="BU477" s="40"/>
      <c r="BV477" s="82"/>
      <c r="BW477" s="94"/>
      <c r="BX477" s="48"/>
      <c r="BY477" s="97"/>
      <c r="BZ477" s="48"/>
      <c r="CA477" s="40"/>
      <c r="CB477" s="94"/>
      <c r="CC477" s="94"/>
      <c r="CD477" s="94"/>
      <c r="CE477" s="40"/>
      <c r="CF477" s="73"/>
      <c r="CG477" s="41"/>
      <c r="CH477" s="41"/>
      <c r="CI477" s="41"/>
      <c r="CJ477" s="41"/>
      <c r="CK477" s="41"/>
      <c r="CL477" s="68"/>
      <c r="CM477" s="41"/>
      <c r="CN477" s="41"/>
      <c r="CO477" s="39"/>
      <c r="CP477" s="78"/>
      <c r="CV477" s="118">
        <f t="shared" si="165"/>
        <v>1.7272727272727275</v>
      </c>
      <c r="CW477" s="118">
        <f t="shared" si="166"/>
        <v>1.0938259601361207</v>
      </c>
      <c r="DE477" s="125">
        <f t="shared" si="167"/>
        <v>0</v>
      </c>
    </row>
    <row r="478" spans="1:109" s="38" customFormat="1" x14ac:dyDescent="0.25">
      <c r="A478" s="38">
        <v>475</v>
      </c>
      <c r="B478" s="38" t="s">
        <v>528</v>
      </c>
      <c r="E478" s="38" t="s">
        <v>528</v>
      </c>
      <c r="F478" s="120" t="s">
        <v>171</v>
      </c>
      <c r="G478" s="38" t="s">
        <v>181</v>
      </c>
      <c r="H478" s="38">
        <v>300</v>
      </c>
      <c r="I478" s="38">
        <v>300</v>
      </c>
      <c r="J478" s="38">
        <v>300</v>
      </c>
      <c r="K478" s="38">
        <v>6.4600000000000009</v>
      </c>
      <c r="L478" s="38">
        <v>6.4600000000000009</v>
      </c>
      <c r="M478" s="38">
        <v>3.74</v>
      </c>
      <c r="N478" s="38">
        <v>0</v>
      </c>
      <c r="O478" s="38">
        <v>0</v>
      </c>
      <c r="P478" s="111">
        <v>6821.6949286413592</v>
      </c>
      <c r="Q478" s="39">
        <f t="shared" si="164"/>
        <v>4</v>
      </c>
      <c r="R478" s="40">
        <f t="shared" si="162"/>
        <v>1</v>
      </c>
      <c r="S478" s="40">
        <f t="shared" si="163"/>
        <v>1</v>
      </c>
      <c r="T478" s="120" t="s">
        <v>208</v>
      </c>
      <c r="V478" s="42"/>
      <c r="AD478" s="42"/>
      <c r="AE478" s="38">
        <v>20</v>
      </c>
      <c r="AF478" s="38">
        <v>460</v>
      </c>
      <c r="AG478" s="110">
        <v>210000</v>
      </c>
      <c r="AH478" s="94"/>
      <c r="AJ478" s="97"/>
      <c r="AL478" s="39"/>
      <c r="AM478" s="38">
        <v>0.76669364856205557</v>
      </c>
      <c r="AP478" s="39"/>
      <c r="AQ478" s="77">
        <v>0.75092446922439027</v>
      </c>
      <c r="AR478" s="94"/>
      <c r="AT478" s="97"/>
      <c r="BB478" s="79"/>
      <c r="BC478" s="94"/>
      <c r="BD478" s="94"/>
      <c r="BE478" s="97"/>
      <c r="BG478" s="40"/>
      <c r="BH478" s="94"/>
      <c r="BI478" s="94"/>
      <c r="BJ478" s="94"/>
      <c r="BK478" s="40"/>
      <c r="BL478" s="73"/>
      <c r="BM478" s="94"/>
      <c r="BO478" s="97"/>
      <c r="BQ478" s="40"/>
      <c r="BR478" s="94"/>
      <c r="BS478" s="94"/>
      <c r="BT478" s="94"/>
      <c r="BU478" s="40"/>
      <c r="BV478" s="82"/>
      <c r="BW478" s="94"/>
      <c r="BX478" s="48"/>
      <c r="BY478" s="97"/>
      <c r="BZ478" s="48"/>
      <c r="CA478" s="40"/>
      <c r="CB478" s="94"/>
      <c r="CC478" s="94"/>
      <c r="CD478" s="94"/>
      <c r="CE478" s="40"/>
      <c r="CF478" s="73"/>
      <c r="CG478" s="41"/>
      <c r="CH478" s="41"/>
      <c r="CI478" s="41"/>
      <c r="CJ478" s="41"/>
      <c r="CK478" s="41"/>
      <c r="CL478" s="68"/>
      <c r="CM478" s="41"/>
      <c r="CN478" s="41"/>
      <c r="CO478" s="39"/>
      <c r="CP478" s="78"/>
      <c r="CV478" s="118">
        <f t="shared" si="165"/>
        <v>1.7272727272727275</v>
      </c>
      <c r="CW478" s="118">
        <f t="shared" si="166"/>
        <v>1.0938259601361207</v>
      </c>
      <c r="DE478" s="125">
        <f t="shared" si="167"/>
        <v>0</v>
      </c>
    </row>
    <row r="479" spans="1:109" s="38" customFormat="1" x14ac:dyDescent="0.25">
      <c r="A479" s="38">
        <v>476</v>
      </c>
      <c r="B479" s="38" t="s">
        <v>529</v>
      </c>
      <c r="E479" s="38" t="s">
        <v>529</v>
      </c>
      <c r="F479" s="120" t="s">
        <v>171</v>
      </c>
      <c r="G479" s="38" t="s">
        <v>181</v>
      </c>
      <c r="H479" s="38">
        <v>300</v>
      </c>
      <c r="I479" s="38">
        <v>300</v>
      </c>
      <c r="J479" s="38">
        <v>300</v>
      </c>
      <c r="K479" s="38">
        <v>6.4600000000000009</v>
      </c>
      <c r="L479" s="38">
        <v>6.4600000000000009</v>
      </c>
      <c r="M479" s="38">
        <v>3.74</v>
      </c>
      <c r="N479" s="38">
        <v>0</v>
      </c>
      <c r="O479" s="38">
        <v>0</v>
      </c>
      <c r="P479" s="111">
        <v>9095.5932381884795</v>
      </c>
      <c r="Q479" s="39">
        <f t="shared" si="164"/>
        <v>4</v>
      </c>
      <c r="R479" s="40">
        <f t="shared" si="162"/>
        <v>1</v>
      </c>
      <c r="S479" s="40">
        <f t="shared" si="163"/>
        <v>1</v>
      </c>
      <c r="T479" s="120" t="s">
        <v>208</v>
      </c>
      <c r="V479" s="42"/>
      <c r="AD479" s="42"/>
      <c r="AE479" s="38">
        <v>20</v>
      </c>
      <c r="AF479" s="38">
        <v>460</v>
      </c>
      <c r="AG479" s="110">
        <v>210000</v>
      </c>
      <c r="AH479" s="94"/>
      <c r="AJ479" s="97"/>
      <c r="AL479" s="39"/>
      <c r="AM479" s="38">
        <v>0.66056752543678032</v>
      </c>
      <c r="AP479" s="39"/>
      <c r="AQ479" s="77">
        <v>0.99656294694919034</v>
      </c>
      <c r="AR479" s="94"/>
      <c r="AT479" s="97"/>
      <c r="BB479" s="79"/>
      <c r="BC479" s="94"/>
      <c r="BD479" s="94"/>
      <c r="BE479" s="97"/>
      <c r="BG479" s="40"/>
      <c r="BH479" s="94"/>
      <c r="BI479" s="94"/>
      <c r="BJ479" s="94"/>
      <c r="BK479" s="40"/>
      <c r="BL479" s="73"/>
      <c r="BM479" s="94"/>
      <c r="BO479" s="97"/>
      <c r="BQ479" s="40"/>
      <c r="BR479" s="94"/>
      <c r="BS479" s="94"/>
      <c r="BT479" s="94"/>
      <c r="BU479" s="40"/>
      <c r="BV479" s="82"/>
      <c r="BW479" s="94"/>
      <c r="BX479" s="48"/>
      <c r="BY479" s="97"/>
      <c r="BZ479" s="48"/>
      <c r="CA479" s="40"/>
      <c r="CB479" s="94"/>
      <c r="CC479" s="94"/>
      <c r="CD479" s="94"/>
      <c r="CE479" s="40"/>
      <c r="CF479" s="73"/>
      <c r="CG479" s="41"/>
      <c r="CH479" s="41"/>
      <c r="CI479" s="41"/>
      <c r="CJ479" s="41"/>
      <c r="CK479" s="41"/>
      <c r="CL479" s="68"/>
      <c r="CM479" s="41"/>
      <c r="CN479" s="41"/>
      <c r="CO479" s="39"/>
      <c r="CP479" s="78"/>
      <c r="CV479" s="118">
        <f t="shared" si="165"/>
        <v>1.7272727272727275</v>
      </c>
      <c r="CW479" s="118">
        <f t="shared" si="166"/>
        <v>1.0938259601361207</v>
      </c>
      <c r="DE479" s="125">
        <f t="shared" si="167"/>
        <v>0</v>
      </c>
    </row>
    <row r="480" spans="1:109" s="38" customFormat="1" x14ac:dyDescent="0.25">
      <c r="A480" s="38">
        <v>477</v>
      </c>
      <c r="B480" s="38" t="s">
        <v>530</v>
      </c>
      <c r="E480" s="38" t="s">
        <v>530</v>
      </c>
      <c r="F480" s="120" t="s">
        <v>171</v>
      </c>
      <c r="G480" s="38" t="s">
        <v>181</v>
      </c>
      <c r="H480" s="38">
        <v>300</v>
      </c>
      <c r="I480" s="38">
        <v>300</v>
      </c>
      <c r="J480" s="38">
        <v>300</v>
      </c>
      <c r="K480" s="38">
        <v>6.4600000000000009</v>
      </c>
      <c r="L480" s="38">
        <v>6.4600000000000009</v>
      </c>
      <c r="M480" s="38">
        <v>3.74</v>
      </c>
      <c r="N480" s="38">
        <v>0</v>
      </c>
      <c r="O480" s="38">
        <v>0</v>
      </c>
      <c r="P480" s="111">
        <v>12097.139006790678</v>
      </c>
      <c r="Q480" s="39">
        <f t="shared" si="164"/>
        <v>4</v>
      </c>
      <c r="R480" s="40">
        <f t="shared" si="162"/>
        <v>1</v>
      </c>
      <c r="S480" s="40">
        <f t="shared" si="163"/>
        <v>1</v>
      </c>
      <c r="T480" s="120" t="s">
        <v>208</v>
      </c>
      <c r="V480" s="42"/>
      <c r="AD480" s="42"/>
      <c r="AE480" s="38">
        <v>20</v>
      </c>
      <c r="AF480" s="38">
        <v>460</v>
      </c>
      <c r="AG480" s="110">
        <v>210000</v>
      </c>
      <c r="AH480" s="94"/>
      <c r="AJ480" s="97"/>
      <c r="AL480" s="39"/>
      <c r="AM480" s="38">
        <v>0.48838156464439203</v>
      </c>
      <c r="AP480" s="39"/>
      <c r="AQ480" s="77">
        <v>1.3180135948436238</v>
      </c>
      <c r="AR480" s="94"/>
      <c r="AT480" s="97"/>
      <c r="BB480" s="79"/>
      <c r="BC480" s="94"/>
      <c r="BD480" s="94"/>
      <c r="BE480" s="97"/>
      <c r="BG480" s="40"/>
      <c r="BH480" s="94"/>
      <c r="BI480" s="94"/>
      <c r="BJ480" s="94"/>
      <c r="BK480" s="40"/>
      <c r="BL480" s="73"/>
      <c r="BM480" s="94"/>
      <c r="BO480" s="97"/>
      <c r="BQ480" s="40"/>
      <c r="BR480" s="94"/>
      <c r="BS480" s="94"/>
      <c r="BT480" s="94"/>
      <c r="BU480" s="40"/>
      <c r="BV480" s="82"/>
      <c r="BW480" s="94"/>
      <c r="BX480" s="48"/>
      <c r="BY480" s="97"/>
      <c r="BZ480" s="48"/>
      <c r="CA480" s="40"/>
      <c r="CB480" s="94"/>
      <c r="CC480" s="94"/>
      <c r="CD480" s="94"/>
      <c r="CE480" s="40"/>
      <c r="CF480" s="73"/>
      <c r="CG480" s="41"/>
      <c r="CH480" s="41"/>
      <c r="CI480" s="41"/>
      <c r="CJ480" s="41"/>
      <c r="CK480" s="41"/>
      <c r="CL480" s="68"/>
      <c r="CM480" s="41"/>
      <c r="CN480" s="41"/>
      <c r="CO480" s="39"/>
      <c r="CP480" s="78"/>
      <c r="CV480" s="118">
        <f t="shared" si="165"/>
        <v>1.7272727272727275</v>
      </c>
      <c r="CW480" s="118">
        <f t="shared" si="166"/>
        <v>1.0938259601361207</v>
      </c>
      <c r="DE480" s="125">
        <f t="shared" si="167"/>
        <v>0</v>
      </c>
    </row>
    <row r="481" spans="1:109" s="38" customFormat="1" x14ac:dyDescent="0.25">
      <c r="A481" s="38">
        <v>478</v>
      </c>
      <c r="B481" s="38" t="s">
        <v>531</v>
      </c>
      <c r="E481" s="38" t="s">
        <v>531</v>
      </c>
      <c r="F481" s="120" t="s">
        <v>171</v>
      </c>
      <c r="G481" s="38" t="s">
        <v>181</v>
      </c>
      <c r="H481" s="38">
        <v>300</v>
      </c>
      <c r="I481" s="38">
        <v>300</v>
      </c>
      <c r="J481" s="38">
        <v>300</v>
      </c>
      <c r="K481" s="38">
        <v>6.4600000000000009</v>
      </c>
      <c r="L481" s="38">
        <v>6.4600000000000009</v>
      </c>
      <c r="M481" s="38">
        <v>3.74</v>
      </c>
      <c r="N481" s="38">
        <v>0</v>
      </c>
      <c r="O481" s="38">
        <v>0</v>
      </c>
      <c r="P481" s="111">
        <v>15189.640707774759</v>
      </c>
      <c r="Q481" s="39">
        <f t="shared" si="164"/>
        <v>4</v>
      </c>
      <c r="R481" s="40">
        <f t="shared" si="162"/>
        <v>1</v>
      </c>
      <c r="S481" s="40">
        <f t="shared" si="163"/>
        <v>1</v>
      </c>
      <c r="T481" s="120" t="s">
        <v>208</v>
      </c>
      <c r="V481" s="42"/>
      <c r="AD481" s="42"/>
      <c r="AE481" s="38">
        <v>20</v>
      </c>
      <c r="AF481" s="38">
        <v>460</v>
      </c>
      <c r="AG481" s="110">
        <v>210000</v>
      </c>
      <c r="AH481" s="94"/>
      <c r="AJ481" s="97"/>
      <c r="AL481" s="39"/>
      <c r="AM481" s="38">
        <v>0.32930021213463773</v>
      </c>
      <c r="AP481" s="39"/>
      <c r="AQ481" s="77">
        <v>1.6505633026418189</v>
      </c>
      <c r="AR481" s="94"/>
      <c r="AT481" s="97"/>
      <c r="BB481" s="79"/>
      <c r="BC481" s="94"/>
      <c r="BD481" s="94"/>
      <c r="BE481" s="97"/>
      <c r="BG481" s="40"/>
      <c r="BH481" s="94"/>
      <c r="BI481" s="94"/>
      <c r="BJ481" s="94"/>
      <c r="BK481" s="40"/>
      <c r="BL481" s="73"/>
      <c r="BM481" s="94"/>
      <c r="BO481" s="97"/>
      <c r="BQ481" s="40"/>
      <c r="BR481" s="94"/>
      <c r="BS481" s="94"/>
      <c r="BT481" s="94"/>
      <c r="BU481" s="40"/>
      <c r="BV481" s="82"/>
      <c r="BW481" s="94"/>
      <c r="BX481" s="48"/>
      <c r="BY481" s="97"/>
      <c r="BZ481" s="48"/>
      <c r="CA481" s="40"/>
      <c r="CB481" s="94"/>
      <c r="CC481" s="94"/>
      <c r="CD481" s="94"/>
      <c r="CE481" s="40"/>
      <c r="CF481" s="73"/>
      <c r="CG481" s="41"/>
      <c r="CH481" s="41"/>
      <c r="CI481" s="41"/>
      <c r="CJ481" s="41"/>
      <c r="CK481" s="41"/>
      <c r="CL481" s="68"/>
      <c r="CM481" s="41"/>
      <c r="CN481" s="41"/>
      <c r="CO481" s="39"/>
      <c r="CP481" s="78"/>
      <c r="CV481" s="118">
        <f t="shared" si="165"/>
        <v>1.7272727272727275</v>
      </c>
      <c r="CW481" s="118">
        <f t="shared" si="166"/>
        <v>1.0938259601361207</v>
      </c>
      <c r="DE481" s="125">
        <f t="shared" si="167"/>
        <v>0</v>
      </c>
    </row>
    <row r="482" spans="1:109" s="38" customFormat="1" x14ac:dyDescent="0.25">
      <c r="A482" s="38">
        <v>479</v>
      </c>
      <c r="B482" s="38" t="s">
        <v>532</v>
      </c>
      <c r="E482" s="38" t="s">
        <v>532</v>
      </c>
      <c r="F482" s="120" t="s">
        <v>171</v>
      </c>
      <c r="G482" s="38" t="s">
        <v>181</v>
      </c>
      <c r="H482" s="38">
        <v>300</v>
      </c>
      <c r="I482" s="38">
        <v>300</v>
      </c>
      <c r="J482" s="38">
        <v>300</v>
      </c>
      <c r="K482" s="38">
        <v>6.4600000000000009</v>
      </c>
      <c r="L482" s="38">
        <v>6.4600000000000009</v>
      </c>
      <c r="M482" s="38">
        <v>3.74</v>
      </c>
      <c r="N482" s="38">
        <v>0</v>
      </c>
      <c r="O482" s="38">
        <v>0</v>
      </c>
      <c r="P482" s="111">
        <v>18191.186476376959</v>
      </c>
      <c r="Q482" s="39">
        <f t="shared" si="164"/>
        <v>4</v>
      </c>
      <c r="R482" s="40">
        <f t="shared" si="162"/>
        <v>1</v>
      </c>
      <c r="S482" s="40">
        <f t="shared" si="163"/>
        <v>1</v>
      </c>
      <c r="T482" s="120" t="s">
        <v>208</v>
      </c>
      <c r="V482" s="42"/>
      <c r="AD482" s="42"/>
      <c r="AE482" s="38">
        <v>20</v>
      </c>
      <c r="AF482" s="38">
        <v>460</v>
      </c>
      <c r="AG482" s="110">
        <v>210000</v>
      </c>
      <c r="AH482" s="94"/>
      <c r="AJ482" s="97"/>
      <c r="AL482" s="39"/>
      <c r="AM482" s="38">
        <v>0.2278226296861105</v>
      </c>
      <c r="AP482" s="39"/>
      <c r="AQ482" s="77">
        <v>1.9738835268282688</v>
      </c>
      <c r="AR482" s="94"/>
      <c r="AT482" s="97"/>
      <c r="BB482" s="79"/>
      <c r="BC482" s="94"/>
      <c r="BD482" s="94"/>
      <c r="BE482" s="97"/>
      <c r="BG482" s="40"/>
      <c r="BH482" s="94"/>
      <c r="BI482" s="94"/>
      <c r="BJ482" s="94"/>
      <c r="BK482" s="40"/>
      <c r="BL482" s="73"/>
      <c r="BM482" s="94"/>
      <c r="BO482" s="97"/>
      <c r="BQ482" s="40"/>
      <c r="BR482" s="94"/>
      <c r="BS482" s="94"/>
      <c r="BT482" s="94"/>
      <c r="BU482" s="40"/>
      <c r="BV482" s="82"/>
      <c r="BW482" s="94"/>
      <c r="BX482" s="48"/>
      <c r="BY482" s="97"/>
      <c r="BZ482" s="48"/>
      <c r="CA482" s="40"/>
      <c r="CB482" s="94"/>
      <c r="CC482" s="94"/>
      <c r="CD482" s="94"/>
      <c r="CE482" s="40"/>
      <c r="CF482" s="73"/>
      <c r="CG482" s="41"/>
      <c r="CH482" s="41"/>
      <c r="CI482" s="41"/>
      <c r="CJ482" s="41"/>
      <c r="CK482" s="41"/>
      <c r="CL482" s="68"/>
      <c r="CM482" s="41"/>
      <c r="CN482" s="41"/>
      <c r="CO482" s="39"/>
      <c r="CP482" s="78"/>
      <c r="CV482" s="118">
        <f t="shared" si="165"/>
        <v>1.7272727272727275</v>
      </c>
      <c r="CW482" s="118">
        <f t="shared" si="166"/>
        <v>1.0938259601361207</v>
      </c>
      <c r="DE482" s="125">
        <f t="shared" si="167"/>
        <v>0</v>
      </c>
    </row>
    <row r="483" spans="1:109" s="38" customFormat="1" x14ac:dyDescent="0.25">
      <c r="A483" s="38">
        <v>480</v>
      </c>
      <c r="B483" s="38" t="s">
        <v>533</v>
      </c>
      <c r="E483" s="38" t="s">
        <v>533</v>
      </c>
      <c r="F483" s="120" t="s">
        <v>171</v>
      </c>
      <c r="G483" s="38" t="s">
        <v>181</v>
      </c>
      <c r="H483" s="38">
        <v>300</v>
      </c>
      <c r="I483" s="38">
        <v>300</v>
      </c>
      <c r="J483" s="38">
        <v>300</v>
      </c>
      <c r="K483" s="38">
        <v>6.4600000000000009</v>
      </c>
      <c r="L483" s="38">
        <v>6.4600000000000009</v>
      </c>
      <c r="M483" s="38">
        <v>3.74</v>
      </c>
      <c r="N483" s="38">
        <v>0</v>
      </c>
      <c r="O483" s="38">
        <v>0</v>
      </c>
      <c r="P483" s="111">
        <v>22738.983095471198</v>
      </c>
      <c r="Q483" s="39">
        <f t="shared" si="164"/>
        <v>4</v>
      </c>
      <c r="R483" s="40">
        <f t="shared" si="162"/>
        <v>1</v>
      </c>
      <c r="S483" s="40">
        <f t="shared" si="163"/>
        <v>1</v>
      </c>
      <c r="T483" s="120" t="s">
        <v>208</v>
      </c>
      <c r="V483" s="42"/>
      <c r="AD483" s="42"/>
      <c r="AE483" s="38">
        <v>20</v>
      </c>
      <c r="AF483" s="38">
        <v>460</v>
      </c>
      <c r="AG483" s="110">
        <v>210000</v>
      </c>
      <c r="AH483" s="94"/>
      <c r="AJ483" s="97"/>
      <c r="AL483" s="39"/>
      <c r="AM483" s="38">
        <v>0.14488034863165641</v>
      </c>
      <c r="AP483" s="39"/>
      <c r="AQ483" s="77">
        <v>2.4644423773291781</v>
      </c>
      <c r="AR483" s="94"/>
      <c r="AT483" s="97"/>
      <c r="BB483" s="79"/>
      <c r="BC483" s="94"/>
      <c r="BD483" s="94"/>
      <c r="BE483" s="97"/>
      <c r="BG483" s="40"/>
      <c r="BH483" s="94"/>
      <c r="BI483" s="94"/>
      <c r="BJ483" s="94"/>
      <c r="BK483" s="40"/>
      <c r="BL483" s="73"/>
      <c r="BM483" s="94"/>
      <c r="BO483" s="97"/>
      <c r="BQ483" s="40"/>
      <c r="BR483" s="94"/>
      <c r="BS483" s="94"/>
      <c r="BT483" s="94"/>
      <c r="BU483" s="40"/>
      <c r="BV483" s="82"/>
      <c r="BW483" s="94"/>
      <c r="BX483" s="48"/>
      <c r="BY483" s="97"/>
      <c r="BZ483" s="48"/>
      <c r="CA483" s="40"/>
      <c r="CB483" s="94"/>
      <c r="CC483" s="94"/>
      <c r="CD483" s="94"/>
      <c r="CE483" s="40"/>
      <c r="CF483" s="73"/>
      <c r="CG483" s="41"/>
      <c r="CH483" s="41"/>
      <c r="CI483" s="41"/>
      <c r="CJ483" s="41"/>
      <c r="CK483" s="41"/>
      <c r="CL483" s="68"/>
      <c r="CM483" s="41"/>
      <c r="CN483" s="41"/>
      <c r="CO483" s="39"/>
      <c r="CP483" s="78"/>
      <c r="CV483" s="118">
        <f t="shared" si="165"/>
        <v>1.7272727272727275</v>
      </c>
      <c r="CW483" s="118">
        <f t="shared" si="166"/>
        <v>1.0938259601361207</v>
      </c>
      <c r="DE483" s="125">
        <f t="shared" si="167"/>
        <v>0</v>
      </c>
    </row>
    <row r="484" spans="1:109" s="38" customFormat="1" x14ac:dyDescent="0.25">
      <c r="A484" s="38">
        <v>481</v>
      </c>
      <c r="B484" s="38" t="s">
        <v>534</v>
      </c>
      <c r="E484" s="38" t="s">
        <v>534</v>
      </c>
      <c r="F484" s="120" t="s">
        <v>171</v>
      </c>
      <c r="G484" s="38" t="s">
        <v>181</v>
      </c>
      <c r="H484" s="38">
        <v>180</v>
      </c>
      <c r="I484" s="38">
        <v>180</v>
      </c>
      <c r="J484" s="38">
        <v>400</v>
      </c>
      <c r="K484" s="38">
        <v>13.5</v>
      </c>
      <c r="L484" s="38">
        <v>13.5</v>
      </c>
      <c r="M484" s="38">
        <v>24.7</v>
      </c>
      <c r="N484" s="38">
        <v>0</v>
      </c>
      <c r="O484" s="38">
        <v>0</v>
      </c>
      <c r="P484" s="111">
        <v>3281.4238674358298</v>
      </c>
      <c r="Q484" s="39">
        <f t="shared" si="164"/>
        <v>1</v>
      </c>
      <c r="R484" s="40">
        <f t="shared" si="162"/>
        <v>2.2222222222222223</v>
      </c>
      <c r="S484" s="40">
        <f t="shared" si="163"/>
        <v>1</v>
      </c>
      <c r="T484" s="120" t="s">
        <v>208</v>
      </c>
      <c r="V484" s="42"/>
      <c r="AD484" s="42"/>
      <c r="AE484" s="38">
        <v>20</v>
      </c>
      <c r="AF484" s="111">
        <v>355</v>
      </c>
      <c r="AG484" s="110">
        <v>210000</v>
      </c>
      <c r="AH484" s="94"/>
      <c r="AJ484" s="97"/>
      <c r="AL484" s="39"/>
      <c r="AM484" s="38">
        <v>1.0278495397304894</v>
      </c>
      <c r="AP484" s="39"/>
      <c r="AQ484" s="77">
        <v>0.30446519928076798</v>
      </c>
      <c r="AR484" s="94"/>
      <c r="AT484" s="97"/>
      <c r="BB484" s="79"/>
      <c r="BC484" s="94"/>
      <c r="BD484" s="94"/>
      <c r="BE484" s="97"/>
      <c r="BG484" s="40"/>
      <c r="BH484" s="94"/>
      <c r="BI484" s="94"/>
      <c r="BJ484" s="94"/>
      <c r="BK484" s="40"/>
      <c r="BL484" s="73"/>
      <c r="BM484" s="94"/>
      <c r="BO484" s="97"/>
      <c r="BQ484" s="40"/>
      <c r="BR484" s="94"/>
      <c r="BS484" s="94"/>
      <c r="BT484" s="94"/>
      <c r="BU484" s="40"/>
      <c r="BV484" s="82"/>
      <c r="BW484" s="94"/>
      <c r="BX484" s="48"/>
      <c r="BY484" s="97"/>
      <c r="BZ484" s="48"/>
      <c r="CA484" s="40"/>
      <c r="CB484" s="94"/>
      <c r="CC484" s="94"/>
      <c r="CD484" s="94"/>
      <c r="CE484" s="40"/>
      <c r="CF484" s="73"/>
      <c r="CG484" s="41"/>
      <c r="CH484" s="41"/>
      <c r="CI484" s="41"/>
      <c r="CJ484" s="41"/>
      <c r="CK484" s="41"/>
      <c r="CL484" s="68"/>
      <c r="CM484" s="41"/>
      <c r="CN484" s="41"/>
      <c r="CO484" s="39"/>
      <c r="CP484" s="78"/>
      <c r="CV484" s="118">
        <f t="shared" si="165"/>
        <v>1.214574898785425</v>
      </c>
      <c r="CW484" s="118">
        <f t="shared" si="166"/>
        <v>8.0693012506351525E-2</v>
      </c>
      <c r="DE484" s="125">
        <f t="shared" si="167"/>
        <v>0</v>
      </c>
    </row>
    <row r="485" spans="1:109" s="38" customFormat="1" x14ac:dyDescent="0.25">
      <c r="A485" s="38">
        <v>482</v>
      </c>
      <c r="B485" s="38" t="s">
        <v>535</v>
      </c>
      <c r="E485" s="38" t="s">
        <v>535</v>
      </c>
      <c r="F485" s="120" t="s">
        <v>171</v>
      </c>
      <c r="G485" s="38" t="s">
        <v>181</v>
      </c>
      <c r="H485" s="38">
        <v>180</v>
      </c>
      <c r="I485" s="38">
        <v>180</v>
      </c>
      <c r="J485" s="38">
        <v>400</v>
      </c>
      <c r="K485" s="38">
        <v>13.5</v>
      </c>
      <c r="L485" s="38">
        <v>13.5</v>
      </c>
      <c r="M485" s="38">
        <v>24.7</v>
      </c>
      <c r="N485" s="38">
        <v>0</v>
      </c>
      <c r="O485" s="38">
        <v>0</v>
      </c>
      <c r="P485" s="111">
        <v>5469.0397790597162</v>
      </c>
      <c r="Q485" s="39">
        <f t="shared" si="164"/>
        <v>1</v>
      </c>
      <c r="R485" s="40">
        <f t="shared" si="162"/>
        <v>2.2222222222222223</v>
      </c>
      <c r="S485" s="40">
        <f t="shared" si="163"/>
        <v>1</v>
      </c>
      <c r="T485" s="120" t="s">
        <v>208</v>
      </c>
      <c r="V485" s="42"/>
      <c r="AD485" s="42"/>
      <c r="AE485" s="38">
        <v>20</v>
      </c>
      <c r="AF485" s="111">
        <v>355</v>
      </c>
      <c r="AG485" s="110">
        <v>210000</v>
      </c>
      <c r="AH485" s="94"/>
      <c r="AJ485" s="97"/>
      <c r="AL485" s="39"/>
      <c r="AM485" s="38">
        <v>0.95349032107375142</v>
      </c>
      <c r="AP485" s="39"/>
      <c r="AQ485" s="77">
        <v>0.49811425725600589</v>
      </c>
      <c r="AR485" s="94"/>
      <c r="AT485" s="97"/>
      <c r="BB485" s="79"/>
      <c r="BC485" s="94"/>
      <c r="BD485" s="94"/>
      <c r="BE485" s="97"/>
      <c r="BG485" s="40"/>
      <c r="BH485" s="94"/>
      <c r="BI485" s="94"/>
      <c r="BJ485" s="94"/>
      <c r="BK485" s="40"/>
      <c r="BL485" s="73"/>
      <c r="BM485" s="94"/>
      <c r="BO485" s="97"/>
      <c r="BQ485" s="40"/>
      <c r="BR485" s="94"/>
      <c r="BS485" s="94"/>
      <c r="BT485" s="94"/>
      <c r="BU485" s="40"/>
      <c r="BV485" s="82"/>
      <c r="BW485" s="94"/>
      <c r="BX485" s="48"/>
      <c r="BY485" s="97"/>
      <c r="BZ485" s="48"/>
      <c r="CA485" s="40"/>
      <c r="CB485" s="94"/>
      <c r="CC485" s="94"/>
      <c r="CD485" s="94"/>
      <c r="CE485" s="40"/>
      <c r="CF485" s="73"/>
      <c r="CG485" s="41"/>
      <c r="CH485" s="41"/>
      <c r="CI485" s="41"/>
      <c r="CJ485" s="41"/>
      <c r="CK485" s="41"/>
      <c r="CL485" s="68"/>
      <c r="CM485" s="41"/>
      <c r="CN485" s="41"/>
      <c r="CO485" s="39"/>
      <c r="CP485" s="78"/>
      <c r="CV485" s="118">
        <f t="shared" si="165"/>
        <v>1.214574898785425</v>
      </c>
      <c r="CW485" s="118">
        <f t="shared" si="166"/>
        <v>8.0693012506351525E-2</v>
      </c>
      <c r="DE485" s="125">
        <f t="shared" si="167"/>
        <v>0</v>
      </c>
    </row>
    <row r="486" spans="1:109" s="38" customFormat="1" x14ac:dyDescent="0.25">
      <c r="A486" s="38">
        <v>483</v>
      </c>
      <c r="B486" s="38" t="s">
        <v>536</v>
      </c>
      <c r="E486" s="38" t="s">
        <v>536</v>
      </c>
      <c r="F486" s="120" t="s">
        <v>171</v>
      </c>
      <c r="G486" s="38" t="s">
        <v>181</v>
      </c>
      <c r="H486" s="38">
        <v>180</v>
      </c>
      <c r="I486" s="38">
        <v>180</v>
      </c>
      <c r="J486" s="38">
        <v>400</v>
      </c>
      <c r="K486" s="38">
        <v>13.5</v>
      </c>
      <c r="L486" s="38">
        <v>13.5</v>
      </c>
      <c r="M486" s="38">
        <v>24.7</v>
      </c>
      <c r="N486" s="38">
        <v>0</v>
      </c>
      <c r="O486" s="38">
        <v>0</v>
      </c>
      <c r="P486" s="111">
        <v>8203.5596685895744</v>
      </c>
      <c r="Q486" s="39">
        <f t="shared" si="164"/>
        <v>1</v>
      </c>
      <c r="R486" s="40">
        <f t="shared" si="162"/>
        <v>2.2222222222222223</v>
      </c>
      <c r="S486" s="40">
        <f t="shared" si="163"/>
        <v>1</v>
      </c>
      <c r="T486" s="120" t="s">
        <v>208</v>
      </c>
      <c r="V486" s="42"/>
      <c r="AD486" s="42"/>
      <c r="AE486" s="38">
        <v>20</v>
      </c>
      <c r="AF486" s="111">
        <v>355</v>
      </c>
      <c r="AG486" s="110">
        <v>210000</v>
      </c>
      <c r="AH486" s="94"/>
      <c r="AJ486" s="97"/>
      <c r="AL486" s="39"/>
      <c r="AM486" s="38">
        <v>0.76564567703417596</v>
      </c>
      <c r="AP486" s="39"/>
      <c r="AQ486" s="77">
        <v>0.74472422761121626</v>
      </c>
      <c r="AR486" s="94"/>
      <c r="AT486" s="97"/>
      <c r="BB486" s="79"/>
      <c r="BC486" s="94"/>
      <c r="BD486" s="94"/>
      <c r="BE486" s="97"/>
      <c r="BG486" s="40"/>
      <c r="BH486" s="94"/>
      <c r="BI486" s="94"/>
      <c r="BJ486" s="94"/>
      <c r="BK486" s="40"/>
      <c r="BL486" s="73"/>
      <c r="BM486" s="94"/>
      <c r="BO486" s="97"/>
      <c r="BQ486" s="40"/>
      <c r="BR486" s="94"/>
      <c r="BS486" s="94"/>
      <c r="BT486" s="94"/>
      <c r="BU486" s="40"/>
      <c r="BV486" s="82"/>
      <c r="BW486" s="94"/>
      <c r="BX486" s="48"/>
      <c r="BY486" s="97"/>
      <c r="BZ486" s="48"/>
      <c r="CA486" s="40"/>
      <c r="CB486" s="94"/>
      <c r="CC486" s="94"/>
      <c r="CD486" s="94"/>
      <c r="CE486" s="40"/>
      <c r="CF486" s="73"/>
      <c r="CG486" s="41"/>
      <c r="CH486" s="41"/>
      <c r="CI486" s="41"/>
      <c r="CJ486" s="41"/>
      <c r="CK486" s="41"/>
      <c r="CL486" s="68"/>
      <c r="CM486" s="41"/>
      <c r="CN486" s="41"/>
      <c r="CO486" s="39"/>
      <c r="CP486" s="78"/>
      <c r="CV486" s="118">
        <f t="shared" si="165"/>
        <v>1.214574898785425</v>
      </c>
      <c r="CW486" s="118">
        <f t="shared" si="166"/>
        <v>8.0693012506351525E-2</v>
      </c>
      <c r="DE486" s="125">
        <f t="shared" si="167"/>
        <v>0</v>
      </c>
    </row>
    <row r="487" spans="1:109" s="38" customFormat="1" x14ac:dyDescent="0.25">
      <c r="A487" s="38">
        <v>484</v>
      </c>
      <c r="B487" s="38" t="s">
        <v>537</v>
      </c>
      <c r="E487" s="38" t="s">
        <v>537</v>
      </c>
      <c r="F487" s="120" t="s">
        <v>171</v>
      </c>
      <c r="G487" s="38" t="s">
        <v>181</v>
      </c>
      <c r="H487" s="38">
        <v>180</v>
      </c>
      <c r="I487" s="38">
        <v>180</v>
      </c>
      <c r="J487" s="38">
        <v>400</v>
      </c>
      <c r="K487" s="38">
        <v>13.5</v>
      </c>
      <c r="L487" s="38">
        <v>13.5</v>
      </c>
      <c r="M487" s="38">
        <v>24.7</v>
      </c>
      <c r="N487" s="38">
        <v>0</v>
      </c>
      <c r="O487" s="38">
        <v>0</v>
      </c>
      <c r="P487" s="111">
        <v>10938.079558119432</v>
      </c>
      <c r="Q487" s="39">
        <f t="shared" si="164"/>
        <v>1</v>
      </c>
      <c r="R487" s="40">
        <f t="shared" si="162"/>
        <v>2.2222222222222223</v>
      </c>
      <c r="S487" s="40">
        <f t="shared" si="163"/>
        <v>1</v>
      </c>
      <c r="T487" s="120" t="s">
        <v>208</v>
      </c>
      <c r="V487" s="42"/>
      <c r="AE487" s="38">
        <v>20</v>
      </c>
      <c r="AF487" s="111">
        <v>355</v>
      </c>
      <c r="AG487" s="110">
        <v>210000</v>
      </c>
      <c r="AH487" s="94"/>
      <c r="AJ487" s="97"/>
      <c r="AL487" s="39"/>
      <c r="AM487" s="38">
        <v>0.63197316835115258</v>
      </c>
      <c r="AP487" s="39"/>
      <c r="AQ487" s="77">
        <v>0.99090324557390197</v>
      </c>
      <c r="AR487" s="94"/>
      <c r="AT487" s="97"/>
      <c r="BB487" s="79"/>
      <c r="BC487" s="94"/>
      <c r="BD487" s="94"/>
      <c r="BE487" s="97"/>
      <c r="BG487" s="40"/>
      <c r="BH487" s="94"/>
      <c r="BI487" s="94"/>
      <c r="BJ487" s="94"/>
      <c r="BK487" s="40"/>
      <c r="BL487" s="73"/>
      <c r="BM487" s="94"/>
      <c r="BO487" s="97"/>
      <c r="BQ487" s="40"/>
      <c r="BR487" s="94"/>
      <c r="BS487" s="94"/>
      <c r="BT487" s="94"/>
      <c r="BU487" s="40"/>
      <c r="BV487" s="82"/>
      <c r="BW487" s="94"/>
      <c r="BX487" s="48"/>
      <c r="BY487" s="97"/>
      <c r="BZ487" s="48"/>
      <c r="CA487" s="40"/>
      <c r="CB487" s="94"/>
      <c r="CC487" s="94"/>
      <c r="CD487" s="94"/>
      <c r="CE487" s="40"/>
      <c r="CF487" s="73"/>
      <c r="CG487" s="41"/>
      <c r="CH487" s="41"/>
      <c r="CI487" s="41"/>
      <c r="CJ487" s="41"/>
      <c r="CK487" s="41"/>
      <c r="CL487" s="68"/>
      <c r="CM487" s="41"/>
      <c r="CN487" s="41"/>
      <c r="CO487" s="39"/>
      <c r="CP487" s="78"/>
      <c r="CV487" s="118">
        <f t="shared" si="165"/>
        <v>1.214574898785425</v>
      </c>
      <c r="CW487" s="118">
        <f t="shared" si="166"/>
        <v>8.0693012506351525E-2</v>
      </c>
      <c r="DE487" s="125">
        <f t="shared" si="167"/>
        <v>0</v>
      </c>
    </row>
    <row r="488" spans="1:109" s="38" customFormat="1" x14ac:dyDescent="0.25">
      <c r="A488" s="38">
        <v>485</v>
      </c>
      <c r="B488" s="38" t="s">
        <v>538</v>
      </c>
      <c r="E488" s="38" t="s">
        <v>538</v>
      </c>
      <c r="F488" s="120" t="s">
        <v>171</v>
      </c>
      <c r="G488" s="38" t="s">
        <v>181</v>
      </c>
      <c r="H488" s="38">
        <v>180</v>
      </c>
      <c r="I488" s="38">
        <v>180</v>
      </c>
      <c r="J488" s="38">
        <v>400</v>
      </c>
      <c r="K488" s="38">
        <v>13.5</v>
      </c>
      <c r="L488" s="38">
        <v>13.5</v>
      </c>
      <c r="M488" s="38">
        <v>24.7</v>
      </c>
      <c r="N488" s="38">
        <v>0</v>
      </c>
      <c r="O488" s="38">
        <v>0</v>
      </c>
      <c r="P488" s="111">
        <v>14547.645812298848</v>
      </c>
      <c r="Q488" s="39">
        <f t="shared" si="164"/>
        <v>1</v>
      </c>
      <c r="R488" s="40">
        <f t="shared" si="162"/>
        <v>2.2222222222222223</v>
      </c>
      <c r="S488" s="40">
        <f t="shared" si="163"/>
        <v>1</v>
      </c>
      <c r="T488" s="120" t="s">
        <v>208</v>
      </c>
      <c r="V488" s="42"/>
      <c r="AE488" s="38">
        <v>20</v>
      </c>
      <c r="AF488" s="111">
        <v>355</v>
      </c>
      <c r="AG488" s="110">
        <v>210000</v>
      </c>
      <c r="AH488" s="94"/>
      <c r="AJ488" s="97"/>
      <c r="AL488" s="39"/>
      <c r="AM488" s="38">
        <v>0.46369295258593263</v>
      </c>
      <c r="AP488" s="39"/>
      <c r="AQ488" s="77">
        <v>1.3163696035292809</v>
      </c>
      <c r="AR488" s="94"/>
      <c r="AT488" s="97"/>
      <c r="BB488" s="79"/>
      <c r="BC488" s="94"/>
      <c r="BD488" s="94"/>
      <c r="BE488" s="97"/>
      <c r="BG488" s="40"/>
      <c r="BH488" s="94"/>
      <c r="BI488" s="94"/>
      <c r="BJ488" s="94"/>
      <c r="BK488" s="40"/>
      <c r="BL488" s="73"/>
      <c r="BM488" s="94"/>
      <c r="BO488" s="97"/>
      <c r="BQ488" s="40"/>
      <c r="BR488" s="94"/>
      <c r="BS488" s="94"/>
      <c r="BT488" s="94"/>
      <c r="BU488" s="40"/>
      <c r="BV488" s="82"/>
      <c r="BW488" s="94"/>
      <c r="BX488" s="48"/>
      <c r="BY488" s="97"/>
      <c r="BZ488" s="48"/>
      <c r="CA488" s="40"/>
      <c r="CB488" s="94"/>
      <c r="CC488" s="94"/>
      <c r="CD488" s="94"/>
      <c r="CE488" s="40"/>
      <c r="CF488" s="73"/>
      <c r="CG488" s="41"/>
      <c r="CH488" s="41"/>
      <c r="CI488" s="41"/>
      <c r="CJ488" s="41"/>
      <c r="CK488" s="41"/>
      <c r="CL488" s="68"/>
      <c r="CM488" s="41"/>
      <c r="CN488" s="41"/>
      <c r="CO488" s="39"/>
      <c r="CP488" s="78"/>
      <c r="CV488" s="118">
        <f t="shared" si="165"/>
        <v>1.214574898785425</v>
      </c>
      <c r="CW488" s="118">
        <f t="shared" si="166"/>
        <v>8.0693012506351525E-2</v>
      </c>
      <c r="DE488" s="125">
        <f t="shared" si="167"/>
        <v>0</v>
      </c>
    </row>
    <row r="489" spans="1:109" s="38" customFormat="1" x14ac:dyDescent="0.25">
      <c r="A489" s="38">
        <v>486</v>
      </c>
      <c r="B489" s="38" t="s">
        <v>539</v>
      </c>
      <c r="E489" s="38" t="s">
        <v>539</v>
      </c>
      <c r="F489" s="120" t="s">
        <v>171</v>
      </c>
      <c r="G489" s="38" t="s">
        <v>181</v>
      </c>
      <c r="H489" s="38">
        <v>180</v>
      </c>
      <c r="I489" s="38">
        <v>180</v>
      </c>
      <c r="J489" s="38">
        <v>400</v>
      </c>
      <c r="K489" s="38">
        <v>13.5</v>
      </c>
      <c r="L489" s="38">
        <v>13.5</v>
      </c>
      <c r="M489" s="38">
        <v>24.7</v>
      </c>
      <c r="N489" s="38">
        <v>0</v>
      </c>
      <c r="O489" s="38">
        <v>0</v>
      </c>
      <c r="P489" s="111">
        <v>18266.592862059453</v>
      </c>
      <c r="Q489" s="39">
        <f t="shared" si="164"/>
        <v>1</v>
      </c>
      <c r="R489" s="40">
        <f t="shared" si="162"/>
        <v>2.2222222222222223</v>
      </c>
      <c r="S489" s="40">
        <f t="shared" si="163"/>
        <v>1</v>
      </c>
      <c r="T489" s="120" t="s">
        <v>208</v>
      </c>
      <c r="V489" s="42"/>
      <c r="AE489" s="38">
        <v>20</v>
      </c>
      <c r="AF489" s="111">
        <v>355</v>
      </c>
      <c r="AG489" s="110">
        <v>210000</v>
      </c>
      <c r="AH489" s="94"/>
      <c r="AJ489" s="97"/>
      <c r="AL489" s="39"/>
      <c r="AM489" s="38">
        <v>0.31388784818849391</v>
      </c>
      <c r="AP489" s="39"/>
      <c r="AQ489" s="77">
        <v>1.6519603835858643</v>
      </c>
      <c r="AR489" s="94"/>
      <c r="AT489" s="97"/>
      <c r="BB489" s="79"/>
      <c r="BC489" s="94"/>
      <c r="BD489" s="94"/>
      <c r="BE489" s="97"/>
      <c r="BG489" s="40"/>
      <c r="BH489" s="94"/>
      <c r="BI489" s="94"/>
      <c r="BJ489" s="94"/>
      <c r="BK489" s="40"/>
      <c r="BL489" s="73"/>
      <c r="BM489" s="94"/>
      <c r="BO489" s="97"/>
      <c r="BQ489" s="40"/>
      <c r="BR489" s="94"/>
      <c r="BS489" s="94"/>
      <c r="BT489" s="94"/>
      <c r="BU489" s="40"/>
      <c r="BV489" s="82"/>
      <c r="BW489" s="94"/>
      <c r="BX489" s="48"/>
      <c r="BY489" s="97"/>
      <c r="BZ489" s="48"/>
      <c r="CA489" s="40"/>
      <c r="CB489" s="94"/>
      <c r="CC489" s="94"/>
      <c r="CD489" s="94"/>
      <c r="CE489" s="40"/>
      <c r="CF489" s="73"/>
      <c r="CG489" s="41"/>
      <c r="CH489" s="41"/>
      <c r="CI489" s="41"/>
      <c r="CJ489" s="41"/>
      <c r="CK489" s="41"/>
      <c r="CL489" s="68"/>
      <c r="CM489" s="41"/>
      <c r="CN489" s="41"/>
      <c r="CO489" s="39"/>
      <c r="CP489" s="78"/>
      <c r="CV489" s="118">
        <f t="shared" si="165"/>
        <v>1.214574898785425</v>
      </c>
      <c r="CW489" s="118">
        <f t="shared" si="166"/>
        <v>8.0693012506351525E-2</v>
      </c>
      <c r="DE489" s="125">
        <f t="shared" si="167"/>
        <v>0</v>
      </c>
    </row>
    <row r="490" spans="1:109" s="38" customFormat="1" x14ac:dyDescent="0.25">
      <c r="A490" s="38">
        <v>487</v>
      </c>
      <c r="B490" s="38" t="s">
        <v>540</v>
      </c>
      <c r="E490" s="38" t="s">
        <v>540</v>
      </c>
      <c r="F490" s="120" t="s">
        <v>171</v>
      </c>
      <c r="G490" s="38" t="s">
        <v>181</v>
      </c>
      <c r="H490" s="38">
        <v>180</v>
      </c>
      <c r="I490" s="38">
        <v>180</v>
      </c>
      <c r="J490" s="38">
        <v>400</v>
      </c>
      <c r="K490" s="38">
        <v>13.5</v>
      </c>
      <c r="L490" s="38">
        <v>13.5</v>
      </c>
      <c r="M490" s="38">
        <v>24.7</v>
      </c>
      <c r="N490" s="38">
        <v>0</v>
      </c>
      <c r="O490" s="38">
        <v>0</v>
      </c>
      <c r="P490" s="111">
        <v>21876.159116238865</v>
      </c>
      <c r="Q490" s="39">
        <f t="shared" si="164"/>
        <v>1</v>
      </c>
      <c r="R490" s="40">
        <f t="shared" si="162"/>
        <v>2.2222222222222223</v>
      </c>
      <c r="S490" s="40">
        <f t="shared" si="163"/>
        <v>1</v>
      </c>
      <c r="T490" s="120" t="s">
        <v>208</v>
      </c>
      <c r="V490" s="42"/>
      <c r="AD490" s="42"/>
      <c r="AE490" s="38">
        <v>20</v>
      </c>
      <c r="AF490" s="111">
        <v>355</v>
      </c>
      <c r="AG490" s="110">
        <v>210000</v>
      </c>
      <c r="AH490" s="94"/>
      <c r="AJ490" s="97"/>
      <c r="AL490" s="39"/>
      <c r="AM490" s="38">
        <v>0.21450469997867838</v>
      </c>
      <c r="AP490" s="39"/>
      <c r="AQ490" s="77">
        <v>1.977812531026079</v>
      </c>
      <c r="AR490" s="94"/>
      <c r="AT490" s="97"/>
      <c r="BB490" s="79"/>
      <c r="BC490" s="94"/>
      <c r="BD490" s="94"/>
      <c r="BE490" s="97"/>
      <c r="BG490" s="40"/>
      <c r="BH490" s="94"/>
      <c r="BI490" s="94"/>
      <c r="BJ490" s="94"/>
      <c r="BK490" s="40"/>
      <c r="BL490" s="73"/>
      <c r="BM490" s="94"/>
      <c r="BO490" s="97"/>
      <c r="BQ490" s="40"/>
      <c r="BR490" s="94"/>
      <c r="BS490" s="94"/>
      <c r="BT490" s="94"/>
      <c r="BU490" s="40"/>
      <c r="BV490" s="82"/>
      <c r="BW490" s="94"/>
      <c r="BX490" s="48"/>
      <c r="BY490" s="97"/>
      <c r="BZ490" s="48"/>
      <c r="CA490" s="40"/>
      <c r="CB490" s="94"/>
      <c r="CC490" s="94"/>
      <c r="CD490" s="94"/>
      <c r="CE490" s="40"/>
      <c r="CF490" s="73"/>
      <c r="CG490" s="41"/>
      <c r="CH490" s="41"/>
      <c r="CI490" s="41"/>
      <c r="CJ490" s="41"/>
      <c r="CK490" s="41"/>
      <c r="CL490" s="68"/>
      <c r="CM490" s="41"/>
      <c r="CN490" s="41"/>
      <c r="CO490" s="39"/>
      <c r="CP490" s="78"/>
      <c r="CV490" s="118">
        <f t="shared" si="165"/>
        <v>1.214574898785425</v>
      </c>
      <c r="CW490" s="118">
        <f t="shared" si="166"/>
        <v>8.0693012506351525E-2</v>
      </c>
      <c r="DE490" s="125">
        <f t="shared" si="167"/>
        <v>0</v>
      </c>
    </row>
    <row r="491" spans="1:109" s="38" customFormat="1" x14ac:dyDescent="0.25">
      <c r="A491" s="38">
        <v>488</v>
      </c>
      <c r="B491" s="38" t="s">
        <v>541</v>
      </c>
      <c r="E491" s="38" t="s">
        <v>541</v>
      </c>
      <c r="F491" s="120" t="s">
        <v>171</v>
      </c>
      <c r="G491" s="38" t="s">
        <v>181</v>
      </c>
      <c r="H491" s="38">
        <v>180</v>
      </c>
      <c r="I491" s="38">
        <v>180</v>
      </c>
      <c r="J491" s="38">
        <v>400</v>
      </c>
      <c r="K491" s="38">
        <v>13.5</v>
      </c>
      <c r="L491" s="38">
        <v>13.5</v>
      </c>
      <c r="M491" s="38">
        <v>24.7</v>
      </c>
      <c r="N491" s="38">
        <v>0</v>
      </c>
      <c r="O491" s="38">
        <v>0</v>
      </c>
      <c r="P491" s="111">
        <v>27345.198895298585</v>
      </c>
      <c r="Q491" s="39">
        <f t="shared" si="164"/>
        <v>1</v>
      </c>
      <c r="R491" s="40">
        <f t="shared" si="162"/>
        <v>2.2222222222222223</v>
      </c>
      <c r="S491" s="40">
        <f t="shared" si="163"/>
        <v>1</v>
      </c>
      <c r="T491" s="120" t="s">
        <v>208</v>
      </c>
      <c r="V491" s="42"/>
      <c r="AD491" s="42"/>
      <c r="AE491" s="38">
        <v>20</v>
      </c>
      <c r="AF491" s="111">
        <v>355</v>
      </c>
      <c r="AG491" s="110">
        <v>210000</v>
      </c>
      <c r="AH491" s="94"/>
      <c r="AJ491" s="97"/>
      <c r="AL491" s="39"/>
      <c r="AM491" s="38">
        <v>0.13478710492539284</v>
      </c>
      <c r="AP491" s="39"/>
      <c r="AQ491" s="77">
        <v>2.4716781088229802</v>
      </c>
      <c r="AR491" s="94"/>
      <c r="AT491" s="97"/>
      <c r="BB491" s="79"/>
      <c r="BC491" s="94"/>
      <c r="BD491" s="94"/>
      <c r="BE491" s="97"/>
      <c r="BG491" s="40"/>
      <c r="BH491" s="94"/>
      <c r="BI491" s="94"/>
      <c r="BJ491" s="94"/>
      <c r="BK491" s="40"/>
      <c r="BL491" s="73"/>
      <c r="BM491" s="94"/>
      <c r="BO491" s="97"/>
      <c r="BQ491" s="40"/>
      <c r="BR491" s="94"/>
      <c r="BS491" s="94"/>
      <c r="BT491" s="94"/>
      <c r="BU491" s="40"/>
      <c r="BV491" s="82"/>
      <c r="BW491" s="94"/>
      <c r="BX491" s="48"/>
      <c r="BY491" s="97"/>
      <c r="BZ491" s="48"/>
      <c r="CA491" s="40"/>
      <c r="CB491" s="94"/>
      <c r="CC491" s="94"/>
      <c r="CD491" s="94"/>
      <c r="CE491" s="40"/>
      <c r="CF491" s="73"/>
      <c r="CG491" s="41"/>
      <c r="CH491" s="41"/>
      <c r="CI491" s="41"/>
      <c r="CJ491" s="41"/>
      <c r="CK491" s="41"/>
      <c r="CL491" s="68"/>
      <c r="CM491" s="41"/>
      <c r="CN491" s="41"/>
      <c r="CO491" s="39"/>
      <c r="CP491" s="78"/>
      <c r="CV491" s="118">
        <f t="shared" si="165"/>
        <v>1.214574898785425</v>
      </c>
      <c r="CW491" s="118">
        <f t="shared" si="166"/>
        <v>8.0693012506351525E-2</v>
      </c>
      <c r="DE491" s="125">
        <f t="shared" si="167"/>
        <v>0</v>
      </c>
    </row>
    <row r="492" spans="1:109" s="38" customFormat="1" x14ac:dyDescent="0.25">
      <c r="A492" s="38">
        <v>489</v>
      </c>
      <c r="B492" s="38" t="s">
        <v>542</v>
      </c>
      <c r="E492" s="38" t="s">
        <v>542</v>
      </c>
      <c r="F492" s="120" t="s">
        <v>171</v>
      </c>
      <c r="G492" s="38" t="s">
        <v>181</v>
      </c>
      <c r="H492" s="38">
        <v>180</v>
      </c>
      <c r="I492" s="38">
        <v>180</v>
      </c>
      <c r="J492" s="38">
        <v>400</v>
      </c>
      <c r="K492" s="38">
        <v>13.5</v>
      </c>
      <c r="L492" s="38">
        <v>13.5</v>
      </c>
      <c r="M492" s="38">
        <v>16</v>
      </c>
      <c r="N492" s="38">
        <v>0</v>
      </c>
      <c r="O492" s="38">
        <v>0</v>
      </c>
      <c r="P492" s="111">
        <v>3488.4093097370087</v>
      </c>
      <c r="Q492" s="39">
        <f t="shared" si="164"/>
        <v>1</v>
      </c>
      <c r="R492" s="40">
        <f t="shared" si="162"/>
        <v>2.2222222222222223</v>
      </c>
      <c r="S492" s="40">
        <f t="shared" si="163"/>
        <v>1</v>
      </c>
      <c r="T492" s="120" t="s">
        <v>208</v>
      </c>
      <c r="V492" s="42"/>
      <c r="AD492" s="42"/>
      <c r="AE492" s="38">
        <v>20</v>
      </c>
      <c r="AF492" s="111">
        <v>355</v>
      </c>
      <c r="AG492" s="110">
        <v>210000</v>
      </c>
      <c r="AH492" s="94"/>
      <c r="AJ492" s="97"/>
      <c r="AL492" s="39"/>
      <c r="AM492" s="38">
        <v>1.0349399542058766</v>
      </c>
      <c r="AP492" s="39"/>
      <c r="AQ492" s="77">
        <v>0.30704525084377782</v>
      </c>
      <c r="AR492" s="94"/>
      <c r="AT492" s="97"/>
      <c r="BB492" s="79"/>
      <c r="BC492" s="94"/>
      <c r="BD492" s="94"/>
      <c r="BE492" s="97"/>
      <c r="BG492" s="40"/>
      <c r="BH492" s="94"/>
      <c r="BI492" s="94"/>
      <c r="BJ492" s="94"/>
      <c r="BK492" s="40"/>
      <c r="BL492" s="73"/>
      <c r="BM492" s="94"/>
      <c r="BO492" s="97"/>
      <c r="BQ492" s="40"/>
      <c r="BR492" s="94"/>
      <c r="BS492" s="94"/>
      <c r="BT492" s="94"/>
      <c r="BU492" s="40"/>
      <c r="BV492" s="82"/>
      <c r="BW492" s="94"/>
      <c r="BX492" s="48"/>
      <c r="BY492" s="97"/>
      <c r="BZ492" s="48"/>
      <c r="CA492" s="40"/>
      <c r="CB492" s="94"/>
      <c r="CC492" s="94"/>
      <c r="CD492" s="94"/>
      <c r="CE492" s="40"/>
      <c r="CF492" s="73"/>
      <c r="CG492" s="41"/>
      <c r="CH492" s="41"/>
      <c r="CI492" s="41"/>
      <c r="CJ492" s="41"/>
      <c r="CK492" s="41"/>
      <c r="CL492" s="68"/>
      <c r="CM492" s="41"/>
      <c r="CN492" s="41"/>
      <c r="CO492" s="39"/>
      <c r="CP492" s="78"/>
      <c r="CV492" s="118">
        <f t="shared" si="165"/>
        <v>1.875</v>
      </c>
      <c r="CW492" s="118">
        <f t="shared" si="166"/>
        <v>0.16171874999999999</v>
      </c>
      <c r="DE492" s="125">
        <f t="shared" si="167"/>
        <v>0</v>
      </c>
    </row>
    <row r="493" spans="1:109" s="38" customFormat="1" x14ac:dyDescent="0.25">
      <c r="A493" s="38">
        <v>490</v>
      </c>
      <c r="B493" s="38" t="s">
        <v>543</v>
      </c>
      <c r="E493" s="38" t="s">
        <v>543</v>
      </c>
      <c r="F493" s="120" t="s">
        <v>171</v>
      </c>
      <c r="G493" s="38" t="s">
        <v>181</v>
      </c>
      <c r="H493" s="38">
        <v>180</v>
      </c>
      <c r="I493" s="38">
        <v>180</v>
      </c>
      <c r="J493" s="38">
        <v>400</v>
      </c>
      <c r="K493" s="38">
        <v>13.5</v>
      </c>
      <c r="L493" s="38">
        <v>13.5</v>
      </c>
      <c r="M493" s="38">
        <v>16</v>
      </c>
      <c r="N493" s="38">
        <v>0</v>
      </c>
      <c r="O493" s="38">
        <v>0</v>
      </c>
      <c r="P493" s="111">
        <v>5814.0155162283472</v>
      </c>
      <c r="Q493" s="39">
        <f t="shared" si="164"/>
        <v>1</v>
      </c>
      <c r="R493" s="40">
        <f t="shared" si="162"/>
        <v>2.2222222222222223</v>
      </c>
      <c r="S493" s="40">
        <f t="shared" si="163"/>
        <v>1</v>
      </c>
      <c r="T493" s="120" t="s">
        <v>208</v>
      </c>
      <c r="V493" s="42"/>
      <c r="AD493" s="42"/>
      <c r="AE493" s="38">
        <v>20</v>
      </c>
      <c r="AF493" s="111">
        <v>355</v>
      </c>
      <c r="AG493" s="110">
        <v>210000</v>
      </c>
      <c r="AH493" s="94"/>
      <c r="AJ493" s="97"/>
      <c r="AL493" s="39"/>
      <c r="AM493" s="38">
        <v>0.93943244401445813</v>
      </c>
      <c r="AP493" s="39"/>
      <c r="AQ493" s="77">
        <v>0.50044074130654048</v>
      </c>
      <c r="AR493" s="94"/>
      <c r="AT493" s="97"/>
      <c r="BB493" s="79"/>
      <c r="BC493" s="94"/>
      <c r="BD493" s="94"/>
      <c r="BE493" s="97"/>
      <c r="BG493" s="40"/>
      <c r="BH493" s="94"/>
      <c r="BI493" s="94"/>
      <c r="BJ493" s="94"/>
      <c r="BK493" s="40"/>
      <c r="BL493" s="73"/>
      <c r="BM493" s="94"/>
      <c r="BO493" s="97"/>
      <c r="BQ493" s="40"/>
      <c r="BR493" s="94"/>
      <c r="BS493" s="94"/>
      <c r="BT493" s="94"/>
      <c r="BU493" s="40"/>
      <c r="BV493" s="82"/>
      <c r="BW493" s="94"/>
      <c r="BX493" s="48"/>
      <c r="BY493" s="97"/>
      <c r="BZ493" s="48"/>
      <c r="CA493" s="40"/>
      <c r="CB493" s="94"/>
      <c r="CC493" s="94"/>
      <c r="CD493" s="94"/>
      <c r="CE493" s="40"/>
      <c r="CF493" s="73"/>
      <c r="CG493" s="41"/>
      <c r="CH493" s="41"/>
      <c r="CI493" s="41"/>
      <c r="CJ493" s="41"/>
      <c r="CK493" s="41"/>
      <c r="CL493" s="68"/>
      <c r="CM493" s="41"/>
      <c r="CN493" s="41"/>
      <c r="CO493" s="39"/>
      <c r="CP493" s="78"/>
      <c r="CV493" s="118">
        <f t="shared" si="165"/>
        <v>1.875</v>
      </c>
      <c r="CW493" s="118">
        <f t="shared" si="166"/>
        <v>0.16171874999999999</v>
      </c>
      <c r="DE493" s="125">
        <f t="shared" si="167"/>
        <v>0</v>
      </c>
    </row>
    <row r="494" spans="1:109" s="38" customFormat="1" x14ac:dyDescent="0.25">
      <c r="A494" s="38">
        <v>491</v>
      </c>
      <c r="B494" s="38" t="s">
        <v>544</v>
      </c>
      <c r="E494" s="38" t="s">
        <v>544</v>
      </c>
      <c r="F494" s="120" t="s">
        <v>171</v>
      </c>
      <c r="G494" s="38" t="s">
        <v>181</v>
      </c>
      <c r="H494" s="38">
        <v>180</v>
      </c>
      <c r="I494" s="38">
        <v>180</v>
      </c>
      <c r="J494" s="38">
        <v>400</v>
      </c>
      <c r="K494" s="38">
        <v>13.5</v>
      </c>
      <c r="L494" s="38">
        <v>13.5</v>
      </c>
      <c r="M494" s="38">
        <v>16</v>
      </c>
      <c r="N494" s="38">
        <v>0</v>
      </c>
      <c r="O494" s="38">
        <v>0</v>
      </c>
      <c r="P494" s="111">
        <v>8721.0232743425222</v>
      </c>
      <c r="Q494" s="39">
        <f t="shared" si="164"/>
        <v>1</v>
      </c>
      <c r="R494" s="40">
        <f t="shared" si="162"/>
        <v>2.2222222222222223</v>
      </c>
      <c r="S494" s="40">
        <f t="shared" si="163"/>
        <v>1</v>
      </c>
      <c r="T494" s="120" t="s">
        <v>208</v>
      </c>
      <c r="V494" s="42"/>
      <c r="AD494" s="42"/>
      <c r="AE494" s="38">
        <v>20</v>
      </c>
      <c r="AF494" s="111">
        <v>355</v>
      </c>
      <c r="AG494" s="110">
        <v>210000</v>
      </c>
      <c r="AH494" s="94"/>
      <c r="AJ494" s="97"/>
      <c r="AL494" s="39"/>
      <c r="AM494" s="38">
        <v>0.75309799081917272</v>
      </c>
      <c r="AP494" s="39"/>
      <c r="AQ494" s="77">
        <v>0.7473384293120533</v>
      </c>
      <c r="AR494" s="94"/>
      <c r="AT494" s="97"/>
      <c r="BB494" s="79"/>
      <c r="BC494" s="94"/>
      <c r="BD494" s="94"/>
      <c r="BE494" s="97"/>
      <c r="BG494" s="40"/>
      <c r="BH494" s="94"/>
      <c r="BI494" s="94"/>
      <c r="BJ494" s="94"/>
      <c r="BK494" s="40"/>
      <c r="BL494" s="73"/>
      <c r="BM494" s="94"/>
      <c r="BO494" s="97"/>
      <c r="BQ494" s="40"/>
      <c r="BR494" s="94"/>
      <c r="BS494" s="94"/>
      <c r="BT494" s="94"/>
      <c r="BU494" s="40"/>
      <c r="BV494" s="82"/>
      <c r="BW494" s="94"/>
      <c r="BX494" s="48"/>
      <c r="BY494" s="97"/>
      <c r="BZ494" s="48"/>
      <c r="CA494" s="40"/>
      <c r="CB494" s="94"/>
      <c r="CC494" s="94"/>
      <c r="CD494" s="94"/>
      <c r="CE494" s="40"/>
      <c r="CF494" s="73"/>
      <c r="CG494" s="41"/>
      <c r="CH494" s="41"/>
      <c r="CI494" s="41"/>
      <c r="CJ494" s="41"/>
      <c r="CK494" s="41"/>
      <c r="CL494" s="68"/>
      <c r="CM494" s="41"/>
      <c r="CN494" s="41"/>
      <c r="CO494" s="39"/>
      <c r="CP494" s="78"/>
      <c r="CV494" s="118">
        <f t="shared" si="165"/>
        <v>1.875</v>
      </c>
      <c r="CW494" s="118">
        <f t="shared" si="166"/>
        <v>0.16171874999999999</v>
      </c>
      <c r="DE494" s="125">
        <f t="shared" si="167"/>
        <v>0</v>
      </c>
    </row>
    <row r="495" spans="1:109" s="38" customFormat="1" x14ac:dyDescent="0.25">
      <c r="A495" s="38">
        <v>492</v>
      </c>
      <c r="B495" s="38" t="s">
        <v>545</v>
      </c>
      <c r="E495" s="38" t="s">
        <v>545</v>
      </c>
      <c r="F495" s="120" t="s">
        <v>171</v>
      </c>
      <c r="G495" s="38" t="s">
        <v>181</v>
      </c>
      <c r="H495" s="38">
        <v>180</v>
      </c>
      <c r="I495" s="38">
        <v>180</v>
      </c>
      <c r="J495" s="38">
        <v>400</v>
      </c>
      <c r="K495" s="38">
        <v>13.5</v>
      </c>
      <c r="L495" s="38">
        <v>13.5</v>
      </c>
      <c r="M495" s="38">
        <v>16</v>
      </c>
      <c r="N495" s="38">
        <v>0</v>
      </c>
      <c r="O495" s="38">
        <v>0</v>
      </c>
      <c r="P495" s="111">
        <v>11628.031032456694</v>
      </c>
      <c r="Q495" s="39">
        <f t="shared" si="164"/>
        <v>1</v>
      </c>
      <c r="R495" s="40">
        <f t="shared" si="162"/>
        <v>2.2222222222222223</v>
      </c>
      <c r="S495" s="40">
        <f t="shared" si="163"/>
        <v>1</v>
      </c>
      <c r="T495" s="120" t="s">
        <v>208</v>
      </c>
      <c r="V495" s="42"/>
      <c r="AD495" s="42"/>
      <c r="AE495" s="38">
        <v>20</v>
      </c>
      <c r="AF495" s="111">
        <v>355</v>
      </c>
      <c r="AG495" s="110">
        <v>210000</v>
      </c>
      <c r="AH495" s="94"/>
      <c r="AJ495" s="97"/>
      <c r="AL495" s="39"/>
      <c r="AM495" s="38">
        <v>0.62989425595362591</v>
      </c>
      <c r="AP495" s="39"/>
      <c r="AQ495" s="77">
        <v>0.99393171325219842</v>
      </c>
      <c r="AR495" s="94"/>
      <c r="AT495" s="97"/>
      <c r="BB495" s="79"/>
      <c r="BC495" s="94"/>
      <c r="BD495" s="94"/>
      <c r="BE495" s="97"/>
      <c r="BG495" s="40"/>
      <c r="BH495" s="94"/>
      <c r="BI495" s="94"/>
      <c r="BJ495" s="94"/>
      <c r="BK495" s="40"/>
      <c r="BL495" s="73"/>
      <c r="BM495" s="94"/>
      <c r="BO495" s="97"/>
      <c r="BQ495" s="40"/>
      <c r="BR495" s="94"/>
      <c r="BS495" s="94"/>
      <c r="BT495" s="94"/>
      <c r="BU495" s="40"/>
      <c r="BV495" s="82"/>
      <c r="BW495" s="94"/>
      <c r="BX495" s="48"/>
      <c r="BY495" s="97"/>
      <c r="BZ495" s="48"/>
      <c r="CA495" s="40"/>
      <c r="CB495" s="94"/>
      <c r="CC495" s="94"/>
      <c r="CD495" s="94"/>
      <c r="CE495" s="40"/>
      <c r="CF495" s="73"/>
      <c r="CG495" s="41"/>
      <c r="CH495" s="41"/>
      <c r="CI495" s="41"/>
      <c r="CJ495" s="41"/>
      <c r="CK495" s="41"/>
      <c r="CL495" s="68"/>
      <c r="CM495" s="41"/>
      <c r="CN495" s="41"/>
      <c r="CO495" s="39"/>
      <c r="CP495" s="78"/>
      <c r="CV495" s="118">
        <f t="shared" si="165"/>
        <v>1.875</v>
      </c>
      <c r="CW495" s="118">
        <f t="shared" si="166"/>
        <v>0.16171874999999999</v>
      </c>
      <c r="DE495" s="125">
        <f t="shared" si="167"/>
        <v>0</v>
      </c>
    </row>
    <row r="496" spans="1:109" s="38" customFormat="1" x14ac:dyDescent="0.25">
      <c r="A496" s="38">
        <v>493</v>
      </c>
      <c r="B496" s="38" t="s">
        <v>546</v>
      </c>
      <c r="E496" s="38" t="s">
        <v>546</v>
      </c>
      <c r="F496" s="120" t="s">
        <v>171</v>
      </c>
      <c r="G496" s="38" t="s">
        <v>181</v>
      </c>
      <c r="H496" s="38">
        <v>180</v>
      </c>
      <c r="I496" s="38">
        <v>180</v>
      </c>
      <c r="J496" s="38">
        <v>400</v>
      </c>
      <c r="K496" s="38">
        <v>13.5</v>
      </c>
      <c r="L496" s="38">
        <v>13.5</v>
      </c>
      <c r="M496" s="38">
        <v>16</v>
      </c>
      <c r="N496" s="38">
        <v>0</v>
      </c>
      <c r="O496" s="38">
        <v>0</v>
      </c>
      <c r="P496" s="111">
        <v>15465.281273167406</v>
      </c>
      <c r="Q496" s="39">
        <f t="shared" si="164"/>
        <v>1</v>
      </c>
      <c r="R496" s="40">
        <f t="shared" si="162"/>
        <v>2.2222222222222223</v>
      </c>
      <c r="S496" s="40">
        <f t="shared" si="163"/>
        <v>1</v>
      </c>
      <c r="T496" s="120" t="s">
        <v>208</v>
      </c>
      <c r="V496" s="42"/>
      <c r="AD496" s="42"/>
      <c r="AE496" s="38">
        <v>20</v>
      </c>
      <c r="AF496" s="111">
        <v>355</v>
      </c>
      <c r="AG496" s="110">
        <v>210000</v>
      </c>
      <c r="AH496" s="94"/>
      <c r="AJ496" s="97"/>
      <c r="AL496" s="39"/>
      <c r="AM496" s="38">
        <v>0.46430990293817687</v>
      </c>
      <c r="AP496" s="39"/>
      <c r="AQ496" s="77">
        <v>1.3200647234734655</v>
      </c>
      <c r="AR496" s="94"/>
      <c r="AT496" s="97"/>
      <c r="BB496" s="79"/>
      <c r="BC496" s="94"/>
      <c r="BD496" s="94"/>
      <c r="BE496" s="97"/>
      <c r="BG496" s="40"/>
      <c r="BH496" s="94"/>
      <c r="BI496" s="94"/>
      <c r="BJ496" s="94"/>
      <c r="BK496" s="40"/>
      <c r="BL496" s="73"/>
      <c r="BM496" s="94"/>
      <c r="BO496" s="97"/>
      <c r="BQ496" s="40"/>
      <c r="BR496" s="94"/>
      <c r="BS496" s="94"/>
      <c r="BT496" s="94"/>
      <c r="BU496" s="40"/>
      <c r="BV496" s="82"/>
      <c r="BW496" s="94"/>
      <c r="BX496" s="48"/>
      <c r="BY496" s="97"/>
      <c r="BZ496" s="48"/>
      <c r="CA496" s="40"/>
      <c r="CB496" s="94"/>
      <c r="CC496" s="94"/>
      <c r="CD496" s="94"/>
      <c r="CE496" s="40"/>
      <c r="CF496" s="73"/>
      <c r="CG496" s="41"/>
      <c r="CH496" s="41"/>
      <c r="CI496" s="41"/>
      <c r="CJ496" s="41"/>
      <c r="CK496" s="41"/>
      <c r="CL496" s="68"/>
      <c r="CM496" s="41"/>
      <c r="CN496" s="41"/>
      <c r="CO496" s="39"/>
      <c r="CP496" s="78"/>
      <c r="CV496" s="118">
        <f t="shared" si="165"/>
        <v>1.875</v>
      </c>
      <c r="CW496" s="118">
        <f t="shared" si="166"/>
        <v>0.16171874999999999</v>
      </c>
      <c r="DE496" s="125">
        <f t="shared" si="167"/>
        <v>0</v>
      </c>
    </row>
    <row r="497" spans="1:109" s="38" customFormat="1" x14ac:dyDescent="0.25">
      <c r="A497" s="38">
        <v>494</v>
      </c>
      <c r="B497" s="38" t="s">
        <v>547</v>
      </c>
      <c r="C497" s="109"/>
      <c r="E497" s="38" t="s">
        <v>547</v>
      </c>
      <c r="F497" s="120" t="s">
        <v>171</v>
      </c>
      <c r="G497" s="38" t="s">
        <v>181</v>
      </c>
      <c r="H497" s="38">
        <v>180</v>
      </c>
      <c r="I497" s="38">
        <v>180</v>
      </c>
      <c r="J497" s="38">
        <v>400</v>
      </c>
      <c r="K497" s="38">
        <v>13.5</v>
      </c>
      <c r="L497" s="38">
        <v>13.5</v>
      </c>
      <c r="M497" s="38">
        <v>16</v>
      </c>
      <c r="N497" s="38">
        <v>0</v>
      </c>
      <c r="O497" s="38">
        <v>0</v>
      </c>
      <c r="P497" s="111">
        <v>19418.811824202679</v>
      </c>
      <c r="Q497" s="39">
        <f t="shared" si="164"/>
        <v>1</v>
      </c>
      <c r="R497" s="40">
        <f t="shared" si="162"/>
        <v>2.2222222222222223</v>
      </c>
      <c r="S497" s="40">
        <f t="shared" si="163"/>
        <v>1</v>
      </c>
      <c r="T497" s="120" t="s">
        <v>208</v>
      </c>
      <c r="V497" s="42"/>
      <c r="AD497" s="42"/>
      <c r="AE497" s="38">
        <v>20</v>
      </c>
      <c r="AF497" s="111">
        <v>355</v>
      </c>
      <c r="AG497" s="110">
        <v>210000</v>
      </c>
      <c r="AH497" s="94"/>
      <c r="AJ497" s="97"/>
      <c r="AL497" s="39"/>
      <c r="AM497" s="38">
        <v>0.31506589939862262</v>
      </c>
      <c r="AP497" s="39"/>
      <c r="AQ497" s="77">
        <v>1.6563992761146846</v>
      </c>
      <c r="AR497" s="94"/>
      <c r="AT497" s="97"/>
      <c r="BB497" s="79"/>
      <c r="BC497" s="94"/>
      <c r="BD497" s="94"/>
      <c r="BE497" s="97"/>
      <c r="BG497" s="40"/>
      <c r="BH497" s="94"/>
      <c r="BI497" s="94"/>
      <c r="BJ497" s="94"/>
      <c r="BK497" s="40"/>
      <c r="BL497" s="73"/>
      <c r="BM497" s="94"/>
      <c r="BO497" s="97"/>
      <c r="BQ497" s="40"/>
      <c r="BR497" s="94"/>
      <c r="BS497" s="94"/>
      <c r="BT497" s="94"/>
      <c r="BU497" s="40"/>
      <c r="BV497" s="82"/>
      <c r="BW497" s="94"/>
      <c r="BX497" s="48"/>
      <c r="BY497" s="97"/>
      <c r="BZ497" s="48"/>
      <c r="CA497" s="40"/>
      <c r="CB497" s="94"/>
      <c r="CC497" s="94"/>
      <c r="CD497" s="94"/>
      <c r="CE497" s="40"/>
      <c r="CF497" s="73"/>
      <c r="CG497" s="41"/>
      <c r="CH497" s="41"/>
      <c r="CI497" s="41"/>
      <c r="CJ497" s="41"/>
      <c r="CK497" s="41"/>
      <c r="CL497" s="68"/>
      <c r="CM497" s="41"/>
      <c r="CN497" s="41"/>
      <c r="CO497" s="39"/>
      <c r="CP497" s="78"/>
      <c r="CV497" s="118">
        <f t="shared" si="165"/>
        <v>1.875</v>
      </c>
      <c r="CW497" s="118">
        <f t="shared" si="166"/>
        <v>0.16171874999999999</v>
      </c>
      <c r="DE497" s="125">
        <f t="shared" si="167"/>
        <v>0</v>
      </c>
    </row>
    <row r="498" spans="1:109" s="38" customFormat="1" x14ac:dyDescent="0.25">
      <c r="A498" s="38">
        <v>495</v>
      </c>
      <c r="B498" s="38" t="s">
        <v>548</v>
      </c>
      <c r="C498" s="109"/>
      <c r="E498" s="38" t="s">
        <v>548</v>
      </c>
      <c r="F498" s="120" t="s">
        <v>171</v>
      </c>
      <c r="G498" s="38" t="s">
        <v>181</v>
      </c>
      <c r="H498" s="38">
        <v>180</v>
      </c>
      <c r="I498" s="38">
        <v>180</v>
      </c>
      <c r="J498" s="38">
        <v>400</v>
      </c>
      <c r="K498" s="38">
        <v>13.5</v>
      </c>
      <c r="L498" s="38">
        <v>13.5</v>
      </c>
      <c r="M498" s="38">
        <v>16</v>
      </c>
      <c r="N498" s="38">
        <v>0</v>
      </c>
      <c r="O498" s="38">
        <v>0</v>
      </c>
      <c r="P498" s="111">
        <v>23256.062064913389</v>
      </c>
      <c r="Q498" s="39">
        <f t="shared" si="164"/>
        <v>1</v>
      </c>
      <c r="R498" s="40">
        <f t="shared" si="162"/>
        <v>2.2222222222222223</v>
      </c>
      <c r="S498" s="40">
        <f t="shared" si="163"/>
        <v>1</v>
      </c>
      <c r="T498" s="120" t="s">
        <v>208</v>
      </c>
      <c r="V498" s="42"/>
      <c r="AD498" s="42"/>
      <c r="AE498" s="38">
        <v>20</v>
      </c>
      <c r="AF498" s="111">
        <v>355</v>
      </c>
      <c r="AG498" s="110">
        <v>210000</v>
      </c>
      <c r="AH498" s="94"/>
      <c r="AJ498" s="97"/>
      <c r="AL498" s="39"/>
      <c r="AM498" s="38">
        <v>0.21622069891515375</v>
      </c>
      <c r="AP498" s="39"/>
      <c r="AQ498" s="77">
        <v>1.9830022409539199</v>
      </c>
      <c r="AR498" s="94"/>
      <c r="AT498" s="97"/>
      <c r="BB498" s="79"/>
      <c r="BC498" s="94"/>
      <c r="BD498" s="94"/>
      <c r="BE498" s="97"/>
      <c r="BG498" s="40"/>
      <c r="BH498" s="94"/>
      <c r="BI498" s="94"/>
      <c r="BJ498" s="94"/>
      <c r="BK498" s="40"/>
      <c r="BL498" s="73"/>
      <c r="BM498" s="94"/>
      <c r="BO498" s="97"/>
      <c r="BQ498" s="40"/>
      <c r="BR498" s="94"/>
      <c r="BS498" s="94"/>
      <c r="BT498" s="94"/>
      <c r="BU498" s="40"/>
      <c r="BV498" s="82"/>
      <c r="BW498" s="94"/>
      <c r="BX498" s="48"/>
      <c r="BY498" s="97"/>
      <c r="BZ498" s="48"/>
      <c r="CA498" s="40"/>
      <c r="CB498" s="94"/>
      <c r="CC498" s="94"/>
      <c r="CD498" s="94"/>
      <c r="CE498" s="40"/>
      <c r="CF498" s="73"/>
      <c r="CG498" s="41"/>
      <c r="CH498" s="41"/>
      <c r="CI498" s="41"/>
      <c r="CJ498" s="41"/>
      <c r="CK498" s="41"/>
      <c r="CL498" s="68"/>
      <c r="CM498" s="41"/>
      <c r="CN498" s="41"/>
      <c r="CO498" s="39"/>
      <c r="CP498" s="78"/>
      <c r="CV498" s="118">
        <f t="shared" si="165"/>
        <v>1.875</v>
      </c>
      <c r="CW498" s="118">
        <f t="shared" si="166"/>
        <v>0.16171874999999999</v>
      </c>
      <c r="DE498" s="125">
        <f t="shared" si="167"/>
        <v>0</v>
      </c>
    </row>
    <row r="499" spans="1:109" s="38" customFormat="1" x14ac:dyDescent="0.25">
      <c r="A499" s="38">
        <v>496</v>
      </c>
      <c r="B499" s="38" t="s">
        <v>549</v>
      </c>
      <c r="C499" s="113"/>
      <c r="E499" s="38" t="s">
        <v>549</v>
      </c>
      <c r="F499" s="120" t="s">
        <v>171</v>
      </c>
      <c r="G499" s="38" t="s">
        <v>181</v>
      </c>
      <c r="H499" s="38">
        <v>180</v>
      </c>
      <c r="I499" s="38">
        <v>180</v>
      </c>
      <c r="J499" s="38">
        <v>400</v>
      </c>
      <c r="K499" s="38">
        <v>13.5</v>
      </c>
      <c r="L499" s="38">
        <v>13.5</v>
      </c>
      <c r="M499" s="38">
        <v>16</v>
      </c>
      <c r="N499" s="38">
        <v>0</v>
      </c>
      <c r="O499" s="38">
        <v>0</v>
      </c>
      <c r="P499" s="111">
        <v>29070.077581141737</v>
      </c>
      <c r="Q499" s="39">
        <f t="shared" si="164"/>
        <v>1</v>
      </c>
      <c r="R499" s="40">
        <f t="shared" si="162"/>
        <v>2.2222222222222223</v>
      </c>
      <c r="S499" s="40">
        <f t="shared" si="163"/>
        <v>1</v>
      </c>
      <c r="T499" s="120" t="s">
        <v>208</v>
      </c>
      <c r="V499" s="42"/>
      <c r="AD499" s="42"/>
      <c r="AE499" s="38">
        <v>20</v>
      </c>
      <c r="AF499" s="111">
        <v>355</v>
      </c>
      <c r="AG499" s="110">
        <v>210000</v>
      </c>
      <c r="AH499" s="94"/>
      <c r="AJ499" s="97"/>
      <c r="AL499" s="39"/>
      <c r="AM499" s="38">
        <v>0.13613670483509133</v>
      </c>
      <c r="AP499" s="39"/>
      <c r="AQ499" s="77">
        <v>2.4780339892129897</v>
      </c>
      <c r="AR499" s="94"/>
      <c r="AT499" s="97"/>
      <c r="BB499" s="79"/>
      <c r="BC499" s="94"/>
      <c r="BD499" s="94"/>
      <c r="BE499" s="97"/>
      <c r="BG499" s="40"/>
      <c r="BH499" s="94"/>
      <c r="BI499" s="94"/>
      <c r="BJ499" s="94"/>
      <c r="BK499" s="40"/>
      <c r="BL499" s="73"/>
      <c r="BM499" s="94"/>
      <c r="BO499" s="97"/>
      <c r="BQ499" s="40"/>
      <c r="BR499" s="94"/>
      <c r="BS499" s="94"/>
      <c r="BT499" s="94"/>
      <c r="BU499" s="40"/>
      <c r="BV499" s="82"/>
      <c r="BW499" s="94"/>
      <c r="BX499" s="48"/>
      <c r="BY499" s="97"/>
      <c r="BZ499" s="48"/>
      <c r="CA499" s="40"/>
      <c r="CB499" s="94"/>
      <c r="CC499" s="94"/>
      <c r="CD499" s="94"/>
      <c r="CE499" s="40"/>
      <c r="CF499" s="73"/>
      <c r="CG499" s="41"/>
      <c r="CH499" s="41"/>
      <c r="CI499" s="41"/>
      <c r="CJ499" s="41"/>
      <c r="CK499" s="41"/>
      <c r="CL499" s="68"/>
      <c r="CM499" s="41"/>
      <c r="CN499" s="41"/>
      <c r="CO499" s="39"/>
      <c r="CP499" s="78"/>
      <c r="CV499" s="118">
        <f t="shared" si="165"/>
        <v>1.875</v>
      </c>
      <c r="CW499" s="118">
        <f t="shared" si="166"/>
        <v>0.16171874999999999</v>
      </c>
      <c r="DE499" s="125">
        <f t="shared" si="167"/>
        <v>0</v>
      </c>
    </row>
    <row r="500" spans="1:109" s="38" customFormat="1" x14ac:dyDescent="0.25">
      <c r="A500" s="38">
        <v>497</v>
      </c>
      <c r="B500" s="38" t="s">
        <v>550</v>
      </c>
      <c r="E500" s="38" t="s">
        <v>550</v>
      </c>
      <c r="F500" s="120" t="s">
        <v>171</v>
      </c>
      <c r="G500" s="38" t="s">
        <v>181</v>
      </c>
      <c r="H500" s="38">
        <v>180</v>
      </c>
      <c r="I500" s="38">
        <v>180</v>
      </c>
      <c r="J500" s="38">
        <v>400</v>
      </c>
      <c r="K500" s="38">
        <v>13.5</v>
      </c>
      <c r="L500" s="38">
        <v>13.5</v>
      </c>
      <c r="M500" s="38">
        <v>12</v>
      </c>
      <c r="N500" s="38">
        <v>0</v>
      </c>
      <c r="O500" s="38">
        <v>0</v>
      </c>
      <c r="P500" s="111">
        <v>3624.9347614140065</v>
      </c>
      <c r="Q500" s="39">
        <f t="shared" si="164"/>
        <v>1</v>
      </c>
      <c r="R500" s="40">
        <f t="shared" si="162"/>
        <v>2.2222222222222223</v>
      </c>
      <c r="S500" s="40">
        <f t="shared" si="163"/>
        <v>1</v>
      </c>
      <c r="T500" s="120" t="s">
        <v>208</v>
      </c>
      <c r="V500" s="42"/>
      <c r="AD500" s="42"/>
      <c r="AE500" s="38">
        <v>20</v>
      </c>
      <c r="AF500" s="111">
        <v>355</v>
      </c>
      <c r="AG500" s="110">
        <v>210000</v>
      </c>
      <c r="AH500" s="94"/>
      <c r="AJ500" s="97"/>
      <c r="AL500" s="39"/>
      <c r="AM500" s="38">
        <v>1.0384845694776474</v>
      </c>
      <c r="AP500" s="39"/>
      <c r="AQ500" s="77">
        <v>0.30917943203396603</v>
      </c>
      <c r="AR500" s="94"/>
      <c r="AT500" s="97"/>
      <c r="BB500" s="79"/>
      <c r="BC500" s="94"/>
      <c r="BD500" s="94"/>
      <c r="BE500" s="97"/>
      <c r="BG500" s="40"/>
      <c r="BH500" s="94"/>
      <c r="BI500" s="94"/>
      <c r="BJ500" s="94"/>
      <c r="BK500" s="40"/>
      <c r="BL500" s="73"/>
      <c r="BM500" s="94"/>
      <c r="BO500" s="97"/>
      <c r="BQ500" s="40"/>
      <c r="BR500" s="94"/>
      <c r="BS500" s="94"/>
      <c r="BT500" s="94"/>
      <c r="BU500" s="40"/>
      <c r="BV500" s="82"/>
      <c r="BW500" s="94"/>
      <c r="BX500" s="48"/>
      <c r="BY500" s="97"/>
      <c r="BZ500" s="48"/>
      <c r="CA500" s="40"/>
      <c r="CB500" s="94"/>
      <c r="CC500" s="94"/>
      <c r="CD500" s="94"/>
      <c r="CE500" s="40"/>
      <c r="CF500" s="73"/>
      <c r="CG500" s="41"/>
      <c r="CH500" s="41"/>
      <c r="CI500" s="41"/>
      <c r="CJ500" s="41"/>
      <c r="CK500" s="41"/>
      <c r="CL500" s="68"/>
      <c r="CM500" s="41"/>
      <c r="CN500" s="41"/>
      <c r="CO500" s="39"/>
      <c r="CP500" s="78"/>
      <c r="CV500" s="118">
        <f t="shared" si="165"/>
        <v>2.5</v>
      </c>
      <c r="CW500" s="118">
        <f t="shared" si="166"/>
        <v>0.26250000000000007</v>
      </c>
      <c r="DE500" s="125">
        <f t="shared" si="167"/>
        <v>0</v>
      </c>
    </row>
    <row r="501" spans="1:109" s="38" customFormat="1" x14ac:dyDescent="0.25">
      <c r="A501" s="38">
        <v>498</v>
      </c>
      <c r="B501" s="38" t="s">
        <v>551</v>
      </c>
      <c r="E501" s="38" t="s">
        <v>551</v>
      </c>
      <c r="F501" s="120" t="s">
        <v>171</v>
      </c>
      <c r="G501" s="38" t="s">
        <v>181</v>
      </c>
      <c r="H501" s="38">
        <v>180</v>
      </c>
      <c r="I501" s="38">
        <v>180</v>
      </c>
      <c r="J501" s="38">
        <v>400</v>
      </c>
      <c r="K501" s="38">
        <v>13.5</v>
      </c>
      <c r="L501" s="38">
        <v>13.5</v>
      </c>
      <c r="M501" s="38">
        <v>12</v>
      </c>
      <c r="N501" s="38">
        <v>0</v>
      </c>
      <c r="O501" s="38">
        <v>0</v>
      </c>
      <c r="P501" s="111">
        <v>6041.5579356900107</v>
      </c>
      <c r="Q501" s="39">
        <f t="shared" si="164"/>
        <v>1</v>
      </c>
      <c r="R501" s="40">
        <f t="shared" si="162"/>
        <v>2.2222222222222223</v>
      </c>
      <c r="S501" s="40">
        <f t="shared" si="163"/>
        <v>1</v>
      </c>
      <c r="T501" s="120" t="s">
        <v>208</v>
      </c>
      <c r="V501" s="42"/>
      <c r="AD501" s="42"/>
      <c r="AE501" s="38">
        <v>20</v>
      </c>
      <c r="AF501" s="111">
        <v>355</v>
      </c>
      <c r="AG501" s="110">
        <v>210000</v>
      </c>
      <c r="AH501" s="94"/>
      <c r="AJ501" s="97"/>
      <c r="AL501" s="39"/>
      <c r="AM501" s="38">
        <v>0.92622337420250556</v>
      </c>
      <c r="AP501" s="39"/>
      <c r="AQ501" s="77">
        <v>0.50214006483243423</v>
      </c>
      <c r="AR501" s="94"/>
      <c r="AT501" s="97"/>
      <c r="BB501" s="79"/>
      <c r="BC501" s="94"/>
      <c r="BD501" s="94"/>
      <c r="BE501" s="97"/>
      <c r="BG501" s="40"/>
      <c r="BH501" s="94"/>
      <c r="BI501" s="94"/>
      <c r="BJ501" s="94"/>
      <c r="BK501" s="40"/>
      <c r="BL501" s="73"/>
      <c r="BM501" s="94"/>
      <c r="BO501" s="97"/>
      <c r="BQ501" s="40"/>
      <c r="BR501" s="94"/>
      <c r="BS501" s="94"/>
      <c r="BT501" s="94"/>
      <c r="BU501" s="40"/>
      <c r="BV501" s="82"/>
      <c r="BW501" s="94"/>
      <c r="BX501" s="48"/>
      <c r="BY501" s="97"/>
      <c r="BZ501" s="48"/>
      <c r="CA501" s="40"/>
      <c r="CB501" s="94"/>
      <c r="CC501" s="94"/>
      <c r="CD501" s="94"/>
      <c r="CE501" s="40"/>
      <c r="CF501" s="73"/>
      <c r="CG501" s="41"/>
      <c r="CH501" s="41"/>
      <c r="CI501" s="41"/>
      <c r="CJ501" s="41"/>
      <c r="CK501" s="41"/>
      <c r="CL501" s="68"/>
      <c r="CM501" s="41"/>
      <c r="CN501" s="41"/>
      <c r="CO501" s="39"/>
      <c r="CP501" s="78"/>
      <c r="CV501" s="118">
        <f t="shared" si="165"/>
        <v>2.5</v>
      </c>
      <c r="CW501" s="118">
        <f t="shared" si="166"/>
        <v>0.26250000000000007</v>
      </c>
      <c r="DE501" s="125">
        <f t="shared" si="167"/>
        <v>0</v>
      </c>
    </row>
    <row r="502" spans="1:109" s="38" customFormat="1" x14ac:dyDescent="0.25">
      <c r="A502" s="38">
        <v>499</v>
      </c>
      <c r="B502" s="38" t="s">
        <v>552</v>
      </c>
      <c r="C502" s="113"/>
      <c r="E502" s="38" t="s">
        <v>552</v>
      </c>
      <c r="F502" s="120" t="s">
        <v>171</v>
      </c>
      <c r="G502" s="38" t="s">
        <v>181</v>
      </c>
      <c r="H502" s="38">
        <v>180</v>
      </c>
      <c r="I502" s="38">
        <v>180</v>
      </c>
      <c r="J502" s="38">
        <v>400</v>
      </c>
      <c r="K502" s="38">
        <v>13.5</v>
      </c>
      <c r="L502" s="38">
        <v>13.5</v>
      </c>
      <c r="M502" s="38">
        <v>12</v>
      </c>
      <c r="N502" s="38">
        <v>0</v>
      </c>
      <c r="O502" s="38">
        <v>0</v>
      </c>
      <c r="P502" s="111">
        <v>9062.3369035350152</v>
      </c>
      <c r="Q502" s="39">
        <f t="shared" si="164"/>
        <v>1</v>
      </c>
      <c r="R502" s="40">
        <f t="shared" si="162"/>
        <v>2.2222222222222223</v>
      </c>
      <c r="S502" s="40">
        <f t="shared" si="163"/>
        <v>1</v>
      </c>
      <c r="T502" s="120" t="s">
        <v>208</v>
      </c>
      <c r="V502" s="42"/>
      <c r="AD502" s="42"/>
      <c r="AE502" s="38">
        <v>20</v>
      </c>
      <c r="AF502" s="111">
        <v>355</v>
      </c>
      <c r="AG502" s="110">
        <v>210000</v>
      </c>
      <c r="AH502" s="94"/>
      <c r="AJ502" s="97"/>
      <c r="AL502" s="39"/>
      <c r="AM502" s="38">
        <v>0.74498113642165154</v>
      </c>
      <c r="AP502" s="39"/>
      <c r="AQ502" s="77">
        <v>0.74897554458221072</v>
      </c>
      <c r="AR502" s="94"/>
      <c r="AT502" s="97"/>
      <c r="BB502" s="79"/>
      <c r="BC502" s="94"/>
      <c r="BD502" s="94"/>
      <c r="BE502" s="97"/>
      <c r="BG502" s="40"/>
      <c r="BH502" s="94"/>
      <c r="BI502" s="94"/>
      <c r="BJ502" s="94"/>
      <c r="BK502" s="40"/>
      <c r="BL502" s="73"/>
      <c r="BM502" s="94"/>
      <c r="BO502" s="97"/>
      <c r="BQ502" s="40"/>
      <c r="BR502" s="94"/>
      <c r="BS502" s="94"/>
      <c r="BT502" s="94"/>
      <c r="BU502" s="40"/>
      <c r="BV502" s="82"/>
      <c r="BW502" s="94"/>
      <c r="BX502" s="48"/>
      <c r="BY502" s="97"/>
      <c r="BZ502" s="48"/>
      <c r="CA502" s="40"/>
      <c r="CB502" s="94"/>
      <c r="CC502" s="94"/>
      <c r="CD502" s="94"/>
      <c r="CE502" s="40"/>
      <c r="CF502" s="73"/>
      <c r="CG502" s="41"/>
      <c r="CH502" s="41"/>
      <c r="CI502" s="41"/>
      <c r="CJ502" s="41"/>
      <c r="CK502" s="41"/>
      <c r="CL502" s="68"/>
      <c r="CM502" s="41"/>
      <c r="CN502" s="41"/>
      <c r="CO502" s="39"/>
      <c r="CP502" s="78"/>
      <c r="CV502" s="118">
        <f t="shared" si="165"/>
        <v>2.5</v>
      </c>
      <c r="CW502" s="118">
        <f t="shared" si="166"/>
        <v>0.26250000000000007</v>
      </c>
      <c r="DE502" s="125">
        <f t="shared" si="167"/>
        <v>0</v>
      </c>
    </row>
    <row r="503" spans="1:109" s="38" customFormat="1" x14ac:dyDescent="0.25">
      <c r="A503" s="38">
        <v>500</v>
      </c>
      <c r="B503" s="38" t="s">
        <v>553</v>
      </c>
      <c r="C503" s="113"/>
      <c r="E503" s="38" t="s">
        <v>553</v>
      </c>
      <c r="F503" s="120" t="s">
        <v>171</v>
      </c>
      <c r="G503" s="38" t="s">
        <v>181</v>
      </c>
      <c r="H503" s="38">
        <v>180</v>
      </c>
      <c r="I503" s="38">
        <v>180</v>
      </c>
      <c r="J503" s="38">
        <v>400</v>
      </c>
      <c r="K503" s="38">
        <v>13.5</v>
      </c>
      <c r="L503" s="38">
        <v>13.5</v>
      </c>
      <c r="M503" s="38">
        <v>12</v>
      </c>
      <c r="N503" s="38">
        <v>0</v>
      </c>
      <c r="O503" s="38">
        <v>0</v>
      </c>
      <c r="P503" s="111">
        <v>12083.115871380021</v>
      </c>
      <c r="Q503" s="39">
        <f t="shared" si="164"/>
        <v>1</v>
      </c>
      <c r="R503" s="40">
        <f t="shared" si="162"/>
        <v>2.2222222222222223</v>
      </c>
      <c r="S503" s="40">
        <f t="shared" si="163"/>
        <v>1</v>
      </c>
      <c r="T503" s="120" t="s">
        <v>208</v>
      </c>
      <c r="V503" s="42"/>
      <c r="AD503" s="42"/>
      <c r="AE503" s="38">
        <v>20</v>
      </c>
      <c r="AF503" s="111">
        <v>355</v>
      </c>
      <c r="AG503" s="110">
        <v>210000</v>
      </c>
      <c r="AH503" s="94"/>
      <c r="AJ503" s="97"/>
      <c r="AL503" s="39"/>
      <c r="AM503" s="38">
        <v>0.62940600700094462</v>
      </c>
      <c r="AP503" s="39"/>
      <c r="AQ503" s="77">
        <v>0.99571319208183118</v>
      </c>
      <c r="AR503" s="94"/>
      <c r="AT503" s="97"/>
      <c r="BB503" s="79"/>
      <c r="BC503" s="94"/>
      <c r="BD503" s="94"/>
      <c r="BE503" s="97"/>
      <c r="BG503" s="40"/>
      <c r="BH503" s="94"/>
      <c r="BI503" s="94"/>
      <c r="BJ503" s="94"/>
      <c r="BK503" s="40"/>
      <c r="BL503" s="73"/>
      <c r="BM503" s="94"/>
      <c r="BO503" s="97"/>
      <c r="BQ503" s="40"/>
      <c r="BR503" s="94"/>
      <c r="BS503" s="94"/>
      <c r="BT503" s="94"/>
      <c r="BU503" s="40"/>
      <c r="BV503" s="82"/>
      <c r="BW503" s="94"/>
      <c r="BX503" s="48"/>
      <c r="BY503" s="97"/>
      <c r="BZ503" s="48"/>
      <c r="CA503" s="40"/>
      <c r="CB503" s="94"/>
      <c r="CC503" s="94"/>
      <c r="CD503" s="94"/>
      <c r="CE503" s="40"/>
      <c r="CF503" s="73"/>
      <c r="CG503" s="41"/>
      <c r="CH503" s="41"/>
      <c r="CI503" s="41"/>
      <c r="CJ503" s="41"/>
      <c r="CK503" s="41"/>
      <c r="CL503" s="68"/>
      <c r="CM503" s="41"/>
      <c r="CN503" s="41"/>
      <c r="CO503" s="39"/>
      <c r="CP503" s="78"/>
      <c r="CV503" s="118">
        <f t="shared" si="165"/>
        <v>2.5</v>
      </c>
      <c r="CW503" s="118">
        <f t="shared" si="166"/>
        <v>0.26250000000000007</v>
      </c>
      <c r="DE503" s="125">
        <f t="shared" si="167"/>
        <v>0</v>
      </c>
    </row>
    <row r="504" spans="1:109" s="38" customFormat="1" x14ac:dyDescent="0.25">
      <c r="A504" s="38">
        <v>501</v>
      </c>
      <c r="B504" s="38" t="s">
        <v>554</v>
      </c>
      <c r="C504" s="113"/>
      <c r="E504" s="38" t="s">
        <v>554</v>
      </c>
      <c r="F504" s="120" t="s">
        <v>171</v>
      </c>
      <c r="G504" s="38" t="s">
        <v>181</v>
      </c>
      <c r="H504" s="38">
        <v>180</v>
      </c>
      <c r="I504" s="38">
        <v>180</v>
      </c>
      <c r="J504" s="38">
        <v>400</v>
      </c>
      <c r="K504" s="38">
        <v>13.5</v>
      </c>
      <c r="L504" s="38">
        <v>13.5</v>
      </c>
      <c r="M504" s="38">
        <v>12</v>
      </c>
      <c r="N504" s="38">
        <v>0</v>
      </c>
      <c r="O504" s="38">
        <v>0</v>
      </c>
      <c r="P504" s="111">
        <v>16070.54410893543</v>
      </c>
      <c r="Q504" s="39">
        <f t="shared" si="164"/>
        <v>1</v>
      </c>
      <c r="R504" s="40">
        <f t="shared" si="162"/>
        <v>2.2222222222222223</v>
      </c>
      <c r="S504" s="40">
        <f t="shared" si="163"/>
        <v>1</v>
      </c>
      <c r="T504" s="120" t="s">
        <v>208</v>
      </c>
      <c r="V504" s="42"/>
      <c r="AD504" s="42"/>
      <c r="AE504" s="38">
        <v>20</v>
      </c>
      <c r="AF504" s="111">
        <v>355</v>
      </c>
      <c r="AG504" s="110">
        <v>210000</v>
      </c>
      <c r="AH504" s="94"/>
      <c r="AJ504" s="97"/>
      <c r="AL504" s="39"/>
      <c r="AM504" s="38">
        <v>0.46541017183236666</v>
      </c>
      <c r="AP504" s="39"/>
      <c r="AQ504" s="77">
        <v>1.3220810455484713</v>
      </c>
      <c r="AR504" s="94"/>
      <c r="AT504" s="97"/>
      <c r="BB504" s="79"/>
      <c r="BC504" s="94"/>
      <c r="BD504" s="94"/>
      <c r="BE504" s="97"/>
      <c r="BG504" s="40"/>
      <c r="BH504" s="94"/>
      <c r="BI504" s="94"/>
      <c r="BJ504" s="94"/>
      <c r="BK504" s="40"/>
      <c r="BL504" s="73"/>
      <c r="BM504" s="94"/>
      <c r="BO504" s="97"/>
      <c r="BQ504" s="40"/>
      <c r="BR504" s="94"/>
      <c r="BS504" s="94"/>
      <c r="BT504" s="94"/>
      <c r="BU504" s="40"/>
      <c r="BV504" s="82"/>
      <c r="BW504" s="94"/>
      <c r="BX504" s="48"/>
      <c r="BY504" s="97"/>
      <c r="BZ504" s="48"/>
      <c r="CA504" s="40"/>
      <c r="CB504" s="94"/>
      <c r="CC504" s="94"/>
      <c r="CD504" s="94"/>
      <c r="CE504" s="40"/>
      <c r="CF504" s="73"/>
      <c r="CG504" s="41"/>
      <c r="CH504" s="41"/>
      <c r="CI504" s="41"/>
      <c r="CJ504" s="41"/>
      <c r="CK504" s="41"/>
      <c r="CL504" s="68"/>
      <c r="CM504" s="41"/>
      <c r="CN504" s="41"/>
      <c r="CO504" s="39"/>
      <c r="CP504" s="78"/>
      <c r="CV504" s="118">
        <f t="shared" si="165"/>
        <v>2.5</v>
      </c>
      <c r="CW504" s="118">
        <f t="shared" si="166"/>
        <v>0.26250000000000007</v>
      </c>
      <c r="DE504" s="125">
        <f t="shared" si="167"/>
        <v>0</v>
      </c>
    </row>
    <row r="505" spans="1:109" s="38" customFormat="1" x14ac:dyDescent="0.25">
      <c r="A505" s="38">
        <v>502</v>
      </c>
      <c r="B505" s="38" t="s">
        <v>555</v>
      </c>
      <c r="E505" s="38" t="s">
        <v>555</v>
      </c>
      <c r="F505" s="120" t="s">
        <v>171</v>
      </c>
      <c r="G505" s="38" t="s">
        <v>181</v>
      </c>
      <c r="H505" s="38">
        <v>180</v>
      </c>
      <c r="I505" s="38">
        <v>180</v>
      </c>
      <c r="J505" s="38">
        <v>400</v>
      </c>
      <c r="K505" s="38">
        <v>13.5</v>
      </c>
      <c r="L505" s="38">
        <v>13.5</v>
      </c>
      <c r="M505" s="38">
        <v>12</v>
      </c>
      <c r="N505" s="38">
        <v>0</v>
      </c>
      <c r="O505" s="38">
        <v>0</v>
      </c>
      <c r="P505" s="111">
        <v>20178.803505204633</v>
      </c>
      <c r="Q505" s="39">
        <f t="shared" si="164"/>
        <v>1</v>
      </c>
      <c r="R505" s="40">
        <f t="shared" si="162"/>
        <v>2.2222222222222223</v>
      </c>
      <c r="S505" s="40">
        <f t="shared" si="163"/>
        <v>1</v>
      </c>
      <c r="T505" s="120" t="s">
        <v>208</v>
      </c>
      <c r="V505" s="42"/>
      <c r="AD505" s="42"/>
      <c r="AE505" s="38">
        <v>20</v>
      </c>
      <c r="AF505" s="111">
        <v>355</v>
      </c>
      <c r="AG505" s="110">
        <v>210000</v>
      </c>
      <c r="AH505" s="94"/>
      <c r="AJ505" s="97"/>
      <c r="AL505" s="39"/>
      <c r="AM505" s="38">
        <v>0.3158594590403121</v>
      </c>
      <c r="AP505" s="39"/>
      <c r="AQ505" s="77">
        <v>1.6587605022145755</v>
      </c>
      <c r="AR505" s="94"/>
      <c r="AT505" s="97"/>
      <c r="BB505" s="79"/>
      <c r="BC505" s="94"/>
      <c r="BD505" s="94"/>
      <c r="BE505" s="97"/>
      <c r="BG505" s="40"/>
      <c r="BH505" s="94"/>
      <c r="BI505" s="94"/>
      <c r="BJ505" s="94"/>
      <c r="BK505" s="40"/>
      <c r="BL505" s="73"/>
      <c r="BM505" s="94"/>
      <c r="BO505" s="97"/>
      <c r="BQ505" s="40"/>
      <c r="BR505" s="94"/>
      <c r="BS505" s="94"/>
      <c r="BT505" s="94"/>
      <c r="BU505" s="40"/>
      <c r="BV505" s="82"/>
      <c r="BW505" s="94"/>
      <c r="BX505" s="48"/>
      <c r="BY505" s="97"/>
      <c r="BZ505" s="48"/>
      <c r="CA505" s="40"/>
      <c r="CB505" s="94"/>
      <c r="CC505" s="94"/>
      <c r="CD505" s="94"/>
      <c r="CE505" s="40"/>
      <c r="CF505" s="73"/>
      <c r="CG505" s="41"/>
      <c r="CH505" s="41"/>
      <c r="CI505" s="41"/>
      <c r="CJ505" s="41"/>
      <c r="CK505" s="41"/>
      <c r="CL505" s="68"/>
      <c r="CM505" s="41"/>
      <c r="CN505" s="41"/>
      <c r="CO505" s="39"/>
      <c r="CP505" s="78"/>
      <c r="CV505" s="118">
        <f t="shared" si="165"/>
        <v>2.5</v>
      </c>
      <c r="CW505" s="118">
        <f t="shared" si="166"/>
        <v>0.26250000000000007</v>
      </c>
      <c r="DE505" s="125">
        <f t="shared" si="167"/>
        <v>0</v>
      </c>
    </row>
    <row r="506" spans="1:109" s="38" customFormat="1" x14ac:dyDescent="0.25">
      <c r="A506" s="38">
        <v>503</v>
      </c>
      <c r="B506" s="38" t="s">
        <v>556</v>
      </c>
      <c r="E506" s="38" t="s">
        <v>556</v>
      </c>
      <c r="F506" s="120" t="s">
        <v>171</v>
      </c>
      <c r="G506" s="38" t="s">
        <v>181</v>
      </c>
      <c r="H506" s="38">
        <v>180</v>
      </c>
      <c r="I506" s="38">
        <v>180</v>
      </c>
      <c r="J506" s="38">
        <v>400</v>
      </c>
      <c r="K506" s="38">
        <v>13.5</v>
      </c>
      <c r="L506" s="38">
        <v>13.5</v>
      </c>
      <c r="M506" s="38">
        <v>12</v>
      </c>
      <c r="N506" s="38">
        <v>0</v>
      </c>
      <c r="O506" s="38">
        <v>0</v>
      </c>
      <c r="P506" s="111">
        <v>24166.231742760043</v>
      </c>
      <c r="Q506" s="39">
        <f t="shared" si="164"/>
        <v>1</v>
      </c>
      <c r="R506" s="40">
        <f t="shared" si="162"/>
        <v>2.2222222222222223</v>
      </c>
      <c r="S506" s="40">
        <f t="shared" si="163"/>
        <v>1</v>
      </c>
      <c r="T506" s="120" t="s">
        <v>208</v>
      </c>
      <c r="V506" s="42"/>
      <c r="AD506" s="42"/>
      <c r="AE506" s="38">
        <v>20</v>
      </c>
      <c r="AF506" s="111">
        <v>355</v>
      </c>
      <c r="AG506" s="110">
        <v>210000</v>
      </c>
      <c r="AH506" s="94"/>
      <c r="AJ506" s="97"/>
      <c r="AL506" s="39"/>
      <c r="AM506" s="38">
        <v>0.21732011309476224</v>
      </c>
      <c r="AP506" s="39"/>
      <c r="AQ506" s="77">
        <v>1.9856975815924538</v>
      </c>
      <c r="AR506" s="94"/>
      <c r="AT506" s="97"/>
      <c r="BB506" s="79"/>
      <c r="BC506" s="94"/>
      <c r="BD506" s="94"/>
      <c r="BE506" s="97"/>
      <c r="BG506" s="40"/>
      <c r="BH506" s="94"/>
      <c r="BI506" s="94"/>
      <c r="BJ506" s="94"/>
      <c r="BK506" s="40"/>
      <c r="BL506" s="73"/>
      <c r="BM506" s="94"/>
      <c r="BO506" s="97"/>
      <c r="BQ506" s="40"/>
      <c r="BR506" s="94"/>
      <c r="BS506" s="94"/>
      <c r="BT506" s="94"/>
      <c r="BU506" s="40"/>
      <c r="BV506" s="82"/>
      <c r="BW506" s="94"/>
      <c r="BX506" s="48"/>
      <c r="BY506" s="97"/>
      <c r="BZ506" s="48"/>
      <c r="CA506" s="40"/>
      <c r="CB506" s="94"/>
      <c r="CC506" s="94"/>
      <c r="CD506" s="94"/>
      <c r="CE506" s="40"/>
      <c r="CF506" s="73"/>
      <c r="CG506" s="41"/>
      <c r="CH506" s="41"/>
      <c r="CI506" s="41"/>
      <c r="CJ506" s="41"/>
      <c r="CK506" s="41"/>
      <c r="CL506" s="68"/>
      <c r="CM506" s="41"/>
      <c r="CN506" s="41"/>
      <c r="CO506" s="39"/>
      <c r="CP506" s="78"/>
      <c r="CV506" s="118">
        <f t="shared" si="165"/>
        <v>2.5</v>
      </c>
      <c r="CW506" s="118">
        <f t="shared" si="166"/>
        <v>0.26250000000000007</v>
      </c>
      <c r="DE506" s="125">
        <f t="shared" si="167"/>
        <v>0</v>
      </c>
    </row>
    <row r="507" spans="1:109" s="38" customFormat="1" x14ac:dyDescent="0.25">
      <c r="A507" s="38">
        <v>504</v>
      </c>
      <c r="B507" s="38" t="s">
        <v>557</v>
      </c>
      <c r="C507" s="113"/>
      <c r="E507" s="38" t="s">
        <v>557</v>
      </c>
      <c r="F507" s="120" t="s">
        <v>171</v>
      </c>
      <c r="G507" s="38" t="s">
        <v>181</v>
      </c>
      <c r="H507" s="38">
        <v>180</v>
      </c>
      <c r="I507" s="38">
        <v>180</v>
      </c>
      <c r="J507" s="38">
        <v>400</v>
      </c>
      <c r="K507" s="38">
        <v>13.5</v>
      </c>
      <c r="L507" s="38">
        <v>13.5</v>
      </c>
      <c r="M507" s="38">
        <v>12</v>
      </c>
      <c r="N507" s="38">
        <v>0</v>
      </c>
      <c r="O507" s="38">
        <v>0</v>
      </c>
      <c r="P507" s="111">
        <v>30207.789678450052</v>
      </c>
      <c r="Q507" s="39">
        <f t="shared" si="164"/>
        <v>1</v>
      </c>
      <c r="R507" s="40">
        <f t="shared" si="162"/>
        <v>2.2222222222222223</v>
      </c>
      <c r="S507" s="40">
        <f t="shared" si="163"/>
        <v>1</v>
      </c>
      <c r="T507" s="120" t="s">
        <v>208</v>
      </c>
      <c r="V507" s="42"/>
      <c r="AD507" s="42"/>
      <c r="AE507" s="38">
        <v>20</v>
      </c>
      <c r="AF507" s="111">
        <v>355</v>
      </c>
      <c r="AG507" s="110">
        <v>210000</v>
      </c>
      <c r="AH507" s="94"/>
      <c r="AJ507" s="97"/>
      <c r="AL507" s="39"/>
      <c r="AM507" s="38">
        <v>0.13693312902948671</v>
      </c>
      <c r="AP507" s="39"/>
      <c r="AQ507" s="77">
        <v>2.4812754483473265</v>
      </c>
      <c r="AR507" s="94"/>
      <c r="AT507" s="97"/>
      <c r="BB507" s="79"/>
      <c r="BC507" s="94"/>
      <c r="BD507" s="94"/>
      <c r="BE507" s="97"/>
      <c r="BG507" s="40"/>
      <c r="BH507" s="94"/>
      <c r="BI507" s="94"/>
      <c r="BJ507" s="94"/>
      <c r="BK507" s="40"/>
      <c r="BL507" s="73"/>
      <c r="BM507" s="94"/>
      <c r="BO507" s="97"/>
      <c r="BQ507" s="40"/>
      <c r="BR507" s="94"/>
      <c r="BS507" s="94"/>
      <c r="BT507" s="94"/>
      <c r="BU507" s="40"/>
      <c r="BV507" s="82"/>
      <c r="BW507" s="94"/>
      <c r="BX507" s="48"/>
      <c r="BY507" s="97"/>
      <c r="BZ507" s="48"/>
      <c r="CA507" s="40"/>
      <c r="CB507" s="94"/>
      <c r="CC507" s="94"/>
      <c r="CD507" s="94"/>
      <c r="CE507" s="40"/>
      <c r="CF507" s="73"/>
      <c r="CG507" s="41"/>
      <c r="CH507" s="41"/>
      <c r="CI507" s="41"/>
      <c r="CJ507" s="41"/>
      <c r="CK507" s="41"/>
      <c r="CL507" s="68"/>
      <c r="CM507" s="41"/>
      <c r="CN507" s="41"/>
      <c r="CO507" s="39"/>
      <c r="CP507" s="78"/>
      <c r="CV507" s="118">
        <f t="shared" si="165"/>
        <v>2.5</v>
      </c>
      <c r="CW507" s="118">
        <f t="shared" si="166"/>
        <v>0.26250000000000007</v>
      </c>
      <c r="DE507" s="125">
        <f t="shared" si="167"/>
        <v>0</v>
      </c>
    </row>
    <row r="508" spans="1:109" s="38" customFormat="1" x14ac:dyDescent="0.25">
      <c r="A508" s="38">
        <v>505</v>
      </c>
      <c r="B508" s="38" t="s">
        <v>558</v>
      </c>
      <c r="C508" s="113"/>
      <c r="E508" s="38" t="s">
        <v>558</v>
      </c>
      <c r="F508" s="120" t="s">
        <v>171</v>
      </c>
      <c r="G508" s="38" t="s">
        <v>181</v>
      </c>
      <c r="H508" s="38">
        <v>180</v>
      </c>
      <c r="I508" s="38">
        <v>180</v>
      </c>
      <c r="J508" s="38">
        <v>400</v>
      </c>
      <c r="K508" s="38">
        <v>13.5</v>
      </c>
      <c r="L508" s="38">
        <v>13.5</v>
      </c>
      <c r="M508" s="38">
        <v>8.3000000000000007</v>
      </c>
      <c r="N508" s="38">
        <v>0</v>
      </c>
      <c r="O508" s="38">
        <v>0</v>
      </c>
      <c r="P508" s="111">
        <v>3789.8235408154665</v>
      </c>
      <c r="Q508" s="39">
        <f t="shared" si="164"/>
        <v>1</v>
      </c>
      <c r="R508" s="40">
        <f t="shared" si="162"/>
        <v>2.2222222222222223</v>
      </c>
      <c r="S508" s="40">
        <f t="shared" si="163"/>
        <v>1</v>
      </c>
      <c r="T508" s="120" t="s">
        <v>208</v>
      </c>
      <c r="V508" s="42"/>
      <c r="AD508" s="42"/>
      <c r="AE508" s="38">
        <v>20</v>
      </c>
      <c r="AF508" s="111">
        <v>355</v>
      </c>
      <c r="AG508" s="110">
        <v>210000</v>
      </c>
      <c r="AH508" s="94"/>
      <c r="AJ508" s="97"/>
      <c r="AL508" s="39"/>
      <c r="AM508" s="38">
        <v>1.0401521182681595</v>
      </c>
      <c r="AP508" s="39"/>
      <c r="AQ508" s="77">
        <v>0.31272057602946074</v>
      </c>
      <c r="AR508" s="94"/>
      <c r="AT508" s="97"/>
      <c r="BB508" s="79"/>
      <c r="BC508" s="94"/>
      <c r="BD508" s="94"/>
      <c r="BE508" s="97"/>
      <c r="BG508" s="40"/>
      <c r="BH508" s="94"/>
      <c r="BI508" s="94"/>
      <c r="BJ508" s="94"/>
      <c r="BK508" s="40"/>
      <c r="BL508" s="73"/>
      <c r="BM508" s="94"/>
      <c r="BO508" s="97"/>
      <c r="BQ508" s="40"/>
      <c r="BR508" s="94"/>
      <c r="BS508" s="94"/>
      <c r="BT508" s="94"/>
      <c r="BU508" s="40"/>
      <c r="BV508" s="82"/>
      <c r="BW508" s="94"/>
      <c r="BX508" s="48"/>
      <c r="BY508" s="97"/>
      <c r="BZ508" s="48"/>
      <c r="CA508" s="40"/>
      <c r="CB508" s="94"/>
      <c r="CC508" s="94"/>
      <c r="CD508" s="94"/>
      <c r="CE508" s="40"/>
      <c r="CF508" s="73"/>
      <c r="CG508" s="41"/>
      <c r="CH508" s="41"/>
      <c r="CI508" s="41"/>
      <c r="CJ508" s="41"/>
      <c r="CK508" s="41"/>
      <c r="CL508" s="68"/>
      <c r="CM508" s="41"/>
      <c r="CN508" s="41"/>
      <c r="CO508" s="39"/>
      <c r="CP508" s="78"/>
      <c r="CV508" s="118">
        <f t="shared" si="165"/>
        <v>3.6144578313253009</v>
      </c>
      <c r="CW508" s="118">
        <f t="shared" si="166"/>
        <v>0.50036289737262296</v>
      </c>
      <c r="DE508" s="125">
        <f t="shared" si="167"/>
        <v>0</v>
      </c>
    </row>
    <row r="509" spans="1:109" s="38" customFormat="1" x14ac:dyDescent="0.25">
      <c r="A509" s="38">
        <v>506</v>
      </c>
      <c r="B509" s="38" t="s">
        <v>559</v>
      </c>
      <c r="C509" s="113"/>
      <c r="E509" s="38" t="s">
        <v>559</v>
      </c>
      <c r="F509" s="120" t="s">
        <v>171</v>
      </c>
      <c r="G509" s="38" t="s">
        <v>181</v>
      </c>
      <c r="H509" s="38">
        <v>180</v>
      </c>
      <c r="I509" s="38">
        <v>180</v>
      </c>
      <c r="J509" s="38">
        <v>400</v>
      </c>
      <c r="K509" s="38">
        <v>13.5</v>
      </c>
      <c r="L509" s="38">
        <v>13.5</v>
      </c>
      <c r="M509" s="38">
        <v>8.3000000000000007</v>
      </c>
      <c r="N509" s="38">
        <v>0</v>
      </c>
      <c r="O509" s="38">
        <v>0</v>
      </c>
      <c r="P509" s="111">
        <v>6316.3725680257776</v>
      </c>
      <c r="Q509" s="39">
        <f t="shared" si="164"/>
        <v>1</v>
      </c>
      <c r="R509" s="40">
        <f t="shared" si="162"/>
        <v>2.2222222222222223</v>
      </c>
      <c r="S509" s="40">
        <f t="shared" si="163"/>
        <v>1</v>
      </c>
      <c r="T509" s="120" t="s">
        <v>208</v>
      </c>
      <c r="V509" s="42"/>
      <c r="AD509" s="42"/>
      <c r="AE509" s="38">
        <v>20</v>
      </c>
      <c r="AF509" s="111">
        <v>355</v>
      </c>
      <c r="AG509" s="110">
        <v>210000</v>
      </c>
      <c r="AH509" s="94"/>
      <c r="AJ509" s="97"/>
      <c r="AL509" s="39"/>
      <c r="AM509" s="38">
        <v>0.90012546458063891</v>
      </c>
      <c r="AP509" s="39"/>
      <c r="AQ509" s="77">
        <v>0.50603687442836875</v>
      </c>
      <c r="AR509" s="94"/>
      <c r="AT509" s="97"/>
      <c r="BB509" s="79"/>
      <c r="BC509" s="94"/>
      <c r="BD509" s="94"/>
      <c r="BE509" s="97"/>
      <c r="BG509" s="40"/>
      <c r="BH509" s="94"/>
      <c r="BI509" s="94"/>
      <c r="BJ509" s="94"/>
      <c r="BK509" s="40"/>
      <c r="BL509" s="73"/>
      <c r="BM509" s="94"/>
      <c r="BO509" s="97"/>
      <c r="BQ509" s="40"/>
      <c r="BR509" s="94"/>
      <c r="BS509" s="94"/>
      <c r="BT509" s="94"/>
      <c r="BU509" s="40"/>
      <c r="BV509" s="82"/>
      <c r="BW509" s="94"/>
      <c r="BX509" s="48"/>
      <c r="BY509" s="97"/>
      <c r="BZ509" s="48"/>
      <c r="CA509" s="40"/>
      <c r="CB509" s="94"/>
      <c r="CC509" s="94"/>
      <c r="CD509" s="94"/>
      <c r="CE509" s="40"/>
      <c r="CF509" s="73"/>
      <c r="CG509" s="41"/>
      <c r="CH509" s="41"/>
      <c r="CI509" s="41"/>
      <c r="CJ509" s="41"/>
      <c r="CK509" s="41"/>
      <c r="CL509" s="68"/>
      <c r="CM509" s="41"/>
      <c r="CN509" s="41"/>
      <c r="CO509" s="39"/>
      <c r="CP509" s="78"/>
      <c r="CV509" s="118">
        <f t="shared" si="165"/>
        <v>3.6144578313253009</v>
      </c>
      <c r="CW509" s="118">
        <f t="shared" si="166"/>
        <v>0.50036289737262296</v>
      </c>
      <c r="DE509" s="125">
        <f t="shared" si="167"/>
        <v>0</v>
      </c>
    </row>
    <row r="510" spans="1:109" s="38" customFormat="1" x14ac:dyDescent="0.25">
      <c r="A510" s="38">
        <v>507</v>
      </c>
      <c r="B510" s="38" t="s">
        <v>560</v>
      </c>
      <c r="C510" s="113"/>
      <c r="E510" s="38" t="s">
        <v>560</v>
      </c>
      <c r="F510" s="120" t="s">
        <v>171</v>
      </c>
      <c r="G510" s="38" t="s">
        <v>181</v>
      </c>
      <c r="H510" s="38">
        <v>180</v>
      </c>
      <c r="I510" s="38">
        <v>180</v>
      </c>
      <c r="J510" s="38">
        <v>400</v>
      </c>
      <c r="K510" s="38">
        <v>13.5</v>
      </c>
      <c r="L510" s="38">
        <v>13.5</v>
      </c>
      <c r="M510" s="38">
        <v>8.3000000000000007</v>
      </c>
      <c r="N510" s="38">
        <v>0</v>
      </c>
      <c r="O510" s="38">
        <v>0</v>
      </c>
      <c r="P510" s="111">
        <v>9474.5588520386664</v>
      </c>
      <c r="Q510" s="39">
        <f t="shared" si="164"/>
        <v>1</v>
      </c>
      <c r="R510" s="40">
        <f t="shared" si="162"/>
        <v>2.2222222222222223</v>
      </c>
      <c r="S510" s="40">
        <f t="shared" si="163"/>
        <v>1</v>
      </c>
      <c r="T510" s="120" t="s">
        <v>208</v>
      </c>
      <c r="V510" s="42"/>
      <c r="AD510" s="42"/>
      <c r="AE510" s="38">
        <v>20</v>
      </c>
      <c r="AF510" s="111">
        <v>355</v>
      </c>
      <c r="AG510" s="110">
        <v>210000</v>
      </c>
      <c r="AH510" s="94"/>
      <c r="AJ510" s="97"/>
      <c r="AL510" s="39"/>
      <c r="AM510" s="38">
        <v>0.73490382196519699</v>
      </c>
      <c r="AP510" s="39"/>
      <c r="AQ510" s="77">
        <v>0.75115226646170019</v>
      </c>
      <c r="AR510" s="94"/>
      <c r="AT510" s="97"/>
      <c r="BB510" s="79"/>
      <c r="BC510" s="94"/>
      <c r="BD510" s="94"/>
      <c r="BE510" s="97"/>
      <c r="BG510" s="40"/>
      <c r="BH510" s="94"/>
      <c r="BI510" s="94"/>
      <c r="BJ510" s="94"/>
      <c r="BK510" s="40"/>
      <c r="BL510" s="73"/>
      <c r="BM510" s="94"/>
      <c r="BO510" s="97"/>
      <c r="BQ510" s="40"/>
      <c r="BR510" s="94"/>
      <c r="BS510" s="94"/>
      <c r="BT510" s="94"/>
      <c r="BU510" s="40"/>
      <c r="BV510" s="82"/>
      <c r="BW510" s="94"/>
      <c r="BX510" s="48"/>
      <c r="BY510" s="97"/>
      <c r="BZ510" s="48"/>
      <c r="CA510" s="40"/>
      <c r="CB510" s="94"/>
      <c r="CC510" s="94"/>
      <c r="CD510" s="94"/>
      <c r="CE510" s="40"/>
      <c r="CF510" s="73"/>
      <c r="CG510" s="41"/>
      <c r="CH510" s="41"/>
      <c r="CI510" s="41"/>
      <c r="CJ510" s="41"/>
      <c r="CK510" s="41"/>
      <c r="CL510" s="68"/>
      <c r="CM510" s="41"/>
      <c r="CN510" s="41"/>
      <c r="CO510" s="39"/>
      <c r="CP510" s="78"/>
      <c r="CV510" s="118">
        <f t="shared" si="165"/>
        <v>3.6144578313253009</v>
      </c>
      <c r="CW510" s="118">
        <f t="shared" si="166"/>
        <v>0.50036289737262296</v>
      </c>
      <c r="DE510" s="125">
        <f t="shared" si="167"/>
        <v>0</v>
      </c>
    </row>
    <row r="511" spans="1:109" s="38" customFormat="1" x14ac:dyDescent="0.25">
      <c r="A511" s="38">
        <v>508</v>
      </c>
      <c r="B511" s="38" t="s">
        <v>561</v>
      </c>
      <c r="C511" s="113"/>
      <c r="E511" s="38" t="s">
        <v>561</v>
      </c>
      <c r="F511" s="120" t="s">
        <v>171</v>
      </c>
      <c r="G511" s="38" t="s">
        <v>181</v>
      </c>
      <c r="H511" s="38">
        <v>180</v>
      </c>
      <c r="I511" s="38">
        <v>180</v>
      </c>
      <c r="J511" s="38">
        <v>400</v>
      </c>
      <c r="K511" s="38">
        <v>13.5</v>
      </c>
      <c r="L511" s="38">
        <v>13.5</v>
      </c>
      <c r="M511" s="38">
        <v>8.3000000000000007</v>
      </c>
      <c r="N511" s="38">
        <v>0</v>
      </c>
      <c r="O511" s="38">
        <v>0</v>
      </c>
      <c r="P511" s="111">
        <v>12632.745136051555</v>
      </c>
      <c r="Q511" s="39">
        <f t="shared" si="164"/>
        <v>1</v>
      </c>
      <c r="R511" s="40">
        <f t="shared" si="162"/>
        <v>2.2222222222222223</v>
      </c>
      <c r="S511" s="40">
        <f t="shared" si="163"/>
        <v>1</v>
      </c>
      <c r="T511" s="120" t="s">
        <v>208</v>
      </c>
      <c r="V511" s="42"/>
      <c r="AD511" s="42"/>
      <c r="AE511" s="38">
        <v>20</v>
      </c>
      <c r="AF511" s="111">
        <v>355</v>
      </c>
      <c r="AG511" s="110">
        <v>210000</v>
      </c>
      <c r="AH511" s="94"/>
      <c r="AJ511" s="97"/>
      <c r="AL511" s="39"/>
      <c r="AM511" s="38">
        <v>0.6294781863608494</v>
      </c>
      <c r="AP511" s="39"/>
      <c r="AQ511" s="77">
        <v>0.99781717814619431</v>
      </c>
      <c r="AR511" s="94"/>
      <c r="AT511" s="97"/>
      <c r="BB511" s="79"/>
      <c r="BC511" s="94"/>
      <c r="BD511" s="94"/>
      <c r="BE511" s="97"/>
      <c r="BG511" s="40"/>
      <c r="BH511" s="94"/>
      <c r="BI511" s="94"/>
      <c r="BJ511" s="94"/>
      <c r="BK511" s="40"/>
      <c r="BL511" s="73"/>
      <c r="BM511" s="94"/>
      <c r="BO511" s="97"/>
      <c r="BQ511" s="40"/>
      <c r="BR511" s="94"/>
      <c r="BS511" s="94"/>
      <c r="BT511" s="94"/>
      <c r="BU511" s="40"/>
      <c r="BV511" s="82"/>
      <c r="BW511" s="94"/>
      <c r="BX511" s="48"/>
      <c r="BY511" s="97"/>
      <c r="BZ511" s="48"/>
      <c r="CA511" s="40"/>
      <c r="CB511" s="94"/>
      <c r="CC511" s="94"/>
      <c r="CD511" s="94"/>
      <c r="CE511" s="40"/>
      <c r="CF511" s="73"/>
      <c r="CG511" s="41"/>
      <c r="CH511" s="41"/>
      <c r="CI511" s="41"/>
      <c r="CJ511" s="41"/>
      <c r="CK511" s="41"/>
      <c r="CL511" s="68"/>
      <c r="CM511" s="41"/>
      <c r="CN511" s="41"/>
      <c r="CO511" s="39"/>
      <c r="CP511" s="78"/>
      <c r="CV511" s="118">
        <f t="shared" si="165"/>
        <v>3.6144578313253009</v>
      </c>
      <c r="CW511" s="118">
        <f t="shared" si="166"/>
        <v>0.50036289737262296</v>
      </c>
      <c r="DE511" s="125">
        <f t="shared" si="167"/>
        <v>0</v>
      </c>
    </row>
    <row r="512" spans="1:109" s="38" customFormat="1" x14ac:dyDescent="0.25">
      <c r="A512" s="38">
        <v>509</v>
      </c>
      <c r="B512" s="38" t="s">
        <v>562</v>
      </c>
      <c r="C512" s="113"/>
      <c r="E512" s="38" t="s">
        <v>562</v>
      </c>
      <c r="F512" s="120" t="s">
        <v>171</v>
      </c>
      <c r="G512" s="38" t="s">
        <v>181</v>
      </c>
      <c r="H512" s="38">
        <v>180</v>
      </c>
      <c r="I512" s="38">
        <v>180</v>
      </c>
      <c r="J512" s="38">
        <v>400</v>
      </c>
      <c r="K512" s="38">
        <v>13.5</v>
      </c>
      <c r="L512" s="38">
        <v>13.5</v>
      </c>
      <c r="M512" s="38">
        <v>8.3000000000000007</v>
      </c>
      <c r="N512" s="38">
        <v>0</v>
      </c>
      <c r="O512" s="38">
        <v>0</v>
      </c>
      <c r="P512" s="111">
        <v>16801.551030948569</v>
      </c>
      <c r="Q512" s="39">
        <f t="shared" si="164"/>
        <v>1</v>
      </c>
      <c r="R512" s="40">
        <f t="shared" si="162"/>
        <v>2.2222222222222223</v>
      </c>
      <c r="S512" s="40">
        <f t="shared" si="163"/>
        <v>1</v>
      </c>
      <c r="T512" s="120" t="s">
        <v>208</v>
      </c>
      <c r="V512" s="42"/>
      <c r="AD512" s="42"/>
      <c r="AE512" s="38">
        <v>20</v>
      </c>
      <c r="AF512" s="111">
        <v>355</v>
      </c>
      <c r="AG512" s="110">
        <v>210000</v>
      </c>
      <c r="AH512" s="94"/>
      <c r="AJ512" s="97"/>
      <c r="AL512" s="39"/>
      <c r="AM512" s="38">
        <v>0.46695256425095027</v>
      </c>
      <c r="AP512" s="39"/>
      <c r="AQ512" s="77">
        <v>1.3243060050567508</v>
      </c>
      <c r="AR512" s="94"/>
      <c r="AT512" s="97"/>
      <c r="BB512" s="79"/>
      <c r="BC512" s="94"/>
      <c r="BD512" s="94"/>
      <c r="BE512" s="97"/>
      <c r="BG512" s="40"/>
      <c r="BH512" s="94"/>
      <c r="BI512" s="94"/>
      <c r="BJ512" s="94"/>
      <c r="BK512" s="40"/>
      <c r="BL512" s="73"/>
      <c r="BM512" s="94"/>
      <c r="BO512" s="97"/>
      <c r="BQ512" s="40"/>
      <c r="BR512" s="94"/>
      <c r="BS512" s="94"/>
      <c r="BT512" s="94"/>
      <c r="BU512" s="40"/>
      <c r="BV512" s="82"/>
      <c r="BW512" s="94"/>
      <c r="BX512" s="48"/>
      <c r="BY512" s="97"/>
      <c r="BZ512" s="48"/>
      <c r="CA512" s="40"/>
      <c r="CB512" s="94"/>
      <c r="CC512" s="94"/>
      <c r="CD512" s="94"/>
      <c r="CE512" s="40"/>
      <c r="CF512" s="73"/>
      <c r="CG512" s="41"/>
      <c r="CH512" s="41"/>
      <c r="CI512" s="41"/>
      <c r="CJ512" s="41"/>
      <c r="CK512" s="41"/>
      <c r="CL512" s="68"/>
      <c r="CM512" s="41"/>
      <c r="CN512" s="41"/>
      <c r="CO512" s="39"/>
      <c r="CP512" s="78"/>
      <c r="CV512" s="118">
        <f t="shared" si="165"/>
        <v>3.6144578313253009</v>
      </c>
      <c r="CW512" s="118">
        <f t="shared" si="166"/>
        <v>0.50036289737262296</v>
      </c>
      <c r="DE512" s="125">
        <f t="shared" si="167"/>
        <v>0</v>
      </c>
    </row>
    <row r="513" spans="1:109" s="38" customFormat="1" x14ac:dyDescent="0.25">
      <c r="A513" s="38">
        <v>510</v>
      </c>
      <c r="B513" s="38" t="s">
        <v>563</v>
      </c>
      <c r="C513" s="113"/>
      <c r="E513" s="38" t="s">
        <v>563</v>
      </c>
      <c r="F513" s="120" t="s">
        <v>171</v>
      </c>
      <c r="G513" s="38" t="s">
        <v>181</v>
      </c>
      <c r="H513" s="38">
        <v>180</v>
      </c>
      <c r="I513" s="38">
        <v>180</v>
      </c>
      <c r="J513" s="38">
        <v>400</v>
      </c>
      <c r="K513" s="38">
        <v>13.5</v>
      </c>
      <c r="L513" s="38">
        <v>13.5</v>
      </c>
      <c r="M513" s="38">
        <v>8.3000000000000007</v>
      </c>
      <c r="N513" s="38">
        <v>0</v>
      </c>
      <c r="O513" s="38">
        <v>0</v>
      </c>
      <c r="P513" s="111">
        <v>21096.684377206097</v>
      </c>
      <c r="Q513" s="39">
        <f t="shared" si="164"/>
        <v>1</v>
      </c>
      <c r="R513" s="40">
        <f t="shared" si="162"/>
        <v>2.2222222222222223</v>
      </c>
      <c r="S513" s="40">
        <f t="shared" si="163"/>
        <v>1</v>
      </c>
      <c r="T513" s="120" t="s">
        <v>208</v>
      </c>
      <c r="V513" s="42"/>
      <c r="AD513" s="42"/>
      <c r="AE513" s="38">
        <v>20</v>
      </c>
      <c r="AF513" s="111">
        <v>355</v>
      </c>
      <c r="AG513" s="110">
        <v>210000</v>
      </c>
      <c r="AH513" s="94"/>
      <c r="AJ513" s="97"/>
      <c r="AL513" s="39"/>
      <c r="AM513" s="38">
        <v>0.31683259602557429</v>
      </c>
      <c r="AP513" s="39"/>
      <c r="AQ513" s="77">
        <v>1.661210186723272</v>
      </c>
      <c r="AR513" s="94"/>
      <c r="AT513" s="97"/>
      <c r="BB513" s="79"/>
      <c r="BC513" s="94"/>
      <c r="BD513" s="94"/>
      <c r="BE513" s="97"/>
      <c r="BG513" s="40"/>
      <c r="BH513" s="94"/>
      <c r="BI513" s="94"/>
      <c r="BJ513" s="94"/>
      <c r="BK513" s="40"/>
      <c r="BL513" s="73"/>
      <c r="BM513" s="94"/>
      <c r="BO513" s="97"/>
      <c r="BQ513" s="40"/>
      <c r="BR513" s="94"/>
      <c r="BS513" s="94"/>
      <c r="BT513" s="94"/>
      <c r="BU513" s="40"/>
      <c r="BV513" s="82"/>
      <c r="BW513" s="94"/>
      <c r="BX513" s="48"/>
      <c r="BY513" s="97"/>
      <c r="BZ513" s="48"/>
      <c r="CA513" s="40"/>
      <c r="CB513" s="94"/>
      <c r="CC513" s="94"/>
      <c r="CD513" s="94"/>
      <c r="CE513" s="40"/>
      <c r="CF513" s="73"/>
      <c r="CG513" s="41"/>
      <c r="CH513" s="41"/>
      <c r="CI513" s="41"/>
      <c r="CJ513" s="41"/>
      <c r="CK513" s="41"/>
      <c r="CL513" s="68"/>
      <c r="CM513" s="41"/>
      <c r="CN513" s="41"/>
      <c r="CO513" s="39"/>
      <c r="CP513" s="78"/>
      <c r="CV513" s="118">
        <f t="shared" si="165"/>
        <v>3.6144578313253009</v>
      </c>
      <c r="CW513" s="118">
        <f t="shared" si="166"/>
        <v>0.50036289737262296</v>
      </c>
      <c r="DE513" s="125">
        <f t="shared" si="167"/>
        <v>0</v>
      </c>
    </row>
    <row r="514" spans="1:109" s="38" customFormat="1" x14ac:dyDescent="0.25">
      <c r="A514" s="38">
        <v>511</v>
      </c>
      <c r="B514" s="38" t="s">
        <v>564</v>
      </c>
      <c r="C514" s="113"/>
      <c r="E514" s="38" t="s">
        <v>564</v>
      </c>
      <c r="F514" s="120" t="s">
        <v>171</v>
      </c>
      <c r="G514" s="38" t="s">
        <v>181</v>
      </c>
      <c r="H514" s="38">
        <v>180</v>
      </c>
      <c r="I514" s="38">
        <v>180</v>
      </c>
      <c r="J514" s="38">
        <v>400</v>
      </c>
      <c r="K514" s="38">
        <v>13.5</v>
      </c>
      <c r="L514" s="38">
        <v>13.5</v>
      </c>
      <c r="M514" s="38">
        <v>8.3000000000000007</v>
      </c>
      <c r="N514" s="38">
        <v>0</v>
      </c>
      <c r="O514" s="38">
        <v>0</v>
      </c>
      <c r="P514" s="111">
        <v>25265.49027210311</v>
      </c>
      <c r="Q514" s="39">
        <f t="shared" si="164"/>
        <v>1</v>
      </c>
      <c r="R514" s="40">
        <f t="shared" si="162"/>
        <v>2.2222222222222223</v>
      </c>
      <c r="S514" s="40">
        <f t="shared" si="163"/>
        <v>1</v>
      </c>
      <c r="T514" s="120" t="s">
        <v>208</v>
      </c>
      <c r="V514" s="42"/>
      <c r="AD514" s="42"/>
      <c r="AE514" s="38">
        <v>20</v>
      </c>
      <c r="AF514" s="111">
        <v>355</v>
      </c>
      <c r="AG514" s="110">
        <v>210000</v>
      </c>
      <c r="AH514" s="94"/>
      <c r="AJ514" s="97"/>
      <c r="AL514" s="39"/>
      <c r="AM514" s="38">
        <v>0.21847320950179702</v>
      </c>
      <c r="AP514" s="39"/>
      <c r="AQ514" s="77">
        <v>1.9884106239273363</v>
      </c>
      <c r="AR514" s="94"/>
      <c r="AT514" s="97"/>
      <c r="BB514" s="79"/>
      <c r="BC514" s="94"/>
      <c r="BD514" s="94"/>
      <c r="BE514" s="97"/>
      <c r="BG514" s="40"/>
      <c r="BH514" s="94"/>
      <c r="BI514" s="94"/>
      <c r="BJ514" s="94"/>
      <c r="BK514" s="40"/>
      <c r="BL514" s="73"/>
      <c r="BM514" s="94"/>
      <c r="BO514" s="97"/>
      <c r="BQ514" s="40"/>
      <c r="BR514" s="94"/>
      <c r="BS514" s="94"/>
      <c r="BT514" s="94"/>
      <c r="BU514" s="40"/>
      <c r="BV514" s="82"/>
      <c r="BW514" s="94"/>
      <c r="BX514" s="48"/>
      <c r="BY514" s="97"/>
      <c r="BZ514" s="48"/>
      <c r="CA514" s="40"/>
      <c r="CB514" s="94"/>
      <c r="CC514" s="94"/>
      <c r="CD514" s="94"/>
      <c r="CE514" s="40"/>
      <c r="CF514" s="73"/>
      <c r="CG514" s="41"/>
      <c r="CH514" s="41"/>
      <c r="CI514" s="41"/>
      <c r="CJ514" s="41"/>
      <c r="CK514" s="41"/>
      <c r="CL514" s="68"/>
      <c r="CM514" s="41"/>
      <c r="CN514" s="41"/>
      <c r="CO514" s="39"/>
      <c r="CP514" s="78"/>
      <c r="CV514" s="118">
        <f t="shared" si="165"/>
        <v>3.6144578313253009</v>
      </c>
      <c r="CW514" s="118">
        <f t="shared" si="166"/>
        <v>0.50036289737262296</v>
      </c>
      <c r="DE514" s="125">
        <f t="shared" si="167"/>
        <v>0</v>
      </c>
    </row>
    <row r="515" spans="1:109" s="38" customFormat="1" x14ac:dyDescent="0.25">
      <c r="A515" s="38">
        <v>512</v>
      </c>
      <c r="B515" s="38" t="s">
        <v>565</v>
      </c>
      <c r="C515" s="113"/>
      <c r="E515" s="38" t="s">
        <v>565</v>
      </c>
      <c r="F515" s="120" t="s">
        <v>171</v>
      </c>
      <c r="G515" s="38" t="s">
        <v>181</v>
      </c>
      <c r="H515" s="38">
        <v>180</v>
      </c>
      <c r="I515" s="38">
        <v>180</v>
      </c>
      <c r="J515" s="38">
        <v>400</v>
      </c>
      <c r="K515" s="38">
        <v>13.5</v>
      </c>
      <c r="L515" s="38">
        <v>13.5</v>
      </c>
      <c r="M515" s="38">
        <v>8.3000000000000007</v>
      </c>
      <c r="N515" s="38">
        <v>0</v>
      </c>
      <c r="O515" s="38">
        <v>0</v>
      </c>
      <c r="P515" s="111">
        <v>31581.862840128888</v>
      </c>
      <c r="Q515" s="39">
        <f t="shared" si="164"/>
        <v>1</v>
      </c>
      <c r="R515" s="40">
        <f t="shared" si="162"/>
        <v>2.2222222222222223</v>
      </c>
      <c r="S515" s="40">
        <f t="shared" si="163"/>
        <v>1</v>
      </c>
      <c r="T515" s="120" t="s">
        <v>208</v>
      </c>
      <c r="V515" s="42"/>
      <c r="AE515" s="38">
        <v>20</v>
      </c>
      <c r="AF515" s="111">
        <v>355</v>
      </c>
      <c r="AG515" s="110">
        <v>210000</v>
      </c>
      <c r="AH515" s="94"/>
      <c r="AJ515" s="97"/>
      <c r="AL515" s="39"/>
      <c r="AM515" s="38">
        <v>0.13780962507666408</v>
      </c>
      <c r="AP515" s="39"/>
      <c r="AQ515" s="77">
        <v>2.4844384016483527</v>
      </c>
      <c r="AR515" s="94"/>
      <c r="AT515" s="97"/>
      <c r="BB515" s="79"/>
      <c r="BC515" s="94"/>
      <c r="BD515" s="94"/>
      <c r="BE515" s="97"/>
      <c r="BG515" s="40"/>
      <c r="BH515" s="94"/>
      <c r="BI515" s="94"/>
      <c r="BJ515" s="94"/>
      <c r="BK515" s="40"/>
      <c r="BL515" s="73"/>
      <c r="BM515" s="94"/>
      <c r="BO515" s="97"/>
      <c r="BQ515" s="40"/>
      <c r="BR515" s="94"/>
      <c r="BS515" s="94"/>
      <c r="BT515" s="94"/>
      <c r="BU515" s="40"/>
      <c r="BV515" s="82"/>
      <c r="BW515" s="94"/>
      <c r="BX515" s="48"/>
      <c r="BY515" s="97"/>
      <c r="BZ515" s="48"/>
      <c r="CA515" s="40"/>
      <c r="CB515" s="94"/>
      <c r="CC515" s="94"/>
      <c r="CD515" s="94"/>
      <c r="CE515" s="40"/>
      <c r="CF515" s="73"/>
      <c r="CG515" s="41"/>
      <c r="CH515" s="41"/>
      <c r="CI515" s="41"/>
      <c r="CJ515" s="41"/>
      <c r="CK515" s="41"/>
      <c r="CL515" s="68"/>
      <c r="CM515" s="41"/>
      <c r="CN515" s="41"/>
      <c r="CO515" s="39"/>
      <c r="CP515" s="78"/>
      <c r="CV515" s="118">
        <f t="shared" si="165"/>
        <v>3.6144578313253009</v>
      </c>
      <c r="CW515" s="118">
        <f t="shared" si="166"/>
        <v>0.50036289737262296</v>
      </c>
      <c r="DE515" s="125">
        <f t="shared" si="167"/>
        <v>0</v>
      </c>
    </row>
    <row r="516" spans="1:109" s="38" customFormat="1" x14ac:dyDescent="0.25">
      <c r="A516" s="38">
        <v>513</v>
      </c>
      <c r="B516" s="38" t="s">
        <v>566</v>
      </c>
      <c r="C516" s="113"/>
      <c r="E516" s="38" t="s">
        <v>566</v>
      </c>
      <c r="F516" s="120" t="s">
        <v>171</v>
      </c>
      <c r="G516" s="38" t="s">
        <v>181</v>
      </c>
      <c r="H516" s="38">
        <v>180</v>
      </c>
      <c r="I516" s="38">
        <v>180</v>
      </c>
      <c r="J516" s="38">
        <v>400</v>
      </c>
      <c r="K516" s="38">
        <v>13.5</v>
      </c>
      <c r="L516" s="38">
        <v>13.5</v>
      </c>
      <c r="M516" s="38">
        <v>5.8</v>
      </c>
      <c r="N516" s="38">
        <v>0</v>
      </c>
      <c r="O516" s="38">
        <v>0</v>
      </c>
      <c r="P516" s="111">
        <v>3932.0296602456101</v>
      </c>
      <c r="Q516" s="39">
        <f t="shared" si="164"/>
        <v>2</v>
      </c>
      <c r="R516" s="40">
        <f t="shared" ref="R516:R579" si="168">J516/H516</f>
        <v>2.2222222222222223</v>
      </c>
      <c r="S516" s="40">
        <f t="shared" ref="S516:S579" si="169">I516/H516</f>
        <v>1</v>
      </c>
      <c r="T516" s="120" t="s">
        <v>208</v>
      </c>
      <c r="V516" s="42"/>
      <c r="AE516" s="38">
        <v>20</v>
      </c>
      <c r="AF516" s="111">
        <v>355</v>
      </c>
      <c r="AG516" s="110">
        <v>210000</v>
      </c>
      <c r="AH516" s="94"/>
      <c r="AJ516" s="97"/>
      <c r="AL516" s="39"/>
      <c r="AM516" s="38">
        <v>1.0394518925535841</v>
      </c>
      <c r="AP516" s="39"/>
      <c r="AQ516" s="77">
        <v>0.31738019081119417</v>
      </c>
      <c r="AR516" s="94"/>
      <c r="AT516" s="97"/>
      <c r="BB516" s="79"/>
      <c r="BC516" s="94"/>
      <c r="BD516" s="94"/>
      <c r="BE516" s="97"/>
      <c r="BG516" s="40"/>
      <c r="BH516" s="94"/>
      <c r="BI516" s="94"/>
      <c r="BJ516" s="94"/>
      <c r="BK516" s="40"/>
      <c r="BL516" s="73"/>
      <c r="BM516" s="94"/>
      <c r="BO516" s="97"/>
      <c r="BQ516" s="40"/>
      <c r="BR516" s="94"/>
      <c r="BS516" s="94"/>
      <c r="BT516" s="94"/>
      <c r="BU516" s="40"/>
      <c r="BV516" s="82"/>
      <c r="BW516" s="94"/>
      <c r="BX516" s="48"/>
      <c r="BY516" s="97"/>
      <c r="BZ516" s="48"/>
      <c r="CA516" s="40"/>
      <c r="CB516" s="94"/>
      <c r="CC516" s="94"/>
      <c r="CD516" s="94"/>
      <c r="CE516" s="40"/>
      <c r="CF516" s="73"/>
      <c r="CG516" s="41"/>
      <c r="CH516" s="41"/>
      <c r="CI516" s="41"/>
      <c r="CJ516" s="41"/>
      <c r="CK516" s="41"/>
      <c r="CL516" s="68"/>
      <c r="CM516" s="41"/>
      <c r="CN516" s="41"/>
      <c r="CO516" s="39"/>
      <c r="CP516" s="78"/>
      <c r="CV516" s="118">
        <f t="shared" si="165"/>
        <v>5.1724137931034484</v>
      </c>
      <c r="CW516" s="118">
        <f t="shared" si="166"/>
        <v>0.95778834720570749</v>
      </c>
      <c r="DE516" s="125">
        <f t="shared" si="167"/>
        <v>0</v>
      </c>
    </row>
    <row r="517" spans="1:109" s="38" customFormat="1" x14ac:dyDescent="0.25">
      <c r="A517" s="38">
        <v>514</v>
      </c>
      <c r="B517" s="38" t="s">
        <v>567</v>
      </c>
      <c r="C517" s="113"/>
      <c r="E517" s="38" t="s">
        <v>567</v>
      </c>
      <c r="F517" s="120" t="s">
        <v>171</v>
      </c>
      <c r="G517" s="38" t="s">
        <v>181</v>
      </c>
      <c r="H517" s="38">
        <v>180</v>
      </c>
      <c r="I517" s="38">
        <v>180</v>
      </c>
      <c r="J517" s="38">
        <v>400</v>
      </c>
      <c r="K517" s="38">
        <v>13.5</v>
      </c>
      <c r="L517" s="38">
        <v>13.5</v>
      </c>
      <c r="M517" s="38">
        <v>5.8</v>
      </c>
      <c r="N517" s="38">
        <v>0</v>
      </c>
      <c r="O517" s="38">
        <v>0</v>
      </c>
      <c r="P517" s="111">
        <v>6553.3827670760165</v>
      </c>
      <c r="Q517" s="39">
        <f t="shared" ref="Q517:Q579" si="170">MAX(IF((H517/2/K517)&lt;145/SQRT(AF517),1,IF((H517/2/K517)&lt;170/SQRT(AF517),2,IF((H517/2/K517)&lt;200/SQRT(AF517),3,4))),IF(((J517-2*K517)/M517)&lt;1100/SQRT(AF517),1,IF(((J517-2*K517)/M517)&lt;1700/SQRT(AF517),2,IF(((J517-2*K517)/M517)&lt;1900/SQRT(AF517),3,4))))</f>
        <v>2</v>
      </c>
      <c r="R517" s="40">
        <f t="shared" si="168"/>
        <v>2.2222222222222223</v>
      </c>
      <c r="S517" s="40">
        <f t="shared" si="169"/>
        <v>1</v>
      </c>
      <c r="T517" s="120" t="s">
        <v>208</v>
      </c>
      <c r="V517" s="42"/>
      <c r="AE517" s="38">
        <v>20</v>
      </c>
      <c r="AF517" s="111">
        <v>355</v>
      </c>
      <c r="AG517" s="110">
        <v>210000</v>
      </c>
      <c r="AH517" s="94"/>
      <c r="AJ517" s="97"/>
      <c r="AL517" s="39"/>
      <c r="AM517" s="38">
        <v>0.89209824652194047</v>
      </c>
      <c r="AP517" s="39"/>
      <c r="AQ517" s="77">
        <v>0.50915842853660875</v>
      </c>
      <c r="AR517" s="94"/>
      <c r="AT517" s="97"/>
      <c r="BB517" s="79"/>
      <c r="BC517" s="94"/>
      <c r="BD517" s="94"/>
      <c r="BE517" s="97"/>
      <c r="BG517" s="40"/>
      <c r="BH517" s="94"/>
      <c r="BI517" s="94"/>
      <c r="BJ517" s="94"/>
      <c r="BK517" s="40"/>
      <c r="BL517" s="73"/>
      <c r="BM517" s="94"/>
      <c r="BO517" s="97"/>
      <c r="BQ517" s="40"/>
      <c r="BR517" s="94"/>
      <c r="BS517" s="94"/>
      <c r="BT517" s="94"/>
      <c r="BU517" s="40"/>
      <c r="BV517" s="82"/>
      <c r="BW517" s="94"/>
      <c r="BX517" s="48"/>
      <c r="BY517" s="97"/>
      <c r="BZ517" s="48"/>
      <c r="CA517" s="40"/>
      <c r="CB517" s="94"/>
      <c r="CC517" s="94"/>
      <c r="CD517" s="94"/>
      <c r="CE517" s="40"/>
      <c r="CF517" s="73"/>
      <c r="CG517" s="41"/>
      <c r="CH517" s="41"/>
      <c r="CI517" s="41"/>
      <c r="CJ517" s="41"/>
      <c r="CK517" s="41"/>
      <c r="CL517" s="68"/>
      <c r="CM517" s="41"/>
      <c r="CN517" s="41"/>
      <c r="CO517" s="39"/>
      <c r="CP517" s="78"/>
      <c r="CV517" s="118">
        <f t="shared" ref="CV517:CV579" si="171">(J517*K517)/(H517*M517)</f>
        <v>5.1724137931034484</v>
      </c>
      <c r="CW517" s="118">
        <f t="shared" ref="CW517:CW579" si="172">0.5*(J517/M517 + I517/L517)*(L517/M517)*0.01</f>
        <v>0.95778834720570749</v>
      </c>
      <c r="DE517" s="125">
        <f t="shared" ref="DE517:DE580" si="173">AL517</f>
        <v>0</v>
      </c>
    </row>
    <row r="518" spans="1:109" s="38" customFormat="1" x14ac:dyDescent="0.25">
      <c r="A518" s="38">
        <v>515</v>
      </c>
      <c r="B518" s="38" t="s">
        <v>568</v>
      </c>
      <c r="C518" s="113"/>
      <c r="E518" s="38" t="s">
        <v>568</v>
      </c>
      <c r="F518" s="120" t="s">
        <v>171</v>
      </c>
      <c r="G518" s="38" t="s">
        <v>181</v>
      </c>
      <c r="H518" s="38">
        <v>180</v>
      </c>
      <c r="I518" s="38">
        <v>180</v>
      </c>
      <c r="J518" s="38">
        <v>400</v>
      </c>
      <c r="K518" s="38">
        <v>13.5</v>
      </c>
      <c r="L518" s="38">
        <v>13.5</v>
      </c>
      <c r="M518" s="38">
        <v>5.8</v>
      </c>
      <c r="N518" s="38">
        <v>0</v>
      </c>
      <c r="O518" s="38">
        <v>0</v>
      </c>
      <c r="P518" s="111">
        <v>9830.0741506140257</v>
      </c>
      <c r="Q518" s="39">
        <f t="shared" si="170"/>
        <v>2</v>
      </c>
      <c r="R518" s="40">
        <f t="shared" si="168"/>
        <v>2.2222222222222223</v>
      </c>
      <c r="S518" s="40">
        <f t="shared" si="169"/>
        <v>1</v>
      </c>
      <c r="T518" s="120" t="s">
        <v>208</v>
      </c>
      <c r="V518" s="42"/>
      <c r="AD518" s="42"/>
      <c r="AE518" s="38">
        <v>20</v>
      </c>
      <c r="AF518" s="111">
        <v>355</v>
      </c>
      <c r="AG518" s="110">
        <v>210000</v>
      </c>
      <c r="AH518" s="94"/>
      <c r="AJ518" s="97"/>
      <c r="AL518" s="39"/>
      <c r="AM518" s="38">
        <v>0.72591609464594531</v>
      </c>
      <c r="AP518" s="39"/>
      <c r="AQ518" s="77">
        <v>0.75354925137820961</v>
      </c>
      <c r="AR518" s="94"/>
      <c r="AT518" s="97"/>
      <c r="BB518" s="79"/>
      <c r="BC518" s="94"/>
      <c r="BD518" s="94"/>
      <c r="BE518" s="97"/>
      <c r="BG518" s="40"/>
      <c r="BH518" s="94"/>
      <c r="BI518" s="94"/>
      <c r="BJ518" s="94"/>
      <c r="BK518" s="40"/>
      <c r="BL518" s="73"/>
      <c r="BM518" s="94"/>
      <c r="BO518" s="97"/>
      <c r="BQ518" s="40"/>
      <c r="BR518" s="94"/>
      <c r="BS518" s="94"/>
      <c r="BT518" s="94"/>
      <c r="BU518" s="40"/>
      <c r="BV518" s="82"/>
      <c r="BW518" s="94"/>
      <c r="BX518" s="48"/>
      <c r="BY518" s="97"/>
      <c r="BZ518" s="48"/>
      <c r="CA518" s="40"/>
      <c r="CB518" s="94"/>
      <c r="CC518" s="94"/>
      <c r="CD518" s="94"/>
      <c r="CE518" s="40"/>
      <c r="CF518" s="73"/>
      <c r="CG518" s="41"/>
      <c r="CH518" s="41"/>
      <c r="CI518" s="41"/>
      <c r="CJ518" s="41"/>
      <c r="CK518" s="41"/>
      <c r="CL518" s="68"/>
      <c r="CM518" s="41"/>
      <c r="CN518" s="41"/>
      <c r="CO518" s="39"/>
      <c r="CP518" s="78"/>
      <c r="CV518" s="118">
        <f t="shared" si="171"/>
        <v>5.1724137931034484</v>
      </c>
      <c r="CW518" s="118">
        <f t="shared" si="172"/>
        <v>0.95778834720570749</v>
      </c>
      <c r="DE518" s="125">
        <f t="shared" si="173"/>
        <v>0</v>
      </c>
    </row>
    <row r="519" spans="1:109" s="38" customFormat="1" x14ac:dyDescent="0.25">
      <c r="A519" s="38">
        <v>516</v>
      </c>
      <c r="B519" s="38" t="s">
        <v>569</v>
      </c>
      <c r="C519" s="113"/>
      <c r="E519" s="38" t="s">
        <v>569</v>
      </c>
      <c r="F519" s="120" t="s">
        <v>171</v>
      </c>
      <c r="G519" s="38" t="s">
        <v>181</v>
      </c>
      <c r="H519" s="38">
        <v>180</v>
      </c>
      <c r="I519" s="38">
        <v>180</v>
      </c>
      <c r="J519" s="38">
        <v>400</v>
      </c>
      <c r="K519" s="38">
        <v>13.5</v>
      </c>
      <c r="L519" s="38">
        <v>13.5</v>
      </c>
      <c r="M519" s="38">
        <v>5.8</v>
      </c>
      <c r="N519" s="38">
        <v>0</v>
      </c>
      <c r="O519" s="38">
        <v>0</v>
      </c>
      <c r="P519" s="111">
        <v>13106.765534152033</v>
      </c>
      <c r="Q519" s="39">
        <f t="shared" si="170"/>
        <v>2</v>
      </c>
      <c r="R519" s="40">
        <f t="shared" si="168"/>
        <v>2.2222222222222223</v>
      </c>
      <c r="S519" s="40">
        <f t="shared" si="169"/>
        <v>1</v>
      </c>
      <c r="T519" s="120" t="s">
        <v>208</v>
      </c>
      <c r="V519" s="42"/>
      <c r="AD519" s="42"/>
      <c r="AE519" s="38">
        <v>20</v>
      </c>
      <c r="AF519" s="111">
        <v>355</v>
      </c>
      <c r="AG519" s="110">
        <v>210000</v>
      </c>
      <c r="AH519" s="94"/>
      <c r="AJ519" s="97"/>
      <c r="AL519" s="39"/>
      <c r="AM519" s="38">
        <v>0.62996911893039886</v>
      </c>
      <c r="AP519" s="39"/>
      <c r="AQ519" s="77">
        <v>0.9999222008365759</v>
      </c>
      <c r="AR519" s="94"/>
      <c r="AT519" s="97"/>
      <c r="BB519" s="79"/>
      <c r="BC519" s="94"/>
      <c r="BD519" s="94"/>
      <c r="BE519" s="97"/>
      <c r="BG519" s="40"/>
      <c r="BH519" s="94"/>
      <c r="BI519" s="94"/>
      <c r="BJ519" s="94"/>
      <c r="BK519" s="40"/>
      <c r="BL519" s="73"/>
      <c r="BM519" s="94"/>
      <c r="BO519" s="97"/>
      <c r="BQ519" s="40"/>
      <c r="BR519" s="94"/>
      <c r="BS519" s="94"/>
      <c r="BT519" s="94"/>
      <c r="BU519" s="40"/>
      <c r="BV519" s="82"/>
      <c r="BW519" s="94"/>
      <c r="BX519" s="48"/>
      <c r="BY519" s="97"/>
      <c r="BZ519" s="48"/>
      <c r="CA519" s="40"/>
      <c r="CB519" s="94"/>
      <c r="CC519" s="94"/>
      <c r="CD519" s="94"/>
      <c r="CE519" s="40"/>
      <c r="CF519" s="73"/>
      <c r="CG519" s="41"/>
      <c r="CH519" s="41"/>
      <c r="CI519" s="41"/>
      <c r="CJ519" s="41"/>
      <c r="CK519" s="41"/>
      <c r="CL519" s="68"/>
      <c r="CM519" s="41"/>
      <c r="CN519" s="41"/>
      <c r="CO519" s="39"/>
      <c r="CP519" s="78"/>
      <c r="CV519" s="118">
        <f t="shared" si="171"/>
        <v>5.1724137931034484</v>
      </c>
      <c r="CW519" s="118">
        <f t="shared" si="172"/>
        <v>0.95778834720570749</v>
      </c>
      <c r="DE519" s="125">
        <f t="shared" si="173"/>
        <v>0</v>
      </c>
    </row>
    <row r="520" spans="1:109" s="38" customFormat="1" x14ac:dyDescent="0.25">
      <c r="A520" s="38">
        <v>517</v>
      </c>
      <c r="B520" s="38" t="s">
        <v>570</v>
      </c>
      <c r="C520" s="113"/>
      <c r="E520" s="38" t="s">
        <v>570</v>
      </c>
      <c r="F520" s="120" t="s">
        <v>171</v>
      </c>
      <c r="G520" s="38" t="s">
        <v>181</v>
      </c>
      <c r="H520" s="38">
        <v>180</v>
      </c>
      <c r="I520" s="38">
        <v>180</v>
      </c>
      <c r="J520" s="38">
        <v>400</v>
      </c>
      <c r="K520" s="38">
        <v>13.5</v>
      </c>
      <c r="L520" s="38">
        <v>13.5</v>
      </c>
      <c r="M520" s="38">
        <v>5.8</v>
      </c>
      <c r="N520" s="38">
        <v>0</v>
      </c>
      <c r="O520" s="38">
        <v>0</v>
      </c>
      <c r="P520" s="111">
        <v>17431.998160422205</v>
      </c>
      <c r="Q520" s="39">
        <f t="shared" si="170"/>
        <v>2</v>
      </c>
      <c r="R520" s="40">
        <f t="shared" si="168"/>
        <v>2.2222222222222223</v>
      </c>
      <c r="S520" s="40">
        <f t="shared" si="169"/>
        <v>1</v>
      </c>
      <c r="T520" s="120" t="s">
        <v>208</v>
      </c>
      <c r="V520" s="42"/>
      <c r="AD520" s="42"/>
      <c r="AE520" s="38">
        <v>20</v>
      </c>
      <c r="AF520" s="111">
        <v>355</v>
      </c>
      <c r="AG520" s="110">
        <v>210000</v>
      </c>
      <c r="AH520" s="94"/>
      <c r="AJ520" s="97"/>
      <c r="AL520" s="39"/>
      <c r="AM520" s="38">
        <v>0.46817202849470868</v>
      </c>
      <c r="AP520" s="39"/>
      <c r="AQ520" s="77">
        <v>1.3263034231432058</v>
      </c>
      <c r="AR520" s="94"/>
      <c r="AT520" s="97"/>
      <c r="BB520" s="79"/>
      <c r="BC520" s="94"/>
      <c r="BD520" s="94"/>
      <c r="BE520" s="97"/>
      <c r="BG520" s="40"/>
      <c r="BH520" s="94"/>
      <c r="BI520" s="94"/>
      <c r="BJ520" s="94"/>
      <c r="BK520" s="40"/>
      <c r="BL520" s="73"/>
      <c r="BM520" s="94"/>
      <c r="BO520" s="97"/>
      <c r="BQ520" s="40"/>
      <c r="BR520" s="94"/>
      <c r="BS520" s="94"/>
      <c r="BT520" s="94"/>
      <c r="BU520" s="40"/>
      <c r="BV520" s="82"/>
      <c r="BW520" s="94"/>
      <c r="BX520" s="48"/>
      <c r="BY520" s="97"/>
      <c r="BZ520" s="48"/>
      <c r="CA520" s="40"/>
      <c r="CB520" s="94"/>
      <c r="CC520" s="94"/>
      <c r="CD520" s="94"/>
      <c r="CE520" s="40"/>
      <c r="CF520" s="73"/>
      <c r="CG520" s="41"/>
      <c r="CH520" s="41"/>
      <c r="CI520" s="41"/>
      <c r="CJ520" s="41"/>
      <c r="CK520" s="41"/>
      <c r="CL520" s="68"/>
      <c r="CM520" s="41"/>
      <c r="CN520" s="41"/>
      <c r="CO520" s="39"/>
      <c r="CP520" s="78"/>
      <c r="CV520" s="118">
        <f t="shared" si="171"/>
        <v>5.1724137931034484</v>
      </c>
      <c r="CW520" s="118">
        <f t="shared" si="172"/>
        <v>0.95778834720570749</v>
      </c>
      <c r="DE520" s="125">
        <f t="shared" si="173"/>
        <v>0</v>
      </c>
    </row>
    <row r="521" spans="1:109" s="38" customFormat="1" x14ac:dyDescent="0.25">
      <c r="A521" s="38">
        <v>518</v>
      </c>
      <c r="B521" s="38" t="s">
        <v>571</v>
      </c>
      <c r="C521" s="113"/>
      <c r="E521" s="38" t="s">
        <v>571</v>
      </c>
      <c r="F521" s="120" t="s">
        <v>171</v>
      </c>
      <c r="G521" s="38" t="s">
        <v>181</v>
      </c>
      <c r="H521" s="38">
        <v>180</v>
      </c>
      <c r="I521" s="38">
        <v>180</v>
      </c>
      <c r="J521" s="38">
        <v>400</v>
      </c>
      <c r="K521" s="38">
        <v>13.5</v>
      </c>
      <c r="L521" s="38">
        <v>13.5</v>
      </c>
      <c r="M521" s="38">
        <v>5.8</v>
      </c>
      <c r="N521" s="38">
        <v>0</v>
      </c>
      <c r="O521" s="38">
        <v>0</v>
      </c>
      <c r="P521" s="111">
        <v>21888.298442033894</v>
      </c>
      <c r="Q521" s="39">
        <f t="shared" si="170"/>
        <v>2</v>
      </c>
      <c r="R521" s="40">
        <f t="shared" si="168"/>
        <v>2.2222222222222223</v>
      </c>
      <c r="S521" s="40">
        <f t="shared" si="169"/>
        <v>1</v>
      </c>
      <c r="T521" s="120" t="s">
        <v>208</v>
      </c>
      <c r="V521" s="42"/>
      <c r="AD521" s="42"/>
      <c r="AE521" s="38">
        <v>20</v>
      </c>
      <c r="AF521" s="111">
        <v>355</v>
      </c>
      <c r="AG521" s="110">
        <v>210000</v>
      </c>
      <c r="AH521" s="94"/>
      <c r="AJ521" s="97"/>
      <c r="AL521" s="39"/>
      <c r="AM521" s="38">
        <v>0.31759420986378423</v>
      </c>
      <c r="AP521" s="39"/>
      <c r="AQ521" s="77">
        <v>1.6632185534961623</v>
      </c>
      <c r="AR521" s="94"/>
      <c r="AT521" s="97"/>
      <c r="BB521" s="79"/>
      <c r="BC521" s="94"/>
      <c r="BD521" s="94"/>
      <c r="BE521" s="97"/>
      <c r="BG521" s="40"/>
      <c r="BH521" s="94"/>
      <c r="BI521" s="94"/>
      <c r="BJ521" s="94"/>
      <c r="BK521" s="40"/>
      <c r="BL521" s="73"/>
      <c r="BM521" s="94"/>
      <c r="BO521" s="97"/>
      <c r="BQ521" s="40"/>
      <c r="BR521" s="94"/>
      <c r="BS521" s="94"/>
      <c r="BT521" s="94"/>
      <c r="BU521" s="40"/>
      <c r="BV521" s="82"/>
      <c r="BW521" s="94"/>
      <c r="BX521" s="48"/>
      <c r="BY521" s="97"/>
      <c r="BZ521" s="48"/>
      <c r="CA521" s="40"/>
      <c r="CB521" s="94"/>
      <c r="CC521" s="94"/>
      <c r="CD521" s="94"/>
      <c r="CE521" s="40"/>
      <c r="CF521" s="73"/>
      <c r="CG521" s="41"/>
      <c r="CH521" s="41"/>
      <c r="CI521" s="41"/>
      <c r="CJ521" s="41"/>
      <c r="CK521" s="41"/>
      <c r="CL521" s="68"/>
      <c r="CM521" s="41"/>
      <c r="CN521" s="41"/>
      <c r="CO521" s="39"/>
      <c r="CP521" s="78"/>
      <c r="CV521" s="118">
        <f t="shared" si="171"/>
        <v>5.1724137931034484</v>
      </c>
      <c r="CW521" s="118">
        <f t="shared" si="172"/>
        <v>0.95778834720570749</v>
      </c>
      <c r="DE521" s="125">
        <f t="shared" si="173"/>
        <v>0</v>
      </c>
    </row>
    <row r="522" spans="1:109" s="38" customFormat="1" x14ac:dyDescent="0.25">
      <c r="A522" s="38">
        <v>519</v>
      </c>
      <c r="B522" s="38" t="s">
        <v>572</v>
      </c>
      <c r="C522" s="113"/>
      <c r="E522" s="38" t="s">
        <v>572</v>
      </c>
      <c r="F522" s="120" t="s">
        <v>171</v>
      </c>
      <c r="G522" s="38" t="s">
        <v>181</v>
      </c>
      <c r="H522" s="38">
        <v>180</v>
      </c>
      <c r="I522" s="38">
        <v>180</v>
      </c>
      <c r="J522" s="38">
        <v>400</v>
      </c>
      <c r="K522" s="38">
        <v>13.5</v>
      </c>
      <c r="L522" s="38">
        <v>13.5</v>
      </c>
      <c r="M522" s="38">
        <v>5.8</v>
      </c>
      <c r="N522" s="38">
        <v>0</v>
      </c>
      <c r="O522" s="38">
        <v>0</v>
      </c>
      <c r="P522" s="111">
        <v>26213.531068304066</v>
      </c>
      <c r="Q522" s="39">
        <f t="shared" si="170"/>
        <v>2</v>
      </c>
      <c r="R522" s="40">
        <f t="shared" si="168"/>
        <v>2.2222222222222223</v>
      </c>
      <c r="S522" s="40">
        <f t="shared" si="169"/>
        <v>1</v>
      </c>
      <c r="T522" s="120" t="s">
        <v>208</v>
      </c>
      <c r="V522" s="42"/>
      <c r="AD522" s="42"/>
      <c r="AE522" s="38">
        <v>20</v>
      </c>
      <c r="AF522" s="111">
        <v>355</v>
      </c>
      <c r="AG522" s="110">
        <v>210000</v>
      </c>
      <c r="AH522" s="94"/>
      <c r="AJ522" s="97"/>
      <c r="AL522" s="39"/>
      <c r="AM522" s="38">
        <v>0.21932919165605053</v>
      </c>
      <c r="AP522" s="39"/>
      <c r="AQ522" s="77">
        <v>1.9905177488324695</v>
      </c>
      <c r="AR522" s="94"/>
      <c r="AT522" s="97"/>
      <c r="BB522" s="79"/>
      <c r="BC522" s="94"/>
      <c r="BD522" s="94"/>
      <c r="BE522" s="97"/>
      <c r="BG522" s="40"/>
      <c r="BH522" s="94"/>
      <c r="BI522" s="94"/>
      <c r="BJ522" s="94"/>
      <c r="BK522" s="40"/>
      <c r="BL522" s="73"/>
      <c r="BM522" s="94"/>
      <c r="BO522" s="97"/>
      <c r="BQ522" s="40"/>
      <c r="BR522" s="94"/>
      <c r="BS522" s="94"/>
      <c r="BT522" s="94"/>
      <c r="BU522" s="40"/>
      <c r="BV522" s="82"/>
      <c r="BW522" s="94"/>
      <c r="BX522" s="48"/>
      <c r="BY522" s="97"/>
      <c r="BZ522" s="48"/>
      <c r="CA522" s="40"/>
      <c r="CB522" s="94"/>
      <c r="CC522" s="94"/>
      <c r="CD522" s="94"/>
      <c r="CE522" s="40"/>
      <c r="CF522" s="73"/>
      <c r="CG522" s="41"/>
      <c r="CH522" s="41"/>
      <c r="CI522" s="41"/>
      <c r="CJ522" s="41"/>
      <c r="CK522" s="41"/>
      <c r="CL522" s="68"/>
      <c r="CM522" s="41"/>
      <c r="CN522" s="41"/>
      <c r="CO522" s="39"/>
      <c r="CP522" s="78"/>
      <c r="CV522" s="118">
        <f t="shared" si="171"/>
        <v>5.1724137931034484</v>
      </c>
      <c r="CW522" s="118">
        <f t="shared" si="172"/>
        <v>0.95778834720570749</v>
      </c>
      <c r="DE522" s="125">
        <f t="shared" si="173"/>
        <v>0</v>
      </c>
    </row>
    <row r="523" spans="1:109" s="38" customFormat="1" x14ac:dyDescent="0.25">
      <c r="A523" s="38">
        <v>520</v>
      </c>
      <c r="B523" s="38" t="s">
        <v>573</v>
      </c>
      <c r="C523" s="113"/>
      <c r="E523" s="38" t="s">
        <v>573</v>
      </c>
      <c r="F523" s="120" t="s">
        <v>171</v>
      </c>
      <c r="G523" s="38" t="s">
        <v>181</v>
      </c>
      <c r="H523" s="38">
        <v>180</v>
      </c>
      <c r="I523" s="38">
        <v>180</v>
      </c>
      <c r="J523" s="38">
        <v>400</v>
      </c>
      <c r="K523" s="38">
        <v>13.5</v>
      </c>
      <c r="L523" s="38">
        <v>13.5</v>
      </c>
      <c r="M523" s="38">
        <v>5.8</v>
      </c>
      <c r="N523" s="38">
        <v>0</v>
      </c>
      <c r="O523" s="38">
        <v>0</v>
      </c>
      <c r="P523" s="111">
        <v>32766.913835380084</v>
      </c>
      <c r="Q523" s="39">
        <f t="shared" si="170"/>
        <v>2</v>
      </c>
      <c r="R523" s="40">
        <f t="shared" si="168"/>
        <v>2.2222222222222223</v>
      </c>
      <c r="S523" s="40">
        <f t="shared" si="169"/>
        <v>1</v>
      </c>
      <c r="T523" s="120" t="s">
        <v>208</v>
      </c>
      <c r="V523" s="42"/>
      <c r="AD523" s="42"/>
      <c r="AE523" s="38">
        <v>20</v>
      </c>
      <c r="AF523" s="111">
        <v>355</v>
      </c>
      <c r="AG523" s="110">
        <v>210000</v>
      </c>
      <c r="AH523" s="94"/>
      <c r="AJ523" s="97"/>
      <c r="AL523" s="39"/>
      <c r="AM523" s="38">
        <v>0.13848031759419263</v>
      </c>
      <c r="AP523" s="39"/>
      <c r="AQ523" s="77">
        <v>2.486747499142711</v>
      </c>
      <c r="AR523" s="94"/>
      <c r="AT523" s="97"/>
      <c r="BB523" s="79"/>
      <c r="BC523" s="94"/>
      <c r="BD523" s="94"/>
      <c r="BE523" s="97"/>
      <c r="BG523" s="40"/>
      <c r="BH523" s="94"/>
      <c r="BI523" s="94"/>
      <c r="BJ523" s="94"/>
      <c r="BK523" s="40"/>
      <c r="BL523" s="73"/>
      <c r="BM523" s="94"/>
      <c r="BO523" s="97"/>
      <c r="BQ523" s="40"/>
      <c r="BR523" s="94"/>
      <c r="BS523" s="94"/>
      <c r="BT523" s="94"/>
      <c r="BU523" s="40"/>
      <c r="BV523" s="82"/>
      <c r="BW523" s="94"/>
      <c r="BX523" s="48"/>
      <c r="BY523" s="97"/>
      <c r="BZ523" s="48"/>
      <c r="CA523" s="40"/>
      <c r="CB523" s="94"/>
      <c r="CC523" s="94"/>
      <c r="CD523" s="94"/>
      <c r="CE523" s="40"/>
      <c r="CF523" s="73"/>
      <c r="CG523" s="41"/>
      <c r="CH523" s="41"/>
      <c r="CI523" s="41"/>
      <c r="CJ523" s="41"/>
      <c r="CK523" s="41"/>
      <c r="CL523" s="68"/>
      <c r="CM523" s="41"/>
      <c r="CN523" s="41"/>
      <c r="CO523" s="39"/>
      <c r="CP523" s="78"/>
      <c r="CV523" s="118">
        <f t="shared" si="171"/>
        <v>5.1724137931034484</v>
      </c>
      <c r="CW523" s="118">
        <f t="shared" si="172"/>
        <v>0.95778834720570749</v>
      </c>
      <c r="DE523" s="125">
        <f t="shared" si="173"/>
        <v>0</v>
      </c>
    </row>
    <row r="524" spans="1:109" s="38" customFormat="1" x14ac:dyDescent="0.25">
      <c r="A524" s="38">
        <v>521</v>
      </c>
      <c r="B524" s="38" t="s">
        <v>574</v>
      </c>
      <c r="C524" s="113"/>
      <c r="E524" s="38" t="s">
        <v>574</v>
      </c>
      <c r="F524" s="120" t="s">
        <v>171</v>
      </c>
      <c r="G524" s="38" t="s">
        <v>181</v>
      </c>
      <c r="H524" s="38">
        <v>180</v>
      </c>
      <c r="I524" s="38">
        <v>180</v>
      </c>
      <c r="J524" s="38">
        <v>400</v>
      </c>
      <c r="K524" s="38">
        <v>13.5</v>
      </c>
      <c r="L524" s="38">
        <v>13.5</v>
      </c>
      <c r="M524" s="38">
        <v>4.28</v>
      </c>
      <c r="N524" s="38">
        <v>0</v>
      </c>
      <c r="O524" s="38">
        <v>0</v>
      </c>
      <c r="P524" s="111">
        <v>4035.288547142372</v>
      </c>
      <c r="Q524" s="39">
        <f t="shared" si="170"/>
        <v>2</v>
      </c>
      <c r="R524" s="40">
        <f t="shared" si="168"/>
        <v>2.2222222222222223</v>
      </c>
      <c r="S524" s="40">
        <f t="shared" si="169"/>
        <v>1</v>
      </c>
      <c r="T524" s="120" t="s">
        <v>208</v>
      </c>
      <c r="AD524" s="42"/>
      <c r="AE524" s="38">
        <v>20</v>
      </c>
      <c r="AF524" s="111">
        <v>355</v>
      </c>
      <c r="AG524" s="110">
        <v>210000</v>
      </c>
      <c r="AH524" s="94"/>
      <c r="AJ524" s="97"/>
      <c r="AL524" s="39"/>
      <c r="AM524" s="38">
        <v>1.0368070172849957</v>
      </c>
      <c r="AP524" s="39"/>
      <c r="AQ524" s="77">
        <v>0.32269432002556259</v>
      </c>
      <c r="AR524" s="94"/>
      <c r="AT524" s="97"/>
      <c r="BB524" s="79"/>
      <c r="BC524" s="94"/>
      <c r="BD524" s="94"/>
      <c r="BE524" s="97"/>
      <c r="BG524" s="40"/>
      <c r="BH524" s="94"/>
      <c r="BI524" s="94"/>
      <c r="BJ524" s="94"/>
      <c r="BK524" s="40"/>
      <c r="BL524" s="73"/>
      <c r="BM524" s="94"/>
      <c r="BO524" s="97"/>
      <c r="BQ524" s="40"/>
      <c r="BR524" s="94"/>
      <c r="BS524" s="94"/>
      <c r="BT524" s="94"/>
      <c r="BU524" s="40"/>
      <c r="BV524" s="82"/>
      <c r="BW524" s="94"/>
      <c r="BX524" s="48"/>
      <c r="BY524" s="97"/>
      <c r="BZ524" s="48"/>
      <c r="CA524" s="40"/>
      <c r="CB524" s="94"/>
      <c r="CC524" s="94"/>
      <c r="CD524" s="94"/>
      <c r="CE524" s="40"/>
      <c r="CF524" s="73"/>
      <c r="CG524" s="41"/>
      <c r="CH524" s="41"/>
      <c r="CI524" s="41"/>
      <c r="CJ524" s="41"/>
      <c r="CK524" s="41"/>
      <c r="CL524" s="68"/>
      <c r="CM524" s="41"/>
      <c r="CN524" s="41"/>
      <c r="CO524" s="39"/>
      <c r="CP524" s="78"/>
      <c r="CV524" s="118">
        <f t="shared" si="171"/>
        <v>7.0093457943925221</v>
      </c>
      <c r="CW524" s="118">
        <f t="shared" si="172"/>
        <v>1.6842082277928199</v>
      </c>
      <c r="DE524" s="125">
        <f t="shared" si="173"/>
        <v>0</v>
      </c>
    </row>
    <row r="525" spans="1:109" s="38" customFormat="1" x14ac:dyDescent="0.25">
      <c r="A525" s="38">
        <v>522</v>
      </c>
      <c r="B525" s="38" t="s">
        <v>575</v>
      </c>
      <c r="C525" s="113"/>
      <c r="E525" s="38" t="s">
        <v>575</v>
      </c>
      <c r="F525" s="120" t="s">
        <v>171</v>
      </c>
      <c r="G525" s="38" t="s">
        <v>181</v>
      </c>
      <c r="H525" s="38">
        <v>180</v>
      </c>
      <c r="I525" s="38">
        <v>180</v>
      </c>
      <c r="J525" s="38">
        <v>400</v>
      </c>
      <c r="K525" s="38">
        <v>13.5</v>
      </c>
      <c r="L525" s="38">
        <v>13.5</v>
      </c>
      <c r="M525" s="38">
        <v>4.28</v>
      </c>
      <c r="N525" s="38">
        <v>0</v>
      </c>
      <c r="O525" s="38">
        <v>0</v>
      </c>
      <c r="P525" s="111">
        <v>6725.4809119039528</v>
      </c>
      <c r="Q525" s="39">
        <f t="shared" si="170"/>
        <v>2</v>
      </c>
      <c r="R525" s="40">
        <f t="shared" si="168"/>
        <v>2.2222222222222223</v>
      </c>
      <c r="S525" s="40">
        <f t="shared" si="169"/>
        <v>1</v>
      </c>
      <c r="T525" s="120" t="s">
        <v>208</v>
      </c>
      <c r="AD525" s="42"/>
      <c r="AE525" s="38">
        <v>20</v>
      </c>
      <c r="AF525" s="111">
        <v>355</v>
      </c>
      <c r="AG525" s="110">
        <v>210000</v>
      </c>
      <c r="AH525" s="94"/>
      <c r="AJ525" s="97"/>
      <c r="AL525" s="39"/>
      <c r="AM525" s="38">
        <v>0.88581416696088411</v>
      </c>
      <c r="AP525" s="39"/>
      <c r="AQ525" s="77">
        <v>0.51260848905539846</v>
      </c>
      <c r="AR525" s="94"/>
      <c r="AT525" s="97"/>
      <c r="BB525" s="79"/>
      <c r="BC525" s="94"/>
      <c r="BD525" s="94"/>
      <c r="BE525" s="97"/>
      <c r="BG525" s="40"/>
      <c r="BH525" s="94"/>
      <c r="BI525" s="94"/>
      <c r="BJ525" s="94"/>
      <c r="BK525" s="40"/>
      <c r="BL525" s="73"/>
      <c r="BM525" s="94"/>
      <c r="BO525" s="97"/>
      <c r="BQ525" s="40"/>
      <c r="BR525" s="94"/>
      <c r="BS525" s="94"/>
      <c r="BT525" s="94"/>
      <c r="BU525" s="40"/>
      <c r="BV525" s="82"/>
      <c r="BW525" s="94"/>
      <c r="BX525" s="48"/>
      <c r="BY525" s="97"/>
      <c r="BZ525" s="48"/>
      <c r="CA525" s="40"/>
      <c r="CB525" s="94"/>
      <c r="CC525" s="94"/>
      <c r="CD525" s="94"/>
      <c r="CE525" s="40"/>
      <c r="CF525" s="73"/>
      <c r="CG525" s="41"/>
      <c r="CH525" s="41"/>
      <c r="CI525" s="41"/>
      <c r="CJ525" s="41"/>
      <c r="CK525" s="41"/>
      <c r="CL525" s="68"/>
      <c r="CM525" s="41"/>
      <c r="CN525" s="41"/>
      <c r="CO525" s="39"/>
      <c r="CP525" s="78"/>
      <c r="CV525" s="118">
        <f t="shared" si="171"/>
        <v>7.0093457943925221</v>
      </c>
      <c r="CW525" s="118">
        <f t="shared" si="172"/>
        <v>1.6842082277928199</v>
      </c>
      <c r="DE525" s="125">
        <f t="shared" si="173"/>
        <v>0</v>
      </c>
    </row>
    <row r="526" spans="1:109" s="38" customFormat="1" x14ac:dyDescent="0.25">
      <c r="A526" s="38">
        <v>523</v>
      </c>
      <c r="B526" s="38" t="s">
        <v>576</v>
      </c>
      <c r="C526" s="113"/>
      <c r="E526" s="38" t="s">
        <v>576</v>
      </c>
      <c r="F526" s="120" t="s">
        <v>171</v>
      </c>
      <c r="G526" s="38" t="s">
        <v>181</v>
      </c>
      <c r="H526" s="38">
        <v>180</v>
      </c>
      <c r="I526" s="38">
        <v>180</v>
      </c>
      <c r="J526" s="38">
        <v>400</v>
      </c>
      <c r="K526" s="38">
        <v>13.5</v>
      </c>
      <c r="L526" s="38">
        <v>13.5</v>
      </c>
      <c r="M526" s="38">
        <v>4.28</v>
      </c>
      <c r="N526" s="38">
        <v>0</v>
      </c>
      <c r="O526" s="38">
        <v>0</v>
      </c>
      <c r="P526" s="111">
        <v>10088.221367855929</v>
      </c>
      <c r="Q526" s="39">
        <f t="shared" si="170"/>
        <v>2</v>
      </c>
      <c r="R526" s="40">
        <f t="shared" si="168"/>
        <v>2.2222222222222223</v>
      </c>
      <c r="S526" s="40">
        <f t="shared" si="169"/>
        <v>1</v>
      </c>
      <c r="T526" s="120" t="s">
        <v>208</v>
      </c>
      <c r="AD526" s="42"/>
      <c r="AE526" s="38">
        <v>20</v>
      </c>
      <c r="AF526" s="111">
        <v>355</v>
      </c>
      <c r="AG526" s="110">
        <v>210000</v>
      </c>
      <c r="AH526" s="94"/>
      <c r="AJ526" s="97"/>
      <c r="AL526" s="39"/>
      <c r="AM526" s="38">
        <v>0.7187784351189529</v>
      </c>
      <c r="AP526" s="39"/>
      <c r="AQ526" s="77">
        <v>0.7560599062343788</v>
      </c>
      <c r="AR526" s="94"/>
      <c r="AT526" s="97"/>
      <c r="BB526" s="79"/>
      <c r="BC526" s="94"/>
      <c r="BD526" s="94"/>
      <c r="BE526" s="97"/>
      <c r="BG526" s="40"/>
      <c r="BH526" s="94"/>
      <c r="BI526" s="94"/>
      <c r="BJ526" s="94"/>
      <c r="BK526" s="40"/>
      <c r="BL526" s="73"/>
      <c r="BM526" s="94"/>
      <c r="BO526" s="97"/>
      <c r="BQ526" s="40"/>
      <c r="BR526" s="94"/>
      <c r="BS526" s="94"/>
      <c r="BT526" s="94"/>
      <c r="BU526" s="40"/>
      <c r="BV526" s="82"/>
      <c r="BW526" s="94"/>
      <c r="BX526" s="48"/>
      <c r="BY526" s="97"/>
      <c r="BZ526" s="48"/>
      <c r="CA526" s="40"/>
      <c r="CB526" s="94"/>
      <c r="CC526" s="94"/>
      <c r="CD526" s="94"/>
      <c r="CE526" s="40"/>
      <c r="CF526" s="73"/>
      <c r="CG526" s="41"/>
      <c r="CH526" s="41"/>
      <c r="CI526" s="41"/>
      <c r="CJ526" s="41"/>
      <c r="CK526" s="41"/>
      <c r="CL526" s="68"/>
      <c r="CM526" s="41"/>
      <c r="CN526" s="41"/>
      <c r="CO526" s="39"/>
      <c r="CP526" s="78"/>
      <c r="CV526" s="118">
        <f t="shared" si="171"/>
        <v>7.0093457943925221</v>
      </c>
      <c r="CW526" s="118">
        <f t="shared" si="172"/>
        <v>1.6842082277928199</v>
      </c>
      <c r="DE526" s="125">
        <f t="shared" si="173"/>
        <v>0</v>
      </c>
    </row>
    <row r="527" spans="1:109" s="38" customFormat="1" x14ac:dyDescent="0.25">
      <c r="A527" s="38">
        <v>524</v>
      </c>
      <c r="B527" s="38" t="s">
        <v>577</v>
      </c>
      <c r="C527" s="113"/>
      <c r="E527" s="38" t="s">
        <v>577</v>
      </c>
      <c r="F527" s="120" t="s">
        <v>171</v>
      </c>
      <c r="G527" s="38" t="s">
        <v>181</v>
      </c>
      <c r="H527" s="38">
        <v>180</v>
      </c>
      <c r="I527" s="38">
        <v>180</v>
      </c>
      <c r="J527" s="38">
        <v>400</v>
      </c>
      <c r="K527" s="38">
        <v>13.5</v>
      </c>
      <c r="L527" s="38">
        <v>13.5</v>
      </c>
      <c r="M527" s="38">
        <v>4.28</v>
      </c>
      <c r="N527" s="38">
        <v>0</v>
      </c>
      <c r="O527" s="38">
        <v>0</v>
      </c>
      <c r="P527" s="111">
        <v>13450.961823807906</v>
      </c>
      <c r="Q527" s="39">
        <f t="shared" si="170"/>
        <v>2</v>
      </c>
      <c r="R527" s="40">
        <f t="shared" si="168"/>
        <v>2.2222222222222223</v>
      </c>
      <c r="S527" s="40">
        <f t="shared" si="169"/>
        <v>1</v>
      </c>
      <c r="T527" s="120" t="s">
        <v>208</v>
      </c>
      <c r="AD527" s="42"/>
      <c r="AE527" s="38">
        <v>20</v>
      </c>
      <c r="AF527" s="111">
        <v>355</v>
      </c>
      <c r="AG527" s="110">
        <v>210000</v>
      </c>
      <c r="AH527" s="94"/>
      <c r="AJ527" s="97"/>
      <c r="AL527" s="39"/>
      <c r="AM527" s="38">
        <v>0.63039124723948359</v>
      </c>
      <c r="AP527" s="39"/>
      <c r="AQ527" s="77">
        <v>1.0019801143753875</v>
      </c>
      <c r="AR527" s="94"/>
      <c r="AT527" s="97"/>
      <c r="BB527" s="79"/>
      <c r="BC527" s="94"/>
      <c r="BD527" s="94"/>
      <c r="BE527" s="97"/>
      <c r="BG527" s="40"/>
      <c r="BH527" s="94"/>
      <c r="BI527" s="94"/>
      <c r="BJ527" s="94"/>
      <c r="BK527" s="40"/>
      <c r="BL527" s="73"/>
      <c r="BM527" s="94"/>
      <c r="BO527" s="97"/>
      <c r="BQ527" s="40"/>
      <c r="BR527" s="94"/>
      <c r="BS527" s="94"/>
      <c r="BT527" s="94"/>
      <c r="BU527" s="40"/>
      <c r="BV527" s="82"/>
      <c r="BW527" s="94"/>
      <c r="BX527" s="48"/>
      <c r="BY527" s="97"/>
      <c r="BZ527" s="48"/>
      <c r="CA527" s="40"/>
      <c r="CB527" s="94"/>
      <c r="CC527" s="94"/>
      <c r="CD527" s="94"/>
      <c r="CE527" s="40"/>
      <c r="CF527" s="73"/>
      <c r="CG527" s="41"/>
      <c r="CH527" s="41"/>
      <c r="CI527" s="41"/>
      <c r="CJ527" s="41"/>
      <c r="CK527" s="41"/>
      <c r="CL527" s="68"/>
      <c r="CM527" s="41"/>
      <c r="CN527" s="41"/>
      <c r="CO527" s="39"/>
      <c r="CP527" s="78"/>
      <c r="CV527" s="118">
        <f t="shared" si="171"/>
        <v>7.0093457943925221</v>
      </c>
      <c r="CW527" s="118">
        <f t="shared" si="172"/>
        <v>1.6842082277928199</v>
      </c>
      <c r="DE527" s="125">
        <f t="shared" si="173"/>
        <v>0</v>
      </c>
    </row>
    <row r="528" spans="1:109" s="38" customFormat="1" x14ac:dyDescent="0.25">
      <c r="A528" s="38">
        <v>525</v>
      </c>
      <c r="B528" s="38" t="s">
        <v>578</v>
      </c>
      <c r="C528" s="113"/>
      <c r="E528" s="38" t="s">
        <v>578</v>
      </c>
      <c r="F528" s="120" t="s">
        <v>171</v>
      </c>
      <c r="G528" s="38" t="s">
        <v>181</v>
      </c>
      <c r="H528" s="38">
        <v>180</v>
      </c>
      <c r="I528" s="38">
        <v>180</v>
      </c>
      <c r="J528" s="38">
        <v>400</v>
      </c>
      <c r="K528" s="38">
        <v>13.5</v>
      </c>
      <c r="L528" s="38">
        <v>13.5</v>
      </c>
      <c r="M528" s="38">
        <v>4.28</v>
      </c>
      <c r="N528" s="38">
        <v>0</v>
      </c>
      <c r="O528" s="38">
        <v>0</v>
      </c>
      <c r="P528" s="111">
        <v>17889.779225664515</v>
      </c>
      <c r="Q528" s="39">
        <f t="shared" si="170"/>
        <v>2</v>
      </c>
      <c r="R528" s="40">
        <f t="shared" si="168"/>
        <v>2.2222222222222223</v>
      </c>
      <c r="S528" s="40">
        <f t="shared" si="169"/>
        <v>1</v>
      </c>
      <c r="T528" s="120" t="s">
        <v>208</v>
      </c>
      <c r="AD528" s="42"/>
      <c r="AE528" s="38">
        <v>20</v>
      </c>
      <c r="AF528" s="111">
        <v>355</v>
      </c>
      <c r="AG528" s="110">
        <v>210000</v>
      </c>
      <c r="AH528" s="94"/>
      <c r="AJ528" s="97"/>
      <c r="AL528" s="39"/>
      <c r="AM528" s="38">
        <v>0.46897721407136911</v>
      </c>
      <c r="AP528" s="39"/>
      <c r="AQ528" s="77">
        <v>1.3281068121084192</v>
      </c>
      <c r="AR528" s="94"/>
      <c r="AT528" s="97"/>
      <c r="BB528" s="79"/>
      <c r="BC528" s="94"/>
      <c r="BD528" s="94"/>
      <c r="BE528" s="97"/>
      <c r="BG528" s="40"/>
      <c r="BH528" s="94"/>
      <c r="BI528" s="94"/>
      <c r="BJ528" s="94"/>
      <c r="BK528" s="40"/>
      <c r="BL528" s="73"/>
      <c r="BM528" s="94"/>
      <c r="BO528" s="97"/>
      <c r="BQ528" s="40"/>
      <c r="BR528" s="94"/>
      <c r="BS528" s="94"/>
      <c r="BT528" s="94"/>
      <c r="BU528" s="40"/>
      <c r="BV528" s="82"/>
      <c r="BW528" s="94"/>
      <c r="BX528" s="48"/>
      <c r="BY528" s="97"/>
      <c r="BZ528" s="48"/>
      <c r="CA528" s="40"/>
      <c r="CB528" s="94"/>
      <c r="CC528" s="94"/>
      <c r="CD528" s="94"/>
      <c r="CE528" s="40"/>
      <c r="CF528" s="73"/>
      <c r="CG528" s="41"/>
      <c r="CH528" s="41"/>
      <c r="CI528" s="41"/>
      <c r="CJ528" s="41"/>
      <c r="CK528" s="41"/>
      <c r="CL528" s="68"/>
      <c r="CM528" s="41"/>
      <c r="CN528" s="41"/>
      <c r="CO528" s="39"/>
      <c r="CP528" s="78"/>
      <c r="CV528" s="118">
        <f t="shared" si="171"/>
        <v>7.0093457943925221</v>
      </c>
      <c r="CW528" s="118">
        <f t="shared" si="172"/>
        <v>1.6842082277928199</v>
      </c>
      <c r="DE528" s="125">
        <f t="shared" si="173"/>
        <v>0</v>
      </c>
    </row>
    <row r="529" spans="1:109" s="38" customFormat="1" x14ac:dyDescent="0.25">
      <c r="A529" s="38">
        <v>526</v>
      </c>
      <c r="B529" s="38" t="s">
        <v>579</v>
      </c>
      <c r="C529" s="113"/>
      <c r="E529" s="38" t="s">
        <v>579</v>
      </c>
      <c r="F529" s="120" t="s">
        <v>171</v>
      </c>
      <c r="G529" s="38" t="s">
        <v>181</v>
      </c>
      <c r="H529" s="38">
        <v>180</v>
      </c>
      <c r="I529" s="38">
        <v>180</v>
      </c>
      <c r="J529" s="38">
        <v>400</v>
      </c>
      <c r="K529" s="38">
        <v>13.5</v>
      </c>
      <c r="L529" s="38">
        <v>13.5</v>
      </c>
      <c r="M529" s="38">
        <v>4.28</v>
      </c>
      <c r="N529" s="38">
        <v>0</v>
      </c>
      <c r="O529" s="38">
        <v>0</v>
      </c>
      <c r="P529" s="111">
        <v>22463.106245759202</v>
      </c>
      <c r="Q529" s="39">
        <f t="shared" si="170"/>
        <v>2</v>
      </c>
      <c r="R529" s="40">
        <f t="shared" si="168"/>
        <v>2.2222222222222223</v>
      </c>
      <c r="S529" s="40">
        <f t="shared" si="169"/>
        <v>1</v>
      </c>
      <c r="T529" s="120" t="s">
        <v>208</v>
      </c>
      <c r="AD529" s="42"/>
      <c r="AE529" s="38">
        <v>20</v>
      </c>
      <c r="AF529" s="111">
        <v>355</v>
      </c>
      <c r="AG529" s="110">
        <v>210000</v>
      </c>
      <c r="AH529" s="94"/>
      <c r="AJ529" s="97"/>
      <c r="AL529" s="39"/>
      <c r="AM529" s="38">
        <v>0.31799573593096814</v>
      </c>
      <c r="AP529" s="39"/>
      <c r="AQ529" s="77">
        <v>1.6648822458909962</v>
      </c>
      <c r="AR529" s="94"/>
      <c r="AT529" s="97"/>
      <c r="BB529" s="79"/>
      <c r="BC529" s="94"/>
      <c r="BD529" s="94"/>
      <c r="BE529" s="97"/>
      <c r="BG529" s="40"/>
      <c r="BH529" s="94"/>
      <c r="BI529" s="94"/>
      <c r="BJ529" s="94"/>
      <c r="BK529" s="40"/>
      <c r="BL529" s="73"/>
      <c r="BM529" s="94"/>
      <c r="BO529" s="97"/>
      <c r="BQ529" s="40"/>
      <c r="BR529" s="94"/>
      <c r="BS529" s="94"/>
      <c r="BT529" s="94"/>
      <c r="BU529" s="40"/>
      <c r="BV529" s="82"/>
      <c r="BW529" s="94"/>
      <c r="BX529" s="48"/>
      <c r="BY529" s="97"/>
      <c r="BZ529" s="48"/>
      <c r="CA529" s="40"/>
      <c r="CB529" s="94"/>
      <c r="CC529" s="94"/>
      <c r="CD529" s="94"/>
      <c r="CE529" s="40"/>
      <c r="CF529" s="73"/>
      <c r="CG529" s="41"/>
      <c r="CH529" s="41"/>
      <c r="CI529" s="41"/>
      <c r="CJ529" s="41"/>
      <c r="CK529" s="41"/>
      <c r="CL529" s="68"/>
      <c r="CM529" s="41"/>
      <c r="CN529" s="41"/>
      <c r="CO529" s="39"/>
      <c r="CP529" s="78"/>
      <c r="CV529" s="118">
        <f t="shared" si="171"/>
        <v>7.0093457943925221</v>
      </c>
      <c r="CW529" s="118">
        <f t="shared" si="172"/>
        <v>1.6842082277928199</v>
      </c>
      <c r="DE529" s="125">
        <f t="shared" si="173"/>
        <v>0</v>
      </c>
    </row>
    <row r="530" spans="1:109" s="38" customFormat="1" x14ac:dyDescent="0.25">
      <c r="A530" s="38">
        <v>527</v>
      </c>
      <c r="B530" s="38" t="s">
        <v>580</v>
      </c>
      <c r="C530" s="113"/>
      <c r="E530" s="38" t="s">
        <v>580</v>
      </c>
      <c r="F530" s="120" t="s">
        <v>171</v>
      </c>
      <c r="G530" s="38" t="s">
        <v>181</v>
      </c>
      <c r="H530" s="38">
        <v>180</v>
      </c>
      <c r="I530" s="38">
        <v>180</v>
      </c>
      <c r="J530" s="38">
        <v>400</v>
      </c>
      <c r="K530" s="38">
        <v>13.5</v>
      </c>
      <c r="L530" s="38">
        <v>13.5</v>
      </c>
      <c r="M530" s="38">
        <v>4.28</v>
      </c>
      <c r="N530" s="38">
        <v>0</v>
      </c>
      <c r="O530" s="38">
        <v>0</v>
      </c>
      <c r="P530" s="111">
        <v>26901.923647615811</v>
      </c>
      <c r="Q530" s="39">
        <f t="shared" si="170"/>
        <v>2</v>
      </c>
      <c r="R530" s="40">
        <f t="shared" si="168"/>
        <v>2.2222222222222223</v>
      </c>
      <c r="S530" s="40">
        <f t="shared" si="169"/>
        <v>1</v>
      </c>
      <c r="T530" s="120" t="s">
        <v>208</v>
      </c>
      <c r="AD530" s="42"/>
      <c r="AE530" s="38">
        <v>20</v>
      </c>
      <c r="AF530" s="111">
        <v>355</v>
      </c>
      <c r="AG530" s="110">
        <v>210000</v>
      </c>
      <c r="AH530" s="94"/>
      <c r="AJ530" s="97"/>
      <c r="AL530" s="39"/>
      <c r="AM530" s="38">
        <v>0.21983671558733181</v>
      </c>
      <c r="AP530" s="39"/>
      <c r="AQ530" s="77">
        <v>1.9921622950614859</v>
      </c>
      <c r="AR530" s="94"/>
      <c r="AT530" s="97"/>
      <c r="BB530" s="79"/>
      <c r="BC530" s="94"/>
      <c r="BD530" s="94"/>
      <c r="BE530" s="97"/>
      <c r="BG530" s="40"/>
      <c r="BH530" s="94"/>
      <c r="BI530" s="94"/>
      <c r="BJ530" s="94"/>
      <c r="BK530" s="40"/>
      <c r="BL530" s="73"/>
      <c r="BM530" s="94"/>
      <c r="BO530" s="97"/>
      <c r="BQ530" s="40"/>
      <c r="BR530" s="94"/>
      <c r="BS530" s="94"/>
      <c r="BT530" s="94"/>
      <c r="BU530" s="40"/>
      <c r="BV530" s="82"/>
      <c r="BW530" s="94"/>
      <c r="BX530" s="48"/>
      <c r="BY530" s="97"/>
      <c r="BZ530" s="48"/>
      <c r="CA530" s="40"/>
      <c r="CB530" s="94"/>
      <c r="CC530" s="94"/>
      <c r="CD530" s="94"/>
      <c r="CE530" s="40"/>
      <c r="CF530" s="73"/>
      <c r="CG530" s="41"/>
      <c r="CH530" s="41"/>
      <c r="CI530" s="41"/>
      <c r="CJ530" s="41"/>
      <c r="CK530" s="41"/>
      <c r="CL530" s="68"/>
      <c r="CM530" s="41"/>
      <c r="CN530" s="41"/>
      <c r="CO530" s="39"/>
      <c r="CP530" s="78"/>
      <c r="CV530" s="118">
        <f t="shared" si="171"/>
        <v>7.0093457943925221</v>
      </c>
      <c r="CW530" s="118">
        <f t="shared" si="172"/>
        <v>1.6842082277928199</v>
      </c>
      <c r="DE530" s="125">
        <f t="shared" si="173"/>
        <v>0</v>
      </c>
    </row>
    <row r="531" spans="1:109" s="38" customFormat="1" x14ac:dyDescent="0.25">
      <c r="A531" s="38">
        <v>528</v>
      </c>
      <c r="B531" s="38" t="s">
        <v>581</v>
      </c>
      <c r="C531" s="113"/>
      <c r="E531" s="38" t="s">
        <v>581</v>
      </c>
      <c r="F531" s="120" t="s">
        <v>171</v>
      </c>
      <c r="G531" s="38" t="s">
        <v>181</v>
      </c>
      <c r="H531" s="38">
        <v>180</v>
      </c>
      <c r="I531" s="38">
        <v>180</v>
      </c>
      <c r="J531" s="38">
        <v>400</v>
      </c>
      <c r="K531" s="38">
        <v>13.5</v>
      </c>
      <c r="L531" s="38">
        <v>13.5</v>
      </c>
      <c r="M531" s="38">
        <v>4.28</v>
      </c>
      <c r="N531" s="38">
        <v>0</v>
      </c>
      <c r="O531" s="38">
        <v>0</v>
      </c>
      <c r="P531" s="111">
        <v>33627.404559519768</v>
      </c>
      <c r="Q531" s="39">
        <f t="shared" si="170"/>
        <v>2</v>
      </c>
      <c r="R531" s="40">
        <f t="shared" si="168"/>
        <v>2.2222222222222223</v>
      </c>
      <c r="S531" s="40">
        <f t="shared" si="169"/>
        <v>1</v>
      </c>
      <c r="T531" s="120" t="s">
        <v>208</v>
      </c>
      <c r="AE531" s="38">
        <v>20</v>
      </c>
      <c r="AF531" s="111">
        <v>355</v>
      </c>
      <c r="AG531" s="110">
        <v>210000</v>
      </c>
      <c r="AH531" s="94"/>
      <c r="AJ531" s="97"/>
      <c r="AL531" s="39"/>
      <c r="AM531" s="38">
        <v>0.13890558200452324</v>
      </c>
      <c r="AP531" s="39"/>
      <c r="AQ531" s="77">
        <v>2.4883941298426664</v>
      </c>
      <c r="AR531" s="94"/>
      <c r="AT531" s="97"/>
      <c r="BB531" s="79"/>
      <c r="BC531" s="94"/>
      <c r="BD531" s="94"/>
      <c r="BE531" s="97"/>
      <c r="BG531" s="40"/>
      <c r="BH531" s="94"/>
      <c r="BI531" s="94"/>
      <c r="BJ531" s="94"/>
      <c r="BK531" s="40"/>
      <c r="BL531" s="73"/>
      <c r="BM531" s="94"/>
      <c r="BO531" s="97"/>
      <c r="BQ531" s="40"/>
      <c r="BR531" s="94"/>
      <c r="BS531" s="94"/>
      <c r="BT531" s="94"/>
      <c r="BU531" s="40"/>
      <c r="BV531" s="82"/>
      <c r="BW531" s="94"/>
      <c r="BX531" s="48"/>
      <c r="BY531" s="97"/>
      <c r="BZ531" s="48"/>
      <c r="CA531" s="40"/>
      <c r="CB531" s="94"/>
      <c r="CC531" s="94"/>
      <c r="CD531" s="94"/>
      <c r="CE531" s="40"/>
      <c r="CF531" s="73"/>
      <c r="CG531" s="41"/>
      <c r="CH531" s="41"/>
      <c r="CI531" s="41"/>
      <c r="CJ531" s="41"/>
      <c r="CK531" s="41"/>
      <c r="CL531" s="68"/>
      <c r="CM531" s="41"/>
      <c r="CN531" s="41"/>
      <c r="CO531" s="39"/>
      <c r="CP531" s="78"/>
      <c r="CV531" s="118">
        <f t="shared" si="171"/>
        <v>7.0093457943925221</v>
      </c>
      <c r="CW531" s="118">
        <f t="shared" si="172"/>
        <v>1.6842082277928199</v>
      </c>
      <c r="DE531" s="125">
        <f t="shared" si="173"/>
        <v>0</v>
      </c>
    </row>
    <row r="532" spans="1:109" s="38" customFormat="1" x14ac:dyDescent="0.25">
      <c r="A532" s="38">
        <v>529</v>
      </c>
      <c r="B532" s="38" t="s">
        <v>582</v>
      </c>
      <c r="C532" s="113"/>
      <c r="E532" s="38" t="s">
        <v>582</v>
      </c>
      <c r="F532" s="120" t="s">
        <v>171</v>
      </c>
      <c r="G532" s="38" t="s">
        <v>181</v>
      </c>
      <c r="H532" s="38">
        <v>300</v>
      </c>
      <c r="I532" s="38">
        <v>300</v>
      </c>
      <c r="J532" s="38">
        <v>300</v>
      </c>
      <c r="K532" s="38">
        <v>24.32</v>
      </c>
      <c r="L532" s="38">
        <v>24.32</v>
      </c>
      <c r="M532" s="38">
        <v>14.08</v>
      </c>
      <c r="N532" s="38">
        <v>0</v>
      </c>
      <c r="O532" s="38">
        <v>0</v>
      </c>
      <c r="P532" s="111">
        <v>2931.8320402448121</v>
      </c>
      <c r="Q532" s="39">
        <f t="shared" si="170"/>
        <v>1</v>
      </c>
      <c r="R532" s="40">
        <f t="shared" si="168"/>
        <v>1</v>
      </c>
      <c r="S532" s="40">
        <f t="shared" si="169"/>
        <v>1</v>
      </c>
      <c r="T532" s="120" t="s">
        <v>208</v>
      </c>
      <c r="AE532" s="38">
        <v>20</v>
      </c>
      <c r="AF532" s="111">
        <v>355</v>
      </c>
      <c r="AG532" s="110">
        <v>210000</v>
      </c>
      <c r="AH532" s="94"/>
      <c r="AJ532" s="97"/>
      <c r="AL532" s="39"/>
      <c r="AM532" s="38">
        <v>1.0306984270344468</v>
      </c>
      <c r="AP532" s="39"/>
      <c r="AQ532" s="77">
        <v>0.3302730342032405</v>
      </c>
      <c r="AR532" s="94"/>
      <c r="AT532" s="97"/>
      <c r="BB532" s="79"/>
      <c r="BC532" s="94"/>
      <c r="BD532" s="94"/>
      <c r="BE532" s="97"/>
      <c r="BG532" s="40"/>
      <c r="BH532" s="94"/>
      <c r="BI532" s="94"/>
      <c r="BJ532" s="94"/>
      <c r="BK532" s="40"/>
      <c r="BL532" s="73"/>
      <c r="BM532" s="94"/>
      <c r="BO532" s="97"/>
      <c r="BQ532" s="40"/>
      <c r="BR532" s="94"/>
      <c r="BS532" s="94"/>
      <c r="BT532" s="94"/>
      <c r="BU532" s="40"/>
      <c r="BV532" s="82"/>
      <c r="BW532" s="94"/>
      <c r="BX532" s="48"/>
      <c r="BY532" s="97"/>
      <c r="BZ532" s="48"/>
      <c r="CA532" s="40"/>
      <c r="CB532" s="94"/>
      <c r="CC532" s="94"/>
      <c r="CD532" s="94"/>
      <c r="CE532" s="40"/>
      <c r="CF532" s="73"/>
      <c r="CG532" s="41"/>
      <c r="CH532" s="41"/>
      <c r="CI532" s="41"/>
      <c r="CJ532" s="41"/>
      <c r="CK532" s="41"/>
      <c r="CL532" s="68"/>
      <c r="CM532" s="41"/>
      <c r="CN532" s="41"/>
      <c r="CO532" s="39"/>
      <c r="CP532" s="78"/>
      <c r="CV532" s="118">
        <f t="shared" si="171"/>
        <v>1.7272727272727273</v>
      </c>
      <c r="CW532" s="118">
        <f t="shared" si="172"/>
        <v>0.29054752066115708</v>
      </c>
      <c r="DE532" s="125">
        <f t="shared" si="173"/>
        <v>0</v>
      </c>
    </row>
    <row r="533" spans="1:109" s="38" customFormat="1" x14ac:dyDescent="0.25">
      <c r="A533" s="38">
        <v>530</v>
      </c>
      <c r="B533" s="38" t="s">
        <v>583</v>
      </c>
      <c r="C533" s="113"/>
      <c r="E533" s="38" t="s">
        <v>583</v>
      </c>
      <c r="F533" s="120" t="s">
        <v>171</v>
      </c>
      <c r="G533" s="38" t="s">
        <v>181</v>
      </c>
      <c r="H533" s="38">
        <v>300</v>
      </c>
      <c r="I533" s="38">
        <v>300</v>
      </c>
      <c r="J533" s="38">
        <v>300</v>
      </c>
      <c r="K533" s="38">
        <v>24.32</v>
      </c>
      <c r="L533" s="38">
        <v>24.32</v>
      </c>
      <c r="M533" s="38">
        <v>14.08</v>
      </c>
      <c r="N533" s="38">
        <v>0</v>
      </c>
      <c r="O533" s="38">
        <v>0</v>
      </c>
      <c r="P533" s="111">
        <v>4886.3867337413531</v>
      </c>
      <c r="Q533" s="39">
        <f t="shared" si="170"/>
        <v>1</v>
      </c>
      <c r="R533" s="40">
        <f t="shared" si="168"/>
        <v>1</v>
      </c>
      <c r="S533" s="40">
        <f t="shared" si="169"/>
        <v>1</v>
      </c>
      <c r="T533" s="120" t="s">
        <v>208</v>
      </c>
      <c r="AE533" s="38">
        <v>20</v>
      </c>
      <c r="AF533" s="111">
        <v>355</v>
      </c>
      <c r="AG533" s="110">
        <v>210000</v>
      </c>
      <c r="AH533" s="94"/>
      <c r="AJ533" s="97"/>
      <c r="AL533" s="39"/>
      <c r="AM533" s="38">
        <v>0.89259958871547285</v>
      </c>
      <c r="AP533" s="39"/>
      <c r="AQ533" s="77">
        <v>0.51611493720600699</v>
      </c>
      <c r="AR533" s="94"/>
      <c r="AT533" s="97"/>
      <c r="BB533" s="79"/>
      <c r="BC533" s="94"/>
      <c r="BD533" s="94"/>
      <c r="BE533" s="97"/>
      <c r="BG533" s="40"/>
      <c r="BH533" s="94"/>
      <c r="BI533" s="94"/>
      <c r="BJ533" s="94"/>
      <c r="BK533" s="40"/>
      <c r="BL533" s="73"/>
      <c r="BM533" s="94"/>
      <c r="BO533" s="97"/>
      <c r="BQ533" s="40"/>
      <c r="BR533" s="94"/>
      <c r="BS533" s="94"/>
      <c r="BT533" s="94"/>
      <c r="BU533" s="40"/>
      <c r="BV533" s="82"/>
      <c r="BW533" s="94"/>
      <c r="BX533" s="48"/>
      <c r="BY533" s="97"/>
      <c r="BZ533" s="48"/>
      <c r="CA533" s="40"/>
      <c r="CB533" s="94"/>
      <c r="CC533" s="94"/>
      <c r="CD533" s="94"/>
      <c r="CE533" s="40"/>
      <c r="CF533" s="73"/>
      <c r="CG533" s="41"/>
      <c r="CH533" s="41"/>
      <c r="CI533" s="41"/>
      <c r="CJ533" s="41"/>
      <c r="CK533" s="41"/>
      <c r="CL533" s="68"/>
      <c r="CM533" s="41"/>
      <c r="CN533" s="41"/>
      <c r="CO533" s="39"/>
      <c r="CP533" s="78"/>
      <c r="CV533" s="118">
        <f t="shared" si="171"/>
        <v>1.7272727272727273</v>
      </c>
      <c r="CW533" s="118">
        <f t="shared" si="172"/>
        <v>0.29054752066115708</v>
      </c>
      <c r="DE533" s="125">
        <f t="shared" si="173"/>
        <v>0</v>
      </c>
    </row>
    <row r="534" spans="1:109" s="38" customFormat="1" x14ac:dyDescent="0.25">
      <c r="A534" s="38">
        <v>531</v>
      </c>
      <c r="B534" s="38" t="s">
        <v>584</v>
      </c>
      <c r="C534" s="113"/>
      <c r="E534" s="38" t="s">
        <v>584</v>
      </c>
      <c r="F534" s="120" t="s">
        <v>171</v>
      </c>
      <c r="G534" s="38" t="s">
        <v>181</v>
      </c>
      <c r="H534" s="38">
        <v>300</v>
      </c>
      <c r="I534" s="38">
        <v>300</v>
      </c>
      <c r="J534" s="38">
        <v>300</v>
      </c>
      <c r="K534" s="38">
        <v>24.32</v>
      </c>
      <c r="L534" s="38">
        <v>24.32</v>
      </c>
      <c r="M534" s="38">
        <v>14.08</v>
      </c>
      <c r="N534" s="38">
        <v>0</v>
      </c>
      <c r="O534" s="38">
        <v>0</v>
      </c>
      <c r="P534" s="111">
        <v>7329.58010061203</v>
      </c>
      <c r="Q534" s="39">
        <f t="shared" si="170"/>
        <v>1</v>
      </c>
      <c r="R534" s="40">
        <f t="shared" si="168"/>
        <v>1</v>
      </c>
      <c r="S534" s="40">
        <f t="shared" si="169"/>
        <v>1</v>
      </c>
      <c r="T534" s="120" t="s">
        <v>208</v>
      </c>
      <c r="AD534" s="42"/>
      <c r="AE534" s="38">
        <v>20</v>
      </c>
      <c r="AF534" s="111">
        <v>355</v>
      </c>
      <c r="AG534" s="110">
        <v>210000</v>
      </c>
      <c r="AH534" s="94"/>
      <c r="AJ534" s="97"/>
      <c r="AL534" s="39"/>
      <c r="AM534" s="38">
        <v>0.71231104270957135</v>
      </c>
      <c r="AP534" s="39"/>
      <c r="AQ534" s="77">
        <v>0.75943719174952451</v>
      </c>
      <c r="AR534" s="94"/>
      <c r="AT534" s="97"/>
      <c r="BB534" s="79"/>
      <c r="BC534" s="94"/>
      <c r="BD534" s="94"/>
      <c r="BE534" s="97"/>
      <c r="BG534" s="40"/>
      <c r="BH534" s="94"/>
      <c r="BI534" s="94"/>
      <c r="BJ534" s="94"/>
      <c r="BK534" s="40"/>
      <c r="BL534" s="73"/>
      <c r="BM534" s="94"/>
      <c r="BO534" s="97"/>
      <c r="BQ534" s="40"/>
      <c r="BR534" s="94"/>
      <c r="BS534" s="94"/>
      <c r="BT534" s="94"/>
      <c r="BU534" s="40"/>
      <c r="BV534" s="82"/>
      <c r="BW534" s="94"/>
      <c r="BX534" s="48"/>
      <c r="BY534" s="97"/>
      <c r="BZ534" s="48"/>
      <c r="CA534" s="40"/>
      <c r="CB534" s="94"/>
      <c r="CC534" s="94"/>
      <c r="CD534" s="94"/>
      <c r="CE534" s="40"/>
      <c r="CF534" s="73"/>
      <c r="CG534" s="41"/>
      <c r="CH534" s="41"/>
      <c r="CI534" s="41"/>
      <c r="CJ534" s="41"/>
      <c r="CK534" s="41"/>
      <c r="CL534" s="68"/>
      <c r="CM534" s="41"/>
      <c r="CN534" s="41"/>
      <c r="CO534" s="39"/>
      <c r="CP534" s="78"/>
      <c r="CV534" s="118">
        <f t="shared" si="171"/>
        <v>1.7272727272727273</v>
      </c>
      <c r="CW534" s="118">
        <f t="shared" si="172"/>
        <v>0.29054752066115708</v>
      </c>
      <c r="DE534" s="125">
        <f t="shared" si="173"/>
        <v>0</v>
      </c>
    </row>
    <row r="535" spans="1:109" s="38" customFormat="1" x14ac:dyDescent="0.25">
      <c r="A535" s="38">
        <v>532</v>
      </c>
      <c r="B535" s="38" t="s">
        <v>585</v>
      </c>
      <c r="C535" s="113"/>
      <c r="E535" s="38" t="s">
        <v>585</v>
      </c>
      <c r="F535" s="120" t="s">
        <v>171</v>
      </c>
      <c r="G535" s="38" t="s">
        <v>181</v>
      </c>
      <c r="H535" s="38">
        <v>300</v>
      </c>
      <c r="I535" s="38">
        <v>300</v>
      </c>
      <c r="J535" s="38">
        <v>300</v>
      </c>
      <c r="K535" s="38">
        <v>24.32</v>
      </c>
      <c r="L535" s="38">
        <v>24.32</v>
      </c>
      <c r="M535" s="38">
        <v>14.08</v>
      </c>
      <c r="N535" s="38">
        <v>0</v>
      </c>
      <c r="O535" s="38">
        <v>0</v>
      </c>
      <c r="P535" s="111">
        <v>9772.7734674827061</v>
      </c>
      <c r="Q535" s="39">
        <f t="shared" si="170"/>
        <v>1</v>
      </c>
      <c r="R535" s="40">
        <f t="shared" si="168"/>
        <v>1</v>
      </c>
      <c r="S535" s="40">
        <f t="shared" si="169"/>
        <v>1</v>
      </c>
      <c r="T535" s="120" t="s">
        <v>208</v>
      </c>
      <c r="AD535" s="42"/>
      <c r="AE535" s="38">
        <v>20</v>
      </c>
      <c r="AF535" s="111">
        <v>355</v>
      </c>
      <c r="AG535" s="110">
        <v>210000</v>
      </c>
      <c r="AH535" s="94"/>
      <c r="AJ535" s="97"/>
      <c r="AL535" s="39"/>
      <c r="AM535" s="38">
        <v>0.62955619816959352</v>
      </c>
      <c r="AP535" s="39"/>
      <c r="AQ535" s="77">
        <v>1.0045762680167469</v>
      </c>
      <c r="AR535" s="94"/>
      <c r="AT535" s="97"/>
      <c r="BB535" s="79"/>
      <c r="BC535" s="94"/>
      <c r="BD535" s="94"/>
      <c r="BE535" s="97"/>
      <c r="BG535" s="40"/>
      <c r="BH535" s="94"/>
      <c r="BI535" s="94"/>
      <c r="BJ535" s="94"/>
      <c r="BK535" s="40"/>
      <c r="BL535" s="73"/>
      <c r="BM535" s="94"/>
      <c r="BO535" s="97"/>
      <c r="BQ535" s="40"/>
      <c r="BR535" s="94"/>
      <c r="BS535" s="94"/>
      <c r="BT535" s="94"/>
      <c r="BU535" s="40"/>
      <c r="BV535" s="82"/>
      <c r="BW535" s="94"/>
      <c r="BX535" s="48"/>
      <c r="BY535" s="97"/>
      <c r="BZ535" s="48"/>
      <c r="CA535" s="40"/>
      <c r="CB535" s="94"/>
      <c r="CC535" s="94"/>
      <c r="CD535" s="94"/>
      <c r="CE535" s="40"/>
      <c r="CF535" s="73"/>
      <c r="CG535" s="41"/>
      <c r="CH535" s="41"/>
      <c r="CI535" s="41"/>
      <c r="CJ535" s="41"/>
      <c r="CK535" s="41"/>
      <c r="CL535" s="68"/>
      <c r="CM535" s="41"/>
      <c r="CN535" s="41"/>
      <c r="CO535" s="39"/>
      <c r="CP535" s="78"/>
      <c r="CV535" s="118">
        <f t="shared" si="171"/>
        <v>1.7272727272727273</v>
      </c>
      <c r="CW535" s="118">
        <f t="shared" si="172"/>
        <v>0.29054752066115708</v>
      </c>
      <c r="DE535" s="125">
        <f t="shared" si="173"/>
        <v>0</v>
      </c>
    </row>
    <row r="536" spans="1:109" s="38" customFormat="1" x14ac:dyDescent="0.25">
      <c r="A536" s="38">
        <v>533</v>
      </c>
      <c r="B536" s="38" t="s">
        <v>586</v>
      </c>
      <c r="C536" s="113"/>
      <c r="E536" s="38" t="s">
        <v>586</v>
      </c>
      <c r="F536" s="120" t="s">
        <v>171</v>
      </c>
      <c r="G536" s="38" t="s">
        <v>181</v>
      </c>
      <c r="H536" s="38">
        <v>300</v>
      </c>
      <c r="I536" s="38">
        <v>300</v>
      </c>
      <c r="J536" s="38">
        <v>300</v>
      </c>
      <c r="K536" s="38">
        <v>24.32</v>
      </c>
      <c r="L536" s="38">
        <v>24.32</v>
      </c>
      <c r="M536" s="38">
        <v>14.08</v>
      </c>
      <c r="N536" s="38">
        <v>0</v>
      </c>
      <c r="O536" s="38">
        <v>0</v>
      </c>
      <c r="P536" s="111">
        <v>12997.788711752</v>
      </c>
      <c r="Q536" s="39">
        <f t="shared" si="170"/>
        <v>1</v>
      </c>
      <c r="R536" s="40">
        <f t="shared" si="168"/>
        <v>1</v>
      </c>
      <c r="S536" s="40">
        <f t="shared" si="169"/>
        <v>1</v>
      </c>
      <c r="T536" s="120" t="s">
        <v>208</v>
      </c>
      <c r="AD536" s="42"/>
      <c r="AE536" s="38">
        <v>20</v>
      </c>
      <c r="AF536" s="111">
        <v>355</v>
      </c>
      <c r="AG536" s="110">
        <v>210000</v>
      </c>
      <c r="AH536" s="94"/>
      <c r="AJ536" s="97"/>
      <c r="AL536" s="39"/>
      <c r="AM536" s="38">
        <v>0.46814615704069201</v>
      </c>
      <c r="AP536" s="39"/>
      <c r="AQ536" s="77">
        <v>1.3300998729056543</v>
      </c>
      <c r="AR536" s="94"/>
      <c r="AT536" s="97"/>
      <c r="BB536" s="79"/>
      <c r="BC536" s="94"/>
      <c r="BD536" s="94"/>
      <c r="BE536" s="97"/>
      <c r="BG536" s="40"/>
      <c r="BH536" s="94"/>
      <c r="BI536" s="94"/>
      <c r="BJ536" s="94"/>
      <c r="BK536" s="40"/>
      <c r="BL536" s="73"/>
      <c r="BM536" s="94"/>
      <c r="BO536" s="97"/>
      <c r="BQ536" s="40"/>
      <c r="BR536" s="94"/>
      <c r="BS536" s="94"/>
      <c r="BT536" s="94"/>
      <c r="BU536" s="40"/>
      <c r="BV536" s="82"/>
      <c r="BW536" s="94"/>
      <c r="BX536" s="48"/>
      <c r="BY536" s="97"/>
      <c r="BZ536" s="48"/>
      <c r="CA536" s="40"/>
      <c r="CB536" s="94"/>
      <c r="CC536" s="94"/>
      <c r="CD536" s="94"/>
      <c r="CE536" s="40"/>
      <c r="CF536" s="73"/>
      <c r="CG536" s="41"/>
      <c r="CH536" s="41"/>
      <c r="CI536" s="41"/>
      <c r="CJ536" s="41"/>
      <c r="CK536" s="41"/>
      <c r="CL536" s="68"/>
      <c r="CM536" s="41"/>
      <c r="CN536" s="41"/>
      <c r="CO536" s="39"/>
      <c r="CP536" s="78"/>
      <c r="CV536" s="118">
        <f t="shared" si="171"/>
        <v>1.7272727272727273</v>
      </c>
      <c r="CW536" s="118">
        <f t="shared" si="172"/>
        <v>0.29054752066115708</v>
      </c>
      <c r="DE536" s="125">
        <f t="shared" si="173"/>
        <v>0</v>
      </c>
    </row>
    <row r="537" spans="1:109" s="38" customFormat="1" x14ac:dyDescent="0.25">
      <c r="A537" s="38">
        <v>534</v>
      </c>
      <c r="B537" s="38" t="s">
        <v>587</v>
      </c>
      <c r="C537" s="113"/>
      <c r="E537" s="38" t="s">
        <v>587</v>
      </c>
      <c r="F537" s="120" t="s">
        <v>171</v>
      </c>
      <c r="G537" s="38" t="s">
        <v>181</v>
      </c>
      <c r="H537" s="38">
        <v>300</v>
      </c>
      <c r="I537" s="38">
        <v>300</v>
      </c>
      <c r="J537" s="38">
        <v>300</v>
      </c>
      <c r="K537" s="38">
        <v>24.32</v>
      </c>
      <c r="L537" s="38">
        <v>24.32</v>
      </c>
      <c r="M537" s="38">
        <v>14.08</v>
      </c>
      <c r="N537" s="38">
        <v>0</v>
      </c>
      <c r="O537" s="38">
        <v>0</v>
      </c>
      <c r="P537" s="111">
        <v>16320.531690696118</v>
      </c>
      <c r="Q537" s="39">
        <f t="shared" si="170"/>
        <v>1</v>
      </c>
      <c r="R537" s="40">
        <f t="shared" si="168"/>
        <v>1</v>
      </c>
      <c r="S537" s="40">
        <f t="shared" si="169"/>
        <v>1</v>
      </c>
      <c r="T537" s="120" t="s">
        <v>208</v>
      </c>
      <c r="AD537" s="42"/>
      <c r="AE537" s="38">
        <v>20</v>
      </c>
      <c r="AF537" s="111">
        <v>355</v>
      </c>
      <c r="AG537" s="110">
        <v>210000</v>
      </c>
      <c r="AH537" s="94"/>
      <c r="AJ537" s="97"/>
      <c r="AL537" s="39"/>
      <c r="AM537" s="38">
        <v>0.31777874125261935</v>
      </c>
      <c r="AP537" s="39"/>
      <c r="AQ537" s="77">
        <v>1.6665488793587226</v>
      </c>
      <c r="AR537" s="94"/>
      <c r="AT537" s="97"/>
      <c r="BB537" s="79"/>
      <c r="BC537" s="94"/>
      <c r="BD537" s="94"/>
      <c r="BE537" s="97"/>
      <c r="BG537" s="40"/>
      <c r="BH537" s="94"/>
      <c r="BI537" s="94"/>
      <c r="BJ537" s="94"/>
      <c r="BK537" s="40"/>
      <c r="BL537" s="73"/>
      <c r="BM537" s="94"/>
      <c r="BO537" s="97"/>
      <c r="BQ537" s="40"/>
      <c r="BR537" s="94"/>
      <c r="BS537" s="94"/>
      <c r="BT537" s="94"/>
      <c r="BU537" s="40"/>
      <c r="BV537" s="82"/>
      <c r="BW537" s="94"/>
      <c r="BX537" s="48"/>
      <c r="BY537" s="97"/>
      <c r="BZ537" s="48"/>
      <c r="CA537" s="40"/>
      <c r="CB537" s="94"/>
      <c r="CC537" s="94"/>
      <c r="CD537" s="94"/>
      <c r="CE537" s="40"/>
      <c r="CF537" s="73"/>
      <c r="CG537" s="41"/>
      <c r="CH537" s="41"/>
      <c r="CI537" s="41"/>
      <c r="CJ537" s="41"/>
      <c r="CK537" s="41"/>
      <c r="CL537" s="68"/>
      <c r="CM537" s="41"/>
      <c r="CN537" s="41"/>
      <c r="CO537" s="39"/>
      <c r="CP537" s="78"/>
      <c r="CV537" s="118">
        <f t="shared" si="171"/>
        <v>1.7272727272727273</v>
      </c>
      <c r="CW537" s="118">
        <f t="shared" si="172"/>
        <v>0.29054752066115708</v>
      </c>
      <c r="DE537" s="125">
        <f t="shared" si="173"/>
        <v>0</v>
      </c>
    </row>
    <row r="538" spans="1:109" s="38" customFormat="1" x14ac:dyDescent="0.25">
      <c r="A538" s="38">
        <v>535</v>
      </c>
      <c r="B538" s="38" t="s">
        <v>588</v>
      </c>
      <c r="C538" s="113"/>
      <c r="E538" s="38" t="s">
        <v>588</v>
      </c>
      <c r="F538" s="120" t="s">
        <v>171</v>
      </c>
      <c r="G538" s="38" t="s">
        <v>181</v>
      </c>
      <c r="H538" s="38">
        <v>300</v>
      </c>
      <c r="I538" s="38">
        <v>300</v>
      </c>
      <c r="J538" s="38">
        <v>300</v>
      </c>
      <c r="K538" s="38">
        <v>24.32</v>
      </c>
      <c r="L538" s="38">
        <v>24.32</v>
      </c>
      <c r="M538" s="38">
        <v>14.08</v>
      </c>
      <c r="N538" s="38">
        <v>0</v>
      </c>
      <c r="O538" s="38">
        <v>0</v>
      </c>
      <c r="P538" s="111">
        <v>19545.546934965412</v>
      </c>
      <c r="Q538" s="39">
        <f t="shared" si="170"/>
        <v>1</v>
      </c>
      <c r="R538" s="40">
        <f t="shared" si="168"/>
        <v>1</v>
      </c>
      <c r="S538" s="40">
        <f t="shared" si="169"/>
        <v>1</v>
      </c>
      <c r="T538" s="120" t="s">
        <v>208</v>
      </c>
      <c r="AD538" s="42"/>
      <c r="AE538" s="38">
        <v>20</v>
      </c>
      <c r="AF538" s="111">
        <v>355</v>
      </c>
      <c r="AG538" s="110">
        <v>210000</v>
      </c>
      <c r="AH538" s="94"/>
      <c r="AJ538" s="97"/>
      <c r="AL538" s="39"/>
      <c r="AM538" s="38">
        <v>0.22003024833538348</v>
      </c>
      <c r="AP538" s="39"/>
      <c r="AQ538" s="77">
        <v>1.9935923892463356</v>
      </c>
      <c r="AR538" s="94"/>
      <c r="AT538" s="97"/>
      <c r="BB538" s="79"/>
      <c r="BC538" s="94"/>
      <c r="BD538" s="94"/>
      <c r="BE538" s="97"/>
      <c r="BG538" s="40"/>
      <c r="BH538" s="94"/>
      <c r="BI538" s="94"/>
      <c r="BJ538" s="94"/>
      <c r="BK538" s="40"/>
      <c r="BL538" s="73"/>
      <c r="BM538" s="94"/>
      <c r="BO538" s="97"/>
      <c r="BQ538" s="40"/>
      <c r="BR538" s="94"/>
      <c r="BS538" s="94"/>
      <c r="BT538" s="94"/>
      <c r="BU538" s="40"/>
      <c r="BV538" s="82"/>
      <c r="BW538" s="94"/>
      <c r="BX538" s="48"/>
      <c r="BY538" s="97"/>
      <c r="BZ538" s="48"/>
      <c r="CA538" s="40"/>
      <c r="CB538" s="94"/>
      <c r="CC538" s="94"/>
      <c r="CD538" s="94"/>
      <c r="CE538" s="40"/>
      <c r="CF538" s="73"/>
      <c r="CG538" s="41"/>
      <c r="CH538" s="41"/>
      <c r="CI538" s="41"/>
      <c r="CJ538" s="41"/>
      <c r="CK538" s="41"/>
      <c r="CL538" s="68"/>
      <c r="CM538" s="41"/>
      <c r="CN538" s="41"/>
      <c r="CO538" s="39"/>
      <c r="CP538" s="78"/>
      <c r="CV538" s="118">
        <f t="shared" si="171"/>
        <v>1.7272727272727273</v>
      </c>
      <c r="CW538" s="118">
        <f t="shared" si="172"/>
        <v>0.29054752066115708</v>
      </c>
      <c r="DE538" s="125">
        <f t="shared" si="173"/>
        <v>0</v>
      </c>
    </row>
    <row r="539" spans="1:109" s="38" customFormat="1" x14ac:dyDescent="0.25">
      <c r="A539" s="38">
        <v>536</v>
      </c>
      <c r="B539" s="38" t="s">
        <v>589</v>
      </c>
      <c r="C539" s="113"/>
      <c r="E539" s="38" t="s">
        <v>589</v>
      </c>
      <c r="F539" s="120" t="s">
        <v>171</v>
      </c>
      <c r="G539" s="38" t="s">
        <v>181</v>
      </c>
      <c r="H539" s="38">
        <v>300</v>
      </c>
      <c r="I539" s="38">
        <v>300</v>
      </c>
      <c r="J539" s="38">
        <v>300</v>
      </c>
      <c r="K539" s="38">
        <v>24.32</v>
      </c>
      <c r="L539" s="38">
        <v>24.32</v>
      </c>
      <c r="M539" s="38">
        <v>14.08</v>
      </c>
      <c r="N539" s="38">
        <v>0</v>
      </c>
      <c r="O539" s="38">
        <v>0</v>
      </c>
      <c r="P539" s="111">
        <v>24431.933668706766</v>
      </c>
      <c r="Q539" s="39">
        <f t="shared" si="170"/>
        <v>1</v>
      </c>
      <c r="R539" s="40">
        <f t="shared" si="168"/>
        <v>1</v>
      </c>
      <c r="S539" s="40">
        <f t="shared" si="169"/>
        <v>1</v>
      </c>
      <c r="T539" s="120" t="s">
        <v>208</v>
      </c>
      <c r="AD539" s="42"/>
      <c r="AE539" s="38">
        <v>20</v>
      </c>
      <c r="AF539" s="111">
        <v>355</v>
      </c>
      <c r="AG539" s="110">
        <v>210000</v>
      </c>
      <c r="AH539" s="94"/>
      <c r="AJ539" s="97"/>
      <c r="AL539" s="39"/>
      <c r="AM539" s="38">
        <v>0.13910061592530087</v>
      </c>
      <c r="AP539" s="39"/>
      <c r="AQ539" s="77">
        <v>2.489625793928484</v>
      </c>
      <c r="AR539" s="94"/>
      <c r="AT539" s="97"/>
      <c r="BB539" s="79"/>
      <c r="BC539" s="94"/>
      <c r="BD539" s="94"/>
      <c r="BE539" s="97"/>
      <c r="BG539" s="40"/>
      <c r="BH539" s="94"/>
      <c r="BI539" s="94"/>
      <c r="BJ539" s="94"/>
      <c r="BK539" s="40"/>
      <c r="BL539" s="73"/>
      <c r="BM539" s="94"/>
      <c r="BO539" s="97"/>
      <c r="BQ539" s="40"/>
      <c r="BR539" s="94"/>
      <c r="BS539" s="94"/>
      <c r="BT539" s="94"/>
      <c r="BU539" s="40"/>
      <c r="BV539" s="82"/>
      <c r="BW539" s="94"/>
      <c r="BX539" s="48"/>
      <c r="BY539" s="97"/>
      <c r="BZ539" s="48"/>
      <c r="CA539" s="40"/>
      <c r="CB539" s="94"/>
      <c r="CC539" s="94"/>
      <c r="CD539" s="94"/>
      <c r="CE539" s="40"/>
      <c r="CF539" s="73"/>
      <c r="CG539" s="41"/>
      <c r="CH539" s="41"/>
      <c r="CI539" s="41"/>
      <c r="CJ539" s="41"/>
      <c r="CK539" s="41"/>
      <c r="CL539" s="68"/>
      <c r="CM539" s="41"/>
      <c r="CN539" s="41"/>
      <c r="CO539" s="39"/>
      <c r="CP539" s="78"/>
      <c r="CV539" s="118">
        <f t="shared" si="171"/>
        <v>1.7272727272727273</v>
      </c>
      <c r="CW539" s="118">
        <f t="shared" si="172"/>
        <v>0.29054752066115708</v>
      </c>
      <c r="DE539" s="125">
        <f t="shared" si="173"/>
        <v>0</v>
      </c>
    </row>
    <row r="540" spans="1:109" s="38" customFormat="1" x14ac:dyDescent="0.25">
      <c r="A540" s="38">
        <v>537</v>
      </c>
      <c r="B540" s="38" t="s">
        <v>590</v>
      </c>
      <c r="C540" s="113"/>
      <c r="E540" s="38" t="s">
        <v>590</v>
      </c>
      <c r="F540" s="120" t="s">
        <v>171</v>
      </c>
      <c r="G540" s="38" t="s">
        <v>181</v>
      </c>
      <c r="H540" s="38">
        <v>300</v>
      </c>
      <c r="I540" s="38">
        <v>300</v>
      </c>
      <c r="J540" s="38">
        <v>300</v>
      </c>
      <c r="K540" s="38">
        <v>17.100000000000001</v>
      </c>
      <c r="L540" s="38">
        <v>17.100000000000001</v>
      </c>
      <c r="M540" s="38">
        <v>9.9</v>
      </c>
      <c r="N540" s="38">
        <v>0</v>
      </c>
      <c r="O540" s="38">
        <v>0</v>
      </c>
      <c r="P540" s="111">
        <v>3001.4938499490954</v>
      </c>
      <c r="Q540" s="39">
        <f t="shared" si="170"/>
        <v>2</v>
      </c>
      <c r="R540" s="40">
        <f t="shared" si="168"/>
        <v>1</v>
      </c>
      <c r="S540" s="40">
        <f t="shared" si="169"/>
        <v>1</v>
      </c>
      <c r="T540" s="120" t="s">
        <v>208</v>
      </c>
      <c r="AD540" s="42"/>
      <c r="AE540" s="38">
        <v>20</v>
      </c>
      <c r="AF540" s="111">
        <v>355</v>
      </c>
      <c r="AG540" s="110">
        <v>210000</v>
      </c>
      <c r="AH540" s="94"/>
      <c r="AJ540" s="97"/>
      <c r="AL540" s="39"/>
      <c r="AM540" s="38">
        <v>1.0454576271979752</v>
      </c>
      <c r="AP540" s="39"/>
      <c r="AQ540" s="77">
        <v>0.32903357811277323</v>
      </c>
      <c r="AR540" s="94"/>
      <c r="AT540" s="97"/>
      <c r="BB540" s="79"/>
      <c r="BC540" s="94"/>
      <c r="BD540" s="94"/>
      <c r="BE540" s="97"/>
      <c r="BG540" s="40"/>
      <c r="BH540" s="94"/>
      <c r="BI540" s="94"/>
      <c r="BJ540" s="94"/>
      <c r="BK540" s="40"/>
      <c r="BL540" s="73"/>
      <c r="BM540" s="94"/>
      <c r="BO540" s="97"/>
      <c r="BQ540" s="40"/>
      <c r="BR540" s="94"/>
      <c r="BS540" s="94"/>
      <c r="BT540" s="94"/>
      <c r="BU540" s="40"/>
      <c r="BV540" s="82"/>
      <c r="BW540" s="94"/>
      <c r="BX540" s="48"/>
      <c r="BY540" s="97"/>
      <c r="BZ540" s="48"/>
      <c r="CA540" s="40"/>
      <c r="CB540" s="94"/>
      <c r="CC540" s="94"/>
      <c r="CD540" s="94"/>
      <c r="CE540" s="40"/>
      <c r="CF540" s="73"/>
      <c r="CG540" s="41"/>
      <c r="CH540" s="41"/>
      <c r="CI540" s="41"/>
      <c r="CJ540" s="41"/>
      <c r="CK540" s="41"/>
      <c r="CL540" s="68"/>
      <c r="CM540" s="41"/>
      <c r="CN540" s="41"/>
      <c r="CO540" s="39"/>
      <c r="CP540" s="78"/>
      <c r="CV540" s="118">
        <f t="shared" si="171"/>
        <v>1.7272727272727273</v>
      </c>
      <c r="CW540" s="118">
        <f t="shared" si="172"/>
        <v>0.41322314049586772</v>
      </c>
      <c r="DE540" s="125">
        <f t="shared" si="173"/>
        <v>0</v>
      </c>
    </row>
    <row r="541" spans="1:109" s="38" customFormat="1" x14ac:dyDescent="0.25">
      <c r="A541" s="38">
        <v>538</v>
      </c>
      <c r="B541" s="38" t="s">
        <v>591</v>
      </c>
      <c r="C541" s="113"/>
      <c r="E541" s="38" t="s">
        <v>591</v>
      </c>
      <c r="F541" s="120" t="s">
        <v>171</v>
      </c>
      <c r="G541" s="38" t="s">
        <v>181</v>
      </c>
      <c r="H541" s="38">
        <v>300</v>
      </c>
      <c r="I541" s="38">
        <v>300</v>
      </c>
      <c r="J541" s="38">
        <v>300</v>
      </c>
      <c r="K541" s="38">
        <v>17.100000000000001</v>
      </c>
      <c r="L541" s="38">
        <v>17.100000000000001</v>
      </c>
      <c r="M541" s="38">
        <v>9.9</v>
      </c>
      <c r="N541" s="38">
        <v>0</v>
      </c>
      <c r="O541" s="38">
        <v>0</v>
      </c>
      <c r="P541" s="111">
        <v>5002.4897499151593</v>
      </c>
      <c r="Q541" s="39">
        <f t="shared" si="170"/>
        <v>2</v>
      </c>
      <c r="R541" s="40">
        <f t="shared" si="168"/>
        <v>1</v>
      </c>
      <c r="S541" s="40">
        <f t="shared" si="169"/>
        <v>1</v>
      </c>
      <c r="T541" s="120" t="s">
        <v>208</v>
      </c>
      <c r="AD541" s="42"/>
      <c r="AE541" s="38">
        <v>20</v>
      </c>
      <c r="AF541" s="111">
        <v>355</v>
      </c>
      <c r="AG541" s="110">
        <v>210000</v>
      </c>
      <c r="AH541" s="94"/>
      <c r="AJ541" s="97"/>
      <c r="AL541" s="39"/>
      <c r="AM541" s="38">
        <v>0.9051172434789837</v>
      </c>
      <c r="AP541" s="39"/>
      <c r="AQ541" s="77">
        <v>0.5145097523628881</v>
      </c>
      <c r="AR541" s="94"/>
      <c r="AT541" s="97"/>
      <c r="BB541" s="79"/>
      <c r="BC541" s="94"/>
      <c r="BD541" s="94"/>
      <c r="BE541" s="97"/>
      <c r="BG541" s="40"/>
      <c r="BH541" s="94"/>
      <c r="BI541" s="94"/>
      <c r="BJ541" s="94"/>
      <c r="BK541" s="40"/>
      <c r="BL541" s="73"/>
      <c r="BM541" s="94"/>
      <c r="BO541" s="97"/>
      <c r="BQ541" s="40"/>
      <c r="BR541" s="94"/>
      <c r="BS541" s="94"/>
      <c r="BT541" s="94"/>
      <c r="BU541" s="40"/>
      <c r="BV541" s="82"/>
      <c r="BW541" s="94"/>
      <c r="BX541" s="48"/>
      <c r="BY541" s="97"/>
      <c r="BZ541" s="48"/>
      <c r="CA541" s="40"/>
      <c r="CB541" s="94"/>
      <c r="CC541" s="94"/>
      <c r="CD541" s="94"/>
      <c r="CE541" s="40"/>
      <c r="CF541" s="73"/>
      <c r="CG541" s="41"/>
      <c r="CH541" s="41"/>
      <c r="CI541" s="41"/>
      <c r="CJ541" s="41"/>
      <c r="CK541" s="41"/>
      <c r="CL541" s="68"/>
      <c r="CM541" s="41"/>
      <c r="CN541" s="41"/>
      <c r="CO541" s="39"/>
      <c r="CP541" s="78"/>
      <c r="CV541" s="118">
        <f t="shared" si="171"/>
        <v>1.7272727272727273</v>
      </c>
      <c r="CW541" s="118">
        <f t="shared" si="172"/>
        <v>0.41322314049586772</v>
      </c>
      <c r="DE541" s="125">
        <f t="shared" si="173"/>
        <v>0</v>
      </c>
    </row>
    <row r="542" spans="1:109" s="38" customFormat="1" x14ac:dyDescent="0.25">
      <c r="A542" s="38">
        <v>539</v>
      </c>
      <c r="B542" s="38" t="s">
        <v>592</v>
      </c>
      <c r="C542" s="113"/>
      <c r="E542" s="38" t="s">
        <v>592</v>
      </c>
      <c r="F542" s="120" t="s">
        <v>171</v>
      </c>
      <c r="G542" s="38" t="s">
        <v>181</v>
      </c>
      <c r="H542" s="38">
        <v>300</v>
      </c>
      <c r="I542" s="38">
        <v>300</v>
      </c>
      <c r="J542" s="38">
        <v>300</v>
      </c>
      <c r="K542" s="38">
        <v>17.100000000000001</v>
      </c>
      <c r="L542" s="38">
        <v>17.100000000000001</v>
      </c>
      <c r="M542" s="38">
        <v>9.9</v>
      </c>
      <c r="N542" s="38">
        <v>0</v>
      </c>
      <c r="O542" s="38">
        <v>0</v>
      </c>
      <c r="P542" s="111">
        <v>7503.734624872739</v>
      </c>
      <c r="Q542" s="39">
        <f t="shared" si="170"/>
        <v>2</v>
      </c>
      <c r="R542" s="40">
        <f t="shared" si="168"/>
        <v>1</v>
      </c>
      <c r="S542" s="40">
        <f t="shared" si="169"/>
        <v>1</v>
      </c>
      <c r="T542" s="120" t="s">
        <v>208</v>
      </c>
      <c r="AD542" s="42"/>
      <c r="AE542" s="38">
        <v>20</v>
      </c>
      <c r="AF542" s="111">
        <v>355</v>
      </c>
      <c r="AG542" s="110">
        <v>210000</v>
      </c>
      <c r="AH542" s="94"/>
      <c r="AJ542" s="97"/>
      <c r="AL542" s="39"/>
      <c r="AM542" s="38">
        <v>0.71920430404312896</v>
      </c>
      <c r="AP542" s="39"/>
      <c r="AQ542" s="77">
        <v>0.75779138985860628</v>
      </c>
      <c r="AR542" s="94"/>
      <c r="AT542" s="97"/>
      <c r="BB542" s="79"/>
      <c r="BC542" s="94"/>
      <c r="BD542" s="94"/>
      <c r="BE542" s="97"/>
      <c r="BG542" s="40"/>
      <c r="BH542" s="94"/>
      <c r="BI542" s="94"/>
      <c r="BJ542" s="94"/>
      <c r="BK542" s="40"/>
      <c r="BL542" s="73"/>
      <c r="BM542" s="94"/>
      <c r="BO542" s="97"/>
      <c r="BQ542" s="40"/>
      <c r="BR542" s="94"/>
      <c r="BS542" s="94"/>
      <c r="BT542" s="94"/>
      <c r="BU542" s="40"/>
      <c r="BV542" s="82"/>
      <c r="BW542" s="94"/>
      <c r="BX542" s="48"/>
      <c r="BY542" s="97"/>
      <c r="BZ542" s="48"/>
      <c r="CA542" s="40"/>
      <c r="CB542" s="94"/>
      <c r="CC542" s="94"/>
      <c r="CD542" s="94"/>
      <c r="CE542" s="40"/>
      <c r="CF542" s="73"/>
      <c r="CG542" s="41"/>
      <c r="CH542" s="41"/>
      <c r="CI542" s="41"/>
      <c r="CJ542" s="41"/>
      <c r="CK542" s="41"/>
      <c r="CL542" s="68"/>
      <c r="CM542" s="41"/>
      <c r="CN542" s="41"/>
      <c r="CO542" s="39"/>
      <c r="CP542" s="78"/>
      <c r="CV542" s="118">
        <f t="shared" si="171"/>
        <v>1.7272727272727273</v>
      </c>
      <c r="CW542" s="118">
        <f t="shared" si="172"/>
        <v>0.41322314049586772</v>
      </c>
      <c r="DE542" s="125">
        <f t="shared" si="173"/>
        <v>0</v>
      </c>
    </row>
    <row r="543" spans="1:109" s="38" customFormat="1" x14ac:dyDescent="0.25">
      <c r="A543" s="38">
        <v>540</v>
      </c>
      <c r="B543" s="38" t="s">
        <v>593</v>
      </c>
      <c r="C543" s="113"/>
      <c r="E543" s="38" t="s">
        <v>593</v>
      </c>
      <c r="F543" s="120" t="s">
        <v>171</v>
      </c>
      <c r="G543" s="38" t="s">
        <v>181</v>
      </c>
      <c r="H543" s="38">
        <v>300</v>
      </c>
      <c r="I543" s="38">
        <v>300</v>
      </c>
      <c r="J543" s="38">
        <v>300</v>
      </c>
      <c r="K543" s="38">
        <v>17.100000000000001</v>
      </c>
      <c r="L543" s="38">
        <v>17.100000000000001</v>
      </c>
      <c r="M543" s="38">
        <v>9.9</v>
      </c>
      <c r="N543" s="38">
        <v>0</v>
      </c>
      <c r="O543" s="38">
        <v>0</v>
      </c>
      <c r="P543" s="111">
        <v>10004.979499830319</v>
      </c>
      <c r="Q543" s="39">
        <f t="shared" si="170"/>
        <v>2</v>
      </c>
      <c r="R543" s="40">
        <f t="shared" si="168"/>
        <v>1</v>
      </c>
      <c r="S543" s="40">
        <f t="shared" si="169"/>
        <v>1</v>
      </c>
      <c r="T543" s="120" t="s">
        <v>208</v>
      </c>
      <c r="AD543" s="42"/>
      <c r="AE543" s="38">
        <v>20</v>
      </c>
      <c r="AF543" s="111">
        <v>355</v>
      </c>
      <c r="AG543" s="110">
        <v>210000</v>
      </c>
      <c r="AH543" s="94"/>
      <c r="AJ543" s="97"/>
      <c r="AL543" s="39"/>
      <c r="AM543" s="38">
        <v>0.63310737889110569</v>
      </c>
      <c r="AP543" s="39"/>
      <c r="AQ543" s="77">
        <v>1.0025555254944793</v>
      </c>
      <c r="AR543" s="94"/>
      <c r="AT543" s="97"/>
      <c r="BB543" s="79"/>
      <c r="BC543" s="94"/>
      <c r="BD543" s="94"/>
      <c r="BE543" s="97"/>
      <c r="BG543" s="40"/>
      <c r="BH543" s="94"/>
      <c r="BI543" s="94"/>
      <c r="BJ543" s="94"/>
      <c r="BK543" s="40"/>
      <c r="BL543" s="73"/>
      <c r="BM543" s="94"/>
      <c r="BO543" s="97"/>
      <c r="BQ543" s="40"/>
      <c r="BR543" s="94"/>
      <c r="BS543" s="94"/>
      <c r="BT543" s="94"/>
      <c r="BU543" s="40"/>
      <c r="BV543" s="82"/>
      <c r="BW543" s="94"/>
      <c r="BX543" s="48"/>
      <c r="BY543" s="97"/>
      <c r="BZ543" s="48"/>
      <c r="CA543" s="40"/>
      <c r="CB543" s="94"/>
      <c r="CC543" s="94"/>
      <c r="CD543" s="94"/>
      <c r="CE543" s="40"/>
      <c r="CF543" s="73"/>
      <c r="CG543" s="41"/>
      <c r="CH543" s="41"/>
      <c r="CI543" s="41"/>
      <c r="CJ543" s="41"/>
      <c r="CK543" s="41"/>
      <c r="CL543" s="68"/>
      <c r="CM543" s="41"/>
      <c r="CN543" s="41"/>
      <c r="CO543" s="39"/>
      <c r="CP543" s="78"/>
      <c r="CV543" s="118">
        <f t="shared" si="171"/>
        <v>1.7272727272727273</v>
      </c>
      <c r="CW543" s="118">
        <f t="shared" si="172"/>
        <v>0.41322314049586772</v>
      </c>
      <c r="DE543" s="125">
        <f t="shared" si="173"/>
        <v>0</v>
      </c>
    </row>
    <row r="544" spans="1:109" s="38" customFormat="1" x14ac:dyDescent="0.25">
      <c r="A544" s="38">
        <v>541</v>
      </c>
      <c r="B544" s="38" t="s">
        <v>594</v>
      </c>
      <c r="C544" s="113"/>
      <c r="E544" s="38" t="s">
        <v>594</v>
      </c>
      <c r="F544" s="120" t="s">
        <v>171</v>
      </c>
      <c r="G544" s="38" t="s">
        <v>181</v>
      </c>
      <c r="H544" s="38">
        <v>300</v>
      </c>
      <c r="I544" s="38">
        <v>300</v>
      </c>
      <c r="J544" s="38">
        <v>300</v>
      </c>
      <c r="K544" s="38">
        <v>17.100000000000001</v>
      </c>
      <c r="L544" s="38">
        <v>17.100000000000001</v>
      </c>
      <c r="M544" s="38">
        <v>9.9</v>
      </c>
      <c r="N544" s="38">
        <v>0</v>
      </c>
      <c r="O544" s="38">
        <v>0</v>
      </c>
      <c r="P544" s="111">
        <v>13306.622734774324</v>
      </c>
      <c r="Q544" s="39">
        <f t="shared" si="170"/>
        <v>2</v>
      </c>
      <c r="R544" s="40">
        <f t="shared" si="168"/>
        <v>1</v>
      </c>
      <c r="S544" s="40">
        <f t="shared" si="169"/>
        <v>1</v>
      </c>
      <c r="T544" s="120" t="s">
        <v>208</v>
      </c>
      <c r="AD544" s="42"/>
      <c r="AE544" s="38">
        <v>20</v>
      </c>
      <c r="AF544" s="111">
        <v>355</v>
      </c>
      <c r="AG544" s="110">
        <v>210000</v>
      </c>
      <c r="AH544" s="94"/>
      <c r="AJ544" s="97"/>
      <c r="AL544" s="39"/>
      <c r="AM544" s="38">
        <v>0.47072855197583785</v>
      </c>
      <c r="AP544" s="39"/>
      <c r="AQ544" s="77">
        <v>1.3275167495185025</v>
      </c>
      <c r="AR544" s="94"/>
      <c r="AT544" s="97"/>
      <c r="BB544" s="79"/>
      <c r="BC544" s="94"/>
      <c r="BD544" s="94"/>
      <c r="BE544" s="97"/>
      <c r="BG544" s="40"/>
      <c r="BH544" s="94"/>
      <c r="BI544" s="94"/>
      <c r="BJ544" s="94"/>
      <c r="BK544" s="40"/>
      <c r="BL544" s="73"/>
      <c r="BM544" s="94"/>
      <c r="BO544" s="97"/>
      <c r="BQ544" s="40"/>
      <c r="BR544" s="94"/>
      <c r="BS544" s="94"/>
      <c r="BT544" s="94"/>
      <c r="BU544" s="40"/>
      <c r="BV544" s="82"/>
      <c r="BW544" s="94"/>
      <c r="BX544" s="48"/>
      <c r="BY544" s="97"/>
      <c r="BZ544" s="48"/>
      <c r="CA544" s="40"/>
      <c r="CB544" s="94"/>
      <c r="CC544" s="94"/>
      <c r="CD544" s="94"/>
      <c r="CE544" s="40"/>
      <c r="CF544" s="73"/>
      <c r="CG544" s="41"/>
      <c r="CH544" s="41"/>
      <c r="CI544" s="41"/>
      <c r="CJ544" s="41"/>
      <c r="CK544" s="41"/>
      <c r="CL544" s="68"/>
      <c r="CM544" s="41"/>
      <c r="CN544" s="41"/>
      <c r="CO544" s="39"/>
      <c r="CP544" s="78"/>
      <c r="CV544" s="118">
        <f t="shared" si="171"/>
        <v>1.7272727272727273</v>
      </c>
      <c r="CW544" s="118">
        <f t="shared" si="172"/>
        <v>0.41322314049586772</v>
      </c>
      <c r="DE544" s="125">
        <f t="shared" si="173"/>
        <v>0</v>
      </c>
    </row>
    <row r="545" spans="1:109" s="38" customFormat="1" x14ac:dyDescent="0.25">
      <c r="A545" s="38">
        <v>542</v>
      </c>
      <c r="B545" s="38" t="s">
        <v>595</v>
      </c>
      <c r="C545" s="113"/>
      <c r="E545" s="38" t="s">
        <v>595</v>
      </c>
      <c r="F545" s="120" t="s">
        <v>171</v>
      </c>
      <c r="G545" s="38" t="s">
        <v>181</v>
      </c>
      <c r="H545" s="38">
        <v>300</v>
      </c>
      <c r="I545" s="38">
        <v>300</v>
      </c>
      <c r="J545" s="38">
        <v>300</v>
      </c>
      <c r="K545" s="38">
        <v>17.100000000000001</v>
      </c>
      <c r="L545" s="38">
        <v>17.100000000000001</v>
      </c>
      <c r="M545" s="38">
        <v>9.9</v>
      </c>
      <c r="N545" s="38">
        <v>0</v>
      </c>
      <c r="O545" s="38">
        <v>0</v>
      </c>
      <c r="P545" s="111">
        <v>16708.31576471663</v>
      </c>
      <c r="Q545" s="39">
        <f t="shared" si="170"/>
        <v>2</v>
      </c>
      <c r="R545" s="40">
        <f t="shared" si="168"/>
        <v>1</v>
      </c>
      <c r="S545" s="40">
        <f t="shared" si="169"/>
        <v>1</v>
      </c>
      <c r="T545" s="120" t="s">
        <v>208</v>
      </c>
      <c r="AA545" s="111"/>
      <c r="AD545" s="42"/>
      <c r="AE545" s="38">
        <v>20</v>
      </c>
      <c r="AF545" s="111">
        <v>355</v>
      </c>
      <c r="AG545" s="110">
        <v>210000</v>
      </c>
      <c r="AH545" s="94"/>
      <c r="AJ545" s="97"/>
      <c r="AL545" s="39"/>
      <c r="AM545" s="38">
        <v>0.31923789684563336</v>
      </c>
      <c r="AP545" s="39"/>
      <c r="AQ545" s="77">
        <v>1.6633665219566289</v>
      </c>
      <c r="AR545" s="94"/>
      <c r="AT545" s="97"/>
      <c r="BB545" s="79"/>
      <c r="BC545" s="94"/>
      <c r="BD545" s="94"/>
      <c r="BE545" s="97"/>
      <c r="BG545" s="40"/>
      <c r="BH545" s="94"/>
      <c r="BI545" s="94"/>
      <c r="BJ545" s="94"/>
      <c r="BK545" s="40"/>
      <c r="BL545" s="73"/>
      <c r="BM545" s="94"/>
      <c r="BO545" s="97"/>
      <c r="BQ545" s="40"/>
      <c r="BR545" s="94"/>
      <c r="BS545" s="94"/>
      <c r="BT545" s="94"/>
      <c r="BU545" s="40"/>
      <c r="BV545" s="82"/>
      <c r="BW545" s="94"/>
      <c r="BX545" s="48"/>
      <c r="BY545" s="97"/>
      <c r="BZ545" s="48"/>
      <c r="CA545" s="40"/>
      <c r="CB545" s="94"/>
      <c r="CC545" s="94"/>
      <c r="CD545" s="94"/>
      <c r="CE545" s="40"/>
      <c r="CF545" s="73"/>
      <c r="CG545" s="41"/>
      <c r="CH545" s="41"/>
      <c r="CI545" s="41"/>
      <c r="CJ545" s="41"/>
      <c r="CK545" s="41"/>
      <c r="CL545" s="68"/>
      <c r="CM545" s="41"/>
      <c r="CN545" s="41"/>
      <c r="CO545" s="39"/>
      <c r="CP545" s="78"/>
      <c r="CV545" s="118">
        <f t="shared" si="171"/>
        <v>1.7272727272727273</v>
      </c>
      <c r="CW545" s="118">
        <f t="shared" si="172"/>
        <v>0.41322314049586772</v>
      </c>
      <c r="DE545" s="125">
        <f t="shared" si="173"/>
        <v>0</v>
      </c>
    </row>
    <row r="546" spans="1:109" s="38" customFormat="1" x14ac:dyDescent="0.25">
      <c r="A546" s="38">
        <v>543</v>
      </c>
      <c r="B546" s="38" t="s">
        <v>596</v>
      </c>
      <c r="C546" s="113"/>
      <c r="E546" s="38" t="s">
        <v>596</v>
      </c>
      <c r="F546" s="120" t="s">
        <v>171</v>
      </c>
      <c r="G546" s="38" t="s">
        <v>181</v>
      </c>
      <c r="H546" s="38">
        <v>300</v>
      </c>
      <c r="I546" s="38">
        <v>300</v>
      </c>
      <c r="J546" s="38">
        <v>300</v>
      </c>
      <c r="K546" s="38">
        <v>17.100000000000001</v>
      </c>
      <c r="L546" s="38">
        <v>17.100000000000001</v>
      </c>
      <c r="M546" s="38">
        <v>9.9</v>
      </c>
      <c r="N546" s="38">
        <v>0</v>
      </c>
      <c r="O546" s="38">
        <v>0</v>
      </c>
      <c r="P546" s="111">
        <v>20009.958999660637</v>
      </c>
      <c r="Q546" s="39">
        <f t="shared" si="170"/>
        <v>2</v>
      </c>
      <c r="R546" s="40">
        <f t="shared" si="168"/>
        <v>1</v>
      </c>
      <c r="S546" s="40">
        <f t="shared" si="169"/>
        <v>1</v>
      </c>
      <c r="T546" s="120" t="s">
        <v>208</v>
      </c>
      <c r="AA546" s="111"/>
      <c r="AD546" s="42"/>
      <c r="AE546" s="38">
        <v>20</v>
      </c>
      <c r="AF546" s="111">
        <v>355</v>
      </c>
      <c r="AG546" s="110">
        <v>210000</v>
      </c>
      <c r="AH546" s="94"/>
      <c r="AJ546" s="97"/>
      <c r="AL546" s="39"/>
      <c r="AM546" s="38">
        <v>0.22096067231417854</v>
      </c>
      <c r="AP546" s="39"/>
      <c r="AQ546" s="77">
        <v>1.9898267917066068</v>
      </c>
      <c r="AR546" s="94"/>
      <c r="AT546" s="97"/>
      <c r="BB546" s="79"/>
      <c r="BC546" s="94"/>
      <c r="BD546" s="94"/>
      <c r="BE546" s="97"/>
      <c r="BG546" s="40"/>
      <c r="BH546" s="94"/>
      <c r="BI546" s="94"/>
      <c r="BJ546" s="94"/>
      <c r="BK546" s="40"/>
      <c r="BL546" s="73"/>
      <c r="BM546" s="94"/>
      <c r="BO546" s="97"/>
      <c r="BQ546" s="40"/>
      <c r="BR546" s="94"/>
      <c r="BS546" s="94"/>
      <c r="BT546" s="94"/>
      <c r="BU546" s="40"/>
      <c r="BV546" s="82"/>
      <c r="BW546" s="94"/>
      <c r="BX546" s="48"/>
      <c r="BY546" s="97"/>
      <c r="BZ546" s="48"/>
      <c r="CA546" s="40"/>
      <c r="CB546" s="94"/>
      <c r="CC546" s="94"/>
      <c r="CD546" s="94"/>
      <c r="CE546" s="40"/>
      <c r="CF546" s="73"/>
      <c r="CG546" s="41"/>
      <c r="CH546" s="41"/>
      <c r="CI546" s="41"/>
      <c r="CJ546" s="41"/>
      <c r="CK546" s="41"/>
      <c r="CL546" s="68"/>
      <c r="CM546" s="41"/>
      <c r="CN546" s="41"/>
      <c r="CO546" s="39"/>
      <c r="CP546" s="78"/>
      <c r="CV546" s="118">
        <f t="shared" si="171"/>
        <v>1.7272727272727273</v>
      </c>
      <c r="CW546" s="118">
        <f t="shared" si="172"/>
        <v>0.41322314049586772</v>
      </c>
      <c r="DE546" s="125">
        <f t="shared" si="173"/>
        <v>0</v>
      </c>
    </row>
    <row r="547" spans="1:109" s="38" customFormat="1" x14ac:dyDescent="0.25">
      <c r="A547" s="38">
        <v>544</v>
      </c>
      <c r="B547" s="38" t="s">
        <v>597</v>
      </c>
      <c r="C547" s="113"/>
      <c r="E547" s="38" t="s">
        <v>597</v>
      </c>
      <c r="F547" s="120" t="s">
        <v>171</v>
      </c>
      <c r="G547" s="38" t="s">
        <v>181</v>
      </c>
      <c r="H547" s="38">
        <v>300</v>
      </c>
      <c r="I547" s="38">
        <v>300</v>
      </c>
      <c r="J547" s="38">
        <v>300</v>
      </c>
      <c r="K547" s="38">
        <v>17.100000000000001</v>
      </c>
      <c r="L547" s="38">
        <v>17.100000000000001</v>
      </c>
      <c r="M547" s="38">
        <v>9.9</v>
      </c>
      <c r="N547" s="38">
        <v>0</v>
      </c>
      <c r="O547" s="38">
        <v>0</v>
      </c>
      <c r="P547" s="111">
        <v>25012.448749575797</v>
      </c>
      <c r="Q547" s="39">
        <f t="shared" si="170"/>
        <v>2</v>
      </c>
      <c r="R547" s="40">
        <f t="shared" si="168"/>
        <v>1</v>
      </c>
      <c r="S547" s="40">
        <f t="shared" si="169"/>
        <v>1</v>
      </c>
      <c r="T547" s="120" t="s">
        <v>208</v>
      </c>
      <c r="AA547" s="111"/>
      <c r="AE547" s="38">
        <v>20</v>
      </c>
      <c r="AF547" s="111">
        <v>355</v>
      </c>
      <c r="AG547" s="110">
        <v>210000</v>
      </c>
      <c r="AH547" s="94"/>
      <c r="AJ547" s="97"/>
      <c r="AL547" s="39"/>
      <c r="AM547" s="38">
        <v>0.13970758415981646</v>
      </c>
      <c r="AP547" s="39"/>
      <c r="AQ547" s="77">
        <v>2.4849613958501573</v>
      </c>
      <c r="AR547" s="94"/>
      <c r="AT547" s="97"/>
      <c r="BB547" s="79"/>
      <c r="BC547" s="94"/>
      <c r="BD547" s="94"/>
      <c r="BE547" s="97"/>
      <c r="BG547" s="40"/>
      <c r="BH547" s="94"/>
      <c r="BI547" s="94"/>
      <c r="BJ547" s="94"/>
      <c r="BK547" s="40"/>
      <c r="BL547" s="73"/>
      <c r="BM547" s="94"/>
      <c r="BO547" s="97"/>
      <c r="BQ547" s="40"/>
      <c r="BR547" s="94"/>
      <c r="BS547" s="94"/>
      <c r="BT547" s="94"/>
      <c r="BU547" s="40"/>
      <c r="BV547" s="82"/>
      <c r="BW547" s="94"/>
      <c r="BX547" s="48"/>
      <c r="BY547" s="97"/>
      <c r="BZ547" s="48"/>
      <c r="CA547" s="40"/>
      <c r="CB547" s="94"/>
      <c r="CC547" s="94"/>
      <c r="CD547" s="94"/>
      <c r="CE547" s="40"/>
      <c r="CF547" s="73"/>
      <c r="CG547" s="41"/>
      <c r="CH547" s="41"/>
      <c r="CI547" s="41"/>
      <c r="CJ547" s="41"/>
      <c r="CK547" s="41"/>
      <c r="CL547" s="68"/>
      <c r="CM547" s="41"/>
      <c r="CN547" s="41"/>
      <c r="CO547" s="39"/>
      <c r="CP547" s="78"/>
      <c r="CV547" s="118">
        <f t="shared" si="171"/>
        <v>1.7272727272727273</v>
      </c>
      <c r="CW547" s="118">
        <f t="shared" si="172"/>
        <v>0.41322314049586772</v>
      </c>
      <c r="DE547" s="125">
        <f t="shared" si="173"/>
        <v>0</v>
      </c>
    </row>
    <row r="548" spans="1:109" s="38" customFormat="1" x14ac:dyDescent="0.25">
      <c r="A548" s="38">
        <v>545</v>
      </c>
      <c r="B548" s="38" t="s">
        <v>598</v>
      </c>
      <c r="C548" s="113"/>
      <c r="E548" s="38" t="s">
        <v>598</v>
      </c>
      <c r="F548" s="120" t="s">
        <v>171</v>
      </c>
      <c r="G548" s="38" t="s">
        <v>181</v>
      </c>
      <c r="H548" s="38">
        <v>300</v>
      </c>
      <c r="I548" s="38">
        <v>300</v>
      </c>
      <c r="J548" s="38">
        <v>300</v>
      </c>
      <c r="K548" s="38">
        <v>14.25</v>
      </c>
      <c r="L548" s="38">
        <v>14.25</v>
      </c>
      <c r="M548" s="38">
        <v>8.25</v>
      </c>
      <c r="N548" s="38">
        <v>0</v>
      </c>
      <c r="O548" s="38">
        <v>0</v>
      </c>
      <c r="P548" s="111">
        <v>3029.2940423942819</v>
      </c>
      <c r="Q548" s="39">
        <f t="shared" si="170"/>
        <v>3</v>
      </c>
      <c r="R548" s="40">
        <f t="shared" si="168"/>
        <v>1</v>
      </c>
      <c r="S548" s="40">
        <f t="shared" si="169"/>
        <v>1</v>
      </c>
      <c r="T548" s="120" t="s">
        <v>208</v>
      </c>
      <c r="AA548" s="111"/>
      <c r="AE548" s="38">
        <v>20</v>
      </c>
      <c r="AF548" s="111">
        <v>355</v>
      </c>
      <c r="AG548" s="110">
        <v>210000</v>
      </c>
      <c r="AH548" s="94"/>
      <c r="AJ548" s="97"/>
      <c r="AL548" s="39"/>
      <c r="AM548" s="38">
        <v>1.053288599352685</v>
      </c>
      <c r="AP548" s="39"/>
      <c r="AQ548" s="77">
        <v>0.32838486593001986</v>
      </c>
      <c r="AR548" s="94"/>
      <c r="AT548" s="97"/>
      <c r="BB548" s="79"/>
      <c r="BC548" s="94"/>
      <c r="BD548" s="94"/>
      <c r="BE548" s="97"/>
      <c r="BG548" s="40"/>
      <c r="BH548" s="94"/>
      <c r="BI548" s="94"/>
      <c r="BJ548" s="94"/>
      <c r="BK548" s="40"/>
      <c r="BL548" s="73"/>
      <c r="BM548" s="94"/>
      <c r="BO548" s="97"/>
      <c r="BQ548" s="40"/>
      <c r="BR548" s="94"/>
      <c r="BS548" s="94"/>
      <c r="BT548" s="94"/>
      <c r="BU548" s="40"/>
      <c r="BV548" s="82"/>
      <c r="BW548" s="94"/>
      <c r="BX548" s="48"/>
      <c r="BY548" s="97"/>
      <c r="BZ548" s="48"/>
      <c r="CA548" s="40"/>
      <c r="CB548" s="94"/>
      <c r="CC548" s="94"/>
      <c r="CD548" s="94"/>
      <c r="CE548" s="40"/>
      <c r="CF548" s="73"/>
      <c r="CG548" s="41"/>
      <c r="CH548" s="41"/>
      <c r="CI548" s="41"/>
      <c r="CJ548" s="41"/>
      <c r="CK548" s="41"/>
      <c r="CL548" s="68"/>
      <c r="CM548" s="41"/>
      <c r="CN548" s="41"/>
      <c r="CO548" s="39"/>
      <c r="CP548" s="78"/>
      <c r="CV548" s="118">
        <f t="shared" si="171"/>
        <v>1.7272727272727273</v>
      </c>
      <c r="CW548" s="118">
        <f t="shared" si="172"/>
        <v>0.49586776859504134</v>
      </c>
      <c r="DE548" s="125">
        <f t="shared" si="173"/>
        <v>0</v>
      </c>
    </row>
    <row r="549" spans="1:109" s="38" customFormat="1" x14ac:dyDescent="0.25">
      <c r="A549" s="38">
        <v>546</v>
      </c>
      <c r="B549" s="38" t="s">
        <v>599</v>
      </c>
      <c r="C549" s="113"/>
      <c r="E549" s="38" t="s">
        <v>599</v>
      </c>
      <c r="F549" s="120" t="s">
        <v>171</v>
      </c>
      <c r="G549" s="38" t="s">
        <v>181</v>
      </c>
      <c r="H549" s="38">
        <v>300</v>
      </c>
      <c r="I549" s="38">
        <v>300</v>
      </c>
      <c r="J549" s="38">
        <v>300</v>
      </c>
      <c r="K549" s="38">
        <v>14.25</v>
      </c>
      <c r="L549" s="38">
        <v>14.25</v>
      </c>
      <c r="M549" s="38">
        <v>8.25</v>
      </c>
      <c r="N549" s="38">
        <v>0</v>
      </c>
      <c r="O549" s="38">
        <v>0</v>
      </c>
      <c r="P549" s="111">
        <v>5048.8234039904701</v>
      </c>
      <c r="Q549" s="39">
        <f t="shared" si="170"/>
        <v>3</v>
      </c>
      <c r="R549" s="40">
        <f t="shared" si="168"/>
        <v>1</v>
      </c>
      <c r="S549" s="40">
        <f t="shared" si="169"/>
        <v>1</v>
      </c>
      <c r="T549" s="120" t="s">
        <v>208</v>
      </c>
      <c r="AA549" s="111"/>
      <c r="AE549" s="38">
        <v>20</v>
      </c>
      <c r="AF549" s="111">
        <v>355</v>
      </c>
      <c r="AG549" s="110">
        <v>210000</v>
      </c>
      <c r="AH549" s="94"/>
      <c r="AJ549" s="97"/>
      <c r="AL549" s="39"/>
      <c r="AM549" s="38">
        <v>0.91194433021190213</v>
      </c>
      <c r="AP549" s="39"/>
      <c r="AQ549" s="77">
        <v>0.51365073520842819</v>
      </c>
      <c r="AR549" s="94"/>
      <c r="AT549" s="97"/>
      <c r="BB549" s="79"/>
      <c r="BC549" s="94"/>
      <c r="BD549" s="94"/>
      <c r="BE549" s="97"/>
      <c r="BG549" s="40"/>
      <c r="BH549" s="94"/>
      <c r="BI549" s="94"/>
      <c r="BJ549" s="94"/>
      <c r="BK549" s="40"/>
      <c r="BL549" s="73"/>
      <c r="BM549" s="94"/>
      <c r="BO549" s="97"/>
      <c r="BQ549" s="40"/>
      <c r="BR549" s="94"/>
      <c r="BS549" s="94"/>
      <c r="BT549" s="94"/>
      <c r="BU549" s="40"/>
      <c r="BV549" s="82"/>
      <c r="BW549" s="94"/>
      <c r="BX549" s="48"/>
      <c r="BY549" s="97"/>
      <c r="BZ549" s="48"/>
      <c r="CA549" s="40"/>
      <c r="CB549" s="94"/>
      <c r="CC549" s="94"/>
      <c r="CD549" s="94"/>
      <c r="CE549" s="40"/>
      <c r="CF549" s="73"/>
      <c r="CG549" s="41"/>
      <c r="CH549" s="41"/>
      <c r="CI549" s="41"/>
      <c r="CJ549" s="41"/>
      <c r="CK549" s="41"/>
      <c r="CL549" s="68"/>
      <c r="CM549" s="41"/>
      <c r="CN549" s="41"/>
      <c r="CO549" s="39"/>
      <c r="CP549" s="78"/>
      <c r="CV549" s="118">
        <f t="shared" si="171"/>
        <v>1.7272727272727273</v>
      </c>
      <c r="CW549" s="118">
        <f t="shared" si="172"/>
        <v>0.49586776859504134</v>
      </c>
      <c r="DE549" s="125">
        <f t="shared" si="173"/>
        <v>0</v>
      </c>
    </row>
    <row r="550" spans="1:109" s="38" customFormat="1" x14ac:dyDescent="0.25">
      <c r="A550" s="38">
        <v>547</v>
      </c>
      <c r="B550" s="38" t="s">
        <v>600</v>
      </c>
      <c r="C550" s="113"/>
      <c r="E550" s="38" t="s">
        <v>600</v>
      </c>
      <c r="F550" s="120" t="s">
        <v>171</v>
      </c>
      <c r="G550" s="38" t="s">
        <v>181</v>
      </c>
      <c r="H550" s="38">
        <v>300</v>
      </c>
      <c r="I550" s="38">
        <v>300</v>
      </c>
      <c r="J550" s="38">
        <v>300</v>
      </c>
      <c r="K550" s="38">
        <v>14.25</v>
      </c>
      <c r="L550" s="38">
        <v>14.25</v>
      </c>
      <c r="M550" s="38">
        <v>8.25</v>
      </c>
      <c r="N550" s="38">
        <v>0</v>
      </c>
      <c r="O550" s="38">
        <v>0</v>
      </c>
      <c r="P550" s="111">
        <v>7573.2351059857046</v>
      </c>
      <c r="Q550" s="39">
        <f t="shared" si="170"/>
        <v>3</v>
      </c>
      <c r="R550" s="40">
        <f t="shared" si="168"/>
        <v>1</v>
      </c>
      <c r="S550" s="40">
        <f t="shared" si="169"/>
        <v>1</v>
      </c>
      <c r="T550" s="120" t="s">
        <v>208</v>
      </c>
      <c r="AA550" s="111"/>
      <c r="AD550" s="42"/>
      <c r="AE550" s="38">
        <v>20</v>
      </c>
      <c r="AF550" s="111">
        <v>355</v>
      </c>
      <c r="AG550" s="110">
        <v>210000</v>
      </c>
      <c r="AH550" s="94"/>
      <c r="AJ550" s="97"/>
      <c r="AL550" s="39"/>
      <c r="AM550" s="38">
        <v>0.72044057568973163</v>
      </c>
      <c r="AP550" s="39"/>
      <c r="AQ550" s="77">
        <v>0.75687806078890663</v>
      </c>
      <c r="AR550" s="94"/>
      <c r="AT550" s="97"/>
      <c r="BB550" s="79"/>
      <c r="BC550" s="94"/>
      <c r="BD550" s="94"/>
      <c r="BE550" s="97"/>
      <c r="BG550" s="40"/>
      <c r="BH550" s="94"/>
      <c r="BI550" s="94"/>
      <c r="BJ550" s="94"/>
      <c r="BK550" s="40"/>
      <c r="BL550" s="73"/>
      <c r="BM550" s="94"/>
      <c r="BO550" s="97"/>
      <c r="BQ550" s="40"/>
      <c r="BR550" s="94"/>
      <c r="BS550" s="94"/>
      <c r="BT550" s="94"/>
      <c r="BU550" s="40"/>
      <c r="BV550" s="82"/>
      <c r="BW550" s="94"/>
      <c r="BX550" s="48"/>
      <c r="BY550" s="97"/>
      <c r="BZ550" s="48"/>
      <c r="CA550" s="40"/>
      <c r="CB550" s="94"/>
      <c r="CC550" s="94"/>
      <c r="CD550" s="94"/>
      <c r="CE550" s="40"/>
      <c r="CF550" s="73"/>
      <c r="CG550" s="41"/>
      <c r="CH550" s="41"/>
      <c r="CI550" s="41"/>
      <c r="CJ550" s="41"/>
      <c r="CK550" s="41"/>
      <c r="CL550" s="68"/>
      <c r="CM550" s="41"/>
      <c r="CN550" s="41"/>
      <c r="CO550" s="39"/>
      <c r="CP550" s="78"/>
      <c r="CV550" s="118">
        <f t="shared" si="171"/>
        <v>1.7272727272727273</v>
      </c>
      <c r="CW550" s="118">
        <f t="shared" si="172"/>
        <v>0.49586776859504134</v>
      </c>
      <c r="DE550" s="125">
        <f t="shared" si="173"/>
        <v>0</v>
      </c>
    </row>
    <row r="551" spans="1:109" s="38" customFormat="1" x14ac:dyDescent="0.25">
      <c r="A551" s="38">
        <v>548</v>
      </c>
      <c r="B551" s="38" t="s">
        <v>601</v>
      </c>
      <c r="C551" s="113"/>
      <c r="E551" s="38" t="s">
        <v>601</v>
      </c>
      <c r="F551" s="120" t="s">
        <v>171</v>
      </c>
      <c r="G551" s="38" t="s">
        <v>181</v>
      </c>
      <c r="H551" s="38">
        <v>300</v>
      </c>
      <c r="I551" s="38">
        <v>300</v>
      </c>
      <c r="J551" s="38">
        <v>300</v>
      </c>
      <c r="K551" s="38">
        <v>14.25</v>
      </c>
      <c r="L551" s="38">
        <v>14.25</v>
      </c>
      <c r="M551" s="38">
        <v>8.25</v>
      </c>
      <c r="N551" s="38">
        <v>0</v>
      </c>
      <c r="O551" s="38">
        <v>0</v>
      </c>
      <c r="P551" s="111">
        <v>10097.64680798094</v>
      </c>
      <c r="Q551" s="39">
        <f t="shared" si="170"/>
        <v>3</v>
      </c>
      <c r="R551" s="40">
        <f t="shared" si="168"/>
        <v>1</v>
      </c>
      <c r="S551" s="40">
        <f t="shared" si="169"/>
        <v>1</v>
      </c>
      <c r="T551" s="120" t="s">
        <v>208</v>
      </c>
      <c r="AA551" s="111"/>
      <c r="AD551" s="42"/>
      <c r="AE551" s="38">
        <v>20</v>
      </c>
      <c r="AF551" s="111">
        <v>355</v>
      </c>
      <c r="AG551" s="110">
        <v>210000</v>
      </c>
      <c r="AH551" s="94"/>
      <c r="AJ551" s="97"/>
      <c r="AL551" s="39"/>
      <c r="AM551" s="38">
        <v>0.63527557974415028</v>
      </c>
      <c r="AP551" s="39"/>
      <c r="AQ551" s="77">
        <v>1.001387105678117</v>
      </c>
      <c r="AR551" s="94"/>
      <c r="AT551" s="97"/>
      <c r="BB551" s="79"/>
      <c r="BC551" s="94"/>
      <c r="BD551" s="94"/>
      <c r="BE551" s="97"/>
      <c r="BG551" s="40"/>
      <c r="BH551" s="94"/>
      <c r="BI551" s="94"/>
      <c r="BJ551" s="94"/>
      <c r="BK551" s="40"/>
      <c r="BL551" s="73"/>
      <c r="BM551" s="94"/>
      <c r="BO551" s="97"/>
      <c r="BQ551" s="40"/>
      <c r="BR551" s="94"/>
      <c r="BS551" s="94"/>
      <c r="BT551" s="94"/>
      <c r="BU551" s="40"/>
      <c r="BV551" s="82"/>
      <c r="BW551" s="94"/>
      <c r="BX551" s="48"/>
      <c r="BY551" s="97"/>
      <c r="BZ551" s="48"/>
      <c r="CA551" s="40"/>
      <c r="CB551" s="94"/>
      <c r="CC551" s="94"/>
      <c r="CD551" s="94"/>
      <c r="CE551" s="40"/>
      <c r="CF551" s="73"/>
      <c r="CG551" s="41"/>
      <c r="CH551" s="41"/>
      <c r="CI551" s="41"/>
      <c r="CJ551" s="41"/>
      <c r="CK551" s="41"/>
      <c r="CL551" s="68"/>
      <c r="CM551" s="41"/>
      <c r="CN551" s="41"/>
      <c r="CO551" s="39"/>
      <c r="CP551" s="78"/>
      <c r="CV551" s="118">
        <f t="shared" si="171"/>
        <v>1.7272727272727273</v>
      </c>
      <c r="CW551" s="118">
        <f t="shared" si="172"/>
        <v>0.49586776859504134</v>
      </c>
      <c r="DE551" s="125">
        <f t="shared" si="173"/>
        <v>0</v>
      </c>
    </row>
    <row r="552" spans="1:109" s="38" customFormat="1" x14ac:dyDescent="0.25">
      <c r="A552" s="38">
        <v>549</v>
      </c>
      <c r="B552" s="38" t="s">
        <v>602</v>
      </c>
      <c r="C552" s="113"/>
      <c r="E552" s="38" t="s">
        <v>602</v>
      </c>
      <c r="F552" s="120" t="s">
        <v>171</v>
      </c>
      <c r="G552" s="38" t="s">
        <v>181</v>
      </c>
      <c r="H552" s="38">
        <v>300</v>
      </c>
      <c r="I552" s="38">
        <v>300</v>
      </c>
      <c r="J552" s="38">
        <v>300</v>
      </c>
      <c r="K552" s="38">
        <v>14.25</v>
      </c>
      <c r="L552" s="38">
        <v>14.25</v>
      </c>
      <c r="M552" s="38">
        <v>8.25</v>
      </c>
      <c r="N552" s="38">
        <v>0</v>
      </c>
      <c r="O552" s="38">
        <v>0</v>
      </c>
      <c r="P552" s="111">
        <v>13429.870254614651</v>
      </c>
      <c r="Q552" s="39">
        <f t="shared" si="170"/>
        <v>3</v>
      </c>
      <c r="R552" s="40">
        <f t="shared" si="168"/>
        <v>1</v>
      </c>
      <c r="S552" s="40">
        <f t="shared" si="169"/>
        <v>1</v>
      </c>
      <c r="T552" s="120" t="s">
        <v>208</v>
      </c>
      <c r="AA552" s="111"/>
      <c r="AD552" s="42"/>
      <c r="AE552" s="38">
        <v>20</v>
      </c>
      <c r="AF552" s="111">
        <v>355</v>
      </c>
      <c r="AG552" s="110">
        <v>210000</v>
      </c>
      <c r="AH552" s="94"/>
      <c r="AJ552" s="97"/>
      <c r="AL552" s="39"/>
      <c r="AM552" s="38">
        <v>0.47210608972841256</v>
      </c>
      <c r="AP552" s="39"/>
      <c r="AQ552" s="77">
        <v>1.3260135720548878</v>
      </c>
      <c r="AR552" s="94"/>
      <c r="AT552" s="97"/>
      <c r="BB552" s="79"/>
      <c r="BC552" s="94"/>
      <c r="BD552" s="94"/>
      <c r="BE552" s="97"/>
      <c r="BG552" s="40"/>
      <c r="BH552" s="94"/>
      <c r="BI552" s="94"/>
      <c r="BJ552" s="94"/>
      <c r="BK552" s="40"/>
      <c r="BL552" s="73"/>
      <c r="BM552" s="94"/>
      <c r="BO552" s="97"/>
      <c r="BQ552" s="40"/>
      <c r="BR552" s="94"/>
      <c r="BS552" s="94"/>
      <c r="BT552" s="94"/>
      <c r="BU552" s="40"/>
      <c r="BV552" s="82"/>
      <c r="BW552" s="94"/>
      <c r="BX552" s="48"/>
      <c r="BY552" s="97"/>
      <c r="BZ552" s="48"/>
      <c r="CA552" s="40"/>
      <c r="CB552" s="94"/>
      <c r="CC552" s="94"/>
      <c r="CD552" s="94"/>
      <c r="CE552" s="40"/>
      <c r="CF552" s="73"/>
      <c r="CG552" s="41"/>
      <c r="CH552" s="41"/>
      <c r="CI552" s="41"/>
      <c r="CJ552" s="41"/>
      <c r="CK552" s="41"/>
      <c r="CL552" s="68"/>
      <c r="CM552" s="41"/>
      <c r="CN552" s="41"/>
      <c r="CO552" s="39"/>
      <c r="CP552" s="78"/>
      <c r="CV552" s="118">
        <f t="shared" si="171"/>
        <v>1.7272727272727273</v>
      </c>
      <c r="CW552" s="118">
        <f t="shared" si="172"/>
        <v>0.49586776859504134</v>
      </c>
      <c r="DE552" s="125">
        <f t="shared" si="173"/>
        <v>0</v>
      </c>
    </row>
    <row r="553" spans="1:109" s="38" customFormat="1" x14ac:dyDescent="0.25">
      <c r="A553" s="38">
        <v>550</v>
      </c>
      <c r="B553" s="38" t="s">
        <v>603</v>
      </c>
      <c r="C553" s="113"/>
      <c r="E553" s="38" t="s">
        <v>603</v>
      </c>
      <c r="F553" s="120" t="s">
        <v>171</v>
      </c>
      <c r="G553" s="38" t="s">
        <v>181</v>
      </c>
      <c r="H553" s="38">
        <v>300</v>
      </c>
      <c r="I553" s="38">
        <v>300</v>
      </c>
      <c r="J553" s="38">
        <v>300</v>
      </c>
      <c r="K553" s="38">
        <v>14.25</v>
      </c>
      <c r="L553" s="38">
        <v>14.25</v>
      </c>
      <c r="M553" s="38">
        <v>8.25</v>
      </c>
      <c r="N553" s="38">
        <v>0</v>
      </c>
      <c r="O553" s="38">
        <v>0</v>
      </c>
      <c r="P553" s="111">
        <v>16863.070169328166</v>
      </c>
      <c r="Q553" s="39">
        <f t="shared" si="170"/>
        <v>3</v>
      </c>
      <c r="R553" s="40">
        <f t="shared" si="168"/>
        <v>1</v>
      </c>
      <c r="S553" s="40">
        <f t="shared" si="169"/>
        <v>1</v>
      </c>
      <c r="T553" s="120" t="s">
        <v>208</v>
      </c>
      <c r="AA553" s="111"/>
      <c r="AD553" s="42"/>
      <c r="AE553" s="38">
        <v>20</v>
      </c>
      <c r="AF553" s="111">
        <v>355</v>
      </c>
      <c r="AG553" s="110">
        <v>210000</v>
      </c>
      <c r="AH553" s="94"/>
      <c r="AJ553" s="97"/>
      <c r="AL553" s="39"/>
      <c r="AM553" s="38">
        <v>0.32006335593959662</v>
      </c>
      <c r="AP553" s="39"/>
      <c r="AQ553" s="77">
        <v>1.6615124767404768</v>
      </c>
      <c r="AR553" s="94"/>
      <c r="AT553" s="97"/>
      <c r="BB553" s="79"/>
      <c r="BC553" s="94"/>
      <c r="BD553" s="94"/>
      <c r="BE553" s="97"/>
      <c r="BG553" s="40"/>
      <c r="BH553" s="94"/>
      <c r="BI553" s="94"/>
      <c r="BJ553" s="94"/>
      <c r="BK553" s="40"/>
      <c r="BL553" s="73"/>
      <c r="BM553" s="94"/>
      <c r="BO553" s="97"/>
      <c r="BQ553" s="40"/>
      <c r="BR553" s="94"/>
      <c r="BS553" s="94"/>
      <c r="BT553" s="94"/>
      <c r="BU553" s="40"/>
      <c r="BV553" s="82"/>
      <c r="BW553" s="94"/>
      <c r="BX553" s="48"/>
      <c r="BY553" s="97"/>
      <c r="BZ553" s="48"/>
      <c r="CA553" s="40"/>
      <c r="CB553" s="94"/>
      <c r="CC553" s="94"/>
      <c r="CD553" s="94"/>
      <c r="CE553" s="40"/>
      <c r="CF553" s="73"/>
      <c r="CG553" s="41"/>
      <c r="CH553" s="41"/>
      <c r="CI553" s="41"/>
      <c r="CJ553" s="41"/>
      <c r="CK553" s="41"/>
      <c r="CL553" s="68"/>
      <c r="CM553" s="41"/>
      <c r="CN553" s="41"/>
      <c r="CO553" s="39"/>
      <c r="CP553" s="78"/>
      <c r="CV553" s="118">
        <f t="shared" si="171"/>
        <v>1.7272727272727273</v>
      </c>
      <c r="CW553" s="118">
        <f t="shared" si="172"/>
        <v>0.49586776859504134</v>
      </c>
      <c r="DE553" s="125">
        <f t="shared" si="173"/>
        <v>0</v>
      </c>
    </row>
    <row r="554" spans="1:109" s="38" customFormat="1" x14ac:dyDescent="0.25">
      <c r="A554" s="38">
        <v>551</v>
      </c>
      <c r="B554" s="38" t="s">
        <v>604</v>
      </c>
      <c r="C554" s="113"/>
      <c r="E554" s="38" t="s">
        <v>604</v>
      </c>
      <c r="F554" s="120" t="s">
        <v>171</v>
      </c>
      <c r="G554" s="38" t="s">
        <v>181</v>
      </c>
      <c r="H554" s="38">
        <v>300</v>
      </c>
      <c r="I554" s="38">
        <v>300</v>
      </c>
      <c r="J554" s="38">
        <v>300</v>
      </c>
      <c r="K554" s="38">
        <v>14.25</v>
      </c>
      <c r="L554" s="38">
        <v>14.25</v>
      </c>
      <c r="M554" s="38">
        <v>8.25</v>
      </c>
      <c r="N554" s="38">
        <v>0</v>
      </c>
      <c r="O554" s="38">
        <v>0</v>
      </c>
      <c r="P554" s="111">
        <v>20195.29361596188</v>
      </c>
      <c r="Q554" s="39">
        <f t="shared" si="170"/>
        <v>3</v>
      </c>
      <c r="R554" s="40">
        <f t="shared" si="168"/>
        <v>1</v>
      </c>
      <c r="S554" s="40">
        <f t="shared" si="169"/>
        <v>1</v>
      </c>
      <c r="T554" s="120" t="s">
        <v>208</v>
      </c>
      <c r="AA554" s="111"/>
      <c r="AD554" s="42"/>
      <c r="AE554" s="38">
        <v>20</v>
      </c>
      <c r="AF554" s="111">
        <v>355</v>
      </c>
      <c r="AG554" s="110">
        <v>210000</v>
      </c>
      <c r="AH554" s="94"/>
      <c r="AJ554" s="97"/>
      <c r="AL554" s="39"/>
      <c r="AM554" s="38">
        <v>0.22151658610488908</v>
      </c>
      <c r="AP554" s="39"/>
      <c r="AQ554" s="77">
        <v>1.9876294348553638</v>
      </c>
      <c r="AR554" s="94"/>
      <c r="AT554" s="97"/>
      <c r="BB554" s="79"/>
      <c r="BC554" s="94"/>
      <c r="BD554" s="94"/>
      <c r="BE554" s="97"/>
      <c r="BG554" s="40"/>
      <c r="BH554" s="94"/>
      <c r="BI554" s="94"/>
      <c r="BJ554" s="94"/>
      <c r="BK554" s="40"/>
      <c r="BL554" s="73"/>
      <c r="BM554" s="94"/>
      <c r="BO554" s="97"/>
      <c r="BQ554" s="40"/>
      <c r="BR554" s="94"/>
      <c r="BS554" s="94"/>
      <c r="BT554" s="94"/>
      <c r="BU554" s="40"/>
      <c r="BV554" s="82"/>
      <c r="BW554" s="94"/>
      <c r="BX554" s="48"/>
      <c r="BY554" s="97"/>
      <c r="BZ554" s="48"/>
      <c r="CA554" s="40"/>
      <c r="CB554" s="94"/>
      <c r="CC554" s="94"/>
      <c r="CD554" s="94"/>
      <c r="CE554" s="40"/>
      <c r="CF554" s="73"/>
      <c r="CG554" s="41"/>
      <c r="CH554" s="41"/>
      <c r="CI554" s="41"/>
      <c r="CJ554" s="41"/>
      <c r="CK554" s="41"/>
      <c r="CL554" s="68"/>
      <c r="CM554" s="41"/>
      <c r="CN554" s="41"/>
      <c r="CO554" s="39"/>
      <c r="CP554" s="78"/>
      <c r="CV554" s="118">
        <f t="shared" si="171"/>
        <v>1.7272727272727273</v>
      </c>
      <c r="CW554" s="118">
        <f t="shared" si="172"/>
        <v>0.49586776859504134</v>
      </c>
      <c r="DE554" s="125">
        <f t="shared" si="173"/>
        <v>0</v>
      </c>
    </row>
    <row r="555" spans="1:109" s="38" customFormat="1" x14ac:dyDescent="0.25">
      <c r="A555" s="38">
        <v>552</v>
      </c>
      <c r="B555" s="38" t="s">
        <v>605</v>
      </c>
      <c r="C555" s="113"/>
      <c r="E555" s="38" t="s">
        <v>605</v>
      </c>
      <c r="F555" s="120" t="s">
        <v>171</v>
      </c>
      <c r="G555" s="38" t="s">
        <v>181</v>
      </c>
      <c r="H555" s="38">
        <v>300</v>
      </c>
      <c r="I555" s="38">
        <v>300</v>
      </c>
      <c r="J555" s="38">
        <v>300</v>
      </c>
      <c r="K555" s="38">
        <v>14.25</v>
      </c>
      <c r="L555" s="38">
        <v>14.25</v>
      </c>
      <c r="M555" s="38">
        <v>8.25</v>
      </c>
      <c r="N555" s="38">
        <v>0</v>
      </c>
      <c r="O555" s="38">
        <v>0</v>
      </c>
      <c r="P555" s="111">
        <v>25244.117019952348</v>
      </c>
      <c r="Q555" s="39">
        <f t="shared" si="170"/>
        <v>3</v>
      </c>
      <c r="R555" s="40">
        <f t="shared" si="168"/>
        <v>1</v>
      </c>
      <c r="S555" s="40">
        <f t="shared" si="169"/>
        <v>1</v>
      </c>
      <c r="T555" s="120" t="s">
        <v>208</v>
      </c>
      <c r="AA555" s="111"/>
      <c r="AD555" s="42"/>
      <c r="AE555" s="38">
        <v>20</v>
      </c>
      <c r="AF555" s="111">
        <v>355</v>
      </c>
      <c r="AG555" s="110">
        <v>210000</v>
      </c>
      <c r="AH555" s="94"/>
      <c r="AJ555" s="97"/>
      <c r="AL555" s="39"/>
      <c r="AM555" s="38">
        <v>0.14006719641792192</v>
      </c>
      <c r="AP555" s="39"/>
      <c r="AQ555" s="77">
        <v>2.4822458945161583</v>
      </c>
      <c r="AR555" s="94"/>
      <c r="AT555" s="97"/>
      <c r="BB555" s="79"/>
      <c r="BC555" s="94"/>
      <c r="BD555" s="94"/>
      <c r="BE555" s="97"/>
      <c r="BG555" s="40"/>
      <c r="BH555" s="94"/>
      <c r="BI555" s="94"/>
      <c r="BJ555" s="94"/>
      <c r="BK555" s="40"/>
      <c r="BL555" s="73"/>
      <c r="BM555" s="94"/>
      <c r="BO555" s="97"/>
      <c r="BQ555" s="40"/>
      <c r="BR555" s="94"/>
      <c r="BS555" s="94"/>
      <c r="BT555" s="94"/>
      <c r="BU555" s="40"/>
      <c r="BV555" s="82"/>
      <c r="BW555" s="94"/>
      <c r="BX555" s="48"/>
      <c r="BY555" s="97"/>
      <c r="BZ555" s="48"/>
      <c r="CA555" s="40"/>
      <c r="CB555" s="94"/>
      <c r="CC555" s="94"/>
      <c r="CD555" s="94"/>
      <c r="CE555" s="40"/>
      <c r="CF555" s="73"/>
      <c r="CG555" s="41"/>
      <c r="CH555" s="41"/>
      <c r="CI555" s="41"/>
      <c r="CJ555" s="41"/>
      <c r="CK555" s="41"/>
      <c r="CL555" s="68"/>
      <c r="CM555" s="41"/>
      <c r="CN555" s="41"/>
      <c r="CO555" s="39"/>
      <c r="CP555" s="78"/>
      <c r="CV555" s="118">
        <f t="shared" si="171"/>
        <v>1.7272727272727273</v>
      </c>
      <c r="CW555" s="118">
        <f t="shared" si="172"/>
        <v>0.49586776859504134</v>
      </c>
      <c r="DE555" s="125">
        <f t="shared" si="173"/>
        <v>0</v>
      </c>
    </row>
    <row r="556" spans="1:109" s="38" customFormat="1" x14ac:dyDescent="0.25">
      <c r="A556" s="38">
        <v>553</v>
      </c>
      <c r="B556" s="38" t="s">
        <v>606</v>
      </c>
      <c r="C556" s="113"/>
      <c r="E556" s="38" t="s">
        <v>606</v>
      </c>
      <c r="F556" s="120" t="s">
        <v>171</v>
      </c>
      <c r="G556" s="38" t="s">
        <v>181</v>
      </c>
      <c r="H556" s="38">
        <v>300</v>
      </c>
      <c r="I556" s="38">
        <v>300</v>
      </c>
      <c r="J556" s="38">
        <v>300</v>
      </c>
      <c r="K556" s="38">
        <v>10.792</v>
      </c>
      <c r="L556" s="38">
        <v>10.792</v>
      </c>
      <c r="M556" s="38">
        <v>6.2479999999999993</v>
      </c>
      <c r="N556" s="38">
        <v>0</v>
      </c>
      <c r="O556" s="38">
        <v>0</v>
      </c>
      <c r="P556" s="111">
        <v>3063.2460293956092</v>
      </c>
      <c r="Q556" s="39">
        <f t="shared" si="170"/>
        <v>4</v>
      </c>
      <c r="R556" s="40">
        <f t="shared" si="168"/>
        <v>1</v>
      </c>
      <c r="S556" s="40">
        <f t="shared" si="169"/>
        <v>1</v>
      </c>
      <c r="T556" s="120" t="s">
        <v>208</v>
      </c>
      <c r="AA556" s="111"/>
      <c r="AD556" s="42"/>
      <c r="AE556" s="38">
        <v>20</v>
      </c>
      <c r="AF556" s="111">
        <v>355</v>
      </c>
      <c r="AG556" s="110">
        <v>210000</v>
      </c>
      <c r="AH556" s="94"/>
      <c r="AJ556" s="97"/>
      <c r="AL556" s="39"/>
      <c r="AM556" s="38">
        <v>1.0649118764913132</v>
      </c>
      <c r="AP556" s="39"/>
      <c r="AQ556" s="77">
        <v>0.3273953005984418</v>
      </c>
      <c r="AR556" s="94"/>
      <c r="AT556" s="97"/>
      <c r="BB556" s="79"/>
      <c r="BC556" s="94"/>
      <c r="BD556" s="94"/>
      <c r="BE556" s="97"/>
      <c r="BG556" s="40"/>
      <c r="BH556" s="94"/>
      <c r="BI556" s="94"/>
      <c r="BJ556" s="94"/>
      <c r="BK556" s="40"/>
      <c r="BL556" s="73"/>
      <c r="BM556" s="94"/>
      <c r="BO556" s="97"/>
      <c r="BQ556" s="40"/>
      <c r="BR556" s="94"/>
      <c r="BS556" s="94"/>
      <c r="BT556" s="94"/>
      <c r="BU556" s="40"/>
      <c r="BV556" s="82"/>
      <c r="BW556" s="94"/>
      <c r="BX556" s="48"/>
      <c r="BY556" s="97"/>
      <c r="BZ556" s="48"/>
      <c r="CA556" s="40"/>
      <c r="CB556" s="94"/>
      <c r="CC556" s="94"/>
      <c r="CD556" s="94"/>
      <c r="CE556" s="40"/>
      <c r="CF556" s="73"/>
      <c r="CG556" s="41"/>
      <c r="CH556" s="41"/>
      <c r="CI556" s="41"/>
      <c r="CJ556" s="41"/>
      <c r="CK556" s="41"/>
      <c r="CL556" s="68"/>
      <c r="CM556" s="41"/>
      <c r="CN556" s="41"/>
      <c r="CO556" s="39"/>
      <c r="CP556" s="78"/>
      <c r="CV556" s="118">
        <f t="shared" si="171"/>
        <v>1.7272727272727273</v>
      </c>
      <c r="CW556" s="118">
        <f t="shared" si="172"/>
        <v>0.65475497613781886</v>
      </c>
      <c r="DE556" s="125">
        <f t="shared" si="173"/>
        <v>0</v>
      </c>
    </row>
    <row r="557" spans="1:109" s="38" customFormat="1" x14ac:dyDescent="0.25">
      <c r="A557" s="38">
        <v>554</v>
      </c>
      <c r="B557" s="38" t="s">
        <v>607</v>
      </c>
      <c r="C557" s="113"/>
      <c r="E557" s="38" t="s">
        <v>607</v>
      </c>
      <c r="F557" s="120" t="s">
        <v>171</v>
      </c>
      <c r="G557" s="38" t="s">
        <v>181</v>
      </c>
      <c r="H557" s="38">
        <v>300</v>
      </c>
      <c r="I557" s="38">
        <v>300</v>
      </c>
      <c r="J557" s="38">
        <v>300</v>
      </c>
      <c r="K557" s="38">
        <v>10.792</v>
      </c>
      <c r="L557" s="38">
        <v>10.792</v>
      </c>
      <c r="M557" s="38">
        <v>6.2479999999999993</v>
      </c>
      <c r="N557" s="38">
        <v>0</v>
      </c>
      <c r="O557" s="38">
        <v>0</v>
      </c>
      <c r="P557" s="111">
        <v>5105.4100489926814</v>
      </c>
      <c r="Q557" s="39">
        <f t="shared" si="170"/>
        <v>4</v>
      </c>
      <c r="R557" s="40">
        <f t="shared" si="168"/>
        <v>1</v>
      </c>
      <c r="S557" s="40">
        <f t="shared" si="169"/>
        <v>1</v>
      </c>
      <c r="T557" s="120" t="s">
        <v>208</v>
      </c>
      <c r="AA557" s="111"/>
      <c r="AD557" s="42"/>
      <c r="AE557" s="38">
        <v>20</v>
      </c>
      <c r="AF557" s="111">
        <v>355</v>
      </c>
      <c r="AG557" s="110">
        <v>210000</v>
      </c>
      <c r="AH557" s="94"/>
      <c r="AJ557" s="97"/>
      <c r="AL557" s="39"/>
      <c r="AM557" s="38">
        <v>0.92250297033307327</v>
      </c>
      <c r="AP557" s="39"/>
      <c r="AQ557" s="77">
        <v>0.5122782855554866</v>
      </c>
      <c r="AR557" s="94"/>
      <c r="AT557" s="97"/>
      <c r="BB557" s="79"/>
      <c r="BC557" s="94"/>
      <c r="BD557" s="94"/>
      <c r="BE557" s="97"/>
      <c r="BG557" s="40"/>
      <c r="BH557" s="94"/>
      <c r="BI557" s="94"/>
      <c r="BJ557" s="94"/>
      <c r="BK557" s="40"/>
      <c r="BL557" s="73"/>
      <c r="BM557" s="94"/>
      <c r="BO557" s="97"/>
      <c r="BQ557" s="40"/>
      <c r="BR557" s="94"/>
      <c r="BS557" s="94"/>
      <c r="BT557" s="94"/>
      <c r="BU557" s="40"/>
      <c r="BV557" s="82"/>
      <c r="BW557" s="94"/>
      <c r="BX557" s="48"/>
      <c r="BY557" s="97"/>
      <c r="BZ557" s="48"/>
      <c r="CA557" s="40"/>
      <c r="CB557" s="94"/>
      <c r="CC557" s="94"/>
      <c r="CD557" s="94"/>
      <c r="CE557" s="40"/>
      <c r="CF557" s="73"/>
      <c r="CG557" s="41"/>
      <c r="CH557" s="41"/>
      <c r="CI557" s="41"/>
      <c r="CJ557" s="41"/>
      <c r="CK557" s="41"/>
      <c r="CL557" s="68"/>
      <c r="CM557" s="41"/>
      <c r="CN557" s="41"/>
      <c r="CO557" s="39"/>
      <c r="CP557" s="78"/>
      <c r="CV557" s="118">
        <f t="shared" si="171"/>
        <v>1.7272727272727273</v>
      </c>
      <c r="CW557" s="118">
        <f t="shared" si="172"/>
        <v>0.65475497613781886</v>
      </c>
      <c r="DE557" s="125">
        <f t="shared" si="173"/>
        <v>0</v>
      </c>
    </row>
    <row r="558" spans="1:109" s="38" customFormat="1" x14ac:dyDescent="0.25">
      <c r="A558" s="38">
        <v>555</v>
      </c>
      <c r="B558" s="38" t="s">
        <v>608</v>
      </c>
      <c r="C558" s="113"/>
      <c r="E558" s="38" t="s">
        <v>608</v>
      </c>
      <c r="F558" s="120" t="s">
        <v>171</v>
      </c>
      <c r="G558" s="38" t="s">
        <v>181</v>
      </c>
      <c r="H558" s="38">
        <v>300</v>
      </c>
      <c r="I558" s="38">
        <v>300</v>
      </c>
      <c r="J558" s="38">
        <v>300</v>
      </c>
      <c r="K558" s="38">
        <v>10.792</v>
      </c>
      <c r="L558" s="38">
        <v>10.792</v>
      </c>
      <c r="M558" s="38">
        <v>6.2479999999999993</v>
      </c>
      <c r="N558" s="38">
        <v>0</v>
      </c>
      <c r="O558" s="38">
        <v>0</v>
      </c>
      <c r="P558" s="111">
        <v>7658.1150734890225</v>
      </c>
      <c r="Q558" s="39">
        <f t="shared" si="170"/>
        <v>4</v>
      </c>
      <c r="R558" s="40">
        <f t="shared" si="168"/>
        <v>1</v>
      </c>
      <c r="S558" s="40">
        <f t="shared" si="169"/>
        <v>1</v>
      </c>
      <c r="T558" s="120" t="s">
        <v>208</v>
      </c>
      <c r="AA558" s="111"/>
      <c r="AD558" s="42"/>
      <c r="AE558" s="38">
        <v>20</v>
      </c>
      <c r="AF558" s="111">
        <v>355</v>
      </c>
      <c r="AG558" s="110">
        <v>210000</v>
      </c>
      <c r="AH558" s="94"/>
      <c r="AJ558" s="97"/>
      <c r="AL558" s="39"/>
      <c r="AM558" s="38">
        <v>0.73064844519795458</v>
      </c>
      <c r="AP558" s="39"/>
      <c r="AQ558" s="77">
        <v>0.75537372754836418</v>
      </c>
      <c r="AR558" s="94"/>
      <c r="AT558" s="97"/>
      <c r="BB558" s="79"/>
      <c r="BC558" s="94"/>
      <c r="BD558" s="94"/>
      <c r="BE558" s="97"/>
      <c r="BG558" s="40"/>
      <c r="BH558" s="94"/>
      <c r="BI558" s="94"/>
      <c r="BJ558" s="94"/>
      <c r="BK558" s="40"/>
      <c r="BL558" s="73"/>
      <c r="BM558" s="94"/>
      <c r="BO558" s="97"/>
      <c r="BQ558" s="40"/>
      <c r="BR558" s="94"/>
      <c r="BS558" s="94"/>
      <c r="BT558" s="94"/>
      <c r="BU558" s="40"/>
      <c r="BV558" s="82"/>
      <c r="BW558" s="94"/>
      <c r="BX558" s="48"/>
      <c r="BY558" s="97"/>
      <c r="BZ558" s="48"/>
      <c r="CA558" s="40"/>
      <c r="CB558" s="94"/>
      <c r="CC558" s="94"/>
      <c r="CD558" s="94"/>
      <c r="CE558" s="40"/>
      <c r="CF558" s="73"/>
      <c r="CG558" s="41"/>
      <c r="CH558" s="41"/>
      <c r="CI558" s="41"/>
      <c r="CJ558" s="41"/>
      <c r="CK558" s="41"/>
      <c r="CL558" s="68"/>
      <c r="CM558" s="41"/>
      <c r="CN558" s="41"/>
      <c r="CO558" s="39"/>
      <c r="CP558" s="78"/>
      <c r="CV558" s="118">
        <f t="shared" si="171"/>
        <v>1.7272727272727273</v>
      </c>
      <c r="CW558" s="118">
        <f t="shared" si="172"/>
        <v>0.65475497613781886</v>
      </c>
      <c r="DE558" s="125">
        <f t="shared" si="173"/>
        <v>0</v>
      </c>
    </row>
    <row r="559" spans="1:109" s="38" customFormat="1" x14ac:dyDescent="0.25">
      <c r="A559" s="38">
        <v>556</v>
      </c>
      <c r="B559" s="38" t="s">
        <v>609</v>
      </c>
      <c r="C559" s="113"/>
      <c r="E559" s="38" t="s">
        <v>609</v>
      </c>
      <c r="F559" s="120" t="s">
        <v>171</v>
      </c>
      <c r="G559" s="38" t="s">
        <v>181</v>
      </c>
      <c r="H559" s="38">
        <v>300</v>
      </c>
      <c r="I559" s="38">
        <v>300</v>
      </c>
      <c r="J559" s="38">
        <v>300</v>
      </c>
      <c r="K559" s="38">
        <v>10.792</v>
      </c>
      <c r="L559" s="38">
        <v>10.792</v>
      </c>
      <c r="M559" s="38">
        <v>6.2479999999999993</v>
      </c>
      <c r="N559" s="38">
        <v>0</v>
      </c>
      <c r="O559" s="38">
        <v>0</v>
      </c>
      <c r="P559" s="111">
        <v>10210.820097985363</v>
      </c>
      <c r="Q559" s="39">
        <f t="shared" si="170"/>
        <v>4</v>
      </c>
      <c r="R559" s="40">
        <f t="shared" si="168"/>
        <v>1</v>
      </c>
      <c r="S559" s="40">
        <f t="shared" si="169"/>
        <v>1</v>
      </c>
      <c r="T559" s="120" t="s">
        <v>208</v>
      </c>
      <c r="AA559" s="111"/>
      <c r="AD559" s="42"/>
      <c r="AE559" s="38">
        <v>20</v>
      </c>
      <c r="AF559" s="111">
        <v>355</v>
      </c>
      <c r="AG559" s="110">
        <v>210000</v>
      </c>
      <c r="AH559" s="94"/>
      <c r="AJ559" s="97"/>
      <c r="AL559" s="39"/>
      <c r="AM559" s="38">
        <v>0.63910264669890404</v>
      </c>
      <c r="AP559" s="39"/>
      <c r="AQ559" s="77">
        <v>0.99940247597463727</v>
      </c>
      <c r="AR559" s="94"/>
      <c r="AT559" s="97"/>
      <c r="BB559" s="79"/>
      <c r="BC559" s="94"/>
      <c r="BD559" s="94"/>
      <c r="BE559" s="97"/>
      <c r="BG559" s="40"/>
      <c r="BH559" s="94"/>
      <c r="BI559" s="94"/>
      <c r="BJ559" s="94"/>
      <c r="BK559" s="40"/>
      <c r="BL559" s="73"/>
      <c r="BM559" s="94"/>
      <c r="BO559" s="97"/>
      <c r="BQ559" s="40"/>
      <c r="BR559" s="94"/>
      <c r="BS559" s="94"/>
      <c r="BT559" s="94"/>
      <c r="BU559" s="40"/>
      <c r="BV559" s="82"/>
      <c r="BW559" s="94"/>
      <c r="BX559" s="48"/>
      <c r="BY559" s="97"/>
      <c r="BZ559" s="48"/>
      <c r="CA559" s="40"/>
      <c r="CB559" s="94"/>
      <c r="CC559" s="94"/>
      <c r="CD559" s="94"/>
      <c r="CE559" s="40"/>
      <c r="CF559" s="73"/>
      <c r="CG559" s="41"/>
      <c r="CH559" s="41"/>
      <c r="CI559" s="41"/>
      <c r="CJ559" s="41"/>
      <c r="CK559" s="41"/>
      <c r="CL559" s="68"/>
      <c r="CM559" s="41"/>
      <c r="CN559" s="41"/>
      <c r="CO559" s="39"/>
      <c r="CP559" s="78"/>
      <c r="CV559" s="118">
        <f t="shared" si="171"/>
        <v>1.7272727272727273</v>
      </c>
      <c r="CW559" s="118">
        <f t="shared" si="172"/>
        <v>0.65475497613781886</v>
      </c>
      <c r="DE559" s="125">
        <f t="shared" si="173"/>
        <v>0</v>
      </c>
    </row>
    <row r="560" spans="1:109" s="38" customFormat="1" x14ac:dyDescent="0.25">
      <c r="A560" s="38">
        <v>557</v>
      </c>
      <c r="B560" s="38" t="s">
        <v>610</v>
      </c>
      <c r="C560" s="113"/>
      <c r="E560" s="38" t="s">
        <v>610</v>
      </c>
      <c r="F560" s="120" t="s">
        <v>171</v>
      </c>
      <c r="G560" s="38" t="s">
        <v>181</v>
      </c>
      <c r="H560" s="38">
        <v>300</v>
      </c>
      <c r="I560" s="38">
        <v>300</v>
      </c>
      <c r="J560" s="38">
        <v>300</v>
      </c>
      <c r="K560" s="38">
        <v>10.792</v>
      </c>
      <c r="L560" s="38">
        <v>10.792</v>
      </c>
      <c r="M560" s="38">
        <v>6.2479999999999993</v>
      </c>
      <c r="N560" s="38">
        <v>0</v>
      </c>
      <c r="O560" s="38">
        <v>0</v>
      </c>
      <c r="P560" s="111">
        <v>13580.390730320534</v>
      </c>
      <c r="Q560" s="39">
        <f t="shared" si="170"/>
        <v>4</v>
      </c>
      <c r="R560" s="40">
        <f t="shared" si="168"/>
        <v>1</v>
      </c>
      <c r="S560" s="40">
        <f t="shared" si="169"/>
        <v>1</v>
      </c>
      <c r="T560" s="120" t="s">
        <v>208</v>
      </c>
      <c r="AA560" s="111"/>
      <c r="AD560" s="42"/>
      <c r="AE560" s="38">
        <v>20</v>
      </c>
      <c r="AF560" s="111">
        <v>355</v>
      </c>
      <c r="AG560" s="110">
        <v>210000</v>
      </c>
      <c r="AH560" s="94"/>
      <c r="AJ560" s="97"/>
      <c r="AL560" s="39"/>
      <c r="AM560" s="38">
        <v>0.47441278526592945</v>
      </c>
      <c r="AP560" s="39"/>
      <c r="AQ560" s="77">
        <v>1.3234611187278744</v>
      </c>
      <c r="AR560" s="94"/>
      <c r="AT560" s="97"/>
      <c r="BB560" s="79"/>
      <c r="BC560" s="94"/>
      <c r="BD560" s="94"/>
      <c r="BE560" s="97"/>
      <c r="BG560" s="40"/>
      <c r="BH560" s="94"/>
      <c r="BI560" s="94"/>
      <c r="BJ560" s="94"/>
      <c r="BK560" s="40"/>
      <c r="BL560" s="73"/>
      <c r="BM560" s="94"/>
      <c r="BO560" s="97"/>
      <c r="BQ560" s="40"/>
      <c r="BR560" s="94"/>
      <c r="BS560" s="94"/>
      <c r="BT560" s="94"/>
      <c r="BU560" s="40"/>
      <c r="BV560" s="82"/>
      <c r="BW560" s="94"/>
      <c r="BX560" s="48"/>
      <c r="BY560" s="97"/>
      <c r="BZ560" s="48"/>
      <c r="CA560" s="40"/>
      <c r="CB560" s="94"/>
      <c r="CC560" s="94"/>
      <c r="CD560" s="94"/>
      <c r="CE560" s="40"/>
      <c r="CF560" s="73"/>
      <c r="CG560" s="41"/>
      <c r="CH560" s="41"/>
      <c r="CI560" s="41"/>
      <c r="CJ560" s="41"/>
      <c r="CK560" s="41"/>
      <c r="CL560" s="68"/>
      <c r="CM560" s="41"/>
      <c r="CN560" s="41"/>
      <c r="CO560" s="39"/>
      <c r="CP560" s="78"/>
      <c r="CV560" s="118">
        <f t="shared" si="171"/>
        <v>1.7272727272727273</v>
      </c>
      <c r="CW560" s="118">
        <f t="shared" si="172"/>
        <v>0.65475497613781886</v>
      </c>
      <c r="DE560" s="125">
        <f t="shared" si="173"/>
        <v>0</v>
      </c>
    </row>
    <row r="561" spans="1:109" s="38" customFormat="1" x14ac:dyDescent="0.25">
      <c r="A561" s="38">
        <v>558</v>
      </c>
      <c r="B561" s="38" t="s">
        <v>611</v>
      </c>
      <c r="C561" s="113"/>
      <c r="E561" s="38" t="s">
        <v>611</v>
      </c>
      <c r="F561" s="120" t="s">
        <v>171</v>
      </c>
      <c r="G561" s="38" t="s">
        <v>181</v>
      </c>
      <c r="H561" s="38">
        <v>300</v>
      </c>
      <c r="I561" s="38">
        <v>300</v>
      </c>
      <c r="J561" s="38">
        <v>300</v>
      </c>
      <c r="K561" s="38">
        <v>10.792</v>
      </c>
      <c r="L561" s="38">
        <v>10.792</v>
      </c>
      <c r="M561" s="38">
        <v>6.2479999999999993</v>
      </c>
      <c r="N561" s="38">
        <v>0</v>
      </c>
      <c r="O561" s="38">
        <v>0</v>
      </c>
      <c r="P561" s="111">
        <v>17052.069563635556</v>
      </c>
      <c r="Q561" s="39">
        <f t="shared" si="170"/>
        <v>4</v>
      </c>
      <c r="R561" s="40">
        <f t="shared" si="168"/>
        <v>1</v>
      </c>
      <c r="S561" s="40">
        <f t="shared" si="169"/>
        <v>1</v>
      </c>
      <c r="T561" s="120" t="s">
        <v>208</v>
      </c>
      <c r="AA561" s="111"/>
      <c r="AD561" s="42"/>
      <c r="AE561" s="38">
        <v>20</v>
      </c>
      <c r="AF561" s="111">
        <v>355</v>
      </c>
      <c r="AG561" s="110">
        <v>210000</v>
      </c>
      <c r="AH561" s="94"/>
      <c r="AJ561" s="97"/>
      <c r="AL561" s="39"/>
      <c r="AM561" s="38">
        <v>0.32147360946721149</v>
      </c>
      <c r="AP561" s="39"/>
      <c r="AQ561" s="77">
        <v>1.6582786270929053</v>
      </c>
      <c r="AR561" s="94"/>
      <c r="AT561" s="97"/>
      <c r="BB561" s="79"/>
      <c r="BC561" s="94"/>
      <c r="BD561" s="94"/>
      <c r="BE561" s="97"/>
      <c r="BG561" s="40"/>
      <c r="BH561" s="94"/>
      <c r="BI561" s="94"/>
      <c r="BJ561" s="94"/>
      <c r="BK561" s="40"/>
      <c r="BL561" s="73"/>
      <c r="BM561" s="94"/>
      <c r="BO561" s="97"/>
      <c r="BQ561" s="40"/>
      <c r="BR561" s="94"/>
      <c r="BS561" s="94"/>
      <c r="BT561" s="94"/>
      <c r="BU561" s="40"/>
      <c r="BV561" s="82"/>
      <c r="BW561" s="94"/>
      <c r="BX561" s="48"/>
      <c r="BY561" s="97"/>
      <c r="BZ561" s="48"/>
      <c r="CA561" s="40"/>
      <c r="CB561" s="94"/>
      <c r="CC561" s="94"/>
      <c r="CD561" s="94"/>
      <c r="CE561" s="40"/>
      <c r="CF561" s="73"/>
      <c r="CG561" s="41"/>
      <c r="CH561" s="41"/>
      <c r="CI561" s="41"/>
      <c r="CJ561" s="41"/>
      <c r="CK561" s="41"/>
      <c r="CL561" s="68"/>
      <c r="CM561" s="41"/>
      <c r="CN561" s="41"/>
      <c r="CO561" s="39"/>
      <c r="CP561" s="78"/>
      <c r="CV561" s="118">
        <f t="shared" si="171"/>
        <v>1.7272727272727273</v>
      </c>
      <c r="CW561" s="118">
        <f t="shared" si="172"/>
        <v>0.65475497613781886</v>
      </c>
      <c r="DE561" s="125">
        <f t="shared" si="173"/>
        <v>0</v>
      </c>
    </row>
    <row r="562" spans="1:109" s="38" customFormat="1" x14ac:dyDescent="0.25">
      <c r="A562" s="38">
        <v>559</v>
      </c>
      <c r="B562" s="38" t="s">
        <v>612</v>
      </c>
      <c r="C562" s="113"/>
      <c r="E562" s="38" t="s">
        <v>612</v>
      </c>
      <c r="F562" s="120" t="s">
        <v>171</v>
      </c>
      <c r="G562" s="38" t="s">
        <v>181</v>
      </c>
      <c r="H562" s="38">
        <v>300</v>
      </c>
      <c r="I562" s="38">
        <v>300</v>
      </c>
      <c r="J562" s="38">
        <v>300</v>
      </c>
      <c r="K562" s="38">
        <v>10.792</v>
      </c>
      <c r="L562" s="38">
        <v>10.792</v>
      </c>
      <c r="M562" s="38">
        <v>6.2479999999999993</v>
      </c>
      <c r="N562" s="38">
        <v>0</v>
      </c>
      <c r="O562" s="38">
        <v>0</v>
      </c>
      <c r="P562" s="111">
        <v>20421.640195970725</v>
      </c>
      <c r="Q562" s="39">
        <f t="shared" si="170"/>
        <v>4</v>
      </c>
      <c r="R562" s="40">
        <f t="shared" si="168"/>
        <v>1</v>
      </c>
      <c r="S562" s="40">
        <f t="shared" si="169"/>
        <v>1</v>
      </c>
      <c r="T562" s="120" t="s">
        <v>208</v>
      </c>
      <c r="AA562" s="111"/>
      <c r="AD562" s="42"/>
      <c r="AE562" s="38">
        <v>20</v>
      </c>
      <c r="AF562" s="111">
        <v>355</v>
      </c>
      <c r="AG562" s="110">
        <v>210000</v>
      </c>
      <c r="AH562" s="94"/>
      <c r="AJ562" s="97"/>
      <c r="AL562" s="39"/>
      <c r="AM562" s="38">
        <v>0.22293994669292644</v>
      </c>
      <c r="AP562" s="39"/>
      <c r="AQ562" s="77">
        <v>1.9838113514632711</v>
      </c>
      <c r="AR562" s="94"/>
      <c r="AT562" s="97"/>
      <c r="BB562" s="79"/>
      <c r="BC562" s="94"/>
      <c r="BD562" s="94"/>
      <c r="BE562" s="97"/>
      <c r="BG562" s="40"/>
      <c r="BH562" s="94"/>
      <c r="BI562" s="94"/>
      <c r="BJ562" s="94"/>
      <c r="BK562" s="40"/>
      <c r="BL562" s="73"/>
      <c r="BM562" s="94"/>
      <c r="BO562" s="97"/>
      <c r="BQ562" s="40"/>
      <c r="BR562" s="94"/>
      <c r="BS562" s="94"/>
      <c r="BT562" s="94"/>
      <c r="BU562" s="40"/>
      <c r="BV562" s="82"/>
      <c r="BW562" s="94"/>
      <c r="BX562" s="48"/>
      <c r="BY562" s="97"/>
      <c r="BZ562" s="48"/>
      <c r="CA562" s="40"/>
      <c r="CB562" s="94"/>
      <c r="CC562" s="94"/>
      <c r="CD562" s="94"/>
      <c r="CE562" s="40"/>
      <c r="CF562" s="73"/>
      <c r="CG562" s="41"/>
      <c r="CH562" s="41"/>
      <c r="CI562" s="41"/>
      <c r="CJ562" s="41"/>
      <c r="CK562" s="41"/>
      <c r="CL562" s="68"/>
      <c r="CM562" s="41"/>
      <c r="CN562" s="41"/>
      <c r="CO562" s="39"/>
      <c r="CP562" s="78"/>
      <c r="CV562" s="118">
        <f t="shared" si="171"/>
        <v>1.7272727272727273</v>
      </c>
      <c r="CW562" s="118">
        <f t="shared" si="172"/>
        <v>0.65475497613781886</v>
      </c>
      <c r="DE562" s="125">
        <f t="shared" si="173"/>
        <v>0</v>
      </c>
    </row>
    <row r="563" spans="1:109" s="38" customFormat="1" x14ac:dyDescent="0.25">
      <c r="A563" s="38">
        <v>560</v>
      </c>
      <c r="B563" s="38" t="s">
        <v>613</v>
      </c>
      <c r="C563" s="113"/>
      <c r="E563" s="38" t="s">
        <v>613</v>
      </c>
      <c r="F563" s="120" t="s">
        <v>171</v>
      </c>
      <c r="G563" s="38" t="s">
        <v>181</v>
      </c>
      <c r="H563" s="38">
        <v>300</v>
      </c>
      <c r="I563" s="38">
        <v>300</v>
      </c>
      <c r="J563" s="38">
        <v>300</v>
      </c>
      <c r="K563" s="38">
        <v>10.792</v>
      </c>
      <c r="L563" s="38">
        <v>10.792</v>
      </c>
      <c r="M563" s="38">
        <v>6.2479999999999993</v>
      </c>
      <c r="N563" s="38">
        <v>0</v>
      </c>
      <c r="O563" s="38">
        <v>0</v>
      </c>
      <c r="P563" s="111">
        <v>25527.050244963408</v>
      </c>
      <c r="Q563" s="39">
        <f t="shared" si="170"/>
        <v>4</v>
      </c>
      <c r="R563" s="40">
        <f t="shared" si="168"/>
        <v>1</v>
      </c>
      <c r="S563" s="40">
        <f t="shared" si="169"/>
        <v>1</v>
      </c>
      <c r="T563" s="120" t="s">
        <v>208</v>
      </c>
      <c r="AA563" s="111"/>
      <c r="AD563" s="42"/>
      <c r="AE563" s="38">
        <v>20</v>
      </c>
      <c r="AF563" s="111">
        <v>355</v>
      </c>
      <c r="AG563" s="110">
        <v>210000</v>
      </c>
      <c r="AH563" s="94"/>
      <c r="AJ563" s="97"/>
      <c r="AL563" s="39"/>
      <c r="AM563" s="38">
        <v>0.14121680135942624</v>
      </c>
      <c r="AP563" s="39"/>
      <c r="AQ563" s="77">
        <v>2.4774651894008435</v>
      </c>
      <c r="AR563" s="94"/>
      <c r="AT563" s="97"/>
      <c r="BB563" s="79"/>
      <c r="BC563" s="94"/>
      <c r="BD563" s="94"/>
      <c r="BE563" s="97"/>
      <c r="BG563" s="40"/>
      <c r="BH563" s="94"/>
      <c r="BI563" s="94"/>
      <c r="BJ563" s="94"/>
      <c r="BK563" s="40"/>
      <c r="BL563" s="73"/>
      <c r="BM563" s="94"/>
      <c r="BO563" s="97"/>
      <c r="BQ563" s="40"/>
      <c r="BR563" s="94"/>
      <c r="BS563" s="94"/>
      <c r="BT563" s="94"/>
      <c r="BU563" s="40"/>
      <c r="BV563" s="82"/>
      <c r="BW563" s="94"/>
      <c r="BX563" s="48"/>
      <c r="BY563" s="97"/>
      <c r="BZ563" s="48"/>
      <c r="CA563" s="40"/>
      <c r="CB563" s="94"/>
      <c r="CC563" s="94"/>
      <c r="CD563" s="94"/>
      <c r="CE563" s="40"/>
      <c r="CF563" s="73"/>
      <c r="CG563" s="41"/>
      <c r="CH563" s="41"/>
      <c r="CI563" s="41"/>
      <c r="CJ563" s="41"/>
      <c r="CK563" s="41"/>
      <c r="CL563" s="68"/>
      <c r="CM563" s="41"/>
      <c r="CN563" s="41"/>
      <c r="CO563" s="39"/>
      <c r="CP563" s="78"/>
      <c r="CV563" s="118">
        <f t="shared" si="171"/>
        <v>1.7272727272727273</v>
      </c>
      <c r="CW563" s="118">
        <f t="shared" si="172"/>
        <v>0.65475497613781886</v>
      </c>
      <c r="DE563" s="125">
        <f t="shared" si="173"/>
        <v>0</v>
      </c>
    </row>
    <row r="564" spans="1:109" s="38" customFormat="1" x14ac:dyDescent="0.25">
      <c r="A564" s="38">
        <v>561</v>
      </c>
      <c r="B564" s="38" t="s">
        <v>614</v>
      </c>
      <c r="C564" s="113"/>
      <c r="E564" s="38" t="s">
        <v>614</v>
      </c>
      <c r="F564" s="120" t="s">
        <v>171</v>
      </c>
      <c r="G564" s="38" t="s">
        <v>181</v>
      </c>
      <c r="H564" s="38">
        <v>300</v>
      </c>
      <c r="I564" s="38">
        <v>300</v>
      </c>
      <c r="J564" s="38">
        <v>300</v>
      </c>
      <c r="K564" s="38">
        <v>7.7899999999999991</v>
      </c>
      <c r="L564" s="38">
        <v>7.7899999999999991</v>
      </c>
      <c r="M564" s="38">
        <v>4.51</v>
      </c>
      <c r="N564" s="38">
        <v>0</v>
      </c>
      <c r="O564" s="38">
        <v>0</v>
      </c>
      <c r="P564" s="111">
        <v>3092.9123706139439</v>
      </c>
      <c r="Q564" s="39">
        <f t="shared" si="170"/>
        <v>4</v>
      </c>
      <c r="R564" s="40">
        <f t="shared" si="168"/>
        <v>1</v>
      </c>
      <c r="S564" s="40">
        <f t="shared" si="169"/>
        <v>1</v>
      </c>
      <c r="T564" s="120" t="s">
        <v>208</v>
      </c>
      <c r="AA564" s="111"/>
      <c r="AD564" s="42"/>
      <c r="AE564" s="38">
        <v>20</v>
      </c>
      <c r="AF564" s="111">
        <v>355</v>
      </c>
      <c r="AG564" s="110">
        <v>210000</v>
      </c>
      <c r="AH564" s="94"/>
      <c r="AJ564" s="97"/>
      <c r="AL564" s="39"/>
      <c r="AM564" s="38">
        <v>1.0770212055268493</v>
      </c>
      <c r="AP564" s="39"/>
      <c r="AQ564" s="77">
        <v>0.32611103990318235</v>
      </c>
      <c r="AR564" s="94"/>
      <c r="AT564" s="97"/>
      <c r="BB564" s="79"/>
      <c r="BC564" s="94"/>
      <c r="BD564" s="94"/>
      <c r="BE564" s="97"/>
      <c r="BG564" s="40"/>
      <c r="BH564" s="94"/>
      <c r="BI564" s="94"/>
      <c r="BJ564" s="94"/>
      <c r="BK564" s="40"/>
      <c r="BL564" s="73"/>
      <c r="BM564" s="94"/>
      <c r="BO564" s="97"/>
      <c r="BQ564" s="40"/>
      <c r="BR564" s="94"/>
      <c r="BS564" s="94"/>
      <c r="BT564" s="94"/>
      <c r="BU564" s="40"/>
      <c r="BV564" s="82"/>
      <c r="BW564" s="94"/>
      <c r="BX564" s="48"/>
      <c r="BY564" s="97"/>
      <c r="BZ564" s="48"/>
      <c r="CA564" s="40"/>
      <c r="CB564" s="94"/>
      <c r="CC564" s="94"/>
      <c r="CD564" s="94"/>
      <c r="CE564" s="40"/>
      <c r="CF564" s="73"/>
      <c r="CG564" s="41"/>
      <c r="CH564" s="41"/>
      <c r="CI564" s="41"/>
      <c r="CJ564" s="41"/>
      <c r="CK564" s="41"/>
      <c r="CL564" s="68"/>
      <c r="CM564" s="41"/>
      <c r="CN564" s="41"/>
      <c r="CO564" s="39"/>
      <c r="CP564" s="78"/>
      <c r="CV564" s="118">
        <f t="shared" si="171"/>
        <v>1.7272727272727268</v>
      </c>
      <c r="CW564" s="118">
        <f t="shared" si="172"/>
        <v>0.90707518645434382</v>
      </c>
      <c r="DE564" s="125">
        <f t="shared" si="173"/>
        <v>0</v>
      </c>
    </row>
    <row r="565" spans="1:109" s="38" customFormat="1" x14ac:dyDescent="0.25">
      <c r="A565" s="38">
        <v>562</v>
      </c>
      <c r="B565" s="38" t="s">
        <v>615</v>
      </c>
      <c r="C565" s="113"/>
      <c r="E565" s="38" t="s">
        <v>615</v>
      </c>
      <c r="F565" s="120" t="s">
        <v>171</v>
      </c>
      <c r="G565" s="38" t="s">
        <v>181</v>
      </c>
      <c r="H565" s="38">
        <v>300</v>
      </c>
      <c r="I565" s="38">
        <v>300</v>
      </c>
      <c r="J565" s="38">
        <v>300</v>
      </c>
      <c r="K565" s="38">
        <v>7.7899999999999991</v>
      </c>
      <c r="L565" s="38">
        <v>7.7899999999999991</v>
      </c>
      <c r="M565" s="38">
        <v>4.51</v>
      </c>
      <c r="N565" s="38">
        <v>0</v>
      </c>
      <c r="O565" s="38">
        <v>0</v>
      </c>
      <c r="P565" s="111">
        <v>5154.8539510232404</v>
      </c>
      <c r="Q565" s="39">
        <f t="shared" si="170"/>
        <v>4</v>
      </c>
      <c r="R565" s="40">
        <f t="shared" si="168"/>
        <v>1</v>
      </c>
      <c r="S565" s="40">
        <f t="shared" si="169"/>
        <v>1</v>
      </c>
      <c r="T565" s="120" t="s">
        <v>208</v>
      </c>
      <c r="AA565" s="111"/>
      <c r="AD565" s="42"/>
      <c r="AE565" s="38">
        <v>20</v>
      </c>
      <c r="AF565" s="111">
        <v>355</v>
      </c>
      <c r="AG565" s="110">
        <v>210000</v>
      </c>
      <c r="AH565" s="94"/>
      <c r="AJ565" s="97"/>
      <c r="AL565" s="39"/>
      <c r="AM565" s="38">
        <v>0.93410870660293366</v>
      </c>
      <c r="AP565" s="39"/>
      <c r="AQ565" s="77">
        <v>0.51057089855603821</v>
      </c>
      <c r="AR565" s="94"/>
      <c r="AT565" s="97"/>
      <c r="BB565" s="79"/>
      <c r="BC565" s="94"/>
      <c r="BD565" s="94"/>
      <c r="BE565" s="97"/>
      <c r="BG565" s="40"/>
      <c r="BH565" s="94"/>
      <c r="BI565" s="94"/>
      <c r="BJ565" s="94"/>
      <c r="BK565" s="40"/>
      <c r="BL565" s="73"/>
      <c r="BM565" s="94"/>
      <c r="BO565" s="97"/>
      <c r="BQ565" s="40"/>
      <c r="BR565" s="94"/>
      <c r="BS565" s="94"/>
      <c r="BT565" s="94"/>
      <c r="BU565" s="40"/>
      <c r="BV565" s="82"/>
      <c r="BW565" s="94"/>
      <c r="BX565" s="48"/>
      <c r="BY565" s="97"/>
      <c r="BZ565" s="48"/>
      <c r="CA565" s="40"/>
      <c r="CB565" s="94"/>
      <c r="CC565" s="94"/>
      <c r="CD565" s="94"/>
      <c r="CE565" s="40"/>
      <c r="CF565" s="73"/>
      <c r="CG565" s="41"/>
      <c r="CH565" s="41"/>
      <c r="CI565" s="41"/>
      <c r="CJ565" s="41"/>
      <c r="CK565" s="41"/>
      <c r="CL565" s="68"/>
      <c r="CM565" s="41"/>
      <c r="CN565" s="41"/>
      <c r="CO565" s="39"/>
      <c r="CP565" s="78"/>
      <c r="CV565" s="118">
        <f t="shared" si="171"/>
        <v>1.7272727272727268</v>
      </c>
      <c r="CW565" s="118">
        <f t="shared" si="172"/>
        <v>0.90707518645434382</v>
      </c>
      <c r="DE565" s="125">
        <f t="shared" si="173"/>
        <v>0</v>
      </c>
    </row>
    <row r="566" spans="1:109" s="38" customFormat="1" x14ac:dyDescent="0.25">
      <c r="A566" s="38">
        <v>563</v>
      </c>
      <c r="B566" s="38" t="s">
        <v>616</v>
      </c>
      <c r="C566" s="113"/>
      <c r="E566" s="38" t="s">
        <v>616</v>
      </c>
      <c r="F566" s="120" t="s">
        <v>171</v>
      </c>
      <c r="G566" s="38" t="s">
        <v>181</v>
      </c>
      <c r="H566" s="38">
        <v>300</v>
      </c>
      <c r="I566" s="38">
        <v>300</v>
      </c>
      <c r="J566" s="38">
        <v>300</v>
      </c>
      <c r="K566" s="38">
        <v>7.7899999999999991</v>
      </c>
      <c r="L566" s="38">
        <v>7.7899999999999991</v>
      </c>
      <c r="M566" s="38">
        <v>4.51</v>
      </c>
      <c r="N566" s="38">
        <v>0</v>
      </c>
      <c r="O566" s="38">
        <v>0</v>
      </c>
      <c r="P566" s="111">
        <v>7732.2809265348606</v>
      </c>
      <c r="Q566" s="39">
        <f t="shared" si="170"/>
        <v>4</v>
      </c>
      <c r="R566" s="40">
        <f t="shared" si="168"/>
        <v>1</v>
      </c>
      <c r="S566" s="40">
        <f t="shared" si="169"/>
        <v>1</v>
      </c>
      <c r="T566" s="120" t="s">
        <v>208</v>
      </c>
      <c r="AA566" s="111"/>
      <c r="AD566" s="42"/>
      <c r="AE566" s="38">
        <v>20</v>
      </c>
      <c r="AF566" s="111">
        <v>355</v>
      </c>
      <c r="AG566" s="110">
        <v>210000</v>
      </c>
      <c r="AH566" s="94"/>
      <c r="AJ566" s="97"/>
      <c r="AL566" s="39"/>
      <c r="AM566" s="38">
        <v>0.73984920662510834</v>
      </c>
      <c r="AP566" s="39"/>
      <c r="AQ566" s="77">
        <v>0.75330138071415131</v>
      </c>
      <c r="AR566" s="94"/>
      <c r="AT566" s="97"/>
      <c r="BB566" s="79"/>
      <c r="BC566" s="94"/>
      <c r="BD566" s="94"/>
      <c r="BE566" s="97"/>
      <c r="BG566" s="40"/>
      <c r="BH566" s="94"/>
      <c r="BI566" s="94"/>
      <c r="BJ566" s="94"/>
      <c r="BK566" s="40"/>
      <c r="BL566" s="73"/>
      <c r="BM566" s="94"/>
      <c r="BO566" s="97"/>
      <c r="BQ566" s="40"/>
      <c r="BR566" s="94"/>
      <c r="BS566" s="94"/>
      <c r="BT566" s="94"/>
      <c r="BU566" s="40"/>
      <c r="BV566" s="82"/>
      <c r="BW566" s="94"/>
      <c r="BX566" s="48"/>
      <c r="BY566" s="97"/>
      <c r="BZ566" s="48"/>
      <c r="CA566" s="40"/>
      <c r="CB566" s="94"/>
      <c r="CC566" s="94"/>
      <c r="CD566" s="94"/>
      <c r="CE566" s="40"/>
      <c r="CF566" s="73"/>
      <c r="CG566" s="41"/>
      <c r="CH566" s="41"/>
      <c r="CI566" s="41"/>
      <c r="CJ566" s="41"/>
      <c r="CK566" s="41"/>
      <c r="CL566" s="68"/>
      <c r="CM566" s="41"/>
      <c r="CN566" s="41"/>
      <c r="CO566" s="39"/>
      <c r="CP566" s="78"/>
      <c r="CV566" s="118">
        <f t="shared" si="171"/>
        <v>1.7272727272727268</v>
      </c>
      <c r="CW566" s="118">
        <f t="shared" si="172"/>
        <v>0.90707518645434382</v>
      </c>
      <c r="DE566" s="125">
        <f t="shared" si="173"/>
        <v>0</v>
      </c>
    </row>
    <row r="567" spans="1:109" s="38" customFormat="1" x14ac:dyDescent="0.25">
      <c r="A567" s="38">
        <v>564</v>
      </c>
      <c r="B567" s="38" t="s">
        <v>617</v>
      </c>
      <c r="C567" s="113"/>
      <c r="E567" s="38" t="s">
        <v>617</v>
      </c>
      <c r="F567" s="120" t="s">
        <v>171</v>
      </c>
      <c r="G567" s="38" t="s">
        <v>181</v>
      </c>
      <c r="H567" s="38">
        <v>300</v>
      </c>
      <c r="I567" s="38">
        <v>300</v>
      </c>
      <c r="J567" s="38">
        <v>300</v>
      </c>
      <c r="K567" s="38">
        <v>7.7899999999999991</v>
      </c>
      <c r="L567" s="38">
        <v>7.7899999999999991</v>
      </c>
      <c r="M567" s="38">
        <v>4.51</v>
      </c>
      <c r="N567" s="38">
        <v>0</v>
      </c>
      <c r="O567" s="38">
        <v>0</v>
      </c>
      <c r="P567" s="111">
        <v>10309.707902046481</v>
      </c>
      <c r="Q567" s="39">
        <f t="shared" si="170"/>
        <v>4</v>
      </c>
      <c r="R567" s="40">
        <f t="shared" si="168"/>
        <v>1</v>
      </c>
      <c r="S567" s="40">
        <f t="shared" si="169"/>
        <v>1</v>
      </c>
      <c r="T567" s="120" t="s">
        <v>208</v>
      </c>
      <c r="AA567" s="111"/>
      <c r="AD567" s="42"/>
      <c r="AE567" s="38">
        <v>20</v>
      </c>
      <c r="AF567" s="111">
        <v>355</v>
      </c>
      <c r="AG567" s="110">
        <v>210000</v>
      </c>
      <c r="AH567" s="94"/>
      <c r="AJ567" s="97"/>
      <c r="AL567" s="39"/>
      <c r="AM567" s="38">
        <v>0.64421778557840015</v>
      </c>
      <c r="AP567" s="39"/>
      <c r="AQ567" s="77">
        <v>0.996684221353626</v>
      </c>
      <c r="AR567" s="94"/>
      <c r="AT567" s="97"/>
      <c r="BB567" s="79"/>
      <c r="BC567" s="94"/>
      <c r="BD567" s="94"/>
      <c r="BE567" s="97"/>
      <c r="BG567" s="40"/>
      <c r="BH567" s="94"/>
      <c r="BI567" s="94"/>
      <c r="BJ567" s="94"/>
      <c r="BK567" s="40"/>
      <c r="BL567" s="73"/>
      <c r="BM567" s="94"/>
      <c r="BO567" s="97"/>
      <c r="BQ567" s="40"/>
      <c r="BR567" s="94"/>
      <c r="BS567" s="94"/>
      <c r="BT567" s="94"/>
      <c r="BU567" s="40"/>
      <c r="BV567" s="82"/>
      <c r="BW567" s="94"/>
      <c r="BX567" s="48"/>
      <c r="BY567" s="97"/>
      <c r="BZ567" s="48"/>
      <c r="CA567" s="40"/>
      <c r="CB567" s="94"/>
      <c r="CC567" s="94"/>
      <c r="CD567" s="94"/>
      <c r="CE567" s="40"/>
      <c r="CF567" s="73"/>
      <c r="CG567" s="41"/>
      <c r="CH567" s="41"/>
      <c r="CI567" s="41"/>
      <c r="CJ567" s="41"/>
      <c r="CK567" s="41"/>
      <c r="CL567" s="68"/>
      <c r="CM567" s="41"/>
      <c r="CN567" s="41"/>
      <c r="CO567" s="39"/>
      <c r="CP567" s="78"/>
      <c r="CV567" s="118">
        <f t="shared" si="171"/>
        <v>1.7272727272727268</v>
      </c>
      <c r="CW567" s="118">
        <f t="shared" si="172"/>
        <v>0.90707518645434382</v>
      </c>
      <c r="DE567" s="125">
        <f t="shared" si="173"/>
        <v>0</v>
      </c>
    </row>
    <row r="568" spans="1:109" s="38" customFormat="1" x14ac:dyDescent="0.25">
      <c r="A568" s="38">
        <v>565</v>
      </c>
      <c r="B568" s="38" t="s">
        <v>618</v>
      </c>
      <c r="C568" s="113"/>
      <c r="E568" s="38" t="s">
        <v>618</v>
      </c>
      <c r="F568" s="120" t="s">
        <v>171</v>
      </c>
      <c r="G568" s="38" t="s">
        <v>181</v>
      </c>
      <c r="H568" s="38">
        <v>300</v>
      </c>
      <c r="I568" s="38">
        <v>300</v>
      </c>
      <c r="J568" s="38">
        <v>300</v>
      </c>
      <c r="K568" s="38">
        <v>7.7899999999999991</v>
      </c>
      <c r="L568" s="38">
        <v>7.7899999999999991</v>
      </c>
      <c r="M568" s="38">
        <v>4.51</v>
      </c>
      <c r="N568" s="38">
        <v>0</v>
      </c>
      <c r="O568" s="38">
        <v>0</v>
      </c>
      <c r="P568" s="111">
        <v>13711.91150972182</v>
      </c>
      <c r="Q568" s="39">
        <f t="shared" si="170"/>
        <v>4</v>
      </c>
      <c r="R568" s="40">
        <f t="shared" si="168"/>
        <v>1</v>
      </c>
      <c r="S568" s="40">
        <f t="shared" si="169"/>
        <v>1</v>
      </c>
      <c r="T568" s="120" t="s">
        <v>208</v>
      </c>
      <c r="AA568" s="111"/>
      <c r="AD568" s="42"/>
      <c r="AE568" s="38">
        <v>20</v>
      </c>
      <c r="AF568" s="111">
        <v>355</v>
      </c>
      <c r="AG568" s="110">
        <v>210000</v>
      </c>
      <c r="AH568" s="94"/>
      <c r="AJ568" s="97"/>
      <c r="AL568" s="39"/>
      <c r="AM568" s="38">
        <v>0.47748191570466308</v>
      </c>
      <c r="AP568" s="39"/>
      <c r="AQ568" s="77">
        <v>1.319893560855026</v>
      </c>
      <c r="AR568" s="94"/>
      <c r="AT568" s="97"/>
      <c r="BB568" s="79"/>
      <c r="BC568" s="94"/>
      <c r="BD568" s="94"/>
      <c r="BE568" s="97"/>
      <c r="BG568" s="40"/>
      <c r="BH568" s="94"/>
      <c r="BI568" s="94"/>
      <c r="BJ568" s="94"/>
      <c r="BK568" s="40"/>
      <c r="BL568" s="73"/>
      <c r="BM568" s="94"/>
      <c r="BO568" s="97"/>
      <c r="BQ568" s="40"/>
      <c r="BR568" s="94"/>
      <c r="BS568" s="94"/>
      <c r="BT568" s="94"/>
      <c r="BU568" s="40"/>
      <c r="BV568" s="82"/>
      <c r="BW568" s="94"/>
      <c r="BX568" s="48"/>
      <c r="BY568" s="97"/>
      <c r="BZ568" s="48"/>
      <c r="CA568" s="40"/>
      <c r="CB568" s="94"/>
      <c r="CC568" s="94"/>
      <c r="CD568" s="94"/>
      <c r="CE568" s="40"/>
      <c r="CF568" s="73"/>
      <c r="CG568" s="41"/>
      <c r="CH568" s="41"/>
      <c r="CI568" s="41"/>
      <c r="CJ568" s="41"/>
      <c r="CK568" s="41"/>
      <c r="CL568" s="68"/>
      <c r="CM568" s="41"/>
      <c r="CN568" s="41"/>
      <c r="CO568" s="39"/>
      <c r="CP568" s="78"/>
      <c r="CV568" s="118">
        <f t="shared" si="171"/>
        <v>1.7272727272727268</v>
      </c>
      <c r="CW568" s="118">
        <f t="shared" si="172"/>
        <v>0.90707518645434382</v>
      </c>
      <c r="DE568" s="125">
        <f t="shared" si="173"/>
        <v>0</v>
      </c>
    </row>
    <row r="569" spans="1:109" s="38" customFormat="1" x14ac:dyDescent="0.25">
      <c r="A569" s="38">
        <v>566</v>
      </c>
      <c r="B569" s="38" t="s">
        <v>619</v>
      </c>
      <c r="C569" s="109"/>
      <c r="E569" s="38" t="s">
        <v>619</v>
      </c>
      <c r="F569" s="120" t="s">
        <v>171</v>
      </c>
      <c r="G569" s="38" t="s">
        <v>181</v>
      </c>
      <c r="H569" s="38">
        <v>300</v>
      </c>
      <c r="I569" s="38">
        <v>300</v>
      </c>
      <c r="J569" s="38">
        <v>300</v>
      </c>
      <c r="K569" s="38">
        <v>7.7899999999999991</v>
      </c>
      <c r="L569" s="38">
        <v>7.7899999999999991</v>
      </c>
      <c r="M569" s="38">
        <v>4.51</v>
      </c>
      <c r="N569" s="38">
        <v>0</v>
      </c>
      <c r="O569" s="38">
        <v>0</v>
      </c>
      <c r="P569" s="111">
        <v>17217.212196417622</v>
      </c>
      <c r="Q569" s="39">
        <f t="shared" si="170"/>
        <v>4</v>
      </c>
      <c r="R569" s="40">
        <f t="shared" si="168"/>
        <v>1</v>
      </c>
      <c r="S569" s="40">
        <f t="shared" si="169"/>
        <v>1</v>
      </c>
      <c r="T569" s="120" t="s">
        <v>208</v>
      </c>
      <c r="AA569" s="111"/>
      <c r="AD569" s="42"/>
      <c r="AE569" s="38">
        <v>20</v>
      </c>
      <c r="AF569" s="111">
        <v>355</v>
      </c>
      <c r="AG569" s="110">
        <v>210000</v>
      </c>
      <c r="AH569" s="94"/>
      <c r="AJ569" s="97"/>
      <c r="AL569" s="39"/>
      <c r="AM569" s="38">
        <v>0.32338933967916061</v>
      </c>
      <c r="AP569" s="39"/>
      <c r="AQ569" s="77">
        <v>1.6538625211345108</v>
      </c>
      <c r="AR569" s="94"/>
      <c r="AT569" s="97"/>
      <c r="BB569" s="79"/>
      <c r="BC569" s="94"/>
      <c r="BD569" s="94"/>
      <c r="BE569" s="97"/>
      <c r="BG569" s="40"/>
      <c r="BH569" s="94"/>
      <c r="BI569" s="94"/>
      <c r="BJ569" s="94"/>
      <c r="BK569" s="40"/>
      <c r="BL569" s="73"/>
      <c r="BM569" s="94"/>
      <c r="BO569" s="97"/>
      <c r="BQ569" s="40"/>
      <c r="BR569" s="94"/>
      <c r="BS569" s="94"/>
      <c r="BT569" s="94"/>
      <c r="BU569" s="40"/>
      <c r="BV569" s="82"/>
      <c r="BW569" s="94"/>
      <c r="BX569" s="48"/>
      <c r="BY569" s="97"/>
      <c r="BZ569" s="48"/>
      <c r="CA569" s="40"/>
      <c r="CB569" s="94"/>
      <c r="CC569" s="94"/>
      <c r="CD569" s="94"/>
      <c r="CE569" s="40"/>
      <c r="CF569" s="73"/>
      <c r="CG569" s="41"/>
      <c r="CH569" s="41"/>
      <c r="CI569" s="41"/>
      <c r="CJ569" s="41"/>
      <c r="CK569" s="41"/>
      <c r="CL569" s="68"/>
      <c r="CM569" s="41"/>
      <c r="CN569" s="41"/>
      <c r="CO569" s="39"/>
      <c r="CP569" s="78"/>
      <c r="CV569" s="118">
        <f t="shared" si="171"/>
        <v>1.7272727272727268</v>
      </c>
      <c r="CW569" s="118">
        <f t="shared" si="172"/>
        <v>0.90707518645434382</v>
      </c>
      <c r="DE569" s="125">
        <f t="shared" si="173"/>
        <v>0</v>
      </c>
    </row>
    <row r="570" spans="1:109" s="38" customFormat="1" x14ac:dyDescent="0.25">
      <c r="A570" s="38">
        <v>567</v>
      </c>
      <c r="B570" s="38" t="s">
        <v>620</v>
      </c>
      <c r="E570" s="38" t="s">
        <v>620</v>
      </c>
      <c r="F570" s="120" t="s">
        <v>171</v>
      </c>
      <c r="G570" s="38" t="s">
        <v>181</v>
      </c>
      <c r="H570" s="38">
        <v>300</v>
      </c>
      <c r="I570" s="38">
        <v>300</v>
      </c>
      <c r="J570" s="38">
        <v>300</v>
      </c>
      <c r="K570" s="38">
        <v>7.7899999999999991</v>
      </c>
      <c r="L570" s="38">
        <v>7.7899999999999991</v>
      </c>
      <c r="M570" s="38">
        <v>4.51</v>
      </c>
      <c r="N570" s="38">
        <v>0</v>
      </c>
      <c r="O570" s="38">
        <v>0</v>
      </c>
      <c r="P570" s="111">
        <v>20619.415804092961</v>
      </c>
      <c r="Q570" s="39">
        <f t="shared" si="170"/>
        <v>4</v>
      </c>
      <c r="R570" s="40">
        <f t="shared" si="168"/>
        <v>1</v>
      </c>
      <c r="S570" s="40">
        <f t="shared" si="169"/>
        <v>1</v>
      </c>
      <c r="T570" s="120" t="s">
        <v>208</v>
      </c>
      <c r="AA570" s="111"/>
      <c r="AD570" s="42"/>
      <c r="AE570" s="38">
        <v>20</v>
      </c>
      <c r="AF570" s="111">
        <v>355</v>
      </c>
      <c r="AG570" s="110">
        <v>210000</v>
      </c>
      <c r="AH570" s="94"/>
      <c r="AJ570" s="97"/>
      <c r="AL570" s="39"/>
      <c r="AM570" s="38">
        <v>0.22440157212238021</v>
      </c>
      <c r="AP570" s="39"/>
      <c r="AQ570" s="77">
        <v>1.9784724917442247</v>
      </c>
      <c r="AR570" s="94"/>
      <c r="AT570" s="97"/>
      <c r="BB570" s="79"/>
      <c r="BC570" s="94"/>
      <c r="BD570" s="94"/>
      <c r="BE570" s="97"/>
      <c r="BG570" s="40"/>
      <c r="BH570" s="94"/>
      <c r="BI570" s="94"/>
      <c r="BJ570" s="94"/>
      <c r="BK570" s="40"/>
      <c r="BL570" s="73"/>
      <c r="BM570" s="94"/>
      <c r="BO570" s="97"/>
      <c r="BQ570" s="40"/>
      <c r="BR570" s="94"/>
      <c r="BS570" s="94"/>
      <c r="BT570" s="94"/>
      <c r="BU570" s="40"/>
      <c r="BV570" s="82"/>
      <c r="BW570" s="94"/>
      <c r="BX570" s="48"/>
      <c r="BY570" s="97"/>
      <c r="BZ570" s="48"/>
      <c r="CA570" s="40"/>
      <c r="CB570" s="94"/>
      <c r="CC570" s="94"/>
      <c r="CD570" s="94"/>
      <c r="CE570" s="40"/>
      <c r="CF570" s="73"/>
      <c r="CG570" s="41"/>
      <c r="CH570" s="41"/>
      <c r="CI570" s="41"/>
      <c r="CJ570" s="41"/>
      <c r="CK570" s="41"/>
      <c r="CL570" s="68"/>
      <c r="CM570" s="41"/>
      <c r="CN570" s="41"/>
      <c r="CO570" s="39"/>
      <c r="CP570" s="78"/>
      <c r="CV570" s="118">
        <f t="shared" si="171"/>
        <v>1.7272727272727268</v>
      </c>
      <c r="CW570" s="118">
        <f t="shared" si="172"/>
        <v>0.90707518645434382</v>
      </c>
      <c r="DE570" s="125">
        <f t="shared" si="173"/>
        <v>0</v>
      </c>
    </row>
    <row r="571" spans="1:109" s="38" customFormat="1" x14ac:dyDescent="0.25">
      <c r="A571" s="38">
        <v>568</v>
      </c>
      <c r="B571" s="38" t="s">
        <v>621</v>
      </c>
      <c r="E571" s="38" t="s">
        <v>621</v>
      </c>
      <c r="F571" s="120" t="s">
        <v>171</v>
      </c>
      <c r="G571" s="38" t="s">
        <v>181</v>
      </c>
      <c r="H571" s="38">
        <v>300</v>
      </c>
      <c r="I571" s="38">
        <v>300</v>
      </c>
      <c r="J571" s="38">
        <v>300</v>
      </c>
      <c r="K571" s="38">
        <v>7.7899999999999991</v>
      </c>
      <c r="L571" s="38">
        <v>7.7899999999999991</v>
      </c>
      <c r="M571" s="38">
        <v>4.51</v>
      </c>
      <c r="N571" s="38">
        <v>0</v>
      </c>
      <c r="O571" s="38">
        <v>0</v>
      </c>
      <c r="P571" s="111">
        <v>25774.269755116202</v>
      </c>
      <c r="Q571" s="39">
        <f t="shared" si="170"/>
        <v>4</v>
      </c>
      <c r="R571" s="40">
        <f t="shared" si="168"/>
        <v>1</v>
      </c>
      <c r="S571" s="40">
        <f t="shared" si="169"/>
        <v>1</v>
      </c>
      <c r="T571" s="120" t="s">
        <v>208</v>
      </c>
      <c r="AA571" s="111"/>
      <c r="AD571" s="42"/>
      <c r="AE571" s="38">
        <v>20</v>
      </c>
      <c r="AF571" s="111">
        <v>355</v>
      </c>
      <c r="AG571" s="110">
        <v>210000</v>
      </c>
      <c r="AH571" s="94"/>
      <c r="AJ571" s="97"/>
      <c r="AL571" s="39"/>
      <c r="AM571" s="38">
        <v>0.14270551471333229</v>
      </c>
      <c r="AP571" s="39"/>
      <c r="AQ571" s="77">
        <v>2.4708513230146343</v>
      </c>
      <c r="AR571" s="94"/>
      <c r="AT571" s="97"/>
      <c r="BB571" s="79"/>
      <c r="BC571" s="94"/>
      <c r="BD571" s="94"/>
      <c r="BE571" s="97"/>
      <c r="BG571" s="40"/>
      <c r="BH571" s="94"/>
      <c r="BI571" s="94"/>
      <c r="BJ571" s="94"/>
      <c r="BK571" s="40"/>
      <c r="BL571" s="73"/>
      <c r="BM571" s="94"/>
      <c r="BO571" s="97"/>
      <c r="BQ571" s="40"/>
      <c r="BR571" s="94"/>
      <c r="BS571" s="94"/>
      <c r="BT571" s="94"/>
      <c r="BU571" s="40"/>
      <c r="BV571" s="82"/>
      <c r="BW571" s="94"/>
      <c r="BX571" s="48"/>
      <c r="BY571" s="97"/>
      <c r="BZ571" s="48"/>
      <c r="CA571" s="40"/>
      <c r="CB571" s="94"/>
      <c r="CC571" s="94"/>
      <c r="CD571" s="94"/>
      <c r="CE571" s="40"/>
      <c r="CF571" s="73"/>
      <c r="CG571" s="41"/>
      <c r="CH571" s="41"/>
      <c r="CI571" s="41"/>
      <c r="CJ571" s="41"/>
      <c r="CK571" s="41"/>
      <c r="CL571" s="68"/>
      <c r="CM571" s="41"/>
      <c r="CN571" s="41"/>
      <c r="CO571" s="39"/>
      <c r="CP571" s="78"/>
      <c r="CV571" s="118">
        <f t="shared" si="171"/>
        <v>1.7272727272727268</v>
      </c>
      <c r="CW571" s="118">
        <f t="shared" si="172"/>
        <v>0.90707518645434382</v>
      </c>
      <c r="DE571" s="125">
        <f t="shared" si="173"/>
        <v>0</v>
      </c>
    </row>
    <row r="572" spans="1:109" s="38" customFormat="1" x14ac:dyDescent="0.25">
      <c r="A572" s="38">
        <v>569</v>
      </c>
      <c r="B572" s="38" t="s">
        <v>622</v>
      </c>
      <c r="E572" s="38" t="s">
        <v>622</v>
      </c>
      <c r="F572" s="120" t="s">
        <v>171</v>
      </c>
      <c r="G572" s="38" t="s">
        <v>181</v>
      </c>
      <c r="H572" s="38">
        <v>300</v>
      </c>
      <c r="I572" s="38">
        <v>300</v>
      </c>
      <c r="J572" s="38">
        <v>300</v>
      </c>
      <c r="K572" s="38">
        <v>5.7</v>
      </c>
      <c r="L572" s="38">
        <v>5.7</v>
      </c>
      <c r="M572" s="38">
        <v>3.3</v>
      </c>
      <c r="N572" s="38">
        <v>0</v>
      </c>
      <c r="O572" s="38">
        <v>0</v>
      </c>
      <c r="P572" s="111">
        <v>3113.6688028349054</v>
      </c>
      <c r="Q572" s="39">
        <f t="shared" si="170"/>
        <v>4</v>
      </c>
      <c r="R572" s="40">
        <f t="shared" si="168"/>
        <v>1</v>
      </c>
      <c r="S572" s="40">
        <f t="shared" si="169"/>
        <v>1</v>
      </c>
      <c r="T572" s="120" t="s">
        <v>208</v>
      </c>
      <c r="AA572" s="111"/>
      <c r="AD572" s="42"/>
      <c r="AE572" s="38">
        <v>20</v>
      </c>
      <c r="AF572" s="111">
        <v>355</v>
      </c>
      <c r="AG572" s="110">
        <v>210000</v>
      </c>
      <c r="AH572" s="94"/>
      <c r="AJ572" s="97"/>
      <c r="AL572" s="39"/>
      <c r="AM572" s="38">
        <v>1.0867006329976439</v>
      </c>
      <c r="AP572" s="39"/>
      <c r="AQ572" s="77">
        <v>0.32497305605842575</v>
      </c>
      <c r="AR572" s="94"/>
      <c r="AT572" s="97"/>
      <c r="BB572" s="79"/>
      <c r="BC572" s="94"/>
      <c r="BD572" s="94"/>
      <c r="BE572" s="97"/>
      <c r="BG572" s="40"/>
      <c r="BH572" s="94"/>
      <c r="BI572" s="94"/>
      <c r="BJ572" s="94"/>
      <c r="BK572" s="40"/>
      <c r="BL572" s="73"/>
      <c r="BM572" s="94"/>
      <c r="BO572" s="97"/>
      <c r="BQ572" s="40"/>
      <c r="BR572" s="94"/>
      <c r="BS572" s="94"/>
      <c r="BT572" s="94"/>
      <c r="BU572" s="40"/>
      <c r="BV572" s="82"/>
      <c r="BW572" s="94"/>
      <c r="BX572" s="48"/>
      <c r="BY572" s="97"/>
      <c r="BZ572" s="48"/>
      <c r="CA572" s="40"/>
      <c r="CB572" s="94"/>
      <c r="CC572" s="94"/>
      <c r="CD572" s="94"/>
      <c r="CE572" s="40"/>
      <c r="CF572" s="73"/>
      <c r="CG572" s="41"/>
      <c r="CH572" s="41"/>
      <c r="CI572" s="41"/>
      <c r="CJ572" s="41"/>
      <c r="CK572" s="41"/>
      <c r="CL572" s="68"/>
      <c r="CM572" s="41"/>
      <c r="CN572" s="41"/>
      <c r="CO572" s="39"/>
      <c r="CP572" s="78"/>
      <c r="CV572" s="118">
        <f t="shared" si="171"/>
        <v>1.7272727272727273</v>
      </c>
      <c r="CW572" s="118">
        <f t="shared" si="172"/>
        <v>1.2396694214876036</v>
      </c>
      <c r="DE572" s="125">
        <f t="shared" si="173"/>
        <v>0</v>
      </c>
    </row>
    <row r="573" spans="1:109" s="38" customFormat="1" x14ac:dyDescent="0.25">
      <c r="A573" s="38">
        <v>570</v>
      </c>
      <c r="B573" s="38" t="s">
        <v>623</v>
      </c>
      <c r="E573" s="38" t="s">
        <v>623</v>
      </c>
      <c r="F573" s="120" t="s">
        <v>171</v>
      </c>
      <c r="G573" s="38" t="s">
        <v>181</v>
      </c>
      <c r="H573" s="38">
        <v>300</v>
      </c>
      <c r="I573" s="38">
        <v>300</v>
      </c>
      <c r="J573" s="38">
        <v>300</v>
      </c>
      <c r="K573" s="38">
        <v>5.7</v>
      </c>
      <c r="L573" s="38">
        <v>5.7</v>
      </c>
      <c r="M573" s="38">
        <v>3.3</v>
      </c>
      <c r="N573" s="38">
        <v>0</v>
      </c>
      <c r="O573" s="38">
        <v>0</v>
      </c>
      <c r="P573" s="111">
        <v>5189.4480047248417</v>
      </c>
      <c r="Q573" s="39">
        <f t="shared" si="170"/>
        <v>4</v>
      </c>
      <c r="R573" s="40">
        <f t="shared" si="168"/>
        <v>1</v>
      </c>
      <c r="S573" s="40">
        <f t="shared" si="169"/>
        <v>1</v>
      </c>
      <c r="T573" s="120" t="s">
        <v>208</v>
      </c>
      <c r="AA573" s="111"/>
      <c r="AD573" s="42"/>
      <c r="AE573" s="38">
        <v>20</v>
      </c>
      <c r="AF573" s="111">
        <v>355</v>
      </c>
      <c r="AG573" s="110">
        <v>210000</v>
      </c>
      <c r="AH573" s="94"/>
      <c r="AJ573" s="97"/>
      <c r="AL573" s="39"/>
      <c r="AM573" s="38">
        <v>0.94421176025296727</v>
      </c>
      <c r="AP573" s="39"/>
      <c r="AQ573" s="77">
        <v>0.5088492829533886</v>
      </c>
      <c r="AR573" s="94"/>
      <c r="AT573" s="97"/>
      <c r="BB573" s="79"/>
      <c r="BC573" s="94"/>
      <c r="BD573" s="94"/>
      <c r="BE573" s="97"/>
      <c r="BG573" s="40"/>
      <c r="BH573" s="94"/>
      <c r="BI573" s="94"/>
      <c r="BJ573" s="94"/>
      <c r="BK573" s="40"/>
      <c r="BL573" s="73"/>
      <c r="BM573" s="94"/>
      <c r="BO573" s="97"/>
      <c r="BQ573" s="40"/>
      <c r="BR573" s="94"/>
      <c r="BS573" s="94"/>
      <c r="BT573" s="94"/>
      <c r="BU573" s="40"/>
      <c r="BV573" s="82"/>
      <c r="BW573" s="94"/>
      <c r="BX573" s="48"/>
      <c r="BY573" s="97"/>
      <c r="BZ573" s="48"/>
      <c r="CA573" s="40"/>
      <c r="CB573" s="94"/>
      <c r="CC573" s="94"/>
      <c r="CD573" s="94"/>
      <c r="CE573" s="40"/>
      <c r="CF573" s="73"/>
      <c r="CG573" s="41"/>
      <c r="CH573" s="41"/>
      <c r="CI573" s="41"/>
      <c r="CJ573" s="41"/>
      <c r="CK573" s="41"/>
      <c r="CL573" s="68"/>
      <c r="CM573" s="41"/>
      <c r="CN573" s="41"/>
      <c r="CO573" s="39"/>
      <c r="CP573" s="78"/>
      <c r="CV573" s="118">
        <f t="shared" si="171"/>
        <v>1.7272727272727273</v>
      </c>
      <c r="CW573" s="118">
        <f t="shared" si="172"/>
        <v>1.2396694214876036</v>
      </c>
      <c r="DE573" s="125">
        <f t="shared" si="173"/>
        <v>0</v>
      </c>
    </row>
    <row r="574" spans="1:109" s="38" customFormat="1" x14ac:dyDescent="0.25">
      <c r="A574" s="38">
        <v>571</v>
      </c>
      <c r="B574" s="38" t="s">
        <v>624</v>
      </c>
      <c r="E574" s="38" t="s">
        <v>624</v>
      </c>
      <c r="F574" s="120" t="s">
        <v>171</v>
      </c>
      <c r="G574" s="38" t="s">
        <v>181</v>
      </c>
      <c r="H574" s="38">
        <v>300</v>
      </c>
      <c r="I574" s="38">
        <v>300</v>
      </c>
      <c r="J574" s="38">
        <v>300</v>
      </c>
      <c r="K574" s="38">
        <v>5.7</v>
      </c>
      <c r="L574" s="38">
        <v>5.7</v>
      </c>
      <c r="M574" s="38">
        <v>3.3</v>
      </c>
      <c r="N574" s="38">
        <v>0</v>
      </c>
      <c r="O574" s="38">
        <v>0</v>
      </c>
      <c r="P574" s="111">
        <v>7784.1720070872634</v>
      </c>
      <c r="Q574" s="39">
        <f t="shared" si="170"/>
        <v>4</v>
      </c>
      <c r="R574" s="40">
        <f t="shared" si="168"/>
        <v>1</v>
      </c>
      <c r="S574" s="40">
        <f t="shared" si="169"/>
        <v>1</v>
      </c>
      <c r="T574" s="120" t="s">
        <v>208</v>
      </c>
      <c r="AA574" s="111"/>
      <c r="AD574" s="42"/>
      <c r="AE574" s="38">
        <v>20</v>
      </c>
      <c r="AF574" s="111">
        <v>355</v>
      </c>
      <c r="AG574" s="110">
        <v>210000</v>
      </c>
      <c r="AH574" s="94"/>
      <c r="AJ574" s="97"/>
      <c r="AL574" s="39"/>
      <c r="AM574" s="38">
        <v>0.74887332369404225</v>
      </c>
      <c r="AP574" s="39"/>
      <c r="AQ574" s="77">
        <v>0.75105398508946919</v>
      </c>
      <c r="AR574" s="94"/>
      <c r="AT574" s="97"/>
      <c r="BB574" s="79"/>
      <c r="BC574" s="94"/>
      <c r="BD574" s="94"/>
      <c r="BE574" s="97"/>
      <c r="BG574" s="40"/>
      <c r="BH574" s="94"/>
      <c r="BI574" s="94"/>
      <c r="BJ574" s="94"/>
      <c r="BK574" s="40"/>
      <c r="BL574" s="73"/>
      <c r="BM574" s="94"/>
      <c r="BO574" s="97"/>
      <c r="BQ574" s="40"/>
      <c r="BR574" s="94"/>
      <c r="BS574" s="94"/>
      <c r="BT574" s="94"/>
      <c r="BU574" s="40"/>
      <c r="BV574" s="82"/>
      <c r="BW574" s="94"/>
      <c r="BX574" s="48"/>
      <c r="BY574" s="97"/>
      <c r="BZ574" s="48"/>
      <c r="CA574" s="40"/>
      <c r="CB574" s="94"/>
      <c r="CC574" s="94"/>
      <c r="CD574" s="94"/>
      <c r="CE574" s="40"/>
      <c r="CF574" s="73"/>
      <c r="CG574" s="41"/>
      <c r="CH574" s="41"/>
      <c r="CI574" s="41"/>
      <c r="CJ574" s="41"/>
      <c r="CK574" s="41"/>
      <c r="CL574" s="68"/>
      <c r="CM574" s="41"/>
      <c r="CN574" s="41"/>
      <c r="CO574" s="39"/>
      <c r="CP574" s="78"/>
      <c r="CV574" s="118">
        <f t="shared" si="171"/>
        <v>1.7272727272727273</v>
      </c>
      <c r="CW574" s="118">
        <f t="shared" si="172"/>
        <v>1.2396694214876036</v>
      </c>
      <c r="DE574" s="125">
        <f t="shared" si="173"/>
        <v>0</v>
      </c>
    </row>
    <row r="575" spans="1:109" s="38" customFormat="1" x14ac:dyDescent="0.25">
      <c r="A575" s="38">
        <v>572</v>
      </c>
      <c r="B575" s="38" t="s">
        <v>625</v>
      </c>
      <c r="E575" s="38" t="s">
        <v>625</v>
      </c>
      <c r="F575" s="120" t="s">
        <v>171</v>
      </c>
      <c r="G575" s="38" t="s">
        <v>181</v>
      </c>
      <c r="H575" s="38">
        <v>300</v>
      </c>
      <c r="I575" s="38">
        <v>300</v>
      </c>
      <c r="J575" s="38">
        <v>300</v>
      </c>
      <c r="K575" s="38">
        <v>5.7</v>
      </c>
      <c r="L575" s="38">
        <v>5.7</v>
      </c>
      <c r="M575" s="38">
        <v>3.3</v>
      </c>
      <c r="N575" s="38">
        <v>0</v>
      </c>
      <c r="O575" s="38">
        <v>0</v>
      </c>
      <c r="P575" s="111">
        <v>10378.896009449683</v>
      </c>
      <c r="Q575" s="39">
        <f t="shared" si="170"/>
        <v>4</v>
      </c>
      <c r="R575" s="40">
        <f t="shared" si="168"/>
        <v>1</v>
      </c>
      <c r="S575" s="40">
        <f t="shared" si="169"/>
        <v>1</v>
      </c>
      <c r="T575" s="120" t="s">
        <v>208</v>
      </c>
      <c r="AA575" s="111"/>
      <c r="AE575" s="38">
        <v>20</v>
      </c>
      <c r="AF575" s="111">
        <v>355</v>
      </c>
      <c r="AG575" s="110">
        <v>210000</v>
      </c>
      <c r="AH575" s="94"/>
      <c r="AJ575" s="97"/>
      <c r="AL575" s="39"/>
      <c r="AM575" s="38">
        <v>0.64977325946735742</v>
      </c>
      <c r="AP575" s="39"/>
      <c r="AQ575" s="77">
        <v>0.99375241103514267</v>
      </c>
      <c r="AR575" s="94"/>
      <c r="AT575" s="97"/>
      <c r="BB575" s="79"/>
      <c r="BC575" s="94"/>
      <c r="BD575" s="94"/>
      <c r="BE575" s="97"/>
      <c r="BG575" s="40"/>
      <c r="BH575" s="94"/>
      <c r="BI575" s="94"/>
      <c r="BJ575" s="94"/>
      <c r="BK575" s="40"/>
      <c r="BL575" s="73"/>
      <c r="BM575" s="94"/>
      <c r="BO575" s="97"/>
      <c r="BQ575" s="40"/>
      <c r="BR575" s="94"/>
      <c r="BS575" s="94"/>
      <c r="BT575" s="94"/>
      <c r="BU575" s="40"/>
      <c r="BV575" s="82"/>
      <c r="BW575" s="94"/>
      <c r="BX575" s="48"/>
      <c r="BY575" s="97"/>
      <c r="BZ575" s="48"/>
      <c r="CA575" s="40"/>
      <c r="CB575" s="94"/>
      <c r="CC575" s="94"/>
      <c r="CD575" s="94"/>
      <c r="CE575" s="40"/>
      <c r="CF575" s="73"/>
      <c r="CG575" s="41"/>
      <c r="CH575" s="41"/>
      <c r="CI575" s="41"/>
      <c r="CJ575" s="41"/>
      <c r="CK575" s="41"/>
      <c r="CL575" s="68"/>
      <c r="CM575" s="41"/>
      <c r="CN575" s="41"/>
      <c r="CO575" s="39"/>
      <c r="CP575" s="78"/>
      <c r="CV575" s="118">
        <f t="shared" si="171"/>
        <v>1.7272727272727273</v>
      </c>
      <c r="CW575" s="118">
        <f t="shared" si="172"/>
        <v>1.2396694214876036</v>
      </c>
      <c r="DE575" s="125">
        <f t="shared" si="173"/>
        <v>0</v>
      </c>
    </row>
    <row r="576" spans="1:109" s="38" customFormat="1" x14ac:dyDescent="0.25">
      <c r="A576" s="38">
        <v>573</v>
      </c>
      <c r="B576" s="38" t="s">
        <v>626</v>
      </c>
      <c r="E576" s="38" t="s">
        <v>626</v>
      </c>
      <c r="F576" s="120" t="s">
        <v>171</v>
      </c>
      <c r="G576" s="38" t="s">
        <v>181</v>
      </c>
      <c r="H576" s="38">
        <v>300</v>
      </c>
      <c r="I576" s="38">
        <v>300</v>
      </c>
      <c r="J576" s="38">
        <v>300</v>
      </c>
      <c r="K576" s="38">
        <v>5.7</v>
      </c>
      <c r="L576" s="38">
        <v>5.7</v>
      </c>
      <c r="M576" s="38">
        <v>3.3</v>
      </c>
      <c r="N576" s="38">
        <v>0</v>
      </c>
      <c r="O576" s="38">
        <v>0</v>
      </c>
      <c r="P576" s="111">
        <v>13803.931692568081</v>
      </c>
      <c r="Q576" s="39">
        <f t="shared" si="170"/>
        <v>4</v>
      </c>
      <c r="R576" s="40">
        <f t="shared" si="168"/>
        <v>1</v>
      </c>
      <c r="S576" s="40">
        <f t="shared" si="169"/>
        <v>1</v>
      </c>
      <c r="T576" s="120" t="s">
        <v>208</v>
      </c>
      <c r="AA576" s="111"/>
      <c r="AE576" s="38">
        <v>20</v>
      </c>
      <c r="AF576" s="111">
        <v>355</v>
      </c>
      <c r="AG576" s="110">
        <v>210000</v>
      </c>
      <c r="AH576" s="94"/>
      <c r="AJ576" s="97"/>
      <c r="AL576" s="39"/>
      <c r="AM576" s="38">
        <v>0.48087824825304271</v>
      </c>
      <c r="AP576" s="39"/>
      <c r="AQ576" s="77">
        <v>1.3159432493904302</v>
      </c>
      <c r="AR576" s="94"/>
      <c r="AT576" s="97"/>
      <c r="BB576" s="79"/>
      <c r="BC576" s="94"/>
      <c r="BD576" s="94"/>
      <c r="BE576" s="97"/>
      <c r="BG576" s="40"/>
      <c r="BH576" s="94"/>
      <c r="BI576" s="94"/>
      <c r="BJ576" s="94"/>
      <c r="BK576" s="40"/>
      <c r="BL576" s="73"/>
      <c r="BM576" s="94"/>
      <c r="BO576" s="97"/>
      <c r="BQ576" s="40"/>
      <c r="BR576" s="94"/>
      <c r="BS576" s="94"/>
      <c r="BT576" s="94"/>
      <c r="BU576" s="40"/>
      <c r="BV576" s="82"/>
      <c r="BW576" s="94"/>
      <c r="BX576" s="48"/>
      <c r="BY576" s="97"/>
      <c r="BZ576" s="48"/>
      <c r="CA576" s="40"/>
      <c r="CB576" s="94"/>
      <c r="CC576" s="94"/>
      <c r="CD576" s="94"/>
      <c r="CE576" s="40"/>
      <c r="CF576" s="73"/>
      <c r="CG576" s="41"/>
      <c r="CH576" s="41"/>
      <c r="CI576" s="41"/>
      <c r="CJ576" s="41"/>
      <c r="CK576" s="41"/>
      <c r="CL576" s="68"/>
      <c r="CM576" s="41"/>
      <c r="CN576" s="41"/>
      <c r="CO576" s="39"/>
      <c r="CP576" s="78"/>
      <c r="CV576" s="118">
        <f t="shared" si="171"/>
        <v>1.7272727272727273</v>
      </c>
      <c r="CW576" s="118">
        <f t="shared" si="172"/>
        <v>1.2396694214876036</v>
      </c>
      <c r="DE576" s="125">
        <f t="shared" si="173"/>
        <v>0</v>
      </c>
    </row>
    <row r="577" spans="1:109" s="38" customFormat="1" x14ac:dyDescent="0.25">
      <c r="A577" s="38">
        <v>574</v>
      </c>
      <c r="B577" s="38" t="s">
        <v>627</v>
      </c>
      <c r="E577" s="38" t="s">
        <v>627</v>
      </c>
      <c r="F577" s="120" t="s">
        <v>171</v>
      </c>
      <c r="G577" s="38" t="s">
        <v>181</v>
      </c>
      <c r="H577" s="38">
        <v>300</v>
      </c>
      <c r="I577" s="38">
        <v>300</v>
      </c>
      <c r="J577" s="38">
        <v>300</v>
      </c>
      <c r="K577" s="38">
        <v>5.7</v>
      </c>
      <c r="L577" s="38">
        <v>5.7</v>
      </c>
      <c r="M577" s="38">
        <v>3.3</v>
      </c>
      <c r="N577" s="38">
        <v>0</v>
      </c>
      <c r="O577" s="38">
        <v>0</v>
      </c>
      <c r="P577" s="111">
        <v>17332.75633578097</v>
      </c>
      <c r="Q577" s="39">
        <f t="shared" si="170"/>
        <v>4</v>
      </c>
      <c r="R577" s="40">
        <f t="shared" si="168"/>
        <v>1</v>
      </c>
      <c r="S577" s="40">
        <f t="shared" si="169"/>
        <v>1</v>
      </c>
      <c r="T577" s="120" t="s">
        <v>208</v>
      </c>
      <c r="AA577" s="111"/>
      <c r="AE577" s="38">
        <v>20</v>
      </c>
      <c r="AF577" s="111">
        <v>355</v>
      </c>
      <c r="AG577" s="110">
        <v>210000</v>
      </c>
      <c r="AH577" s="94"/>
      <c r="AJ577" s="97"/>
      <c r="AL577" s="39"/>
      <c r="AM577" s="38">
        <v>0.32552504804908489</v>
      </c>
      <c r="AP577" s="39"/>
      <c r="AQ577" s="77">
        <v>1.6489053985654751</v>
      </c>
      <c r="AR577" s="94"/>
      <c r="AT577" s="97"/>
      <c r="BB577" s="79"/>
      <c r="BC577" s="94"/>
      <c r="BD577" s="94"/>
      <c r="BE577" s="97"/>
      <c r="BG577" s="40"/>
      <c r="BH577" s="94"/>
      <c r="BI577" s="94"/>
      <c r="BJ577" s="94"/>
      <c r="BK577" s="40"/>
      <c r="BL577" s="73"/>
      <c r="BM577" s="94"/>
      <c r="BO577" s="97"/>
      <c r="BQ577" s="40"/>
      <c r="BR577" s="94"/>
      <c r="BS577" s="94"/>
      <c r="BT577" s="94"/>
      <c r="BU577" s="40"/>
      <c r="BV577" s="82"/>
      <c r="BW577" s="94"/>
      <c r="BX577" s="48"/>
      <c r="BY577" s="97"/>
      <c r="BZ577" s="48"/>
      <c r="CA577" s="40"/>
      <c r="CB577" s="94"/>
      <c r="CC577" s="94"/>
      <c r="CD577" s="94"/>
      <c r="CE577" s="40"/>
      <c r="CF577" s="73"/>
      <c r="CG577" s="41"/>
      <c r="CH577" s="41"/>
      <c r="CI577" s="41"/>
      <c r="CJ577" s="41"/>
      <c r="CK577" s="41"/>
      <c r="CL577" s="68"/>
      <c r="CM577" s="41"/>
      <c r="CN577" s="41"/>
      <c r="CO577" s="39"/>
      <c r="CP577" s="78"/>
      <c r="CV577" s="118">
        <f t="shared" si="171"/>
        <v>1.7272727272727273</v>
      </c>
      <c r="CW577" s="118">
        <f t="shared" si="172"/>
        <v>1.2396694214876036</v>
      </c>
      <c r="DE577" s="125">
        <f t="shared" si="173"/>
        <v>0</v>
      </c>
    </row>
    <row r="578" spans="1:109" s="38" customFormat="1" x14ac:dyDescent="0.25">
      <c r="A578" s="38">
        <v>575</v>
      </c>
      <c r="B578" s="38" t="s">
        <v>628</v>
      </c>
      <c r="E578" s="38" t="s">
        <v>628</v>
      </c>
      <c r="F578" s="120" t="s">
        <v>171</v>
      </c>
      <c r="G578" s="38" t="s">
        <v>181</v>
      </c>
      <c r="H578" s="38">
        <v>300</v>
      </c>
      <c r="I578" s="38">
        <v>300</v>
      </c>
      <c r="J578" s="38">
        <v>300</v>
      </c>
      <c r="K578" s="38">
        <v>5.7</v>
      </c>
      <c r="L578" s="38">
        <v>5.7</v>
      </c>
      <c r="M578" s="38">
        <v>3.3</v>
      </c>
      <c r="N578" s="38">
        <v>0</v>
      </c>
      <c r="O578" s="38">
        <v>0</v>
      </c>
      <c r="P578" s="111">
        <v>20757.792018899367</v>
      </c>
      <c r="Q578" s="39">
        <f t="shared" si="170"/>
        <v>4</v>
      </c>
      <c r="R578" s="40">
        <f t="shared" si="168"/>
        <v>1</v>
      </c>
      <c r="S578" s="40">
        <f t="shared" si="169"/>
        <v>1</v>
      </c>
      <c r="T578" s="120" t="s">
        <v>208</v>
      </c>
      <c r="AA578" s="111"/>
      <c r="AD578" s="42"/>
      <c r="AE578" s="38">
        <v>20</v>
      </c>
      <c r="AF578" s="111">
        <v>355</v>
      </c>
      <c r="AG578" s="110">
        <v>210000</v>
      </c>
      <c r="AH578" s="94"/>
      <c r="AJ578" s="97"/>
      <c r="AL578" s="39"/>
      <c r="AM578" s="38">
        <v>0.22599402732963558</v>
      </c>
      <c r="AP578" s="39"/>
      <c r="AQ578" s="77">
        <v>1.9725492990945419</v>
      </c>
      <c r="AR578" s="94"/>
      <c r="AT578" s="97"/>
      <c r="BB578" s="79"/>
      <c r="BC578" s="94"/>
      <c r="BD578" s="94"/>
      <c r="BE578" s="97"/>
      <c r="BG578" s="40"/>
      <c r="BH578" s="94"/>
      <c r="BI578" s="94"/>
      <c r="BJ578" s="94"/>
      <c r="BK578" s="40"/>
      <c r="BL578" s="73"/>
      <c r="BM578" s="94"/>
      <c r="BO578" s="97"/>
      <c r="BQ578" s="40"/>
      <c r="BR578" s="94"/>
      <c r="BS578" s="94"/>
      <c r="BT578" s="94"/>
      <c r="BU578" s="40"/>
      <c r="BV578" s="82"/>
      <c r="BW578" s="94"/>
      <c r="BX578" s="48"/>
      <c r="BY578" s="97"/>
      <c r="BZ578" s="48"/>
      <c r="CA578" s="40"/>
      <c r="CB578" s="94"/>
      <c r="CC578" s="94"/>
      <c r="CD578" s="94"/>
      <c r="CE578" s="40"/>
      <c r="CF578" s="73"/>
      <c r="CG578" s="41"/>
      <c r="CH578" s="41"/>
      <c r="CI578" s="41"/>
      <c r="CJ578" s="41"/>
      <c r="CK578" s="41"/>
      <c r="CL578" s="68"/>
      <c r="CM578" s="41"/>
      <c r="CN578" s="41"/>
      <c r="CO578" s="39"/>
      <c r="CP578" s="78"/>
      <c r="CV578" s="118">
        <f t="shared" si="171"/>
        <v>1.7272727272727273</v>
      </c>
      <c r="CW578" s="118">
        <f t="shared" si="172"/>
        <v>1.2396694214876036</v>
      </c>
      <c r="DE578" s="125">
        <f t="shared" si="173"/>
        <v>0</v>
      </c>
    </row>
    <row r="579" spans="1:109" s="38" customFormat="1" x14ac:dyDescent="0.25">
      <c r="A579" s="38">
        <v>576</v>
      </c>
      <c r="B579" s="38" t="s">
        <v>629</v>
      </c>
      <c r="E579" s="38" t="s">
        <v>629</v>
      </c>
      <c r="F579" s="120" t="s">
        <v>171</v>
      </c>
      <c r="G579" s="38" t="s">
        <v>181</v>
      </c>
      <c r="H579" s="38">
        <v>300</v>
      </c>
      <c r="I579" s="38">
        <v>300</v>
      </c>
      <c r="J579" s="38">
        <v>300</v>
      </c>
      <c r="K579" s="38">
        <v>5.7</v>
      </c>
      <c r="L579" s="38">
        <v>5.7</v>
      </c>
      <c r="M579" s="38">
        <v>3.3</v>
      </c>
      <c r="N579" s="38">
        <v>0</v>
      </c>
      <c r="O579" s="38">
        <v>0</v>
      </c>
      <c r="P579" s="111">
        <v>25947.24002362421</v>
      </c>
      <c r="Q579" s="39">
        <f t="shared" si="170"/>
        <v>4</v>
      </c>
      <c r="R579" s="40">
        <f t="shared" si="168"/>
        <v>1</v>
      </c>
      <c r="S579" s="40">
        <f t="shared" si="169"/>
        <v>1</v>
      </c>
      <c r="T579" s="120" t="s">
        <v>208</v>
      </c>
      <c r="AA579" s="111"/>
      <c r="AD579" s="42"/>
      <c r="AE579" s="38">
        <v>20</v>
      </c>
      <c r="AF579" s="111">
        <v>355</v>
      </c>
      <c r="AG579" s="110">
        <v>210000</v>
      </c>
      <c r="AH579" s="94"/>
      <c r="AJ579" s="97"/>
      <c r="AL579" s="39"/>
      <c r="AM579" s="38">
        <v>0.1441328388322447</v>
      </c>
      <c r="AP579" s="39"/>
      <c r="AQ579" s="77">
        <v>2.4634766304028339</v>
      </c>
      <c r="AR579" s="94"/>
      <c r="AT579" s="97"/>
      <c r="BB579" s="79"/>
      <c r="BC579" s="94"/>
      <c r="BD579" s="94"/>
      <c r="BE579" s="97"/>
      <c r="BG579" s="40"/>
      <c r="BH579" s="94"/>
      <c r="BI579" s="94"/>
      <c r="BJ579" s="94"/>
      <c r="BK579" s="40"/>
      <c r="BL579" s="73"/>
      <c r="BM579" s="94"/>
      <c r="BO579" s="97"/>
      <c r="BQ579" s="40"/>
      <c r="BR579" s="94"/>
      <c r="BS579" s="94"/>
      <c r="BT579" s="94"/>
      <c r="BU579" s="40"/>
      <c r="BV579" s="82"/>
      <c r="BW579" s="94"/>
      <c r="BX579" s="48"/>
      <c r="BY579" s="97"/>
      <c r="BZ579" s="48"/>
      <c r="CA579" s="40"/>
      <c r="CB579" s="94"/>
      <c r="CC579" s="94"/>
      <c r="CD579" s="94"/>
      <c r="CE579" s="40"/>
      <c r="CF579" s="73"/>
      <c r="CG579" s="41"/>
      <c r="CH579" s="41"/>
      <c r="CI579" s="41"/>
      <c r="CJ579" s="41"/>
      <c r="CK579" s="41"/>
      <c r="CL579" s="68"/>
      <c r="CM579" s="41"/>
      <c r="CN579" s="41"/>
      <c r="CO579" s="39"/>
      <c r="CP579" s="78"/>
      <c r="CV579" s="118">
        <f t="shared" si="171"/>
        <v>1.7272727272727273</v>
      </c>
      <c r="CW579" s="118">
        <f t="shared" si="172"/>
        <v>1.2396694214876036</v>
      </c>
      <c r="DE579" s="125">
        <f t="shared" si="173"/>
        <v>0</v>
      </c>
    </row>
    <row r="580" spans="1:109" s="38" customFormat="1" x14ac:dyDescent="0.25">
      <c r="A580" s="38">
        <v>577</v>
      </c>
      <c r="F580" s="39"/>
      <c r="P580" s="111"/>
      <c r="Q580" s="39"/>
      <c r="R580" s="40"/>
      <c r="S580" s="40"/>
      <c r="T580" s="39"/>
      <c r="AA580" s="111"/>
      <c r="AD580" s="42"/>
      <c r="AF580" s="111"/>
      <c r="AG580" s="110"/>
      <c r="AH580" s="94"/>
      <c r="AJ580" s="97"/>
      <c r="AL580" s="39"/>
      <c r="AP580" s="39"/>
      <c r="AQ580" s="77"/>
      <c r="AR580" s="94"/>
      <c r="AT580" s="97"/>
      <c r="BB580" s="79"/>
      <c r="BC580" s="94"/>
      <c r="BD580" s="94"/>
      <c r="BE580" s="97"/>
      <c r="BG580" s="40"/>
      <c r="BH580" s="94"/>
      <c r="BI580" s="94"/>
      <c r="BJ580" s="94"/>
      <c r="BK580" s="40"/>
      <c r="BL580" s="73"/>
      <c r="BM580" s="94"/>
      <c r="BO580" s="97"/>
      <c r="BQ580" s="40"/>
      <c r="BR580" s="94"/>
      <c r="BS580" s="94"/>
      <c r="BT580" s="94"/>
      <c r="BU580" s="40"/>
      <c r="BV580" s="82"/>
      <c r="BW580" s="94"/>
      <c r="BX580" s="48"/>
      <c r="BY580" s="97"/>
      <c r="BZ580" s="48"/>
      <c r="CA580" s="40"/>
      <c r="CB580" s="94"/>
      <c r="CC580" s="94"/>
      <c r="CD580" s="94"/>
      <c r="CE580" s="40"/>
      <c r="CF580" s="73"/>
      <c r="CG580" s="41"/>
      <c r="CH580" s="41"/>
      <c r="CI580" s="41"/>
      <c r="CJ580" s="41"/>
      <c r="CK580" s="41"/>
      <c r="CL580" s="68"/>
      <c r="CM580" s="41"/>
      <c r="CN580" s="41"/>
      <c r="CO580" s="39"/>
      <c r="CP580" s="78"/>
      <c r="DE580" s="125"/>
    </row>
    <row r="581" spans="1:109" s="38" customFormat="1" x14ac:dyDescent="0.25">
      <c r="A581" s="38">
        <v>578</v>
      </c>
      <c r="F581" s="39"/>
      <c r="P581" s="111"/>
      <c r="Q581" s="39"/>
      <c r="R581" s="40"/>
      <c r="S581" s="40"/>
      <c r="T581" s="39"/>
      <c r="AA581" s="111"/>
      <c r="AD581" s="42"/>
      <c r="AF581" s="111"/>
      <c r="AG581" s="110"/>
      <c r="AH581" s="94"/>
      <c r="AJ581" s="97"/>
      <c r="AL581" s="39"/>
      <c r="AP581" s="39"/>
      <c r="AQ581" s="77"/>
      <c r="AR581" s="94"/>
      <c r="AT581" s="97"/>
      <c r="BB581" s="79"/>
      <c r="BC581" s="94"/>
      <c r="BD581" s="94"/>
      <c r="BE581" s="97"/>
      <c r="BG581" s="40"/>
      <c r="BH581" s="94"/>
      <c r="BI581" s="94"/>
      <c r="BJ581" s="94"/>
      <c r="BK581" s="40"/>
      <c r="BL581" s="73"/>
      <c r="BM581" s="94"/>
      <c r="BO581" s="97"/>
      <c r="BQ581" s="40"/>
      <c r="BR581" s="94"/>
      <c r="BS581" s="94"/>
      <c r="BT581" s="94"/>
      <c r="BU581" s="40"/>
      <c r="BV581" s="82"/>
      <c r="BW581" s="94"/>
      <c r="BX581" s="48"/>
      <c r="BY581" s="97"/>
      <c r="BZ581" s="48"/>
      <c r="CA581" s="40"/>
      <c r="CB581" s="94"/>
      <c r="CC581" s="94"/>
      <c r="CD581" s="94"/>
      <c r="CE581" s="40"/>
      <c r="CF581" s="73"/>
      <c r="CG581" s="41"/>
      <c r="CH581" s="41"/>
      <c r="CI581" s="41"/>
      <c r="CJ581" s="41"/>
      <c r="CK581" s="41"/>
      <c r="CL581" s="68"/>
      <c r="CM581" s="41"/>
      <c r="CN581" s="41"/>
      <c r="CO581" s="39"/>
      <c r="CP581" s="78"/>
      <c r="DE581" s="125"/>
    </row>
    <row r="582" spans="1:109" s="38" customFormat="1" x14ac:dyDescent="0.25">
      <c r="A582" s="38">
        <v>579</v>
      </c>
      <c r="F582" s="39"/>
      <c r="Q582" s="39"/>
      <c r="R582" s="40"/>
      <c r="S582" s="40"/>
      <c r="T582" s="39"/>
      <c r="AA582" s="111"/>
      <c r="AD582" s="42"/>
      <c r="AF582" s="111"/>
      <c r="AG582" s="110"/>
      <c r="AH582" s="94"/>
      <c r="AJ582" s="97"/>
      <c r="AL582" s="39"/>
      <c r="AP582" s="39"/>
      <c r="AQ582" s="77"/>
      <c r="AR582" s="94"/>
      <c r="AT582" s="97"/>
      <c r="BB582" s="79"/>
      <c r="BC582" s="94"/>
      <c r="BD582" s="94"/>
      <c r="BE582" s="97"/>
      <c r="BG582" s="40"/>
      <c r="BH582" s="94"/>
      <c r="BI582" s="94"/>
      <c r="BJ582" s="94"/>
      <c r="BK582" s="40"/>
      <c r="BL582" s="73"/>
      <c r="BM582" s="94"/>
      <c r="BO582" s="97"/>
      <c r="BQ582" s="40"/>
      <c r="BR582" s="94"/>
      <c r="BS582" s="94"/>
      <c r="BT582" s="94"/>
      <c r="BU582" s="40"/>
      <c r="BV582" s="82"/>
      <c r="BW582" s="94"/>
      <c r="BX582" s="48"/>
      <c r="BY582" s="97"/>
      <c r="BZ582" s="48"/>
      <c r="CA582" s="40"/>
      <c r="CB582" s="94"/>
      <c r="CC582" s="94"/>
      <c r="CD582" s="94"/>
      <c r="CE582" s="40"/>
      <c r="CF582" s="73"/>
      <c r="CG582" s="41"/>
      <c r="CH582" s="41"/>
      <c r="CI582" s="41"/>
      <c r="CJ582" s="41"/>
      <c r="CK582" s="41"/>
      <c r="CL582" s="68"/>
      <c r="CM582" s="41"/>
      <c r="CN582" s="41"/>
      <c r="CO582" s="39"/>
      <c r="CP582" s="78"/>
      <c r="DE582" s="125"/>
    </row>
    <row r="583" spans="1:109" s="38" customFormat="1" x14ac:dyDescent="0.25">
      <c r="A583" s="38">
        <v>580</v>
      </c>
      <c r="F583" s="39"/>
      <c r="Q583" s="39"/>
      <c r="R583" s="40"/>
      <c r="S583" s="40"/>
      <c r="T583" s="39"/>
      <c r="AA583" s="111"/>
      <c r="AD583" s="42"/>
      <c r="AF583" s="111"/>
      <c r="AG583" s="110"/>
      <c r="AH583" s="94"/>
      <c r="AJ583" s="97"/>
      <c r="AL583" s="39"/>
      <c r="AP583" s="39"/>
      <c r="AQ583" s="77"/>
      <c r="AR583" s="94"/>
      <c r="AT583" s="97"/>
      <c r="BB583" s="79"/>
      <c r="BC583" s="94"/>
      <c r="BD583" s="94"/>
      <c r="BE583" s="97"/>
      <c r="BG583" s="40"/>
      <c r="BH583" s="94"/>
      <c r="BI583" s="94"/>
      <c r="BJ583" s="94"/>
      <c r="BK583" s="40"/>
      <c r="BL583" s="73"/>
      <c r="BM583" s="94"/>
      <c r="BO583" s="97"/>
      <c r="BQ583" s="40"/>
      <c r="BR583" s="94"/>
      <c r="BS583" s="94"/>
      <c r="BT583" s="94"/>
      <c r="BU583" s="40"/>
      <c r="BV583" s="82"/>
      <c r="BW583" s="94"/>
      <c r="BX583" s="48"/>
      <c r="BY583" s="97"/>
      <c r="BZ583" s="48"/>
      <c r="CA583" s="40"/>
      <c r="CB583" s="94"/>
      <c r="CC583" s="94"/>
      <c r="CD583" s="94"/>
      <c r="CE583" s="40"/>
      <c r="CF583" s="73"/>
      <c r="CG583" s="41"/>
      <c r="CH583" s="41"/>
      <c r="CI583" s="41"/>
      <c r="CJ583" s="41"/>
      <c r="CK583" s="41"/>
      <c r="CL583" s="68"/>
      <c r="CM583" s="41"/>
      <c r="CN583" s="41"/>
      <c r="CO583" s="39"/>
      <c r="CP583" s="78"/>
      <c r="DE583" s="125"/>
    </row>
    <row r="584" spans="1:109" s="38" customFormat="1" x14ac:dyDescent="0.25">
      <c r="A584" s="38">
        <v>581</v>
      </c>
      <c r="F584" s="39"/>
      <c r="Q584" s="39"/>
      <c r="R584" s="40"/>
      <c r="S584" s="40"/>
      <c r="T584" s="39"/>
      <c r="AA584" s="111"/>
      <c r="AD584" s="42"/>
      <c r="AF584" s="111"/>
      <c r="AG584" s="110"/>
      <c r="AH584" s="94"/>
      <c r="AJ584" s="97"/>
      <c r="AL584" s="39"/>
      <c r="AP584" s="39"/>
      <c r="AQ584" s="77"/>
      <c r="AR584" s="94"/>
      <c r="AT584" s="97"/>
      <c r="BB584" s="79"/>
      <c r="BC584" s="94"/>
      <c r="BD584" s="94"/>
      <c r="BE584" s="97"/>
      <c r="BG584" s="40"/>
      <c r="BH584" s="94"/>
      <c r="BI584" s="94"/>
      <c r="BJ584" s="94"/>
      <c r="BK584" s="40"/>
      <c r="BL584" s="73"/>
      <c r="BM584" s="94"/>
      <c r="BO584" s="97"/>
      <c r="BQ584" s="40"/>
      <c r="BR584" s="94"/>
      <c r="BS584" s="94"/>
      <c r="BT584" s="94"/>
      <c r="BU584" s="40"/>
      <c r="BV584" s="82"/>
      <c r="BW584" s="94"/>
      <c r="BX584" s="48"/>
      <c r="BY584" s="97"/>
      <c r="BZ584" s="48"/>
      <c r="CA584" s="40"/>
      <c r="CB584" s="94"/>
      <c r="CC584" s="94"/>
      <c r="CD584" s="94"/>
      <c r="CE584" s="40"/>
      <c r="CF584" s="73"/>
      <c r="CG584" s="41"/>
      <c r="CH584" s="41"/>
      <c r="CI584" s="41"/>
      <c r="CJ584" s="41"/>
      <c r="CK584" s="41"/>
      <c r="CL584" s="68"/>
      <c r="CM584" s="41"/>
      <c r="CN584" s="41"/>
      <c r="CO584" s="39"/>
      <c r="CP584" s="78"/>
      <c r="DE584" s="125"/>
    </row>
    <row r="585" spans="1:109" s="38" customFormat="1" x14ac:dyDescent="0.25">
      <c r="A585" s="38">
        <v>582</v>
      </c>
      <c r="F585" s="39"/>
      <c r="Q585" s="39"/>
      <c r="R585" s="40"/>
      <c r="S585" s="40"/>
      <c r="T585" s="39"/>
      <c r="AA585" s="111"/>
      <c r="AD585" s="42"/>
      <c r="AF585" s="111"/>
      <c r="AG585" s="110"/>
      <c r="AH585" s="94"/>
      <c r="AJ585" s="97"/>
      <c r="AL585" s="39"/>
      <c r="AP585" s="39"/>
      <c r="AQ585" s="77"/>
      <c r="AR585" s="94"/>
      <c r="AT585" s="97"/>
      <c r="BB585" s="79"/>
      <c r="BC585" s="94"/>
      <c r="BD585" s="94"/>
      <c r="BE585" s="97"/>
      <c r="BG585" s="40"/>
      <c r="BH585" s="94"/>
      <c r="BI585" s="94"/>
      <c r="BJ585" s="94"/>
      <c r="BK585" s="40"/>
      <c r="BL585" s="73"/>
      <c r="BM585" s="94"/>
      <c r="BO585" s="97"/>
      <c r="BQ585" s="40"/>
      <c r="BR585" s="94"/>
      <c r="BS585" s="94"/>
      <c r="BT585" s="94"/>
      <c r="BU585" s="40"/>
      <c r="BV585" s="82"/>
      <c r="BW585" s="94"/>
      <c r="BX585" s="48"/>
      <c r="BY585" s="97"/>
      <c r="BZ585" s="48"/>
      <c r="CA585" s="40"/>
      <c r="CB585" s="94"/>
      <c r="CC585" s="94"/>
      <c r="CD585" s="94"/>
      <c r="CE585" s="40"/>
      <c r="CF585" s="73"/>
      <c r="CG585" s="41"/>
      <c r="CH585" s="41"/>
      <c r="CI585" s="41"/>
      <c r="CJ585" s="41"/>
      <c r="CK585" s="41"/>
      <c r="CL585" s="68"/>
      <c r="CM585" s="41"/>
      <c r="CN585" s="41"/>
      <c r="CO585" s="39"/>
      <c r="CP585" s="78"/>
      <c r="DE585" s="125"/>
    </row>
    <row r="586" spans="1:109" s="38" customFormat="1" x14ac:dyDescent="0.25">
      <c r="A586" s="38">
        <v>583</v>
      </c>
      <c r="F586" s="39"/>
      <c r="Q586" s="39"/>
      <c r="R586" s="40"/>
      <c r="S586" s="40"/>
      <c r="T586" s="39"/>
      <c r="AA586" s="111"/>
      <c r="AD586" s="42"/>
      <c r="AF586" s="111"/>
      <c r="AG586" s="110"/>
      <c r="AH586" s="94"/>
      <c r="AJ586" s="97"/>
      <c r="AL586" s="39"/>
      <c r="AP586" s="39"/>
      <c r="AQ586" s="77"/>
      <c r="AR586" s="94"/>
      <c r="AT586" s="97"/>
      <c r="BB586" s="79"/>
      <c r="BC586" s="94"/>
      <c r="BD586" s="94"/>
      <c r="BE586" s="97"/>
      <c r="BG586" s="40"/>
      <c r="BH586" s="94"/>
      <c r="BI586" s="94"/>
      <c r="BJ586" s="94"/>
      <c r="BK586" s="40"/>
      <c r="BL586" s="73"/>
      <c r="BM586" s="94"/>
      <c r="BO586" s="97"/>
      <c r="BQ586" s="40"/>
      <c r="BR586" s="94"/>
      <c r="BS586" s="94"/>
      <c r="BT586" s="94"/>
      <c r="BU586" s="40"/>
      <c r="BV586" s="82"/>
      <c r="BW586" s="94"/>
      <c r="BX586" s="48"/>
      <c r="BY586" s="97"/>
      <c r="BZ586" s="48"/>
      <c r="CA586" s="40"/>
      <c r="CB586" s="94"/>
      <c r="CC586" s="94"/>
      <c r="CD586" s="94"/>
      <c r="CE586" s="40"/>
      <c r="CF586" s="73"/>
      <c r="CG586" s="41"/>
      <c r="CH586" s="41"/>
      <c r="CI586" s="41"/>
      <c r="CJ586" s="41"/>
      <c r="CK586" s="41"/>
      <c r="CL586" s="68"/>
      <c r="CM586" s="41"/>
      <c r="CN586" s="41"/>
      <c r="CO586" s="39"/>
      <c r="CP586" s="78"/>
      <c r="DE586" s="125"/>
    </row>
    <row r="587" spans="1:109" s="38" customFormat="1" x14ac:dyDescent="0.25">
      <c r="A587" s="38">
        <v>584</v>
      </c>
      <c r="F587" s="39"/>
      <c r="Q587" s="39"/>
      <c r="R587" s="40"/>
      <c r="S587" s="40"/>
      <c r="T587" s="39"/>
      <c r="AA587" s="111"/>
      <c r="AD587" s="42"/>
      <c r="AF587" s="111"/>
      <c r="AG587" s="110"/>
      <c r="AH587" s="94"/>
      <c r="AJ587" s="97"/>
      <c r="AL587" s="39"/>
      <c r="AP587" s="39"/>
      <c r="AQ587" s="77"/>
      <c r="AR587" s="94"/>
      <c r="AT587" s="97"/>
      <c r="BB587" s="79"/>
      <c r="BC587" s="94"/>
      <c r="BD587" s="94"/>
      <c r="BE587" s="97"/>
      <c r="BG587" s="40"/>
      <c r="BH587" s="94"/>
      <c r="BI587" s="94"/>
      <c r="BJ587" s="94"/>
      <c r="BK587" s="40"/>
      <c r="BL587" s="73"/>
      <c r="BM587" s="94"/>
      <c r="BO587" s="97"/>
      <c r="BQ587" s="40"/>
      <c r="BR587" s="94"/>
      <c r="BS587" s="94"/>
      <c r="BT587" s="94"/>
      <c r="BU587" s="40"/>
      <c r="BV587" s="82"/>
      <c r="BW587" s="94"/>
      <c r="BX587" s="48"/>
      <c r="BY587" s="97"/>
      <c r="BZ587" s="48"/>
      <c r="CA587" s="40"/>
      <c r="CB587" s="94"/>
      <c r="CC587" s="94"/>
      <c r="CD587" s="94"/>
      <c r="CE587" s="40"/>
      <c r="CF587" s="73"/>
      <c r="CG587" s="41"/>
      <c r="CH587" s="41"/>
      <c r="CI587" s="41"/>
      <c r="CJ587" s="41"/>
      <c r="CK587" s="41"/>
      <c r="CL587" s="68"/>
      <c r="CM587" s="41"/>
      <c r="CN587" s="41"/>
      <c r="CO587" s="39"/>
      <c r="CP587" s="78"/>
      <c r="DE587" s="125"/>
    </row>
    <row r="588" spans="1:109" s="38" customFormat="1" x14ac:dyDescent="0.25">
      <c r="A588" s="38">
        <v>585</v>
      </c>
      <c r="F588" s="39"/>
      <c r="Q588" s="39"/>
      <c r="R588" s="40"/>
      <c r="S588" s="40"/>
      <c r="T588" s="39"/>
      <c r="AA588" s="111"/>
      <c r="AD588" s="42"/>
      <c r="AF588" s="111"/>
      <c r="AG588" s="110"/>
      <c r="AH588" s="94"/>
      <c r="AJ588" s="97"/>
      <c r="AL588" s="39"/>
      <c r="AP588" s="39"/>
      <c r="AQ588" s="77"/>
      <c r="AR588" s="94"/>
      <c r="AT588" s="97"/>
      <c r="BB588" s="79"/>
      <c r="BC588" s="94"/>
      <c r="BD588" s="94"/>
      <c r="BE588" s="97"/>
      <c r="BG588" s="40"/>
      <c r="BH588" s="94"/>
      <c r="BI588" s="94"/>
      <c r="BJ588" s="94"/>
      <c r="BK588" s="40"/>
      <c r="BL588" s="73"/>
      <c r="BM588" s="94"/>
      <c r="BO588" s="97"/>
      <c r="BQ588" s="40"/>
      <c r="BR588" s="94"/>
      <c r="BS588" s="94"/>
      <c r="BT588" s="94"/>
      <c r="BU588" s="40"/>
      <c r="BV588" s="82"/>
      <c r="BW588" s="94"/>
      <c r="BX588" s="48"/>
      <c r="BY588" s="97"/>
      <c r="BZ588" s="48"/>
      <c r="CA588" s="40"/>
      <c r="CB588" s="94"/>
      <c r="CC588" s="94"/>
      <c r="CD588" s="94"/>
      <c r="CE588" s="40"/>
      <c r="CF588" s="73"/>
      <c r="CG588" s="41"/>
      <c r="CH588" s="41"/>
      <c r="CI588" s="41"/>
      <c r="CJ588" s="41"/>
      <c r="CK588" s="41"/>
      <c r="CL588" s="68"/>
      <c r="CM588" s="41"/>
      <c r="CN588" s="41"/>
      <c r="CO588" s="39"/>
      <c r="CP588" s="78"/>
      <c r="DE588" s="125"/>
    </row>
    <row r="589" spans="1:109" s="38" customFormat="1" x14ac:dyDescent="0.25">
      <c r="A589" s="38">
        <v>586</v>
      </c>
      <c r="F589" s="39"/>
      <c r="Q589" s="39"/>
      <c r="R589" s="40"/>
      <c r="S589" s="40"/>
      <c r="T589" s="39"/>
      <c r="V589" s="42"/>
      <c r="AA589" s="111"/>
      <c r="AD589" s="42"/>
      <c r="AF589" s="111"/>
      <c r="AG589" s="110"/>
      <c r="AH589" s="94"/>
      <c r="AJ589" s="97"/>
      <c r="AL589" s="39"/>
      <c r="AP589" s="39"/>
      <c r="AQ589" s="77"/>
      <c r="AR589" s="94"/>
      <c r="AT589" s="97"/>
      <c r="BB589" s="79"/>
      <c r="BC589" s="94"/>
      <c r="BD589" s="94"/>
      <c r="BE589" s="97"/>
      <c r="BG589" s="40"/>
      <c r="BH589" s="94"/>
      <c r="BI589" s="94"/>
      <c r="BJ589" s="94"/>
      <c r="BK589" s="40"/>
      <c r="BL589" s="73"/>
      <c r="BM589" s="94"/>
      <c r="BO589" s="97"/>
      <c r="BQ589" s="40"/>
      <c r="BR589" s="94"/>
      <c r="BS589" s="94"/>
      <c r="BT589" s="94"/>
      <c r="BU589" s="40"/>
      <c r="BV589" s="82"/>
      <c r="BW589" s="94"/>
      <c r="BX589" s="48"/>
      <c r="BY589" s="97"/>
      <c r="BZ589" s="48"/>
      <c r="CA589" s="40"/>
      <c r="CB589" s="94"/>
      <c r="CC589" s="94"/>
      <c r="CD589" s="94"/>
      <c r="CE589" s="40"/>
      <c r="CF589" s="73"/>
      <c r="CG589" s="41"/>
      <c r="CH589" s="41"/>
      <c r="CI589" s="41"/>
      <c r="CJ589" s="41"/>
      <c r="CK589" s="41"/>
      <c r="CL589" s="68"/>
      <c r="CM589" s="41"/>
      <c r="CN589" s="41"/>
      <c r="CO589" s="39"/>
      <c r="CP589" s="78"/>
      <c r="DE589" s="125"/>
    </row>
    <row r="590" spans="1:109" s="38" customFormat="1" x14ac:dyDescent="0.25">
      <c r="A590" s="38">
        <v>587</v>
      </c>
      <c r="F590" s="39"/>
      <c r="Q590" s="39"/>
      <c r="R590" s="40"/>
      <c r="S590" s="40"/>
      <c r="T590" s="39"/>
      <c r="V590" s="42"/>
      <c r="AA590" s="111"/>
      <c r="AD590" s="42"/>
      <c r="AF590" s="111"/>
      <c r="AG590" s="110"/>
      <c r="AH590" s="94"/>
      <c r="AJ590" s="97"/>
      <c r="AL590" s="39"/>
      <c r="AP590" s="39"/>
      <c r="AQ590" s="77"/>
      <c r="AR590" s="94"/>
      <c r="AT590" s="97"/>
      <c r="BB590" s="79"/>
      <c r="BC590" s="94"/>
      <c r="BD590" s="94"/>
      <c r="BE590" s="97"/>
      <c r="BG590" s="40"/>
      <c r="BH590" s="94"/>
      <c r="BI590" s="94"/>
      <c r="BJ590" s="94"/>
      <c r="BK590" s="40"/>
      <c r="BL590" s="73"/>
      <c r="BM590" s="94"/>
      <c r="BO590" s="97"/>
      <c r="BQ590" s="40"/>
      <c r="BR590" s="94"/>
      <c r="BS590" s="94"/>
      <c r="BT590" s="94"/>
      <c r="BU590" s="40"/>
      <c r="BV590" s="82"/>
      <c r="BW590" s="94"/>
      <c r="BX590" s="48"/>
      <c r="BY590" s="97"/>
      <c r="BZ590" s="48"/>
      <c r="CA590" s="40"/>
      <c r="CB590" s="94"/>
      <c r="CC590" s="94"/>
      <c r="CD590" s="94"/>
      <c r="CE590" s="40"/>
      <c r="CF590" s="73"/>
      <c r="CG590" s="41"/>
      <c r="CH590" s="41"/>
      <c r="CI590" s="41"/>
      <c r="CJ590" s="41"/>
      <c r="CK590" s="41"/>
      <c r="CL590" s="68"/>
      <c r="CM590" s="41"/>
      <c r="CN590" s="41"/>
      <c r="CO590" s="39"/>
      <c r="CP590" s="78"/>
      <c r="DE590" s="125"/>
    </row>
    <row r="591" spans="1:109" s="38" customFormat="1" x14ac:dyDescent="0.25">
      <c r="A591" s="38">
        <v>588</v>
      </c>
      <c r="F591" s="39"/>
      <c r="Q591" s="39"/>
      <c r="R591" s="40"/>
      <c r="S591" s="40"/>
      <c r="T591" s="39"/>
      <c r="V591" s="42"/>
      <c r="AA591" s="111"/>
      <c r="AF591" s="111"/>
      <c r="AG591" s="110"/>
      <c r="AH591" s="94"/>
      <c r="AJ591" s="97"/>
      <c r="AL591" s="39"/>
      <c r="AP591" s="39"/>
      <c r="AQ591" s="77"/>
      <c r="AR591" s="94"/>
      <c r="AT591" s="97"/>
      <c r="BB591" s="79"/>
      <c r="BC591" s="94"/>
      <c r="BD591" s="94"/>
      <c r="BE591" s="97"/>
      <c r="BG591" s="40"/>
      <c r="BH591" s="94"/>
      <c r="BI591" s="94"/>
      <c r="BJ591" s="94"/>
      <c r="BK591" s="40"/>
      <c r="BL591" s="73"/>
      <c r="BM591" s="94"/>
      <c r="BO591" s="97"/>
      <c r="BQ591" s="40"/>
      <c r="BR591" s="94"/>
      <c r="BS591" s="94"/>
      <c r="BT591" s="94"/>
      <c r="BU591" s="40"/>
      <c r="BV591" s="82"/>
      <c r="BW591" s="94"/>
      <c r="BX591" s="48"/>
      <c r="BY591" s="97"/>
      <c r="BZ591" s="48"/>
      <c r="CA591" s="40"/>
      <c r="CB591" s="94"/>
      <c r="CC591" s="94"/>
      <c r="CD591" s="94"/>
      <c r="CE591" s="40"/>
      <c r="CF591" s="73"/>
      <c r="CG591" s="41"/>
      <c r="CH591" s="41"/>
      <c r="CI591" s="41"/>
      <c r="CJ591" s="41"/>
      <c r="CK591" s="41"/>
      <c r="CL591" s="68"/>
      <c r="CM591" s="41"/>
      <c r="CN591" s="41"/>
      <c r="CO591" s="39"/>
      <c r="CP591" s="78"/>
      <c r="DE591" s="125"/>
    </row>
    <row r="592" spans="1:109" s="38" customFormat="1" x14ac:dyDescent="0.25">
      <c r="A592" s="38">
        <v>589</v>
      </c>
      <c r="F592" s="39"/>
      <c r="Q592" s="39"/>
      <c r="R592" s="40"/>
      <c r="S592" s="40"/>
      <c r="T592" s="39"/>
      <c r="V592" s="42"/>
      <c r="AA592" s="111"/>
      <c r="AF592" s="111"/>
      <c r="AG592" s="110"/>
      <c r="AH592" s="94"/>
      <c r="AJ592" s="97"/>
      <c r="AL592" s="39"/>
      <c r="AP592" s="39"/>
      <c r="AQ592" s="77"/>
      <c r="AR592" s="94"/>
      <c r="AT592" s="97"/>
      <c r="BB592" s="79"/>
      <c r="BC592" s="94"/>
      <c r="BD592" s="94"/>
      <c r="BE592" s="97"/>
      <c r="BG592" s="40"/>
      <c r="BH592" s="94"/>
      <c r="BI592" s="94"/>
      <c r="BJ592" s="94"/>
      <c r="BK592" s="40"/>
      <c r="BL592" s="73"/>
      <c r="BM592" s="94"/>
      <c r="BO592" s="97"/>
      <c r="BQ592" s="40"/>
      <c r="BR592" s="94"/>
      <c r="BS592" s="94"/>
      <c r="BT592" s="94"/>
      <c r="BU592" s="40"/>
      <c r="BV592" s="82"/>
      <c r="BW592" s="94"/>
      <c r="BX592" s="48"/>
      <c r="BY592" s="97"/>
      <c r="BZ592" s="48"/>
      <c r="CA592" s="40"/>
      <c r="CB592" s="94"/>
      <c r="CC592" s="94"/>
      <c r="CD592" s="94"/>
      <c r="CE592" s="40"/>
      <c r="CF592" s="73"/>
      <c r="CG592" s="41"/>
      <c r="CH592" s="41"/>
      <c r="CI592" s="41"/>
      <c r="CJ592" s="41"/>
      <c r="CK592" s="41"/>
      <c r="CL592" s="68"/>
      <c r="CM592" s="41"/>
      <c r="CN592" s="41"/>
      <c r="CO592" s="39"/>
      <c r="CP592" s="78"/>
      <c r="DE592" s="125"/>
    </row>
    <row r="593" spans="1:109" s="38" customFormat="1" x14ac:dyDescent="0.25">
      <c r="A593" s="38">
        <v>590</v>
      </c>
      <c r="F593" s="39"/>
      <c r="Q593" s="39"/>
      <c r="R593" s="40"/>
      <c r="S593" s="40"/>
      <c r="T593" s="39"/>
      <c r="V593" s="42"/>
      <c r="AA593" s="111"/>
      <c r="AF593" s="111"/>
      <c r="AG593" s="110"/>
      <c r="AH593" s="94"/>
      <c r="AJ593" s="97"/>
      <c r="AL593" s="39"/>
      <c r="AP593" s="39"/>
      <c r="AQ593" s="77"/>
      <c r="AR593" s="94"/>
      <c r="AT593" s="97"/>
      <c r="BB593" s="79"/>
      <c r="BC593" s="94"/>
      <c r="BD593" s="94"/>
      <c r="BE593" s="97"/>
      <c r="BG593" s="40"/>
      <c r="BH593" s="94"/>
      <c r="BI593" s="94"/>
      <c r="BJ593" s="94"/>
      <c r="BK593" s="40"/>
      <c r="BL593" s="73"/>
      <c r="BM593" s="94"/>
      <c r="BO593" s="97"/>
      <c r="BQ593" s="40"/>
      <c r="BR593" s="94"/>
      <c r="BS593" s="94"/>
      <c r="BT593" s="94"/>
      <c r="BU593" s="40"/>
      <c r="BV593" s="82"/>
      <c r="BW593" s="94"/>
      <c r="BX593" s="48"/>
      <c r="BY593" s="97"/>
      <c r="BZ593" s="48"/>
      <c r="CA593" s="40"/>
      <c r="CB593" s="94"/>
      <c r="CC593" s="94"/>
      <c r="CD593" s="94"/>
      <c r="CE593" s="40"/>
      <c r="CF593" s="73"/>
      <c r="CG593" s="41"/>
      <c r="CH593" s="41"/>
      <c r="CI593" s="41"/>
      <c r="CJ593" s="41"/>
      <c r="CK593" s="41"/>
      <c r="CL593" s="68"/>
      <c r="CM593" s="41"/>
      <c r="CN593" s="41"/>
      <c r="CO593" s="39"/>
      <c r="CP593" s="78"/>
      <c r="DE593" s="125"/>
    </row>
    <row r="594" spans="1:109" s="38" customFormat="1" x14ac:dyDescent="0.25">
      <c r="A594" s="38">
        <v>591</v>
      </c>
      <c r="F594" s="39"/>
      <c r="Q594" s="39"/>
      <c r="R594" s="40"/>
      <c r="S594" s="40"/>
      <c r="T594" s="39"/>
      <c r="V594" s="42"/>
      <c r="AA594" s="111"/>
      <c r="AD594" s="42"/>
      <c r="AF594" s="111"/>
      <c r="AG594" s="110"/>
      <c r="AH594" s="94"/>
      <c r="AJ594" s="97"/>
      <c r="AL594" s="39"/>
      <c r="AP594" s="39"/>
      <c r="AQ594" s="77"/>
      <c r="AR594" s="94"/>
      <c r="AT594" s="97"/>
      <c r="BB594" s="79"/>
      <c r="BC594" s="94"/>
      <c r="BD594" s="94"/>
      <c r="BE594" s="97"/>
      <c r="BG594" s="40"/>
      <c r="BH594" s="94"/>
      <c r="BI594" s="94"/>
      <c r="BJ594" s="94"/>
      <c r="BK594" s="40"/>
      <c r="BL594" s="73"/>
      <c r="BM594" s="94"/>
      <c r="BO594" s="97"/>
      <c r="BQ594" s="40"/>
      <c r="BR594" s="94"/>
      <c r="BS594" s="94"/>
      <c r="BT594" s="94"/>
      <c r="BU594" s="40"/>
      <c r="BV594" s="82"/>
      <c r="BW594" s="94"/>
      <c r="BX594" s="48"/>
      <c r="BY594" s="97"/>
      <c r="BZ594" s="48"/>
      <c r="CA594" s="40"/>
      <c r="CB594" s="94"/>
      <c r="CC594" s="94"/>
      <c r="CD594" s="94"/>
      <c r="CE594" s="40"/>
      <c r="CF594" s="73"/>
      <c r="CG594" s="41"/>
      <c r="CH594" s="41"/>
      <c r="CI594" s="41"/>
      <c r="CJ594" s="41"/>
      <c r="CK594" s="41"/>
      <c r="CL594" s="68"/>
      <c r="CM594" s="41"/>
      <c r="CN594" s="41"/>
      <c r="CO594" s="39"/>
      <c r="CP594" s="78"/>
      <c r="DE594" s="125"/>
    </row>
    <row r="595" spans="1:109" s="38" customFormat="1" x14ac:dyDescent="0.25">
      <c r="A595" s="38">
        <v>592</v>
      </c>
      <c r="F595" s="39"/>
      <c r="Q595" s="39"/>
      <c r="R595" s="40"/>
      <c r="S595" s="40"/>
      <c r="T595" s="39"/>
      <c r="V595" s="42"/>
      <c r="AA595" s="111"/>
      <c r="AD595" s="42"/>
      <c r="AF595" s="111"/>
      <c r="AG595" s="110"/>
      <c r="AH595" s="94"/>
      <c r="AJ595" s="97"/>
      <c r="AL595" s="39"/>
      <c r="AP595" s="39"/>
      <c r="AQ595" s="77"/>
      <c r="AR595" s="94"/>
      <c r="AT595" s="97"/>
      <c r="BB595" s="79"/>
      <c r="BC595" s="94"/>
      <c r="BD595" s="94"/>
      <c r="BE595" s="97"/>
      <c r="BG595" s="40"/>
      <c r="BH595" s="94"/>
      <c r="BI595" s="94"/>
      <c r="BJ595" s="94"/>
      <c r="BK595" s="40"/>
      <c r="BL595" s="73"/>
      <c r="BM595" s="94"/>
      <c r="BO595" s="97"/>
      <c r="BQ595" s="40"/>
      <c r="BR595" s="94"/>
      <c r="BS595" s="94"/>
      <c r="BT595" s="94"/>
      <c r="BU595" s="40"/>
      <c r="BV595" s="82"/>
      <c r="BW595" s="94"/>
      <c r="BX595" s="48"/>
      <c r="BY595" s="97"/>
      <c r="BZ595" s="48"/>
      <c r="CA595" s="40"/>
      <c r="CB595" s="94"/>
      <c r="CC595" s="94"/>
      <c r="CD595" s="94"/>
      <c r="CE595" s="40"/>
      <c r="CF595" s="73"/>
      <c r="CG595" s="41"/>
      <c r="CH595" s="41"/>
      <c r="CI595" s="41"/>
      <c r="CJ595" s="41"/>
      <c r="CK595" s="41"/>
      <c r="CL595" s="68"/>
      <c r="CM595" s="41"/>
      <c r="CN595" s="41"/>
      <c r="CO595" s="39"/>
      <c r="CP595" s="78"/>
      <c r="DE595" s="125"/>
    </row>
    <row r="596" spans="1:109" s="38" customFormat="1" x14ac:dyDescent="0.25">
      <c r="A596" s="38">
        <v>593</v>
      </c>
      <c r="F596" s="39"/>
      <c r="Q596" s="39"/>
      <c r="R596" s="40"/>
      <c r="S596" s="40"/>
      <c r="T596" s="39"/>
      <c r="V596" s="42"/>
      <c r="AA596" s="111"/>
      <c r="AD596" s="42"/>
      <c r="AF596" s="111"/>
      <c r="AG596" s="110"/>
      <c r="AH596" s="94"/>
      <c r="AJ596" s="97"/>
      <c r="AL596" s="39"/>
      <c r="AP596" s="39"/>
      <c r="AQ596" s="77"/>
      <c r="AR596" s="94"/>
      <c r="AT596" s="97"/>
      <c r="BB596" s="79"/>
      <c r="BC596" s="94"/>
      <c r="BD596" s="94"/>
      <c r="BE596" s="97"/>
      <c r="BG596" s="40"/>
      <c r="BH596" s="94"/>
      <c r="BI596" s="94"/>
      <c r="BJ596" s="94"/>
      <c r="BK596" s="40"/>
      <c r="BL596" s="73"/>
      <c r="BM596" s="94"/>
      <c r="BO596" s="97"/>
      <c r="BQ596" s="40"/>
      <c r="BR596" s="94"/>
      <c r="BS596" s="94"/>
      <c r="BT596" s="94"/>
      <c r="BU596" s="40"/>
      <c r="BV596" s="82"/>
      <c r="BW596" s="94"/>
      <c r="BX596" s="48"/>
      <c r="BY596" s="97"/>
      <c r="BZ596" s="48"/>
      <c r="CA596" s="40"/>
      <c r="CB596" s="94"/>
      <c r="CC596" s="94"/>
      <c r="CD596" s="94"/>
      <c r="CE596" s="40"/>
      <c r="CF596" s="73"/>
      <c r="CG596" s="41"/>
      <c r="CH596" s="41"/>
      <c r="CI596" s="41"/>
      <c r="CJ596" s="41"/>
      <c r="CK596" s="41"/>
      <c r="CL596" s="68"/>
      <c r="CM596" s="41"/>
      <c r="CN596" s="41"/>
      <c r="CO596" s="39"/>
      <c r="CP596" s="78"/>
      <c r="DE596" s="125"/>
    </row>
    <row r="597" spans="1:109" s="38" customFormat="1" x14ac:dyDescent="0.25">
      <c r="A597" s="38">
        <v>594</v>
      </c>
      <c r="F597" s="39"/>
      <c r="Q597" s="39"/>
      <c r="R597" s="40"/>
      <c r="S597" s="40"/>
      <c r="T597" s="39"/>
      <c r="V597" s="42"/>
      <c r="AA597" s="111"/>
      <c r="AD597" s="42"/>
      <c r="AF597" s="111"/>
      <c r="AG597" s="110"/>
      <c r="AH597" s="94"/>
      <c r="AJ597" s="97"/>
      <c r="AL597" s="39"/>
      <c r="AP597" s="39"/>
      <c r="AQ597" s="77"/>
      <c r="AR597" s="94"/>
      <c r="AT597" s="97"/>
      <c r="BB597" s="79"/>
      <c r="BC597" s="94"/>
      <c r="BD597" s="94"/>
      <c r="BE597" s="97"/>
      <c r="BG597" s="40"/>
      <c r="BH597" s="94"/>
      <c r="BI597" s="94"/>
      <c r="BJ597" s="94"/>
      <c r="BK597" s="40"/>
      <c r="BL597" s="73"/>
      <c r="BM597" s="94"/>
      <c r="BO597" s="97"/>
      <c r="BQ597" s="40"/>
      <c r="BR597" s="94"/>
      <c r="BS597" s="94"/>
      <c r="BT597" s="94"/>
      <c r="BU597" s="40"/>
      <c r="BV597" s="82"/>
      <c r="BW597" s="94"/>
      <c r="BX597" s="48"/>
      <c r="BY597" s="97"/>
      <c r="BZ597" s="48"/>
      <c r="CA597" s="40"/>
      <c r="CB597" s="94"/>
      <c r="CC597" s="94"/>
      <c r="CD597" s="94"/>
      <c r="CE597" s="40"/>
      <c r="CF597" s="73"/>
      <c r="CG597" s="41"/>
      <c r="CH597" s="41"/>
      <c r="CI597" s="41"/>
      <c r="CJ597" s="41"/>
      <c r="CK597" s="41"/>
      <c r="CL597" s="68"/>
      <c r="CM597" s="41"/>
      <c r="CN597" s="41"/>
      <c r="CO597" s="39"/>
      <c r="CP597" s="78"/>
      <c r="DE597" s="125"/>
    </row>
    <row r="598" spans="1:109" s="38" customFormat="1" x14ac:dyDescent="0.25">
      <c r="A598" s="38">
        <v>595</v>
      </c>
      <c r="F598" s="39"/>
      <c r="Q598" s="39"/>
      <c r="R598" s="40"/>
      <c r="S598" s="40"/>
      <c r="T598" s="39"/>
      <c r="V598" s="42"/>
      <c r="AA598" s="111"/>
      <c r="AD598" s="42"/>
      <c r="AF598" s="111"/>
      <c r="AG598" s="110"/>
      <c r="AH598" s="94"/>
      <c r="AJ598" s="97"/>
      <c r="AL598" s="39"/>
      <c r="AP598" s="39"/>
      <c r="AQ598" s="77"/>
      <c r="AR598" s="94"/>
      <c r="AT598" s="97"/>
      <c r="BB598" s="79"/>
      <c r="BC598" s="94"/>
      <c r="BD598" s="94"/>
      <c r="BE598" s="97"/>
      <c r="BG598" s="40"/>
      <c r="BH598" s="94"/>
      <c r="BI598" s="94"/>
      <c r="BJ598" s="94"/>
      <c r="BK598" s="40"/>
      <c r="BL598" s="73"/>
      <c r="BM598" s="94"/>
      <c r="BO598" s="97"/>
      <c r="BQ598" s="40"/>
      <c r="BR598" s="94"/>
      <c r="BS598" s="94"/>
      <c r="BT598" s="94"/>
      <c r="BU598" s="40"/>
      <c r="BV598" s="82"/>
      <c r="BW598" s="94"/>
      <c r="BX598" s="48"/>
      <c r="BY598" s="97"/>
      <c r="BZ598" s="48"/>
      <c r="CA598" s="40"/>
      <c r="CB598" s="94"/>
      <c r="CC598" s="94"/>
      <c r="CD598" s="94"/>
      <c r="CE598" s="40"/>
      <c r="CF598" s="73"/>
      <c r="CG598" s="41"/>
      <c r="CH598" s="41"/>
      <c r="CI598" s="41"/>
      <c r="CJ598" s="41"/>
      <c r="CK598" s="41"/>
      <c r="CL598" s="68"/>
      <c r="CM598" s="41"/>
      <c r="CN598" s="41"/>
      <c r="CO598" s="39"/>
      <c r="CP598" s="78"/>
      <c r="DE598" s="125"/>
    </row>
    <row r="599" spans="1:109" s="38" customFormat="1" x14ac:dyDescent="0.25">
      <c r="A599" s="38">
        <v>596</v>
      </c>
      <c r="F599" s="39"/>
      <c r="Q599" s="39"/>
      <c r="R599" s="40"/>
      <c r="S599" s="40"/>
      <c r="T599" s="39"/>
      <c r="V599" s="42"/>
      <c r="AA599" s="111"/>
      <c r="AD599" s="42"/>
      <c r="AF599" s="111"/>
      <c r="AG599" s="110"/>
      <c r="AH599" s="94"/>
      <c r="AJ599" s="97"/>
      <c r="AL599" s="39"/>
      <c r="AP599" s="39"/>
      <c r="AQ599" s="77"/>
      <c r="AR599" s="94"/>
      <c r="AT599" s="97"/>
      <c r="BB599" s="79"/>
      <c r="BC599" s="94"/>
      <c r="BD599" s="94"/>
      <c r="BE599" s="97"/>
      <c r="BG599" s="40"/>
      <c r="BH599" s="94"/>
      <c r="BI599" s="94"/>
      <c r="BJ599" s="94"/>
      <c r="BK599" s="40"/>
      <c r="BL599" s="73"/>
      <c r="BM599" s="94"/>
      <c r="BO599" s="97"/>
      <c r="BQ599" s="40"/>
      <c r="BR599" s="94"/>
      <c r="BS599" s="94"/>
      <c r="BT599" s="94"/>
      <c r="BU599" s="40"/>
      <c r="BV599" s="82"/>
      <c r="BW599" s="94"/>
      <c r="BX599" s="48"/>
      <c r="BY599" s="97"/>
      <c r="BZ599" s="48"/>
      <c r="CA599" s="40"/>
      <c r="CB599" s="94"/>
      <c r="CC599" s="94"/>
      <c r="CD599" s="94"/>
      <c r="CE599" s="40"/>
      <c r="CF599" s="73"/>
      <c r="CG599" s="41"/>
      <c r="CH599" s="41"/>
      <c r="CI599" s="41"/>
      <c r="CJ599" s="41"/>
      <c r="CK599" s="41"/>
      <c r="CL599" s="68"/>
      <c r="CM599" s="41"/>
      <c r="CN599" s="41"/>
      <c r="CO599" s="39"/>
      <c r="CP599" s="78"/>
      <c r="DE599" s="125"/>
    </row>
    <row r="600" spans="1:109" s="38" customFormat="1" x14ac:dyDescent="0.25">
      <c r="A600" s="38">
        <v>597</v>
      </c>
      <c r="F600" s="39"/>
      <c r="Q600" s="39"/>
      <c r="R600" s="40"/>
      <c r="S600" s="40"/>
      <c r="T600" s="39"/>
      <c r="V600" s="42"/>
      <c r="AA600" s="111"/>
      <c r="AD600" s="42"/>
      <c r="AF600" s="111"/>
      <c r="AG600" s="110"/>
      <c r="AH600" s="94"/>
      <c r="AJ600" s="97"/>
      <c r="AL600" s="39"/>
      <c r="AP600" s="39"/>
      <c r="AQ600" s="77"/>
      <c r="AR600" s="94"/>
      <c r="AT600" s="97"/>
      <c r="BB600" s="79"/>
      <c r="BC600" s="94"/>
      <c r="BD600" s="94"/>
      <c r="BE600" s="97"/>
      <c r="BG600" s="40"/>
      <c r="BH600" s="94"/>
      <c r="BI600" s="94"/>
      <c r="BJ600" s="94"/>
      <c r="BK600" s="40"/>
      <c r="BL600" s="73"/>
      <c r="BM600" s="94"/>
      <c r="BO600" s="97"/>
      <c r="BQ600" s="40"/>
      <c r="BR600" s="94"/>
      <c r="BS600" s="94"/>
      <c r="BT600" s="94"/>
      <c r="BU600" s="40"/>
      <c r="BV600" s="82"/>
      <c r="BW600" s="94"/>
      <c r="BX600" s="48"/>
      <c r="BY600" s="97"/>
      <c r="BZ600" s="48"/>
      <c r="CA600" s="40"/>
      <c r="CB600" s="94"/>
      <c r="CC600" s="94"/>
      <c r="CD600" s="94"/>
      <c r="CE600" s="40"/>
      <c r="CF600" s="73"/>
      <c r="CG600" s="41"/>
      <c r="CH600" s="41"/>
      <c r="CI600" s="41"/>
      <c r="CJ600" s="41"/>
      <c r="CK600" s="41"/>
      <c r="CL600" s="68"/>
      <c r="CM600" s="41"/>
      <c r="CN600" s="41"/>
      <c r="CO600" s="39"/>
      <c r="CP600" s="78"/>
      <c r="DE600" s="125"/>
    </row>
    <row r="601" spans="1:109" s="38" customFormat="1" x14ac:dyDescent="0.25">
      <c r="A601" s="38">
        <v>598</v>
      </c>
      <c r="F601" s="39"/>
      <c r="Q601" s="39"/>
      <c r="R601" s="40"/>
      <c r="S601" s="40"/>
      <c r="T601" s="39"/>
      <c r="V601" s="42"/>
      <c r="AA601" s="111"/>
      <c r="AD601" s="42"/>
      <c r="AF601" s="111"/>
      <c r="AG601" s="110"/>
      <c r="AH601" s="94"/>
      <c r="AJ601" s="97"/>
      <c r="AL601" s="39"/>
      <c r="AP601" s="39"/>
      <c r="AQ601" s="77"/>
      <c r="AR601" s="94"/>
      <c r="AT601" s="97"/>
      <c r="BB601" s="79"/>
      <c r="BC601" s="94"/>
      <c r="BD601" s="94"/>
      <c r="BE601" s="97"/>
      <c r="BG601" s="40"/>
      <c r="BH601" s="94"/>
      <c r="BI601" s="94"/>
      <c r="BJ601" s="94"/>
      <c r="BK601" s="40"/>
      <c r="BL601" s="73"/>
      <c r="BM601" s="94"/>
      <c r="BO601" s="97"/>
      <c r="BQ601" s="40"/>
      <c r="BR601" s="94"/>
      <c r="BS601" s="94"/>
      <c r="BT601" s="94"/>
      <c r="BU601" s="40"/>
      <c r="BV601" s="82"/>
      <c r="BW601" s="94"/>
      <c r="BX601" s="48"/>
      <c r="BY601" s="97"/>
      <c r="BZ601" s="48"/>
      <c r="CA601" s="40"/>
      <c r="CB601" s="94"/>
      <c r="CC601" s="94"/>
      <c r="CD601" s="94"/>
      <c r="CE601" s="40"/>
      <c r="CF601" s="73"/>
      <c r="CG601" s="41"/>
      <c r="CH601" s="41"/>
      <c r="CI601" s="41"/>
      <c r="CJ601" s="41"/>
      <c r="CK601" s="41"/>
      <c r="CL601" s="68"/>
      <c r="CM601" s="41"/>
      <c r="CN601" s="41"/>
      <c r="CO601" s="39"/>
      <c r="CP601" s="78"/>
      <c r="DE601" s="125"/>
    </row>
    <row r="602" spans="1:109" s="38" customFormat="1" x14ac:dyDescent="0.25">
      <c r="A602" s="38">
        <v>599</v>
      </c>
      <c r="F602" s="39"/>
      <c r="Q602" s="39"/>
      <c r="R602" s="40"/>
      <c r="S602" s="40"/>
      <c r="T602" s="39"/>
      <c r="V602" s="42"/>
      <c r="AA602" s="111"/>
      <c r="AD602" s="42"/>
      <c r="AF602" s="111"/>
      <c r="AG602" s="110"/>
      <c r="AH602" s="94"/>
      <c r="AJ602" s="97"/>
      <c r="AL602" s="39"/>
      <c r="AP602" s="39"/>
      <c r="AQ602" s="77"/>
      <c r="AR602" s="94"/>
      <c r="AT602" s="97"/>
      <c r="BB602" s="79"/>
      <c r="BC602" s="94"/>
      <c r="BD602" s="94"/>
      <c r="BE602" s="97"/>
      <c r="BG602" s="40"/>
      <c r="BH602" s="94"/>
      <c r="BI602" s="94"/>
      <c r="BJ602" s="94"/>
      <c r="BK602" s="40"/>
      <c r="BL602" s="73"/>
      <c r="BM602" s="94"/>
      <c r="BO602" s="97"/>
      <c r="BQ602" s="40"/>
      <c r="BR602" s="94"/>
      <c r="BS602" s="94"/>
      <c r="BT602" s="94"/>
      <c r="BU602" s="40"/>
      <c r="BV602" s="82"/>
      <c r="BW602" s="94"/>
      <c r="BX602" s="48"/>
      <c r="BY602" s="97"/>
      <c r="BZ602" s="48"/>
      <c r="CA602" s="40"/>
      <c r="CB602" s="94"/>
      <c r="CC602" s="94"/>
      <c r="CD602" s="94"/>
      <c r="CE602" s="40"/>
      <c r="CF602" s="73"/>
      <c r="CG602" s="41"/>
      <c r="CH602" s="41"/>
      <c r="CI602" s="41"/>
      <c r="CJ602" s="41"/>
      <c r="CK602" s="41"/>
      <c r="CL602" s="68"/>
      <c r="CM602" s="41"/>
      <c r="CN602" s="41"/>
      <c r="CO602" s="39"/>
      <c r="CP602" s="78"/>
      <c r="DE602" s="125"/>
    </row>
    <row r="603" spans="1:109" s="38" customFormat="1" x14ac:dyDescent="0.25">
      <c r="A603" s="38">
        <v>600</v>
      </c>
      <c r="F603" s="39"/>
      <c r="Q603" s="39"/>
      <c r="R603" s="40"/>
      <c r="S603" s="40"/>
      <c r="T603" s="39"/>
      <c r="V603" s="42"/>
      <c r="AA603" s="111"/>
      <c r="AD603" s="42"/>
      <c r="AF603" s="111"/>
      <c r="AG603" s="110"/>
      <c r="AH603" s="94"/>
      <c r="AJ603" s="97"/>
      <c r="AL603" s="39"/>
      <c r="AP603" s="39"/>
      <c r="AQ603" s="77"/>
      <c r="AR603" s="94"/>
      <c r="AT603" s="97"/>
      <c r="BB603" s="79"/>
      <c r="BC603" s="94"/>
      <c r="BD603" s="94"/>
      <c r="BE603" s="97"/>
      <c r="BG603" s="40"/>
      <c r="BH603" s="94"/>
      <c r="BI603" s="94"/>
      <c r="BJ603" s="94"/>
      <c r="BK603" s="40"/>
      <c r="BL603" s="73"/>
      <c r="BM603" s="94"/>
      <c r="BO603" s="97"/>
      <c r="BQ603" s="40"/>
      <c r="BR603" s="94"/>
      <c r="BS603" s="94"/>
      <c r="BT603" s="94"/>
      <c r="BU603" s="40"/>
      <c r="BV603" s="82"/>
      <c r="BW603" s="94"/>
      <c r="BX603" s="48"/>
      <c r="BY603" s="97"/>
      <c r="BZ603" s="48"/>
      <c r="CA603" s="40"/>
      <c r="CB603" s="94"/>
      <c r="CC603" s="94"/>
      <c r="CD603" s="94"/>
      <c r="CE603" s="40"/>
      <c r="CF603" s="73"/>
      <c r="CG603" s="41"/>
      <c r="CH603" s="41"/>
      <c r="CI603" s="41"/>
      <c r="CJ603" s="41"/>
      <c r="CK603" s="41"/>
      <c r="CL603" s="68"/>
      <c r="CM603" s="41"/>
      <c r="CN603" s="41"/>
      <c r="CO603" s="39"/>
      <c r="CP603" s="78"/>
      <c r="DE603" s="125"/>
    </row>
    <row r="604" spans="1:109" s="38" customFormat="1" x14ac:dyDescent="0.25">
      <c r="A604" s="38">
        <v>601</v>
      </c>
      <c r="F604" s="39"/>
      <c r="Q604" s="39"/>
      <c r="R604" s="40"/>
      <c r="S604" s="40"/>
      <c r="T604" s="39"/>
      <c r="V604" s="42"/>
      <c r="AA604" s="111"/>
      <c r="AD604" s="42"/>
      <c r="AF604" s="111"/>
      <c r="AG604" s="110"/>
      <c r="AH604" s="94"/>
      <c r="AJ604" s="97"/>
      <c r="AL604" s="39"/>
      <c r="AP604" s="39"/>
      <c r="AQ604" s="77"/>
      <c r="AR604" s="94"/>
      <c r="AT604" s="97"/>
      <c r="BB604" s="79"/>
      <c r="BC604" s="94"/>
      <c r="BD604" s="94"/>
      <c r="BE604" s="97"/>
      <c r="BG604" s="40"/>
      <c r="BH604" s="94"/>
      <c r="BI604" s="94"/>
      <c r="BJ604" s="94"/>
      <c r="BK604" s="40"/>
      <c r="BL604" s="73"/>
      <c r="BM604" s="94"/>
      <c r="BO604" s="97"/>
      <c r="BQ604" s="40"/>
      <c r="BR604" s="94"/>
      <c r="BS604" s="94"/>
      <c r="BT604" s="94"/>
      <c r="BU604" s="40"/>
      <c r="BV604" s="82"/>
      <c r="BW604" s="94"/>
      <c r="BX604" s="48"/>
      <c r="BY604" s="97"/>
      <c r="BZ604" s="48"/>
      <c r="CA604" s="40"/>
      <c r="CB604" s="94"/>
      <c r="CC604" s="94"/>
      <c r="CD604" s="94"/>
      <c r="CE604" s="40"/>
      <c r="CF604" s="73"/>
      <c r="CG604" s="41"/>
      <c r="CH604" s="41"/>
      <c r="CI604" s="41"/>
      <c r="CJ604" s="41"/>
      <c r="CK604" s="41"/>
      <c r="CL604" s="68"/>
      <c r="CM604" s="41"/>
      <c r="CN604" s="41"/>
      <c r="CO604" s="39"/>
      <c r="CP604" s="78"/>
      <c r="DE604" s="125"/>
    </row>
    <row r="605" spans="1:109" s="38" customFormat="1" x14ac:dyDescent="0.25">
      <c r="A605" s="38">
        <v>602</v>
      </c>
      <c r="F605" s="39"/>
      <c r="Q605" s="39"/>
      <c r="R605" s="40"/>
      <c r="S605" s="40"/>
      <c r="T605" s="39"/>
      <c r="V605" s="42"/>
      <c r="AA605" s="111"/>
      <c r="AD605" s="42"/>
      <c r="AF605" s="111"/>
      <c r="AG605" s="110"/>
      <c r="AH605" s="94"/>
      <c r="AJ605" s="97"/>
      <c r="AL605" s="39"/>
      <c r="AP605" s="39"/>
      <c r="AQ605" s="77"/>
      <c r="AR605" s="94"/>
      <c r="AT605" s="97"/>
      <c r="BB605" s="79"/>
      <c r="BC605" s="94"/>
      <c r="BD605" s="94"/>
      <c r="BE605" s="97"/>
      <c r="BG605" s="40"/>
      <c r="BH605" s="94"/>
      <c r="BI605" s="94"/>
      <c r="BJ605" s="94"/>
      <c r="BK605" s="40"/>
      <c r="BL605" s="73"/>
      <c r="BM605" s="94"/>
      <c r="BO605" s="97"/>
      <c r="BQ605" s="40"/>
      <c r="BR605" s="94"/>
      <c r="BS605" s="94"/>
      <c r="BT605" s="94"/>
      <c r="BU605" s="40"/>
      <c r="BV605" s="82"/>
      <c r="BW605" s="94"/>
      <c r="BX605" s="48"/>
      <c r="BY605" s="97"/>
      <c r="BZ605" s="48"/>
      <c r="CA605" s="40"/>
      <c r="CB605" s="94"/>
      <c r="CC605" s="94"/>
      <c r="CD605" s="94"/>
      <c r="CE605" s="40"/>
      <c r="CF605" s="73"/>
      <c r="CG605" s="41"/>
      <c r="CH605" s="41"/>
      <c r="CI605" s="41"/>
      <c r="CJ605" s="41"/>
      <c r="CK605" s="41"/>
      <c r="CL605" s="68"/>
      <c r="CM605" s="41"/>
      <c r="CN605" s="41"/>
      <c r="CO605" s="39"/>
      <c r="CP605" s="78"/>
      <c r="DE605" s="125"/>
    </row>
    <row r="606" spans="1:109" s="38" customFormat="1" x14ac:dyDescent="0.25">
      <c r="A606" s="38">
        <v>603</v>
      </c>
      <c r="F606" s="39"/>
      <c r="Q606" s="39"/>
      <c r="R606" s="40"/>
      <c r="S606" s="40"/>
      <c r="T606" s="39"/>
      <c r="V606" s="42"/>
      <c r="AA606" s="111"/>
      <c r="AD606" s="42"/>
      <c r="AF606" s="111"/>
      <c r="AG606" s="110"/>
      <c r="AH606" s="94"/>
      <c r="AJ606" s="97"/>
      <c r="AL606" s="39"/>
      <c r="AP606" s="39"/>
      <c r="AQ606" s="77"/>
      <c r="AR606" s="94"/>
      <c r="AT606" s="97"/>
      <c r="BB606" s="79"/>
      <c r="BC606" s="94"/>
      <c r="BD606" s="94"/>
      <c r="BE606" s="97"/>
      <c r="BG606" s="40"/>
      <c r="BH606" s="94"/>
      <c r="BI606" s="94"/>
      <c r="BJ606" s="94"/>
      <c r="BK606" s="40"/>
      <c r="BL606" s="73"/>
      <c r="BM606" s="94"/>
      <c r="BO606" s="97"/>
      <c r="BQ606" s="40"/>
      <c r="BR606" s="94"/>
      <c r="BS606" s="94"/>
      <c r="BT606" s="94"/>
      <c r="BU606" s="40"/>
      <c r="BV606" s="82"/>
      <c r="BW606" s="94"/>
      <c r="BX606" s="48"/>
      <c r="BY606" s="97"/>
      <c r="BZ606" s="48"/>
      <c r="CA606" s="40"/>
      <c r="CB606" s="94"/>
      <c r="CC606" s="94"/>
      <c r="CD606" s="94"/>
      <c r="CE606" s="40"/>
      <c r="CF606" s="73"/>
      <c r="CG606" s="41"/>
      <c r="CH606" s="41"/>
      <c r="CI606" s="41"/>
      <c r="CJ606" s="41"/>
      <c r="CK606" s="41"/>
      <c r="CL606" s="68"/>
      <c r="CM606" s="41"/>
      <c r="CN606" s="41"/>
      <c r="CO606" s="39"/>
      <c r="CP606" s="78"/>
      <c r="DE606" s="125"/>
    </row>
    <row r="607" spans="1:109" s="38" customFormat="1" x14ac:dyDescent="0.25">
      <c r="A607" s="38">
        <v>604</v>
      </c>
      <c r="F607" s="39"/>
      <c r="Q607" s="39"/>
      <c r="R607" s="40"/>
      <c r="S607" s="40"/>
      <c r="T607" s="39"/>
      <c r="V607" s="42"/>
      <c r="AA607" s="111"/>
      <c r="AF607" s="111"/>
      <c r="AG607" s="110"/>
      <c r="AH607" s="94"/>
      <c r="AJ607" s="97"/>
      <c r="AL607" s="39"/>
      <c r="AP607" s="39"/>
      <c r="AQ607" s="77"/>
      <c r="AR607" s="94"/>
      <c r="AT607" s="97"/>
      <c r="BB607" s="79"/>
      <c r="BC607" s="94"/>
      <c r="BD607" s="94"/>
      <c r="BE607" s="97"/>
      <c r="BG607" s="40"/>
      <c r="BH607" s="94"/>
      <c r="BI607" s="94"/>
      <c r="BJ607" s="94"/>
      <c r="BK607" s="40"/>
      <c r="BL607" s="73"/>
      <c r="BM607" s="94"/>
      <c r="BO607" s="97"/>
      <c r="BQ607" s="40"/>
      <c r="BR607" s="94"/>
      <c r="BS607" s="94"/>
      <c r="BT607" s="94"/>
      <c r="BU607" s="40"/>
      <c r="BV607" s="82"/>
      <c r="BW607" s="94"/>
      <c r="BX607" s="48"/>
      <c r="BY607" s="97"/>
      <c r="BZ607" s="48"/>
      <c r="CA607" s="40"/>
      <c r="CB607" s="94"/>
      <c r="CC607" s="94"/>
      <c r="CD607" s="94"/>
      <c r="CE607" s="40"/>
      <c r="CF607" s="73"/>
      <c r="CG607" s="41"/>
      <c r="CH607" s="41"/>
      <c r="CI607" s="41"/>
      <c r="CJ607" s="41"/>
      <c r="CK607" s="41"/>
      <c r="CL607" s="68"/>
      <c r="CM607" s="41"/>
      <c r="CN607" s="41"/>
      <c r="CO607" s="39"/>
      <c r="CP607" s="78"/>
      <c r="DE607" s="125"/>
    </row>
    <row r="608" spans="1:109" s="38" customFormat="1" x14ac:dyDescent="0.25">
      <c r="A608" s="38">
        <v>605</v>
      </c>
      <c r="F608" s="39"/>
      <c r="Q608" s="39"/>
      <c r="R608" s="40"/>
      <c r="S608" s="40"/>
      <c r="T608" s="39"/>
      <c r="V608" s="42"/>
      <c r="AA608" s="111"/>
      <c r="AF608" s="111"/>
      <c r="AG608" s="110"/>
      <c r="AH608" s="94"/>
      <c r="AJ608" s="97"/>
      <c r="AL608" s="39"/>
      <c r="AP608" s="39"/>
      <c r="AQ608" s="77"/>
      <c r="AR608" s="94"/>
      <c r="AT608" s="97"/>
      <c r="BB608" s="79"/>
      <c r="BC608" s="94"/>
      <c r="BD608" s="94"/>
      <c r="BE608" s="97"/>
      <c r="BG608" s="40"/>
      <c r="BH608" s="94"/>
      <c r="BI608" s="94"/>
      <c r="BJ608" s="94"/>
      <c r="BK608" s="40"/>
      <c r="BL608" s="73"/>
      <c r="BM608" s="94"/>
      <c r="BO608" s="97"/>
      <c r="BQ608" s="40"/>
      <c r="BR608" s="94"/>
      <c r="BS608" s="94"/>
      <c r="BT608" s="94"/>
      <c r="BU608" s="40"/>
      <c r="BV608" s="82"/>
      <c r="BW608" s="94"/>
      <c r="BX608" s="48"/>
      <c r="BY608" s="97"/>
      <c r="BZ608" s="48"/>
      <c r="CA608" s="40"/>
      <c r="CB608" s="94"/>
      <c r="CC608" s="94"/>
      <c r="CD608" s="94"/>
      <c r="CE608" s="40"/>
      <c r="CF608" s="73"/>
      <c r="CG608" s="41"/>
      <c r="CH608" s="41"/>
      <c r="CI608" s="41"/>
      <c r="CJ608" s="41"/>
      <c r="CK608" s="41"/>
      <c r="CL608" s="68"/>
      <c r="CM608" s="41"/>
      <c r="CN608" s="41"/>
      <c r="CO608" s="39"/>
      <c r="CP608" s="78"/>
      <c r="DE608" s="125"/>
    </row>
    <row r="609" spans="1:109" s="38" customFormat="1" x14ac:dyDescent="0.25">
      <c r="A609" s="38">
        <v>606</v>
      </c>
      <c r="F609" s="39"/>
      <c r="Q609" s="39"/>
      <c r="R609" s="40"/>
      <c r="S609" s="40"/>
      <c r="T609" s="39"/>
      <c r="V609" s="42"/>
      <c r="AA609" s="111"/>
      <c r="AF609" s="111"/>
      <c r="AG609" s="110"/>
      <c r="AH609" s="94"/>
      <c r="AJ609" s="97"/>
      <c r="AL609" s="39"/>
      <c r="AP609" s="39"/>
      <c r="AQ609" s="77"/>
      <c r="AR609" s="94"/>
      <c r="AT609" s="97"/>
      <c r="BB609" s="79"/>
      <c r="BC609" s="94"/>
      <c r="BD609" s="94"/>
      <c r="BE609" s="97"/>
      <c r="BG609" s="40"/>
      <c r="BH609" s="94"/>
      <c r="BI609" s="94"/>
      <c r="BJ609" s="94"/>
      <c r="BK609" s="40"/>
      <c r="BL609" s="73"/>
      <c r="BM609" s="94"/>
      <c r="BO609" s="97"/>
      <c r="BQ609" s="40"/>
      <c r="BR609" s="94"/>
      <c r="BS609" s="94"/>
      <c r="BT609" s="94"/>
      <c r="BU609" s="40"/>
      <c r="BV609" s="82"/>
      <c r="BW609" s="94"/>
      <c r="BX609" s="48"/>
      <c r="BY609" s="97"/>
      <c r="BZ609" s="48"/>
      <c r="CA609" s="40"/>
      <c r="CB609" s="94"/>
      <c r="CC609" s="94"/>
      <c r="CD609" s="94"/>
      <c r="CE609" s="40"/>
      <c r="CF609" s="73"/>
      <c r="CG609" s="41"/>
      <c r="CH609" s="41"/>
      <c r="CI609" s="41"/>
      <c r="CJ609" s="41"/>
      <c r="CK609" s="41"/>
      <c r="CL609" s="68"/>
      <c r="CM609" s="41"/>
      <c r="CN609" s="41"/>
      <c r="CO609" s="39"/>
      <c r="CP609" s="78"/>
      <c r="DE609" s="125"/>
    </row>
    <row r="610" spans="1:109" s="38" customFormat="1" x14ac:dyDescent="0.25">
      <c r="A610" s="38">
        <v>607</v>
      </c>
      <c r="F610" s="39"/>
      <c r="Q610" s="39"/>
      <c r="R610" s="40"/>
      <c r="S610" s="40"/>
      <c r="T610" s="39"/>
      <c r="V610" s="42"/>
      <c r="AA610" s="111"/>
      <c r="AD610" s="42"/>
      <c r="AF610" s="111"/>
      <c r="AG610" s="110"/>
      <c r="AH610" s="94"/>
      <c r="AJ610" s="97"/>
      <c r="AL610" s="39"/>
      <c r="AP610" s="39"/>
      <c r="AQ610" s="77"/>
      <c r="AR610" s="94"/>
      <c r="AT610" s="97"/>
      <c r="BB610" s="79"/>
      <c r="BC610" s="94"/>
      <c r="BD610" s="94"/>
      <c r="BE610" s="97"/>
      <c r="BG610" s="40"/>
      <c r="BH610" s="94"/>
      <c r="BI610" s="94"/>
      <c r="BJ610" s="94"/>
      <c r="BK610" s="40"/>
      <c r="BL610" s="73"/>
      <c r="BM610" s="94"/>
      <c r="BO610" s="97"/>
      <c r="BQ610" s="40"/>
      <c r="BR610" s="94"/>
      <c r="BS610" s="94"/>
      <c r="BT610" s="94"/>
      <c r="BU610" s="40"/>
      <c r="BV610" s="82"/>
      <c r="BW610" s="94"/>
      <c r="BX610" s="48"/>
      <c r="BY610" s="97"/>
      <c r="BZ610" s="48"/>
      <c r="CA610" s="40"/>
      <c r="CB610" s="94"/>
      <c r="CC610" s="94"/>
      <c r="CD610" s="94"/>
      <c r="CE610" s="40"/>
      <c r="CF610" s="73"/>
      <c r="CG610" s="41"/>
      <c r="CH610" s="41"/>
      <c r="CI610" s="41"/>
      <c r="CJ610" s="41"/>
      <c r="CK610" s="41"/>
      <c r="CL610" s="68"/>
      <c r="CM610" s="41"/>
      <c r="CN610" s="41"/>
      <c r="CO610" s="39"/>
      <c r="CP610" s="78"/>
      <c r="DE610" s="125"/>
    </row>
    <row r="611" spans="1:109" s="38" customFormat="1" x14ac:dyDescent="0.25">
      <c r="A611" s="38">
        <v>608</v>
      </c>
      <c r="F611" s="39"/>
      <c r="Q611" s="39"/>
      <c r="R611" s="40"/>
      <c r="S611" s="40"/>
      <c r="T611" s="39"/>
      <c r="V611" s="42"/>
      <c r="AA611" s="111"/>
      <c r="AD611" s="42"/>
      <c r="AF611" s="111"/>
      <c r="AG611" s="110"/>
      <c r="AH611" s="94"/>
      <c r="AJ611" s="97"/>
      <c r="AL611" s="39"/>
      <c r="AP611" s="39"/>
      <c r="AQ611" s="77"/>
      <c r="AR611" s="94"/>
      <c r="AT611" s="97"/>
      <c r="BB611" s="79"/>
      <c r="BC611" s="94"/>
      <c r="BD611" s="94"/>
      <c r="BE611" s="97"/>
      <c r="BG611" s="40"/>
      <c r="BH611" s="94"/>
      <c r="BI611" s="94"/>
      <c r="BJ611" s="94"/>
      <c r="BK611" s="40"/>
      <c r="BL611" s="73"/>
      <c r="BM611" s="94"/>
      <c r="BO611" s="97"/>
      <c r="BQ611" s="40"/>
      <c r="BR611" s="94"/>
      <c r="BS611" s="94"/>
      <c r="BT611" s="94"/>
      <c r="BU611" s="40"/>
      <c r="BV611" s="82"/>
      <c r="BW611" s="94"/>
      <c r="BX611" s="48"/>
      <c r="BY611" s="97"/>
      <c r="BZ611" s="48"/>
      <c r="CA611" s="40"/>
      <c r="CB611" s="94"/>
      <c r="CC611" s="94"/>
      <c r="CD611" s="94"/>
      <c r="CE611" s="40"/>
      <c r="CF611" s="73"/>
      <c r="CG611" s="41"/>
      <c r="CH611" s="41"/>
      <c r="CI611" s="41"/>
      <c r="CJ611" s="41"/>
      <c r="CK611" s="41"/>
      <c r="CL611" s="68"/>
      <c r="CM611" s="41"/>
      <c r="CN611" s="41"/>
      <c r="CO611" s="39"/>
      <c r="CP611" s="78"/>
      <c r="DE611" s="125"/>
    </row>
    <row r="612" spans="1:109" s="38" customFormat="1" x14ac:dyDescent="0.25">
      <c r="A612" s="38">
        <v>609</v>
      </c>
      <c r="F612" s="39"/>
      <c r="Q612" s="39"/>
      <c r="R612" s="40"/>
      <c r="S612" s="40"/>
      <c r="T612" s="39"/>
      <c r="V612" s="42"/>
      <c r="AA612" s="111"/>
      <c r="AD612" s="42"/>
      <c r="AF612" s="111"/>
      <c r="AG612" s="110"/>
      <c r="AH612" s="94"/>
      <c r="AJ612" s="97"/>
      <c r="AL612" s="39"/>
      <c r="AP612" s="39"/>
      <c r="AQ612" s="77"/>
      <c r="AR612" s="94"/>
      <c r="AT612" s="97"/>
      <c r="BB612" s="79"/>
      <c r="BC612" s="94"/>
      <c r="BD612" s="94"/>
      <c r="BE612" s="97"/>
      <c r="BG612" s="40"/>
      <c r="BH612" s="94"/>
      <c r="BI612" s="94"/>
      <c r="BJ612" s="94"/>
      <c r="BK612" s="40"/>
      <c r="BL612" s="73"/>
      <c r="BM612" s="94"/>
      <c r="BO612" s="97"/>
      <c r="BQ612" s="40"/>
      <c r="BR612" s="94"/>
      <c r="BS612" s="94"/>
      <c r="BT612" s="94"/>
      <c r="BU612" s="40"/>
      <c r="BV612" s="82"/>
      <c r="BW612" s="94"/>
      <c r="BX612" s="48"/>
      <c r="BY612" s="97"/>
      <c r="BZ612" s="48"/>
      <c r="CA612" s="40"/>
      <c r="CB612" s="94"/>
      <c r="CC612" s="94"/>
      <c r="CD612" s="94"/>
      <c r="CE612" s="40"/>
      <c r="CF612" s="73"/>
      <c r="CG612" s="41"/>
      <c r="CH612" s="41"/>
      <c r="CI612" s="41"/>
      <c r="CJ612" s="41"/>
      <c r="CK612" s="41"/>
      <c r="CL612" s="68"/>
      <c r="CM612" s="41"/>
      <c r="CN612" s="41"/>
      <c r="CO612" s="39"/>
      <c r="CP612" s="78"/>
      <c r="DE612" s="125"/>
    </row>
    <row r="613" spans="1:109" s="38" customFormat="1" x14ac:dyDescent="0.25">
      <c r="A613" s="38">
        <v>610</v>
      </c>
      <c r="F613" s="39"/>
      <c r="Q613" s="39"/>
      <c r="R613" s="40"/>
      <c r="S613" s="40"/>
      <c r="T613" s="39"/>
      <c r="V613" s="42"/>
      <c r="AA613" s="111"/>
      <c r="AD613" s="42"/>
      <c r="AF613" s="111"/>
      <c r="AG613" s="110"/>
      <c r="AH613" s="94"/>
      <c r="AJ613" s="97"/>
      <c r="AL613" s="39"/>
      <c r="AP613" s="39"/>
      <c r="AQ613" s="77"/>
      <c r="AR613" s="94"/>
      <c r="AT613" s="97"/>
      <c r="BB613" s="79"/>
      <c r="BC613" s="94"/>
      <c r="BD613" s="94"/>
      <c r="BE613" s="97"/>
      <c r="BG613" s="40"/>
      <c r="BH613" s="94"/>
      <c r="BI613" s="94"/>
      <c r="BJ613" s="94"/>
      <c r="BK613" s="40"/>
      <c r="BL613" s="73"/>
      <c r="BM613" s="94"/>
      <c r="BO613" s="97"/>
      <c r="BQ613" s="40"/>
      <c r="BR613" s="94"/>
      <c r="BS613" s="94"/>
      <c r="BT613" s="94"/>
      <c r="BU613" s="40"/>
      <c r="BV613" s="82"/>
      <c r="BW613" s="94"/>
      <c r="BX613" s="48"/>
      <c r="BY613" s="97"/>
      <c r="BZ613" s="48"/>
      <c r="CA613" s="40"/>
      <c r="CB613" s="94"/>
      <c r="CC613" s="94"/>
      <c r="CD613" s="94"/>
      <c r="CE613" s="40"/>
      <c r="CF613" s="73"/>
      <c r="CG613" s="41"/>
      <c r="CH613" s="41"/>
      <c r="CI613" s="41"/>
      <c r="CJ613" s="41"/>
      <c r="CK613" s="41"/>
      <c r="CL613" s="68"/>
      <c r="CM613" s="41"/>
      <c r="CN613" s="41"/>
      <c r="CO613" s="39"/>
      <c r="CP613" s="78"/>
      <c r="DE613" s="125"/>
    </row>
    <row r="614" spans="1:109" s="38" customFormat="1" x14ac:dyDescent="0.25">
      <c r="A614" s="38">
        <v>611</v>
      </c>
      <c r="F614" s="39"/>
      <c r="Q614" s="39"/>
      <c r="R614" s="40"/>
      <c r="S614" s="40"/>
      <c r="T614" s="39"/>
      <c r="V614" s="42"/>
      <c r="AA614" s="111"/>
      <c r="AD614" s="42"/>
      <c r="AF614" s="111"/>
      <c r="AG614" s="110"/>
      <c r="AH614" s="94"/>
      <c r="AJ614" s="97"/>
      <c r="AL614" s="39"/>
      <c r="AP614" s="39"/>
      <c r="AQ614" s="77"/>
      <c r="AR614" s="94"/>
      <c r="AT614" s="97"/>
      <c r="BB614" s="79"/>
      <c r="BC614" s="94"/>
      <c r="BD614" s="94"/>
      <c r="BE614" s="97"/>
      <c r="BG614" s="40"/>
      <c r="BH614" s="94"/>
      <c r="BI614" s="94"/>
      <c r="BJ614" s="94"/>
      <c r="BK614" s="40"/>
      <c r="BL614" s="73"/>
      <c r="BM614" s="94"/>
      <c r="BO614" s="97"/>
      <c r="BQ614" s="40"/>
      <c r="BR614" s="94"/>
      <c r="BS614" s="94"/>
      <c r="BT614" s="94"/>
      <c r="BU614" s="40"/>
      <c r="BV614" s="82"/>
      <c r="BW614" s="94"/>
      <c r="BX614" s="48"/>
      <c r="BY614" s="97"/>
      <c r="BZ614" s="48"/>
      <c r="CA614" s="40"/>
      <c r="CB614" s="94"/>
      <c r="CC614" s="94"/>
      <c r="CD614" s="94"/>
      <c r="CE614" s="40"/>
      <c r="CF614" s="73"/>
      <c r="CG614" s="41"/>
      <c r="CH614" s="41"/>
      <c r="CI614" s="41"/>
      <c r="CJ614" s="41"/>
      <c r="CK614" s="41"/>
      <c r="CL614" s="68"/>
      <c r="CM614" s="41"/>
      <c r="CN614" s="41"/>
      <c r="CO614" s="39"/>
      <c r="CP614" s="78"/>
      <c r="DE614" s="125"/>
    </row>
    <row r="615" spans="1:109" s="38" customFormat="1" x14ac:dyDescent="0.25">
      <c r="A615" s="38">
        <v>612</v>
      </c>
      <c r="F615" s="39"/>
      <c r="Q615" s="39"/>
      <c r="R615" s="40"/>
      <c r="S615" s="40"/>
      <c r="T615" s="39"/>
      <c r="V615" s="42"/>
      <c r="AA615" s="111"/>
      <c r="AD615" s="42"/>
      <c r="AF615" s="111"/>
      <c r="AG615" s="110"/>
      <c r="AH615" s="94"/>
      <c r="AJ615" s="97"/>
      <c r="AL615" s="39"/>
      <c r="AP615" s="39"/>
      <c r="AQ615" s="77"/>
      <c r="AR615" s="94"/>
      <c r="AT615" s="97"/>
      <c r="BB615" s="79"/>
      <c r="BC615" s="94"/>
      <c r="BD615" s="94"/>
      <c r="BE615" s="97"/>
      <c r="BG615" s="40"/>
      <c r="BH615" s="94"/>
      <c r="BI615" s="94"/>
      <c r="BJ615" s="94"/>
      <c r="BK615" s="40"/>
      <c r="BL615" s="73"/>
      <c r="BM615" s="94"/>
      <c r="BO615" s="97"/>
      <c r="BQ615" s="40"/>
      <c r="BR615" s="94"/>
      <c r="BS615" s="94"/>
      <c r="BT615" s="94"/>
      <c r="BU615" s="40"/>
      <c r="BV615" s="82"/>
      <c r="BW615" s="94"/>
      <c r="BX615" s="48"/>
      <c r="BY615" s="97"/>
      <c r="BZ615" s="48"/>
      <c r="CA615" s="40"/>
      <c r="CB615" s="94"/>
      <c r="CC615" s="94"/>
      <c r="CD615" s="94"/>
      <c r="CE615" s="40"/>
      <c r="CF615" s="73"/>
      <c r="CG615" s="41"/>
      <c r="CH615" s="41"/>
      <c r="CI615" s="41"/>
      <c r="CJ615" s="41"/>
      <c r="CK615" s="41"/>
      <c r="CL615" s="68"/>
      <c r="CM615" s="41"/>
      <c r="CN615" s="41"/>
      <c r="CO615" s="39"/>
      <c r="CP615" s="78"/>
      <c r="DE615" s="125"/>
    </row>
    <row r="616" spans="1:109" s="38" customFormat="1" x14ac:dyDescent="0.25">
      <c r="A616" s="38">
        <v>613</v>
      </c>
      <c r="F616" s="39"/>
      <c r="Q616" s="39"/>
      <c r="R616" s="40"/>
      <c r="S616" s="40"/>
      <c r="T616" s="39"/>
      <c r="V616" s="42"/>
      <c r="AA616" s="111"/>
      <c r="AD616" s="42"/>
      <c r="AF616" s="111"/>
      <c r="AG616" s="110"/>
      <c r="AH616" s="94"/>
      <c r="AJ616" s="97"/>
      <c r="AL616" s="39"/>
      <c r="AP616" s="39"/>
      <c r="AQ616" s="77"/>
      <c r="AR616" s="94"/>
      <c r="AT616" s="97"/>
      <c r="BB616" s="79"/>
      <c r="BC616" s="94"/>
      <c r="BD616" s="94"/>
      <c r="BE616" s="97"/>
      <c r="BG616" s="40"/>
      <c r="BH616" s="94"/>
      <c r="BI616" s="94"/>
      <c r="BJ616" s="94"/>
      <c r="BK616" s="40"/>
      <c r="BL616" s="73"/>
      <c r="BM616" s="94"/>
      <c r="BO616" s="97"/>
      <c r="BQ616" s="40"/>
      <c r="BR616" s="94"/>
      <c r="BS616" s="94"/>
      <c r="BT616" s="94"/>
      <c r="BU616" s="40"/>
      <c r="BV616" s="82"/>
      <c r="BW616" s="94"/>
      <c r="BX616" s="48"/>
      <c r="BY616" s="97"/>
      <c r="BZ616" s="48"/>
      <c r="CA616" s="40"/>
      <c r="CB616" s="94"/>
      <c r="CC616" s="94"/>
      <c r="CD616" s="94"/>
      <c r="CE616" s="40"/>
      <c r="CF616" s="73"/>
      <c r="CG616" s="41"/>
      <c r="CH616" s="41"/>
      <c r="CI616" s="41"/>
      <c r="CJ616" s="41"/>
      <c r="CK616" s="41"/>
      <c r="CL616" s="68"/>
      <c r="CM616" s="41"/>
      <c r="CN616" s="41"/>
      <c r="CO616" s="39"/>
      <c r="CP616" s="78"/>
      <c r="DE616" s="125"/>
    </row>
    <row r="617" spans="1:109" s="38" customFormat="1" x14ac:dyDescent="0.25">
      <c r="A617" s="38">
        <v>614</v>
      </c>
      <c r="F617" s="39"/>
      <c r="Q617" s="39"/>
      <c r="R617" s="40"/>
      <c r="S617" s="40"/>
      <c r="T617" s="39"/>
      <c r="V617" s="42"/>
      <c r="AA617" s="111"/>
      <c r="AD617" s="42"/>
      <c r="AF617" s="111"/>
      <c r="AG617" s="110"/>
      <c r="AH617" s="94"/>
      <c r="AJ617" s="97"/>
      <c r="AL617" s="39"/>
      <c r="AP617" s="39"/>
      <c r="AQ617" s="77"/>
      <c r="AR617" s="94"/>
      <c r="AT617" s="97"/>
      <c r="BB617" s="79"/>
      <c r="BC617" s="94"/>
      <c r="BD617" s="94"/>
      <c r="BE617" s="97"/>
      <c r="BG617" s="40"/>
      <c r="BH617" s="94"/>
      <c r="BI617" s="94"/>
      <c r="BJ617" s="94"/>
      <c r="BK617" s="40"/>
      <c r="BL617" s="73"/>
      <c r="BM617" s="94"/>
      <c r="BO617" s="97"/>
      <c r="BQ617" s="40"/>
      <c r="BR617" s="94"/>
      <c r="BS617" s="94"/>
      <c r="BT617" s="94"/>
      <c r="BU617" s="40"/>
      <c r="BV617" s="82"/>
      <c r="BW617" s="94"/>
      <c r="BX617" s="48"/>
      <c r="BY617" s="97"/>
      <c r="BZ617" s="48"/>
      <c r="CA617" s="40"/>
      <c r="CB617" s="94"/>
      <c r="CC617" s="94"/>
      <c r="CD617" s="94"/>
      <c r="CE617" s="40"/>
      <c r="CF617" s="73"/>
      <c r="CG617" s="41"/>
      <c r="CH617" s="41"/>
      <c r="CI617" s="41"/>
      <c r="CJ617" s="41"/>
      <c r="CK617" s="41"/>
      <c r="CL617" s="68"/>
      <c r="CM617" s="41"/>
      <c r="CN617" s="41"/>
      <c r="CO617" s="39"/>
      <c r="CP617" s="78"/>
      <c r="DE617" s="125"/>
    </row>
    <row r="618" spans="1:109" s="38" customFormat="1" x14ac:dyDescent="0.25">
      <c r="A618" s="38">
        <v>615</v>
      </c>
      <c r="F618" s="39"/>
      <c r="Q618" s="39"/>
      <c r="R618" s="40"/>
      <c r="S618" s="40"/>
      <c r="T618" s="39"/>
      <c r="V618" s="42"/>
      <c r="AA618" s="111"/>
      <c r="AD618" s="42"/>
      <c r="AF618" s="111"/>
      <c r="AG618" s="110"/>
      <c r="AH618" s="94"/>
      <c r="AJ618" s="97"/>
      <c r="AL618" s="39"/>
      <c r="AP618" s="39"/>
      <c r="AQ618" s="77"/>
      <c r="AR618" s="94"/>
      <c r="AT618" s="97"/>
      <c r="BB618" s="79"/>
      <c r="BC618" s="94"/>
      <c r="BD618" s="94"/>
      <c r="BE618" s="97"/>
      <c r="BG618" s="40"/>
      <c r="BH618" s="94"/>
      <c r="BI618" s="94"/>
      <c r="BJ618" s="94"/>
      <c r="BK618" s="40"/>
      <c r="BL618" s="73"/>
      <c r="BM618" s="94"/>
      <c r="BO618" s="97"/>
      <c r="BQ618" s="40"/>
      <c r="BR618" s="94"/>
      <c r="BS618" s="94"/>
      <c r="BT618" s="94"/>
      <c r="BU618" s="40"/>
      <c r="BV618" s="82"/>
      <c r="BW618" s="94"/>
      <c r="BX618" s="48"/>
      <c r="BY618" s="97"/>
      <c r="BZ618" s="48"/>
      <c r="CA618" s="40"/>
      <c r="CB618" s="94"/>
      <c r="CC618" s="94"/>
      <c r="CD618" s="94"/>
      <c r="CE618" s="40"/>
      <c r="CF618" s="73"/>
      <c r="CG618" s="41"/>
      <c r="CH618" s="41"/>
      <c r="CI618" s="41"/>
      <c r="CJ618" s="41"/>
      <c r="CK618" s="41"/>
      <c r="CL618" s="68"/>
      <c r="CM618" s="41"/>
      <c r="CN618" s="41"/>
      <c r="CO618" s="39"/>
      <c r="CP618" s="78"/>
      <c r="DE618" s="125"/>
    </row>
    <row r="619" spans="1:109" s="38" customFormat="1" x14ac:dyDescent="0.25">
      <c r="A619" s="38">
        <v>616</v>
      </c>
      <c r="F619" s="39"/>
      <c r="Q619" s="39"/>
      <c r="R619" s="40"/>
      <c r="S619" s="40"/>
      <c r="T619" s="39"/>
      <c r="V619" s="42"/>
      <c r="AA619" s="111"/>
      <c r="AD619" s="42"/>
      <c r="AF619" s="111"/>
      <c r="AG619" s="110"/>
      <c r="AH619" s="94"/>
      <c r="AJ619" s="97"/>
      <c r="AL619" s="39"/>
      <c r="AP619" s="39"/>
      <c r="AQ619" s="77"/>
      <c r="AR619" s="94"/>
      <c r="AT619" s="97"/>
      <c r="BB619" s="79"/>
      <c r="BC619" s="94"/>
      <c r="BD619" s="94"/>
      <c r="BE619" s="97"/>
      <c r="BG619" s="40"/>
      <c r="BH619" s="94"/>
      <c r="BI619" s="94"/>
      <c r="BJ619" s="94"/>
      <c r="BK619" s="40"/>
      <c r="BL619" s="73"/>
      <c r="BM619" s="94"/>
      <c r="BO619" s="97"/>
      <c r="BQ619" s="40"/>
      <c r="BR619" s="94"/>
      <c r="BS619" s="94"/>
      <c r="BT619" s="94"/>
      <c r="BU619" s="40"/>
      <c r="BV619" s="82"/>
      <c r="BW619" s="94"/>
      <c r="BX619" s="48"/>
      <c r="BY619" s="97"/>
      <c r="BZ619" s="48"/>
      <c r="CA619" s="40"/>
      <c r="CB619" s="94"/>
      <c r="CC619" s="94"/>
      <c r="CD619" s="94"/>
      <c r="CE619" s="40"/>
      <c r="CF619" s="73"/>
      <c r="CG619" s="41"/>
      <c r="CH619" s="41"/>
      <c r="CI619" s="41"/>
      <c r="CJ619" s="41"/>
      <c r="CK619" s="41"/>
      <c r="CL619" s="68"/>
      <c r="CM619" s="41"/>
      <c r="CN619" s="41"/>
      <c r="CO619" s="39"/>
      <c r="CP619" s="78"/>
      <c r="DE619" s="125"/>
    </row>
    <row r="620" spans="1:109" s="38" customFormat="1" x14ac:dyDescent="0.25">
      <c r="A620" s="38">
        <v>617</v>
      </c>
      <c r="F620" s="39"/>
      <c r="Q620" s="39"/>
      <c r="R620" s="40"/>
      <c r="S620" s="40"/>
      <c r="T620" s="39"/>
      <c r="V620" s="42"/>
      <c r="AA620" s="111"/>
      <c r="AD620" s="42"/>
      <c r="AF620" s="111"/>
      <c r="AG620" s="110"/>
      <c r="AH620" s="94"/>
      <c r="AJ620" s="97"/>
      <c r="AL620" s="39"/>
      <c r="AP620" s="39"/>
      <c r="AQ620" s="77"/>
      <c r="AR620" s="94"/>
      <c r="AT620" s="97"/>
      <c r="BB620" s="79"/>
      <c r="BC620" s="94"/>
      <c r="BD620" s="94"/>
      <c r="BE620" s="97"/>
      <c r="BG620" s="40"/>
      <c r="BH620" s="94"/>
      <c r="BI620" s="94"/>
      <c r="BJ620" s="94"/>
      <c r="BK620" s="40"/>
      <c r="BL620" s="73"/>
      <c r="BM620" s="94"/>
      <c r="BO620" s="97"/>
      <c r="BQ620" s="40"/>
      <c r="BR620" s="94"/>
      <c r="BS620" s="94"/>
      <c r="BT620" s="94"/>
      <c r="BU620" s="40"/>
      <c r="BV620" s="82"/>
      <c r="BW620" s="94"/>
      <c r="BX620" s="48"/>
      <c r="BY620" s="97"/>
      <c r="BZ620" s="48"/>
      <c r="CA620" s="40"/>
      <c r="CB620" s="94"/>
      <c r="CC620" s="94"/>
      <c r="CD620" s="94"/>
      <c r="CE620" s="40"/>
      <c r="CF620" s="73"/>
      <c r="CG620" s="41"/>
      <c r="CH620" s="41"/>
      <c r="CI620" s="41"/>
      <c r="CJ620" s="41"/>
      <c r="CK620" s="41"/>
      <c r="CL620" s="68"/>
      <c r="CM620" s="41"/>
      <c r="CN620" s="41"/>
      <c r="CO620" s="39"/>
      <c r="CP620" s="78"/>
      <c r="DE620" s="125"/>
    </row>
    <row r="621" spans="1:109" s="38" customFormat="1" x14ac:dyDescent="0.25">
      <c r="A621" s="38">
        <v>618</v>
      </c>
      <c r="F621" s="39"/>
      <c r="Q621" s="39"/>
      <c r="R621" s="40"/>
      <c r="S621" s="40"/>
      <c r="T621" s="39"/>
      <c r="V621" s="42"/>
      <c r="AA621" s="111"/>
      <c r="AD621" s="42"/>
      <c r="AF621" s="111"/>
      <c r="AG621" s="110"/>
      <c r="AH621" s="94"/>
      <c r="AJ621" s="97"/>
      <c r="AL621" s="39"/>
      <c r="AP621" s="39"/>
      <c r="AQ621" s="77"/>
      <c r="AR621" s="94"/>
      <c r="AT621" s="97"/>
      <c r="BB621" s="79"/>
      <c r="BC621" s="94"/>
      <c r="BD621" s="94"/>
      <c r="BE621" s="97"/>
      <c r="BG621" s="40"/>
      <c r="BH621" s="94"/>
      <c r="BI621" s="94"/>
      <c r="BJ621" s="94"/>
      <c r="BK621" s="40"/>
      <c r="BL621" s="73"/>
      <c r="BM621" s="94"/>
      <c r="BO621" s="97"/>
      <c r="BQ621" s="40"/>
      <c r="BR621" s="94"/>
      <c r="BS621" s="94"/>
      <c r="BT621" s="94"/>
      <c r="BU621" s="40"/>
      <c r="BV621" s="82"/>
      <c r="BW621" s="94"/>
      <c r="BX621" s="48"/>
      <c r="BY621" s="97"/>
      <c r="BZ621" s="48"/>
      <c r="CA621" s="40"/>
      <c r="CB621" s="94"/>
      <c r="CC621" s="94"/>
      <c r="CD621" s="94"/>
      <c r="CE621" s="40"/>
      <c r="CF621" s="73"/>
      <c r="CG621" s="41"/>
      <c r="CH621" s="41"/>
      <c r="CI621" s="41"/>
      <c r="CJ621" s="41"/>
      <c r="CK621" s="41"/>
      <c r="CL621" s="68"/>
      <c r="CM621" s="41"/>
      <c r="CN621" s="41"/>
      <c r="CO621" s="39"/>
      <c r="CP621" s="78"/>
      <c r="DE621" s="125"/>
    </row>
    <row r="622" spans="1:109" s="38" customFormat="1" x14ac:dyDescent="0.25">
      <c r="A622" s="38">
        <v>619</v>
      </c>
      <c r="F622" s="39"/>
      <c r="Q622" s="39"/>
      <c r="R622" s="40"/>
      <c r="S622" s="40"/>
      <c r="T622" s="39"/>
      <c r="V622" s="42"/>
      <c r="AA622" s="111"/>
      <c r="AD622" s="42"/>
      <c r="AF622" s="111"/>
      <c r="AG622" s="110"/>
      <c r="AH622" s="94"/>
      <c r="AJ622" s="97"/>
      <c r="AL622" s="39"/>
      <c r="AP622" s="39"/>
      <c r="AQ622" s="77"/>
      <c r="AR622" s="94"/>
      <c r="AT622" s="97"/>
      <c r="BB622" s="79"/>
      <c r="BC622" s="94"/>
      <c r="BD622" s="94"/>
      <c r="BE622" s="97"/>
      <c r="BG622" s="40"/>
      <c r="BH622" s="94"/>
      <c r="BI622" s="94"/>
      <c r="BJ622" s="94"/>
      <c r="BK622" s="40"/>
      <c r="BL622" s="73"/>
      <c r="BM622" s="94"/>
      <c r="BO622" s="97"/>
      <c r="BQ622" s="40"/>
      <c r="BR622" s="94"/>
      <c r="BS622" s="94"/>
      <c r="BT622" s="94"/>
      <c r="BU622" s="40"/>
      <c r="BV622" s="82"/>
      <c r="BW622" s="94"/>
      <c r="BX622" s="48"/>
      <c r="BY622" s="97"/>
      <c r="BZ622" s="48"/>
      <c r="CA622" s="40"/>
      <c r="CB622" s="94"/>
      <c r="CC622" s="94"/>
      <c r="CD622" s="94"/>
      <c r="CE622" s="40"/>
      <c r="CF622" s="73"/>
      <c r="CG622" s="41"/>
      <c r="CH622" s="41"/>
      <c r="CI622" s="41"/>
      <c r="CJ622" s="41"/>
      <c r="CK622" s="41"/>
      <c r="CL622" s="68"/>
      <c r="CM622" s="41"/>
      <c r="CN622" s="41"/>
      <c r="CO622" s="39"/>
      <c r="CP622" s="78"/>
      <c r="DE622" s="125"/>
    </row>
    <row r="623" spans="1:109" s="38" customFormat="1" x14ac:dyDescent="0.25">
      <c r="A623" s="38">
        <v>620</v>
      </c>
      <c r="F623" s="39"/>
      <c r="Q623" s="39"/>
      <c r="R623" s="40"/>
      <c r="S623" s="40"/>
      <c r="T623" s="39"/>
      <c r="V623" s="42"/>
      <c r="AA623" s="111"/>
      <c r="AD623" s="42"/>
      <c r="AF623" s="111"/>
      <c r="AG623" s="110"/>
      <c r="AH623" s="94"/>
      <c r="AJ623" s="97"/>
      <c r="AL623" s="39"/>
      <c r="AP623" s="39"/>
      <c r="AQ623" s="77"/>
      <c r="AR623" s="94"/>
      <c r="AT623" s="97"/>
      <c r="BB623" s="79"/>
      <c r="BC623" s="94"/>
      <c r="BD623" s="94"/>
      <c r="BE623" s="97"/>
      <c r="BG623" s="40"/>
      <c r="BH623" s="94"/>
      <c r="BI623" s="94"/>
      <c r="BJ623" s="94"/>
      <c r="BK623" s="40"/>
      <c r="BL623" s="73"/>
      <c r="BM623" s="94"/>
      <c r="BO623" s="97"/>
      <c r="BQ623" s="40"/>
      <c r="BR623" s="94"/>
      <c r="BS623" s="94"/>
      <c r="BT623" s="94"/>
      <c r="BU623" s="40"/>
      <c r="BV623" s="82"/>
      <c r="BW623" s="94"/>
      <c r="BX623" s="48"/>
      <c r="BY623" s="97"/>
      <c r="BZ623" s="48"/>
      <c r="CA623" s="40"/>
      <c r="CB623" s="94"/>
      <c r="CC623" s="94"/>
      <c r="CD623" s="94"/>
      <c r="CE623" s="40"/>
      <c r="CF623" s="73"/>
      <c r="CG623" s="41"/>
      <c r="CH623" s="41"/>
      <c r="CI623" s="41"/>
      <c r="CJ623" s="41"/>
      <c r="CK623" s="41"/>
      <c r="CL623" s="68"/>
      <c r="CM623" s="41"/>
      <c r="CN623" s="41"/>
      <c r="CO623" s="39"/>
      <c r="CP623" s="78"/>
      <c r="DE623" s="125"/>
    </row>
    <row r="624" spans="1:109" s="38" customFormat="1" x14ac:dyDescent="0.25">
      <c r="A624" s="38">
        <v>621</v>
      </c>
      <c r="F624" s="39"/>
      <c r="Q624" s="39"/>
      <c r="R624" s="40"/>
      <c r="S624" s="40"/>
      <c r="T624" s="39"/>
      <c r="V624" s="42"/>
      <c r="AA624" s="111"/>
      <c r="AD624" s="42"/>
      <c r="AF624" s="111"/>
      <c r="AG624" s="110"/>
      <c r="AH624" s="94"/>
      <c r="AJ624" s="97"/>
      <c r="AL624" s="39"/>
      <c r="AP624" s="39"/>
      <c r="AQ624" s="77"/>
      <c r="AR624" s="94"/>
      <c r="AT624" s="97"/>
      <c r="BB624" s="79"/>
      <c r="BC624" s="94"/>
      <c r="BD624" s="94"/>
      <c r="BE624" s="97"/>
      <c r="BG624" s="40"/>
      <c r="BH624" s="94"/>
      <c r="BI624" s="94"/>
      <c r="BJ624" s="94"/>
      <c r="BK624" s="40"/>
      <c r="BL624" s="73"/>
      <c r="BM624" s="94"/>
      <c r="BO624" s="97"/>
      <c r="BQ624" s="40"/>
      <c r="BR624" s="94"/>
      <c r="BS624" s="94"/>
      <c r="BT624" s="94"/>
      <c r="BU624" s="40"/>
      <c r="BV624" s="82"/>
      <c r="BW624" s="94"/>
      <c r="BX624" s="48"/>
      <c r="BY624" s="97"/>
      <c r="BZ624" s="48"/>
      <c r="CA624" s="40"/>
      <c r="CB624" s="94"/>
      <c r="CC624" s="94"/>
      <c r="CD624" s="94"/>
      <c r="CE624" s="40"/>
      <c r="CF624" s="73"/>
      <c r="CG624" s="41"/>
      <c r="CH624" s="41"/>
      <c r="CI624" s="41"/>
      <c r="CJ624" s="41"/>
      <c r="CK624" s="41"/>
      <c r="CL624" s="68"/>
      <c r="CM624" s="41"/>
      <c r="CN624" s="41"/>
      <c r="CO624" s="39"/>
      <c r="CP624" s="78"/>
      <c r="DE624" s="125"/>
    </row>
    <row r="625" spans="1:109" s="38" customFormat="1" x14ac:dyDescent="0.25">
      <c r="A625" s="38">
        <v>622</v>
      </c>
      <c r="F625" s="39"/>
      <c r="Q625" s="39"/>
      <c r="R625" s="40"/>
      <c r="S625" s="40"/>
      <c r="T625" s="39"/>
      <c r="V625" s="42"/>
      <c r="AA625" s="111"/>
      <c r="AD625" s="42"/>
      <c r="AF625" s="111"/>
      <c r="AG625" s="110"/>
      <c r="AH625" s="94"/>
      <c r="AJ625" s="97"/>
      <c r="AL625" s="39"/>
      <c r="AP625" s="39"/>
      <c r="AQ625" s="77"/>
      <c r="AR625" s="94"/>
      <c r="AT625" s="97"/>
      <c r="BB625" s="79"/>
      <c r="BC625" s="94"/>
      <c r="BD625" s="94"/>
      <c r="BE625" s="97"/>
      <c r="BG625" s="40"/>
      <c r="BH625" s="94"/>
      <c r="BI625" s="94"/>
      <c r="BJ625" s="94"/>
      <c r="BK625" s="40"/>
      <c r="BL625" s="73"/>
      <c r="BM625" s="94"/>
      <c r="BO625" s="97"/>
      <c r="BQ625" s="40"/>
      <c r="BR625" s="94"/>
      <c r="BS625" s="94"/>
      <c r="BT625" s="94"/>
      <c r="BU625" s="40"/>
      <c r="BV625" s="82"/>
      <c r="BW625" s="94"/>
      <c r="BX625" s="48"/>
      <c r="BY625" s="97"/>
      <c r="BZ625" s="48"/>
      <c r="CA625" s="40"/>
      <c r="CB625" s="94"/>
      <c r="CC625" s="94"/>
      <c r="CD625" s="94"/>
      <c r="CE625" s="40"/>
      <c r="CF625" s="73"/>
      <c r="CG625" s="41"/>
      <c r="CH625" s="41"/>
      <c r="CI625" s="41"/>
      <c r="CJ625" s="41"/>
      <c r="CK625" s="41"/>
      <c r="CL625" s="68"/>
      <c r="CM625" s="41"/>
      <c r="CN625" s="41"/>
      <c r="CO625" s="39"/>
      <c r="CP625" s="78"/>
      <c r="DE625" s="125"/>
    </row>
    <row r="626" spans="1:109" s="38" customFormat="1" x14ac:dyDescent="0.25">
      <c r="A626" s="38">
        <v>623</v>
      </c>
      <c r="F626" s="39"/>
      <c r="Q626" s="39"/>
      <c r="R626" s="40"/>
      <c r="S626" s="40"/>
      <c r="T626" s="39"/>
      <c r="V626" s="42"/>
      <c r="AA626" s="111"/>
      <c r="AD626" s="42"/>
      <c r="AF626" s="111"/>
      <c r="AG626" s="110"/>
      <c r="AH626" s="94"/>
      <c r="AJ626" s="97"/>
      <c r="AL626" s="39"/>
      <c r="AP626" s="39"/>
      <c r="AQ626" s="77"/>
      <c r="AR626" s="94"/>
      <c r="AT626" s="97"/>
      <c r="BB626" s="79"/>
      <c r="BC626" s="94"/>
      <c r="BD626" s="94"/>
      <c r="BE626" s="97"/>
      <c r="BG626" s="40"/>
      <c r="BH626" s="94"/>
      <c r="BI626" s="94"/>
      <c r="BJ626" s="94"/>
      <c r="BK626" s="40"/>
      <c r="BL626" s="73"/>
      <c r="BM626" s="94"/>
      <c r="BO626" s="97"/>
      <c r="BQ626" s="40"/>
      <c r="BR626" s="94"/>
      <c r="BS626" s="94"/>
      <c r="BT626" s="94"/>
      <c r="BU626" s="40"/>
      <c r="BV626" s="82"/>
      <c r="BW626" s="94"/>
      <c r="BX626" s="48"/>
      <c r="BY626" s="97"/>
      <c r="BZ626" s="48"/>
      <c r="CA626" s="40"/>
      <c r="CB626" s="94"/>
      <c r="CC626" s="94"/>
      <c r="CD626" s="94"/>
      <c r="CE626" s="40"/>
      <c r="CF626" s="73"/>
      <c r="CG626" s="41"/>
      <c r="CH626" s="41"/>
      <c r="CI626" s="41"/>
      <c r="CJ626" s="41"/>
      <c r="CK626" s="41"/>
      <c r="CL626" s="68"/>
      <c r="CM626" s="41"/>
      <c r="CN626" s="41"/>
      <c r="CO626" s="39"/>
      <c r="CP626" s="78"/>
      <c r="DE626" s="125"/>
    </row>
    <row r="627" spans="1:109" s="38" customFormat="1" x14ac:dyDescent="0.25">
      <c r="A627" s="38">
        <v>624</v>
      </c>
      <c r="F627" s="39"/>
      <c r="Q627" s="39"/>
      <c r="R627" s="40"/>
      <c r="S627" s="40"/>
      <c r="T627" s="39"/>
      <c r="V627" s="42"/>
      <c r="AA627" s="111"/>
      <c r="AD627" s="42"/>
      <c r="AF627" s="111"/>
      <c r="AG627" s="110"/>
      <c r="AH627" s="94"/>
      <c r="AJ627" s="97"/>
      <c r="AL627" s="39"/>
      <c r="AP627" s="39"/>
      <c r="AQ627" s="77"/>
      <c r="AR627" s="94"/>
      <c r="AT627" s="97"/>
      <c r="BB627" s="79"/>
      <c r="BC627" s="94"/>
      <c r="BD627" s="94"/>
      <c r="BE627" s="97"/>
      <c r="BG627" s="40"/>
      <c r="BH627" s="94"/>
      <c r="BI627" s="94"/>
      <c r="BJ627" s="94"/>
      <c r="BK627" s="40"/>
      <c r="BL627" s="73"/>
      <c r="BM627" s="94"/>
      <c r="BO627" s="97"/>
      <c r="BQ627" s="40"/>
      <c r="BR627" s="94"/>
      <c r="BS627" s="94"/>
      <c r="BT627" s="94"/>
      <c r="BU627" s="40"/>
      <c r="BV627" s="82"/>
      <c r="BW627" s="94"/>
      <c r="BX627" s="48"/>
      <c r="BY627" s="97"/>
      <c r="BZ627" s="48"/>
      <c r="CA627" s="40"/>
      <c r="CB627" s="94"/>
      <c r="CC627" s="94"/>
      <c r="CD627" s="94"/>
      <c r="CE627" s="40"/>
      <c r="CF627" s="73"/>
      <c r="CG627" s="41"/>
      <c r="CH627" s="41"/>
      <c r="CI627" s="41"/>
      <c r="CJ627" s="41"/>
      <c r="CK627" s="41"/>
      <c r="CL627" s="68"/>
      <c r="CM627" s="41"/>
      <c r="CN627" s="41"/>
      <c r="CO627" s="39"/>
      <c r="CP627" s="78"/>
      <c r="DE627" s="125"/>
    </row>
    <row r="628" spans="1:109" s="38" customFormat="1" x14ac:dyDescent="0.25">
      <c r="A628" s="38">
        <v>625</v>
      </c>
      <c r="F628" s="39"/>
      <c r="Q628" s="39"/>
      <c r="R628" s="40"/>
      <c r="S628" s="40"/>
      <c r="T628" s="39"/>
      <c r="V628" s="42"/>
      <c r="AA628" s="111"/>
      <c r="AD628" s="42"/>
      <c r="AF628" s="111"/>
      <c r="AG628" s="110"/>
      <c r="AH628" s="94"/>
      <c r="AJ628" s="97"/>
      <c r="AL628" s="39"/>
      <c r="AP628" s="39"/>
      <c r="AQ628" s="77"/>
      <c r="AR628" s="94"/>
      <c r="AT628" s="97"/>
      <c r="BB628" s="79"/>
      <c r="BC628" s="94"/>
      <c r="BD628" s="94"/>
      <c r="BE628" s="97"/>
      <c r="BG628" s="40"/>
      <c r="BH628" s="94"/>
      <c r="BI628" s="94"/>
      <c r="BJ628" s="94"/>
      <c r="BK628" s="40"/>
      <c r="BL628" s="73"/>
      <c r="BM628" s="94"/>
      <c r="BO628" s="97"/>
      <c r="BQ628" s="40"/>
      <c r="BR628" s="94"/>
      <c r="BS628" s="94"/>
      <c r="BT628" s="94"/>
      <c r="BU628" s="40"/>
      <c r="BV628" s="82"/>
      <c r="BW628" s="94"/>
      <c r="BX628" s="48"/>
      <c r="BY628" s="97"/>
      <c r="BZ628" s="48"/>
      <c r="CA628" s="40"/>
      <c r="CB628" s="94"/>
      <c r="CC628" s="94"/>
      <c r="CD628" s="94"/>
      <c r="CE628" s="40"/>
      <c r="CF628" s="73"/>
      <c r="CG628" s="41"/>
      <c r="CH628" s="41"/>
      <c r="CI628" s="41"/>
      <c r="CJ628" s="41"/>
      <c r="CK628" s="41"/>
      <c r="CL628" s="68"/>
      <c r="CM628" s="41"/>
      <c r="CN628" s="41"/>
      <c r="CO628" s="39"/>
      <c r="CP628" s="78"/>
      <c r="DE628" s="125"/>
    </row>
    <row r="629" spans="1:109" s="38" customFormat="1" x14ac:dyDescent="0.25">
      <c r="A629" s="38">
        <v>626</v>
      </c>
      <c r="F629" s="39"/>
      <c r="Q629" s="39"/>
      <c r="R629" s="40"/>
      <c r="S629" s="40"/>
      <c r="T629" s="39"/>
      <c r="V629" s="42"/>
      <c r="AA629" s="111"/>
      <c r="AD629" s="42"/>
      <c r="AF629" s="111"/>
      <c r="AG629" s="110"/>
      <c r="AH629" s="94"/>
      <c r="AJ629" s="97"/>
      <c r="AL629" s="39"/>
      <c r="AP629" s="39"/>
      <c r="AQ629" s="77"/>
      <c r="AR629" s="94"/>
      <c r="AT629" s="97"/>
      <c r="BB629" s="79"/>
      <c r="BC629" s="94"/>
      <c r="BD629" s="94"/>
      <c r="BE629" s="97"/>
      <c r="BG629" s="40"/>
      <c r="BH629" s="94"/>
      <c r="BI629" s="94"/>
      <c r="BJ629" s="94"/>
      <c r="BK629" s="40"/>
      <c r="BL629" s="73"/>
      <c r="BM629" s="94"/>
      <c r="BO629" s="97"/>
      <c r="BQ629" s="40"/>
      <c r="BR629" s="94"/>
      <c r="BS629" s="94"/>
      <c r="BT629" s="94"/>
      <c r="BU629" s="40"/>
      <c r="BV629" s="82"/>
      <c r="BW629" s="94"/>
      <c r="BX629" s="48"/>
      <c r="BY629" s="97"/>
      <c r="BZ629" s="48"/>
      <c r="CA629" s="40"/>
      <c r="CB629" s="94"/>
      <c r="CC629" s="94"/>
      <c r="CD629" s="94"/>
      <c r="CE629" s="40"/>
      <c r="CF629" s="73"/>
      <c r="CG629" s="41"/>
      <c r="CH629" s="41"/>
      <c r="CI629" s="41"/>
      <c r="CJ629" s="41"/>
      <c r="CK629" s="41"/>
      <c r="CL629" s="68"/>
      <c r="CM629" s="41"/>
      <c r="CN629" s="41"/>
      <c r="CO629" s="39"/>
      <c r="CP629" s="78"/>
      <c r="DE629" s="125"/>
    </row>
    <row r="630" spans="1:109" s="38" customFormat="1" x14ac:dyDescent="0.25">
      <c r="A630" s="38">
        <v>627</v>
      </c>
      <c r="F630" s="39"/>
      <c r="Q630" s="39"/>
      <c r="R630" s="40"/>
      <c r="S630" s="40"/>
      <c r="T630" s="39"/>
      <c r="V630" s="42"/>
      <c r="AA630" s="111"/>
      <c r="AD630" s="42"/>
      <c r="AF630" s="111"/>
      <c r="AG630" s="110"/>
      <c r="AH630" s="94"/>
      <c r="AJ630" s="97"/>
      <c r="AL630" s="39"/>
      <c r="AP630" s="39"/>
      <c r="AQ630" s="77"/>
      <c r="AR630" s="94"/>
      <c r="AT630" s="97"/>
      <c r="BB630" s="79"/>
      <c r="BC630" s="94"/>
      <c r="BD630" s="94"/>
      <c r="BE630" s="97"/>
      <c r="BG630" s="40"/>
      <c r="BH630" s="94"/>
      <c r="BI630" s="94"/>
      <c r="BJ630" s="94"/>
      <c r="BK630" s="40"/>
      <c r="BL630" s="73"/>
      <c r="BM630" s="94"/>
      <c r="BO630" s="97"/>
      <c r="BQ630" s="40"/>
      <c r="BR630" s="94"/>
      <c r="BS630" s="94"/>
      <c r="BT630" s="94"/>
      <c r="BU630" s="40"/>
      <c r="BV630" s="82"/>
      <c r="BW630" s="94"/>
      <c r="BX630" s="48"/>
      <c r="BY630" s="97"/>
      <c r="BZ630" s="48"/>
      <c r="CA630" s="40"/>
      <c r="CB630" s="94"/>
      <c r="CC630" s="94"/>
      <c r="CD630" s="94"/>
      <c r="CE630" s="40"/>
      <c r="CF630" s="73"/>
      <c r="CG630" s="41"/>
      <c r="CH630" s="41"/>
      <c r="CI630" s="41"/>
      <c r="CJ630" s="41"/>
      <c r="CK630" s="41"/>
      <c r="CL630" s="68"/>
      <c r="CM630" s="41"/>
      <c r="CN630" s="41"/>
      <c r="CO630" s="39"/>
      <c r="CP630" s="78"/>
      <c r="DE630" s="125"/>
    </row>
    <row r="631" spans="1:109" s="38" customFormat="1" x14ac:dyDescent="0.25">
      <c r="A631" s="38">
        <v>628</v>
      </c>
      <c r="F631" s="39"/>
      <c r="Q631" s="39"/>
      <c r="R631" s="40"/>
      <c r="S631" s="40"/>
      <c r="T631" s="39"/>
      <c r="V631" s="42"/>
      <c r="AA631" s="111"/>
      <c r="AD631" s="42"/>
      <c r="AF631" s="111"/>
      <c r="AG631" s="110"/>
      <c r="AH631" s="94"/>
      <c r="AJ631" s="97"/>
      <c r="AL631" s="39"/>
      <c r="AP631" s="39"/>
      <c r="AQ631" s="77"/>
      <c r="AR631" s="94"/>
      <c r="AT631" s="97"/>
      <c r="BB631" s="79"/>
      <c r="BC631" s="94"/>
      <c r="BD631" s="94"/>
      <c r="BE631" s="97"/>
      <c r="BG631" s="40"/>
      <c r="BH631" s="94"/>
      <c r="BI631" s="94"/>
      <c r="BJ631" s="94"/>
      <c r="BK631" s="40"/>
      <c r="BL631" s="73"/>
      <c r="BM631" s="94"/>
      <c r="BO631" s="97"/>
      <c r="BQ631" s="40"/>
      <c r="BR631" s="94"/>
      <c r="BS631" s="94"/>
      <c r="BT631" s="94"/>
      <c r="BU631" s="40"/>
      <c r="BV631" s="82"/>
      <c r="BW631" s="94"/>
      <c r="BX631" s="48"/>
      <c r="BY631" s="97"/>
      <c r="BZ631" s="48"/>
      <c r="CA631" s="40"/>
      <c r="CB631" s="94"/>
      <c r="CC631" s="94"/>
      <c r="CD631" s="94"/>
      <c r="CE631" s="40"/>
      <c r="CF631" s="73"/>
      <c r="CG631" s="41"/>
      <c r="CH631" s="41"/>
      <c r="CI631" s="41"/>
      <c r="CJ631" s="41"/>
      <c r="CK631" s="41"/>
      <c r="CL631" s="68"/>
      <c r="CM631" s="41"/>
      <c r="CN631" s="41"/>
      <c r="CO631" s="39"/>
      <c r="CP631" s="78"/>
      <c r="DE631" s="125"/>
    </row>
    <row r="632" spans="1:109" s="38" customFormat="1" x14ac:dyDescent="0.25">
      <c r="A632" s="38">
        <v>629</v>
      </c>
      <c r="F632" s="39"/>
      <c r="Q632" s="39"/>
      <c r="R632" s="40"/>
      <c r="S632" s="40"/>
      <c r="T632" s="39"/>
      <c r="V632" s="42"/>
      <c r="AA632" s="111"/>
      <c r="AD632" s="42"/>
      <c r="AF632" s="111"/>
      <c r="AG632" s="110"/>
      <c r="AH632" s="94"/>
      <c r="AJ632" s="97"/>
      <c r="AL632" s="39"/>
      <c r="AP632" s="39"/>
      <c r="AQ632" s="77"/>
      <c r="AR632" s="94"/>
      <c r="AT632" s="97"/>
      <c r="BB632" s="79"/>
      <c r="BC632" s="94"/>
      <c r="BD632" s="94"/>
      <c r="BE632" s="97"/>
      <c r="BG632" s="40"/>
      <c r="BH632" s="94"/>
      <c r="BI632" s="94"/>
      <c r="BJ632" s="94"/>
      <c r="BK632" s="40"/>
      <c r="BL632" s="73"/>
      <c r="BM632" s="94"/>
      <c r="BO632" s="97"/>
      <c r="BQ632" s="40"/>
      <c r="BR632" s="94"/>
      <c r="BS632" s="94"/>
      <c r="BT632" s="94"/>
      <c r="BU632" s="40"/>
      <c r="BV632" s="82"/>
      <c r="BW632" s="94"/>
      <c r="BX632" s="48"/>
      <c r="BY632" s="97"/>
      <c r="BZ632" s="48"/>
      <c r="CA632" s="40"/>
      <c r="CB632" s="94"/>
      <c r="CC632" s="94"/>
      <c r="CD632" s="94"/>
      <c r="CE632" s="40"/>
      <c r="CF632" s="73"/>
      <c r="CG632" s="41"/>
      <c r="CH632" s="41"/>
      <c r="CI632" s="41"/>
      <c r="CJ632" s="41"/>
      <c r="CK632" s="41"/>
      <c r="CL632" s="68"/>
      <c r="CM632" s="41"/>
      <c r="CN632" s="41"/>
      <c r="CO632" s="39"/>
      <c r="CP632" s="78"/>
      <c r="DE632" s="125"/>
    </row>
    <row r="633" spans="1:109" s="38" customFormat="1" x14ac:dyDescent="0.25">
      <c r="A633" s="38">
        <v>630</v>
      </c>
      <c r="F633" s="39"/>
      <c r="Q633" s="39"/>
      <c r="R633" s="40"/>
      <c r="S633" s="40"/>
      <c r="T633" s="39"/>
      <c r="V633" s="42"/>
      <c r="AA633" s="111"/>
      <c r="AD633" s="42"/>
      <c r="AF633" s="111"/>
      <c r="AG633" s="110"/>
      <c r="AH633" s="94"/>
      <c r="AJ633" s="97"/>
      <c r="AL633" s="39"/>
      <c r="AP633" s="39"/>
      <c r="AQ633" s="77"/>
      <c r="AR633" s="94"/>
      <c r="AT633" s="97"/>
      <c r="BB633" s="79"/>
      <c r="BC633" s="94"/>
      <c r="BD633" s="94"/>
      <c r="BE633" s="97"/>
      <c r="BG633" s="40"/>
      <c r="BH633" s="94"/>
      <c r="BI633" s="94"/>
      <c r="BJ633" s="94"/>
      <c r="BK633" s="40"/>
      <c r="BL633" s="73"/>
      <c r="BM633" s="94"/>
      <c r="BO633" s="97"/>
      <c r="BQ633" s="40"/>
      <c r="BR633" s="94"/>
      <c r="BS633" s="94"/>
      <c r="BT633" s="94"/>
      <c r="BU633" s="40"/>
      <c r="BV633" s="82"/>
      <c r="BW633" s="94"/>
      <c r="BX633" s="48"/>
      <c r="BY633" s="97"/>
      <c r="BZ633" s="48"/>
      <c r="CA633" s="40"/>
      <c r="CB633" s="94"/>
      <c r="CC633" s="94"/>
      <c r="CD633" s="94"/>
      <c r="CE633" s="40"/>
      <c r="CF633" s="73"/>
      <c r="CG633" s="41"/>
      <c r="CH633" s="41"/>
      <c r="CI633" s="41"/>
      <c r="CJ633" s="41"/>
      <c r="CK633" s="41"/>
      <c r="CL633" s="68"/>
      <c r="CM633" s="41"/>
      <c r="CN633" s="41"/>
      <c r="CO633" s="39"/>
      <c r="CP633" s="78"/>
      <c r="DE633" s="125"/>
    </row>
    <row r="634" spans="1:109" s="38" customFormat="1" x14ac:dyDescent="0.25">
      <c r="A634" s="38">
        <v>631</v>
      </c>
      <c r="F634" s="39"/>
      <c r="Q634" s="39"/>
      <c r="R634" s="40"/>
      <c r="S634" s="40"/>
      <c r="T634" s="39"/>
      <c r="V634" s="42"/>
      <c r="AA634" s="111"/>
      <c r="AF634" s="111"/>
      <c r="AG634" s="110"/>
      <c r="AH634" s="94"/>
      <c r="AJ634" s="97"/>
      <c r="AL634" s="39"/>
      <c r="AP634" s="39"/>
      <c r="AQ634" s="77"/>
      <c r="AR634" s="94"/>
      <c r="AT634" s="97"/>
      <c r="BB634" s="79"/>
      <c r="BC634" s="94"/>
      <c r="BE634" s="97"/>
      <c r="BG634" s="40"/>
      <c r="BK634" s="40"/>
      <c r="BL634" s="79"/>
      <c r="BM634" s="94"/>
      <c r="BO634" s="97"/>
      <c r="BQ634" s="40"/>
      <c r="BR634" s="94"/>
      <c r="BS634" s="94"/>
      <c r="BT634" s="94"/>
      <c r="BU634" s="40"/>
      <c r="BV634" s="82"/>
      <c r="BW634" s="94"/>
      <c r="BX634" s="48"/>
      <c r="BY634" s="97"/>
      <c r="BZ634" s="48"/>
      <c r="CA634" s="40"/>
      <c r="CB634" s="94"/>
      <c r="CC634" s="94"/>
      <c r="CD634" s="94"/>
      <c r="CE634" s="40"/>
      <c r="CF634" s="73"/>
      <c r="CG634" s="41"/>
      <c r="CH634" s="41"/>
      <c r="CI634" s="41"/>
      <c r="CJ634" s="41"/>
      <c r="CK634" s="41"/>
      <c r="CL634" s="68"/>
      <c r="CM634" s="41"/>
      <c r="CN634" s="41"/>
      <c r="CO634" s="39"/>
      <c r="CP634" s="78"/>
      <c r="DE634" s="125"/>
    </row>
    <row r="635" spans="1:109" s="38" customFormat="1" x14ac:dyDescent="0.25">
      <c r="A635" s="38">
        <v>632</v>
      </c>
      <c r="F635" s="39"/>
      <c r="Q635" s="39"/>
      <c r="R635" s="40"/>
      <c r="S635" s="40"/>
      <c r="T635" s="39"/>
      <c r="V635" s="42"/>
      <c r="AA635" s="111"/>
      <c r="AF635" s="111"/>
      <c r="AG635" s="110"/>
      <c r="AH635" s="94"/>
      <c r="AJ635" s="97"/>
      <c r="AL635" s="39"/>
      <c r="AP635" s="39"/>
      <c r="AQ635" s="77"/>
      <c r="AR635" s="94"/>
      <c r="AT635" s="97"/>
      <c r="BB635" s="79"/>
      <c r="BC635" s="94"/>
      <c r="BE635" s="97"/>
      <c r="BG635" s="40"/>
      <c r="BK635" s="40"/>
      <c r="BL635" s="79"/>
      <c r="BM635" s="94"/>
      <c r="BO635" s="97"/>
      <c r="BQ635" s="40"/>
      <c r="BR635" s="94"/>
      <c r="BS635" s="94"/>
      <c r="BT635" s="94"/>
      <c r="BU635" s="40"/>
      <c r="BV635" s="82"/>
      <c r="BW635" s="94"/>
      <c r="BX635" s="48"/>
      <c r="BY635" s="97"/>
      <c r="BZ635" s="48"/>
      <c r="CA635" s="40"/>
      <c r="CB635" s="94"/>
      <c r="CC635" s="94"/>
      <c r="CD635" s="94"/>
      <c r="CE635" s="40"/>
      <c r="CF635" s="73"/>
      <c r="CG635" s="41"/>
      <c r="CH635" s="41"/>
      <c r="CI635" s="41"/>
      <c r="CJ635" s="41"/>
      <c r="CK635" s="41"/>
      <c r="CL635" s="68"/>
      <c r="CM635" s="41"/>
      <c r="CN635" s="41"/>
      <c r="CO635" s="39"/>
      <c r="CP635" s="78"/>
      <c r="DE635" s="125"/>
    </row>
    <row r="636" spans="1:109" s="38" customFormat="1" x14ac:dyDescent="0.25">
      <c r="A636" s="38">
        <v>633</v>
      </c>
      <c r="F636" s="39"/>
      <c r="Q636" s="39"/>
      <c r="R636" s="40"/>
      <c r="S636" s="40"/>
      <c r="T636" s="39"/>
      <c r="V636" s="42"/>
      <c r="AA636" s="111"/>
      <c r="AF636" s="111"/>
      <c r="AG636" s="110"/>
      <c r="AH636" s="94"/>
      <c r="AJ636" s="97"/>
      <c r="AL636" s="39"/>
      <c r="AP636" s="39"/>
      <c r="AQ636" s="77"/>
      <c r="AR636" s="94"/>
      <c r="AT636" s="97"/>
      <c r="BB636" s="79"/>
      <c r="BC636" s="94"/>
      <c r="BE636" s="97"/>
      <c r="BG636" s="40"/>
      <c r="BK636" s="40"/>
      <c r="BL636" s="79"/>
      <c r="BM636" s="94"/>
      <c r="BO636" s="97"/>
      <c r="BQ636" s="40"/>
      <c r="BR636" s="94"/>
      <c r="BS636" s="94"/>
      <c r="BT636" s="94"/>
      <c r="BU636" s="40"/>
      <c r="BV636" s="82"/>
      <c r="BW636" s="94"/>
      <c r="BX636" s="48"/>
      <c r="BY636" s="97"/>
      <c r="BZ636" s="48"/>
      <c r="CA636" s="40"/>
      <c r="CB636" s="94"/>
      <c r="CC636" s="94"/>
      <c r="CD636" s="94"/>
      <c r="CE636" s="40"/>
      <c r="CF636" s="73"/>
      <c r="CG636" s="41"/>
      <c r="CH636" s="41"/>
      <c r="CI636" s="41"/>
      <c r="CJ636" s="41"/>
      <c r="CK636" s="41"/>
      <c r="CL636" s="68"/>
      <c r="CM636" s="41"/>
      <c r="CN636" s="41"/>
      <c r="CO636" s="39"/>
      <c r="CP636" s="78"/>
      <c r="DE636" s="125"/>
    </row>
    <row r="637" spans="1:109" s="38" customFormat="1" x14ac:dyDescent="0.25">
      <c r="A637" s="38">
        <v>634</v>
      </c>
      <c r="F637" s="39"/>
      <c r="Q637" s="39"/>
      <c r="R637" s="40"/>
      <c r="S637" s="40"/>
      <c r="T637" s="39"/>
      <c r="V637" s="42"/>
      <c r="AA637" s="111"/>
      <c r="AF637" s="111"/>
      <c r="AG637" s="110"/>
      <c r="AH637" s="94"/>
      <c r="AJ637" s="97"/>
      <c r="AL637" s="39"/>
      <c r="AP637" s="39"/>
      <c r="AQ637" s="77"/>
      <c r="AR637" s="94"/>
      <c r="AT637" s="97"/>
      <c r="BB637" s="79"/>
      <c r="BC637" s="94"/>
      <c r="BE637" s="97"/>
      <c r="BG637" s="40"/>
      <c r="BK637" s="40"/>
      <c r="BL637" s="79"/>
      <c r="BM637" s="94"/>
      <c r="BO637" s="97"/>
      <c r="BQ637" s="40"/>
      <c r="BR637" s="94"/>
      <c r="BS637" s="94"/>
      <c r="BT637" s="94"/>
      <c r="BU637" s="40"/>
      <c r="BV637" s="82"/>
      <c r="BW637" s="94"/>
      <c r="BX637" s="48"/>
      <c r="BY637" s="97"/>
      <c r="BZ637" s="48"/>
      <c r="CA637" s="40"/>
      <c r="CB637" s="94"/>
      <c r="CC637" s="94"/>
      <c r="CD637" s="94"/>
      <c r="CE637" s="40"/>
      <c r="CF637" s="73"/>
      <c r="CG637" s="41"/>
      <c r="CH637" s="41"/>
      <c r="CI637" s="41"/>
      <c r="CJ637" s="41"/>
      <c r="CK637" s="41"/>
      <c r="CL637" s="68"/>
      <c r="CM637" s="41"/>
      <c r="CN637" s="41"/>
      <c r="CO637" s="39"/>
      <c r="CP637" s="78"/>
      <c r="DE637" s="125"/>
    </row>
    <row r="638" spans="1:109" s="38" customFormat="1" x14ac:dyDescent="0.25">
      <c r="A638" s="38">
        <v>635</v>
      </c>
      <c r="F638" s="39"/>
      <c r="Q638" s="39"/>
      <c r="R638" s="40"/>
      <c r="S638" s="40"/>
      <c r="T638" s="39"/>
      <c r="V638" s="42"/>
      <c r="AA638" s="111"/>
      <c r="AF638" s="111"/>
      <c r="AG638" s="110"/>
      <c r="AH638" s="94"/>
      <c r="AJ638" s="97"/>
      <c r="AL638" s="39"/>
      <c r="AP638" s="39"/>
      <c r="AQ638" s="77"/>
      <c r="AR638" s="94"/>
      <c r="AT638" s="97"/>
      <c r="BB638" s="79"/>
      <c r="BC638" s="94"/>
      <c r="BE638" s="97"/>
      <c r="BG638" s="40"/>
      <c r="BK638" s="40"/>
      <c r="BL638" s="79"/>
      <c r="BM638" s="94"/>
      <c r="BO638" s="97"/>
      <c r="BQ638" s="40"/>
      <c r="BR638" s="94"/>
      <c r="BS638" s="94"/>
      <c r="BT638" s="94"/>
      <c r="BU638" s="40"/>
      <c r="BV638" s="82"/>
      <c r="BW638" s="94"/>
      <c r="BX638" s="48"/>
      <c r="BY638" s="97"/>
      <c r="BZ638" s="48"/>
      <c r="CA638" s="40"/>
      <c r="CB638" s="94"/>
      <c r="CC638" s="94"/>
      <c r="CD638" s="94"/>
      <c r="CE638" s="40"/>
      <c r="CF638" s="73"/>
      <c r="CG638" s="41"/>
      <c r="CH638" s="41"/>
      <c r="CI638" s="41"/>
      <c r="CJ638" s="41"/>
      <c r="CK638" s="41"/>
      <c r="CL638" s="68"/>
      <c r="CM638" s="41"/>
      <c r="CN638" s="41"/>
      <c r="CO638" s="39"/>
      <c r="CP638" s="78"/>
      <c r="DE638" s="125"/>
    </row>
    <row r="639" spans="1:109" s="38" customFormat="1" x14ac:dyDescent="0.25">
      <c r="A639" s="38">
        <v>636</v>
      </c>
      <c r="F639" s="39"/>
      <c r="Q639" s="39"/>
      <c r="R639" s="40"/>
      <c r="S639" s="40"/>
      <c r="T639" s="39"/>
      <c r="V639" s="42"/>
      <c r="AA639" s="111"/>
      <c r="AF639" s="111"/>
      <c r="AG639" s="110"/>
      <c r="AH639" s="94"/>
      <c r="AJ639" s="97"/>
      <c r="AL639" s="39"/>
      <c r="AP639" s="39"/>
      <c r="AQ639" s="77"/>
      <c r="AR639" s="94"/>
      <c r="AT639" s="97"/>
      <c r="BB639" s="79"/>
      <c r="BC639" s="94"/>
      <c r="BE639" s="97"/>
      <c r="BG639" s="40"/>
      <c r="BK639" s="40"/>
      <c r="BL639" s="79"/>
      <c r="BM639" s="94"/>
      <c r="BO639" s="97"/>
      <c r="BQ639" s="40"/>
      <c r="BR639" s="94"/>
      <c r="BS639" s="94"/>
      <c r="BT639" s="94"/>
      <c r="BU639" s="40"/>
      <c r="BV639" s="82"/>
      <c r="BW639" s="94"/>
      <c r="BX639" s="48"/>
      <c r="BY639" s="97"/>
      <c r="BZ639" s="48"/>
      <c r="CA639" s="40"/>
      <c r="CB639" s="94"/>
      <c r="CC639" s="94"/>
      <c r="CD639" s="94"/>
      <c r="CE639" s="40"/>
      <c r="CF639" s="73"/>
      <c r="CG639" s="41"/>
      <c r="CH639" s="41"/>
      <c r="CI639" s="41"/>
      <c r="CJ639" s="41"/>
      <c r="CK639" s="41"/>
      <c r="CL639" s="68"/>
      <c r="CM639" s="41"/>
      <c r="CN639" s="41"/>
      <c r="CO639" s="39"/>
      <c r="CP639" s="78"/>
      <c r="DE639" s="125"/>
    </row>
    <row r="640" spans="1:109" s="38" customFormat="1" x14ac:dyDescent="0.25">
      <c r="A640" s="38">
        <v>637</v>
      </c>
      <c r="F640" s="39"/>
      <c r="Q640" s="39"/>
      <c r="R640" s="40"/>
      <c r="S640" s="40"/>
      <c r="T640" s="39"/>
      <c r="V640" s="42"/>
      <c r="AA640" s="111"/>
      <c r="AF640" s="111"/>
      <c r="AG640" s="110"/>
      <c r="AH640" s="94"/>
      <c r="AJ640" s="97"/>
      <c r="AL640" s="39"/>
      <c r="AP640" s="39"/>
      <c r="AQ640" s="77"/>
      <c r="AR640" s="94"/>
      <c r="AT640" s="97"/>
      <c r="BB640" s="79"/>
      <c r="BC640" s="94"/>
      <c r="BE640" s="97"/>
      <c r="BG640" s="40"/>
      <c r="BK640" s="40"/>
      <c r="BL640" s="79"/>
      <c r="BM640" s="94"/>
      <c r="BO640" s="97"/>
      <c r="BQ640" s="40"/>
      <c r="BR640" s="94"/>
      <c r="BS640" s="94"/>
      <c r="BT640" s="94"/>
      <c r="BU640" s="40"/>
      <c r="BV640" s="82"/>
      <c r="BW640" s="94"/>
      <c r="BX640" s="48"/>
      <c r="BY640" s="97"/>
      <c r="BZ640" s="48"/>
      <c r="CA640" s="40"/>
      <c r="CB640" s="94"/>
      <c r="CC640" s="94"/>
      <c r="CD640" s="94"/>
      <c r="CE640" s="40"/>
      <c r="CF640" s="73"/>
      <c r="CG640" s="41"/>
      <c r="CH640" s="41"/>
      <c r="CI640" s="41"/>
      <c r="CJ640" s="41"/>
      <c r="CK640" s="41"/>
      <c r="CL640" s="68"/>
      <c r="CM640" s="41"/>
      <c r="CN640" s="41"/>
      <c r="CO640" s="39"/>
      <c r="CP640" s="78"/>
      <c r="DE640" s="125"/>
    </row>
    <row r="641" spans="1:109" s="38" customFormat="1" x14ac:dyDescent="0.25">
      <c r="A641" s="38">
        <v>638</v>
      </c>
      <c r="F641" s="39"/>
      <c r="Q641" s="39"/>
      <c r="R641" s="40"/>
      <c r="S641" s="40"/>
      <c r="T641" s="39"/>
      <c r="V641" s="42"/>
      <c r="AA641" s="111"/>
      <c r="AF641" s="111"/>
      <c r="AG641" s="110"/>
      <c r="AH641" s="94"/>
      <c r="AJ641" s="97"/>
      <c r="AL641" s="39"/>
      <c r="AP641" s="39"/>
      <c r="AQ641" s="77"/>
      <c r="AR641" s="94"/>
      <c r="AT641" s="97"/>
      <c r="BB641" s="79"/>
      <c r="BC641" s="94"/>
      <c r="BE641" s="97"/>
      <c r="BG641" s="40"/>
      <c r="BK641" s="40"/>
      <c r="BL641" s="79"/>
      <c r="BM641" s="94"/>
      <c r="BO641" s="97"/>
      <c r="BQ641" s="40"/>
      <c r="BR641" s="94"/>
      <c r="BS641" s="94"/>
      <c r="BT641" s="94"/>
      <c r="BU641" s="40"/>
      <c r="BV641" s="82"/>
      <c r="BW641" s="94"/>
      <c r="BX641" s="48"/>
      <c r="BY641" s="97"/>
      <c r="BZ641" s="48"/>
      <c r="CA641" s="40"/>
      <c r="CB641" s="94"/>
      <c r="CC641" s="94"/>
      <c r="CD641" s="94"/>
      <c r="CE641" s="40"/>
      <c r="CF641" s="73"/>
      <c r="CG641" s="41"/>
      <c r="CH641" s="41"/>
      <c r="CI641" s="41"/>
      <c r="CJ641" s="41"/>
      <c r="CK641" s="41"/>
      <c r="CL641" s="68"/>
      <c r="CM641" s="41"/>
      <c r="CN641" s="41"/>
      <c r="CO641" s="39"/>
      <c r="CP641" s="78"/>
      <c r="DE641" s="125"/>
    </row>
    <row r="642" spans="1:109" s="38" customFormat="1" x14ac:dyDescent="0.25">
      <c r="A642" s="38">
        <v>639</v>
      </c>
      <c r="F642" s="39"/>
      <c r="Q642" s="39"/>
      <c r="R642" s="40"/>
      <c r="S642" s="40"/>
      <c r="T642" s="39"/>
      <c r="V642" s="42"/>
      <c r="AA642" s="111"/>
      <c r="AF642" s="111"/>
      <c r="AG642" s="110"/>
      <c r="AH642" s="94"/>
      <c r="AJ642" s="97"/>
      <c r="AL642" s="39"/>
      <c r="AP642" s="39"/>
      <c r="AQ642" s="77"/>
      <c r="AR642" s="94"/>
      <c r="AT642" s="97"/>
      <c r="BB642" s="79"/>
      <c r="BC642" s="94"/>
      <c r="BE642" s="97"/>
      <c r="BG642" s="40"/>
      <c r="BK642" s="40"/>
      <c r="BL642" s="79"/>
      <c r="BM642" s="94"/>
      <c r="BO642" s="97"/>
      <c r="BQ642" s="40"/>
      <c r="BR642" s="94"/>
      <c r="BS642" s="94"/>
      <c r="BT642" s="94"/>
      <c r="BU642" s="40"/>
      <c r="BV642" s="82"/>
      <c r="BW642" s="94"/>
      <c r="BX642" s="48"/>
      <c r="BY642" s="97"/>
      <c r="BZ642" s="48"/>
      <c r="CA642" s="40"/>
      <c r="CB642" s="94"/>
      <c r="CC642" s="94"/>
      <c r="CD642" s="94"/>
      <c r="CE642" s="40"/>
      <c r="CF642" s="73"/>
      <c r="CG642" s="41"/>
      <c r="CH642" s="41"/>
      <c r="CI642" s="41"/>
      <c r="CJ642" s="41"/>
      <c r="CK642" s="41"/>
      <c r="CL642" s="68"/>
      <c r="CM642" s="41"/>
      <c r="CN642" s="41"/>
      <c r="CO642" s="39"/>
      <c r="CP642" s="78"/>
      <c r="DE642" s="125"/>
    </row>
    <row r="643" spans="1:109" s="38" customFormat="1" x14ac:dyDescent="0.25">
      <c r="A643" s="38">
        <v>640</v>
      </c>
      <c r="F643" s="39"/>
      <c r="Q643" s="39"/>
      <c r="R643" s="40"/>
      <c r="S643" s="40"/>
      <c r="T643" s="39"/>
      <c r="V643" s="42"/>
      <c r="AA643" s="111"/>
      <c r="AF643" s="111"/>
      <c r="AG643" s="110"/>
      <c r="AH643" s="94"/>
      <c r="AJ643" s="97"/>
      <c r="AL643" s="39"/>
      <c r="AP643" s="39"/>
      <c r="AQ643" s="77"/>
      <c r="AR643" s="94"/>
      <c r="AT643" s="97"/>
      <c r="BB643" s="79"/>
      <c r="BC643" s="94"/>
      <c r="BE643" s="97"/>
      <c r="BG643" s="40"/>
      <c r="BK643" s="40"/>
      <c r="BL643" s="79"/>
      <c r="BM643" s="94"/>
      <c r="BO643" s="97"/>
      <c r="BQ643" s="40"/>
      <c r="BR643" s="94"/>
      <c r="BS643" s="94"/>
      <c r="BT643" s="94"/>
      <c r="BU643" s="40"/>
      <c r="BV643" s="82"/>
      <c r="BW643" s="94"/>
      <c r="BX643" s="48"/>
      <c r="BY643" s="97"/>
      <c r="BZ643" s="48"/>
      <c r="CA643" s="40"/>
      <c r="CB643" s="94"/>
      <c r="CC643" s="94"/>
      <c r="CD643" s="94"/>
      <c r="CE643" s="40"/>
      <c r="CF643" s="73"/>
      <c r="CG643" s="41"/>
      <c r="CH643" s="41"/>
      <c r="CI643" s="41"/>
      <c r="CJ643" s="41"/>
      <c r="CK643" s="41"/>
      <c r="CL643" s="68"/>
      <c r="CM643" s="41"/>
      <c r="CN643" s="41"/>
      <c r="CO643" s="39"/>
      <c r="CP643" s="78"/>
      <c r="DE643" s="125"/>
    </row>
    <row r="644" spans="1:109" s="38" customFormat="1" x14ac:dyDescent="0.25">
      <c r="A644" s="38">
        <v>641</v>
      </c>
      <c r="F644" s="39"/>
      <c r="Q644" s="39"/>
      <c r="R644" s="40"/>
      <c r="S644" s="40"/>
      <c r="T644" s="39"/>
      <c r="V644" s="42"/>
      <c r="AA644" s="111"/>
      <c r="AF644" s="111"/>
      <c r="AG644" s="110"/>
      <c r="AH644" s="94"/>
      <c r="AJ644" s="97"/>
      <c r="AL644" s="39"/>
      <c r="AP644" s="39"/>
      <c r="AQ644" s="77"/>
      <c r="AR644" s="94"/>
      <c r="AT644" s="97"/>
      <c r="BB644" s="79"/>
      <c r="BC644" s="94"/>
      <c r="BE644" s="97"/>
      <c r="BG644" s="40"/>
      <c r="BK644" s="40"/>
      <c r="BL644" s="79"/>
      <c r="BM644" s="94"/>
      <c r="BO644" s="97"/>
      <c r="BQ644" s="40"/>
      <c r="BR644" s="94"/>
      <c r="BS644" s="94"/>
      <c r="BT644" s="94"/>
      <c r="BU644" s="40"/>
      <c r="BV644" s="82"/>
      <c r="BW644" s="94"/>
      <c r="BX644" s="48"/>
      <c r="BY644" s="97"/>
      <c r="BZ644" s="48"/>
      <c r="CA644" s="40"/>
      <c r="CB644" s="94"/>
      <c r="CC644" s="94"/>
      <c r="CD644" s="94"/>
      <c r="CE644" s="40"/>
      <c r="CF644" s="73"/>
      <c r="CG644" s="41"/>
      <c r="CH644" s="41"/>
      <c r="CI644" s="41"/>
      <c r="CJ644" s="41"/>
      <c r="CK644" s="41"/>
      <c r="CL644" s="68"/>
      <c r="CM644" s="41"/>
      <c r="CN644" s="41"/>
      <c r="CO644" s="39"/>
      <c r="CP644" s="78"/>
      <c r="DE644" s="125"/>
    </row>
    <row r="645" spans="1:109" s="38" customFormat="1" x14ac:dyDescent="0.25">
      <c r="A645" s="38">
        <v>642</v>
      </c>
      <c r="F645" s="39"/>
      <c r="Q645" s="39"/>
      <c r="R645" s="40"/>
      <c r="S645" s="40"/>
      <c r="T645" s="39"/>
      <c r="V645" s="42"/>
      <c r="AA645" s="111"/>
      <c r="AF645" s="111"/>
      <c r="AG645" s="110"/>
      <c r="AH645" s="94"/>
      <c r="AJ645" s="97"/>
      <c r="AL645" s="39"/>
      <c r="AP645" s="39"/>
      <c r="AQ645" s="77"/>
      <c r="AR645" s="94"/>
      <c r="AT645" s="97"/>
      <c r="BB645" s="79"/>
      <c r="BC645" s="94"/>
      <c r="BE645" s="97"/>
      <c r="BG645" s="40"/>
      <c r="BK645" s="40"/>
      <c r="BL645" s="79"/>
      <c r="BM645" s="94"/>
      <c r="BO645" s="97"/>
      <c r="BQ645" s="40"/>
      <c r="BR645" s="94"/>
      <c r="BS645" s="94"/>
      <c r="BT645" s="94"/>
      <c r="BU645" s="40"/>
      <c r="BV645" s="82"/>
      <c r="BW645" s="94"/>
      <c r="BX645" s="48"/>
      <c r="BY645" s="97"/>
      <c r="BZ645" s="48"/>
      <c r="CA645" s="40"/>
      <c r="CB645" s="94"/>
      <c r="CC645" s="94"/>
      <c r="CD645" s="94"/>
      <c r="CE645" s="40"/>
      <c r="CF645" s="73"/>
      <c r="CG645" s="41"/>
      <c r="CH645" s="41"/>
      <c r="CI645" s="41"/>
      <c r="CJ645" s="41"/>
      <c r="CK645" s="41"/>
      <c r="CL645" s="68"/>
      <c r="CM645" s="41"/>
      <c r="CN645" s="41"/>
      <c r="CO645" s="39"/>
      <c r="CP645" s="78"/>
      <c r="DE645" s="125"/>
    </row>
    <row r="646" spans="1:109" s="38" customFormat="1" x14ac:dyDescent="0.25">
      <c r="A646" s="38">
        <v>643</v>
      </c>
      <c r="F646" s="39"/>
      <c r="Q646" s="39"/>
      <c r="R646" s="40"/>
      <c r="S646" s="40"/>
      <c r="T646" s="39"/>
      <c r="V646" s="42"/>
      <c r="AA646" s="111"/>
      <c r="AF646" s="111"/>
      <c r="AG646" s="110"/>
      <c r="AH646" s="94"/>
      <c r="AJ646" s="97"/>
      <c r="AL646" s="39"/>
      <c r="AP646" s="39"/>
      <c r="AQ646" s="77"/>
      <c r="AR646" s="94"/>
      <c r="AT646" s="97"/>
      <c r="BB646" s="79"/>
      <c r="BC646" s="94"/>
      <c r="BE646" s="97"/>
      <c r="BG646" s="40"/>
      <c r="BK646" s="40"/>
      <c r="BL646" s="79"/>
      <c r="BM646" s="94"/>
      <c r="BO646" s="97"/>
      <c r="BQ646" s="40"/>
      <c r="BR646" s="94"/>
      <c r="BS646" s="94"/>
      <c r="BT646" s="94"/>
      <c r="BU646" s="40"/>
      <c r="BV646" s="82"/>
      <c r="BW646" s="94"/>
      <c r="BX646" s="48"/>
      <c r="BY646" s="97"/>
      <c r="BZ646" s="48"/>
      <c r="CA646" s="40"/>
      <c r="CB646" s="94"/>
      <c r="CC646" s="94"/>
      <c r="CD646" s="94"/>
      <c r="CE646" s="40"/>
      <c r="CF646" s="73"/>
      <c r="CG646" s="41"/>
      <c r="CH646" s="41"/>
      <c r="CI646" s="41"/>
      <c r="CJ646" s="41"/>
      <c r="CK646" s="41"/>
      <c r="CL646" s="68"/>
      <c r="CM646" s="41"/>
      <c r="CN646" s="41"/>
      <c r="CO646" s="39"/>
      <c r="CP646" s="78"/>
      <c r="DE646" s="125"/>
    </row>
    <row r="647" spans="1:109" s="38" customFormat="1" x14ac:dyDescent="0.25">
      <c r="A647" s="38">
        <v>644</v>
      </c>
      <c r="F647" s="39"/>
      <c r="Q647" s="39"/>
      <c r="R647" s="40"/>
      <c r="S647" s="40"/>
      <c r="T647" s="39"/>
      <c r="V647" s="42"/>
      <c r="AA647" s="111"/>
      <c r="AF647" s="111"/>
      <c r="AG647" s="110"/>
      <c r="AH647" s="94"/>
      <c r="AJ647" s="97"/>
      <c r="AL647" s="39"/>
      <c r="AP647" s="39"/>
      <c r="AQ647" s="77"/>
      <c r="AR647" s="94"/>
      <c r="AT647" s="97"/>
      <c r="BB647" s="79"/>
      <c r="BC647" s="94"/>
      <c r="BE647" s="97"/>
      <c r="BG647" s="40"/>
      <c r="BK647" s="40"/>
      <c r="BL647" s="79"/>
      <c r="BM647" s="94"/>
      <c r="BO647" s="97"/>
      <c r="BQ647" s="40"/>
      <c r="BR647" s="94"/>
      <c r="BS647" s="94"/>
      <c r="BT647" s="94"/>
      <c r="BU647" s="40"/>
      <c r="BV647" s="82"/>
      <c r="BW647" s="94"/>
      <c r="BX647" s="48"/>
      <c r="BY647" s="97"/>
      <c r="BZ647" s="48"/>
      <c r="CA647" s="40"/>
      <c r="CB647" s="94"/>
      <c r="CC647" s="94"/>
      <c r="CD647" s="94"/>
      <c r="CE647" s="40"/>
      <c r="CF647" s="73"/>
      <c r="CG647" s="41"/>
      <c r="CH647" s="41"/>
      <c r="CI647" s="41"/>
      <c r="CJ647" s="41"/>
      <c r="CK647" s="41"/>
      <c r="CL647" s="68"/>
      <c r="CM647" s="41"/>
      <c r="CN647" s="41"/>
      <c r="CO647" s="39"/>
      <c r="CP647" s="78"/>
      <c r="DE647" s="125"/>
    </row>
    <row r="648" spans="1:109" s="38" customFormat="1" x14ac:dyDescent="0.25">
      <c r="A648" s="38">
        <v>645</v>
      </c>
      <c r="F648" s="39"/>
      <c r="Q648" s="39"/>
      <c r="R648" s="40"/>
      <c r="S648" s="40"/>
      <c r="T648" s="39"/>
      <c r="V648" s="42"/>
      <c r="AA648" s="111"/>
      <c r="AF648" s="111"/>
      <c r="AG648" s="110"/>
      <c r="AH648" s="94"/>
      <c r="AJ648" s="97"/>
      <c r="AL648" s="39"/>
      <c r="AP648" s="39"/>
      <c r="AQ648" s="77"/>
      <c r="AR648" s="94"/>
      <c r="AT648" s="97"/>
      <c r="BB648" s="79"/>
      <c r="BC648" s="94"/>
      <c r="BE648" s="97"/>
      <c r="BG648" s="40"/>
      <c r="BK648" s="40"/>
      <c r="BL648" s="79"/>
      <c r="BM648" s="94"/>
      <c r="BO648" s="97"/>
      <c r="BQ648" s="40"/>
      <c r="BR648" s="94"/>
      <c r="BS648" s="94"/>
      <c r="BT648" s="94"/>
      <c r="BU648" s="40"/>
      <c r="BV648" s="82"/>
      <c r="BW648" s="94"/>
      <c r="BX648" s="48"/>
      <c r="BY648" s="97"/>
      <c r="BZ648" s="48"/>
      <c r="CA648" s="40"/>
      <c r="CB648" s="94"/>
      <c r="CC648" s="94"/>
      <c r="CD648" s="94"/>
      <c r="CE648" s="40"/>
      <c r="CF648" s="73"/>
      <c r="CG648" s="41"/>
      <c r="CH648" s="41"/>
      <c r="CI648" s="41"/>
      <c r="CJ648" s="41"/>
      <c r="CK648" s="41"/>
      <c r="CL648" s="68"/>
      <c r="CM648" s="41"/>
      <c r="CN648" s="41"/>
      <c r="CO648" s="39"/>
      <c r="CP648" s="78"/>
      <c r="DE648" s="125"/>
    </row>
    <row r="649" spans="1:109" s="38" customFormat="1" x14ac:dyDescent="0.25">
      <c r="A649" s="38">
        <v>646</v>
      </c>
      <c r="F649" s="39"/>
      <c r="Q649" s="39"/>
      <c r="R649" s="40"/>
      <c r="S649" s="40"/>
      <c r="T649" s="39"/>
      <c r="V649" s="42"/>
      <c r="AA649" s="111"/>
      <c r="AF649" s="111"/>
      <c r="AG649" s="110"/>
      <c r="AH649" s="94"/>
      <c r="AJ649" s="97"/>
      <c r="AL649" s="39"/>
      <c r="AP649" s="39"/>
      <c r="AQ649" s="77"/>
      <c r="AR649" s="94"/>
      <c r="AT649" s="97"/>
      <c r="BB649" s="79"/>
      <c r="BC649" s="94"/>
      <c r="BE649" s="97"/>
      <c r="BG649" s="40"/>
      <c r="BK649" s="40"/>
      <c r="BL649" s="79"/>
      <c r="BM649" s="94"/>
      <c r="BO649" s="97"/>
      <c r="BQ649" s="40"/>
      <c r="BR649" s="94"/>
      <c r="BS649" s="94"/>
      <c r="BT649" s="94"/>
      <c r="BU649" s="40"/>
      <c r="BV649" s="82"/>
      <c r="BW649" s="94"/>
      <c r="BX649" s="48"/>
      <c r="BY649" s="97"/>
      <c r="BZ649" s="48"/>
      <c r="CA649" s="40"/>
      <c r="CB649" s="94"/>
      <c r="CC649" s="94"/>
      <c r="CD649" s="94"/>
      <c r="CE649" s="40"/>
      <c r="CF649" s="73"/>
      <c r="CG649" s="41"/>
      <c r="CH649" s="41"/>
      <c r="CI649" s="41"/>
      <c r="CJ649" s="41"/>
      <c r="CK649" s="41"/>
      <c r="CL649" s="68"/>
      <c r="CM649" s="41"/>
      <c r="CN649" s="41"/>
      <c r="CO649" s="39"/>
      <c r="CP649" s="78"/>
      <c r="DE649" s="125"/>
    </row>
    <row r="650" spans="1:109" s="38" customFormat="1" x14ac:dyDescent="0.25">
      <c r="A650" s="38">
        <v>647</v>
      </c>
      <c r="F650" s="39"/>
      <c r="Q650" s="39"/>
      <c r="R650" s="40"/>
      <c r="S650" s="40"/>
      <c r="T650" s="39"/>
      <c r="V650" s="42"/>
      <c r="AA650" s="111"/>
      <c r="AF650" s="111"/>
      <c r="AG650" s="110"/>
      <c r="AH650" s="94"/>
      <c r="AJ650" s="97"/>
      <c r="AL650" s="39"/>
      <c r="AP650" s="39"/>
      <c r="AQ650" s="77"/>
      <c r="AR650" s="94"/>
      <c r="AT650" s="97"/>
      <c r="BB650" s="79"/>
      <c r="BC650" s="94"/>
      <c r="BE650" s="97"/>
      <c r="BG650" s="40"/>
      <c r="BK650" s="40"/>
      <c r="BL650" s="79"/>
      <c r="BM650" s="94"/>
      <c r="BO650" s="97"/>
      <c r="BQ650" s="40"/>
      <c r="BR650" s="94"/>
      <c r="BS650" s="94"/>
      <c r="BT650" s="94"/>
      <c r="BU650" s="40"/>
      <c r="BV650" s="82"/>
      <c r="BW650" s="94"/>
      <c r="BX650" s="48"/>
      <c r="BY650" s="97"/>
      <c r="BZ650" s="48"/>
      <c r="CA650" s="40"/>
      <c r="CB650" s="94"/>
      <c r="CC650" s="94"/>
      <c r="CD650" s="94"/>
      <c r="CE650" s="40"/>
      <c r="CF650" s="73"/>
      <c r="CG650" s="41"/>
      <c r="CH650" s="41"/>
      <c r="CI650" s="41"/>
      <c r="CJ650" s="41"/>
      <c r="CK650" s="41"/>
      <c r="CL650" s="68"/>
      <c r="CM650" s="41"/>
      <c r="CN650" s="41"/>
      <c r="CO650" s="39"/>
      <c r="CP650" s="78"/>
      <c r="DE650" s="125"/>
    </row>
    <row r="651" spans="1:109" s="38" customFormat="1" x14ac:dyDescent="0.25">
      <c r="A651" s="38">
        <v>648</v>
      </c>
      <c r="F651" s="39"/>
      <c r="Q651" s="39"/>
      <c r="R651" s="40"/>
      <c r="S651" s="40"/>
      <c r="T651" s="39"/>
      <c r="V651" s="42"/>
      <c r="AA651" s="111"/>
      <c r="AF651" s="111"/>
      <c r="AG651" s="110"/>
      <c r="AH651" s="94"/>
      <c r="AJ651" s="97"/>
      <c r="AL651" s="39"/>
      <c r="AP651" s="39"/>
      <c r="AQ651" s="77"/>
      <c r="AR651" s="94"/>
      <c r="AT651" s="97"/>
      <c r="BB651" s="79"/>
      <c r="BC651" s="94"/>
      <c r="BE651" s="97"/>
      <c r="BG651" s="40"/>
      <c r="BK651" s="40"/>
      <c r="BL651" s="79"/>
      <c r="BM651" s="94"/>
      <c r="BO651" s="97"/>
      <c r="BQ651" s="40"/>
      <c r="BR651" s="94"/>
      <c r="BS651" s="94"/>
      <c r="BT651" s="94"/>
      <c r="BU651" s="40"/>
      <c r="BV651" s="82"/>
      <c r="BW651" s="94"/>
      <c r="BX651" s="48"/>
      <c r="BY651" s="97"/>
      <c r="BZ651" s="48"/>
      <c r="CA651" s="40"/>
      <c r="CB651" s="94"/>
      <c r="CC651" s="94"/>
      <c r="CD651" s="94"/>
      <c r="CE651" s="40"/>
      <c r="CF651" s="73"/>
      <c r="CG651" s="41"/>
      <c r="CH651" s="41"/>
      <c r="CI651" s="41"/>
      <c r="CJ651" s="41"/>
      <c r="CK651" s="41"/>
      <c r="CL651" s="68"/>
      <c r="CM651" s="41"/>
      <c r="CN651" s="41"/>
      <c r="CO651" s="39"/>
      <c r="CP651" s="78"/>
      <c r="DE651" s="125"/>
    </row>
    <row r="652" spans="1:109" s="38" customFormat="1" x14ac:dyDescent="0.25">
      <c r="A652" s="38">
        <v>649</v>
      </c>
      <c r="F652" s="39"/>
      <c r="Q652" s="39"/>
      <c r="R652" s="40"/>
      <c r="S652" s="40"/>
      <c r="T652" s="39"/>
      <c r="V652" s="42"/>
      <c r="AA652" s="111"/>
      <c r="AF652" s="111"/>
      <c r="AG652" s="110"/>
      <c r="AH652" s="94"/>
      <c r="AJ652" s="97"/>
      <c r="AL652" s="39"/>
      <c r="AP652" s="39"/>
      <c r="AQ652" s="77"/>
      <c r="AR652" s="94"/>
      <c r="AT652" s="97"/>
      <c r="BB652" s="79"/>
      <c r="BC652" s="94"/>
      <c r="BE652" s="97"/>
      <c r="BG652" s="40"/>
      <c r="BK652" s="40"/>
      <c r="BL652" s="79"/>
      <c r="BM652" s="94"/>
      <c r="BO652" s="97"/>
      <c r="BQ652" s="40"/>
      <c r="BR652" s="94"/>
      <c r="BS652" s="94"/>
      <c r="BT652" s="94"/>
      <c r="BU652" s="40"/>
      <c r="BV652" s="82"/>
      <c r="BW652" s="94"/>
      <c r="BX652" s="48"/>
      <c r="BY652" s="97"/>
      <c r="BZ652" s="48"/>
      <c r="CA652" s="40"/>
      <c r="CB652" s="94"/>
      <c r="CC652" s="94"/>
      <c r="CD652" s="94"/>
      <c r="CE652" s="40"/>
      <c r="CF652" s="73"/>
      <c r="CG652" s="41"/>
      <c r="CH652" s="41"/>
      <c r="CI652" s="41"/>
      <c r="CJ652" s="41"/>
      <c r="CK652" s="41"/>
      <c r="CL652" s="68"/>
      <c r="CM652" s="41"/>
      <c r="CN652" s="41"/>
      <c r="CO652" s="39"/>
      <c r="CP652" s="78"/>
      <c r="DE652" s="125"/>
    </row>
    <row r="653" spans="1:109" s="38" customFormat="1" x14ac:dyDescent="0.25">
      <c r="A653" s="38">
        <v>650</v>
      </c>
      <c r="F653" s="39"/>
      <c r="Q653" s="39"/>
      <c r="R653" s="40"/>
      <c r="S653" s="40"/>
      <c r="T653" s="39"/>
      <c r="V653" s="42"/>
      <c r="AA653" s="111"/>
      <c r="AF653" s="111"/>
      <c r="AG653" s="110"/>
      <c r="AH653" s="94"/>
      <c r="AJ653" s="97"/>
      <c r="AL653" s="39"/>
      <c r="AP653" s="39"/>
      <c r="AQ653" s="77"/>
      <c r="AR653" s="94"/>
      <c r="AT653" s="97"/>
      <c r="BB653" s="79"/>
      <c r="BC653" s="94"/>
      <c r="BE653" s="97"/>
      <c r="BG653" s="40"/>
      <c r="BK653" s="40"/>
      <c r="BL653" s="79"/>
      <c r="BM653" s="94"/>
      <c r="BO653" s="97"/>
      <c r="BQ653" s="40"/>
      <c r="BR653" s="94"/>
      <c r="BS653" s="94"/>
      <c r="BT653" s="94"/>
      <c r="BU653" s="40"/>
      <c r="BV653" s="82"/>
      <c r="BW653" s="94"/>
      <c r="BX653" s="48"/>
      <c r="BY653" s="97"/>
      <c r="BZ653" s="48"/>
      <c r="CA653" s="40"/>
      <c r="CB653" s="94"/>
      <c r="CC653" s="94"/>
      <c r="CD653" s="94"/>
      <c r="CE653" s="40"/>
      <c r="CF653" s="73"/>
      <c r="CG653" s="41"/>
      <c r="CH653" s="41"/>
      <c r="CI653" s="41"/>
      <c r="CJ653" s="41"/>
      <c r="CK653" s="41"/>
      <c r="CL653" s="68"/>
      <c r="CM653" s="41"/>
      <c r="CN653" s="41"/>
      <c r="CO653" s="39"/>
      <c r="CP653" s="78"/>
      <c r="DE653" s="125"/>
    </row>
    <row r="654" spans="1:109" s="38" customFormat="1" x14ac:dyDescent="0.25">
      <c r="A654" s="38">
        <v>651</v>
      </c>
      <c r="F654" s="39"/>
      <c r="Q654" s="39"/>
      <c r="R654" s="40"/>
      <c r="S654" s="40"/>
      <c r="T654" s="39"/>
      <c r="AA654" s="111"/>
      <c r="AF654" s="111"/>
      <c r="AG654" s="110"/>
      <c r="AH654" s="94"/>
      <c r="AJ654" s="97"/>
      <c r="AL654" s="39"/>
      <c r="AP654" s="39"/>
      <c r="AQ654" s="77"/>
      <c r="AR654" s="94"/>
      <c r="AT654" s="97"/>
      <c r="BB654" s="79"/>
      <c r="BC654" s="94"/>
      <c r="BE654" s="97"/>
      <c r="BG654" s="40"/>
      <c r="BK654" s="40"/>
      <c r="BL654" s="79"/>
      <c r="BM654" s="94"/>
      <c r="BO654" s="97"/>
      <c r="BQ654" s="40"/>
      <c r="BR654" s="94"/>
      <c r="BS654" s="94"/>
      <c r="BT654" s="94"/>
      <c r="BU654" s="40"/>
      <c r="BV654" s="82"/>
      <c r="BW654" s="94"/>
      <c r="BX654" s="48"/>
      <c r="BY654" s="97"/>
      <c r="BZ654" s="48"/>
      <c r="CA654" s="40"/>
      <c r="CB654" s="94"/>
      <c r="CC654" s="94"/>
      <c r="CD654" s="94"/>
      <c r="CE654" s="40"/>
      <c r="CF654" s="73"/>
      <c r="CG654" s="41"/>
      <c r="CH654" s="41"/>
      <c r="CI654" s="41"/>
      <c r="CJ654" s="41"/>
      <c r="CK654" s="41"/>
      <c r="CL654" s="68"/>
      <c r="CM654" s="41"/>
      <c r="CN654" s="41"/>
      <c r="CO654" s="39"/>
      <c r="CP654" s="78"/>
      <c r="DE654" s="125"/>
    </row>
    <row r="655" spans="1:109" s="38" customFormat="1" x14ac:dyDescent="0.25">
      <c r="A655" s="38">
        <v>652</v>
      </c>
      <c r="F655" s="39"/>
      <c r="Q655" s="39"/>
      <c r="R655" s="40"/>
      <c r="S655" s="40"/>
      <c r="T655" s="39"/>
      <c r="AA655" s="111"/>
      <c r="AF655" s="111"/>
      <c r="AG655" s="110"/>
      <c r="AH655" s="94"/>
      <c r="AJ655" s="97"/>
      <c r="AL655" s="39"/>
      <c r="AP655" s="39"/>
      <c r="AQ655" s="77"/>
      <c r="AR655" s="94"/>
      <c r="AT655" s="97"/>
      <c r="BB655" s="79"/>
      <c r="BC655" s="94"/>
      <c r="BE655" s="97"/>
      <c r="BG655" s="40"/>
      <c r="BK655" s="40"/>
      <c r="BL655" s="79"/>
      <c r="BM655" s="94"/>
      <c r="BO655" s="97"/>
      <c r="BQ655" s="40"/>
      <c r="BR655" s="94"/>
      <c r="BS655" s="94"/>
      <c r="BT655" s="94"/>
      <c r="BU655" s="40"/>
      <c r="BV655" s="82"/>
      <c r="BW655" s="94"/>
      <c r="BX655" s="48"/>
      <c r="BY655" s="97"/>
      <c r="BZ655" s="48"/>
      <c r="CA655" s="40"/>
      <c r="CB655" s="94"/>
      <c r="CC655" s="94"/>
      <c r="CD655" s="94"/>
      <c r="CE655" s="40"/>
      <c r="CF655" s="73"/>
      <c r="CG655" s="41"/>
      <c r="CH655" s="41"/>
      <c r="CI655" s="41"/>
      <c r="CJ655" s="41"/>
      <c r="CK655" s="41"/>
      <c r="CL655" s="68"/>
      <c r="CM655" s="41"/>
      <c r="CN655" s="41"/>
      <c r="CO655" s="39"/>
      <c r="CP655" s="78"/>
      <c r="DE655" s="125"/>
    </row>
    <row r="656" spans="1:109" s="38" customFormat="1" x14ac:dyDescent="0.25">
      <c r="A656" s="38">
        <v>653</v>
      </c>
      <c r="F656" s="39"/>
      <c r="Q656" s="39"/>
      <c r="R656" s="40"/>
      <c r="S656" s="40"/>
      <c r="T656" s="39"/>
      <c r="AA656" s="111"/>
      <c r="AF656" s="111"/>
      <c r="AG656" s="110"/>
      <c r="AH656" s="94"/>
      <c r="AJ656" s="97"/>
      <c r="AL656" s="39"/>
      <c r="AP656" s="39"/>
      <c r="AQ656" s="77"/>
      <c r="AR656" s="94"/>
      <c r="AT656" s="97"/>
      <c r="BB656" s="79"/>
      <c r="BC656" s="94"/>
      <c r="BE656" s="97"/>
      <c r="BG656" s="40"/>
      <c r="BK656" s="40"/>
      <c r="BL656" s="79"/>
      <c r="BM656" s="94"/>
      <c r="BO656" s="97"/>
      <c r="BQ656" s="40"/>
      <c r="BR656" s="94"/>
      <c r="BS656" s="94"/>
      <c r="BT656" s="94"/>
      <c r="BU656" s="40"/>
      <c r="BV656" s="82"/>
      <c r="BW656" s="94"/>
      <c r="BX656" s="48"/>
      <c r="BY656" s="97"/>
      <c r="BZ656" s="48"/>
      <c r="CA656" s="40"/>
      <c r="CB656" s="94"/>
      <c r="CC656" s="94"/>
      <c r="CD656" s="94"/>
      <c r="CE656" s="40"/>
      <c r="CF656" s="73"/>
      <c r="CG656" s="41"/>
      <c r="CH656" s="41"/>
      <c r="CI656" s="41"/>
      <c r="CJ656" s="41"/>
      <c r="CK656" s="41"/>
      <c r="CL656" s="68"/>
      <c r="CM656" s="41"/>
      <c r="CN656" s="41"/>
      <c r="CO656" s="39"/>
      <c r="CP656" s="78"/>
      <c r="DE656" s="125"/>
    </row>
    <row r="657" spans="1:109" s="38" customFormat="1" x14ac:dyDescent="0.25">
      <c r="A657" s="38">
        <v>654</v>
      </c>
      <c r="F657" s="39"/>
      <c r="Q657" s="39"/>
      <c r="R657" s="40"/>
      <c r="S657" s="40"/>
      <c r="T657" s="39"/>
      <c r="AA657" s="111"/>
      <c r="AF657" s="111"/>
      <c r="AG657" s="110"/>
      <c r="AH657" s="94"/>
      <c r="AJ657" s="97"/>
      <c r="AL657" s="39"/>
      <c r="AP657" s="39"/>
      <c r="AQ657" s="77"/>
      <c r="AR657" s="94"/>
      <c r="AT657" s="97"/>
      <c r="BB657" s="79"/>
      <c r="BC657" s="94"/>
      <c r="BE657" s="97"/>
      <c r="BG657" s="40"/>
      <c r="BK657" s="40"/>
      <c r="BL657" s="79"/>
      <c r="BM657" s="94"/>
      <c r="BO657" s="97"/>
      <c r="BQ657" s="40"/>
      <c r="BR657" s="94"/>
      <c r="BS657" s="94"/>
      <c r="BT657" s="94"/>
      <c r="BU657" s="40"/>
      <c r="BV657" s="82"/>
      <c r="BW657" s="94"/>
      <c r="BX657" s="48"/>
      <c r="BY657" s="97"/>
      <c r="BZ657" s="48"/>
      <c r="CA657" s="40"/>
      <c r="CB657" s="94"/>
      <c r="CC657" s="94"/>
      <c r="CD657" s="94"/>
      <c r="CE657" s="40"/>
      <c r="CF657" s="73"/>
      <c r="CG657" s="41"/>
      <c r="CH657" s="41"/>
      <c r="CI657" s="41"/>
      <c r="CJ657" s="41"/>
      <c r="CK657" s="41"/>
      <c r="CL657" s="68"/>
      <c r="CM657" s="41"/>
      <c r="CN657" s="41"/>
      <c r="CO657" s="39"/>
      <c r="CP657" s="78"/>
      <c r="DE657" s="125"/>
    </row>
    <row r="658" spans="1:109" s="38" customFormat="1" x14ac:dyDescent="0.25">
      <c r="A658" s="38">
        <v>655</v>
      </c>
      <c r="F658" s="39"/>
      <c r="Q658" s="39"/>
      <c r="R658" s="40"/>
      <c r="S658" s="40"/>
      <c r="T658" s="39"/>
      <c r="AA658" s="111"/>
      <c r="AF658" s="111"/>
      <c r="AG658" s="110"/>
      <c r="AH658" s="94"/>
      <c r="AJ658" s="97"/>
      <c r="AL658" s="39"/>
      <c r="AP658" s="39"/>
      <c r="AQ658" s="77"/>
      <c r="AR658" s="94"/>
      <c r="AT658" s="97"/>
      <c r="BB658" s="79"/>
      <c r="BC658" s="94"/>
      <c r="BE658" s="97"/>
      <c r="BG658" s="40"/>
      <c r="BK658" s="40"/>
      <c r="BL658" s="79"/>
      <c r="BM658" s="94"/>
      <c r="BO658" s="97"/>
      <c r="BQ658" s="40"/>
      <c r="BR658" s="94"/>
      <c r="BS658" s="94"/>
      <c r="BT658" s="94"/>
      <c r="BU658" s="40"/>
      <c r="BV658" s="82"/>
      <c r="BW658" s="94"/>
      <c r="BX658" s="48"/>
      <c r="BY658" s="97"/>
      <c r="BZ658" s="48"/>
      <c r="CA658" s="40"/>
      <c r="CB658" s="94"/>
      <c r="CC658" s="94"/>
      <c r="CD658" s="94"/>
      <c r="CE658" s="40"/>
      <c r="CF658" s="73"/>
      <c r="CG658" s="41"/>
      <c r="CH658" s="41"/>
      <c r="CI658" s="41"/>
      <c r="CJ658" s="41"/>
      <c r="CK658" s="41"/>
      <c r="CL658" s="68"/>
      <c r="CM658" s="41"/>
      <c r="CN658" s="41"/>
      <c r="CO658" s="39"/>
      <c r="CP658" s="78"/>
      <c r="DE658" s="125"/>
    </row>
    <row r="659" spans="1:109" s="38" customFormat="1" x14ac:dyDescent="0.25">
      <c r="A659" s="38">
        <v>656</v>
      </c>
      <c r="F659" s="39"/>
      <c r="Q659" s="39"/>
      <c r="R659" s="40"/>
      <c r="S659" s="40"/>
      <c r="T659" s="39"/>
      <c r="AA659" s="111"/>
      <c r="AF659" s="111"/>
      <c r="AG659" s="110"/>
      <c r="AH659" s="94"/>
      <c r="AJ659" s="97"/>
      <c r="AL659" s="39"/>
      <c r="AP659" s="39"/>
      <c r="AQ659" s="77"/>
      <c r="AR659" s="94"/>
      <c r="AT659" s="97"/>
      <c r="BB659" s="79"/>
      <c r="BC659" s="94"/>
      <c r="BE659" s="97"/>
      <c r="BG659" s="40"/>
      <c r="BK659" s="40"/>
      <c r="BL659" s="79"/>
      <c r="BM659" s="94"/>
      <c r="BO659" s="97"/>
      <c r="BQ659" s="40"/>
      <c r="BR659" s="94"/>
      <c r="BS659" s="94"/>
      <c r="BT659" s="94"/>
      <c r="BU659" s="40"/>
      <c r="BV659" s="82"/>
      <c r="BW659" s="94"/>
      <c r="BX659" s="48"/>
      <c r="BY659" s="97"/>
      <c r="BZ659" s="48"/>
      <c r="CA659" s="40"/>
      <c r="CB659" s="94"/>
      <c r="CC659" s="94"/>
      <c r="CD659" s="94"/>
      <c r="CE659" s="40"/>
      <c r="CF659" s="73"/>
      <c r="CG659" s="41"/>
      <c r="CH659" s="41"/>
      <c r="CI659" s="41"/>
      <c r="CJ659" s="41"/>
      <c r="CK659" s="41"/>
      <c r="CL659" s="68"/>
      <c r="CM659" s="41"/>
      <c r="CN659" s="41"/>
      <c r="CO659" s="39"/>
      <c r="CP659" s="78"/>
      <c r="DE659" s="125"/>
    </row>
    <row r="660" spans="1:109" s="38" customFormat="1" x14ac:dyDescent="0.25">
      <c r="A660" s="38">
        <v>657</v>
      </c>
      <c r="F660" s="39"/>
      <c r="Q660" s="39"/>
      <c r="R660" s="40"/>
      <c r="S660" s="40"/>
      <c r="T660" s="39"/>
      <c r="AA660" s="111"/>
      <c r="AF660" s="111"/>
      <c r="AG660" s="110"/>
      <c r="AH660" s="94"/>
      <c r="AJ660" s="97"/>
      <c r="AL660" s="39"/>
      <c r="AP660" s="39"/>
      <c r="AQ660" s="77"/>
      <c r="AR660" s="94"/>
      <c r="AT660" s="97"/>
      <c r="BB660" s="79"/>
      <c r="BC660" s="94"/>
      <c r="BE660" s="97"/>
      <c r="BG660" s="40"/>
      <c r="BK660" s="40"/>
      <c r="BL660" s="79"/>
      <c r="BM660" s="94"/>
      <c r="BO660" s="97"/>
      <c r="BQ660" s="40"/>
      <c r="BR660" s="94"/>
      <c r="BS660" s="94"/>
      <c r="BT660" s="94"/>
      <c r="BU660" s="40"/>
      <c r="BV660" s="82"/>
      <c r="BW660" s="94"/>
      <c r="BX660" s="48"/>
      <c r="BY660" s="97"/>
      <c r="BZ660" s="48"/>
      <c r="CA660" s="40"/>
      <c r="CB660" s="94"/>
      <c r="CC660" s="94"/>
      <c r="CD660" s="94"/>
      <c r="CE660" s="40"/>
      <c r="CF660" s="73"/>
      <c r="CG660" s="41"/>
      <c r="CH660" s="41"/>
      <c r="CI660" s="41"/>
      <c r="CJ660" s="41"/>
      <c r="CK660" s="41"/>
      <c r="CL660" s="68"/>
      <c r="CM660" s="41"/>
      <c r="CN660" s="41"/>
      <c r="CO660" s="39"/>
      <c r="CP660" s="78"/>
      <c r="DE660" s="125"/>
    </row>
    <row r="661" spans="1:109" s="38" customFormat="1" x14ac:dyDescent="0.25">
      <c r="A661" s="38">
        <v>658</v>
      </c>
      <c r="F661" s="39"/>
      <c r="Q661" s="39"/>
      <c r="R661" s="40"/>
      <c r="S661" s="40"/>
      <c r="T661" s="39"/>
      <c r="AA661" s="111"/>
      <c r="AF661" s="111"/>
      <c r="AG661" s="110"/>
      <c r="AH661" s="94"/>
      <c r="AJ661" s="97"/>
      <c r="AL661" s="39"/>
      <c r="AP661" s="39"/>
      <c r="AQ661" s="77"/>
      <c r="AR661" s="94"/>
      <c r="AT661" s="97"/>
      <c r="BB661" s="79"/>
      <c r="BC661" s="94"/>
      <c r="BE661" s="97"/>
      <c r="BG661" s="40"/>
      <c r="BK661" s="40"/>
      <c r="BL661" s="79"/>
      <c r="BM661" s="94"/>
      <c r="BO661" s="97"/>
      <c r="BQ661" s="40"/>
      <c r="BR661" s="94"/>
      <c r="BS661" s="94"/>
      <c r="BT661" s="94"/>
      <c r="BU661" s="40"/>
      <c r="BV661" s="82"/>
      <c r="BW661" s="94"/>
      <c r="BX661" s="48"/>
      <c r="BY661" s="97"/>
      <c r="BZ661" s="48"/>
      <c r="CA661" s="40"/>
      <c r="CB661" s="94"/>
      <c r="CC661" s="94"/>
      <c r="CD661" s="94"/>
      <c r="CE661" s="40"/>
      <c r="CF661" s="73"/>
      <c r="CG661" s="41"/>
      <c r="CH661" s="41"/>
      <c r="CI661" s="41"/>
      <c r="CJ661" s="41"/>
      <c r="CK661" s="41"/>
      <c r="CL661" s="68"/>
      <c r="CM661" s="41"/>
      <c r="CN661" s="41"/>
      <c r="CO661" s="39"/>
      <c r="CP661" s="78"/>
      <c r="DE661" s="125"/>
    </row>
    <row r="662" spans="1:109" s="38" customFormat="1" x14ac:dyDescent="0.25">
      <c r="A662" s="38">
        <v>659</v>
      </c>
      <c r="F662" s="39"/>
      <c r="Q662" s="39"/>
      <c r="R662" s="40"/>
      <c r="S662" s="40"/>
      <c r="T662" s="39"/>
      <c r="AA662" s="111"/>
      <c r="AF662" s="111"/>
      <c r="AG662" s="110"/>
      <c r="AH662" s="94"/>
      <c r="AJ662" s="97"/>
      <c r="AL662" s="39"/>
      <c r="AP662" s="39"/>
      <c r="AQ662" s="77"/>
      <c r="AR662" s="94"/>
      <c r="AT662" s="97"/>
      <c r="BB662" s="79"/>
      <c r="BC662" s="94"/>
      <c r="BE662" s="97"/>
      <c r="BG662" s="40"/>
      <c r="BK662" s="40"/>
      <c r="BL662" s="79"/>
      <c r="BM662" s="94"/>
      <c r="BO662" s="97"/>
      <c r="BQ662" s="40"/>
      <c r="BR662" s="94"/>
      <c r="BS662" s="94"/>
      <c r="BT662" s="94"/>
      <c r="BU662" s="40"/>
      <c r="BV662" s="82"/>
      <c r="BW662" s="94"/>
      <c r="BX662" s="48"/>
      <c r="BY662" s="97"/>
      <c r="BZ662" s="48"/>
      <c r="CA662" s="40"/>
      <c r="CB662" s="94"/>
      <c r="CC662" s="94"/>
      <c r="CD662" s="94"/>
      <c r="CE662" s="40"/>
      <c r="CF662" s="73"/>
      <c r="CG662" s="41"/>
      <c r="CH662" s="41"/>
      <c r="CI662" s="41"/>
      <c r="CJ662" s="41"/>
      <c r="CK662" s="41"/>
      <c r="CL662" s="68"/>
      <c r="CM662" s="41"/>
      <c r="CN662" s="41"/>
      <c r="CO662" s="39"/>
      <c r="CP662" s="78"/>
      <c r="DE662" s="125"/>
    </row>
    <row r="663" spans="1:109" s="38" customFormat="1" x14ac:dyDescent="0.25">
      <c r="A663" s="38">
        <v>660</v>
      </c>
      <c r="F663" s="39"/>
      <c r="Q663" s="39"/>
      <c r="R663" s="40"/>
      <c r="S663" s="40"/>
      <c r="T663" s="39"/>
      <c r="AA663" s="111"/>
      <c r="AF663" s="111"/>
      <c r="AG663" s="110"/>
      <c r="AH663" s="94"/>
      <c r="AJ663" s="97"/>
      <c r="AL663" s="39"/>
      <c r="AP663" s="39"/>
      <c r="AQ663" s="77"/>
      <c r="AR663" s="94"/>
      <c r="AT663" s="97"/>
      <c r="BB663" s="79"/>
      <c r="BC663" s="94"/>
      <c r="BE663" s="97"/>
      <c r="BG663" s="40"/>
      <c r="BK663" s="40"/>
      <c r="BL663" s="79"/>
      <c r="BM663" s="94"/>
      <c r="BO663" s="97"/>
      <c r="BQ663" s="40"/>
      <c r="BR663" s="94"/>
      <c r="BS663" s="94"/>
      <c r="BT663" s="94"/>
      <c r="BU663" s="40"/>
      <c r="BV663" s="82"/>
      <c r="BW663" s="94"/>
      <c r="BX663" s="48"/>
      <c r="BY663" s="97"/>
      <c r="BZ663" s="48"/>
      <c r="CA663" s="40"/>
      <c r="CB663" s="94"/>
      <c r="CC663" s="94"/>
      <c r="CD663" s="94"/>
      <c r="CE663" s="40"/>
      <c r="CF663" s="73"/>
      <c r="CG663" s="41"/>
      <c r="CH663" s="41"/>
      <c r="CI663" s="41"/>
      <c r="CJ663" s="41"/>
      <c r="CK663" s="41"/>
      <c r="CL663" s="68"/>
      <c r="CM663" s="41"/>
      <c r="CN663" s="41"/>
      <c r="CO663" s="39"/>
      <c r="CP663" s="78"/>
      <c r="DE663" s="125"/>
    </row>
    <row r="664" spans="1:109" s="38" customFormat="1" x14ac:dyDescent="0.25">
      <c r="A664" s="38">
        <v>661</v>
      </c>
      <c r="F664" s="39"/>
      <c r="Q664" s="39"/>
      <c r="R664" s="40"/>
      <c r="S664" s="40"/>
      <c r="T664" s="39"/>
      <c r="AA664" s="111"/>
      <c r="AF664" s="111"/>
      <c r="AG664" s="110"/>
      <c r="AH664" s="94"/>
      <c r="AJ664" s="97"/>
      <c r="AL664" s="39"/>
      <c r="AP664" s="39"/>
      <c r="AQ664" s="77"/>
      <c r="AR664" s="94"/>
      <c r="AT664" s="97"/>
      <c r="BB664" s="79"/>
      <c r="BC664" s="94"/>
      <c r="BE664" s="97"/>
      <c r="BG664" s="40"/>
      <c r="BK664" s="40"/>
      <c r="BL664" s="79"/>
      <c r="BM664" s="94"/>
      <c r="BO664" s="97"/>
      <c r="BQ664" s="40"/>
      <c r="BR664" s="94"/>
      <c r="BS664" s="94"/>
      <c r="BT664" s="94"/>
      <c r="BU664" s="40"/>
      <c r="BV664" s="82"/>
      <c r="BW664" s="94"/>
      <c r="BX664" s="48"/>
      <c r="BY664" s="97"/>
      <c r="BZ664" s="48"/>
      <c r="CA664" s="40"/>
      <c r="CB664" s="94"/>
      <c r="CC664" s="94"/>
      <c r="CD664" s="94"/>
      <c r="CE664" s="40"/>
      <c r="CF664" s="73"/>
      <c r="CG664" s="41"/>
      <c r="CH664" s="41"/>
      <c r="CI664" s="41"/>
      <c r="CJ664" s="41"/>
      <c r="CK664" s="41"/>
      <c r="CL664" s="68"/>
      <c r="CM664" s="41"/>
      <c r="CN664" s="41"/>
      <c r="CO664" s="39"/>
      <c r="CP664" s="78"/>
      <c r="DE664" s="125"/>
    </row>
    <row r="665" spans="1:109" s="38" customFormat="1" x14ac:dyDescent="0.25">
      <c r="A665" s="38">
        <v>662</v>
      </c>
      <c r="F665" s="39"/>
      <c r="Q665" s="39"/>
      <c r="R665" s="40"/>
      <c r="S665" s="40"/>
      <c r="T665" s="39"/>
      <c r="AA665" s="111"/>
      <c r="AF665" s="111"/>
      <c r="AG665" s="110"/>
      <c r="AH665" s="94"/>
      <c r="AJ665" s="97"/>
      <c r="AL665" s="39"/>
      <c r="AP665" s="39"/>
      <c r="AQ665" s="77"/>
      <c r="AR665" s="94"/>
      <c r="AT665" s="97"/>
      <c r="BB665" s="79"/>
      <c r="BC665" s="94"/>
      <c r="BE665" s="97"/>
      <c r="BG665" s="40"/>
      <c r="BK665" s="40"/>
      <c r="BL665" s="79"/>
      <c r="BM665" s="94"/>
      <c r="BO665" s="97"/>
      <c r="BQ665" s="40"/>
      <c r="BR665" s="94"/>
      <c r="BS665" s="94"/>
      <c r="BT665" s="94"/>
      <c r="BU665" s="40"/>
      <c r="BV665" s="82"/>
      <c r="BW665" s="94"/>
      <c r="BX665" s="48"/>
      <c r="BY665" s="97"/>
      <c r="BZ665" s="48"/>
      <c r="CA665" s="40"/>
      <c r="CB665" s="94"/>
      <c r="CC665" s="94"/>
      <c r="CD665" s="94"/>
      <c r="CE665" s="40"/>
      <c r="CF665" s="73"/>
      <c r="CG665" s="41"/>
      <c r="CH665" s="41"/>
      <c r="CI665" s="41"/>
      <c r="CJ665" s="41"/>
      <c r="CK665" s="41"/>
      <c r="CL665" s="68"/>
      <c r="CM665" s="41"/>
      <c r="CN665" s="41"/>
      <c r="CO665" s="39"/>
      <c r="CP665" s="78"/>
      <c r="DE665" s="125"/>
    </row>
    <row r="666" spans="1:109" s="38" customFormat="1" x14ac:dyDescent="0.25">
      <c r="A666" s="38">
        <v>663</v>
      </c>
      <c r="F666" s="39"/>
      <c r="Q666" s="39"/>
      <c r="R666" s="40"/>
      <c r="S666" s="40"/>
      <c r="T666" s="39"/>
      <c r="AA666" s="111"/>
      <c r="AF666" s="111"/>
      <c r="AG666" s="110"/>
      <c r="AH666" s="94"/>
      <c r="AJ666" s="97"/>
      <c r="AL666" s="39"/>
      <c r="AP666" s="39"/>
      <c r="AQ666" s="77"/>
      <c r="AR666" s="94"/>
      <c r="AT666" s="97"/>
      <c r="BB666" s="79"/>
      <c r="BC666" s="94"/>
      <c r="BE666" s="97"/>
      <c r="BG666" s="40"/>
      <c r="BK666" s="40"/>
      <c r="BL666" s="79"/>
      <c r="BM666" s="94"/>
      <c r="BO666" s="97"/>
      <c r="BQ666" s="40"/>
      <c r="BR666" s="94"/>
      <c r="BS666" s="94"/>
      <c r="BT666" s="94"/>
      <c r="BU666" s="40"/>
      <c r="BV666" s="82"/>
      <c r="BW666" s="94"/>
      <c r="BX666" s="48"/>
      <c r="BY666" s="97"/>
      <c r="BZ666" s="48"/>
      <c r="CA666" s="40"/>
      <c r="CB666" s="94"/>
      <c r="CC666" s="94"/>
      <c r="CD666" s="94"/>
      <c r="CE666" s="40"/>
      <c r="CF666" s="73"/>
      <c r="CG666" s="41"/>
      <c r="CH666" s="41"/>
      <c r="CI666" s="41"/>
      <c r="CJ666" s="41"/>
      <c r="CK666" s="41"/>
      <c r="CL666" s="68"/>
      <c r="CM666" s="41"/>
      <c r="CN666" s="41"/>
      <c r="CO666" s="39"/>
      <c r="CP666" s="78"/>
      <c r="DE666" s="125"/>
    </row>
    <row r="667" spans="1:109" s="38" customFormat="1" x14ac:dyDescent="0.25">
      <c r="A667" s="38">
        <v>664</v>
      </c>
      <c r="F667" s="39"/>
      <c r="Q667" s="39"/>
      <c r="R667" s="40"/>
      <c r="S667" s="40"/>
      <c r="T667" s="39"/>
      <c r="AA667" s="111"/>
      <c r="AF667" s="111"/>
      <c r="AG667" s="110"/>
      <c r="AH667" s="94"/>
      <c r="AJ667" s="97"/>
      <c r="AL667" s="39"/>
      <c r="AP667" s="39"/>
      <c r="AQ667" s="77"/>
      <c r="AR667" s="94"/>
      <c r="AT667" s="97"/>
      <c r="BB667" s="79"/>
      <c r="BC667" s="94"/>
      <c r="BE667" s="97"/>
      <c r="BG667" s="40"/>
      <c r="BK667" s="40"/>
      <c r="BL667" s="79"/>
      <c r="BM667" s="94"/>
      <c r="BO667" s="97"/>
      <c r="BQ667" s="40"/>
      <c r="BR667" s="94"/>
      <c r="BS667" s="94"/>
      <c r="BT667" s="94"/>
      <c r="BU667" s="40"/>
      <c r="BV667" s="82"/>
      <c r="BW667" s="94"/>
      <c r="BX667" s="48"/>
      <c r="BY667" s="97"/>
      <c r="BZ667" s="48"/>
      <c r="CA667" s="40"/>
      <c r="CB667" s="94"/>
      <c r="CC667" s="94"/>
      <c r="CD667" s="94"/>
      <c r="CE667" s="40"/>
      <c r="CF667" s="73"/>
      <c r="CG667" s="41"/>
      <c r="CH667" s="41"/>
      <c r="CI667" s="41"/>
      <c r="CJ667" s="41"/>
      <c r="CK667" s="41"/>
      <c r="CL667" s="68"/>
      <c r="CM667" s="41"/>
      <c r="CN667" s="41"/>
      <c r="CO667" s="39"/>
      <c r="CP667" s="78"/>
      <c r="DE667" s="125"/>
    </row>
    <row r="668" spans="1:109" s="38" customFormat="1" x14ac:dyDescent="0.25">
      <c r="A668" s="38">
        <v>665</v>
      </c>
      <c r="F668" s="39"/>
      <c r="Q668" s="39"/>
      <c r="R668" s="40"/>
      <c r="S668" s="40"/>
      <c r="T668" s="39"/>
      <c r="AA668" s="111"/>
      <c r="AF668" s="111"/>
      <c r="AG668" s="110"/>
      <c r="AH668" s="94"/>
      <c r="AJ668" s="97"/>
      <c r="AL668" s="39"/>
      <c r="AP668" s="39"/>
      <c r="AQ668" s="77"/>
      <c r="AR668" s="94"/>
      <c r="AT668" s="97"/>
      <c r="BB668" s="79"/>
      <c r="BC668" s="94"/>
      <c r="BE668" s="97"/>
      <c r="BG668" s="40"/>
      <c r="BK668" s="40"/>
      <c r="BL668" s="79"/>
      <c r="BM668" s="94"/>
      <c r="BO668" s="97"/>
      <c r="BQ668" s="40"/>
      <c r="BR668" s="94"/>
      <c r="BS668" s="94"/>
      <c r="BT668" s="94"/>
      <c r="BU668" s="40"/>
      <c r="BV668" s="82"/>
      <c r="BW668" s="94"/>
      <c r="BX668" s="48"/>
      <c r="BY668" s="97"/>
      <c r="BZ668" s="48"/>
      <c r="CA668" s="40"/>
      <c r="CB668" s="94"/>
      <c r="CC668" s="94"/>
      <c r="CD668" s="94"/>
      <c r="CE668" s="40"/>
      <c r="CF668" s="73"/>
      <c r="CG668" s="41"/>
      <c r="CH668" s="41"/>
      <c r="CI668" s="41"/>
      <c r="CJ668" s="41"/>
      <c r="CK668" s="41"/>
      <c r="CL668" s="68"/>
      <c r="CM668" s="41"/>
      <c r="CN668" s="41"/>
      <c r="CO668" s="39"/>
      <c r="CP668" s="78"/>
      <c r="DE668" s="125"/>
    </row>
    <row r="669" spans="1:109" s="38" customFormat="1" x14ac:dyDescent="0.25">
      <c r="A669" s="38">
        <v>666</v>
      </c>
      <c r="F669" s="39"/>
      <c r="Q669" s="39"/>
      <c r="R669" s="40"/>
      <c r="S669" s="40"/>
      <c r="T669" s="39"/>
      <c r="AA669" s="111"/>
      <c r="AF669" s="111"/>
      <c r="AG669" s="110"/>
      <c r="AH669" s="94"/>
      <c r="AJ669" s="97"/>
      <c r="AL669" s="39"/>
      <c r="AP669" s="39"/>
      <c r="AQ669" s="77"/>
      <c r="AR669" s="94"/>
      <c r="AT669" s="97"/>
      <c r="BB669" s="79"/>
      <c r="BC669" s="94"/>
      <c r="BE669" s="97"/>
      <c r="BG669" s="40"/>
      <c r="BK669" s="40"/>
      <c r="BL669" s="79"/>
      <c r="BM669" s="94"/>
      <c r="BO669" s="97"/>
      <c r="BQ669" s="40"/>
      <c r="BR669" s="94"/>
      <c r="BS669" s="94"/>
      <c r="BT669" s="94"/>
      <c r="BU669" s="40"/>
      <c r="BV669" s="82"/>
      <c r="BW669" s="94"/>
      <c r="BX669" s="48"/>
      <c r="BY669" s="97"/>
      <c r="BZ669" s="48"/>
      <c r="CA669" s="40"/>
      <c r="CB669" s="94"/>
      <c r="CC669" s="94"/>
      <c r="CD669" s="94"/>
      <c r="CE669" s="40"/>
      <c r="CF669" s="73"/>
      <c r="CG669" s="41"/>
      <c r="CH669" s="41"/>
      <c r="CI669" s="41"/>
      <c r="CJ669" s="41"/>
      <c r="CK669" s="41"/>
      <c r="CL669" s="68"/>
      <c r="CM669" s="41"/>
      <c r="CN669" s="41"/>
      <c r="CO669" s="39"/>
      <c r="CP669" s="78"/>
      <c r="DE669" s="125"/>
    </row>
    <row r="670" spans="1:109" s="38" customFormat="1" x14ac:dyDescent="0.25">
      <c r="A670" s="38">
        <v>667</v>
      </c>
      <c r="F670" s="39"/>
      <c r="Q670" s="39"/>
      <c r="R670" s="40"/>
      <c r="S670" s="40"/>
      <c r="T670" s="39"/>
      <c r="AA670" s="111"/>
      <c r="AF670" s="111"/>
      <c r="AG670" s="110"/>
      <c r="AH670" s="94"/>
      <c r="AJ670" s="97"/>
      <c r="AL670" s="39"/>
      <c r="AP670" s="39"/>
      <c r="AQ670" s="77"/>
      <c r="AR670" s="94"/>
      <c r="AT670" s="97"/>
      <c r="BB670" s="79"/>
      <c r="BC670" s="94"/>
      <c r="BE670" s="97"/>
      <c r="BG670" s="40"/>
      <c r="BK670" s="40"/>
      <c r="BL670" s="79"/>
      <c r="BM670" s="94"/>
      <c r="BO670" s="97"/>
      <c r="BQ670" s="40"/>
      <c r="BR670" s="94"/>
      <c r="BS670" s="94"/>
      <c r="BT670" s="94"/>
      <c r="BU670" s="40"/>
      <c r="BV670" s="82"/>
      <c r="BW670" s="94"/>
      <c r="BX670" s="48"/>
      <c r="BY670" s="97"/>
      <c r="BZ670" s="48"/>
      <c r="CA670" s="40"/>
      <c r="CB670" s="94"/>
      <c r="CC670" s="94"/>
      <c r="CD670" s="94"/>
      <c r="CE670" s="40"/>
      <c r="CF670" s="73"/>
      <c r="CG670" s="41"/>
      <c r="CH670" s="41"/>
      <c r="CI670" s="41"/>
      <c r="CJ670" s="41"/>
      <c r="CK670" s="41"/>
      <c r="CL670" s="68"/>
      <c r="CM670" s="41"/>
      <c r="CN670" s="41"/>
      <c r="CO670" s="39"/>
      <c r="CP670" s="78"/>
      <c r="DE670" s="125"/>
    </row>
    <row r="671" spans="1:109" s="38" customFormat="1" x14ac:dyDescent="0.25">
      <c r="A671" s="38">
        <v>668</v>
      </c>
      <c r="F671" s="39"/>
      <c r="Q671" s="39"/>
      <c r="R671" s="40"/>
      <c r="S671" s="40"/>
      <c r="T671" s="39"/>
      <c r="AA671" s="111"/>
      <c r="AF671" s="111"/>
      <c r="AG671" s="110"/>
      <c r="AH671" s="94"/>
      <c r="AJ671" s="97"/>
      <c r="AL671" s="39"/>
      <c r="AP671" s="39"/>
      <c r="AQ671" s="77"/>
      <c r="AR671" s="94"/>
      <c r="AT671" s="97"/>
      <c r="BB671" s="79"/>
      <c r="BC671" s="94"/>
      <c r="BE671" s="97"/>
      <c r="BG671" s="40"/>
      <c r="BK671" s="40"/>
      <c r="BL671" s="79"/>
      <c r="BM671" s="94"/>
      <c r="BO671" s="97"/>
      <c r="BQ671" s="40"/>
      <c r="BR671" s="94"/>
      <c r="BS671" s="94"/>
      <c r="BT671" s="94"/>
      <c r="BU671" s="40"/>
      <c r="BV671" s="82"/>
      <c r="BW671" s="94"/>
      <c r="BX671" s="48"/>
      <c r="BY671" s="97"/>
      <c r="BZ671" s="48"/>
      <c r="CA671" s="40"/>
      <c r="CB671" s="94"/>
      <c r="CC671" s="94"/>
      <c r="CD671" s="94"/>
      <c r="CE671" s="40"/>
      <c r="CF671" s="73"/>
      <c r="CG671" s="41"/>
      <c r="CH671" s="41"/>
      <c r="CI671" s="41"/>
      <c r="CJ671" s="41"/>
      <c r="CK671" s="41"/>
      <c r="CL671" s="68"/>
      <c r="CM671" s="41"/>
      <c r="CN671" s="41"/>
      <c r="CO671" s="39"/>
      <c r="CP671" s="78"/>
      <c r="DE671" s="125"/>
    </row>
    <row r="672" spans="1:109" s="38" customFormat="1" x14ac:dyDescent="0.25">
      <c r="A672" s="38">
        <v>669</v>
      </c>
      <c r="F672" s="39"/>
      <c r="Q672" s="39"/>
      <c r="R672" s="40"/>
      <c r="S672" s="40"/>
      <c r="T672" s="39"/>
      <c r="AA672" s="111"/>
      <c r="AF672" s="111"/>
      <c r="AG672" s="110"/>
      <c r="AH672" s="94"/>
      <c r="AJ672" s="97"/>
      <c r="AL672" s="39"/>
      <c r="AP672" s="39"/>
      <c r="AQ672" s="77"/>
      <c r="AR672" s="94"/>
      <c r="AT672" s="97"/>
      <c r="BB672" s="79"/>
      <c r="BC672" s="94"/>
      <c r="BE672" s="97"/>
      <c r="BG672" s="40"/>
      <c r="BK672" s="40"/>
      <c r="BL672" s="79"/>
      <c r="BM672" s="94"/>
      <c r="BO672" s="97"/>
      <c r="BQ672" s="40"/>
      <c r="BR672" s="94"/>
      <c r="BS672" s="94"/>
      <c r="BT672" s="94"/>
      <c r="BU672" s="40"/>
      <c r="BV672" s="82"/>
      <c r="BW672" s="94"/>
      <c r="BX672" s="48"/>
      <c r="BY672" s="97"/>
      <c r="BZ672" s="48"/>
      <c r="CA672" s="40"/>
      <c r="CB672" s="94"/>
      <c r="CC672" s="94"/>
      <c r="CD672" s="94"/>
      <c r="CE672" s="40"/>
      <c r="CF672" s="73"/>
      <c r="CG672" s="41"/>
      <c r="CH672" s="41"/>
      <c r="CI672" s="41"/>
      <c r="CJ672" s="41"/>
      <c r="CK672" s="41"/>
      <c r="CL672" s="68"/>
      <c r="CM672" s="41"/>
      <c r="CN672" s="41"/>
      <c r="CO672" s="39"/>
      <c r="CP672" s="78"/>
      <c r="DE672" s="125"/>
    </row>
    <row r="673" spans="1:109" s="38" customFormat="1" x14ac:dyDescent="0.25">
      <c r="A673" s="38">
        <v>670</v>
      </c>
      <c r="F673" s="39"/>
      <c r="Q673" s="39"/>
      <c r="R673" s="40"/>
      <c r="S673" s="40"/>
      <c r="T673" s="39"/>
      <c r="AA673" s="111"/>
      <c r="AF673" s="111"/>
      <c r="AG673" s="110"/>
      <c r="AH673" s="94"/>
      <c r="AJ673" s="97"/>
      <c r="AL673" s="39"/>
      <c r="AP673" s="39"/>
      <c r="AQ673" s="77"/>
      <c r="AR673" s="94"/>
      <c r="AT673" s="97"/>
      <c r="BB673" s="79"/>
      <c r="BC673" s="94"/>
      <c r="BE673" s="97"/>
      <c r="BG673" s="40"/>
      <c r="BK673" s="40"/>
      <c r="BL673" s="79"/>
      <c r="BM673" s="94"/>
      <c r="BO673" s="97"/>
      <c r="BQ673" s="40"/>
      <c r="BR673" s="94"/>
      <c r="BS673" s="94"/>
      <c r="BT673" s="94"/>
      <c r="BU673" s="40"/>
      <c r="BV673" s="82"/>
      <c r="BW673" s="94"/>
      <c r="BX673" s="48"/>
      <c r="BY673" s="97"/>
      <c r="BZ673" s="48"/>
      <c r="CA673" s="40"/>
      <c r="CB673" s="94"/>
      <c r="CC673" s="94"/>
      <c r="CD673" s="94"/>
      <c r="CE673" s="40"/>
      <c r="CF673" s="73"/>
      <c r="CG673" s="41"/>
      <c r="CH673" s="41"/>
      <c r="CI673" s="41"/>
      <c r="CJ673" s="41"/>
      <c r="CK673" s="41"/>
      <c r="CL673" s="68"/>
      <c r="CM673" s="41"/>
      <c r="CN673" s="41"/>
      <c r="CO673" s="39"/>
      <c r="CP673" s="78"/>
      <c r="DE673" s="125"/>
    </row>
    <row r="674" spans="1:109" s="38" customFormat="1" x14ac:dyDescent="0.25">
      <c r="A674" s="38">
        <v>671</v>
      </c>
      <c r="F674" s="39"/>
      <c r="Q674" s="39"/>
      <c r="R674" s="40"/>
      <c r="S674" s="40"/>
      <c r="T674" s="39"/>
      <c r="AA674" s="111"/>
      <c r="AF674" s="111"/>
      <c r="AG674" s="110"/>
      <c r="AH674" s="94"/>
      <c r="AJ674" s="97"/>
      <c r="AL674" s="39"/>
      <c r="AP674" s="39"/>
      <c r="AQ674" s="77"/>
      <c r="AR674" s="94"/>
      <c r="AT674" s="97"/>
      <c r="BB674" s="79"/>
      <c r="BC674" s="94"/>
      <c r="BE674" s="97"/>
      <c r="BG674" s="40"/>
      <c r="BK674" s="40"/>
      <c r="BL674" s="79"/>
      <c r="BM674" s="94"/>
      <c r="BO674" s="97"/>
      <c r="BQ674" s="40"/>
      <c r="BR674" s="94"/>
      <c r="BS674" s="94"/>
      <c r="BT674" s="94"/>
      <c r="BU674" s="40"/>
      <c r="BV674" s="82"/>
      <c r="BW674" s="94"/>
      <c r="BX674" s="48"/>
      <c r="BY674" s="97"/>
      <c r="BZ674" s="48"/>
      <c r="CA674" s="40"/>
      <c r="CB674" s="94"/>
      <c r="CC674" s="94"/>
      <c r="CD674" s="94"/>
      <c r="CE674" s="40"/>
      <c r="CF674" s="73"/>
      <c r="CG674" s="41"/>
      <c r="CH674" s="41"/>
      <c r="CI674" s="41"/>
      <c r="CJ674" s="41"/>
      <c r="CK674" s="41"/>
      <c r="CL674" s="68"/>
      <c r="CM674" s="41"/>
      <c r="CN674" s="41"/>
      <c r="CO674" s="39"/>
      <c r="CP674" s="78"/>
      <c r="DE674" s="125"/>
    </row>
    <row r="675" spans="1:109" s="38" customFormat="1" x14ac:dyDescent="0.25">
      <c r="A675" s="38">
        <v>672</v>
      </c>
      <c r="F675" s="39"/>
      <c r="Q675" s="39"/>
      <c r="R675" s="40"/>
      <c r="S675" s="40"/>
      <c r="T675" s="39"/>
      <c r="AA675" s="111"/>
      <c r="AF675" s="111"/>
      <c r="AG675" s="110"/>
      <c r="AH675" s="94"/>
      <c r="AJ675" s="97"/>
      <c r="AL675" s="39"/>
      <c r="AP675" s="39"/>
      <c r="AQ675" s="77"/>
      <c r="AR675" s="94"/>
      <c r="AT675" s="97"/>
      <c r="BB675" s="79"/>
      <c r="BC675" s="94"/>
      <c r="BE675" s="97"/>
      <c r="BG675" s="40"/>
      <c r="BK675" s="40"/>
      <c r="BL675" s="79"/>
      <c r="BM675" s="94"/>
      <c r="BO675" s="97"/>
      <c r="BQ675" s="40"/>
      <c r="BR675" s="94"/>
      <c r="BS675" s="94"/>
      <c r="BT675" s="94"/>
      <c r="BU675" s="40"/>
      <c r="BV675" s="82"/>
      <c r="BW675" s="94"/>
      <c r="BX675" s="48"/>
      <c r="BY675" s="97"/>
      <c r="BZ675" s="48"/>
      <c r="CA675" s="40"/>
      <c r="CB675" s="94"/>
      <c r="CC675" s="94"/>
      <c r="CD675" s="94"/>
      <c r="CE675" s="40"/>
      <c r="CF675" s="73"/>
      <c r="CG675" s="41"/>
      <c r="CH675" s="41"/>
      <c r="CI675" s="41"/>
      <c r="CJ675" s="41"/>
      <c r="CK675" s="41"/>
      <c r="CL675" s="68"/>
      <c r="CM675" s="41"/>
      <c r="CN675" s="41"/>
      <c r="CO675" s="39"/>
      <c r="CP675" s="78"/>
      <c r="DE675" s="125"/>
    </row>
    <row r="676" spans="1:109" s="38" customFormat="1" x14ac:dyDescent="0.25">
      <c r="A676" s="38">
        <v>673</v>
      </c>
      <c r="F676" s="39"/>
      <c r="Q676" s="39"/>
      <c r="R676" s="40"/>
      <c r="S676" s="40"/>
      <c r="T676" s="39"/>
      <c r="AA676" s="111"/>
      <c r="AF676" s="111"/>
      <c r="AG676" s="110"/>
      <c r="AH676" s="94"/>
      <c r="AJ676" s="97"/>
      <c r="AL676" s="39"/>
      <c r="AP676" s="39"/>
      <c r="AQ676" s="77"/>
      <c r="AR676" s="94"/>
      <c r="AT676" s="97"/>
      <c r="BB676" s="79"/>
      <c r="BC676" s="94"/>
      <c r="BE676" s="97"/>
      <c r="BG676" s="40"/>
      <c r="BK676" s="40"/>
      <c r="BL676" s="79"/>
      <c r="BM676" s="94"/>
      <c r="BO676" s="97"/>
      <c r="BQ676" s="40"/>
      <c r="BR676" s="94"/>
      <c r="BS676" s="94"/>
      <c r="BT676" s="94"/>
      <c r="BU676" s="40"/>
      <c r="BV676" s="82"/>
      <c r="BW676" s="94"/>
      <c r="BX676" s="48"/>
      <c r="BY676" s="97"/>
      <c r="BZ676" s="48"/>
      <c r="CA676" s="40"/>
      <c r="CB676" s="94"/>
      <c r="CC676" s="94"/>
      <c r="CD676" s="94"/>
      <c r="CE676" s="40"/>
      <c r="CF676" s="73"/>
      <c r="CG676" s="41"/>
      <c r="CH676" s="41"/>
      <c r="CI676" s="41"/>
      <c r="CJ676" s="41"/>
      <c r="CK676" s="41"/>
      <c r="CL676" s="68"/>
      <c r="CM676" s="41"/>
      <c r="CN676" s="41"/>
      <c r="CO676" s="39"/>
      <c r="CP676" s="78"/>
      <c r="DE676" s="125"/>
    </row>
    <row r="677" spans="1:109" s="38" customFormat="1" x14ac:dyDescent="0.25">
      <c r="A677" s="38">
        <v>674</v>
      </c>
      <c r="F677" s="39"/>
      <c r="Q677" s="39"/>
      <c r="R677" s="40"/>
      <c r="S677" s="40"/>
      <c r="T677" s="39"/>
      <c r="AA677" s="111"/>
      <c r="AF677" s="111"/>
      <c r="AG677" s="110"/>
      <c r="AH677" s="94"/>
      <c r="AJ677" s="97"/>
      <c r="AL677" s="39"/>
      <c r="AP677" s="39"/>
      <c r="AQ677" s="77"/>
      <c r="AR677" s="94"/>
      <c r="AT677" s="97"/>
      <c r="BB677" s="79"/>
      <c r="BC677" s="94"/>
      <c r="BE677" s="97"/>
      <c r="BG677" s="40"/>
      <c r="BK677" s="40"/>
      <c r="BL677" s="79"/>
      <c r="BM677" s="94"/>
      <c r="BO677" s="97"/>
      <c r="BQ677" s="40"/>
      <c r="BR677" s="94"/>
      <c r="BS677" s="94"/>
      <c r="BT677" s="94"/>
      <c r="BU677" s="40"/>
      <c r="BV677" s="82"/>
      <c r="BW677" s="94"/>
      <c r="BX677" s="48"/>
      <c r="BY677" s="97"/>
      <c r="BZ677" s="48"/>
      <c r="CA677" s="40"/>
      <c r="CB677" s="94"/>
      <c r="CC677" s="94"/>
      <c r="CD677" s="94"/>
      <c r="CE677" s="40"/>
      <c r="CF677" s="73"/>
      <c r="CG677" s="41"/>
      <c r="CH677" s="41"/>
      <c r="CI677" s="41"/>
      <c r="CJ677" s="41"/>
      <c r="CK677" s="41"/>
      <c r="CL677" s="68"/>
      <c r="CM677" s="41"/>
      <c r="CN677" s="41"/>
      <c r="CO677" s="39"/>
      <c r="CP677" s="78"/>
      <c r="DE677" s="125"/>
    </row>
    <row r="678" spans="1:109" s="38" customFormat="1" x14ac:dyDescent="0.25">
      <c r="A678" s="38">
        <v>675</v>
      </c>
      <c r="F678" s="39"/>
      <c r="Q678" s="39"/>
      <c r="R678" s="40"/>
      <c r="S678" s="40"/>
      <c r="T678" s="39"/>
      <c r="AA678" s="111"/>
      <c r="AF678" s="111"/>
      <c r="AG678" s="110"/>
      <c r="AH678" s="94"/>
      <c r="AJ678" s="97"/>
      <c r="AL678" s="39"/>
      <c r="AP678" s="39"/>
      <c r="AQ678" s="77"/>
      <c r="AR678" s="94"/>
      <c r="AT678" s="97"/>
      <c r="BB678" s="79"/>
      <c r="BC678" s="94"/>
      <c r="BE678" s="97"/>
      <c r="BG678" s="40"/>
      <c r="BK678" s="40"/>
      <c r="BL678" s="79"/>
      <c r="BM678" s="94"/>
      <c r="BO678" s="97"/>
      <c r="BQ678" s="40"/>
      <c r="BR678" s="94"/>
      <c r="BS678" s="94"/>
      <c r="BT678" s="94"/>
      <c r="BU678" s="40"/>
      <c r="BV678" s="82"/>
      <c r="BW678" s="94"/>
      <c r="BX678" s="48"/>
      <c r="BY678" s="97"/>
      <c r="BZ678" s="48"/>
      <c r="CA678" s="40"/>
      <c r="CB678" s="94"/>
      <c r="CC678" s="94"/>
      <c r="CD678" s="94"/>
      <c r="CE678" s="40"/>
      <c r="CF678" s="73"/>
      <c r="CG678" s="41"/>
      <c r="CH678" s="41"/>
      <c r="CI678" s="41"/>
      <c r="CJ678" s="41"/>
      <c r="CK678" s="41"/>
      <c r="CL678" s="68"/>
      <c r="CM678" s="41"/>
      <c r="CN678" s="41"/>
      <c r="CO678" s="39"/>
      <c r="CP678" s="78"/>
      <c r="DE678" s="125"/>
    </row>
    <row r="679" spans="1:109" s="38" customFormat="1" x14ac:dyDescent="0.25">
      <c r="A679" s="38">
        <v>676</v>
      </c>
      <c r="F679" s="39"/>
      <c r="Q679" s="39"/>
      <c r="R679" s="40"/>
      <c r="S679" s="40"/>
      <c r="T679" s="39"/>
      <c r="AA679" s="111"/>
      <c r="AF679" s="111"/>
      <c r="AG679" s="110"/>
      <c r="AH679" s="94"/>
      <c r="AJ679" s="97"/>
      <c r="AL679" s="39"/>
      <c r="AP679" s="39"/>
      <c r="AQ679" s="77"/>
      <c r="AR679" s="94"/>
      <c r="AT679" s="97"/>
      <c r="BB679" s="79"/>
      <c r="BC679" s="94"/>
      <c r="BE679" s="97"/>
      <c r="BG679" s="40"/>
      <c r="BK679" s="40"/>
      <c r="BL679" s="79"/>
      <c r="BM679" s="94"/>
      <c r="BO679" s="97"/>
      <c r="BQ679" s="40"/>
      <c r="BR679" s="94"/>
      <c r="BS679" s="94"/>
      <c r="BT679" s="94"/>
      <c r="BU679" s="40"/>
      <c r="BV679" s="82"/>
      <c r="BW679" s="94"/>
      <c r="BX679" s="48"/>
      <c r="BY679" s="97"/>
      <c r="BZ679" s="48"/>
      <c r="CA679" s="40"/>
      <c r="CB679" s="94"/>
      <c r="CC679" s="94"/>
      <c r="CD679" s="94"/>
      <c r="CE679" s="40"/>
      <c r="CF679" s="73"/>
      <c r="CG679" s="41"/>
      <c r="CH679" s="41"/>
      <c r="CI679" s="41"/>
      <c r="CJ679" s="41"/>
      <c r="CK679" s="41"/>
      <c r="CL679" s="68"/>
      <c r="CM679" s="41"/>
      <c r="CN679" s="41"/>
      <c r="CO679" s="39"/>
      <c r="CP679" s="78"/>
      <c r="DE679" s="125"/>
    </row>
    <row r="680" spans="1:109" s="38" customFormat="1" x14ac:dyDescent="0.25">
      <c r="A680" s="38">
        <v>677</v>
      </c>
      <c r="F680" s="39"/>
      <c r="Q680" s="39"/>
      <c r="R680" s="40"/>
      <c r="S680" s="40"/>
      <c r="T680" s="39"/>
      <c r="AA680" s="111"/>
      <c r="AF680" s="111"/>
      <c r="AG680" s="110"/>
      <c r="AH680" s="94"/>
      <c r="AJ680" s="97"/>
      <c r="AL680" s="39"/>
      <c r="AP680" s="39"/>
      <c r="AQ680" s="77"/>
      <c r="AR680" s="94"/>
      <c r="AT680" s="97"/>
      <c r="BB680" s="79"/>
      <c r="BC680" s="94"/>
      <c r="BE680" s="97"/>
      <c r="BG680" s="40"/>
      <c r="BK680" s="40"/>
      <c r="BL680" s="79"/>
      <c r="BM680" s="94"/>
      <c r="BO680" s="97"/>
      <c r="BQ680" s="40"/>
      <c r="BR680" s="94"/>
      <c r="BS680" s="94"/>
      <c r="BT680" s="94"/>
      <c r="BU680" s="40"/>
      <c r="BV680" s="82"/>
      <c r="BW680" s="94"/>
      <c r="BX680" s="48"/>
      <c r="BY680" s="97"/>
      <c r="BZ680" s="48"/>
      <c r="CA680" s="40"/>
      <c r="CB680" s="94"/>
      <c r="CC680" s="94"/>
      <c r="CD680" s="94"/>
      <c r="CE680" s="40"/>
      <c r="CF680" s="73"/>
      <c r="CG680" s="41"/>
      <c r="CH680" s="41"/>
      <c r="CI680" s="41"/>
      <c r="CJ680" s="41"/>
      <c r="CK680" s="41"/>
      <c r="CL680" s="68"/>
      <c r="CM680" s="41"/>
      <c r="CN680" s="41"/>
      <c r="CO680" s="39"/>
      <c r="CP680" s="78"/>
      <c r="DE680" s="125"/>
    </row>
    <row r="681" spans="1:109" s="38" customFormat="1" x14ac:dyDescent="0.25">
      <c r="A681" s="38">
        <v>678</v>
      </c>
      <c r="F681" s="39"/>
      <c r="Q681" s="39"/>
      <c r="R681" s="40"/>
      <c r="S681" s="40"/>
      <c r="T681" s="39"/>
      <c r="AA681" s="111"/>
      <c r="AF681" s="111"/>
      <c r="AG681" s="110"/>
      <c r="AH681" s="94"/>
      <c r="AJ681" s="97"/>
      <c r="AL681" s="39"/>
      <c r="AP681" s="39"/>
      <c r="AQ681" s="77"/>
      <c r="AR681" s="94"/>
      <c r="AT681" s="97"/>
      <c r="BB681" s="79"/>
      <c r="BC681" s="94"/>
      <c r="BE681" s="97"/>
      <c r="BG681" s="40"/>
      <c r="BK681" s="40"/>
      <c r="BL681" s="79"/>
      <c r="BM681" s="94"/>
      <c r="BO681" s="97"/>
      <c r="BQ681" s="40"/>
      <c r="BR681" s="94"/>
      <c r="BS681" s="94"/>
      <c r="BT681" s="94"/>
      <c r="BU681" s="40"/>
      <c r="BV681" s="82"/>
      <c r="BW681" s="94"/>
      <c r="BX681" s="48"/>
      <c r="BY681" s="97"/>
      <c r="BZ681" s="48"/>
      <c r="CA681" s="40"/>
      <c r="CB681" s="94"/>
      <c r="CC681" s="94"/>
      <c r="CD681" s="94"/>
      <c r="CE681" s="40"/>
      <c r="CF681" s="73"/>
      <c r="CG681" s="41"/>
      <c r="CH681" s="41"/>
      <c r="CI681" s="41"/>
      <c r="CJ681" s="41"/>
      <c r="CK681" s="41"/>
      <c r="CL681" s="68"/>
      <c r="CM681" s="41"/>
      <c r="CN681" s="41"/>
      <c r="CO681" s="39"/>
      <c r="CP681" s="78"/>
      <c r="DE681" s="125"/>
    </row>
    <row r="682" spans="1:109" s="38" customFormat="1" x14ac:dyDescent="0.25">
      <c r="A682" s="38">
        <v>679</v>
      </c>
      <c r="F682" s="39"/>
      <c r="Q682" s="39"/>
      <c r="R682" s="40"/>
      <c r="S682" s="40"/>
      <c r="T682" s="39"/>
      <c r="AA682" s="111"/>
      <c r="AF682" s="111"/>
      <c r="AG682" s="110"/>
      <c r="AH682" s="94"/>
      <c r="AJ682" s="97"/>
      <c r="AL682" s="39"/>
      <c r="AP682" s="39"/>
      <c r="AQ682" s="77"/>
      <c r="AR682" s="94"/>
      <c r="AT682" s="97"/>
      <c r="BB682" s="79"/>
      <c r="BC682" s="94"/>
      <c r="BE682" s="97"/>
      <c r="BG682" s="40"/>
      <c r="BK682" s="40"/>
      <c r="BL682" s="79"/>
      <c r="BM682" s="94"/>
      <c r="BO682" s="97"/>
      <c r="BQ682" s="40"/>
      <c r="BR682" s="94"/>
      <c r="BS682" s="94"/>
      <c r="BT682" s="94"/>
      <c r="BU682" s="40"/>
      <c r="BV682" s="82"/>
      <c r="BW682" s="94"/>
      <c r="BX682" s="48"/>
      <c r="BY682" s="97"/>
      <c r="BZ682" s="48"/>
      <c r="CA682" s="40"/>
      <c r="CB682" s="94"/>
      <c r="CC682" s="94"/>
      <c r="CD682" s="94"/>
      <c r="CE682" s="40"/>
      <c r="CF682" s="73"/>
      <c r="CG682" s="41"/>
      <c r="CH682" s="41"/>
      <c r="CI682" s="41"/>
      <c r="CJ682" s="41"/>
      <c r="CK682" s="41"/>
      <c r="CL682" s="68"/>
      <c r="CM682" s="41"/>
      <c r="CN682" s="41"/>
      <c r="CO682" s="39"/>
      <c r="CP682" s="78"/>
      <c r="DE682" s="125"/>
    </row>
    <row r="683" spans="1:109" s="38" customFormat="1" x14ac:dyDescent="0.25">
      <c r="A683" s="38">
        <v>680</v>
      </c>
      <c r="F683" s="39"/>
      <c r="Q683" s="39"/>
      <c r="R683" s="40"/>
      <c r="S683" s="40"/>
      <c r="T683" s="39"/>
      <c r="AA683" s="111"/>
      <c r="AF683" s="111"/>
      <c r="AG683" s="110"/>
      <c r="AH683" s="94"/>
      <c r="AJ683" s="97"/>
      <c r="AL683" s="39"/>
      <c r="AP683" s="39"/>
      <c r="AQ683" s="77"/>
      <c r="AR683" s="94"/>
      <c r="AT683" s="97"/>
      <c r="BB683" s="79"/>
      <c r="BC683" s="94"/>
      <c r="BE683" s="97"/>
      <c r="BG683" s="40"/>
      <c r="BK683" s="40"/>
      <c r="BL683" s="79"/>
      <c r="BM683" s="94"/>
      <c r="BO683" s="97"/>
      <c r="BQ683" s="40"/>
      <c r="BR683" s="94"/>
      <c r="BS683" s="94"/>
      <c r="BT683" s="94"/>
      <c r="BU683" s="40"/>
      <c r="BV683" s="82"/>
      <c r="BW683" s="94"/>
      <c r="BX683" s="48"/>
      <c r="BY683" s="97"/>
      <c r="BZ683" s="48"/>
      <c r="CA683" s="40"/>
      <c r="CB683" s="94"/>
      <c r="CC683" s="94"/>
      <c r="CD683" s="94"/>
      <c r="CE683" s="40"/>
      <c r="CF683" s="73"/>
      <c r="CG683" s="41"/>
      <c r="CH683" s="41"/>
      <c r="CI683" s="41"/>
      <c r="CJ683" s="41"/>
      <c r="CK683" s="41"/>
      <c r="CL683" s="68"/>
      <c r="CM683" s="41"/>
      <c r="CN683" s="41"/>
      <c r="CO683" s="39"/>
      <c r="CP683" s="78"/>
      <c r="DE683" s="125"/>
    </row>
    <row r="684" spans="1:109" s="38" customFormat="1" x14ac:dyDescent="0.25">
      <c r="A684" s="38">
        <v>681</v>
      </c>
      <c r="F684" s="39"/>
      <c r="Q684" s="39"/>
      <c r="R684" s="40"/>
      <c r="S684" s="40"/>
      <c r="T684" s="39"/>
      <c r="AA684" s="111"/>
      <c r="AF684" s="111"/>
      <c r="AG684" s="110"/>
      <c r="AH684" s="94"/>
      <c r="AJ684" s="97"/>
      <c r="AL684" s="39"/>
      <c r="AP684" s="39"/>
      <c r="AQ684" s="77"/>
      <c r="AR684" s="94"/>
      <c r="AT684" s="97"/>
      <c r="BB684" s="79"/>
      <c r="BC684" s="94"/>
      <c r="BE684" s="97"/>
      <c r="BG684" s="40"/>
      <c r="BK684" s="40"/>
      <c r="BL684" s="79"/>
      <c r="BM684" s="94"/>
      <c r="BO684" s="97"/>
      <c r="BQ684" s="40"/>
      <c r="BR684" s="94"/>
      <c r="BS684" s="94"/>
      <c r="BT684" s="94"/>
      <c r="BU684" s="40"/>
      <c r="BV684" s="82"/>
      <c r="BW684" s="94"/>
      <c r="BX684" s="48"/>
      <c r="BY684" s="97"/>
      <c r="BZ684" s="48"/>
      <c r="CA684" s="40"/>
      <c r="CB684" s="94"/>
      <c r="CC684" s="94"/>
      <c r="CD684" s="94"/>
      <c r="CE684" s="40"/>
      <c r="CF684" s="73"/>
      <c r="CG684" s="41"/>
      <c r="CH684" s="41"/>
      <c r="CI684" s="41"/>
      <c r="CJ684" s="41"/>
      <c r="CK684" s="41"/>
      <c r="CL684" s="68"/>
      <c r="CM684" s="41"/>
      <c r="CN684" s="41"/>
      <c r="CO684" s="39"/>
      <c r="CP684" s="78"/>
      <c r="DE684" s="125"/>
    </row>
    <row r="685" spans="1:109" s="38" customFormat="1" x14ac:dyDescent="0.25">
      <c r="A685" s="38">
        <v>682</v>
      </c>
      <c r="F685" s="39"/>
      <c r="Q685" s="39"/>
      <c r="R685" s="40"/>
      <c r="S685" s="40"/>
      <c r="T685" s="39"/>
      <c r="AA685" s="111"/>
      <c r="AF685" s="111"/>
      <c r="AG685" s="110"/>
      <c r="AH685" s="94"/>
      <c r="AJ685" s="97"/>
      <c r="AL685" s="39"/>
      <c r="AP685" s="39"/>
      <c r="AQ685" s="77"/>
      <c r="AR685" s="94"/>
      <c r="AT685" s="97"/>
      <c r="BB685" s="79"/>
      <c r="BC685" s="94"/>
      <c r="BE685" s="97"/>
      <c r="BG685" s="40"/>
      <c r="BK685" s="40"/>
      <c r="BL685" s="79"/>
      <c r="BM685" s="94"/>
      <c r="BO685" s="97"/>
      <c r="BQ685" s="40"/>
      <c r="BR685" s="94"/>
      <c r="BS685" s="94"/>
      <c r="BT685" s="94"/>
      <c r="BU685" s="40"/>
      <c r="BV685" s="82"/>
      <c r="BW685" s="94"/>
      <c r="BX685" s="48"/>
      <c r="BY685" s="97"/>
      <c r="BZ685" s="48"/>
      <c r="CA685" s="40"/>
      <c r="CB685" s="94"/>
      <c r="CC685" s="94"/>
      <c r="CD685" s="94"/>
      <c r="CE685" s="40"/>
      <c r="CF685" s="73"/>
      <c r="CG685" s="41"/>
      <c r="CH685" s="41"/>
      <c r="CI685" s="41"/>
      <c r="CJ685" s="41"/>
      <c r="CK685" s="41"/>
      <c r="CL685" s="68"/>
      <c r="CM685" s="41"/>
      <c r="CN685" s="41"/>
      <c r="CO685" s="39"/>
      <c r="CP685" s="78"/>
      <c r="DE685" s="125"/>
    </row>
    <row r="686" spans="1:109" s="38" customFormat="1" x14ac:dyDescent="0.25">
      <c r="A686" s="38">
        <v>683</v>
      </c>
      <c r="F686" s="39"/>
      <c r="Q686" s="39"/>
      <c r="R686" s="40"/>
      <c r="S686" s="40"/>
      <c r="T686" s="39"/>
      <c r="AA686" s="111"/>
      <c r="AF686" s="111"/>
      <c r="AG686" s="110"/>
      <c r="AH686" s="94"/>
      <c r="AJ686" s="97"/>
      <c r="AL686" s="39"/>
      <c r="AP686" s="39"/>
      <c r="AQ686" s="77"/>
      <c r="AR686" s="94"/>
      <c r="AT686" s="97"/>
      <c r="BB686" s="79"/>
      <c r="BC686" s="94"/>
      <c r="BE686" s="97"/>
      <c r="BG686" s="40"/>
      <c r="BK686" s="40"/>
      <c r="BL686" s="79"/>
      <c r="BM686" s="94"/>
      <c r="BO686" s="97"/>
      <c r="BQ686" s="40"/>
      <c r="BR686" s="94"/>
      <c r="BS686" s="94"/>
      <c r="BT686" s="94"/>
      <c r="BU686" s="40"/>
      <c r="BV686" s="82"/>
      <c r="BW686" s="94"/>
      <c r="BX686" s="48"/>
      <c r="BY686" s="97"/>
      <c r="BZ686" s="48"/>
      <c r="CA686" s="40"/>
      <c r="CB686" s="94"/>
      <c r="CC686" s="94"/>
      <c r="CD686" s="94"/>
      <c r="CE686" s="40"/>
      <c r="CF686" s="73"/>
      <c r="CG686" s="41"/>
      <c r="CH686" s="41"/>
      <c r="CI686" s="41"/>
      <c r="CJ686" s="41"/>
      <c r="CK686" s="41"/>
      <c r="CL686" s="68"/>
      <c r="CM686" s="41"/>
      <c r="CN686" s="41"/>
      <c r="CO686" s="39"/>
      <c r="CP686" s="78"/>
      <c r="DE686" s="125"/>
    </row>
    <row r="687" spans="1:109" s="38" customFormat="1" x14ac:dyDescent="0.25">
      <c r="A687" s="38">
        <v>684</v>
      </c>
      <c r="F687" s="39"/>
      <c r="Q687" s="39"/>
      <c r="R687" s="40"/>
      <c r="S687" s="40"/>
      <c r="T687" s="39"/>
      <c r="AA687" s="111"/>
      <c r="AF687" s="111"/>
      <c r="AG687" s="110"/>
      <c r="AH687" s="94"/>
      <c r="AJ687" s="97"/>
      <c r="AL687" s="39"/>
      <c r="AP687" s="39"/>
      <c r="AQ687" s="77"/>
      <c r="AR687" s="94"/>
      <c r="AT687" s="97"/>
      <c r="BB687" s="79"/>
      <c r="BC687" s="94"/>
      <c r="BE687" s="97"/>
      <c r="BG687" s="40"/>
      <c r="BK687" s="40"/>
      <c r="BL687" s="79"/>
      <c r="BM687" s="94"/>
      <c r="BO687" s="97"/>
      <c r="BQ687" s="40"/>
      <c r="BR687" s="94"/>
      <c r="BS687" s="94"/>
      <c r="BT687" s="94"/>
      <c r="BU687" s="40"/>
      <c r="BV687" s="82"/>
      <c r="BW687" s="94"/>
      <c r="BX687" s="48"/>
      <c r="BY687" s="97"/>
      <c r="BZ687" s="48"/>
      <c r="CA687" s="40"/>
      <c r="CB687" s="94"/>
      <c r="CC687" s="94"/>
      <c r="CD687" s="94"/>
      <c r="CE687" s="40"/>
      <c r="CF687" s="73"/>
      <c r="CG687" s="41"/>
      <c r="CH687" s="41"/>
      <c r="CI687" s="41"/>
      <c r="CJ687" s="41"/>
      <c r="CK687" s="41"/>
      <c r="CL687" s="68"/>
      <c r="CM687" s="41"/>
      <c r="CN687" s="41"/>
      <c r="CO687" s="39"/>
      <c r="CP687" s="78"/>
      <c r="DE687" s="125"/>
    </row>
    <row r="688" spans="1:109" s="38" customFormat="1" x14ac:dyDescent="0.25">
      <c r="A688" s="38">
        <v>685</v>
      </c>
      <c r="F688" s="39"/>
      <c r="Q688" s="39"/>
      <c r="R688" s="40"/>
      <c r="S688" s="40"/>
      <c r="T688" s="39"/>
      <c r="AA688" s="111"/>
      <c r="AF688" s="111"/>
      <c r="AG688" s="110"/>
      <c r="AH688" s="94"/>
      <c r="AJ688" s="97"/>
      <c r="AL688" s="39"/>
      <c r="AP688" s="39"/>
      <c r="AQ688" s="77"/>
      <c r="AR688" s="94"/>
      <c r="AT688" s="97"/>
      <c r="BB688" s="79"/>
      <c r="BC688" s="94"/>
      <c r="BE688" s="97"/>
      <c r="BG688" s="40"/>
      <c r="BK688" s="40"/>
      <c r="BL688" s="79"/>
      <c r="BM688" s="94"/>
      <c r="BO688" s="97"/>
      <c r="BQ688" s="40"/>
      <c r="BR688" s="94"/>
      <c r="BS688" s="94"/>
      <c r="BT688" s="94"/>
      <c r="BU688" s="40"/>
      <c r="BV688" s="82"/>
      <c r="BW688" s="94"/>
      <c r="BX688" s="48"/>
      <c r="BY688" s="97"/>
      <c r="BZ688" s="48"/>
      <c r="CA688" s="40"/>
      <c r="CB688" s="94"/>
      <c r="CC688" s="94"/>
      <c r="CD688" s="94"/>
      <c r="CE688" s="40"/>
      <c r="CF688" s="73"/>
      <c r="CG688" s="41"/>
      <c r="CH688" s="41"/>
      <c r="CI688" s="41"/>
      <c r="CJ688" s="41"/>
      <c r="CK688" s="41"/>
      <c r="CL688" s="68"/>
      <c r="CM688" s="41"/>
      <c r="CN688" s="41"/>
      <c r="CO688" s="39"/>
      <c r="CP688" s="78"/>
      <c r="DE688" s="125"/>
    </row>
    <row r="689" spans="1:109" s="38" customFormat="1" x14ac:dyDescent="0.25">
      <c r="A689" s="38">
        <v>686</v>
      </c>
      <c r="F689" s="39"/>
      <c r="Q689" s="39"/>
      <c r="R689" s="40"/>
      <c r="S689" s="40"/>
      <c r="T689" s="39"/>
      <c r="AA689" s="111"/>
      <c r="AF689" s="111"/>
      <c r="AG689" s="110"/>
      <c r="AH689" s="94"/>
      <c r="AJ689" s="97"/>
      <c r="AL689" s="39"/>
      <c r="AP689" s="39"/>
      <c r="AQ689" s="77"/>
      <c r="AR689" s="94"/>
      <c r="AT689" s="97"/>
      <c r="BB689" s="79"/>
      <c r="BC689" s="94"/>
      <c r="BE689" s="97"/>
      <c r="BG689" s="40"/>
      <c r="BK689" s="40"/>
      <c r="BL689" s="79"/>
      <c r="BM689" s="94"/>
      <c r="BO689" s="97"/>
      <c r="BQ689" s="40"/>
      <c r="BR689" s="94"/>
      <c r="BS689" s="94"/>
      <c r="BT689" s="94"/>
      <c r="BU689" s="40"/>
      <c r="BV689" s="82"/>
      <c r="BW689" s="94"/>
      <c r="BX689" s="48"/>
      <c r="BY689" s="97"/>
      <c r="BZ689" s="48"/>
      <c r="CA689" s="40"/>
      <c r="CB689" s="94"/>
      <c r="CC689" s="94"/>
      <c r="CD689" s="94"/>
      <c r="CE689" s="40"/>
      <c r="CF689" s="73"/>
      <c r="CG689" s="41"/>
      <c r="CH689" s="41"/>
      <c r="CI689" s="41"/>
      <c r="CJ689" s="41"/>
      <c r="CK689" s="41"/>
      <c r="CL689" s="68"/>
      <c r="CM689" s="41"/>
      <c r="CN689" s="41"/>
      <c r="CO689" s="39"/>
      <c r="CP689" s="78"/>
      <c r="DE689" s="125"/>
    </row>
    <row r="690" spans="1:109" s="38" customFormat="1" x14ac:dyDescent="0.25">
      <c r="A690" s="38">
        <v>687</v>
      </c>
      <c r="F690" s="39"/>
      <c r="Q690" s="39"/>
      <c r="R690" s="40"/>
      <c r="S690" s="40"/>
      <c r="T690" s="39"/>
      <c r="AA690" s="111"/>
      <c r="AF690" s="111"/>
      <c r="AG690" s="110"/>
      <c r="AH690" s="94"/>
      <c r="AJ690" s="97"/>
      <c r="AL690" s="39"/>
      <c r="AP690" s="39"/>
      <c r="AQ690" s="77"/>
      <c r="AR690" s="94"/>
      <c r="AT690" s="97"/>
      <c r="BB690" s="79"/>
      <c r="BC690" s="94"/>
      <c r="BE690" s="97"/>
      <c r="BG690" s="40"/>
      <c r="BK690" s="40"/>
      <c r="BL690" s="79"/>
      <c r="BM690" s="94"/>
      <c r="BO690" s="97"/>
      <c r="BQ690" s="40"/>
      <c r="BR690" s="94"/>
      <c r="BS690" s="94"/>
      <c r="BT690" s="94"/>
      <c r="BU690" s="40"/>
      <c r="BV690" s="82"/>
      <c r="BW690" s="94"/>
      <c r="BX690" s="48"/>
      <c r="BY690" s="97"/>
      <c r="BZ690" s="48"/>
      <c r="CA690" s="40"/>
      <c r="CB690" s="94"/>
      <c r="CC690" s="94"/>
      <c r="CD690" s="94"/>
      <c r="CE690" s="40"/>
      <c r="CF690" s="73"/>
      <c r="CG690" s="41"/>
      <c r="CH690" s="41"/>
      <c r="CI690" s="41"/>
      <c r="CJ690" s="41"/>
      <c r="CK690" s="41"/>
      <c r="CL690" s="68"/>
      <c r="CM690" s="41"/>
      <c r="CN690" s="41"/>
      <c r="CO690" s="39"/>
      <c r="CP690" s="78"/>
      <c r="DE690" s="125"/>
    </row>
    <row r="691" spans="1:109" s="38" customFormat="1" x14ac:dyDescent="0.25">
      <c r="A691" s="38">
        <v>688</v>
      </c>
      <c r="F691" s="39"/>
      <c r="Q691" s="39"/>
      <c r="R691" s="40"/>
      <c r="S691" s="40"/>
      <c r="T691" s="39"/>
      <c r="AA691" s="111"/>
      <c r="AF691" s="111"/>
      <c r="AG691" s="110"/>
      <c r="AH691" s="94"/>
      <c r="AJ691" s="97"/>
      <c r="AL691" s="39"/>
      <c r="AP691" s="39"/>
      <c r="AQ691" s="77"/>
      <c r="AR691" s="94"/>
      <c r="AT691" s="97"/>
      <c r="BB691" s="79"/>
      <c r="BC691" s="94"/>
      <c r="BE691" s="97"/>
      <c r="BG691" s="40"/>
      <c r="BK691" s="40"/>
      <c r="BL691" s="79"/>
      <c r="BM691" s="94"/>
      <c r="BO691" s="97"/>
      <c r="BQ691" s="40"/>
      <c r="BR691" s="94"/>
      <c r="BS691" s="94"/>
      <c r="BT691" s="94"/>
      <c r="BU691" s="40"/>
      <c r="BV691" s="82"/>
      <c r="BW691" s="94"/>
      <c r="BX691" s="48"/>
      <c r="BY691" s="97"/>
      <c r="BZ691" s="48"/>
      <c r="CA691" s="40"/>
      <c r="CB691" s="94"/>
      <c r="CC691" s="94"/>
      <c r="CD691" s="94"/>
      <c r="CE691" s="40"/>
      <c r="CF691" s="73"/>
      <c r="CG691" s="41"/>
      <c r="CH691" s="41"/>
      <c r="CI691" s="41"/>
      <c r="CJ691" s="41"/>
      <c r="CK691" s="41"/>
      <c r="CL691" s="68"/>
      <c r="CM691" s="41"/>
      <c r="CN691" s="41"/>
      <c r="CO691" s="39"/>
      <c r="CP691" s="78"/>
      <c r="DE691" s="125"/>
    </row>
    <row r="692" spans="1:109" s="38" customFormat="1" x14ac:dyDescent="0.25">
      <c r="A692" s="38">
        <v>689</v>
      </c>
      <c r="F692" s="39"/>
      <c r="Q692" s="39"/>
      <c r="R692" s="40"/>
      <c r="S692" s="40"/>
      <c r="T692" s="39"/>
      <c r="AA692" s="111"/>
      <c r="AF692" s="111"/>
      <c r="AG692" s="110"/>
      <c r="AH692" s="94"/>
      <c r="AJ692" s="97"/>
      <c r="AL692" s="39"/>
      <c r="AP692" s="39"/>
      <c r="AQ692" s="77"/>
      <c r="AR692" s="94"/>
      <c r="AT692" s="97"/>
      <c r="BB692" s="79"/>
      <c r="BC692" s="94"/>
      <c r="BE692" s="97"/>
      <c r="BG692" s="40"/>
      <c r="BK692" s="40"/>
      <c r="BL692" s="79"/>
      <c r="BM692" s="94"/>
      <c r="BO692" s="97"/>
      <c r="BQ692" s="40"/>
      <c r="BR692" s="94"/>
      <c r="BS692" s="94"/>
      <c r="BT692" s="94"/>
      <c r="BU692" s="40"/>
      <c r="BV692" s="82"/>
      <c r="BW692" s="94"/>
      <c r="BX692" s="48"/>
      <c r="BY692" s="97"/>
      <c r="BZ692" s="48"/>
      <c r="CA692" s="40"/>
      <c r="CB692" s="94"/>
      <c r="CC692" s="94"/>
      <c r="CD692" s="94"/>
      <c r="CE692" s="40"/>
      <c r="CF692" s="73"/>
      <c r="CG692" s="41"/>
      <c r="CH692" s="41"/>
      <c r="CI692" s="41"/>
      <c r="CJ692" s="41"/>
      <c r="CK692" s="41"/>
      <c r="CL692" s="68"/>
      <c r="CM692" s="41"/>
      <c r="CN692" s="41"/>
      <c r="CO692" s="39"/>
      <c r="CP692" s="78"/>
      <c r="DE692" s="125"/>
    </row>
    <row r="693" spans="1:109" s="38" customFormat="1" x14ac:dyDescent="0.25">
      <c r="A693" s="38">
        <v>690</v>
      </c>
      <c r="F693" s="39"/>
      <c r="Q693" s="39"/>
      <c r="R693" s="40"/>
      <c r="S693" s="40"/>
      <c r="T693" s="39"/>
      <c r="AA693" s="111"/>
      <c r="AF693" s="111"/>
      <c r="AG693" s="110"/>
      <c r="AH693" s="94"/>
      <c r="AJ693" s="97"/>
      <c r="AL693" s="39"/>
      <c r="AP693" s="39"/>
      <c r="AQ693" s="77"/>
      <c r="AR693" s="94"/>
      <c r="AT693" s="97"/>
      <c r="BB693" s="79"/>
      <c r="BC693" s="94"/>
      <c r="BE693" s="97"/>
      <c r="BG693" s="40"/>
      <c r="BK693" s="40"/>
      <c r="BL693" s="79"/>
      <c r="BM693" s="94"/>
      <c r="BO693" s="97"/>
      <c r="BQ693" s="40"/>
      <c r="BR693" s="94"/>
      <c r="BS693" s="94"/>
      <c r="BT693" s="94"/>
      <c r="BU693" s="40"/>
      <c r="BV693" s="82"/>
      <c r="BW693" s="94"/>
      <c r="BX693" s="48"/>
      <c r="BY693" s="97"/>
      <c r="BZ693" s="48"/>
      <c r="CA693" s="40"/>
      <c r="CB693" s="94"/>
      <c r="CC693" s="94"/>
      <c r="CD693" s="94"/>
      <c r="CE693" s="40"/>
      <c r="CF693" s="73"/>
      <c r="CG693" s="41"/>
      <c r="CH693" s="41"/>
      <c r="CI693" s="41"/>
      <c r="CJ693" s="41"/>
      <c r="CK693" s="41"/>
      <c r="CL693" s="68"/>
      <c r="CM693" s="41"/>
      <c r="CN693" s="41"/>
      <c r="CO693" s="39"/>
      <c r="CP693" s="78"/>
      <c r="DE693" s="125"/>
    </row>
    <row r="694" spans="1:109" s="38" customFormat="1" x14ac:dyDescent="0.25">
      <c r="A694" s="38">
        <v>691</v>
      </c>
      <c r="F694" s="39"/>
      <c r="Q694" s="39"/>
      <c r="R694" s="40"/>
      <c r="S694" s="40"/>
      <c r="T694" s="39"/>
      <c r="AA694" s="111"/>
      <c r="AF694" s="111"/>
      <c r="AG694" s="110"/>
      <c r="AH694" s="94"/>
      <c r="AJ694" s="97"/>
      <c r="AL694" s="39"/>
      <c r="AP694" s="39"/>
      <c r="AQ694" s="77"/>
      <c r="AR694" s="94"/>
      <c r="AT694" s="97"/>
      <c r="BB694" s="79"/>
      <c r="BC694" s="94"/>
      <c r="BE694" s="97"/>
      <c r="BG694" s="40"/>
      <c r="BK694" s="40"/>
      <c r="BL694" s="79"/>
      <c r="BM694" s="94"/>
      <c r="BO694" s="97"/>
      <c r="BQ694" s="40"/>
      <c r="BR694" s="94"/>
      <c r="BS694" s="94"/>
      <c r="BT694" s="94"/>
      <c r="BU694" s="40"/>
      <c r="BV694" s="82"/>
      <c r="BW694" s="94"/>
      <c r="BX694" s="48"/>
      <c r="BY694" s="97"/>
      <c r="BZ694" s="48"/>
      <c r="CA694" s="40"/>
      <c r="CB694" s="94"/>
      <c r="CC694" s="94"/>
      <c r="CD694" s="94"/>
      <c r="CE694" s="40"/>
      <c r="CF694" s="73"/>
      <c r="CG694" s="41"/>
      <c r="CH694" s="41"/>
      <c r="CI694" s="41"/>
      <c r="CJ694" s="41"/>
      <c r="CK694" s="41"/>
      <c r="CL694" s="68"/>
      <c r="CM694" s="41"/>
      <c r="CN694" s="41"/>
      <c r="CO694" s="39"/>
      <c r="CP694" s="78"/>
      <c r="DE694" s="125"/>
    </row>
    <row r="695" spans="1:109" s="38" customFormat="1" x14ac:dyDescent="0.25">
      <c r="A695" s="38">
        <v>692</v>
      </c>
      <c r="F695" s="39"/>
      <c r="Q695" s="39"/>
      <c r="R695" s="40"/>
      <c r="S695" s="40"/>
      <c r="T695" s="39"/>
      <c r="AA695" s="111"/>
      <c r="AF695" s="111"/>
      <c r="AG695" s="110"/>
      <c r="AH695" s="94"/>
      <c r="AJ695" s="97"/>
      <c r="AL695" s="39"/>
      <c r="AP695" s="39"/>
      <c r="AQ695" s="77"/>
      <c r="AR695" s="94"/>
      <c r="AT695" s="97"/>
      <c r="BB695" s="79"/>
      <c r="BC695" s="94"/>
      <c r="BE695" s="97"/>
      <c r="BG695" s="40"/>
      <c r="BK695" s="40"/>
      <c r="BL695" s="79"/>
      <c r="BM695" s="94"/>
      <c r="BO695" s="97"/>
      <c r="BQ695" s="40"/>
      <c r="BR695" s="94"/>
      <c r="BS695" s="94"/>
      <c r="BT695" s="94"/>
      <c r="BU695" s="40"/>
      <c r="BV695" s="82"/>
      <c r="BW695" s="94"/>
      <c r="BX695" s="48"/>
      <c r="BY695" s="97"/>
      <c r="BZ695" s="48"/>
      <c r="CA695" s="40"/>
      <c r="CB695" s="94"/>
      <c r="CC695" s="94"/>
      <c r="CD695" s="94"/>
      <c r="CE695" s="40"/>
      <c r="CF695" s="73"/>
      <c r="CG695" s="41"/>
      <c r="CH695" s="41"/>
      <c r="CI695" s="41"/>
      <c r="CJ695" s="41"/>
      <c r="CK695" s="41"/>
      <c r="CL695" s="68"/>
      <c r="CM695" s="41"/>
      <c r="CN695" s="41"/>
      <c r="CO695" s="39"/>
      <c r="CP695" s="78"/>
      <c r="DE695" s="125"/>
    </row>
    <row r="696" spans="1:109" s="38" customFormat="1" x14ac:dyDescent="0.25">
      <c r="A696" s="38">
        <v>693</v>
      </c>
      <c r="F696" s="39"/>
      <c r="Q696" s="39"/>
      <c r="R696" s="40"/>
      <c r="S696" s="40"/>
      <c r="T696" s="39"/>
      <c r="AA696" s="111"/>
      <c r="AF696" s="111"/>
      <c r="AG696" s="110"/>
      <c r="AH696" s="94"/>
      <c r="AJ696" s="97"/>
      <c r="AL696" s="39"/>
      <c r="AP696" s="39"/>
      <c r="AQ696" s="77"/>
      <c r="AR696" s="94"/>
      <c r="AT696" s="97"/>
      <c r="BB696" s="79"/>
      <c r="BC696" s="94"/>
      <c r="BE696" s="97"/>
      <c r="BG696" s="40"/>
      <c r="BK696" s="40"/>
      <c r="BL696" s="79"/>
      <c r="BM696" s="94"/>
      <c r="BO696" s="97"/>
      <c r="BQ696" s="40"/>
      <c r="BR696" s="94"/>
      <c r="BS696" s="94"/>
      <c r="BT696" s="94"/>
      <c r="BU696" s="40"/>
      <c r="BV696" s="82"/>
      <c r="BW696" s="94"/>
      <c r="BX696" s="48"/>
      <c r="BY696" s="97"/>
      <c r="BZ696" s="48"/>
      <c r="CA696" s="40"/>
      <c r="CB696" s="94"/>
      <c r="CC696" s="94"/>
      <c r="CD696" s="94"/>
      <c r="CE696" s="40"/>
      <c r="CF696" s="73"/>
      <c r="CG696" s="41"/>
      <c r="CH696" s="41"/>
      <c r="CI696" s="41"/>
      <c r="CJ696" s="41"/>
      <c r="CK696" s="41"/>
      <c r="CL696" s="68"/>
      <c r="CM696" s="41"/>
      <c r="CN696" s="41"/>
      <c r="CO696" s="39"/>
      <c r="CP696" s="78"/>
      <c r="DE696" s="125"/>
    </row>
    <row r="697" spans="1:109" s="38" customFormat="1" x14ac:dyDescent="0.25">
      <c r="A697" s="38">
        <v>694</v>
      </c>
      <c r="F697" s="39"/>
      <c r="Q697" s="39"/>
      <c r="R697" s="40"/>
      <c r="S697" s="40"/>
      <c r="T697" s="39"/>
      <c r="AA697" s="111"/>
      <c r="AF697" s="111"/>
      <c r="AG697" s="110"/>
      <c r="AH697" s="94"/>
      <c r="AJ697" s="97"/>
      <c r="AL697" s="39"/>
      <c r="AP697" s="39"/>
      <c r="AQ697" s="77"/>
      <c r="AR697" s="94"/>
      <c r="AT697" s="97"/>
      <c r="BB697" s="79"/>
      <c r="BC697" s="94"/>
      <c r="BE697" s="97"/>
      <c r="BG697" s="40"/>
      <c r="BK697" s="40"/>
      <c r="BL697" s="79"/>
      <c r="BM697" s="94"/>
      <c r="BO697" s="97"/>
      <c r="BQ697" s="40"/>
      <c r="BR697" s="94"/>
      <c r="BS697" s="94"/>
      <c r="BT697" s="94"/>
      <c r="BU697" s="40"/>
      <c r="BV697" s="82"/>
      <c r="BW697" s="94"/>
      <c r="BX697" s="48"/>
      <c r="BY697" s="97"/>
      <c r="BZ697" s="48"/>
      <c r="CA697" s="40"/>
      <c r="CB697" s="94"/>
      <c r="CC697" s="94"/>
      <c r="CD697" s="94"/>
      <c r="CE697" s="40"/>
      <c r="CF697" s="73"/>
      <c r="CG697" s="41"/>
      <c r="CH697" s="41"/>
      <c r="CI697" s="41"/>
      <c r="CJ697" s="41"/>
      <c r="CK697" s="41"/>
      <c r="CL697" s="68"/>
      <c r="CM697" s="41"/>
      <c r="CN697" s="41"/>
      <c r="CO697" s="39"/>
      <c r="CP697" s="78"/>
      <c r="DE697" s="125"/>
    </row>
    <row r="698" spans="1:109" s="38" customFormat="1" x14ac:dyDescent="0.25">
      <c r="A698" s="38">
        <v>695</v>
      </c>
      <c r="F698" s="39"/>
      <c r="Q698" s="39"/>
      <c r="R698" s="40"/>
      <c r="S698" s="40"/>
      <c r="T698" s="39"/>
      <c r="AA698" s="111"/>
      <c r="AF698" s="111"/>
      <c r="AG698" s="110"/>
      <c r="AH698" s="94"/>
      <c r="AJ698" s="97"/>
      <c r="AL698" s="39"/>
      <c r="AP698" s="39"/>
      <c r="AQ698" s="77"/>
      <c r="AR698" s="94"/>
      <c r="AT698" s="97"/>
      <c r="BB698" s="79"/>
      <c r="BC698" s="94"/>
      <c r="BE698" s="97"/>
      <c r="BG698" s="40"/>
      <c r="BK698" s="40"/>
      <c r="BL698" s="79"/>
      <c r="BM698" s="94"/>
      <c r="BO698" s="97"/>
      <c r="BQ698" s="40"/>
      <c r="BR698" s="94"/>
      <c r="BS698" s="94"/>
      <c r="BT698" s="94"/>
      <c r="BU698" s="40"/>
      <c r="BV698" s="82"/>
      <c r="BW698" s="94"/>
      <c r="BX698" s="48"/>
      <c r="BY698" s="97"/>
      <c r="BZ698" s="48"/>
      <c r="CA698" s="40"/>
      <c r="CB698" s="94"/>
      <c r="CC698" s="94"/>
      <c r="CD698" s="94"/>
      <c r="CE698" s="40"/>
      <c r="CF698" s="73"/>
      <c r="CG698" s="41"/>
      <c r="CH698" s="41"/>
      <c r="CI698" s="41"/>
      <c r="CJ698" s="41"/>
      <c r="CK698" s="41"/>
      <c r="CL698" s="68"/>
      <c r="CM698" s="41"/>
      <c r="CN698" s="41"/>
      <c r="CO698" s="39"/>
      <c r="CP698" s="78"/>
      <c r="DE698" s="125"/>
    </row>
    <row r="699" spans="1:109" s="38" customFormat="1" x14ac:dyDescent="0.25">
      <c r="A699" s="38">
        <v>696</v>
      </c>
      <c r="F699" s="39"/>
      <c r="Q699" s="39"/>
      <c r="R699" s="40"/>
      <c r="S699" s="40"/>
      <c r="T699" s="39"/>
      <c r="AA699" s="111"/>
      <c r="AF699" s="111"/>
      <c r="AG699" s="110"/>
      <c r="AH699" s="94"/>
      <c r="AJ699" s="97"/>
      <c r="AL699" s="39"/>
      <c r="AP699" s="39"/>
      <c r="AQ699" s="77"/>
      <c r="AR699" s="94"/>
      <c r="AT699" s="97"/>
      <c r="BB699" s="79"/>
      <c r="BC699" s="94"/>
      <c r="BE699" s="97"/>
      <c r="BG699" s="40"/>
      <c r="BK699" s="40"/>
      <c r="BL699" s="79"/>
      <c r="BM699" s="94"/>
      <c r="BO699" s="97"/>
      <c r="BQ699" s="40"/>
      <c r="BR699" s="94"/>
      <c r="BS699" s="94"/>
      <c r="BT699" s="94"/>
      <c r="BU699" s="40"/>
      <c r="BV699" s="82"/>
      <c r="BW699" s="94"/>
      <c r="BX699" s="48"/>
      <c r="BY699" s="97"/>
      <c r="BZ699" s="48"/>
      <c r="CA699" s="40"/>
      <c r="CB699" s="94"/>
      <c r="CC699" s="94"/>
      <c r="CD699" s="94"/>
      <c r="CE699" s="40"/>
      <c r="CF699" s="73"/>
      <c r="CG699" s="41"/>
      <c r="CH699" s="41"/>
      <c r="CI699" s="41"/>
      <c r="CJ699" s="41"/>
      <c r="CK699" s="41"/>
      <c r="CL699" s="68"/>
      <c r="CM699" s="41"/>
      <c r="CN699" s="41"/>
      <c r="CO699" s="39"/>
      <c r="CP699" s="78"/>
      <c r="DE699" s="125"/>
    </row>
    <row r="700" spans="1:109" s="38" customFormat="1" x14ac:dyDescent="0.25">
      <c r="A700" s="38">
        <v>697</v>
      </c>
      <c r="F700" s="39"/>
      <c r="Q700" s="39"/>
      <c r="R700" s="40"/>
      <c r="S700" s="40"/>
      <c r="T700" s="39"/>
      <c r="AA700" s="111"/>
      <c r="AF700" s="111"/>
      <c r="AG700" s="110"/>
      <c r="AH700" s="94"/>
      <c r="AJ700" s="97"/>
      <c r="AL700" s="39"/>
      <c r="AP700" s="39"/>
      <c r="AQ700" s="77"/>
      <c r="AR700" s="94"/>
      <c r="AT700" s="97"/>
      <c r="BB700" s="79"/>
      <c r="BC700" s="94"/>
      <c r="BE700" s="97"/>
      <c r="BG700" s="40"/>
      <c r="BK700" s="40"/>
      <c r="BL700" s="79"/>
      <c r="BM700" s="94"/>
      <c r="BO700" s="97"/>
      <c r="BQ700" s="40"/>
      <c r="BR700" s="94"/>
      <c r="BS700" s="94"/>
      <c r="BT700" s="94"/>
      <c r="BU700" s="40"/>
      <c r="BV700" s="82"/>
      <c r="BW700" s="94"/>
      <c r="BX700" s="48"/>
      <c r="BY700" s="97"/>
      <c r="BZ700" s="48"/>
      <c r="CA700" s="40"/>
      <c r="CB700" s="94"/>
      <c r="CC700" s="94"/>
      <c r="CD700" s="94"/>
      <c r="CE700" s="40"/>
      <c r="CF700" s="73"/>
      <c r="CG700" s="41"/>
      <c r="CH700" s="41"/>
      <c r="CI700" s="41"/>
      <c r="CJ700" s="41"/>
      <c r="CK700" s="41"/>
      <c r="CL700" s="68"/>
      <c r="CM700" s="41"/>
      <c r="CN700" s="41"/>
      <c r="CO700" s="39"/>
      <c r="CP700" s="78"/>
      <c r="DE700" s="125"/>
    </row>
    <row r="701" spans="1:109" s="38" customFormat="1" x14ac:dyDescent="0.25">
      <c r="A701" s="38">
        <v>698</v>
      </c>
      <c r="F701" s="39"/>
      <c r="Q701" s="39"/>
      <c r="R701" s="40"/>
      <c r="S701" s="40"/>
      <c r="T701" s="39"/>
      <c r="AA701" s="111"/>
      <c r="AF701" s="111"/>
      <c r="AG701" s="110"/>
      <c r="AH701" s="94"/>
      <c r="AJ701" s="97"/>
      <c r="AL701" s="39"/>
      <c r="AP701" s="39"/>
      <c r="AQ701" s="77"/>
      <c r="AR701" s="94"/>
      <c r="AT701" s="97"/>
      <c r="BB701" s="79"/>
      <c r="BC701" s="94"/>
      <c r="BE701" s="97"/>
      <c r="BG701" s="40"/>
      <c r="BK701" s="40"/>
      <c r="BL701" s="79"/>
      <c r="BM701" s="94"/>
      <c r="BO701" s="97"/>
      <c r="BQ701" s="40"/>
      <c r="BR701" s="94"/>
      <c r="BS701" s="94"/>
      <c r="BT701" s="94"/>
      <c r="BU701" s="40"/>
      <c r="BV701" s="82"/>
      <c r="BW701" s="94"/>
      <c r="BX701" s="48"/>
      <c r="BY701" s="97"/>
      <c r="BZ701" s="48"/>
      <c r="CA701" s="40"/>
      <c r="CB701" s="94"/>
      <c r="CC701" s="94"/>
      <c r="CD701" s="94"/>
      <c r="CE701" s="40"/>
      <c r="CF701" s="73"/>
      <c r="CG701" s="41"/>
      <c r="CH701" s="41"/>
      <c r="CI701" s="41"/>
      <c r="CJ701" s="41"/>
      <c r="CK701" s="41"/>
      <c r="CL701" s="68"/>
      <c r="CM701" s="41"/>
      <c r="CN701" s="41"/>
      <c r="CO701" s="39"/>
      <c r="CP701" s="78"/>
      <c r="DE701" s="125"/>
    </row>
    <row r="702" spans="1:109" s="38" customFormat="1" x14ac:dyDescent="0.25">
      <c r="A702" s="38">
        <v>699</v>
      </c>
      <c r="F702" s="39"/>
      <c r="Q702" s="39"/>
      <c r="R702" s="40"/>
      <c r="S702" s="40"/>
      <c r="T702" s="39"/>
      <c r="AA702" s="111"/>
      <c r="AF702" s="111"/>
      <c r="AG702" s="110"/>
      <c r="AH702" s="94"/>
      <c r="AJ702" s="97"/>
      <c r="AL702" s="39"/>
      <c r="AP702" s="39"/>
      <c r="AQ702" s="77"/>
      <c r="AR702" s="94"/>
      <c r="AT702" s="97"/>
      <c r="BB702" s="79"/>
      <c r="BC702" s="94"/>
      <c r="BE702" s="97"/>
      <c r="BG702" s="40"/>
      <c r="BK702" s="40"/>
      <c r="BL702" s="79"/>
      <c r="BM702" s="94"/>
      <c r="BO702" s="97"/>
      <c r="BQ702" s="40"/>
      <c r="BR702" s="94"/>
      <c r="BS702" s="94"/>
      <c r="BT702" s="94"/>
      <c r="BU702" s="40"/>
      <c r="BV702" s="82"/>
      <c r="BW702" s="94"/>
      <c r="BX702" s="48"/>
      <c r="BY702" s="97"/>
      <c r="BZ702" s="48"/>
      <c r="CA702" s="40"/>
      <c r="CB702" s="94"/>
      <c r="CC702" s="94"/>
      <c r="CD702" s="94"/>
      <c r="CE702" s="40"/>
      <c r="CF702" s="73"/>
      <c r="CG702" s="41"/>
      <c r="CH702" s="41"/>
      <c r="CI702" s="41"/>
      <c r="CJ702" s="41"/>
      <c r="CK702" s="41"/>
      <c r="CL702" s="68"/>
      <c r="CM702" s="41"/>
      <c r="CN702" s="41"/>
      <c r="CO702" s="39"/>
      <c r="CP702" s="78"/>
      <c r="DE702" s="125"/>
    </row>
    <row r="703" spans="1:109" s="38" customFormat="1" x14ac:dyDescent="0.25">
      <c r="A703" s="38">
        <v>700</v>
      </c>
      <c r="F703" s="39"/>
      <c r="Q703" s="39"/>
      <c r="R703" s="40"/>
      <c r="S703" s="40"/>
      <c r="T703" s="39"/>
      <c r="AA703" s="111"/>
      <c r="AF703" s="111"/>
      <c r="AG703" s="110"/>
      <c r="AH703" s="94"/>
      <c r="AJ703" s="97"/>
      <c r="AL703" s="39"/>
      <c r="AP703" s="39"/>
      <c r="AQ703" s="77"/>
      <c r="AR703" s="94"/>
      <c r="AT703" s="97"/>
      <c r="BB703" s="79"/>
      <c r="BC703" s="94"/>
      <c r="BE703" s="97"/>
      <c r="BG703" s="40"/>
      <c r="BK703" s="40"/>
      <c r="BL703" s="79"/>
      <c r="BM703" s="94"/>
      <c r="BO703" s="97"/>
      <c r="BQ703" s="40"/>
      <c r="BR703" s="94"/>
      <c r="BS703" s="94"/>
      <c r="BT703" s="94"/>
      <c r="BU703" s="40"/>
      <c r="BV703" s="82"/>
      <c r="BW703" s="94"/>
      <c r="BX703" s="48"/>
      <c r="BY703" s="97"/>
      <c r="BZ703" s="48"/>
      <c r="CA703" s="40"/>
      <c r="CB703" s="94"/>
      <c r="CC703" s="94"/>
      <c r="CD703" s="94"/>
      <c r="CE703" s="40"/>
      <c r="CF703" s="73"/>
      <c r="CG703" s="41"/>
      <c r="CH703" s="41"/>
      <c r="CI703" s="41"/>
      <c r="CJ703" s="41"/>
      <c r="CK703" s="41"/>
      <c r="CL703" s="68"/>
      <c r="CM703" s="41"/>
      <c r="CN703" s="41"/>
      <c r="CO703" s="39"/>
      <c r="CP703" s="78"/>
      <c r="DE703" s="125"/>
    </row>
    <row r="704" spans="1:109" s="38" customFormat="1" x14ac:dyDescent="0.25">
      <c r="A704" s="38">
        <v>701</v>
      </c>
      <c r="F704" s="39"/>
      <c r="Q704" s="39"/>
      <c r="R704" s="40"/>
      <c r="S704" s="40"/>
      <c r="T704" s="39"/>
      <c r="AA704" s="111"/>
      <c r="AF704" s="111"/>
      <c r="AG704" s="110"/>
      <c r="AH704" s="94"/>
      <c r="AJ704" s="97"/>
      <c r="AL704" s="39"/>
      <c r="AP704" s="39"/>
      <c r="AQ704" s="77"/>
      <c r="AR704" s="94"/>
      <c r="AT704" s="97"/>
      <c r="BB704" s="79"/>
      <c r="BC704" s="94"/>
      <c r="BE704" s="97"/>
      <c r="BG704" s="40"/>
      <c r="BK704" s="40"/>
      <c r="BL704" s="79"/>
      <c r="BM704" s="94"/>
      <c r="BO704" s="97"/>
      <c r="BQ704" s="40"/>
      <c r="BR704" s="94"/>
      <c r="BS704" s="94"/>
      <c r="BT704" s="94"/>
      <c r="BU704" s="40"/>
      <c r="BV704" s="82"/>
      <c r="BW704" s="94"/>
      <c r="BX704" s="48"/>
      <c r="BY704" s="97"/>
      <c r="BZ704" s="48"/>
      <c r="CA704" s="40"/>
      <c r="CB704" s="94"/>
      <c r="CC704" s="94"/>
      <c r="CD704" s="94"/>
      <c r="CE704" s="40"/>
      <c r="CF704" s="73"/>
      <c r="CG704" s="41"/>
      <c r="CH704" s="41"/>
      <c r="CI704" s="41"/>
      <c r="CJ704" s="41"/>
      <c r="CK704" s="41"/>
      <c r="CL704" s="68"/>
      <c r="CM704" s="41"/>
      <c r="CN704" s="41"/>
      <c r="CO704" s="39"/>
      <c r="CP704" s="78"/>
      <c r="DE704" s="125"/>
    </row>
    <row r="705" spans="1:109" s="38" customFormat="1" x14ac:dyDescent="0.25">
      <c r="A705" s="38">
        <v>702</v>
      </c>
      <c r="F705" s="39"/>
      <c r="Q705" s="39"/>
      <c r="R705" s="40"/>
      <c r="S705" s="40"/>
      <c r="T705" s="39"/>
      <c r="AA705" s="111"/>
      <c r="AF705" s="111"/>
      <c r="AG705" s="110"/>
      <c r="AH705" s="94"/>
      <c r="AJ705" s="97"/>
      <c r="AL705" s="39"/>
      <c r="AP705" s="39"/>
      <c r="AQ705" s="77"/>
      <c r="AR705" s="94"/>
      <c r="AT705" s="97"/>
      <c r="BB705" s="79"/>
      <c r="BC705" s="94"/>
      <c r="BE705" s="97"/>
      <c r="BG705" s="40"/>
      <c r="BK705" s="40"/>
      <c r="BL705" s="79"/>
      <c r="BM705" s="94"/>
      <c r="BO705" s="97"/>
      <c r="BQ705" s="40"/>
      <c r="BR705" s="94"/>
      <c r="BS705" s="94"/>
      <c r="BT705" s="94"/>
      <c r="BU705" s="40"/>
      <c r="BV705" s="82"/>
      <c r="BW705" s="94"/>
      <c r="BX705" s="48"/>
      <c r="BY705" s="97"/>
      <c r="BZ705" s="48"/>
      <c r="CA705" s="40"/>
      <c r="CB705" s="94"/>
      <c r="CC705" s="94"/>
      <c r="CD705" s="94"/>
      <c r="CE705" s="40"/>
      <c r="CF705" s="73"/>
      <c r="CG705" s="41"/>
      <c r="CH705" s="41"/>
      <c r="CI705" s="41"/>
      <c r="CJ705" s="41"/>
      <c r="CK705" s="41"/>
      <c r="CL705" s="68"/>
      <c r="CM705" s="41"/>
      <c r="CN705" s="41"/>
      <c r="CO705" s="39"/>
      <c r="CP705" s="78"/>
      <c r="DE705" s="125"/>
    </row>
    <row r="706" spans="1:109" s="38" customFormat="1" x14ac:dyDescent="0.25">
      <c r="A706" s="38">
        <v>703</v>
      </c>
      <c r="F706" s="39"/>
      <c r="Q706" s="39"/>
      <c r="R706" s="40"/>
      <c r="S706" s="40"/>
      <c r="T706" s="39"/>
      <c r="AA706" s="111"/>
      <c r="AF706" s="111"/>
      <c r="AG706" s="110"/>
      <c r="AH706" s="94"/>
      <c r="AJ706" s="97"/>
      <c r="AL706" s="39"/>
      <c r="AP706" s="39"/>
      <c r="AQ706" s="77"/>
      <c r="AR706" s="94"/>
      <c r="AT706" s="97"/>
      <c r="BB706" s="79"/>
      <c r="BC706" s="94"/>
      <c r="BE706" s="97"/>
      <c r="BG706" s="40"/>
      <c r="BK706" s="40"/>
      <c r="BL706" s="79"/>
      <c r="BM706" s="94"/>
      <c r="BO706" s="97"/>
      <c r="BQ706" s="40"/>
      <c r="BR706" s="94"/>
      <c r="BS706" s="94"/>
      <c r="BT706" s="94"/>
      <c r="BU706" s="40"/>
      <c r="BV706" s="82"/>
      <c r="BW706" s="94"/>
      <c r="BX706" s="48"/>
      <c r="BY706" s="97"/>
      <c r="BZ706" s="48"/>
      <c r="CA706" s="40"/>
      <c r="CB706" s="94"/>
      <c r="CC706" s="94"/>
      <c r="CD706" s="94"/>
      <c r="CE706" s="40"/>
      <c r="CF706" s="73"/>
      <c r="CG706" s="41"/>
      <c r="CH706" s="41"/>
      <c r="CI706" s="41"/>
      <c r="CJ706" s="41"/>
      <c r="CK706" s="41"/>
      <c r="CL706" s="68"/>
      <c r="CM706" s="41"/>
      <c r="CN706" s="41"/>
      <c r="CO706" s="39"/>
      <c r="CP706" s="78"/>
      <c r="DE706" s="125"/>
    </row>
    <row r="707" spans="1:109" s="38" customFormat="1" x14ac:dyDescent="0.25">
      <c r="A707" s="38">
        <v>704</v>
      </c>
      <c r="F707" s="39"/>
      <c r="Q707" s="39"/>
      <c r="R707" s="40"/>
      <c r="S707" s="40"/>
      <c r="T707" s="39"/>
      <c r="AA707" s="111"/>
      <c r="AF707" s="111"/>
      <c r="AG707" s="110"/>
      <c r="AH707" s="94"/>
      <c r="AJ707" s="97"/>
      <c r="AL707" s="39"/>
      <c r="AP707" s="39"/>
      <c r="AQ707" s="77"/>
      <c r="AR707" s="94"/>
      <c r="AT707" s="97"/>
      <c r="BB707" s="79"/>
      <c r="BC707" s="94"/>
      <c r="BE707" s="97"/>
      <c r="BG707" s="40"/>
      <c r="BK707" s="40"/>
      <c r="BL707" s="79"/>
      <c r="BM707" s="94"/>
      <c r="BO707" s="97"/>
      <c r="BQ707" s="40"/>
      <c r="BR707" s="94"/>
      <c r="BS707" s="94"/>
      <c r="BT707" s="94"/>
      <c r="BU707" s="40"/>
      <c r="BV707" s="82"/>
      <c r="BW707" s="94"/>
      <c r="BX707" s="48"/>
      <c r="BY707" s="97"/>
      <c r="BZ707" s="48"/>
      <c r="CA707" s="40"/>
      <c r="CB707" s="94"/>
      <c r="CC707" s="94"/>
      <c r="CD707" s="94"/>
      <c r="CE707" s="40"/>
      <c r="CF707" s="73"/>
      <c r="CG707" s="41"/>
      <c r="CH707" s="41"/>
      <c r="CI707" s="41"/>
      <c r="CJ707" s="41"/>
      <c r="CK707" s="41"/>
      <c r="CL707" s="68"/>
      <c r="CM707" s="41"/>
      <c r="CN707" s="41"/>
      <c r="CO707" s="39"/>
      <c r="CP707" s="78"/>
      <c r="DE707" s="125"/>
    </row>
    <row r="708" spans="1:109" s="38" customFormat="1" x14ac:dyDescent="0.25">
      <c r="A708" s="38">
        <v>705</v>
      </c>
      <c r="F708" s="39"/>
      <c r="Q708" s="39"/>
      <c r="R708" s="40"/>
      <c r="S708" s="40"/>
      <c r="T708" s="39"/>
      <c r="AA708" s="111"/>
      <c r="AF708" s="111"/>
      <c r="AG708" s="110"/>
      <c r="AH708" s="94"/>
      <c r="AJ708" s="97"/>
      <c r="AL708" s="39"/>
      <c r="AP708" s="39"/>
      <c r="AQ708" s="77"/>
      <c r="AR708" s="94"/>
      <c r="AT708" s="97"/>
      <c r="BB708" s="79"/>
      <c r="BC708" s="94"/>
      <c r="BE708" s="97"/>
      <c r="BG708" s="40"/>
      <c r="BK708" s="40"/>
      <c r="BL708" s="79"/>
      <c r="BM708" s="94"/>
      <c r="BO708" s="97"/>
      <c r="BQ708" s="40"/>
      <c r="BR708" s="94"/>
      <c r="BS708" s="94"/>
      <c r="BT708" s="94"/>
      <c r="BU708" s="40"/>
      <c r="BV708" s="82"/>
      <c r="BW708" s="94"/>
      <c r="BX708" s="48"/>
      <c r="BY708" s="97"/>
      <c r="BZ708" s="48"/>
      <c r="CA708" s="40"/>
      <c r="CB708" s="94"/>
      <c r="CC708" s="94"/>
      <c r="CD708" s="94"/>
      <c r="CE708" s="40"/>
      <c r="CF708" s="73"/>
      <c r="CG708" s="41"/>
      <c r="CH708" s="41"/>
      <c r="CI708" s="41"/>
      <c r="CJ708" s="41"/>
      <c r="CK708" s="41"/>
      <c r="CL708" s="68"/>
      <c r="CM708" s="41"/>
      <c r="CN708" s="41"/>
      <c r="CO708" s="39"/>
      <c r="CP708" s="78"/>
      <c r="DE708" s="125"/>
    </row>
    <row r="709" spans="1:109" s="38" customFormat="1" x14ac:dyDescent="0.25">
      <c r="A709" s="38">
        <v>706</v>
      </c>
      <c r="F709" s="39"/>
      <c r="Q709" s="39"/>
      <c r="R709" s="40"/>
      <c r="S709" s="40"/>
      <c r="T709" s="39"/>
      <c r="AA709" s="111"/>
      <c r="AF709" s="111"/>
      <c r="AG709" s="110"/>
      <c r="AH709" s="94"/>
      <c r="AJ709" s="97"/>
      <c r="AL709" s="39"/>
      <c r="AP709" s="39"/>
      <c r="AQ709" s="77"/>
      <c r="AR709" s="94"/>
      <c r="AT709" s="97"/>
      <c r="BB709" s="79"/>
      <c r="BC709" s="94"/>
      <c r="BE709" s="97"/>
      <c r="BG709" s="40"/>
      <c r="BK709" s="40"/>
      <c r="BL709" s="79"/>
      <c r="BM709" s="94"/>
      <c r="BO709" s="97"/>
      <c r="BQ709" s="40"/>
      <c r="BR709" s="94"/>
      <c r="BS709" s="94"/>
      <c r="BT709" s="94"/>
      <c r="BU709" s="40"/>
      <c r="BV709" s="82"/>
      <c r="BW709" s="94"/>
      <c r="BX709" s="48"/>
      <c r="BY709" s="97"/>
      <c r="BZ709" s="48"/>
      <c r="CA709" s="40"/>
      <c r="CB709" s="94"/>
      <c r="CC709" s="94"/>
      <c r="CD709" s="94"/>
      <c r="CE709" s="40"/>
      <c r="CF709" s="73"/>
      <c r="CG709" s="41"/>
      <c r="CH709" s="41"/>
      <c r="CI709" s="41"/>
      <c r="CJ709" s="41"/>
      <c r="CK709" s="41"/>
      <c r="CL709" s="68"/>
      <c r="CM709" s="41"/>
      <c r="CN709" s="41"/>
      <c r="CO709" s="39"/>
      <c r="CP709" s="78"/>
      <c r="DE709" s="125"/>
    </row>
    <row r="710" spans="1:109" s="38" customFormat="1" x14ac:dyDescent="0.25">
      <c r="A710" s="38">
        <v>707</v>
      </c>
      <c r="F710" s="39"/>
      <c r="Q710" s="39"/>
      <c r="R710" s="40"/>
      <c r="S710" s="40"/>
      <c r="T710" s="39"/>
      <c r="AA710" s="111"/>
      <c r="AF710" s="111"/>
      <c r="AG710" s="110"/>
      <c r="AH710" s="94"/>
      <c r="AJ710" s="97"/>
      <c r="AL710" s="39"/>
      <c r="AP710" s="39"/>
      <c r="AQ710" s="77"/>
      <c r="AR710" s="94"/>
      <c r="AT710" s="97"/>
      <c r="BB710" s="79"/>
      <c r="BC710" s="94"/>
      <c r="BE710" s="97"/>
      <c r="BG710" s="40"/>
      <c r="BK710" s="40"/>
      <c r="BL710" s="79"/>
      <c r="BM710" s="94"/>
      <c r="BO710" s="97"/>
      <c r="BQ710" s="40"/>
      <c r="BR710" s="94"/>
      <c r="BS710" s="94"/>
      <c r="BT710" s="94"/>
      <c r="BU710" s="40"/>
      <c r="BV710" s="82"/>
      <c r="BW710" s="94"/>
      <c r="BX710" s="48"/>
      <c r="BY710" s="97"/>
      <c r="BZ710" s="48"/>
      <c r="CA710" s="40"/>
      <c r="CB710" s="94"/>
      <c r="CC710" s="94"/>
      <c r="CD710" s="94"/>
      <c r="CE710" s="40"/>
      <c r="CF710" s="73"/>
      <c r="CG710" s="41"/>
      <c r="CH710" s="41"/>
      <c r="CI710" s="41"/>
      <c r="CJ710" s="41"/>
      <c r="CK710" s="41"/>
      <c r="CL710" s="68"/>
      <c r="CM710" s="41"/>
      <c r="CN710" s="41"/>
      <c r="CO710" s="39"/>
      <c r="CP710" s="78"/>
      <c r="DE710" s="125"/>
    </row>
    <row r="711" spans="1:109" s="38" customFormat="1" x14ac:dyDescent="0.25">
      <c r="A711" s="38">
        <v>708</v>
      </c>
      <c r="F711" s="39"/>
      <c r="Q711" s="39"/>
      <c r="R711" s="40"/>
      <c r="S711" s="40"/>
      <c r="T711" s="39"/>
      <c r="AA711" s="111"/>
      <c r="AF711" s="111"/>
      <c r="AG711" s="110"/>
      <c r="AH711" s="94"/>
      <c r="AJ711" s="97"/>
      <c r="AL711" s="39"/>
      <c r="AP711" s="39"/>
      <c r="AQ711" s="77"/>
      <c r="AR711" s="94"/>
      <c r="AT711" s="97"/>
      <c r="BB711" s="79"/>
      <c r="BC711" s="94"/>
      <c r="BE711" s="97"/>
      <c r="BG711" s="40"/>
      <c r="BK711" s="40"/>
      <c r="BL711" s="79"/>
      <c r="BM711" s="94"/>
      <c r="BO711" s="97"/>
      <c r="BQ711" s="40"/>
      <c r="BR711" s="94"/>
      <c r="BS711" s="94"/>
      <c r="BT711" s="94"/>
      <c r="BU711" s="40"/>
      <c r="BV711" s="82"/>
      <c r="BW711" s="94"/>
      <c r="BX711" s="48"/>
      <c r="BY711" s="97"/>
      <c r="BZ711" s="48"/>
      <c r="CA711" s="40"/>
      <c r="CB711" s="94"/>
      <c r="CC711" s="94"/>
      <c r="CD711" s="94"/>
      <c r="CE711" s="40"/>
      <c r="CF711" s="73"/>
      <c r="CG711" s="41"/>
      <c r="CH711" s="41"/>
      <c r="CI711" s="41"/>
      <c r="CJ711" s="41"/>
      <c r="CK711" s="41"/>
      <c r="CL711" s="68"/>
      <c r="CM711" s="41"/>
      <c r="CN711" s="41"/>
      <c r="CO711" s="39"/>
      <c r="CP711" s="78"/>
      <c r="DE711" s="125"/>
    </row>
    <row r="712" spans="1:109" s="38" customFormat="1" x14ac:dyDescent="0.25">
      <c r="A712" s="38">
        <v>709</v>
      </c>
      <c r="F712" s="39"/>
      <c r="Q712" s="39"/>
      <c r="R712" s="40"/>
      <c r="S712" s="40"/>
      <c r="T712" s="39"/>
      <c r="AA712" s="111"/>
      <c r="AF712" s="111"/>
      <c r="AG712" s="110"/>
      <c r="AH712" s="94"/>
      <c r="AJ712" s="97"/>
      <c r="AL712" s="39"/>
      <c r="AP712" s="39"/>
      <c r="AQ712" s="77"/>
      <c r="AR712" s="94"/>
      <c r="AT712" s="97"/>
      <c r="BB712" s="79"/>
      <c r="BC712" s="94"/>
      <c r="BE712" s="97"/>
      <c r="BG712" s="40"/>
      <c r="BK712" s="40"/>
      <c r="BL712" s="79"/>
      <c r="BM712" s="94"/>
      <c r="BO712" s="97"/>
      <c r="BQ712" s="40"/>
      <c r="BR712" s="94"/>
      <c r="BS712" s="94"/>
      <c r="BT712" s="94"/>
      <c r="BU712" s="40"/>
      <c r="BV712" s="82"/>
      <c r="BW712" s="94"/>
      <c r="BX712" s="48"/>
      <c r="BY712" s="97"/>
      <c r="BZ712" s="48"/>
      <c r="CA712" s="40"/>
      <c r="CB712" s="94"/>
      <c r="CC712" s="94"/>
      <c r="CD712" s="94"/>
      <c r="CE712" s="40"/>
      <c r="CF712" s="73"/>
      <c r="CG712" s="41"/>
      <c r="CH712" s="41"/>
      <c r="CI712" s="41"/>
      <c r="CJ712" s="41"/>
      <c r="CK712" s="41"/>
      <c r="CL712" s="68"/>
      <c r="CM712" s="41"/>
      <c r="CN712" s="41"/>
      <c r="CO712" s="39"/>
      <c r="CP712" s="78"/>
      <c r="DE712" s="125"/>
    </row>
    <row r="713" spans="1:109" s="38" customFormat="1" x14ac:dyDescent="0.25">
      <c r="A713" s="38">
        <v>710</v>
      </c>
      <c r="F713" s="39"/>
      <c r="Q713" s="39"/>
      <c r="R713" s="40"/>
      <c r="S713" s="40"/>
      <c r="T713" s="39"/>
      <c r="AA713" s="111"/>
      <c r="AF713" s="111"/>
      <c r="AG713" s="110"/>
      <c r="AH713" s="94"/>
      <c r="AJ713" s="97"/>
      <c r="AL713" s="39"/>
      <c r="AP713" s="39"/>
      <c r="AQ713" s="77"/>
      <c r="AR713" s="94"/>
      <c r="AT713" s="97"/>
      <c r="BB713" s="79"/>
      <c r="BC713" s="94"/>
      <c r="BE713" s="97"/>
      <c r="BG713" s="40"/>
      <c r="BK713" s="40"/>
      <c r="BL713" s="79"/>
      <c r="BM713" s="94"/>
      <c r="BO713" s="97"/>
      <c r="BQ713" s="40"/>
      <c r="BR713" s="94"/>
      <c r="BS713" s="94"/>
      <c r="BT713" s="94"/>
      <c r="BU713" s="40"/>
      <c r="BV713" s="82"/>
      <c r="BW713" s="94"/>
      <c r="BX713" s="48"/>
      <c r="BY713" s="97"/>
      <c r="BZ713" s="48"/>
      <c r="CA713" s="40"/>
      <c r="CB713" s="94"/>
      <c r="CC713" s="94"/>
      <c r="CD713" s="94"/>
      <c r="CE713" s="40"/>
      <c r="CF713" s="73"/>
      <c r="CG713" s="41"/>
      <c r="CH713" s="41"/>
      <c r="CI713" s="41"/>
      <c r="CJ713" s="41"/>
      <c r="CK713" s="41"/>
      <c r="CL713" s="68"/>
      <c r="CM713" s="41"/>
      <c r="CN713" s="41"/>
      <c r="CO713" s="39"/>
      <c r="CP713" s="78"/>
      <c r="DE713" s="125"/>
    </row>
    <row r="714" spans="1:109" s="38" customFormat="1" x14ac:dyDescent="0.25">
      <c r="A714" s="38">
        <v>711</v>
      </c>
      <c r="F714" s="39"/>
      <c r="Q714" s="39"/>
      <c r="R714" s="40"/>
      <c r="S714" s="40"/>
      <c r="T714" s="39"/>
      <c r="AA714" s="111"/>
      <c r="AF714" s="111"/>
      <c r="AG714" s="110"/>
      <c r="AH714" s="94"/>
      <c r="AJ714" s="97"/>
      <c r="AL714" s="39"/>
      <c r="AP714" s="39"/>
      <c r="AQ714" s="77"/>
      <c r="AR714" s="94"/>
      <c r="AT714" s="97"/>
      <c r="BB714" s="79"/>
      <c r="BC714" s="94"/>
      <c r="BE714" s="97"/>
      <c r="BG714" s="40"/>
      <c r="BK714" s="40"/>
      <c r="BL714" s="79"/>
      <c r="BM714" s="94"/>
      <c r="BO714" s="97"/>
      <c r="BQ714" s="40"/>
      <c r="BR714" s="94"/>
      <c r="BS714" s="94"/>
      <c r="BT714" s="94"/>
      <c r="BU714" s="40"/>
      <c r="BV714" s="82"/>
      <c r="BW714" s="94"/>
      <c r="BX714" s="48"/>
      <c r="BY714" s="97"/>
      <c r="BZ714" s="48"/>
      <c r="CA714" s="40"/>
      <c r="CB714" s="94"/>
      <c r="CC714" s="94"/>
      <c r="CD714" s="94"/>
      <c r="CE714" s="40"/>
      <c r="CF714" s="73"/>
      <c r="CG714" s="41"/>
      <c r="CH714" s="41"/>
      <c r="CI714" s="41"/>
      <c r="CJ714" s="41"/>
      <c r="CK714" s="41"/>
      <c r="CL714" s="68"/>
      <c r="CM714" s="41"/>
      <c r="CN714" s="41"/>
      <c r="CO714" s="39"/>
      <c r="CP714" s="78"/>
      <c r="DE714" s="125"/>
    </row>
    <row r="715" spans="1:109" s="38" customFormat="1" x14ac:dyDescent="0.25">
      <c r="A715" s="38">
        <v>712</v>
      </c>
      <c r="F715" s="39"/>
      <c r="Q715" s="39"/>
      <c r="R715" s="40"/>
      <c r="S715" s="40"/>
      <c r="T715" s="39"/>
      <c r="AA715" s="111"/>
      <c r="AF715" s="111"/>
      <c r="AG715" s="110"/>
      <c r="AH715" s="94"/>
      <c r="AJ715" s="97"/>
      <c r="AL715" s="39"/>
      <c r="AP715" s="39"/>
      <c r="AQ715" s="77"/>
      <c r="AR715" s="94"/>
      <c r="AT715" s="97"/>
      <c r="BB715" s="79"/>
      <c r="BC715" s="94"/>
      <c r="BE715" s="97"/>
      <c r="BG715" s="40"/>
      <c r="BK715" s="40"/>
      <c r="BL715" s="79"/>
      <c r="BM715" s="94"/>
      <c r="BO715" s="97"/>
      <c r="BQ715" s="40"/>
      <c r="BR715" s="94"/>
      <c r="BS715" s="94"/>
      <c r="BT715" s="94"/>
      <c r="BU715" s="40"/>
      <c r="BV715" s="82"/>
      <c r="BW715" s="94"/>
      <c r="BX715" s="48"/>
      <c r="BY715" s="97"/>
      <c r="BZ715" s="48"/>
      <c r="CA715" s="40"/>
      <c r="CB715" s="94"/>
      <c r="CC715" s="94"/>
      <c r="CD715" s="94"/>
      <c r="CE715" s="40"/>
      <c r="CF715" s="73"/>
      <c r="CG715" s="41"/>
      <c r="CH715" s="41"/>
      <c r="CI715" s="41"/>
      <c r="CJ715" s="41"/>
      <c r="CK715" s="41"/>
      <c r="CL715" s="68"/>
      <c r="CM715" s="41"/>
      <c r="CN715" s="41"/>
      <c r="CO715" s="39"/>
      <c r="CP715" s="78"/>
      <c r="DE715" s="125"/>
    </row>
    <row r="716" spans="1:109" s="38" customFormat="1" x14ac:dyDescent="0.25">
      <c r="A716" s="38">
        <v>713</v>
      </c>
      <c r="F716" s="39"/>
      <c r="Q716" s="39"/>
      <c r="R716" s="40"/>
      <c r="S716" s="40"/>
      <c r="T716" s="39"/>
      <c r="AA716" s="115"/>
      <c r="AF716" s="111"/>
      <c r="AG716" s="110"/>
      <c r="AH716" s="94"/>
      <c r="AJ716" s="97"/>
      <c r="AL716" s="39"/>
      <c r="AP716" s="39"/>
      <c r="AQ716" s="77"/>
      <c r="AR716" s="94"/>
      <c r="AT716" s="97"/>
      <c r="BB716" s="79"/>
      <c r="BC716" s="94"/>
      <c r="BE716" s="97"/>
      <c r="BG716" s="40"/>
      <c r="BK716" s="40"/>
      <c r="BL716" s="79"/>
      <c r="BM716" s="94"/>
      <c r="BO716" s="97"/>
      <c r="BQ716" s="40"/>
      <c r="BR716" s="94"/>
      <c r="BS716" s="94"/>
      <c r="BT716" s="94"/>
      <c r="BU716" s="40"/>
      <c r="BV716" s="82"/>
      <c r="BW716" s="94"/>
      <c r="BX716" s="48"/>
      <c r="BY716" s="97"/>
      <c r="BZ716" s="48"/>
      <c r="CA716" s="40"/>
      <c r="CB716" s="94"/>
      <c r="CC716" s="94"/>
      <c r="CD716" s="94"/>
      <c r="CE716" s="40"/>
      <c r="CF716" s="73"/>
      <c r="CG716" s="41"/>
      <c r="CH716" s="41"/>
      <c r="CI716" s="41"/>
      <c r="CJ716" s="41"/>
      <c r="CK716" s="41"/>
      <c r="CL716" s="68"/>
      <c r="CM716" s="41"/>
      <c r="CN716" s="41"/>
      <c r="CO716" s="39"/>
      <c r="CP716" s="78"/>
      <c r="DE716" s="125"/>
    </row>
    <row r="717" spans="1:109" s="38" customFormat="1" x14ac:dyDescent="0.25">
      <c r="A717" s="38">
        <v>714</v>
      </c>
      <c r="F717" s="39"/>
      <c r="Q717" s="39"/>
      <c r="R717" s="40"/>
      <c r="S717" s="40"/>
      <c r="T717" s="39"/>
      <c r="AA717" s="115"/>
      <c r="AF717" s="111"/>
      <c r="AG717" s="110"/>
      <c r="AH717" s="94"/>
      <c r="AJ717" s="97"/>
      <c r="AL717" s="39"/>
      <c r="AP717" s="39"/>
      <c r="AQ717" s="77"/>
      <c r="AR717" s="94"/>
      <c r="AT717" s="97"/>
      <c r="BB717" s="79"/>
      <c r="BC717" s="94"/>
      <c r="BE717" s="97"/>
      <c r="BG717" s="40"/>
      <c r="BK717" s="40"/>
      <c r="BL717" s="79"/>
      <c r="BM717" s="94"/>
      <c r="BO717" s="97"/>
      <c r="BQ717" s="40"/>
      <c r="BR717" s="94"/>
      <c r="BS717" s="94"/>
      <c r="BT717" s="94"/>
      <c r="BU717" s="40"/>
      <c r="BV717" s="82"/>
      <c r="BW717" s="94"/>
      <c r="BX717" s="48"/>
      <c r="BY717" s="97"/>
      <c r="BZ717" s="48"/>
      <c r="CA717" s="40"/>
      <c r="CB717" s="94"/>
      <c r="CC717" s="94"/>
      <c r="CD717" s="94"/>
      <c r="CE717" s="40"/>
      <c r="CF717" s="73"/>
      <c r="CG717" s="41"/>
      <c r="CH717" s="41"/>
      <c r="CI717" s="41"/>
      <c r="CJ717" s="41"/>
      <c r="CK717" s="41"/>
      <c r="CL717" s="68"/>
      <c r="CM717" s="41"/>
      <c r="CN717" s="41"/>
      <c r="CO717" s="39"/>
      <c r="CP717" s="78"/>
      <c r="DE717" s="125"/>
    </row>
    <row r="718" spans="1:109" s="38" customFormat="1" x14ac:dyDescent="0.25">
      <c r="A718" s="38">
        <v>715</v>
      </c>
      <c r="F718" s="39"/>
      <c r="Q718" s="39"/>
      <c r="R718" s="40"/>
      <c r="S718" s="40"/>
      <c r="T718" s="39"/>
      <c r="AA718" s="115"/>
      <c r="AF718" s="111"/>
      <c r="AG718" s="110"/>
      <c r="AH718" s="94"/>
      <c r="AJ718" s="97"/>
      <c r="AL718" s="39"/>
      <c r="AP718" s="39"/>
      <c r="AQ718" s="77"/>
      <c r="AR718" s="94"/>
      <c r="AT718" s="97"/>
      <c r="BB718" s="79"/>
      <c r="BC718" s="94"/>
      <c r="BE718" s="97"/>
      <c r="BG718" s="40"/>
      <c r="BK718" s="40"/>
      <c r="BL718" s="79"/>
      <c r="BM718" s="94"/>
      <c r="BO718" s="97"/>
      <c r="BQ718" s="40"/>
      <c r="BR718" s="94"/>
      <c r="BS718" s="94"/>
      <c r="BT718" s="94"/>
      <c r="BU718" s="40"/>
      <c r="BV718" s="82"/>
      <c r="BW718" s="94"/>
      <c r="BX718" s="48"/>
      <c r="BY718" s="97"/>
      <c r="BZ718" s="48"/>
      <c r="CA718" s="40"/>
      <c r="CB718" s="94"/>
      <c r="CC718" s="94"/>
      <c r="CD718" s="94"/>
      <c r="CE718" s="40"/>
      <c r="CF718" s="73"/>
      <c r="CG718" s="41"/>
      <c r="CH718" s="41"/>
      <c r="CI718" s="41"/>
      <c r="CJ718" s="41"/>
      <c r="CK718" s="41"/>
      <c r="CL718" s="68"/>
      <c r="CM718" s="41"/>
      <c r="CN718" s="41"/>
      <c r="CO718" s="39"/>
      <c r="CP718" s="78"/>
      <c r="DE718" s="125"/>
    </row>
    <row r="719" spans="1:109" s="38" customFormat="1" x14ac:dyDescent="0.25">
      <c r="A719" s="38">
        <v>716</v>
      </c>
      <c r="F719" s="39"/>
      <c r="Q719" s="39"/>
      <c r="R719" s="40"/>
      <c r="S719" s="40"/>
      <c r="T719" s="39"/>
      <c r="AA719" s="115"/>
      <c r="AF719" s="111"/>
      <c r="AG719" s="110"/>
      <c r="AH719" s="94"/>
      <c r="AJ719" s="97"/>
      <c r="AL719" s="39"/>
      <c r="AP719" s="39"/>
      <c r="AQ719" s="77"/>
      <c r="AR719" s="94"/>
      <c r="AT719" s="97"/>
      <c r="BB719" s="79"/>
      <c r="BC719" s="94"/>
      <c r="BE719" s="97"/>
      <c r="BG719" s="40"/>
      <c r="BK719" s="40"/>
      <c r="BL719" s="79"/>
      <c r="BM719" s="94"/>
      <c r="BO719" s="97"/>
      <c r="BQ719" s="40"/>
      <c r="BR719" s="94"/>
      <c r="BS719" s="94"/>
      <c r="BT719" s="94"/>
      <c r="BU719" s="40"/>
      <c r="BV719" s="82"/>
      <c r="BW719" s="94"/>
      <c r="BX719" s="48"/>
      <c r="BY719" s="97"/>
      <c r="BZ719" s="48"/>
      <c r="CA719" s="40"/>
      <c r="CB719" s="94"/>
      <c r="CC719" s="94"/>
      <c r="CD719" s="94"/>
      <c r="CE719" s="40"/>
      <c r="CF719" s="73"/>
      <c r="CG719" s="41"/>
      <c r="CH719" s="41"/>
      <c r="CI719" s="41"/>
      <c r="CJ719" s="41"/>
      <c r="CK719" s="41"/>
      <c r="CL719" s="68"/>
      <c r="CM719" s="41"/>
      <c r="CN719" s="41"/>
      <c r="CO719" s="39"/>
      <c r="CP719" s="78"/>
      <c r="DE719" s="125"/>
    </row>
    <row r="720" spans="1:109" s="38" customFormat="1" x14ac:dyDescent="0.25">
      <c r="A720" s="38">
        <v>717</v>
      </c>
      <c r="F720" s="39"/>
      <c r="Q720" s="39"/>
      <c r="R720" s="40"/>
      <c r="S720" s="40"/>
      <c r="T720" s="39"/>
      <c r="AA720" s="115"/>
      <c r="AF720" s="111"/>
      <c r="AG720" s="110"/>
      <c r="AH720" s="94"/>
      <c r="AJ720" s="97"/>
      <c r="AL720" s="39"/>
      <c r="AP720" s="39"/>
      <c r="AQ720" s="77"/>
      <c r="AR720" s="94"/>
      <c r="AT720" s="97"/>
      <c r="BB720" s="79"/>
      <c r="BC720" s="94"/>
      <c r="BE720" s="97"/>
      <c r="BG720" s="40"/>
      <c r="BK720" s="40"/>
      <c r="BL720" s="79"/>
      <c r="BM720" s="94"/>
      <c r="BO720" s="97"/>
      <c r="BQ720" s="40"/>
      <c r="BR720" s="94"/>
      <c r="BS720" s="94"/>
      <c r="BT720" s="94"/>
      <c r="BU720" s="40"/>
      <c r="BV720" s="82"/>
      <c r="BW720" s="94"/>
      <c r="BX720" s="48"/>
      <c r="BY720" s="97"/>
      <c r="BZ720" s="48"/>
      <c r="CA720" s="40"/>
      <c r="CB720" s="94"/>
      <c r="CC720" s="94"/>
      <c r="CD720" s="94"/>
      <c r="CE720" s="40"/>
      <c r="CF720" s="73"/>
      <c r="CG720" s="41"/>
      <c r="CH720" s="41"/>
      <c r="CI720" s="41"/>
      <c r="CJ720" s="41"/>
      <c r="CK720" s="41"/>
      <c r="CL720" s="68"/>
      <c r="CM720" s="41"/>
      <c r="CN720" s="41"/>
      <c r="CO720" s="39"/>
      <c r="CP720" s="78"/>
      <c r="DE720" s="125"/>
    </row>
    <row r="721" spans="1:109" s="38" customFormat="1" x14ac:dyDescent="0.25">
      <c r="A721" s="38">
        <v>718</v>
      </c>
      <c r="F721" s="39"/>
      <c r="Q721" s="39"/>
      <c r="R721" s="40"/>
      <c r="S721" s="40"/>
      <c r="T721" s="39"/>
      <c r="AA721" s="115"/>
      <c r="AF721" s="111"/>
      <c r="AG721" s="110"/>
      <c r="AH721" s="94"/>
      <c r="AJ721" s="97"/>
      <c r="AL721" s="39"/>
      <c r="AP721" s="39"/>
      <c r="AQ721" s="77"/>
      <c r="AR721" s="94"/>
      <c r="AT721" s="97"/>
      <c r="BB721" s="79"/>
      <c r="BC721" s="94"/>
      <c r="BE721" s="97"/>
      <c r="BG721" s="40"/>
      <c r="BK721" s="40"/>
      <c r="BL721" s="79"/>
      <c r="BM721" s="94"/>
      <c r="BO721" s="97"/>
      <c r="BQ721" s="40"/>
      <c r="BR721" s="94"/>
      <c r="BS721" s="94"/>
      <c r="BT721" s="94"/>
      <c r="BU721" s="40"/>
      <c r="BV721" s="82"/>
      <c r="BW721" s="94"/>
      <c r="BX721" s="48"/>
      <c r="BY721" s="97"/>
      <c r="BZ721" s="48"/>
      <c r="CA721" s="40"/>
      <c r="CB721" s="94"/>
      <c r="CC721" s="94"/>
      <c r="CD721" s="94"/>
      <c r="CE721" s="40"/>
      <c r="CF721" s="73"/>
      <c r="CG721" s="41"/>
      <c r="CH721" s="41"/>
      <c r="CI721" s="41"/>
      <c r="CJ721" s="41"/>
      <c r="CK721" s="41"/>
      <c r="CL721" s="68"/>
      <c r="CM721" s="41"/>
      <c r="CN721" s="41"/>
      <c r="CO721" s="39"/>
      <c r="CP721" s="78"/>
      <c r="DE721" s="125"/>
    </row>
    <row r="722" spans="1:109" s="38" customFormat="1" x14ac:dyDescent="0.25">
      <c r="A722" s="38">
        <v>719</v>
      </c>
      <c r="F722" s="39"/>
      <c r="Q722" s="39"/>
      <c r="R722" s="40"/>
      <c r="S722" s="40"/>
      <c r="T722" s="39"/>
      <c r="AA722" s="115"/>
      <c r="AF722" s="111"/>
      <c r="AG722" s="110"/>
      <c r="AH722" s="94"/>
      <c r="AJ722" s="97"/>
      <c r="AL722" s="39"/>
      <c r="AP722" s="39"/>
      <c r="AQ722" s="77"/>
      <c r="AR722" s="94"/>
      <c r="AT722" s="97"/>
      <c r="BB722" s="79"/>
      <c r="BC722" s="94"/>
      <c r="BE722" s="97"/>
      <c r="BG722" s="40"/>
      <c r="BK722" s="40"/>
      <c r="BL722" s="79"/>
      <c r="BM722" s="94"/>
      <c r="BO722" s="97"/>
      <c r="BQ722" s="40"/>
      <c r="BR722" s="94"/>
      <c r="BS722" s="94"/>
      <c r="BT722" s="94"/>
      <c r="BU722" s="40"/>
      <c r="BV722" s="82"/>
      <c r="BW722" s="94"/>
      <c r="BX722" s="48"/>
      <c r="BY722" s="97"/>
      <c r="BZ722" s="48"/>
      <c r="CA722" s="40"/>
      <c r="CB722" s="94"/>
      <c r="CC722" s="94"/>
      <c r="CD722" s="94"/>
      <c r="CE722" s="40"/>
      <c r="CF722" s="73"/>
      <c r="CG722" s="41"/>
      <c r="CH722" s="41"/>
      <c r="CI722" s="41"/>
      <c r="CJ722" s="41"/>
      <c r="CK722" s="41"/>
      <c r="CL722" s="68"/>
      <c r="CM722" s="41"/>
      <c r="CN722" s="41"/>
      <c r="CO722" s="39"/>
      <c r="CP722" s="78"/>
      <c r="DE722" s="125"/>
    </row>
    <row r="723" spans="1:109" s="38" customFormat="1" x14ac:dyDescent="0.25">
      <c r="A723" s="38">
        <v>720</v>
      </c>
      <c r="F723" s="39"/>
      <c r="Q723" s="39"/>
      <c r="R723" s="40"/>
      <c r="S723" s="40"/>
      <c r="T723" s="39"/>
      <c r="AA723" s="115"/>
      <c r="AF723" s="111"/>
      <c r="AG723" s="110"/>
      <c r="AH723" s="94"/>
      <c r="AJ723" s="97"/>
      <c r="AL723" s="39"/>
      <c r="AP723" s="39"/>
      <c r="AQ723" s="77"/>
      <c r="AR723" s="94"/>
      <c r="AT723" s="97"/>
      <c r="BB723" s="79"/>
      <c r="BC723" s="94"/>
      <c r="BE723" s="97"/>
      <c r="BG723" s="40"/>
      <c r="BK723" s="40"/>
      <c r="BL723" s="79"/>
      <c r="BM723" s="94"/>
      <c r="BO723" s="97"/>
      <c r="BQ723" s="40"/>
      <c r="BR723" s="94"/>
      <c r="BS723" s="94"/>
      <c r="BT723" s="94"/>
      <c r="BU723" s="40"/>
      <c r="BV723" s="82"/>
      <c r="BW723" s="94"/>
      <c r="BX723" s="48"/>
      <c r="BY723" s="97"/>
      <c r="BZ723" s="48"/>
      <c r="CA723" s="40"/>
      <c r="CB723" s="94"/>
      <c r="CC723" s="94"/>
      <c r="CD723" s="94"/>
      <c r="CE723" s="40"/>
      <c r="CF723" s="73"/>
      <c r="CG723" s="41"/>
      <c r="CH723" s="41"/>
      <c r="CI723" s="41"/>
      <c r="CJ723" s="41"/>
      <c r="CK723" s="41"/>
      <c r="CL723" s="68"/>
      <c r="CM723" s="41"/>
      <c r="CN723" s="41"/>
      <c r="CO723" s="39"/>
      <c r="CP723" s="78"/>
      <c r="DE723" s="125"/>
    </row>
    <row r="724" spans="1:109" s="38" customFormat="1" x14ac:dyDescent="0.25">
      <c r="A724" s="38">
        <v>721</v>
      </c>
      <c r="F724" s="39"/>
      <c r="Q724" s="39"/>
      <c r="R724" s="40"/>
      <c r="S724" s="40"/>
      <c r="T724" s="39"/>
      <c r="AA724" s="115"/>
      <c r="AF724" s="111"/>
      <c r="AG724" s="110"/>
      <c r="AH724" s="94"/>
      <c r="AJ724" s="97"/>
      <c r="AL724" s="39"/>
      <c r="AP724" s="39"/>
      <c r="AQ724" s="77"/>
      <c r="AR724" s="94"/>
      <c r="AT724" s="97"/>
      <c r="BB724" s="79"/>
      <c r="BC724" s="94"/>
      <c r="BE724" s="97"/>
      <c r="BG724" s="40"/>
      <c r="BK724" s="40"/>
      <c r="BL724" s="79"/>
      <c r="BM724" s="94"/>
      <c r="BO724" s="97"/>
      <c r="BQ724" s="40"/>
      <c r="BR724" s="94"/>
      <c r="BS724" s="94"/>
      <c r="BT724" s="94"/>
      <c r="BU724" s="40"/>
      <c r="BV724" s="82"/>
      <c r="BW724" s="94"/>
      <c r="BX724" s="48"/>
      <c r="BY724" s="97"/>
      <c r="BZ724" s="48"/>
      <c r="CA724" s="40"/>
      <c r="CB724" s="94"/>
      <c r="CC724" s="94"/>
      <c r="CD724" s="94"/>
      <c r="CE724" s="40"/>
      <c r="CF724" s="73"/>
      <c r="CG724" s="41"/>
      <c r="CH724" s="41"/>
      <c r="CI724" s="41"/>
      <c r="CJ724" s="41"/>
      <c r="CK724" s="41"/>
      <c r="CL724" s="68"/>
      <c r="CM724" s="41"/>
      <c r="CN724" s="41"/>
      <c r="CO724" s="39"/>
      <c r="CP724" s="78"/>
      <c r="DE724" s="125"/>
    </row>
    <row r="725" spans="1:109" s="38" customFormat="1" x14ac:dyDescent="0.25">
      <c r="A725" s="38">
        <v>722</v>
      </c>
      <c r="F725" s="39"/>
      <c r="Q725" s="39"/>
      <c r="R725" s="40"/>
      <c r="S725" s="40"/>
      <c r="T725" s="39"/>
      <c r="AA725" s="115"/>
      <c r="AF725" s="111"/>
      <c r="AG725" s="110"/>
      <c r="AH725" s="94"/>
      <c r="AJ725" s="97"/>
      <c r="AL725" s="39"/>
      <c r="AP725" s="39"/>
      <c r="AQ725" s="77"/>
      <c r="AR725" s="94"/>
      <c r="AT725" s="97"/>
      <c r="BB725" s="79"/>
      <c r="BC725" s="94"/>
      <c r="BE725" s="97"/>
      <c r="BG725" s="40"/>
      <c r="BK725" s="40"/>
      <c r="BL725" s="79"/>
      <c r="BM725" s="94"/>
      <c r="BO725" s="97"/>
      <c r="BQ725" s="40"/>
      <c r="BR725" s="94"/>
      <c r="BS725" s="94"/>
      <c r="BT725" s="94"/>
      <c r="BU725" s="40"/>
      <c r="BV725" s="82"/>
      <c r="BW725" s="94"/>
      <c r="BX725" s="48"/>
      <c r="BY725" s="97"/>
      <c r="BZ725" s="48"/>
      <c r="CA725" s="40"/>
      <c r="CB725" s="94"/>
      <c r="CC725" s="94"/>
      <c r="CD725" s="94"/>
      <c r="CE725" s="40"/>
      <c r="CF725" s="73"/>
      <c r="CG725" s="41"/>
      <c r="CH725" s="41"/>
      <c r="CI725" s="41"/>
      <c r="CJ725" s="41"/>
      <c r="CK725" s="41"/>
      <c r="CL725" s="68"/>
      <c r="CM725" s="41"/>
      <c r="CN725" s="41"/>
      <c r="CO725" s="39"/>
      <c r="CP725" s="78"/>
      <c r="DE725" s="125"/>
    </row>
    <row r="726" spans="1:109" s="38" customFormat="1" x14ac:dyDescent="0.25">
      <c r="A726" s="38">
        <v>723</v>
      </c>
      <c r="F726" s="39"/>
      <c r="Q726" s="39"/>
      <c r="R726" s="40"/>
      <c r="S726" s="40"/>
      <c r="T726" s="39"/>
      <c r="AA726" s="115"/>
      <c r="AF726" s="111"/>
      <c r="AG726" s="110"/>
      <c r="AH726" s="94"/>
      <c r="AJ726" s="97"/>
      <c r="AL726" s="39"/>
      <c r="AP726" s="39"/>
      <c r="AQ726" s="77"/>
      <c r="AR726" s="94"/>
      <c r="AT726" s="97"/>
      <c r="BB726" s="79"/>
      <c r="BC726" s="94"/>
      <c r="BE726" s="97"/>
      <c r="BG726" s="40"/>
      <c r="BK726" s="40"/>
      <c r="BL726" s="79"/>
      <c r="BM726" s="94"/>
      <c r="BO726" s="97"/>
      <c r="BQ726" s="40"/>
      <c r="BR726" s="94"/>
      <c r="BS726" s="94"/>
      <c r="BT726" s="94"/>
      <c r="BU726" s="40"/>
      <c r="BV726" s="82"/>
      <c r="BW726" s="94"/>
      <c r="BX726" s="48"/>
      <c r="BY726" s="97"/>
      <c r="BZ726" s="48"/>
      <c r="CA726" s="40"/>
      <c r="CB726" s="94"/>
      <c r="CC726" s="94"/>
      <c r="CD726" s="94"/>
      <c r="CE726" s="40"/>
      <c r="CF726" s="73"/>
      <c r="CG726" s="41"/>
      <c r="CH726" s="41"/>
      <c r="CI726" s="41"/>
      <c r="CJ726" s="41"/>
      <c r="CK726" s="41"/>
      <c r="CL726" s="68"/>
      <c r="CM726" s="41"/>
      <c r="CN726" s="41"/>
      <c r="CO726" s="39"/>
      <c r="CP726" s="78"/>
      <c r="DE726" s="125"/>
    </row>
    <row r="727" spans="1:109" s="38" customFormat="1" x14ac:dyDescent="0.25">
      <c r="A727" s="38">
        <v>724</v>
      </c>
      <c r="F727" s="39"/>
      <c r="Q727" s="39"/>
      <c r="R727" s="40"/>
      <c r="S727" s="40"/>
      <c r="T727" s="39"/>
      <c r="AA727" s="115"/>
      <c r="AF727" s="111"/>
      <c r="AG727" s="110"/>
      <c r="AH727" s="94"/>
      <c r="AJ727" s="97"/>
      <c r="AL727" s="39"/>
      <c r="AP727" s="39"/>
      <c r="AQ727" s="77"/>
      <c r="AR727" s="94"/>
      <c r="AT727" s="97"/>
      <c r="BB727" s="79"/>
      <c r="BC727" s="94"/>
      <c r="BE727" s="97"/>
      <c r="BG727" s="40"/>
      <c r="BK727" s="40"/>
      <c r="BL727" s="79"/>
      <c r="BM727" s="94"/>
      <c r="BO727" s="97"/>
      <c r="BQ727" s="40"/>
      <c r="BR727" s="94"/>
      <c r="BS727" s="94"/>
      <c r="BT727" s="94"/>
      <c r="BU727" s="40"/>
      <c r="BV727" s="82"/>
      <c r="BW727" s="94"/>
      <c r="BX727" s="48"/>
      <c r="BY727" s="97"/>
      <c r="BZ727" s="48"/>
      <c r="CA727" s="40"/>
      <c r="CB727" s="94"/>
      <c r="CC727" s="94"/>
      <c r="CD727" s="94"/>
      <c r="CE727" s="40"/>
      <c r="CF727" s="73"/>
      <c r="CG727" s="41"/>
      <c r="CH727" s="41"/>
      <c r="CI727" s="41"/>
      <c r="CJ727" s="41"/>
      <c r="CK727" s="41"/>
      <c r="CL727" s="68"/>
      <c r="CM727" s="41"/>
      <c r="CN727" s="41"/>
      <c r="CO727" s="39"/>
      <c r="CP727" s="78"/>
      <c r="DE727" s="125"/>
    </row>
    <row r="728" spans="1:109" s="38" customFormat="1" x14ac:dyDescent="0.25">
      <c r="A728" s="38">
        <v>725</v>
      </c>
      <c r="C728" s="109"/>
      <c r="F728" s="39"/>
      <c r="Q728" s="39"/>
      <c r="R728" s="40"/>
      <c r="S728" s="40"/>
      <c r="T728" s="39"/>
      <c r="AA728" s="115"/>
      <c r="AF728" s="111"/>
      <c r="AG728" s="110"/>
      <c r="AH728" s="94"/>
      <c r="AJ728" s="97"/>
      <c r="AL728" s="39"/>
      <c r="AP728" s="39"/>
      <c r="AQ728" s="77"/>
      <c r="AR728" s="94"/>
      <c r="AT728" s="97"/>
      <c r="BB728" s="79"/>
      <c r="BC728" s="94"/>
      <c r="BE728" s="97"/>
      <c r="BG728" s="40"/>
      <c r="BK728" s="40"/>
      <c r="BL728" s="79"/>
      <c r="BM728" s="94"/>
      <c r="BO728" s="97"/>
      <c r="BQ728" s="40"/>
      <c r="BR728" s="94"/>
      <c r="BS728" s="94"/>
      <c r="BT728" s="94"/>
      <c r="BU728" s="40"/>
      <c r="BV728" s="82"/>
      <c r="BW728" s="94"/>
      <c r="BX728" s="48"/>
      <c r="BY728" s="97"/>
      <c r="BZ728" s="48"/>
      <c r="CA728" s="40"/>
      <c r="CB728" s="94"/>
      <c r="CC728" s="94"/>
      <c r="CD728" s="94"/>
      <c r="CE728" s="40"/>
      <c r="CF728" s="73"/>
      <c r="CG728" s="41"/>
      <c r="CH728" s="41"/>
      <c r="CI728" s="41"/>
      <c r="CJ728" s="41"/>
      <c r="CK728" s="41"/>
      <c r="CL728" s="68"/>
      <c r="CM728" s="41"/>
      <c r="CN728" s="41"/>
      <c r="CO728" s="39"/>
      <c r="CP728" s="78"/>
      <c r="DE728" s="125"/>
    </row>
    <row r="729" spans="1:109" s="38" customFormat="1" x14ac:dyDescent="0.25">
      <c r="A729" s="38">
        <v>726</v>
      </c>
      <c r="C729" s="109"/>
      <c r="F729" s="39"/>
      <c r="Q729" s="39"/>
      <c r="R729" s="40"/>
      <c r="S729" s="40"/>
      <c r="T729" s="39"/>
      <c r="AA729" s="115"/>
      <c r="AF729" s="111"/>
      <c r="AG729" s="110"/>
      <c r="AH729" s="94"/>
      <c r="AJ729" s="97"/>
      <c r="AL729" s="39"/>
      <c r="AP729" s="39"/>
      <c r="AQ729" s="77"/>
      <c r="AR729" s="94"/>
      <c r="AT729" s="97"/>
      <c r="BB729" s="79"/>
      <c r="BC729" s="94"/>
      <c r="BE729" s="97"/>
      <c r="BG729" s="40"/>
      <c r="BK729" s="40"/>
      <c r="BL729" s="79"/>
      <c r="BM729" s="94"/>
      <c r="BO729" s="97"/>
      <c r="BQ729" s="40"/>
      <c r="BR729" s="94"/>
      <c r="BS729" s="94"/>
      <c r="BT729" s="94"/>
      <c r="BU729" s="40"/>
      <c r="BV729" s="82"/>
      <c r="BW729" s="94"/>
      <c r="BX729" s="48"/>
      <c r="BY729" s="97"/>
      <c r="BZ729" s="48"/>
      <c r="CA729" s="40"/>
      <c r="CB729" s="94"/>
      <c r="CC729" s="94"/>
      <c r="CD729" s="94"/>
      <c r="CE729" s="40"/>
      <c r="CF729" s="73"/>
      <c r="CG729" s="41"/>
      <c r="CH729" s="41"/>
      <c r="CI729" s="41"/>
      <c r="CJ729" s="41"/>
      <c r="CK729" s="41"/>
      <c r="CL729" s="68"/>
      <c r="CM729" s="41"/>
      <c r="CN729" s="41"/>
      <c r="CO729" s="39"/>
      <c r="CP729" s="78"/>
      <c r="DE729" s="125"/>
    </row>
    <row r="730" spans="1:109" s="38" customFormat="1" x14ac:dyDescent="0.25">
      <c r="A730" s="38">
        <v>727</v>
      </c>
      <c r="C730" s="109"/>
      <c r="F730" s="39"/>
      <c r="Q730" s="39"/>
      <c r="R730" s="40"/>
      <c r="S730" s="40"/>
      <c r="T730" s="39"/>
      <c r="AA730" s="115"/>
      <c r="AF730" s="111"/>
      <c r="AG730" s="110"/>
      <c r="AH730" s="94"/>
      <c r="AJ730" s="97"/>
      <c r="AL730" s="39"/>
      <c r="AP730" s="39"/>
      <c r="AQ730" s="77"/>
      <c r="AR730" s="94"/>
      <c r="AT730" s="97"/>
      <c r="BB730" s="79"/>
      <c r="BC730" s="94"/>
      <c r="BE730" s="97"/>
      <c r="BG730" s="40"/>
      <c r="BK730" s="40"/>
      <c r="BL730" s="79"/>
      <c r="BM730" s="94"/>
      <c r="BO730" s="97"/>
      <c r="BQ730" s="40"/>
      <c r="BR730" s="94"/>
      <c r="BS730" s="94"/>
      <c r="BT730" s="94"/>
      <c r="BU730" s="40"/>
      <c r="BV730" s="82"/>
      <c r="BW730" s="94"/>
      <c r="BX730" s="48"/>
      <c r="BY730" s="97"/>
      <c r="BZ730" s="48"/>
      <c r="CA730" s="40"/>
      <c r="CB730" s="94"/>
      <c r="CC730" s="94"/>
      <c r="CD730" s="94"/>
      <c r="CE730" s="40"/>
      <c r="CF730" s="73"/>
      <c r="CG730" s="41"/>
      <c r="CH730" s="41"/>
      <c r="CI730" s="41"/>
      <c r="CJ730" s="41"/>
      <c r="CK730" s="41"/>
      <c r="CL730" s="68"/>
      <c r="CM730" s="41"/>
      <c r="CN730" s="41"/>
      <c r="CO730" s="39"/>
      <c r="CP730" s="78"/>
      <c r="DE730" s="125"/>
    </row>
    <row r="731" spans="1:109" s="38" customFormat="1" x14ac:dyDescent="0.25">
      <c r="A731" s="38">
        <v>728</v>
      </c>
      <c r="C731" s="109"/>
      <c r="F731" s="39"/>
      <c r="Q731" s="39"/>
      <c r="R731" s="40"/>
      <c r="S731" s="40"/>
      <c r="T731" s="39"/>
      <c r="AA731" s="115"/>
      <c r="AF731" s="111"/>
      <c r="AG731" s="110"/>
      <c r="AH731" s="94"/>
      <c r="AJ731" s="97"/>
      <c r="AL731" s="39"/>
      <c r="AP731" s="39"/>
      <c r="AQ731" s="77"/>
      <c r="AR731" s="94"/>
      <c r="AT731" s="97"/>
      <c r="BB731" s="79"/>
      <c r="BC731" s="94"/>
      <c r="BE731" s="97"/>
      <c r="BG731" s="40"/>
      <c r="BK731" s="40"/>
      <c r="BL731" s="79"/>
      <c r="BM731" s="94"/>
      <c r="BO731" s="97"/>
      <c r="BQ731" s="40"/>
      <c r="BR731" s="94"/>
      <c r="BS731" s="94"/>
      <c r="BT731" s="94"/>
      <c r="BU731" s="40"/>
      <c r="BV731" s="82"/>
      <c r="BW731" s="94"/>
      <c r="BX731" s="48"/>
      <c r="BY731" s="97"/>
      <c r="BZ731" s="48"/>
      <c r="CA731" s="40"/>
      <c r="CB731" s="94"/>
      <c r="CC731" s="94"/>
      <c r="CD731" s="94"/>
      <c r="CE731" s="40"/>
      <c r="CF731" s="73"/>
      <c r="CG731" s="41"/>
      <c r="CH731" s="41"/>
      <c r="CI731" s="41"/>
      <c r="CJ731" s="41"/>
      <c r="CK731" s="41"/>
      <c r="CL731" s="68"/>
      <c r="CM731" s="41"/>
      <c r="CN731" s="41"/>
      <c r="CO731" s="39"/>
      <c r="CP731" s="78"/>
      <c r="DE731" s="125"/>
    </row>
    <row r="732" spans="1:109" s="38" customFormat="1" x14ac:dyDescent="0.25">
      <c r="A732" s="38">
        <v>729</v>
      </c>
      <c r="C732" s="109"/>
      <c r="F732" s="39"/>
      <c r="Q732" s="39"/>
      <c r="R732" s="40"/>
      <c r="S732" s="40"/>
      <c r="T732" s="39"/>
      <c r="AA732" s="115"/>
      <c r="AF732" s="111"/>
      <c r="AG732" s="110"/>
      <c r="AH732" s="94"/>
      <c r="AJ732" s="97"/>
      <c r="AL732" s="39"/>
      <c r="AP732" s="39"/>
      <c r="AQ732" s="77"/>
      <c r="AR732" s="94"/>
      <c r="AT732" s="97"/>
      <c r="BB732" s="79"/>
      <c r="BC732" s="94"/>
      <c r="BE732" s="97"/>
      <c r="BG732" s="40"/>
      <c r="BK732" s="40"/>
      <c r="BL732" s="79"/>
      <c r="BM732" s="94"/>
      <c r="BO732" s="97"/>
      <c r="BQ732" s="40"/>
      <c r="BR732" s="94"/>
      <c r="BS732" s="94"/>
      <c r="BT732" s="94"/>
      <c r="BU732" s="40"/>
      <c r="BV732" s="82"/>
      <c r="BW732" s="94"/>
      <c r="BX732" s="48"/>
      <c r="BY732" s="97"/>
      <c r="BZ732" s="48"/>
      <c r="CA732" s="40"/>
      <c r="CB732" s="94"/>
      <c r="CC732" s="94"/>
      <c r="CD732" s="94"/>
      <c r="CE732" s="40"/>
      <c r="CF732" s="73"/>
      <c r="CG732" s="41"/>
      <c r="CH732" s="41"/>
      <c r="CI732" s="41"/>
      <c r="CJ732" s="41"/>
      <c r="CK732" s="41"/>
      <c r="CL732" s="68"/>
      <c r="CM732" s="41"/>
      <c r="CN732" s="41"/>
      <c r="CO732" s="39"/>
      <c r="CP732" s="78"/>
      <c r="DE732" s="125"/>
    </row>
    <row r="733" spans="1:109" s="38" customFormat="1" x14ac:dyDescent="0.25">
      <c r="A733" s="38">
        <v>730</v>
      </c>
      <c r="C733" s="109"/>
      <c r="F733" s="39"/>
      <c r="Q733" s="39"/>
      <c r="R733" s="40"/>
      <c r="S733" s="40"/>
      <c r="T733" s="39"/>
      <c r="AA733" s="115"/>
      <c r="AF733" s="111"/>
      <c r="AG733" s="110"/>
      <c r="AH733" s="94"/>
      <c r="AJ733" s="97"/>
      <c r="AL733" s="39"/>
      <c r="AP733" s="39"/>
      <c r="AQ733" s="77"/>
      <c r="AR733" s="94"/>
      <c r="AT733" s="97"/>
      <c r="BB733" s="79"/>
      <c r="BC733" s="94"/>
      <c r="BE733" s="97"/>
      <c r="BG733" s="40"/>
      <c r="BK733" s="40"/>
      <c r="BL733" s="79"/>
      <c r="BM733" s="94"/>
      <c r="BO733" s="97"/>
      <c r="BQ733" s="40"/>
      <c r="BR733" s="94"/>
      <c r="BS733" s="94"/>
      <c r="BT733" s="94"/>
      <c r="BU733" s="40"/>
      <c r="BV733" s="82"/>
      <c r="BW733" s="94"/>
      <c r="BX733" s="48"/>
      <c r="BY733" s="97"/>
      <c r="BZ733" s="48"/>
      <c r="CA733" s="40"/>
      <c r="CB733" s="94"/>
      <c r="CC733" s="94"/>
      <c r="CD733" s="94"/>
      <c r="CE733" s="40"/>
      <c r="CF733" s="73"/>
      <c r="CG733" s="41"/>
      <c r="CH733" s="41"/>
      <c r="CI733" s="41"/>
      <c r="CJ733" s="41"/>
      <c r="CK733" s="41"/>
      <c r="CL733" s="68"/>
      <c r="CM733" s="41"/>
      <c r="CN733" s="41"/>
      <c r="CO733" s="39"/>
      <c r="CP733" s="78"/>
      <c r="DE733" s="125"/>
    </row>
    <row r="734" spans="1:109" s="38" customFormat="1" x14ac:dyDescent="0.25">
      <c r="A734" s="38">
        <v>731</v>
      </c>
      <c r="C734" s="109"/>
      <c r="F734" s="39"/>
      <c r="Q734" s="39"/>
      <c r="R734" s="40"/>
      <c r="S734" s="40"/>
      <c r="T734" s="39"/>
      <c r="AA734" s="115"/>
      <c r="AF734" s="111"/>
      <c r="AG734" s="110"/>
      <c r="AH734" s="94"/>
      <c r="AJ734" s="97"/>
      <c r="AL734" s="39"/>
      <c r="AP734" s="39"/>
      <c r="AQ734" s="77"/>
      <c r="AR734" s="94"/>
      <c r="AT734" s="97"/>
      <c r="BB734" s="79"/>
      <c r="BC734" s="94"/>
      <c r="BE734" s="97"/>
      <c r="BG734" s="40"/>
      <c r="BK734" s="40"/>
      <c r="BL734" s="79"/>
      <c r="BM734" s="94"/>
      <c r="BO734" s="97"/>
      <c r="BQ734" s="40"/>
      <c r="BR734" s="94"/>
      <c r="BS734" s="94"/>
      <c r="BT734" s="94"/>
      <c r="BU734" s="40"/>
      <c r="BV734" s="82"/>
      <c r="BW734" s="94"/>
      <c r="BX734" s="48"/>
      <c r="BY734" s="97"/>
      <c r="BZ734" s="48"/>
      <c r="CA734" s="40"/>
      <c r="CB734" s="94"/>
      <c r="CC734" s="94"/>
      <c r="CD734" s="94"/>
      <c r="CE734" s="40"/>
      <c r="CF734" s="73"/>
      <c r="CG734" s="41"/>
      <c r="CH734" s="41"/>
      <c r="CI734" s="41"/>
      <c r="CJ734" s="41"/>
      <c r="CK734" s="41"/>
      <c r="CL734" s="68"/>
      <c r="CM734" s="41"/>
      <c r="CN734" s="41"/>
      <c r="CO734" s="39"/>
      <c r="CP734" s="78"/>
      <c r="DE734" s="125"/>
    </row>
    <row r="735" spans="1:109" s="38" customFormat="1" x14ac:dyDescent="0.25">
      <c r="A735" s="38">
        <v>732</v>
      </c>
      <c r="C735" s="109"/>
      <c r="F735" s="39"/>
      <c r="Q735" s="39"/>
      <c r="R735" s="40"/>
      <c r="S735" s="40"/>
      <c r="T735" s="39"/>
      <c r="AA735" s="115"/>
      <c r="AF735" s="111"/>
      <c r="AG735" s="110"/>
      <c r="AH735" s="94"/>
      <c r="AJ735" s="97"/>
      <c r="AL735" s="39"/>
      <c r="AP735" s="39"/>
      <c r="AQ735" s="77"/>
      <c r="AR735" s="94"/>
      <c r="AT735" s="97"/>
      <c r="BB735" s="79"/>
      <c r="BC735" s="94"/>
      <c r="BE735" s="97"/>
      <c r="BG735" s="40"/>
      <c r="BK735" s="40"/>
      <c r="BL735" s="79"/>
      <c r="BM735" s="94"/>
      <c r="BO735" s="97"/>
      <c r="BQ735" s="40"/>
      <c r="BR735" s="94"/>
      <c r="BS735" s="94"/>
      <c r="BT735" s="94"/>
      <c r="BU735" s="40"/>
      <c r="BV735" s="82"/>
      <c r="BW735" s="94"/>
      <c r="BX735" s="48"/>
      <c r="BY735" s="97"/>
      <c r="BZ735" s="48"/>
      <c r="CA735" s="40"/>
      <c r="CB735" s="94"/>
      <c r="CC735" s="94"/>
      <c r="CD735" s="94"/>
      <c r="CE735" s="40"/>
      <c r="CF735" s="73"/>
      <c r="CG735" s="41"/>
      <c r="CH735" s="41"/>
      <c r="CI735" s="41"/>
      <c r="CJ735" s="41"/>
      <c r="CK735" s="41"/>
      <c r="CL735" s="68"/>
      <c r="CM735" s="41"/>
      <c r="CN735" s="41"/>
      <c r="CO735" s="39"/>
      <c r="CP735" s="78"/>
      <c r="DE735" s="125"/>
    </row>
    <row r="736" spans="1:109" s="38" customFormat="1" x14ac:dyDescent="0.25">
      <c r="A736" s="38">
        <v>733</v>
      </c>
      <c r="C736" s="109"/>
      <c r="F736" s="39"/>
      <c r="Q736" s="39"/>
      <c r="R736" s="40"/>
      <c r="S736" s="40"/>
      <c r="T736" s="39"/>
      <c r="AA736" s="115"/>
      <c r="AF736" s="111"/>
      <c r="AG736" s="110"/>
      <c r="AH736" s="94"/>
      <c r="AJ736" s="97"/>
      <c r="AL736" s="39"/>
      <c r="AP736" s="39"/>
      <c r="AQ736" s="77"/>
      <c r="AR736" s="94"/>
      <c r="AT736" s="97"/>
      <c r="BB736" s="79"/>
      <c r="BC736" s="94"/>
      <c r="BE736" s="97"/>
      <c r="BG736" s="40"/>
      <c r="BK736" s="40"/>
      <c r="BL736" s="79"/>
      <c r="BM736" s="94"/>
      <c r="BO736" s="97"/>
      <c r="BQ736" s="40"/>
      <c r="BR736" s="94"/>
      <c r="BS736" s="94"/>
      <c r="BT736" s="94"/>
      <c r="BU736" s="40"/>
      <c r="BV736" s="82"/>
      <c r="BW736" s="94"/>
      <c r="BX736" s="48"/>
      <c r="BY736" s="97"/>
      <c r="BZ736" s="48"/>
      <c r="CA736" s="40"/>
      <c r="CB736" s="94"/>
      <c r="CC736" s="94"/>
      <c r="CD736" s="94"/>
      <c r="CE736" s="40"/>
      <c r="CF736" s="73"/>
      <c r="CG736" s="41"/>
      <c r="CH736" s="41"/>
      <c r="CI736" s="41"/>
      <c r="CJ736" s="41"/>
      <c r="CK736" s="41"/>
      <c r="CL736" s="68"/>
      <c r="CM736" s="41"/>
      <c r="CN736" s="41"/>
      <c r="CO736" s="39"/>
      <c r="CP736" s="78"/>
      <c r="DE736" s="125"/>
    </row>
    <row r="737" spans="1:109" s="38" customFormat="1" x14ac:dyDescent="0.25">
      <c r="A737" s="38">
        <v>734</v>
      </c>
      <c r="C737" s="109"/>
      <c r="F737" s="39"/>
      <c r="Q737" s="39"/>
      <c r="R737" s="40"/>
      <c r="S737" s="40"/>
      <c r="T737" s="39"/>
      <c r="AA737" s="115"/>
      <c r="AF737" s="111"/>
      <c r="AG737" s="110"/>
      <c r="AH737" s="94"/>
      <c r="AJ737" s="97"/>
      <c r="AL737" s="39"/>
      <c r="AP737" s="39"/>
      <c r="AQ737" s="77"/>
      <c r="AR737" s="94"/>
      <c r="AT737" s="97"/>
      <c r="BB737" s="79"/>
      <c r="BC737" s="94"/>
      <c r="BE737" s="97"/>
      <c r="BG737" s="40"/>
      <c r="BK737" s="40"/>
      <c r="BL737" s="79"/>
      <c r="BM737" s="94"/>
      <c r="BO737" s="97"/>
      <c r="BQ737" s="40"/>
      <c r="BR737" s="94"/>
      <c r="BS737" s="94"/>
      <c r="BT737" s="94"/>
      <c r="BU737" s="40"/>
      <c r="BV737" s="82"/>
      <c r="BW737" s="94"/>
      <c r="BX737" s="48"/>
      <c r="BY737" s="97"/>
      <c r="BZ737" s="48"/>
      <c r="CA737" s="40"/>
      <c r="CB737" s="94"/>
      <c r="CC737" s="94"/>
      <c r="CD737" s="94"/>
      <c r="CE737" s="40"/>
      <c r="CF737" s="73"/>
      <c r="CG737" s="41"/>
      <c r="CH737" s="41"/>
      <c r="CI737" s="41"/>
      <c r="CJ737" s="41"/>
      <c r="CK737" s="41"/>
      <c r="CL737" s="68"/>
      <c r="CM737" s="41"/>
      <c r="CN737" s="41"/>
      <c r="CO737" s="39"/>
      <c r="CP737" s="78"/>
      <c r="DE737" s="125"/>
    </row>
    <row r="738" spans="1:109" s="38" customFormat="1" x14ac:dyDescent="0.25">
      <c r="A738" s="38">
        <v>735</v>
      </c>
      <c r="C738" s="109"/>
      <c r="F738" s="39"/>
      <c r="Q738" s="39"/>
      <c r="R738" s="40"/>
      <c r="S738" s="40"/>
      <c r="T738" s="39"/>
      <c r="AA738" s="115"/>
      <c r="AF738" s="111"/>
      <c r="AG738" s="110"/>
      <c r="AH738" s="94"/>
      <c r="AJ738" s="97"/>
      <c r="AL738" s="39"/>
      <c r="AP738" s="39"/>
      <c r="AQ738" s="77"/>
      <c r="AR738" s="94"/>
      <c r="AT738" s="97"/>
      <c r="BB738" s="79"/>
      <c r="BC738" s="94"/>
      <c r="BE738" s="97"/>
      <c r="BG738" s="40"/>
      <c r="BK738" s="40"/>
      <c r="BL738" s="79"/>
      <c r="BM738" s="94"/>
      <c r="BO738" s="97"/>
      <c r="BQ738" s="40"/>
      <c r="BR738" s="94"/>
      <c r="BS738" s="94"/>
      <c r="BT738" s="94"/>
      <c r="BU738" s="40"/>
      <c r="BV738" s="82"/>
      <c r="BW738" s="94"/>
      <c r="BX738" s="48"/>
      <c r="BY738" s="97"/>
      <c r="BZ738" s="48"/>
      <c r="CA738" s="40"/>
      <c r="CB738" s="94"/>
      <c r="CC738" s="94"/>
      <c r="CD738" s="94"/>
      <c r="CE738" s="40"/>
      <c r="CF738" s="73"/>
      <c r="CG738" s="41"/>
      <c r="CH738" s="41"/>
      <c r="CI738" s="41"/>
      <c r="CJ738" s="41"/>
      <c r="CK738" s="41"/>
      <c r="CL738" s="68"/>
      <c r="CM738" s="41"/>
      <c r="CN738" s="41"/>
      <c r="CO738" s="39"/>
      <c r="CP738" s="78"/>
      <c r="DE738" s="125"/>
    </row>
    <row r="739" spans="1:109" s="38" customFormat="1" x14ac:dyDescent="0.25">
      <c r="A739" s="38">
        <v>736</v>
      </c>
      <c r="C739" s="109"/>
      <c r="F739" s="39"/>
      <c r="Q739" s="39"/>
      <c r="R739" s="40"/>
      <c r="S739" s="40"/>
      <c r="T739" s="39"/>
      <c r="AA739" s="115"/>
      <c r="AF739" s="111"/>
      <c r="AG739" s="110"/>
      <c r="AH739" s="94"/>
      <c r="AJ739" s="97"/>
      <c r="AL739" s="39"/>
      <c r="AP739" s="39"/>
      <c r="AQ739" s="77"/>
      <c r="AR739" s="94"/>
      <c r="AT739" s="97"/>
      <c r="BB739" s="79"/>
      <c r="BC739" s="94"/>
      <c r="BE739" s="97"/>
      <c r="BG739" s="40"/>
      <c r="BK739" s="40"/>
      <c r="BL739" s="79"/>
      <c r="BM739" s="94"/>
      <c r="BO739" s="97"/>
      <c r="BQ739" s="40"/>
      <c r="BR739" s="94"/>
      <c r="BS739" s="94"/>
      <c r="BT739" s="94"/>
      <c r="BU739" s="40"/>
      <c r="BV739" s="82"/>
      <c r="BW739" s="94"/>
      <c r="BX739" s="48"/>
      <c r="BY739" s="97"/>
      <c r="BZ739" s="48"/>
      <c r="CA739" s="40"/>
      <c r="CB739" s="94"/>
      <c r="CC739" s="94"/>
      <c r="CD739" s="94"/>
      <c r="CE739" s="40"/>
      <c r="CF739" s="73"/>
      <c r="CG739" s="41"/>
      <c r="CH739" s="41"/>
      <c r="CI739" s="41"/>
      <c r="CJ739" s="41"/>
      <c r="CK739" s="41"/>
      <c r="CL739" s="68"/>
      <c r="CM739" s="41"/>
      <c r="CN739" s="41"/>
      <c r="CO739" s="39"/>
      <c r="CP739" s="78"/>
      <c r="DE739" s="125"/>
    </row>
    <row r="740" spans="1:109" s="38" customFormat="1" x14ac:dyDescent="0.25">
      <c r="A740" s="38">
        <v>737</v>
      </c>
      <c r="C740" s="109"/>
      <c r="F740" s="39"/>
      <c r="Q740" s="39"/>
      <c r="R740" s="40"/>
      <c r="S740" s="40"/>
      <c r="T740" s="39"/>
      <c r="AA740" s="115"/>
      <c r="AF740" s="111"/>
      <c r="AG740" s="110"/>
      <c r="AH740" s="94"/>
      <c r="AJ740" s="97"/>
      <c r="AL740" s="39"/>
      <c r="AP740" s="39"/>
      <c r="AQ740" s="77"/>
      <c r="AR740" s="94"/>
      <c r="AT740" s="97"/>
      <c r="BB740" s="79"/>
      <c r="BC740" s="94"/>
      <c r="BE740" s="97"/>
      <c r="BG740" s="40"/>
      <c r="BK740" s="40"/>
      <c r="BL740" s="79"/>
      <c r="BM740" s="94"/>
      <c r="BO740" s="97"/>
      <c r="BQ740" s="40"/>
      <c r="BR740" s="94"/>
      <c r="BS740" s="94"/>
      <c r="BT740" s="94"/>
      <c r="BU740" s="40"/>
      <c r="BV740" s="82"/>
      <c r="BW740" s="94"/>
      <c r="BX740" s="48"/>
      <c r="BY740" s="97"/>
      <c r="BZ740" s="48"/>
      <c r="CA740" s="40"/>
      <c r="CB740" s="94"/>
      <c r="CC740" s="94"/>
      <c r="CD740" s="94"/>
      <c r="CE740" s="40"/>
      <c r="CF740" s="73"/>
      <c r="CG740" s="41"/>
      <c r="CH740" s="41"/>
      <c r="CI740" s="41"/>
      <c r="CJ740" s="41"/>
      <c r="CK740" s="41"/>
      <c r="CL740" s="68"/>
      <c r="CM740" s="41"/>
      <c r="CN740" s="41"/>
      <c r="CO740" s="39"/>
      <c r="CP740" s="78"/>
      <c r="DE740" s="125"/>
    </row>
    <row r="741" spans="1:109" s="38" customFormat="1" x14ac:dyDescent="0.25">
      <c r="A741" s="38">
        <v>738</v>
      </c>
      <c r="C741" s="109"/>
      <c r="F741" s="39"/>
      <c r="Q741" s="39"/>
      <c r="R741" s="40"/>
      <c r="S741" s="40"/>
      <c r="T741" s="39"/>
      <c r="AA741" s="115"/>
      <c r="AF741" s="111"/>
      <c r="AG741" s="110"/>
      <c r="AH741" s="94"/>
      <c r="AJ741" s="97"/>
      <c r="AL741" s="39"/>
      <c r="AP741" s="39"/>
      <c r="AQ741" s="77"/>
      <c r="AR741" s="94"/>
      <c r="AT741" s="97"/>
      <c r="BB741" s="79"/>
      <c r="BC741" s="94"/>
      <c r="BE741" s="97"/>
      <c r="BG741" s="40"/>
      <c r="BK741" s="40"/>
      <c r="BL741" s="79"/>
      <c r="BM741" s="94"/>
      <c r="BO741" s="97"/>
      <c r="BQ741" s="40"/>
      <c r="BR741" s="94"/>
      <c r="BS741" s="94"/>
      <c r="BT741" s="94"/>
      <c r="BU741" s="40"/>
      <c r="BV741" s="82"/>
      <c r="BW741" s="94"/>
      <c r="BX741" s="48"/>
      <c r="BY741" s="97"/>
      <c r="BZ741" s="48"/>
      <c r="CA741" s="40"/>
      <c r="CB741" s="94"/>
      <c r="CC741" s="94"/>
      <c r="CD741" s="94"/>
      <c r="CE741" s="40"/>
      <c r="CF741" s="73"/>
      <c r="CG741" s="41"/>
      <c r="CH741" s="41"/>
      <c r="CI741" s="41"/>
      <c r="CJ741" s="41"/>
      <c r="CK741" s="41"/>
      <c r="CL741" s="68"/>
      <c r="CM741" s="41"/>
      <c r="CN741" s="41"/>
      <c r="CO741" s="39"/>
      <c r="CP741" s="78"/>
      <c r="DE741" s="125"/>
    </row>
    <row r="742" spans="1:109" s="38" customFormat="1" x14ac:dyDescent="0.25">
      <c r="A742" s="38">
        <v>739</v>
      </c>
      <c r="C742" s="109"/>
      <c r="F742" s="39"/>
      <c r="Q742" s="39"/>
      <c r="R742" s="40"/>
      <c r="S742" s="40"/>
      <c r="T742" s="39"/>
      <c r="AA742" s="115"/>
      <c r="AF742" s="111"/>
      <c r="AG742" s="110"/>
      <c r="AH742" s="94"/>
      <c r="AJ742" s="97"/>
      <c r="AL742" s="39"/>
      <c r="AP742" s="39"/>
      <c r="AQ742" s="77"/>
      <c r="AR742" s="94"/>
      <c r="AT742" s="97"/>
      <c r="BB742" s="79"/>
      <c r="BC742" s="94"/>
      <c r="BE742" s="97"/>
      <c r="BG742" s="40"/>
      <c r="BK742" s="40"/>
      <c r="BL742" s="79"/>
      <c r="BM742" s="94"/>
      <c r="BO742" s="97"/>
      <c r="BQ742" s="40"/>
      <c r="BR742" s="94"/>
      <c r="BS742" s="94"/>
      <c r="BT742" s="94"/>
      <c r="BU742" s="40"/>
      <c r="BV742" s="82"/>
      <c r="BW742" s="94"/>
      <c r="BX742" s="48"/>
      <c r="BY742" s="97"/>
      <c r="BZ742" s="48"/>
      <c r="CA742" s="40"/>
      <c r="CB742" s="94"/>
      <c r="CC742" s="94"/>
      <c r="CD742" s="94"/>
      <c r="CE742" s="40"/>
      <c r="CF742" s="73"/>
      <c r="CG742" s="41"/>
      <c r="CH742" s="41"/>
      <c r="CI742" s="41"/>
      <c r="CJ742" s="41"/>
      <c r="CK742" s="41"/>
      <c r="CL742" s="68"/>
      <c r="CM742" s="41"/>
      <c r="CN742" s="41"/>
      <c r="CO742" s="39"/>
      <c r="CP742" s="78"/>
      <c r="DE742" s="125"/>
    </row>
    <row r="743" spans="1:109" s="38" customFormat="1" x14ac:dyDescent="0.25">
      <c r="A743" s="38">
        <v>740</v>
      </c>
      <c r="C743" s="109"/>
      <c r="F743" s="39"/>
      <c r="Q743" s="39"/>
      <c r="R743" s="40"/>
      <c r="S743" s="40"/>
      <c r="T743" s="39"/>
      <c r="AA743" s="115"/>
      <c r="AF743" s="111"/>
      <c r="AG743" s="110"/>
      <c r="AH743" s="94"/>
      <c r="AJ743" s="97"/>
      <c r="AL743" s="39"/>
      <c r="AP743" s="39"/>
      <c r="AQ743" s="77"/>
      <c r="AR743" s="94"/>
      <c r="AT743" s="97"/>
      <c r="BB743" s="79"/>
      <c r="BC743" s="94"/>
      <c r="BE743" s="97"/>
      <c r="BG743" s="40"/>
      <c r="BK743" s="40"/>
      <c r="BL743" s="79"/>
      <c r="BM743" s="94"/>
      <c r="BO743" s="97"/>
      <c r="BQ743" s="40"/>
      <c r="BR743" s="94"/>
      <c r="BS743" s="94"/>
      <c r="BT743" s="94"/>
      <c r="BU743" s="40"/>
      <c r="BV743" s="82"/>
      <c r="BW743" s="94"/>
      <c r="BX743" s="48"/>
      <c r="BY743" s="97"/>
      <c r="BZ743" s="48"/>
      <c r="CA743" s="40"/>
      <c r="CB743" s="94"/>
      <c r="CC743" s="94"/>
      <c r="CD743" s="94"/>
      <c r="CE743" s="40"/>
      <c r="CF743" s="73"/>
      <c r="CG743" s="41"/>
      <c r="CH743" s="41"/>
      <c r="CI743" s="41"/>
      <c r="CJ743" s="41"/>
      <c r="CK743" s="41"/>
      <c r="CL743" s="68"/>
      <c r="CM743" s="41"/>
      <c r="CN743" s="41"/>
      <c r="CO743" s="39"/>
      <c r="CP743" s="78"/>
      <c r="DE743" s="125"/>
    </row>
    <row r="744" spans="1:109" s="38" customFormat="1" x14ac:dyDescent="0.25">
      <c r="A744" s="38">
        <v>741</v>
      </c>
      <c r="C744" s="109"/>
      <c r="F744" s="39"/>
      <c r="Q744" s="39"/>
      <c r="R744" s="40"/>
      <c r="S744" s="40"/>
      <c r="T744" s="39"/>
      <c r="AA744" s="115"/>
      <c r="AF744" s="111"/>
      <c r="AG744" s="110"/>
      <c r="AH744" s="94"/>
      <c r="AJ744" s="97"/>
      <c r="AL744" s="39"/>
      <c r="AP744" s="39"/>
      <c r="AQ744" s="77"/>
      <c r="AR744" s="94"/>
      <c r="AT744" s="97"/>
      <c r="BB744" s="79"/>
      <c r="BC744" s="94"/>
      <c r="BE744" s="97"/>
      <c r="BG744" s="40"/>
      <c r="BK744" s="40"/>
      <c r="BL744" s="79"/>
      <c r="BM744" s="94"/>
      <c r="BO744" s="97"/>
      <c r="BQ744" s="40"/>
      <c r="BR744" s="94"/>
      <c r="BS744" s="94"/>
      <c r="BT744" s="94"/>
      <c r="BU744" s="40"/>
      <c r="BV744" s="82"/>
      <c r="BW744" s="94"/>
      <c r="BX744" s="48"/>
      <c r="BY744" s="97"/>
      <c r="BZ744" s="48"/>
      <c r="CA744" s="40"/>
      <c r="CB744" s="94"/>
      <c r="CC744" s="94"/>
      <c r="CD744" s="94"/>
      <c r="CE744" s="40"/>
      <c r="CF744" s="73"/>
      <c r="CG744" s="41"/>
      <c r="CH744" s="41"/>
      <c r="CI744" s="41"/>
      <c r="CJ744" s="41"/>
      <c r="CK744" s="41"/>
      <c r="CL744" s="68"/>
      <c r="CM744" s="41"/>
      <c r="CN744" s="41"/>
      <c r="CO744" s="39"/>
      <c r="CP744" s="78"/>
      <c r="DE744" s="125"/>
    </row>
    <row r="745" spans="1:109" s="38" customFormat="1" x14ac:dyDescent="0.25">
      <c r="A745" s="38">
        <v>742</v>
      </c>
      <c r="C745" s="109"/>
      <c r="F745" s="39"/>
      <c r="Q745" s="39"/>
      <c r="R745" s="40"/>
      <c r="S745" s="40"/>
      <c r="T745" s="39"/>
      <c r="AA745" s="115"/>
      <c r="AF745" s="111"/>
      <c r="AG745" s="110"/>
      <c r="AH745" s="94"/>
      <c r="AJ745" s="97"/>
      <c r="AL745" s="39"/>
      <c r="AP745" s="39"/>
      <c r="AQ745" s="77"/>
      <c r="AR745" s="94"/>
      <c r="AT745" s="97"/>
      <c r="BB745" s="79"/>
      <c r="BC745" s="94"/>
      <c r="BE745" s="97"/>
      <c r="BG745" s="40"/>
      <c r="BK745" s="40"/>
      <c r="BL745" s="79"/>
      <c r="BM745" s="94"/>
      <c r="BO745" s="97"/>
      <c r="BQ745" s="40"/>
      <c r="BR745" s="94"/>
      <c r="BS745" s="94"/>
      <c r="BT745" s="94"/>
      <c r="BU745" s="40"/>
      <c r="BV745" s="82"/>
      <c r="BW745" s="94"/>
      <c r="BX745" s="48"/>
      <c r="BY745" s="97"/>
      <c r="BZ745" s="48"/>
      <c r="CA745" s="40"/>
      <c r="CB745" s="94"/>
      <c r="CC745" s="94"/>
      <c r="CD745" s="94"/>
      <c r="CE745" s="40"/>
      <c r="CF745" s="73"/>
      <c r="CG745" s="41"/>
      <c r="CH745" s="41"/>
      <c r="CI745" s="41"/>
      <c r="CJ745" s="41"/>
      <c r="CK745" s="41"/>
      <c r="CL745" s="68"/>
      <c r="CM745" s="41"/>
      <c r="CN745" s="41"/>
      <c r="CO745" s="39"/>
      <c r="CP745" s="78"/>
      <c r="DE745" s="125"/>
    </row>
    <row r="746" spans="1:109" s="38" customFormat="1" x14ac:dyDescent="0.25">
      <c r="A746" s="38">
        <v>743</v>
      </c>
      <c r="C746" s="109"/>
      <c r="F746" s="39"/>
      <c r="Q746" s="39"/>
      <c r="R746" s="40"/>
      <c r="S746" s="40"/>
      <c r="T746" s="39"/>
      <c r="AA746" s="115"/>
      <c r="AF746" s="111"/>
      <c r="AG746" s="110"/>
      <c r="AH746" s="94"/>
      <c r="AJ746" s="97"/>
      <c r="AL746" s="39"/>
      <c r="AP746" s="39"/>
      <c r="AQ746" s="77"/>
      <c r="AR746" s="94"/>
      <c r="AT746" s="97"/>
      <c r="BB746" s="79"/>
      <c r="BC746" s="94"/>
      <c r="BE746" s="97"/>
      <c r="BG746" s="40"/>
      <c r="BK746" s="40"/>
      <c r="BL746" s="79"/>
      <c r="BM746" s="94"/>
      <c r="BO746" s="97"/>
      <c r="BQ746" s="40"/>
      <c r="BR746" s="94"/>
      <c r="BS746" s="94"/>
      <c r="BT746" s="94"/>
      <c r="BU746" s="40"/>
      <c r="BV746" s="82"/>
      <c r="BW746" s="94"/>
      <c r="BX746" s="48"/>
      <c r="BY746" s="97"/>
      <c r="BZ746" s="48"/>
      <c r="CA746" s="40"/>
      <c r="CB746" s="94"/>
      <c r="CC746" s="94"/>
      <c r="CD746" s="94"/>
      <c r="CE746" s="40"/>
      <c r="CF746" s="73"/>
      <c r="CG746" s="41"/>
      <c r="CH746" s="41"/>
      <c r="CI746" s="41"/>
      <c r="CJ746" s="41"/>
      <c r="CK746" s="41"/>
      <c r="CL746" s="68"/>
      <c r="CM746" s="41"/>
      <c r="CN746" s="41"/>
      <c r="CO746" s="39"/>
      <c r="CP746" s="78"/>
      <c r="DE746" s="125"/>
    </row>
    <row r="747" spans="1:109" s="38" customFormat="1" x14ac:dyDescent="0.25">
      <c r="A747" s="38">
        <v>744</v>
      </c>
      <c r="C747" s="109"/>
      <c r="F747" s="39"/>
      <c r="Q747" s="39"/>
      <c r="R747" s="40"/>
      <c r="S747" s="40"/>
      <c r="T747" s="39"/>
      <c r="AA747" s="115"/>
      <c r="AF747" s="111"/>
      <c r="AG747" s="110"/>
      <c r="AH747" s="94"/>
      <c r="AJ747" s="97"/>
      <c r="AL747" s="39"/>
      <c r="AP747" s="39"/>
      <c r="AQ747" s="77"/>
      <c r="AR747" s="94"/>
      <c r="AT747" s="97"/>
      <c r="BB747" s="79"/>
      <c r="BC747" s="94"/>
      <c r="BE747" s="97"/>
      <c r="BG747" s="40"/>
      <c r="BK747" s="40"/>
      <c r="BL747" s="79"/>
      <c r="BM747" s="94"/>
      <c r="BO747" s="97"/>
      <c r="BQ747" s="40"/>
      <c r="BR747" s="94"/>
      <c r="BS747" s="94"/>
      <c r="BT747" s="94"/>
      <c r="BU747" s="40"/>
      <c r="BV747" s="82"/>
      <c r="BW747" s="94"/>
      <c r="BX747" s="48"/>
      <c r="BY747" s="97"/>
      <c r="BZ747" s="48"/>
      <c r="CA747" s="40"/>
      <c r="CB747" s="94"/>
      <c r="CC747" s="94"/>
      <c r="CD747" s="94"/>
      <c r="CE747" s="40"/>
      <c r="CF747" s="73"/>
      <c r="CG747" s="41"/>
      <c r="CH747" s="41"/>
      <c r="CI747" s="41"/>
      <c r="CJ747" s="41"/>
      <c r="CK747" s="41"/>
      <c r="CL747" s="68"/>
      <c r="CM747" s="41"/>
      <c r="CN747" s="41"/>
      <c r="CO747" s="39"/>
      <c r="CP747" s="78"/>
      <c r="DE747" s="125"/>
    </row>
    <row r="748" spans="1:109" s="38" customFormat="1" x14ac:dyDescent="0.25">
      <c r="A748" s="38">
        <v>745</v>
      </c>
      <c r="C748" s="109"/>
      <c r="F748" s="39"/>
      <c r="Q748" s="39"/>
      <c r="R748" s="40"/>
      <c r="S748" s="40"/>
      <c r="T748" s="39"/>
      <c r="AA748" s="115"/>
      <c r="AF748" s="111"/>
      <c r="AG748" s="110"/>
      <c r="AH748" s="94"/>
      <c r="AJ748" s="97"/>
      <c r="AL748" s="39"/>
      <c r="AP748" s="39"/>
      <c r="AQ748" s="77"/>
      <c r="AR748" s="94"/>
      <c r="AT748" s="97"/>
      <c r="BB748" s="79"/>
      <c r="BC748" s="94"/>
      <c r="BE748" s="97"/>
      <c r="BG748" s="40"/>
      <c r="BK748" s="40"/>
      <c r="BL748" s="79"/>
      <c r="BM748" s="94"/>
      <c r="BO748" s="97"/>
      <c r="BQ748" s="40"/>
      <c r="BR748" s="94"/>
      <c r="BS748" s="94"/>
      <c r="BT748" s="94"/>
      <c r="BU748" s="40"/>
      <c r="BV748" s="82"/>
      <c r="BW748" s="94"/>
      <c r="BX748" s="48"/>
      <c r="BY748" s="97"/>
      <c r="BZ748" s="48"/>
      <c r="CA748" s="40"/>
      <c r="CB748" s="94"/>
      <c r="CC748" s="94"/>
      <c r="CD748" s="94"/>
      <c r="CE748" s="40"/>
      <c r="CF748" s="73"/>
      <c r="CG748" s="41"/>
      <c r="CH748" s="41"/>
      <c r="CI748" s="41"/>
      <c r="CJ748" s="41"/>
      <c r="CK748" s="41"/>
      <c r="CL748" s="68"/>
      <c r="CM748" s="41"/>
      <c r="CN748" s="41"/>
      <c r="CO748" s="39"/>
      <c r="CP748" s="78"/>
      <c r="DE748" s="125"/>
    </row>
    <row r="749" spans="1:109" s="38" customFormat="1" x14ac:dyDescent="0.25">
      <c r="A749" s="38">
        <v>746</v>
      </c>
      <c r="C749" s="109"/>
      <c r="F749" s="39"/>
      <c r="Q749" s="39"/>
      <c r="R749" s="40"/>
      <c r="S749" s="40"/>
      <c r="T749" s="39"/>
      <c r="AA749" s="115"/>
      <c r="AF749" s="111"/>
      <c r="AG749" s="110"/>
      <c r="AH749" s="94"/>
      <c r="AJ749" s="97"/>
      <c r="AL749" s="39"/>
      <c r="AP749" s="39"/>
      <c r="AQ749" s="77"/>
      <c r="AR749" s="94"/>
      <c r="AT749" s="97"/>
      <c r="BB749" s="79"/>
      <c r="BC749" s="94"/>
      <c r="BE749" s="97"/>
      <c r="BG749" s="40"/>
      <c r="BK749" s="40"/>
      <c r="BL749" s="79"/>
      <c r="BM749" s="94"/>
      <c r="BO749" s="97"/>
      <c r="BQ749" s="40"/>
      <c r="BR749" s="94"/>
      <c r="BS749" s="94"/>
      <c r="BT749" s="94"/>
      <c r="BU749" s="40"/>
      <c r="BV749" s="82"/>
      <c r="BW749" s="94"/>
      <c r="BX749" s="48"/>
      <c r="BY749" s="97"/>
      <c r="BZ749" s="48"/>
      <c r="CA749" s="40"/>
      <c r="CB749" s="94"/>
      <c r="CC749" s="94"/>
      <c r="CD749" s="94"/>
      <c r="CE749" s="40"/>
      <c r="CF749" s="73"/>
      <c r="CG749" s="41"/>
      <c r="CH749" s="41"/>
      <c r="CI749" s="41"/>
      <c r="CJ749" s="41"/>
      <c r="CK749" s="41"/>
      <c r="CL749" s="68"/>
      <c r="CM749" s="41"/>
      <c r="CN749" s="41"/>
      <c r="CO749" s="39"/>
      <c r="CP749" s="78"/>
      <c r="DE749" s="125"/>
    </row>
    <row r="750" spans="1:109" s="38" customFormat="1" x14ac:dyDescent="0.25">
      <c r="A750" s="38">
        <v>747</v>
      </c>
      <c r="C750" s="109"/>
      <c r="F750" s="39"/>
      <c r="Q750" s="39"/>
      <c r="R750" s="40"/>
      <c r="S750" s="40"/>
      <c r="T750" s="39"/>
      <c r="AA750" s="115"/>
      <c r="AF750" s="111"/>
      <c r="AG750" s="110"/>
      <c r="AH750" s="94"/>
      <c r="AJ750" s="97"/>
      <c r="AL750" s="39"/>
      <c r="AP750" s="39"/>
      <c r="AQ750" s="77"/>
      <c r="AR750" s="94"/>
      <c r="AT750" s="97"/>
      <c r="BB750" s="79"/>
      <c r="BC750" s="94"/>
      <c r="BE750" s="97"/>
      <c r="BG750" s="40"/>
      <c r="BK750" s="40"/>
      <c r="BL750" s="79"/>
      <c r="BM750" s="94"/>
      <c r="BO750" s="97"/>
      <c r="BQ750" s="40"/>
      <c r="BR750" s="94"/>
      <c r="BS750" s="94"/>
      <c r="BT750" s="94"/>
      <c r="BU750" s="40"/>
      <c r="BV750" s="82"/>
      <c r="BW750" s="94"/>
      <c r="BX750" s="48"/>
      <c r="BY750" s="97"/>
      <c r="BZ750" s="48"/>
      <c r="CA750" s="40"/>
      <c r="CB750" s="94"/>
      <c r="CC750" s="94"/>
      <c r="CD750" s="94"/>
      <c r="CE750" s="40"/>
      <c r="CF750" s="73"/>
      <c r="CG750" s="41"/>
      <c r="CH750" s="41"/>
      <c r="CI750" s="41"/>
      <c r="CJ750" s="41"/>
      <c r="CK750" s="41"/>
      <c r="CL750" s="68"/>
      <c r="CM750" s="41"/>
      <c r="CN750" s="41"/>
      <c r="CO750" s="39"/>
      <c r="CP750" s="78"/>
      <c r="DE750" s="125"/>
    </row>
    <row r="751" spans="1:109" s="38" customFormat="1" x14ac:dyDescent="0.25">
      <c r="A751" s="38">
        <v>748</v>
      </c>
      <c r="C751" s="109"/>
      <c r="F751" s="39"/>
      <c r="Q751" s="39"/>
      <c r="R751" s="40"/>
      <c r="S751" s="40"/>
      <c r="T751" s="39"/>
      <c r="AA751" s="115"/>
      <c r="AF751" s="111"/>
      <c r="AG751" s="110"/>
      <c r="AH751" s="94"/>
      <c r="AJ751" s="97"/>
      <c r="AL751" s="39"/>
      <c r="AP751" s="39"/>
      <c r="AQ751" s="77"/>
      <c r="AR751" s="94"/>
      <c r="AT751" s="97"/>
      <c r="BB751" s="79"/>
      <c r="BC751" s="94"/>
      <c r="BE751" s="97"/>
      <c r="BG751" s="40"/>
      <c r="BK751" s="40"/>
      <c r="BL751" s="79"/>
      <c r="BM751" s="94"/>
      <c r="BO751" s="97"/>
      <c r="BQ751" s="40"/>
      <c r="BR751" s="94"/>
      <c r="BS751" s="94"/>
      <c r="BT751" s="94"/>
      <c r="BU751" s="40"/>
      <c r="BV751" s="82"/>
      <c r="BW751" s="94"/>
      <c r="BX751" s="48"/>
      <c r="BY751" s="97"/>
      <c r="BZ751" s="48"/>
      <c r="CA751" s="40"/>
      <c r="CB751" s="94"/>
      <c r="CC751" s="94"/>
      <c r="CD751" s="94"/>
      <c r="CE751" s="40"/>
      <c r="CF751" s="73"/>
      <c r="CG751" s="41"/>
      <c r="CH751" s="41"/>
      <c r="CI751" s="41"/>
      <c r="CJ751" s="41"/>
      <c r="CK751" s="41"/>
      <c r="CL751" s="68"/>
      <c r="CM751" s="41"/>
      <c r="CN751" s="41"/>
      <c r="CO751" s="39"/>
      <c r="CP751" s="78"/>
      <c r="DE751" s="125"/>
    </row>
    <row r="752" spans="1:109" s="38" customFormat="1" x14ac:dyDescent="0.25">
      <c r="A752" s="38">
        <v>749</v>
      </c>
      <c r="C752" s="109"/>
      <c r="F752" s="39"/>
      <c r="Q752" s="39"/>
      <c r="R752" s="40"/>
      <c r="S752" s="40"/>
      <c r="T752" s="39"/>
      <c r="AA752" s="115"/>
      <c r="AF752" s="111"/>
      <c r="AG752" s="110"/>
      <c r="AH752" s="94"/>
      <c r="AJ752" s="97"/>
      <c r="AL752" s="39"/>
      <c r="AP752" s="39"/>
      <c r="AQ752" s="77"/>
      <c r="AR752" s="94"/>
      <c r="AT752" s="97"/>
      <c r="BB752" s="79"/>
      <c r="BC752" s="94"/>
      <c r="BE752" s="97"/>
      <c r="BG752" s="40"/>
      <c r="BK752" s="40"/>
      <c r="BL752" s="79"/>
      <c r="BM752" s="94"/>
      <c r="BO752" s="97"/>
      <c r="BQ752" s="40"/>
      <c r="BR752" s="94"/>
      <c r="BS752" s="94"/>
      <c r="BT752" s="94"/>
      <c r="BU752" s="40"/>
      <c r="BV752" s="82"/>
      <c r="BW752" s="94"/>
      <c r="BX752" s="48"/>
      <c r="BY752" s="97"/>
      <c r="BZ752" s="48"/>
      <c r="CA752" s="40"/>
      <c r="CB752" s="94"/>
      <c r="CC752" s="94"/>
      <c r="CD752" s="94"/>
      <c r="CE752" s="40"/>
      <c r="CF752" s="73"/>
      <c r="CG752" s="41"/>
      <c r="CH752" s="41"/>
      <c r="CI752" s="41"/>
      <c r="CJ752" s="41"/>
      <c r="CK752" s="41"/>
      <c r="CL752" s="68"/>
      <c r="CM752" s="41"/>
      <c r="CN752" s="41"/>
      <c r="CO752" s="39"/>
      <c r="CP752" s="78"/>
      <c r="DE752" s="125"/>
    </row>
    <row r="753" spans="1:109" s="38" customFormat="1" x14ac:dyDescent="0.25">
      <c r="A753" s="38">
        <v>750</v>
      </c>
      <c r="C753" s="109"/>
      <c r="F753" s="39"/>
      <c r="Q753" s="39"/>
      <c r="R753" s="40"/>
      <c r="S753" s="40"/>
      <c r="T753" s="39"/>
      <c r="AA753" s="115"/>
      <c r="AF753" s="111"/>
      <c r="AG753" s="110"/>
      <c r="AH753" s="94"/>
      <c r="AJ753" s="97"/>
      <c r="AL753" s="39"/>
      <c r="AP753" s="39"/>
      <c r="AQ753" s="77"/>
      <c r="AR753" s="94"/>
      <c r="AT753" s="97"/>
      <c r="BB753" s="79"/>
      <c r="BC753" s="94"/>
      <c r="BE753" s="97"/>
      <c r="BG753" s="40"/>
      <c r="BK753" s="40"/>
      <c r="BL753" s="79"/>
      <c r="BM753" s="94"/>
      <c r="BO753" s="97"/>
      <c r="BQ753" s="40"/>
      <c r="BR753" s="94"/>
      <c r="BS753" s="94"/>
      <c r="BT753" s="94"/>
      <c r="BU753" s="40"/>
      <c r="BV753" s="82"/>
      <c r="BW753" s="94"/>
      <c r="BX753" s="48"/>
      <c r="BY753" s="97"/>
      <c r="BZ753" s="48"/>
      <c r="CA753" s="40"/>
      <c r="CB753" s="94"/>
      <c r="CC753" s="94"/>
      <c r="CD753" s="94"/>
      <c r="CE753" s="40"/>
      <c r="CF753" s="73"/>
      <c r="CG753" s="41"/>
      <c r="CH753" s="41"/>
      <c r="CI753" s="41"/>
      <c r="CJ753" s="41"/>
      <c r="CK753" s="41"/>
      <c r="CL753" s="68"/>
      <c r="CM753" s="41"/>
      <c r="CN753" s="41"/>
      <c r="CO753" s="39"/>
      <c r="CP753" s="78"/>
      <c r="DE753" s="125"/>
    </row>
    <row r="754" spans="1:109" s="38" customFormat="1" x14ac:dyDescent="0.25">
      <c r="A754" s="38">
        <v>751</v>
      </c>
      <c r="C754" s="109"/>
      <c r="F754" s="39"/>
      <c r="Q754" s="39"/>
      <c r="R754" s="40"/>
      <c r="S754" s="40"/>
      <c r="T754" s="39"/>
      <c r="AA754" s="115"/>
      <c r="AF754" s="111"/>
      <c r="AG754" s="110"/>
      <c r="AH754" s="94"/>
      <c r="AJ754" s="97"/>
      <c r="AL754" s="39"/>
      <c r="AP754" s="39"/>
      <c r="AQ754" s="77"/>
      <c r="AR754" s="94"/>
      <c r="AT754" s="97"/>
      <c r="BB754" s="79"/>
      <c r="BC754" s="94"/>
      <c r="BE754" s="97"/>
      <c r="BG754" s="40"/>
      <c r="BK754" s="40"/>
      <c r="BL754" s="79"/>
      <c r="BM754" s="94"/>
      <c r="BO754" s="97"/>
      <c r="BQ754" s="40"/>
      <c r="BR754" s="94"/>
      <c r="BS754" s="94"/>
      <c r="BT754" s="94"/>
      <c r="BU754" s="40"/>
      <c r="BV754" s="82"/>
      <c r="BW754" s="94"/>
      <c r="BX754" s="48"/>
      <c r="BY754" s="97"/>
      <c r="BZ754" s="48"/>
      <c r="CA754" s="40"/>
      <c r="CB754" s="94"/>
      <c r="CC754" s="94"/>
      <c r="CD754" s="94"/>
      <c r="CE754" s="40"/>
      <c r="CF754" s="73"/>
      <c r="CG754" s="41"/>
      <c r="CH754" s="41"/>
      <c r="CI754" s="41"/>
      <c r="CJ754" s="41"/>
      <c r="CK754" s="41"/>
      <c r="CL754" s="68"/>
      <c r="CM754" s="41"/>
      <c r="CN754" s="41"/>
      <c r="CO754" s="39"/>
      <c r="CP754" s="78"/>
      <c r="DE754" s="125"/>
    </row>
    <row r="755" spans="1:109" s="38" customFormat="1" x14ac:dyDescent="0.25">
      <c r="A755" s="38">
        <v>752</v>
      </c>
      <c r="C755" s="109"/>
      <c r="F755" s="39"/>
      <c r="Q755" s="39"/>
      <c r="R755" s="40"/>
      <c r="S755" s="40"/>
      <c r="T755" s="39"/>
      <c r="AA755" s="115"/>
      <c r="AF755" s="111"/>
      <c r="AG755" s="110"/>
      <c r="AH755" s="94"/>
      <c r="AJ755" s="97"/>
      <c r="AL755" s="39"/>
      <c r="AP755" s="39"/>
      <c r="AQ755" s="77"/>
      <c r="AR755" s="94"/>
      <c r="AT755" s="97"/>
      <c r="BB755" s="79"/>
      <c r="BC755" s="94"/>
      <c r="BE755" s="97"/>
      <c r="BG755" s="40"/>
      <c r="BK755" s="40"/>
      <c r="BL755" s="79"/>
      <c r="BM755" s="94"/>
      <c r="BO755" s="97"/>
      <c r="BQ755" s="40"/>
      <c r="BR755" s="94"/>
      <c r="BS755" s="94"/>
      <c r="BT755" s="94"/>
      <c r="BU755" s="40"/>
      <c r="BV755" s="82"/>
      <c r="BW755" s="94"/>
      <c r="BX755" s="48"/>
      <c r="BY755" s="97"/>
      <c r="BZ755" s="48"/>
      <c r="CA755" s="40"/>
      <c r="CB755" s="94"/>
      <c r="CC755" s="94"/>
      <c r="CD755" s="94"/>
      <c r="CE755" s="40"/>
      <c r="CF755" s="73"/>
      <c r="CG755" s="41"/>
      <c r="CH755" s="41"/>
      <c r="CI755" s="41"/>
      <c r="CJ755" s="41"/>
      <c r="CK755" s="41"/>
      <c r="CL755" s="68"/>
      <c r="CM755" s="41"/>
      <c r="CN755" s="41"/>
      <c r="CO755" s="39"/>
      <c r="CP755" s="78"/>
      <c r="DE755" s="125"/>
    </row>
    <row r="756" spans="1:109" s="38" customFormat="1" x14ac:dyDescent="0.25">
      <c r="A756" s="38">
        <v>753</v>
      </c>
      <c r="C756" s="109"/>
      <c r="F756" s="39"/>
      <c r="Q756" s="39"/>
      <c r="R756" s="40"/>
      <c r="S756" s="40"/>
      <c r="T756" s="39"/>
      <c r="AA756" s="115"/>
      <c r="AF756" s="111"/>
      <c r="AG756" s="110"/>
      <c r="AH756" s="94"/>
      <c r="AJ756" s="97"/>
      <c r="AL756" s="39"/>
      <c r="AP756" s="39"/>
      <c r="AQ756" s="77"/>
      <c r="AR756" s="94"/>
      <c r="AT756" s="97"/>
      <c r="BB756" s="79"/>
      <c r="BC756" s="94"/>
      <c r="BE756" s="97"/>
      <c r="BG756" s="40"/>
      <c r="BK756" s="40"/>
      <c r="BL756" s="79"/>
      <c r="BM756" s="94"/>
      <c r="BO756" s="97"/>
      <c r="BQ756" s="40"/>
      <c r="BR756" s="94"/>
      <c r="BS756" s="94"/>
      <c r="BT756" s="94"/>
      <c r="BU756" s="40"/>
      <c r="BV756" s="82"/>
      <c r="BW756" s="94"/>
      <c r="BX756" s="48"/>
      <c r="BY756" s="97"/>
      <c r="BZ756" s="48"/>
      <c r="CA756" s="40"/>
      <c r="CB756" s="94"/>
      <c r="CC756" s="94"/>
      <c r="CD756" s="94"/>
      <c r="CE756" s="40"/>
      <c r="CF756" s="73"/>
      <c r="CG756" s="41"/>
      <c r="CH756" s="41"/>
      <c r="CI756" s="41"/>
      <c r="CJ756" s="41"/>
      <c r="CK756" s="41"/>
      <c r="CL756" s="68"/>
      <c r="CM756" s="41"/>
      <c r="CN756" s="41"/>
      <c r="CO756" s="39"/>
      <c r="CP756" s="78"/>
      <c r="DE756" s="125"/>
    </row>
    <row r="757" spans="1:109" s="38" customFormat="1" x14ac:dyDescent="0.25">
      <c r="A757" s="38">
        <v>754</v>
      </c>
      <c r="C757" s="109"/>
      <c r="F757" s="39"/>
      <c r="Q757" s="39"/>
      <c r="R757" s="40"/>
      <c r="S757" s="40"/>
      <c r="T757" s="39"/>
      <c r="AA757" s="115"/>
      <c r="AF757" s="111"/>
      <c r="AG757" s="110"/>
      <c r="AH757" s="94"/>
      <c r="AJ757" s="97"/>
      <c r="AL757" s="39"/>
      <c r="AP757" s="39"/>
      <c r="AQ757" s="77"/>
      <c r="AR757" s="94"/>
      <c r="AT757" s="97"/>
      <c r="BB757" s="79"/>
      <c r="BC757" s="94"/>
      <c r="BE757" s="97"/>
      <c r="BG757" s="40"/>
      <c r="BK757" s="40"/>
      <c r="BL757" s="79"/>
      <c r="BM757" s="94"/>
      <c r="BO757" s="97"/>
      <c r="BQ757" s="40"/>
      <c r="BR757" s="94"/>
      <c r="BS757" s="94"/>
      <c r="BT757" s="94"/>
      <c r="BU757" s="40"/>
      <c r="BV757" s="82"/>
      <c r="BW757" s="94"/>
      <c r="BX757" s="48"/>
      <c r="BY757" s="97"/>
      <c r="BZ757" s="48"/>
      <c r="CA757" s="40"/>
      <c r="CB757" s="94"/>
      <c r="CC757" s="94"/>
      <c r="CD757" s="94"/>
      <c r="CE757" s="40"/>
      <c r="CF757" s="73"/>
      <c r="CG757" s="41"/>
      <c r="CH757" s="41"/>
      <c r="CI757" s="41"/>
      <c r="CJ757" s="41"/>
      <c r="CK757" s="41"/>
      <c r="CL757" s="68"/>
      <c r="CM757" s="41"/>
      <c r="CN757" s="41"/>
      <c r="CO757" s="39"/>
      <c r="CP757" s="78"/>
      <c r="DE757" s="125"/>
    </row>
    <row r="758" spans="1:109" s="38" customFormat="1" x14ac:dyDescent="0.25">
      <c r="A758" s="38">
        <v>755</v>
      </c>
      <c r="C758" s="109"/>
      <c r="F758" s="39"/>
      <c r="Q758" s="39"/>
      <c r="R758" s="40"/>
      <c r="S758" s="40"/>
      <c r="T758" s="39"/>
      <c r="AA758" s="115"/>
      <c r="AF758" s="111"/>
      <c r="AG758" s="110"/>
      <c r="AH758" s="94"/>
      <c r="AJ758" s="97"/>
      <c r="AL758" s="39"/>
      <c r="AP758" s="39"/>
      <c r="AQ758" s="77"/>
      <c r="AR758" s="94"/>
      <c r="AT758" s="97"/>
      <c r="BB758" s="79"/>
      <c r="BC758" s="94"/>
      <c r="BE758" s="97"/>
      <c r="BG758" s="40"/>
      <c r="BK758" s="40"/>
      <c r="BL758" s="79"/>
      <c r="BM758" s="94"/>
      <c r="BO758" s="97"/>
      <c r="BQ758" s="40"/>
      <c r="BR758" s="94"/>
      <c r="BS758" s="94"/>
      <c r="BT758" s="94"/>
      <c r="BU758" s="40"/>
      <c r="BV758" s="82"/>
      <c r="BW758" s="94"/>
      <c r="BX758" s="48"/>
      <c r="BY758" s="97"/>
      <c r="BZ758" s="48"/>
      <c r="CA758" s="40"/>
      <c r="CB758" s="94"/>
      <c r="CC758" s="94"/>
      <c r="CD758" s="94"/>
      <c r="CE758" s="40"/>
      <c r="CF758" s="73"/>
      <c r="CG758" s="41"/>
      <c r="CH758" s="41"/>
      <c r="CI758" s="41"/>
      <c r="CJ758" s="41"/>
      <c r="CK758" s="41"/>
      <c r="CL758" s="68"/>
      <c r="CM758" s="41"/>
      <c r="CN758" s="41"/>
      <c r="CO758" s="39"/>
      <c r="CP758" s="78"/>
      <c r="DE758" s="125"/>
    </row>
    <row r="759" spans="1:109" s="38" customFormat="1" x14ac:dyDescent="0.25">
      <c r="A759" s="38">
        <v>756</v>
      </c>
      <c r="C759" s="109"/>
      <c r="F759" s="39"/>
      <c r="Q759" s="39"/>
      <c r="R759" s="40"/>
      <c r="S759" s="40"/>
      <c r="T759" s="39"/>
      <c r="AA759" s="115"/>
      <c r="AF759" s="111"/>
      <c r="AG759" s="110"/>
      <c r="AH759" s="94"/>
      <c r="AJ759" s="97"/>
      <c r="AL759" s="39"/>
      <c r="AP759" s="39"/>
      <c r="AQ759" s="77"/>
      <c r="AR759" s="94"/>
      <c r="AT759" s="97"/>
      <c r="BB759" s="79"/>
      <c r="BC759" s="94"/>
      <c r="BE759" s="97"/>
      <c r="BG759" s="40"/>
      <c r="BK759" s="40"/>
      <c r="BL759" s="79"/>
      <c r="BM759" s="94"/>
      <c r="BO759" s="97"/>
      <c r="BQ759" s="40"/>
      <c r="BR759" s="94"/>
      <c r="BS759" s="94"/>
      <c r="BT759" s="94"/>
      <c r="BU759" s="40"/>
      <c r="BV759" s="82"/>
      <c r="BW759" s="94"/>
      <c r="BX759" s="48"/>
      <c r="BY759" s="97"/>
      <c r="BZ759" s="48"/>
      <c r="CA759" s="40"/>
      <c r="CB759" s="94"/>
      <c r="CC759" s="94"/>
      <c r="CD759" s="94"/>
      <c r="CE759" s="40"/>
      <c r="CF759" s="73"/>
      <c r="CG759" s="41"/>
      <c r="CH759" s="41"/>
      <c r="CI759" s="41"/>
      <c r="CJ759" s="41"/>
      <c r="CK759" s="41"/>
      <c r="CL759" s="68"/>
      <c r="CM759" s="41"/>
      <c r="CN759" s="41"/>
      <c r="CO759" s="39"/>
      <c r="CP759" s="78"/>
      <c r="DE759" s="125"/>
    </row>
    <row r="760" spans="1:109" s="38" customFormat="1" x14ac:dyDescent="0.25">
      <c r="A760" s="38">
        <v>757</v>
      </c>
      <c r="C760" s="109"/>
      <c r="F760" s="39"/>
      <c r="Q760" s="39"/>
      <c r="R760" s="40"/>
      <c r="S760" s="40"/>
      <c r="T760" s="39"/>
      <c r="AA760" s="115"/>
      <c r="AF760" s="111"/>
      <c r="AG760" s="110"/>
      <c r="AH760" s="94"/>
      <c r="AJ760" s="97"/>
      <c r="AL760" s="39"/>
      <c r="AP760" s="39"/>
      <c r="AQ760" s="77"/>
      <c r="AR760" s="94"/>
      <c r="AT760" s="97"/>
      <c r="BB760" s="79"/>
      <c r="BC760" s="94"/>
      <c r="BE760" s="97"/>
      <c r="BG760" s="40"/>
      <c r="BK760" s="40"/>
      <c r="BL760" s="79"/>
      <c r="BM760" s="94"/>
      <c r="BO760" s="97"/>
      <c r="BQ760" s="40"/>
      <c r="BR760" s="94"/>
      <c r="BS760" s="94"/>
      <c r="BT760" s="94"/>
      <c r="BU760" s="40"/>
      <c r="BV760" s="82"/>
      <c r="BW760" s="94"/>
      <c r="BX760" s="48"/>
      <c r="BY760" s="97"/>
      <c r="BZ760" s="48"/>
      <c r="CA760" s="40"/>
      <c r="CB760" s="94"/>
      <c r="CC760" s="94"/>
      <c r="CD760" s="94"/>
      <c r="CE760" s="40"/>
      <c r="CF760" s="73"/>
      <c r="CG760" s="41"/>
      <c r="CH760" s="41"/>
      <c r="CI760" s="41"/>
      <c r="CJ760" s="41"/>
      <c r="CK760" s="41"/>
      <c r="CL760" s="68"/>
      <c r="CM760" s="41"/>
      <c r="CN760" s="41"/>
      <c r="CO760" s="39"/>
      <c r="CP760" s="78"/>
      <c r="DE760" s="125"/>
    </row>
    <row r="761" spans="1:109" s="38" customFormat="1" x14ac:dyDescent="0.25">
      <c r="A761" s="38">
        <v>758</v>
      </c>
      <c r="C761" s="109"/>
      <c r="F761" s="39"/>
      <c r="Q761" s="39"/>
      <c r="R761" s="40"/>
      <c r="S761" s="40"/>
      <c r="T761" s="39"/>
      <c r="AA761" s="115"/>
      <c r="AF761" s="111"/>
      <c r="AG761" s="110"/>
      <c r="AH761" s="94"/>
      <c r="AJ761" s="97"/>
      <c r="AL761" s="39"/>
      <c r="AP761" s="39"/>
      <c r="AQ761" s="77"/>
      <c r="AR761" s="94"/>
      <c r="AT761" s="97"/>
      <c r="BB761" s="79"/>
      <c r="BC761" s="94"/>
      <c r="BE761" s="97"/>
      <c r="BG761" s="40"/>
      <c r="BK761" s="40"/>
      <c r="BL761" s="79"/>
      <c r="BM761" s="94"/>
      <c r="BO761" s="97"/>
      <c r="BQ761" s="40"/>
      <c r="BR761" s="94"/>
      <c r="BS761" s="94"/>
      <c r="BT761" s="94"/>
      <c r="BU761" s="40"/>
      <c r="BV761" s="82"/>
      <c r="BW761" s="94"/>
      <c r="BX761" s="48"/>
      <c r="BY761" s="97"/>
      <c r="BZ761" s="48"/>
      <c r="CA761" s="40"/>
      <c r="CB761" s="94"/>
      <c r="CC761" s="94"/>
      <c r="CD761" s="94"/>
      <c r="CE761" s="40"/>
      <c r="CF761" s="73"/>
      <c r="CG761" s="41"/>
      <c r="CH761" s="41"/>
      <c r="CI761" s="41"/>
      <c r="CJ761" s="41"/>
      <c r="CK761" s="41"/>
      <c r="CL761" s="68"/>
      <c r="CM761" s="41"/>
      <c r="CN761" s="41"/>
      <c r="CO761" s="39"/>
      <c r="CP761" s="78"/>
      <c r="DE761" s="125"/>
    </row>
    <row r="762" spans="1:109" s="38" customFormat="1" x14ac:dyDescent="0.25">
      <c r="A762" s="38">
        <v>759</v>
      </c>
      <c r="C762" s="109"/>
      <c r="F762" s="39"/>
      <c r="Q762" s="39"/>
      <c r="R762" s="40"/>
      <c r="S762" s="40"/>
      <c r="T762" s="39"/>
      <c r="AA762" s="115"/>
      <c r="AF762" s="111"/>
      <c r="AG762" s="110"/>
      <c r="AH762" s="94"/>
      <c r="AJ762" s="97"/>
      <c r="AL762" s="39"/>
      <c r="AP762" s="39"/>
      <c r="AQ762" s="77"/>
      <c r="AR762" s="94"/>
      <c r="AT762" s="97"/>
      <c r="BB762" s="79"/>
      <c r="BC762" s="94"/>
      <c r="BE762" s="97"/>
      <c r="BG762" s="40"/>
      <c r="BK762" s="40"/>
      <c r="BL762" s="79"/>
      <c r="BM762" s="94"/>
      <c r="BO762" s="97"/>
      <c r="BQ762" s="40"/>
      <c r="BR762" s="94"/>
      <c r="BS762" s="94"/>
      <c r="BT762" s="94"/>
      <c r="BU762" s="40"/>
      <c r="BV762" s="82"/>
      <c r="BW762" s="94"/>
      <c r="BX762" s="48"/>
      <c r="BY762" s="97"/>
      <c r="BZ762" s="48"/>
      <c r="CA762" s="40"/>
      <c r="CB762" s="94"/>
      <c r="CC762" s="94"/>
      <c r="CD762" s="94"/>
      <c r="CE762" s="40"/>
      <c r="CF762" s="73"/>
      <c r="CG762" s="41"/>
      <c r="CH762" s="41"/>
      <c r="CI762" s="41"/>
      <c r="CJ762" s="41"/>
      <c r="CK762" s="41"/>
      <c r="CL762" s="68"/>
      <c r="CM762" s="41"/>
      <c r="CN762" s="41"/>
      <c r="CO762" s="39"/>
      <c r="CP762" s="78"/>
      <c r="DE762" s="125"/>
    </row>
    <row r="763" spans="1:109" s="38" customFormat="1" x14ac:dyDescent="0.25">
      <c r="A763" s="38">
        <v>760</v>
      </c>
      <c r="C763" s="109"/>
      <c r="F763" s="39"/>
      <c r="Q763" s="39"/>
      <c r="R763" s="40"/>
      <c r="S763" s="40"/>
      <c r="T763" s="39"/>
      <c r="AA763" s="115"/>
      <c r="AF763" s="111"/>
      <c r="AG763" s="110"/>
      <c r="AH763" s="94"/>
      <c r="AJ763" s="97"/>
      <c r="AL763" s="39"/>
      <c r="AP763" s="39"/>
      <c r="AQ763" s="77"/>
      <c r="AR763" s="94"/>
      <c r="AT763" s="97"/>
      <c r="BB763" s="79"/>
      <c r="BC763" s="94"/>
      <c r="BE763" s="97"/>
      <c r="BG763" s="40"/>
      <c r="BK763" s="40"/>
      <c r="BL763" s="79"/>
      <c r="BM763" s="94"/>
      <c r="BO763" s="97"/>
      <c r="BQ763" s="40"/>
      <c r="BR763" s="94"/>
      <c r="BS763" s="94"/>
      <c r="BT763" s="94"/>
      <c r="BU763" s="40"/>
      <c r="BV763" s="82"/>
      <c r="BW763" s="94"/>
      <c r="BX763" s="48"/>
      <c r="BY763" s="97"/>
      <c r="BZ763" s="48"/>
      <c r="CA763" s="40"/>
      <c r="CB763" s="94"/>
      <c r="CC763" s="94"/>
      <c r="CD763" s="94"/>
      <c r="CE763" s="40"/>
      <c r="CF763" s="73"/>
      <c r="CG763" s="41"/>
      <c r="CH763" s="41"/>
      <c r="CI763" s="41"/>
      <c r="CJ763" s="41"/>
      <c r="CK763" s="41"/>
      <c r="CL763" s="68"/>
      <c r="CM763" s="41"/>
      <c r="CN763" s="41"/>
      <c r="CO763" s="39"/>
      <c r="CP763" s="78"/>
      <c r="DE763" s="125"/>
    </row>
    <row r="764" spans="1:109" s="38" customFormat="1" x14ac:dyDescent="0.25">
      <c r="A764" s="38">
        <v>761</v>
      </c>
      <c r="C764" s="109"/>
      <c r="F764" s="39"/>
      <c r="Q764" s="39"/>
      <c r="R764" s="40"/>
      <c r="S764" s="40"/>
      <c r="T764" s="39"/>
      <c r="AA764" s="115"/>
      <c r="AF764" s="111"/>
      <c r="AG764" s="110"/>
      <c r="AH764" s="94"/>
      <c r="AJ764" s="97"/>
      <c r="AL764" s="39"/>
      <c r="AP764" s="39"/>
      <c r="AQ764" s="77"/>
      <c r="AR764" s="94"/>
      <c r="AT764" s="97"/>
      <c r="BB764" s="79"/>
      <c r="BC764" s="94"/>
      <c r="BE764" s="97"/>
      <c r="BG764" s="40"/>
      <c r="BK764" s="40"/>
      <c r="BL764" s="79"/>
      <c r="BM764" s="94"/>
      <c r="BO764" s="97"/>
      <c r="BQ764" s="40"/>
      <c r="BR764" s="94"/>
      <c r="BS764" s="94"/>
      <c r="BT764" s="94"/>
      <c r="BU764" s="40"/>
      <c r="BV764" s="82"/>
      <c r="BW764" s="94"/>
      <c r="BX764" s="48"/>
      <c r="BY764" s="97"/>
      <c r="BZ764" s="48"/>
      <c r="CA764" s="40"/>
      <c r="CB764" s="94"/>
      <c r="CC764" s="94"/>
      <c r="CD764" s="94"/>
      <c r="CE764" s="40"/>
      <c r="CF764" s="73"/>
      <c r="CG764" s="41"/>
      <c r="CH764" s="41"/>
      <c r="CI764" s="41"/>
      <c r="CJ764" s="41"/>
      <c r="CK764" s="41"/>
      <c r="CL764" s="68"/>
      <c r="CM764" s="41"/>
      <c r="CN764" s="41"/>
      <c r="CO764" s="39"/>
      <c r="CP764" s="78"/>
      <c r="DE764" s="125"/>
    </row>
    <row r="765" spans="1:109" s="38" customFormat="1" x14ac:dyDescent="0.25">
      <c r="A765" s="38">
        <v>762</v>
      </c>
      <c r="C765" s="109"/>
      <c r="F765" s="39"/>
      <c r="Q765" s="39"/>
      <c r="R765" s="40"/>
      <c r="S765" s="40"/>
      <c r="T765" s="39"/>
      <c r="AA765" s="115"/>
      <c r="AF765" s="111"/>
      <c r="AG765" s="110"/>
      <c r="AH765" s="94"/>
      <c r="AJ765" s="97"/>
      <c r="AL765" s="39"/>
      <c r="AP765" s="39"/>
      <c r="AQ765" s="77"/>
      <c r="AR765" s="94"/>
      <c r="AT765" s="97"/>
      <c r="BB765" s="79"/>
      <c r="BC765" s="94"/>
      <c r="BE765" s="97"/>
      <c r="BG765" s="40"/>
      <c r="BK765" s="40"/>
      <c r="BL765" s="79"/>
      <c r="BM765" s="94"/>
      <c r="BO765" s="97"/>
      <c r="BQ765" s="40"/>
      <c r="BR765" s="94"/>
      <c r="BS765" s="94"/>
      <c r="BT765" s="94"/>
      <c r="BU765" s="40"/>
      <c r="BV765" s="82"/>
      <c r="BW765" s="94"/>
      <c r="BX765" s="48"/>
      <c r="BY765" s="97"/>
      <c r="BZ765" s="48"/>
      <c r="CA765" s="40"/>
      <c r="CB765" s="94"/>
      <c r="CC765" s="94"/>
      <c r="CD765" s="94"/>
      <c r="CE765" s="40"/>
      <c r="CF765" s="73"/>
      <c r="CG765" s="41"/>
      <c r="CH765" s="41"/>
      <c r="CI765" s="41"/>
      <c r="CJ765" s="41"/>
      <c r="CK765" s="41"/>
      <c r="CL765" s="68"/>
      <c r="CM765" s="41"/>
      <c r="CN765" s="41"/>
      <c r="CO765" s="39"/>
      <c r="CP765" s="78"/>
      <c r="DE765" s="125"/>
    </row>
    <row r="766" spans="1:109" s="38" customFormat="1" x14ac:dyDescent="0.25">
      <c r="A766" s="38">
        <v>763</v>
      </c>
      <c r="C766" s="109"/>
      <c r="F766" s="39"/>
      <c r="Q766" s="39"/>
      <c r="R766" s="40"/>
      <c r="S766" s="40"/>
      <c r="T766" s="39"/>
      <c r="AA766" s="115"/>
      <c r="AF766" s="111"/>
      <c r="AG766" s="110"/>
      <c r="AH766" s="94"/>
      <c r="AJ766" s="97"/>
      <c r="AL766" s="39"/>
      <c r="AP766" s="39"/>
      <c r="AQ766" s="77"/>
      <c r="AR766" s="94"/>
      <c r="AT766" s="97"/>
      <c r="BB766" s="79"/>
      <c r="BC766" s="94"/>
      <c r="BE766" s="97"/>
      <c r="BG766" s="40"/>
      <c r="BK766" s="40"/>
      <c r="BL766" s="79"/>
      <c r="BM766" s="94"/>
      <c r="BO766" s="97"/>
      <c r="BQ766" s="40"/>
      <c r="BR766" s="94"/>
      <c r="BS766" s="94"/>
      <c r="BT766" s="94"/>
      <c r="BU766" s="40"/>
      <c r="BV766" s="82"/>
      <c r="BW766" s="94"/>
      <c r="BX766" s="48"/>
      <c r="BY766" s="97"/>
      <c r="BZ766" s="48"/>
      <c r="CA766" s="40"/>
      <c r="CB766" s="94"/>
      <c r="CC766" s="94"/>
      <c r="CD766" s="94"/>
      <c r="CE766" s="40"/>
      <c r="CF766" s="73"/>
      <c r="CG766" s="41"/>
      <c r="CH766" s="41"/>
      <c r="CI766" s="41"/>
      <c r="CJ766" s="41"/>
      <c r="CK766" s="41"/>
      <c r="CL766" s="68"/>
      <c r="CM766" s="41"/>
      <c r="CN766" s="41"/>
      <c r="CO766" s="39"/>
      <c r="CP766" s="78"/>
      <c r="DE766" s="125"/>
    </row>
    <row r="767" spans="1:109" s="38" customFormat="1" x14ac:dyDescent="0.25">
      <c r="A767" s="38">
        <v>764</v>
      </c>
      <c r="C767" s="109"/>
      <c r="F767" s="39"/>
      <c r="Q767" s="39"/>
      <c r="R767" s="40"/>
      <c r="S767" s="40"/>
      <c r="T767" s="39"/>
      <c r="AA767" s="115"/>
      <c r="AF767" s="111"/>
      <c r="AG767" s="110"/>
      <c r="AH767" s="94"/>
      <c r="AJ767" s="97"/>
      <c r="AL767" s="39"/>
      <c r="AP767" s="39"/>
      <c r="AQ767" s="77"/>
      <c r="AR767" s="94"/>
      <c r="AT767" s="97"/>
      <c r="BB767" s="79"/>
      <c r="BC767" s="94"/>
      <c r="BE767" s="97"/>
      <c r="BG767" s="40"/>
      <c r="BK767" s="40"/>
      <c r="BL767" s="79"/>
      <c r="BM767" s="94"/>
      <c r="BO767" s="97"/>
      <c r="BQ767" s="40"/>
      <c r="BR767" s="94"/>
      <c r="BS767" s="94"/>
      <c r="BT767" s="94"/>
      <c r="BU767" s="40"/>
      <c r="BV767" s="82"/>
      <c r="BW767" s="94"/>
      <c r="BX767" s="48"/>
      <c r="BY767" s="97"/>
      <c r="BZ767" s="48"/>
      <c r="CA767" s="40"/>
      <c r="CB767" s="94"/>
      <c r="CC767" s="94"/>
      <c r="CD767" s="94"/>
      <c r="CE767" s="40"/>
      <c r="CF767" s="73"/>
      <c r="CG767" s="41"/>
      <c r="CH767" s="41"/>
      <c r="CI767" s="41"/>
      <c r="CJ767" s="41"/>
      <c r="CK767" s="41"/>
      <c r="CL767" s="68"/>
      <c r="CM767" s="41"/>
      <c r="CN767" s="41"/>
      <c r="CO767" s="39"/>
      <c r="CP767" s="78"/>
      <c r="DE767" s="125"/>
    </row>
    <row r="768" spans="1:109" s="38" customFormat="1" x14ac:dyDescent="0.25">
      <c r="A768" s="38">
        <v>765</v>
      </c>
      <c r="C768" s="109"/>
      <c r="F768" s="39"/>
      <c r="Q768" s="39"/>
      <c r="R768" s="40"/>
      <c r="S768" s="40"/>
      <c r="T768" s="39"/>
      <c r="AA768" s="115"/>
      <c r="AF768" s="111"/>
      <c r="AG768" s="110"/>
      <c r="AH768" s="94"/>
      <c r="AJ768" s="97"/>
      <c r="AL768" s="39"/>
      <c r="AP768" s="39"/>
      <c r="AQ768" s="77"/>
      <c r="AR768" s="94"/>
      <c r="AT768" s="97"/>
      <c r="BB768" s="79"/>
      <c r="BC768" s="94"/>
      <c r="BE768" s="97"/>
      <c r="BG768" s="40"/>
      <c r="BK768" s="40"/>
      <c r="BL768" s="79"/>
      <c r="BM768" s="94"/>
      <c r="BO768" s="97"/>
      <c r="BQ768" s="40"/>
      <c r="BR768" s="94"/>
      <c r="BS768" s="94"/>
      <c r="BT768" s="94"/>
      <c r="BU768" s="40"/>
      <c r="BV768" s="82"/>
      <c r="BW768" s="94"/>
      <c r="BX768" s="48"/>
      <c r="BY768" s="97"/>
      <c r="BZ768" s="48"/>
      <c r="CA768" s="40"/>
      <c r="CB768" s="94"/>
      <c r="CC768" s="94"/>
      <c r="CD768" s="94"/>
      <c r="CE768" s="40"/>
      <c r="CF768" s="73"/>
      <c r="CG768" s="41"/>
      <c r="CH768" s="41"/>
      <c r="CI768" s="41"/>
      <c r="CJ768" s="41"/>
      <c r="CK768" s="41"/>
      <c r="CL768" s="68"/>
      <c r="CM768" s="41"/>
      <c r="CN768" s="41"/>
      <c r="CO768" s="39"/>
      <c r="CP768" s="78"/>
      <c r="DE768" s="125"/>
    </row>
    <row r="769" spans="1:109" s="38" customFormat="1" x14ac:dyDescent="0.25">
      <c r="A769" s="38">
        <v>766</v>
      </c>
      <c r="C769" s="109"/>
      <c r="F769" s="39"/>
      <c r="Q769" s="39"/>
      <c r="R769" s="40"/>
      <c r="S769" s="40"/>
      <c r="T769" s="39"/>
      <c r="AA769" s="115"/>
      <c r="AF769" s="111"/>
      <c r="AG769" s="110"/>
      <c r="AH769" s="94"/>
      <c r="AJ769" s="97"/>
      <c r="AL769" s="39"/>
      <c r="AP769" s="39"/>
      <c r="AQ769" s="77"/>
      <c r="AR769" s="94"/>
      <c r="AT769" s="97"/>
      <c r="BB769" s="79"/>
      <c r="BC769" s="94"/>
      <c r="BE769" s="97"/>
      <c r="BG769" s="40"/>
      <c r="BK769" s="40"/>
      <c r="BL769" s="79"/>
      <c r="BM769" s="94"/>
      <c r="BO769" s="97"/>
      <c r="BQ769" s="40"/>
      <c r="BR769" s="94"/>
      <c r="BS769" s="94"/>
      <c r="BT769" s="94"/>
      <c r="BU769" s="40"/>
      <c r="BV769" s="82"/>
      <c r="BW769" s="94"/>
      <c r="BX769" s="48"/>
      <c r="BY769" s="97"/>
      <c r="BZ769" s="48"/>
      <c r="CA769" s="40"/>
      <c r="CB769" s="94"/>
      <c r="CC769" s="94"/>
      <c r="CD769" s="94"/>
      <c r="CE769" s="40"/>
      <c r="CF769" s="73"/>
      <c r="CG769" s="41"/>
      <c r="CH769" s="41"/>
      <c r="CI769" s="41"/>
      <c r="CJ769" s="41"/>
      <c r="CK769" s="41"/>
      <c r="CL769" s="68"/>
      <c r="CM769" s="41"/>
      <c r="CN769" s="41"/>
      <c r="CO769" s="39"/>
      <c r="CP769" s="78"/>
      <c r="DE769" s="125"/>
    </row>
    <row r="770" spans="1:109" s="38" customFormat="1" x14ac:dyDescent="0.25">
      <c r="A770" s="38">
        <v>767</v>
      </c>
      <c r="C770" s="109"/>
      <c r="F770" s="39"/>
      <c r="Q770" s="39"/>
      <c r="R770" s="40"/>
      <c r="S770" s="40"/>
      <c r="T770" s="39"/>
      <c r="AA770" s="115"/>
      <c r="AF770" s="111"/>
      <c r="AG770" s="110"/>
      <c r="AH770" s="94"/>
      <c r="AJ770" s="97"/>
      <c r="AL770" s="39"/>
      <c r="AP770" s="39"/>
      <c r="AQ770" s="77"/>
      <c r="AR770" s="94"/>
      <c r="AT770" s="97"/>
      <c r="BB770" s="79"/>
      <c r="BC770" s="94"/>
      <c r="BE770" s="97"/>
      <c r="BG770" s="40"/>
      <c r="BK770" s="40"/>
      <c r="BL770" s="79"/>
      <c r="BM770" s="94"/>
      <c r="BO770" s="97"/>
      <c r="BQ770" s="40"/>
      <c r="BR770" s="94"/>
      <c r="BS770" s="94"/>
      <c r="BT770" s="94"/>
      <c r="BU770" s="40"/>
      <c r="BV770" s="82"/>
      <c r="BW770" s="94"/>
      <c r="BX770" s="48"/>
      <c r="BY770" s="97"/>
      <c r="BZ770" s="48"/>
      <c r="CA770" s="40"/>
      <c r="CB770" s="94"/>
      <c r="CC770" s="94"/>
      <c r="CD770" s="94"/>
      <c r="CE770" s="40"/>
      <c r="CF770" s="73"/>
      <c r="CG770" s="41"/>
      <c r="CH770" s="41"/>
      <c r="CI770" s="41"/>
      <c r="CJ770" s="41"/>
      <c r="CK770" s="41"/>
      <c r="CL770" s="68"/>
      <c r="CM770" s="41"/>
      <c r="CN770" s="41"/>
      <c r="CO770" s="39"/>
      <c r="CP770" s="78"/>
      <c r="DE770" s="125"/>
    </row>
    <row r="771" spans="1:109" s="38" customFormat="1" x14ac:dyDescent="0.25">
      <c r="A771" s="38">
        <v>768</v>
      </c>
      <c r="C771" s="109"/>
      <c r="F771" s="39"/>
      <c r="Q771" s="39"/>
      <c r="R771" s="40"/>
      <c r="S771" s="40"/>
      <c r="T771" s="39"/>
      <c r="AA771" s="115"/>
      <c r="AF771" s="111"/>
      <c r="AG771" s="110"/>
      <c r="AH771" s="94"/>
      <c r="AJ771" s="97"/>
      <c r="AL771" s="39"/>
      <c r="AP771" s="39"/>
      <c r="AQ771" s="77"/>
      <c r="AR771" s="94"/>
      <c r="AT771" s="97"/>
      <c r="BB771" s="79"/>
      <c r="BC771" s="94"/>
      <c r="BE771" s="97"/>
      <c r="BG771" s="40"/>
      <c r="BK771" s="40"/>
      <c r="BL771" s="79"/>
      <c r="BM771" s="94"/>
      <c r="BO771" s="97"/>
      <c r="BQ771" s="40"/>
      <c r="BR771" s="94"/>
      <c r="BS771" s="94"/>
      <c r="BT771" s="94"/>
      <c r="BU771" s="40"/>
      <c r="BV771" s="82"/>
      <c r="BW771" s="94"/>
      <c r="BX771" s="48"/>
      <c r="BY771" s="97"/>
      <c r="BZ771" s="48"/>
      <c r="CA771" s="40"/>
      <c r="CB771" s="94"/>
      <c r="CC771" s="94"/>
      <c r="CD771" s="94"/>
      <c r="CE771" s="40"/>
      <c r="CF771" s="73"/>
      <c r="CG771" s="41"/>
      <c r="CH771" s="41"/>
      <c r="CI771" s="41"/>
      <c r="CJ771" s="41"/>
      <c r="CK771" s="41"/>
      <c r="CL771" s="68"/>
      <c r="CM771" s="41"/>
      <c r="CN771" s="41"/>
      <c r="CO771" s="39"/>
      <c r="CP771" s="78"/>
      <c r="DE771" s="125"/>
    </row>
    <row r="772" spans="1:109" s="38" customFormat="1" x14ac:dyDescent="0.25">
      <c r="A772" s="38">
        <v>769</v>
      </c>
      <c r="F772" s="39"/>
      <c r="Q772" s="39"/>
      <c r="R772" s="40"/>
      <c r="S772" s="40"/>
      <c r="T772" s="39"/>
      <c r="AA772" s="115"/>
      <c r="AF772" s="111"/>
      <c r="AG772" s="110"/>
      <c r="AH772" s="94"/>
      <c r="AJ772" s="97"/>
      <c r="AL772" s="39"/>
      <c r="AP772" s="39"/>
      <c r="AQ772" s="77"/>
      <c r="AR772" s="94"/>
      <c r="AT772" s="97"/>
      <c r="BB772" s="79"/>
      <c r="BC772" s="94"/>
      <c r="BE772" s="97"/>
      <c r="BG772" s="40"/>
      <c r="BK772" s="40"/>
      <c r="BL772" s="79"/>
      <c r="BM772" s="94"/>
      <c r="BO772" s="97"/>
      <c r="BQ772" s="40"/>
      <c r="BR772" s="94"/>
      <c r="BS772" s="94"/>
      <c r="BT772" s="94"/>
      <c r="BU772" s="40"/>
      <c r="BV772" s="82"/>
      <c r="BW772" s="94"/>
      <c r="BX772" s="48"/>
      <c r="BY772" s="97"/>
      <c r="BZ772" s="48"/>
      <c r="CA772" s="40"/>
      <c r="CB772" s="94"/>
      <c r="CC772" s="94"/>
      <c r="CD772" s="94"/>
      <c r="CE772" s="40"/>
      <c r="CF772" s="73"/>
      <c r="CG772" s="41"/>
      <c r="CH772" s="41"/>
      <c r="CI772" s="41"/>
      <c r="CJ772" s="41"/>
      <c r="CK772" s="41"/>
      <c r="CL772" s="68"/>
      <c r="CM772" s="41"/>
      <c r="CN772" s="41"/>
      <c r="CO772" s="39"/>
      <c r="CP772" s="78"/>
    </row>
    <row r="773" spans="1:109" s="38" customFormat="1" ht="14.25" customHeight="1" x14ac:dyDescent="0.25">
      <c r="A773" s="38">
        <v>770</v>
      </c>
      <c r="F773" s="39"/>
      <c r="Q773" s="39"/>
      <c r="R773" s="40"/>
      <c r="S773" s="40"/>
      <c r="T773" s="39"/>
      <c r="AA773" s="115"/>
      <c r="AF773" s="111"/>
      <c r="AG773" s="110"/>
      <c r="AH773" s="94"/>
      <c r="AJ773" s="97"/>
      <c r="AL773" s="39"/>
      <c r="AP773" s="39"/>
      <c r="AQ773" s="77"/>
      <c r="AR773" s="94"/>
      <c r="AT773" s="97"/>
      <c r="BB773" s="79"/>
      <c r="BC773" s="94"/>
      <c r="BE773" s="97"/>
      <c r="BG773" s="40"/>
      <c r="BK773" s="40"/>
      <c r="BL773" s="79"/>
      <c r="BM773" s="94"/>
      <c r="BO773" s="97"/>
      <c r="BQ773" s="40"/>
      <c r="BR773" s="94"/>
      <c r="BS773" s="94"/>
      <c r="BT773" s="94"/>
      <c r="BU773" s="40"/>
      <c r="BV773" s="82"/>
      <c r="BW773" s="94"/>
      <c r="BX773" s="48"/>
      <c r="BY773" s="97"/>
      <c r="BZ773" s="48"/>
      <c r="CA773" s="40"/>
      <c r="CB773" s="94"/>
      <c r="CC773" s="94"/>
      <c r="CD773" s="94"/>
      <c r="CE773" s="40"/>
      <c r="CF773" s="73"/>
      <c r="CG773" s="41"/>
      <c r="CH773" s="41"/>
      <c r="CI773" s="41"/>
      <c r="CJ773" s="41"/>
      <c r="CK773" s="41"/>
      <c r="CL773" s="68"/>
      <c r="CM773" s="41"/>
      <c r="CN773" s="41"/>
      <c r="CO773" s="39"/>
      <c r="CP773" s="78"/>
    </row>
    <row r="774" spans="1:109" s="38" customFormat="1" x14ac:dyDescent="0.25">
      <c r="A774" s="38">
        <v>771</v>
      </c>
      <c r="F774" s="39"/>
      <c r="Q774" s="39"/>
      <c r="R774" s="40"/>
      <c r="S774" s="40"/>
      <c r="T774" s="39"/>
      <c r="AA774" s="115"/>
      <c r="AF774" s="111"/>
      <c r="AG774" s="110"/>
      <c r="AH774" s="94"/>
      <c r="AJ774" s="97"/>
      <c r="AL774" s="39"/>
      <c r="AP774" s="39"/>
      <c r="AQ774" s="77"/>
      <c r="AR774" s="94"/>
      <c r="AT774" s="97"/>
      <c r="BB774" s="79"/>
      <c r="BC774" s="94"/>
      <c r="BE774" s="97"/>
      <c r="BG774" s="40"/>
      <c r="BK774" s="40"/>
      <c r="BL774" s="79"/>
      <c r="BM774" s="94"/>
      <c r="BO774" s="97"/>
      <c r="BQ774" s="40"/>
      <c r="BR774" s="94"/>
      <c r="BS774" s="94"/>
      <c r="BT774" s="94"/>
      <c r="BU774" s="40"/>
      <c r="BV774" s="82"/>
      <c r="BW774" s="94"/>
      <c r="BX774" s="48"/>
      <c r="BY774" s="97"/>
      <c r="BZ774" s="48"/>
      <c r="CA774" s="40"/>
      <c r="CB774" s="94"/>
      <c r="CC774" s="94"/>
      <c r="CD774" s="94"/>
      <c r="CE774" s="40"/>
      <c r="CF774" s="73"/>
      <c r="CG774" s="41"/>
      <c r="CH774" s="41"/>
      <c r="CI774" s="41"/>
      <c r="CJ774" s="41"/>
      <c r="CK774" s="41"/>
      <c r="CL774" s="68"/>
      <c r="CM774" s="41"/>
      <c r="CN774" s="41"/>
      <c r="CO774" s="39"/>
      <c r="CP774" s="78"/>
    </row>
    <row r="775" spans="1:109" s="38" customFormat="1" x14ac:dyDescent="0.25">
      <c r="A775" s="38">
        <v>772</v>
      </c>
      <c r="F775" s="39"/>
      <c r="Q775" s="39"/>
      <c r="R775" s="40"/>
      <c r="S775" s="40"/>
      <c r="T775" s="39"/>
      <c r="AA775" s="115"/>
      <c r="AF775" s="111"/>
      <c r="AG775" s="110"/>
      <c r="AH775" s="94"/>
      <c r="AJ775" s="97"/>
      <c r="AL775" s="39"/>
      <c r="AP775" s="39"/>
      <c r="AQ775" s="77"/>
      <c r="AR775" s="94"/>
      <c r="AT775" s="97"/>
      <c r="BB775" s="79"/>
      <c r="BC775" s="94"/>
      <c r="BE775" s="97"/>
      <c r="BG775" s="40"/>
      <c r="BK775" s="40"/>
      <c r="BL775" s="79"/>
      <c r="BM775" s="94"/>
      <c r="BO775" s="97"/>
      <c r="BQ775" s="40"/>
      <c r="BR775" s="94"/>
      <c r="BS775" s="94"/>
      <c r="BT775" s="94"/>
      <c r="BU775" s="40"/>
      <c r="BV775" s="82"/>
      <c r="BW775" s="94"/>
      <c r="BX775" s="48"/>
      <c r="BY775" s="97"/>
      <c r="BZ775" s="48"/>
      <c r="CA775" s="40"/>
      <c r="CB775" s="94"/>
      <c r="CC775" s="94"/>
      <c r="CD775" s="94"/>
      <c r="CE775" s="40"/>
      <c r="CF775" s="73"/>
      <c r="CG775" s="41"/>
      <c r="CH775" s="41"/>
      <c r="CI775" s="41"/>
      <c r="CJ775" s="41"/>
      <c r="CK775" s="41"/>
      <c r="CL775" s="68"/>
      <c r="CM775" s="41"/>
      <c r="CN775" s="41"/>
      <c r="CO775" s="39"/>
      <c r="CP775" s="78"/>
    </row>
    <row r="776" spans="1:109" s="38" customFormat="1" x14ac:dyDescent="0.25">
      <c r="A776" s="38">
        <v>773</v>
      </c>
      <c r="F776" s="39"/>
      <c r="Q776" s="39"/>
      <c r="R776" s="40"/>
      <c r="S776" s="40"/>
      <c r="T776" s="39"/>
      <c r="AA776" s="115"/>
      <c r="AF776" s="111"/>
      <c r="AG776" s="110"/>
      <c r="AH776" s="94"/>
      <c r="AJ776" s="97"/>
      <c r="AL776" s="39"/>
      <c r="AP776" s="39"/>
      <c r="AQ776" s="77"/>
      <c r="AR776" s="94"/>
      <c r="AT776" s="97"/>
      <c r="BB776" s="79"/>
      <c r="BC776" s="94"/>
      <c r="BE776" s="97"/>
      <c r="BG776" s="40"/>
      <c r="BK776" s="40"/>
      <c r="BL776" s="79"/>
      <c r="BM776" s="94"/>
      <c r="BO776" s="97"/>
      <c r="BQ776" s="40"/>
      <c r="BR776" s="94"/>
      <c r="BS776" s="94"/>
      <c r="BT776" s="94"/>
      <c r="BU776" s="40"/>
      <c r="BV776" s="82"/>
      <c r="BW776" s="94"/>
      <c r="BX776" s="48"/>
      <c r="BY776" s="97"/>
      <c r="BZ776" s="48"/>
      <c r="CA776" s="40"/>
      <c r="CB776" s="94"/>
      <c r="CC776" s="94"/>
      <c r="CD776" s="94"/>
      <c r="CE776" s="40"/>
      <c r="CF776" s="73"/>
      <c r="CG776" s="41"/>
      <c r="CH776" s="41"/>
      <c r="CI776" s="41"/>
      <c r="CJ776" s="41"/>
      <c r="CK776" s="41"/>
      <c r="CL776" s="68"/>
      <c r="CM776" s="41"/>
      <c r="CN776" s="41"/>
      <c r="CO776" s="39"/>
      <c r="CP776" s="78"/>
    </row>
    <row r="777" spans="1:109" s="38" customFormat="1" x14ac:dyDescent="0.25">
      <c r="A777" s="38">
        <v>774</v>
      </c>
      <c r="F777" s="39"/>
      <c r="Q777" s="39"/>
      <c r="R777" s="40"/>
      <c r="S777" s="40"/>
      <c r="T777" s="39"/>
      <c r="AA777" s="115"/>
      <c r="AF777" s="111"/>
      <c r="AG777" s="110"/>
      <c r="AH777" s="94"/>
      <c r="AJ777" s="97"/>
      <c r="AL777" s="39"/>
      <c r="AP777" s="39"/>
      <c r="AQ777" s="77"/>
      <c r="AR777" s="94"/>
      <c r="AT777" s="97"/>
      <c r="BB777" s="79"/>
      <c r="BC777" s="94"/>
      <c r="BE777" s="97"/>
      <c r="BG777" s="40"/>
      <c r="BK777" s="40"/>
      <c r="BL777" s="79"/>
      <c r="BM777" s="94"/>
      <c r="BO777" s="97"/>
      <c r="BQ777" s="40"/>
      <c r="BR777" s="94"/>
      <c r="BS777" s="94"/>
      <c r="BT777" s="94"/>
      <c r="BU777" s="40"/>
      <c r="BV777" s="82"/>
      <c r="BW777" s="94"/>
      <c r="BX777" s="48"/>
      <c r="BY777" s="97"/>
      <c r="BZ777" s="48"/>
      <c r="CA777" s="40"/>
      <c r="CB777" s="94"/>
      <c r="CC777" s="94"/>
      <c r="CD777" s="94"/>
      <c r="CE777" s="40"/>
      <c r="CF777" s="73"/>
      <c r="CG777" s="41"/>
      <c r="CH777" s="41"/>
      <c r="CI777" s="41"/>
      <c r="CJ777" s="41"/>
      <c r="CK777" s="41"/>
      <c r="CL777" s="68"/>
      <c r="CM777" s="41"/>
      <c r="CN777" s="41"/>
      <c r="CO777" s="39"/>
      <c r="CP777" s="78"/>
    </row>
    <row r="778" spans="1:109" s="38" customFormat="1" x14ac:dyDescent="0.25">
      <c r="A778" s="38">
        <v>775</v>
      </c>
      <c r="F778" s="39"/>
      <c r="Q778" s="39"/>
      <c r="R778" s="40"/>
      <c r="S778" s="40"/>
      <c r="T778" s="39"/>
      <c r="AA778" s="115"/>
      <c r="AF778" s="111"/>
      <c r="AG778" s="110"/>
      <c r="AH778" s="94"/>
      <c r="AJ778" s="97"/>
      <c r="AL778" s="39"/>
      <c r="AP778" s="39"/>
      <c r="AQ778" s="77"/>
      <c r="AR778" s="94"/>
      <c r="AT778" s="97"/>
      <c r="BB778" s="79"/>
      <c r="BC778" s="94"/>
      <c r="BE778" s="97"/>
      <c r="BG778" s="40"/>
      <c r="BK778" s="40"/>
      <c r="BL778" s="79"/>
      <c r="BM778" s="94"/>
      <c r="BO778" s="97"/>
      <c r="BQ778" s="40"/>
      <c r="BR778" s="94"/>
      <c r="BS778" s="94"/>
      <c r="BT778" s="94"/>
      <c r="BU778" s="40"/>
      <c r="BV778" s="82"/>
      <c r="BW778" s="94"/>
      <c r="BX778" s="48"/>
      <c r="BY778" s="97"/>
      <c r="BZ778" s="48"/>
      <c r="CA778" s="40"/>
      <c r="CB778" s="94"/>
      <c r="CC778" s="94"/>
      <c r="CD778" s="94"/>
      <c r="CE778" s="40"/>
      <c r="CF778" s="73"/>
      <c r="CG778" s="41"/>
      <c r="CH778" s="41"/>
      <c r="CI778" s="41"/>
      <c r="CJ778" s="41"/>
      <c r="CK778" s="41"/>
      <c r="CL778" s="68"/>
      <c r="CM778" s="41"/>
      <c r="CN778" s="41"/>
      <c r="CO778" s="39"/>
      <c r="CP778" s="78"/>
    </row>
    <row r="779" spans="1:109" s="38" customFormat="1" x14ac:dyDescent="0.25">
      <c r="A779" s="38">
        <v>776</v>
      </c>
      <c r="F779" s="39"/>
      <c r="Q779" s="39"/>
      <c r="R779" s="40"/>
      <c r="S779" s="40"/>
      <c r="T779" s="39"/>
      <c r="AA779" s="115"/>
      <c r="AF779" s="111"/>
      <c r="AG779" s="110"/>
      <c r="AH779" s="94"/>
      <c r="AJ779" s="97"/>
      <c r="AL779" s="39"/>
      <c r="AP779" s="39"/>
      <c r="AQ779" s="77"/>
      <c r="AR779" s="94"/>
      <c r="AT779" s="97"/>
      <c r="BB779" s="79"/>
      <c r="BC779" s="94"/>
      <c r="BE779" s="97"/>
      <c r="BG779" s="40"/>
      <c r="BK779" s="40"/>
      <c r="BL779" s="79"/>
      <c r="BM779" s="94"/>
      <c r="BO779" s="97"/>
      <c r="BQ779" s="40"/>
      <c r="BR779" s="94"/>
      <c r="BS779" s="94"/>
      <c r="BT779" s="94"/>
      <c r="BU779" s="40"/>
      <c r="BV779" s="82"/>
      <c r="BW779" s="94"/>
      <c r="BX779" s="48"/>
      <c r="BY779" s="97"/>
      <c r="BZ779" s="48"/>
      <c r="CA779" s="40"/>
      <c r="CB779" s="94"/>
      <c r="CC779" s="94"/>
      <c r="CD779" s="94"/>
      <c r="CE779" s="40"/>
      <c r="CF779" s="73"/>
      <c r="CG779" s="41"/>
      <c r="CH779" s="41"/>
      <c r="CI779" s="41"/>
      <c r="CJ779" s="41"/>
      <c r="CK779" s="41"/>
      <c r="CL779" s="68"/>
      <c r="CM779" s="41"/>
      <c r="CN779" s="41"/>
      <c r="CO779" s="39"/>
      <c r="CP779" s="78"/>
    </row>
    <row r="780" spans="1:109" s="38" customFormat="1" x14ac:dyDescent="0.25">
      <c r="A780" s="38">
        <v>777</v>
      </c>
      <c r="F780" s="39"/>
      <c r="Q780" s="39"/>
      <c r="R780" s="40"/>
      <c r="S780" s="40"/>
      <c r="T780" s="39"/>
      <c r="AA780" s="115"/>
      <c r="AF780" s="111"/>
      <c r="AG780" s="110"/>
      <c r="AH780" s="94"/>
      <c r="AJ780" s="97"/>
      <c r="AL780" s="39"/>
      <c r="AP780" s="39"/>
      <c r="AQ780" s="77"/>
      <c r="AR780" s="94"/>
      <c r="AT780" s="97"/>
      <c r="BB780" s="79"/>
      <c r="BC780" s="94"/>
      <c r="BE780" s="97"/>
      <c r="BG780" s="40"/>
      <c r="BK780" s="40"/>
      <c r="BL780" s="79"/>
      <c r="BM780" s="94"/>
      <c r="BO780" s="97"/>
      <c r="BQ780" s="40"/>
      <c r="BR780" s="94"/>
      <c r="BS780" s="94"/>
      <c r="BT780" s="94"/>
      <c r="BU780" s="40"/>
      <c r="BV780" s="82"/>
      <c r="BW780" s="94"/>
      <c r="BX780" s="48"/>
      <c r="BY780" s="97"/>
      <c r="BZ780" s="48"/>
      <c r="CA780" s="40"/>
      <c r="CB780" s="94"/>
      <c r="CC780" s="94"/>
      <c r="CD780" s="94"/>
      <c r="CE780" s="40"/>
      <c r="CF780" s="73"/>
      <c r="CG780" s="41"/>
      <c r="CH780" s="41"/>
      <c r="CI780" s="41"/>
      <c r="CJ780" s="41"/>
      <c r="CK780" s="41"/>
      <c r="CL780" s="68"/>
      <c r="CM780" s="41"/>
      <c r="CN780" s="41"/>
      <c r="CO780" s="39"/>
      <c r="CP780" s="78"/>
    </row>
    <row r="781" spans="1:109" s="38" customFormat="1" x14ac:dyDescent="0.25">
      <c r="A781" s="38">
        <v>778</v>
      </c>
      <c r="F781" s="39"/>
      <c r="Q781" s="39"/>
      <c r="R781" s="40"/>
      <c r="S781" s="40"/>
      <c r="T781" s="39"/>
      <c r="AA781" s="115"/>
      <c r="AF781" s="111"/>
      <c r="AG781" s="110"/>
      <c r="AH781" s="94"/>
      <c r="AJ781" s="97"/>
      <c r="AL781" s="39"/>
      <c r="AP781" s="39"/>
      <c r="AQ781" s="77"/>
      <c r="AR781" s="94"/>
      <c r="AT781" s="97"/>
      <c r="BB781" s="79"/>
      <c r="BC781" s="94"/>
      <c r="BE781" s="97"/>
      <c r="BG781" s="40"/>
      <c r="BK781" s="40"/>
      <c r="BL781" s="79"/>
      <c r="BM781" s="94"/>
      <c r="BO781" s="97"/>
      <c r="BQ781" s="40"/>
      <c r="BR781" s="94"/>
      <c r="BS781" s="94"/>
      <c r="BT781" s="94"/>
      <c r="BU781" s="40"/>
      <c r="BV781" s="82"/>
      <c r="BW781" s="94"/>
      <c r="BX781" s="48"/>
      <c r="BY781" s="97"/>
      <c r="BZ781" s="48"/>
      <c r="CA781" s="40"/>
      <c r="CB781" s="94"/>
      <c r="CC781" s="94"/>
      <c r="CD781" s="94"/>
      <c r="CE781" s="40"/>
      <c r="CF781" s="73"/>
      <c r="CG781" s="41"/>
      <c r="CH781" s="41"/>
      <c r="CI781" s="41"/>
      <c r="CJ781" s="41"/>
      <c r="CK781" s="41"/>
      <c r="CL781" s="68"/>
      <c r="CM781" s="41"/>
      <c r="CN781" s="41"/>
      <c r="CO781" s="39"/>
      <c r="CP781" s="78"/>
    </row>
    <row r="782" spans="1:109" s="38" customFormat="1" x14ac:dyDescent="0.25">
      <c r="A782" s="38">
        <v>779</v>
      </c>
      <c r="F782" s="39"/>
      <c r="Q782" s="39"/>
      <c r="R782" s="40"/>
      <c r="S782" s="40"/>
      <c r="T782" s="39"/>
      <c r="AA782" s="115"/>
      <c r="AF782" s="111"/>
      <c r="AG782" s="110"/>
      <c r="AH782" s="94"/>
      <c r="AJ782" s="97"/>
      <c r="AL782" s="39"/>
      <c r="AP782" s="39"/>
      <c r="AQ782" s="77"/>
      <c r="AR782" s="94"/>
      <c r="AT782" s="97"/>
      <c r="BB782" s="79"/>
      <c r="BC782" s="94"/>
      <c r="BE782" s="97"/>
      <c r="BG782" s="40"/>
      <c r="BK782" s="40"/>
      <c r="BL782" s="79"/>
      <c r="BM782" s="94"/>
      <c r="BO782" s="97"/>
      <c r="BQ782" s="40"/>
      <c r="BR782" s="94"/>
      <c r="BS782" s="94"/>
      <c r="BT782" s="94"/>
      <c r="BU782" s="40"/>
      <c r="BV782" s="82"/>
      <c r="BW782" s="94"/>
      <c r="BX782" s="48"/>
      <c r="BY782" s="97"/>
      <c r="BZ782" s="48"/>
      <c r="CA782" s="40"/>
      <c r="CB782" s="94"/>
      <c r="CC782" s="94"/>
      <c r="CD782" s="94"/>
      <c r="CE782" s="40"/>
      <c r="CF782" s="73"/>
      <c r="CG782" s="41"/>
      <c r="CH782" s="41"/>
      <c r="CI782" s="41"/>
      <c r="CJ782" s="41"/>
      <c r="CK782" s="41"/>
      <c r="CL782" s="68"/>
      <c r="CM782" s="41"/>
      <c r="CN782" s="41"/>
      <c r="CO782" s="39"/>
      <c r="CP782" s="78"/>
    </row>
    <row r="783" spans="1:109" s="38" customFormat="1" x14ac:dyDescent="0.25">
      <c r="A783" s="38">
        <v>780</v>
      </c>
      <c r="F783" s="39"/>
      <c r="Q783" s="39"/>
      <c r="R783" s="40"/>
      <c r="S783" s="40"/>
      <c r="T783" s="39"/>
      <c r="AA783" s="115"/>
      <c r="AF783" s="111"/>
      <c r="AG783" s="110"/>
      <c r="AH783" s="94"/>
      <c r="AJ783" s="97"/>
      <c r="AL783" s="39"/>
      <c r="AP783" s="39"/>
      <c r="AQ783" s="77"/>
      <c r="AR783" s="94"/>
      <c r="AT783" s="97"/>
      <c r="BB783" s="79"/>
      <c r="BC783" s="94"/>
      <c r="BE783" s="97"/>
      <c r="BG783" s="40"/>
      <c r="BK783" s="40"/>
      <c r="BL783" s="79"/>
      <c r="BM783" s="94"/>
      <c r="BO783" s="97"/>
      <c r="BQ783" s="40"/>
      <c r="BR783" s="94"/>
      <c r="BS783" s="94"/>
      <c r="BT783" s="94"/>
      <c r="BU783" s="40"/>
      <c r="BV783" s="82"/>
      <c r="BW783" s="94"/>
      <c r="BX783" s="48"/>
      <c r="BY783" s="97"/>
      <c r="BZ783" s="48"/>
      <c r="CA783" s="40"/>
      <c r="CB783" s="94"/>
      <c r="CC783" s="94"/>
      <c r="CD783" s="94"/>
      <c r="CE783" s="40"/>
      <c r="CF783" s="73"/>
      <c r="CG783" s="41"/>
      <c r="CH783" s="41"/>
      <c r="CI783" s="41"/>
      <c r="CJ783" s="41"/>
      <c r="CK783" s="41"/>
      <c r="CL783" s="68"/>
      <c r="CM783" s="41"/>
      <c r="CN783" s="41"/>
      <c r="CO783" s="39"/>
      <c r="CP783" s="78"/>
    </row>
    <row r="784" spans="1:109" s="38" customFormat="1" x14ac:dyDescent="0.25">
      <c r="A784" s="38">
        <v>781</v>
      </c>
      <c r="F784" s="39"/>
      <c r="Q784" s="39"/>
      <c r="R784" s="40"/>
      <c r="S784" s="40"/>
      <c r="T784" s="39"/>
      <c r="AA784" s="115"/>
      <c r="AF784" s="111"/>
      <c r="AG784" s="110"/>
      <c r="AH784" s="94"/>
      <c r="AJ784" s="97"/>
      <c r="AL784" s="39"/>
      <c r="AP784" s="39"/>
      <c r="AQ784" s="77"/>
      <c r="AR784" s="94"/>
      <c r="AT784" s="97"/>
      <c r="BB784" s="79"/>
      <c r="BC784" s="94"/>
      <c r="BE784" s="97"/>
      <c r="BG784" s="40"/>
      <c r="BK784" s="40"/>
      <c r="BL784" s="79"/>
      <c r="BM784" s="94"/>
      <c r="BO784" s="97"/>
      <c r="BQ784" s="40"/>
      <c r="BR784" s="94"/>
      <c r="BS784" s="94"/>
      <c r="BT784" s="94"/>
      <c r="BU784" s="40"/>
      <c r="BV784" s="82"/>
      <c r="BW784" s="94"/>
      <c r="BX784" s="48"/>
      <c r="BY784" s="97"/>
      <c r="BZ784" s="48"/>
      <c r="CA784" s="40"/>
      <c r="CB784" s="94"/>
      <c r="CC784" s="94"/>
      <c r="CD784" s="94"/>
      <c r="CE784" s="40"/>
      <c r="CF784" s="73"/>
      <c r="CG784" s="41"/>
      <c r="CH784" s="41"/>
      <c r="CI784" s="41"/>
      <c r="CJ784" s="41"/>
      <c r="CK784" s="41"/>
      <c r="CL784" s="68"/>
      <c r="CM784" s="41"/>
      <c r="CN784" s="41"/>
      <c r="CO784" s="39"/>
      <c r="CP784" s="78"/>
    </row>
    <row r="785" spans="1:94" s="38" customFormat="1" x14ac:dyDescent="0.25">
      <c r="A785" s="38">
        <v>782</v>
      </c>
      <c r="F785" s="39"/>
      <c r="Q785" s="39"/>
      <c r="R785" s="40"/>
      <c r="S785" s="40"/>
      <c r="T785" s="39"/>
      <c r="AA785" s="115"/>
      <c r="AF785" s="111"/>
      <c r="AG785" s="110"/>
      <c r="AH785" s="94"/>
      <c r="AJ785" s="97"/>
      <c r="AL785" s="39"/>
      <c r="AP785" s="39"/>
      <c r="AQ785" s="77"/>
      <c r="AR785" s="94"/>
      <c r="AT785" s="97"/>
      <c r="BB785" s="79"/>
      <c r="BC785" s="94"/>
      <c r="BE785" s="97"/>
      <c r="BG785" s="40"/>
      <c r="BK785" s="40"/>
      <c r="BL785" s="79"/>
      <c r="BM785" s="94"/>
      <c r="BO785" s="97"/>
      <c r="BQ785" s="40"/>
      <c r="BR785" s="94"/>
      <c r="BS785" s="94"/>
      <c r="BT785" s="94"/>
      <c r="BU785" s="40"/>
      <c r="BV785" s="82"/>
      <c r="BW785" s="94"/>
      <c r="BX785" s="48"/>
      <c r="BY785" s="97"/>
      <c r="BZ785" s="48"/>
      <c r="CA785" s="40"/>
      <c r="CB785" s="94"/>
      <c r="CC785" s="94"/>
      <c r="CD785" s="94"/>
      <c r="CE785" s="40"/>
      <c r="CF785" s="73"/>
      <c r="CG785" s="41"/>
      <c r="CH785" s="41"/>
      <c r="CI785" s="41"/>
      <c r="CJ785" s="41"/>
      <c r="CK785" s="41"/>
      <c r="CL785" s="68"/>
      <c r="CM785" s="41"/>
      <c r="CN785" s="41"/>
      <c r="CO785" s="39"/>
      <c r="CP785" s="78"/>
    </row>
    <row r="786" spans="1:94" s="38" customFormat="1" x14ac:dyDescent="0.25">
      <c r="A786" s="38">
        <v>783</v>
      </c>
      <c r="F786" s="39"/>
      <c r="Q786" s="39"/>
      <c r="R786" s="40"/>
      <c r="S786" s="40"/>
      <c r="T786" s="39"/>
      <c r="AA786" s="115"/>
      <c r="AF786" s="111"/>
      <c r="AG786" s="110"/>
      <c r="AH786" s="94"/>
      <c r="AJ786" s="97"/>
      <c r="AL786" s="39"/>
      <c r="AP786" s="39"/>
      <c r="AQ786" s="77"/>
      <c r="AR786" s="94"/>
      <c r="AT786" s="97"/>
      <c r="BB786" s="79"/>
      <c r="BC786" s="94"/>
      <c r="BE786" s="97"/>
      <c r="BG786" s="40"/>
      <c r="BK786" s="40"/>
      <c r="BL786" s="79"/>
      <c r="BM786" s="94"/>
      <c r="BO786" s="97"/>
      <c r="BQ786" s="40"/>
      <c r="BR786" s="94"/>
      <c r="BS786" s="94"/>
      <c r="BT786" s="94"/>
      <c r="BU786" s="40"/>
      <c r="BV786" s="82"/>
      <c r="BW786" s="94"/>
      <c r="BX786" s="48"/>
      <c r="BY786" s="97"/>
      <c r="BZ786" s="48"/>
      <c r="CA786" s="40"/>
      <c r="CB786" s="94"/>
      <c r="CC786" s="94"/>
      <c r="CD786" s="94"/>
      <c r="CE786" s="40"/>
      <c r="CF786" s="73"/>
      <c r="CG786" s="41"/>
      <c r="CH786" s="41"/>
      <c r="CI786" s="41"/>
      <c r="CJ786" s="41"/>
      <c r="CK786" s="41"/>
      <c r="CL786" s="68"/>
      <c r="CM786" s="41"/>
      <c r="CN786" s="41"/>
      <c r="CO786" s="39"/>
      <c r="CP786" s="78"/>
    </row>
    <row r="787" spans="1:94" s="38" customFormat="1" x14ac:dyDescent="0.25">
      <c r="A787" s="38">
        <v>784</v>
      </c>
      <c r="F787" s="39"/>
      <c r="Q787" s="39"/>
      <c r="R787" s="40"/>
      <c r="S787" s="40"/>
      <c r="T787" s="39"/>
      <c r="AA787" s="115"/>
      <c r="AF787" s="111"/>
      <c r="AG787" s="110"/>
      <c r="AH787" s="94"/>
      <c r="AJ787" s="97"/>
      <c r="AL787" s="39"/>
      <c r="AP787" s="39"/>
      <c r="AQ787" s="77"/>
      <c r="AR787" s="94"/>
      <c r="AT787" s="97"/>
      <c r="BB787" s="79"/>
      <c r="BC787" s="94"/>
      <c r="BE787" s="97"/>
      <c r="BG787" s="40"/>
      <c r="BK787" s="40"/>
      <c r="BL787" s="79"/>
      <c r="BM787" s="94"/>
      <c r="BO787" s="97"/>
      <c r="BQ787" s="40"/>
      <c r="BR787" s="94"/>
      <c r="BS787" s="94"/>
      <c r="BT787" s="94"/>
      <c r="BU787" s="40"/>
      <c r="BV787" s="82"/>
      <c r="BW787" s="94"/>
      <c r="BX787" s="48"/>
      <c r="BY787" s="97"/>
      <c r="BZ787" s="48"/>
      <c r="CA787" s="40"/>
      <c r="CB787" s="94"/>
      <c r="CC787" s="94"/>
      <c r="CD787" s="94"/>
      <c r="CE787" s="40"/>
      <c r="CF787" s="73"/>
      <c r="CG787" s="41"/>
      <c r="CH787" s="41"/>
      <c r="CI787" s="41"/>
      <c r="CJ787" s="41"/>
      <c r="CK787" s="41"/>
      <c r="CL787" s="68"/>
      <c r="CM787" s="41"/>
      <c r="CN787" s="41"/>
      <c r="CO787" s="39"/>
      <c r="CP787" s="78"/>
    </row>
    <row r="788" spans="1:94" s="38" customFormat="1" x14ac:dyDescent="0.25">
      <c r="A788" s="38">
        <v>785</v>
      </c>
      <c r="F788" s="39"/>
      <c r="Q788" s="39"/>
      <c r="R788" s="40"/>
      <c r="S788" s="40"/>
      <c r="T788" s="39"/>
      <c r="AA788" s="115"/>
      <c r="AF788" s="111"/>
      <c r="AG788" s="110"/>
      <c r="AH788" s="94"/>
      <c r="AJ788" s="97"/>
      <c r="AL788" s="39"/>
      <c r="AP788" s="39"/>
      <c r="AQ788" s="77"/>
      <c r="AR788" s="94"/>
      <c r="AT788" s="97"/>
      <c r="BB788" s="79"/>
      <c r="BC788" s="94"/>
      <c r="BE788" s="97"/>
      <c r="BG788" s="40"/>
      <c r="BK788" s="40"/>
      <c r="BL788" s="79"/>
      <c r="BM788" s="94"/>
      <c r="BO788" s="97"/>
      <c r="BQ788" s="40"/>
      <c r="BR788" s="94"/>
      <c r="BS788" s="94"/>
      <c r="BT788" s="94"/>
      <c r="BU788" s="40"/>
      <c r="BV788" s="82"/>
      <c r="BW788" s="94"/>
      <c r="BX788" s="48"/>
      <c r="BY788" s="97"/>
      <c r="BZ788" s="48"/>
      <c r="CA788" s="40"/>
      <c r="CB788" s="94"/>
      <c r="CC788" s="94"/>
      <c r="CD788" s="94"/>
      <c r="CE788" s="40"/>
      <c r="CF788" s="73"/>
      <c r="CG788" s="41"/>
      <c r="CH788" s="41"/>
      <c r="CI788" s="41"/>
      <c r="CJ788" s="41"/>
      <c r="CK788" s="41"/>
      <c r="CL788" s="68"/>
      <c r="CM788" s="41"/>
      <c r="CN788" s="41"/>
      <c r="CO788" s="39"/>
      <c r="CP788" s="78"/>
    </row>
    <row r="789" spans="1:94" s="38" customFormat="1" x14ac:dyDescent="0.25">
      <c r="A789" s="38">
        <v>786</v>
      </c>
      <c r="C789" s="109"/>
      <c r="F789" s="39"/>
      <c r="Q789" s="39"/>
      <c r="R789" s="40"/>
      <c r="S789" s="40"/>
      <c r="T789" s="39"/>
      <c r="AA789" s="115"/>
      <c r="AF789" s="111"/>
      <c r="AG789" s="110"/>
      <c r="AH789" s="94"/>
      <c r="AJ789" s="97"/>
      <c r="AL789" s="39"/>
      <c r="AP789" s="39"/>
      <c r="AQ789" s="77"/>
      <c r="AR789" s="94"/>
      <c r="AT789" s="97"/>
      <c r="BB789" s="79"/>
      <c r="BC789" s="94"/>
      <c r="BE789" s="97"/>
      <c r="BG789" s="40"/>
      <c r="BK789" s="40"/>
      <c r="BL789" s="79"/>
      <c r="BM789" s="94"/>
      <c r="BO789" s="97"/>
      <c r="BQ789" s="40"/>
      <c r="BR789" s="94"/>
      <c r="BS789" s="94"/>
      <c r="BT789" s="94"/>
      <c r="BU789" s="40"/>
      <c r="BV789" s="82"/>
      <c r="BW789" s="94"/>
      <c r="BX789" s="48"/>
      <c r="BY789" s="97"/>
      <c r="BZ789" s="48"/>
      <c r="CA789" s="40"/>
      <c r="CB789" s="94"/>
      <c r="CC789" s="94"/>
      <c r="CD789" s="94"/>
      <c r="CE789" s="40"/>
      <c r="CF789" s="73"/>
      <c r="CG789" s="41"/>
      <c r="CH789" s="41"/>
      <c r="CI789" s="41"/>
      <c r="CJ789" s="41"/>
      <c r="CK789" s="41"/>
      <c r="CL789" s="68"/>
      <c r="CM789" s="41"/>
      <c r="CN789" s="41"/>
      <c r="CO789" s="39"/>
      <c r="CP789" s="78"/>
    </row>
    <row r="790" spans="1:94" s="38" customFormat="1" x14ac:dyDescent="0.25">
      <c r="A790" s="38">
        <v>787</v>
      </c>
      <c r="C790" s="113"/>
      <c r="F790" s="39"/>
      <c r="I790" s="114"/>
      <c r="Q790" s="39"/>
      <c r="R790" s="40"/>
      <c r="S790" s="40"/>
      <c r="T790" s="39"/>
      <c r="AF790" s="111"/>
      <c r="AG790" s="110"/>
      <c r="AH790" s="94"/>
      <c r="AJ790" s="97"/>
      <c r="AL790" s="39"/>
      <c r="AP790" s="39"/>
      <c r="AQ790" s="77"/>
      <c r="AR790" s="94"/>
      <c r="AT790" s="97"/>
      <c r="BB790" s="79"/>
      <c r="BC790" s="94"/>
      <c r="BE790" s="97"/>
      <c r="BG790" s="40"/>
      <c r="BK790" s="40"/>
      <c r="BL790" s="79"/>
      <c r="BM790" s="94"/>
      <c r="BO790" s="97"/>
      <c r="BQ790" s="40"/>
      <c r="BR790" s="94"/>
      <c r="BS790" s="94"/>
      <c r="BT790" s="94"/>
      <c r="BU790" s="40"/>
      <c r="BV790" s="82"/>
      <c r="BW790" s="94"/>
      <c r="BX790" s="48"/>
      <c r="BY790" s="97"/>
      <c r="BZ790" s="48"/>
      <c r="CA790" s="40"/>
      <c r="CB790" s="94"/>
      <c r="CC790" s="94"/>
      <c r="CD790" s="94"/>
      <c r="CE790" s="40"/>
      <c r="CF790" s="73"/>
      <c r="CG790" s="41"/>
      <c r="CH790" s="41"/>
      <c r="CI790" s="41"/>
      <c r="CJ790" s="41"/>
      <c r="CK790" s="41"/>
      <c r="CL790" s="68"/>
      <c r="CM790" s="41"/>
      <c r="CN790" s="41"/>
      <c r="CO790" s="39"/>
      <c r="CP790" s="78"/>
    </row>
    <row r="791" spans="1:94" s="38" customFormat="1" x14ac:dyDescent="0.25">
      <c r="A791" s="38">
        <v>788</v>
      </c>
      <c r="C791" s="113"/>
      <c r="F791" s="39"/>
      <c r="I791" s="114"/>
      <c r="Q791" s="39"/>
      <c r="R791" s="40"/>
      <c r="S791" s="40"/>
      <c r="T791" s="39"/>
      <c r="AF791" s="111"/>
      <c r="AG791" s="110"/>
      <c r="AH791" s="94"/>
      <c r="AJ791" s="97"/>
      <c r="AL791" s="39"/>
      <c r="AP791" s="39"/>
      <c r="AQ791" s="77"/>
      <c r="AR791" s="94"/>
      <c r="AT791" s="97"/>
      <c r="BB791" s="79"/>
      <c r="BC791" s="94"/>
      <c r="BE791" s="97"/>
      <c r="BG791" s="40"/>
      <c r="BK791" s="40"/>
      <c r="BL791" s="79"/>
      <c r="BM791" s="94"/>
      <c r="BO791" s="97"/>
      <c r="BQ791" s="40"/>
      <c r="BR791" s="94"/>
      <c r="BS791" s="94"/>
      <c r="BT791" s="94"/>
      <c r="BU791" s="40"/>
      <c r="BV791" s="82"/>
      <c r="BW791" s="94"/>
      <c r="BX791" s="48"/>
      <c r="BY791" s="97"/>
      <c r="BZ791" s="48"/>
      <c r="CA791" s="40"/>
      <c r="CB791" s="94"/>
      <c r="CC791" s="94"/>
      <c r="CD791" s="94"/>
      <c r="CE791" s="40"/>
      <c r="CF791" s="73"/>
      <c r="CG791" s="41"/>
      <c r="CH791" s="41"/>
      <c r="CI791" s="41"/>
      <c r="CJ791" s="41"/>
      <c r="CK791" s="41"/>
      <c r="CL791" s="68"/>
      <c r="CM791" s="41"/>
      <c r="CN791" s="41"/>
      <c r="CO791" s="39"/>
      <c r="CP791" s="78"/>
    </row>
    <row r="792" spans="1:94" s="38" customFormat="1" x14ac:dyDescent="0.25">
      <c r="A792" s="38">
        <v>789</v>
      </c>
      <c r="C792" s="113"/>
      <c r="F792" s="39"/>
      <c r="I792" s="114"/>
      <c r="Q792" s="39"/>
      <c r="R792" s="40"/>
      <c r="S792" s="40"/>
      <c r="T792" s="39"/>
      <c r="AF792" s="111"/>
      <c r="AG792" s="110"/>
      <c r="AH792" s="94"/>
      <c r="AJ792" s="97"/>
      <c r="AL792" s="39"/>
      <c r="AP792" s="39"/>
      <c r="AQ792" s="77"/>
      <c r="AR792" s="94"/>
      <c r="AT792" s="97"/>
      <c r="BB792" s="79"/>
      <c r="BC792" s="94"/>
      <c r="BE792" s="97"/>
      <c r="BG792" s="40"/>
      <c r="BK792" s="40"/>
      <c r="BL792" s="79"/>
      <c r="BM792" s="94"/>
      <c r="BO792" s="97"/>
      <c r="BQ792" s="40"/>
      <c r="BR792" s="94"/>
      <c r="BS792" s="94"/>
      <c r="BT792" s="94"/>
      <c r="BU792" s="40"/>
      <c r="BV792" s="82"/>
      <c r="BW792" s="94"/>
      <c r="BX792" s="48"/>
      <c r="BY792" s="97"/>
      <c r="BZ792" s="48"/>
      <c r="CA792" s="40"/>
      <c r="CB792" s="94"/>
      <c r="CC792" s="94"/>
      <c r="CD792" s="94"/>
      <c r="CE792" s="40"/>
      <c r="CF792" s="73"/>
      <c r="CG792" s="41"/>
      <c r="CH792" s="41"/>
      <c r="CI792" s="41"/>
      <c r="CJ792" s="41"/>
      <c r="CK792" s="41"/>
      <c r="CL792" s="68"/>
      <c r="CM792" s="41"/>
      <c r="CN792" s="41"/>
      <c r="CO792" s="39"/>
      <c r="CP792" s="78"/>
    </row>
    <row r="793" spans="1:94" s="38" customFormat="1" x14ac:dyDescent="0.25">
      <c r="A793" s="38">
        <v>790</v>
      </c>
      <c r="C793" s="113"/>
      <c r="F793" s="39"/>
      <c r="I793" s="114"/>
      <c r="Q793" s="39"/>
      <c r="R793" s="40"/>
      <c r="S793" s="40"/>
      <c r="T793" s="39"/>
      <c r="AF793" s="111"/>
      <c r="AG793" s="110"/>
      <c r="AH793" s="94"/>
      <c r="AJ793" s="97"/>
      <c r="AL793" s="39"/>
      <c r="AP793" s="39"/>
      <c r="AQ793" s="77"/>
      <c r="AR793" s="94"/>
      <c r="AT793" s="97"/>
      <c r="BB793" s="79"/>
      <c r="BC793" s="94"/>
      <c r="BE793" s="97"/>
      <c r="BG793" s="40"/>
      <c r="BK793" s="40"/>
      <c r="BL793" s="79"/>
      <c r="BM793" s="94"/>
      <c r="BO793" s="97"/>
      <c r="BQ793" s="40"/>
      <c r="BR793" s="94"/>
      <c r="BS793" s="94"/>
      <c r="BT793" s="94"/>
      <c r="BU793" s="40"/>
      <c r="BV793" s="82"/>
      <c r="BW793" s="94"/>
      <c r="BX793" s="48"/>
      <c r="BY793" s="97"/>
      <c r="BZ793" s="48"/>
      <c r="CA793" s="40"/>
      <c r="CB793" s="94"/>
      <c r="CC793" s="94"/>
      <c r="CD793" s="94"/>
      <c r="CE793" s="40"/>
      <c r="CF793" s="73"/>
      <c r="CG793" s="41"/>
      <c r="CH793" s="41"/>
      <c r="CI793" s="41"/>
      <c r="CJ793" s="41"/>
      <c r="CK793" s="41"/>
      <c r="CL793" s="68"/>
      <c r="CM793" s="41"/>
      <c r="CN793" s="41"/>
      <c r="CO793" s="39"/>
      <c r="CP793" s="78"/>
    </row>
    <row r="794" spans="1:94" s="38" customFormat="1" x14ac:dyDescent="0.25">
      <c r="A794" s="38">
        <v>791</v>
      </c>
      <c r="C794" s="113"/>
      <c r="F794" s="39"/>
      <c r="I794" s="114"/>
      <c r="Q794" s="39"/>
      <c r="R794" s="40"/>
      <c r="S794" s="40"/>
      <c r="T794" s="39"/>
      <c r="AF794" s="111"/>
      <c r="AG794" s="110"/>
      <c r="AH794" s="94"/>
      <c r="AJ794" s="97"/>
      <c r="AL794" s="39"/>
      <c r="AP794" s="39"/>
      <c r="AQ794" s="77"/>
      <c r="AR794" s="94"/>
      <c r="AT794" s="97"/>
      <c r="BB794" s="79"/>
      <c r="BC794" s="94"/>
      <c r="BE794" s="97"/>
      <c r="BG794" s="40"/>
      <c r="BK794" s="40"/>
      <c r="BL794" s="79"/>
      <c r="BM794" s="94"/>
      <c r="BO794" s="97"/>
      <c r="BQ794" s="40"/>
      <c r="BR794" s="94"/>
      <c r="BS794" s="94"/>
      <c r="BT794" s="94"/>
      <c r="BU794" s="40"/>
      <c r="BV794" s="82"/>
      <c r="BW794" s="94"/>
      <c r="BX794" s="48"/>
      <c r="BY794" s="97"/>
      <c r="BZ794" s="48"/>
      <c r="CA794" s="40"/>
      <c r="CB794" s="94"/>
      <c r="CC794" s="94"/>
      <c r="CD794" s="94"/>
      <c r="CE794" s="40"/>
      <c r="CF794" s="73"/>
      <c r="CG794" s="41"/>
      <c r="CH794" s="41"/>
      <c r="CI794" s="41"/>
      <c r="CJ794" s="41"/>
      <c r="CK794" s="41"/>
      <c r="CL794" s="68"/>
      <c r="CM794" s="41"/>
      <c r="CN794" s="41"/>
      <c r="CO794" s="39"/>
      <c r="CP794" s="78"/>
    </row>
    <row r="795" spans="1:94" s="38" customFormat="1" x14ac:dyDescent="0.25">
      <c r="A795" s="38">
        <v>792</v>
      </c>
      <c r="C795" s="113"/>
      <c r="F795" s="39"/>
      <c r="I795" s="114"/>
      <c r="Q795" s="39"/>
      <c r="R795" s="40"/>
      <c r="S795" s="40"/>
      <c r="T795" s="39"/>
      <c r="AF795" s="111"/>
      <c r="AG795" s="110"/>
      <c r="AH795" s="94"/>
      <c r="AJ795" s="97"/>
      <c r="AL795" s="39"/>
      <c r="AP795" s="39"/>
      <c r="AQ795" s="77"/>
      <c r="AR795" s="94"/>
      <c r="AT795" s="97"/>
      <c r="BB795" s="79"/>
      <c r="BC795" s="94"/>
      <c r="BE795" s="97"/>
      <c r="BG795" s="40"/>
      <c r="BK795" s="40"/>
      <c r="BL795" s="79"/>
      <c r="BM795" s="94"/>
      <c r="BO795" s="97"/>
      <c r="BQ795" s="40"/>
      <c r="BR795" s="94"/>
      <c r="BS795" s="94"/>
      <c r="BT795" s="94"/>
      <c r="BU795" s="40"/>
      <c r="BV795" s="82"/>
      <c r="BW795" s="94"/>
      <c r="BX795" s="48"/>
      <c r="BY795" s="97"/>
      <c r="BZ795" s="48"/>
      <c r="CA795" s="40"/>
      <c r="CB795" s="94"/>
      <c r="CC795" s="94"/>
      <c r="CD795" s="94"/>
      <c r="CE795" s="40"/>
      <c r="CF795" s="73"/>
      <c r="CG795" s="41"/>
      <c r="CH795" s="41"/>
      <c r="CI795" s="41"/>
      <c r="CJ795" s="41"/>
      <c r="CK795" s="41"/>
      <c r="CL795" s="68"/>
      <c r="CM795" s="41"/>
      <c r="CN795" s="41"/>
      <c r="CO795" s="39"/>
      <c r="CP795" s="78"/>
    </row>
    <row r="796" spans="1:94" s="38" customFormat="1" x14ac:dyDescent="0.25">
      <c r="A796" s="38">
        <v>793</v>
      </c>
      <c r="C796" s="113"/>
      <c r="F796" s="39"/>
      <c r="I796" s="114"/>
      <c r="Q796" s="39"/>
      <c r="R796" s="40"/>
      <c r="S796" s="40"/>
      <c r="T796" s="39"/>
      <c r="AF796" s="111"/>
      <c r="AG796" s="110"/>
      <c r="AH796" s="94"/>
      <c r="AJ796" s="97"/>
      <c r="AL796" s="39"/>
      <c r="AP796" s="39"/>
      <c r="AQ796" s="77"/>
      <c r="AR796" s="94"/>
      <c r="AT796" s="97"/>
      <c r="BB796" s="79"/>
      <c r="BC796" s="94"/>
      <c r="BE796" s="97"/>
      <c r="BG796" s="40"/>
      <c r="BK796" s="40"/>
      <c r="BL796" s="79"/>
      <c r="BM796" s="94"/>
      <c r="BO796" s="97"/>
      <c r="BQ796" s="40"/>
      <c r="BR796" s="94"/>
      <c r="BS796" s="94"/>
      <c r="BT796" s="94"/>
      <c r="BU796" s="40"/>
      <c r="BV796" s="82"/>
      <c r="BW796" s="94"/>
      <c r="BX796" s="48"/>
      <c r="BY796" s="97"/>
      <c r="BZ796" s="48"/>
      <c r="CA796" s="40"/>
      <c r="CB796" s="94"/>
      <c r="CC796" s="94"/>
      <c r="CD796" s="94"/>
      <c r="CE796" s="40"/>
      <c r="CF796" s="73"/>
      <c r="CG796" s="41"/>
      <c r="CH796" s="41"/>
      <c r="CI796" s="41"/>
      <c r="CJ796" s="41"/>
      <c r="CK796" s="41"/>
      <c r="CL796" s="68"/>
      <c r="CM796" s="41"/>
      <c r="CN796" s="41"/>
      <c r="CO796" s="39"/>
      <c r="CP796" s="78"/>
    </row>
    <row r="797" spans="1:94" s="38" customFormat="1" x14ac:dyDescent="0.25">
      <c r="A797" s="38">
        <v>794</v>
      </c>
      <c r="C797" s="113"/>
      <c r="F797" s="39"/>
      <c r="I797" s="114"/>
      <c r="Q797" s="39"/>
      <c r="R797" s="40"/>
      <c r="S797" s="40"/>
      <c r="T797" s="39"/>
      <c r="AF797" s="111"/>
      <c r="AG797" s="110"/>
      <c r="AH797" s="94"/>
      <c r="AJ797" s="97"/>
      <c r="AL797" s="39"/>
      <c r="AP797" s="39"/>
      <c r="AQ797" s="77"/>
      <c r="AR797" s="94"/>
      <c r="AT797" s="97"/>
      <c r="BB797" s="79"/>
      <c r="BC797" s="94"/>
      <c r="BE797" s="97"/>
      <c r="BG797" s="40"/>
      <c r="BK797" s="40"/>
      <c r="BL797" s="79"/>
      <c r="BM797" s="94"/>
      <c r="BO797" s="97"/>
      <c r="BQ797" s="40"/>
      <c r="BR797" s="94"/>
      <c r="BS797" s="94"/>
      <c r="BT797" s="94"/>
      <c r="BU797" s="40"/>
      <c r="BV797" s="82"/>
      <c r="BW797" s="94"/>
      <c r="BX797" s="48"/>
      <c r="BY797" s="97"/>
      <c r="BZ797" s="48"/>
      <c r="CA797" s="40"/>
      <c r="CB797" s="94"/>
      <c r="CC797" s="94"/>
      <c r="CD797" s="94"/>
      <c r="CE797" s="40"/>
      <c r="CF797" s="73"/>
      <c r="CG797" s="41"/>
      <c r="CH797" s="41"/>
      <c r="CI797" s="41"/>
      <c r="CJ797" s="41"/>
      <c r="CK797" s="41"/>
      <c r="CL797" s="68"/>
      <c r="CM797" s="41"/>
      <c r="CN797" s="41"/>
      <c r="CO797" s="39"/>
      <c r="CP797" s="78"/>
    </row>
    <row r="798" spans="1:94" s="38" customFormat="1" x14ac:dyDescent="0.25">
      <c r="A798" s="38">
        <v>795</v>
      </c>
      <c r="C798" s="113"/>
      <c r="F798" s="39"/>
      <c r="I798" s="114"/>
      <c r="Q798" s="39"/>
      <c r="R798" s="40"/>
      <c r="S798" s="40"/>
      <c r="T798" s="39"/>
      <c r="AF798" s="111"/>
      <c r="AG798" s="110"/>
      <c r="AH798" s="94"/>
      <c r="AJ798" s="97"/>
      <c r="AL798" s="39"/>
      <c r="AP798" s="39"/>
      <c r="AQ798" s="77"/>
      <c r="AR798" s="94"/>
      <c r="AT798" s="97"/>
      <c r="BB798" s="79"/>
      <c r="BC798" s="94"/>
      <c r="BE798" s="97"/>
      <c r="BG798" s="40"/>
      <c r="BK798" s="40"/>
      <c r="BL798" s="79"/>
      <c r="BM798" s="94"/>
      <c r="BO798" s="97"/>
      <c r="BQ798" s="40"/>
      <c r="BR798" s="94"/>
      <c r="BS798" s="94"/>
      <c r="BT798" s="94"/>
      <c r="BU798" s="40"/>
      <c r="BV798" s="82"/>
      <c r="BW798" s="94"/>
      <c r="BX798" s="48"/>
      <c r="BY798" s="97"/>
      <c r="BZ798" s="48"/>
      <c r="CA798" s="40"/>
      <c r="CB798" s="94"/>
      <c r="CC798" s="94"/>
      <c r="CD798" s="94"/>
      <c r="CE798" s="40"/>
      <c r="CF798" s="73"/>
      <c r="CG798" s="41"/>
      <c r="CH798" s="41"/>
      <c r="CI798" s="41"/>
      <c r="CJ798" s="41"/>
      <c r="CK798" s="41"/>
      <c r="CL798" s="68"/>
      <c r="CM798" s="41"/>
      <c r="CN798" s="41"/>
      <c r="CO798" s="39"/>
      <c r="CP798" s="78"/>
    </row>
    <row r="799" spans="1:94" s="38" customFormat="1" x14ac:dyDescent="0.25">
      <c r="A799" s="38">
        <v>796</v>
      </c>
      <c r="C799" s="113"/>
      <c r="F799" s="39"/>
      <c r="I799" s="114"/>
      <c r="Q799" s="39"/>
      <c r="R799" s="40"/>
      <c r="S799" s="40"/>
      <c r="T799" s="39"/>
      <c r="AF799" s="111"/>
      <c r="AG799" s="110"/>
      <c r="AH799" s="94"/>
      <c r="AJ799" s="97"/>
      <c r="AL799" s="39"/>
      <c r="AP799" s="39"/>
      <c r="AQ799" s="77"/>
      <c r="AR799" s="94"/>
      <c r="AT799" s="97"/>
      <c r="BB799" s="79"/>
      <c r="BC799" s="94"/>
      <c r="BE799" s="97"/>
      <c r="BG799" s="40"/>
      <c r="BK799" s="40"/>
      <c r="BL799" s="79"/>
      <c r="BM799" s="94"/>
      <c r="BO799" s="97"/>
      <c r="BQ799" s="40"/>
      <c r="BR799" s="94"/>
      <c r="BS799" s="94"/>
      <c r="BT799" s="94"/>
      <c r="BU799" s="40"/>
      <c r="BV799" s="82"/>
      <c r="BW799" s="94"/>
      <c r="BX799" s="48"/>
      <c r="BY799" s="97"/>
      <c r="BZ799" s="48"/>
      <c r="CA799" s="40"/>
      <c r="CB799" s="94"/>
      <c r="CC799" s="94"/>
      <c r="CD799" s="94"/>
      <c r="CE799" s="40"/>
      <c r="CF799" s="73"/>
      <c r="CG799" s="41"/>
      <c r="CH799" s="41"/>
      <c r="CI799" s="41"/>
      <c r="CJ799" s="41"/>
      <c r="CK799" s="41"/>
      <c r="CL799" s="68"/>
      <c r="CM799" s="41"/>
      <c r="CN799" s="41"/>
      <c r="CO799" s="39"/>
      <c r="CP799" s="78"/>
    </row>
    <row r="800" spans="1:94" s="38" customFormat="1" x14ac:dyDescent="0.25">
      <c r="A800" s="38">
        <v>797</v>
      </c>
      <c r="C800" s="113"/>
      <c r="F800" s="39"/>
      <c r="I800" s="114"/>
      <c r="Q800" s="39"/>
      <c r="R800" s="40"/>
      <c r="S800" s="40"/>
      <c r="T800" s="39"/>
      <c r="AF800" s="111"/>
      <c r="AG800" s="110"/>
      <c r="AH800" s="94"/>
      <c r="AJ800" s="97"/>
      <c r="AL800" s="39"/>
      <c r="AP800" s="39"/>
      <c r="AQ800" s="77"/>
      <c r="AR800" s="94"/>
      <c r="AT800" s="97"/>
      <c r="BB800" s="79"/>
      <c r="BC800" s="94"/>
      <c r="BE800" s="97"/>
      <c r="BG800" s="40"/>
      <c r="BK800" s="40"/>
      <c r="BL800" s="79"/>
      <c r="BM800" s="94"/>
      <c r="BO800" s="97"/>
      <c r="BQ800" s="40"/>
      <c r="BR800" s="94"/>
      <c r="BS800" s="94"/>
      <c r="BT800" s="94"/>
      <c r="BU800" s="40"/>
      <c r="BV800" s="82"/>
      <c r="BW800" s="94"/>
      <c r="BX800" s="48"/>
      <c r="BY800" s="97"/>
      <c r="BZ800" s="48"/>
      <c r="CA800" s="40"/>
      <c r="CB800" s="94"/>
      <c r="CC800" s="94"/>
      <c r="CD800" s="94"/>
      <c r="CE800" s="40"/>
      <c r="CF800" s="73"/>
      <c r="CG800" s="41"/>
      <c r="CH800" s="41"/>
      <c r="CI800" s="41"/>
      <c r="CJ800" s="41"/>
      <c r="CK800" s="41"/>
      <c r="CL800" s="68"/>
      <c r="CM800" s="41"/>
      <c r="CN800" s="41"/>
      <c r="CO800" s="39"/>
      <c r="CP800" s="78"/>
    </row>
    <row r="801" spans="1:94" s="38" customFormat="1" x14ac:dyDescent="0.25">
      <c r="A801" s="38">
        <v>798</v>
      </c>
      <c r="C801" s="113"/>
      <c r="F801" s="39"/>
      <c r="I801" s="114"/>
      <c r="Q801" s="39"/>
      <c r="R801" s="40"/>
      <c r="S801" s="40"/>
      <c r="T801" s="39"/>
      <c r="AF801" s="111"/>
      <c r="AG801" s="110"/>
      <c r="AH801" s="94"/>
      <c r="AJ801" s="97"/>
      <c r="AL801" s="39"/>
      <c r="AP801" s="39"/>
      <c r="AQ801" s="77"/>
      <c r="AR801" s="94"/>
      <c r="AT801" s="97"/>
      <c r="BB801" s="79"/>
      <c r="BC801" s="94"/>
      <c r="BE801" s="97"/>
      <c r="BG801" s="40"/>
      <c r="BK801" s="40"/>
      <c r="BL801" s="79"/>
      <c r="BM801" s="94"/>
      <c r="BO801" s="97"/>
      <c r="BQ801" s="40"/>
      <c r="BR801" s="94"/>
      <c r="BS801" s="94"/>
      <c r="BT801" s="94"/>
      <c r="BU801" s="40"/>
      <c r="BV801" s="82"/>
      <c r="BW801" s="94"/>
      <c r="BX801" s="48"/>
      <c r="BY801" s="97"/>
      <c r="BZ801" s="48"/>
      <c r="CA801" s="40"/>
      <c r="CB801" s="94"/>
      <c r="CC801" s="94"/>
      <c r="CD801" s="94"/>
      <c r="CE801" s="40"/>
      <c r="CF801" s="73"/>
      <c r="CG801" s="41"/>
      <c r="CH801" s="41"/>
      <c r="CI801" s="41"/>
      <c r="CJ801" s="41"/>
      <c r="CK801" s="41"/>
      <c r="CL801" s="68"/>
      <c r="CM801" s="41"/>
      <c r="CN801" s="41"/>
      <c r="CO801" s="39"/>
      <c r="CP801" s="78"/>
    </row>
    <row r="802" spans="1:94" s="38" customFormat="1" x14ac:dyDescent="0.25">
      <c r="A802" s="38">
        <v>799</v>
      </c>
      <c r="C802" s="113"/>
      <c r="F802" s="39"/>
      <c r="I802" s="114"/>
      <c r="Q802" s="39"/>
      <c r="R802" s="40"/>
      <c r="S802" s="40"/>
      <c r="T802" s="39"/>
      <c r="AF802" s="111"/>
      <c r="AG802" s="110"/>
      <c r="AH802" s="94"/>
      <c r="AJ802" s="97"/>
      <c r="AL802" s="39"/>
      <c r="AP802" s="39"/>
      <c r="AQ802" s="77"/>
      <c r="AR802" s="94"/>
      <c r="AT802" s="97"/>
      <c r="BB802" s="79"/>
      <c r="BC802" s="94"/>
      <c r="BE802" s="97"/>
      <c r="BG802" s="40"/>
      <c r="BK802" s="40"/>
      <c r="BL802" s="79"/>
      <c r="BM802" s="94"/>
      <c r="BO802" s="97"/>
      <c r="BQ802" s="40"/>
      <c r="BR802" s="94"/>
      <c r="BS802" s="94"/>
      <c r="BT802" s="94"/>
      <c r="BU802" s="40"/>
      <c r="BV802" s="82"/>
      <c r="BW802" s="94"/>
      <c r="BX802" s="48"/>
      <c r="BY802" s="97"/>
      <c r="BZ802" s="48"/>
      <c r="CA802" s="40"/>
      <c r="CB802" s="94"/>
      <c r="CC802" s="94"/>
      <c r="CD802" s="94"/>
      <c r="CE802" s="40"/>
      <c r="CF802" s="73"/>
      <c r="CG802" s="41"/>
      <c r="CH802" s="41"/>
      <c r="CI802" s="41"/>
      <c r="CJ802" s="41"/>
      <c r="CK802" s="41"/>
      <c r="CL802" s="68"/>
      <c r="CM802" s="41"/>
      <c r="CN802" s="41"/>
      <c r="CO802" s="39"/>
      <c r="CP802" s="78"/>
    </row>
    <row r="803" spans="1:94" s="38" customFormat="1" x14ac:dyDescent="0.25">
      <c r="A803" s="38">
        <v>800</v>
      </c>
      <c r="C803" s="113"/>
      <c r="F803" s="39"/>
      <c r="I803" s="114"/>
      <c r="Q803" s="39"/>
      <c r="R803" s="40"/>
      <c r="S803" s="40"/>
      <c r="T803" s="39"/>
      <c r="AF803" s="111"/>
      <c r="AG803" s="110"/>
      <c r="AH803" s="94"/>
      <c r="AJ803" s="97"/>
      <c r="AL803" s="39"/>
      <c r="AP803" s="39"/>
      <c r="AQ803" s="77"/>
      <c r="AR803" s="94"/>
      <c r="AT803" s="97"/>
      <c r="BB803" s="79"/>
      <c r="BC803" s="94"/>
      <c r="BE803" s="97"/>
      <c r="BG803" s="40"/>
      <c r="BK803" s="40"/>
      <c r="BL803" s="79"/>
      <c r="BM803" s="94"/>
      <c r="BO803" s="97"/>
      <c r="BQ803" s="40"/>
      <c r="BR803" s="94"/>
      <c r="BS803" s="94"/>
      <c r="BT803" s="94"/>
      <c r="BU803" s="40"/>
      <c r="BV803" s="82"/>
      <c r="BW803" s="94"/>
      <c r="BX803" s="48"/>
      <c r="BY803" s="97"/>
      <c r="BZ803" s="48"/>
      <c r="CA803" s="40"/>
      <c r="CB803" s="94"/>
      <c r="CC803" s="94"/>
      <c r="CD803" s="94"/>
      <c r="CE803" s="40"/>
      <c r="CF803" s="73"/>
      <c r="CG803" s="41"/>
      <c r="CH803" s="41"/>
      <c r="CI803" s="41"/>
      <c r="CJ803" s="41"/>
      <c r="CK803" s="41"/>
      <c r="CL803" s="68"/>
      <c r="CM803" s="41"/>
      <c r="CN803" s="41"/>
      <c r="CO803" s="39"/>
      <c r="CP803" s="78"/>
    </row>
    <row r="804" spans="1:94" s="38" customFormat="1" x14ac:dyDescent="0.25">
      <c r="A804" s="38">
        <v>801</v>
      </c>
      <c r="C804" s="113"/>
      <c r="F804" s="39"/>
      <c r="I804" s="114"/>
      <c r="Q804" s="39"/>
      <c r="R804" s="40"/>
      <c r="S804" s="40"/>
      <c r="T804" s="39"/>
      <c r="AF804" s="111"/>
      <c r="AG804" s="110"/>
      <c r="AH804" s="94"/>
      <c r="AJ804" s="97"/>
      <c r="AL804" s="39"/>
      <c r="AP804" s="39"/>
      <c r="AQ804" s="77"/>
      <c r="AR804" s="94"/>
      <c r="AT804" s="97"/>
      <c r="BB804" s="79"/>
      <c r="BC804" s="94"/>
      <c r="BE804" s="97"/>
      <c r="BG804" s="40"/>
      <c r="BK804" s="40"/>
      <c r="BL804" s="79"/>
      <c r="BM804" s="94"/>
      <c r="BO804" s="97"/>
      <c r="BQ804" s="40"/>
      <c r="BR804" s="94"/>
      <c r="BS804" s="94"/>
      <c r="BT804" s="94"/>
      <c r="BU804" s="40"/>
      <c r="BV804" s="82"/>
      <c r="BW804" s="94"/>
      <c r="BX804" s="48"/>
      <c r="BY804" s="97"/>
      <c r="BZ804" s="48"/>
      <c r="CA804" s="40"/>
      <c r="CB804" s="94"/>
      <c r="CC804" s="94"/>
      <c r="CD804" s="94"/>
      <c r="CE804" s="40"/>
      <c r="CF804" s="73"/>
      <c r="CG804" s="41"/>
      <c r="CH804" s="41"/>
      <c r="CI804" s="41"/>
      <c r="CJ804" s="41"/>
      <c r="CK804" s="41"/>
      <c r="CL804" s="68"/>
      <c r="CM804" s="41"/>
      <c r="CN804" s="41"/>
      <c r="CO804" s="39"/>
      <c r="CP804" s="78"/>
    </row>
    <row r="805" spans="1:94" s="38" customFormat="1" x14ac:dyDescent="0.25">
      <c r="A805" s="38">
        <v>802</v>
      </c>
      <c r="C805" s="113"/>
      <c r="F805" s="39"/>
      <c r="I805" s="114"/>
      <c r="Q805" s="39"/>
      <c r="R805" s="40"/>
      <c r="S805" s="40"/>
      <c r="T805" s="39"/>
      <c r="AF805" s="111"/>
      <c r="AG805" s="110"/>
      <c r="AH805" s="94"/>
      <c r="AJ805" s="97"/>
      <c r="AL805" s="39"/>
      <c r="AP805" s="39"/>
      <c r="AQ805" s="77"/>
      <c r="AR805" s="94"/>
      <c r="AT805" s="97"/>
      <c r="BB805" s="79"/>
      <c r="BC805" s="94"/>
      <c r="BE805" s="97"/>
      <c r="BG805" s="40"/>
      <c r="BK805" s="40"/>
      <c r="BL805" s="79"/>
      <c r="BM805" s="94"/>
      <c r="BO805" s="97"/>
      <c r="BQ805" s="40"/>
      <c r="BR805" s="94"/>
      <c r="BS805" s="94"/>
      <c r="BT805" s="94"/>
      <c r="BU805" s="40"/>
      <c r="BV805" s="82"/>
      <c r="BW805" s="94"/>
      <c r="BX805" s="48"/>
      <c r="BY805" s="97"/>
      <c r="BZ805" s="48"/>
      <c r="CA805" s="40"/>
      <c r="CB805" s="94"/>
      <c r="CC805" s="94"/>
      <c r="CD805" s="94"/>
      <c r="CE805" s="40"/>
      <c r="CF805" s="73"/>
      <c r="CG805" s="41"/>
      <c r="CH805" s="41"/>
      <c r="CI805" s="41"/>
      <c r="CJ805" s="41"/>
      <c r="CK805" s="41"/>
      <c r="CL805" s="68"/>
      <c r="CM805" s="41"/>
      <c r="CN805" s="41"/>
      <c r="CO805" s="39"/>
      <c r="CP805" s="78"/>
    </row>
    <row r="806" spans="1:94" s="38" customFormat="1" x14ac:dyDescent="0.25">
      <c r="A806" s="38">
        <v>803</v>
      </c>
      <c r="C806" s="113"/>
      <c r="F806" s="39"/>
      <c r="I806" s="114"/>
      <c r="Q806" s="39"/>
      <c r="R806" s="40"/>
      <c r="S806" s="40"/>
      <c r="T806" s="39"/>
      <c r="AF806" s="111"/>
      <c r="AG806" s="110"/>
      <c r="AH806" s="94"/>
      <c r="AJ806" s="97"/>
      <c r="AL806" s="39"/>
      <c r="AP806" s="39"/>
      <c r="AQ806" s="77"/>
      <c r="AR806" s="94"/>
      <c r="AT806" s="97"/>
      <c r="BB806" s="79"/>
      <c r="BC806" s="94"/>
      <c r="BE806" s="97"/>
      <c r="BG806" s="40"/>
      <c r="BK806" s="40"/>
      <c r="BL806" s="79"/>
      <c r="BM806" s="94"/>
      <c r="BO806" s="97"/>
      <c r="BQ806" s="40"/>
      <c r="BR806" s="94"/>
      <c r="BS806" s="94"/>
      <c r="BT806" s="94"/>
      <c r="BU806" s="40"/>
      <c r="BV806" s="82"/>
      <c r="BW806" s="94"/>
      <c r="BX806" s="48"/>
      <c r="BY806" s="97"/>
      <c r="BZ806" s="48"/>
      <c r="CA806" s="40"/>
      <c r="CB806" s="94"/>
      <c r="CC806" s="94"/>
      <c r="CD806" s="94"/>
      <c r="CE806" s="40"/>
      <c r="CF806" s="73"/>
      <c r="CG806" s="41"/>
      <c r="CH806" s="41"/>
      <c r="CI806" s="41"/>
      <c r="CJ806" s="41"/>
      <c r="CK806" s="41"/>
      <c r="CL806" s="68"/>
      <c r="CM806" s="41"/>
      <c r="CN806" s="41"/>
      <c r="CO806" s="39"/>
      <c r="CP806" s="78"/>
    </row>
    <row r="807" spans="1:94" s="38" customFormat="1" x14ac:dyDescent="0.25">
      <c r="A807" s="38">
        <v>804</v>
      </c>
      <c r="C807" s="113"/>
      <c r="F807" s="39"/>
      <c r="I807" s="114"/>
      <c r="Q807" s="39"/>
      <c r="R807" s="40"/>
      <c r="S807" s="40"/>
      <c r="T807" s="39"/>
      <c r="AF807" s="111"/>
      <c r="AG807" s="110"/>
      <c r="AH807" s="94"/>
      <c r="AJ807" s="97"/>
      <c r="AL807" s="39"/>
      <c r="AP807" s="39"/>
      <c r="AQ807" s="77"/>
      <c r="AR807" s="94"/>
      <c r="AT807" s="97"/>
      <c r="BB807" s="79"/>
      <c r="BC807" s="94"/>
      <c r="BE807" s="97"/>
      <c r="BG807" s="40"/>
      <c r="BK807" s="40"/>
      <c r="BL807" s="79"/>
      <c r="BM807" s="94"/>
      <c r="BO807" s="97"/>
      <c r="BQ807" s="40"/>
      <c r="BR807" s="94"/>
      <c r="BS807" s="94"/>
      <c r="BT807" s="94"/>
      <c r="BU807" s="40"/>
      <c r="BV807" s="82"/>
      <c r="BW807" s="94"/>
      <c r="BX807" s="48"/>
      <c r="BY807" s="97"/>
      <c r="BZ807" s="48"/>
      <c r="CA807" s="40"/>
      <c r="CB807" s="94"/>
      <c r="CC807" s="94"/>
      <c r="CD807" s="94"/>
      <c r="CE807" s="40"/>
      <c r="CF807" s="73"/>
      <c r="CG807" s="41"/>
      <c r="CH807" s="41"/>
      <c r="CI807" s="41"/>
      <c r="CJ807" s="41"/>
      <c r="CK807" s="41"/>
      <c r="CL807" s="68"/>
      <c r="CM807" s="41"/>
      <c r="CN807" s="41"/>
      <c r="CO807" s="39"/>
      <c r="CP807" s="78"/>
    </row>
    <row r="808" spans="1:94" s="38" customFormat="1" x14ac:dyDescent="0.25">
      <c r="A808" s="38">
        <v>805</v>
      </c>
      <c r="C808" s="113"/>
      <c r="F808" s="39"/>
      <c r="I808" s="114"/>
      <c r="Q808" s="39"/>
      <c r="R808" s="40"/>
      <c r="S808" s="40"/>
      <c r="T808" s="39"/>
      <c r="AF808" s="111"/>
      <c r="AG808" s="110"/>
      <c r="AH808" s="94"/>
      <c r="AJ808" s="97"/>
      <c r="AL808" s="39"/>
      <c r="AP808" s="39"/>
      <c r="AQ808" s="77"/>
      <c r="AR808" s="94"/>
      <c r="AT808" s="97"/>
      <c r="BB808" s="79"/>
      <c r="BC808" s="94"/>
      <c r="BE808" s="97"/>
      <c r="BG808" s="40"/>
      <c r="BK808" s="40"/>
      <c r="BL808" s="79"/>
      <c r="BM808" s="94"/>
      <c r="BO808" s="97"/>
      <c r="BQ808" s="40"/>
      <c r="BR808" s="94"/>
      <c r="BS808" s="94"/>
      <c r="BT808" s="94"/>
      <c r="BU808" s="40"/>
      <c r="BV808" s="82"/>
      <c r="BW808" s="94"/>
      <c r="BX808" s="48"/>
      <c r="BY808" s="97"/>
      <c r="BZ808" s="48"/>
      <c r="CA808" s="40"/>
      <c r="CB808" s="94"/>
      <c r="CC808" s="94"/>
      <c r="CD808" s="94"/>
      <c r="CE808" s="40"/>
      <c r="CF808" s="73"/>
      <c r="CG808" s="41"/>
      <c r="CH808" s="41"/>
      <c r="CI808" s="41"/>
      <c r="CJ808" s="41"/>
      <c r="CK808" s="41"/>
      <c r="CL808" s="68"/>
      <c r="CM808" s="41"/>
      <c r="CN808" s="41"/>
      <c r="CO808" s="39"/>
      <c r="CP808" s="78"/>
    </row>
    <row r="809" spans="1:94" s="38" customFormat="1" x14ac:dyDescent="0.25">
      <c r="A809" s="38">
        <v>806</v>
      </c>
      <c r="C809" s="113"/>
      <c r="F809" s="39"/>
      <c r="I809" s="114"/>
      <c r="Q809" s="39"/>
      <c r="R809" s="40"/>
      <c r="S809" s="40"/>
      <c r="T809" s="39"/>
      <c r="AF809" s="111"/>
      <c r="AG809" s="110"/>
      <c r="AH809" s="94"/>
      <c r="AJ809" s="97"/>
      <c r="AL809" s="39"/>
      <c r="AP809" s="39"/>
      <c r="AQ809" s="77"/>
      <c r="AR809" s="94"/>
      <c r="AT809" s="97"/>
      <c r="BB809" s="79"/>
      <c r="BC809" s="94"/>
      <c r="BE809" s="97"/>
      <c r="BG809" s="40"/>
      <c r="BK809" s="40"/>
      <c r="BL809" s="79"/>
      <c r="BM809" s="94"/>
      <c r="BO809" s="97"/>
      <c r="BQ809" s="40"/>
      <c r="BR809" s="94"/>
      <c r="BS809" s="94"/>
      <c r="BT809" s="94"/>
      <c r="BU809" s="40"/>
      <c r="BV809" s="82"/>
      <c r="BW809" s="94"/>
      <c r="BX809" s="48"/>
      <c r="BY809" s="97"/>
      <c r="BZ809" s="48"/>
      <c r="CA809" s="40"/>
      <c r="CB809" s="94"/>
      <c r="CC809" s="94"/>
      <c r="CD809" s="94"/>
      <c r="CE809" s="40"/>
      <c r="CF809" s="73"/>
      <c r="CG809" s="41"/>
      <c r="CH809" s="41"/>
      <c r="CI809" s="41"/>
      <c r="CJ809" s="41"/>
      <c r="CK809" s="41"/>
      <c r="CL809" s="68"/>
      <c r="CM809" s="41"/>
      <c r="CN809" s="41"/>
      <c r="CO809" s="39"/>
      <c r="CP809" s="78"/>
    </row>
    <row r="810" spans="1:94" s="38" customFormat="1" x14ac:dyDescent="0.25">
      <c r="A810" s="38">
        <v>807</v>
      </c>
      <c r="C810" s="113"/>
      <c r="F810" s="39"/>
      <c r="I810" s="114"/>
      <c r="Q810" s="39"/>
      <c r="R810" s="40"/>
      <c r="S810" s="40"/>
      <c r="T810" s="39"/>
      <c r="AF810" s="111"/>
      <c r="AG810" s="110"/>
      <c r="AH810" s="94"/>
      <c r="AJ810" s="97"/>
      <c r="AL810" s="39"/>
      <c r="AP810" s="39"/>
      <c r="AQ810" s="77"/>
      <c r="AR810" s="94"/>
      <c r="AT810" s="97"/>
      <c r="BB810" s="79"/>
      <c r="BC810" s="94"/>
      <c r="BE810" s="97"/>
      <c r="BG810" s="40"/>
      <c r="BK810" s="40"/>
      <c r="BL810" s="79"/>
      <c r="BM810" s="94"/>
      <c r="BO810" s="97"/>
      <c r="BQ810" s="40"/>
      <c r="BR810" s="94"/>
      <c r="BS810" s="94"/>
      <c r="BT810" s="94"/>
      <c r="BU810" s="40"/>
      <c r="BV810" s="82"/>
      <c r="BW810" s="94"/>
      <c r="BX810" s="48"/>
      <c r="BY810" s="97"/>
      <c r="BZ810" s="48"/>
      <c r="CA810" s="40"/>
      <c r="CB810" s="94"/>
      <c r="CC810" s="94"/>
      <c r="CD810" s="94"/>
      <c r="CE810" s="40"/>
      <c r="CF810" s="73"/>
      <c r="CG810" s="41"/>
      <c r="CH810" s="41"/>
      <c r="CI810" s="41"/>
      <c r="CJ810" s="41"/>
      <c r="CK810" s="41"/>
      <c r="CL810" s="68"/>
      <c r="CM810" s="41"/>
      <c r="CN810" s="41"/>
      <c r="CO810" s="39"/>
      <c r="CP810" s="78"/>
    </row>
    <row r="811" spans="1:94" s="38" customFormat="1" x14ac:dyDescent="0.25">
      <c r="A811" s="38">
        <v>808</v>
      </c>
      <c r="C811" s="113"/>
      <c r="F811" s="39"/>
      <c r="I811" s="114"/>
      <c r="Q811" s="39"/>
      <c r="R811" s="40"/>
      <c r="S811" s="40"/>
      <c r="T811" s="39"/>
      <c r="AF811" s="111"/>
      <c r="AG811" s="110"/>
      <c r="AH811" s="94"/>
      <c r="AJ811" s="97"/>
      <c r="AL811" s="39"/>
      <c r="AP811" s="39"/>
      <c r="AQ811" s="77"/>
      <c r="AR811" s="94"/>
      <c r="AT811" s="97"/>
      <c r="BB811" s="79"/>
      <c r="BC811" s="94"/>
      <c r="BE811" s="97"/>
      <c r="BG811" s="40"/>
      <c r="BK811" s="40"/>
      <c r="BL811" s="79"/>
      <c r="BM811" s="94"/>
      <c r="BO811" s="97"/>
      <c r="BQ811" s="40"/>
      <c r="BR811" s="94"/>
      <c r="BS811" s="94"/>
      <c r="BT811" s="94"/>
      <c r="BU811" s="40"/>
      <c r="BV811" s="82"/>
      <c r="BW811" s="94"/>
      <c r="BX811" s="48"/>
      <c r="BY811" s="97"/>
      <c r="BZ811" s="48"/>
      <c r="CA811" s="40"/>
      <c r="CB811" s="94"/>
      <c r="CC811" s="94"/>
      <c r="CD811" s="94"/>
      <c r="CE811" s="40"/>
      <c r="CF811" s="73"/>
      <c r="CG811" s="41"/>
      <c r="CH811" s="41"/>
      <c r="CI811" s="41"/>
      <c r="CJ811" s="41"/>
      <c r="CK811" s="41"/>
      <c r="CL811" s="68"/>
      <c r="CM811" s="41"/>
      <c r="CN811" s="41"/>
      <c r="CO811" s="39"/>
      <c r="CP811" s="78"/>
    </row>
    <row r="812" spans="1:94" s="38" customFormat="1" x14ac:dyDescent="0.25">
      <c r="A812" s="38">
        <v>809</v>
      </c>
      <c r="C812" s="113"/>
      <c r="F812" s="39"/>
      <c r="I812" s="114"/>
      <c r="Q812" s="39"/>
      <c r="R812" s="40"/>
      <c r="S812" s="40"/>
      <c r="T812" s="39"/>
      <c r="AF812" s="111"/>
      <c r="AG812" s="110"/>
      <c r="AH812" s="94"/>
      <c r="AJ812" s="97"/>
      <c r="AL812" s="39"/>
      <c r="AP812" s="39"/>
      <c r="AQ812" s="77"/>
      <c r="AR812" s="94"/>
      <c r="AT812" s="97"/>
      <c r="BB812" s="79"/>
      <c r="BC812" s="94"/>
      <c r="BE812" s="97"/>
      <c r="BG812" s="40"/>
      <c r="BK812" s="40"/>
      <c r="BL812" s="79"/>
      <c r="BM812" s="94"/>
      <c r="BO812" s="97"/>
      <c r="BQ812" s="40"/>
      <c r="BR812" s="94"/>
      <c r="BS812" s="94"/>
      <c r="BT812" s="94"/>
      <c r="BU812" s="40"/>
      <c r="BV812" s="82"/>
      <c r="BW812" s="94"/>
      <c r="BX812" s="48"/>
      <c r="BY812" s="97"/>
      <c r="BZ812" s="48"/>
      <c r="CA812" s="40"/>
      <c r="CB812" s="94"/>
      <c r="CC812" s="94"/>
      <c r="CD812" s="94"/>
      <c r="CE812" s="40"/>
      <c r="CF812" s="73"/>
      <c r="CG812" s="41"/>
      <c r="CH812" s="41"/>
      <c r="CI812" s="41"/>
      <c r="CJ812" s="41"/>
      <c r="CK812" s="41"/>
      <c r="CL812" s="68"/>
      <c r="CM812" s="41"/>
      <c r="CN812" s="41"/>
      <c r="CO812" s="39"/>
      <c r="CP812" s="78"/>
    </row>
    <row r="813" spans="1:94" s="38" customFormat="1" x14ac:dyDescent="0.25">
      <c r="A813" s="38">
        <v>810</v>
      </c>
      <c r="C813" s="113"/>
      <c r="F813" s="39"/>
      <c r="I813" s="114"/>
      <c r="Q813" s="39"/>
      <c r="R813" s="40"/>
      <c r="S813" s="40"/>
      <c r="T813" s="39"/>
      <c r="AF813" s="111"/>
      <c r="AG813" s="110"/>
      <c r="AH813" s="94"/>
      <c r="AJ813" s="97"/>
      <c r="AL813" s="39"/>
      <c r="AP813" s="39"/>
      <c r="AQ813" s="77"/>
      <c r="AR813" s="94"/>
      <c r="AT813" s="97"/>
      <c r="BB813" s="79"/>
      <c r="BC813" s="94"/>
      <c r="BE813" s="97"/>
      <c r="BG813" s="40"/>
      <c r="BK813" s="40"/>
      <c r="BL813" s="79"/>
      <c r="BM813" s="94"/>
      <c r="BO813" s="97"/>
      <c r="BQ813" s="40"/>
      <c r="BR813" s="94"/>
      <c r="BS813" s="94"/>
      <c r="BT813" s="94"/>
      <c r="BU813" s="40"/>
      <c r="BV813" s="82"/>
      <c r="BW813" s="94"/>
      <c r="BX813" s="48"/>
      <c r="BY813" s="97"/>
      <c r="BZ813" s="48"/>
      <c r="CA813" s="40"/>
      <c r="CB813" s="94"/>
      <c r="CC813" s="94"/>
      <c r="CD813" s="94"/>
      <c r="CE813" s="40"/>
      <c r="CF813" s="73"/>
      <c r="CG813" s="41"/>
      <c r="CH813" s="41"/>
      <c r="CI813" s="41"/>
      <c r="CJ813" s="41"/>
      <c r="CK813" s="41"/>
      <c r="CL813" s="68"/>
      <c r="CM813" s="41"/>
      <c r="CN813" s="41"/>
      <c r="CO813" s="39"/>
      <c r="CP813" s="78"/>
    </row>
    <row r="814" spans="1:94" s="38" customFormat="1" x14ac:dyDescent="0.25">
      <c r="A814" s="38">
        <v>811</v>
      </c>
      <c r="C814" s="113"/>
      <c r="F814" s="39"/>
      <c r="I814" s="114"/>
      <c r="Q814" s="39"/>
      <c r="R814" s="40"/>
      <c r="S814" s="40"/>
      <c r="T814" s="39"/>
      <c r="AF814" s="111"/>
      <c r="AG814" s="110"/>
      <c r="AH814" s="94"/>
      <c r="AJ814" s="97"/>
      <c r="AL814" s="39"/>
      <c r="AP814" s="39"/>
      <c r="AQ814" s="77"/>
      <c r="AR814" s="94"/>
      <c r="AT814" s="97"/>
      <c r="BB814" s="79"/>
      <c r="BC814" s="94"/>
      <c r="BE814" s="97"/>
      <c r="BG814" s="40"/>
      <c r="BK814" s="40"/>
      <c r="BL814" s="79"/>
      <c r="BM814" s="94"/>
      <c r="BO814" s="97"/>
      <c r="BQ814" s="40"/>
      <c r="BR814" s="94"/>
      <c r="BS814" s="94"/>
      <c r="BT814" s="94"/>
      <c r="BU814" s="40"/>
      <c r="BV814" s="82"/>
      <c r="BW814" s="94"/>
      <c r="BX814" s="48"/>
      <c r="BY814" s="97"/>
      <c r="BZ814" s="48"/>
      <c r="CA814" s="40"/>
      <c r="CB814" s="94"/>
      <c r="CC814" s="94"/>
      <c r="CD814" s="94"/>
      <c r="CE814" s="40"/>
      <c r="CF814" s="73"/>
      <c r="CG814" s="41"/>
      <c r="CH814" s="41"/>
      <c r="CI814" s="41"/>
      <c r="CJ814" s="41"/>
      <c r="CK814" s="41"/>
      <c r="CL814" s="68"/>
      <c r="CM814" s="41"/>
      <c r="CN814" s="41"/>
      <c r="CO814" s="39"/>
      <c r="CP814" s="78"/>
    </row>
    <row r="815" spans="1:94" s="38" customFormat="1" x14ac:dyDescent="0.25">
      <c r="A815" s="38">
        <v>812</v>
      </c>
      <c r="C815" s="113"/>
      <c r="F815" s="39"/>
      <c r="I815" s="114"/>
      <c r="Q815" s="39"/>
      <c r="R815" s="40"/>
      <c r="S815" s="40"/>
      <c r="T815" s="39"/>
      <c r="AF815" s="111"/>
      <c r="AG815" s="110"/>
      <c r="AH815" s="94"/>
      <c r="AJ815" s="97"/>
      <c r="AL815" s="39"/>
      <c r="AP815" s="39"/>
      <c r="AQ815" s="77"/>
      <c r="AR815" s="94"/>
      <c r="AT815" s="97"/>
      <c r="BB815" s="79"/>
      <c r="BC815" s="94"/>
      <c r="BE815" s="97"/>
      <c r="BG815" s="40"/>
      <c r="BK815" s="40"/>
      <c r="BL815" s="79"/>
      <c r="BM815" s="94"/>
      <c r="BO815" s="97"/>
      <c r="BQ815" s="40"/>
      <c r="BR815" s="94"/>
      <c r="BS815" s="94"/>
      <c r="BT815" s="94"/>
      <c r="BU815" s="40"/>
      <c r="BV815" s="82"/>
      <c r="BW815" s="94"/>
      <c r="BX815" s="48"/>
      <c r="BY815" s="97"/>
      <c r="BZ815" s="48"/>
      <c r="CA815" s="40"/>
      <c r="CB815" s="94"/>
      <c r="CC815" s="94"/>
      <c r="CD815" s="94"/>
      <c r="CE815" s="40"/>
      <c r="CF815" s="73"/>
      <c r="CG815" s="41"/>
      <c r="CH815" s="41"/>
      <c r="CI815" s="41"/>
      <c r="CJ815" s="41"/>
      <c r="CK815" s="41"/>
      <c r="CL815" s="68"/>
      <c r="CM815" s="41"/>
      <c r="CN815" s="41"/>
      <c r="CO815" s="39"/>
      <c r="CP815" s="78"/>
    </row>
    <row r="816" spans="1:94" s="38" customFormat="1" x14ac:dyDescent="0.25">
      <c r="A816" s="38">
        <v>813</v>
      </c>
      <c r="C816" s="113"/>
      <c r="F816" s="39"/>
      <c r="I816" s="114"/>
      <c r="Q816" s="39"/>
      <c r="R816" s="40"/>
      <c r="S816" s="40"/>
      <c r="T816" s="39"/>
      <c r="AF816" s="111"/>
      <c r="AG816" s="110"/>
      <c r="AH816" s="94"/>
      <c r="AJ816" s="97"/>
      <c r="AL816" s="39"/>
      <c r="AP816" s="39"/>
      <c r="AQ816" s="77"/>
      <c r="AR816" s="94"/>
      <c r="AT816" s="97"/>
      <c r="BB816" s="79"/>
      <c r="BC816" s="94"/>
      <c r="BE816" s="97"/>
      <c r="BG816" s="40"/>
      <c r="BK816" s="40"/>
      <c r="BL816" s="79"/>
      <c r="BM816" s="94"/>
      <c r="BO816" s="97"/>
      <c r="BQ816" s="40"/>
      <c r="BR816" s="94"/>
      <c r="BS816" s="94"/>
      <c r="BT816" s="94"/>
      <c r="BU816" s="40"/>
      <c r="BV816" s="82"/>
      <c r="BW816" s="94"/>
      <c r="BX816" s="48"/>
      <c r="BY816" s="97"/>
      <c r="BZ816" s="48"/>
      <c r="CA816" s="40"/>
      <c r="CB816" s="94"/>
      <c r="CC816" s="94"/>
      <c r="CD816" s="94"/>
      <c r="CE816" s="40"/>
      <c r="CF816" s="73"/>
      <c r="CG816" s="41"/>
      <c r="CH816" s="41"/>
      <c r="CI816" s="41"/>
      <c r="CJ816" s="41"/>
      <c r="CK816" s="41"/>
      <c r="CL816" s="68"/>
      <c r="CM816" s="41"/>
      <c r="CN816" s="41"/>
      <c r="CO816" s="39"/>
      <c r="CP816" s="78"/>
    </row>
    <row r="817" spans="1:94" s="38" customFormat="1" x14ac:dyDescent="0.25">
      <c r="A817" s="38">
        <v>814</v>
      </c>
      <c r="C817" s="113"/>
      <c r="F817" s="39"/>
      <c r="I817" s="114"/>
      <c r="Q817" s="39"/>
      <c r="R817" s="40"/>
      <c r="S817" s="40"/>
      <c r="T817" s="39"/>
      <c r="AF817" s="111"/>
      <c r="AG817" s="110"/>
      <c r="AH817" s="94"/>
      <c r="AJ817" s="97"/>
      <c r="AL817" s="39"/>
      <c r="AP817" s="39"/>
      <c r="AQ817" s="77"/>
      <c r="AR817" s="94"/>
      <c r="AT817" s="97"/>
      <c r="BB817" s="79"/>
      <c r="BC817" s="94"/>
      <c r="BE817" s="97"/>
      <c r="BG817" s="40"/>
      <c r="BK817" s="40"/>
      <c r="BL817" s="79"/>
      <c r="BM817" s="94"/>
      <c r="BO817" s="97"/>
      <c r="BQ817" s="40"/>
      <c r="BR817" s="94"/>
      <c r="BS817" s="94"/>
      <c r="BT817" s="94"/>
      <c r="BU817" s="40"/>
      <c r="BV817" s="82"/>
      <c r="BW817" s="94"/>
      <c r="BX817" s="48"/>
      <c r="BY817" s="97"/>
      <c r="BZ817" s="48"/>
      <c r="CA817" s="40"/>
      <c r="CB817" s="94"/>
      <c r="CC817" s="94"/>
      <c r="CD817" s="94"/>
      <c r="CE817" s="40"/>
      <c r="CF817" s="73"/>
      <c r="CG817" s="41"/>
      <c r="CH817" s="41"/>
      <c r="CI817" s="41"/>
      <c r="CJ817" s="41"/>
      <c r="CK817" s="41"/>
      <c r="CL817" s="68"/>
      <c r="CM817" s="41"/>
      <c r="CN817" s="41"/>
      <c r="CO817" s="39"/>
      <c r="CP817" s="78"/>
    </row>
    <row r="818" spans="1:94" s="38" customFormat="1" x14ac:dyDescent="0.25">
      <c r="A818" s="38">
        <v>815</v>
      </c>
      <c r="C818" s="113"/>
      <c r="F818" s="39"/>
      <c r="I818" s="114"/>
      <c r="Q818" s="39"/>
      <c r="R818" s="40"/>
      <c r="S818" s="40"/>
      <c r="T818" s="39"/>
      <c r="AF818" s="111"/>
      <c r="AG818" s="110"/>
      <c r="AH818" s="94"/>
      <c r="AJ818" s="97"/>
      <c r="AL818" s="39"/>
      <c r="AP818" s="39"/>
      <c r="AQ818" s="77"/>
      <c r="AR818" s="94"/>
      <c r="AT818" s="97"/>
      <c r="BB818" s="79"/>
      <c r="BC818" s="94"/>
      <c r="BE818" s="97"/>
      <c r="BG818" s="40"/>
      <c r="BK818" s="40"/>
      <c r="BL818" s="79"/>
      <c r="BM818" s="94"/>
      <c r="BO818" s="97"/>
      <c r="BQ818" s="40"/>
      <c r="BR818" s="94"/>
      <c r="BS818" s="94"/>
      <c r="BT818" s="94"/>
      <c r="BU818" s="40"/>
      <c r="BV818" s="82"/>
      <c r="BW818" s="94"/>
      <c r="BX818" s="48"/>
      <c r="BY818" s="97"/>
      <c r="BZ818" s="48"/>
      <c r="CA818" s="40"/>
      <c r="CB818" s="94"/>
      <c r="CC818" s="94"/>
      <c r="CD818" s="94"/>
      <c r="CE818" s="40"/>
      <c r="CF818" s="73"/>
      <c r="CG818" s="41"/>
      <c r="CH818" s="41"/>
      <c r="CI818" s="41"/>
      <c r="CJ818" s="41"/>
      <c r="CK818" s="41"/>
      <c r="CL818" s="68"/>
      <c r="CM818" s="41"/>
      <c r="CN818" s="41"/>
      <c r="CO818" s="39"/>
      <c r="CP818" s="78"/>
    </row>
    <row r="819" spans="1:94" s="38" customFormat="1" x14ac:dyDescent="0.25">
      <c r="A819" s="38">
        <v>816</v>
      </c>
      <c r="C819" s="113"/>
      <c r="F819" s="39"/>
      <c r="I819" s="114"/>
      <c r="Q819" s="39"/>
      <c r="R819" s="40"/>
      <c r="S819" s="40"/>
      <c r="T819" s="39"/>
      <c r="AF819" s="111"/>
      <c r="AG819" s="110"/>
      <c r="AH819" s="94"/>
      <c r="AJ819" s="97"/>
      <c r="AL819" s="39"/>
      <c r="AP819" s="39"/>
      <c r="AQ819" s="77"/>
      <c r="AR819" s="94"/>
      <c r="AT819" s="97"/>
      <c r="BB819" s="79"/>
      <c r="BC819" s="94"/>
      <c r="BE819" s="97"/>
      <c r="BG819" s="40"/>
      <c r="BK819" s="40"/>
      <c r="BL819" s="79"/>
      <c r="BM819" s="94"/>
      <c r="BO819" s="97"/>
      <c r="BQ819" s="40"/>
      <c r="BR819" s="94"/>
      <c r="BS819" s="94"/>
      <c r="BT819" s="94"/>
      <c r="BU819" s="40"/>
      <c r="BV819" s="82"/>
      <c r="BW819" s="94"/>
      <c r="BX819" s="48"/>
      <c r="BY819" s="97"/>
      <c r="BZ819" s="48"/>
      <c r="CA819" s="40"/>
      <c r="CB819" s="94"/>
      <c r="CC819" s="94"/>
      <c r="CD819" s="94"/>
      <c r="CE819" s="40"/>
      <c r="CF819" s="73"/>
      <c r="CG819" s="41"/>
      <c r="CH819" s="41"/>
      <c r="CI819" s="41"/>
      <c r="CJ819" s="41"/>
      <c r="CK819" s="41"/>
      <c r="CL819" s="68"/>
      <c r="CM819" s="41"/>
      <c r="CN819" s="41"/>
      <c r="CO819" s="39"/>
      <c r="CP819" s="78"/>
    </row>
    <row r="820" spans="1:94" s="38" customFormat="1" x14ac:dyDescent="0.25">
      <c r="A820" s="38">
        <v>817</v>
      </c>
      <c r="C820" s="113"/>
      <c r="F820" s="39"/>
      <c r="I820" s="114"/>
      <c r="Q820" s="39"/>
      <c r="R820" s="40"/>
      <c r="S820" s="40"/>
      <c r="T820" s="39"/>
      <c r="AF820" s="111"/>
      <c r="AG820" s="110"/>
      <c r="AH820" s="94"/>
      <c r="AJ820" s="97"/>
      <c r="AL820" s="39"/>
      <c r="AP820" s="39"/>
      <c r="AQ820" s="77"/>
      <c r="AR820" s="94"/>
      <c r="AT820" s="97"/>
      <c r="BB820" s="79"/>
      <c r="BC820" s="94"/>
      <c r="BE820" s="97"/>
      <c r="BG820" s="40"/>
      <c r="BK820" s="40"/>
      <c r="BL820" s="79"/>
      <c r="BM820" s="94"/>
      <c r="BO820" s="97"/>
      <c r="BQ820" s="40"/>
      <c r="BR820" s="94"/>
      <c r="BS820" s="94"/>
      <c r="BT820" s="94"/>
      <c r="BU820" s="40"/>
      <c r="BV820" s="82"/>
      <c r="BW820" s="94"/>
      <c r="BX820" s="48"/>
      <c r="BY820" s="97"/>
      <c r="BZ820" s="48"/>
      <c r="CA820" s="40"/>
      <c r="CB820" s="94"/>
      <c r="CC820" s="94"/>
      <c r="CD820" s="94"/>
      <c r="CE820" s="40"/>
      <c r="CF820" s="73"/>
      <c r="CG820" s="41"/>
      <c r="CH820" s="41"/>
      <c r="CI820" s="41"/>
      <c r="CJ820" s="41"/>
      <c r="CK820" s="41"/>
      <c r="CL820" s="68"/>
      <c r="CM820" s="41"/>
      <c r="CN820" s="41"/>
      <c r="CO820" s="39"/>
      <c r="CP820" s="78"/>
    </row>
    <row r="821" spans="1:94" s="38" customFormat="1" x14ac:dyDescent="0.25">
      <c r="A821" s="38">
        <v>818</v>
      </c>
      <c r="C821" s="113"/>
      <c r="F821" s="39"/>
      <c r="I821" s="114"/>
      <c r="Q821" s="39"/>
      <c r="R821" s="40"/>
      <c r="S821" s="40"/>
      <c r="T821" s="39"/>
      <c r="AF821" s="111"/>
      <c r="AG821" s="110"/>
      <c r="AH821" s="94"/>
      <c r="AJ821" s="97"/>
      <c r="AL821" s="39"/>
      <c r="AP821" s="39"/>
      <c r="AQ821" s="77"/>
      <c r="AR821" s="94"/>
      <c r="AT821" s="97"/>
      <c r="BB821" s="79"/>
      <c r="BC821" s="94"/>
      <c r="BE821" s="97"/>
      <c r="BG821" s="40"/>
      <c r="BK821" s="40"/>
      <c r="BL821" s="79"/>
      <c r="BM821" s="94"/>
      <c r="BO821" s="97"/>
      <c r="BQ821" s="40"/>
      <c r="BR821" s="94"/>
      <c r="BS821" s="94"/>
      <c r="BT821" s="94"/>
      <c r="BU821" s="40"/>
      <c r="BV821" s="82"/>
      <c r="BW821" s="94"/>
      <c r="BX821" s="48"/>
      <c r="BY821" s="97"/>
      <c r="BZ821" s="48"/>
      <c r="CA821" s="40"/>
      <c r="CB821" s="94"/>
      <c r="CC821" s="94"/>
      <c r="CD821" s="94"/>
      <c r="CE821" s="40"/>
      <c r="CF821" s="73"/>
      <c r="CG821" s="41"/>
      <c r="CH821" s="41"/>
      <c r="CI821" s="41"/>
      <c r="CJ821" s="41"/>
      <c r="CK821" s="41"/>
      <c r="CL821" s="68"/>
      <c r="CM821" s="41"/>
      <c r="CN821" s="41"/>
      <c r="CO821" s="39"/>
      <c r="CP821" s="78"/>
    </row>
    <row r="822" spans="1:94" s="38" customFormat="1" x14ac:dyDescent="0.25">
      <c r="A822" s="38">
        <v>819</v>
      </c>
      <c r="C822" s="113"/>
      <c r="F822" s="39"/>
      <c r="I822" s="114"/>
      <c r="Q822" s="39"/>
      <c r="R822" s="40"/>
      <c r="S822" s="40"/>
      <c r="T822" s="39"/>
      <c r="AF822" s="111"/>
      <c r="AG822" s="110"/>
      <c r="AH822" s="94"/>
      <c r="AJ822" s="97"/>
      <c r="AL822" s="39"/>
      <c r="AP822" s="39"/>
      <c r="AQ822" s="77"/>
      <c r="AR822" s="94"/>
      <c r="AT822" s="97"/>
      <c r="BB822" s="79"/>
      <c r="BC822" s="94"/>
      <c r="BE822" s="97"/>
      <c r="BG822" s="40"/>
      <c r="BK822" s="40"/>
      <c r="BL822" s="79"/>
      <c r="BM822" s="94"/>
      <c r="BO822" s="97"/>
      <c r="BQ822" s="40"/>
      <c r="BR822" s="94"/>
      <c r="BS822" s="94"/>
      <c r="BT822" s="94"/>
      <c r="BU822" s="40"/>
      <c r="BV822" s="82"/>
      <c r="BW822" s="94"/>
      <c r="BX822" s="48"/>
      <c r="BY822" s="97"/>
      <c r="BZ822" s="48"/>
      <c r="CA822" s="40"/>
      <c r="CB822" s="94"/>
      <c r="CC822" s="94"/>
      <c r="CD822" s="94"/>
      <c r="CE822" s="40"/>
      <c r="CF822" s="73"/>
      <c r="CG822" s="41"/>
      <c r="CH822" s="41"/>
      <c r="CI822" s="41"/>
      <c r="CJ822" s="41"/>
      <c r="CK822" s="41"/>
      <c r="CL822" s="68"/>
      <c r="CM822" s="41"/>
      <c r="CN822" s="41"/>
      <c r="CO822" s="39"/>
      <c r="CP822" s="78"/>
    </row>
    <row r="823" spans="1:94" s="38" customFormat="1" x14ac:dyDescent="0.25">
      <c r="A823" s="38">
        <v>820</v>
      </c>
      <c r="C823" s="109"/>
      <c r="F823" s="39"/>
      <c r="Q823" s="39"/>
      <c r="R823" s="40"/>
      <c r="S823" s="40"/>
      <c r="T823" s="39"/>
      <c r="AF823" s="111"/>
      <c r="AG823" s="110"/>
      <c r="AH823" s="94"/>
      <c r="AJ823" s="97"/>
      <c r="AL823" s="39"/>
      <c r="AP823" s="39"/>
      <c r="AQ823" s="77"/>
      <c r="AR823" s="94"/>
      <c r="AT823" s="97"/>
      <c r="BB823" s="79"/>
      <c r="BC823" s="94"/>
      <c r="BE823" s="97"/>
      <c r="BG823" s="40"/>
      <c r="BK823" s="40"/>
      <c r="BL823" s="79"/>
      <c r="BM823" s="94"/>
      <c r="BO823" s="97"/>
      <c r="BQ823" s="40"/>
      <c r="BR823" s="94"/>
      <c r="BS823" s="94"/>
      <c r="BT823" s="94"/>
      <c r="BU823" s="40"/>
      <c r="BV823" s="82"/>
      <c r="BW823" s="94"/>
      <c r="BX823" s="48"/>
      <c r="BY823" s="97"/>
      <c r="BZ823" s="48"/>
      <c r="CA823" s="40"/>
      <c r="CB823" s="94"/>
      <c r="CC823" s="94"/>
      <c r="CD823" s="94"/>
      <c r="CE823" s="40"/>
      <c r="CF823" s="73"/>
      <c r="CG823" s="41"/>
      <c r="CH823" s="41"/>
      <c r="CI823" s="41"/>
      <c r="CJ823" s="41"/>
      <c r="CK823" s="41"/>
      <c r="CL823" s="68"/>
      <c r="CM823" s="41"/>
      <c r="CN823" s="41"/>
      <c r="CO823" s="39"/>
      <c r="CP823" s="78"/>
    </row>
    <row r="824" spans="1:94" s="38" customFormat="1" x14ac:dyDescent="0.25">
      <c r="A824" s="38">
        <v>821</v>
      </c>
      <c r="C824" s="109"/>
      <c r="F824" s="39"/>
      <c r="Q824" s="39"/>
      <c r="R824" s="40"/>
      <c r="S824" s="40"/>
      <c r="T824" s="39"/>
      <c r="AF824" s="111"/>
      <c r="AG824" s="110"/>
      <c r="AH824" s="94"/>
      <c r="AJ824" s="97"/>
      <c r="AL824" s="39"/>
      <c r="AP824" s="39"/>
      <c r="AQ824" s="77"/>
      <c r="AR824" s="94"/>
      <c r="AT824" s="97"/>
      <c r="BB824" s="79"/>
      <c r="BC824" s="94"/>
      <c r="BE824" s="97"/>
      <c r="BG824" s="40"/>
      <c r="BK824" s="40"/>
      <c r="BL824" s="79"/>
      <c r="BM824" s="94"/>
      <c r="BO824" s="97"/>
      <c r="BQ824" s="40"/>
      <c r="BR824" s="94"/>
      <c r="BS824" s="94"/>
      <c r="BT824" s="94"/>
      <c r="BU824" s="40"/>
      <c r="BV824" s="82"/>
      <c r="BW824" s="94"/>
      <c r="BX824" s="48"/>
      <c r="BY824" s="97"/>
      <c r="BZ824" s="48"/>
      <c r="CA824" s="40"/>
      <c r="CB824" s="94"/>
      <c r="CC824" s="94"/>
      <c r="CD824" s="94"/>
      <c r="CE824" s="40"/>
      <c r="CF824" s="73"/>
      <c r="CG824" s="41"/>
      <c r="CH824" s="41"/>
      <c r="CI824" s="41"/>
      <c r="CJ824" s="41"/>
      <c r="CK824" s="41"/>
      <c r="CL824" s="68"/>
      <c r="CM824" s="41"/>
      <c r="CN824" s="41"/>
      <c r="CO824" s="39"/>
      <c r="CP824" s="78"/>
    </row>
    <row r="825" spans="1:94" s="38" customFormat="1" x14ac:dyDescent="0.25">
      <c r="A825" s="38">
        <v>822</v>
      </c>
      <c r="C825" s="109"/>
      <c r="F825" s="39"/>
      <c r="Q825" s="39"/>
      <c r="R825" s="40"/>
      <c r="S825" s="40"/>
      <c r="T825" s="39"/>
      <c r="AF825" s="111"/>
      <c r="AG825" s="110"/>
      <c r="AH825" s="94"/>
      <c r="AJ825" s="97"/>
      <c r="AL825" s="39"/>
      <c r="AP825" s="39"/>
      <c r="AQ825" s="77"/>
      <c r="AR825" s="94"/>
      <c r="AT825" s="97"/>
      <c r="BB825" s="79"/>
      <c r="BC825" s="94"/>
      <c r="BE825" s="97"/>
      <c r="BG825" s="40"/>
      <c r="BK825" s="40"/>
      <c r="BL825" s="79"/>
      <c r="BM825" s="94"/>
      <c r="BO825" s="97"/>
      <c r="BQ825" s="40"/>
      <c r="BR825" s="94"/>
      <c r="BS825" s="94"/>
      <c r="BT825" s="94"/>
      <c r="BU825" s="40"/>
      <c r="BV825" s="82"/>
      <c r="BW825" s="94"/>
      <c r="BX825" s="48"/>
      <c r="BY825" s="97"/>
      <c r="BZ825" s="48"/>
      <c r="CA825" s="40"/>
      <c r="CB825" s="94"/>
      <c r="CC825" s="94"/>
      <c r="CD825" s="94"/>
      <c r="CE825" s="40"/>
      <c r="CF825" s="73"/>
      <c r="CG825" s="41"/>
      <c r="CH825" s="41"/>
      <c r="CI825" s="41"/>
      <c r="CJ825" s="41"/>
      <c r="CK825" s="41"/>
      <c r="CL825" s="68"/>
      <c r="CM825" s="41"/>
      <c r="CN825" s="41"/>
      <c r="CO825" s="39"/>
      <c r="CP825" s="78"/>
    </row>
    <row r="826" spans="1:94" s="38" customFormat="1" x14ac:dyDescent="0.25">
      <c r="A826" s="38">
        <v>823</v>
      </c>
      <c r="C826" s="109"/>
      <c r="F826" s="39"/>
      <c r="Q826" s="39"/>
      <c r="R826" s="40"/>
      <c r="S826" s="40"/>
      <c r="T826" s="39"/>
      <c r="AF826" s="111"/>
      <c r="AG826" s="110"/>
      <c r="AH826" s="94"/>
      <c r="AJ826" s="97"/>
      <c r="AL826" s="39"/>
      <c r="AP826" s="39"/>
      <c r="AQ826" s="77"/>
      <c r="AR826" s="94"/>
      <c r="AT826" s="97"/>
      <c r="BB826" s="79"/>
      <c r="BC826" s="94"/>
      <c r="BE826" s="97"/>
      <c r="BG826" s="40"/>
      <c r="BK826" s="40"/>
      <c r="BL826" s="79"/>
      <c r="BM826" s="94"/>
      <c r="BO826" s="97"/>
      <c r="BQ826" s="40"/>
      <c r="BR826" s="94"/>
      <c r="BS826" s="94"/>
      <c r="BT826" s="94"/>
      <c r="BU826" s="40"/>
      <c r="BV826" s="82"/>
      <c r="BW826" s="94"/>
      <c r="BX826" s="48"/>
      <c r="BY826" s="97"/>
      <c r="BZ826" s="48"/>
      <c r="CA826" s="40"/>
      <c r="CB826" s="94"/>
      <c r="CC826" s="94"/>
      <c r="CD826" s="94"/>
      <c r="CE826" s="40"/>
      <c r="CF826" s="73"/>
      <c r="CG826" s="41"/>
      <c r="CH826" s="41"/>
      <c r="CI826" s="41"/>
      <c r="CJ826" s="41"/>
      <c r="CK826" s="41"/>
      <c r="CL826" s="68"/>
      <c r="CM826" s="41"/>
      <c r="CN826" s="41"/>
      <c r="CO826" s="39"/>
      <c r="CP826" s="78"/>
    </row>
    <row r="827" spans="1:94" s="38" customFormat="1" x14ac:dyDescent="0.25">
      <c r="A827" s="38">
        <v>824</v>
      </c>
      <c r="C827" s="109"/>
      <c r="F827" s="39"/>
      <c r="Q827" s="39"/>
      <c r="R827" s="40"/>
      <c r="S827" s="40"/>
      <c r="T827" s="39"/>
      <c r="AF827" s="111"/>
      <c r="AG827" s="110"/>
      <c r="AH827" s="94"/>
      <c r="AJ827" s="97"/>
      <c r="AL827" s="39"/>
      <c r="AP827" s="39"/>
      <c r="AQ827" s="77"/>
      <c r="AR827" s="94"/>
      <c r="AT827" s="97"/>
      <c r="BB827" s="79"/>
      <c r="BC827" s="94"/>
      <c r="BE827" s="97"/>
      <c r="BG827" s="40"/>
      <c r="BK827" s="40"/>
      <c r="BL827" s="79"/>
      <c r="BM827" s="94"/>
      <c r="BO827" s="97"/>
      <c r="BQ827" s="40"/>
      <c r="BR827" s="94"/>
      <c r="BS827" s="94"/>
      <c r="BT827" s="94"/>
      <c r="BU827" s="40"/>
      <c r="BV827" s="82"/>
      <c r="BW827" s="94"/>
      <c r="BX827" s="48"/>
      <c r="BY827" s="97"/>
      <c r="BZ827" s="48"/>
      <c r="CA827" s="40"/>
      <c r="CB827" s="94"/>
      <c r="CC827" s="94"/>
      <c r="CD827" s="94"/>
      <c r="CE827" s="40"/>
      <c r="CF827" s="73"/>
      <c r="CG827" s="41"/>
      <c r="CH827" s="41"/>
      <c r="CI827" s="41"/>
      <c r="CJ827" s="41"/>
      <c r="CK827" s="41"/>
      <c r="CL827" s="68"/>
      <c r="CM827" s="41"/>
      <c r="CN827" s="41"/>
      <c r="CO827" s="39"/>
      <c r="CP827" s="78"/>
    </row>
    <row r="828" spans="1:94" s="38" customFormat="1" x14ac:dyDescent="0.25">
      <c r="A828" s="38">
        <v>825</v>
      </c>
      <c r="C828" s="109"/>
      <c r="F828" s="39"/>
      <c r="Q828" s="39"/>
      <c r="R828" s="40"/>
      <c r="S828" s="40"/>
      <c r="T828" s="39"/>
      <c r="AF828" s="111"/>
      <c r="AG828" s="110"/>
      <c r="AH828" s="94"/>
      <c r="AJ828" s="97"/>
      <c r="AL828" s="39"/>
      <c r="AP828" s="39"/>
      <c r="AQ828" s="77"/>
      <c r="AR828" s="94"/>
      <c r="AT828" s="97"/>
      <c r="BB828" s="79"/>
      <c r="BC828" s="94"/>
      <c r="BE828" s="97"/>
      <c r="BG828" s="40"/>
      <c r="BK828" s="40"/>
      <c r="BL828" s="79"/>
      <c r="BM828" s="94"/>
      <c r="BO828" s="97"/>
      <c r="BQ828" s="40"/>
      <c r="BR828" s="94"/>
      <c r="BS828" s="94"/>
      <c r="BT828" s="94"/>
      <c r="BU828" s="40"/>
      <c r="BV828" s="82"/>
      <c r="BW828" s="94"/>
      <c r="BX828" s="48"/>
      <c r="BY828" s="97"/>
      <c r="BZ828" s="48"/>
      <c r="CA828" s="40"/>
      <c r="CB828" s="94"/>
      <c r="CC828" s="94"/>
      <c r="CD828" s="94"/>
      <c r="CE828" s="40"/>
      <c r="CF828" s="73"/>
      <c r="CG828" s="41"/>
      <c r="CH828" s="41"/>
      <c r="CI828" s="41"/>
      <c r="CJ828" s="41"/>
      <c r="CK828" s="41"/>
      <c r="CL828" s="68"/>
      <c r="CM828" s="41"/>
      <c r="CN828" s="41"/>
      <c r="CO828" s="39"/>
      <c r="CP828" s="78"/>
    </row>
    <row r="829" spans="1:94" s="38" customFormat="1" x14ac:dyDescent="0.25">
      <c r="A829" s="38">
        <v>826</v>
      </c>
      <c r="C829" s="109"/>
      <c r="F829" s="39"/>
      <c r="Q829" s="39"/>
      <c r="R829" s="40"/>
      <c r="S829" s="40"/>
      <c r="T829" s="39"/>
      <c r="AF829" s="111"/>
      <c r="AG829" s="110"/>
      <c r="AH829" s="94"/>
      <c r="AJ829" s="97"/>
      <c r="AL829" s="39"/>
      <c r="AP829" s="39"/>
      <c r="AQ829" s="77"/>
      <c r="AR829" s="94"/>
      <c r="AT829" s="97"/>
      <c r="BB829" s="79"/>
      <c r="BC829" s="94"/>
      <c r="BE829" s="97"/>
      <c r="BG829" s="40"/>
      <c r="BK829" s="40"/>
      <c r="BL829" s="79"/>
      <c r="BM829" s="94"/>
      <c r="BO829" s="97"/>
      <c r="BQ829" s="40"/>
      <c r="BR829" s="94"/>
      <c r="BS829" s="94"/>
      <c r="BT829" s="94"/>
      <c r="BU829" s="40"/>
      <c r="BV829" s="82"/>
      <c r="BW829" s="94"/>
      <c r="BX829" s="48"/>
      <c r="BY829" s="97"/>
      <c r="BZ829" s="48"/>
      <c r="CA829" s="40"/>
      <c r="CB829" s="94"/>
      <c r="CC829" s="94"/>
      <c r="CD829" s="94"/>
      <c r="CE829" s="40"/>
      <c r="CF829" s="73"/>
      <c r="CG829" s="41"/>
      <c r="CH829" s="41"/>
      <c r="CI829" s="41"/>
      <c r="CJ829" s="41"/>
      <c r="CK829" s="41"/>
      <c r="CL829" s="68"/>
      <c r="CM829" s="41"/>
      <c r="CN829" s="41"/>
      <c r="CO829" s="39"/>
      <c r="CP829" s="78"/>
    </row>
    <row r="830" spans="1:94" s="38" customFormat="1" x14ac:dyDescent="0.25">
      <c r="A830" s="38">
        <v>827</v>
      </c>
      <c r="C830" s="109"/>
      <c r="F830" s="39"/>
      <c r="Q830" s="39"/>
      <c r="R830" s="40"/>
      <c r="S830" s="40"/>
      <c r="T830" s="39"/>
      <c r="AF830" s="111"/>
      <c r="AG830" s="110"/>
      <c r="AH830" s="94"/>
      <c r="AJ830" s="97"/>
      <c r="AL830" s="39"/>
      <c r="AP830" s="39"/>
      <c r="AQ830" s="77"/>
      <c r="AR830" s="94"/>
      <c r="AT830" s="97"/>
      <c r="BB830" s="79"/>
      <c r="BC830" s="94"/>
      <c r="BE830" s="97"/>
      <c r="BG830" s="40"/>
      <c r="BK830" s="40"/>
      <c r="BL830" s="79"/>
      <c r="BM830" s="94"/>
      <c r="BO830" s="97"/>
      <c r="BQ830" s="40"/>
      <c r="BR830" s="94"/>
      <c r="BS830" s="94"/>
      <c r="BT830" s="94"/>
      <c r="BU830" s="40"/>
      <c r="BV830" s="82"/>
      <c r="BW830" s="94"/>
      <c r="BX830" s="48"/>
      <c r="BY830" s="97"/>
      <c r="BZ830" s="48"/>
      <c r="CA830" s="40"/>
      <c r="CB830" s="94"/>
      <c r="CC830" s="94"/>
      <c r="CD830" s="94"/>
      <c r="CE830" s="40"/>
      <c r="CF830" s="73"/>
      <c r="CG830" s="41"/>
      <c r="CH830" s="41"/>
      <c r="CI830" s="41"/>
      <c r="CJ830" s="41"/>
      <c r="CK830" s="41"/>
      <c r="CL830" s="68"/>
      <c r="CM830" s="41"/>
      <c r="CN830" s="41"/>
      <c r="CO830" s="39"/>
      <c r="CP830" s="78"/>
    </row>
    <row r="831" spans="1:94" s="38" customFormat="1" x14ac:dyDescent="0.25">
      <c r="A831" s="38">
        <v>828</v>
      </c>
      <c r="C831" s="109"/>
      <c r="F831" s="39"/>
      <c r="Q831" s="39"/>
      <c r="R831" s="40"/>
      <c r="S831" s="40"/>
      <c r="T831" s="39"/>
      <c r="AF831" s="111"/>
      <c r="AG831" s="110"/>
      <c r="AH831" s="94"/>
      <c r="AJ831" s="97"/>
      <c r="AL831" s="39"/>
      <c r="AP831" s="39"/>
      <c r="AQ831" s="77"/>
      <c r="AR831" s="94"/>
      <c r="AT831" s="97"/>
      <c r="BB831" s="79"/>
      <c r="BC831" s="94"/>
      <c r="BE831" s="97"/>
      <c r="BG831" s="40"/>
      <c r="BK831" s="40"/>
      <c r="BL831" s="79"/>
      <c r="BM831" s="94"/>
      <c r="BO831" s="97"/>
      <c r="BQ831" s="40"/>
      <c r="BR831" s="94"/>
      <c r="BS831" s="94"/>
      <c r="BT831" s="94"/>
      <c r="BU831" s="40"/>
      <c r="BV831" s="82"/>
      <c r="BW831" s="94"/>
      <c r="BX831" s="48"/>
      <c r="BY831" s="97"/>
      <c r="BZ831" s="48"/>
      <c r="CA831" s="40"/>
      <c r="CB831" s="94"/>
      <c r="CC831" s="94"/>
      <c r="CD831" s="94"/>
      <c r="CE831" s="40"/>
      <c r="CF831" s="73"/>
      <c r="CG831" s="41"/>
      <c r="CH831" s="41"/>
      <c r="CI831" s="41"/>
      <c r="CJ831" s="41"/>
      <c r="CK831" s="41"/>
      <c r="CL831" s="68"/>
      <c r="CM831" s="41"/>
      <c r="CN831" s="41"/>
      <c r="CO831" s="39"/>
      <c r="CP831" s="78"/>
    </row>
    <row r="832" spans="1:94" s="38" customFormat="1" x14ac:dyDescent="0.25">
      <c r="A832" s="38">
        <v>829</v>
      </c>
      <c r="C832" s="109"/>
      <c r="F832" s="39"/>
      <c r="Q832" s="39"/>
      <c r="R832" s="40"/>
      <c r="S832" s="40"/>
      <c r="T832" s="39"/>
      <c r="AF832" s="111"/>
      <c r="AG832" s="110"/>
      <c r="AH832" s="94"/>
      <c r="AJ832" s="97"/>
      <c r="AL832" s="39"/>
      <c r="AP832" s="39"/>
      <c r="AQ832" s="77"/>
      <c r="AR832" s="94"/>
      <c r="AT832" s="97"/>
      <c r="BB832" s="79"/>
      <c r="BC832" s="94"/>
      <c r="BE832" s="97"/>
      <c r="BG832" s="40"/>
      <c r="BK832" s="40"/>
      <c r="BL832" s="79"/>
      <c r="BM832" s="94"/>
      <c r="BO832" s="97"/>
      <c r="BQ832" s="40"/>
      <c r="BR832" s="94"/>
      <c r="BS832" s="94"/>
      <c r="BT832" s="94"/>
      <c r="BU832" s="40"/>
      <c r="BV832" s="82"/>
      <c r="BW832" s="94"/>
      <c r="BX832" s="48"/>
      <c r="BY832" s="97"/>
      <c r="BZ832" s="48"/>
      <c r="CA832" s="40"/>
      <c r="CB832" s="94"/>
      <c r="CC832" s="94"/>
      <c r="CD832" s="94"/>
      <c r="CE832" s="40"/>
      <c r="CF832" s="73"/>
      <c r="CG832" s="41"/>
      <c r="CH832" s="41"/>
      <c r="CI832" s="41"/>
      <c r="CJ832" s="41"/>
      <c r="CK832" s="41"/>
      <c r="CL832" s="68"/>
      <c r="CM832" s="41"/>
      <c r="CN832" s="41"/>
      <c r="CO832" s="39"/>
      <c r="CP832" s="78"/>
    </row>
    <row r="833" spans="1:94" s="38" customFormat="1" x14ac:dyDescent="0.25">
      <c r="A833" s="38">
        <v>830</v>
      </c>
      <c r="C833" s="109"/>
      <c r="F833" s="39"/>
      <c r="Q833" s="39"/>
      <c r="R833" s="40"/>
      <c r="S833" s="40"/>
      <c r="T833" s="39"/>
      <c r="AF833" s="111"/>
      <c r="AG833" s="110"/>
      <c r="AH833" s="94"/>
      <c r="AJ833" s="97"/>
      <c r="AL833" s="39"/>
      <c r="AP833" s="39"/>
      <c r="AQ833" s="77"/>
      <c r="AR833" s="94"/>
      <c r="AT833" s="97"/>
      <c r="BB833" s="79"/>
      <c r="BC833" s="94"/>
      <c r="BE833" s="97"/>
      <c r="BG833" s="40"/>
      <c r="BK833" s="40"/>
      <c r="BL833" s="79"/>
      <c r="BM833" s="94"/>
      <c r="BO833" s="97"/>
      <c r="BQ833" s="40"/>
      <c r="BR833" s="94"/>
      <c r="BS833" s="94"/>
      <c r="BT833" s="94"/>
      <c r="BU833" s="40"/>
      <c r="BV833" s="82"/>
      <c r="BW833" s="94"/>
      <c r="BX833" s="48"/>
      <c r="BY833" s="97"/>
      <c r="BZ833" s="48"/>
      <c r="CA833" s="40"/>
      <c r="CB833" s="94"/>
      <c r="CC833" s="94"/>
      <c r="CD833" s="94"/>
      <c r="CE833" s="40"/>
      <c r="CF833" s="73"/>
      <c r="CG833" s="41"/>
      <c r="CH833" s="41"/>
      <c r="CI833" s="41"/>
      <c r="CJ833" s="41"/>
      <c r="CK833" s="41"/>
      <c r="CL833" s="68"/>
      <c r="CM833" s="41"/>
      <c r="CN833" s="41"/>
      <c r="CO833" s="39"/>
      <c r="CP833" s="78"/>
    </row>
    <row r="834" spans="1:94" s="38" customFormat="1" x14ac:dyDescent="0.25">
      <c r="A834" s="38">
        <v>831</v>
      </c>
      <c r="C834" s="109"/>
      <c r="F834" s="39"/>
      <c r="Q834" s="39"/>
      <c r="R834" s="40"/>
      <c r="S834" s="40"/>
      <c r="T834" s="39"/>
      <c r="AF834" s="111"/>
      <c r="AG834" s="110"/>
      <c r="AH834" s="94"/>
      <c r="AJ834" s="97"/>
      <c r="AL834" s="39"/>
      <c r="AP834" s="39"/>
      <c r="AQ834" s="77"/>
      <c r="AR834" s="94"/>
      <c r="AT834" s="97"/>
      <c r="BB834" s="79"/>
      <c r="BC834" s="94"/>
      <c r="BE834" s="97"/>
      <c r="BG834" s="40"/>
      <c r="BK834" s="40"/>
      <c r="BL834" s="79"/>
      <c r="BM834" s="94"/>
      <c r="BO834" s="97"/>
      <c r="BQ834" s="40"/>
      <c r="BR834" s="94"/>
      <c r="BS834" s="94"/>
      <c r="BT834" s="94"/>
      <c r="BU834" s="40"/>
      <c r="BV834" s="82"/>
      <c r="BW834" s="94"/>
      <c r="BX834" s="48"/>
      <c r="BY834" s="97"/>
      <c r="BZ834" s="48"/>
      <c r="CA834" s="40"/>
      <c r="CB834" s="94"/>
      <c r="CC834" s="94"/>
      <c r="CD834" s="94"/>
      <c r="CE834" s="40"/>
      <c r="CF834" s="73"/>
      <c r="CG834" s="41"/>
      <c r="CH834" s="41"/>
      <c r="CI834" s="41"/>
      <c r="CJ834" s="41"/>
      <c r="CK834" s="41"/>
      <c r="CL834" s="68"/>
      <c r="CM834" s="41"/>
      <c r="CN834" s="41"/>
      <c r="CO834" s="39"/>
      <c r="CP834" s="78"/>
    </row>
    <row r="835" spans="1:94" s="38" customFormat="1" x14ac:dyDescent="0.25">
      <c r="A835" s="38">
        <v>832</v>
      </c>
      <c r="F835" s="39"/>
      <c r="Q835" s="39"/>
      <c r="R835" s="40"/>
      <c r="S835" s="40"/>
      <c r="T835" s="39"/>
      <c r="AF835" s="111"/>
      <c r="AG835" s="110"/>
      <c r="AH835" s="94"/>
      <c r="AJ835" s="97"/>
      <c r="AL835" s="39"/>
      <c r="AP835" s="39"/>
      <c r="AQ835" s="77"/>
      <c r="AR835" s="94"/>
      <c r="AT835" s="97"/>
      <c r="BB835" s="79"/>
      <c r="BC835" s="94"/>
      <c r="BE835" s="97"/>
      <c r="BG835" s="40"/>
      <c r="BK835" s="40"/>
      <c r="BL835" s="79"/>
      <c r="BM835" s="94"/>
      <c r="BO835" s="97"/>
      <c r="BQ835" s="40"/>
      <c r="BR835" s="94"/>
      <c r="BS835" s="94"/>
      <c r="BT835" s="94"/>
      <c r="BU835" s="40"/>
      <c r="BV835" s="82"/>
      <c r="BW835" s="94"/>
      <c r="BX835" s="48"/>
      <c r="BY835" s="97"/>
      <c r="BZ835" s="48"/>
      <c r="CA835" s="40"/>
      <c r="CB835" s="94"/>
      <c r="CC835" s="94"/>
      <c r="CD835" s="94"/>
      <c r="CE835" s="40"/>
      <c r="CF835" s="73"/>
      <c r="CG835" s="41"/>
      <c r="CH835" s="41"/>
      <c r="CI835" s="41"/>
      <c r="CJ835" s="41"/>
      <c r="CK835" s="41"/>
      <c r="CL835" s="68"/>
      <c r="CM835" s="41"/>
      <c r="CN835" s="41"/>
      <c r="CO835" s="39"/>
      <c r="CP835" s="78"/>
    </row>
    <row r="836" spans="1:94" s="38" customFormat="1" x14ac:dyDescent="0.25">
      <c r="A836" s="38">
        <v>833</v>
      </c>
      <c r="F836" s="39"/>
      <c r="Q836" s="39"/>
      <c r="R836" s="40"/>
      <c r="S836" s="40"/>
      <c r="T836" s="39"/>
      <c r="AF836" s="111"/>
      <c r="AG836" s="110"/>
      <c r="AH836" s="94"/>
      <c r="AJ836" s="97"/>
      <c r="AL836" s="39"/>
      <c r="AP836" s="39"/>
      <c r="AQ836" s="77"/>
      <c r="AR836" s="94"/>
      <c r="AT836" s="97"/>
      <c r="BB836" s="79"/>
      <c r="BC836" s="94"/>
      <c r="BE836" s="97"/>
      <c r="BG836" s="40"/>
      <c r="BK836" s="40"/>
      <c r="BL836" s="79"/>
      <c r="BM836" s="94"/>
      <c r="BO836" s="97"/>
      <c r="BQ836" s="40"/>
      <c r="BR836" s="94"/>
      <c r="BS836" s="94"/>
      <c r="BT836" s="94"/>
      <c r="BU836" s="40"/>
      <c r="BV836" s="82"/>
      <c r="BW836" s="94"/>
      <c r="BX836" s="48"/>
      <c r="BY836" s="97"/>
      <c r="BZ836" s="48"/>
      <c r="CA836" s="40"/>
      <c r="CB836" s="94"/>
      <c r="CC836" s="94"/>
      <c r="CD836" s="94"/>
      <c r="CE836" s="40"/>
      <c r="CF836" s="73"/>
      <c r="CG836" s="41"/>
      <c r="CH836" s="41"/>
      <c r="CI836" s="41"/>
      <c r="CJ836" s="41"/>
      <c r="CK836" s="41"/>
      <c r="CL836" s="68"/>
      <c r="CM836" s="41"/>
      <c r="CN836" s="41"/>
      <c r="CO836" s="39"/>
      <c r="CP836" s="78"/>
    </row>
    <row r="837" spans="1:94" s="38" customFormat="1" x14ac:dyDescent="0.25">
      <c r="A837" s="38">
        <v>834</v>
      </c>
      <c r="F837" s="39"/>
      <c r="Q837" s="39"/>
      <c r="R837" s="40"/>
      <c r="S837" s="40"/>
      <c r="T837" s="39"/>
      <c r="AF837" s="111"/>
      <c r="AG837" s="110"/>
      <c r="AH837" s="94"/>
      <c r="AJ837" s="97"/>
      <c r="AL837" s="39"/>
      <c r="AP837" s="39"/>
      <c r="AQ837" s="77"/>
      <c r="AR837" s="94"/>
      <c r="AT837" s="97"/>
      <c r="BB837" s="79"/>
      <c r="BC837" s="94"/>
      <c r="BE837" s="97"/>
      <c r="BG837" s="40"/>
      <c r="BK837" s="40"/>
      <c r="BL837" s="79"/>
      <c r="BM837" s="94"/>
      <c r="BO837" s="97"/>
      <c r="BQ837" s="40"/>
      <c r="BR837" s="94"/>
      <c r="BS837" s="94"/>
      <c r="BT837" s="94"/>
      <c r="BU837" s="40"/>
      <c r="BV837" s="82"/>
      <c r="BW837" s="94"/>
      <c r="BX837" s="48"/>
      <c r="BY837" s="97"/>
      <c r="BZ837" s="48"/>
      <c r="CA837" s="40"/>
      <c r="CB837" s="94"/>
      <c r="CC837" s="94"/>
      <c r="CD837" s="94"/>
      <c r="CE837" s="40"/>
      <c r="CF837" s="73"/>
      <c r="CG837" s="41"/>
      <c r="CH837" s="41"/>
      <c r="CI837" s="41"/>
      <c r="CJ837" s="41"/>
      <c r="CK837" s="41"/>
      <c r="CL837" s="68"/>
      <c r="CM837" s="41"/>
      <c r="CN837" s="41"/>
      <c r="CO837" s="39"/>
      <c r="CP837" s="78"/>
    </row>
    <row r="838" spans="1:94" s="38" customFormat="1" x14ac:dyDescent="0.25">
      <c r="A838" s="38">
        <v>835</v>
      </c>
      <c r="F838" s="39"/>
      <c r="Q838" s="39"/>
      <c r="R838" s="40"/>
      <c r="S838" s="40"/>
      <c r="T838" s="39"/>
      <c r="AF838" s="111"/>
      <c r="AG838" s="110"/>
      <c r="AH838" s="94"/>
      <c r="AJ838" s="97"/>
      <c r="AL838" s="39"/>
      <c r="AP838" s="39"/>
      <c r="AQ838" s="77"/>
      <c r="AR838" s="94"/>
      <c r="AT838" s="97"/>
      <c r="BB838" s="79"/>
      <c r="BC838" s="94"/>
      <c r="BE838" s="97"/>
      <c r="BG838" s="40"/>
      <c r="BK838" s="40"/>
      <c r="BL838" s="79"/>
      <c r="BM838" s="94"/>
      <c r="BO838" s="97"/>
      <c r="BQ838" s="40"/>
      <c r="BR838" s="94"/>
      <c r="BS838" s="94"/>
      <c r="BT838" s="94"/>
      <c r="BU838" s="40"/>
      <c r="BV838" s="82"/>
      <c r="BW838" s="94"/>
      <c r="BX838" s="48"/>
      <c r="BY838" s="97"/>
      <c r="BZ838" s="48"/>
      <c r="CA838" s="40"/>
      <c r="CB838" s="94"/>
      <c r="CC838" s="94"/>
      <c r="CD838" s="94"/>
      <c r="CE838" s="40"/>
      <c r="CF838" s="73"/>
      <c r="CG838" s="41"/>
      <c r="CH838" s="41"/>
      <c r="CI838" s="41"/>
      <c r="CJ838" s="41"/>
      <c r="CK838" s="41"/>
      <c r="CL838" s="68"/>
      <c r="CM838" s="41"/>
      <c r="CN838" s="41"/>
      <c r="CO838" s="39"/>
      <c r="CP838" s="78"/>
    </row>
    <row r="839" spans="1:94" s="38" customFormat="1" x14ac:dyDescent="0.25">
      <c r="A839" s="38">
        <v>836</v>
      </c>
      <c r="F839" s="39"/>
      <c r="Q839" s="39"/>
      <c r="R839" s="40"/>
      <c r="S839" s="40"/>
      <c r="T839" s="39"/>
      <c r="AF839" s="111"/>
      <c r="AG839" s="110"/>
      <c r="AH839" s="94"/>
      <c r="AJ839" s="97"/>
      <c r="AL839" s="39"/>
      <c r="AP839" s="39"/>
      <c r="AQ839" s="77"/>
      <c r="AR839" s="94"/>
      <c r="AT839" s="97"/>
      <c r="BB839" s="79"/>
      <c r="BC839" s="94"/>
      <c r="BE839" s="97"/>
      <c r="BG839" s="40"/>
      <c r="BK839" s="40"/>
      <c r="BL839" s="79"/>
      <c r="BM839" s="94"/>
      <c r="BO839" s="97"/>
      <c r="BQ839" s="40"/>
      <c r="BR839" s="94"/>
      <c r="BS839" s="94"/>
      <c r="BT839" s="94"/>
      <c r="BU839" s="40"/>
      <c r="BV839" s="82"/>
      <c r="BW839" s="94"/>
      <c r="BX839" s="48"/>
      <c r="BY839" s="97"/>
      <c r="BZ839" s="48"/>
      <c r="CA839" s="40"/>
      <c r="CB839" s="94"/>
      <c r="CC839" s="94"/>
      <c r="CD839" s="94"/>
      <c r="CE839" s="40"/>
      <c r="CF839" s="73"/>
      <c r="CG839" s="41"/>
      <c r="CH839" s="41"/>
      <c r="CI839" s="41"/>
      <c r="CJ839" s="41"/>
      <c r="CK839" s="41"/>
      <c r="CL839" s="68"/>
      <c r="CM839" s="41"/>
      <c r="CN839" s="41"/>
      <c r="CO839" s="39"/>
      <c r="CP839" s="78"/>
    </row>
    <row r="840" spans="1:94" s="38" customFormat="1" x14ac:dyDescent="0.25">
      <c r="A840" s="38">
        <v>837</v>
      </c>
      <c r="F840" s="39"/>
      <c r="Q840" s="39"/>
      <c r="R840" s="40"/>
      <c r="S840" s="40"/>
      <c r="T840" s="39"/>
      <c r="AF840" s="111"/>
      <c r="AG840" s="110"/>
      <c r="AH840" s="94"/>
      <c r="AJ840" s="97"/>
      <c r="AL840" s="39"/>
      <c r="AP840" s="39"/>
      <c r="AQ840" s="77"/>
      <c r="AR840" s="94"/>
      <c r="AT840" s="97"/>
      <c r="BB840" s="79"/>
      <c r="BC840" s="94"/>
      <c r="BE840" s="97"/>
      <c r="BG840" s="40"/>
      <c r="BK840" s="40"/>
      <c r="BL840" s="79"/>
      <c r="BM840" s="94"/>
      <c r="BO840" s="97"/>
      <c r="BQ840" s="40"/>
      <c r="BR840" s="94"/>
      <c r="BS840" s="94"/>
      <c r="BT840" s="94"/>
      <c r="BU840" s="40"/>
      <c r="BV840" s="82"/>
      <c r="BW840" s="94"/>
      <c r="BX840" s="48"/>
      <c r="BY840" s="97"/>
      <c r="BZ840" s="48"/>
      <c r="CA840" s="40"/>
      <c r="CB840" s="94"/>
      <c r="CC840" s="94"/>
      <c r="CD840" s="94"/>
      <c r="CE840" s="40"/>
      <c r="CF840" s="73"/>
      <c r="CG840" s="41"/>
      <c r="CH840" s="41"/>
      <c r="CI840" s="41"/>
      <c r="CJ840" s="41"/>
      <c r="CK840" s="41"/>
      <c r="CL840" s="68"/>
      <c r="CM840" s="41"/>
      <c r="CN840" s="41"/>
      <c r="CO840" s="39"/>
      <c r="CP840" s="78"/>
    </row>
    <row r="841" spans="1:94" s="38" customFormat="1" x14ac:dyDescent="0.25">
      <c r="A841" s="38">
        <v>838</v>
      </c>
      <c r="F841" s="39"/>
      <c r="Q841" s="39"/>
      <c r="R841" s="40"/>
      <c r="S841" s="40"/>
      <c r="T841" s="39"/>
      <c r="AF841" s="111"/>
      <c r="AG841" s="110"/>
      <c r="AH841" s="94"/>
      <c r="AJ841" s="97"/>
      <c r="AL841" s="39"/>
      <c r="AP841" s="39"/>
      <c r="AQ841" s="77"/>
      <c r="AR841" s="94"/>
      <c r="AT841" s="97"/>
      <c r="BB841" s="79"/>
      <c r="BC841" s="94"/>
      <c r="BE841" s="97"/>
      <c r="BG841" s="40"/>
      <c r="BK841" s="40"/>
      <c r="BL841" s="79"/>
      <c r="BM841" s="94"/>
      <c r="BO841" s="97"/>
      <c r="BQ841" s="40"/>
      <c r="BR841" s="94"/>
      <c r="BS841" s="94"/>
      <c r="BT841" s="94"/>
      <c r="BU841" s="40"/>
      <c r="BV841" s="82"/>
      <c r="BW841" s="94"/>
      <c r="BX841" s="48"/>
      <c r="BY841" s="97"/>
      <c r="BZ841" s="48"/>
      <c r="CA841" s="40"/>
      <c r="CB841" s="94"/>
      <c r="CC841" s="94"/>
      <c r="CD841" s="94"/>
      <c r="CE841" s="40"/>
      <c r="CF841" s="73"/>
      <c r="CG841" s="41"/>
      <c r="CH841" s="41"/>
      <c r="CI841" s="41"/>
      <c r="CJ841" s="41"/>
      <c r="CK841" s="41"/>
      <c r="CL841" s="68"/>
      <c r="CM841" s="41"/>
      <c r="CN841" s="41"/>
      <c r="CO841" s="39"/>
      <c r="CP841" s="78"/>
    </row>
    <row r="842" spans="1:94" s="38" customFormat="1" x14ac:dyDescent="0.25">
      <c r="A842" s="38">
        <v>839</v>
      </c>
      <c r="F842" s="39"/>
      <c r="Q842" s="39"/>
      <c r="R842" s="40"/>
      <c r="S842" s="40"/>
      <c r="T842" s="39"/>
      <c r="AF842" s="111"/>
      <c r="AG842" s="110"/>
      <c r="AH842" s="94"/>
      <c r="AJ842" s="97"/>
      <c r="AL842" s="39"/>
      <c r="AP842" s="39"/>
      <c r="AQ842" s="77"/>
      <c r="AR842" s="94"/>
      <c r="AT842" s="97"/>
      <c r="BB842" s="79"/>
      <c r="BC842" s="94"/>
      <c r="BE842" s="97"/>
      <c r="BG842" s="40"/>
      <c r="BK842" s="40"/>
      <c r="BL842" s="79"/>
      <c r="BM842" s="94"/>
      <c r="BO842" s="97"/>
      <c r="BQ842" s="40"/>
      <c r="BR842" s="94"/>
      <c r="BS842" s="94"/>
      <c r="BT842" s="94"/>
      <c r="BU842" s="40"/>
      <c r="BV842" s="82"/>
      <c r="BW842" s="94"/>
      <c r="BX842" s="48"/>
      <c r="BY842" s="97"/>
      <c r="BZ842" s="48"/>
      <c r="CA842" s="40"/>
      <c r="CB842" s="94"/>
      <c r="CC842" s="94"/>
      <c r="CD842" s="94"/>
      <c r="CE842" s="40"/>
      <c r="CF842" s="73"/>
      <c r="CG842" s="41"/>
      <c r="CH842" s="41"/>
      <c r="CI842" s="41"/>
      <c r="CJ842" s="41"/>
      <c r="CK842" s="41"/>
      <c r="CL842" s="68"/>
      <c r="CM842" s="41"/>
      <c r="CN842" s="41"/>
      <c r="CO842" s="39"/>
      <c r="CP842" s="78"/>
    </row>
    <row r="843" spans="1:94" s="38" customFormat="1" x14ac:dyDescent="0.25">
      <c r="A843" s="38">
        <v>840</v>
      </c>
      <c r="F843" s="39"/>
      <c r="Q843" s="39"/>
      <c r="R843" s="40"/>
      <c r="S843" s="40"/>
      <c r="T843" s="39"/>
      <c r="AF843" s="111"/>
      <c r="AG843" s="110"/>
      <c r="AH843" s="94"/>
      <c r="AJ843" s="97"/>
      <c r="AL843" s="39"/>
      <c r="AP843" s="39"/>
      <c r="AQ843" s="77"/>
      <c r="AR843" s="94"/>
      <c r="AT843" s="97"/>
      <c r="BB843" s="79"/>
      <c r="BC843" s="94"/>
      <c r="BE843" s="97"/>
      <c r="BG843" s="40"/>
      <c r="BK843" s="40"/>
      <c r="BL843" s="79"/>
      <c r="BM843" s="94"/>
      <c r="BO843" s="97"/>
      <c r="BQ843" s="40"/>
      <c r="BR843" s="94"/>
      <c r="BS843" s="94"/>
      <c r="BT843" s="94"/>
      <c r="BU843" s="40"/>
      <c r="BV843" s="82"/>
      <c r="BW843" s="94"/>
      <c r="BX843" s="48"/>
      <c r="BY843" s="97"/>
      <c r="BZ843" s="48"/>
      <c r="CA843" s="40"/>
      <c r="CB843" s="94"/>
      <c r="CC843" s="94"/>
      <c r="CD843" s="94"/>
      <c r="CE843" s="40"/>
      <c r="CF843" s="73"/>
      <c r="CG843" s="41"/>
      <c r="CH843" s="41"/>
      <c r="CI843" s="41"/>
      <c r="CJ843" s="41"/>
      <c r="CK843" s="41"/>
      <c r="CL843" s="68"/>
      <c r="CM843" s="41"/>
      <c r="CN843" s="41"/>
      <c r="CO843" s="39"/>
      <c r="CP843" s="78"/>
    </row>
    <row r="844" spans="1:94" s="38" customFormat="1" x14ac:dyDescent="0.25">
      <c r="A844" s="38">
        <v>841</v>
      </c>
      <c r="F844" s="39"/>
      <c r="Q844" s="39"/>
      <c r="R844" s="40"/>
      <c r="S844" s="40"/>
      <c r="T844" s="39"/>
      <c r="AF844" s="111"/>
      <c r="AG844" s="110"/>
      <c r="AH844" s="94"/>
      <c r="AJ844" s="97"/>
      <c r="AL844" s="39"/>
      <c r="AP844" s="39"/>
      <c r="AQ844" s="77"/>
      <c r="AR844" s="94"/>
      <c r="AT844" s="97"/>
      <c r="BB844" s="79"/>
      <c r="BC844" s="94"/>
      <c r="BE844" s="97"/>
      <c r="BG844" s="40"/>
      <c r="BK844" s="40"/>
      <c r="BL844" s="79"/>
      <c r="BM844" s="94"/>
      <c r="BO844" s="97"/>
      <c r="BQ844" s="40"/>
      <c r="BR844" s="94"/>
      <c r="BS844" s="94"/>
      <c r="BT844" s="94"/>
      <c r="BU844" s="40"/>
      <c r="BV844" s="82"/>
      <c r="BW844" s="94"/>
      <c r="BX844" s="48"/>
      <c r="BY844" s="97"/>
      <c r="BZ844" s="48"/>
      <c r="CA844" s="40"/>
      <c r="CB844" s="94"/>
      <c r="CC844" s="94"/>
      <c r="CD844" s="94"/>
      <c r="CE844" s="40"/>
      <c r="CF844" s="73"/>
      <c r="CG844" s="41"/>
      <c r="CH844" s="41"/>
      <c r="CI844" s="41"/>
      <c r="CJ844" s="41"/>
      <c r="CK844" s="41"/>
      <c r="CL844" s="68"/>
      <c r="CM844" s="41"/>
      <c r="CN844" s="41"/>
      <c r="CO844" s="39"/>
      <c r="CP844" s="78"/>
    </row>
    <row r="845" spans="1:94" s="38" customFormat="1" x14ac:dyDescent="0.25">
      <c r="A845" s="38">
        <v>842</v>
      </c>
      <c r="F845" s="39"/>
      <c r="Q845" s="39"/>
      <c r="R845" s="40"/>
      <c r="S845" s="40"/>
      <c r="T845" s="39"/>
      <c r="AF845" s="111"/>
      <c r="AG845" s="110"/>
      <c r="AH845" s="94"/>
      <c r="AJ845" s="97"/>
      <c r="AL845" s="39"/>
      <c r="AP845" s="39"/>
      <c r="AQ845" s="77"/>
      <c r="AR845" s="94"/>
      <c r="AT845" s="97"/>
      <c r="BB845" s="79"/>
      <c r="BC845" s="94"/>
      <c r="BE845" s="97"/>
      <c r="BG845" s="40"/>
      <c r="BK845" s="40"/>
      <c r="BL845" s="79"/>
      <c r="BM845" s="94"/>
      <c r="BO845" s="97"/>
      <c r="BQ845" s="40"/>
      <c r="BR845" s="94"/>
      <c r="BS845" s="94"/>
      <c r="BT845" s="94"/>
      <c r="BU845" s="40"/>
      <c r="BV845" s="82"/>
      <c r="BW845" s="94"/>
      <c r="BX845" s="48"/>
      <c r="BY845" s="97"/>
      <c r="BZ845" s="48"/>
      <c r="CA845" s="40"/>
      <c r="CB845" s="94"/>
      <c r="CC845" s="94"/>
      <c r="CD845" s="94"/>
      <c r="CE845" s="40"/>
      <c r="CF845" s="73"/>
      <c r="CG845" s="41"/>
      <c r="CH845" s="41"/>
      <c r="CI845" s="41"/>
      <c r="CJ845" s="41"/>
      <c r="CK845" s="41"/>
      <c r="CL845" s="68"/>
      <c r="CM845" s="41"/>
      <c r="CN845" s="41"/>
      <c r="CO845" s="39"/>
      <c r="CP845" s="78"/>
    </row>
    <row r="846" spans="1:94" s="38" customFormat="1" x14ac:dyDescent="0.25">
      <c r="A846" s="38">
        <v>843</v>
      </c>
      <c r="F846" s="39"/>
      <c r="Q846" s="39"/>
      <c r="R846" s="40"/>
      <c r="S846" s="40"/>
      <c r="T846" s="39"/>
      <c r="AF846" s="111"/>
      <c r="AG846" s="110"/>
      <c r="AH846" s="94"/>
      <c r="AJ846" s="97"/>
      <c r="AL846" s="39"/>
      <c r="AP846" s="39"/>
      <c r="AQ846" s="77"/>
      <c r="AR846" s="94"/>
      <c r="AT846" s="97"/>
      <c r="BB846" s="79"/>
      <c r="BC846" s="94"/>
      <c r="BE846" s="97"/>
      <c r="BG846" s="40"/>
      <c r="BK846" s="40"/>
      <c r="BL846" s="79"/>
      <c r="BM846" s="94"/>
      <c r="BO846" s="97"/>
      <c r="BQ846" s="40"/>
      <c r="BR846" s="94"/>
      <c r="BS846" s="94"/>
      <c r="BT846" s="94"/>
      <c r="BU846" s="40"/>
      <c r="BV846" s="82"/>
      <c r="BW846" s="94"/>
      <c r="BX846" s="48"/>
      <c r="BY846" s="97"/>
      <c r="BZ846" s="48"/>
      <c r="CA846" s="40"/>
      <c r="CB846" s="94"/>
      <c r="CC846" s="94"/>
      <c r="CD846" s="94"/>
      <c r="CE846" s="40"/>
      <c r="CF846" s="73"/>
      <c r="CG846" s="41"/>
      <c r="CH846" s="41"/>
      <c r="CI846" s="41"/>
      <c r="CJ846" s="41"/>
      <c r="CK846" s="41"/>
      <c r="CL846" s="68"/>
      <c r="CM846" s="41"/>
      <c r="CN846" s="41"/>
      <c r="CO846" s="39"/>
      <c r="CP846" s="78"/>
    </row>
    <row r="847" spans="1:94" s="38" customFormat="1" x14ac:dyDescent="0.25">
      <c r="A847" s="38">
        <v>844</v>
      </c>
      <c r="C847" s="109"/>
      <c r="F847" s="39"/>
      <c r="Q847" s="39"/>
      <c r="R847" s="40"/>
      <c r="S847" s="40"/>
      <c r="T847" s="39"/>
      <c r="AF847" s="111"/>
      <c r="AG847" s="110"/>
      <c r="AH847" s="94"/>
      <c r="AJ847" s="97"/>
      <c r="AL847" s="39"/>
      <c r="AP847" s="39"/>
      <c r="AQ847" s="77"/>
      <c r="AR847" s="94"/>
      <c r="AT847" s="97"/>
      <c r="BB847" s="79"/>
      <c r="BC847" s="94"/>
      <c r="BE847" s="97"/>
      <c r="BG847" s="40"/>
      <c r="BK847" s="40"/>
      <c r="BL847" s="79"/>
      <c r="BM847" s="94"/>
      <c r="BO847" s="97"/>
      <c r="BQ847" s="40"/>
      <c r="BR847" s="94"/>
      <c r="BS847" s="94"/>
      <c r="BT847" s="94"/>
      <c r="BU847" s="40"/>
      <c r="BV847" s="82"/>
      <c r="BW847" s="94"/>
      <c r="BX847" s="48"/>
      <c r="BY847" s="97"/>
      <c r="BZ847" s="48"/>
      <c r="CA847" s="40"/>
      <c r="CB847" s="94"/>
      <c r="CC847" s="94"/>
      <c r="CD847" s="94"/>
      <c r="CE847" s="40"/>
      <c r="CF847" s="73"/>
      <c r="CG847" s="41"/>
      <c r="CH847" s="41"/>
      <c r="CI847" s="41"/>
      <c r="CJ847" s="41"/>
      <c r="CK847" s="41"/>
      <c r="CL847" s="68"/>
      <c r="CM847" s="41"/>
      <c r="CN847" s="41"/>
      <c r="CO847" s="39"/>
      <c r="CP847" s="78"/>
    </row>
    <row r="848" spans="1:94" s="38" customFormat="1" x14ac:dyDescent="0.25">
      <c r="A848" s="38">
        <v>845</v>
      </c>
      <c r="C848" s="109"/>
      <c r="F848" s="39"/>
      <c r="Q848" s="39"/>
      <c r="R848" s="40"/>
      <c r="S848" s="40"/>
      <c r="T848" s="39"/>
      <c r="AF848" s="111"/>
      <c r="AG848" s="110"/>
      <c r="AH848" s="94"/>
      <c r="AJ848" s="97"/>
      <c r="AL848" s="39"/>
      <c r="AP848" s="39"/>
      <c r="AQ848" s="77"/>
      <c r="AR848" s="94"/>
      <c r="AT848" s="97"/>
      <c r="BB848" s="79"/>
      <c r="BC848" s="94"/>
      <c r="BE848" s="97"/>
      <c r="BG848" s="40"/>
      <c r="BK848" s="40"/>
      <c r="BL848" s="79"/>
      <c r="BM848" s="94"/>
      <c r="BO848" s="97"/>
      <c r="BQ848" s="40"/>
      <c r="BR848" s="94"/>
      <c r="BS848" s="94"/>
      <c r="BT848" s="94"/>
      <c r="BU848" s="40"/>
      <c r="BV848" s="82"/>
      <c r="BW848" s="94"/>
      <c r="BX848" s="48"/>
      <c r="BY848" s="97"/>
      <c r="BZ848" s="48"/>
      <c r="CA848" s="40"/>
      <c r="CB848" s="94"/>
      <c r="CC848" s="94"/>
      <c r="CD848" s="94"/>
      <c r="CE848" s="40"/>
      <c r="CF848" s="73"/>
      <c r="CG848" s="41"/>
      <c r="CH848" s="41"/>
      <c r="CI848" s="41"/>
      <c r="CJ848" s="41"/>
      <c r="CK848" s="41"/>
      <c r="CL848" s="68"/>
      <c r="CM848" s="41"/>
      <c r="CN848" s="41"/>
      <c r="CO848" s="39"/>
      <c r="CP848" s="78"/>
    </row>
    <row r="849" spans="1:94" s="38" customFormat="1" x14ac:dyDescent="0.25">
      <c r="A849" s="38">
        <v>846</v>
      </c>
      <c r="C849" s="109"/>
      <c r="F849" s="39"/>
      <c r="Q849" s="39"/>
      <c r="R849" s="40"/>
      <c r="S849" s="40"/>
      <c r="T849" s="39"/>
      <c r="AF849" s="111"/>
      <c r="AG849" s="110"/>
      <c r="AH849" s="94"/>
      <c r="AJ849" s="97"/>
      <c r="AL849" s="39"/>
      <c r="AP849" s="39"/>
      <c r="AQ849" s="77"/>
      <c r="AR849" s="94"/>
      <c r="AT849" s="97"/>
      <c r="BB849" s="79"/>
      <c r="BC849" s="94"/>
      <c r="BE849" s="97"/>
      <c r="BG849" s="40"/>
      <c r="BK849" s="40"/>
      <c r="BL849" s="79"/>
      <c r="BM849" s="94"/>
      <c r="BO849" s="97"/>
      <c r="BQ849" s="40"/>
      <c r="BR849" s="94"/>
      <c r="BS849" s="94"/>
      <c r="BT849" s="94"/>
      <c r="BU849" s="40"/>
      <c r="BV849" s="82"/>
      <c r="BW849" s="94"/>
      <c r="BX849" s="48"/>
      <c r="BY849" s="97"/>
      <c r="BZ849" s="48"/>
      <c r="CA849" s="40"/>
      <c r="CB849" s="94"/>
      <c r="CC849" s="94"/>
      <c r="CD849" s="94"/>
      <c r="CE849" s="40"/>
      <c r="CF849" s="73"/>
      <c r="CG849" s="41"/>
      <c r="CH849" s="41"/>
      <c r="CI849" s="41"/>
      <c r="CJ849" s="41"/>
      <c r="CK849" s="41"/>
      <c r="CL849" s="68"/>
      <c r="CM849" s="41"/>
      <c r="CN849" s="41"/>
      <c r="CO849" s="39"/>
      <c r="CP849" s="78"/>
    </row>
    <row r="850" spans="1:94" s="38" customFormat="1" x14ac:dyDescent="0.25">
      <c r="A850" s="38">
        <v>847</v>
      </c>
      <c r="C850" s="109"/>
      <c r="F850" s="39"/>
      <c r="Q850" s="39"/>
      <c r="R850" s="40"/>
      <c r="S850" s="40"/>
      <c r="T850" s="39"/>
      <c r="AF850" s="111"/>
      <c r="AG850" s="110"/>
      <c r="AH850" s="94"/>
      <c r="AJ850" s="97"/>
      <c r="AL850" s="39"/>
      <c r="AP850" s="39"/>
      <c r="AQ850" s="77"/>
      <c r="AR850" s="94"/>
      <c r="AT850" s="97"/>
      <c r="BB850" s="79"/>
      <c r="BC850" s="94"/>
      <c r="BE850" s="97"/>
      <c r="BG850" s="40"/>
      <c r="BK850" s="40"/>
      <c r="BL850" s="79"/>
      <c r="BM850" s="94"/>
      <c r="BO850" s="97"/>
      <c r="BQ850" s="40"/>
      <c r="BR850" s="94"/>
      <c r="BS850" s="94"/>
      <c r="BT850" s="94"/>
      <c r="BU850" s="40"/>
      <c r="BV850" s="82"/>
      <c r="BW850" s="94"/>
      <c r="BX850" s="48"/>
      <c r="BY850" s="97"/>
      <c r="BZ850" s="48"/>
      <c r="CA850" s="40"/>
      <c r="CB850" s="94"/>
      <c r="CC850" s="94"/>
      <c r="CD850" s="94"/>
      <c r="CE850" s="40"/>
      <c r="CF850" s="73"/>
      <c r="CG850" s="41"/>
      <c r="CH850" s="41"/>
      <c r="CI850" s="41"/>
      <c r="CJ850" s="41"/>
      <c r="CK850" s="41"/>
      <c r="CL850" s="68"/>
      <c r="CM850" s="41"/>
      <c r="CN850" s="41"/>
      <c r="CO850" s="39"/>
      <c r="CP850" s="78"/>
    </row>
    <row r="851" spans="1:94" s="38" customFormat="1" x14ac:dyDescent="0.25">
      <c r="A851" s="38">
        <v>848</v>
      </c>
      <c r="C851" s="109"/>
      <c r="F851" s="39"/>
      <c r="Q851" s="39"/>
      <c r="R851" s="40"/>
      <c r="S851" s="40"/>
      <c r="T851" s="39"/>
      <c r="AF851" s="111"/>
      <c r="AG851" s="110"/>
      <c r="AH851" s="94"/>
      <c r="AJ851" s="97"/>
      <c r="AL851" s="39"/>
      <c r="AP851" s="39"/>
      <c r="AQ851" s="77"/>
      <c r="AR851" s="94"/>
      <c r="AT851" s="97"/>
      <c r="BB851" s="79"/>
      <c r="BC851" s="94"/>
      <c r="BE851" s="97"/>
      <c r="BG851" s="40"/>
      <c r="BK851" s="40"/>
      <c r="BL851" s="79"/>
      <c r="BM851" s="94"/>
      <c r="BO851" s="97"/>
      <c r="BQ851" s="40"/>
      <c r="BR851" s="94"/>
      <c r="BS851" s="94"/>
      <c r="BT851" s="94"/>
      <c r="BU851" s="40"/>
      <c r="BV851" s="82"/>
      <c r="BW851" s="94"/>
      <c r="BX851" s="48"/>
      <c r="BY851" s="97"/>
      <c r="BZ851" s="48"/>
      <c r="CA851" s="40"/>
      <c r="CB851" s="94"/>
      <c r="CC851" s="94"/>
      <c r="CD851" s="94"/>
      <c r="CE851" s="40"/>
      <c r="CF851" s="73"/>
      <c r="CG851" s="41"/>
      <c r="CH851" s="41"/>
      <c r="CI851" s="41"/>
      <c r="CJ851" s="41"/>
      <c r="CK851" s="41"/>
      <c r="CL851" s="68"/>
      <c r="CM851" s="41"/>
      <c r="CN851" s="41"/>
      <c r="CO851" s="39"/>
      <c r="CP851" s="78"/>
    </row>
    <row r="852" spans="1:94" s="38" customFormat="1" x14ac:dyDescent="0.25">
      <c r="A852" s="38">
        <v>849</v>
      </c>
      <c r="C852" s="109"/>
      <c r="F852" s="39"/>
      <c r="Q852" s="39"/>
      <c r="R852" s="40"/>
      <c r="S852" s="40"/>
      <c r="T852" s="39"/>
      <c r="AF852" s="111"/>
      <c r="AG852" s="110"/>
      <c r="AH852" s="94"/>
      <c r="AJ852" s="97"/>
      <c r="AL852" s="39"/>
      <c r="AP852" s="39"/>
      <c r="AQ852" s="77"/>
      <c r="AR852" s="94"/>
      <c r="AT852" s="97"/>
      <c r="BB852" s="79"/>
      <c r="BC852" s="94"/>
      <c r="BE852" s="97"/>
      <c r="BG852" s="40"/>
      <c r="BK852" s="40"/>
      <c r="BL852" s="79"/>
      <c r="BM852" s="94"/>
      <c r="BO852" s="97"/>
      <c r="BQ852" s="40"/>
      <c r="BR852" s="94"/>
      <c r="BS852" s="94"/>
      <c r="BT852" s="94"/>
      <c r="BU852" s="40"/>
      <c r="BV852" s="82"/>
      <c r="BW852" s="94"/>
      <c r="BX852" s="48"/>
      <c r="BY852" s="97"/>
      <c r="BZ852" s="48"/>
      <c r="CA852" s="40"/>
      <c r="CB852" s="94"/>
      <c r="CC852" s="94"/>
      <c r="CD852" s="94"/>
      <c r="CE852" s="40"/>
      <c r="CF852" s="73"/>
      <c r="CG852" s="41"/>
      <c r="CH852" s="41"/>
      <c r="CI852" s="41"/>
      <c r="CJ852" s="41"/>
      <c r="CK852" s="41"/>
      <c r="CL852" s="68"/>
      <c r="CM852" s="41"/>
      <c r="CN852" s="41"/>
      <c r="CO852" s="39"/>
      <c r="CP852" s="78"/>
    </row>
    <row r="853" spans="1:94" s="38" customFormat="1" x14ac:dyDescent="0.25">
      <c r="A853" s="38">
        <v>850</v>
      </c>
      <c r="F853" s="39"/>
      <c r="Q853" s="39"/>
      <c r="R853" s="40"/>
      <c r="S853" s="40"/>
      <c r="T853" s="39"/>
      <c r="AF853" s="111"/>
      <c r="AG853" s="110"/>
      <c r="AH853" s="94"/>
      <c r="AJ853" s="97"/>
      <c r="AL853" s="39"/>
      <c r="AP853" s="39"/>
      <c r="AQ853" s="77"/>
      <c r="AR853" s="94"/>
      <c r="AT853" s="97"/>
      <c r="BB853" s="79"/>
      <c r="BC853" s="94"/>
      <c r="BE853" s="97"/>
      <c r="BG853" s="40"/>
      <c r="BK853" s="40"/>
      <c r="BL853" s="79"/>
      <c r="BM853" s="94"/>
      <c r="BO853" s="97"/>
      <c r="BQ853" s="40"/>
      <c r="BR853" s="94"/>
      <c r="BS853" s="94"/>
      <c r="BT853" s="94"/>
      <c r="BU853" s="40"/>
      <c r="BV853" s="82"/>
      <c r="BW853" s="94"/>
      <c r="BX853" s="48"/>
      <c r="BY853" s="97"/>
      <c r="BZ853" s="48"/>
      <c r="CA853" s="40"/>
      <c r="CB853" s="94"/>
      <c r="CC853" s="94"/>
      <c r="CD853" s="94"/>
      <c r="CE853" s="40"/>
      <c r="CF853" s="73"/>
      <c r="CG853" s="41"/>
      <c r="CH853" s="41"/>
      <c r="CI853" s="41"/>
      <c r="CJ853" s="41"/>
      <c r="CK853" s="41"/>
      <c r="CL853" s="68"/>
      <c r="CM853" s="41"/>
      <c r="CN853" s="41"/>
      <c r="CO853" s="39"/>
      <c r="CP853" s="78"/>
    </row>
    <row r="854" spans="1:94" s="38" customFormat="1" x14ac:dyDescent="0.25">
      <c r="A854" s="38">
        <v>851</v>
      </c>
      <c r="F854" s="39"/>
      <c r="Q854" s="39"/>
      <c r="R854" s="40"/>
      <c r="S854" s="40"/>
      <c r="T854" s="39"/>
      <c r="AF854" s="111"/>
      <c r="AG854" s="110"/>
      <c r="AH854" s="94"/>
      <c r="AJ854" s="97"/>
      <c r="AL854" s="39"/>
      <c r="AP854" s="39"/>
      <c r="AQ854" s="77"/>
      <c r="AR854" s="94"/>
      <c r="AT854" s="97"/>
      <c r="BB854" s="79"/>
      <c r="BC854" s="94"/>
      <c r="BE854" s="97"/>
      <c r="BG854" s="40"/>
      <c r="BK854" s="40"/>
      <c r="BL854" s="79"/>
      <c r="BM854" s="94"/>
      <c r="BO854" s="97"/>
      <c r="BQ854" s="40"/>
      <c r="BR854" s="94"/>
      <c r="BS854" s="94"/>
      <c r="BT854" s="94"/>
      <c r="BU854" s="40"/>
      <c r="BV854" s="82"/>
      <c r="BW854" s="94"/>
      <c r="BX854" s="48"/>
      <c r="BY854" s="97"/>
      <c r="BZ854" s="48"/>
      <c r="CA854" s="40"/>
      <c r="CB854" s="94"/>
      <c r="CC854" s="94"/>
      <c r="CD854" s="94"/>
      <c r="CE854" s="40"/>
      <c r="CF854" s="73"/>
      <c r="CG854" s="41"/>
      <c r="CH854" s="41"/>
      <c r="CI854" s="41"/>
      <c r="CJ854" s="41"/>
      <c r="CK854" s="41"/>
      <c r="CL854" s="68"/>
      <c r="CM854" s="41"/>
      <c r="CN854" s="41"/>
      <c r="CO854" s="39"/>
      <c r="CP854" s="78"/>
    </row>
    <row r="855" spans="1:94" s="38" customFormat="1" x14ac:dyDescent="0.25">
      <c r="A855" s="38">
        <v>852</v>
      </c>
      <c r="F855" s="39"/>
      <c r="Q855" s="39"/>
      <c r="R855" s="40"/>
      <c r="S855" s="40"/>
      <c r="T855" s="39"/>
      <c r="AF855" s="111"/>
      <c r="AG855" s="110"/>
      <c r="AH855" s="94"/>
      <c r="AJ855" s="97"/>
      <c r="AL855" s="39"/>
      <c r="AP855" s="39"/>
      <c r="AQ855" s="77"/>
      <c r="AR855" s="94"/>
      <c r="AT855" s="97"/>
      <c r="BB855" s="79"/>
      <c r="BC855" s="94"/>
      <c r="BE855" s="97"/>
      <c r="BG855" s="40"/>
      <c r="BK855" s="40"/>
      <c r="BL855" s="79"/>
      <c r="BM855" s="94"/>
      <c r="BO855" s="97"/>
      <c r="BQ855" s="40"/>
      <c r="BR855" s="94"/>
      <c r="BS855" s="94"/>
      <c r="BT855" s="94"/>
      <c r="BU855" s="40"/>
      <c r="BV855" s="82"/>
      <c r="BW855" s="94"/>
      <c r="BX855" s="48"/>
      <c r="BY855" s="97"/>
      <c r="BZ855" s="48"/>
      <c r="CA855" s="40"/>
      <c r="CB855" s="94"/>
      <c r="CC855" s="94"/>
      <c r="CD855" s="94"/>
      <c r="CE855" s="40"/>
      <c r="CF855" s="73"/>
      <c r="CG855" s="41"/>
      <c r="CH855" s="41"/>
      <c r="CI855" s="41"/>
      <c r="CJ855" s="41"/>
      <c r="CK855" s="41"/>
      <c r="CL855" s="68"/>
      <c r="CM855" s="41"/>
      <c r="CN855" s="41"/>
      <c r="CO855" s="39"/>
      <c r="CP855" s="78"/>
    </row>
    <row r="856" spans="1:94" s="38" customFormat="1" x14ac:dyDescent="0.25">
      <c r="A856" s="38">
        <v>853</v>
      </c>
      <c r="F856" s="39"/>
      <c r="Q856" s="39"/>
      <c r="R856" s="40"/>
      <c r="S856" s="40"/>
      <c r="T856" s="39"/>
      <c r="AF856" s="111"/>
      <c r="AG856" s="110"/>
      <c r="AH856" s="94"/>
      <c r="AJ856" s="97"/>
      <c r="AL856" s="39"/>
      <c r="AP856" s="39"/>
      <c r="AQ856" s="77"/>
      <c r="AR856" s="94"/>
      <c r="AT856" s="97"/>
      <c r="BB856" s="79"/>
      <c r="BC856" s="94"/>
      <c r="BE856" s="97"/>
      <c r="BG856" s="40"/>
      <c r="BK856" s="40"/>
      <c r="BL856" s="79"/>
      <c r="BM856" s="94"/>
      <c r="BO856" s="97"/>
      <c r="BQ856" s="40"/>
      <c r="BR856" s="94"/>
      <c r="BS856" s="94"/>
      <c r="BT856" s="94"/>
      <c r="BU856" s="40"/>
      <c r="BV856" s="82"/>
      <c r="BW856" s="94"/>
      <c r="BX856" s="48"/>
      <c r="BY856" s="97"/>
      <c r="BZ856" s="48"/>
      <c r="CA856" s="40"/>
      <c r="CB856" s="94"/>
      <c r="CC856" s="94"/>
      <c r="CD856" s="94"/>
      <c r="CE856" s="40"/>
      <c r="CF856" s="73"/>
      <c r="CG856" s="41"/>
      <c r="CH856" s="41"/>
      <c r="CI856" s="41"/>
      <c r="CJ856" s="41"/>
      <c r="CK856" s="41"/>
      <c r="CL856" s="68"/>
      <c r="CM856" s="41"/>
      <c r="CN856" s="41"/>
      <c r="CO856" s="39"/>
      <c r="CP856" s="78"/>
    </row>
    <row r="857" spans="1:94" s="38" customFormat="1" x14ac:dyDescent="0.25">
      <c r="A857" s="38">
        <v>854</v>
      </c>
      <c r="F857" s="39"/>
      <c r="Q857" s="39"/>
      <c r="R857" s="40"/>
      <c r="S857" s="40"/>
      <c r="T857" s="39"/>
      <c r="AF857" s="111"/>
      <c r="AG857" s="110"/>
      <c r="AH857" s="94"/>
      <c r="AJ857" s="97"/>
      <c r="AL857" s="39"/>
      <c r="AP857" s="39"/>
      <c r="AQ857" s="77"/>
      <c r="AR857" s="94"/>
      <c r="AT857" s="97"/>
      <c r="BB857" s="79"/>
      <c r="BC857" s="94"/>
      <c r="BE857" s="97"/>
      <c r="BG857" s="40"/>
      <c r="BK857" s="40"/>
      <c r="BL857" s="79"/>
      <c r="BM857" s="94"/>
      <c r="BO857" s="97"/>
      <c r="BQ857" s="40"/>
      <c r="BR857" s="94"/>
      <c r="BS857" s="94"/>
      <c r="BT857" s="94"/>
      <c r="BU857" s="40"/>
      <c r="BV857" s="82"/>
      <c r="BW857" s="94"/>
      <c r="BX857" s="48"/>
      <c r="BY857" s="97"/>
      <c r="BZ857" s="48"/>
      <c r="CA857" s="40"/>
      <c r="CB857" s="94"/>
      <c r="CC857" s="94"/>
      <c r="CD857" s="94"/>
      <c r="CE857" s="40"/>
      <c r="CF857" s="73"/>
      <c r="CG857" s="41"/>
      <c r="CH857" s="41"/>
      <c r="CI857" s="41"/>
      <c r="CJ857" s="41"/>
      <c r="CK857" s="41"/>
      <c r="CL857" s="68"/>
      <c r="CM857" s="41"/>
      <c r="CN857" s="41"/>
      <c r="CO857" s="39"/>
      <c r="CP857" s="78"/>
    </row>
    <row r="858" spans="1:94" s="38" customFormat="1" x14ac:dyDescent="0.25">
      <c r="A858" s="38">
        <v>855</v>
      </c>
      <c r="F858" s="39"/>
      <c r="H858" s="94"/>
      <c r="I858" s="94"/>
      <c r="J858" s="94"/>
      <c r="K858" s="94"/>
      <c r="L858" s="94"/>
      <c r="M858" s="94"/>
      <c r="Q858" s="39"/>
      <c r="R858" s="40"/>
      <c r="S858" s="40"/>
      <c r="T858" s="39"/>
      <c r="AF858" s="111"/>
      <c r="AG858" s="110"/>
      <c r="AH858" s="94"/>
      <c r="AJ858" s="97"/>
      <c r="AL858" s="39"/>
      <c r="AP858" s="39"/>
      <c r="AQ858" s="77"/>
      <c r="AR858" s="94"/>
      <c r="AT858" s="97"/>
      <c r="BB858" s="79"/>
      <c r="BC858" s="94"/>
      <c r="BE858" s="97"/>
      <c r="BG858" s="40"/>
      <c r="BK858" s="40"/>
      <c r="BL858" s="79"/>
      <c r="BM858" s="94"/>
      <c r="BO858" s="97"/>
      <c r="BQ858" s="40"/>
      <c r="BR858" s="94"/>
      <c r="BS858" s="94"/>
      <c r="BT858" s="94"/>
      <c r="BU858" s="40"/>
      <c r="BV858" s="82"/>
      <c r="BW858" s="94"/>
      <c r="BX858" s="48"/>
      <c r="BY858" s="97"/>
      <c r="BZ858" s="48"/>
      <c r="CA858" s="40"/>
      <c r="CB858" s="94"/>
      <c r="CC858" s="94"/>
      <c r="CD858" s="94"/>
      <c r="CE858" s="40"/>
      <c r="CF858" s="73"/>
      <c r="CG858" s="41"/>
      <c r="CH858" s="41"/>
      <c r="CI858" s="41"/>
      <c r="CJ858" s="41"/>
      <c r="CK858" s="41"/>
      <c r="CL858" s="68"/>
      <c r="CM858" s="41"/>
      <c r="CN858" s="41"/>
      <c r="CO858" s="39"/>
      <c r="CP858" s="78"/>
    </row>
    <row r="859" spans="1:94" s="38" customFormat="1" x14ac:dyDescent="0.25">
      <c r="A859" s="38">
        <v>856</v>
      </c>
      <c r="F859" s="39"/>
      <c r="H859" s="94"/>
      <c r="I859" s="94"/>
      <c r="J859" s="94"/>
      <c r="K859" s="94"/>
      <c r="L859" s="94"/>
      <c r="M859" s="94"/>
      <c r="Q859" s="39"/>
      <c r="R859" s="40"/>
      <c r="S859" s="40"/>
      <c r="T859" s="39"/>
      <c r="AF859" s="111"/>
      <c r="AG859" s="110"/>
      <c r="AH859" s="94"/>
      <c r="AJ859" s="97"/>
      <c r="AL859" s="39"/>
      <c r="AP859" s="39"/>
      <c r="AQ859" s="77"/>
      <c r="AR859" s="94"/>
      <c r="AT859" s="97"/>
      <c r="BB859" s="79"/>
      <c r="BC859" s="94"/>
      <c r="BE859" s="97"/>
      <c r="BG859" s="40"/>
      <c r="BK859" s="40"/>
      <c r="BL859" s="79"/>
      <c r="BM859" s="94"/>
      <c r="BO859" s="97"/>
      <c r="BQ859" s="40"/>
      <c r="BR859" s="94"/>
      <c r="BS859" s="94"/>
      <c r="BT859" s="94"/>
      <c r="BU859" s="40"/>
      <c r="BV859" s="82"/>
      <c r="BW859" s="94"/>
      <c r="BX859" s="48"/>
      <c r="BY859" s="97"/>
      <c r="BZ859" s="48"/>
      <c r="CA859" s="40"/>
      <c r="CB859" s="94"/>
      <c r="CC859" s="94"/>
      <c r="CD859" s="94"/>
      <c r="CE859" s="40"/>
      <c r="CF859" s="73"/>
      <c r="CG859" s="41"/>
      <c r="CH859" s="41"/>
      <c r="CI859" s="41"/>
      <c r="CJ859" s="41"/>
      <c r="CK859" s="41"/>
      <c r="CL859" s="68"/>
      <c r="CM859" s="41"/>
      <c r="CN859" s="41"/>
      <c r="CO859" s="39"/>
      <c r="CP859" s="78"/>
    </row>
    <row r="860" spans="1:94" s="38" customFormat="1" x14ac:dyDescent="0.25">
      <c r="A860" s="38">
        <v>857</v>
      </c>
      <c r="F860" s="39"/>
      <c r="H860" s="94"/>
      <c r="I860" s="94"/>
      <c r="J860" s="94"/>
      <c r="K860" s="94"/>
      <c r="L860" s="94"/>
      <c r="M860" s="94"/>
      <c r="Q860" s="39"/>
      <c r="R860" s="40"/>
      <c r="S860" s="40"/>
      <c r="T860" s="39"/>
      <c r="AF860" s="111"/>
      <c r="AG860" s="110"/>
      <c r="AH860" s="94"/>
      <c r="AJ860" s="97"/>
      <c r="AL860" s="39"/>
      <c r="AP860" s="39"/>
      <c r="AQ860" s="77"/>
      <c r="AR860" s="94"/>
      <c r="AT860" s="97"/>
      <c r="BB860" s="79"/>
      <c r="BC860" s="94"/>
      <c r="BE860" s="97"/>
      <c r="BG860" s="40"/>
      <c r="BK860" s="40"/>
      <c r="BL860" s="79"/>
      <c r="BM860" s="94"/>
      <c r="BO860" s="97"/>
      <c r="BQ860" s="40"/>
      <c r="BR860" s="94"/>
      <c r="BS860" s="94"/>
      <c r="BT860" s="94"/>
      <c r="BU860" s="40"/>
      <c r="BV860" s="82"/>
      <c r="BW860" s="94"/>
      <c r="BX860" s="48"/>
      <c r="BY860" s="97"/>
      <c r="BZ860" s="48"/>
      <c r="CA860" s="40"/>
      <c r="CB860" s="94"/>
      <c r="CC860" s="94"/>
      <c r="CD860" s="94"/>
      <c r="CE860" s="40"/>
      <c r="CF860" s="73"/>
      <c r="CG860" s="41"/>
      <c r="CH860" s="41"/>
      <c r="CI860" s="41"/>
      <c r="CJ860" s="41"/>
      <c r="CK860" s="41"/>
      <c r="CL860" s="68"/>
      <c r="CM860" s="41"/>
      <c r="CN860" s="41"/>
      <c r="CO860" s="39"/>
      <c r="CP860" s="78"/>
    </row>
    <row r="861" spans="1:94" s="38" customFormat="1" x14ac:dyDescent="0.25">
      <c r="A861" s="38">
        <v>858</v>
      </c>
      <c r="F861" s="39"/>
      <c r="H861" s="94"/>
      <c r="I861" s="94"/>
      <c r="J861" s="94"/>
      <c r="K861" s="94"/>
      <c r="L861" s="94"/>
      <c r="M861" s="94"/>
      <c r="Q861" s="39"/>
      <c r="R861" s="40"/>
      <c r="S861" s="40"/>
      <c r="T861" s="39"/>
      <c r="AF861" s="111"/>
      <c r="AG861" s="110"/>
      <c r="AH861" s="94"/>
      <c r="AJ861" s="97"/>
      <c r="AL861" s="39"/>
      <c r="AP861" s="39"/>
      <c r="AQ861" s="77"/>
      <c r="AR861" s="94"/>
      <c r="AT861" s="97"/>
      <c r="BB861" s="79"/>
      <c r="BC861" s="94"/>
      <c r="BE861" s="97"/>
      <c r="BG861" s="40"/>
      <c r="BK861" s="40"/>
      <c r="BL861" s="79"/>
      <c r="BM861" s="94"/>
      <c r="BO861" s="97"/>
      <c r="BQ861" s="40"/>
      <c r="BR861" s="94"/>
      <c r="BS861" s="94"/>
      <c r="BT861" s="94"/>
      <c r="BU861" s="40"/>
      <c r="BV861" s="82"/>
      <c r="BW861" s="94"/>
      <c r="BX861" s="48"/>
      <c r="BY861" s="97"/>
      <c r="BZ861" s="48"/>
      <c r="CA861" s="40"/>
      <c r="CB861" s="94"/>
      <c r="CC861" s="94"/>
      <c r="CD861" s="94"/>
      <c r="CE861" s="40"/>
      <c r="CF861" s="73"/>
      <c r="CG861" s="41"/>
      <c r="CH861" s="41"/>
      <c r="CI861" s="41"/>
      <c r="CJ861" s="41"/>
      <c r="CK861" s="41"/>
      <c r="CL861" s="68"/>
      <c r="CM861" s="41"/>
      <c r="CN861" s="41"/>
      <c r="CO861" s="39"/>
      <c r="CP861" s="78"/>
    </row>
    <row r="862" spans="1:94" s="38" customFormat="1" x14ac:dyDescent="0.25">
      <c r="A862" s="38">
        <v>859</v>
      </c>
      <c r="F862" s="39"/>
      <c r="H862" s="94"/>
      <c r="I862" s="94"/>
      <c r="J862" s="94"/>
      <c r="K862" s="94"/>
      <c r="L862" s="94"/>
      <c r="M862" s="94"/>
      <c r="Q862" s="39"/>
      <c r="R862" s="40"/>
      <c r="S862" s="40"/>
      <c r="T862" s="39"/>
      <c r="AF862" s="111"/>
      <c r="AG862" s="110"/>
      <c r="AH862" s="94"/>
      <c r="AJ862" s="97"/>
      <c r="AL862" s="39"/>
      <c r="AP862" s="39"/>
      <c r="AQ862" s="77"/>
      <c r="AR862" s="94"/>
      <c r="AT862" s="97"/>
      <c r="BB862" s="79"/>
      <c r="BC862" s="94"/>
      <c r="BE862" s="97"/>
      <c r="BG862" s="40"/>
      <c r="BK862" s="40"/>
      <c r="BL862" s="79"/>
      <c r="BM862" s="94"/>
      <c r="BO862" s="97"/>
      <c r="BQ862" s="40"/>
      <c r="BR862" s="94"/>
      <c r="BS862" s="94"/>
      <c r="BT862" s="94"/>
      <c r="BU862" s="40"/>
      <c r="BV862" s="82"/>
      <c r="BW862" s="94"/>
      <c r="BX862" s="48"/>
      <c r="BY862" s="97"/>
      <c r="BZ862" s="48"/>
      <c r="CA862" s="40"/>
      <c r="CB862" s="94"/>
      <c r="CC862" s="94"/>
      <c r="CD862" s="94"/>
      <c r="CE862" s="40"/>
      <c r="CF862" s="73"/>
      <c r="CG862" s="41"/>
      <c r="CH862" s="41"/>
      <c r="CI862" s="41"/>
      <c r="CJ862" s="41"/>
      <c r="CK862" s="41"/>
      <c r="CL862" s="68"/>
      <c r="CM862" s="41"/>
      <c r="CN862" s="41"/>
      <c r="CO862" s="39"/>
      <c r="CP862" s="78"/>
    </row>
    <row r="863" spans="1:94" s="38" customFormat="1" x14ac:dyDescent="0.25">
      <c r="A863" s="38">
        <v>860</v>
      </c>
      <c r="F863" s="39"/>
      <c r="H863" s="94"/>
      <c r="I863" s="94"/>
      <c r="J863" s="94"/>
      <c r="K863" s="94"/>
      <c r="L863" s="94"/>
      <c r="M863" s="94"/>
      <c r="Q863" s="39"/>
      <c r="R863" s="40"/>
      <c r="S863" s="40"/>
      <c r="T863" s="39"/>
      <c r="AF863" s="111"/>
      <c r="AG863" s="110"/>
      <c r="AH863" s="94"/>
      <c r="AJ863" s="97"/>
      <c r="AL863" s="39"/>
      <c r="AP863" s="39"/>
      <c r="AQ863" s="77"/>
      <c r="AR863" s="94"/>
      <c r="AT863" s="97"/>
      <c r="BB863" s="79"/>
      <c r="BC863" s="94"/>
      <c r="BE863" s="97"/>
      <c r="BG863" s="40"/>
      <c r="BK863" s="40"/>
      <c r="BL863" s="79"/>
      <c r="BM863" s="94"/>
      <c r="BO863" s="97"/>
      <c r="BQ863" s="40"/>
      <c r="BR863" s="94"/>
      <c r="BS863" s="94"/>
      <c r="BT863" s="94"/>
      <c r="BU863" s="40"/>
      <c r="BV863" s="82"/>
      <c r="BW863" s="94"/>
      <c r="BX863" s="48"/>
      <c r="BY863" s="97"/>
      <c r="BZ863" s="48"/>
      <c r="CA863" s="40"/>
      <c r="CB863" s="94"/>
      <c r="CC863" s="94"/>
      <c r="CD863" s="94"/>
      <c r="CE863" s="40"/>
      <c r="CF863" s="73"/>
      <c r="CG863" s="41"/>
      <c r="CH863" s="41"/>
      <c r="CI863" s="41"/>
      <c r="CJ863" s="41"/>
      <c r="CK863" s="41"/>
      <c r="CL863" s="68"/>
      <c r="CM863" s="41"/>
      <c r="CN863" s="41"/>
      <c r="CO863" s="39"/>
      <c r="CP863" s="78"/>
    </row>
    <row r="864" spans="1:94" s="38" customFormat="1" x14ac:dyDescent="0.25">
      <c r="A864" s="38">
        <v>861</v>
      </c>
      <c r="F864" s="39"/>
      <c r="H864" s="94"/>
      <c r="I864" s="94"/>
      <c r="J864" s="94"/>
      <c r="K864" s="94"/>
      <c r="L864" s="94"/>
      <c r="M864" s="94"/>
      <c r="Q864" s="39"/>
      <c r="R864" s="40"/>
      <c r="S864" s="40"/>
      <c r="T864" s="39"/>
      <c r="AF864" s="111"/>
      <c r="AG864" s="110"/>
      <c r="AH864" s="94"/>
      <c r="AJ864" s="97"/>
      <c r="AL864" s="39"/>
      <c r="AP864" s="39"/>
      <c r="AQ864" s="77"/>
      <c r="AR864" s="94"/>
      <c r="AT864" s="97"/>
      <c r="BB864" s="79"/>
      <c r="BC864" s="94"/>
      <c r="BE864" s="97"/>
      <c r="BG864" s="40"/>
      <c r="BK864" s="40"/>
      <c r="BL864" s="79"/>
      <c r="BM864" s="94"/>
      <c r="BO864" s="97"/>
      <c r="BQ864" s="40"/>
      <c r="BR864" s="94"/>
      <c r="BS864" s="94"/>
      <c r="BT864" s="94"/>
      <c r="BU864" s="40"/>
      <c r="BV864" s="82"/>
      <c r="BW864" s="94"/>
      <c r="BX864" s="48"/>
      <c r="BY864" s="97"/>
      <c r="BZ864" s="48"/>
      <c r="CA864" s="40"/>
      <c r="CB864" s="94"/>
      <c r="CC864" s="94"/>
      <c r="CD864" s="94"/>
      <c r="CE864" s="40"/>
      <c r="CF864" s="73"/>
      <c r="CG864" s="41"/>
      <c r="CH864" s="41"/>
      <c r="CI864" s="41"/>
      <c r="CJ864" s="41"/>
      <c r="CK864" s="41"/>
      <c r="CL864" s="68"/>
      <c r="CM864" s="41"/>
      <c r="CN864" s="41"/>
      <c r="CO864" s="39"/>
      <c r="CP864" s="78"/>
    </row>
    <row r="865" spans="1:94" s="38" customFormat="1" x14ac:dyDescent="0.25">
      <c r="A865" s="38">
        <v>862</v>
      </c>
      <c r="F865" s="39"/>
      <c r="H865" s="94"/>
      <c r="I865" s="94"/>
      <c r="J865" s="94"/>
      <c r="K865" s="94"/>
      <c r="L865" s="94"/>
      <c r="M865" s="94"/>
      <c r="Q865" s="39"/>
      <c r="R865" s="40"/>
      <c r="S865" s="40"/>
      <c r="T865" s="39"/>
      <c r="AF865" s="111"/>
      <c r="AG865" s="110"/>
      <c r="AH865" s="94"/>
      <c r="AJ865" s="97"/>
      <c r="AL865" s="39"/>
      <c r="AP865" s="39"/>
      <c r="AQ865" s="77"/>
      <c r="AR865" s="94"/>
      <c r="AT865" s="97"/>
      <c r="BB865" s="79"/>
      <c r="BC865" s="94"/>
      <c r="BE865" s="97"/>
      <c r="BG865" s="40"/>
      <c r="BK865" s="40"/>
      <c r="BL865" s="79"/>
      <c r="BM865" s="94"/>
      <c r="BO865" s="97"/>
      <c r="BQ865" s="40"/>
      <c r="BR865" s="94"/>
      <c r="BS865" s="94"/>
      <c r="BT865" s="94"/>
      <c r="BU865" s="40"/>
      <c r="BV865" s="82"/>
      <c r="BW865" s="94"/>
      <c r="BX865" s="48"/>
      <c r="BY865" s="97"/>
      <c r="BZ865" s="48"/>
      <c r="CA865" s="40"/>
      <c r="CB865" s="94"/>
      <c r="CC865" s="94"/>
      <c r="CD865" s="94"/>
      <c r="CE865" s="40"/>
      <c r="CF865" s="73"/>
      <c r="CG865" s="41"/>
      <c r="CH865" s="41"/>
      <c r="CI865" s="41"/>
      <c r="CJ865" s="41"/>
      <c r="CK865" s="41"/>
      <c r="CL865" s="68"/>
      <c r="CM865" s="41"/>
      <c r="CN865" s="41"/>
      <c r="CO865" s="39"/>
      <c r="CP865" s="78"/>
    </row>
    <row r="866" spans="1:94" s="38" customFormat="1" x14ac:dyDescent="0.25">
      <c r="A866" s="38">
        <v>863</v>
      </c>
      <c r="F866" s="39"/>
      <c r="H866" s="94"/>
      <c r="I866" s="94"/>
      <c r="J866" s="94"/>
      <c r="K866" s="94"/>
      <c r="L866" s="94"/>
      <c r="M866" s="94"/>
      <c r="Q866" s="39"/>
      <c r="R866" s="40"/>
      <c r="S866" s="40"/>
      <c r="T866" s="39"/>
      <c r="AF866" s="111"/>
      <c r="AG866" s="110"/>
      <c r="AH866" s="94"/>
      <c r="AJ866" s="97"/>
      <c r="AL866" s="39"/>
      <c r="AP866" s="39"/>
      <c r="AQ866" s="77"/>
      <c r="AR866" s="94"/>
      <c r="AT866" s="97"/>
      <c r="BB866" s="79"/>
      <c r="BC866" s="94"/>
      <c r="BE866" s="97"/>
      <c r="BG866" s="40"/>
      <c r="BK866" s="40"/>
      <c r="BL866" s="79"/>
      <c r="BM866" s="94"/>
      <c r="BO866" s="97"/>
      <c r="BQ866" s="40"/>
      <c r="BR866" s="94"/>
      <c r="BS866" s="94"/>
      <c r="BT866" s="94"/>
      <c r="BU866" s="40"/>
      <c r="BV866" s="82"/>
      <c r="BW866" s="94"/>
      <c r="BX866" s="48"/>
      <c r="BY866" s="97"/>
      <c r="BZ866" s="48"/>
      <c r="CA866" s="40"/>
      <c r="CB866" s="94"/>
      <c r="CC866" s="94"/>
      <c r="CD866" s="94"/>
      <c r="CE866" s="40"/>
      <c r="CF866" s="73"/>
      <c r="CG866" s="41"/>
      <c r="CH866" s="41"/>
      <c r="CI866" s="41"/>
      <c r="CJ866" s="41"/>
      <c r="CK866" s="41"/>
      <c r="CL866" s="68"/>
      <c r="CM866" s="41"/>
      <c r="CN866" s="41"/>
      <c r="CO866" s="39"/>
      <c r="CP866" s="78"/>
    </row>
    <row r="867" spans="1:94" s="38" customFormat="1" x14ac:dyDescent="0.25">
      <c r="A867" s="38">
        <v>864</v>
      </c>
      <c r="F867" s="39"/>
      <c r="H867" s="94"/>
      <c r="I867" s="94"/>
      <c r="J867" s="94"/>
      <c r="K867" s="94"/>
      <c r="L867" s="94"/>
      <c r="M867" s="94"/>
      <c r="Q867" s="39"/>
      <c r="R867" s="40"/>
      <c r="S867" s="40"/>
      <c r="T867" s="39"/>
      <c r="AF867" s="111"/>
      <c r="AG867" s="110"/>
      <c r="AH867" s="94"/>
      <c r="AJ867" s="97"/>
      <c r="AL867" s="39"/>
      <c r="AP867" s="39"/>
      <c r="AQ867" s="77"/>
      <c r="AR867" s="94"/>
      <c r="AT867" s="97"/>
      <c r="BB867" s="79"/>
      <c r="BC867" s="94"/>
      <c r="BE867" s="97"/>
      <c r="BG867" s="40"/>
      <c r="BK867" s="40"/>
      <c r="BL867" s="79"/>
      <c r="BM867" s="94"/>
      <c r="BO867" s="97"/>
      <c r="BQ867" s="40"/>
      <c r="BR867" s="94"/>
      <c r="BS867" s="94"/>
      <c r="BT867" s="94"/>
      <c r="BU867" s="40"/>
      <c r="BV867" s="82"/>
      <c r="BW867" s="94"/>
      <c r="BX867" s="48"/>
      <c r="BY867" s="97"/>
      <c r="BZ867" s="48"/>
      <c r="CA867" s="40"/>
      <c r="CB867" s="94"/>
      <c r="CC867" s="94"/>
      <c r="CD867" s="94"/>
      <c r="CE867" s="40"/>
      <c r="CF867" s="73"/>
      <c r="CG867" s="41"/>
      <c r="CH867" s="41"/>
      <c r="CI867" s="41"/>
      <c r="CJ867" s="41"/>
      <c r="CK867" s="41"/>
      <c r="CL867" s="68"/>
      <c r="CM867" s="41"/>
      <c r="CN867" s="41"/>
      <c r="CO867" s="39"/>
      <c r="CP867" s="78"/>
    </row>
    <row r="868" spans="1:94" s="38" customFormat="1" x14ac:dyDescent="0.25">
      <c r="A868" s="38">
        <v>865</v>
      </c>
      <c r="F868" s="39"/>
      <c r="H868" s="94"/>
      <c r="I868" s="94"/>
      <c r="J868" s="94"/>
      <c r="K868" s="94"/>
      <c r="L868" s="94"/>
      <c r="M868" s="94"/>
      <c r="Q868" s="39"/>
      <c r="R868" s="40"/>
      <c r="S868" s="40"/>
      <c r="T868" s="39"/>
      <c r="AF868" s="111"/>
      <c r="AG868" s="110"/>
      <c r="AH868" s="94"/>
      <c r="AJ868" s="97"/>
      <c r="AL868" s="39"/>
      <c r="AP868" s="39"/>
      <c r="AQ868" s="77"/>
      <c r="AR868" s="94"/>
      <c r="AT868" s="97"/>
      <c r="BB868" s="79"/>
      <c r="BC868" s="94"/>
      <c r="BE868" s="97"/>
      <c r="BG868" s="40"/>
      <c r="BK868" s="40"/>
      <c r="BL868" s="79"/>
      <c r="BM868" s="94"/>
      <c r="BO868" s="97"/>
      <c r="BQ868" s="40"/>
      <c r="BR868" s="94"/>
      <c r="BS868" s="94"/>
      <c r="BT868" s="94"/>
      <c r="BU868" s="40"/>
      <c r="BV868" s="82"/>
      <c r="BW868" s="94"/>
      <c r="BX868" s="48"/>
      <c r="BY868" s="97"/>
      <c r="BZ868" s="48"/>
      <c r="CA868" s="40"/>
      <c r="CB868" s="94"/>
      <c r="CC868" s="94"/>
      <c r="CD868" s="94"/>
      <c r="CE868" s="40"/>
      <c r="CF868" s="73"/>
      <c r="CG868" s="41"/>
      <c r="CH868" s="41"/>
      <c r="CI868" s="41"/>
      <c r="CJ868" s="41"/>
      <c r="CK868" s="41"/>
      <c r="CL868" s="68"/>
      <c r="CM868" s="41"/>
      <c r="CN868" s="41"/>
      <c r="CO868" s="39"/>
      <c r="CP868" s="78"/>
    </row>
    <row r="869" spans="1:94" s="38" customFormat="1" x14ac:dyDescent="0.25">
      <c r="A869" s="38">
        <v>866</v>
      </c>
      <c r="F869" s="39"/>
      <c r="H869" s="94"/>
      <c r="I869" s="94"/>
      <c r="J869" s="94"/>
      <c r="K869" s="94"/>
      <c r="L869" s="94"/>
      <c r="M869" s="94"/>
      <c r="Q869" s="39"/>
      <c r="R869" s="40"/>
      <c r="S869" s="40"/>
      <c r="T869" s="39"/>
      <c r="AF869" s="111"/>
      <c r="AG869" s="110"/>
      <c r="AH869" s="94"/>
      <c r="AJ869" s="97"/>
      <c r="AL869" s="39"/>
      <c r="AP869" s="39"/>
      <c r="AQ869" s="77"/>
      <c r="AR869" s="94"/>
      <c r="AT869" s="97"/>
      <c r="BB869" s="79"/>
      <c r="BC869" s="94"/>
      <c r="BE869" s="97"/>
      <c r="BG869" s="40"/>
      <c r="BK869" s="40"/>
      <c r="BL869" s="79"/>
      <c r="BM869" s="94"/>
      <c r="BO869" s="97"/>
      <c r="BQ869" s="40"/>
      <c r="BR869" s="94"/>
      <c r="BS869" s="94"/>
      <c r="BT869" s="94"/>
      <c r="BU869" s="40"/>
      <c r="BV869" s="82"/>
      <c r="BW869" s="94"/>
      <c r="BX869" s="48"/>
      <c r="BY869" s="97"/>
      <c r="BZ869" s="48"/>
      <c r="CA869" s="40"/>
      <c r="CB869" s="94"/>
      <c r="CC869" s="94"/>
      <c r="CD869" s="94"/>
      <c r="CE869" s="40"/>
      <c r="CF869" s="73"/>
      <c r="CG869" s="41"/>
      <c r="CH869" s="41"/>
      <c r="CI869" s="41"/>
      <c r="CJ869" s="41"/>
      <c r="CK869" s="41"/>
      <c r="CL869" s="68"/>
      <c r="CM869" s="41"/>
      <c r="CN869" s="41"/>
      <c r="CO869" s="39"/>
      <c r="CP869" s="78"/>
    </row>
    <row r="870" spans="1:94" s="38" customFormat="1" x14ac:dyDescent="0.25">
      <c r="A870" s="38">
        <v>867</v>
      </c>
      <c r="F870" s="39"/>
      <c r="H870" s="94"/>
      <c r="I870" s="94"/>
      <c r="J870" s="94"/>
      <c r="K870" s="94"/>
      <c r="L870" s="94"/>
      <c r="M870" s="94"/>
      <c r="Q870" s="39"/>
      <c r="R870" s="40"/>
      <c r="S870" s="40"/>
      <c r="T870" s="39"/>
      <c r="AF870" s="111"/>
      <c r="AG870" s="110"/>
      <c r="AH870" s="94"/>
      <c r="AJ870" s="97"/>
      <c r="AL870" s="39"/>
      <c r="AP870" s="39"/>
      <c r="AQ870" s="77"/>
      <c r="AR870" s="94"/>
      <c r="AT870" s="97"/>
      <c r="BB870" s="79"/>
      <c r="BC870" s="94"/>
      <c r="BE870" s="97"/>
      <c r="BG870" s="40"/>
      <c r="BK870" s="40"/>
      <c r="BL870" s="79"/>
      <c r="BM870" s="94"/>
      <c r="BO870" s="97"/>
      <c r="BQ870" s="40"/>
      <c r="BR870" s="94"/>
      <c r="BS870" s="94"/>
      <c r="BT870" s="94"/>
      <c r="BU870" s="40"/>
      <c r="BV870" s="82"/>
      <c r="BW870" s="94"/>
      <c r="BX870" s="48"/>
      <c r="BY870" s="97"/>
      <c r="BZ870" s="48"/>
      <c r="CA870" s="40"/>
      <c r="CB870" s="94"/>
      <c r="CC870" s="94"/>
      <c r="CD870" s="94"/>
      <c r="CE870" s="40"/>
      <c r="CF870" s="73"/>
      <c r="CG870" s="41"/>
      <c r="CH870" s="41"/>
      <c r="CI870" s="41"/>
      <c r="CJ870" s="41"/>
      <c r="CK870" s="41"/>
      <c r="CL870" s="68"/>
      <c r="CM870" s="41"/>
      <c r="CN870" s="41"/>
      <c r="CO870" s="39"/>
      <c r="CP870" s="78"/>
    </row>
    <row r="871" spans="1:94" s="38" customFormat="1" x14ac:dyDescent="0.25">
      <c r="A871" s="38">
        <v>868</v>
      </c>
      <c r="F871" s="39"/>
      <c r="H871" s="94"/>
      <c r="I871" s="94"/>
      <c r="J871" s="94"/>
      <c r="K871" s="94"/>
      <c r="L871" s="94"/>
      <c r="M871" s="94"/>
      <c r="Q871" s="39"/>
      <c r="R871" s="40"/>
      <c r="S871" s="40"/>
      <c r="T871" s="39"/>
      <c r="AF871" s="111"/>
      <c r="AG871" s="110"/>
      <c r="AH871" s="94"/>
      <c r="AJ871" s="97"/>
      <c r="AL871" s="39"/>
      <c r="AP871" s="39"/>
      <c r="AQ871" s="77"/>
      <c r="AR871" s="94"/>
      <c r="AT871" s="97"/>
      <c r="BB871" s="79"/>
      <c r="BC871" s="94"/>
      <c r="BE871" s="97"/>
      <c r="BG871" s="40"/>
      <c r="BK871" s="40"/>
      <c r="BL871" s="79"/>
      <c r="BM871" s="94"/>
      <c r="BO871" s="97"/>
      <c r="BQ871" s="40"/>
      <c r="BR871" s="94"/>
      <c r="BS871" s="94"/>
      <c r="BT871" s="94"/>
      <c r="BU871" s="40"/>
      <c r="BV871" s="82"/>
      <c r="BW871" s="94"/>
      <c r="BX871" s="48"/>
      <c r="BY871" s="97"/>
      <c r="BZ871" s="48"/>
      <c r="CA871" s="40"/>
      <c r="CB871" s="94"/>
      <c r="CC871" s="94"/>
      <c r="CD871" s="94"/>
      <c r="CE871" s="40"/>
      <c r="CF871" s="73"/>
      <c r="CG871" s="41"/>
      <c r="CH871" s="41"/>
      <c r="CI871" s="41"/>
      <c r="CJ871" s="41"/>
      <c r="CK871" s="41"/>
      <c r="CL871" s="68"/>
      <c r="CM871" s="41"/>
      <c r="CN871" s="41"/>
      <c r="CO871" s="39"/>
      <c r="CP871" s="78"/>
    </row>
    <row r="872" spans="1:94" s="38" customFormat="1" x14ac:dyDescent="0.25">
      <c r="A872" s="38">
        <v>869</v>
      </c>
      <c r="F872" s="39"/>
      <c r="H872" s="94"/>
      <c r="I872" s="94"/>
      <c r="J872" s="94"/>
      <c r="K872" s="94"/>
      <c r="L872" s="94"/>
      <c r="M872" s="94"/>
      <c r="Q872" s="39"/>
      <c r="R872" s="40"/>
      <c r="S872" s="40"/>
      <c r="T872" s="39"/>
      <c r="AF872" s="111"/>
      <c r="AG872" s="110"/>
      <c r="AH872" s="94"/>
      <c r="AJ872" s="97"/>
      <c r="AL872" s="39"/>
      <c r="AP872" s="39"/>
      <c r="AQ872" s="77"/>
      <c r="AR872" s="94"/>
      <c r="AT872" s="97"/>
      <c r="BB872" s="79"/>
      <c r="BC872" s="94"/>
      <c r="BE872" s="97"/>
      <c r="BG872" s="40"/>
      <c r="BK872" s="40"/>
      <c r="BL872" s="79"/>
      <c r="BM872" s="94"/>
      <c r="BO872" s="97"/>
      <c r="BQ872" s="40"/>
      <c r="BR872" s="94"/>
      <c r="BS872" s="94"/>
      <c r="BT872" s="94"/>
      <c r="BU872" s="40"/>
      <c r="BV872" s="82"/>
      <c r="BW872" s="94"/>
      <c r="BX872" s="48"/>
      <c r="BY872" s="97"/>
      <c r="BZ872" s="48"/>
      <c r="CA872" s="40"/>
      <c r="CB872" s="94"/>
      <c r="CC872" s="94"/>
      <c r="CD872" s="94"/>
      <c r="CE872" s="40"/>
      <c r="CF872" s="73"/>
      <c r="CG872" s="41"/>
      <c r="CH872" s="41"/>
      <c r="CI872" s="41"/>
      <c r="CJ872" s="41"/>
      <c r="CK872" s="41"/>
      <c r="CL872" s="68"/>
      <c r="CM872" s="41"/>
      <c r="CN872" s="41"/>
      <c r="CO872" s="39"/>
      <c r="CP872" s="78"/>
    </row>
    <row r="873" spans="1:94" s="38" customFormat="1" x14ac:dyDescent="0.25">
      <c r="A873" s="38">
        <v>870</v>
      </c>
      <c r="F873" s="39"/>
      <c r="H873" s="94"/>
      <c r="I873" s="94"/>
      <c r="J873" s="94"/>
      <c r="K873" s="94"/>
      <c r="L873" s="94"/>
      <c r="M873" s="94"/>
      <c r="Q873" s="39"/>
      <c r="R873" s="40"/>
      <c r="S873" s="40"/>
      <c r="T873" s="39"/>
      <c r="AF873" s="111"/>
      <c r="AG873" s="110"/>
      <c r="AH873" s="94"/>
      <c r="AJ873" s="97"/>
      <c r="AL873" s="39"/>
      <c r="AP873" s="39"/>
      <c r="AQ873" s="77"/>
      <c r="AR873" s="94"/>
      <c r="AT873" s="97"/>
      <c r="BB873" s="79"/>
      <c r="BC873" s="94"/>
      <c r="BE873" s="97"/>
      <c r="BG873" s="40"/>
      <c r="BK873" s="40"/>
      <c r="BL873" s="79"/>
      <c r="BM873" s="94"/>
      <c r="BO873" s="97"/>
      <c r="BQ873" s="40"/>
      <c r="BR873" s="94"/>
      <c r="BS873" s="94"/>
      <c r="BT873" s="94"/>
      <c r="BU873" s="40"/>
      <c r="BV873" s="82"/>
      <c r="BW873" s="94"/>
      <c r="BX873" s="48"/>
      <c r="BY873" s="97"/>
      <c r="BZ873" s="48"/>
      <c r="CA873" s="40"/>
      <c r="CB873" s="94"/>
      <c r="CC873" s="94"/>
      <c r="CD873" s="94"/>
      <c r="CE873" s="40"/>
      <c r="CF873" s="73"/>
      <c r="CG873" s="41"/>
      <c r="CH873" s="41"/>
      <c r="CI873" s="41"/>
      <c r="CJ873" s="41"/>
      <c r="CK873" s="41"/>
      <c r="CL873" s="68"/>
      <c r="CM873" s="41"/>
      <c r="CN873" s="41"/>
      <c r="CO873" s="39"/>
      <c r="CP873" s="78"/>
    </row>
    <row r="874" spans="1:94" s="38" customFormat="1" x14ac:dyDescent="0.25">
      <c r="A874" s="38">
        <v>871</v>
      </c>
      <c r="F874" s="39"/>
      <c r="Q874" s="39"/>
      <c r="R874" s="40"/>
      <c r="S874" s="40"/>
      <c r="T874" s="39"/>
      <c r="AF874" s="111"/>
      <c r="AG874" s="110"/>
      <c r="AH874" s="94"/>
      <c r="AJ874" s="97"/>
      <c r="AL874" s="39"/>
      <c r="AP874" s="39"/>
      <c r="AQ874" s="77"/>
      <c r="AR874" s="94"/>
      <c r="AT874" s="97"/>
      <c r="BB874" s="79"/>
      <c r="BC874" s="94"/>
      <c r="BE874" s="97"/>
      <c r="BG874" s="40"/>
      <c r="BK874" s="40"/>
      <c r="BL874" s="79"/>
      <c r="BM874" s="94"/>
      <c r="BO874" s="97"/>
      <c r="BQ874" s="40"/>
      <c r="BR874" s="94"/>
      <c r="BS874" s="94"/>
      <c r="BT874" s="94"/>
      <c r="BU874" s="40"/>
      <c r="BV874" s="82"/>
      <c r="BW874" s="94"/>
      <c r="BX874" s="48"/>
      <c r="BY874" s="97"/>
      <c r="BZ874" s="48"/>
      <c r="CA874" s="40"/>
      <c r="CB874" s="94"/>
      <c r="CC874" s="94"/>
      <c r="CD874" s="94"/>
      <c r="CE874" s="40"/>
      <c r="CF874" s="73"/>
      <c r="CG874" s="41"/>
      <c r="CH874" s="41"/>
      <c r="CI874" s="41"/>
      <c r="CJ874" s="41"/>
      <c r="CK874" s="41"/>
      <c r="CL874" s="68"/>
      <c r="CM874" s="41"/>
      <c r="CN874" s="41"/>
      <c r="CO874" s="39"/>
      <c r="CP874" s="78"/>
    </row>
    <row r="875" spans="1:94" s="38" customFormat="1" x14ac:dyDescent="0.25">
      <c r="A875" s="38">
        <v>872</v>
      </c>
      <c r="F875" s="39"/>
      <c r="Q875" s="39"/>
      <c r="R875" s="40"/>
      <c r="S875" s="40"/>
      <c r="T875" s="39"/>
      <c r="AF875" s="111"/>
      <c r="AG875" s="110"/>
      <c r="AH875" s="94"/>
      <c r="AJ875" s="97"/>
      <c r="AL875" s="39"/>
      <c r="AP875" s="39"/>
      <c r="AQ875" s="77"/>
      <c r="AR875" s="94"/>
      <c r="AT875" s="97"/>
      <c r="BB875" s="79"/>
      <c r="BC875" s="94"/>
      <c r="BE875" s="97"/>
      <c r="BG875" s="40"/>
      <c r="BK875" s="40"/>
      <c r="BL875" s="79"/>
      <c r="BM875" s="94"/>
      <c r="BO875" s="97"/>
      <c r="BQ875" s="40"/>
      <c r="BR875" s="94"/>
      <c r="BS875" s="94"/>
      <c r="BT875" s="94"/>
      <c r="BU875" s="40"/>
      <c r="BV875" s="82"/>
      <c r="BW875" s="94"/>
      <c r="BX875" s="48"/>
      <c r="BY875" s="97"/>
      <c r="BZ875" s="48"/>
      <c r="CA875" s="40"/>
      <c r="CB875" s="94"/>
      <c r="CC875" s="94"/>
      <c r="CD875" s="94"/>
      <c r="CE875" s="40"/>
      <c r="CF875" s="73"/>
      <c r="CG875" s="41"/>
      <c r="CH875" s="41"/>
      <c r="CI875" s="41"/>
      <c r="CJ875" s="41"/>
      <c r="CK875" s="41"/>
      <c r="CL875" s="68"/>
      <c r="CM875" s="41"/>
      <c r="CN875" s="41"/>
      <c r="CO875" s="39"/>
      <c r="CP875" s="78"/>
    </row>
    <row r="876" spans="1:94" s="38" customFormat="1" x14ac:dyDescent="0.25">
      <c r="A876" s="38">
        <v>873</v>
      </c>
      <c r="F876" s="39"/>
      <c r="Q876" s="39"/>
      <c r="R876" s="40"/>
      <c r="S876" s="40"/>
      <c r="T876" s="39"/>
      <c r="AF876" s="111"/>
      <c r="AG876" s="110"/>
      <c r="AH876" s="94"/>
      <c r="AJ876" s="97"/>
      <c r="AL876" s="39"/>
      <c r="AP876" s="39"/>
      <c r="AQ876" s="77"/>
      <c r="AR876" s="94"/>
      <c r="AT876" s="97"/>
      <c r="BB876" s="79"/>
      <c r="BC876" s="94"/>
      <c r="BE876" s="97"/>
      <c r="BG876" s="40"/>
      <c r="BK876" s="40"/>
      <c r="BL876" s="79"/>
      <c r="BM876" s="94"/>
      <c r="BO876" s="97"/>
      <c r="BQ876" s="40"/>
      <c r="BR876" s="94"/>
      <c r="BS876" s="94"/>
      <c r="BT876" s="94"/>
      <c r="BU876" s="40"/>
      <c r="BV876" s="82"/>
      <c r="BW876" s="94"/>
      <c r="BX876" s="48"/>
      <c r="BY876" s="97"/>
      <c r="BZ876" s="48"/>
      <c r="CA876" s="40"/>
      <c r="CB876" s="94"/>
      <c r="CC876" s="94"/>
      <c r="CD876" s="94"/>
      <c r="CE876" s="40"/>
      <c r="CF876" s="73"/>
      <c r="CG876" s="41"/>
      <c r="CH876" s="41"/>
      <c r="CI876" s="41"/>
      <c r="CJ876" s="41"/>
      <c r="CK876" s="41"/>
      <c r="CL876" s="68"/>
      <c r="CM876" s="41"/>
      <c r="CN876" s="41"/>
      <c r="CO876" s="39"/>
      <c r="CP876" s="78"/>
    </row>
    <row r="877" spans="1:94" s="38" customFormat="1" x14ac:dyDescent="0.25">
      <c r="A877" s="38">
        <v>874</v>
      </c>
      <c r="F877" s="39"/>
      <c r="H877" s="94"/>
      <c r="I877" s="94"/>
      <c r="J877" s="94"/>
      <c r="K877" s="94"/>
      <c r="L877" s="94"/>
      <c r="M877" s="94"/>
      <c r="Q877" s="39"/>
      <c r="R877" s="40"/>
      <c r="S877" s="40"/>
      <c r="T877" s="39"/>
      <c r="AF877" s="111"/>
      <c r="AG877" s="110"/>
      <c r="AH877" s="94"/>
      <c r="AJ877" s="97"/>
      <c r="AL877" s="39"/>
      <c r="AP877" s="39"/>
      <c r="AQ877" s="77"/>
      <c r="AR877" s="94"/>
      <c r="AT877" s="97"/>
      <c r="BB877" s="79"/>
      <c r="BC877" s="94"/>
      <c r="BE877" s="97"/>
      <c r="BG877" s="40"/>
      <c r="BK877" s="40"/>
      <c r="BL877" s="79"/>
      <c r="BM877" s="94"/>
      <c r="BO877" s="97"/>
      <c r="BQ877" s="40"/>
      <c r="BR877" s="94"/>
      <c r="BS877" s="94"/>
      <c r="BT877" s="94"/>
      <c r="BU877" s="40"/>
      <c r="BV877" s="82"/>
      <c r="BW877" s="94"/>
      <c r="BX877" s="48"/>
      <c r="BY877" s="97"/>
      <c r="BZ877" s="48"/>
      <c r="CA877" s="40"/>
      <c r="CB877" s="94"/>
      <c r="CC877" s="94"/>
      <c r="CD877" s="94"/>
      <c r="CE877" s="40"/>
      <c r="CF877" s="73"/>
      <c r="CG877" s="41"/>
      <c r="CH877" s="41"/>
      <c r="CI877" s="41"/>
      <c r="CJ877" s="41"/>
      <c r="CK877" s="41"/>
      <c r="CL877" s="68"/>
      <c r="CM877" s="41"/>
      <c r="CN877" s="41"/>
      <c r="CO877" s="39"/>
      <c r="CP877" s="78"/>
    </row>
    <row r="878" spans="1:94" s="38" customFormat="1" x14ac:dyDescent="0.25">
      <c r="A878" s="38">
        <v>875</v>
      </c>
      <c r="F878" s="39"/>
      <c r="H878" s="94"/>
      <c r="I878" s="94"/>
      <c r="J878" s="94"/>
      <c r="K878" s="94"/>
      <c r="L878" s="94"/>
      <c r="M878" s="94"/>
      <c r="Q878" s="39"/>
      <c r="R878" s="40"/>
      <c r="S878" s="40"/>
      <c r="T878" s="39"/>
      <c r="AF878" s="111"/>
      <c r="AG878" s="110"/>
      <c r="AH878" s="94"/>
      <c r="AJ878" s="97"/>
      <c r="AL878" s="39"/>
      <c r="AP878" s="39"/>
      <c r="AQ878" s="77"/>
      <c r="AR878" s="94"/>
      <c r="AT878" s="97"/>
      <c r="BB878" s="79"/>
      <c r="BC878" s="94"/>
      <c r="BE878" s="97"/>
      <c r="BG878" s="40"/>
      <c r="BK878" s="40"/>
      <c r="BL878" s="79"/>
      <c r="BM878" s="94"/>
      <c r="BO878" s="97"/>
      <c r="BQ878" s="40"/>
      <c r="BR878" s="94"/>
      <c r="BS878" s="94"/>
      <c r="BT878" s="94"/>
      <c r="BU878" s="40"/>
      <c r="BV878" s="82"/>
      <c r="BW878" s="94"/>
      <c r="BX878" s="48"/>
      <c r="BY878" s="97"/>
      <c r="BZ878" s="48"/>
      <c r="CA878" s="40"/>
      <c r="CB878" s="94"/>
      <c r="CC878" s="94"/>
      <c r="CD878" s="94"/>
      <c r="CE878" s="40"/>
      <c r="CF878" s="73"/>
      <c r="CG878" s="41"/>
      <c r="CH878" s="41"/>
      <c r="CI878" s="41"/>
      <c r="CJ878" s="41"/>
      <c r="CK878" s="41"/>
      <c r="CL878" s="68"/>
      <c r="CM878" s="41"/>
      <c r="CN878" s="41"/>
      <c r="CO878" s="39"/>
      <c r="CP878" s="78"/>
    </row>
    <row r="879" spans="1:94" s="38" customFormat="1" x14ac:dyDescent="0.25">
      <c r="A879" s="38">
        <v>876</v>
      </c>
      <c r="F879" s="39"/>
      <c r="H879" s="94"/>
      <c r="I879" s="94"/>
      <c r="J879" s="94"/>
      <c r="K879" s="94"/>
      <c r="L879" s="94"/>
      <c r="M879" s="94"/>
      <c r="Q879" s="39"/>
      <c r="R879" s="40"/>
      <c r="S879" s="40"/>
      <c r="T879" s="39"/>
      <c r="AF879" s="111"/>
      <c r="AG879" s="110"/>
      <c r="AH879" s="94"/>
      <c r="AJ879" s="97"/>
      <c r="AL879" s="39"/>
      <c r="AP879" s="39"/>
      <c r="AQ879" s="77"/>
      <c r="AR879" s="94"/>
      <c r="AT879" s="97"/>
      <c r="BB879" s="79"/>
      <c r="BC879" s="94"/>
      <c r="BE879" s="97"/>
      <c r="BG879" s="40"/>
      <c r="BK879" s="40"/>
      <c r="BL879" s="79"/>
      <c r="BM879" s="94"/>
      <c r="BO879" s="97"/>
      <c r="BQ879" s="40"/>
      <c r="BR879" s="94"/>
      <c r="BS879" s="94"/>
      <c r="BT879" s="94"/>
      <c r="BU879" s="40"/>
      <c r="BV879" s="82"/>
      <c r="BW879" s="94"/>
      <c r="BX879" s="48"/>
      <c r="BY879" s="97"/>
      <c r="BZ879" s="48"/>
      <c r="CA879" s="40"/>
      <c r="CB879" s="94"/>
      <c r="CC879" s="94"/>
      <c r="CD879" s="94"/>
      <c r="CE879" s="40"/>
      <c r="CF879" s="73"/>
      <c r="CG879" s="41"/>
      <c r="CH879" s="41"/>
      <c r="CI879" s="41"/>
      <c r="CJ879" s="41"/>
      <c r="CK879" s="41"/>
      <c r="CL879" s="68"/>
      <c r="CM879" s="41"/>
      <c r="CN879" s="41"/>
      <c r="CO879" s="39"/>
      <c r="CP879" s="78"/>
    </row>
    <row r="880" spans="1:94" s="38" customFormat="1" x14ac:dyDescent="0.25">
      <c r="A880" s="38">
        <v>877</v>
      </c>
      <c r="F880" s="39"/>
      <c r="H880" s="94"/>
      <c r="I880" s="94"/>
      <c r="J880" s="94"/>
      <c r="K880" s="94"/>
      <c r="L880" s="94"/>
      <c r="M880" s="94"/>
      <c r="Q880" s="39"/>
      <c r="R880" s="40"/>
      <c r="S880" s="40"/>
      <c r="T880" s="39"/>
      <c r="AF880" s="111"/>
      <c r="AG880" s="110"/>
      <c r="AH880" s="94"/>
      <c r="AJ880" s="97"/>
      <c r="AL880" s="39"/>
      <c r="AP880" s="39"/>
      <c r="AQ880" s="77"/>
      <c r="AR880" s="94"/>
      <c r="AT880" s="97"/>
      <c r="BB880" s="79"/>
      <c r="BC880" s="94"/>
      <c r="BE880" s="97"/>
      <c r="BG880" s="40"/>
      <c r="BK880" s="40"/>
      <c r="BL880" s="79"/>
      <c r="BM880" s="94"/>
      <c r="BO880" s="97"/>
      <c r="BQ880" s="40"/>
      <c r="BR880" s="94"/>
      <c r="BS880" s="94"/>
      <c r="BT880" s="94"/>
      <c r="BU880" s="40"/>
      <c r="BV880" s="82"/>
      <c r="BW880" s="94"/>
      <c r="BX880" s="48"/>
      <c r="BY880" s="97"/>
      <c r="BZ880" s="48"/>
      <c r="CA880" s="40"/>
      <c r="CB880" s="94"/>
      <c r="CC880" s="94"/>
      <c r="CD880" s="94"/>
      <c r="CE880" s="40"/>
      <c r="CF880" s="73"/>
      <c r="CG880" s="41"/>
      <c r="CH880" s="41"/>
      <c r="CI880" s="41"/>
      <c r="CJ880" s="41"/>
      <c r="CK880" s="41"/>
      <c r="CL880" s="68"/>
      <c r="CM880" s="41"/>
      <c r="CN880" s="41"/>
      <c r="CO880" s="39"/>
      <c r="CP880" s="78"/>
    </row>
    <row r="881" spans="1:94" s="38" customFormat="1" x14ac:dyDescent="0.25">
      <c r="A881" s="38">
        <v>878</v>
      </c>
      <c r="F881" s="39"/>
      <c r="H881" s="94"/>
      <c r="I881" s="94"/>
      <c r="J881" s="94"/>
      <c r="K881" s="94"/>
      <c r="L881" s="94"/>
      <c r="M881" s="94"/>
      <c r="Q881" s="39"/>
      <c r="R881" s="40"/>
      <c r="S881" s="40"/>
      <c r="T881" s="39"/>
      <c r="AF881" s="111"/>
      <c r="AG881" s="110"/>
      <c r="AH881" s="94"/>
      <c r="AJ881" s="97"/>
      <c r="AL881" s="39"/>
      <c r="AP881" s="39"/>
      <c r="AQ881" s="77"/>
      <c r="AR881" s="94"/>
      <c r="AT881" s="97"/>
      <c r="BB881" s="79"/>
      <c r="BC881" s="94"/>
      <c r="BE881" s="97"/>
      <c r="BG881" s="40"/>
      <c r="BK881" s="40"/>
      <c r="BL881" s="79"/>
      <c r="BM881" s="94"/>
      <c r="BO881" s="97"/>
      <c r="BQ881" s="40"/>
      <c r="BR881" s="94"/>
      <c r="BS881" s="94"/>
      <c r="BT881" s="94"/>
      <c r="BU881" s="40"/>
      <c r="BV881" s="82"/>
      <c r="BW881" s="94"/>
      <c r="BX881" s="48"/>
      <c r="BY881" s="97"/>
      <c r="BZ881" s="48"/>
      <c r="CA881" s="40"/>
      <c r="CB881" s="94"/>
      <c r="CC881" s="94"/>
      <c r="CD881" s="94"/>
      <c r="CE881" s="40"/>
      <c r="CF881" s="73"/>
      <c r="CG881" s="41"/>
      <c r="CH881" s="41"/>
      <c r="CI881" s="41"/>
      <c r="CJ881" s="41"/>
      <c r="CK881" s="41"/>
      <c r="CL881" s="68"/>
      <c r="CM881" s="41"/>
      <c r="CN881" s="41"/>
      <c r="CO881" s="39"/>
      <c r="CP881" s="78"/>
    </row>
    <row r="882" spans="1:94" s="38" customFormat="1" x14ac:dyDescent="0.25">
      <c r="A882" s="38">
        <v>879</v>
      </c>
      <c r="F882" s="39"/>
      <c r="H882" s="94"/>
      <c r="I882" s="94"/>
      <c r="J882" s="94"/>
      <c r="K882" s="94"/>
      <c r="L882" s="94"/>
      <c r="M882" s="94"/>
      <c r="Q882" s="39"/>
      <c r="R882" s="40"/>
      <c r="S882" s="40"/>
      <c r="T882" s="39"/>
      <c r="AF882" s="111"/>
      <c r="AG882" s="110"/>
      <c r="AH882" s="94"/>
      <c r="AJ882" s="97"/>
      <c r="AL882" s="39"/>
      <c r="AP882" s="39"/>
      <c r="AQ882" s="77"/>
      <c r="AR882" s="94"/>
      <c r="AT882" s="97"/>
      <c r="BB882" s="79"/>
      <c r="BC882" s="94"/>
      <c r="BE882" s="97"/>
      <c r="BG882" s="40"/>
      <c r="BK882" s="40"/>
      <c r="BL882" s="79"/>
      <c r="BM882" s="94"/>
      <c r="BO882" s="97"/>
      <c r="BQ882" s="40"/>
      <c r="BR882" s="94"/>
      <c r="BS882" s="94"/>
      <c r="BT882" s="94"/>
      <c r="BU882" s="40"/>
      <c r="BV882" s="82"/>
      <c r="BW882" s="94"/>
      <c r="BX882" s="48"/>
      <c r="BY882" s="97"/>
      <c r="BZ882" s="48"/>
      <c r="CA882" s="40"/>
      <c r="CB882" s="94"/>
      <c r="CC882" s="94"/>
      <c r="CD882" s="94"/>
      <c r="CE882" s="40"/>
      <c r="CF882" s="73"/>
      <c r="CG882" s="41"/>
      <c r="CH882" s="41"/>
      <c r="CI882" s="41"/>
      <c r="CJ882" s="41"/>
      <c r="CK882" s="41"/>
      <c r="CL882" s="68"/>
      <c r="CM882" s="41"/>
      <c r="CN882" s="41"/>
      <c r="CO882" s="39"/>
      <c r="CP882" s="78"/>
    </row>
    <row r="883" spans="1:94" s="38" customFormat="1" x14ac:dyDescent="0.25">
      <c r="A883" s="38">
        <v>880</v>
      </c>
      <c r="F883" s="39"/>
      <c r="H883" s="94"/>
      <c r="I883" s="94"/>
      <c r="J883" s="94"/>
      <c r="K883" s="94"/>
      <c r="L883" s="94"/>
      <c r="M883" s="94"/>
      <c r="Q883" s="39"/>
      <c r="R883" s="40"/>
      <c r="S883" s="40"/>
      <c r="T883" s="39"/>
      <c r="AF883" s="111"/>
      <c r="AG883" s="110"/>
      <c r="AH883" s="94"/>
      <c r="AJ883" s="97"/>
      <c r="AL883" s="39"/>
      <c r="AP883" s="39"/>
      <c r="AQ883" s="77"/>
      <c r="AR883" s="94"/>
      <c r="AT883" s="97"/>
      <c r="BB883" s="79"/>
      <c r="BC883" s="94"/>
      <c r="BE883" s="97"/>
      <c r="BG883" s="40"/>
      <c r="BK883" s="40"/>
      <c r="BL883" s="79"/>
      <c r="BM883" s="94"/>
      <c r="BO883" s="97"/>
      <c r="BQ883" s="40"/>
      <c r="BR883" s="94"/>
      <c r="BS883" s="94"/>
      <c r="BT883" s="94"/>
      <c r="BU883" s="40"/>
      <c r="BV883" s="82"/>
      <c r="BW883" s="94"/>
      <c r="BX883" s="48"/>
      <c r="BY883" s="97"/>
      <c r="BZ883" s="48"/>
      <c r="CA883" s="40"/>
      <c r="CB883" s="94"/>
      <c r="CC883" s="94"/>
      <c r="CD883" s="94"/>
      <c r="CE883" s="40"/>
      <c r="CF883" s="73"/>
      <c r="CG883" s="41"/>
      <c r="CH883" s="41"/>
      <c r="CI883" s="41"/>
      <c r="CJ883" s="41"/>
      <c r="CK883" s="41"/>
      <c r="CL883" s="68"/>
      <c r="CM883" s="41"/>
      <c r="CN883" s="41"/>
      <c r="CO883" s="39"/>
      <c r="CP883" s="78"/>
    </row>
    <row r="884" spans="1:94" s="38" customFormat="1" x14ac:dyDescent="0.25">
      <c r="A884" s="38">
        <v>881</v>
      </c>
      <c r="F884" s="39"/>
      <c r="H884" s="94"/>
      <c r="I884" s="94"/>
      <c r="J884" s="94"/>
      <c r="K884" s="94"/>
      <c r="L884" s="94"/>
      <c r="M884" s="94"/>
      <c r="Q884" s="39"/>
      <c r="R884" s="40"/>
      <c r="S884" s="40"/>
      <c r="T884" s="39"/>
      <c r="AF884" s="111"/>
      <c r="AG884" s="110"/>
      <c r="AH884" s="94"/>
      <c r="AJ884" s="97"/>
      <c r="AL884" s="39"/>
      <c r="AP884" s="39"/>
      <c r="AQ884" s="77"/>
      <c r="AR884" s="94"/>
      <c r="AT884" s="97"/>
      <c r="BB884" s="79"/>
      <c r="BC884" s="94"/>
      <c r="BE884" s="97"/>
      <c r="BG884" s="40"/>
      <c r="BK884" s="40"/>
      <c r="BL884" s="79"/>
      <c r="BM884" s="94"/>
      <c r="BO884" s="97"/>
      <c r="BQ884" s="40"/>
      <c r="BR884" s="94"/>
      <c r="BS884" s="94"/>
      <c r="BT884" s="94"/>
      <c r="BU884" s="40"/>
      <c r="BV884" s="82"/>
      <c r="BW884" s="94"/>
      <c r="BX884" s="48"/>
      <c r="BY884" s="97"/>
      <c r="BZ884" s="48"/>
      <c r="CA884" s="40"/>
      <c r="CB884" s="94"/>
      <c r="CC884" s="94"/>
      <c r="CD884" s="94"/>
      <c r="CE884" s="40"/>
      <c r="CF884" s="73"/>
      <c r="CG884" s="41"/>
      <c r="CH884" s="41"/>
      <c r="CI884" s="41"/>
      <c r="CJ884" s="41"/>
      <c r="CK884" s="41"/>
      <c r="CL884" s="68"/>
      <c r="CM884" s="41"/>
      <c r="CN884" s="41"/>
      <c r="CO884" s="39"/>
      <c r="CP884" s="78"/>
    </row>
    <row r="885" spans="1:94" s="38" customFormat="1" x14ac:dyDescent="0.25">
      <c r="A885" s="38">
        <v>882</v>
      </c>
      <c r="F885" s="39"/>
      <c r="Q885" s="39"/>
      <c r="R885" s="40"/>
      <c r="S885" s="40"/>
      <c r="T885" s="39"/>
      <c r="AF885" s="111"/>
      <c r="AG885" s="110"/>
      <c r="AH885" s="94"/>
      <c r="AJ885" s="97"/>
      <c r="AL885" s="39"/>
      <c r="AP885" s="39"/>
      <c r="AQ885" s="77"/>
      <c r="AR885" s="94"/>
      <c r="AT885" s="97"/>
      <c r="BB885" s="79"/>
      <c r="BC885" s="94"/>
      <c r="BE885" s="97"/>
      <c r="BG885" s="40"/>
      <c r="BK885" s="40"/>
      <c r="BL885" s="79"/>
      <c r="BM885" s="94"/>
      <c r="BO885" s="97"/>
      <c r="BQ885" s="40"/>
      <c r="BR885" s="94"/>
      <c r="BS885" s="94"/>
      <c r="BT885" s="94"/>
      <c r="BU885" s="40"/>
      <c r="BV885" s="82"/>
      <c r="BW885" s="94"/>
      <c r="BX885" s="48"/>
      <c r="BY885" s="97"/>
      <c r="BZ885" s="48"/>
      <c r="CA885" s="40"/>
      <c r="CB885" s="94"/>
      <c r="CC885" s="94"/>
      <c r="CD885" s="94"/>
      <c r="CE885" s="40"/>
      <c r="CF885" s="73"/>
      <c r="CG885" s="41"/>
      <c r="CH885" s="41"/>
      <c r="CI885" s="41"/>
      <c r="CJ885" s="41"/>
      <c r="CK885" s="41"/>
      <c r="CL885" s="68"/>
      <c r="CM885" s="41"/>
      <c r="CN885" s="41"/>
      <c r="CO885" s="39"/>
      <c r="CP885" s="78"/>
    </row>
    <row r="886" spans="1:94" s="38" customFormat="1" x14ac:dyDescent="0.25">
      <c r="A886" s="38">
        <v>883</v>
      </c>
      <c r="F886" s="39"/>
      <c r="Q886" s="39"/>
      <c r="R886" s="40"/>
      <c r="S886" s="40"/>
      <c r="T886" s="39"/>
      <c r="AF886" s="111"/>
      <c r="AG886" s="110"/>
      <c r="AH886" s="94"/>
      <c r="AJ886" s="97"/>
      <c r="AL886" s="39"/>
      <c r="AP886" s="39"/>
      <c r="AQ886" s="77"/>
      <c r="AR886" s="94"/>
      <c r="AT886" s="97"/>
      <c r="BB886" s="79"/>
      <c r="BC886" s="94"/>
      <c r="BE886" s="97"/>
      <c r="BG886" s="40"/>
      <c r="BK886" s="40"/>
      <c r="BL886" s="79"/>
      <c r="BM886" s="94"/>
      <c r="BO886" s="97"/>
      <c r="BQ886" s="40"/>
      <c r="BR886" s="94"/>
      <c r="BS886" s="94"/>
      <c r="BT886" s="94"/>
      <c r="BU886" s="40"/>
      <c r="BV886" s="82"/>
      <c r="BW886" s="94"/>
      <c r="BX886" s="48"/>
      <c r="BY886" s="97"/>
      <c r="BZ886" s="48"/>
      <c r="CA886" s="40"/>
      <c r="CB886" s="94"/>
      <c r="CC886" s="94"/>
      <c r="CD886" s="94"/>
      <c r="CE886" s="40"/>
      <c r="CF886" s="73"/>
      <c r="CG886" s="41"/>
      <c r="CH886" s="41"/>
      <c r="CI886" s="41"/>
      <c r="CJ886" s="41"/>
      <c r="CK886" s="41"/>
      <c r="CL886" s="68"/>
      <c r="CM886" s="41"/>
      <c r="CN886" s="41"/>
      <c r="CO886" s="39"/>
      <c r="CP886" s="78"/>
    </row>
    <row r="887" spans="1:94" s="38" customFormat="1" x14ac:dyDescent="0.25">
      <c r="A887" s="38">
        <v>884</v>
      </c>
      <c r="F887" s="39"/>
      <c r="Q887" s="39"/>
      <c r="R887" s="40"/>
      <c r="S887" s="40"/>
      <c r="T887" s="39"/>
      <c r="AF887" s="111"/>
      <c r="AG887" s="110"/>
      <c r="AH887" s="94"/>
      <c r="AJ887" s="97"/>
      <c r="AL887" s="39"/>
      <c r="AP887" s="39"/>
      <c r="AQ887" s="77"/>
      <c r="AR887" s="94"/>
      <c r="AT887" s="97"/>
      <c r="BB887" s="79"/>
      <c r="BC887" s="94"/>
      <c r="BE887" s="97"/>
      <c r="BG887" s="40"/>
      <c r="BK887" s="40"/>
      <c r="BL887" s="79"/>
      <c r="BM887" s="94"/>
      <c r="BO887" s="97"/>
      <c r="BQ887" s="40"/>
      <c r="BR887" s="94"/>
      <c r="BS887" s="94"/>
      <c r="BT887" s="94"/>
      <c r="BU887" s="40"/>
      <c r="BV887" s="82"/>
      <c r="BW887" s="94"/>
      <c r="BX887" s="48"/>
      <c r="BY887" s="97"/>
      <c r="BZ887" s="48"/>
      <c r="CA887" s="40"/>
      <c r="CB887" s="94"/>
      <c r="CC887" s="94"/>
      <c r="CD887" s="94"/>
      <c r="CE887" s="40"/>
      <c r="CF887" s="73"/>
      <c r="CG887" s="41"/>
      <c r="CH887" s="41"/>
      <c r="CI887" s="41"/>
      <c r="CJ887" s="41"/>
      <c r="CK887" s="41"/>
      <c r="CL887" s="68"/>
      <c r="CM887" s="41"/>
      <c r="CN887" s="41"/>
      <c r="CO887" s="39"/>
      <c r="CP887" s="78"/>
    </row>
    <row r="888" spans="1:94" s="38" customFormat="1" x14ac:dyDescent="0.25">
      <c r="A888" s="38">
        <v>885</v>
      </c>
      <c r="F888" s="39"/>
      <c r="Q888" s="39"/>
      <c r="R888" s="40"/>
      <c r="S888" s="40"/>
      <c r="T888" s="39"/>
      <c r="AF888" s="111"/>
      <c r="AG888" s="110"/>
      <c r="AH888" s="94"/>
      <c r="AJ888" s="97"/>
      <c r="AL888" s="39"/>
      <c r="AP888" s="39"/>
      <c r="AQ888" s="77"/>
      <c r="AR888" s="94"/>
      <c r="AT888" s="97"/>
      <c r="BB888" s="79"/>
      <c r="BC888" s="94"/>
      <c r="BE888" s="97"/>
      <c r="BG888" s="40"/>
      <c r="BK888" s="40"/>
      <c r="BL888" s="79"/>
      <c r="BM888" s="94"/>
      <c r="BO888" s="97"/>
      <c r="BQ888" s="40"/>
      <c r="BR888" s="94"/>
      <c r="BS888" s="94"/>
      <c r="BT888" s="94"/>
      <c r="BU888" s="40"/>
      <c r="BV888" s="82"/>
      <c r="BW888" s="94"/>
      <c r="BX888" s="48"/>
      <c r="BY888" s="97"/>
      <c r="BZ888" s="48"/>
      <c r="CA888" s="40"/>
      <c r="CB888" s="94"/>
      <c r="CC888" s="94"/>
      <c r="CD888" s="94"/>
      <c r="CE888" s="40"/>
      <c r="CF888" s="73"/>
      <c r="CG888" s="41"/>
      <c r="CH888" s="41"/>
      <c r="CI888" s="41"/>
      <c r="CJ888" s="41"/>
      <c r="CK888" s="41"/>
      <c r="CL888" s="68"/>
      <c r="CM888" s="41"/>
      <c r="CN888" s="41"/>
      <c r="CO888" s="39"/>
      <c r="CP888" s="78"/>
    </row>
    <row r="889" spans="1:94" s="38" customFormat="1" x14ac:dyDescent="0.25">
      <c r="A889" s="38">
        <v>886</v>
      </c>
      <c r="F889" s="39"/>
      <c r="Q889" s="39"/>
      <c r="R889" s="40"/>
      <c r="S889" s="40"/>
      <c r="T889" s="39"/>
      <c r="AF889" s="111"/>
      <c r="AG889" s="110"/>
      <c r="AH889" s="94"/>
      <c r="AJ889" s="97"/>
      <c r="AL889" s="39"/>
      <c r="AP889" s="39"/>
      <c r="AQ889" s="77"/>
      <c r="AR889" s="94"/>
      <c r="AT889" s="97"/>
      <c r="BB889" s="79"/>
      <c r="BC889" s="94"/>
      <c r="BE889" s="97"/>
      <c r="BG889" s="40"/>
      <c r="BK889" s="40"/>
      <c r="BL889" s="79"/>
      <c r="BM889" s="94"/>
      <c r="BO889" s="97"/>
      <c r="BQ889" s="40"/>
      <c r="BR889" s="94"/>
      <c r="BS889" s="94"/>
      <c r="BT889" s="94"/>
      <c r="BU889" s="40"/>
      <c r="BV889" s="82"/>
      <c r="BW889" s="94"/>
      <c r="BX889" s="48"/>
      <c r="BY889" s="97"/>
      <c r="BZ889" s="48"/>
      <c r="CA889" s="40"/>
      <c r="CB889" s="94"/>
      <c r="CC889" s="94"/>
      <c r="CD889" s="94"/>
      <c r="CE889" s="40"/>
      <c r="CF889" s="73"/>
      <c r="CG889" s="41"/>
      <c r="CH889" s="41"/>
      <c r="CI889" s="41"/>
      <c r="CJ889" s="41"/>
      <c r="CK889" s="41"/>
      <c r="CL889" s="68"/>
      <c r="CM889" s="41"/>
      <c r="CN889" s="41"/>
      <c r="CO889" s="39"/>
      <c r="CP889" s="78"/>
    </row>
    <row r="890" spans="1:94" s="38" customFormat="1" x14ac:dyDescent="0.25">
      <c r="A890" s="38">
        <v>887</v>
      </c>
      <c r="F890" s="39"/>
      <c r="Q890" s="39"/>
      <c r="R890" s="40"/>
      <c r="S890" s="40"/>
      <c r="T890" s="39"/>
      <c r="AF890" s="111"/>
      <c r="AG890" s="110"/>
      <c r="AH890" s="94"/>
      <c r="AJ890" s="97"/>
      <c r="AL890" s="39"/>
      <c r="AP890" s="39"/>
      <c r="AQ890" s="77"/>
      <c r="AR890" s="94"/>
      <c r="AT890" s="97"/>
      <c r="BB890" s="79"/>
      <c r="BC890" s="94"/>
      <c r="BE890" s="97"/>
      <c r="BG890" s="40"/>
      <c r="BK890" s="40"/>
      <c r="BL890" s="79"/>
      <c r="BM890" s="94"/>
      <c r="BO890" s="97"/>
      <c r="BQ890" s="40"/>
      <c r="BR890" s="94"/>
      <c r="BS890" s="94"/>
      <c r="BT890" s="94"/>
      <c r="BU890" s="40"/>
      <c r="BV890" s="82"/>
      <c r="BW890" s="94"/>
      <c r="BX890" s="48"/>
      <c r="BY890" s="97"/>
      <c r="BZ890" s="48"/>
      <c r="CA890" s="40"/>
      <c r="CB890" s="94"/>
      <c r="CC890" s="94"/>
      <c r="CD890" s="94"/>
      <c r="CE890" s="40"/>
      <c r="CF890" s="73"/>
      <c r="CG890" s="41"/>
      <c r="CH890" s="41"/>
      <c r="CI890" s="41"/>
      <c r="CJ890" s="41"/>
      <c r="CK890" s="41"/>
      <c r="CL890" s="68"/>
      <c r="CM890" s="41"/>
      <c r="CN890" s="41"/>
      <c r="CO890" s="39"/>
      <c r="CP890" s="78"/>
    </row>
    <row r="891" spans="1:94" s="38" customFormat="1" x14ac:dyDescent="0.25">
      <c r="A891" s="38">
        <v>888</v>
      </c>
      <c r="F891" s="39"/>
      <c r="Q891" s="39"/>
      <c r="R891" s="40"/>
      <c r="S891" s="40"/>
      <c r="T891" s="39"/>
      <c r="AF891" s="111"/>
      <c r="AG891" s="110"/>
      <c r="AH891" s="94"/>
      <c r="AJ891" s="97"/>
      <c r="AL891" s="39"/>
      <c r="AP891" s="39"/>
      <c r="AQ891" s="77"/>
      <c r="AR891" s="94"/>
      <c r="AT891" s="97"/>
      <c r="BB891" s="79"/>
      <c r="BC891" s="94"/>
      <c r="BE891" s="97"/>
      <c r="BG891" s="40"/>
      <c r="BK891" s="40"/>
      <c r="BL891" s="79"/>
      <c r="BM891" s="94"/>
      <c r="BO891" s="97"/>
      <c r="BQ891" s="40"/>
      <c r="BR891" s="94"/>
      <c r="BS891" s="94"/>
      <c r="BT891" s="94"/>
      <c r="BU891" s="40"/>
      <c r="BV891" s="82"/>
      <c r="BW891" s="94"/>
      <c r="BX891" s="48"/>
      <c r="BY891" s="97"/>
      <c r="BZ891" s="48"/>
      <c r="CA891" s="40"/>
      <c r="CB891" s="94"/>
      <c r="CC891" s="94"/>
      <c r="CD891" s="94"/>
      <c r="CE891" s="40"/>
      <c r="CF891" s="73"/>
      <c r="CG891" s="41"/>
      <c r="CH891" s="41"/>
      <c r="CI891" s="41"/>
      <c r="CJ891" s="41"/>
      <c r="CK891" s="41"/>
      <c r="CL891" s="68"/>
      <c r="CM891" s="41"/>
      <c r="CN891" s="41"/>
      <c r="CO891" s="39"/>
      <c r="CP891" s="78"/>
    </row>
    <row r="892" spans="1:94" s="38" customFormat="1" x14ac:dyDescent="0.25">
      <c r="A892" s="38">
        <v>889</v>
      </c>
      <c r="F892" s="39"/>
      <c r="Q892" s="39"/>
      <c r="R892" s="40"/>
      <c r="S892" s="40"/>
      <c r="T892" s="39"/>
      <c r="AF892" s="111"/>
      <c r="AG892" s="110"/>
      <c r="AH892" s="94"/>
      <c r="AJ892" s="97"/>
      <c r="AL892" s="39"/>
      <c r="AP892" s="39"/>
      <c r="AQ892" s="77"/>
      <c r="AR892" s="94"/>
      <c r="AT892" s="97"/>
      <c r="BB892" s="79"/>
      <c r="BC892" s="94"/>
      <c r="BE892" s="97"/>
      <c r="BG892" s="40"/>
      <c r="BK892" s="40"/>
      <c r="BL892" s="79"/>
      <c r="BM892" s="94"/>
      <c r="BO892" s="97"/>
      <c r="BQ892" s="40"/>
      <c r="BR892" s="94"/>
      <c r="BS892" s="94"/>
      <c r="BT892" s="94"/>
      <c r="BU892" s="40"/>
      <c r="BV892" s="82"/>
      <c r="BW892" s="94"/>
      <c r="BX892" s="48"/>
      <c r="BY892" s="97"/>
      <c r="BZ892" s="48"/>
      <c r="CA892" s="40"/>
      <c r="CB892" s="94"/>
      <c r="CC892" s="94"/>
      <c r="CD892" s="94"/>
      <c r="CE892" s="40"/>
      <c r="CF892" s="73"/>
      <c r="CG892" s="41"/>
      <c r="CH892" s="41"/>
      <c r="CI892" s="41"/>
      <c r="CJ892" s="41"/>
      <c r="CK892" s="41"/>
      <c r="CL892" s="68"/>
      <c r="CM892" s="41"/>
      <c r="CN892" s="41"/>
      <c r="CO892" s="39"/>
      <c r="CP892" s="78"/>
    </row>
    <row r="893" spans="1:94" s="38" customFormat="1" x14ac:dyDescent="0.25">
      <c r="A893" s="38">
        <v>890</v>
      </c>
      <c r="F893" s="39"/>
      <c r="Q893" s="39"/>
      <c r="R893" s="40"/>
      <c r="S893" s="40"/>
      <c r="T893" s="39"/>
      <c r="AF893" s="111"/>
      <c r="AG893" s="110"/>
      <c r="AH893" s="94"/>
      <c r="AJ893" s="97"/>
      <c r="AL893" s="39"/>
      <c r="AP893" s="39"/>
      <c r="AQ893" s="77"/>
      <c r="AR893" s="94"/>
      <c r="AT893" s="97"/>
      <c r="BB893" s="79"/>
      <c r="BC893" s="94"/>
      <c r="BE893" s="97"/>
      <c r="BG893" s="40"/>
      <c r="BK893" s="40"/>
      <c r="BL893" s="79"/>
      <c r="BM893" s="94"/>
      <c r="BO893" s="97"/>
      <c r="BQ893" s="40"/>
      <c r="BR893" s="94"/>
      <c r="BS893" s="94"/>
      <c r="BT893" s="94"/>
      <c r="BU893" s="40"/>
      <c r="BV893" s="82"/>
      <c r="BW893" s="94"/>
      <c r="BX893" s="48"/>
      <c r="BY893" s="97"/>
      <c r="BZ893" s="48"/>
      <c r="CA893" s="40"/>
      <c r="CB893" s="94"/>
      <c r="CC893" s="94"/>
      <c r="CD893" s="94"/>
      <c r="CE893" s="40"/>
      <c r="CF893" s="73"/>
      <c r="CG893" s="41"/>
      <c r="CH893" s="41"/>
      <c r="CI893" s="41"/>
      <c r="CJ893" s="41"/>
      <c r="CK893" s="41"/>
      <c r="CL893" s="68"/>
      <c r="CM893" s="41"/>
      <c r="CN893" s="41"/>
      <c r="CO893" s="39"/>
      <c r="CP893" s="78"/>
    </row>
    <row r="894" spans="1:94" s="38" customFormat="1" x14ac:dyDescent="0.25">
      <c r="A894" s="38">
        <v>891</v>
      </c>
      <c r="F894" s="39"/>
      <c r="Q894" s="39"/>
      <c r="R894" s="40"/>
      <c r="S894" s="40"/>
      <c r="T894" s="39"/>
      <c r="AF894" s="111"/>
      <c r="AG894" s="110"/>
      <c r="AH894" s="94"/>
      <c r="AJ894" s="97"/>
      <c r="AL894" s="39"/>
      <c r="AP894" s="39"/>
      <c r="AQ894" s="77"/>
      <c r="AR894" s="94"/>
      <c r="AT894" s="97"/>
      <c r="BB894" s="79"/>
      <c r="BC894" s="94"/>
      <c r="BE894" s="97"/>
      <c r="BG894" s="40"/>
      <c r="BK894" s="40"/>
      <c r="BL894" s="79"/>
      <c r="BM894" s="94"/>
      <c r="BO894" s="97"/>
      <c r="BQ894" s="40"/>
      <c r="BR894" s="94"/>
      <c r="BS894" s="94"/>
      <c r="BT894" s="94"/>
      <c r="BU894" s="40"/>
      <c r="BV894" s="82"/>
      <c r="BW894" s="94"/>
      <c r="BX894" s="48"/>
      <c r="BY894" s="97"/>
      <c r="BZ894" s="48"/>
      <c r="CA894" s="40"/>
      <c r="CB894" s="94"/>
      <c r="CC894" s="94"/>
      <c r="CD894" s="94"/>
      <c r="CE894" s="40"/>
      <c r="CF894" s="73"/>
      <c r="CG894" s="41"/>
      <c r="CH894" s="41"/>
      <c r="CI894" s="41"/>
      <c r="CJ894" s="41"/>
      <c r="CK894" s="41"/>
      <c r="CL894" s="68"/>
      <c r="CM894" s="41"/>
      <c r="CN894" s="41"/>
      <c r="CO894" s="39"/>
      <c r="CP894" s="78"/>
    </row>
    <row r="895" spans="1:94" s="38" customFormat="1" x14ac:dyDescent="0.25">
      <c r="A895" s="38">
        <v>892</v>
      </c>
      <c r="F895" s="39"/>
      <c r="Q895" s="39"/>
      <c r="R895" s="40"/>
      <c r="S895" s="40"/>
      <c r="T895" s="39"/>
      <c r="AF895" s="111"/>
      <c r="AG895" s="110"/>
      <c r="AH895" s="94"/>
      <c r="AJ895" s="97"/>
      <c r="AL895" s="39"/>
      <c r="AP895" s="39"/>
      <c r="AQ895" s="77"/>
      <c r="AR895" s="94"/>
      <c r="AT895" s="97"/>
      <c r="BB895" s="79"/>
      <c r="BC895" s="94"/>
      <c r="BE895" s="97"/>
      <c r="BG895" s="40"/>
      <c r="BK895" s="40"/>
      <c r="BL895" s="79"/>
      <c r="BM895" s="94"/>
      <c r="BO895" s="97"/>
      <c r="BQ895" s="40"/>
      <c r="BR895" s="94"/>
      <c r="BS895" s="94"/>
      <c r="BT895" s="94"/>
      <c r="BU895" s="40"/>
      <c r="BV895" s="82"/>
      <c r="BW895" s="94"/>
      <c r="BX895" s="48"/>
      <c r="BY895" s="97"/>
      <c r="BZ895" s="48"/>
      <c r="CA895" s="40"/>
      <c r="CB895" s="94"/>
      <c r="CC895" s="94"/>
      <c r="CD895" s="94"/>
      <c r="CE895" s="40"/>
      <c r="CF895" s="73"/>
      <c r="CG895" s="41"/>
      <c r="CH895" s="41"/>
      <c r="CI895" s="41"/>
      <c r="CJ895" s="41"/>
      <c r="CK895" s="41"/>
      <c r="CL895" s="68"/>
      <c r="CM895" s="41"/>
      <c r="CN895" s="41"/>
      <c r="CO895" s="39"/>
      <c r="CP895" s="78"/>
    </row>
    <row r="896" spans="1:94" s="38" customFormat="1" x14ac:dyDescent="0.25">
      <c r="A896" s="38">
        <v>893</v>
      </c>
      <c r="F896" s="39"/>
      <c r="Q896" s="39"/>
      <c r="R896" s="40"/>
      <c r="S896" s="40"/>
      <c r="T896" s="39"/>
      <c r="AF896" s="111"/>
      <c r="AG896" s="110"/>
      <c r="AH896" s="94"/>
      <c r="AJ896" s="97"/>
      <c r="AL896" s="39"/>
      <c r="AP896" s="39"/>
      <c r="AQ896" s="77"/>
      <c r="AR896" s="94"/>
      <c r="AT896" s="97"/>
      <c r="BB896" s="79"/>
      <c r="BC896" s="94"/>
      <c r="BE896" s="97"/>
      <c r="BG896" s="40"/>
      <c r="BK896" s="40"/>
      <c r="BL896" s="79"/>
      <c r="BM896" s="94"/>
      <c r="BO896" s="97"/>
      <c r="BQ896" s="40"/>
      <c r="BR896" s="94"/>
      <c r="BS896" s="94"/>
      <c r="BT896" s="94"/>
      <c r="BU896" s="40"/>
      <c r="BV896" s="82"/>
      <c r="BW896" s="94"/>
      <c r="BX896" s="48"/>
      <c r="BY896" s="97"/>
      <c r="BZ896" s="48"/>
      <c r="CA896" s="40"/>
      <c r="CB896" s="94"/>
      <c r="CC896" s="94"/>
      <c r="CD896" s="94"/>
      <c r="CE896" s="40"/>
      <c r="CF896" s="73"/>
      <c r="CG896" s="41"/>
      <c r="CH896" s="41"/>
      <c r="CI896" s="41"/>
      <c r="CJ896" s="41"/>
      <c r="CK896" s="41"/>
      <c r="CL896" s="68"/>
      <c r="CM896" s="41"/>
      <c r="CN896" s="41"/>
      <c r="CO896" s="39"/>
      <c r="CP896" s="78"/>
    </row>
    <row r="897" spans="1:94" s="38" customFormat="1" x14ac:dyDescent="0.25">
      <c r="A897" s="38">
        <v>894</v>
      </c>
      <c r="F897" s="39"/>
      <c r="Q897" s="39"/>
      <c r="R897" s="40"/>
      <c r="S897" s="40"/>
      <c r="T897" s="39"/>
      <c r="AF897" s="111"/>
      <c r="AG897" s="110"/>
      <c r="AH897" s="94"/>
      <c r="AJ897" s="97"/>
      <c r="AL897" s="39"/>
      <c r="AP897" s="39"/>
      <c r="AQ897" s="77"/>
      <c r="AR897" s="94"/>
      <c r="AT897" s="97"/>
      <c r="BB897" s="79"/>
      <c r="BC897" s="94"/>
      <c r="BE897" s="97"/>
      <c r="BG897" s="40"/>
      <c r="BK897" s="40"/>
      <c r="BL897" s="79"/>
      <c r="BM897" s="94"/>
      <c r="BO897" s="97"/>
      <c r="BQ897" s="40"/>
      <c r="BR897" s="94"/>
      <c r="BS897" s="94"/>
      <c r="BT897" s="94"/>
      <c r="BU897" s="40"/>
      <c r="BV897" s="82"/>
      <c r="BW897" s="94"/>
      <c r="BX897" s="48"/>
      <c r="BY897" s="97"/>
      <c r="BZ897" s="48"/>
      <c r="CA897" s="40"/>
      <c r="CB897" s="94"/>
      <c r="CC897" s="94"/>
      <c r="CD897" s="94"/>
      <c r="CE897" s="40"/>
      <c r="CF897" s="73"/>
      <c r="CG897" s="41"/>
      <c r="CH897" s="41"/>
      <c r="CI897" s="41"/>
      <c r="CJ897" s="41"/>
      <c r="CK897" s="41"/>
      <c r="CL897" s="68"/>
      <c r="CM897" s="41"/>
      <c r="CN897" s="41"/>
      <c r="CO897" s="39"/>
      <c r="CP897" s="78"/>
    </row>
    <row r="898" spans="1:94" s="38" customFormat="1" x14ac:dyDescent="0.25">
      <c r="A898" s="38">
        <v>895</v>
      </c>
      <c r="F898" s="39"/>
      <c r="Q898" s="39"/>
      <c r="R898" s="40"/>
      <c r="S898" s="40"/>
      <c r="T898" s="39"/>
      <c r="AF898" s="111"/>
      <c r="AG898" s="110"/>
      <c r="AH898" s="94"/>
      <c r="AJ898" s="97"/>
      <c r="AL898" s="39"/>
      <c r="AP898" s="39"/>
      <c r="AQ898" s="77"/>
      <c r="AR898" s="94"/>
      <c r="AT898" s="97"/>
      <c r="BB898" s="79"/>
      <c r="BC898" s="94"/>
      <c r="BE898" s="97"/>
      <c r="BG898" s="40"/>
      <c r="BK898" s="40"/>
      <c r="BL898" s="79"/>
      <c r="BM898" s="94"/>
      <c r="BO898" s="97"/>
      <c r="BQ898" s="40"/>
      <c r="BR898" s="94"/>
      <c r="BS898" s="94"/>
      <c r="BT898" s="94"/>
      <c r="BU898" s="40"/>
      <c r="BV898" s="82"/>
      <c r="BW898" s="94"/>
      <c r="BX898" s="48"/>
      <c r="BY898" s="97"/>
      <c r="BZ898" s="48"/>
      <c r="CA898" s="40"/>
      <c r="CB898" s="94"/>
      <c r="CC898" s="94"/>
      <c r="CD898" s="94"/>
      <c r="CE898" s="40"/>
      <c r="CF898" s="73"/>
      <c r="CG898" s="41"/>
      <c r="CH898" s="41"/>
      <c r="CI898" s="41"/>
      <c r="CJ898" s="41"/>
      <c r="CK898" s="41"/>
      <c r="CL898" s="68"/>
      <c r="CM898" s="41"/>
      <c r="CN898" s="41"/>
      <c r="CO898" s="39"/>
      <c r="CP898" s="78"/>
    </row>
    <row r="899" spans="1:94" s="38" customFormat="1" x14ac:dyDescent="0.25">
      <c r="A899" s="38">
        <v>896</v>
      </c>
      <c r="F899" s="39"/>
      <c r="Q899" s="39"/>
      <c r="R899" s="40"/>
      <c r="S899" s="40"/>
      <c r="T899" s="39"/>
      <c r="AF899" s="111"/>
      <c r="AG899" s="110"/>
      <c r="AH899" s="94"/>
      <c r="AJ899" s="97"/>
      <c r="AL899" s="39"/>
      <c r="AP899" s="39"/>
      <c r="AQ899" s="77"/>
      <c r="AR899" s="94"/>
      <c r="AT899" s="97"/>
      <c r="BB899" s="79"/>
      <c r="BC899" s="94"/>
      <c r="BE899" s="97"/>
      <c r="BG899" s="40"/>
      <c r="BK899" s="40"/>
      <c r="BL899" s="79"/>
      <c r="BM899" s="94"/>
      <c r="BO899" s="97"/>
      <c r="BQ899" s="40"/>
      <c r="BR899" s="94"/>
      <c r="BS899" s="94"/>
      <c r="BT899" s="94"/>
      <c r="BU899" s="40"/>
      <c r="BV899" s="82"/>
      <c r="BW899" s="94"/>
      <c r="BX899" s="48"/>
      <c r="BY899" s="97"/>
      <c r="BZ899" s="48"/>
      <c r="CA899" s="40"/>
      <c r="CB899" s="94"/>
      <c r="CC899" s="94"/>
      <c r="CD899" s="94"/>
      <c r="CE899" s="40"/>
      <c r="CF899" s="73"/>
      <c r="CG899" s="41"/>
      <c r="CH899" s="41"/>
      <c r="CI899" s="41"/>
      <c r="CJ899" s="41"/>
      <c r="CK899" s="41"/>
      <c r="CL899" s="68"/>
      <c r="CM899" s="41"/>
      <c r="CN899" s="41"/>
      <c r="CO899" s="39"/>
      <c r="CP899" s="78"/>
    </row>
    <row r="900" spans="1:94" s="38" customFormat="1" x14ac:dyDescent="0.25">
      <c r="A900" s="38">
        <v>897</v>
      </c>
      <c r="F900" s="39"/>
      <c r="Q900" s="39"/>
      <c r="R900" s="40"/>
      <c r="S900" s="40"/>
      <c r="T900" s="39"/>
      <c r="AF900" s="111"/>
      <c r="AG900" s="110"/>
      <c r="AH900" s="94"/>
      <c r="AJ900" s="97"/>
      <c r="AL900" s="39"/>
      <c r="AP900" s="39"/>
      <c r="AQ900" s="77"/>
      <c r="AR900" s="94"/>
      <c r="AT900" s="97"/>
      <c r="BB900" s="79"/>
      <c r="BC900" s="94"/>
      <c r="BE900" s="97"/>
      <c r="BG900" s="40"/>
      <c r="BK900" s="40"/>
      <c r="BL900" s="79"/>
      <c r="BM900" s="94"/>
      <c r="BO900" s="97"/>
      <c r="BQ900" s="40"/>
      <c r="BR900" s="94"/>
      <c r="BS900" s="94"/>
      <c r="BT900" s="94"/>
      <c r="BU900" s="40"/>
      <c r="BV900" s="82"/>
      <c r="BW900" s="94"/>
      <c r="BX900" s="48"/>
      <c r="BY900" s="97"/>
      <c r="BZ900" s="48"/>
      <c r="CA900" s="40"/>
      <c r="CB900" s="94"/>
      <c r="CC900" s="94"/>
      <c r="CD900" s="94"/>
      <c r="CE900" s="40"/>
      <c r="CF900" s="73"/>
      <c r="CG900" s="41"/>
      <c r="CH900" s="41"/>
      <c r="CI900" s="41"/>
      <c r="CJ900" s="41"/>
      <c r="CK900" s="41"/>
      <c r="CL900" s="68"/>
      <c r="CM900" s="41"/>
      <c r="CN900" s="41"/>
      <c r="CO900" s="39"/>
      <c r="CP900" s="78"/>
    </row>
    <row r="901" spans="1:94" s="38" customFormat="1" x14ac:dyDescent="0.25">
      <c r="A901" s="38">
        <v>898</v>
      </c>
      <c r="F901" s="39"/>
      <c r="Q901" s="39"/>
      <c r="R901" s="40"/>
      <c r="S901" s="40"/>
      <c r="T901" s="39"/>
      <c r="AF901" s="111"/>
      <c r="AG901" s="110"/>
      <c r="AH901" s="94"/>
      <c r="AJ901" s="97"/>
      <c r="AL901" s="39"/>
      <c r="AP901" s="39"/>
      <c r="AQ901" s="77"/>
      <c r="AR901" s="94"/>
      <c r="AT901" s="97"/>
      <c r="BB901" s="79"/>
      <c r="BC901" s="94"/>
      <c r="BE901" s="97"/>
      <c r="BG901" s="40"/>
      <c r="BK901" s="40"/>
      <c r="BL901" s="79"/>
      <c r="BM901" s="94"/>
      <c r="BO901" s="97"/>
      <c r="BQ901" s="40"/>
      <c r="BR901" s="94"/>
      <c r="BS901" s="94"/>
      <c r="BT901" s="94"/>
      <c r="BU901" s="40"/>
      <c r="BV901" s="82"/>
      <c r="BW901" s="94"/>
      <c r="BX901" s="48"/>
      <c r="BY901" s="97"/>
      <c r="BZ901" s="48"/>
      <c r="CA901" s="40"/>
      <c r="CB901" s="94"/>
      <c r="CC901" s="94"/>
      <c r="CD901" s="94"/>
      <c r="CE901" s="40"/>
      <c r="CF901" s="73"/>
      <c r="CG901" s="41"/>
      <c r="CH901" s="41"/>
      <c r="CI901" s="41"/>
      <c r="CJ901" s="41"/>
      <c r="CK901" s="41"/>
      <c r="CL901" s="68"/>
      <c r="CM901" s="41"/>
      <c r="CN901" s="41"/>
      <c r="CO901" s="39"/>
      <c r="CP901" s="78"/>
    </row>
    <row r="902" spans="1:94" s="38" customFormat="1" x14ac:dyDescent="0.25">
      <c r="A902" s="38">
        <v>899</v>
      </c>
      <c r="F902" s="39"/>
      <c r="Q902" s="39"/>
      <c r="R902" s="40"/>
      <c r="S902" s="40"/>
      <c r="T902" s="39"/>
      <c r="AF902" s="111"/>
      <c r="AG902" s="110"/>
      <c r="AH902" s="94"/>
      <c r="AJ902" s="97"/>
      <c r="AL902" s="39"/>
      <c r="AP902" s="39"/>
      <c r="AQ902" s="77"/>
      <c r="AR902" s="94"/>
      <c r="AT902" s="97"/>
      <c r="BB902" s="79"/>
      <c r="BC902" s="94"/>
      <c r="BE902" s="97"/>
      <c r="BG902" s="40"/>
      <c r="BK902" s="40"/>
      <c r="BL902" s="79"/>
      <c r="BM902" s="94"/>
      <c r="BO902" s="97"/>
      <c r="BQ902" s="40"/>
      <c r="BR902" s="94"/>
      <c r="BS902" s="94"/>
      <c r="BT902" s="94"/>
      <c r="BU902" s="40"/>
      <c r="BV902" s="82"/>
      <c r="BW902" s="94"/>
      <c r="BX902" s="48"/>
      <c r="BY902" s="97"/>
      <c r="BZ902" s="48"/>
      <c r="CA902" s="40"/>
      <c r="CB902" s="94"/>
      <c r="CC902" s="94"/>
      <c r="CD902" s="94"/>
      <c r="CE902" s="40"/>
      <c r="CF902" s="73"/>
      <c r="CG902" s="41"/>
      <c r="CH902" s="41"/>
      <c r="CI902" s="41"/>
      <c r="CJ902" s="41"/>
      <c r="CK902" s="41"/>
      <c r="CL902" s="68"/>
      <c r="CM902" s="41"/>
      <c r="CN902" s="41"/>
      <c r="CO902" s="39"/>
      <c r="CP902" s="78"/>
    </row>
    <row r="903" spans="1:94" s="38" customFormat="1" x14ac:dyDescent="0.25">
      <c r="A903" s="38">
        <v>900</v>
      </c>
      <c r="F903" s="39"/>
      <c r="Q903" s="39"/>
      <c r="R903" s="40"/>
      <c r="S903" s="40"/>
      <c r="T903" s="39"/>
      <c r="AF903" s="111"/>
      <c r="AG903" s="110"/>
      <c r="AH903" s="94"/>
      <c r="AJ903" s="97"/>
      <c r="AL903" s="39"/>
      <c r="AP903" s="39"/>
      <c r="AQ903" s="77"/>
      <c r="AR903" s="94"/>
      <c r="AT903" s="97"/>
      <c r="BB903" s="79"/>
      <c r="BC903" s="94"/>
      <c r="BE903" s="97"/>
      <c r="BG903" s="40"/>
      <c r="BK903" s="40"/>
      <c r="BL903" s="79"/>
      <c r="BM903" s="94"/>
      <c r="BO903" s="97"/>
      <c r="BQ903" s="40"/>
      <c r="BR903" s="94"/>
      <c r="BS903" s="94"/>
      <c r="BT903" s="94"/>
      <c r="BU903" s="40"/>
      <c r="BV903" s="82"/>
      <c r="BW903" s="94"/>
      <c r="BX903" s="48"/>
      <c r="BY903" s="97"/>
      <c r="BZ903" s="48"/>
      <c r="CA903" s="40"/>
      <c r="CB903" s="94"/>
      <c r="CC903" s="94"/>
      <c r="CD903" s="94"/>
      <c r="CE903" s="40"/>
      <c r="CF903" s="73"/>
      <c r="CG903" s="41"/>
      <c r="CH903" s="41"/>
      <c r="CI903" s="41"/>
      <c r="CJ903" s="41"/>
      <c r="CK903" s="41"/>
      <c r="CL903" s="68"/>
      <c r="CM903" s="41"/>
      <c r="CN903" s="41"/>
      <c r="CO903" s="39"/>
      <c r="CP903" s="78"/>
    </row>
    <row r="904" spans="1:94" s="38" customFormat="1" x14ac:dyDescent="0.25">
      <c r="A904" s="38">
        <v>901</v>
      </c>
      <c r="F904" s="39"/>
      <c r="Q904" s="39"/>
      <c r="R904" s="40"/>
      <c r="S904" s="40"/>
      <c r="T904" s="39"/>
      <c r="AF904" s="111"/>
      <c r="AG904" s="110"/>
      <c r="AH904" s="94"/>
      <c r="AJ904" s="97"/>
      <c r="AL904" s="39"/>
      <c r="AP904" s="39"/>
      <c r="AQ904" s="77"/>
      <c r="AR904" s="94"/>
      <c r="AT904" s="97"/>
      <c r="BB904" s="79"/>
      <c r="BC904" s="94"/>
      <c r="BE904" s="97"/>
      <c r="BG904" s="40"/>
      <c r="BK904" s="40"/>
      <c r="BL904" s="79"/>
      <c r="BM904" s="94"/>
      <c r="BO904" s="97"/>
      <c r="BQ904" s="40"/>
      <c r="BR904" s="94"/>
      <c r="BS904" s="94"/>
      <c r="BT904" s="94"/>
      <c r="BU904" s="40"/>
      <c r="BV904" s="82"/>
      <c r="BW904" s="94"/>
      <c r="BX904" s="48"/>
      <c r="BY904" s="97"/>
      <c r="BZ904" s="48"/>
      <c r="CA904" s="40"/>
      <c r="CB904" s="94"/>
      <c r="CC904" s="94"/>
      <c r="CD904" s="94"/>
      <c r="CE904" s="40"/>
      <c r="CF904" s="73"/>
      <c r="CG904" s="41"/>
      <c r="CH904" s="41"/>
      <c r="CI904" s="41"/>
      <c r="CJ904" s="41"/>
      <c r="CK904" s="41"/>
      <c r="CL904" s="68"/>
      <c r="CM904" s="41"/>
      <c r="CN904" s="41"/>
      <c r="CO904" s="39"/>
      <c r="CP904" s="78"/>
    </row>
    <row r="905" spans="1:94" s="38" customFormat="1" x14ac:dyDescent="0.25">
      <c r="A905" s="38">
        <v>902</v>
      </c>
      <c r="F905" s="39"/>
      <c r="Q905" s="39"/>
      <c r="R905" s="40"/>
      <c r="S905" s="40"/>
      <c r="T905" s="39"/>
      <c r="AF905" s="111"/>
      <c r="AG905" s="110"/>
      <c r="AH905" s="94"/>
      <c r="AJ905" s="97"/>
      <c r="AL905" s="39"/>
      <c r="AP905" s="39"/>
      <c r="AQ905" s="77"/>
      <c r="AR905" s="94"/>
      <c r="AT905" s="97"/>
      <c r="BB905" s="79"/>
      <c r="BC905" s="94"/>
      <c r="BE905" s="97"/>
      <c r="BG905" s="40"/>
      <c r="BK905" s="40"/>
      <c r="BL905" s="79"/>
      <c r="BM905" s="94"/>
      <c r="BO905" s="97"/>
      <c r="BQ905" s="40"/>
      <c r="BR905" s="94"/>
      <c r="BS905" s="94"/>
      <c r="BT905" s="94"/>
      <c r="BU905" s="40"/>
      <c r="BV905" s="82"/>
      <c r="BW905" s="94"/>
      <c r="BX905" s="48"/>
      <c r="BY905" s="97"/>
      <c r="BZ905" s="48"/>
      <c r="CA905" s="40"/>
      <c r="CB905" s="94"/>
      <c r="CC905" s="94"/>
      <c r="CD905" s="94"/>
      <c r="CE905" s="40"/>
      <c r="CF905" s="73"/>
      <c r="CG905" s="41"/>
      <c r="CH905" s="41"/>
      <c r="CI905" s="41"/>
      <c r="CJ905" s="41"/>
      <c r="CK905" s="41"/>
      <c r="CL905" s="68"/>
      <c r="CM905" s="41"/>
      <c r="CN905" s="41"/>
      <c r="CO905" s="39"/>
      <c r="CP905" s="78"/>
    </row>
    <row r="906" spans="1:94" s="38" customFormat="1" x14ac:dyDescent="0.25">
      <c r="A906" s="38">
        <v>903</v>
      </c>
      <c r="F906" s="39"/>
      <c r="Q906" s="39"/>
      <c r="R906" s="40"/>
      <c r="S906" s="40"/>
      <c r="T906" s="39"/>
      <c r="AF906" s="111"/>
      <c r="AG906" s="110"/>
      <c r="AH906" s="94"/>
      <c r="AJ906" s="97"/>
      <c r="AL906" s="39"/>
      <c r="AP906" s="39"/>
      <c r="AQ906" s="77"/>
      <c r="AR906" s="94"/>
      <c r="AT906" s="97"/>
      <c r="BB906" s="79"/>
      <c r="BC906" s="94"/>
      <c r="BE906" s="97"/>
      <c r="BG906" s="40"/>
      <c r="BK906" s="40"/>
      <c r="BL906" s="79"/>
      <c r="BM906" s="94"/>
      <c r="BO906" s="97"/>
      <c r="BQ906" s="40"/>
      <c r="BR906" s="94"/>
      <c r="BS906" s="94"/>
      <c r="BT906" s="94"/>
      <c r="BU906" s="40"/>
      <c r="BV906" s="82"/>
      <c r="BW906" s="94"/>
      <c r="BX906" s="48"/>
      <c r="BY906" s="97"/>
      <c r="BZ906" s="48"/>
      <c r="CA906" s="40"/>
      <c r="CB906" s="94"/>
      <c r="CC906" s="94"/>
      <c r="CD906" s="94"/>
      <c r="CE906" s="40"/>
      <c r="CF906" s="73"/>
      <c r="CG906" s="41"/>
      <c r="CH906" s="41"/>
      <c r="CI906" s="41"/>
      <c r="CJ906" s="41"/>
      <c r="CK906" s="41"/>
      <c r="CL906" s="68"/>
      <c r="CM906" s="41"/>
      <c r="CN906" s="41"/>
      <c r="CO906" s="39"/>
      <c r="CP906" s="78"/>
    </row>
    <row r="907" spans="1:94" s="38" customFormat="1" x14ac:dyDescent="0.25">
      <c r="A907" s="38">
        <v>904</v>
      </c>
      <c r="F907" s="39"/>
      <c r="Q907" s="39"/>
      <c r="R907" s="40"/>
      <c r="S907" s="40"/>
      <c r="T907" s="39"/>
      <c r="AF907" s="111"/>
      <c r="AG907" s="110"/>
      <c r="AH907" s="94"/>
      <c r="AJ907" s="97"/>
      <c r="AL907" s="39"/>
      <c r="AP907" s="39"/>
      <c r="AQ907" s="77"/>
      <c r="AR907" s="94"/>
      <c r="AT907" s="97"/>
      <c r="BB907" s="79"/>
      <c r="BC907" s="94"/>
      <c r="BE907" s="97"/>
      <c r="BG907" s="40"/>
      <c r="BK907" s="40"/>
      <c r="BL907" s="79"/>
      <c r="BM907" s="94"/>
      <c r="BO907" s="97"/>
      <c r="BQ907" s="40"/>
      <c r="BR907" s="94"/>
      <c r="BS907" s="94"/>
      <c r="BT907" s="94"/>
      <c r="BU907" s="40"/>
      <c r="BV907" s="82"/>
      <c r="BW907" s="94"/>
      <c r="BX907" s="48"/>
      <c r="BY907" s="97"/>
      <c r="BZ907" s="48"/>
      <c r="CA907" s="40"/>
      <c r="CB907" s="94"/>
      <c r="CC907" s="94"/>
      <c r="CD907" s="94"/>
      <c r="CE907" s="40"/>
      <c r="CF907" s="73"/>
      <c r="CG907" s="41"/>
      <c r="CH907" s="41"/>
      <c r="CI907" s="41"/>
      <c r="CJ907" s="41"/>
      <c r="CK907" s="41"/>
      <c r="CL907" s="68"/>
      <c r="CM907" s="41"/>
      <c r="CN907" s="41"/>
      <c r="CO907" s="39"/>
      <c r="CP907" s="78"/>
    </row>
    <row r="908" spans="1:94" s="38" customFormat="1" x14ac:dyDescent="0.25">
      <c r="A908" s="38">
        <v>905</v>
      </c>
      <c r="F908" s="39"/>
      <c r="Q908" s="39"/>
      <c r="R908" s="40"/>
      <c r="S908" s="40"/>
      <c r="T908" s="39"/>
      <c r="AF908" s="111"/>
      <c r="AG908" s="110"/>
      <c r="AH908" s="94"/>
      <c r="AJ908" s="97"/>
      <c r="AL908" s="39"/>
      <c r="AP908" s="39"/>
      <c r="AQ908" s="77"/>
      <c r="AR908" s="94"/>
      <c r="AT908" s="97"/>
      <c r="BB908" s="79"/>
      <c r="BC908" s="94"/>
      <c r="BE908" s="97"/>
      <c r="BG908" s="40"/>
      <c r="BK908" s="40"/>
      <c r="BL908" s="79"/>
      <c r="BM908" s="94"/>
      <c r="BO908" s="97"/>
      <c r="BQ908" s="40"/>
      <c r="BR908" s="94"/>
      <c r="BS908" s="94"/>
      <c r="BT908" s="94"/>
      <c r="BU908" s="40"/>
      <c r="BV908" s="82"/>
      <c r="BW908" s="94"/>
      <c r="BX908" s="48"/>
      <c r="BY908" s="97"/>
      <c r="BZ908" s="48"/>
      <c r="CA908" s="40"/>
      <c r="CB908" s="94"/>
      <c r="CC908" s="94"/>
      <c r="CD908" s="94"/>
      <c r="CE908" s="40"/>
      <c r="CF908" s="73"/>
      <c r="CG908" s="41"/>
      <c r="CH908" s="41"/>
      <c r="CI908" s="41"/>
      <c r="CJ908" s="41"/>
      <c r="CK908" s="41"/>
      <c r="CL908" s="68"/>
      <c r="CM908" s="41"/>
      <c r="CN908" s="41"/>
      <c r="CO908" s="39"/>
      <c r="CP908" s="78"/>
    </row>
    <row r="909" spans="1:94" s="38" customFormat="1" x14ac:dyDescent="0.25">
      <c r="A909" s="38">
        <v>906</v>
      </c>
      <c r="F909" s="39"/>
      <c r="Q909" s="39"/>
      <c r="R909" s="40"/>
      <c r="S909" s="40"/>
      <c r="T909" s="39"/>
      <c r="AF909" s="111"/>
      <c r="AG909" s="110"/>
      <c r="AH909" s="94"/>
      <c r="AJ909" s="97"/>
      <c r="AL909" s="39"/>
      <c r="AP909" s="39"/>
      <c r="AQ909" s="77"/>
      <c r="AR909" s="94"/>
      <c r="AT909" s="97"/>
      <c r="BB909" s="79"/>
      <c r="BC909" s="94"/>
      <c r="BE909" s="97"/>
      <c r="BG909" s="40"/>
      <c r="BK909" s="40"/>
      <c r="BL909" s="79"/>
      <c r="BM909" s="94"/>
      <c r="BO909" s="97"/>
      <c r="BQ909" s="40"/>
      <c r="BR909" s="94"/>
      <c r="BS909" s="94"/>
      <c r="BT909" s="94"/>
      <c r="BU909" s="40"/>
      <c r="BV909" s="82"/>
      <c r="BW909" s="94"/>
      <c r="BX909" s="48"/>
      <c r="BY909" s="97"/>
      <c r="BZ909" s="48"/>
      <c r="CA909" s="40"/>
      <c r="CB909" s="94"/>
      <c r="CC909" s="94"/>
      <c r="CD909" s="94"/>
      <c r="CE909" s="40"/>
      <c r="CF909" s="73"/>
      <c r="CG909" s="41"/>
      <c r="CH909" s="41"/>
      <c r="CI909" s="41"/>
      <c r="CJ909" s="41"/>
      <c r="CK909" s="41"/>
      <c r="CL909" s="68"/>
      <c r="CM909" s="41"/>
      <c r="CN909" s="41"/>
      <c r="CO909" s="39"/>
      <c r="CP909" s="78"/>
    </row>
    <row r="910" spans="1:94" s="38" customFormat="1" x14ac:dyDescent="0.25">
      <c r="A910" s="38">
        <v>907</v>
      </c>
      <c r="F910" s="39"/>
      <c r="Q910" s="39"/>
      <c r="R910" s="40"/>
      <c r="S910" s="40"/>
      <c r="T910" s="39"/>
      <c r="AF910" s="111"/>
      <c r="AG910" s="110"/>
      <c r="AH910" s="94"/>
      <c r="AJ910" s="97"/>
      <c r="AL910" s="39"/>
      <c r="AP910" s="39"/>
      <c r="AQ910" s="77"/>
      <c r="AR910" s="94"/>
      <c r="AT910" s="97"/>
      <c r="BB910" s="79"/>
      <c r="BC910" s="94"/>
      <c r="BE910" s="97"/>
      <c r="BG910" s="40"/>
      <c r="BK910" s="40"/>
      <c r="BL910" s="79"/>
      <c r="BM910" s="94"/>
      <c r="BO910" s="97"/>
      <c r="BQ910" s="40"/>
      <c r="BR910" s="94"/>
      <c r="BS910" s="94"/>
      <c r="BT910" s="94"/>
      <c r="BU910" s="40"/>
      <c r="BV910" s="82"/>
      <c r="BW910" s="94"/>
      <c r="BX910" s="48"/>
      <c r="BY910" s="97"/>
      <c r="BZ910" s="48"/>
      <c r="CA910" s="40"/>
      <c r="CB910" s="94"/>
      <c r="CC910" s="94"/>
      <c r="CD910" s="94"/>
      <c r="CE910" s="40"/>
      <c r="CF910" s="73"/>
      <c r="CG910" s="41"/>
      <c r="CH910" s="41"/>
      <c r="CI910" s="41"/>
      <c r="CJ910" s="41"/>
      <c r="CK910" s="41"/>
      <c r="CL910" s="68"/>
      <c r="CM910" s="41"/>
      <c r="CN910" s="41"/>
      <c r="CO910" s="39"/>
      <c r="CP910" s="78"/>
    </row>
    <row r="911" spans="1:94" s="38" customFormat="1" x14ac:dyDescent="0.25">
      <c r="A911" s="38">
        <v>908</v>
      </c>
      <c r="F911" s="39"/>
      <c r="Q911" s="39"/>
      <c r="R911" s="40"/>
      <c r="S911" s="40"/>
      <c r="T911" s="39"/>
      <c r="AF911" s="111"/>
      <c r="AG911" s="110"/>
      <c r="AH911" s="94"/>
      <c r="AJ911" s="97"/>
      <c r="AL911" s="39"/>
      <c r="AP911" s="39"/>
      <c r="AQ911" s="77"/>
      <c r="AR911" s="94"/>
      <c r="AT911" s="97"/>
      <c r="BB911" s="79"/>
      <c r="BC911" s="94"/>
      <c r="BE911" s="97"/>
      <c r="BG911" s="40"/>
      <c r="BK911" s="40"/>
      <c r="BL911" s="79"/>
      <c r="BM911" s="94"/>
      <c r="BO911" s="97"/>
      <c r="BQ911" s="40"/>
      <c r="BR911" s="94"/>
      <c r="BS911" s="94"/>
      <c r="BT911" s="94"/>
      <c r="BU911" s="40"/>
      <c r="BV911" s="82"/>
      <c r="BW911" s="94"/>
      <c r="BX911" s="48"/>
      <c r="BY911" s="97"/>
      <c r="BZ911" s="48"/>
      <c r="CA911" s="40"/>
      <c r="CB911" s="94"/>
      <c r="CC911" s="94"/>
      <c r="CD911" s="94"/>
      <c r="CE911" s="40"/>
      <c r="CF911" s="73"/>
      <c r="CG911" s="41"/>
      <c r="CH911" s="41"/>
      <c r="CI911" s="41"/>
      <c r="CJ911" s="41"/>
      <c r="CK911" s="41"/>
      <c r="CL911" s="68"/>
      <c r="CM911" s="41"/>
      <c r="CN911" s="41"/>
      <c r="CO911" s="39"/>
      <c r="CP911" s="78"/>
    </row>
    <row r="912" spans="1:94" s="38" customFormat="1" x14ac:dyDescent="0.25">
      <c r="A912" s="38">
        <v>909</v>
      </c>
      <c r="F912" s="39"/>
      <c r="Q912" s="39"/>
      <c r="R912" s="40"/>
      <c r="S912" s="40"/>
      <c r="T912" s="39"/>
      <c r="AF912" s="111"/>
      <c r="AG912" s="110"/>
      <c r="AH912" s="94"/>
      <c r="AJ912" s="97"/>
      <c r="AL912" s="39"/>
      <c r="AP912" s="39"/>
      <c r="AQ912" s="77"/>
      <c r="AR912" s="94"/>
      <c r="AT912" s="97"/>
      <c r="BB912" s="79"/>
      <c r="BC912" s="94"/>
      <c r="BE912" s="97"/>
      <c r="BG912" s="40"/>
      <c r="BK912" s="40"/>
      <c r="BL912" s="79"/>
      <c r="BM912" s="94"/>
      <c r="BO912" s="97"/>
      <c r="BQ912" s="40"/>
      <c r="BR912" s="94"/>
      <c r="BS912" s="94"/>
      <c r="BT912" s="94"/>
      <c r="BU912" s="40"/>
      <c r="BV912" s="82"/>
      <c r="BW912" s="94"/>
      <c r="BX912" s="48"/>
      <c r="BY912" s="97"/>
      <c r="BZ912" s="48"/>
      <c r="CA912" s="40"/>
      <c r="CB912" s="94"/>
      <c r="CC912" s="94"/>
      <c r="CD912" s="94"/>
      <c r="CE912" s="40"/>
      <c r="CF912" s="73"/>
      <c r="CG912" s="41"/>
      <c r="CH912" s="41"/>
      <c r="CI912" s="41"/>
      <c r="CJ912" s="41"/>
      <c r="CK912" s="41"/>
      <c r="CL912" s="68"/>
      <c r="CM912" s="41"/>
      <c r="CN912" s="41"/>
      <c r="CO912" s="39"/>
      <c r="CP912" s="78"/>
    </row>
    <row r="913" spans="1:94" s="38" customFormat="1" x14ac:dyDescent="0.25">
      <c r="A913" s="38">
        <v>910</v>
      </c>
      <c r="F913" s="39"/>
      <c r="Q913" s="39"/>
      <c r="R913" s="40"/>
      <c r="S913" s="40"/>
      <c r="T913" s="39"/>
      <c r="AF913" s="111"/>
      <c r="AG913" s="110"/>
      <c r="AH913" s="94"/>
      <c r="AJ913" s="97"/>
      <c r="AL913" s="39"/>
      <c r="AP913" s="39"/>
      <c r="AQ913" s="77"/>
      <c r="AR913" s="94"/>
      <c r="AT913" s="97"/>
      <c r="BB913" s="79"/>
      <c r="BC913" s="94"/>
      <c r="BE913" s="97"/>
      <c r="BG913" s="40"/>
      <c r="BK913" s="40"/>
      <c r="BL913" s="79"/>
      <c r="BM913" s="94"/>
      <c r="BO913" s="97"/>
      <c r="BQ913" s="40"/>
      <c r="BR913" s="94"/>
      <c r="BS913" s="94"/>
      <c r="BT913" s="94"/>
      <c r="BU913" s="40"/>
      <c r="BV913" s="82"/>
      <c r="BW913" s="94"/>
      <c r="BX913" s="48"/>
      <c r="BY913" s="97"/>
      <c r="BZ913" s="48"/>
      <c r="CA913" s="40"/>
      <c r="CB913" s="94"/>
      <c r="CC913" s="94"/>
      <c r="CD913" s="94"/>
      <c r="CE913" s="40"/>
      <c r="CF913" s="73"/>
      <c r="CG913" s="41"/>
      <c r="CH913" s="41"/>
      <c r="CI913" s="41"/>
      <c r="CJ913" s="41"/>
      <c r="CK913" s="41"/>
      <c r="CL913" s="68"/>
      <c r="CM913" s="41"/>
      <c r="CN913" s="41"/>
      <c r="CO913" s="39"/>
      <c r="CP913" s="78"/>
    </row>
    <row r="914" spans="1:94" s="38" customFormat="1" x14ac:dyDescent="0.25">
      <c r="A914" s="38">
        <v>911</v>
      </c>
      <c r="F914" s="39"/>
      <c r="Q914" s="39"/>
      <c r="R914" s="40"/>
      <c r="S914" s="40"/>
      <c r="T914" s="39"/>
      <c r="AF914" s="111"/>
      <c r="AG914" s="110"/>
      <c r="AH914" s="94"/>
      <c r="AJ914" s="97"/>
      <c r="AL914" s="39"/>
      <c r="AP914" s="39"/>
      <c r="AQ914" s="77"/>
      <c r="AR914" s="94"/>
      <c r="AT914" s="97"/>
      <c r="BB914" s="79"/>
      <c r="BC914" s="94"/>
      <c r="BE914" s="97"/>
      <c r="BG914" s="40"/>
      <c r="BK914" s="40"/>
      <c r="BL914" s="79"/>
      <c r="BM914" s="94"/>
      <c r="BO914" s="97"/>
      <c r="BQ914" s="40"/>
      <c r="BR914" s="94"/>
      <c r="BS914" s="94"/>
      <c r="BT914" s="94"/>
      <c r="BU914" s="40"/>
      <c r="BV914" s="82"/>
      <c r="BW914" s="94"/>
      <c r="BX914" s="48"/>
      <c r="BY914" s="97"/>
      <c r="BZ914" s="48"/>
      <c r="CA914" s="40"/>
      <c r="CB914" s="94"/>
      <c r="CC914" s="94"/>
      <c r="CD914" s="94"/>
      <c r="CE914" s="40"/>
      <c r="CF914" s="73"/>
      <c r="CG914" s="41"/>
      <c r="CH914" s="41"/>
      <c r="CI914" s="41"/>
      <c r="CJ914" s="41"/>
      <c r="CK914" s="41"/>
      <c r="CL914" s="68"/>
      <c r="CM914" s="41"/>
      <c r="CN914" s="41"/>
      <c r="CO914" s="39"/>
      <c r="CP914" s="78"/>
    </row>
    <row r="915" spans="1:94" s="38" customFormat="1" x14ac:dyDescent="0.25">
      <c r="A915" s="38">
        <v>912</v>
      </c>
      <c r="F915" s="39"/>
      <c r="Q915" s="39"/>
      <c r="R915" s="40"/>
      <c r="S915" s="40"/>
      <c r="T915" s="39"/>
      <c r="AF915" s="111"/>
      <c r="AG915" s="110"/>
      <c r="AH915" s="94"/>
      <c r="AJ915" s="97"/>
      <c r="AL915" s="39"/>
      <c r="AP915" s="39"/>
      <c r="AQ915" s="77"/>
      <c r="AR915" s="94"/>
      <c r="AT915" s="97"/>
      <c r="BB915" s="79"/>
      <c r="BC915" s="94"/>
      <c r="BE915" s="97"/>
      <c r="BG915" s="40"/>
      <c r="BK915" s="40"/>
      <c r="BL915" s="79"/>
      <c r="BM915" s="94"/>
      <c r="BO915" s="97"/>
      <c r="BQ915" s="40"/>
      <c r="BR915" s="94"/>
      <c r="BS915" s="94"/>
      <c r="BT915" s="94"/>
      <c r="BU915" s="40"/>
      <c r="BV915" s="82"/>
      <c r="BW915" s="94"/>
      <c r="BX915" s="48"/>
      <c r="BY915" s="97"/>
      <c r="BZ915" s="48"/>
      <c r="CA915" s="40"/>
      <c r="CB915" s="94"/>
      <c r="CC915" s="94"/>
      <c r="CD915" s="94"/>
      <c r="CE915" s="40"/>
      <c r="CF915" s="73"/>
      <c r="CG915" s="41"/>
      <c r="CH915" s="41"/>
      <c r="CI915" s="41"/>
      <c r="CJ915" s="41"/>
      <c r="CK915" s="41"/>
      <c r="CL915" s="68"/>
      <c r="CM915" s="41"/>
      <c r="CN915" s="41"/>
      <c r="CO915" s="39"/>
      <c r="CP915" s="78"/>
    </row>
    <row r="916" spans="1:94" s="38" customFormat="1" x14ac:dyDescent="0.25">
      <c r="A916" s="38">
        <v>913</v>
      </c>
      <c r="F916" s="39"/>
      <c r="Q916" s="39"/>
      <c r="R916" s="40"/>
      <c r="S916" s="40"/>
      <c r="T916" s="39"/>
      <c r="AF916" s="111"/>
      <c r="AG916" s="110"/>
      <c r="AH916" s="94"/>
      <c r="AJ916" s="97"/>
      <c r="AL916" s="39"/>
      <c r="AP916" s="39"/>
      <c r="AQ916" s="77"/>
      <c r="AR916" s="94"/>
      <c r="AT916" s="97"/>
      <c r="BB916" s="79"/>
      <c r="BC916" s="94"/>
      <c r="BE916" s="97"/>
      <c r="BG916" s="40"/>
      <c r="BK916" s="40"/>
      <c r="BL916" s="79"/>
      <c r="BM916" s="94"/>
      <c r="BO916" s="97"/>
      <c r="BQ916" s="40"/>
      <c r="BR916" s="94"/>
      <c r="BS916" s="94"/>
      <c r="BT916" s="94"/>
      <c r="BU916" s="40"/>
      <c r="BV916" s="82"/>
      <c r="BW916" s="94"/>
      <c r="BX916" s="48"/>
      <c r="BY916" s="97"/>
      <c r="BZ916" s="48"/>
      <c r="CA916" s="40"/>
      <c r="CB916" s="94"/>
      <c r="CC916" s="94"/>
      <c r="CD916" s="94"/>
      <c r="CE916" s="40"/>
      <c r="CF916" s="73"/>
      <c r="CG916" s="41"/>
      <c r="CH916" s="41"/>
      <c r="CI916" s="41"/>
      <c r="CJ916" s="41"/>
      <c r="CK916" s="41"/>
      <c r="CL916" s="68"/>
      <c r="CM916" s="41"/>
      <c r="CN916" s="41"/>
      <c r="CO916" s="39"/>
      <c r="CP916" s="78"/>
    </row>
    <row r="917" spans="1:94" s="38" customFormat="1" x14ac:dyDescent="0.25">
      <c r="A917" s="38">
        <v>914</v>
      </c>
      <c r="F917" s="39"/>
      <c r="Q917" s="39"/>
      <c r="R917" s="40"/>
      <c r="S917" s="40"/>
      <c r="T917" s="39"/>
      <c r="AF917" s="111"/>
      <c r="AG917" s="110"/>
      <c r="AH917" s="94"/>
      <c r="AJ917" s="97"/>
      <c r="AL917" s="39"/>
      <c r="AP917" s="39"/>
      <c r="AQ917" s="77"/>
      <c r="AR917" s="94"/>
      <c r="AT917" s="97"/>
      <c r="BB917" s="79"/>
      <c r="BC917" s="94"/>
      <c r="BE917" s="97"/>
      <c r="BG917" s="40"/>
      <c r="BK917" s="40"/>
      <c r="BL917" s="79"/>
      <c r="BM917" s="94"/>
      <c r="BO917" s="97"/>
      <c r="BQ917" s="40"/>
      <c r="BR917" s="94"/>
      <c r="BS917" s="94"/>
      <c r="BT917" s="94"/>
      <c r="BU917" s="40"/>
      <c r="BV917" s="82"/>
      <c r="BW917" s="94"/>
      <c r="BX917" s="48"/>
      <c r="BY917" s="97"/>
      <c r="BZ917" s="48"/>
      <c r="CA917" s="40"/>
      <c r="CB917" s="94"/>
      <c r="CC917" s="94"/>
      <c r="CD917" s="94"/>
      <c r="CE917" s="40"/>
      <c r="CF917" s="73"/>
      <c r="CG917" s="41"/>
      <c r="CH917" s="41"/>
      <c r="CI917" s="41"/>
      <c r="CJ917" s="41"/>
      <c r="CK917" s="41"/>
      <c r="CL917" s="68"/>
      <c r="CM917" s="41"/>
      <c r="CN917" s="41"/>
      <c r="CO917" s="39"/>
      <c r="CP917" s="78"/>
    </row>
    <row r="918" spans="1:94" s="38" customFormat="1" x14ac:dyDescent="0.25">
      <c r="A918" s="38">
        <v>915</v>
      </c>
      <c r="F918" s="39"/>
      <c r="Q918" s="39"/>
      <c r="R918" s="40"/>
      <c r="S918" s="40"/>
      <c r="T918" s="39"/>
      <c r="AF918" s="111"/>
      <c r="AG918" s="110"/>
      <c r="AH918" s="94"/>
      <c r="AJ918" s="97"/>
      <c r="AL918" s="39"/>
      <c r="AP918" s="39"/>
      <c r="AQ918" s="77"/>
      <c r="AR918" s="94"/>
      <c r="AT918" s="97"/>
      <c r="BB918" s="79"/>
      <c r="BC918" s="94"/>
      <c r="BE918" s="97"/>
      <c r="BG918" s="40"/>
      <c r="BK918" s="40"/>
      <c r="BL918" s="79"/>
      <c r="BM918" s="94"/>
      <c r="BO918" s="97"/>
      <c r="BQ918" s="40"/>
      <c r="BR918" s="94"/>
      <c r="BS918" s="94"/>
      <c r="BT918" s="94"/>
      <c r="BU918" s="40"/>
      <c r="BV918" s="82"/>
      <c r="BW918" s="94"/>
      <c r="BX918" s="48"/>
      <c r="BY918" s="97"/>
      <c r="BZ918" s="48"/>
      <c r="CA918" s="40"/>
      <c r="CB918" s="94"/>
      <c r="CC918" s="94"/>
      <c r="CD918" s="94"/>
      <c r="CE918" s="40"/>
      <c r="CF918" s="73"/>
      <c r="CG918" s="41"/>
      <c r="CH918" s="41"/>
      <c r="CI918" s="41"/>
      <c r="CJ918" s="41"/>
      <c r="CK918" s="41"/>
      <c r="CL918" s="68"/>
      <c r="CM918" s="41"/>
      <c r="CN918" s="41"/>
      <c r="CO918" s="39"/>
      <c r="CP918" s="78"/>
    </row>
    <row r="919" spans="1:94" s="38" customFormat="1" x14ac:dyDescent="0.25">
      <c r="A919" s="38">
        <v>916</v>
      </c>
      <c r="F919" s="39"/>
      <c r="Q919" s="39"/>
      <c r="R919" s="40"/>
      <c r="S919" s="40"/>
      <c r="T919" s="39"/>
      <c r="AF919" s="111"/>
      <c r="AG919" s="110"/>
      <c r="AH919" s="94"/>
      <c r="AJ919" s="97"/>
      <c r="AL919" s="39"/>
      <c r="AP919" s="39"/>
      <c r="AQ919" s="77"/>
      <c r="AR919" s="94"/>
      <c r="AT919" s="97"/>
      <c r="BB919" s="79"/>
      <c r="BC919" s="94"/>
      <c r="BE919" s="97"/>
      <c r="BG919" s="40"/>
      <c r="BK919" s="40"/>
      <c r="BL919" s="79"/>
      <c r="BM919" s="94"/>
      <c r="BO919" s="97"/>
      <c r="BQ919" s="40"/>
      <c r="BR919" s="94"/>
      <c r="BS919" s="94"/>
      <c r="BT919" s="94"/>
      <c r="BU919" s="40"/>
      <c r="BV919" s="82"/>
      <c r="BW919" s="94"/>
      <c r="BX919" s="48"/>
      <c r="BY919" s="97"/>
      <c r="BZ919" s="48"/>
      <c r="CA919" s="40"/>
      <c r="CB919" s="94"/>
      <c r="CC919" s="94"/>
      <c r="CD919" s="94"/>
      <c r="CE919" s="40"/>
      <c r="CF919" s="73"/>
      <c r="CG919" s="41"/>
      <c r="CH919" s="41"/>
      <c r="CI919" s="41"/>
      <c r="CJ919" s="41"/>
      <c r="CK919" s="41"/>
      <c r="CL919" s="68"/>
      <c r="CM919" s="41"/>
      <c r="CN919" s="41"/>
      <c r="CO919" s="39"/>
      <c r="CP919" s="78"/>
    </row>
    <row r="920" spans="1:94" s="38" customFormat="1" x14ac:dyDescent="0.25">
      <c r="A920" s="38">
        <v>917</v>
      </c>
      <c r="F920" s="39"/>
      <c r="Q920" s="39"/>
      <c r="R920" s="40"/>
      <c r="S920" s="40"/>
      <c r="T920" s="39"/>
      <c r="AF920" s="111"/>
      <c r="AG920" s="110"/>
      <c r="AH920" s="94"/>
      <c r="AJ920" s="97"/>
      <c r="AL920" s="39"/>
      <c r="AP920" s="39"/>
      <c r="AQ920" s="77"/>
      <c r="AR920" s="94"/>
      <c r="AT920" s="97"/>
      <c r="BB920" s="79"/>
      <c r="BC920" s="94"/>
      <c r="BE920" s="97"/>
      <c r="BG920" s="40"/>
      <c r="BK920" s="40"/>
      <c r="BL920" s="79"/>
      <c r="BM920" s="94"/>
      <c r="BO920" s="97"/>
      <c r="BQ920" s="40"/>
      <c r="BR920" s="94"/>
      <c r="BS920" s="94"/>
      <c r="BT920" s="94"/>
      <c r="BU920" s="40"/>
      <c r="BV920" s="82"/>
      <c r="BW920" s="94"/>
      <c r="BX920" s="48"/>
      <c r="BY920" s="97"/>
      <c r="BZ920" s="48"/>
      <c r="CA920" s="40"/>
      <c r="CB920" s="94"/>
      <c r="CC920" s="94"/>
      <c r="CD920" s="94"/>
      <c r="CE920" s="40"/>
      <c r="CF920" s="73"/>
      <c r="CG920" s="41"/>
      <c r="CH920" s="41"/>
      <c r="CI920" s="41"/>
      <c r="CJ920" s="41"/>
      <c r="CK920" s="41"/>
      <c r="CL920" s="68"/>
      <c r="CM920" s="41"/>
      <c r="CN920" s="41"/>
      <c r="CO920" s="39"/>
      <c r="CP920" s="78"/>
    </row>
    <row r="921" spans="1:94" s="38" customFormat="1" x14ac:dyDescent="0.25">
      <c r="A921" s="38">
        <v>918</v>
      </c>
      <c r="F921" s="39"/>
      <c r="Q921" s="39"/>
      <c r="R921" s="40"/>
      <c r="S921" s="40"/>
      <c r="T921" s="39"/>
      <c r="AF921" s="111"/>
      <c r="AG921" s="110"/>
      <c r="AH921" s="94"/>
      <c r="AJ921" s="97"/>
      <c r="AL921" s="39"/>
      <c r="AP921" s="39"/>
      <c r="AQ921" s="77"/>
      <c r="AR921" s="94"/>
      <c r="AT921" s="97"/>
      <c r="BB921" s="79"/>
      <c r="BC921" s="94"/>
      <c r="BE921" s="97"/>
      <c r="BG921" s="40"/>
      <c r="BK921" s="40"/>
      <c r="BL921" s="79"/>
      <c r="BM921" s="94"/>
      <c r="BO921" s="97"/>
      <c r="BQ921" s="40"/>
      <c r="BR921" s="94"/>
      <c r="BS921" s="94"/>
      <c r="BT921" s="94"/>
      <c r="BU921" s="40"/>
      <c r="BV921" s="82"/>
      <c r="BW921" s="94"/>
      <c r="BX921" s="48"/>
      <c r="BY921" s="97"/>
      <c r="BZ921" s="48"/>
      <c r="CA921" s="40"/>
      <c r="CB921" s="94"/>
      <c r="CC921" s="94"/>
      <c r="CD921" s="94"/>
      <c r="CE921" s="40"/>
      <c r="CF921" s="73"/>
      <c r="CG921" s="41"/>
      <c r="CH921" s="41"/>
      <c r="CI921" s="41"/>
      <c r="CJ921" s="41"/>
      <c r="CK921" s="41"/>
      <c r="CL921" s="68"/>
      <c r="CM921" s="41"/>
      <c r="CN921" s="41"/>
      <c r="CO921" s="39"/>
      <c r="CP921" s="78"/>
    </row>
    <row r="922" spans="1:94" s="38" customFormat="1" x14ac:dyDescent="0.25">
      <c r="A922" s="38">
        <v>919</v>
      </c>
      <c r="F922" s="39"/>
      <c r="Q922" s="39"/>
      <c r="R922" s="40"/>
      <c r="S922" s="40"/>
      <c r="T922" s="39"/>
      <c r="AF922" s="111"/>
      <c r="AG922" s="110"/>
      <c r="AH922" s="94"/>
      <c r="AJ922" s="97"/>
      <c r="AL922" s="39"/>
      <c r="AP922" s="39"/>
      <c r="AQ922" s="77"/>
      <c r="AR922" s="94"/>
      <c r="AT922" s="97"/>
      <c r="BB922" s="79"/>
      <c r="BC922" s="94"/>
      <c r="BE922" s="97"/>
      <c r="BG922" s="40"/>
      <c r="BK922" s="40"/>
      <c r="BL922" s="79"/>
      <c r="BM922" s="94"/>
      <c r="BO922" s="97"/>
      <c r="BQ922" s="40"/>
      <c r="BR922" s="94"/>
      <c r="BS922" s="94"/>
      <c r="BT922" s="94"/>
      <c r="BU922" s="40"/>
      <c r="BV922" s="82"/>
      <c r="BW922" s="94"/>
      <c r="BX922" s="48"/>
      <c r="BY922" s="97"/>
      <c r="BZ922" s="48"/>
      <c r="CA922" s="40"/>
      <c r="CB922" s="94"/>
      <c r="CC922" s="94"/>
      <c r="CD922" s="94"/>
      <c r="CE922" s="40"/>
      <c r="CF922" s="73"/>
      <c r="CG922" s="41"/>
      <c r="CH922" s="41"/>
      <c r="CI922" s="41"/>
      <c r="CJ922" s="41"/>
      <c r="CK922" s="41"/>
      <c r="CL922" s="68"/>
      <c r="CM922" s="41"/>
      <c r="CN922" s="41"/>
      <c r="CO922" s="39"/>
      <c r="CP922" s="78"/>
    </row>
    <row r="923" spans="1:94" s="38" customFormat="1" x14ac:dyDescent="0.25">
      <c r="A923" s="38">
        <v>920</v>
      </c>
      <c r="F923" s="39"/>
      <c r="Q923" s="39"/>
      <c r="R923" s="40"/>
      <c r="S923" s="40"/>
      <c r="T923" s="39"/>
      <c r="AF923" s="111"/>
      <c r="AG923" s="110"/>
      <c r="AH923" s="94"/>
      <c r="AJ923" s="97"/>
      <c r="AL923" s="39"/>
      <c r="AP923" s="39"/>
      <c r="AQ923" s="77"/>
      <c r="AR923" s="94"/>
      <c r="AT923" s="97"/>
      <c r="BB923" s="79"/>
      <c r="BC923" s="94"/>
      <c r="BE923" s="97"/>
      <c r="BG923" s="40"/>
      <c r="BK923" s="40"/>
      <c r="BL923" s="79"/>
      <c r="BM923" s="94"/>
      <c r="BO923" s="97"/>
      <c r="BQ923" s="40"/>
      <c r="BR923" s="94"/>
      <c r="BS923" s="94"/>
      <c r="BT923" s="94"/>
      <c r="BU923" s="40"/>
      <c r="BV923" s="82"/>
      <c r="BW923" s="94"/>
      <c r="BX923" s="48"/>
      <c r="BY923" s="97"/>
      <c r="BZ923" s="48"/>
      <c r="CA923" s="40"/>
      <c r="CB923" s="94"/>
      <c r="CC923" s="94"/>
      <c r="CD923" s="94"/>
      <c r="CE923" s="40"/>
      <c r="CF923" s="73"/>
      <c r="CG923" s="41"/>
      <c r="CH923" s="41"/>
      <c r="CI923" s="41"/>
      <c r="CJ923" s="41"/>
      <c r="CK923" s="41"/>
      <c r="CL923" s="68"/>
      <c r="CM923" s="41"/>
      <c r="CN923" s="41"/>
      <c r="CO923" s="39"/>
      <c r="CP923" s="78"/>
    </row>
    <row r="924" spans="1:94" s="38" customFormat="1" x14ac:dyDescent="0.25">
      <c r="A924" s="38">
        <v>921</v>
      </c>
      <c r="F924" s="39"/>
      <c r="Q924" s="39"/>
      <c r="R924" s="40"/>
      <c r="S924" s="40"/>
      <c r="T924" s="39"/>
      <c r="AF924" s="111"/>
      <c r="AG924" s="110"/>
      <c r="AH924" s="94"/>
      <c r="AJ924" s="97"/>
      <c r="AL924" s="39"/>
      <c r="AP924" s="39"/>
      <c r="AQ924" s="77"/>
      <c r="AR924" s="94"/>
      <c r="AT924" s="97"/>
      <c r="BB924" s="79"/>
      <c r="BC924" s="94"/>
      <c r="BE924" s="97"/>
      <c r="BG924" s="40"/>
      <c r="BK924" s="40"/>
      <c r="BL924" s="79"/>
      <c r="BM924" s="94"/>
      <c r="BO924" s="97"/>
      <c r="BQ924" s="40"/>
      <c r="BR924" s="94"/>
      <c r="BS924" s="94"/>
      <c r="BT924" s="94"/>
      <c r="BU924" s="40"/>
      <c r="BV924" s="82"/>
      <c r="BW924" s="94"/>
      <c r="BX924" s="48"/>
      <c r="BY924" s="97"/>
      <c r="BZ924" s="48"/>
      <c r="CA924" s="40"/>
      <c r="CB924" s="94"/>
      <c r="CC924" s="94"/>
      <c r="CD924" s="94"/>
      <c r="CE924" s="40"/>
      <c r="CF924" s="73"/>
      <c r="CG924" s="41"/>
      <c r="CH924" s="41"/>
      <c r="CI924" s="41"/>
      <c r="CJ924" s="41"/>
      <c r="CK924" s="41"/>
      <c r="CL924" s="68"/>
      <c r="CM924" s="41"/>
      <c r="CN924" s="41"/>
      <c r="CO924" s="39"/>
      <c r="CP924" s="78"/>
    </row>
    <row r="925" spans="1:94" s="38" customFormat="1" x14ac:dyDescent="0.25">
      <c r="A925" s="38">
        <v>922</v>
      </c>
      <c r="F925" s="39"/>
      <c r="Q925" s="39"/>
      <c r="R925" s="40"/>
      <c r="S925" s="40"/>
      <c r="T925" s="39"/>
      <c r="AF925" s="111"/>
      <c r="AG925" s="110"/>
      <c r="AH925" s="94"/>
      <c r="AJ925" s="97"/>
      <c r="AL925" s="39"/>
      <c r="AP925" s="39"/>
      <c r="AQ925" s="77"/>
      <c r="AR925" s="94"/>
      <c r="AT925" s="97"/>
      <c r="BB925" s="79"/>
      <c r="BC925" s="94"/>
      <c r="BE925" s="97"/>
      <c r="BG925" s="40"/>
      <c r="BK925" s="40"/>
      <c r="BL925" s="79"/>
      <c r="BM925" s="94"/>
      <c r="BO925" s="97"/>
      <c r="BQ925" s="40"/>
      <c r="BR925" s="94"/>
      <c r="BS925" s="94"/>
      <c r="BT925" s="94"/>
      <c r="BU925" s="40"/>
      <c r="BV925" s="82"/>
      <c r="BW925" s="94"/>
      <c r="BX925" s="48"/>
      <c r="BY925" s="97"/>
      <c r="BZ925" s="48"/>
      <c r="CA925" s="40"/>
      <c r="CB925" s="94"/>
      <c r="CC925" s="94"/>
      <c r="CD925" s="94"/>
      <c r="CE925" s="40"/>
      <c r="CF925" s="73"/>
      <c r="CG925" s="41"/>
      <c r="CH925" s="41"/>
      <c r="CI925" s="41"/>
      <c r="CJ925" s="41"/>
      <c r="CK925" s="41"/>
      <c r="CL925" s="68"/>
      <c r="CM925" s="41"/>
      <c r="CN925" s="41"/>
      <c r="CO925" s="39"/>
      <c r="CP925" s="78"/>
    </row>
    <row r="926" spans="1:94" s="38" customFormat="1" x14ac:dyDescent="0.25">
      <c r="A926" s="38">
        <v>923</v>
      </c>
      <c r="F926" s="39"/>
      <c r="Q926" s="39"/>
      <c r="R926" s="40"/>
      <c r="S926" s="40"/>
      <c r="T926" s="39"/>
      <c r="AF926" s="111"/>
      <c r="AG926" s="110"/>
      <c r="AH926" s="94"/>
      <c r="AJ926" s="97"/>
      <c r="AL926" s="39"/>
      <c r="AP926" s="39"/>
      <c r="AQ926" s="77"/>
      <c r="AR926" s="94"/>
      <c r="AT926" s="97"/>
      <c r="BB926" s="79"/>
      <c r="BC926" s="94"/>
      <c r="BE926" s="97"/>
      <c r="BG926" s="40"/>
      <c r="BK926" s="40"/>
      <c r="BL926" s="79"/>
      <c r="BM926" s="94"/>
      <c r="BO926" s="97"/>
      <c r="BQ926" s="40"/>
      <c r="BR926" s="94"/>
      <c r="BS926" s="94"/>
      <c r="BT926" s="94"/>
      <c r="BU926" s="40"/>
      <c r="BV926" s="82"/>
      <c r="BW926" s="94"/>
      <c r="BX926" s="48"/>
      <c r="BY926" s="97"/>
      <c r="BZ926" s="48"/>
      <c r="CA926" s="40"/>
      <c r="CB926" s="94"/>
      <c r="CC926" s="94"/>
      <c r="CD926" s="94"/>
      <c r="CE926" s="40"/>
      <c r="CF926" s="73"/>
      <c r="CG926" s="41"/>
      <c r="CH926" s="41"/>
      <c r="CI926" s="41"/>
      <c r="CJ926" s="41"/>
      <c r="CK926" s="41"/>
      <c r="CL926" s="68"/>
      <c r="CM926" s="41"/>
      <c r="CN926" s="41"/>
      <c r="CO926" s="39"/>
      <c r="CP926" s="78"/>
    </row>
    <row r="927" spans="1:94" s="38" customFormat="1" x14ac:dyDescent="0.25">
      <c r="A927" s="38">
        <v>924</v>
      </c>
      <c r="F927" s="39"/>
      <c r="Q927" s="39"/>
      <c r="R927" s="40"/>
      <c r="S927" s="40"/>
      <c r="T927" s="39"/>
      <c r="AF927" s="111"/>
      <c r="AG927" s="110"/>
      <c r="AH927" s="94"/>
      <c r="AJ927" s="97"/>
      <c r="AL927" s="39"/>
      <c r="AP927" s="39"/>
      <c r="AQ927" s="77"/>
      <c r="AR927" s="94"/>
      <c r="AT927" s="97"/>
      <c r="BB927" s="79"/>
      <c r="BC927" s="94"/>
      <c r="BE927" s="97"/>
      <c r="BG927" s="40"/>
      <c r="BK927" s="40"/>
      <c r="BL927" s="79"/>
      <c r="BM927" s="94"/>
      <c r="BO927" s="97"/>
      <c r="BQ927" s="40"/>
      <c r="BR927" s="94"/>
      <c r="BS927" s="94"/>
      <c r="BT927" s="94"/>
      <c r="BU927" s="40"/>
      <c r="BV927" s="82"/>
      <c r="BW927" s="94"/>
      <c r="BX927" s="48"/>
      <c r="BY927" s="97"/>
      <c r="BZ927" s="48"/>
      <c r="CA927" s="40"/>
      <c r="CB927" s="94"/>
      <c r="CC927" s="94"/>
      <c r="CD927" s="94"/>
      <c r="CE927" s="40"/>
      <c r="CF927" s="73"/>
      <c r="CG927" s="41"/>
      <c r="CH927" s="41"/>
      <c r="CI927" s="41"/>
      <c r="CJ927" s="41"/>
      <c r="CK927" s="41"/>
      <c r="CL927" s="68"/>
      <c r="CM927" s="41"/>
      <c r="CN927" s="41"/>
      <c r="CO927" s="39"/>
      <c r="CP927" s="78"/>
    </row>
    <row r="928" spans="1:94" s="38" customFormat="1" x14ac:dyDescent="0.25">
      <c r="A928" s="38">
        <v>925</v>
      </c>
      <c r="F928" s="39"/>
      <c r="Q928" s="39"/>
      <c r="R928" s="40"/>
      <c r="S928" s="40"/>
      <c r="T928" s="39"/>
      <c r="AF928" s="111"/>
      <c r="AG928" s="110"/>
      <c r="AH928" s="94"/>
      <c r="AJ928" s="97"/>
      <c r="AL928" s="39"/>
      <c r="AP928" s="39"/>
      <c r="AQ928" s="77"/>
      <c r="AR928" s="94"/>
      <c r="AT928" s="97"/>
      <c r="BB928" s="79"/>
      <c r="BC928" s="94"/>
      <c r="BE928" s="97"/>
      <c r="BG928" s="40"/>
      <c r="BK928" s="40"/>
      <c r="BL928" s="79"/>
      <c r="BM928" s="94"/>
      <c r="BO928" s="97"/>
      <c r="BQ928" s="40"/>
      <c r="BR928" s="94"/>
      <c r="BS928" s="94"/>
      <c r="BT928" s="94"/>
      <c r="BU928" s="40"/>
      <c r="BV928" s="82"/>
      <c r="BW928" s="94"/>
      <c r="BX928" s="48"/>
      <c r="BY928" s="97"/>
      <c r="BZ928" s="48"/>
      <c r="CA928" s="40"/>
      <c r="CB928" s="94"/>
      <c r="CC928" s="94"/>
      <c r="CD928" s="94"/>
      <c r="CE928" s="40"/>
      <c r="CF928" s="73"/>
      <c r="CG928" s="41"/>
      <c r="CH928" s="41"/>
      <c r="CI928" s="41"/>
      <c r="CJ928" s="41"/>
      <c r="CK928" s="41"/>
      <c r="CL928" s="68"/>
      <c r="CM928" s="41"/>
      <c r="CN928" s="41"/>
      <c r="CO928" s="39"/>
      <c r="CP928" s="78"/>
    </row>
    <row r="929" spans="1:94" s="38" customFormat="1" x14ac:dyDescent="0.25">
      <c r="A929" s="38">
        <v>926</v>
      </c>
      <c r="F929" s="39"/>
      <c r="Q929" s="39"/>
      <c r="R929" s="40"/>
      <c r="S929" s="40"/>
      <c r="T929" s="39"/>
      <c r="AF929" s="111"/>
      <c r="AG929" s="110"/>
      <c r="AH929" s="94"/>
      <c r="AJ929" s="97"/>
      <c r="AL929" s="39"/>
      <c r="AP929" s="39"/>
      <c r="AQ929" s="77"/>
      <c r="AR929" s="94"/>
      <c r="AT929" s="97"/>
      <c r="BB929" s="79"/>
      <c r="BC929" s="94"/>
      <c r="BE929" s="97"/>
      <c r="BG929" s="40"/>
      <c r="BK929" s="40"/>
      <c r="BL929" s="79"/>
      <c r="BM929" s="94"/>
      <c r="BO929" s="97"/>
      <c r="BQ929" s="40"/>
      <c r="BR929" s="94"/>
      <c r="BS929" s="94"/>
      <c r="BT929" s="94"/>
      <c r="BU929" s="40"/>
      <c r="BV929" s="82"/>
      <c r="BW929" s="94"/>
      <c r="BX929" s="48"/>
      <c r="BY929" s="97"/>
      <c r="BZ929" s="48"/>
      <c r="CA929" s="40"/>
      <c r="CB929" s="94"/>
      <c r="CC929" s="94"/>
      <c r="CD929" s="94"/>
      <c r="CE929" s="40"/>
      <c r="CF929" s="73"/>
      <c r="CG929" s="41"/>
      <c r="CH929" s="41"/>
      <c r="CI929" s="41"/>
      <c r="CJ929" s="41"/>
      <c r="CK929" s="41"/>
      <c r="CL929" s="68"/>
      <c r="CM929" s="41"/>
      <c r="CN929" s="41"/>
      <c r="CO929" s="39"/>
      <c r="CP929" s="78"/>
    </row>
    <row r="930" spans="1:94" s="38" customFormat="1" x14ac:dyDescent="0.25">
      <c r="A930" s="38">
        <v>927</v>
      </c>
      <c r="F930" s="39"/>
      <c r="Q930" s="39"/>
      <c r="R930" s="40"/>
      <c r="S930" s="40"/>
      <c r="T930" s="39"/>
      <c r="AF930" s="111"/>
      <c r="AG930" s="110"/>
      <c r="AH930" s="94"/>
      <c r="AJ930" s="97"/>
      <c r="AL930" s="39"/>
      <c r="AP930" s="39"/>
      <c r="AQ930" s="77"/>
      <c r="AR930" s="94"/>
      <c r="AT930" s="97"/>
      <c r="BB930" s="79"/>
      <c r="BC930" s="94"/>
      <c r="BE930" s="97"/>
      <c r="BG930" s="40"/>
      <c r="BK930" s="40"/>
      <c r="BL930" s="79"/>
      <c r="BM930" s="94"/>
      <c r="BO930" s="97"/>
      <c r="BQ930" s="40"/>
      <c r="BR930" s="94"/>
      <c r="BS930" s="94"/>
      <c r="BT930" s="94"/>
      <c r="BU930" s="40"/>
      <c r="BV930" s="82"/>
      <c r="BW930" s="94"/>
      <c r="BX930" s="48"/>
      <c r="BY930" s="97"/>
      <c r="BZ930" s="48"/>
      <c r="CA930" s="40"/>
      <c r="CB930" s="94"/>
      <c r="CC930" s="94"/>
      <c r="CD930" s="94"/>
      <c r="CE930" s="40"/>
      <c r="CF930" s="73"/>
      <c r="CG930" s="41"/>
      <c r="CH930" s="41"/>
      <c r="CI930" s="41"/>
      <c r="CJ930" s="41"/>
      <c r="CK930" s="41"/>
      <c r="CL930" s="68"/>
      <c r="CM930" s="41"/>
      <c r="CN930" s="41"/>
      <c r="CO930" s="39"/>
      <c r="CP930" s="78"/>
    </row>
    <row r="931" spans="1:94" s="38" customFormat="1" x14ac:dyDescent="0.25">
      <c r="A931" s="38">
        <v>928</v>
      </c>
      <c r="F931" s="39"/>
      <c r="Q931" s="39"/>
      <c r="R931" s="40"/>
      <c r="S931" s="40"/>
      <c r="T931" s="39"/>
      <c r="AF931" s="111"/>
      <c r="AG931" s="110"/>
      <c r="AH931" s="94"/>
      <c r="AJ931" s="97"/>
      <c r="AL931" s="39"/>
      <c r="AP931" s="39"/>
      <c r="AQ931" s="77"/>
      <c r="AR931" s="94"/>
      <c r="AT931" s="97"/>
      <c r="BB931" s="79"/>
      <c r="BC931" s="94"/>
      <c r="BE931" s="97"/>
      <c r="BG931" s="40"/>
      <c r="BK931" s="40"/>
      <c r="BL931" s="79"/>
      <c r="BM931" s="94"/>
      <c r="BO931" s="97"/>
      <c r="BQ931" s="40"/>
      <c r="BR931" s="94"/>
      <c r="BS931" s="94"/>
      <c r="BT931" s="94"/>
      <c r="BU931" s="40"/>
      <c r="BV931" s="82"/>
      <c r="BW931" s="94"/>
      <c r="BX931" s="48"/>
      <c r="BY931" s="97"/>
      <c r="BZ931" s="48"/>
      <c r="CA931" s="40"/>
      <c r="CB931" s="94"/>
      <c r="CC931" s="94"/>
      <c r="CD931" s="94"/>
      <c r="CE931" s="40"/>
      <c r="CF931" s="73"/>
      <c r="CG931" s="41"/>
      <c r="CH931" s="41"/>
      <c r="CI931" s="41"/>
      <c r="CJ931" s="41"/>
      <c r="CK931" s="41"/>
      <c r="CL931" s="68"/>
      <c r="CM931" s="41"/>
      <c r="CN931" s="41"/>
      <c r="CO931" s="39"/>
      <c r="CP931" s="78"/>
    </row>
    <row r="932" spans="1:94" s="38" customFormat="1" x14ac:dyDescent="0.25">
      <c r="A932" s="38">
        <v>929</v>
      </c>
      <c r="F932" s="39"/>
      <c r="Q932" s="39"/>
      <c r="R932" s="40"/>
      <c r="S932" s="40"/>
      <c r="T932" s="39"/>
      <c r="AF932" s="111"/>
      <c r="AG932" s="110"/>
      <c r="AH932" s="94"/>
      <c r="AJ932" s="97"/>
      <c r="AL932" s="39"/>
      <c r="AP932" s="39"/>
      <c r="AQ932" s="77"/>
      <c r="AR932" s="94"/>
      <c r="AT932" s="97"/>
      <c r="BB932" s="79"/>
      <c r="BC932" s="94"/>
      <c r="BE932" s="97"/>
      <c r="BG932" s="40"/>
      <c r="BK932" s="40"/>
      <c r="BL932" s="79"/>
      <c r="BM932" s="94"/>
      <c r="BO932" s="97"/>
      <c r="BQ932" s="40"/>
      <c r="BR932" s="94"/>
      <c r="BS932" s="94"/>
      <c r="BT932" s="94"/>
      <c r="BU932" s="40"/>
      <c r="BV932" s="82"/>
      <c r="BW932" s="94"/>
      <c r="BX932" s="48"/>
      <c r="BY932" s="97"/>
      <c r="BZ932" s="48"/>
      <c r="CA932" s="40"/>
      <c r="CB932" s="94"/>
      <c r="CC932" s="94"/>
      <c r="CD932" s="94"/>
      <c r="CE932" s="40"/>
      <c r="CF932" s="73"/>
      <c r="CG932" s="41"/>
      <c r="CH932" s="41"/>
      <c r="CI932" s="41"/>
      <c r="CJ932" s="41"/>
      <c r="CK932" s="41"/>
      <c r="CL932" s="68"/>
      <c r="CM932" s="41"/>
      <c r="CN932" s="41"/>
      <c r="CO932" s="39"/>
      <c r="CP932" s="78"/>
    </row>
    <row r="933" spans="1:94" s="38" customFormat="1" x14ac:dyDescent="0.25">
      <c r="A933" s="38">
        <v>930</v>
      </c>
      <c r="F933" s="39"/>
      <c r="Q933" s="39"/>
      <c r="R933" s="40"/>
      <c r="S933" s="40"/>
      <c r="T933" s="39"/>
      <c r="AF933" s="111"/>
      <c r="AG933" s="110"/>
      <c r="AH933" s="94"/>
      <c r="AJ933" s="97"/>
      <c r="AL933" s="39"/>
      <c r="AP933" s="39"/>
      <c r="AQ933" s="77"/>
      <c r="AR933" s="94"/>
      <c r="AT933" s="97"/>
      <c r="BB933" s="79"/>
      <c r="BC933" s="94"/>
      <c r="BE933" s="97"/>
      <c r="BG933" s="40"/>
      <c r="BK933" s="40"/>
      <c r="BL933" s="79"/>
      <c r="BM933" s="94"/>
      <c r="BO933" s="97"/>
      <c r="BQ933" s="40"/>
      <c r="BR933" s="94"/>
      <c r="BS933" s="94"/>
      <c r="BT933" s="94"/>
      <c r="BU933" s="40"/>
      <c r="BV933" s="82"/>
      <c r="BW933" s="94"/>
      <c r="BX933" s="48"/>
      <c r="BY933" s="97"/>
      <c r="BZ933" s="48"/>
      <c r="CA933" s="40"/>
      <c r="CB933" s="94"/>
      <c r="CC933" s="94"/>
      <c r="CD933" s="94"/>
      <c r="CE933" s="40"/>
      <c r="CF933" s="73"/>
      <c r="CG933" s="41"/>
      <c r="CH933" s="41"/>
      <c r="CI933" s="41"/>
      <c r="CJ933" s="41"/>
      <c r="CK933" s="41"/>
      <c r="CL933" s="68"/>
      <c r="CM933" s="41"/>
      <c r="CN933" s="41"/>
      <c r="CO933" s="39"/>
      <c r="CP933" s="78"/>
    </row>
    <row r="934" spans="1:94" s="38" customFormat="1" x14ac:dyDescent="0.25">
      <c r="A934" s="38">
        <v>931</v>
      </c>
      <c r="F934" s="39"/>
      <c r="Q934" s="39"/>
      <c r="R934" s="40"/>
      <c r="S934" s="40"/>
      <c r="T934" s="39"/>
      <c r="AF934" s="111"/>
      <c r="AG934" s="110"/>
      <c r="AH934" s="94"/>
      <c r="AJ934" s="97"/>
      <c r="AL934" s="39"/>
      <c r="AP934" s="39"/>
      <c r="AQ934" s="77"/>
      <c r="AR934" s="94"/>
      <c r="AT934" s="97"/>
      <c r="BB934" s="79"/>
      <c r="BC934" s="94"/>
      <c r="BE934" s="97"/>
      <c r="BG934" s="40"/>
      <c r="BK934" s="40"/>
      <c r="BL934" s="79"/>
      <c r="BM934" s="94"/>
      <c r="BO934" s="97"/>
      <c r="BQ934" s="40"/>
      <c r="BR934" s="94"/>
      <c r="BS934" s="94"/>
      <c r="BT934" s="94"/>
      <c r="BU934" s="40"/>
      <c r="BV934" s="82"/>
      <c r="BW934" s="94"/>
      <c r="BX934" s="48"/>
      <c r="BY934" s="97"/>
      <c r="BZ934" s="48"/>
      <c r="CA934" s="40"/>
      <c r="CB934" s="94"/>
      <c r="CC934" s="94"/>
      <c r="CD934" s="94"/>
      <c r="CE934" s="40"/>
      <c r="CF934" s="73"/>
      <c r="CG934" s="41"/>
      <c r="CH934" s="41"/>
      <c r="CI934" s="41"/>
      <c r="CJ934" s="41"/>
      <c r="CK934" s="41"/>
      <c r="CL934" s="68"/>
      <c r="CM934" s="41"/>
      <c r="CN934" s="41"/>
      <c r="CO934" s="39"/>
      <c r="CP934" s="78"/>
    </row>
    <row r="935" spans="1:94" s="38" customFormat="1" x14ac:dyDescent="0.25">
      <c r="A935" s="38">
        <v>932</v>
      </c>
      <c r="F935" s="39"/>
      <c r="Q935" s="39"/>
      <c r="R935" s="40"/>
      <c r="S935" s="40"/>
      <c r="T935" s="39"/>
      <c r="AF935" s="111"/>
      <c r="AG935" s="110"/>
      <c r="AH935" s="94"/>
      <c r="AJ935" s="97"/>
      <c r="AL935" s="39"/>
      <c r="AP935" s="39"/>
      <c r="AQ935" s="77"/>
      <c r="AR935" s="94"/>
      <c r="AT935" s="97"/>
      <c r="BB935" s="79"/>
      <c r="BC935" s="94"/>
      <c r="BE935" s="97"/>
      <c r="BG935" s="40"/>
      <c r="BK935" s="40"/>
      <c r="BL935" s="79"/>
      <c r="BM935" s="94"/>
      <c r="BO935" s="97"/>
      <c r="BQ935" s="40"/>
      <c r="BR935" s="94"/>
      <c r="BS935" s="94"/>
      <c r="BT935" s="94"/>
      <c r="BU935" s="40"/>
      <c r="BV935" s="82"/>
      <c r="BW935" s="94"/>
      <c r="BX935" s="48"/>
      <c r="BY935" s="97"/>
      <c r="BZ935" s="48"/>
      <c r="CA935" s="40"/>
      <c r="CB935" s="94"/>
      <c r="CC935" s="94"/>
      <c r="CD935" s="94"/>
      <c r="CE935" s="40"/>
      <c r="CF935" s="73"/>
      <c r="CG935" s="41"/>
      <c r="CH935" s="41"/>
      <c r="CI935" s="41"/>
      <c r="CJ935" s="41"/>
      <c r="CK935" s="41"/>
      <c r="CL935" s="68"/>
      <c r="CM935" s="41"/>
      <c r="CN935" s="41"/>
      <c r="CO935" s="39"/>
      <c r="CP935" s="78"/>
    </row>
    <row r="936" spans="1:94" s="38" customFormat="1" x14ac:dyDescent="0.25">
      <c r="A936" s="38">
        <v>933</v>
      </c>
      <c r="C936" s="109"/>
      <c r="F936" s="39"/>
      <c r="Q936" s="39"/>
      <c r="R936" s="40"/>
      <c r="S936" s="40"/>
      <c r="T936" s="39"/>
      <c r="AF936" s="111"/>
      <c r="AG936" s="110"/>
      <c r="AH936" s="94"/>
      <c r="AJ936" s="97"/>
      <c r="AL936" s="39"/>
      <c r="AP936" s="39"/>
      <c r="AQ936" s="77"/>
      <c r="AR936" s="94"/>
      <c r="AT936" s="97"/>
      <c r="BB936" s="79"/>
      <c r="BC936" s="94"/>
      <c r="BE936" s="97"/>
      <c r="BG936" s="40"/>
      <c r="BK936" s="40"/>
      <c r="BL936" s="79"/>
      <c r="BM936" s="94"/>
      <c r="BO936" s="97"/>
      <c r="BQ936" s="40"/>
      <c r="BR936" s="94"/>
      <c r="BS936" s="94"/>
      <c r="BT936" s="94"/>
      <c r="BU936" s="40"/>
      <c r="BV936" s="82"/>
      <c r="BW936" s="94"/>
      <c r="BX936" s="48"/>
      <c r="BY936" s="97"/>
      <c r="BZ936" s="48"/>
      <c r="CA936" s="40"/>
      <c r="CB936" s="94"/>
      <c r="CC936" s="94"/>
      <c r="CD936" s="94"/>
      <c r="CE936" s="40"/>
      <c r="CF936" s="73"/>
      <c r="CG936" s="41"/>
      <c r="CH936" s="41"/>
      <c r="CI936" s="41"/>
      <c r="CJ936" s="41"/>
      <c r="CK936" s="41"/>
      <c r="CL936" s="68"/>
      <c r="CM936" s="41"/>
      <c r="CN936" s="41"/>
      <c r="CO936" s="39"/>
      <c r="CP936" s="78"/>
    </row>
    <row r="937" spans="1:94" s="38" customFormat="1" x14ac:dyDescent="0.25">
      <c r="A937" s="38">
        <v>934</v>
      </c>
      <c r="C937" s="109"/>
      <c r="F937" s="39"/>
      <c r="Q937" s="39"/>
      <c r="R937" s="40"/>
      <c r="S937" s="40"/>
      <c r="T937" s="39"/>
      <c r="AF937" s="111"/>
      <c r="AG937" s="110"/>
      <c r="AH937" s="94"/>
      <c r="AJ937" s="97"/>
      <c r="AL937" s="39"/>
      <c r="AP937" s="39"/>
      <c r="AQ937" s="77"/>
      <c r="AR937" s="94"/>
      <c r="AT937" s="97"/>
      <c r="BB937" s="79"/>
      <c r="BC937" s="94"/>
      <c r="BE937" s="97"/>
      <c r="BG937" s="40"/>
      <c r="BK937" s="40"/>
      <c r="BL937" s="79"/>
      <c r="BM937" s="94"/>
      <c r="BO937" s="97"/>
      <c r="BQ937" s="40"/>
      <c r="BR937" s="94"/>
      <c r="BS937" s="94"/>
      <c r="BT937" s="94"/>
      <c r="BU937" s="40"/>
      <c r="BV937" s="82"/>
      <c r="BW937" s="94"/>
      <c r="BX937" s="48"/>
      <c r="BY937" s="97"/>
      <c r="BZ937" s="48"/>
      <c r="CA937" s="40"/>
      <c r="CB937" s="94"/>
      <c r="CC937" s="94"/>
      <c r="CD937" s="94"/>
      <c r="CE937" s="40"/>
      <c r="CF937" s="73"/>
      <c r="CG937" s="41"/>
      <c r="CH937" s="41"/>
      <c r="CI937" s="41"/>
      <c r="CJ937" s="41"/>
      <c r="CK937" s="41"/>
      <c r="CL937" s="68"/>
      <c r="CM937" s="41"/>
      <c r="CN937" s="41"/>
      <c r="CO937" s="39"/>
      <c r="CP937" s="78"/>
    </row>
    <row r="938" spans="1:94" s="38" customFormat="1" x14ac:dyDescent="0.25">
      <c r="A938" s="38">
        <v>935</v>
      </c>
      <c r="F938" s="39"/>
      <c r="Q938" s="39"/>
      <c r="R938" s="40"/>
      <c r="S938" s="40"/>
      <c r="T938" s="39"/>
      <c r="AF938" s="111"/>
      <c r="AG938" s="110"/>
      <c r="AH938" s="94"/>
      <c r="AJ938" s="97"/>
      <c r="AL938" s="39"/>
      <c r="AP938" s="39"/>
      <c r="AQ938" s="77"/>
      <c r="AR938" s="94"/>
      <c r="AT938" s="97"/>
      <c r="BB938" s="79"/>
      <c r="BC938" s="94"/>
      <c r="BE938" s="97"/>
      <c r="BG938" s="40"/>
      <c r="BK938" s="40"/>
      <c r="BL938" s="79"/>
      <c r="BM938" s="94"/>
      <c r="BO938" s="97"/>
      <c r="BQ938" s="40"/>
      <c r="BR938" s="94"/>
      <c r="BS938" s="94"/>
      <c r="BT938" s="94"/>
      <c r="BU938" s="40"/>
      <c r="BV938" s="82"/>
      <c r="BW938" s="94"/>
      <c r="BX938" s="48"/>
      <c r="BY938" s="97"/>
      <c r="BZ938" s="48"/>
      <c r="CA938" s="40"/>
      <c r="CB938" s="94"/>
      <c r="CC938" s="94"/>
      <c r="CD938" s="94"/>
      <c r="CE938" s="40"/>
      <c r="CF938" s="73"/>
      <c r="CG938" s="41"/>
      <c r="CH938" s="41"/>
      <c r="CI938" s="41"/>
      <c r="CJ938" s="41"/>
      <c r="CK938" s="41"/>
      <c r="CL938" s="68"/>
      <c r="CM938" s="41"/>
      <c r="CN938" s="41"/>
      <c r="CO938" s="39"/>
      <c r="CP938" s="78"/>
    </row>
    <row r="939" spans="1:94" s="38" customFormat="1" x14ac:dyDescent="0.25">
      <c r="A939" s="38">
        <v>936</v>
      </c>
      <c r="F939" s="39"/>
      <c r="Q939" s="39"/>
      <c r="R939" s="40"/>
      <c r="S939" s="40"/>
      <c r="T939" s="39"/>
      <c r="AF939" s="111"/>
      <c r="AG939" s="110"/>
      <c r="AH939" s="94"/>
      <c r="AJ939" s="97"/>
      <c r="AL939" s="39"/>
      <c r="AP939" s="39"/>
      <c r="AQ939" s="77"/>
      <c r="AR939" s="94"/>
      <c r="AT939" s="97"/>
      <c r="BB939" s="79"/>
      <c r="BC939" s="94"/>
      <c r="BE939" s="97"/>
      <c r="BG939" s="40"/>
      <c r="BK939" s="40"/>
      <c r="BL939" s="79"/>
      <c r="BM939" s="94"/>
      <c r="BO939" s="97"/>
      <c r="BQ939" s="40"/>
      <c r="BR939" s="94"/>
      <c r="BS939" s="94"/>
      <c r="BT939" s="94"/>
      <c r="BU939" s="40"/>
      <c r="BV939" s="82"/>
      <c r="BW939" s="94"/>
      <c r="BX939" s="48"/>
      <c r="BY939" s="97"/>
      <c r="BZ939" s="48"/>
      <c r="CA939" s="40"/>
      <c r="CB939" s="94"/>
      <c r="CC939" s="94"/>
      <c r="CD939" s="94"/>
      <c r="CE939" s="40"/>
      <c r="CF939" s="73"/>
      <c r="CG939" s="41"/>
      <c r="CH939" s="41"/>
      <c r="CI939" s="41"/>
      <c r="CJ939" s="41"/>
      <c r="CK939" s="41"/>
      <c r="CL939" s="68"/>
      <c r="CM939" s="41"/>
      <c r="CN939" s="41"/>
      <c r="CO939" s="39"/>
      <c r="CP939" s="78"/>
    </row>
    <row r="940" spans="1:94" s="38" customFormat="1" x14ac:dyDescent="0.25">
      <c r="A940" s="38">
        <v>937</v>
      </c>
      <c r="F940" s="39"/>
      <c r="Q940" s="39"/>
      <c r="R940" s="40"/>
      <c r="S940" s="40"/>
      <c r="T940" s="39"/>
      <c r="AF940" s="111"/>
      <c r="AG940" s="110"/>
      <c r="AH940" s="94"/>
      <c r="AJ940" s="97"/>
      <c r="AL940" s="39"/>
      <c r="AP940" s="39"/>
      <c r="AQ940" s="77"/>
      <c r="AR940" s="94"/>
      <c r="AT940" s="97"/>
      <c r="BB940" s="79"/>
      <c r="BC940" s="94"/>
      <c r="BE940" s="97"/>
      <c r="BG940" s="40"/>
      <c r="BK940" s="40"/>
      <c r="BL940" s="79"/>
      <c r="BM940" s="94"/>
      <c r="BO940" s="97"/>
      <c r="BQ940" s="40"/>
      <c r="BR940" s="94"/>
      <c r="BS940" s="94"/>
      <c r="BT940" s="94"/>
      <c r="BU940" s="40"/>
      <c r="BV940" s="82"/>
      <c r="BW940" s="94"/>
      <c r="BX940" s="48"/>
      <c r="BY940" s="97"/>
      <c r="BZ940" s="48"/>
      <c r="CA940" s="40"/>
      <c r="CB940" s="94"/>
      <c r="CC940" s="94"/>
      <c r="CD940" s="94"/>
      <c r="CE940" s="40"/>
      <c r="CF940" s="73"/>
      <c r="CG940" s="41"/>
      <c r="CH940" s="41"/>
      <c r="CI940" s="41"/>
      <c r="CJ940" s="41"/>
      <c r="CK940" s="41"/>
      <c r="CL940" s="68"/>
      <c r="CM940" s="41"/>
      <c r="CN940" s="41"/>
      <c r="CO940" s="39"/>
      <c r="CP940" s="78"/>
    </row>
    <row r="941" spans="1:94" s="38" customFormat="1" x14ac:dyDescent="0.25">
      <c r="A941" s="38">
        <v>938</v>
      </c>
      <c r="F941" s="39"/>
      <c r="Q941" s="39"/>
      <c r="R941" s="40"/>
      <c r="S941" s="40"/>
      <c r="T941" s="39"/>
      <c r="AF941" s="111"/>
      <c r="AG941" s="110"/>
      <c r="AH941" s="94"/>
      <c r="AJ941" s="97"/>
      <c r="AL941" s="39"/>
      <c r="AP941" s="39"/>
      <c r="AQ941" s="77"/>
      <c r="AR941" s="94"/>
      <c r="AT941" s="97"/>
      <c r="BB941" s="79"/>
      <c r="BC941" s="94"/>
      <c r="BE941" s="97"/>
      <c r="BG941" s="40"/>
      <c r="BK941" s="40"/>
      <c r="BL941" s="79"/>
      <c r="BM941" s="94"/>
      <c r="BO941" s="97"/>
      <c r="BQ941" s="40"/>
      <c r="BR941" s="94"/>
      <c r="BS941" s="94"/>
      <c r="BT941" s="94"/>
      <c r="BU941" s="40"/>
      <c r="BV941" s="82"/>
      <c r="BW941" s="94"/>
      <c r="BX941" s="48"/>
      <c r="BY941" s="97"/>
      <c r="BZ941" s="48"/>
      <c r="CA941" s="40"/>
      <c r="CB941" s="94"/>
      <c r="CC941" s="94"/>
      <c r="CD941" s="94"/>
      <c r="CE941" s="40"/>
      <c r="CF941" s="73"/>
      <c r="CG941" s="41"/>
      <c r="CH941" s="41"/>
      <c r="CI941" s="41"/>
      <c r="CJ941" s="41"/>
      <c r="CK941" s="41"/>
      <c r="CL941" s="68"/>
      <c r="CM941" s="41"/>
      <c r="CN941" s="41"/>
      <c r="CO941" s="39"/>
      <c r="CP941" s="78"/>
    </row>
    <row r="942" spans="1:94" s="38" customFormat="1" x14ac:dyDescent="0.25">
      <c r="A942" s="38">
        <v>939</v>
      </c>
      <c r="F942" s="39"/>
      <c r="Q942" s="39"/>
      <c r="R942" s="40"/>
      <c r="S942" s="40"/>
      <c r="T942" s="39"/>
      <c r="AF942" s="111"/>
      <c r="AG942" s="110"/>
      <c r="AH942" s="94"/>
      <c r="AJ942" s="97"/>
      <c r="AL942" s="39"/>
      <c r="AP942" s="39"/>
      <c r="AQ942" s="77"/>
      <c r="AR942" s="94"/>
      <c r="AT942" s="97"/>
      <c r="BB942" s="79"/>
      <c r="BC942" s="94"/>
      <c r="BE942" s="97"/>
      <c r="BG942" s="40"/>
      <c r="BK942" s="40"/>
      <c r="BL942" s="79"/>
      <c r="BM942" s="94"/>
      <c r="BO942" s="97"/>
      <c r="BQ942" s="40"/>
      <c r="BR942" s="94"/>
      <c r="BS942" s="94"/>
      <c r="BT942" s="94"/>
      <c r="BU942" s="40"/>
      <c r="BV942" s="82"/>
      <c r="BW942" s="94"/>
      <c r="BX942" s="48"/>
      <c r="BY942" s="97"/>
      <c r="BZ942" s="48"/>
      <c r="CA942" s="40"/>
      <c r="CB942" s="94"/>
      <c r="CC942" s="94"/>
      <c r="CD942" s="94"/>
      <c r="CE942" s="40"/>
      <c r="CF942" s="73"/>
      <c r="CG942" s="41"/>
      <c r="CH942" s="41"/>
      <c r="CI942" s="41"/>
      <c r="CJ942" s="41"/>
      <c r="CK942" s="41"/>
      <c r="CL942" s="68"/>
      <c r="CM942" s="41"/>
      <c r="CN942" s="41"/>
      <c r="CO942" s="39"/>
      <c r="CP942" s="78"/>
    </row>
    <row r="943" spans="1:94" s="38" customFormat="1" x14ac:dyDescent="0.25">
      <c r="A943" s="38">
        <v>940</v>
      </c>
      <c r="F943" s="39"/>
      <c r="Q943" s="39"/>
      <c r="R943" s="40"/>
      <c r="S943" s="40"/>
      <c r="T943" s="39"/>
      <c r="AF943" s="111"/>
      <c r="AG943" s="110"/>
      <c r="AH943" s="94"/>
      <c r="AJ943" s="97"/>
      <c r="AL943" s="39"/>
      <c r="AP943" s="39"/>
      <c r="AQ943" s="77"/>
      <c r="AR943" s="94"/>
      <c r="AT943" s="97"/>
      <c r="BB943" s="79"/>
      <c r="BC943" s="94"/>
      <c r="BE943" s="97"/>
      <c r="BG943" s="40"/>
      <c r="BK943" s="40"/>
      <c r="BL943" s="79"/>
      <c r="BM943" s="94"/>
      <c r="BO943" s="97"/>
      <c r="BQ943" s="40"/>
      <c r="BR943" s="94"/>
      <c r="BS943" s="94"/>
      <c r="BT943" s="94"/>
      <c r="BU943" s="40"/>
      <c r="BV943" s="82"/>
      <c r="BW943" s="94"/>
      <c r="BX943" s="48"/>
      <c r="BY943" s="97"/>
      <c r="BZ943" s="48"/>
      <c r="CA943" s="40"/>
      <c r="CB943" s="94"/>
      <c r="CC943" s="94"/>
      <c r="CD943" s="94"/>
      <c r="CE943" s="40"/>
      <c r="CF943" s="73"/>
      <c r="CG943" s="41"/>
      <c r="CH943" s="41"/>
      <c r="CI943" s="41"/>
      <c r="CJ943" s="41"/>
      <c r="CK943" s="41"/>
      <c r="CL943" s="68"/>
      <c r="CM943" s="41"/>
      <c r="CN943" s="41"/>
      <c r="CO943" s="39"/>
      <c r="CP943" s="78"/>
    </row>
    <row r="944" spans="1:94" s="38" customFormat="1" x14ac:dyDescent="0.25">
      <c r="A944" s="38">
        <v>941</v>
      </c>
      <c r="F944" s="39"/>
      <c r="Q944" s="39"/>
      <c r="R944" s="40"/>
      <c r="S944" s="40"/>
      <c r="T944" s="39"/>
      <c r="AF944" s="111"/>
      <c r="AG944" s="110"/>
      <c r="AH944" s="94"/>
      <c r="AJ944" s="97"/>
      <c r="AL944" s="39"/>
      <c r="AP944" s="39"/>
      <c r="AQ944" s="77"/>
      <c r="AR944" s="94"/>
      <c r="AT944" s="97"/>
      <c r="BB944" s="79"/>
      <c r="BC944" s="94"/>
      <c r="BE944" s="97"/>
      <c r="BG944" s="40"/>
      <c r="BK944" s="40"/>
      <c r="BL944" s="79"/>
      <c r="BM944" s="94"/>
      <c r="BO944" s="97"/>
      <c r="BQ944" s="40"/>
      <c r="BR944" s="94"/>
      <c r="BS944" s="94"/>
      <c r="BT944" s="94"/>
      <c r="BU944" s="40"/>
      <c r="BV944" s="82"/>
      <c r="BW944" s="94"/>
      <c r="BX944" s="48"/>
      <c r="BY944" s="97"/>
      <c r="BZ944" s="48"/>
      <c r="CA944" s="40"/>
      <c r="CB944" s="94"/>
      <c r="CC944" s="94"/>
      <c r="CD944" s="94"/>
      <c r="CE944" s="40"/>
      <c r="CF944" s="73"/>
      <c r="CG944" s="41"/>
      <c r="CH944" s="41"/>
      <c r="CI944" s="41"/>
      <c r="CJ944" s="41"/>
      <c r="CK944" s="41"/>
      <c r="CL944" s="68"/>
      <c r="CM944" s="41"/>
      <c r="CN944" s="41"/>
      <c r="CO944" s="39"/>
      <c r="CP944" s="78"/>
    </row>
    <row r="945" spans="1:94" s="38" customFormat="1" x14ac:dyDescent="0.25">
      <c r="A945" s="38">
        <v>942</v>
      </c>
      <c r="F945" s="39"/>
      <c r="Q945" s="39"/>
      <c r="R945" s="40"/>
      <c r="S945" s="40"/>
      <c r="T945" s="39"/>
      <c r="AF945" s="111"/>
      <c r="AG945" s="110"/>
      <c r="AH945" s="94"/>
      <c r="AJ945" s="97"/>
      <c r="AL945" s="39"/>
      <c r="AP945" s="39"/>
      <c r="AQ945" s="77"/>
      <c r="AR945" s="94"/>
      <c r="AT945" s="97"/>
      <c r="BB945" s="79"/>
      <c r="BC945" s="94"/>
      <c r="BE945" s="97"/>
      <c r="BG945" s="40"/>
      <c r="BK945" s="40"/>
      <c r="BL945" s="79"/>
      <c r="BM945" s="94"/>
      <c r="BO945" s="97"/>
      <c r="BQ945" s="40"/>
      <c r="BR945" s="94"/>
      <c r="BS945" s="94"/>
      <c r="BT945" s="94"/>
      <c r="BU945" s="40"/>
      <c r="BV945" s="82"/>
      <c r="BW945" s="94"/>
      <c r="BX945" s="48"/>
      <c r="BY945" s="97"/>
      <c r="BZ945" s="48"/>
      <c r="CA945" s="40"/>
      <c r="CB945" s="94"/>
      <c r="CC945" s="94"/>
      <c r="CD945" s="94"/>
      <c r="CE945" s="40"/>
      <c r="CF945" s="73"/>
      <c r="CG945" s="41"/>
      <c r="CH945" s="41"/>
      <c r="CI945" s="41"/>
      <c r="CJ945" s="41"/>
      <c r="CK945" s="41"/>
      <c r="CL945" s="68"/>
      <c r="CM945" s="41"/>
      <c r="CN945" s="41"/>
      <c r="CO945" s="39"/>
      <c r="CP945" s="78"/>
    </row>
    <row r="946" spans="1:94" s="38" customFormat="1" x14ac:dyDescent="0.25">
      <c r="A946" s="38">
        <v>943</v>
      </c>
      <c r="F946" s="39"/>
      <c r="Q946" s="39"/>
      <c r="R946" s="40"/>
      <c r="S946" s="40"/>
      <c r="T946" s="39"/>
      <c r="AF946" s="111"/>
      <c r="AG946" s="110"/>
      <c r="AH946" s="94"/>
      <c r="AJ946" s="97"/>
      <c r="AL946" s="39"/>
      <c r="AP946" s="39"/>
      <c r="AQ946" s="77"/>
      <c r="AR946" s="94"/>
      <c r="AT946" s="97"/>
      <c r="BB946" s="79"/>
      <c r="BC946" s="94"/>
      <c r="BE946" s="97"/>
      <c r="BG946" s="40"/>
      <c r="BK946" s="40"/>
      <c r="BL946" s="79"/>
      <c r="BM946" s="94"/>
      <c r="BO946" s="97"/>
      <c r="BQ946" s="40"/>
      <c r="BR946" s="94"/>
      <c r="BS946" s="94"/>
      <c r="BT946" s="94"/>
      <c r="BU946" s="40"/>
      <c r="BV946" s="82"/>
      <c r="BW946" s="94"/>
      <c r="BX946" s="48"/>
      <c r="BY946" s="97"/>
      <c r="BZ946" s="48"/>
      <c r="CA946" s="40"/>
      <c r="CB946" s="94"/>
      <c r="CC946" s="94"/>
      <c r="CD946" s="94"/>
      <c r="CE946" s="40"/>
      <c r="CF946" s="73"/>
      <c r="CG946" s="41"/>
      <c r="CH946" s="41"/>
      <c r="CI946" s="41"/>
      <c r="CJ946" s="41"/>
      <c r="CK946" s="41"/>
      <c r="CL946" s="68"/>
      <c r="CM946" s="41"/>
      <c r="CN946" s="41"/>
      <c r="CO946" s="39"/>
      <c r="CP946" s="78"/>
    </row>
    <row r="947" spans="1:94" s="38" customFormat="1" x14ac:dyDescent="0.25">
      <c r="A947" s="38">
        <v>944</v>
      </c>
      <c r="F947" s="39"/>
      <c r="Q947" s="39"/>
      <c r="R947" s="40"/>
      <c r="S947" s="40"/>
      <c r="T947" s="39"/>
      <c r="AF947" s="111"/>
      <c r="AG947" s="110"/>
      <c r="AH947" s="94"/>
      <c r="AJ947" s="97"/>
      <c r="AL947" s="39"/>
      <c r="AP947" s="39"/>
      <c r="AQ947" s="77"/>
      <c r="AR947" s="94"/>
      <c r="AT947" s="97"/>
      <c r="BB947" s="79"/>
      <c r="BC947" s="94"/>
      <c r="BE947" s="97"/>
      <c r="BG947" s="40"/>
      <c r="BK947" s="40"/>
      <c r="BL947" s="79"/>
      <c r="BM947" s="94"/>
      <c r="BO947" s="97"/>
      <c r="BQ947" s="40"/>
      <c r="BR947" s="94"/>
      <c r="BS947" s="94"/>
      <c r="BT947" s="94"/>
      <c r="BU947" s="40"/>
      <c r="BV947" s="82"/>
      <c r="BW947" s="94"/>
      <c r="BX947" s="48"/>
      <c r="BY947" s="97"/>
      <c r="BZ947" s="48"/>
      <c r="CA947" s="40"/>
      <c r="CB947" s="94"/>
      <c r="CC947" s="94"/>
      <c r="CD947" s="94"/>
      <c r="CE947" s="40"/>
      <c r="CF947" s="73"/>
      <c r="CG947" s="41"/>
      <c r="CH947" s="41"/>
      <c r="CI947" s="41"/>
      <c r="CJ947" s="41"/>
      <c r="CK947" s="41"/>
      <c r="CL947" s="68"/>
      <c r="CM947" s="41"/>
      <c r="CN947" s="41"/>
      <c r="CO947" s="39"/>
      <c r="CP947" s="78"/>
    </row>
    <row r="948" spans="1:94" s="38" customFormat="1" x14ac:dyDescent="0.25">
      <c r="A948" s="38">
        <v>945</v>
      </c>
      <c r="F948" s="39"/>
      <c r="Q948" s="39"/>
      <c r="R948" s="40"/>
      <c r="S948" s="40"/>
      <c r="T948" s="39"/>
      <c r="AF948" s="111"/>
      <c r="AG948" s="110"/>
      <c r="AH948" s="94"/>
      <c r="AJ948" s="97"/>
      <c r="AL948" s="39"/>
      <c r="AP948" s="39"/>
      <c r="AQ948" s="77"/>
      <c r="AR948" s="94"/>
      <c r="AT948" s="97"/>
      <c r="BB948" s="79"/>
      <c r="BC948" s="94"/>
      <c r="BE948" s="97"/>
      <c r="BG948" s="40"/>
      <c r="BK948" s="40"/>
      <c r="BL948" s="79"/>
      <c r="BM948" s="94"/>
      <c r="BO948" s="97"/>
      <c r="BQ948" s="40"/>
      <c r="BR948" s="94"/>
      <c r="BS948" s="94"/>
      <c r="BT948" s="94"/>
      <c r="BU948" s="40"/>
      <c r="BV948" s="82"/>
      <c r="BW948" s="94"/>
      <c r="BX948" s="48"/>
      <c r="BY948" s="97"/>
      <c r="BZ948" s="48"/>
      <c r="CA948" s="40"/>
      <c r="CB948" s="94"/>
      <c r="CC948" s="94"/>
      <c r="CD948" s="94"/>
      <c r="CE948" s="40"/>
      <c r="CF948" s="73"/>
      <c r="CG948" s="41"/>
      <c r="CH948" s="41"/>
      <c r="CI948" s="41"/>
      <c r="CJ948" s="41"/>
      <c r="CK948" s="41"/>
      <c r="CL948" s="68"/>
      <c r="CM948" s="41"/>
      <c r="CN948" s="41"/>
      <c r="CO948" s="39"/>
      <c r="CP948" s="78"/>
    </row>
    <row r="949" spans="1:94" s="38" customFormat="1" x14ac:dyDescent="0.25">
      <c r="A949" s="38">
        <v>946</v>
      </c>
      <c r="F949" s="39"/>
      <c r="Q949" s="39"/>
      <c r="R949" s="40"/>
      <c r="S949" s="40"/>
      <c r="T949" s="39"/>
      <c r="AF949" s="111"/>
      <c r="AG949" s="110"/>
      <c r="AH949" s="94"/>
      <c r="AJ949" s="97"/>
      <c r="AL949" s="39"/>
      <c r="AP949" s="39"/>
      <c r="AQ949" s="77"/>
      <c r="AR949" s="94"/>
      <c r="AT949" s="97"/>
      <c r="BB949" s="79"/>
      <c r="BC949" s="94"/>
      <c r="BE949" s="97"/>
      <c r="BG949" s="40"/>
      <c r="BK949" s="40"/>
      <c r="BL949" s="79"/>
      <c r="BM949" s="94"/>
      <c r="BO949" s="97"/>
      <c r="BQ949" s="40"/>
      <c r="BR949" s="94"/>
      <c r="BS949" s="94"/>
      <c r="BT949" s="94"/>
      <c r="BU949" s="40"/>
      <c r="BV949" s="82"/>
      <c r="BW949" s="94"/>
      <c r="BX949" s="48"/>
      <c r="BY949" s="97"/>
      <c r="BZ949" s="48"/>
      <c r="CA949" s="40"/>
      <c r="CB949" s="94"/>
      <c r="CC949" s="94"/>
      <c r="CD949" s="94"/>
      <c r="CE949" s="40"/>
      <c r="CF949" s="73"/>
      <c r="CG949" s="41"/>
      <c r="CH949" s="41"/>
      <c r="CI949" s="41"/>
      <c r="CJ949" s="41"/>
      <c r="CK949" s="41"/>
      <c r="CL949" s="68"/>
      <c r="CM949" s="41"/>
      <c r="CN949" s="41"/>
      <c r="CO949" s="39"/>
      <c r="CP949" s="78"/>
    </row>
    <row r="950" spans="1:94" s="38" customFormat="1" x14ac:dyDescent="0.25">
      <c r="A950" s="38">
        <v>947</v>
      </c>
      <c r="F950" s="39"/>
      <c r="Q950" s="39"/>
      <c r="R950" s="40"/>
      <c r="S950" s="40"/>
      <c r="T950" s="39"/>
      <c r="AF950" s="111"/>
      <c r="AG950" s="110"/>
      <c r="AH950" s="94"/>
      <c r="AJ950" s="97"/>
      <c r="AL950" s="39"/>
      <c r="AP950" s="39"/>
      <c r="AQ950" s="77"/>
      <c r="AR950" s="94"/>
      <c r="AT950" s="97"/>
      <c r="BB950" s="79"/>
      <c r="BC950" s="94"/>
      <c r="BE950" s="97"/>
      <c r="BG950" s="40"/>
      <c r="BK950" s="40"/>
      <c r="BL950" s="79"/>
      <c r="BM950" s="94"/>
      <c r="BO950" s="97"/>
      <c r="BQ950" s="40"/>
      <c r="BR950" s="94"/>
      <c r="BS950" s="94"/>
      <c r="BT950" s="94"/>
      <c r="BU950" s="40"/>
      <c r="BV950" s="82"/>
      <c r="BW950" s="94"/>
      <c r="BX950" s="48"/>
      <c r="BY950" s="97"/>
      <c r="BZ950" s="48"/>
      <c r="CA950" s="40"/>
      <c r="CB950" s="94"/>
      <c r="CC950" s="94"/>
      <c r="CD950" s="94"/>
      <c r="CE950" s="40"/>
      <c r="CF950" s="73"/>
      <c r="CG950" s="41"/>
      <c r="CH950" s="41"/>
      <c r="CI950" s="41"/>
      <c r="CJ950" s="41"/>
      <c r="CK950" s="41"/>
      <c r="CL950" s="68"/>
      <c r="CM950" s="41"/>
      <c r="CN950" s="41"/>
      <c r="CO950" s="39"/>
      <c r="CP950" s="78"/>
    </row>
    <row r="951" spans="1:94" s="38" customFormat="1" x14ac:dyDescent="0.25">
      <c r="A951" s="38">
        <v>948</v>
      </c>
      <c r="F951" s="39"/>
      <c r="Q951" s="39"/>
      <c r="R951" s="40"/>
      <c r="S951" s="40"/>
      <c r="T951" s="39"/>
      <c r="AF951" s="111"/>
      <c r="AG951" s="110"/>
      <c r="AH951" s="94"/>
      <c r="AJ951" s="97"/>
      <c r="AL951" s="39"/>
      <c r="AP951" s="39"/>
      <c r="AQ951" s="77"/>
      <c r="AR951" s="94"/>
      <c r="AT951" s="97"/>
      <c r="BB951" s="79"/>
      <c r="BC951" s="94"/>
      <c r="BE951" s="97"/>
      <c r="BG951" s="40"/>
      <c r="BK951" s="40"/>
      <c r="BL951" s="79"/>
      <c r="BM951" s="94"/>
      <c r="BO951" s="97"/>
      <c r="BQ951" s="40"/>
      <c r="BR951" s="94"/>
      <c r="BS951" s="94"/>
      <c r="BT951" s="94"/>
      <c r="BU951" s="40"/>
      <c r="BV951" s="82"/>
      <c r="BW951" s="94"/>
      <c r="BX951" s="48"/>
      <c r="BY951" s="97"/>
      <c r="BZ951" s="48"/>
      <c r="CA951" s="40"/>
      <c r="CB951" s="94"/>
      <c r="CC951" s="94"/>
      <c r="CD951" s="94"/>
      <c r="CE951" s="40"/>
      <c r="CF951" s="73"/>
      <c r="CG951" s="41"/>
      <c r="CH951" s="41"/>
      <c r="CI951" s="41"/>
      <c r="CJ951" s="41"/>
      <c r="CK951" s="41"/>
      <c r="CL951" s="68"/>
      <c r="CM951" s="41"/>
      <c r="CN951" s="41"/>
      <c r="CO951" s="39"/>
      <c r="CP951" s="78"/>
    </row>
    <row r="952" spans="1:94" s="38" customFormat="1" x14ac:dyDescent="0.25">
      <c r="A952" s="38">
        <v>949</v>
      </c>
      <c r="F952" s="39"/>
      <c r="Q952" s="39"/>
      <c r="R952" s="40"/>
      <c r="S952" s="40"/>
      <c r="T952" s="39"/>
      <c r="AF952" s="111"/>
      <c r="AG952" s="110"/>
      <c r="AH952" s="94"/>
      <c r="AJ952" s="97"/>
      <c r="AL952" s="39"/>
      <c r="AP952" s="39"/>
      <c r="AQ952" s="77"/>
      <c r="AR952" s="94"/>
      <c r="AT952" s="97"/>
      <c r="BB952" s="79"/>
      <c r="BC952" s="94"/>
      <c r="BE952" s="97"/>
      <c r="BG952" s="40"/>
      <c r="BK952" s="40"/>
      <c r="BL952" s="79"/>
      <c r="BM952" s="94"/>
      <c r="BO952" s="97"/>
      <c r="BQ952" s="40"/>
      <c r="BR952" s="94"/>
      <c r="BS952" s="94"/>
      <c r="BT952" s="94"/>
      <c r="BU952" s="40"/>
      <c r="BV952" s="82"/>
      <c r="BW952" s="94"/>
      <c r="BX952" s="48"/>
      <c r="BY952" s="97"/>
      <c r="BZ952" s="48"/>
      <c r="CA952" s="40"/>
      <c r="CB952" s="94"/>
      <c r="CC952" s="94"/>
      <c r="CD952" s="94"/>
      <c r="CE952" s="40"/>
      <c r="CF952" s="73"/>
      <c r="CG952" s="41"/>
      <c r="CH952" s="41"/>
      <c r="CI952" s="41"/>
      <c r="CJ952" s="41"/>
      <c r="CK952" s="41"/>
      <c r="CL952" s="68"/>
      <c r="CM952" s="41"/>
      <c r="CN952" s="41"/>
      <c r="CO952" s="39"/>
      <c r="CP952" s="78"/>
    </row>
    <row r="953" spans="1:94" s="38" customFormat="1" x14ac:dyDescent="0.25">
      <c r="A953" s="38">
        <v>950</v>
      </c>
      <c r="F953" s="39"/>
      <c r="Q953" s="39"/>
      <c r="R953" s="40"/>
      <c r="S953" s="40"/>
      <c r="T953" s="39"/>
      <c r="AF953" s="111"/>
      <c r="AG953" s="110"/>
      <c r="AH953" s="94"/>
      <c r="AJ953" s="97"/>
      <c r="AL953" s="39"/>
      <c r="AP953" s="39"/>
      <c r="AQ953" s="77"/>
      <c r="AR953" s="94"/>
      <c r="AT953" s="97"/>
      <c r="BB953" s="79"/>
      <c r="BC953" s="94"/>
      <c r="BE953" s="97"/>
      <c r="BG953" s="40"/>
      <c r="BK953" s="40"/>
      <c r="BL953" s="79"/>
      <c r="BM953" s="94"/>
      <c r="BO953" s="97"/>
      <c r="BQ953" s="40"/>
      <c r="BR953" s="94"/>
      <c r="BS953" s="94"/>
      <c r="BT953" s="94"/>
      <c r="BU953" s="40"/>
      <c r="BV953" s="82"/>
      <c r="BW953" s="94"/>
      <c r="BX953" s="48"/>
      <c r="BY953" s="97"/>
      <c r="BZ953" s="48"/>
      <c r="CA953" s="40"/>
      <c r="CB953" s="94"/>
      <c r="CC953" s="94"/>
      <c r="CD953" s="94"/>
      <c r="CE953" s="40"/>
      <c r="CF953" s="73"/>
      <c r="CG953" s="41"/>
      <c r="CH953" s="41"/>
      <c r="CI953" s="41"/>
      <c r="CJ953" s="41"/>
      <c r="CK953" s="41"/>
      <c r="CL953" s="68"/>
      <c r="CM953" s="41"/>
      <c r="CN953" s="41"/>
      <c r="CO953" s="39"/>
      <c r="CP953" s="78"/>
    </row>
    <row r="954" spans="1:94" s="38" customFormat="1" x14ac:dyDescent="0.25">
      <c r="A954" s="38">
        <v>951</v>
      </c>
      <c r="F954" s="39"/>
      <c r="Q954" s="39"/>
      <c r="R954" s="40"/>
      <c r="S954" s="40"/>
      <c r="T954" s="39"/>
      <c r="AF954" s="111"/>
      <c r="AG954" s="110"/>
      <c r="AH954" s="94"/>
      <c r="AJ954" s="97"/>
      <c r="AL954" s="39"/>
      <c r="AP954" s="39"/>
      <c r="AQ954" s="77"/>
      <c r="AR954" s="94"/>
      <c r="AT954" s="97"/>
      <c r="BB954" s="79"/>
      <c r="BC954" s="94"/>
      <c r="BE954" s="97"/>
      <c r="BG954" s="40"/>
      <c r="BK954" s="40"/>
      <c r="BL954" s="79"/>
      <c r="BM954" s="94"/>
      <c r="BO954" s="97"/>
      <c r="BQ954" s="40"/>
      <c r="BR954" s="94"/>
      <c r="BS954" s="94"/>
      <c r="BT954" s="94"/>
      <c r="BU954" s="40"/>
      <c r="BV954" s="82"/>
      <c r="BW954" s="94"/>
      <c r="BX954" s="48"/>
      <c r="BY954" s="97"/>
      <c r="BZ954" s="48"/>
      <c r="CA954" s="40"/>
      <c r="CB954" s="94"/>
      <c r="CC954" s="94"/>
      <c r="CD954" s="94"/>
      <c r="CE954" s="40"/>
      <c r="CF954" s="73"/>
      <c r="CG954" s="41"/>
      <c r="CH954" s="41"/>
      <c r="CI954" s="41"/>
      <c r="CJ954" s="41"/>
      <c r="CK954" s="41"/>
      <c r="CL954" s="68"/>
      <c r="CM954" s="41"/>
      <c r="CN954" s="41"/>
      <c r="CO954" s="39"/>
      <c r="CP954" s="78"/>
    </row>
    <row r="955" spans="1:94" s="38" customFormat="1" x14ac:dyDescent="0.25">
      <c r="A955" s="38">
        <v>952</v>
      </c>
      <c r="F955" s="39"/>
      <c r="Q955" s="39"/>
      <c r="R955" s="40"/>
      <c r="S955" s="40"/>
      <c r="T955" s="39"/>
      <c r="AF955" s="111"/>
      <c r="AG955" s="110"/>
      <c r="AH955" s="94"/>
      <c r="AJ955" s="97"/>
      <c r="AL955" s="39"/>
      <c r="AP955" s="39"/>
      <c r="AQ955" s="77"/>
      <c r="AR955" s="94"/>
      <c r="AT955" s="97"/>
      <c r="BB955" s="79"/>
      <c r="BC955" s="94"/>
      <c r="BE955" s="97"/>
      <c r="BG955" s="40"/>
      <c r="BK955" s="40"/>
      <c r="BL955" s="79"/>
      <c r="BM955" s="94"/>
      <c r="BO955" s="97"/>
      <c r="BQ955" s="40"/>
      <c r="BR955" s="94"/>
      <c r="BS955" s="94"/>
      <c r="BT955" s="94"/>
      <c r="BU955" s="40"/>
      <c r="BV955" s="82"/>
      <c r="BW955" s="94"/>
      <c r="BX955" s="48"/>
      <c r="BY955" s="97"/>
      <c r="BZ955" s="48"/>
      <c r="CA955" s="40"/>
      <c r="CB955" s="94"/>
      <c r="CC955" s="94"/>
      <c r="CD955" s="94"/>
      <c r="CE955" s="40"/>
      <c r="CF955" s="73"/>
      <c r="CG955" s="41"/>
      <c r="CH955" s="41"/>
      <c r="CI955" s="41"/>
      <c r="CJ955" s="41"/>
      <c r="CK955" s="41"/>
      <c r="CL955" s="68"/>
      <c r="CM955" s="41"/>
      <c r="CN955" s="41"/>
      <c r="CO955" s="39"/>
      <c r="CP955" s="78"/>
    </row>
    <row r="956" spans="1:94" s="38" customFormat="1" x14ac:dyDescent="0.25">
      <c r="A956" s="38">
        <v>953</v>
      </c>
      <c r="F956" s="39"/>
      <c r="Q956" s="39"/>
      <c r="R956" s="40"/>
      <c r="S956" s="40"/>
      <c r="T956" s="39"/>
      <c r="AF956" s="111"/>
      <c r="AG956" s="110"/>
      <c r="AH956" s="94"/>
      <c r="AJ956" s="97"/>
      <c r="AL956" s="39"/>
      <c r="AP956" s="39"/>
      <c r="AQ956" s="77"/>
      <c r="AR956" s="94"/>
      <c r="AT956" s="97"/>
      <c r="BB956" s="79"/>
      <c r="BC956" s="94"/>
      <c r="BE956" s="97"/>
      <c r="BG956" s="40"/>
      <c r="BK956" s="40"/>
      <c r="BL956" s="79"/>
      <c r="BM956" s="94"/>
      <c r="BO956" s="97"/>
      <c r="BQ956" s="40"/>
      <c r="BR956" s="94"/>
      <c r="BS956" s="94"/>
      <c r="BT956" s="94"/>
      <c r="BU956" s="40"/>
      <c r="BV956" s="82"/>
      <c r="BW956" s="94"/>
      <c r="BX956" s="48"/>
      <c r="BY956" s="97"/>
      <c r="BZ956" s="48"/>
      <c r="CA956" s="40"/>
      <c r="CB956" s="94"/>
      <c r="CC956" s="94"/>
      <c r="CD956" s="94"/>
      <c r="CE956" s="40"/>
      <c r="CF956" s="73"/>
      <c r="CG956" s="41"/>
      <c r="CH956" s="41"/>
      <c r="CI956" s="41"/>
      <c r="CJ956" s="41"/>
      <c r="CK956" s="41"/>
      <c r="CL956" s="68"/>
      <c r="CM956" s="41"/>
      <c r="CN956" s="41"/>
      <c r="CO956" s="39"/>
      <c r="CP956" s="78"/>
    </row>
    <row r="957" spans="1:94" s="38" customFormat="1" x14ac:dyDescent="0.25">
      <c r="A957" s="38">
        <v>954</v>
      </c>
      <c r="F957" s="39"/>
      <c r="Q957" s="39"/>
      <c r="R957" s="40"/>
      <c r="S957" s="40"/>
      <c r="T957" s="39"/>
      <c r="AF957" s="111"/>
      <c r="AG957" s="110"/>
      <c r="AH957" s="94"/>
      <c r="AJ957" s="97"/>
      <c r="AL957" s="39"/>
      <c r="AP957" s="39"/>
      <c r="AQ957" s="77"/>
      <c r="AR957" s="94"/>
      <c r="AT957" s="97"/>
      <c r="BB957" s="79"/>
      <c r="BC957" s="94"/>
      <c r="BE957" s="97"/>
      <c r="BG957" s="40"/>
      <c r="BK957" s="40"/>
      <c r="BL957" s="79"/>
      <c r="BM957" s="94"/>
      <c r="BO957" s="97"/>
      <c r="BQ957" s="40"/>
      <c r="BR957" s="94"/>
      <c r="BS957" s="94"/>
      <c r="BT957" s="94"/>
      <c r="BU957" s="40"/>
      <c r="BV957" s="82"/>
      <c r="BW957" s="94"/>
      <c r="BX957" s="48"/>
      <c r="BY957" s="97"/>
      <c r="BZ957" s="48"/>
      <c r="CA957" s="40"/>
      <c r="CB957" s="94"/>
      <c r="CC957" s="94"/>
      <c r="CD957" s="94"/>
      <c r="CE957" s="40"/>
      <c r="CF957" s="73"/>
      <c r="CG957" s="41"/>
      <c r="CH957" s="41"/>
      <c r="CI957" s="41"/>
      <c r="CJ957" s="41"/>
      <c r="CK957" s="41"/>
      <c r="CL957" s="68"/>
      <c r="CM957" s="41"/>
      <c r="CN957" s="41"/>
      <c r="CO957" s="39"/>
      <c r="CP957" s="78"/>
    </row>
    <row r="958" spans="1:94" s="38" customFormat="1" x14ac:dyDescent="0.25">
      <c r="A958" s="38">
        <v>955</v>
      </c>
      <c r="F958" s="39"/>
      <c r="Q958" s="39"/>
      <c r="R958" s="40"/>
      <c r="S958" s="40"/>
      <c r="T958" s="39"/>
      <c r="AF958" s="111"/>
      <c r="AG958" s="110"/>
      <c r="AH958" s="94"/>
      <c r="AJ958" s="97"/>
      <c r="AL958" s="39"/>
      <c r="AP958" s="39"/>
      <c r="AQ958" s="77"/>
      <c r="AR958" s="94"/>
      <c r="AT958" s="97"/>
      <c r="BB958" s="79"/>
      <c r="BC958" s="94"/>
      <c r="BE958" s="97"/>
      <c r="BG958" s="40"/>
      <c r="BK958" s="40"/>
      <c r="BL958" s="79"/>
      <c r="BM958" s="94"/>
      <c r="BO958" s="97"/>
      <c r="BQ958" s="40"/>
      <c r="BR958" s="94"/>
      <c r="BS958" s="94"/>
      <c r="BT958" s="94"/>
      <c r="BU958" s="40"/>
      <c r="BV958" s="82"/>
      <c r="BW958" s="94"/>
      <c r="BX958" s="48"/>
      <c r="BY958" s="97"/>
      <c r="BZ958" s="48"/>
      <c r="CA958" s="40"/>
      <c r="CB958" s="94"/>
      <c r="CC958" s="94"/>
      <c r="CD958" s="94"/>
      <c r="CE958" s="40"/>
      <c r="CF958" s="73"/>
      <c r="CG958" s="41"/>
      <c r="CH958" s="41"/>
      <c r="CI958" s="41"/>
      <c r="CJ958" s="41"/>
      <c r="CK958" s="41"/>
      <c r="CL958" s="68"/>
      <c r="CM958" s="41"/>
      <c r="CN958" s="41"/>
      <c r="CO958" s="39"/>
      <c r="CP958" s="78"/>
    </row>
    <row r="959" spans="1:94" s="38" customFormat="1" x14ac:dyDescent="0.25">
      <c r="A959" s="38">
        <v>956</v>
      </c>
      <c r="F959" s="39"/>
      <c r="Q959" s="39"/>
      <c r="R959" s="40"/>
      <c r="S959" s="40"/>
      <c r="T959" s="39"/>
      <c r="AF959" s="111"/>
      <c r="AG959" s="110"/>
      <c r="AH959" s="94"/>
      <c r="AJ959" s="97"/>
      <c r="AL959" s="39"/>
      <c r="AP959" s="39"/>
      <c r="AQ959" s="77"/>
      <c r="AR959" s="94"/>
      <c r="AT959" s="97"/>
      <c r="BB959" s="79"/>
      <c r="BC959" s="94"/>
      <c r="BE959" s="97"/>
      <c r="BG959" s="40"/>
      <c r="BK959" s="40"/>
      <c r="BL959" s="79"/>
      <c r="BM959" s="94"/>
      <c r="BO959" s="97"/>
      <c r="BQ959" s="40"/>
      <c r="BR959" s="94"/>
      <c r="BS959" s="94"/>
      <c r="BT959" s="94"/>
      <c r="BU959" s="40"/>
      <c r="BV959" s="82"/>
      <c r="BW959" s="94"/>
      <c r="BX959" s="48"/>
      <c r="BY959" s="97"/>
      <c r="BZ959" s="48"/>
      <c r="CA959" s="40"/>
      <c r="CB959" s="94"/>
      <c r="CC959" s="94"/>
      <c r="CD959" s="94"/>
      <c r="CE959" s="40"/>
      <c r="CF959" s="73"/>
      <c r="CG959" s="41"/>
      <c r="CH959" s="41"/>
      <c r="CI959" s="41"/>
      <c r="CJ959" s="41"/>
      <c r="CK959" s="41"/>
      <c r="CL959" s="68"/>
      <c r="CM959" s="41"/>
      <c r="CN959" s="41"/>
      <c r="CO959" s="39"/>
      <c r="CP959" s="78"/>
    </row>
    <row r="960" spans="1:94" s="38" customFormat="1" x14ac:dyDescent="0.25">
      <c r="A960" s="38">
        <v>957</v>
      </c>
      <c r="F960" s="39"/>
      <c r="Q960" s="39"/>
      <c r="R960" s="40"/>
      <c r="S960" s="40"/>
      <c r="T960" s="39"/>
      <c r="AF960" s="111"/>
      <c r="AG960" s="110"/>
      <c r="AH960" s="94"/>
      <c r="AJ960" s="97"/>
      <c r="AL960" s="39"/>
      <c r="AP960" s="39"/>
      <c r="AQ960" s="77"/>
      <c r="AR960" s="94"/>
      <c r="AT960" s="97"/>
      <c r="BB960" s="79"/>
      <c r="BC960" s="94"/>
      <c r="BE960" s="97"/>
      <c r="BG960" s="40"/>
      <c r="BK960" s="40"/>
      <c r="BL960" s="79"/>
      <c r="BM960" s="94"/>
      <c r="BO960" s="97"/>
      <c r="BQ960" s="40"/>
      <c r="BR960" s="94"/>
      <c r="BS960" s="94"/>
      <c r="BT960" s="94"/>
      <c r="BU960" s="40"/>
      <c r="BV960" s="82"/>
      <c r="BW960" s="94"/>
      <c r="BX960" s="48"/>
      <c r="BY960" s="97"/>
      <c r="BZ960" s="48"/>
      <c r="CA960" s="40"/>
      <c r="CB960" s="94"/>
      <c r="CC960" s="94"/>
      <c r="CD960" s="94"/>
      <c r="CE960" s="40"/>
      <c r="CF960" s="73"/>
      <c r="CG960" s="41"/>
      <c r="CH960" s="41"/>
      <c r="CI960" s="41"/>
      <c r="CJ960" s="41"/>
      <c r="CK960" s="41"/>
      <c r="CL960" s="68"/>
      <c r="CM960" s="41"/>
      <c r="CN960" s="41"/>
      <c r="CO960" s="39"/>
      <c r="CP960" s="78"/>
    </row>
    <row r="961" spans="1:94" s="38" customFormat="1" x14ac:dyDescent="0.25">
      <c r="A961" s="38">
        <v>958</v>
      </c>
      <c r="F961" s="39"/>
      <c r="Q961" s="39"/>
      <c r="R961" s="40"/>
      <c r="S961" s="40"/>
      <c r="T961" s="39"/>
      <c r="AF961" s="111"/>
      <c r="AG961" s="110"/>
      <c r="AH961" s="94"/>
      <c r="AJ961" s="97"/>
      <c r="AL961" s="39"/>
      <c r="AP961" s="39"/>
      <c r="AQ961" s="77"/>
      <c r="AR961" s="94"/>
      <c r="AT961" s="97"/>
      <c r="BB961" s="79"/>
      <c r="BC961" s="94"/>
      <c r="BE961" s="97"/>
      <c r="BG961" s="40"/>
      <c r="BK961" s="40"/>
      <c r="BL961" s="79"/>
      <c r="BM961" s="94"/>
      <c r="BO961" s="97"/>
      <c r="BQ961" s="40"/>
      <c r="BR961" s="94"/>
      <c r="BS961" s="94"/>
      <c r="BT961" s="94"/>
      <c r="BU961" s="40"/>
      <c r="BV961" s="82"/>
      <c r="BW961" s="94"/>
      <c r="BX961" s="48"/>
      <c r="BY961" s="97"/>
      <c r="BZ961" s="48"/>
      <c r="CA961" s="40"/>
      <c r="CB961" s="94"/>
      <c r="CC961" s="94"/>
      <c r="CD961" s="94"/>
      <c r="CE961" s="40"/>
      <c r="CF961" s="73"/>
      <c r="CG961" s="41"/>
      <c r="CH961" s="41"/>
      <c r="CI961" s="41"/>
      <c r="CJ961" s="41"/>
      <c r="CK961" s="41"/>
      <c r="CL961" s="68"/>
      <c r="CM961" s="41"/>
      <c r="CN961" s="41"/>
      <c r="CO961" s="39"/>
      <c r="CP961" s="78"/>
    </row>
    <row r="962" spans="1:94" s="38" customFormat="1" x14ac:dyDescent="0.25">
      <c r="A962" s="38">
        <v>959</v>
      </c>
      <c r="F962" s="39"/>
      <c r="Q962" s="39"/>
      <c r="R962" s="40"/>
      <c r="S962" s="40"/>
      <c r="T962" s="39"/>
      <c r="AF962" s="111"/>
      <c r="AG962" s="110"/>
      <c r="AH962" s="94"/>
      <c r="AJ962" s="97"/>
      <c r="AL962" s="39"/>
      <c r="AP962" s="39"/>
      <c r="AQ962" s="77"/>
      <c r="AR962" s="94"/>
      <c r="AT962" s="97"/>
      <c r="BB962" s="79"/>
      <c r="BC962" s="94"/>
      <c r="BE962" s="97"/>
      <c r="BG962" s="40"/>
      <c r="BK962" s="40"/>
      <c r="BL962" s="79"/>
      <c r="BM962" s="94"/>
      <c r="BO962" s="97"/>
      <c r="BQ962" s="40"/>
      <c r="BR962" s="94"/>
      <c r="BS962" s="94"/>
      <c r="BT962" s="94"/>
      <c r="BU962" s="40"/>
      <c r="BV962" s="82"/>
      <c r="BW962" s="94"/>
      <c r="BX962" s="48"/>
      <c r="BY962" s="97"/>
      <c r="BZ962" s="48"/>
      <c r="CA962" s="40"/>
      <c r="CB962" s="94"/>
      <c r="CC962" s="94"/>
      <c r="CD962" s="94"/>
      <c r="CE962" s="40"/>
      <c r="CF962" s="73"/>
      <c r="CG962" s="41"/>
      <c r="CH962" s="41"/>
      <c r="CI962" s="41"/>
      <c r="CJ962" s="41"/>
      <c r="CK962" s="41"/>
      <c r="CL962" s="68"/>
      <c r="CM962" s="41"/>
      <c r="CN962" s="41"/>
      <c r="CO962" s="39"/>
      <c r="CP962" s="78"/>
    </row>
    <row r="963" spans="1:94" s="38" customFormat="1" x14ac:dyDescent="0.25">
      <c r="A963" s="38">
        <v>960</v>
      </c>
      <c r="F963" s="39"/>
      <c r="Q963" s="39"/>
      <c r="R963" s="40"/>
      <c r="S963" s="40"/>
      <c r="T963" s="39"/>
      <c r="AF963" s="111"/>
      <c r="AG963" s="110"/>
      <c r="AH963" s="94"/>
      <c r="AJ963" s="97"/>
      <c r="AL963" s="39"/>
      <c r="AP963" s="39"/>
      <c r="AQ963" s="77"/>
      <c r="AR963" s="94"/>
      <c r="AT963" s="97"/>
      <c r="BB963" s="79"/>
      <c r="BC963" s="94"/>
      <c r="BE963" s="97"/>
      <c r="BG963" s="40"/>
      <c r="BK963" s="40"/>
      <c r="BL963" s="79"/>
      <c r="BM963" s="94"/>
      <c r="BO963" s="97"/>
      <c r="BQ963" s="40"/>
      <c r="BR963" s="94"/>
      <c r="BS963" s="94"/>
      <c r="BT963" s="94"/>
      <c r="BU963" s="40"/>
      <c r="BV963" s="82"/>
      <c r="BW963" s="94"/>
      <c r="BX963" s="48"/>
      <c r="BY963" s="97"/>
      <c r="BZ963" s="48"/>
      <c r="CA963" s="40"/>
      <c r="CB963" s="94"/>
      <c r="CC963" s="94"/>
      <c r="CD963" s="94"/>
      <c r="CE963" s="40"/>
      <c r="CF963" s="73"/>
      <c r="CG963" s="41"/>
      <c r="CH963" s="41"/>
      <c r="CI963" s="41"/>
      <c r="CJ963" s="41"/>
      <c r="CK963" s="41"/>
      <c r="CL963" s="68"/>
      <c r="CM963" s="41"/>
      <c r="CN963" s="41"/>
      <c r="CO963" s="39"/>
      <c r="CP963" s="78"/>
    </row>
    <row r="964" spans="1:94" s="38" customFormat="1" x14ac:dyDescent="0.25">
      <c r="A964" s="38">
        <v>961</v>
      </c>
      <c r="F964" s="39"/>
      <c r="Q964" s="39"/>
      <c r="R964" s="40"/>
      <c r="S964" s="40"/>
      <c r="T964" s="39"/>
      <c r="AF964" s="111"/>
      <c r="AG964" s="110"/>
      <c r="AH964" s="94"/>
      <c r="AJ964" s="97"/>
      <c r="AL964" s="39"/>
      <c r="AP964" s="39"/>
      <c r="AQ964" s="77"/>
      <c r="AR964" s="94"/>
      <c r="AT964" s="97"/>
      <c r="BB964" s="79"/>
      <c r="BC964" s="94"/>
      <c r="BE964" s="97"/>
      <c r="BG964" s="40"/>
      <c r="BK964" s="40"/>
      <c r="BL964" s="79"/>
      <c r="BM964" s="94"/>
      <c r="BO964" s="97"/>
      <c r="BQ964" s="40"/>
      <c r="BR964" s="94"/>
      <c r="BS964" s="94"/>
      <c r="BT964" s="94"/>
      <c r="BU964" s="40"/>
      <c r="BV964" s="82"/>
      <c r="BW964" s="94"/>
      <c r="BX964" s="48"/>
      <c r="BY964" s="97"/>
      <c r="BZ964" s="48"/>
      <c r="CA964" s="40"/>
      <c r="CB964" s="94"/>
      <c r="CC964" s="94"/>
      <c r="CD964" s="94"/>
      <c r="CE964" s="40"/>
      <c r="CF964" s="73"/>
      <c r="CG964" s="41"/>
      <c r="CH964" s="41"/>
      <c r="CI964" s="41"/>
      <c r="CJ964" s="41"/>
      <c r="CK964" s="41"/>
      <c r="CL964" s="68"/>
      <c r="CM964" s="41"/>
      <c r="CN964" s="41"/>
      <c r="CO964" s="39"/>
      <c r="CP964" s="78"/>
    </row>
    <row r="965" spans="1:94" s="38" customFormat="1" x14ac:dyDescent="0.25">
      <c r="A965" s="38">
        <v>962</v>
      </c>
      <c r="F965" s="39"/>
      <c r="Q965" s="39"/>
      <c r="R965" s="40"/>
      <c r="S965" s="40"/>
      <c r="T965" s="39"/>
      <c r="AF965" s="111"/>
      <c r="AG965" s="110"/>
      <c r="AH965" s="94"/>
      <c r="AJ965" s="97"/>
      <c r="AL965" s="39"/>
      <c r="AP965" s="39"/>
      <c r="AQ965" s="77"/>
      <c r="AR965" s="94"/>
      <c r="AT965" s="97"/>
      <c r="BB965" s="79"/>
      <c r="BC965" s="94"/>
      <c r="BE965" s="97"/>
      <c r="BG965" s="40"/>
      <c r="BK965" s="40"/>
      <c r="BL965" s="79"/>
      <c r="BM965" s="94"/>
      <c r="BO965" s="97"/>
      <c r="BQ965" s="40"/>
      <c r="BR965" s="94"/>
      <c r="BS965" s="94"/>
      <c r="BT965" s="94"/>
      <c r="BU965" s="40"/>
      <c r="BV965" s="82"/>
      <c r="BW965" s="94"/>
      <c r="BX965" s="48"/>
      <c r="BY965" s="97"/>
      <c r="BZ965" s="48"/>
      <c r="CA965" s="40"/>
      <c r="CB965" s="94"/>
      <c r="CC965" s="94"/>
      <c r="CD965" s="94"/>
      <c r="CE965" s="40"/>
      <c r="CF965" s="73"/>
      <c r="CG965" s="41"/>
      <c r="CH965" s="41"/>
      <c r="CI965" s="41"/>
      <c r="CJ965" s="41"/>
      <c r="CK965" s="41"/>
      <c r="CL965" s="68"/>
      <c r="CM965" s="41"/>
      <c r="CN965" s="41"/>
      <c r="CO965" s="39"/>
      <c r="CP965" s="78"/>
    </row>
    <row r="966" spans="1:94" s="38" customFormat="1" x14ac:dyDescent="0.25">
      <c r="A966" s="38">
        <v>963</v>
      </c>
      <c r="F966" s="39"/>
      <c r="Q966" s="39"/>
      <c r="R966" s="40"/>
      <c r="S966" s="40"/>
      <c r="T966" s="39"/>
      <c r="AF966" s="111"/>
      <c r="AG966" s="110"/>
      <c r="AH966" s="94"/>
      <c r="AJ966" s="97"/>
      <c r="AL966" s="39"/>
      <c r="AP966" s="39"/>
      <c r="AQ966" s="77"/>
      <c r="AR966" s="94"/>
      <c r="AT966" s="97"/>
      <c r="BB966" s="79"/>
      <c r="BC966" s="94"/>
      <c r="BE966" s="97"/>
      <c r="BG966" s="40"/>
      <c r="BK966" s="40"/>
      <c r="BL966" s="79"/>
      <c r="BM966" s="94"/>
      <c r="BO966" s="97"/>
      <c r="BQ966" s="40"/>
      <c r="BR966" s="94"/>
      <c r="BS966" s="94"/>
      <c r="BT966" s="94"/>
      <c r="BU966" s="40"/>
      <c r="BV966" s="82"/>
      <c r="BW966" s="94"/>
      <c r="BX966" s="48"/>
      <c r="BY966" s="97"/>
      <c r="BZ966" s="48"/>
      <c r="CA966" s="40"/>
      <c r="CB966" s="94"/>
      <c r="CC966" s="94"/>
      <c r="CD966" s="94"/>
      <c r="CE966" s="40"/>
      <c r="CF966" s="73"/>
      <c r="CG966" s="41"/>
      <c r="CH966" s="41"/>
      <c r="CI966" s="41"/>
      <c r="CJ966" s="41"/>
      <c r="CK966" s="41"/>
      <c r="CL966" s="68"/>
      <c r="CM966" s="41"/>
      <c r="CN966" s="41"/>
      <c r="CO966" s="39"/>
      <c r="CP966" s="78"/>
    </row>
    <row r="967" spans="1:94" s="38" customFormat="1" x14ac:dyDescent="0.25">
      <c r="A967" s="38">
        <v>964</v>
      </c>
      <c r="F967" s="39"/>
      <c r="Q967" s="39"/>
      <c r="R967" s="40"/>
      <c r="S967" s="40"/>
      <c r="T967" s="39"/>
      <c r="AF967" s="111"/>
      <c r="AG967" s="110"/>
      <c r="AH967" s="94"/>
      <c r="AJ967" s="97"/>
      <c r="AL967" s="39"/>
      <c r="AP967" s="39"/>
      <c r="AQ967" s="77"/>
      <c r="AR967" s="94"/>
      <c r="AT967" s="97"/>
      <c r="BB967" s="79"/>
      <c r="BC967" s="94"/>
      <c r="BE967" s="97"/>
      <c r="BG967" s="40"/>
      <c r="BK967" s="40"/>
      <c r="BL967" s="79"/>
      <c r="BM967" s="94"/>
      <c r="BO967" s="97"/>
      <c r="BQ967" s="40"/>
      <c r="BR967" s="94"/>
      <c r="BS967" s="94"/>
      <c r="BT967" s="94"/>
      <c r="BU967" s="40"/>
      <c r="BV967" s="82"/>
      <c r="BW967" s="94"/>
      <c r="BX967" s="48"/>
      <c r="BY967" s="97"/>
      <c r="BZ967" s="48"/>
      <c r="CA967" s="40"/>
      <c r="CB967" s="94"/>
      <c r="CC967" s="94"/>
      <c r="CD967" s="94"/>
      <c r="CE967" s="40"/>
      <c r="CF967" s="73"/>
      <c r="CG967" s="41"/>
      <c r="CH967" s="41"/>
      <c r="CI967" s="41"/>
      <c r="CJ967" s="41"/>
      <c r="CK967" s="41"/>
      <c r="CL967" s="68"/>
      <c r="CM967" s="41"/>
      <c r="CN967" s="41"/>
      <c r="CO967" s="39"/>
      <c r="CP967" s="78"/>
    </row>
    <row r="968" spans="1:94" s="38" customFormat="1" x14ac:dyDescent="0.25">
      <c r="A968" s="38">
        <v>965</v>
      </c>
      <c r="F968" s="39"/>
      <c r="Q968" s="39"/>
      <c r="R968" s="40"/>
      <c r="S968" s="40"/>
      <c r="T968" s="39"/>
      <c r="AF968" s="111"/>
      <c r="AG968" s="110"/>
      <c r="AH968" s="94"/>
      <c r="AJ968" s="97"/>
      <c r="AL968" s="39"/>
      <c r="AP968" s="39"/>
      <c r="AQ968" s="77"/>
      <c r="AR968" s="94"/>
      <c r="AT968" s="97"/>
      <c r="BB968" s="79"/>
      <c r="BC968" s="94"/>
      <c r="BE968" s="97"/>
      <c r="BG968" s="40"/>
      <c r="BK968" s="40"/>
      <c r="BL968" s="79"/>
      <c r="BM968" s="94"/>
      <c r="BO968" s="97"/>
      <c r="BQ968" s="40"/>
      <c r="BR968" s="94"/>
      <c r="BS968" s="94"/>
      <c r="BT968" s="94"/>
      <c r="BU968" s="40"/>
      <c r="BV968" s="82"/>
      <c r="BW968" s="94"/>
      <c r="BX968" s="48"/>
      <c r="BY968" s="97"/>
      <c r="BZ968" s="48"/>
      <c r="CA968" s="40"/>
      <c r="CB968" s="94"/>
      <c r="CC968" s="94"/>
      <c r="CD968" s="94"/>
      <c r="CE968" s="40"/>
      <c r="CF968" s="73"/>
      <c r="CG968" s="41"/>
      <c r="CH968" s="41"/>
      <c r="CI968" s="41"/>
      <c r="CJ968" s="41"/>
      <c r="CK968" s="41"/>
      <c r="CL968" s="68"/>
      <c r="CM968" s="41"/>
      <c r="CN968" s="41"/>
      <c r="CO968" s="39"/>
      <c r="CP968" s="78"/>
    </row>
    <row r="969" spans="1:94" s="38" customFormat="1" x14ac:dyDescent="0.25">
      <c r="A969" s="38">
        <v>966</v>
      </c>
      <c r="F969" s="39"/>
      <c r="Q969" s="39"/>
      <c r="R969" s="40"/>
      <c r="S969" s="40"/>
      <c r="T969" s="39"/>
      <c r="AG969" s="110"/>
      <c r="AH969" s="94"/>
      <c r="AJ969" s="97"/>
      <c r="AL969" s="39"/>
      <c r="AP969" s="39"/>
      <c r="AQ969" s="77"/>
      <c r="AR969" s="94"/>
      <c r="AT969" s="97"/>
      <c r="BB969" s="79"/>
      <c r="BC969" s="94"/>
      <c r="BE969" s="97"/>
      <c r="BG969" s="40"/>
      <c r="BK969" s="40"/>
      <c r="BL969" s="79"/>
      <c r="BM969" s="94"/>
      <c r="BO969" s="97"/>
      <c r="BQ969" s="40"/>
      <c r="BR969" s="94"/>
      <c r="BS969" s="94"/>
      <c r="BT969" s="94"/>
      <c r="BU969" s="40"/>
      <c r="BV969" s="82"/>
      <c r="BW969" s="94"/>
      <c r="BX969" s="48"/>
      <c r="BY969" s="97"/>
      <c r="BZ969" s="48"/>
      <c r="CA969" s="40"/>
      <c r="CB969" s="94"/>
      <c r="CC969" s="94"/>
      <c r="CD969" s="94"/>
      <c r="CE969" s="40"/>
      <c r="CF969" s="73"/>
      <c r="CG969" s="41"/>
      <c r="CH969" s="41"/>
      <c r="CI969" s="41"/>
      <c r="CJ969" s="41"/>
      <c r="CK969" s="41"/>
      <c r="CL969" s="68"/>
      <c r="CM969" s="41"/>
      <c r="CN969" s="41"/>
      <c r="CO969" s="39"/>
      <c r="CP969" s="78"/>
    </row>
    <row r="970" spans="1:94" s="38" customFormat="1" x14ac:dyDescent="0.25">
      <c r="A970" s="38">
        <v>967</v>
      </c>
      <c r="F970" s="39"/>
      <c r="Q970" s="39"/>
      <c r="R970" s="40"/>
      <c r="S970" s="40"/>
      <c r="T970" s="39"/>
      <c r="AG970" s="110"/>
      <c r="AH970" s="94"/>
      <c r="AJ970" s="97"/>
      <c r="AL970" s="39"/>
      <c r="AP970" s="39"/>
      <c r="AQ970" s="77"/>
      <c r="AR970" s="94"/>
      <c r="AT970" s="97"/>
      <c r="BB970" s="79"/>
      <c r="BC970" s="94"/>
      <c r="BE970" s="97"/>
      <c r="BG970" s="40"/>
      <c r="BK970" s="40"/>
      <c r="BL970" s="79"/>
      <c r="BM970" s="94"/>
      <c r="BO970" s="97"/>
      <c r="BQ970" s="40"/>
      <c r="BR970" s="94"/>
      <c r="BS970" s="94"/>
      <c r="BT970" s="94"/>
      <c r="BU970" s="40"/>
      <c r="BV970" s="82"/>
      <c r="BW970" s="94"/>
      <c r="BX970" s="48"/>
      <c r="BY970" s="97"/>
      <c r="BZ970" s="48"/>
      <c r="CA970" s="40"/>
      <c r="CB970" s="94"/>
      <c r="CC970" s="94"/>
      <c r="CD970" s="94"/>
      <c r="CE970" s="40"/>
      <c r="CF970" s="73"/>
      <c r="CG970" s="41"/>
      <c r="CH970" s="41"/>
      <c r="CI970" s="41"/>
      <c r="CJ970" s="41"/>
      <c r="CK970" s="41"/>
      <c r="CL970" s="68"/>
      <c r="CM970" s="41"/>
      <c r="CN970" s="41"/>
      <c r="CO970" s="39"/>
      <c r="CP970" s="78"/>
    </row>
    <row r="971" spans="1:94" s="38" customFormat="1" x14ac:dyDescent="0.25">
      <c r="A971" s="38">
        <v>968</v>
      </c>
      <c r="F971" s="39"/>
      <c r="Q971" s="39"/>
      <c r="R971" s="40"/>
      <c r="S971" s="40"/>
      <c r="T971" s="39"/>
      <c r="AG971" s="110"/>
      <c r="AH971" s="94"/>
      <c r="AJ971" s="97"/>
      <c r="AL971" s="39"/>
      <c r="AP971" s="39"/>
      <c r="AQ971" s="77"/>
      <c r="AR971" s="94"/>
      <c r="AT971" s="97"/>
      <c r="BB971" s="79"/>
      <c r="BC971" s="94"/>
      <c r="BE971" s="97"/>
      <c r="BG971" s="40"/>
      <c r="BK971" s="40"/>
      <c r="BL971" s="79"/>
      <c r="BM971" s="94"/>
      <c r="BO971" s="97"/>
      <c r="BQ971" s="40"/>
      <c r="BR971" s="94"/>
      <c r="BS971" s="94"/>
      <c r="BT971" s="94"/>
      <c r="BU971" s="40"/>
      <c r="BV971" s="82"/>
      <c r="BW971" s="94"/>
      <c r="BX971" s="48"/>
      <c r="BY971" s="97"/>
      <c r="BZ971" s="48"/>
      <c r="CA971" s="40"/>
      <c r="CB971" s="94"/>
      <c r="CC971" s="94"/>
      <c r="CD971" s="94"/>
      <c r="CE971" s="40"/>
      <c r="CF971" s="73"/>
      <c r="CG971" s="41"/>
      <c r="CH971" s="41"/>
      <c r="CI971" s="41"/>
      <c r="CJ971" s="41"/>
      <c r="CK971" s="41"/>
      <c r="CL971" s="68"/>
      <c r="CM971" s="41"/>
      <c r="CN971" s="41"/>
      <c r="CO971" s="39"/>
      <c r="CP971" s="78"/>
    </row>
    <row r="972" spans="1:94" s="38" customFormat="1" x14ac:dyDescent="0.25">
      <c r="A972" s="38">
        <v>969</v>
      </c>
      <c r="F972" s="39"/>
      <c r="Q972" s="39"/>
      <c r="R972" s="40"/>
      <c r="S972" s="40"/>
      <c r="T972" s="39"/>
      <c r="AF972" s="111"/>
      <c r="AG972" s="110"/>
      <c r="AH972" s="94"/>
      <c r="AJ972" s="97"/>
      <c r="AL972" s="39"/>
      <c r="AP972" s="39"/>
      <c r="AQ972" s="77"/>
      <c r="AR972" s="94"/>
      <c r="AT972" s="97"/>
      <c r="BB972" s="79"/>
      <c r="BC972" s="94"/>
      <c r="BE972" s="97"/>
      <c r="BG972" s="40"/>
      <c r="BK972" s="40"/>
      <c r="BL972" s="79"/>
      <c r="BM972" s="94"/>
      <c r="BO972" s="97"/>
      <c r="BQ972" s="40"/>
      <c r="BR972" s="94"/>
      <c r="BS972" s="94"/>
      <c r="BT972" s="94"/>
      <c r="BU972" s="40"/>
      <c r="BV972" s="82"/>
      <c r="BW972" s="94"/>
      <c r="BX972" s="48"/>
      <c r="BY972" s="97"/>
      <c r="BZ972" s="48"/>
      <c r="CA972" s="40"/>
      <c r="CB972" s="94"/>
      <c r="CC972" s="94"/>
      <c r="CD972" s="94"/>
      <c r="CE972" s="40"/>
      <c r="CF972" s="73"/>
      <c r="CG972" s="41"/>
      <c r="CH972" s="41"/>
      <c r="CI972" s="41"/>
      <c r="CJ972" s="41"/>
      <c r="CK972" s="41"/>
      <c r="CL972" s="68"/>
      <c r="CM972" s="41"/>
      <c r="CN972" s="41"/>
      <c r="CO972" s="39"/>
      <c r="CP972" s="78"/>
    </row>
    <row r="973" spans="1:94" s="38" customFormat="1" x14ac:dyDescent="0.25">
      <c r="A973" s="38">
        <v>970</v>
      </c>
      <c r="F973" s="39"/>
      <c r="Q973" s="39"/>
      <c r="R973" s="40"/>
      <c r="S973" s="40"/>
      <c r="T973" s="39"/>
      <c r="AF973" s="111"/>
      <c r="AG973" s="110"/>
      <c r="AH973" s="94"/>
      <c r="AJ973" s="97"/>
      <c r="AL973" s="39"/>
      <c r="AP973" s="39"/>
      <c r="AQ973" s="77"/>
      <c r="AR973" s="94"/>
      <c r="AT973" s="97"/>
      <c r="BB973" s="79"/>
      <c r="BC973" s="94"/>
      <c r="BE973" s="97"/>
      <c r="BG973" s="40"/>
      <c r="BK973" s="40"/>
      <c r="BL973" s="79"/>
      <c r="BM973" s="94"/>
      <c r="BO973" s="97"/>
      <c r="BQ973" s="40"/>
      <c r="BR973" s="94"/>
      <c r="BS973" s="94"/>
      <c r="BT973" s="94"/>
      <c r="BU973" s="40"/>
      <c r="BV973" s="82"/>
      <c r="BW973" s="94"/>
      <c r="BX973" s="48"/>
      <c r="BY973" s="97"/>
      <c r="BZ973" s="48"/>
      <c r="CA973" s="40"/>
      <c r="CB973" s="94"/>
      <c r="CC973" s="94"/>
      <c r="CD973" s="94"/>
      <c r="CE973" s="40"/>
      <c r="CF973" s="73"/>
      <c r="CG973" s="41"/>
      <c r="CH973" s="41"/>
      <c r="CI973" s="41"/>
      <c r="CJ973" s="41"/>
      <c r="CK973" s="41"/>
      <c r="CL973" s="68"/>
      <c r="CM973" s="41"/>
      <c r="CN973" s="41"/>
      <c r="CO973" s="39"/>
      <c r="CP973" s="78"/>
    </row>
    <row r="974" spans="1:94" s="38" customFormat="1" x14ac:dyDescent="0.25">
      <c r="A974" s="38">
        <v>971</v>
      </c>
      <c r="F974" s="39"/>
      <c r="Q974" s="39"/>
      <c r="R974" s="40"/>
      <c r="S974" s="40"/>
      <c r="T974" s="39"/>
      <c r="AF974" s="111"/>
      <c r="AG974" s="110"/>
      <c r="AH974" s="94"/>
      <c r="AJ974" s="97"/>
      <c r="AL974" s="39"/>
      <c r="AP974" s="39"/>
      <c r="AQ974" s="77"/>
      <c r="AR974" s="94"/>
      <c r="AT974" s="97"/>
      <c r="BB974" s="79"/>
      <c r="BC974" s="94"/>
      <c r="BE974" s="97"/>
      <c r="BG974" s="40"/>
      <c r="BK974" s="40"/>
      <c r="BL974" s="79"/>
      <c r="BM974" s="94"/>
      <c r="BO974" s="97"/>
      <c r="BQ974" s="40"/>
      <c r="BR974" s="94"/>
      <c r="BS974" s="94"/>
      <c r="BT974" s="94"/>
      <c r="BU974" s="40"/>
      <c r="BV974" s="82"/>
      <c r="BW974" s="94"/>
      <c r="BX974" s="48"/>
      <c r="BY974" s="97"/>
      <c r="BZ974" s="48"/>
      <c r="CA974" s="40"/>
      <c r="CB974" s="94"/>
      <c r="CC974" s="94"/>
      <c r="CD974" s="94"/>
      <c r="CE974" s="40"/>
      <c r="CF974" s="73"/>
      <c r="CG974" s="41"/>
      <c r="CH974" s="41"/>
      <c r="CI974" s="41"/>
      <c r="CJ974" s="41"/>
      <c r="CK974" s="41"/>
      <c r="CL974" s="68"/>
      <c r="CM974" s="41"/>
      <c r="CN974" s="41"/>
      <c r="CO974" s="39"/>
      <c r="CP974" s="78"/>
    </row>
    <row r="975" spans="1:94" s="38" customFormat="1" x14ac:dyDescent="0.25">
      <c r="A975" s="38">
        <v>972</v>
      </c>
      <c r="F975" s="39"/>
      <c r="Q975" s="39"/>
      <c r="R975" s="40"/>
      <c r="S975" s="40"/>
      <c r="T975" s="39"/>
      <c r="AF975" s="111"/>
      <c r="AG975" s="110"/>
      <c r="AH975" s="94"/>
      <c r="AJ975" s="97"/>
      <c r="AL975" s="39"/>
      <c r="AP975" s="39"/>
      <c r="AQ975" s="77"/>
      <c r="AR975" s="94"/>
      <c r="AT975" s="97"/>
      <c r="BB975" s="79"/>
      <c r="BC975" s="94"/>
      <c r="BE975" s="97"/>
      <c r="BG975" s="40"/>
      <c r="BK975" s="40"/>
      <c r="BL975" s="79"/>
      <c r="BM975" s="94"/>
      <c r="BO975" s="97"/>
      <c r="BQ975" s="40"/>
      <c r="BR975" s="94"/>
      <c r="BS975" s="94"/>
      <c r="BT975" s="94"/>
      <c r="BU975" s="40"/>
      <c r="BV975" s="82"/>
      <c r="BW975" s="94"/>
      <c r="BX975" s="48"/>
      <c r="BY975" s="97"/>
      <c r="BZ975" s="48"/>
      <c r="CA975" s="40"/>
      <c r="CB975" s="94"/>
      <c r="CC975" s="94"/>
      <c r="CD975" s="94"/>
      <c r="CE975" s="40"/>
      <c r="CF975" s="73"/>
      <c r="CG975" s="41"/>
      <c r="CH975" s="41"/>
      <c r="CI975" s="41"/>
      <c r="CJ975" s="41"/>
      <c r="CK975" s="41"/>
      <c r="CL975" s="68"/>
      <c r="CM975" s="41"/>
      <c r="CN975" s="41"/>
      <c r="CO975" s="39"/>
      <c r="CP975" s="78"/>
    </row>
    <row r="976" spans="1:94" s="38" customFormat="1" x14ac:dyDescent="0.25">
      <c r="A976" s="38">
        <v>973</v>
      </c>
      <c r="F976" s="39"/>
      <c r="Q976" s="39"/>
      <c r="R976" s="40"/>
      <c r="S976" s="40"/>
      <c r="T976" s="39"/>
      <c r="AF976" s="111"/>
      <c r="AG976" s="110"/>
      <c r="AH976" s="94"/>
      <c r="AJ976" s="97"/>
      <c r="AL976" s="39"/>
      <c r="AP976" s="39"/>
      <c r="AQ976" s="77"/>
      <c r="AR976" s="94"/>
      <c r="AT976" s="97"/>
      <c r="BB976" s="79"/>
      <c r="BC976" s="94"/>
      <c r="BE976" s="97"/>
      <c r="BG976" s="40"/>
      <c r="BK976" s="40"/>
      <c r="BL976" s="79"/>
      <c r="BM976" s="94"/>
      <c r="BO976" s="97"/>
      <c r="BQ976" s="40"/>
      <c r="BR976" s="94"/>
      <c r="BS976" s="94"/>
      <c r="BT976" s="94"/>
      <c r="BU976" s="40"/>
      <c r="BV976" s="82"/>
      <c r="BW976" s="94"/>
      <c r="BX976" s="48"/>
      <c r="BY976" s="97"/>
      <c r="BZ976" s="48"/>
      <c r="CA976" s="40"/>
      <c r="CB976" s="94"/>
      <c r="CC976" s="94"/>
      <c r="CD976" s="94"/>
      <c r="CE976" s="40"/>
      <c r="CF976" s="73"/>
      <c r="CG976" s="41"/>
      <c r="CH976" s="41"/>
      <c r="CI976" s="41"/>
      <c r="CJ976" s="41"/>
      <c r="CK976" s="41"/>
      <c r="CL976" s="68"/>
      <c r="CM976" s="41"/>
      <c r="CN976" s="41"/>
      <c r="CO976" s="39"/>
      <c r="CP976" s="78"/>
    </row>
    <row r="977" spans="1:94" s="38" customFormat="1" x14ac:dyDescent="0.25">
      <c r="A977" s="38">
        <v>974</v>
      </c>
      <c r="F977" s="39"/>
      <c r="Q977" s="39"/>
      <c r="R977" s="40"/>
      <c r="S977" s="40"/>
      <c r="T977" s="39"/>
      <c r="AF977" s="111"/>
      <c r="AG977" s="110"/>
      <c r="AH977" s="94"/>
      <c r="AJ977" s="97"/>
      <c r="AL977" s="39"/>
      <c r="AP977" s="39"/>
      <c r="AQ977" s="77"/>
      <c r="AR977" s="94"/>
      <c r="AT977" s="97"/>
      <c r="BB977" s="79"/>
      <c r="BC977" s="94"/>
      <c r="BE977" s="97"/>
      <c r="BG977" s="40"/>
      <c r="BK977" s="40"/>
      <c r="BL977" s="79"/>
      <c r="BM977" s="94"/>
      <c r="BO977" s="97"/>
      <c r="BQ977" s="40"/>
      <c r="BR977" s="94"/>
      <c r="BS977" s="94"/>
      <c r="BT977" s="94"/>
      <c r="BU977" s="40"/>
      <c r="BV977" s="82"/>
      <c r="BW977" s="94"/>
      <c r="BX977" s="48"/>
      <c r="BY977" s="97"/>
      <c r="BZ977" s="48"/>
      <c r="CA977" s="40"/>
      <c r="CB977" s="94"/>
      <c r="CC977" s="94"/>
      <c r="CD977" s="94"/>
      <c r="CE977" s="40"/>
      <c r="CF977" s="73"/>
      <c r="CG977" s="41"/>
      <c r="CH977" s="41"/>
      <c r="CI977" s="41"/>
      <c r="CJ977" s="41"/>
      <c r="CK977" s="41"/>
      <c r="CL977" s="68"/>
      <c r="CM977" s="41"/>
      <c r="CN977" s="41"/>
      <c r="CO977" s="39"/>
      <c r="CP977" s="78"/>
    </row>
    <row r="978" spans="1:94" s="38" customFormat="1" x14ac:dyDescent="0.25">
      <c r="A978" s="38">
        <v>975</v>
      </c>
      <c r="F978" s="39"/>
      <c r="Q978" s="39"/>
      <c r="R978" s="40"/>
      <c r="S978" s="40"/>
      <c r="T978" s="39"/>
      <c r="AF978" s="111"/>
      <c r="AG978" s="110"/>
      <c r="AH978" s="94"/>
      <c r="AJ978" s="97"/>
      <c r="AL978" s="39"/>
      <c r="AP978" s="39"/>
      <c r="AQ978" s="77"/>
      <c r="AR978" s="94"/>
      <c r="AT978" s="97"/>
      <c r="BB978" s="79"/>
      <c r="BC978" s="94"/>
      <c r="BE978" s="97"/>
      <c r="BG978" s="40"/>
      <c r="BK978" s="40"/>
      <c r="BL978" s="79"/>
      <c r="BM978" s="94"/>
      <c r="BO978" s="97"/>
      <c r="BQ978" s="40"/>
      <c r="BR978" s="94"/>
      <c r="BS978" s="94"/>
      <c r="BT978" s="94"/>
      <c r="BU978" s="40"/>
      <c r="BV978" s="82"/>
      <c r="BW978" s="94"/>
      <c r="BX978" s="48"/>
      <c r="BY978" s="97"/>
      <c r="BZ978" s="48"/>
      <c r="CA978" s="40"/>
      <c r="CB978" s="94"/>
      <c r="CC978" s="94"/>
      <c r="CD978" s="94"/>
      <c r="CE978" s="40"/>
      <c r="CF978" s="73"/>
      <c r="CG978" s="41"/>
      <c r="CH978" s="41"/>
      <c r="CI978" s="41"/>
      <c r="CJ978" s="41"/>
      <c r="CK978" s="41"/>
      <c r="CL978" s="68"/>
      <c r="CM978" s="41"/>
      <c r="CN978" s="41"/>
      <c r="CO978" s="39"/>
      <c r="CP978" s="78"/>
    </row>
    <row r="979" spans="1:94" s="38" customFormat="1" x14ac:dyDescent="0.25">
      <c r="A979" s="38">
        <v>976</v>
      </c>
      <c r="F979" s="39"/>
      <c r="Q979" s="39"/>
      <c r="R979" s="40"/>
      <c r="S979" s="40"/>
      <c r="T979" s="39"/>
      <c r="AF979" s="111"/>
      <c r="AG979" s="110"/>
      <c r="AH979" s="94"/>
      <c r="AJ979" s="97"/>
      <c r="AL979" s="39"/>
      <c r="AP979" s="39"/>
      <c r="AQ979" s="77"/>
      <c r="AR979" s="94"/>
      <c r="AT979" s="97"/>
      <c r="BB979" s="79"/>
      <c r="BC979" s="94"/>
      <c r="BE979" s="97"/>
      <c r="BG979" s="40"/>
      <c r="BK979" s="40"/>
      <c r="BL979" s="79"/>
      <c r="BM979" s="94"/>
      <c r="BO979" s="97"/>
      <c r="BQ979" s="40"/>
      <c r="BR979" s="94"/>
      <c r="BS979" s="94"/>
      <c r="BT979" s="94"/>
      <c r="BU979" s="40"/>
      <c r="BV979" s="82"/>
      <c r="BW979" s="94"/>
      <c r="BX979" s="48"/>
      <c r="BY979" s="97"/>
      <c r="BZ979" s="48"/>
      <c r="CA979" s="40"/>
      <c r="CB979" s="94"/>
      <c r="CC979" s="94"/>
      <c r="CD979" s="94"/>
      <c r="CE979" s="40"/>
      <c r="CF979" s="73"/>
      <c r="CG979" s="41"/>
      <c r="CH979" s="41"/>
      <c r="CI979" s="41"/>
      <c r="CJ979" s="41"/>
      <c r="CK979" s="41"/>
      <c r="CL979" s="68"/>
      <c r="CM979" s="41"/>
      <c r="CN979" s="41"/>
      <c r="CO979" s="39"/>
      <c r="CP979" s="78"/>
    </row>
    <row r="980" spans="1:94" s="38" customFormat="1" x14ac:dyDescent="0.25">
      <c r="A980" s="38">
        <v>977</v>
      </c>
      <c r="F980" s="39"/>
      <c r="Q980" s="39"/>
      <c r="R980" s="40"/>
      <c r="S980" s="40"/>
      <c r="T980" s="39"/>
      <c r="AF980" s="111"/>
      <c r="AG980" s="110"/>
      <c r="AH980" s="94"/>
      <c r="AJ980" s="97"/>
      <c r="AL980" s="39"/>
      <c r="AP980" s="39"/>
      <c r="AQ980" s="77"/>
      <c r="AR980" s="94"/>
      <c r="AT980" s="97"/>
      <c r="BB980" s="79"/>
      <c r="BC980" s="94"/>
      <c r="BE980" s="97"/>
      <c r="BG980" s="40"/>
      <c r="BK980" s="40"/>
      <c r="BL980" s="79"/>
      <c r="BM980" s="94"/>
      <c r="BO980" s="97"/>
      <c r="BQ980" s="40"/>
      <c r="BR980" s="94"/>
      <c r="BS980" s="94"/>
      <c r="BT980" s="94"/>
      <c r="BU980" s="40"/>
      <c r="BV980" s="82"/>
      <c r="BW980" s="94"/>
      <c r="BX980" s="48"/>
      <c r="BY980" s="97"/>
      <c r="BZ980" s="48"/>
      <c r="CA980" s="40"/>
      <c r="CB980" s="94"/>
      <c r="CC980" s="94"/>
      <c r="CD980" s="94"/>
      <c r="CE980" s="40"/>
      <c r="CF980" s="73"/>
      <c r="CG980" s="41"/>
      <c r="CH980" s="41"/>
      <c r="CI980" s="41"/>
      <c r="CJ980" s="41"/>
      <c r="CK980" s="41"/>
      <c r="CL980" s="68"/>
      <c r="CM980" s="41"/>
      <c r="CN980" s="41"/>
      <c r="CO980" s="39"/>
      <c r="CP980" s="78"/>
    </row>
    <row r="981" spans="1:94" s="38" customFormat="1" x14ac:dyDescent="0.25">
      <c r="A981" s="38">
        <v>978</v>
      </c>
      <c r="F981" s="39"/>
      <c r="Q981" s="39"/>
      <c r="R981" s="40"/>
      <c r="S981" s="40"/>
      <c r="T981" s="39"/>
      <c r="AF981" s="111"/>
      <c r="AG981" s="110"/>
      <c r="AH981" s="94"/>
      <c r="AJ981" s="97"/>
      <c r="AL981" s="39"/>
      <c r="AP981" s="39"/>
      <c r="AQ981" s="77"/>
      <c r="AR981" s="94"/>
      <c r="AT981" s="97"/>
      <c r="BB981" s="79"/>
      <c r="BC981" s="94"/>
      <c r="BE981" s="97"/>
      <c r="BG981" s="40"/>
      <c r="BK981" s="40"/>
      <c r="BL981" s="79"/>
      <c r="BM981" s="94"/>
      <c r="BO981" s="97"/>
      <c r="BQ981" s="40"/>
      <c r="BR981" s="94"/>
      <c r="BS981" s="94"/>
      <c r="BT981" s="94"/>
      <c r="BU981" s="40"/>
      <c r="BV981" s="82"/>
      <c r="BW981" s="94"/>
      <c r="BX981" s="48"/>
      <c r="BY981" s="97"/>
      <c r="BZ981" s="48"/>
      <c r="CA981" s="40"/>
      <c r="CB981" s="94"/>
      <c r="CC981" s="94"/>
      <c r="CD981" s="94"/>
      <c r="CE981" s="40"/>
      <c r="CF981" s="73"/>
      <c r="CG981" s="41"/>
      <c r="CH981" s="41"/>
      <c r="CI981" s="41"/>
      <c r="CJ981" s="41"/>
      <c r="CK981" s="41"/>
      <c r="CL981" s="68"/>
      <c r="CM981" s="41"/>
      <c r="CN981" s="41"/>
      <c r="CO981" s="39"/>
      <c r="CP981" s="78"/>
    </row>
    <row r="982" spans="1:94" s="38" customFormat="1" x14ac:dyDescent="0.25">
      <c r="A982" s="38">
        <v>979</v>
      </c>
      <c r="F982" s="39"/>
      <c r="Q982" s="39"/>
      <c r="R982" s="40"/>
      <c r="S982" s="40"/>
      <c r="T982" s="39"/>
      <c r="AF982" s="111"/>
      <c r="AG982" s="110"/>
      <c r="AH982" s="94"/>
      <c r="AJ982" s="97"/>
      <c r="AL982" s="39"/>
      <c r="AP982" s="39"/>
      <c r="AQ982" s="77"/>
      <c r="AR982" s="94"/>
      <c r="AT982" s="97"/>
      <c r="BB982" s="79"/>
      <c r="BC982" s="94"/>
      <c r="BE982" s="97"/>
      <c r="BG982" s="40"/>
      <c r="BK982" s="40"/>
      <c r="BL982" s="79"/>
      <c r="BM982" s="94"/>
      <c r="BO982" s="97"/>
      <c r="BQ982" s="40"/>
      <c r="BR982" s="94"/>
      <c r="BS982" s="94"/>
      <c r="BT982" s="94"/>
      <c r="BU982" s="40"/>
      <c r="BV982" s="82"/>
      <c r="BW982" s="94"/>
      <c r="BX982" s="48"/>
      <c r="BY982" s="97"/>
      <c r="BZ982" s="48"/>
      <c r="CA982" s="40"/>
      <c r="CB982" s="94"/>
      <c r="CC982" s="94"/>
      <c r="CD982" s="94"/>
      <c r="CE982" s="40"/>
      <c r="CF982" s="73"/>
      <c r="CG982" s="41"/>
      <c r="CH982" s="41"/>
      <c r="CI982" s="41"/>
      <c r="CJ982" s="41"/>
      <c r="CK982" s="41"/>
      <c r="CL982" s="68"/>
      <c r="CM982" s="41"/>
      <c r="CN982" s="41"/>
      <c r="CO982" s="39"/>
      <c r="CP982" s="78"/>
    </row>
    <row r="983" spans="1:94" s="38" customFormat="1" x14ac:dyDescent="0.25">
      <c r="A983" s="38">
        <v>980</v>
      </c>
      <c r="F983" s="39"/>
      <c r="Q983" s="39"/>
      <c r="R983" s="40"/>
      <c r="S983" s="40"/>
      <c r="T983" s="39"/>
      <c r="AF983" s="111"/>
      <c r="AG983" s="110"/>
      <c r="AH983" s="94"/>
      <c r="AJ983" s="97"/>
      <c r="AL983" s="39"/>
      <c r="AP983" s="39"/>
      <c r="AQ983" s="77"/>
      <c r="AR983" s="94"/>
      <c r="AT983" s="97"/>
      <c r="BB983" s="79"/>
      <c r="BC983" s="94"/>
      <c r="BE983" s="97"/>
      <c r="BG983" s="40"/>
      <c r="BK983" s="40"/>
      <c r="BL983" s="79"/>
      <c r="BM983" s="94"/>
      <c r="BO983" s="97"/>
      <c r="BQ983" s="40"/>
      <c r="BR983" s="94"/>
      <c r="BS983" s="94"/>
      <c r="BT983" s="94"/>
      <c r="BU983" s="40"/>
      <c r="BV983" s="82"/>
      <c r="BW983" s="94"/>
      <c r="BX983" s="48"/>
      <c r="BY983" s="97"/>
      <c r="BZ983" s="48"/>
      <c r="CA983" s="40"/>
      <c r="CB983" s="94"/>
      <c r="CC983" s="94"/>
      <c r="CD983" s="94"/>
      <c r="CE983" s="40"/>
      <c r="CF983" s="73"/>
      <c r="CG983" s="41"/>
      <c r="CH983" s="41"/>
      <c r="CI983" s="41"/>
      <c r="CJ983" s="41"/>
      <c r="CK983" s="41"/>
      <c r="CL983" s="68"/>
      <c r="CM983" s="41"/>
      <c r="CN983" s="41"/>
      <c r="CO983" s="39"/>
      <c r="CP983" s="78"/>
    </row>
    <row r="984" spans="1:94" s="38" customFormat="1" x14ac:dyDescent="0.25">
      <c r="A984" s="38">
        <v>981</v>
      </c>
      <c r="F984" s="39"/>
      <c r="Q984" s="39"/>
      <c r="R984" s="40"/>
      <c r="S984" s="40"/>
      <c r="T984" s="39"/>
      <c r="AF984" s="111"/>
      <c r="AG984" s="110"/>
      <c r="AH984" s="94"/>
      <c r="AJ984" s="97"/>
      <c r="AL984" s="39"/>
      <c r="AP984" s="39"/>
      <c r="AQ984" s="77"/>
      <c r="AR984" s="94"/>
      <c r="AT984" s="97"/>
      <c r="BB984" s="79"/>
      <c r="BC984" s="94"/>
      <c r="BE984" s="97"/>
      <c r="BG984" s="40"/>
      <c r="BK984" s="40"/>
      <c r="BL984" s="79"/>
      <c r="BM984" s="94"/>
      <c r="BO984" s="97"/>
      <c r="BQ984" s="40"/>
      <c r="BR984" s="94"/>
      <c r="BS984" s="94"/>
      <c r="BT984" s="94"/>
      <c r="BU984" s="40"/>
      <c r="BV984" s="82"/>
      <c r="BW984" s="94"/>
      <c r="BX984" s="48"/>
      <c r="BY984" s="97"/>
      <c r="BZ984" s="48"/>
      <c r="CA984" s="40"/>
      <c r="CB984" s="94"/>
      <c r="CC984" s="94"/>
      <c r="CD984" s="94"/>
      <c r="CE984" s="40"/>
      <c r="CF984" s="73"/>
      <c r="CG984" s="41"/>
      <c r="CH984" s="41"/>
      <c r="CI984" s="41"/>
      <c r="CJ984" s="41"/>
      <c r="CK984" s="41"/>
      <c r="CL984" s="68"/>
      <c r="CM984" s="41"/>
      <c r="CN984" s="41"/>
      <c r="CO984" s="39"/>
      <c r="CP984" s="78"/>
    </row>
    <row r="985" spans="1:94" s="38" customFormat="1" x14ac:dyDescent="0.25">
      <c r="A985" s="38">
        <v>982</v>
      </c>
      <c r="F985" s="39"/>
      <c r="Q985" s="39"/>
      <c r="R985" s="40"/>
      <c r="S985" s="40"/>
      <c r="T985" s="39"/>
      <c r="AF985" s="111"/>
      <c r="AG985" s="110"/>
      <c r="AH985" s="94"/>
      <c r="AJ985" s="97"/>
      <c r="AL985" s="39"/>
      <c r="AP985" s="39"/>
      <c r="AQ985" s="77"/>
      <c r="AR985" s="94"/>
      <c r="AT985" s="97"/>
      <c r="BB985" s="79"/>
      <c r="BC985" s="94"/>
      <c r="BE985" s="97"/>
      <c r="BG985" s="40"/>
      <c r="BK985" s="40"/>
      <c r="BL985" s="79"/>
      <c r="BM985" s="94"/>
      <c r="BO985" s="97"/>
      <c r="BQ985" s="40"/>
      <c r="BR985" s="94"/>
      <c r="BS985" s="94"/>
      <c r="BT985" s="94"/>
      <c r="BU985" s="40"/>
      <c r="BV985" s="82"/>
      <c r="BW985" s="94"/>
      <c r="BX985" s="48"/>
      <c r="BY985" s="97"/>
      <c r="BZ985" s="48"/>
      <c r="CA985" s="40"/>
      <c r="CB985" s="94"/>
      <c r="CC985" s="94"/>
      <c r="CD985" s="94"/>
      <c r="CE985" s="40"/>
      <c r="CF985" s="73"/>
      <c r="CG985" s="41"/>
      <c r="CH985" s="41"/>
      <c r="CI985" s="41"/>
      <c r="CJ985" s="41"/>
      <c r="CK985" s="41"/>
      <c r="CL985" s="68"/>
      <c r="CM985" s="41"/>
      <c r="CN985" s="41"/>
      <c r="CO985" s="39"/>
      <c r="CP985" s="78"/>
    </row>
    <row r="986" spans="1:94" s="38" customFormat="1" x14ac:dyDescent="0.25">
      <c r="A986" s="38">
        <v>983</v>
      </c>
      <c r="F986" s="39"/>
      <c r="Q986" s="39"/>
      <c r="R986" s="40"/>
      <c r="S986" s="40"/>
      <c r="T986" s="39"/>
      <c r="AF986" s="111"/>
      <c r="AG986" s="110"/>
      <c r="AH986" s="94"/>
      <c r="AJ986" s="97"/>
      <c r="AL986" s="39"/>
      <c r="AP986" s="39"/>
      <c r="AQ986" s="77"/>
      <c r="AR986" s="94"/>
      <c r="AT986" s="97"/>
      <c r="BB986" s="79"/>
      <c r="BC986" s="94"/>
      <c r="BE986" s="97"/>
      <c r="BG986" s="40"/>
      <c r="BK986" s="40"/>
      <c r="BL986" s="79"/>
      <c r="BM986" s="94"/>
      <c r="BO986" s="97"/>
      <c r="BQ986" s="40"/>
      <c r="BR986" s="94"/>
      <c r="BS986" s="94"/>
      <c r="BT986" s="94"/>
      <c r="BU986" s="40"/>
      <c r="BV986" s="82"/>
      <c r="BW986" s="94"/>
      <c r="BX986" s="48"/>
      <c r="BY986" s="97"/>
      <c r="BZ986" s="48"/>
      <c r="CA986" s="40"/>
      <c r="CB986" s="94"/>
      <c r="CC986" s="94"/>
      <c r="CD986" s="94"/>
      <c r="CE986" s="40"/>
      <c r="CF986" s="73"/>
      <c r="CG986" s="41"/>
      <c r="CH986" s="41"/>
      <c r="CI986" s="41"/>
      <c r="CJ986" s="41"/>
      <c r="CK986" s="41"/>
      <c r="CL986" s="68"/>
      <c r="CM986" s="41"/>
      <c r="CN986" s="41"/>
      <c r="CO986" s="39"/>
      <c r="CP986" s="78"/>
    </row>
    <row r="987" spans="1:94" s="38" customFormat="1" x14ac:dyDescent="0.25">
      <c r="A987" s="38">
        <v>984</v>
      </c>
      <c r="F987" s="39"/>
      <c r="Q987" s="39"/>
      <c r="R987" s="40"/>
      <c r="S987" s="40"/>
      <c r="T987" s="39"/>
      <c r="AF987" s="111"/>
      <c r="AG987" s="110"/>
      <c r="AH987" s="94"/>
      <c r="AJ987" s="97"/>
      <c r="AL987" s="39"/>
      <c r="AP987" s="39"/>
      <c r="AQ987" s="77"/>
      <c r="AR987" s="94"/>
      <c r="AT987" s="97"/>
      <c r="BB987" s="79"/>
      <c r="BC987" s="94"/>
      <c r="BE987" s="97"/>
      <c r="BG987" s="40"/>
      <c r="BK987" s="40"/>
      <c r="BL987" s="79"/>
      <c r="BM987" s="94"/>
      <c r="BO987" s="97"/>
      <c r="BQ987" s="40"/>
      <c r="BR987" s="94"/>
      <c r="BS987" s="94"/>
      <c r="BT987" s="94"/>
      <c r="BU987" s="40"/>
      <c r="BV987" s="82"/>
      <c r="BW987" s="94"/>
      <c r="BX987" s="48"/>
      <c r="BY987" s="97"/>
      <c r="BZ987" s="48"/>
      <c r="CA987" s="40"/>
      <c r="CB987" s="94"/>
      <c r="CC987" s="94"/>
      <c r="CD987" s="94"/>
      <c r="CE987" s="40"/>
      <c r="CF987" s="73"/>
      <c r="CG987" s="41"/>
      <c r="CH987" s="41"/>
      <c r="CI987" s="41"/>
      <c r="CJ987" s="41"/>
      <c r="CK987" s="41"/>
      <c r="CL987" s="68"/>
      <c r="CM987" s="41"/>
      <c r="CN987" s="41"/>
      <c r="CO987" s="39"/>
      <c r="CP987" s="78"/>
    </row>
    <row r="988" spans="1:94" s="38" customFormat="1" x14ac:dyDescent="0.25">
      <c r="A988" s="38">
        <v>985</v>
      </c>
      <c r="F988" s="39"/>
      <c r="Q988" s="39"/>
      <c r="R988" s="40"/>
      <c r="S988" s="40"/>
      <c r="T988" s="39"/>
      <c r="AF988" s="111"/>
      <c r="AG988" s="110"/>
      <c r="AH988" s="94"/>
      <c r="AJ988" s="97"/>
      <c r="AL988" s="39"/>
      <c r="AP988" s="39"/>
      <c r="AQ988" s="77"/>
      <c r="AR988" s="94"/>
      <c r="AT988" s="97"/>
      <c r="BB988" s="79"/>
      <c r="BC988" s="94"/>
      <c r="BE988" s="97"/>
      <c r="BG988" s="40"/>
      <c r="BK988" s="40"/>
      <c r="BL988" s="79"/>
      <c r="BM988" s="94"/>
      <c r="BO988" s="97"/>
      <c r="BQ988" s="40"/>
      <c r="BR988" s="94"/>
      <c r="BS988" s="94"/>
      <c r="BT988" s="94"/>
      <c r="BU988" s="40"/>
      <c r="BV988" s="82"/>
      <c r="BW988" s="94"/>
      <c r="BX988" s="48"/>
      <c r="BY988" s="97"/>
      <c r="BZ988" s="48"/>
      <c r="CA988" s="40"/>
      <c r="CB988" s="94"/>
      <c r="CC988" s="94"/>
      <c r="CD988" s="94"/>
      <c r="CE988" s="40"/>
      <c r="CF988" s="73"/>
      <c r="CG988" s="41"/>
      <c r="CH988" s="41"/>
      <c r="CI988" s="41"/>
      <c r="CJ988" s="41"/>
      <c r="CK988" s="41"/>
      <c r="CL988" s="68"/>
      <c r="CM988" s="41"/>
      <c r="CN988" s="41"/>
      <c r="CO988" s="39"/>
      <c r="CP988" s="78"/>
    </row>
    <row r="989" spans="1:94" s="38" customFormat="1" x14ac:dyDescent="0.25">
      <c r="A989" s="38">
        <v>986</v>
      </c>
      <c r="F989" s="39"/>
      <c r="Q989" s="39"/>
      <c r="R989" s="40"/>
      <c r="S989" s="40"/>
      <c r="T989" s="39"/>
      <c r="AF989" s="111"/>
      <c r="AG989" s="110"/>
      <c r="AH989" s="94"/>
      <c r="AJ989" s="97"/>
      <c r="AL989" s="39"/>
      <c r="AP989" s="39"/>
      <c r="AQ989" s="77"/>
      <c r="AR989" s="94"/>
      <c r="AT989" s="97"/>
      <c r="BB989" s="79"/>
      <c r="BC989" s="94"/>
      <c r="BE989" s="97"/>
      <c r="BG989" s="40"/>
      <c r="BK989" s="40"/>
      <c r="BL989" s="79"/>
      <c r="BM989" s="94"/>
      <c r="BO989" s="97"/>
      <c r="BQ989" s="40"/>
      <c r="BR989" s="94"/>
      <c r="BS989" s="94"/>
      <c r="BT989" s="94"/>
      <c r="BU989" s="40"/>
      <c r="BV989" s="82"/>
      <c r="BW989" s="94"/>
      <c r="BX989" s="48"/>
      <c r="BY989" s="97"/>
      <c r="BZ989" s="48"/>
      <c r="CA989" s="40"/>
      <c r="CB989" s="94"/>
      <c r="CC989" s="94"/>
      <c r="CD989" s="94"/>
      <c r="CE989" s="40"/>
      <c r="CF989" s="73"/>
      <c r="CG989" s="41"/>
      <c r="CH989" s="41"/>
      <c r="CI989" s="41"/>
      <c r="CJ989" s="41"/>
      <c r="CK989" s="41"/>
      <c r="CL989" s="68"/>
      <c r="CM989" s="41"/>
      <c r="CN989" s="41"/>
      <c r="CO989" s="39"/>
      <c r="CP989" s="78"/>
    </row>
    <row r="990" spans="1:94" s="38" customFormat="1" x14ac:dyDescent="0.25">
      <c r="A990" s="38">
        <v>987</v>
      </c>
      <c r="F990" s="39"/>
      <c r="Q990" s="39"/>
      <c r="R990" s="40"/>
      <c r="S990" s="40"/>
      <c r="T990" s="39"/>
      <c r="AF990" s="111"/>
      <c r="AG990" s="110"/>
      <c r="AH990" s="94"/>
      <c r="AJ990" s="97"/>
      <c r="AL990" s="39"/>
      <c r="AP990" s="39"/>
      <c r="AQ990" s="77"/>
      <c r="AR990" s="94"/>
      <c r="AT990" s="97"/>
      <c r="BB990" s="79"/>
      <c r="BC990" s="94"/>
      <c r="BE990" s="97"/>
      <c r="BG990" s="40"/>
      <c r="BK990" s="40"/>
      <c r="BL990" s="79"/>
      <c r="BM990" s="94"/>
      <c r="BO990" s="97"/>
      <c r="BQ990" s="40"/>
      <c r="BR990" s="94"/>
      <c r="BS990" s="94"/>
      <c r="BT990" s="94"/>
      <c r="BU990" s="40"/>
      <c r="BV990" s="82"/>
      <c r="BW990" s="94"/>
      <c r="BX990" s="48"/>
      <c r="BY990" s="97"/>
      <c r="BZ990" s="48"/>
      <c r="CA990" s="40"/>
      <c r="CB990" s="94"/>
      <c r="CC990" s="94"/>
      <c r="CD990" s="94"/>
      <c r="CE990" s="40"/>
      <c r="CF990" s="73"/>
      <c r="CG990" s="41"/>
      <c r="CH990" s="41"/>
      <c r="CI990" s="41"/>
      <c r="CJ990" s="41"/>
      <c r="CK990" s="41"/>
      <c r="CL990" s="68"/>
      <c r="CM990" s="41"/>
      <c r="CN990" s="41"/>
      <c r="CO990" s="39"/>
      <c r="CP990" s="78"/>
    </row>
    <row r="991" spans="1:94" s="38" customFormat="1" x14ac:dyDescent="0.25">
      <c r="A991" s="38">
        <v>988</v>
      </c>
      <c r="F991" s="39"/>
      <c r="Q991" s="39"/>
      <c r="R991" s="40"/>
      <c r="S991" s="40"/>
      <c r="T991" s="39"/>
      <c r="AF991" s="111"/>
      <c r="AG991" s="110"/>
      <c r="AH991" s="94"/>
      <c r="AJ991" s="97"/>
      <c r="AL991" s="39"/>
      <c r="AP991" s="39"/>
      <c r="AQ991" s="77"/>
      <c r="AR991" s="94"/>
      <c r="AT991" s="97"/>
      <c r="BB991" s="79"/>
      <c r="BC991" s="94"/>
      <c r="BE991" s="97"/>
      <c r="BG991" s="40"/>
      <c r="BK991" s="40"/>
      <c r="BL991" s="79"/>
      <c r="BM991" s="94"/>
      <c r="BO991" s="97"/>
      <c r="BQ991" s="40"/>
      <c r="BR991" s="94"/>
      <c r="BS991" s="94"/>
      <c r="BT991" s="94"/>
      <c r="BU991" s="40"/>
      <c r="BV991" s="82"/>
      <c r="BW991" s="94"/>
      <c r="BX991" s="48"/>
      <c r="BY991" s="97"/>
      <c r="BZ991" s="48"/>
      <c r="CA991" s="40"/>
      <c r="CB991" s="94"/>
      <c r="CC991" s="94"/>
      <c r="CD991" s="94"/>
      <c r="CE991" s="40"/>
      <c r="CF991" s="73"/>
      <c r="CG991" s="41"/>
      <c r="CH991" s="41"/>
      <c r="CI991" s="41"/>
      <c r="CJ991" s="41"/>
      <c r="CK991" s="41"/>
      <c r="CL991" s="68"/>
      <c r="CM991" s="41"/>
      <c r="CN991" s="41"/>
      <c r="CO991" s="39"/>
      <c r="CP991" s="78"/>
    </row>
    <row r="992" spans="1:94" s="38" customFormat="1" x14ac:dyDescent="0.25">
      <c r="A992" s="38">
        <v>989</v>
      </c>
      <c r="F992" s="39"/>
      <c r="Q992" s="39"/>
      <c r="R992" s="40"/>
      <c r="S992" s="40"/>
      <c r="T992" s="39"/>
      <c r="AF992" s="111"/>
      <c r="AG992" s="110"/>
      <c r="AH992" s="94"/>
      <c r="AJ992" s="97"/>
      <c r="AL992" s="39"/>
      <c r="AP992" s="39"/>
      <c r="AQ992" s="77"/>
      <c r="AR992" s="94"/>
      <c r="AT992" s="97"/>
      <c r="BB992" s="79"/>
      <c r="BC992" s="94"/>
      <c r="BE992" s="97"/>
      <c r="BG992" s="40"/>
      <c r="BK992" s="40"/>
      <c r="BL992" s="79"/>
      <c r="BM992" s="94"/>
      <c r="BO992" s="97"/>
      <c r="BQ992" s="40"/>
      <c r="BR992" s="94"/>
      <c r="BS992" s="94"/>
      <c r="BT992" s="94"/>
      <c r="BU992" s="40"/>
      <c r="BV992" s="82"/>
      <c r="BW992" s="94"/>
      <c r="BX992" s="48"/>
      <c r="BY992" s="97"/>
      <c r="BZ992" s="48"/>
      <c r="CA992" s="40"/>
      <c r="CB992" s="94"/>
      <c r="CC992" s="94"/>
      <c r="CD992" s="94"/>
      <c r="CE992" s="40"/>
      <c r="CF992" s="73"/>
      <c r="CG992" s="41"/>
      <c r="CH992" s="41"/>
      <c r="CI992" s="41"/>
      <c r="CJ992" s="41"/>
      <c r="CK992" s="41"/>
      <c r="CL992" s="68"/>
      <c r="CM992" s="41"/>
      <c r="CN992" s="41"/>
      <c r="CO992" s="39"/>
      <c r="CP992" s="78"/>
    </row>
    <row r="993" spans="1:94" s="38" customFormat="1" x14ac:dyDescent="0.25">
      <c r="A993" s="38">
        <v>990</v>
      </c>
      <c r="F993" s="39"/>
      <c r="Q993" s="39"/>
      <c r="R993" s="40"/>
      <c r="S993" s="40"/>
      <c r="T993" s="39"/>
      <c r="AF993" s="111"/>
      <c r="AG993" s="110"/>
      <c r="AH993" s="94"/>
      <c r="AJ993" s="97"/>
      <c r="AL993" s="39"/>
      <c r="AP993" s="39"/>
      <c r="AQ993" s="77"/>
      <c r="AR993" s="94"/>
      <c r="AT993" s="97"/>
      <c r="BB993" s="79"/>
      <c r="BC993" s="94"/>
      <c r="BE993" s="97"/>
      <c r="BG993" s="40"/>
      <c r="BK993" s="40"/>
      <c r="BL993" s="79"/>
      <c r="BM993" s="94"/>
      <c r="BO993" s="97"/>
      <c r="BQ993" s="40"/>
      <c r="BR993" s="94"/>
      <c r="BS993" s="94"/>
      <c r="BT993" s="94"/>
      <c r="BU993" s="40"/>
      <c r="BV993" s="82"/>
      <c r="BW993" s="94"/>
      <c r="BX993" s="48"/>
      <c r="BY993" s="97"/>
      <c r="BZ993" s="48"/>
      <c r="CA993" s="40"/>
      <c r="CB993" s="94"/>
      <c r="CC993" s="94"/>
      <c r="CD993" s="94"/>
      <c r="CE993" s="40"/>
      <c r="CF993" s="73"/>
      <c r="CG993" s="41"/>
      <c r="CH993" s="41"/>
      <c r="CI993" s="41"/>
      <c r="CJ993" s="41"/>
      <c r="CK993" s="41"/>
      <c r="CL993" s="68"/>
      <c r="CM993" s="41"/>
      <c r="CN993" s="41"/>
      <c r="CO993" s="39"/>
      <c r="CP993" s="78"/>
    </row>
    <row r="994" spans="1:94" s="38" customFormat="1" x14ac:dyDescent="0.25">
      <c r="A994" s="38">
        <v>991</v>
      </c>
      <c r="F994" s="39"/>
      <c r="Q994" s="39"/>
      <c r="R994" s="40"/>
      <c r="S994" s="40"/>
      <c r="T994" s="39"/>
      <c r="AF994" s="111"/>
      <c r="AG994" s="110"/>
      <c r="AH994" s="94"/>
      <c r="AJ994" s="97"/>
      <c r="AL994" s="39"/>
      <c r="AP994" s="39"/>
      <c r="AQ994" s="77"/>
      <c r="AR994" s="94"/>
      <c r="AT994" s="97"/>
      <c r="BB994" s="79"/>
      <c r="BC994" s="94"/>
      <c r="BE994" s="97"/>
      <c r="BG994" s="40"/>
      <c r="BK994" s="40"/>
      <c r="BL994" s="79"/>
      <c r="BM994" s="94"/>
      <c r="BO994" s="97"/>
      <c r="BQ994" s="40"/>
      <c r="BR994" s="94"/>
      <c r="BS994" s="94"/>
      <c r="BT994" s="94"/>
      <c r="BU994" s="40"/>
      <c r="BV994" s="82"/>
      <c r="BW994" s="94"/>
      <c r="BX994" s="48"/>
      <c r="BY994" s="97"/>
      <c r="BZ994" s="48"/>
      <c r="CA994" s="40"/>
      <c r="CB994" s="94"/>
      <c r="CC994" s="94"/>
      <c r="CD994" s="94"/>
      <c r="CE994" s="40"/>
      <c r="CF994" s="73"/>
      <c r="CG994" s="41"/>
      <c r="CH994" s="41"/>
      <c r="CI994" s="41"/>
      <c r="CJ994" s="41"/>
      <c r="CK994" s="41"/>
      <c r="CL994" s="68"/>
      <c r="CM994" s="41"/>
      <c r="CN994" s="41"/>
      <c r="CO994" s="39"/>
      <c r="CP994" s="78"/>
    </row>
    <row r="995" spans="1:94" s="38" customFormat="1" x14ac:dyDescent="0.25">
      <c r="A995" s="38">
        <v>992</v>
      </c>
      <c r="F995" s="39"/>
      <c r="Q995" s="39"/>
      <c r="R995" s="40"/>
      <c r="S995" s="40"/>
      <c r="T995" s="39"/>
      <c r="AF995" s="111"/>
      <c r="AG995" s="110"/>
      <c r="AH995" s="94"/>
      <c r="AJ995" s="97"/>
      <c r="AL995" s="39"/>
      <c r="AP995" s="39"/>
      <c r="AQ995" s="77"/>
      <c r="AR995" s="94"/>
      <c r="AT995" s="97"/>
      <c r="BB995" s="79"/>
      <c r="BC995" s="94"/>
      <c r="BE995" s="97"/>
      <c r="BG995" s="40"/>
      <c r="BK995" s="40"/>
      <c r="BL995" s="79"/>
      <c r="BM995" s="94"/>
      <c r="BO995" s="97"/>
      <c r="BQ995" s="40"/>
      <c r="BR995" s="94"/>
      <c r="BS995" s="94"/>
      <c r="BT995" s="94"/>
      <c r="BU995" s="40"/>
      <c r="BV995" s="82"/>
      <c r="BW995" s="94"/>
      <c r="BX995" s="48"/>
      <c r="BY995" s="97"/>
      <c r="BZ995" s="48"/>
      <c r="CA995" s="40"/>
      <c r="CB995" s="94"/>
      <c r="CC995" s="94"/>
      <c r="CD995" s="94"/>
      <c r="CE995" s="40"/>
      <c r="CF995" s="73"/>
      <c r="CG995" s="41"/>
      <c r="CH995" s="41"/>
      <c r="CI995" s="41"/>
      <c r="CJ995" s="41"/>
      <c r="CK995" s="41"/>
      <c r="CL995" s="68"/>
      <c r="CM995" s="41"/>
      <c r="CN995" s="41"/>
      <c r="CO995" s="39"/>
      <c r="CP995" s="78"/>
    </row>
    <row r="996" spans="1:94" s="38" customFormat="1" x14ac:dyDescent="0.25">
      <c r="A996" s="38">
        <v>993</v>
      </c>
      <c r="F996" s="39"/>
      <c r="Q996" s="39"/>
      <c r="R996" s="40"/>
      <c r="S996" s="40"/>
      <c r="T996" s="39"/>
      <c r="AF996" s="111"/>
      <c r="AG996" s="110"/>
      <c r="AH996" s="94"/>
      <c r="AJ996" s="97"/>
      <c r="AL996" s="39"/>
      <c r="AP996" s="39"/>
      <c r="AQ996" s="77"/>
      <c r="AR996" s="94"/>
      <c r="AT996" s="97"/>
      <c r="BB996" s="79"/>
      <c r="BC996" s="94"/>
      <c r="BE996" s="97"/>
      <c r="BG996" s="40"/>
      <c r="BK996" s="40"/>
      <c r="BL996" s="79"/>
      <c r="BM996" s="94"/>
      <c r="BO996" s="97"/>
      <c r="BQ996" s="40"/>
      <c r="BR996" s="94"/>
      <c r="BS996" s="94"/>
      <c r="BT996" s="94"/>
      <c r="BU996" s="40"/>
      <c r="BV996" s="82"/>
      <c r="BW996" s="94"/>
      <c r="BX996" s="48"/>
      <c r="BY996" s="97"/>
      <c r="BZ996" s="48"/>
      <c r="CA996" s="40"/>
      <c r="CB996" s="94"/>
      <c r="CC996" s="94"/>
      <c r="CD996" s="94"/>
      <c r="CE996" s="40"/>
      <c r="CF996" s="73"/>
      <c r="CG996" s="41"/>
      <c r="CH996" s="41"/>
      <c r="CI996" s="41"/>
      <c r="CJ996" s="41"/>
      <c r="CK996" s="41"/>
      <c r="CL996" s="68"/>
      <c r="CM996" s="41"/>
      <c r="CN996" s="41"/>
      <c r="CO996" s="39"/>
      <c r="CP996" s="78"/>
    </row>
    <row r="997" spans="1:94" s="38" customFormat="1" x14ac:dyDescent="0.25">
      <c r="A997" s="38">
        <v>994</v>
      </c>
      <c r="F997" s="39"/>
      <c r="Q997" s="39"/>
      <c r="R997" s="40"/>
      <c r="S997" s="40"/>
      <c r="T997" s="39"/>
      <c r="AF997" s="111"/>
      <c r="AG997" s="110"/>
      <c r="AH997" s="94"/>
      <c r="AJ997" s="97"/>
      <c r="AL997" s="39"/>
      <c r="AP997" s="39"/>
      <c r="AQ997" s="77"/>
      <c r="AR997" s="94"/>
      <c r="AT997" s="97"/>
      <c r="BB997" s="79"/>
      <c r="BC997" s="94"/>
      <c r="BE997" s="97"/>
      <c r="BG997" s="40"/>
      <c r="BK997" s="40"/>
      <c r="BL997" s="79"/>
      <c r="BM997" s="94"/>
      <c r="BO997" s="97"/>
      <c r="BQ997" s="40"/>
      <c r="BR997" s="94"/>
      <c r="BS997" s="94"/>
      <c r="BT997" s="94"/>
      <c r="BU997" s="40"/>
      <c r="BV997" s="82"/>
      <c r="BW997" s="94"/>
      <c r="BX997" s="48"/>
      <c r="BY997" s="97"/>
      <c r="BZ997" s="48"/>
      <c r="CA997" s="40"/>
      <c r="CB997" s="94"/>
      <c r="CC997" s="94"/>
      <c r="CD997" s="94"/>
      <c r="CE997" s="40"/>
      <c r="CF997" s="73"/>
      <c r="CG997" s="41"/>
      <c r="CH997" s="41"/>
      <c r="CI997" s="41"/>
      <c r="CJ997" s="41"/>
      <c r="CK997" s="41"/>
      <c r="CL997" s="68"/>
      <c r="CM997" s="41"/>
      <c r="CN997" s="41"/>
      <c r="CO997" s="39"/>
      <c r="CP997" s="78"/>
    </row>
    <row r="998" spans="1:94" s="38" customFormat="1" x14ac:dyDescent="0.25">
      <c r="A998" s="38">
        <v>995</v>
      </c>
      <c r="F998" s="39"/>
      <c r="Q998" s="39"/>
      <c r="R998" s="40"/>
      <c r="S998" s="40"/>
      <c r="T998" s="39"/>
      <c r="AG998" s="110"/>
      <c r="AH998" s="94"/>
      <c r="AJ998" s="97"/>
      <c r="AL998" s="39"/>
      <c r="AP998" s="39"/>
      <c r="AQ998" s="77"/>
      <c r="AR998" s="94"/>
      <c r="AT998" s="97"/>
      <c r="BB998" s="79"/>
      <c r="BC998" s="94"/>
      <c r="BE998" s="97"/>
      <c r="BG998" s="40"/>
      <c r="BK998" s="40"/>
      <c r="BL998" s="79"/>
      <c r="BM998" s="94"/>
      <c r="BO998" s="97"/>
      <c r="BQ998" s="40"/>
      <c r="BR998" s="94"/>
      <c r="BS998" s="94"/>
      <c r="BT998" s="94"/>
      <c r="BU998" s="40"/>
      <c r="BV998" s="82"/>
      <c r="BW998" s="94"/>
      <c r="BX998" s="48"/>
      <c r="BY998" s="97"/>
      <c r="BZ998" s="48"/>
      <c r="CA998" s="40"/>
      <c r="CB998" s="94"/>
      <c r="CC998" s="94"/>
      <c r="CD998" s="94"/>
      <c r="CE998" s="40"/>
      <c r="CF998" s="73"/>
      <c r="CG998" s="41"/>
      <c r="CH998" s="41"/>
      <c r="CI998" s="41"/>
      <c r="CJ998" s="41"/>
      <c r="CK998" s="41"/>
      <c r="CL998" s="68"/>
      <c r="CM998" s="41"/>
      <c r="CN998" s="41"/>
      <c r="CO998" s="39"/>
      <c r="CP998" s="78"/>
    </row>
    <row r="999" spans="1:94" s="38" customFormat="1" x14ac:dyDescent="0.25">
      <c r="A999" s="38">
        <v>996</v>
      </c>
      <c r="F999" s="39"/>
      <c r="Q999" s="39"/>
      <c r="R999" s="40"/>
      <c r="S999" s="40"/>
      <c r="T999" s="39"/>
      <c r="AG999" s="110"/>
      <c r="AH999" s="94"/>
      <c r="AJ999" s="97"/>
      <c r="AL999" s="39"/>
      <c r="AP999" s="39"/>
      <c r="AQ999" s="77"/>
      <c r="AR999" s="94"/>
      <c r="AT999" s="97"/>
      <c r="BB999" s="79"/>
      <c r="BC999" s="94"/>
      <c r="BE999" s="97"/>
      <c r="BG999" s="40"/>
      <c r="BK999" s="40"/>
      <c r="BL999" s="79"/>
      <c r="BM999" s="94"/>
      <c r="BO999" s="97"/>
      <c r="BQ999" s="40"/>
      <c r="BR999" s="94"/>
      <c r="BS999" s="94"/>
      <c r="BT999" s="94"/>
      <c r="BU999" s="40"/>
      <c r="BV999" s="82"/>
      <c r="BW999" s="94"/>
      <c r="BX999" s="48"/>
      <c r="BY999" s="97"/>
      <c r="BZ999" s="48"/>
      <c r="CA999" s="40"/>
      <c r="CB999" s="94"/>
      <c r="CC999" s="94"/>
      <c r="CD999" s="94"/>
      <c r="CE999" s="40"/>
      <c r="CF999" s="73"/>
      <c r="CG999" s="41"/>
      <c r="CH999" s="41"/>
      <c r="CI999" s="41"/>
      <c r="CJ999" s="41"/>
      <c r="CK999" s="41"/>
      <c r="CL999" s="68"/>
      <c r="CM999" s="41"/>
      <c r="CN999" s="41"/>
      <c r="CO999" s="39"/>
      <c r="CP999" s="78"/>
    </row>
    <row r="1000" spans="1:94" s="38" customFormat="1" x14ac:dyDescent="0.25">
      <c r="A1000" s="38">
        <v>997</v>
      </c>
      <c r="F1000" s="39"/>
      <c r="Q1000" s="39"/>
      <c r="R1000" s="40"/>
      <c r="S1000" s="40"/>
      <c r="T1000" s="39"/>
      <c r="AG1000" s="110"/>
      <c r="AH1000" s="94"/>
      <c r="AJ1000" s="97"/>
      <c r="AL1000" s="39"/>
      <c r="AP1000" s="39"/>
      <c r="AQ1000" s="77"/>
      <c r="AR1000" s="94"/>
      <c r="AT1000" s="97"/>
      <c r="BB1000" s="79"/>
      <c r="BC1000" s="94"/>
      <c r="BE1000" s="97"/>
      <c r="BG1000" s="40"/>
      <c r="BK1000" s="40"/>
      <c r="BL1000" s="79"/>
      <c r="BM1000" s="94"/>
      <c r="BO1000" s="97"/>
      <c r="BQ1000" s="40"/>
      <c r="BR1000" s="94"/>
      <c r="BS1000" s="94"/>
      <c r="BT1000" s="94"/>
      <c r="BU1000" s="40"/>
      <c r="BV1000" s="82"/>
      <c r="BW1000" s="94"/>
      <c r="BX1000" s="48"/>
      <c r="BY1000" s="97"/>
      <c r="BZ1000" s="48"/>
      <c r="CA1000" s="40"/>
      <c r="CB1000" s="94"/>
      <c r="CC1000" s="94"/>
      <c r="CD1000" s="94"/>
      <c r="CE1000" s="40"/>
      <c r="CF1000" s="73"/>
      <c r="CG1000" s="41"/>
      <c r="CH1000" s="41"/>
      <c r="CI1000" s="41"/>
      <c r="CJ1000" s="41"/>
      <c r="CK1000" s="41"/>
      <c r="CL1000" s="68"/>
      <c r="CM1000" s="41"/>
      <c r="CN1000" s="41"/>
      <c r="CO1000" s="39"/>
      <c r="CP1000" s="78"/>
    </row>
    <row r="1001" spans="1:94" s="38" customFormat="1" x14ac:dyDescent="0.25">
      <c r="A1001" s="38">
        <v>998</v>
      </c>
      <c r="F1001" s="39"/>
      <c r="Q1001" s="39"/>
      <c r="R1001" s="40"/>
      <c r="S1001" s="40"/>
      <c r="T1001" s="39"/>
      <c r="AG1001" s="110"/>
      <c r="AH1001" s="94"/>
      <c r="AJ1001" s="97"/>
      <c r="AL1001" s="39"/>
      <c r="AP1001" s="39"/>
      <c r="AQ1001" s="77"/>
      <c r="AR1001" s="94"/>
      <c r="AT1001" s="97"/>
      <c r="BB1001" s="79"/>
      <c r="BC1001" s="94"/>
      <c r="BE1001" s="97"/>
      <c r="BG1001" s="40"/>
      <c r="BK1001" s="40"/>
      <c r="BL1001" s="79"/>
      <c r="BM1001" s="94"/>
      <c r="BO1001" s="97"/>
      <c r="BQ1001" s="40"/>
      <c r="BR1001" s="94"/>
      <c r="BS1001" s="94"/>
      <c r="BT1001" s="94"/>
      <c r="BU1001" s="40"/>
      <c r="BV1001" s="82"/>
      <c r="BW1001" s="94"/>
      <c r="BX1001" s="48"/>
      <c r="BY1001" s="97"/>
      <c r="BZ1001" s="48"/>
      <c r="CA1001" s="40"/>
      <c r="CB1001" s="94"/>
      <c r="CC1001" s="94"/>
      <c r="CD1001" s="94"/>
      <c r="CE1001" s="40"/>
      <c r="CF1001" s="73"/>
      <c r="CG1001" s="41"/>
      <c r="CH1001" s="41"/>
      <c r="CI1001" s="41"/>
      <c r="CJ1001" s="41"/>
      <c r="CK1001" s="41"/>
      <c r="CL1001" s="68"/>
      <c r="CM1001" s="41"/>
      <c r="CN1001" s="41"/>
      <c r="CO1001" s="39"/>
      <c r="CP1001" s="78"/>
    </row>
    <row r="1002" spans="1:94" s="38" customFormat="1" x14ac:dyDescent="0.25">
      <c r="A1002" s="38">
        <v>999</v>
      </c>
      <c r="F1002" s="39"/>
      <c r="Q1002" s="39"/>
      <c r="R1002" s="40"/>
      <c r="S1002" s="40"/>
      <c r="T1002" s="39"/>
      <c r="AG1002" s="110"/>
      <c r="AH1002" s="94"/>
      <c r="AJ1002" s="97"/>
      <c r="AL1002" s="39"/>
      <c r="AP1002" s="39"/>
      <c r="AQ1002" s="77"/>
      <c r="AR1002" s="94"/>
      <c r="AT1002" s="97"/>
      <c r="BB1002" s="79"/>
      <c r="BC1002" s="94"/>
      <c r="BE1002" s="97"/>
      <c r="BG1002" s="40"/>
      <c r="BK1002" s="40"/>
      <c r="BL1002" s="79"/>
      <c r="BM1002" s="94"/>
      <c r="BO1002" s="97"/>
      <c r="BQ1002" s="40"/>
      <c r="BR1002" s="94"/>
      <c r="BS1002" s="94"/>
      <c r="BT1002" s="94"/>
      <c r="BU1002" s="40"/>
      <c r="BV1002" s="82"/>
      <c r="BW1002" s="94"/>
      <c r="BX1002" s="48"/>
      <c r="BY1002" s="97"/>
      <c r="BZ1002" s="48"/>
      <c r="CA1002" s="40"/>
      <c r="CB1002" s="94"/>
      <c r="CC1002" s="94"/>
      <c r="CD1002" s="94"/>
      <c r="CE1002" s="40"/>
      <c r="CF1002" s="73"/>
      <c r="CG1002" s="41"/>
      <c r="CH1002" s="41"/>
      <c r="CI1002" s="41"/>
      <c r="CJ1002" s="41"/>
      <c r="CK1002" s="41"/>
      <c r="CL1002" s="68"/>
      <c r="CM1002" s="41"/>
      <c r="CN1002" s="41"/>
      <c r="CO1002" s="39"/>
      <c r="CP1002" s="78"/>
    </row>
    <row r="1003" spans="1:94" s="38" customFormat="1" x14ac:dyDescent="0.25">
      <c r="A1003" s="38">
        <v>1000</v>
      </c>
      <c r="F1003" s="39"/>
      <c r="Q1003" s="39"/>
      <c r="R1003" s="40"/>
      <c r="S1003" s="40"/>
      <c r="T1003" s="39"/>
      <c r="AG1003" s="110"/>
      <c r="AH1003" s="94"/>
      <c r="AJ1003" s="97"/>
      <c r="AL1003" s="39"/>
      <c r="AP1003" s="39"/>
      <c r="AQ1003" s="77"/>
      <c r="AR1003" s="94"/>
      <c r="AT1003" s="97"/>
      <c r="BB1003" s="79"/>
      <c r="BC1003" s="94"/>
      <c r="BE1003" s="97"/>
      <c r="BG1003" s="40"/>
      <c r="BK1003" s="40"/>
      <c r="BL1003" s="79"/>
      <c r="BM1003" s="94"/>
      <c r="BO1003" s="97"/>
      <c r="BQ1003" s="40"/>
      <c r="BR1003" s="94"/>
      <c r="BS1003" s="94"/>
      <c r="BT1003" s="94"/>
      <c r="BU1003" s="40"/>
      <c r="BV1003" s="82"/>
      <c r="BW1003" s="94"/>
      <c r="BX1003" s="48"/>
      <c r="BY1003" s="97"/>
      <c r="BZ1003" s="48"/>
      <c r="CA1003" s="40"/>
      <c r="CB1003" s="94"/>
      <c r="CC1003" s="94"/>
      <c r="CD1003" s="94"/>
      <c r="CE1003" s="40"/>
      <c r="CF1003" s="73"/>
      <c r="CG1003" s="41"/>
      <c r="CH1003" s="41"/>
      <c r="CI1003" s="41"/>
      <c r="CJ1003" s="41"/>
      <c r="CK1003" s="41"/>
      <c r="CL1003" s="68"/>
      <c r="CM1003" s="41"/>
      <c r="CN1003" s="41"/>
      <c r="CO1003" s="39"/>
      <c r="CP1003" s="78"/>
    </row>
    <row r="1004" spans="1:94" s="38" customFormat="1" x14ac:dyDescent="0.25">
      <c r="A1004" s="38">
        <v>1001</v>
      </c>
      <c r="F1004" s="39"/>
      <c r="Q1004" s="39"/>
      <c r="R1004" s="40"/>
      <c r="S1004" s="40"/>
      <c r="T1004" s="39"/>
      <c r="AG1004" s="110"/>
      <c r="AH1004" s="94"/>
      <c r="AJ1004" s="97"/>
      <c r="AL1004" s="39"/>
      <c r="AP1004" s="39"/>
      <c r="AQ1004" s="77"/>
      <c r="AR1004" s="94"/>
      <c r="AT1004" s="97"/>
      <c r="BB1004" s="79"/>
      <c r="BC1004" s="94"/>
      <c r="BE1004" s="97"/>
      <c r="BG1004" s="40"/>
      <c r="BK1004" s="40"/>
      <c r="BL1004" s="79"/>
      <c r="BM1004" s="94"/>
      <c r="BO1004" s="97"/>
      <c r="BQ1004" s="40"/>
      <c r="BR1004" s="94"/>
      <c r="BS1004" s="94"/>
      <c r="BT1004" s="94"/>
      <c r="BU1004" s="40"/>
      <c r="BV1004" s="82"/>
      <c r="BW1004" s="94"/>
      <c r="BX1004" s="48"/>
      <c r="BY1004" s="97"/>
      <c r="BZ1004" s="48"/>
      <c r="CA1004" s="40"/>
      <c r="CB1004" s="94"/>
      <c r="CC1004" s="94"/>
      <c r="CD1004" s="94"/>
      <c r="CE1004" s="40"/>
      <c r="CF1004" s="73"/>
      <c r="CG1004" s="41"/>
      <c r="CH1004" s="41"/>
      <c r="CI1004" s="41"/>
      <c r="CJ1004" s="41"/>
      <c r="CK1004" s="41"/>
      <c r="CL1004" s="68"/>
      <c r="CM1004" s="41"/>
      <c r="CN1004" s="41"/>
      <c r="CO1004" s="39"/>
      <c r="CP1004" s="78"/>
    </row>
    <row r="1005" spans="1:94" s="38" customFormat="1" x14ac:dyDescent="0.25">
      <c r="A1005" s="38">
        <v>1002</v>
      </c>
      <c r="F1005" s="39"/>
      <c r="Q1005" s="39"/>
      <c r="R1005" s="40"/>
      <c r="S1005" s="40"/>
      <c r="T1005" s="39"/>
      <c r="AG1005" s="110"/>
      <c r="AH1005" s="94"/>
      <c r="AJ1005" s="97"/>
      <c r="AL1005" s="39"/>
      <c r="AP1005" s="39"/>
      <c r="AQ1005" s="77"/>
      <c r="AR1005" s="94"/>
      <c r="AT1005" s="97"/>
      <c r="BB1005" s="79"/>
      <c r="BC1005" s="94"/>
      <c r="BE1005" s="97"/>
      <c r="BG1005" s="40"/>
      <c r="BK1005" s="40"/>
      <c r="BL1005" s="79"/>
      <c r="BM1005" s="94"/>
      <c r="BO1005" s="97"/>
      <c r="BQ1005" s="40"/>
      <c r="BR1005" s="94"/>
      <c r="BS1005" s="94"/>
      <c r="BT1005" s="94"/>
      <c r="BU1005" s="40"/>
      <c r="BV1005" s="82"/>
      <c r="BW1005" s="94"/>
      <c r="BX1005" s="48"/>
      <c r="BY1005" s="97"/>
      <c r="BZ1005" s="48"/>
      <c r="CA1005" s="40"/>
      <c r="CB1005" s="94"/>
      <c r="CC1005" s="94"/>
      <c r="CD1005" s="94"/>
      <c r="CE1005" s="40"/>
      <c r="CF1005" s="73"/>
      <c r="CG1005" s="41"/>
      <c r="CH1005" s="41"/>
      <c r="CI1005" s="41"/>
      <c r="CJ1005" s="41"/>
      <c r="CK1005" s="41"/>
      <c r="CL1005" s="68"/>
      <c r="CM1005" s="41"/>
      <c r="CN1005" s="41"/>
      <c r="CO1005" s="39"/>
      <c r="CP1005" s="78"/>
    </row>
    <row r="1006" spans="1:94" s="38" customFormat="1" x14ac:dyDescent="0.25">
      <c r="A1006" s="38">
        <v>1003</v>
      </c>
      <c r="F1006" s="39"/>
      <c r="Q1006" s="39"/>
      <c r="R1006" s="40"/>
      <c r="S1006" s="40"/>
      <c r="T1006" s="39"/>
      <c r="AG1006" s="110"/>
      <c r="AH1006" s="94"/>
      <c r="AJ1006" s="97"/>
      <c r="AL1006" s="39"/>
      <c r="AP1006" s="39"/>
      <c r="AQ1006" s="77"/>
      <c r="AR1006" s="94"/>
      <c r="AT1006" s="97"/>
      <c r="BB1006" s="79"/>
      <c r="BC1006" s="94"/>
      <c r="BE1006" s="97"/>
      <c r="BG1006" s="40"/>
      <c r="BK1006" s="40"/>
      <c r="BL1006" s="79"/>
      <c r="BM1006" s="94"/>
      <c r="BO1006" s="97"/>
      <c r="BQ1006" s="40"/>
      <c r="BR1006" s="94"/>
      <c r="BS1006" s="94"/>
      <c r="BT1006" s="94"/>
      <c r="BU1006" s="40"/>
      <c r="BV1006" s="82"/>
      <c r="BW1006" s="94"/>
      <c r="BX1006" s="48"/>
      <c r="BY1006" s="97"/>
      <c r="BZ1006" s="48"/>
      <c r="CA1006" s="40"/>
      <c r="CB1006" s="94"/>
      <c r="CC1006" s="94"/>
      <c r="CD1006" s="94"/>
      <c r="CE1006" s="40"/>
      <c r="CF1006" s="73"/>
      <c r="CG1006" s="41"/>
      <c r="CH1006" s="41"/>
      <c r="CI1006" s="41"/>
      <c r="CJ1006" s="41"/>
      <c r="CK1006" s="41"/>
      <c r="CL1006" s="68"/>
      <c r="CM1006" s="41"/>
      <c r="CN1006" s="41"/>
      <c r="CO1006" s="39"/>
      <c r="CP1006" s="78"/>
    </row>
    <row r="1007" spans="1:94" s="38" customFormat="1" x14ac:dyDescent="0.25">
      <c r="A1007" s="38">
        <v>1004</v>
      </c>
      <c r="F1007" s="39"/>
      <c r="Q1007" s="39"/>
      <c r="R1007" s="40"/>
      <c r="S1007" s="40"/>
      <c r="T1007" s="39"/>
      <c r="AG1007" s="110"/>
      <c r="AH1007" s="94"/>
      <c r="AJ1007" s="97"/>
      <c r="AL1007" s="39"/>
      <c r="AP1007" s="39"/>
      <c r="AQ1007" s="77"/>
      <c r="AR1007" s="94"/>
      <c r="AT1007" s="97"/>
      <c r="BB1007" s="79"/>
      <c r="BC1007" s="94"/>
      <c r="BE1007" s="97"/>
      <c r="BG1007" s="40"/>
      <c r="BK1007" s="40"/>
      <c r="BL1007" s="79"/>
      <c r="BM1007" s="94"/>
      <c r="BO1007" s="97"/>
      <c r="BQ1007" s="40"/>
      <c r="BR1007" s="94"/>
      <c r="BS1007" s="94"/>
      <c r="BT1007" s="94"/>
      <c r="BU1007" s="40"/>
      <c r="BV1007" s="82"/>
      <c r="BW1007" s="94"/>
      <c r="BX1007" s="48"/>
      <c r="BY1007" s="97"/>
      <c r="BZ1007" s="48"/>
      <c r="CA1007" s="40"/>
      <c r="CB1007" s="94"/>
      <c r="CC1007" s="94"/>
      <c r="CD1007" s="94"/>
      <c r="CE1007" s="40"/>
      <c r="CF1007" s="73"/>
      <c r="CG1007" s="41"/>
      <c r="CH1007" s="41"/>
      <c r="CI1007" s="41"/>
      <c r="CJ1007" s="41"/>
      <c r="CK1007" s="41"/>
      <c r="CL1007" s="68"/>
      <c r="CM1007" s="41"/>
      <c r="CN1007" s="41"/>
      <c r="CO1007" s="39"/>
      <c r="CP1007" s="78"/>
    </row>
    <row r="1008" spans="1:94" s="38" customFormat="1" x14ac:dyDescent="0.25">
      <c r="A1008" s="38">
        <v>1005</v>
      </c>
      <c r="F1008" s="39"/>
      <c r="Q1008" s="39"/>
      <c r="R1008" s="40"/>
      <c r="S1008" s="40"/>
      <c r="T1008" s="39"/>
      <c r="AG1008" s="110"/>
      <c r="AH1008" s="94"/>
      <c r="AJ1008" s="97"/>
      <c r="AL1008" s="39"/>
      <c r="AP1008" s="39"/>
      <c r="AQ1008" s="77"/>
      <c r="AR1008" s="94"/>
      <c r="AT1008" s="97"/>
      <c r="BB1008" s="79"/>
      <c r="BC1008" s="94"/>
      <c r="BE1008" s="97"/>
      <c r="BG1008" s="40"/>
      <c r="BK1008" s="40"/>
      <c r="BL1008" s="79"/>
      <c r="BM1008" s="94"/>
      <c r="BO1008" s="97"/>
      <c r="BQ1008" s="40"/>
      <c r="BR1008" s="94"/>
      <c r="BS1008" s="94"/>
      <c r="BT1008" s="94"/>
      <c r="BU1008" s="40"/>
      <c r="BV1008" s="82"/>
      <c r="BW1008" s="94"/>
      <c r="BX1008" s="48"/>
      <c r="BY1008" s="97"/>
      <c r="BZ1008" s="48"/>
      <c r="CA1008" s="40"/>
      <c r="CB1008" s="94"/>
      <c r="CC1008" s="94"/>
      <c r="CD1008" s="94"/>
      <c r="CE1008" s="40"/>
      <c r="CF1008" s="73"/>
      <c r="CG1008" s="41"/>
      <c r="CH1008" s="41"/>
      <c r="CI1008" s="41"/>
      <c r="CJ1008" s="41"/>
      <c r="CK1008" s="41"/>
      <c r="CL1008" s="68"/>
      <c r="CM1008" s="41"/>
      <c r="CN1008" s="41"/>
      <c r="CO1008" s="39"/>
      <c r="CP1008" s="78"/>
    </row>
    <row r="1009" spans="1:94" s="38" customFormat="1" x14ac:dyDescent="0.25">
      <c r="A1009" s="38">
        <v>1006</v>
      </c>
      <c r="F1009" s="39"/>
      <c r="Q1009" s="39"/>
      <c r="R1009" s="40"/>
      <c r="S1009" s="40"/>
      <c r="T1009" s="39"/>
      <c r="AG1009" s="110"/>
      <c r="AH1009" s="94"/>
      <c r="AJ1009" s="97"/>
      <c r="AL1009" s="39"/>
      <c r="AP1009" s="39"/>
      <c r="AQ1009" s="77"/>
      <c r="AR1009" s="94"/>
      <c r="AT1009" s="97"/>
      <c r="BB1009" s="79"/>
      <c r="BC1009" s="94"/>
      <c r="BE1009" s="97"/>
      <c r="BG1009" s="40"/>
      <c r="BK1009" s="40"/>
      <c r="BL1009" s="79"/>
      <c r="BM1009" s="94"/>
      <c r="BO1009" s="97"/>
      <c r="BQ1009" s="40"/>
      <c r="BR1009" s="94"/>
      <c r="BS1009" s="94"/>
      <c r="BT1009" s="94"/>
      <c r="BU1009" s="40"/>
      <c r="BV1009" s="82"/>
      <c r="BW1009" s="94"/>
      <c r="BX1009" s="48"/>
      <c r="BY1009" s="97"/>
      <c r="BZ1009" s="48"/>
      <c r="CA1009" s="40"/>
      <c r="CB1009" s="94"/>
      <c r="CC1009" s="94"/>
      <c r="CD1009" s="94"/>
      <c r="CE1009" s="40"/>
      <c r="CF1009" s="73"/>
      <c r="CG1009" s="41"/>
      <c r="CH1009" s="41"/>
      <c r="CI1009" s="41"/>
      <c r="CJ1009" s="41"/>
      <c r="CK1009" s="41"/>
      <c r="CL1009" s="68"/>
      <c r="CM1009" s="41"/>
      <c r="CN1009" s="41"/>
      <c r="CO1009" s="39"/>
      <c r="CP1009" s="78"/>
    </row>
    <row r="1010" spans="1:94" s="38" customFormat="1" x14ac:dyDescent="0.25">
      <c r="A1010" s="38">
        <v>1007</v>
      </c>
      <c r="F1010" s="39"/>
      <c r="Q1010" s="39"/>
      <c r="R1010" s="40"/>
      <c r="S1010" s="40"/>
      <c r="T1010" s="39"/>
      <c r="AG1010" s="110"/>
      <c r="AH1010" s="94"/>
      <c r="AJ1010" s="97"/>
      <c r="AL1010" s="39"/>
      <c r="AP1010" s="39"/>
      <c r="AQ1010" s="77"/>
      <c r="AR1010" s="94"/>
      <c r="AT1010" s="97"/>
      <c r="BB1010" s="79"/>
      <c r="BC1010" s="94"/>
      <c r="BE1010" s="97"/>
      <c r="BG1010" s="40"/>
      <c r="BK1010" s="40"/>
      <c r="BL1010" s="79"/>
      <c r="BM1010" s="94"/>
      <c r="BO1010" s="97"/>
      <c r="BQ1010" s="40"/>
      <c r="BR1010" s="94"/>
      <c r="BS1010" s="94"/>
      <c r="BT1010" s="94"/>
      <c r="BU1010" s="40"/>
      <c r="BV1010" s="82"/>
      <c r="BW1010" s="94"/>
      <c r="BX1010" s="48"/>
      <c r="BY1010" s="97"/>
      <c r="BZ1010" s="48"/>
      <c r="CA1010" s="40"/>
      <c r="CB1010" s="94"/>
      <c r="CC1010" s="94"/>
      <c r="CD1010" s="94"/>
      <c r="CE1010" s="40"/>
      <c r="CF1010" s="73"/>
      <c r="CG1010" s="41"/>
      <c r="CH1010" s="41"/>
      <c r="CI1010" s="41"/>
      <c r="CJ1010" s="41"/>
      <c r="CK1010" s="41"/>
      <c r="CL1010" s="68"/>
      <c r="CM1010" s="41"/>
      <c r="CN1010" s="41"/>
      <c r="CO1010" s="39"/>
      <c r="CP1010" s="78"/>
    </row>
    <row r="1011" spans="1:94" s="38" customFormat="1" x14ac:dyDescent="0.25">
      <c r="A1011" s="38">
        <v>1008</v>
      </c>
      <c r="F1011" s="39"/>
      <c r="Q1011" s="39"/>
      <c r="R1011" s="40"/>
      <c r="S1011" s="40"/>
      <c r="T1011" s="39"/>
      <c r="AG1011" s="110"/>
      <c r="AH1011" s="94"/>
      <c r="AJ1011" s="97"/>
      <c r="AL1011" s="39"/>
      <c r="AP1011" s="39"/>
      <c r="AQ1011" s="77"/>
      <c r="AR1011" s="94"/>
      <c r="AT1011" s="97"/>
      <c r="BB1011" s="79"/>
      <c r="BC1011" s="94"/>
      <c r="BE1011" s="97"/>
      <c r="BG1011" s="40"/>
      <c r="BK1011" s="40"/>
      <c r="BL1011" s="79"/>
      <c r="BM1011" s="94"/>
      <c r="BO1011" s="97"/>
      <c r="BQ1011" s="40"/>
      <c r="BR1011" s="94"/>
      <c r="BS1011" s="94"/>
      <c r="BT1011" s="94"/>
      <c r="BU1011" s="40"/>
      <c r="BV1011" s="82"/>
      <c r="BW1011" s="94"/>
      <c r="BX1011" s="48"/>
      <c r="BY1011" s="97"/>
      <c r="BZ1011" s="48"/>
      <c r="CA1011" s="40"/>
      <c r="CB1011" s="94"/>
      <c r="CC1011" s="94"/>
      <c r="CD1011" s="94"/>
      <c r="CE1011" s="40"/>
      <c r="CF1011" s="73"/>
      <c r="CG1011" s="41"/>
      <c r="CH1011" s="41"/>
      <c r="CI1011" s="41"/>
      <c r="CJ1011" s="41"/>
      <c r="CK1011" s="41"/>
      <c r="CL1011" s="68"/>
      <c r="CM1011" s="41"/>
      <c r="CN1011" s="41"/>
      <c r="CO1011" s="39"/>
      <c r="CP1011" s="78"/>
    </row>
    <row r="1012" spans="1:94" s="38" customFormat="1" x14ac:dyDescent="0.25">
      <c r="A1012" s="38">
        <v>1009</v>
      </c>
      <c r="F1012" s="39"/>
      <c r="Q1012" s="39"/>
      <c r="R1012" s="40"/>
      <c r="S1012" s="40"/>
      <c r="T1012" s="39"/>
      <c r="AG1012" s="110"/>
      <c r="AH1012" s="94"/>
      <c r="AJ1012" s="97"/>
      <c r="AL1012" s="39"/>
      <c r="AP1012" s="39"/>
      <c r="AQ1012" s="77"/>
      <c r="AR1012" s="94"/>
      <c r="AT1012" s="97"/>
      <c r="BB1012" s="79"/>
      <c r="BC1012" s="94"/>
      <c r="BE1012" s="97"/>
      <c r="BG1012" s="40"/>
      <c r="BK1012" s="40"/>
      <c r="BL1012" s="79"/>
      <c r="BM1012" s="94"/>
      <c r="BO1012" s="97"/>
      <c r="BQ1012" s="40"/>
      <c r="BR1012" s="94"/>
      <c r="BS1012" s="94"/>
      <c r="BT1012" s="94"/>
      <c r="BU1012" s="40"/>
      <c r="BV1012" s="82"/>
      <c r="BW1012" s="94"/>
      <c r="BX1012" s="48"/>
      <c r="BY1012" s="97"/>
      <c r="BZ1012" s="48"/>
      <c r="CA1012" s="40"/>
      <c r="CB1012" s="94"/>
      <c r="CC1012" s="94"/>
      <c r="CD1012" s="94"/>
      <c r="CE1012" s="40"/>
      <c r="CF1012" s="73"/>
      <c r="CG1012" s="41"/>
      <c r="CH1012" s="41"/>
      <c r="CI1012" s="41"/>
      <c r="CJ1012" s="41"/>
      <c r="CK1012" s="41"/>
      <c r="CL1012" s="68"/>
      <c r="CM1012" s="41"/>
      <c r="CN1012" s="41"/>
      <c r="CO1012" s="39"/>
      <c r="CP1012" s="78"/>
    </row>
    <row r="1013" spans="1:94" s="38" customFormat="1" x14ac:dyDescent="0.25">
      <c r="A1013" s="38">
        <v>1010</v>
      </c>
      <c r="F1013" s="39"/>
      <c r="Q1013" s="39"/>
      <c r="R1013" s="40"/>
      <c r="S1013" s="40"/>
      <c r="T1013" s="39"/>
      <c r="AG1013" s="110"/>
      <c r="AH1013" s="94"/>
      <c r="AJ1013" s="97"/>
      <c r="AL1013" s="39"/>
      <c r="AP1013" s="39"/>
      <c r="AQ1013" s="77"/>
      <c r="AR1013" s="94"/>
      <c r="AT1013" s="97"/>
      <c r="BB1013" s="79"/>
      <c r="BC1013" s="94"/>
      <c r="BE1013" s="97"/>
      <c r="BG1013" s="40"/>
      <c r="BK1013" s="40"/>
      <c r="BL1013" s="79"/>
      <c r="BM1013" s="94"/>
      <c r="BO1013" s="97"/>
      <c r="BQ1013" s="40"/>
      <c r="BR1013" s="94"/>
      <c r="BS1013" s="94"/>
      <c r="BT1013" s="94"/>
      <c r="BU1013" s="40"/>
      <c r="BV1013" s="82"/>
      <c r="BW1013" s="94"/>
      <c r="BX1013" s="48"/>
      <c r="BY1013" s="97"/>
      <c r="BZ1013" s="48"/>
      <c r="CA1013" s="40"/>
      <c r="CB1013" s="94"/>
      <c r="CC1013" s="94"/>
      <c r="CD1013" s="94"/>
      <c r="CE1013" s="40"/>
      <c r="CF1013" s="73"/>
      <c r="CG1013" s="41"/>
      <c r="CH1013" s="41"/>
      <c r="CI1013" s="41"/>
      <c r="CJ1013" s="41"/>
      <c r="CK1013" s="41"/>
      <c r="CL1013" s="68"/>
      <c r="CM1013" s="41"/>
      <c r="CN1013" s="41"/>
      <c r="CO1013" s="39"/>
      <c r="CP1013" s="78"/>
    </row>
    <row r="1014" spans="1:94" s="38" customFormat="1" x14ac:dyDescent="0.25">
      <c r="A1014" s="38">
        <v>1011</v>
      </c>
      <c r="F1014" s="39"/>
      <c r="Q1014" s="39"/>
      <c r="R1014" s="40"/>
      <c r="S1014" s="40"/>
      <c r="T1014" s="39"/>
      <c r="AG1014" s="110"/>
      <c r="AH1014" s="94"/>
      <c r="AJ1014" s="97"/>
      <c r="AL1014" s="39"/>
      <c r="AP1014" s="39"/>
      <c r="AQ1014" s="77"/>
      <c r="AR1014" s="94"/>
      <c r="AT1014" s="97"/>
      <c r="BB1014" s="79"/>
      <c r="BC1014" s="94"/>
      <c r="BE1014" s="97"/>
      <c r="BG1014" s="40"/>
      <c r="BK1014" s="40"/>
      <c r="BL1014" s="79"/>
      <c r="BM1014" s="94"/>
      <c r="BO1014" s="97"/>
      <c r="BQ1014" s="40"/>
      <c r="BR1014" s="94"/>
      <c r="BS1014" s="94"/>
      <c r="BT1014" s="94"/>
      <c r="BU1014" s="40"/>
      <c r="BV1014" s="82"/>
      <c r="BW1014" s="94"/>
      <c r="BX1014" s="48"/>
      <c r="BY1014" s="97"/>
      <c r="BZ1014" s="48"/>
      <c r="CA1014" s="40"/>
      <c r="CB1014" s="94"/>
      <c r="CC1014" s="94"/>
      <c r="CD1014" s="94"/>
      <c r="CE1014" s="40"/>
      <c r="CF1014" s="73"/>
      <c r="CG1014" s="41"/>
      <c r="CH1014" s="41"/>
      <c r="CI1014" s="41"/>
      <c r="CJ1014" s="41"/>
      <c r="CK1014" s="41"/>
      <c r="CL1014" s="68"/>
      <c r="CM1014" s="41"/>
      <c r="CN1014" s="41"/>
      <c r="CO1014" s="39"/>
      <c r="CP1014" s="78"/>
    </row>
    <row r="1015" spans="1:94" s="38" customFormat="1" x14ac:dyDescent="0.25">
      <c r="A1015" s="38">
        <v>1012</v>
      </c>
      <c r="F1015" s="39"/>
      <c r="Q1015" s="39"/>
      <c r="R1015" s="40"/>
      <c r="S1015" s="40"/>
      <c r="T1015" s="39"/>
      <c r="AG1015" s="110"/>
      <c r="AH1015" s="94"/>
      <c r="AJ1015" s="97"/>
      <c r="AL1015" s="39"/>
      <c r="AP1015" s="39"/>
      <c r="AQ1015" s="77"/>
      <c r="AR1015" s="94"/>
      <c r="AT1015" s="97"/>
      <c r="BB1015" s="79"/>
      <c r="BC1015" s="94"/>
      <c r="BE1015" s="97"/>
      <c r="BG1015" s="40"/>
      <c r="BK1015" s="40"/>
      <c r="BL1015" s="79"/>
      <c r="BM1015" s="94"/>
      <c r="BO1015" s="97"/>
      <c r="BQ1015" s="40"/>
      <c r="BR1015" s="94"/>
      <c r="BS1015" s="94"/>
      <c r="BT1015" s="94"/>
      <c r="BU1015" s="40"/>
      <c r="BV1015" s="82"/>
      <c r="BW1015" s="94"/>
      <c r="BX1015" s="48"/>
      <c r="BY1015" s="97"/>
      <c r="BZ1015" s="48"/>
      <c r="CA1015" s="40"/>
      <c r="CB1015" s="94"/>
      <c r="CC1015" s="94"/>
      <c r="CD1015" s="94"/>
      <c r="CE1015" s="40"/>
      <c r="CF1015" s="73"/>
      <c r="CG1015" s="41"/>
      <c r="CH1015" s="41"/>
      <c r="CI1015" s="41"/>
      <c r="CJ1015" s="41"/>
      <c r="CK1015" s="41"/>
      <c r="CL1015" s="68"/>
      <c r="CM1015" s="41"/>
      <c r="CN1015" s="41"/>
      <c r="CO1015" s="39"/>
      <c r="CP1015" s="78"/>
    </row>
    <row r="1016" spans="1:94" s="38" customFormat="1" x14ac:dyDescent="0.25">
      <c r="A1016" s="38">
        <v>1013</v>
      </c>
      <c r="F1016" s="39"/>
      <c r="Q1016" s="39"/>
      <c r="R1016" s="40"/>
      <c r="S1016" s="40"/>
      <c r="T1016" s="39"/>
      <c r="AG1016" s="110"/>
      <c r="AH1016" s="94"/>
      <c r="AJ1016" s="97"/>
      <c r="AL1016" s="39"/>
      <c r="AP1016" s="39"/>
      <c r="AQ1016" s="77"/>
      <c r="AR1016" s="94"/>
      <c r="AT1016" s="97"/>
      <c r="BB1016" s="79"/>
      <c r="BC1016" s="94"/>
      <c r="BE1016" s="97"/>
      <c r="BG1016" s="40"/>
      <c r="BK1016" s="40"/>
      <c r="BL1016" s="79"/>
      <c r="BM1016" s="94"/>
      <c r="BO1016" s="97"/>
      <c r="BQ1016" s="40"/>
      <c r="BR1016" s="94"/>
      <c r="BS1016" s="94"/>
      <c r="BT1016" s="94"/>
      <c r="BU1016" s="40"/>
      <c r="BV1016" s="82"/>
      <c r="BW1016" s="94"/>
      <c r="BX1016" s="48"/>
      <c r="BY1016" s="97"/>
      <c r="BZ1016" s="48"/>
      <c r="CA1016" s="40"/>
      <c r="CB1016" s="94"/>
      <c r="CC1016" s="94"/>
      <c r="CD1016" s="94"/>
      <c r="CE1016" s="40"/>
      <c r="CF1016" s="73"/>
      <c r="CG1016" s="41"/>
      <c r="CH1016" s="41"/>
      <c r="CI1016" s="41"/>
      <c r="CJ1016" s="41"/>
      <c r="CK1016" s="41"/>
      <c r="CL1016" s="68"/>
      <c r="CM1016" s="41"/>
      <c r="CN1016" s="41"/>
      <c r="CO1016" s="39"/>
      <c r="CP1016" s="78"/>
    </row>
    <row r="1017" spans="1:94" s="38" customFormat="1" x14ac:dyDescent="0.25">
      <c r="A1017" s="38">
        <v>1014</v>
      </c>
      <c r="F1017" s="39"/>
      <c r="Q1017" s="39"/>
      <c r="R1017" s="40"/>
      <c r="S1017" s="40"/>
      <c r="T1017" s="39"/>
      <c r="AG1017" s="110"/>
      <c r="AH1017" s="94"/>
      <c r="AJ1017" s="97"/>
      <c r="AL1017" s="39"/>
      <c r="AP1017" s="39"/>
      <c r="AQ1017" s="77"/>
      <c r="AR1017" s="94"/>
      <c r="AT1017" s="97"/>
      <c r="BB1017" s="79"/>
      <c r="BC1017" s="94"/>
      <c r="BE1017" s="97"/>
      <c r="BG1017" s="40"/>
      <c r="BK1017" s="40"/>
      <c r="BL1017" s="79"/>
      <c r="BM1017" s="94"/>
      <c r="BO1017" s="97"/>
      <c r="BQ1017" s="40"/>
      <c r="BR1017" s="94"/>
      <c r="BS1017" s="94"/>
      <c r="BT1017" s="94"/>
      <c r="BU1017" s="40"/>
      <c r="BV1017" s="82"/>
      <c r="BW1017" s="94"/>
      <c r="BX1017" s="48"/>
      <c r="BY1017" s="97"/>
      <c r="BZ1017" s="48"/>
      <c r="CA1017" s="40"/>
      <c r="CB1017" s="94"/>
      <c r="CC1017" s="94"/>
      <c r="CD1017" s="94"/>
      <c r="CE1017" s="40"/>
      <c r="CF1017" s="73"/>
      <c r="CG1017" s="41"/>
      <c r="CH1017" s="41"/>
      <c r="CI1017" s="41"/>
      <c r="CJ1017" s="41"/>
      <c r="CK1017" s="41"/>
      <c r="CL1017" s="68"/>
      <c r="CM1017" s="41"/>
      <c r="CN1017" s="41"/>
      <c r="CO1017" s="39"/>
      <c r="CP1017" s="78"/>
    </row>
    <row r="1018" spans="1:94" s="38" customFormat="1" x14ac:dyDescent="0.25">
      <c r="A1018" s="38">
        <v>1015</v>
      </c>
      <c r="F1018" s="39"/>
      <c r="Q1018" s="39"/>
      <c r="R1018" s="40"/>
      <c r="S1018" s="40"/>
      <c r="T1018" s="39"/>
      <c r="AG1018" s="110"/>
      <c r="AH1018" s="94"/>
      <c r="AJ1018" s="97"/>
      <c r="AL1018" s="39"/>
      <c r="AP1018" s="39"/>
      <c r="AQ1018" s="77"/>
      <c r="AR1018" s="94"/>
      <c r="AT1018" s="97"/>
      <c r="BB1018" s="79"/>
      <c r="BC1018" s="94"/>
      <c r="BE1018" s="97"/>
      <c r="BG1018" s="40"/>
      <c r="BK1018" s="40"/>
      <c r="BL1018" s="79"/>
      <c r="BM1018" s="94"/>
      <c r="BO1018" s="97"/>
      <c r="BQ1018" s="40"/>
      <c r="BR1018" s="94"/>
      <c r="BS1018" s="94"/>
      <c r="BT1018" s="94"/>
      <c r="BU1018" s="40"/>
      <c r="BV1018" s="82"/>
      <c r="BW1018" s="94"/>
      <c r="BX1018" s="48"/>
      <c r="BY1018" s="97"/>
      <c r="BZ1018" s="48"/>
      <c r="CA1018" s="40"/>
      <c r="CB1018" s="94"/>
      <c r="CC1018" s="94"/>
      <c r="CD1018" s="94"/>
      <c r="CE1018" s="40"/>
      <c r="CF1018" s="73"/>
      <c r="CG1018" s="41"/>
      <c r="CH1018" s="41"/>
      <c r="CI1018" s="41"/>
      <c r="CJ1018" s="41"/>
      <c r="CK1018" s="41"/>
      <c r="CL1018" s="68"/>
      <c r="CM1018" s="41"/>
      <c r="CN1018" s="41"/>
      <c r="CO1018" s="39"/>
      <c r="CP1018" s="78"/>
    </row>
    <row r="1019" spans="1:94" s="38" customFormat="1" x14ac:dyDescent="0.25">
      <c r="A1019" s="38">
        <v>1016</v>
      </c>
      <c r="F1019" s="39"/>
      <c r="Q1019" s="39"/>
      <c r="R1019" s="40"/>
      <c r="S1019" s="40"/>
      <c r="T1019" s="39"/>
      <c r="AG1019" s="110"/>
      <c r="AH1019" s="94"/>
      <c r="AJ1019" s="97"/>
      <c r="AL1019" s="39"/>
      <c r="AP1019" s="39"/>
      <c r="AQ1019" s="77"/>
      <c r="AR1019" s="94"/>
      <c r="AT1019" s="97"/>
      <c r="BB1019" s="79"/>
      <c r="BC1019" s="94"/>
      <c r="BE1019" s="97"/>
      <c r="BG1019" s="40"/>
      <c r="BK1019" s="40"/>
      <c r="BL1019" s="79"/>
      <c r="BM1019" s="94"/>
      <c r="BO1019" s="97"/>
      <c r="BQ1019" s="40"/>
      <c r="BR1019" s="94"/>
      <c r="BS1019" s="94"/>
      <c r="BT1019" s="94"/>
      <c r="BU1019" s="40"/>
      <c r="BV1019" s="82"/>
      <c r="BW1019" s="94"/>
      <c r="BX1019" s="48"/>
      <c r="BY1019" s="97"/>
      <c r="BZ1019" s="48"/>
      <c r="CA1019" s="40"/>
      <c r="CB1019" s="94"/>
      <c r="CC1019" s="94"/>
      <c r="CD1019" s="94"/>
      <c r="CE1019" s="40"/>
      <c r="CF1019" s="73"/>
      <c r="CG1019" s="41"/>
      <c r="CH1019" s="41"/>
      <c r="CI1019" s="41"/>
      <c r="CJ1019" s="41"/>
      <c r="CK1019" s="41"/>
      <c r="CL1019" s="68"/>
      <c r="CM1019" s="41"/>
      <c r="CN1019" s="41"/>
      <c r="CO1019" s="39"/>
      <c r="CP1019" s="78"/>
    </row>
    <row r="1020" spans="1:94" s="38" customFormat="1" x14ac:dyDescent="0.25">
      <c r="A1020" s="38">
        <v>1017</v>
      </c>
      <c r="F1020" s="39"/>
      <c r="Q1020" s="39"/>
      <c r="R1020" s="40"/>
      <c r="S1020" s="40"/>
      <c r="T1020" s="39"/>
      <c r="AG1020" s="110"/>
      <c r="AH1020" s="94"/>
      <c r="AJ1020" s="97"/>
      <c r="AL1020" s="39"/>
      <c r="AP1020" s="39"/>
      <c r="AQ1020" s="77"/>
      <c r="AR1020" s="94"/>
      <c r="AT1020" s="97"/>
      <c r="BB1020" s="79"/>
      <c r="BC1020" s="94"/>
      <c r="BE1020" s="97"/>
      <c r="BG1020" s="40"/>
      <c r="BK1020" s="40"/>
      <c r="BL1020" s="79"/>
      <c r="BM1020" s="94"/>
      <c r="BO1020" s="97"/>
      <c r="BQ1020" s="40"/>
      <c r="BR1020" s="94"/>
      <c r="BS1020" s="94"/>
      <c r="BT1020" s="94"/>
      <c r="BU1020" s="40"/>
      <c r="BV1020" s="82"/>
      <c r="BW1020" s="94"/>
      <c r="BX1020" s="48"/>
      <c r="BY1020" s="97"/>
      <c r="BZ1020" s="48"/>
      <c r="CA1020" s="40"/>
      <c r="CB1020" s="94"/>
      <c r="CC1020" s="94"/>
      <c r="CD1020" s="94"/>
      <c r="CE1020" s="40"/>
      <c r="CF1020" s="73"/>
      <c r="CG1020" s="41"/>
      <c r="CH1020" s="41"/>
      <c r="CI1020" s="41"/>
      <c r="CJ1020" s="41"/>
      <c r="CK1020" s="41"/>
      <c r="CL1020" s="68"/>
      <c r="CM1020" s="41"/>
      <c r="CN1020" s="41"/>
      <c r="CO1020" s="39"/>
      <c r="CP1020" s="78"/>
    </row>
    <row r="1021" spans="1:94" s="38" customFormat="1" x14ac:dyDescent="0.25">
      <c r="A1021" s="38">
        <v>1018</v>
      </c>
      <c r="F1021" s="39"/>
      <c r="Q1021" s="39"/>
      <c r="R1021" s="40"/>
      <c r="S1021" s="40"/>
      <c r="T1021" s="39"/>
      <c r="AG1021" s="110"/>
      <c r="AH1021" s="94"/>
      <c r="AJ1021" s="97"/>
      <c r="AL1021" s="39"/>
      <c r="AP1021" s="39"/>
      <c r="AQ1021" s="77"/>
      <c r="AR1021" s="94"/>
      <c r="AT1021" s="97"/>
      <c r="BB1021" s="79"/>
      <c r="BC1021" s="94"/>
      <c r="BE1021" s="97"/>
      <c r="BG1021" s="40"/>
      <c r="BK1021" s="40"/>
      <c r="BL1021" s="79"/>
      <c r="BM1021" s="94"/>
      <c r="BO1021" s="97"/>
      <c r="BQ1021" s="40"/>
      <c r="BR1021" s="94"/>
      <c r="BS1021" s="94"/>
      <c r="BT1021" s="94"/>
      <c r="BU1021" s="40"/>
      <c r="BV1021" s="82"/>
      <c r="BW1021" s="94"/>
      <c r="BX1021" s="48"/>
      <c r="BY1021" s="97"/>
      <c r="BZ1021" s="48"/>
      <c r="CA1021" s="40"/>
      <c r="CB1021" s="94"/>
      <c r="CC1021" s="94"/>
      <c r="CD1021" s="94"/>
      <c r="CE1021" s="40"/>
      <c r="CF1021" s="73"/>
      <c r="CG1021" s="41"/>
      <c r="CH1021" s="41"/>
      <c r="CI1021" s="41"/>
      <c r="CJ1021" s="41"/>
      <c r="CK1021" s="41"/>
      <c r="CL1021" s="68"/>
      <c r="CM1021" s="41"/>
      <c r="CN1021" s="41"/>
      <c r="CO1021" s="39"/>
      <c r="CP1021" s="78"/>
    </row>
    <row r="1022" spans="1:94" s="38" customFormat="1" x14ac:dyDescent="0.25">
      <c r="A1022" s="38">
        <v>1019</v>
      </c>
      <c r="F1022" s="39"/>
      <c r="Q1022" s="39"/>
      <c r="R1022" s="40"/>
      <c r="S1022" s="40"/>
      <c r="T1022" s="39"/>
      <c r="AG1022" s="110"/>
      <c r="AH1022" s="94"/>
      <c r="AJ1022" s="97"/>
      <c r="AL1022" s="39"/>
      <c r="AP1022" s="39"/>
      <c r="AQ1022" s="77"/>
      <c r="AR1022" s="94"/>
      <c r="AT1022" s="97"/>
      <c r="BB1022" s="79"/>
      <c r="BC1022" s="94"/>
      <c r="BE1022" s="97"/>
      <c r="BG1022" s="40"/>
      <c r="BK1022" s="40"/>
      <c r="BL1022" s="79"/>
      <c r="BM1022" s="94"/>
      <c r="BO1022" s="97"/>
      <c r="BQ1022" s="40"/>
      <c r="BR1022" s="94"/>
      <c r="BS1022" s="94"/>
      <c r="BT1022" s="94"/>
      <c r="BU1022" s="40"/>
      <c r="BV1022" s="82"/>
      <c r="BW1022" s="94"/>
      <c r="BX1022" s="48"/>
      <c r="BY1022" s="97"/>
      <c r="BZ1022" s="48"/>
      <c r="CA1022" s="40"/>
      <c r="CB1022" s="94"/>
      <c r="CC1022" s="94"/>
      <c r="CD1022" s="94"/>
      <c r="CE1022" s="40"/>
      <c r="CF1022" s="73"/>
      <c r="CG1022" s="41"/>
      <c r="CH1022" s="41"/>
      <c r="CI1022" s="41"/>
      <c r="CJ1022" s="41"/>
      <c r="CK1022" s="41"/>
      <c r="CL1022" s="68"/>
      <c r="CM1022" s="41"/>
      <c r="CN1022" s="41"/>
      <c r="CO1022" s="39"/>
      <c r="CP1022" s="78"/>
    </row>
    <row r="1023" spans="1:94" s="38" customFormat="1" x14ac:dyDescent="0.25">
      <c r="A1023" s="38">
        <v>1020</v>
      </c>
      <c r="F1023" s="39"/>
      <c r="Q1023" s="39"/>
      <c r="R1023" s="40"/>
      <c r="S1023" s="40"/>
      <c r="T1023" s="39"/>
      <c r="AG1023" s="110"/>
      <c r="AH1023" s="94"/>
      <c r="AJ1023" s="97"/>
      <c r="AL1023" s="39"/>
      <c r="AP1023" s="39"/>
      <c r="AQ1023" s="77"/>
      <c r="AR1023" s="94"/>
      <c r="AT1023" s="97"/>
      <c r="BB1023" s="79"/>
      <c r="BC1023" s="94"/>
      <c r="BE1023" s="97"/>
      <c r="BG1023" s="40"/>
      <c r="BK1023" s="40"/>
      <c r="BL1023" s="79"/>
      <c r="BM1023" s="94"/>
      <c r="BO1023" s="97"/>
      <c r="BQ1023" s="40"/>
      <c r="BR1023" s="94"/>
      <c r="BS1023" s="94"/>
      <c r="BT1023" s="94"/>
      <c r="BU1023" s="40"/>
      <c r="BV1023" s="82"/>
      <c r="BW1023" s="94"/>
      <c r="BX1023" s="48"/>
      <c r="BY1023" s="97"/>
      <c r="BZ1023" s="48"/>
      <c r="CA1023" s="40"/>
      <c r="CB1023" s="94"/>
      <c r="CC1023" s="94"/>
      <c r="CD1023" s="94"/>
      <c r="CE1023" s="40"/>
      <c r="CF1023" s="73"/>
      <c r="CG1023" s="41"/>
      <c r="CH1023" s="41"/>
      <c r="CI1023" s="41"/>
      <c r="CJ1023" s="41"/>
      <c r="CK1023" s="41"/>
      <c r="CL1023" s="68"/>
      <c r="CM1023" s="41"/>
      <c r="CN1023" s="41"/>
      <c r="CO1023" s="39"/>
      <c r="CP1023" s="78"/>
    </row>
    <row r="1024" spans="1:94" s="38" customFormat="1" x14ac:dyDescent="0.25">
      <c r="A1024" s="38">
        <v>1021</v>
      </c>
      <c r="F1024" s="39"/>
      <c r="Q1024" s="39"/>
      <c r="R1024" s="40"/>
      <c r="S1024" s="40"/>
      <c r="T1024" s="39"/>
      <c r="AG1024" s="110"/>
      <c r="AH1024" s="94"/>
      <c r="AJ1024" s="97"/>
      <c r="AL1024" s="39"/>
      <c r="AP1024" s="39"/>
      <c r="AQ1024" s="77"/>
      <c r="AR1024" s="94"/>
      <c r="AT1024" s="97"/>
      <c r="BB1024" s="79"/>
      <c r="BC1024" s="94"/>
      <c r="BE1024" s="97"/>
      <c r="BG1024" s="40"/>
      <c r="BK1024" s="40"/>
      <c r="BL1024" s="79"/>
      <c r="BM1024" s="94"/>
      <c r="BO1024" s="97"/>
      <c r="BQ1024" s="40"/>
      <c r="BR1024" s="94"/>
      <c r="BS1024" s="94"/>
      <c r="BT1024" s="94"/>
      <c r="BU1024" s="40"/>
      <c r="BV1024" s="82"/>
      <c r="BW1024" s="94"/>
      <c r="BX1024" s="48"/>
      <c r="BY1024" s="97"/>
      <c r="BZ1024" s="48"/>
      <c r="CA1024" s="40"/>
      <c r="CB1024" s="94"/>
      <c r="CC1024" s="94"/>
      <c r="CD1024" s="94"/>
      <c r="CE1024" s="40"/>
      <c r="CF1024" s="73"/>
      <c r="CG1024" s="41"/>
      <c r="CH1024" s="41"/>
      <c r="CI1024" s="41"/>
      <c r="CJ1024" s="41"/>
      <c r="CK1024" s="41"/>
      <c r="CL1024" s="68"/>
      <c r="CM1024" s="41"/>
      <c r="CN1024" s="41"/>
      <c r="CO1024" s="39"/>
      <c r="CP1024" s="78"/>
    </row>
    <row r="1025" spans="1:94" s="38" customFormat="1" x14ac:dyDescent="0.25">
      <c r="A1025" s="38">
        <v>1022</v>
      </c>
      <c r="F1025" s="39"/>
      <c r="Q1025" s="39"/>
      <c r="R1025" s="40"/>
      <c r="S1025" s="40"/>
      <c r="T1025" s="39"/>
      <c r="AG1025" s="110"/>
      <c r="AH1025" s="94"/>
      <c r="AJ1025" s="97"/>
      <c r="AL1025" s="39"/>
      <c r="AP1025" s="39"/>
      <c r="AQ1025" s="77"/>
      <c r="AR1025" s="94"/>
      <c r="AT1025" s="97"/>
      <c r="BB1025" s="79"/>
      <c r="BC1025" s="94"/>
      <c r="BE1025" s="97"/>
      <c r="BG1025" s="40"/>
      <c r="BK1025" s="40"/>
      <c r="BL1025" s="79"/>
      <c r="BM1025" s="94"/>
      <c r="BO1025" s="97"/>
      <c r="BQ1025" s="40"/>
      <c r="BR1025" s="94"/>
      <c r="BS1025" s="94"/>
      <c r="BT1025" s="94"/>
      <c r="BU1025" s="40"/>
      <c r="BV1025" s="82"/>
      <c r="BW1025" s="94"/>
      <c r="BX1025" s="48"/>
      <c r="BY1025" s="97"/>
      <c r="BZ1025" s="48"/>
      <c r="CA1025" s="40"/>
      <c r="CB1025" s="94"/>
      <c r="CC1025" s="94"/>
      <c r="CD1025" s="94"/>
      <c r="CE1025" s="40"/>
      <c r="CF1025" s="73"/>
      <c r="CG1025" s="41"/>
      <c r="CH1025" s="41"/>
      <c r="CI1025" s="41"/>
      <c r="CJ1025" s="41"/>
      <c r="CK1025" s="41"/>
      <c r="CL1025" s="68"/>
      <c r="CM1025" s="41"/>
      <c r="CN1025" s="41"/>
      <c r="CO1025" s="39"/>
      <c r="CP1025" s="78"/>
    </row>
    <row r="1026" spans="1:94" s="38" customFormat="1" x14ac:dyDescent="0.25">
      <c r="A1026" s="38">
        <v>1023</v>
      </c>
      <c r="F1026" s="39"/>
      <c r="Q1026" s="39"/>
      <c r="R1026" s="40"/>
      <c r="S1026" s="40"/>
      <c r="T1026" s="39"/>
      <c r="AG1026" s="110"/>
      <c r="AH1026" s="94"/>
      <c r="AJ1026" s="97"/>
      <c r="AL1026" s="39"/>
      <c r="AP1026" s="39"/>
      <c r="AQ1026" s="77"/>
      <c r="AR1026" s="94"/>
      <c r="AT1026" s="97"/>
      <c r="BB1026" s="79"/>
      <c r="BC1026" s="94"/>
      <c r="BE1026" s="97"/>
      <c r="BG1026" s="40"/>
      <c r="BK1026" s="40"/>
      <c r="BL1026" s="79"/>
      <c r="BM1026" s="94"/>
      <c r="BO1026" s="97"/>
      <c r="BQ1026" s="40"/>
      <c r="BR1026" s="94"/>
      <c r="BS1026" s="94"/>
      <c r="BT1026" s="94"/>
      <c r="BU1026" s="40"/>
      <c r="BV1026" s="82"/>
      <c r="BW1026" s="94"/>
      <c r="BX1026" s="48"/>
      <c r="BY1026" s="97"/>
      <c r="BZ1026" s="48"/>
      <c r="CA1026" s="40"/>
      <c r="CB1026" s="94"/>
      <c r="CC1026" s="94"/>
      <c r="CD1026" s="94"/>
      <c r="CE1026" s="40"/>
      <c r="CF1026" s="73"/>
      <c r="CG1026" s="41"/>
      <c r="CH1026" s="41"/>
      <c r="CI1026" s="41"/>
      <c r="CJ1026" s="41"/>
      <c r="CK1026" s="41"/>
      <c r="CL1026" s="68"/>
      <c r="CM1026" s="41"/>
      <c r="CN1026" s="41"/>
      <c r="CO1026" s="39"/>
      <c r="CP1026" s="78"/>
    </row>
    <row r="1027" spans="1:94" s="38" customFormat="1" x14ac:dyDescent="0.25">
      <c r="A1027" s="38">
        <v>1024</v>
      </c>
      <c r="F1027" s="39"/>
      <c r="Q1027" s="39"/>
      <c r="R1027" s="40"/>
      <c r="S1027" s="40"/>
      <c r="T1027" s="39"/>
      <c r="AG1027" s="110"/>
      <c r="AH1027" s="94"/>
      <c r="AJ1027" s="97"/>
      <c r="AL1027" s="39"/>
      <c r="AP1027" s="39"/>
      <c r="AQ1027" s="77"/>
      <c r="AR1027" s="94"/>
      <c r="AT1027" s="97"/>
      <c r="BB1027" s="79"/>
      <c r="BC1027" s="94"/>
      <c r="BE1027" s="97"/>
      <c r="BG1027" s="40"/>
      <c r="BK1027" s="40"/>
      <c r="BL1027" s="79"/>
      <c r="BM1027" s="94"/>
      <c r="BO1027" s="97"/>
      <c r="BQ1027" s="40"/>
      <c r="BR1027" s="94"/>
      <c r="BS1027" s="94"/>
      <c r="BT1027" s="94"/>
      <c r="BU1027" s="40"/>
      <c r="BV1027" s="82"/>
      <c r="BW1027" s="94"/>
      <c r="BX1027" s="48"/>
      <c r="BY1027" s="97"/>
      <c r="BZ1027" s="48"/>
      <c r="CA1027" s="40"/>
      <c r="CB1027" s="94"/>
      <c r="CC1027" s="94"/>
      <c r="CD1027" s="94"/>
      <c r="CE1027" s="40"/>
      <c r="CF1027" s="73"/>
      <c r="CG1027" s="41"/>
      <c r="CH1027" s="41"/>
      <c r="CI1027" s="41"/>
      <c r="CJ1027" s="41"/>
      <c r="CK1027" s="41"/>
      <c r="CL1027" s="68"/>
      <c r="CM1027" s="41"/>
      <c r="CN1027" s="41"/>
      <c r="CO1027" s="39"/>
      <c r="CP1027" s="78"/>
    </row>
    <row r="1028" spans="1:94" s="38" customFormat="1" x14ac:dyDescent="0.25">
      <c r="A1028" s="38">
        <v>1025</v>
      </c>
      <c r="F1028" s="39"/>
      <c r="Q1028" s="39"/>
      <c r="R1028" s="40"/>
      <c r="S1028" s="40"/>
      <c r="T1028" s="39"/>
      <c r="AG1028" s="110"/>
      <c r="AH1028" s="94"/>
      <c r="AJ1028" s="97"/>
      <c r="AL1028" s="39"/>
      <c r="AP1028" s="39"/>
      <c r="AQ1028" s="77"/>
      <c r="AR1028" s="94"/>
      <c r="AT1028" s="97"/>
      <c r="BB1028" s="79"/>
      <c r="BC1028" s="94"/>
      <c r="BE1028" s="97"/>
      <c r="BG1028" s="40"/>
      <c r="BK1028" s="40"/>
      <c r="BL1028" s="79"/>
      <c r="BM1028" s="94"/>
      <c r="BO1028" s="97"/>
      <c r="BQ1028" s="40"/>
      <c r="BR1028" s="94"/>
      <c r="BS1028" s="94"/>
      <c r="BT1028" s="94"/>
      <c r="BU1028" s="40"/>
      <c r="BV1028" s="82"/>
      <c r="BW1028" s="94"/>
      <c r="BX1028" s="48"/>
      <c r="BY1028" s="97"/>
      <c r="BZ1028" s="48"/>
      <c r="CA1028" s="40"/>
      <c r="CB1028" s="94"/>
      <c r="CC1028" s="94"/>
      <c r="CD1028" s="94"/>
      <c r="CE1028" s="40"/>
      <c r="CF1028" s="73"/>
      <c r="CG1028" s="41"/>
      <c r="CH1028" s="41"/>
      <c r="CI1028" s="41"/>
      <c r="CJ1028" s="41"/>
      <c r="CK1028" s="41"/>
      <c r="CL1028" s="68"/>
      <c r="CM1028" s="41"/>
      <c r="CN1028" s="41"/>
      <c r="CO1028" s="39"/>
      <c r="CP1028" s="78"/>
    </row>
    <row r="1029" spans="1:94" s="38" customFormat="1" x14ac:dyDescent="0.25">
      <c r="A1029" s="38">
        <v>1026</v>
      </c>
      <c r="F1029" s="39"/>
      <c r="Q1029" s="39"/>
      <c r="R1029" s="40"/>
      <c r="S1029" s="40"/>
      <c r="T1029" s="39"/>
      <c r="AG1029" s="110"/>
      <c r="AH1029" s="94"/>
      <c r="AJ1029" s="97"/>
      <c r="AL1029" s="39"/>
      <c r="AP1029" s="39"/>
      <c r="AQ1029" s="77"/>
      <c r="AR1029" s="94"/>
      <c r="AT1029" s="97"/>
      <c r="BB1029" s="79"/>
      <c r="BC1029" s="94"/>
      <c r="BE1029" s="97"/>
      <c r="BG1029" s="40"/>
      <c r="BK1029" s="40"/>
      <c r="BL1029" s="79"/>
      <c r="BM1029" s="94"/>
      <c r="BO1029" s="97"/>
      <c r="BQ1029" s="40"/>
      <c r="BR1029" s="94"/>
      <c r="BS1029" s="94"/>
      <c r="BT1029" s="94"/>
      <c r="BU1029" s="40"/>
      <c r="BV1029" s="82"/>
      <c r="BW1029" s="94"/>
      <c r="BX1029" s="48"/>
      <c r="BY1029" s="97"/>
      <c r="BZ1029" s="48"/>
      <c r="CA1029" s="40"/>
      <c r="CB1029" s="94"/>
      <c r="CC1029" s="94"/>
      <c r="CD1029" s="94"/>
      <c r="CE1029" s="40"/>
      <c r="CF1029" s="73"/>
      <c r="CG1029" s="41"/>
      <c r="CH1029" s="41"/>
      <c r="CI1029" s="41"/>
      <c r="CJ1029" s="41"/>
      <c r="CK1029" s="41"/>
      <c r="CL1029" s="68"/>
      <c r="CM1029" s="41"/>
      <c r="CN1029" s="41"/>
      <c r="CO1029" s="39"/>
      <c r="CP1029" s="78"/>
    </row>
    <row r="1030" spans="1:94" s="38" customFormat="1" x14ac:dyDescent="0.25">
      <c r="A1030" s="38">
        <v>1027</v>
      </c>
      <c r="F1030" s="39"/>
      <c r="Q1030" s="39"/>
      <c r="R1030" s="40"/>
      <c r="S1030" s="40"/>
      <c r="T1030" s="39"/>
      <c r="AG1030" s="110"/>
      <c r="AH1030" s="94"/>
      <c r="AJ1030" s="97"/>
      <c r="AL1030" s="39"/>
      <c r="AP1030" s="39"/>
      <c r="AQ1030" s="77"/>
      <c r="AR1030" s="94"/>
      <c r="AT1030" s="97"/>
      <c r="BB1030" s="79"/>
      <c r="BC1030" s="94"/>
      <c r="BE1030" s="97"/>
      <c r="BG1030" s="40"/>
      <c r="BK1030" s="40"/>
      <c r="BL1030" s="79"/>
      <c r="BM1030" s="94"/>
      <c r="BO1030" s="97"/>
      <c r="BQ1030" s="40"/>
      <c r="BR1030" s="94"/>
      <c r="BS1030" s="94"/>
      <c r="BT1030" s="94"/>
      <c r="BU1030" s="40"/>
      <c r="BV1030" s="82"/>
      <c r="BW1030" s="94"/>
      <c r="BX1030" s="48"/>
      <c r="BY1030" s="97"/>
      <c r="BZ1030" s="48"/>
      <c r="CA1030" s="40"/>
      <c r="CB1030" s="94"/>
      <c r="CC1030" s="94"/>
      <c r="CD1030" s="94"/>
      <c r="CE1030" s="40"/>
      <c r="CF1030" s="73"/>
      <c r="CG1030" s="41"/>
      <c r="CH1030" s="41"/>
      <c r="CI1030" s="41"/>
      <c r="CJ1030" s="41"/>
      <c r="CK1030" s="41"/>
      <c r="CL1030" s="68"/>
      <c r="CM1030" s="41"/>
      <c r="CN1030" s="41"/>
      <c r="CO1030" s="39"/>
      <c r="CP1030" s="78"/>
    </row>
    <row r="1031" spans="1:94" s="38" customFormat="1" x14ac:dyDescent="0.25">
      <c r="A1031" s="38">
        <v>1028</v>
      </c>
      <c r="F1031" s="39"/>
      <c r="Q1031" s="39"/>
      <c r="R1031" s="40"/>
      <c r="S1031" s="40"/>
      <c r="T1031" s="39"/>
      <c r="AG1031" s="110"/>
      <c r="AH1031" s="94"/>
      <c r="AJ1031" s="97"/>
      <c r="AL1031" s="39"/>
      <c r="AP1031" s="39"/>
      <c r="AQ1031" s="77"/>
      <c r="AR1031" s="94"/>
      <c r="AT1031" s="97"/>
      <c r="BB1031" s="79"/>
      <c r="BC1031" s="94"/>
      <c r="BE1031" s="97"/>
      <c r="BG1031" s="40"/>
      <c r="BK1031" s="40"/>
      <c r="BL1031" s="79"/>
      <c r="BM1031" s="94"/>
      <c r="BO1031" s="97"/>
      <c r="BQ1031" s="40"/>
      <c r="BR1031" s="94"/>
      <c r="BS1031" s="94"/>
      <c r="BT1031" s="94"/>
      <c r="BU1031" s="40"/>
      <c r="BV1031" s="82"/>
      <c r="BW1031" s="94"/>
      <c r="BX1031" s="48"/>
      <c r="BY1031" s="97"/>
      <c r="BZ1031" s="48"/>
      <c r="CA1031" s="40"/>
      <c r="CB1031" s="94"/>
      <c r="CC1031" s="94"/>
      <c r="CD1031" s="94"/>
      <c r="CE1031" s="40"/>
      <c r="CF1031" s="73"/>
      <c r="CG1031" s="41"/>
      <c r="CH1031" s="41"/>
      <c r="CI1031" s="41"/>
      <c r="CJ1031" s="41"/>
      <c r="CK1031" s="41"/>
      <c r="CL1031" s="68"/>
      <c r="CM1031" s="41"/>
      <c r="CN1031" s="41"/>
      <c r="CO1031" s="39"/>
      <c r="CP1031" s="78"/>
    </row>
    <row r="1032" spans="1:94" s="38" customFormat="1" x14ac:dyDescent="0.25">
      <c r="A1032" s="38">
        <v>1029</v>
      </c>
      <c r="F1032" s="39"/>
      <c r="Q1032" s="39"/>
      <c r="R1032" s="40"/>
      <c r="S1032" s="40"/>
      <c r="T1032" s="39"/>
      <c r="AG1032" s="110"/>
      <c r="AH1032" s="94"/>
      <c r="AJ1032" s="97"/>
      <c r="AL1032" s="39"/>
      <c r="AP1032" s="39"/>
      <c r="AQ1032" s="77"/>
      <c r="AR1032" s="94"/>
      <c r="AT1032" s="97"/>
      <c r="BB1032" s="79"/>
      <c r="BC1032" s="94"/>
      <c r="BE1032" s="97"/>
      <c r="BG1032" s="40"/>
      <c r="BK1032" s="40"/>
      <c r="BL1032" s="79"/>
      <c r="BM1032" s="94"/>
      <c r="BO1032" s="97"/>
      <c r="BQ1032" s="40"/>
      <c r="BR1032" s="94"/>
      <c r="BS1032" s="94"/>
      <c r="BT1032" s="94"/>
      <c r="BU1032" s="40"/>
      <c r="BV1032" s="82"/>
      <c r="BW1032" s="94"/>
      <c r="BX1032" s="48"/>
      <c r="BY1032" s="97"/>
      <c r="BZ1032" s="48"/>
      <c r="CA1032" s="40"/>
      <c r="CB1032" s="94"/>
      <c r="CC1032" s="94"/>
      <c r="CD1032" s="94"/>
      <c r="CE1032" s="40"/>
      <c r="CF1032" s="73"/>
      <c r="CG1032" s="41"/>
      <c r="CH1032" s="41"/>
      <c r="CI1032" s="41"/>
      <c r="CJ1032" s="41"/>
      <c r="CK1032" s="41"/>
      <c r="CL1032" s="68"/>
      <c r="CM1032" s="41"/>
      <c r="CN1032" s="41"/>
      <c r="CO1032" s="39"/>
      <c r="CP1032" s="78"/>
    </row>
    <row r="1033" spans="1:94" s="38" customFormat="1" x14ac:dyDescent="0.25">
      <c r="A1033" s="38">
        <v>1030</v>
      </c>
      <c r="F1033" s="39"/>
      <c r="Q1033" s="39"/>
      <c r="R1033" s="40"/>
      <c r="S1033" s="40"/>
      <c r="T1033" s="39"/>
      <c r="AG1033" s="110"/>
      <c r="AH1033" s="94"/>
      <c r="AJ1033" s="97"/>
      <c r="AL1033" s="39"/>
      <c r="AP1033" s="39"/>
      <c r="AQ1033" s="77"/>
      <c r="AR1033" s="94"/>
      <c r="AT1033" s="97"/>
      <c r="BB1033" s="79"/>
      <c r="BC1033" s="94"/>
      <c r="BE1033" s="97"/>
      <c r="BG1033" s="40"/>
      <c r="BK1033" s="40"/>
      <c r="BL1033" s="79"/>
      <c r="BM1033" s="94"/>
      <c r="BO1033" s="97"/>
      <c r="BQ1033" s="40"/>
      <c r="BR1033" s="94"/>
      <c r="BS1033" s="94"/>
      <c r="BT1033" s="94"/>
      <c r="BU1033" s="40"/>
      <c r="BV1033" s="82"/>
      <c r="BW1033" s="94"/>
      <c r="BX1033" s="48"/>
      <c r="BY1033" s="97"/>
      <c r="BZ1033" s="48"/>
      <c r="CA1033" s="40"/>
      <c r="CB1033" s="94"/>
      <c r="CC1033" s="94"/>
      <c r="CD1033" s="94"/>
      <c r="CE1033" s="40"/>
      <c r="CF1033" s="73"/>
      <c r="CG1033" s="41"/>
      <c r="CH1033" s="41"/>
      <c r="CI1033" s="41"/>
      <c r="CJ1033" s="41"/>
      <c r="CK1033" s="41"/>
      <c r="CL1033" s="68"/>
      <c r="CM1033" s="41"/>
      <c r="CN1033" s="41"/>
      <c r="CO1033" s="39"/>
      <c r="CP1033" s="78"/>
    </row>
    <row r="1034" spans="1:94" s="38" customFormat="1" x14ac:dyDescent="0.25">
      <c r="A1034" s="38">
        <v>1031</v>
      </c>
      <c r="F1034" s="39"/>
      <c r="Q1034" s="39"/>
      <c r="R1034" s="40"/>
      <c r="S1034" s="40"/>
      <c r="T1034" s="39"/>
      <c r="AG1034" s="110"/>
      <c r="AH1034" s="94"/>
      <c r="AJ1034" s="97"/>
      <c r="AL1034" s="39"/>
      <c r="AP1034" s="39"/>
      <c r="AQ1034" s="77"/>
      <c r="AR1034" s="94"/>
      <c r="AT1034" s="97"/>
      <c r="BB1034" s="79"/>
      <c r="BC1034" s="94"/>
      <c r="BE1034" s="97"/>
      <c r="BG1034" s="40"/>
      <c r="BK1034" s="40"/>
      <c r="BL1034" s="79"/>
      <c r="BM1034" s="94"/>
      <c r="BO1034" s="97"/>
      <c r="BQ1034" s="40"/>
      <c r="BR1034" s="94"/>
      <c r="BS1034" s="94"/>
      <c r="BT1034" s="94"/>
      <c r="BU1034" s="40"/>
      <c r="BV1034" s="82"/>
      <c r="BW1034" s="94"/>
      <c r="BX1034" s="48"/>
      <c r="BY1034" s="97"/>
      <c r="BZ1034" s="48"/>
      <c r="CA1034" s="40"/>
      <c r="CB1034" s="94"/>
      <c r="CC1034" s="94"/>
      <c r="CD1034" s="94"/>
      <c r="CE1034" s="40"/>
      <c r="CF1034" s="73"/>
      <c r="CG1034" s="41"/>
      <c r="CH1034" s="41"/>
      <c r="CI1034" s="41"/>
      <c r="CJ1034" s="41"/>
      <c r="CK1034" s="41"/>
      <c r="CL1034" s="68"/>
      <c r="CM1034" s="41"/>
      <c r="CN1034" s="41"/>
      <c r="CO1034" s="39"/>
      <c r="CP1034" s="78"/>
    </row>
    <row r="1035" spans="1:94" s="38" customFormat="1" x14ac:dyDescent="0.25">
      <c r="A1035" s="38">
        <v>1032</v>
      </c>
      <c r="F1035" s="39"/>
      <c r="Q1035" s="39"/>
      <c r="R1035" s="40"/>
      <c r="S1035" s="40"/>
      <c r="T1035" s="39"/>
      <c r="AG1035" s="110"/>
      <c r="AH1035" s="94"/>
      <c r="AJ1035" s="97"/>
      <c r="AL1035" s="39"/>
      <c r="AP1035" s="39"/>
      <c r="AQ1035" s="77"/>
      <c r="AR1035" s="94"/>
      <c r="AT1035" s="97"/>
      <c r="BB1035" s="79"/>
      <c r="BC1035" s="94"/>
      <c r="BE1035" s="97"/>
      <c r="BG1035" s="40"/>
      <c r="BK1035" s="40"/>
      <c r="BL1035" s="79"/>
      <c r="BM1035" s="94"/>
      <c r="BO1035" s="97"/>
      <c r="BQ1035" s="40"/>
      <c r="BR1035" s="94"/>
      <c r="BS1035" s="94"/>
      <c r="BT1035" s="94"/>
      <c r="BU1035" s="40"/>
      <c r="BV1035" s="82"/>
      <c r="BW1035" s="94"/>
      <c r="BX1035" s="48"/>
      <c r="BY1035" s="97"/>
      <c r="BZ1035" s="48"/>
      <c r="CA1035" s="40"/>
      <c r="CB1035" s="94"/>
      <c r="CC1035" s="94"/>
      <c r="CD1035" s="94"/>
      <c r="CE1035" s="40"/>
      <c r="CF1035" s="73"/>
      <c r="CG1035" s="41"/>
      <c r="CH1035" s="41"/>
      <c r="CI1035" s="41"/>
      <c r="CJ1035" s="41"/>
      <c r="CK1035" s="41"/>
      <c r="CL1035" s="68"/>
      <c r="CM1035" s="41"/>
      <c r="CN1035" s="41"/>
      <c r="CO1035" s="39"/>
      <c r="CP1035" s="78"/>
    </row>
    <row r="1036" spans="1:94" s="38" customFormat="1" x14ac:dyDescent="0.25">
      <c r="A1036" s="38">
        <v>1033</v>
      </c>
      <c r="F1036" s="39"/>
      <c r="Q1036" s="39"/>
      <c r="R1036" s="40"/>
      <c r="S1036" s="40"/>
      <c r="T1036" s="39"/>
      <c r="AG1036" s="110"/>
      <c r="AH1036" s="94"/>
      <c r="AJ1036" s="97"/>
      <c r="AL1036" s="39"/>
      <c r="AP1036" s="39"/>
      <c r="AQ1036" s="77"/>
      <c r="AR1036" s="94"/>
      <c r="AT1036" s="97"/>
      <c r="BB1036" s="79"/>
      <c r="BC1036" s="94"/>
      <c r="BE1036" s="97"/>
      <c r="BG1036" s="40"/>
      <c r="BK1036" s="40"/>
      <c r="BL1036" s="79"/>
      <c r="BM1036" s="94"/>
      <c r="BO1036" s="97"/>
      <c r="BQ1036" s="40"/>
      <c r="BR1036" s="94"/>
      <c r="BS1036" s="94"/>
      <c r="BT1036" s="94"/>
      <c r="BU1036" s="40"/>
      <c r="BV1036" s="82"/>
      <c r="BW1036" s="94"/>
      <c r="BX1036" s="48"/>
      <c r="BY1036" s="97"/>
      <c r="BZ1036" s="48"/>
      <c r="CA1036" s="40"/>
      <c r="CB1036" s="94"/>
      <c r="CC1036" s="94"/>
      <c r="CD1036" s="94"/>
      <c r="CE1036" s="40"/>
      <c r="CF1036" s="73"/>
      <c r="CG1036" s="41"/>
      <c r="CH1036" s="41"/>
      <c r="CI1036" s="41"/>
      <c r="CJ1036" s="41"/>
      <c r="CK1036" s="41"/>
      <c r="CL1036" s="68"/>
      <c r="CM1036" s="41"/>
      <c r="CN1036" s="41"/>
      <c r="CO1036" s="39"/>
      <c r="CP1036" s="78"/>
    </row>
    <row r="1037" spans="1:94" s="38" customFormat="1" x14ac:dyDescent="0.25">
      <c r="A1037" s="38">
        <v>1034</v>
      </c>
      <c r="F1037" s="39"/>
      <c r="Q1037" s="39"/>
      <c r="R1037" s="40"/>
      <c r="S1037" s="40"/>
      <c r="T1037" s="39"/>
      <c r="AG1037" s="110"/>
      <c r="AH1037" s="94"/>
      <c r="AJ1037" s="97"/>
      <c r="AL1037" s="39"/>
      <c r="AP1037" s="39"/>
      <c r="AQ1037" s="77"/>
      <c r="AR1037" s="94"/>
      <c r="AT1037" s="97"/>
      <c r="BB1037" s="79"/>
      <c r="BC1037" s="94"/>
      <c r="BE1037" s="97"/>
      <c r="BG1037" s="40"/>
      <c r="BK1037" s="40"/>
      <c r="BL1037" s="79"/>
      <c r="BM1037" s="94"/>
      <c r="BO1037" s="97"/>
      <c r="BQ1037" s="40"/>
      <c r="BR1037" s="94"/>
      <c r="BS1037" s="94"/>
      <c r="BT1037" s="94"/>
      <c r="BU1037" s="40"/>
      <c r="BV1037" s="82"/>
      <c r="BW1037" s="94"/>
      <c r="BX1037" s="48"/>
      <c r="BY1037" s="97"/>
      <c r="BZ1037" s="48"/>
      <c r="CA1037" s="40"/>
      <c r="CB1037" s="94"/>
      <c r="CC1037" s="94"/>
      <c r="CD1037" s="94"/>
      <c r="CE1037" s="40"/>
      <c r="CF1037" s="73"/>
      <c r="CG1037" s="41"/>
      <c r="CH1037" s="41"/>
      <c r="CI1037" s="41"/>
      <c r="CJ1037" s="41"/>
      <c r="CK1037" s="41"/>
      <c r="CL1037" s="68"/>
      <c r="CM1037" s="41"/>
      <c r="CN1037" s="41"/>
      <c r="CO1037" s="39"/>
      <c r="CP1037" s="78"/>
    </row>
    <row r="1038" spans="1:94" s="38" customFormat="1" x14ac:dyDescent="0.25">
      <c r="A1038" s="38">
        <v>1035</v>
      </c>
      <c r="F1038" s="39"/>
      <c r="Q1038" s="39"/>
      <c r="R1038" s="40"/>
      <c r="S1038" s="40"/>
      <c r="T1038" s="39"/>
      <c r="AG1038" s="110"/>
      <c r="AH1038" s="94"/>
      <c r="AJ1038" s="97"/>
      <c r="AL1038" s="39"/>
      <c r="AP1038" s="39"/>
      <c r="AQ1038" s="77"/>
      <c r="AR1038" s="94"/>
      <c r="AT1038" s="97"/>
      <c r="BB1038" s="79"/>
      <c r="BC1038" s="94"/>
      <c r="BE1038" s="97"/>
      <c r="BG1038" s="40"/>
      <c r="BK1038" s="40"/>
      <c r="BL1038" s="79"/>
      <c r="BM1038" s="94"/>
      <c r="BO1038" s="97"/>
      <c r="BQ1038" s="40"/>
      <c r="BR1038" s="94"/>
      <c r="BS1038" s="94"/>
      <c r="BT1038" s="94"/>
      <c r="BU1038" s="40"/>
      <c r="BV1038" s="82"/>
      <c r="BW1038" s="94"/>
      <c r="BX1038" s="48"/>
      <c r="BY1038" s="97"/>
      <c r="BZ1038" s="48"/>
      <c r="CA1038" s="40"/>
      <c r="CB1038" s="94"/>
      <c r="CC1038" s="94"/>
      <c r="CD1038" s="94"/>
      <c r="CE1038" s="40"/>
      <c r="CF1038" s="73"/>
      <c r="CG1038" s="41"/>
      <c r="CH1038" s="41"/>
      <c r="CI1038" s="41"/>
      <c r="CJ1038" s="41"/>
      <c r="CK1038" s="41"/>
      <c r="CL1038" s="68"/>
      <c r="CM1038" s="41"/>
      <c r="CN1038" s="41"/>
      <c r="CO1038" s="39"/>
      <c r="CP1038" s="78"/>
    </row>
    <row r="1039" spans="1:94" s="38" customFormat="1" x14ac:dyDescent="0.25">
      <c r="A1039" s="38">
        <v>1036</v>
      </c>
      <c r="F1039" s="39"/>
      <c r="Q1039" s="39"/>
      <c r="R1039" s="40"/>
      <c r="S1039" s="40"/>
      <c r="T1039" s="39"/>
      <c r="AG1039" s="110"/>
      <c r="AH1039" s="94"/>
      <c r="AJ1039" s="97"/>
      <c r="AL1039" s="39"/>
      <c r="AP1039" s="39"/>
      <c r="AQ1039" s="77"/>
      <c r="AR1039" s="94"/>
      <c r="AT1039" s="97"/>
      <c r="BB1039" s="79"/>
      <c r="BC1039" s="94"/>
      <c r="BE1039" s="97"/>
      <c r="BG1039" s="40"/>
      <c r="BK1039" s="40"/>
      <c r="BL1039" s="79"/>
      <c r="BM1039" s="94"/>
      <c r="BO1039" s="97"/>
      <c r="BQ1039" s="40"/>
      <c r="BR1039" s="94"/>
      <c r="BS1039" s="94"/>
      <c r="BT1039" s="94"/>
      <c r="BU1039" s="40"/>
      <c r="BV1039" s="82"/>
      <c r="BW1039" s="94"/>
      <c r="BX1039" s="48"/>
      <c r="BY1039" s="97"/>
      <c r="BZ1039" s="48"/>
      <c r="CA1039" s="40"/>
      <c r="CB1039" s="94"/>
      <c r="CC1039" s="94"/>
      <c r="CD1039" s="94"/>
      <c r="CE1039" s="40"/>
      <c r="CF1039" s="73"/>
      <c r="CG1039" s="41"/>
      <c r="CH1039" s="41"/>
      <c r="CI1039" s="41"/>
      <c r="CJ1039" s="41"/>
      <c r="CK1039" s="41"/>
      <c r="CL1039" s="68"/>
      <c r="CM1039" s="41"/>
      <c r="CN1039" s="41"/>
      <c r="CO1039" s="39"/>
      <c r="CP1039" s="78"/>
    </row>
    <row r="1040" spans="1:94" s="38" customFormat="1" x14ac:dyDescent="0.25">
      <c r="A1040" s="38">
        <v>1037</v>
      </c>
      <c r="F1040" s="39"/>
      <c r="Q1040" s="39"/>
      <c r="R1040" s="40"/>
      <c r="S1040" s="40"/>
      <c r="T1040" s="39"/>
      <c r="AG1040" s="110"/>
      <c r="AH1040" s="94"/>
      <c r="AJ1040" s="97"/>
      <c r="AL1040" s="39"/>
      <c r="AP1040" s="39"/>
      <c r="AQ1040" s="77"/>
      <c r="AR1040" s="94"/>
      <c r="AT1040" s="97"/>
      <c r="BB1040" s="79"/>
      <c r="BC1040" s="94"/>
      <c r="BE1040" s="97"/>
      <c r="BG1040" s="40"/>
      <c r="BK1040" s="40"/>
      <c r="BL1040" s="79"/>
      <c r="BM1040" s="94"/>
      <c r="BO1040" s="97"/>
      <c r="BQ1040" s="40"/>
      <c r="BR1040" s="94"/>
      <c r="BS1040" s="94"/>
      <c r="BT1040" s="94"/>
      <c r="BU1040" s="40"/>
      <c r="BV1040" s="82"/>
      <c r="BW1040" s="94"/>
      <c r="BX1040" s="48"/>
      <c r="BY1040" s="97"/>
      <c r="BZ1040" s="48"/>
      <c r="CA1040" s="40"/>
      <c r="CB1040" s="94"/>
      <c r="CC1040" s="94"/>
      <c r="CD1040" s="94"/>
      <c r="CE1040" s="40"/>
      <c r="CF1040" s="73"/>
      <c r="CG1040" s="41"/>
      <c r="CH1040" s="41"/>
      <c r="CI1040" s="41"/>
      <c r="CJ1040" s="41"/>
      <c r="CK1040" s="41"/>
      <c r="CL1040" s="68"/>
      <c r="CM1040" s="41"/>
      <c r="CN1040" s="41"/>
      <c r="CO1040" s="39"/>
      <c r="CP1040" s="78"/>
    </row>
    <row r="1041" spans="1:94" s="38" customFormat="1" x14ac:dyDescent="0.25">
      <c r="A1041" s="38">
        <v>1038</v>
      </c>
      <c r="F1041" s="39"/>
      <c r="Q1041" s="39"/>
      <c r="R1041" s="40"/>
      <c r="S1041" s="40"/>
      <c r="T1041" s="39"/>
      <c r="AG1041" s="110"/>
      <c r="AH1041" s="94"/>
      <c r="AJ1041" s="97"/>
      <c r="AL1041" s="39"/>
      <c r="AP1041" s="39"/>
      <c r="AQ1041" s="77"/>
      <c r="AR1041" s="94"/>
      <c r="AT1041" s="97"/>
      <c r="BB1041" s="79"/>
      <c r="BC1041" s="94"/>
      <c r="BE1041" s="97"/>
      <c r="BG1041" s="40"/>
      <c r="BK1041" s="40"/>
      <c r="BL1041" s="79"/>
      <c r="BM1041" s="94"/>
      <c r="BO1041" s="97"/>
      <c r="BQ1041" s="40"/>
      <c r="BR1041" s="94"/>
      <c r="BS1041" s="94"/>
      <c r="BT1041" s="94"/>
      <c r="BU1041" s="40"/>
      <c r="BV1041" s="82"/>
      <c r="BW1041" s="94"/>
      <c r="BX1041" s="48"/>
      <c r="BY1041" s="97"/>
      <c r="BZ1041" s="48"/>
      <c r="CA1041" s="40"/>
      <c r="CB1041" s="94"/>
      <c r="CC1041" s="94"/>
      <c r="CD1041" s="94"/>
      <c r="CE1041" s="40"/>
      <c r="CF1041" s="73"/>
      <c r="CG1041" s="41"/>
      <c r="CH1041" s="41"/>
      <c r="CI1041" s="41"/>
      <c r="CJ1041" s="41"/>
      <c r="CK1041" s="41"/>
      <c r="CL1041" s="68"/>
      <c r="CM1041" s="41"/>
      <c r="CN1041" s="41"/>
      <c r="CO1041" s="39"/>
      <c r="CP1041" s="78"/>
    </row>
    <row r="1042" spans="1:94" s="38" customFormat="1" x14ac:dyDescent="0.25">
      <c r="A1042" s="38">
        <v>1039</v>
      </c>
      <c r="F1042" s="39"/>
      <c r="Q1042" s="39"/>
      <c r="R1042" s="40"/>
      <c r="S1042" s="40"/>
      <c r="T1042" s="39"/>
      <c r="AG1042" s="110"/>
      <c r="AH1042" s="94"/>
      <c r="AJ1042" s="97"/>
      <c r="AL1042" s="39"/>
      <c r="AP1042" s="39"/>
      <c r="AQ1042" s="77"/>
      <c r="AR1042" s="94"/>
      <c r="AT1042" s="97"/>
      <c r="BB1042" s="79"/>
      <c r="BC1042" s="94"/>
      <c r="BE1042" s="97"/>
      <c r="BG1042" s="40"/>
      <c r="BK1042" s="40"/>
      <c r="BL1042" s="79"/>
      <c r="BM1042" s="94"/>
      <c r="BO1042" s="97"/>
      <c r="BQ1042" s="40"/>
      <c r="BR1042" s="94"/>
      <c r="BS1042" s="94"/>
      <c r="BT1042" s="94"/>
      <c r="BU1042" s="40"/>
      <c r="BV1042" s="82"/>
      <c r="BW1042" s="94"/>
      <c r="BX1042" s="48"/>
      <c r="BY1042" s="97"/>
      <c r="BZ1042" s="48"/>
      <c r="CA1042" s="40"/>
      <c r="CB1042" s="94"/>
      <c r="CC1042" s="94"/>
      <c r="CD1042" s="94"/>
      <c r="CE1042" s="40"/>
      <c r="CF1042" s="73"/>
      <c r="CG1042" s="41"/>
      <c r="CH1042" s="41"/>
      <c r="CI1042" s="41"/>
      <c r="CJ1042" s="41"/>
      <c r="CK1042" s="41"/>
      <c r="CL1042" s="68"/>
      <c r="CM1042" s="41"/>
      <c r="CN1042" s="41"/>
      <c r="CO1042" s="39"/>
      <c r="CP1042" s="78"/>
    </row>
    <row r="1043" spans="1:94" s="38" customFormat="1" x14ac:dyDescent="0.25">
      <c r="A1043" s="38">
        <v>1040</v>
      </c>
      <c r="F1043" s="39"/>
      <c r="Q1043" s="39"/>
      <c r="R1043" s="40"/>
      <c r="S1043" s="40"/>
      <c r="T1043" s="39"/>
      <c r="AG1043" s="110"/>
      <c r="AH1043" s="94"/>
      <c r="AJ1043" s="97"/>
      <c r="AL1043" s="39"/>
      <c r="AP1043" s="39"/>
      <c r="AQ1043" s="77"/>
      <c r="AR1043" s="94"/>
      <c r="AT1043" s="97"/>
      <c r="BB1043" s="79"/>
      <c r="BC1043" s="94"/>
      <c r="BE1043" s="97"/>
      <c r="BG1043" s="40"/>
      <c r="BK1043" s="40"/>
      <c r="BL1043" s="79"/>
      <c r="BM1043" s="94"/>
      <c r="BO1043" s="97"/>
      <c r="BQ1043" s="40"/>
      <c r="BR1043" s="94"/>
      <c r="BS1043" s="94"/>
      <c r="BT1043" s="94"/>
      <c r="BU1043" s="40"/>
      <c r="BV1043" s="82"/>
      <c r="BW1043" s="94"/>
      <c r="BX1043" s="48"/>
      <c r="BY1043" s="97"/>
      <c r="BZ1043" s="48"/>
      <c r="CA1043" s="40"/>
      <c r="CB1043" s="94"/>
      <c r="CC1043" s="94"/>
      <c r="CD1043" s="94"/>
      <c r="CE1043" s="40"/>
      <c r="CF1043" s="73"/>
      <c r="CG1043" s="41"/>
      <c r="CH1043" s="41"/>
      <c r="CI1043" s="41"/>
      <c r="CJ1043" s="41"/>
      <c r="CK1043" s="41"/>
      <c r="CL1043" s="68"/>
      <c r="CM1043" s="41"/>
      <c r="CN1043" s="41"/>
      <c r="CO1043" s="39"/>
      <c r="CP1043" s="78"/>
    </row>
    <row r="1044" spans="1:94" s="38" customFormat="1" x14ac:dyDescent="0.25">
      <c r="A1044" s="38">
        <v>1041</v>
      </c>
      <c r="F1044" s="39"/>
      <c r="Q1044" s="39"/>
      <c r="R1044" s="40"/>
      <c r="S1044" s="40"/>
      <c r="T1044" s="39"/>
      <c r="AG1044" s="110"/>
      <c r="AH1044" s="94"/>
      <c r="AJ1044" s="97"/>
      <c r="AL1044" s="39"/>
      <c r="AP1044" s="39"/>
      <c r="AQ1044" s="77"/>
      <c r="AR1044" s="94"/>
      <c r="AT1044" s="97"/>
      <c r="BB1044" s="79"/>
      <c r="BC1044" s="94"/>
      <c r="BE1044" s="97"/>
      <c r="BG1044" s="40"/>
      <c r="BK1044" s="40"/>
      <c r="BL1044" s="79"/>
      <c r="BM1044" s="94"/>
      <c r="BO1044" s="97"/>
      <c r="BQ1044" s="40"/>
      <c r="BR1044" s="94"/>
      <c r="BS1044" s="94"/>
      <c r="BT1044" s="94"/>
      <c r="BU1044" s="40"/>
      <c r="BV1044" s="82"/>
      <c r="BW1044" s="94"/>
      <c r="BX1044" s="48"/>
      <c r="BY1044" s="97"/>
      <c r="BZ1044" s="48"/>
      <c r="CA1044" s="40"/>
      <c r="CB1044" s="94"/>
      <c r="CC1044" s="94"/>
      <c r="CD1044" s="94"/>
      <c r="CE1044" s="40"/>
      <c r="CF1044" s="73"/>
      <c r="CG1044" s="41"/>
      <c r="CH1044" s="41"/>
      <c r="CI1044" s="41"/>
      <c r="CJ1044" s="41"/>
      <c r="CK1044" s="41"/>
      <c r="CL1044" s="68"/>
      <c r="CM1044" s="41"/>
      <c r="CN1044" s="41"/>
      <c r="CO1044" s="39"/>
      <c r="CP1044" s="78"/>
    </row>
    <row r="1045" spans="1:94" s="38" customFormat="1" x14ac:dyDescent="0.25">
      <c r="A1045" s="38">
        <v>1042</v>
      </c>
      <c r="F1045" s="39"/>
      <c r="Q1045" s="39"/>
      <c r="R1045" s="40"/>
      <c r="S1045" s="40"/>
      <c r="T1045" s="39"/>
      <c r="AG1045" s="110"/>
      <c r="AH1045" s="94"/>
      <c r="AJ1045" s="97"/>
      <c r="AL1045" s="39"/>
      <c r="AP1045" s="39"/>
      <c r="AQ1045" s="77"/>
      <c r="AR1045" s="94"/>
      <c r="AT1045" s="97"/>
      <c r="BB1045" s="79"/>
      <c r="BC1045" s="94"/>
      <c r="BE1045" s="97"/>
      <c r="BG1045" s="40"/>
      <c r="BK1045" s="40"/>
      <c r="BL1045" s="79"/>
      <c r="BM1045" s="94"/>
      <c r="BO1045" s="97"/>
      <c r="BQ1045" s="40"/>
      <c r="BR1045" s="94"/>
      <c r="BS1045" s="94"/>
      <c r="BT1045" s="94"/>
      <c r="BU1045" s="40"/>
      <c r="BV1045" s="82"/>
      <c r="BW1045" s="94"/>
      <c r="BX1045" s="48"/>
      <c r="BY1045" s="97"/>
      <c r="BZ1045" s="48"/>
      <c r="CA1045" s="40"/>
      <c r="CB1045" s="94"/>
      <c r="CC1045" s="94"/>
      <c r="CD1045" s="94"/>
      <c r="CE1045" s="40"/>
      <c r="CF1045" s="73"/>
      <c r="CG1045" s="41"/>
      <c r="CH1045" s="41"/>
      <c r="CI1045" s="41"/>
      <c r="CJ1045" s="41"/>
      <c r="CK1045" s="41"/>
      <c r="CL1045" s="68"/>
      <c r="CM1045" s="41"/>
      <c r="CN1045" s="41"/>
      <c r="CO1045" s="39"/>
      <c r="CP1045" s="78"/>
    </row>
    <row r="1046" spans="1:94" s="38" customFormat="1" x14ac:dyDescent="0.25">
      <c r="A1046" s="38">
        <v>1043</v>
      </c>
      <c r="F1046" s="39"/>
      <c r="Q1046" s="39"/>
      <c r="R1046" s="40"/>
      <c r="S1046" s="40"/>
      <c r="T1046" s="39"/>
      <c r="AG1046" s="110"/>
      <c r="AH1046" s="94"/>
      <c r="AJ1046" s="97"/>
      <c r="AL1046" s="39"/>
      <c r="AP1046" s="39"/>
      <c r="AQ1046" s="77"/>
      <c r="AR1046" s="94"/>
      <c r="AT1046" s="97"/>
      <c r="BB1046" s="79"/>
      <c r="BC1046" s="94"/>
      <c r="BE1046" s="97"/>
      <c r="BG1046" s="40"/>
      <c r="BK1046" s="40"/>
      <c r="BL1046" s="79"/>
      <c r="BM1046" s="94"/>
      <c r="BO1046" s="97"/>
      <c r="BQ1046" s="40"/>
      <c r="BR1046" s="94"/>
      <c r="BS1046" s="94"/>
      <c r="BT1046" s="94"/>
      <c r="BU1046" s="40"/>
      <c r="BV1046" s="82"/>
      <c r="BW1046" s="94"/>
      <c r="BX1046" s="48"/>
      <c r="BY1046" s="97"/>
      <c r="BZ1046" s="48"/>
      <c r="CA1046" s="40"/>
      <c r="CB1046" s="94"/>
      <c r="CC1046" s="94"/>
      <c r="CD1046" s="94"/>
      <c r="CE1046" s="40"/>
      <c r="CF1046" s="73"/>
      <c r="CG1046" s="41"/>
      <c r="CH1046" s="41"/>
      <c r="CI1046" s="41"/>
      <c r="CJ1046" s="41"/>
      <c r="CK1046" s="41"/>
      <c r="CL1046" s="68"/>
      <c r="CM1046" s="41"/>
      <c r="CN1046" s="41"/>
      <c r="CO1046" s="39"/>
      <c r="CP1046" s="78"/>
    </row>
    <row r="1047" spans="1:94" s="38" customFormat="1" x14ac:dyDescent="0.25">
      <c r="A1047" s="38">
        <v>1044</v>
      </c>
      <c r="F1047" s="39"/>
      <c r="Q1047" s="39"/>
      <c r="R1047" s="40"/>
      <c r="S1047" s="40"/>
      <c r="T1047" s="39"/>
      <c r="AG1047" s="110"/>
      <c r="AH1047" s="94"/>
      <c r="AJ1047" s="97"/>
      <c r="AL1047" s="39"/>
      <c r="AP1047" s="39"/>
      <c r="AQ1047" s="77"/>
      <c r="AR1047" s="94"/>
      <c r="AT1047" s="97"/>
      <c r="BB1047" s="79"/>
      <c r="BC1047" s="94"/>
      <c r="BE1047" s="97"/>
      <c r="BG1047" s="40"/>
      <c r="BK1047" s="40"/>
      <c r="BL1047" s="79"/>
      <c r="BM1047" s="94"/>
      <c r="BO1047" s="97"/>
      <c r="BQ1047" s="40"/>
      <c r="BR1047" s="94"/>
      <c r="BS1047" s="94"/>
      <c r="BT1047" s="94"/>
      <c r="BU1047" s="40"/>
      <c r="BV1047" s="82"/>
      <c r="BW1047" s="94"/>
      <c r="BX1047" s="48"/>
      <c r="BY1047" s="97"/>
      <c r="BZ1047" s="48"/>
      <c r="CA1047" s="40"/>
      <c r="CB1047" s="94"/>
      <c r="CC1047" s="94"/>
      <c r="CD1047" s="94"/>
      <c r="CE1047" s="40"/>
      <c r="CF1047" s="73"/>
      <c r="CG1047" s="41"/>
      <c r="CH1047" s="41"/>
      <c r="CI1047" s="41"/>
      <c r="CJ1047" s="41"/>
      <c r="CK1047" s="41"/>
      <c r="CL1047" s="68"/>
      <c r="CM1047" s="41"/>
      <c r="CN1047" s="41"/>
      <c r="CO1047" s="39"/>
      <c r="CP1047" s="78"/>
    </row>
    <row r="1048" spans="1:94" s="38" customFormat="1" x14ac:dyDescent="0.25">
      <c r="A1048" s="38">
        <v>1045</v>
      </c>
      <c r="F1048" s="39"/>
      <c r="Q1048" s="39"/>
      <c r="R1048" s="40"/>
      <c r="S1048" s="40"/>
      <c r="T1048" s="39"/>
      <c r="AG1048" s="110"/>
      <c r="AH1048" s="94"/>
      <c r="AJ1048" s="97"/>
      <c r="AL1048" s="39"/>
      <c r="AP1048" s="39"/>
      <c r="AQ1048" s="77"/>
      <c r="AR1048" s="94"/>
      <c r="AT1048" s="97"/>
      <c r="BB1048" s="79"/>
      <c r="BC1048" s="94"/>
      <c r="BE1048" s="97"/>
      <c r="BG1048" s="40"/>
      <c r="BK1048" s="40"/>
      <c r="BL1048" s="79"/>
      <c r="BM1048" s="94"/>
      <c r="BO1048" s="97"/>
      <c r="BQ1048" s="40"/>
      <c r="BR1048" s="94"/>
      <c r="BS1048" s="94"/>
      <c r="BT1048" s="94"/>
      <c r="BU1048" s="40"/>
      <c r="BV1048" s="82"/>
      <c r="BW1048" s="94"/>
      <c r="BX1048" s="48"/>
      <c r="BY1048" s="97"/>
      <c r="BZ1048" s="48"/>
      <c r="CA1048" s="40"/>
      <c r="CB1048" s="94"/>
      <c r="CC1048" s="94"/>
      <c r="CD1048" s="94"/>
      <c r="CE1048" s="40"/>
      <c r="CF1048" s="73"/>
      <c r="CG1048" s="41"/>
      <c r="CH1048" s="41"/>
      <c r="CI1048" s="41"/>
      <c r="CJ1048" s="41"/>
      <c r="CK1048" s="41"/>
      <c r="CL1048" s="68"/>
      <c r="CM1048" s="41"/>
      <c r="CN1048" s="41"/>
      <c r="CO1048" s="39"/>
      <c r="CP1048" s="78"/>
    </row>
    <row r="1049" spans="1:94" s="38" customFormat="1" x14ac:dyDescent="0.25">
      <c r="A1049" s="38">
        <v>1046</v>
      </c>
      <c r="F1049" s="39"/>
      <c r="Q1049" s="39"/>
      <c r="R1049" s="40"/>
      <c r="S1049" s="40"/>
      <c r="T1049" s="39"/>
      <c r="AG1049" s="110"/>
      <c r="AH1049" s="94"/>
      <c r="AJ1049" s="97"/>
      <c r="AL1049" s="39"/>
      <c r="AP1049" s="39"/>
      <c r="AQ1049" s="77"/>
      <c r="AR1049" s="94"/>
      <c r="AT1049" s="97"/>
      <c r="BB1049" s="79"/>
      <c r="BC1049" s="94"/>
      <c r="BE1049" s="97"/>
      <c r="BG1049" s="40"/>
      <c r="BK1049" s="40"/>
      <c r="BL1049" s="79"/>
      <c r="BM1049" s="94"/>
      <c r="BO1049" s="97"/>
      <c r="BQ1049" s="40"/>
      <c r="BR1049" s="94"/>
      <c r="BS1049" s="94"/>
      <c r="BT1049" s="94"/>
      <c r="BU1049" s="40"/>
      <c r="BV1049" s="82"/>
      <c r="BW1049" s="94"/>
      <c r="BX1049" s="48"/>
      <c r="BY1049" s="97"/>
      <c r="BZ1049" s="48"/>
      <c r="CA1049" s="40"/>
      <c r="CB1049" s="94"/>
      <c r="CC1049" s="94"/>
      <c r="CD1049" s="94"/>
      <c r="CE1049" s="40"/>
      <c r="CF1049" s="73"/>
      <c r="CG1049" s="41"/>
      <c r="CH1049" s="41"/>
      <c r="CI1049" s="41"/>
      <c r="CJ1049" s="41"/>
      <c r="CK1049" s="41"/>
      <c r="CL1049" s="68"/>
      <c r="CM1049" s="41"/>
      <c r="CN1049" s="41"/>
      <c r="CO1049" s="39"/>
      <c r="CP1049" s="78"/>
    </row>
    <row r="1050" spans="1:94" s="38" customFormat="1" x14ac:dyDescent="0.25">
      <c r="A1050" s="38">
        <v>1047</v>
      </c>
      <c r="F1050" s="39"/>
      <c r="Q1050" s="39"/>
      <c r="R1050" s="40"/>
      <c r="S1050" s="40"/>
      <c r="T1050" s="39"/>
      <c r="AG1050" s="110"/>
      <c r="AH1050" s="94"/>
      <c r="AJ1050" s="97"/>
      <c r="AL1050" s="39"/>
      <c r="AP1050" s="39"/>
      <c r="AQ1050" s="77"/>
      <c r="AR1050" s="94"/>
      <c r="AT1050" s="97"/>
      <c r="BB1050" s="79"/>
      <c r="BC1050" s="94"/>
      <c r="BE1050" s="97"/>
      <c r="BG1050" s="40"/>
      <c r="BK1050" s="40"/>
      <c r="BL1050" s="79"/>
      <c r="BM1050" s="94"/>
      <c r="BO1050" s="97"/>
      <c r="BQ1050" s="40"/>
      <c r="BR1050" s="94"/>
      <c r="BS1050" s="94"/>
      <c r="BT1050" s="94"/>
      <c r="BU1050" s="40"/>
      <c r="BV1050" s="82"/>
      <c r="BW1050" s="94"/>
      <c r="BX1050" s="48"/>
      <c r="BY1050" s="97"/>
      <c r="BZ1050" s="48"/>
      <c r="CA1050" s="40"/>
      <c r="CB1050" s="94"/>
      <c r="CC1050" s="94"/>
      <c r="CD1050" s="94"/>
      <c r="CE1050" s="40"/>
      <c r="CF1050" s="73"/>
      <c r="CG1050" s="41"/>
      <c r="CH1050" s="41"/>
      <c r="CI1050" s="41"/>
      <c r="CJ1050" s="41"/>
      <c r="CK1050" s="41"/>
      <c r="CL1050" s="68"/>
      <c r="CM1050" s="41"/>
      <c r="CN1050" s="41"/>
      <c r="CO1050" s="39"/>
      <c r="CP1050" s="78"/>
    </row>
    <row r="1051" spans="1:94" s="38" customFormat="1" x14ac:dyDescent="0.25">
      <c r="A1051" s="38">
        <v>1048</v>
      </c>
      <c r="F1051" s="39"/>
      <c r="Q1051" s="39"/>
      <c r="R1051" s="40"/>
      <c r="S1051" s="40"/>
      <c r="T1051" s="39"/>
      <c r="AG1051" s="110"/>
      <c r="AH1051" s="94"/>
      <c r="AJ1051" s="97"/>
      <c r="AL1051" s="39"/>
      <c r="AP1051" s="39"/>
      <c r="AQ1051" s="77"/>
      <c r="AR1051" s="94"/>
      <c r="AT1051" s="97"/>
      <c r="BB1051" s="79"/>
      <c r="BC1051" s="94"/>
      <c r="BE1051" s="97"/>
      <c r="BG1051" s="40"/>
      <c r="BK1051" s="40"/>
      <c r="BL1051" s="79"/>
      <c r="BM1051" s="94"/>
      <c r="BO1051" s="97"/>
      <c r="BQ1051" s="40"/>
      <c r="BR1051" s="94"/>
      <c r="BS1051" s="94"/>
      <c r="BT1051" s="94"/>
      <c r="BU1051" s="40"/>
      <c r="BV1051" s="82"/>
      <c r="BW1051" s="94"/>
      <c r="BX1051" s="48"/>
      <c r="BY1051" s="97"/>
      <c r="BZ1051" s="48"/>
      <c r="CA1051" s="40"/>
      <c r="CB1051" s="94"/>
      <c r="CC1051" s="94"/>
      <c r="CD1051" s="94"/>
      <c r="CE1051" s="40"/>
      <c r="CF1051" s="73"/>
      <c r="CG1051" s="41"/>
      <c r="CH1051" s="41"/>
      <c r="CI1051" s="41"/>
      <c r="CJ1051" s="41"/>
      <c r="CK1051" s="41"/>
      <c r="CL1051" s="68"/>
      <c r="CM1051" s="41"/>
      <c r="CN1051" s="41"/>
      <c r="CO1051" s="39"/>
      <c r="CP1051" s="78"/>
    </row>
    <row r="1052" spans="1:94" s="38" customFormat="1" x14ac:dyDescent="0.25">
      <c r="A1052" s="38">
        <v>1049</v>
      </c>
      <c r="F1052" s="39"/>
      <c r="Q1052" s="39"/>
      <c r="R1052" s="40"/>
      <c r="S1052" s="40"/>
      <c r="T1052" s="39"/>
      <c r="AG1052" s="110"/>
      <c r="AH1052" s="94"/>
      <c r="AJ1052" s="97"/>
      <c r="AL1052" s="39"/>
      <c r="AP1052" s="39"/>
      <c r="AQ1052" s="77"/>
      <c r="AR1052" s="94"/>
      <c r="AT1052" s="97"/>
      <c r="BB1052" s="79"/>
      <c r="BC1052" s="94"/>
      <c r="BE1052" s="97"/>
      <c r="BG1052" s="40"/>
      <c r="BK1052" s="40"/>
      <c r="BL1052" s="79"/>
      <c r="BM1052" s="94"/>
      <c r="BO1052" s="97"/>
      <c r="BQ1052" s="40"/>
      <c r="BR1052" s="94"/>
      <c r="BS1052" s="94"/>
      <c r="BT1052" s="94"/>
      <c r="BU1052" s="40"/>
      <c r="BV1052" s="82"/>
      <c r="BW1052" s="94"/>
      <c r="BX1052" s="48"/>
      <c r="BY1052" s="97"/>
      <c r="BZ1052" s="48"/>
      <c r="CA1052" s="40"/>
      <c r="CB1052" s="94"/>
      <c r="CC1052" s="94"/>
      <c r="CD1052" s="94"/>
      <c r="CE1052" s="40"/>
      <c r="CF1052" s="73"/>
      <c r="CG1052" s="41"/>
      <c r="CH1052" s="41"/>
      <c r="CI1052" s="41"/>
      <c r="CJ1052" s="41"/>
      <c r="CK1052" s="41"/>
      <c r="CL1052" s="68"/>
      <c r="CM1052" s="41"/>
      <c r="CN1052" s="41"/>
      <c r="CO1052" s="39"/>
      <c r="CP1052" s="78"/>
    </row>
    <row r="1053" spans="1:94" s="38" customFormat="1" x14ac:dyDescent="0.25">
      <c r="A1053" s="38">
        <v>1050</v>
      </c>
      <c r="F1053" s="39"/>
      <c r="Q1053" s="39"/>
      <c r="R1053" s="40"/>
      <c r="S1053" s="40"/>
      <c r="T1053" s="39"/>
      <c r="AG1053" s="110"/>
      <c r="AH1053" s="94"/>
      <c r="AJ1053" s="97"/>
      <c r="AL1053" s="39"/>
      <c r="AP1053" s="39"/>
      <c r="AQ1053" s="77"/>
      <c r="AR1053" s="94"/>
      <c r="AT1053" s="97"/>
      <c r="BB1053" s="79"/>
      <c r="BC1053" s="94"/>
      <c r="BE1053" s="97"/>
      <c r="BG1053" s="40"/>
      <c r="BK1053" s="40"/>
      <c r="BL1053" s="79"/>
      <c r="BM1053" s="94"/>
      <c r="BO1053" s="97"/>
      <c r="BQ1053" s="40"/>
      <c r="BR1053" s="94"/>
      <c r="BS1053" s="94"/>
      <c r="BT1053" s="94"/>
      <c r="BU1053" s="40"/>
      <c r="BV1053" s="82"/>
      <c r="BW1053" s="94"/>
      <c r="BX1053" s="48"/>
      <c r="BY1053" s="97"/>
      <c r="BZ1053" s="48"/>
      <c r="CA1053" s="40"/>
      <c r="CB1053" s="94"/>
      <c r="CC1053" s="94"/>
      <c r="CD1053" s="94"/>
      <c r="CE1053" s="40"/>
      <c r="CF1053" s="73"/>
      <c r="CG1053" s="41"/>
      <c r="CH1053" s="41"/>
      <c r="CI1053" s="41"/>
      <c r="CJ1053" s="41"/>
      <c r="CK1053" s="41"/>
      <c r="CL1053" s="68"/>
      <c r="CM1053" s="41"/>
      <c r="CN1053" s="41"/>
      <c r="CO1053" s="39"/>
      <c r="CP1053" s="78"/>
    </row>
    <row r="1054" spans="1:94" s="38" customFormat="1" x14ac:dyDescent="0.25">
      <c r="A1054" s="38">
        <v>1051</v>
      </c>
      <c r="F1054" s="39"/>
      <c r="Q1054" s="39"/>
      <c r="R1054" s="40"/>
      <c r="S1054" s="40"/>
      <c r="T1054" s="39"/>
      <c r="AG1054" s="110"/>
      <c r="AH1054" s="94"/>
      <c r="AJ1054" s="97"/>
      <c r="AL1054" s="39"/>
      <c r="AP1054" s="39"/>
      <c r="AQ1054" s="77"/>
      <c r="AR1054" s="94"/>
      <c r="AT1054" s="97"/>
      <c r="BB1054" s="79"/>
      <c r="BC1054" s="94"/>
      <c r="BE1054" s="97"/>
      <c r="BG1054" s="40"/>
      <c r="BK1054" s="40"/>
      <c r="BL1054" s="79"/>
      <c r="BM1054" s="94"/>
      <c r="BO1054" s="97"/>
      <c r="BQ1054" s="40"/>
      <c r="BR1054" s="94"/>
      <c r="BS1054" s="94"/>
      <c r="BT1054" s="94"/>
      <c r="BU1054" s="40"/>
      <c r="BV1054" s="82"/>
      <c r="BW1054" s="94"/>
      <c r="BX1054" s="48"/>
      <c r="BY1054" s="97"/>
      <c r="BZ1054" s="48"/>
      <c r="CA1054" s="40"/>
      <c r="CB1054" s="94"/>
      <c r="CC1054" s="94"/>
      <c r="CD1054" s="94"/>
      <c r="CE1054" s="40"/>
      <c r="CF1054" s="73"/>
      <c r="CG1054" s="41"/>
      <c r="CH1054" s="41"/>
      <c r="CI1054" s="41"/>
      <c r="CJ1054" s="41"/>
      <c r="CK1054" s="41"/>
      <c r="CL1054" s="68"/>
      <c r="CM1054" s="41"/>
      <c r="CN1054" s="41"/>
      <c r="CO1054" s="39"/>
      <c r="CP1054" s="78"/>
    </row>
    <row r="1055" spans="1:94" s="38" customFormat="1" x14ac:dyDescent="0.25">
      <c r="A1055" s="38">
        <v>1052</v>
      </c>
      <c r="F1055" s="39"/>
      <c r="Q1055" s="39"/>
      <c r="R1055" s="40"/>
      <c r="S1055" s="40"/>
      <c r="T1055" s="39"/>
      <c r="AG1055" s="110"/>
      <c r="AH1055" s="94"/>
      <c r="AJ1055" s="97"/>
      <c r="AL1055" s="39"/>
      <c r="AP1055" s="39"/>
      <c r="AQ1055" s="77"/>
      <c r="AR1055" s="94"/>
      <c r="AT1055" s="97"/>
      <c r="BB1055" s="79"/>
      <c r="BC1055" s="94"/>
      <c r="BE1055" s="97"/>
      <c r="BG1055" s="40"/>
      <c r="BK1055" s="40"/>
      <c r="BL1055" s="79"/>
      <c r="BM1055" s="94"/>
      <c r="BO1055" s="97"/>
      <c r="BQ1055" s="40"/>
      <c r="BR1055" s="94"/>
      <c r="BS1055" s="94"/>
      <c r="BT1055" s="94"/>
      <c r="BU1055" s="40"/>
      <c r="BV1055" s="82"/>
      <c r="BW1055" s="94"/>
      <c r="BX1055" s="48"/>
      <c r="BY1055" s="97"/>
      <c r="BZ1055" s="48"/>
      <c r="CA1055" s="40"/>
      <c r="CB1055" s="94"/>
      <c r="CC1055" s="94"/>
      <c r="CD1055" s="94"/>
      <c r="CE1055" s="40"/>
      <c r="CF1055" s="73"/>
      <c r="CG1055" s="41"/>
      <c r="CH1055" s="41"/>
      <c r="CI1055" s="41"/>
      <c r="CJ1055" s="41"/>
      <c r="CK1055" s="41"/>
      <c r="CL1055" s="68"/>
      <c r="CM1055" s="41"/>
      <c r="CN1055" s="41"/>
      <c r="CO1055" s="39"/>
      <c r="CP1055" s="78"/>
    </row>
    <row r="1056" spans="1:94" s="38" customFormat="1" x14ac:dyDescent="0.25">
      <c r="A1056" s="38">
        <v>1053</v>
      </c>
      <c r="F1056" s="39"/>
      <c r="Q1056" s="39"/>
      <c r="R1056" s="40"/>
      <c r="S1056" s="40"/>
      <c r="T1056" s="39"/>
      <c r="AG1056" s="110"/>
      <c r="AH1056" s="94"/>
      <c r="AJ1056" s="97"/>
      <c r="AL1056" s="39"/>
      <c r="AP1056" s="39"/>
      <c r="AQ1056" s="77"/>
      <c r="AR1056" s="94"/>
      <c r="AT1056" s="97"/>
      <c r="BB1056" s="79"/>
      <c r="BC1056" s="94"/>
      <c r="BE1056" s="97"/>
      <c r="BG1056" s="40"/>
      <c r="BK1056" s="40"/>
      <c r="BL1056" s="79"/>
      <c r="BM1056" s="94"/>
      <c r="BO1056" s="97"/>
      <c r="BQ1056" s="40"/>
      <c r="BR1056" s="94"/>
      <c r="BS1056" s="94"/>
      <c r="BT1056" s="94"/>
      <c r="BU1056" s="40"/>
      <c r="BV1056" s="82"/>
      <c r="BW1056" s="94"/>
      <c r="BX1056" s="48"/>
      <c r="BY1056" s="97"/>
      <c r="BZ1056" s="48"/>
      <c r="CA1056" s="40"/>
      <c r="CB1056" s="94"/>
      <c r="CC1056" s="94"/>
      <c r="CD1056" s="94"/>
      <c r="CE1056" s="40"/>
      <c r="CF1056" s="73"/>
      <c r="CG1056" s="41"/>
      <c r="CH1056" s="41"/>
      <c r="CI1056" s="41"/>
      <c r="CJ1056" s="41"/>
      <c r="CK1056" s="41"/>
      <c r="CL1056" s="68"/>
      <c r="CM1056" s="41"/>
      <c r="CN1056" s="41"/>
      <c r="CO1056" s="39"/>
      <c r="CP1056" s="78"/>
    </row>
    <row r="1057" spans="1:94" s="38" customFormat="1" x14ac:dyDescent="0.25">
      <c r="A1057" s="38">
        <v>1054</v>
      </c>
      <c r="F1057" s="39"/>
      <c r="Q1057" s="39"/>
      <c r="R1057" s="40"/>
      <c r="S1057" s="40"/>
      <c r="T1057" s="39"/>
      <c r="AG1057" s="110"/>
      <c r="AH1057" s="94"/>
      <c r="AJ1057" s="97"/>
      <c r="AL1057" s="39"/>
      <c r="AP1057" s="39"/>
      <c r="AQ1057" s="77"/>
      <c r="AR1057" s="94"/>
      <c r="AT1057" s="97"/>
      <c r="BB1057" s="79"/>
      <c r="BC1057" s="94"/>
      <c r="BE1057" s="97"/>
      <c r="BG1057" s="40"/>
      <c r="BK1057" s="40"/>
      <c r="BL1057" s="79"/>
      <c r="BM1057" s="94"/>
      <c r="BO1057" s="97"/>
      <c r="BQ1057" s="40"/>
      <c r="BR1057" s="94"/>
      <c r="BS1057" s="94"/>
      <c r="BT1057" s="94"/>
      <c r="BU1057" s="40"/>
      <c r="BV1057" s="82"/>
      <c r="BW1057" s="94"/>
      <c r="BX1057" s="48"/>
      <c r="BY1057" s="97"/>
      <c r="BZ1057" s="48"/>
      <c r="CA1057" s="40"/>
      <c r="CB1057" s="94"/>
      <c r="CC1057" s="94"/>
      <c r="CD1057" s="94"/>
      <c r="CE1057" s="40"/>
      <c r="CF1057" s="73"/>
      <c r="CG1057" s="41"/>
      <c r="CH1057" s="41"/>
      <c r="CI1057" s="41"/>
      <c r="CJ1057" s="41"/>
      <c r="CK1057" s="41"/>
      <c r="CL1057" s="68"/>
      <c r="CM1057" s="41"/>
      <c r="CN1057" s="41"/>
      <c r="CO1057" s="39"/>
      <c r="CP1057" s="78"/>
    </row>
    <row r="1058" spans="1:94" s="38" customFormat="1" x14ac:dyDescent="0.25">
      <c r="A1058" s="38">
        <v>1055</v>
      </c>
      <c r="F1058" s="39"/>
      <c r="Q1058" s="39"/>
      <c r="R1058" s="40"/>
      <c r="S1058" s="40"/>
      <c r="T1058" s="39"/>
      <c r="AG1058" s="110"/>
      <c r="AH1058" s="94"/>
      <c r="AJ1058" s="97"/>
      <c r="AL1058" s="39"/>
      <c r="AP1058" s="39"/>
      <c r="AQ1058" s="77"/>
      <c r="AR1058" s="94"/>
      <c r="AT1058" s="97"/>
      <c r="BB1058" s="79"/>
      <c r="BC1058" s="94"/>
      <c r="BE1058" s="97"/>
      <c r="BG1058" s="40"/>
      <c r="BK1058" s="40"/>
      <c r="BL1058" s="79"/>
      <c r="BM1058" s="94"/>
      <c r="BO1058" s="97"/>
      <c r="BQ1058" s="40"/>
      <c r="BR1058" s="94"/>
      <c r="BS1058" s="94"/>
      <c r="BT1058" s="94"/>
      <c r="BU1058" s="40"/>
      <c r="BV1058" s="82"/>
      <c r="BW1058" s="94"/>
      <c r="BX1058" s="48"/>
      <c r="BY1058" s="97"/>
      <c r="BZ1058" s="48"/>
      <c r="CA1058" s="40"/>
      <c r="CB1058" s="94"/>
      <c r="CC1058" s="94"/>
      <c r="CD1058" s="94"/>
      <c r="CE1058" s="40"/>
      <c r="CF1058" s="73"/>
      <c r="CG1058" s="41"/>
      <c r="CH1058" s="41"/>
      <c r="CI1058" s="41"/>
      <c r="CJ1058" s="41"/>
      <c r="CK1058" s="41"/>
      <c r="CL1058" s="68"/>
      <c r="CM1058" s="41"/>
      <c r="CN1058" s="41"/>
      <c r="CO1058" s="39"/>
      <c r="CP1058" s="78"/>
    </row>
    <row r="1059" spans="1:94" s="38" customFormat="1" x14ac:dyDescent="0.25">
      <c r="A1059" s="38">
        <v>1056</v>
      </c>
      <c r="F1059" s="39"/>
      <c r="Q1059" s="39"/>
      <c r="R1059" s="40"/>
      <c r="S1059" s="40"/>
      <c r="T1059" s="39"/>
      <c r="AG1059" s="110"/>
      <c r="AH1059" s="94"/>
      <c r="AJ1059" s="97"/>
      <c r="AL1059" s="39"/>
      <c r="AP1059" s="39"/>
      <c r="AQ1059" s="77"/>
      <c r="AR1059" s="94"/>
      <c r="AT1059" s="97"/>
      <c r="BB1059" s="79"/>
      <c r="BC1059" s="94"/>
      <c r="BE1059" s="97"/>
      <c r="BG1059" s="40"/>
      <c r="BK1059" s="40"/>
      <c r="BL1059" s="79"/>
      <c r="BM1059" s="94"/>
      <c r="BO1059" s="97"/>
      <c r="BQ1059" s="40"/>
      <c r="BR1059" s="94"/>
      <c r="BS1059" s="94"/>
      <c r="BT1059" s="94"/>
      <c r="BU1059" s="40"/>
      <c r="BV1059" s="82"/>
      <c r="BW1059" s="94"/>
      <c r="BX1059" s="48"/>
      <c r="BY1059" s="97"/>
      <c r="BZ1059" s="48"/>
      <c r="CA1059" s="40"/>
      <c r="CB1059" s="94"/>
      <c r="CC1059" s="94"/>
      <c r="CD1059" s="94"/>
      <c r="CE1059" s="40"/>
      <c r="CF1059" s="73"/>
      <c r="CG1059" s="41"/>
      <c r="CH1059" s="41"/>
      <c r="CI1059" s="41"/>
      <c r="CJ1059" s="41"/>
      <c r="CK1059" s="41"/>
      <c r="CL1059" s="68"/>
      <c r="CM1059" s="41"/>
      <c r="CN1059" s="41"/>
      <c r="CO1059" s="39"/>
      <c r="CP1059" s="78"/>
    </row>
    <row r="1060" spans="1:94" s="38" customFormat="1" x14ac:dyDescent="0.25">
      <c r="A1060" s="38">
        <v>1057</v>
      </c>
      <c r="F1060" s="39"/>
      <c r="Q1060" s="39"/>
      <c r="R1060" s="40"/>
      <c r="S1060" s="40"/>
      <c r="T1060" s="39"/>
      <c r="AG1060" s="110"/>
      <c r="AH1060" s="94"/>
      <c r="AJ1060" s="97"/>
      <c r="AL1060" s="39"/>
      <c r="AP1060" s="39"/>
      <c r="AQ1060" s="77"/>
      <c r="AR1060" s="94"/>
      <c r="AT1060" s="97"/>
      <c r="BB1060" s="79"/>
      <c r="BC1060" s="94"/>
      <c r="BE1060" s="97"/>
      <c r="BG1060" s="40"/>
      <c r="BK1060" s="40"/>
      <c r="BL1060" s="79"/>
      <c r="BM1060" s="94"/>
      <c r="BO1060" s="97"/>
      <c r="BQ1060" s="40"/>
      <c r="BR1060" s="94"/>
      <c r="BS1060" s="94"/>
      <c r="BT1060" s="94"/>
      <c r="BU1060" s="40"/>
      <c r="BV1060" s="82"/>
      <c r="BW1060" s="94"/>
      <c r="BX1060" s="48"/>
      <c r="BY1060" s="97"/>
      <c r="BZ1060" s="48"/>
      <c r="CA1060" s="40"/>
      <c r="CB1060" s="94"/>
      <c r="CC1060" s="94"/>
      <c r="CD1060" s="94"/>
      <c r="CE1060" s="40"/>
      <c r="CF1060" s="73"/>
      <c r="CG1060" s="41"/>
      <c r="CH1060" s="41"/>
      <c r="CI1060" s="41"/>
      <c r="CJ1060" s="41"/>
      <c r="CK1060" s="41"/>
      <c r="CL1060" s="68"/>
      <c r="CM1060" s="41"/>
      <c r="CN1060" s="41"/>
      <c r="CO1060" s="39"/>
      <c r="CP1060" s="78"/>
    </row>
    <row r="1061" spans="1:94" s="38" customFormat="1" x14ac:dyDescent="0.25">
      <c r="A1061" s="38">
        <v>1058</v>
      </c>
      <c r="F1061" s="39"/>
      <c r="Q1061" s="39"/>
      <c r="R1061" s="40"/>
      <c r="S1061" s="40"/>
      <c r="T1061" s="39"/>
      <c r="AG1061" s="110"/>
      <c r="AH1061" s="94"/>
      <c r="AJ1061" s="97"/>
      <c r="AL1061" s="39"/>
      <c r="AP1061" s="39"/>
      <c r="AQ1061" s="77"/>
      <c r="AR1061" s="94"/>
      <c r="AT1061" s="97"/>
      <c r="BB1061" s="79"/>
      <c r="BC1061" s="94"/>
      <c r="BE1061" s="97"/>
      <c r="BG1061" s="40"/>
      <c r="BK1061" s="40"/>
      <c r="BL1061" s="79"/>
      <c r="BM1061" s="94"/>
      <c r="BO1061" s="97"/>
      <c r="BQ1061" s="40"/>
      <c r="BR1061" s="94"/>
      <c r="BS1061" s="94"/>
      <c r="BT1061" s="94"/>
      <c r="BU1061" s="40"/>
      <c r="BV1061" s="82"/>
      <c r="BW1061" s="94"/>
      <c r="BX1061" s="48"/>
      <c r="BY1061" s="97"/>
      <c r="BZ1061" s="48"/>
      <c r="CA1061" s="40"/>
      <c r="CB1061" s="94"/>
      <c r="CC1061" s="94"/>
      <c r="CD1061" s="94"/>
      <c r="CE1061" s="40"/>
      <c r="CF1061" s="73"/>
      <c r="CG1061" s="41"/>
      <c r="CH1061" s="41"/>
      <c r="CI1061" s="41"/>
      <c r="CJ1061" s="41"/>
      <c r="CK1061" s="41"/>
      <c r="CL1061" s="68"/>
      <c r="CM1061" s="41"/>
      <c r="CN1061" s="41"/>
      <c r="CO1061" s="39"/>
      <c r="CP1061" s="78"/>
    </row>
    <row r="1062" spans="1:94" s="38" customFormat="1" x14ac:dyDescent="0.25">
      <c r="A1062" s="38">
        <v>1059</v>
      </c>
      <c r="F1062" s="39"/>
      <c r="Q1062" s="39"/>
      <c r="R1062" s="40"/>
      <c r="S1062" s="40"/>
      <c r="T1062" s="39"/>
      <c r="AG1062" s="110"/>
      <c r="AH1062" s="94"/>
      <c r="AJ1062" s="97"/>
      <c r="AL1062" s="39"/>
      <c r="AP1062" s="39"/>
      <c r="AQ1062" s="77"/>
      <c r="AR1062" s="94"/>
      <c r="AT1062" s="97"/>
      <c r="BB1062" s="79"/>
      <c r="BC1062" s="94"/>
      <c r="BE1062" s="97"/>
      <c r="BG1062" s="40"/>
      <c r="BK1062" s="40"/>
      <c r="BL1062" s="79"/>
      <c r="BM1062" s="94"/>
      <c r="BO1062" s="97"/>
      <c r="BQ1062" s="40"/>
      <c r="BR1062" s="94"/>
      <c r="BS1062" s="94"/>
      <c r="BT1062" s="94"/>
      <c r="BU1062" s="40"/>
      <c r="BV1062" s="82"/>
      <c r="BW1062" s="94"/>
      <c r="BX1062" s="48"/>
      <c r="BY1062" s="97"/>
      <c r="BZ1062" s="48"/>
      <c r="CA1062" s="40"/>
      <c r="CB1062" s="94"/>
      <c r="CC1062" s="94"/>
      <c r="CD1062" s="94"/>
      <c r="CE1062" s="40"/>
      <c r="CF1062" s="73"/>
      <c r="CG1062" s="41"/>
      <c r="CH1062" s="41"/>
      <c r="CI1062" s="41"/>
      <c r="CJ1062" s="41"/>
      <c r="CK1062" s="41"/>
      <c r="CL1062" s="68"/>
      <c r="CM1062" s="41"/>
      <c r="CN1062" s="41"/>
      <c r="CO1062" s="39"/>
      <c r="CP1062" s="78"/>
    </row>
    <row r="1063" spans="1:94" s="38" customFormat="1" x14ac:dyDescent="0.25">
      <c r="A1063" s="38">
        <v>1060</v>
      </c>
      <c r="F1063" s="39"/>
      <c r="Q1063" s="39"/>
      <c r="R1063" s="40"/>
      <c r="S1063" s="40"/>
      <c r="T1063" s="39"/>
      <c r="AG1063" s="110"/>
      <c r="AH1063" s="94"/>
      <c r="AJ1063" s="97"/>
      <c r="AL1063" s="39"/>
      <c r="AP1063" s="39"/>
      <c r="AQ1063" s="77"/>
      <c r="AR1063" s="94"/>
      <c r="AT1063" s="97"/>
      <c r="BB1063" s="79"/>
      <c r="BC1063" s="94"/>
      <c r="BE1063" s="97"/>
      <c r="BG1063" s="40"/>
      <c r="BK1063" s="40"/>
      <c r="BL1063" s="79"/>
      <c r="BM1063" s="94"/>
      <c r="BO1063" s="97"/>
      <c r="BQ1063" s="40"/>
      <c r="BR1063" s="94"/>
      <c r="BS1063" s="94"/>
      <c r="BT1063" s="94"/>
      <c r="BU1063" s="40"/>
      <c r="BV1063" s="82"/>
      <c r="BW1063" s="94"/>
      <c r="BX1063" s="48"/>
      <c r="BY1063" s="97"/>
      <c r="BZ1063" s="48"/>
      <c r="CA1063" s="40"/>
      <c r="CB1063" s="94"/>
      <c r="CC1063" s="94"/>
      <c r="CD1063" s="94"/>
      <c r="CE1063" s="40"/>
      <c r="CF1063" s="73"/>
      <c r="CG1063" s="41"/>
      <c r="CH1063" s="41"/>
      <c r="CI1063" s="41"/>
      <c r="CJ1063" s="41"/>
      <c r="CK1063" s="41"/>
      <c r="CL1063" s="68"/>
      <c r="CM1063" s="41"/>
      <c r="CN1063" s="41"/>
      <c r="CO1063" s="39"/>
      <c r="CP1063" s="78"/>
    </row>
    <row r="1064" spans="1:94" s="38" customFormat="1" x14ac:dyDescent="0.25">
      <c r="A1064" s="38">
        <v>1061</v>
      </c>
      <c r="F1064" s="39"/>
      <c r="Q1064" s="39"/>
      <c r="R1064" s="40"/>
      <c r="S1064" s="40"/>
      <c r="T1064" s="39"/>
      <c r="AG1064" s="110"/>
      <c r="AH1064" s="94"/>
      <c r="AJ1064" s="97"/>
      <c r="AL1064" s="39"/>
      <c r="AP1064" s="39"/>
      <c r="AQ1064" s="77"/>
      <c r="AR1064" s="94"/>
      <c r="AT1064" s="97"/>
      <c r="BB1064" s="79"/>
      <c r="BC1064" s="94"/>
      <c r="BE1064" s="97"/>
      <c r="BG1064" s="40"/>
      <c r="BK1064" s="40"/>
      <c r="BL1064" s="79"/>
      <c r="BM1064" s="94"/>
      <c r="BO1064" s="97"/>
      <c r="BQ1064" s="40"/>
      <c r="BR1064" s="94"/>
      <c r="BS1064" s="94"/>
      <c r="BT1064" s="94"/>
      <c r="BU1064" s="40"/>
      <c r="BV1064" s="82"/>
      <c r="BW1064" s="94"/>
      <c r="BX1064" s="48"/>
      <c r="BY1064" s="97"/>
      <c r="BZ1064" s="48"/>
      <c r="CA1064" s="40"/>
      <c r="CB1064" s="94"/>
      <c r="CC1064" s="94"/>
      <c r="CD1064" s="94"/>
      <c r="CE1064" s="40"/>
      <c r="CF1064" s="73"/>
      <c r="CG1064" s="41"/>
      <c r="CH1064" s="41"/>
      <c r="CI1064" s="41"/>
      <c r="CJ1064" s="41"/>
      <c r="CK1064" s="41"/>
      <c r="CL1064" s="68"/>
      <c r="CM1064" s="41"/>
      <c r="CN1064" s="41"/>
      <c r="CO1064" s="39"/>
      <c r="CP1064" s="78"/>
    </row>
    <row r="1065" spans="1:94" s="38" customFormat="1" x14ac:dyDescent="0.25">
      <c r="A1065" s="38">
        <v>1062</v>
      </c>
      <c r="F1065" s="39"/>
      <c r="Q1065" s="39"/>
      <c r="R1065" s="40"/>
      <c r="S1065" s="40"/>
      <c r="T1065" s="39"/>
      <c r="AG1065" s="110"/>
      <c r="AH1065" s="94"/>
      <c r="AJ1065" s="97"/>
      <c r="AL1065" s="39"/>
      <c r="AP1065" s="39"/>
      <c r="AQ1065" s="77"/>
      <c r="AR1065" s="94"/>
      <c r="AT1065" s="97"/>
      <c r="BB1065" s="79"/>
      <c r="BC1065" s="94"/>
      <c r="BE1065" s="97"/>
      <c r="BG1065" s="40"/>
      <c r="BK1065" s="40"/>
      <c r="BL1065" s="79"/>
      <c r="BM1065" s="94"/>
      <c r="BO1065" s="97"/>
      <c r="BQ1065" s="40"/>
      <c r="BR1065" s="94"/>
      <c r="BS1065" s="94"/>
      <c r="BT1065" s="94"/>
      <c r="BU1065" s="40"/>
      <c r="BV1065" s="82"/>
      <c r="BW1065" s="94"/>
      <c r="BX1065" s="48"/>
      <c r="BY1065" s="97"/>
      <c r="BZ1065" s="48"/>
      <c r="CA1065" s="40"/>
      <c r="CB1065" s="94"/>
      <c r="CC1065" s="94"/>
      <c r="CD1065" s="94"/>
      <c r="CE1065" s="40"/>
      <c r="CF1065" s="73"/>
      <c r="CG1065" s="41"/>
      <c r="CH1065" s="41"/>
      <c r="CI1065" s="41"/>
      <c r="CJ1065" s="41"/>
      <c r="CK1065" s="41"/>
      <c r="CL1065" s="68"/>
      <c r="CM1065" s="41"/>
      <c r="CN1065" s="41"/>
      <c r="CO1065" s="39"/>
      <c r="CP1065" s="78"/>
    </row>
    <row r="1066" spans="1:94" s="38" customFormat="1" x14ac:dyDescent="0.25">
      <c r="A1066" s="38">
        <v>1063</v>
      </c>
      <c r="F1066" s="39"/>
      <c r="Q1066" s="39"/>
      <c r="R1066" s="40"/>
      <c r="S1066" s="40"/>
      <c r="T1066" s="39"/>
      <c r="AG1066" s="110"/>
      <c r="AH1066" s="94"/>
      <c r="AJ1066" s="97"/>
      <c r="AL1066" s="39"/>
      <c r="AP1066" s="39"/>
      <c r="AQ1066" s="77"/>
      <c r="AR1066" s="94"/>
      <c r="AT1066" s="97"/>
      <c r="BB1066" s="79"/>
      <c r="BC1066" s="94"/>
      <c r="BE1066" s="97"/>
      <c r="BG1066" s="40"/>
      <c r="BK1066" s="40"/>
      <c r="BL1066" s="79"/>
      <c r="BM1066" s="94"/>
      <c r="BO1066" s="97"/>
      <c r="BQ1066" s="40"/>
      <c r="BR1066" s="94"/>
      <c r="BS1066" s="94"/>
      <c r="BT1066" s="94"/>
      <c r="BU1066" s="40"/>
      <c r="BV1066" s="82"/>
      <c r="BW1066" s="94"/>
      <c r="BX1066" s="48"/>
      <c r="BY1066" s="97"/>
      <c r="BZ1066" s="48"/>
      <c r="CA1066" s="40"/>
      <c r="CB1066" s="94"/>
      <c r="CC1066" s="94"/>
      <c r="CD1066" s="94"/>
      <c r="CE1066" s="40"/>
      <c r="CF1066" s="73"/>
      <c r="CG1066" s="41"/>
      <c r="CH1066" s="41"/>
      <c r="CI1066" s="41"/>
      <c r="CJ1066" s="41"/>
      <c r="CK1066" s="41"/>
      <c r="CL1066" s="68"/>
      <c r="CM1066" s="41"/>
      <c r="CN1066" s="41"/>
      <c r="CO1066" s="39"/>
      <c r="CP1066" s="78"/>
    </row>
    <row r="1067" spans="1:94" s="38" customFormat="1" x14ac:dyDescent="0.25">
      <c r="A1067" s="38">
        <v>1064</v>
      </c>
      <c r="F1067" s="39"/>
      <c r="Q1067" s="39"/>
      <c r="R1067" s="40"/>
      <c r="S1067" s="40"/>
      <c r="T1067" s="39"/>
      <c r="AG1067" s="110"/>
      <c r="AH1067" s="94"/>
      <c r="AJ1067" s="97"/>
      <c r="AL1067" s="39"/>
      <c r="AP1067" s="39"/>
      <c r="AQ1067" s="77"/>
      <c r="AR1067" s="94"/>
      <c r="AT1067" s="97"/>
      <c r="BB1067" s="79"/>
      <c r="BC1067" s="94"/>
      <c r="BE1067" s="97"/>
      <c r="BG1067" s="40"/>
      <c r="BK1067" s="40"/>
      <c r="BL1067" s="79"/>
      <c r="BM1067" s="94"/>
      <c r="BO1067" s="97"/>
      <c r="BQ1067" s="40"/>
      <c r="BR1067" s="94"/>
      <c r="BS1067" s="94"/>
      <c r="BT1067" s="94"/>
      <c r="BU1067" s="40"/>
      <c r="BV1067" s="82"/>
      <c r="BW1067" s="94"/>
      <c r="BX1067" s="48"/>
      <c r="BY1067" s="97"/>
      <c r="BZ1067" s="48"/>
      <c r="CA1067" s="40"/>
      <c r="CB1067" s="94"/>
      <c r="CC1067" s="94"/>
      <c r="CD1067" s="94"/>
      <c r="CE1067" s="40"/>
      <c r="CF1067" s="73"/>
      <c r="CG1067" s="41"/>
      <c r="CH1067" s="41"/>
      <c r="CI1067" s="41"/>
      <c r="CJ1067" s="41"/>
      <c r="CK1067" s="41"/>
      <c r="CL1067" s="68"/>
      <c r="CM1067" s="41"/>
      <c r="CN1067" s="41"/>
      <c r="CO1067" s="39"/>
      <c r="CP1067" s="78"/>
    </row>
    <row r="1068" spans="1:94" s="38" customFormat="1" x14ac:dyDescent="0.25">
      <c r="A1068" s="38">
        <v>1065</v>
      </c>
      <c r="F1068" s="39"/>
      <c r="Q1068" s="39"/>
      <c r="R1068" s="40"/>
      <c r="S1068" s="40"/>
      <c r="T1068" s="39"/>
      <c r="AG1068" s="110"/>
      <c r="AH1068" s="94"/>
      <c r="AJ1068" s="97"/>
      <c r="AL1068" s="39"/>
      <c r="AP1068" s="39"/>
      <c r="AQ1068" s="77"/>
      <c r="AR1068" s="94"/>
      <c r="AT1068" s="97"/>
      <c r="BB1068" s="79"/>
      <c r="BC1068" s="94"/>
      <c r="BE1068" s="97"/>
      <c r="BG1068" s="40"/>
      <c r="BK1068" s="40"/>
      <c r="BL1068" s="79"/>
      <c r="BM1068" s="94"/>
      <c r="BO1068" s="97"/>
      <c r="BQ1068" s="40"/>
      <c r="BR1068" s="94"/>
      <c r="BS1068" s="94"/>
      <c r="BT1068" s="94"/>
      <c r="BU1068" s="40"/>
      <c r="BV1068" s="82"/>
      <c r="BW1068" s="94"/>
      <c r="BX1068" s="48"/>
      <c r="BY1068" s="97"/>
      <c r="BZ1068" s="48"/>
      <c r="CA1068" s="40"/>
      <c r="CB1068" s="94"/>
      <c r="CC1068" s="94"/>
      <c r="CD1068" s="94"/>
      <c r="CE1068" s="40"/>
      <c r="CF1068" s="73"/>
      <c r="CG1068" s="41"/>
      <c r="CH1068" s="41"/>
      <c r="CI1068" s="41"/>
      <c r="CJ1068" s="41"/>
      <c r="CK1068" s="41"/>
      <c r="CL1068" s="68"/>
      <c r="CM1068" s="41"/>
      <c r="CN1068" s="41"/>
      <c r="CO1068" s="39"/>
      <c r="CP1068" s="78"/>
    </row>
    <row r="1069" spans="1:94" s="38" customFormat="1" x14ac:dyDescent="0.25">
      <c r="A1069" s="38">
        <v>1066</v>
      </c>
      <c r="F1069" s="39"/>
      <c r="Q1069" s="39"/>
      <c r="R1069" s="40"/>
      <c r="S1069" s="40"/>
      <c r="T1069" s="39"/>
      <c r="AG1069" s="110"/>
      <c r="AH1069" s="94"/>
      <c r="AJ1069" s="97"/>
      <c r="AL1069" s="39"/>
      <c r="AP1069" s="39"/>
      <c r="AQ1069" s="77"/>
      <c r="AR1069" s="94"/>
      <c r="AT1069" s="97"/>
      <c r="BB1069" s="79"/>
      <c r="BC1069" s="94"/>
      <c r="BE1069" s="97"/>
      <c r="BG1069" s="40"/>
      <c r="BK1069" s="40"/>
      <c r="BL1069" s="79"/>
      <c r="BM1069" s="94"/>
      <c r="BO1069" s="97"/>
      <c r="BQ1069" s="40"/>
      <c r="BR1069" s="94"/>
      <c r="BS1069" s="94"/>
      <c r="BT1069" s="94"/>
      <c r="BU1069" s="40"/>
      <c r="BV1069" s="82"/>
      <c r="BW1069" s="94"/>
      <c r="BX1069" s="48"/>
      <c r="BY1069" s="97"/>
      <c r="BZ1069" s="48"/>
      <c r="CA1069" s="40"/>
      <c r="CB1069" s="94"/>
      <c r="CC1069" s="94"/>
      <c r="CD1069" s="94"/>
      <c r="CE1069" s="40"/>
      <c r="CF1069" s="73"/>
      <c r="CG1069" s="41"/>
      <c r="CH1069" s="41"/>
      <c r="CI1069" s="41"/>
      <c r="CJ1069" s="41"/>
      <c r="CK1069" s="41"/>
      <c r="CL1069" s="68"/>
      <c r="CM1069" s="41"/>
      <c r="CN1069" s="41"/>
      <c r="CO1069" s="39"/>
      <c r="CP1069" s="78"/>
    </row>
    <row r="1070" spans="1:94" s="38" customFormat="1" x14ac:dyDescent="0.25">
      <c r="A1070" s="38">
        <v>1067</v>
      </c>
      <c r="F1070" s="39"/>
      <c r="Q1070" s="39"/>
      <c r="R1070" s="40"/>
      <c r="S1070" s="40"/>
      <c r="T1070" s="39"/>
      <c r="AG1070" s="110"/>
      <c r="AH1070" s="94"/>
      <c r="AJ1070" s="97"/>
      <c r="AL1070" s="39"/>
      <c r="AP1070" s="39"/>
      <c r="AQ1070" s="77"/>
      <c r="AR1070" s="94"/>
      <c r="AT1070" s="97"/>
      <c r="BB1070" s="79"/>
      <c r="BC1070" s="94"/>
      <c r="BE1070" s="97"/>
      <c r="BG1070" s="40"/>
      <c r="BK1070" s="40"/>
      <c r="BL1070" s="79"/>
      <c r="BM1070" s="94"/>
      <c r="BO1070" s="97"/>
      <c r="BQ1070" s="40"/>
      <c r="BR1070" s="94"/>
      <c r="BS1070" s="94"/>
      <c r="BT1070" s="94"/>
      <c r="BU1070" s="40"/>
      <c r="BV1070" s="82"/>
      <c r="BW1070" s="94"/>
      <c r="BX1070" s="48"/>
      <c r="BY1070" s="97"/>
      <c r="BZ1070" s="48"/>
      <c r="CA1070" s="40"/>
      <c r="CB1070" s="94"/>
      <c r="CC1070" s="94"/>
      <c r="CD1070" s="94"/>
      <c r="CE1070" s="40"/>
      <c r="CF1070" s="73"/>
      <c r="CG1070" s="41"/>
      <c r="CH1070" s="41"/>
      <c r="CI1070" s="41"/>
      <c r="CJ1070" s="41"/>
      <c r="CK1070" s="41"/>
      <c r="CL1070" s="68"/>
      <c r="CM1070" s="41"/>
      <c r="CN1070" s="41"/>
      <c r="CO1070" s="39"/>
      <c r="CP1070" s="78"/>
    </row>
    <row r="1071" spans="1:94" s="38" customFormat="1" x14ac:dyDescent="0.25">
      <c r="A1071" s="38">
        <v>1068</v>
      </c>
      <c r="F1071" s="39"/>
      <c r="Q1071" s="39"/>
      <c r="R1071" s="40"/>
      <c r="S1071" s="40"/>
      <c r="T1071" s="39"/>
      <c r="AG1071" s="110"/>
      <c r="AH1071" s="94"/>
      <c r="AJ1071" s="97"/>
      <c r="AL1071" s="39"/>
      <c r="AP1071" s="39"/>
      <c r="AQ1071" s="77"/>
      <c r="AR1071" s="94"/>
      <c r="AT1071" s="97"/>
      <c r="BB1071" s="79"/>
      <c r="BC1071" s="94"/>
      <c r="BE1071" s="97"/>
      <c r="BG1071" s="40"/>
      <c r="BK1071" s="40"/>
      <c r="BL1071" s="79"/>
      <c r="BM1071" s="94"/>
      <c r="BO1071" s="97"/>
      <c r="BQ1071" s="40"/>
      <c r="BR1071" s="94"/>
      <c r="BS1071" s="94"/>
      <c r="BT1071" s="94"/>
      <c r="BU1071" s="40"/>
      <c r="BV1071" s="82"/>
      <c r="BW1071" s="94"/>
      <c r="BX1071" s="48"/>
      <c r="BY1071" s="97"/>
      <c r="BZ1071" s="48"/>
      <c r="CA1071" s="40"/>
      <c r="CB1071" s="94"/>
      <c r="CC1071" s="94"/>
      <c r="CD1071" s="94"/>
      <c r="CE1071" s="40"/>
      <c r="CF1071" s="73"/>
      <c r="CG1071" s="41"/>
      <c r="CH1071" s="41"/>
      <c r="CI1071" s="41"/>
      <c r="CJ1071" s="41"/>
      <c r="CK1071" s="41"/>
      <c r="CL1071" s="68"/>
      <c r="CM1071" s="41"/>
      <c r="CN1071" s="41"/>
      <c r="CO1071" s="39"/>
      <c r="CP1071" s="78"/>
    </row>
    <row r="1072" spans="1:94" s="38" customFormat="1" x14ac:dyDescent="0.25">
      <c r="A1072" s="38">
        <v>1069</v>
      </c>
      <c r="F1072" s="39"/>
      <c r="Q1072" s="39"/>
      <c r="R1072" s="40"/>
      <c r="S1072" s="40"/>
      <c r="T1072" s="39"/>
      <c r="AG1072" s="110"/>
      <c r="AH1072" s="94"/>
      <c r="AJ1072" s="97"/>
      <c r="AL1072" s="39"/>
      <c r="AP1072" s="39"/>
      <c r="AQ1072" s="77"/>
      <c r="AR1072" s="94"/>
      <c r="AT1072" s="97"/>
      <c r="BB1072" s="79"/>
      <c r="BC1072" s="94"/>
      <c r="BE1072" s="97"/>
      <c r="BG1072" s="40"/>
      <c r="BK1072" s="40"/>
      <c r="BL1072" s="79"/>
      <c r="BM1072" s="94"/>
      <c r="BO1072" s="97"/>
      <c r="BQ1072" s="40"/>
      <c r="BR1072" s="94"/>
      <c r="BS1072" s="94"/>
      <c r="BT1072" s="94"/>
      <c r="BU1072" s="40"/>
      <c r="BV1072" s="82"/>
      <c r="BW1072" s="94"/>
      <c r="BX1072" s="48"/>
      <c r="BY1072" s="97"/>
      <c r="BZ1072" s="48"/>
      <c r="CA1072" s="40"/>
      <c r="CB1072" s="94"/>
      <c r="CC1072" s="94"/>
      <c r="CD1072" s="94"/>
      <c r="CE1072" s="40"/>
      <c r="CF1072" s="73"/>
      <c r="CG1072" s="41"/>
      <c r="CH1072" s="41"/>
      <c r="CI1072" s="41"/>
      <c r="CJ1072" s="41"/>
      <c r="CK1072" s="41"/>
      <c r="CL1072" s="68"/>
      <c r="CM1072" s="41"/>
      <c r="CN1072" s="41"/>
      <c r="CO1072" s="39"/>
      <c r="CP1072" s="78"/>
    </row>
    <row r="1073" spans="1:94" s="38" customFormat="1" x14ac:dyDescent="0.25">
      <c r="A1073" s="38">
        <v>1070</v>
      </c>
      <c r="F1073" s="39"/>
      <c r="Q1073" s="39"/>
      <c r="R1073" s="40"/>
      <c r="S1073" s="40"/>
      <c r="T1073" s="39"/>
      <c r="AG1073" s="110"/>
      <c r="AH1073" s="94"/>
      <c r="AJ1073" s="97"/>
      <c r="AL1073" s="39"/>
      <c r="AP1073" s="39"/>
      <c r="AQ1073" s="77"/>
      <c r="AR1073" s="94"/>
      <c r="AT1073" s="97"/>
      <c r="BB1073" s="79"/>
      <c r="BC1073" s="94"/>
      <c r="BE1073" s="97"/>
      <c r="BG1073" s="40"/>
      <c r="BK1073" s="40"/>
      <c r="BL1073" s="79"/>
      <c r="BM1073" s="94"/>
      <c r="BO1073" s="97"/>
      <c r="BQ1073" s="40"/>
      <c r="BR1073" s="94"/>
      <c r="BS1073" s="94"/>
      <c r="BT1073" s="94"/>
      <c r="BU1073" s="40"/>
      <c r="BV1073" s="82"/>
      <c r="BW1073" s="94"/>
      <c r="BX1073" s="48"/>
      <c r="BY1073" s="97"/>
      <c r="BZ1073" s="48"/>
      <c r="CA1073" s="40"/>
      <c r="CB1073" s="94"/>
      <c r="CC1073" s="94"/>
      <c r="CD1073" s="94"/>
      <c r="CE1073" s="40"/>
      <c r="CF1073" s="73"/>
      <c r="CG1073" s="41"/>
      <c r="CH1073" s="41"/>
      <c r="CI1073" s="41"/>
      <c r="CJ1073" s="41"/>
      <c r="CK1073" s="41"/>
      <c r="CL1073" s="68"/>
      <c r="CM1073" s="41"/>
      <c r="CN1073" s="41"/>
      <c r="CO1073" s="39"/>
      <c r="CP1073" s="78"/>
    </row>
    <row r="1074" spans="1:94" s="38" customFormat="1" x14ac:dyDescent="0.25">
      <c r="A1074" s="38">
        <v>1071</v>
      </c>
      <c r="F1074" s="39"/>
      <c r="Q1074" s="39"/>
      <c r="R1074" s="40"/>
      <c r="S1074" s="40"/>
      <c r="T1074" s="39"/>
      <c r="AG1074" s="110"/>
      <c r="AH1074" s="94"/>
      <c r="AJ1074" s="97"/>
      <c r="AL1074" s="39"/>
      <c r="AP1074" s="39"/>
      <c r="AQ1074" s="77"/>
      <c r="AR1074" s="94"/>
      <c r="AT1074" s="97"/>
      <c r="BB1074" s="79"/>
      <c r="BC1074" s="94"/>
      <c r="BE1074" s="97"/>
      <c r="BG1074" s="40"/>
      <c r="BK1074" s="40"/>
      <c r="BL1074" s="79"/>
      <c r="BM1074" s="94"/>
      <c r="BO1074" s="97"/>
      <c r="BQ1074" s="40"/>
      <c r="BR1074" s="94"/>
      <c r="BS1074" s="94"/>
      <c r="BT1074" s="94"/>
      <c r="BU1074" s="40"/>
      <c r="BV1074" s="82"/>
      <c r="BW1074" s="94"/>
      <c r="BX1074" s="48"/>
      <c r="BY1074" s="97"/>
      <c r="BZ1074" s="48"/>
      <c r="CA1074" s="40"/>
      <c r="CB1074" s="94"/>
      <c r="CC1074" s="94"/>
      <c r="CD1074" s="94"/>
      <c r="CE1074" s="40"/>
      <c r="CF1074" s="73"/>
      <c r="CG1074" s="41"/>
      <c r="CH1074" s="41"/>
      <c r="CI1074" s="41"/>
      <c r="CJ1074" s="41"/>
      <c r="CK1074" s="41"/>
      <c r="CL1074" s="68"/>
      <c r="CM1074" s="41"/>
      <c r="CN1074" s="41"/>
      <c r="CO1074" s="39"/>
      <c r="CP1074" s="78"/>
    </row>
    <row r="1075" spans="1:94" s="38" customFormat="1" x14ac:dyDescent="0.25">
      <c r="A1075" s="38">
        <v>1072</v>
      </c>
      <c r="F1075" s="39"/>
      <c r="Q1075" s="39"/>
      <c r="R1075" s="40"/>
      <c r="S1075" s="40"/>
      <c r="T1075" s="39"/>
      <c r="AG1075" s="110"/>
      <c r="AH1075" s="94"/>
      <c r="AJ1075" s="97"/>
      <c r="AL1075" s="39"/>
      <c r="AP1075" s="39"/>
      <c r="AQ1075" s="77"/>
      <c r="AR1075" s="94"/>
      <c r="AT1075" s="97"/>
      <c r="BB1075" s="79"/>
      <c r="BC1075" s="94"/>
      <c r="BE1075" s="97"/>
      <c r="BG1075" s="40"/>
      <c r="BK1075" s="40"/>
      <c r="BL1075" s="79"/>
      <c r="BM1075" s="94"/>
      <c r="BO1075" s="97"/>
      <c r="BQ1075" s="40"/>
      <c r="BR1075" s="94"/>
      <c r="BS1075" s="94"/>
      <c r="BT1075" s="94"/>
      <c r="BU1075" s="40"/>
      <c r="BV1075" s="82"/>
      <c r="BW1075" s="94"/>
      <c r="BX1075" s="48"/>
      <c r="BY1075" s="97"/>
      <c r="BZ1075" s="48"/>
      <c r="CA1075" s="40"/>
      <c r="CB1075" s="94"/>
      <c r="CC1075" s="94"/>
      <c r="CD1075" s="94"/>
      <c r="CE1075" s="40"/>
      <c r="CF1075" s="73"/>
      <c r="CG1075" s="41"/>
      <c r="CH1075" s="41"/>
      <c r="CI1075" s="41"/>
      <c r="CJ1075" s="41"/>
      <c r="CK1075" s="41"/>
      <c r="CL1075" s="68"/>
      <c r="CM1075" s="41"/>
      <c r="CN1075" s="41"/>
      <c r="CO1075" s="39"/>
      <c r="CP1075" s="78"/>
    </row>
    <row r="1076" spans="1:94" s="38" customFormat="1" x14ac:dyDescent="0.25">
      <c r="A1076" s="38">
        <v>1073</v>
      </c>
      <c r="F1076" s="39"/>
      <c r="Q1076" s="39"/>
      <c r="R1076" s="40"/>
      <c r="S1076" s="40"/>
      <c r="T1076" s="39"/>
      <c r="AG1076" s="110"/>
      <c r="AH1076" s="94"/>
      <c r="AJ1076" s="97"/>
      <c r="AL1076" s="39"/>
      <c r="AP1076" s="39"/>
      <c r="AQ1076" s="77"/>
      <c r="AR1076" s="94"/>
      <c r="AT1076" s="97"/>
      <c r="BB1076" s="79"/>
      <c r="BC1076" s="94"/>
      <c r="BE1076" s="97"/>
      <c r="BG1076" s="40"/>
      <c r="BK1076" s="40"/>
      <c r="BL1076" s="79"/>
      <c r="BM1076" s="94"/>
      <c r="BO1076" s="97"/>
      <c r="BQ1076" s="40"/>
      <c r="BR1076" s="94"/>
      <c r="BS1076" s="94"/>
      <c r="BT1076" s="94"/>
      <c r="BU1076" s="40"/>
      <c r="BV1076" s="82"/>
      <c r="BW1076" s="94"/>
      <c r="BX1076" s="48"/>
      <c r="BY1076" s="97"/>
      <c r="BZ1076" s="48"/>
      <c r="CA1076" s="40"/>
      <c r="CB1076" s="94"/>
      <c r="CC1076" s="94"/>
      <c r="CD1076" s="94"/>
      <c r="CE1076" s="40"/>
      <c r="CF1076" s="73"/>
      <c r="CG1076" s="41"/>
      <c r="CH1076" s="41"/>
      <c r="CI1076" s="41"/>
      <c r="CJ1076" s="41"/>
      <c r="CK1076" s="41"/>
      <c r="CL1076" s="68"/>
      <c r="CM1076" s="41"/>
      <c r="CN1076" s="41"/>
      <c r="CO1076" s="39"/>
      <c r="CP1076" s="78"/>
    </row>
    <row r="1077" spans="1:94" s="38" customFormat="1" x14ac:dyDescent="0.25">
      <c r="A1077" s="38">
        <v>1074</v>
      </c>
      <c r="F1077" s="39"/>
      <c r="Q1077" s="39"/>
      <c r="R1077" s="40"/>
      <c r="S1077" s="40"/>
      <c r="T1077" s="39"/>
      <c r="AG1077" s="110"/>
      <c r="AH1077" s="94"/>
      <c r="AJ1077" s="97"/>
      <c r="AL1077" s="39"/>
      <c r="AP1077" s="39"/>
      <c r="AQ1077" s="77"/>
      <c r="AR1077" s="94"/>
      <c r="AT1077" s="97"/>
      <c r="BB1077" s="79"/>
      <c r="BC1077" s="94"/>
      <c r="BE1077" s="97"/>
      <c r="BG1077" s="40"/>
      <c r="BK1077" s="40"/>
      <c r="BL1077" s="79"/>
      <c r="BM1077" s="94"/>
      <c r="BO1077" s="97"/>
      <c r="BQ1077" s="40"/>
      <c r="BR1077" s="94"/>
      <c r="BS1077" s="94"/>
      <c r="BT1077" s="94"/>
      <c r="BU1077" s="40"/>
      <c r="BV1077" s="82"/>
      <c r="BW1077" s="94"/>
      <c r="BX1077" s="48"/>
      <c r="BY1077" s="97"/>
      <c r="BZ1077" s="48"/>
      <c r="CA1077" s="40"/>
      <c r="CB1077" s="94"/>
      <c r="CC1077" s="94"/>
      <c r="CD1077" s="94"/>
      <c r="CE1077" s="40"/>
      <c r="CF1077" s="73"/>
      <c r="CG1077" s="41"/>
      <c r="CH1077" s="41"/>
      <c r="CI1077" s="41"/>
      <c r="CJ1077" s="41"/>
      <c r="CK1077" s="41"/>
      <c r="CL1077" s="68"/>
      <c r="CM1077" s="41"/>
      <c r="CN1077" s="41"/>
      <c r="CO1077" s="39"/>
      <c r="CP1077" s="78"/>
    </row>
    <row r="1078" spans="1:94" s="38" customFormat="1" x14ac:dyDescent="0.25">
      <c r="A1078" s="38">
        <v>1075</v>
      </c>
      <c r="F1078" s="39"/>
      <c r="Q1078" s="39"/>
      <c r="R1078" s="40"/>
      <c r="S1078" s="40"/>
      <c r="T1078" s="39"/>
      <c r="AG1078" s="110"/>
      <c r="AH1078" s="94"/>
      <c r="AJ1078" s="97"/>
      <c r="AL1078" s="39"/>
      <c r="AP1078" s="39"/>
      <c r="AQ1078" s="77"/>
      <c r="AR1078" s="94"/>
      <c r="AT1078" s="97"/>
      <c r="BB1078" s="79"/>
      <c r="BC1078" s="94"/>
      <c r="BE1078" s="97"/>
      <c r="BG1078" s="40"/>
      <c r="BK1078" s="40"/>
      <c r="BL1078" s="79"/>
      <c r="BM1078" s="94"/>
      <c r="BO1078" s="97"/>
      <c r="BQ1078" s="40"/>
      <c r="BR1078" s="94"/>
      <c r="BS1078" s="94"/>
      <c r="BT1078" s="94"/>
      <c r="BU1078" s="40"/>
      <c r="BV1078" s="82"/>
      <c r="BW1078" s="94"/>
      <c r="BX1078" s="48"/>
      <c r="BY1078" s="97"/>
      <c r="BZ1078" s="48"/>
      <c r="CA1078" s="40"/>
      <c r="CB1078" s="94"/>
      <c r="CC1078" s="94"/>
      <c r="CD1078" s="94"/>
      <c r="CE1078" s="40"/>
      <c r="CF1078" s="73"/>
      <c r="CG1078" s="41"/>
      <c r="CH1078" s="41"/>
      <c r="CI1078" s="41"/>
      <c r="CJ1078" s="41"/>
      <c r="CK1078" s="41"/>
      <c r="CL1078" s="68"/>
      <c r="CM1078" s="41"/>
      <c r="CN1078" s="41"/>
      <c r="CO1078" s="39"/>
      <c r="CP1078" s="78"/>
    </row>
    <row r="1079" spans="1:94" s="38" customFormat="1" x14ac:dyDescent="0.25">
      <c r="A1079" s="38">
        <v>1076</v>
      </c>
      <c r="F1079" s="39"/>
      <c r="Q1079" s="39"/>
      <c r="R1079" s="40"/>
      <c r="S1079" s="40"/>
      <c r="T1079" s="39"/>
      <c r="AG1079" s="110"/>
      <c r="AH1079" s="94"/>
      <c r="AJ1079" s="97"/>
      <c r="AL1079" s="39"/>
      <c r="AP1079" s="39"/>
      <c r="AQ1079" s="77"/>
      <c r="AR1079" s="94"/>
      <c r="AT1079" s="97"/>
      <c r="BB1079" s="79"/>
      <c r="BC1079" s="94"/>
      <c r="BE1079" s="97"/>
      <c r="BG1079" s="40"/>
      <c r="BK1079" s="40"/>
      <c r="BL1079" s="79"/>
      <c r="BM1079" s="94"/>
      <c r="BO1079" s="97"/>
      <c r="BQ1079" s="40"/>
      <c r="BR1079" s="94"/>
      <c r="BS1079" s="94"/>
      <c r="BT1079" s="94"/>
      <c r="BU1079" s="40"/>
      <c r="BV1079" s="82"/>
      <c r="BW1079" s="94"/>
      <c r="BX1079" s="48"/>
      <c r="BY1079" s="97"/>
      <c r="BZ1079" s="48"/>
      <c r="CA1079" s="40"/>
      <c r="CB1079" s="94"/>
      <c r="CC1079" s="94"/>
      <c r="CD1079" s="94"/>
      <c r="CE1079" s="40"/>
      <c r="CF1079" s="73"/>
      <c r="CG1079" s="41"/>
      <c r="CH1079" s="41"/>
      <c r="CI1079" s="41"/>
      <c r="CJ1079" s="41"/>
      <c r="CK1079" s="41"/>
      <c r="CL1079" s="68"/>
      <c r="CM1079" s="41"/>
      <c r="CN1079" s="41"/>
      <c r="CO1079" s="39"/>
      <c r="CP1079" s="78"/>
    </row>
    <row r="1080" spans="1:94" s="38" customFormat="1" x14ac:dyDescent="0.25">
      <c r="A1080" s="38">
        <v>1077</v>
      </c>
      <c r="F1080" s="39"/>
      <c r="Q1080" s="39"/>
      <c r="R1080" s="40"/>
      <c r="S1080" s="40"/>
      <c r="T1080" s="39"/>
      <c r="AG1080" s="110"/>
      <c r="AH1080" s="94"/>
      <c r="AJ1080" s="97"/>
      <c r="AL1080" s="39"/>
      <c r="AP1080" s="39"/>
      <c r="AQ1080" s="77"/>
      <c r="AR1080" s="94"/>
      <c r="AT1080" s="97"/>
      <c r="BB1080" s="79"/>
      <c r="BC1080" s="94"/>
      <c r="BE1080" s="97"/>
      <c r="BG1080" s="40"/>
      <c r="BK1080" s="40"/>
      <c r="BL1080" s="79"/>
      <c r="BM1080" s="94"/>
      <c r="BO1080" s="97"/>
      <c r="BQ1080" s="40"/>
      <c r="BR1080" s="94"/>
      <c r="BS1080" s="94"/>
      <c r="BT1080" s="94"/>
      <c r="BU1080" s="40"/>
      <c r="BV1080" s="82"/>
      <c r="BW1080" s="94"/>
      <c r="BX1080" s="48"/>
      <c r="BY1080" s="97"/>
      <c r="BZ1080" s="48"/>
      <c r="CA1080" s="40"/>
      <c r="CB1080" s="94"/>
      <c r="CC1080" s="94"/>
      <c r="CD1080" s="94"/>
      <c r="CE1080" s="40"/>
      <c r="CF1080" s="73"/>
      <c r="CG1080" s="41"/>
      <c r="CH1080" s="41"/>
      <c r="CI1080" s="41"/>
      <c r="CJ1080" s="41"/>
      <c r="CK1080" s="41"/>
      <c r="CL1080" s="68"/>
      <c r="CM1080" s="41"/>
      <c r="CN1080" s="41"/>
      <c r="CO1080" s="39"/>
      <c r="CP1080" s="78"/>
    </row>
    <row r="1081" spans="1:94" s="38" customFormat="1" x14ac:dyDescent="0.25">
      <c r="A1081" s="38">
        <v>1078</v>
      </c>
      <c r="F1081" s="39"/>
      <c r="Q1081" s="39"/>
      <c r="R1081" s="40"/>
      <c r="S1081" s="40"/>
      <c r="T1081" s="39"/>
      <c r="AG1081" s="110"/>
      <c r="AH1081" s="94"/>
      <c r="AJ1081" s="97"/>
      <c r="AL1081" s="39"/>
      <c r="AP1081" s="39"/>
      <c r="AQ1081" s="77"/>
      <c r="AR1081" s="94"/>
      <c r="AT1081" s="97"/>
      <c r="BB1081" s="79"/>
      <c r="BC1081" s="94"/>
      <c r="BE1081" s="97"/>
      <c r="BG1081" s="40"/>
      <c r="BK1081" s="40"/>
      <c r="BL1081" s="79"/>
      <c r="BM1081" s="94"/>
      <c r="BO1081" s="97"/>
      <c r="BQ1081" s="40"/>
      <c r="BR1081" s="94"/>
      <c r="BS1081" s="94"/>
      <c r="BT1081" s="94"/>
      <c r="BU1081" s="40"/>
      <c r="BV1081" s="82"/>
      <c r="BW1081" s="94"/>
      <c r="BX1081" s="48"/>
      <c r="BY1081" s="97"/>
      <c r="BZ1081" s="48"/>
      <c r="CA1081" s="40"/>
      <c r="CB1081" s="94"/>
      <c r="CC1081" s="94"/>
      <c r="CD1081" s="94"/>
      <c r="CE1081" s="40"/>
      <c r="CF1081" s="73"/>
      <c r="CG1081" s="41"/>
      <c r="CH1081" s="41"/>
      <c r="CI1081" s="41"/>
      <c r="CJ1081" s="41"/>
      <c r="CK1081" s="41"/>
      <c r="CL1081" s="68"/>
      <c r="CM1081" s="41"/>
      <c r="CN1081" s="41"/>
      <c r="CO1081" s="39"/>
      <c r="CP1081" s="78"/>
    </row>
    <row r="1082" spans="1:94" s="38" customFormat="1" x14ac:dyDescent="0.25">
      <c r="A1082" s="38">
        <v>1079</v>
      </c>
      <c r="F1082" s="39"/>
      <c r="Q1082" s="39"/>
      <c r="R1082" s="40"/>
      <c r="S1082" s="40"/>
      <c r="T1082" s="39"/>
      <c r="AG1082" s="110"/>
      <c r="AH1082" s="94"/>
      <c r="AJ1082" s="97"/>
      <c r="AL1082" s="39"/>
      <c r="AP1082" s="39"/>
      <c r="AQ1082" s="77"/>
      <c r="AR1082" s="94"/>
      <c r="AT1082" s="97"/>
      <c r="BB1082" s="79"/>
      <c r="BC1082" s="94"/>
      <c r="BE1082" s="97"/>
      <c r="BG1082" s="40"/>
      <c r="BK1082" s="40"/>
      <c r="BL1082" s="79"/>
      <c r="BM1082" s="94"/>
      <c r="BO1082" s="97"/>
      <c r="BQ1082" s="40"/>
      <c r="BR1082" s="94"/>
      <c r="BS1082" s="94"/>
      <c r="BT1082" s="94"/>
      <c r="BU1082" s="40"/>
      <c r="BV1082" s="82"/>
      <c r="BW1082" s="94"/>
      <c r="BX1082" s="48"/>
      <c r="BY1082" s="97"/>
      <c r="BZ1082" s="48"/>
      <c r="CA1082" s="40"/>
      <c r="CB1082" s="94"/>
      <c r="CC1082" s="94"/>
      <c r="CD1082" s="94"/>
      <c r="CE1082" s="40"/>
      <c r="CF1082" s="73"/>
      <c r="CG1082" s="41"/>
      <c r="CH1082" s="41"/>
      <c r="CI1082" s="41"/>
      <c r="CJ1082" s="41"/>
      <c r="CK1082" s="41"/>
      <c r="CL1082" s="68"/>
      <c r="CM1082" s="41"/>
      <c r="CN1082" s="41"/>
      <c r="CO1082" s="39"/>
      <c r="CP1082" s="78"/>
    </row>
    <row r="1083" spans="1:94" s="38" customFormat="1" x14ac:dyDescent="0.25">
      <c r="A1083" s="38">
        <v>1080</v>
      </c>
      <c r="F1083" s="39"/>
      <c r="Q1083" s="39"/>
      <c r="R1083" s="40"/>
      <c r="S1083" s="40"/>
      <c r="T1083" s="39"/>
      <c r="AG1083" s="110"/>
      <c r="AH1083" s="94"/>
      <c r="AJ1083" s="97"/>
      <c r="AL1083" s="39"/>
      <c r="AP1083" s="39"/>
      <c r="AQ1083" s="77"/>
      <c r="AR1083" s="94"/>
      <c r="AT1083" s="97"/>
      <c r="BB1083" s="79"/>
      <c r="BC1083" s="94"/>
      <c r="BE1083" s="97"/>
      <c r="BG1083" s="40"/>
      <c r="BK1083" s="40"/>
      <c r="BL1083" s="79"/>
      <c r="BM1083" s="94"/>
      <c r="BO1083" s="97"/>
      <c r="BQ1083" s="40"/>
      <c r="BR1083" s="94"/>
      <c r="BS1083" s="94"/>
      <c r="BT1083" s="94"/>
      <c r="BU1083" s="40"/>
      <c r="BV1083" s="82"/>
      <c r="BW1083" s="94"/>
      <c r="BX1083" s="48"/>
      <c r="BY1083" s="97"/>
      <c r="BZ1083" s="48"/>
      <c r="CA1083" s="40"/>
      <c r="CB1083" s="94"/>
      <c r="CC1083" s="94"/>
      <c r="CD1083" s="94"/>
      <c r="CE1083" s="40"/>
      <c r="CF1083" s="73"/>
      <c r="CG1083" s="41"/>
      <c r="CH1083" s="41"/>
      <c r="CI1083" s="41"/>
      <c r="CJ1083" s="41"/>
      <c r="CK1083" s="41"/>
      <c r="CL1083" s="68"/>
      <c r="CM1083" s="41"/>
      <c r="CN1083" s="41"/>
      <c r="CO1083" s="39"/>
      <c r="CP1083" s="78"/>
    </row>
    <row r="1084" spans="1:94" s="38" customFormat="1" x14ac:dyDescent="0.25">
      <c r="A1084" s="38">
        <v>1081</v>
      </c>
      <c r="F1084" s="39"/>
      <c r="Q1084" s="39"/>
      <c r="R1084" s="40"/>
      <c r="S1084" s="40"/>
      <c r="T1084" s="39"/>
      <c r="AG1084" s="110"/>
      <c r="AH1084" s="94"/>
      <c r="AJ1084" s="97"/>
      <c r="AL1084" s="39"/>
      <c r="AP1084" s="39"/>
      <c r="AQ1084" s="77"/>
      <c r="AR1084" s="94"/>
      <c r="AT1084" s="97"/>
      <c r="BB1084" s="79"/>
      <c r="BC1084" s="94"/>
      <c r="BE1084" s="97"/>
      <c r="BG1084" s="40"/>
      <c r="BK1084" s="40"/>
      <c r="BL1084" s="79"/>
      <c r="BM1084" s="94"/>
      <c r="BO1084" s="97"/>
      <c r="BQ1084" s="40"/>
      <c r="BR1084" s="94"/>
      <c r="BS1084" s="94"/>
      <c r="BT1084" s="94"/>
      <c r="BU1084" s="40"/>
      <c r="BV1084" s="82"/>
      <c r="BW1084" s="94"/>
      <c r="BX1084" s="48"/>
      <c r="BY1084" s="97"/>
      <c r="BZ1084" s="48"/>
      <c r="CA1084" s="40"/>
      <c r="CB1084" s="94"/>
      <c r="CC1084" s="94"/>
      <c r="CD1084" s="94"/>
      <c r="CE1084" s="40"/>
      <c r="CF1084" s="73"/>
      <c r="CG1084" s="41"/>
      <c r="CH1084" s="41"/>
      <c r="CI1084" s="41"/>
      <c r="CJ1084" s="41"/>
      <c r="CK1084" s="41"/>
      <c r="CL1084" s="68"/>
      <c r="CM1084" s="41"/>
      <c r="CN1084" s="41"/>
      <c r="CO1084" s="39"/>
      <c r="CP1084" s="78"/>
    </row>
    <row r="1085" spans="1:94" s="38" customFormat="1" x14ac:dyDescent="0.25">
      <c r="A1085" s="38">
        <v>1082</v>
      </c>
      <c r="F1085" s="39"/>
      <c r="Q1085" s="39"/>
      <c r="R1085" s="40"/>
      <c r="S1085" s="40"/>
      <c r="T1085" s="39"/>
      <c r="AG1085" s="110"/>
      <c r="AH1085" s="94"/>
      <c r="AJ1085" s="97"/>
      <c r="AL1085" s="39"/>
      <c r="AP1085" s="39"/>
      <c r="AQ1085" s="77"/>
      <c r="AR1085" s="94"/>
      <c r="AT1085" s="97"/>
      <c r="BB1085" s="79"/>
      <c r="BC1085" s="94"/>
      <c r="BE1085" s="97"/>
      <c r="BG1085" s="40"/>
      <c r="BK1085" s="40"/>
      <c r="BL1085" s="79"/>
      <c r="BM1085" s="94"/>
      <c r="BO1085" s="97"/>
      <c r="BQ1085" s="40"/>
      <c r="BR1085" s="94"/>
      <c r="BS1085" s="94"/>
      <c r="BT1085" s="94"/>
      <c r="BU1085" s="40"/>
      <c r="BV1085" s="82"/>
      <c r="BW1085" s="94"/>
      <c r="BX1085" s="48"/>
      <c r="BY1085" s="97"/>
      <c r="BZ1085" s="48"/>
      <c r="CA1085" s="40"/>
      <c r="CB1085" s="94"/>
      <c r="CC1085" s="94"/>
      <c r="CD1085" s="94"/>
      <c r="CE1085" s="40"/>
      <c r="CF1085" s="73"/>
      <c r="CG1085" s="41"/>
      <c r="CH1085" s="41"/>
      <c r="CI1085" s="41"/>
      <c r="CJ1085" s="41"/>
      <c r="CK1085" s="41"/>
      <c r="CL1085" s="68"/>
      <c r="CM1085" s="41"/>
      <c r="CN1085" s="41"/>
      <c r="CO1085" s="39"/>
      <c r="CP1085" s="78"/>
    </row>
    <row r="1086" spans="1:94" s="38" customFormat="1" x14ac:dyDescent="0.25">
      <c r="A1086" s="38">
        <v>1083</v>
      </c>
      <c r="F1086" s="39"/>
      <c r="Q1086" s="39"/>
      <c r="R1086" s="40"/>
      <c r="S1086" s="40"/>
      <c r="T1086" s="39"/>
      <c r="AG1086" s="110"/>
      <c r="AH1086" s="94"/>
      <c r="AJ1086" s="97"/>
      <c r="AL1086" s="39"/>
      <c r="AP1086" s="39"/>
      <c r="AQ1086" s="77"/>
      <c r="AR1086" s="94"/>
      <c r="AT1086" s="97"/>
      <c r="BB1086" s="79"/>
      <c r="BC1086" s="94"/>
      <c r="BE1086" s="97"/>
      <c r="BG1086" s="40"/>
      <c r="BK1086" s="40"/>
      <c r="BL1086" s="79"/>
      <c r="BM1086" s="94"/>
      <c r="BO1086" s="97"/>
      <c r="BQ1086" s="40"/>
      <c r="BR1086" s="94"/>
      <c r="BS1086" s="94"/>
      <c r="BT1086" s="94"/>
      <c r="BU1086" s="40"/>
      <c r="BV1086" s="82"/>
      <c r="BW1086" s="94"/>
      <c r="BX1086" s="48"/>
      <c r="BY1086" s="97"/>
      <c r="BZ1086" s="48"/>
      <c r="CA1086" s="40"/>
      <c r="CB1086" s="94"/>
      <c r="CC1086" s="94"/>
      <c r="CD1086" s="94"/>
      <c r="CE1086" s="40"/>
      <c r="CF1086" s="73"/>
      <c r="CG1086" s="41"/>
      <c r="CH1086" s="41"/>
      <c r="CI1086" s="41"/>
      <c r="CJ1086" s="41"/>
      <c r="CK1086" s="41"/>
      <c r="CL1086" s="68"/>
      <c r="CM1086" s="41"/>
      <c r="CN1086" s="41"/>
      <c r="CO1086" s="39"/>
      <c r="CP1086" s="78"/>
    </row>
    <row r="1087" spans="1:94" s="38" customFormat="1" x14ac:dyDescent="0.25">
      <c r="A1087" s="38">
        <v>1084</v>
      </c>
      <c r="F1087" s="39"/>
      <c r="Q1087" s="39"/>
      <c r="R1087" s="40"/>
      <c r="S1087" s="40"/>
      <c r="T1087" s="39"/>
      <c r="AG1087" s="110"/>
      <c r="AH1087" s="94"/>
      <c r="AJ1087" s="97"/>
      <c r="AL1087" s="39"/>
      <c r="AP1087" s="39"/>
      <c r="AQ1087" s="77"/>
      <c r="AR1087" s="94"/>
      <c r="AT1087" s="97"/>
      <c r="BB1087" s="79"/>
      <c r="BC1087" s="94"/>
      <c r="BE1087" s="97"/>
      <c r="BG1087" s="40"/>
      <c r="BK1087" s="40"/>
      <c r="BL1087" s="79"/>
      <c r="BM1087" s="94"/>
      <c r="BO1087" s="97"/>
      <c r="BQ1087" s="40"/>
      <c r="BR1087" s="94"/>
      <c r="BS1087" s="94"/>
      <c r="BT1087" s="94"/>
      <c r="BU1087" s="40"/>
      <c r="BV1087" s="82"/>
      <c r="BW1087" s="94"/>
      <c r="BX1087" s="48"/>
      <c r="BY1087" s="97"/>
      <c r="BZ1087" s="48"/>
      <c r="CA1087" s="40"/>
      <c r="CB1087" s="94"/>
      <c r="CC1087" s="94"/>
      <c r="CD1087" s="94"/>
      <c r="CE1087" s="40"/>
      <c r="CF1087" s="73"/>
      <c r="CG1087" s="41"/>
      <c r="CH1087" s="41"/>
      <c r="CI1087" s="41"/>
      <c r="CJ1087" s="41"/>
      <c r="CK1087" s="41"/>
      <c r="CL1087" s="68"/>
      <c r="CM1087" s="41"/>
      <c r="CN1087" s="41"/>
      <c r="CO1087" s="39"/>
      <c r="CP1087" s="78"/>
    </row>
    <row r="1088" spans="1:94" s="38" customFormat="1" x14ac:dyDescent="0.25">
      <c r="A1088" s="38">
        <v>1085</v>
      </c>
      <c r="F1088" s="39"/>
      <c r="Q1088" s="39"/>
      <c r="R1088" s="40"/>
      <c r="S1088" s="40"/>
      <c r="T1088" s="39"/>
      <c r="AG1088" s="110"/>
      <c r="AH1088" s="94"/>
      <c r="AJ1088" s="97"/>
      <c r="AL1088" s="39"/>
      <c r="AP1088" s="39"/>
      <c r="AQ1088" s="77"/>
      <c r="AR1088" s="94"/>
      <c r="AT1088" s="97"/>
      <c r="BB1088" s="79"/>
      <c r="BC1088" s="94"/>
      <c r="BE1088" s="97"/>
      <c r="BG1088" s="40"/>
      <c r="BK1088" s="40"/>
      <c r="BL1088" s="79"/>
      <c r="BM1088" s="94"/>
      <c r="BO1088" s="97"/>
      <c r="BQ1088" s="40"/>
      <c r="BR1088" s="94"/>
      <c r="BS1088" s="94"/>
      <c r="BT1088" s="94"/>
      <c r="BU1088" s="40"/>
      <c r="BV1088" s="82"/>
      <c r="BW1088" s="94"/>
      <c r="BX1088" s="48"/>
      <c r="BY1088" s="97"/>
      <c r="BZ1088" s="48"/>
      <c r="CA1088" s="40"/>
      <c r="CB1088" s="94"/>
      <c r="CC1088" s="94"/>
      <c r="CD1088" s="94"/>
      <c r="CE1088" s="40"/>
      <c r="CF1088" s="73"/>
      <c r="CG1088" s="41"/>
      <c r="CH1088" s="41"/>
      <c r="CI1088" s="41"/>
      <c r="CJ1088" s="41"/>
      <c r="CK1088" s="41"/>
      <c r="CL1088" s="68"/>
      <c r="CM1088" s="41"/>
      <c r="CN1088" s="41"/>
      <c r="CO1088" s="39"/>
      <c r="CP1088" s="78"/>
    </row>
    <row r="1089" spans="1:94" s="38" customFormat="1" x14ac:dyDescent="0.25">
      <c r="A1089" s="38">
        <v>1086</v>
      </c>
      <c r="F1089" s="39"/>
      <c r="Q1089" s="39"/>
      <c r="R1089" s="40"/>
      <c r="S1089" s="40"/>
      <c r="T1089" s="39"/>
      <c r="AG1089" s="110"/>
      <c r="AH1089" s="94"/>
      <c r="AJ1089" s="97"/>
      <c r="AL1089" s="39"/>
      <c r="AP1089" s="39"/>
      <c r="AQ1089" s="77"/>
      <c r="AR1089" s="94"/>
      <c r="AT1089" s="97"/>
      <c r="BB1089" s="79"/>
      <c r="BC1089" s="94"/>
      <c r="BE1089" s="97"/>
      <c r="BG1089" s="40"/>
      <c r="BK1089" s="40"/>
      <c r="BL1089" s="79"/>
      <c r="BM1089" s="94"/>
      <c r="BO1089" s="97"/>
      <c r="BQ1089" s="40"/>
      <c r="BR1089" s="94"/>
      <c r="BS1089" s="94"/>
      <c r="BT1089" s="94"/>
      <c r="BU1089" s="40"/>
      <c r="BV1089" s="82"/>
      <c r="BW1089" s="94"/>
      <c r="BX1089" s="48"/>
      <c r="BY1089" s="97"/>
      <c r="BZ1089" s="48"/>
      <c r="CA1089" s="40"/>
      <c r="CB1089" s="94"/>
      <c r="CC1089" s="94"/>
      <c r="CD1089" s="94"/>
      <c r="CE1089" s="40"/>
      <c r="CF1089" s="73"/>
      <c r="CG1089" s="41"/>
      <c r="CH1089" s="41"/>
      <c r="CI1089" s="41"/>
      <c r="CJ1089" s="41"/>
      <c r="CK1089" s="41"/>
      <c r="CL1089" s="68"/>
      <c r="CM1089" s="41"/>
      <c r="CN1089" s="41"/>
      <c r="CO1089" s="39"/>
      <c r="CP1089" s="78"/>
    </row>
    <row r="1090" spans="1:94" s="38" customFormat="1" x14ac:dyDescent="0.25">
      <c r="A1090" s="38">
        <v>1087</v>
      </c>
      <c r="F1090" s="39"/>
      <c r="Q1090" s="39"/>
      <c r="R1090" s="40"/>
      <c r="S1090" s="40"/>
      <c r="T1090" s="39"/>
      <c r="AG1090" s="110"/>
      <c r="AH1090" s="94"/>
      <c r="AJ1090" s="97"/>
      <c r="AL1090" s="39"/>
      <c r="AP1090" s="39"/>
      <c r="AQ1090" s="77"/>
      <c r="AR1090" s="94"/>
      <c r="AT1090" s="97"/>
      <c r="BB1090" s="79"/>
      <c r="BC1090" s="94"/>
      <c r="BE1090" s="97"/>
      <c r="BG1090" s="40"/>
      <c r="BK1090" s="40"/>
      <c r="BL1090" s="79"/>
      <c r="BM1090" s="94"/>
      <c r="BO1090" s="97"/>
      <c r="BQ1090" s="40"/>
      <c r="BR1090" s="94"/>
      <c r="BS1090" s="94"/>
      <c r="BT1090" s="94"/>
      <c r="BU1090" s="40"/>
      <c r="BV1090" s="82"/>
      <c r="BW1090" s="94"/>
      <c r="BX1090" s="48"/>
      <c r="BY1090" s="97"/>
      <c r="BZ1090" s="48"/>
      <c r="CA1090" s="40"/>
      <c r="CB1090" s="94"/>
      <c r="CC1090" s="94"/>
      <c r="CD1090" s="94"/>
      <c r="CE1090" s="40"/>
      <c r="CF1090" s="73"/>
      <c r="CG1090" s="41"/>
      <c r="CH1090" s="41"/>
      <c r="CI1090" s="41"/>
      <c r="CJ1090" s="41"/>
      <c r="CK1090" s="41"/>
      <c r="CL1090" s="68"/>
      <c r="CM1090" s="41"/>
      <c r="CN1090" s="41"/>
      <c r="CO1090" s="39"/>
      <c r="CP1090" s="78"/>
    </row>
    <row r="1091" spans="1:94" s="38" customFormat="1" x14ac:dyDescent="0.25">
      <c r="A1091" s="38">
        <v>1088</v>
      </c>
      <c r="F1091" s="39"/>
      <c r="Q1091" s="39"/>
      <c r="R1091" s="40"/>
      <c r="S1091" s="40"/>
      <c r="T1091" s="39"/>
      <c r="AG1091" s="110"/>
      <c r="AH1091" s="94"/>
      <c r="AJ1091" s="97"/>
      <c r="AL1091" s="39"/>
      <c r="AP1091" s="39"/>
      <c r="AQ1091" s="77"/>
      <c r="AR1091" s="94"/>
      <c r="AT1091" s="97"/>
      <c r="BB1091" s="79"/>
      <c r="BC1091" s="94"/>
      <c r="BE1091" s="97"/>
      <c r="BG1091" s="40"/>
      <c r="BK1091" s="40"/>
      <c r="BL1091" s="79"/>
      <c r="BM1091" s="94"/>
      <c r="BO1091" s="97"/>
      <c r="BQ1091" s="40"/>
      <c r="BR1091" s="94"/>
      <c r="BS1091" s="94"/>
      <c r="BT1091" s="94"/>
      <c r="BU1091" s="40"/>
      <c r="BV1091" s="82"/>
      <c r="BW1091" s="94"/>
      <c r="BX1091" s="48"/>
      <c r="BY1091" s="97"/>
      <c r="BZ1091" s="48"/>
      <c r="CA1091" s="40"/>
      <c r="CB1091" s="94"/>
      <c r="CC1091" s="94"/>
      <c r="CD1091" s="94"/>
      <c r="CE1091" s="40"/>
      <c r="CF1091" s="73"/>
      <c r="CG1091" s="41"/>
      <c r="CH1091" s="41"/>
      <c r="CI1091" s="41"/>
      <c r="CJ1091" s="41"/>
      <c r="CK1091" s="41"/>
      <c r="CL1091" s="68"/>
      <c r="CM1091" s="41"/>
      <c r="CN1091" s="41"/>
      <c r="CO1091" s="39"/>
      <c r="CP1091" s="78"/>
    </row>
    <row r="1092" spans="1:94" s="38" customFormat="1" x14ac:dyDescent="0.25">
      <c r="A1092" s="38">
        <v>1089</v>
      </c>
      <c r="F1092" s="39"/>
      <c r="Q1092" s="39"/>
      <c r="R1092" s="40"/>
      <c r="S1092" s="40"/>
      <c r="T1092" s="39"/>
      <c r="AG1092" s="110"/>
      <c r="AH1092" s="94"/>
      <c r="AJ1092" s="97"/>
      <c r="AL1092" s="39"/>
      <c r="AP1092" s="39"/>
      <c r="AQ1092" s="77"/>
      <c r="AR1092" s="94"/>
      <c r="AT1092" s="97"/>
      <c r="BB1092" s="79"/>
      <c r="BC1092" s="94"/>
      <c r="BE1092" s="97"/>
      <c r="BG1092" s="40"/>
      <c r="BK1092" s="40"/>
      <c r="BL1092" s="79"/>
      <c r="BM1092" s="94"/>
      <c r="BO1092" s="97"/>
      <c r="BQ1092" s="40"/>
      <c r="BR1092" s="94"/>
      <c r="BS1092" s="94"/>
      <c r="BT1092" s="94"/>
      <c r="BU1092" s="40"/>
      <c r="BV1092" s="82"/>
      <c r="BW1092" s="94"/>
      <c r="BX1092" s="48"/>
      <c r="BY1092" s="97"/>
      <c r="BZ1092" s="48"/>
      <c r="CA1092" s="40"/>
      <c r="CB1092" s="94"/>
      <c r="CC1092" s="94"/>
      <c r="CD1092" s="94"/>
      <c r="CE1092" s="40"/>
      <c r="CF1092" s="73"/>
      <c r="CG1092" s="41"/>
      <c r="CH1092" s="41"/>
      <c r="CI1092" s="41"/>
      <c r="CJ1092" s="41"/>
      <c r="CK1092" s="41"/>
      <c r="CL1092" s="68"/>
      <c r="CM1092" s="41"/>
      <c r="CN1092" s="41"/>
      <c r="CO1092" s="39"/>
      <c r="CP1092" s="78"/>
    </row>
    <row r="1093" spans="1:94" s="38" customFormat="1" x14ac:dyDescent="0.25">
      <c r="A1093" s="38">
        <v>1090</v>
      </c>
      <c r="F1093" s="39"/>
      <c r="Q1093" s="39"/>
      <c r="R1093" s="40"/>
      <c r="S1093" s="40"/>
      <c r="T1093" s="39"/>
      <c r="AG1093" s="110"/>
      <c r="AH1093" s="94"/>
      <c r="AJ1093" s="97"/>
      <c r="AL1093" s="39"/>
      <c r="AP1093" s="39"/>
      <c r="AQ1093" s="77"/>
      <c r="AR1093" s="94"/>
      <c r="AT1093" s="97"/>
      <c r="BB1093" s="79"/>
      <c r="BC1093" s="94"/>
      <c r="BE1093" s="97"/>
      <c r="BG1093" s="40"/>
      <c r="BK1093" s="40"/>
      <c r="BL1093" s="79"/>
      <c r="BM1093" s="94"/>
      <c r="BO1093" s="97"/>
      <c r="BQ1093" s="40"/>
      <c r="BR1093" s="94"/>
      <c r="BS1093" s="94"/>
      <c r="BT1093" s="94"/>
      <c r="BU1093" s="40"/>
      <c r="BV1093" s="82"/>
      <c r="BW1093" s="94"/>
      <c r="BX1093" s="48"/>
      <c r="BY1093" s="97"/>
      <c r="BZ1093" s="48"/>
      <c r="CA1093" s="40"/>
      <c r="CB1093" s="94"/>
      <c r="CC1093" s="94"/>
      <c r="CD1093" s="94"/>
      <c r="CE1093" s="40"/>
      <c r="CF1093" s="73"/>
      <c r="CG1093" s="41"/>
      <c r="CH1093" s="41"/>
      <c r="CI1093" s="41"/>
      <c r="CJ1093" s="41"/>
      <c r="CK1093" s="41"/>
      <c r="CL1093" s="68"/>
      <c r="CM1093" s="41"/>
      <c r="CN1093" s="41"/>
      <c r="CO1093" s="39"/>
      <c r="CP1093" s="78"/>
    </row>
    <row r="1094" spans="1:94" s="38" customFormat="1" x14ac:dyDescent="0.25">
      <c r="A1094" s="38">
        <v>1091</v>
      </c>
      <c r="F1094" s="39"/>
      <c r="Q1094" s="39"/>
      <c r="R1094" s="40"/>
      <c r="S1094" s="40"/>
      <c r="T1094" s="39"/>
      <c r="AG1094" s="110"/>
      <c r="AH1094" s="94"/>
      <c r="AJ1094" s="97"/>
      <c r="AL1094" s="39"/>
      <c r="AP1094" s="39"/>
      <c r="AQ1094" s="77"/>
      <c r="AR1094" s="94"/>
      <c r="AT1094" s="97"/>
      <c r="BB1094" s="79"/>
      <c r="BC1094" s="94"/>
      <c r="BE1094" s="97"/>
      <c r="BG1094" s="40"/>
      <c r="BK1094" s="40"/>
      <c r="BL1094" s="79"/>
      <c r="BM1094" s="94"/>
      <c r="BO1094" s="97"/>
      <c r="BQ1094" s="40"/>
      <c r="BR1094" s="94"/>
      <c r="BS1094" s="94"/>
      <c r="BT1094" s="94"/>
      <c r="BU1094" s="40"/>
      <c r="BV1094" s="82"/>
      <c r="BW1094" s="94"/>
      <c r="BX1094" s="48"/>
      <c r="BY1094" s="97"/>
      <c r="BZ1094" s="48"/>
      <c r="CA1094" s="40"/>
      <c r="CB1094" s="94"/>
      <c r="CC1094" s="94"/>
      <c r="CD1094" s="94"/>
      <c r="CE1094" s="40"/>
      <c r="CF1094" s="73"/>
      <c r="CG1094" s="41"/>
      <c r="CH1094" s="41"/>
      <c r="CI1094" s="41"/>
      <c r="CJ1094" s="41"/>
      <c r="CK1094" s="41"/>
      <c r="CL1094" s="68"/>
      <c r="CM1094" s="41"/>
      <c r="CN1094" s="41"/>
      <c r="CO1094" s="39"/>
      <c r="CP1094" s="78"/>
    </row>
    <row r="1095" spans="1:94" s="38" customFormat="1" x14ac:dyDescent="0.25">
      <c r="A1095" s="38">
        <v>1092</v>
      </c>
      <c r="F1095" s="39"/>
      <c r="Q1095" s="39"/>
      <c r="R1095" s="40"/>
      <c r="S1095" s="40"/>
      <c r="T1095" s="39"/>
      <c r="AG1095" s="110"/>
      <c r="AH1095" s="94"/>
      <c r="AJ1095" s="97"/>
      <c r="AL1095" s="39"/>
      <c r="AP1095" s="39"/>
      <c r="AQ1095" s="77"/>
      <c r="AR1095" s="94"/>
      <c r="AT1095" s="97"/>
      <c r="BB1095" s="79"/>
      <c r="BC1095" s="94"/>
      <c r="BE1095" s="97"/>
      <c r="BG1095" s="40"/>
      <c r="BK1095" s="40"/>
      <c r="BL1095" s="79"/>
      <c r="BM1095" s="94"/>
      <c r="BO1095" s="97"/>
      <c r="BQ1095" s="40"/>
      <c r="BR1095" s="94"/>
      <c r="BS1095" s="94"/>
      <c r="BT1095" s="94"/>
      <c r="BU1095" s="40"/>
      <c r="BV1095" s="82"/>
      <c r="BW1095" s="94"/>
      <c r="BX1095" s="48"/>
      <c r="BY1095" s="97"/>
      <c r="BZ1095" s="48"/>
      <c r="CA1095" s="40"/>
      <c r="CB1095" s="94"/>
      <c r="CC1095" s="94"/>
      <c r="CD1095" s="94"/>
      <c r="CE1095" s="40"/>
      <c r="CF1095" s="73"/>
      <c r="CG1095" s="41"/>
      <c r="CH1095" s="41"/>
      <c r="CI1095" s="41"/>
      <c r="CJ1095" s="41"/>
      <c r="CK1095" s="41"/>
      <c r="CL1095" s="68"/>
      <c r="CM1095" s="41"/>
      <c r="CN1095" s="41"/>
      <c r="CO1095" s="39"/>
      <c r="CP1095" s="78"/>
    </row>
    <row r="1096" spans="1:94" s="38" customFormat="1" x14ac:dyDescent="0.25">
      <c r="A1096" s="38">
        <v>1093</v>
      </c>
      <c r="F1096" s="39"/>
      <c r="Q1096" s="39"/>
      <c r="R1096" s="40"/>
      <c r="S1096" s="40"/>
      <c r="T1096" s="39"/>
      <c r="AG1096" s="110"/>
      <c r="AH1096" s="94"/>
      <c r="AJ1096" s="97"/>
      <c r="AL1096" s="39"/>
      <c r="AP1096" s="39"/>
      <c r="AQ1096" s="77"/>
      <c r="AR1096" s="94"/>
      <c r="AT1096" s="97"/>
      <c r="BB1096" s="79"/>
      <c r="BC1096" s="94"/>
      <c r="BE1096" s="97"/>
      <c r="BG1096" s="40"/>
      <c r="BK1096" s="40"/>
      <c r="BL1096" s="79"/>
      <c r="BM1096" s="94"/>
      <c r="BO1096" s="97"/>
      <c r="BQ1096" s="40"/>
      <c r="BR1096" s="94"/>
      <c r="BS1096" s="94"/>
      <c r="BT1096" s="94"/>
      <c r="BU1096" s="40"/>
      <c r="BV1096" s="82"/>
      <c r="BW1096" s="94"/>
      <c r="BX1096" s="48"/>
      <c r="BY1096" s="97"/>
      <c r="BZ1096" s="48"/>
      <c r="CA1096" s="40"/>
      <c r="CB1096" s="94"/>
      <c r="CC1096" s="94"/>
      <c r="CD1096" s="94"/>
      <c r="CE1096" s="40"/>
      <c r="CF1096" s="73"/>
      <c r="CG1096" s="41"/>
      <c r="CH1096" s="41"/>
      <c r="CI1096" s="41"/>
      <c r="CJ1096" s="41"/>
      <c r="CK1096" s="41"/>
      <c r="CL1096" s="68"/>
      <c r="CM1096" s="41"/>
      <c r="CN1096" s="41"/>
      <c r="CO1096" s="39"/>
      <c r="CP1096" s="78"/>
    </row>
    <row r="1097" spans="1:94" s="38" customFormat="1" x14ac:dyDescent="0.25">
      <c r="A1097" s="38">
        <v>1094</v>
      </c>
      <c r="F1097" s="39"/>
      <c r="Q1097" s="39"/>
      <c r="R1097" s="40"/>
      <c r="S1097" s="40"/>
      <c r="T1097" s="39"/>
      <c r="AG1097" s="110"/>
      <c r="AH1097" s="94"/>
      <c r="AJ1097" s="97"/>
      <c r="AL1097" s="39"/>
      <c r="AP1097" s="39"/>
      <c r="AQ1097" s="77"/>
      <c r="AR1097" s="94"/>
      <c r="AT1097" s="97"/>
      <c r="BB1097" s="79"/>
      <c r="BC1097" s="94"/>
      <c r="BE1097" s="97"/>
      <c r="BG1097" s="40"/>
      <c r="BK1097" s="40"/>
      <c r="BL1097" s="79"/>
      <c r="BM1097" s="94"/>
      <c r="BO1097" s="97"/>
      <c r="BQ1097" s="40"/>
      <c r="BR1097" s="94"/>
      <c r="BS1097" s="94"/>
      <c r="BT1097" s="94"/>
      <c r="BU1097" s="40"/>
      <c r="BV1097" s="82"/>
      <c r="BW1097" s="94"/>
      <c r="BX1097" s="48"/>
      <c r="BY1097" s="97"/>
      <c r="BZ1097" s="48"/>
      <c r="CA1097" s="40"/>
      <c r="CB1097" s="94"/>
      <c r="CC1097" s="94"/>
      <c r="CD1097" s="94"/>
      <c r="CE1097" s="40"/>
      <c r="CF1097" s="73"/>
      <c r="CG1097" s="41"/>
      <c r="CH1097" s="41"/>
      <c r="CI1097" s="41"/>
      <c r="CJ1097" s="41"/>
      <c r="CK1097" s="41"/>
      <c r="CL1097" s="68"/>
      <c r="CM1097" s="41"/>
      <c r="CN1097" s="41"/>
      <c r="CO1097" s="39"/>
      <c r="CP1097" s="78"/>
    </row>
    <row r="1098" spans="1:94" s="38" customFormat="1" x14ac:dyDescent="0.25">
      <c r="A1098" s="38">
        <v>1095</v>
      </c>
      <c r="F1098" s="39"/>
      <c r="Q1098" s="39"/>
      <c r="R1098" s="40"/>
      <c r="S1098" s="40"/>
      <c r="T1098" s="39"/>
      <c r="AG1098" s="110"/>
      <c r="AH1098" s="94"/>
      <c r="AJ1098" s="97"/>
      <c r="AL1098" s="39"/>
      <c r="AP1098" s="39"/>
      <c r="AQ1098" s="77"/>
      <c r="AR1098" s="94"/>
      <c r="AT1098" s="97"/>
      <c r="BB1098" s="79"/>
      <c r="BC1098" s="94"/>
      <c r="BE1098" s="97"/>
      <c r="BG1098" s="40"/>
      <c r="BK1098" s="40"/>
      <c r="BL1098" s="79"/>
      <c r="BM1098" s="94"/>
      <c r="BO1098" s="97"/>
      <c r="BQ1098" s="40"/>
      <c r="BR1098" s="94"/>
      <c r="BS1098" s="94"/>
      <c r="BT1098" s="94"/>
      <c r="BU1098" s="40"/>
      <c r="BV1098" s="82"/>
      <c r="BW1098" s="94"/>
      <c r="BX1098" s="48"/>
      <c r="BY1098" s="97"/>
      <c r="BZ1098" s="48"/>
      <c r="CA1098" s="40"/>
      <c r="CB1098" s="94"/>
      <c r="CC1098" s="94"/>
      <c r="CD1098" s="94"/>
      <c r="CE1098" s="40"/>
      <c r="CF1098" s="73"/>
      <c r="CG1098" s="41"/>
      <c r="CH1098" s="41"/>
      <c r="CI1098" s="41"/>
      <c r="CJ1098" s="41"/>
      <c r="CK1098" s="41"/>
      <c r="CL1098" s="68"/>
      <c r="CM1098" s="41"/>
      <c r="CN1098" s="41"/>
      <c r="CO1098" s="39"/>
      <c r="CP1098" s="78"/>
    </row>
    <row r="1099" spans="1:94" s="38" customFormat="1" x14ac:dyDescent="0.25">
      <c r="A1099" s="38">
        <v>1096</v>
      </c>
      <c r="F1099" s="39"/>
      <c r="Q1099" s="39"/>
      <c r="R1099" s="40"/>
      <c r="S1099" s="40"/>
      <c r="T1099" s="39"/>
      <c r="AG1099" s="110"/>
      <c r="AH1099" s="94"/>
      <c r="AJ1099" s="97"/>
      <c r="AL1099" s="39"/>
      <c r="AP1099" s="39"/>
      <c r="AQ1099" s="77"/>
      <c r="AR1099" s="94"/>
      <c r="AT1099" s="97"/>
      <c r="BB1099" s="79"/>
      <c r="BC1099" s="94"/>
      <c r="BE1099" s="97"/>
      <c r="BG1099" s="40"/>
      <c r="BK1099" s="40"/>
      <c r="BL1099" s="79"/>
      <c r="BM1099" s="94"/>
      <c r="BO1099" s="97"/>
      <c r="BQ1099" s="40"/>
      <c r="BR1099" s="94"/>
      <c r="BS1099" s="94"/>
      <c r="BT1099" s="94"/>
      <c r="BU1099" s="40"/>
      <c r="BV1099" s="82"/>
      <c r="BW1099" s="94"/>
      <c r="BX1099" s="48"/>
      <c r="BY1099" s="97"/>
      <c r="BZ1099" s="48"/>
      <c r="CA1099" s="40"/>
      <c r="CB1099" s="94"/>
      <c r="CC1099" s="94"/>
      <c r="CD1099" s="94"/>
      <c r="CE1099" s="40"/>
      <c r="CF1099" s="73"/>
      <c r="CG1099" s="41"/>
      <c r="CH1099" s="41"/>
      <c r="CI1099" s="41"/>
      <c r="CJ1099" s="41"/>
      <c r="CK1099" s="41"/>
      <c r="CL1099" s="68"/>
      <c r="CM1099" s="41"/>
      <c r="CN1099" s="41"/>
      <c r="CO1099" s="39"/>
      <c r="CP1099" s="78"/>
    </row>
    <row r="1100" spans="1:94" s="38" customFormat="1" x14ac:dyDescent="0.25">
      <c r="A1100" s="38">
        <v>1097</v>
      </c>
      <c r="F1100" s="39"/>
      <c r="Q1100" s="39"/>
      <c r="R1100" s="40"/>
      <c r="S1100" s="40"/>
      <c r="T1100" s="39"/>
      <c r="AG1100" s="110"/>
      <c r="AH1100" s="94"/>
      <c r="AJ1100" s="97"/>
      <c r="AL1100" s="39"/>
      <c r="AP1100" s="39"/>
      <c r="AQ1100" s="77"/>
      <c r="AR1100" s="94"/>
      <c r="AT1100" s="97"/>
      <c r="BB1100" s="79"/>
      <c r="BC1100" s="94"/>
      <c r="BE1100" s="97"/>
      <c r="BG1100" s="40"/>
      <c r="BK1100" s="40"/>
      <c r="BL1100" s="79"/>
      <c r="BM1100" s="94"/>
      <c r="BO1100" s="97"/>
      <c r="BQ1100" s="40"/>
      <c r="BR1100" s="94"/>
      <c r="BS1100" s="94"/>
      <c r="BT1100" s="94"/>
      <c r="BU1100" s="40"/>
      <c r="BV1100" s="82"/>
      <c r="BW1100" s="94"/>
      <c r="BX1100" s="48"/>
      <c r="BY1100" s="97"/>
      <c r="BZ1100" s="48"/>
      <c r="CA1100" s="40"/>
      <c r="CB1100" s="94"/>
      <c r="CC1100" s="94"/>
      <c r="CD1100" s="94"/>
      <c r="CE1100" s="40"/>
      <c r="CF1100" s="73"/>
      <c r="CG1100" s="41"/>
      <c r="CH1100" s="41"/>
      <c r="CI1100" s="41"/>
      <c r="CJ1100" s="41"/>
      <c r="CK1100" s="41"/>
      <c r="CL1100" s="68"/>
      <c r="CM1100" s="41"/>
      <c r="CN1100" s="41"/>
      <c r="CO1100" s="39"/>
      <c r="CP1100" s="78"/>
    </row>
    <row r="1101" spans="1:94" s="38" customFormat="1" x14ac:dyDescent="0.25">
      <c r="A1101" s="38">
        <v>1098</v>
      </c>
      <c r="F1101" s="39"/>
      <c r="Q1101" s="39"/>
      <c r="R1101" s="40"/>
      <c r="S1101" s="40"/>
      <c r="T1101" s="39"/>
      <c r="AG1101" s="110"/>
      <c r="AH1101" s="94"/>
      <c r="AJ1101" s="97"/>
      <c r="AL1101" s="39"/>
      <c r="AP1101" s="39"/>
      <c r="AQ1101" s="77"/>
      <c r="AR1101" s="94"/>
      <c r="AT1101" s="97"/>
      <c r="BB1101" s="79"/>
      <c r="BC1101" s="94"/>
      <c r="BE1101" s="97"/>
      <c r="BG1101" s="40"/>
      <c r="BK1101" s="40"/>
      <c r="BL1101" s="79"/>
      <c r="BM1101" s="94"/>
      <c r="BO1101" s="97"/>
      <c r="BQ1101" s="40"/>
      <c r="BR1101" s="94"/>
      <c r="BS1101" s="94"/>
      <c r="BT1101" s="94"/>
      <c r="BU1101" s="40"/>
      <c r="BV1101" s="82"/>
      <c r="BW1101" s="94"/>
      <c r="BX1101" s="48"/>
      <c r="BY1101" s="97"/>
      <c r="BZ1101" s="48"/>
      <c r="CA1101" s="40"/>
      <c r="CB1101" s="94"/>
      <c r="CC1101" s="94"/>
      <c r="CD1101" s="94"/>
      <c r="CE1101" s="40"/>
      <c r="CF1101" s="73"/>
      <c r="CG1101" s="41"/>
      <c r="CH1101" s="41"/>
      <c r="CI1101" s="41"/>
      <c r="CJ1101" s="41"/>
      <c r="CK1101" s="41"/>
      <c r="CL1101" s="68"/>
      <c r="CM1101" s="41"/>
      <c r="CN1101" s="41"/>
      <c r="CO1101" s="39"/>
      <c r="CP1101" s="78"/>
    </row>
    <row r="1102" spans="1:94" s="38" customFormat="1" x14ac:dyDescent="0.25">
      <c r="A1102" s="38">
        <v>1099</v>
      </c>
      <c r="F1102" s="39"/>
      <c r="Q1102" s="39"/>
      <c r="R1102" s="40"/>
      <c r="S1102" s="40"/>
      <c r="T1102" s="39"/>
      <c r="AG1102" s="110"/>
      <c r="AH1102" s="94"/>
      <c r="AJ1102" s="97"/>
      <c r="AL1102" s="39"/>
      <c r="AP1102" s="39"/>
      <c r="AQ1102" s="77"/>
      <c r="AR1102" s="94"/>
      <c r="AT1102" s="97"/>
      <c r="BB1102" s="79"/>
      <c r="BC1102" s="94"/>
      <c r="BE1102" s="97"/>
      <c r="BG1102" s="40"/>
      <c r="BK1102" s="40"/>
      <c r="BL1102" s="79"/>
      <c r="BM1102" s="94"/>
      <c r="BO1102" s="97"/>
      <c r="BQ1102" s="40"/>
      <c r="BR1102" s="94"/>
      <c r="BS1102" s="94"/>
      <c r="BT1102" s="94"/>
      <c r="BU1102" s="40"/>
      <c r="BV1102" s="82"/>
      <c r="BW1102" s="94"/>
      <c r="BX1102" s="48"/>
      <c r="BY1102" s="97"/>
      <c r="BZ1102" s="48"/>
      <c r="CA1102" s="40"/>
      <c r="CB1102" s="94"/>
      <c r="CC1102" s="94"/>
      <c r="CD1102" s="94"/>
      <c r="CE1102" s="40"/>
      <c r="CF1102" s="73"/>
      <c r="CG1102" s="41"/>
      <c r="CH1102" s="41"/>
      <c r="CI1102" s="41"/>
      <c r="CJ1102" s="41"/>
      <c r="CK1102" s="41"/>
      <c r="CL1102" s="68"/>
      <c r="CM1102" s="41"/>
      <c r="CN1102" s="41"/>
      <c r="CO1102" s="39"/>
      <c r="CP1102" s="78"/>
    </row>
    <row r="1103" spans="1:94" s="38" customFormat="1" x14ac:dyDescent="0.25">
      <c r="A1103" s="38">
        <v>1100</v>
      </c>
      <c r="F1103" s="39"/>
      <c r="Q1103" s="39"/>
      <c r="R1103" s="40"/>
      <c r="S1103" s="40"/>
      <c r="T1103" s="39"/>
      <c r="AG1103" s="110"/>
      <c r="AH1103" s="94"/>
      <c r="AJ1103" s="97"/>
      <c r="AL1103" s="39"/>
      <c r="AP1103" s="39"/>
      <c r="AQ1103" s="77"/>
      <c r="AR1103" s="94"/>
      <c r="AT1103" s="97"/>
      <c r="BB1103" s="79"/>
      <c r="BC1103" s="94"/>
      <c r="BE1103" s="97"/>
      <c r="BG1103" s="40"/>
      <c r="BK1103" s="40"/>
      <c r="BL1103" s="79"/>
      <c r="BM1103" s="94"/>
      <c r="BO1103" s="97"/>
      <c r="BQ1103" s="40"/>
      <c r="BR1103" s="94"/>
      <c r="BS1103" s="94"/>
      <c r="BT1103" s="94"/>
      <c r="BU1103" s="40"/>
      <c r="BV1103" s="82"/>
      <c r="BW1103" s="94"/>
      <c r="BX1103" s="48"/>
      <c r="BY1103" s="97"/>
      <c r="BZ1103" s="48"/>
      <c r="CA1103" s="40"/>
      <c r="CB1103" s="94"/>
      <c r="CC1103" s="94"/>
      <c r="CD1103" s="94"/>
      <c r="CE1103" s="40"/>
      <c r="CF1103" s="73"/>
      <c r="CG1103" s="41"/>
      <c r="CH1103" s="41"/>
      <c r="CI1103" s="41"/>
      <c r="CJ1103" s="41"/>
      <c r="CK1103" s="41"/>
      <c r="CL1103" s="68"/>
      <c r="CM1103" s="41"/>
      <c r="CN1103" s="41"/>
      <c r="CO1103" s="39"/>
      <c r="CP1103" s="78"/>
    </row>
    <row r="1104" spans="1:94" s="38" customFormat="1" x14ac:dyDescent="0.25">
      <c r="A1104" s="38">
        <v>1101</v>
      </c>
      <c r="F1104" s="39"/>
      <c r="Q1104" s="39"/>
      <c r="R1104" s="40"/>
      <c r="S1104" s="40"/>
      <c r="T1104" s="39"/>
      <c r="AG1104" s="110"/>
      <c r="AH1104" s="94"/>
      <c r="AJ1104" s="97"/>
      <c r="AL1104" s="39"/>
      <c r="AP1104" s="39"/>
      <c r="AQ1104" s="77"/>
      <c r="AR1104" s="94"/>
      <c r="AT1104" s="97"/>
      <c r="BB1104" s="79"/>
      <c r="BC1104" s="94"/>
      <c r="BE1104" s="97"/>
      <c r="BG1104" s="40"/>
      <c r="BK1104" s="40"/>
      <c r="BL1104" s="79"/>
      <c r="BM1104" s="94"/>
      <c r="BO1104" s="97"/>
      <c r="BQ1104" s="40"/>
      <c r="BR1104" s="94"/>
      <c r="BS1104" s="94"/>
      <c r="BT1104" s="94"/>
      <c r="BU1104" s="40"/>
      <c r="BV1104" s="82"/>
      <c r="BW1104" s="94"/>
      <c r="BX1104" s="48"/>
      <c r="BY1104" s="97"/>
      <c r="BZ1104" s="48"/>
      <c r="CA1104" s="40"/>
      <c r="CB1104" s="94"/>
      <c r="CC1104" s="94"/>
      <c r="CD1104" s="94"/>
      <c r="CE1104" s="40"/>
      <c r="CF1104" s="73"/>
      <c r="CG1104" s="41"/>
      <c r="CH1104" s="41"/>
      <c r="CI1104" s="41"/>
      <c r="CJ1104" s="41"/>
      <c r="CK1104" s="41"/>
      <c r="CL1104" s="68"/>
      <c r="CM1104" s="41"/>
      <c r="CN1104" s="41"/>
      <c r="CO1104" s="39"/>
      <c r="CP1104" s="78"/>
    </row>
    <row r="1105" spans="1:94" s="38" customFormat="1" x14ac:dyDescent="0.25">
      <c r="A1105" s="38">
        <v>1102</v>
      </c>
      <c r="F1105" s="39"/>
      <c r="Q1105" s="39"/>
      <c r="R1105" s="40"/>
      <c r="S1105" s="40"/>
      <c r="T1105" s="39"/>
      <c r="AG1105" s="110"/>
      <c r="AH1105" s="94"/>
      <c r="AJ1105" s="97"/>
      <c r="AL1105" s="39"/>
      <c r="AP1105" s="39"/>
      <c r="AQ1105" s="77"/>
      <c r="AR1105" s="94"/>
      <c r="AT1105" s="97"/>
      <c r="BB1105" s="79"/>
      <c r="BC1105" s="94"/>
      <c r="BE1105" s="97"/>
      <c r="BG1105" s="40"/>
      <c r="BK1105" s="40"/>
      <c r="BL1105" s="79"/>
      <c r="BM1105" s="94"/>
      <c r="BO1105" s="97"/>
      <c r="BQ1105" s="40"/>
      <c r="BR1105" s="94"/>
      <c r="BS1105" s="94"/>
      <c r="BT1105" s="94"/>
      <c r="BU1105" s="40"/>
      <c r="BV1105" s="82"/>
      <c r="BW1105" s="94"/>
      <c r="BX1105" s="48"/>
      <c r="BY1105" s="97"/>
      <c r="BZ1105" s="48"/>
      <c r="CA1105" s="40"/>
      <c r="CB1105" s="94"/>
      <c r="CC1105" s="94"/>
      <c r="CD1105" s="94"/>
      <c r="CE1105" s="40"/>
      <c r="CF1105" s="73"/>
      <c r="CG1105" s="41"/>
      <c r="CH1105" s="41"/>
      <c r="CI1105" s="41"/>
      <c r="CJ1105" s="41"/>
      <c r="CK1105" s="41"/>
      <c r="CL1105" s="68"/>
      <c r="CM1105" s="41"/>
      <c r="CN1105" s="41"/>
      <c r="CO1105" s="39"/>
      <c r="CP1105" s="78"/>
    </row>
    <row r="1106" spans="1:94" s="38" customFormat="1" x14ac:dyDescent="0.25">
      <c r="A1106" s="38">
        <v>1103</v>
      </c>
      <c r="F1106" s="39"/>
      <c r="Q1106" s="39"/>
      <c r="R1106" s="40"/>
      <c r="S1106" s="40"/>
      <c r="T1106" s="39"/>
      <c r="AG1106" s="110"/>
      <c r="AH1106" s="94"/>
      <c r="AJ1106" s="97"/>
      <c r="AL1106" s="39"/>
      <c r="AP1106" s="39"/>
      <c r="AQ1106" s="77"/>
      <c r="AR1106" s="94"/>
      <c r="AT1106" s="97"/>
      <c r="BB1106" s="79"/>
      <c r="BC1106" s="94"/>
      <c r="BE1106" s="97"/>
      <c r="BG1106" s="40"/>
      <c r="BK1106" s="40"/>
      <c r="BL1106" s="79"/>
      <c r="BM1106" s="94"/>
      <c r="BO1106" s="97"/>
      <c r="BQ1106" s="40"/>
      <c r="BR1106" s="94"/>
      <c r="BS1106" s="94"/>
      <c r="BT1106" s="94"/>
      <c r="BU1106" s="40"/>
      <c r="BV1106" s="82"/>
      <c r="BW1106" s="94"/>
      <c r="BX1106" s="48"/>
      <c r="BY1106" s="97"/>
      <c r="BZ1106" s="48"/>
      <c r="CA1106" s="40"/>
      <c r="CB1106" s="94"/>
      <c r="CC1106" s="94"/>
      <c r="CD1106" s="94"/>
      <c r="CE1106" s="40"/>
      <c r="CF1106" s="73"/>
      <c r="CG1106" s="41"/>
      <c r="CH1106" s="41"/>
      <c r="CI1106" s="41"/>
      <c r="CJ1106" s="41"/>
      <c r="CK1106" s="41"/>
      <c r="CL1106" s="68"/>
      <c r="CM1106" s="41"/>
      <c r="CN1106" s="41"/>
      <c r="CO1106" s="39"/>
      <c r="CP1106" s="78"/>
    </row>
    <row r="1107" spans="1:94" s="38" customFormat="1" x14ac:dyDescent="0.25">
      <c r="A1107" s="38">
        <v>1104</v>
      </c>
      <c r="F1107" s="39"/>
      <c r="Q1107" s="39"/>
      <c r="R1107" s="40"/>
      <c r="S1107" s="40"/>
      <c r="T1107" s="39"/>
      <c r="AG1107" s="110"/>
      <c r="AH1107" s="94"/>
      <c r="AJ1107" s="97"/>
      <c r="AL1107" s="39"/>
      <c r="AP1107" s="39"/>
      <c r="AQ1107" s="77"/>
      <c r="AR1107" s="94"/>
      <c r="AT1107" s="97"/>
      <c r="BB1107" s="79"/>
      <c r="BC1107" s="94"/>
      <c r="BE1107" s="97"/>
      <c r="BG1107" s="40"/>
      <c r="BK1107" s="40"/>
      <c r="BL1107" s="79"/>
      <c r="BM1107" s="94"/>
      <c r="BO1107" s="97"/>
      <c r="BQ1107" s="40"/>
      <c r="BR1107" s="94"/>
      <c r="BS1107" s="94"/>
      <c r="BT1107" s="94"/>
      <c r="BU1107" s="40"/>
      <c r="BV1107" s="82"/>
      <c r="BW1107" s="94"/>
      <c r="BX1107" s="48"/>
      <c r="BY1107" s="97"/>
      <c r="BZ1107" s="48"/>
      <c r="CA1107" s="40"/>
      <c r="CB1107" s="94"/>
      <c r="CC1107" s="94"/>
      <c r="CD1107" s="94"/>
      <c r="CE1107" s="40"/>
      <c r="CF1107" s="73"/>
      <c r="CG1107" s="41"/>
      <c r="CH1107" s="41"/>
      <c r="CI1107" s="41"/>
      <c r="CJ1107" s="41"/>
      <c r="CK1107" s="41"/>
      <c r="CL1107" s="68"/>
      <c r="CM1107" s="41"/>
      <c r="CN1107" s="41"/>
      <c r="CO1107" s="39"/>
      <c r="CP1107" s="78"/>
    </row>
    <row r="1108" spans="1:94" s="38" customFormat="1" x14ac:dyDescent="0.25">
      <c r="A1108" s="99">
        <v>1105</v>
      </c>
      <c r="F1108" s="39"/>
      <c r="Q1108" s="39"/>
      <c r="R1108" s="40"/>
      <c r="S1108" s="40"/>
      <c r="T1108" s="39"/>
      <c r="AG1108" s="110"/>
      <c r="AH1108" s="94"/>
      <c r="AJ1108" s="97"/>
      <c r="AL1108" s="39"/>
      <c r="AP1108" s="39"/>
      <c r="AQ1108" s="77"/>
      <c r="AR1108" s="94"/>
      <c r="AT1108" s="97"/>
      <c r="BB1108" s="79"/>
      <c r="BC1108" s="94"/>
      <c r="BE1108" s="97"/>
      <c r="BG1108" s="40"/>
      <c r="BK1108" s="40"/>
      <c r="BL1108" s="79"/>
      <c r="BM1108" s="94"/>
      <c r="BO1108" s="97"/>
      <c r="BQ1108" s="40"/>
      <c r="BR1108" s="94"/>
      <c r="BS1108" s="94"/>
      <c r="BT1108" s="94"/>
      <c r="BU1108" s="40"/>
      <c r="BV1108" s="82"/>
      <c r="BW1108" s="94"/>
      <c r="BX1108" s="48"/>
      <c r="BY1108" s="97"/>
      <c r="BZ1108" s="48"/>
      <c r="CA1108" s="40"/>
      <c r="CB1108" s="94"/>
      <c r="CC1108" s="94"/>
      <c r="CD1108" s="94"/>
      <c r="CE1108" s="40"/>
      <c r="CF1108" s="73"/>
      <c r="CG1108" s="41"/>
      <c r="CH1108" s="41"/>
      <c r="CI1108" s="41"/>
      <c r="CJ1108" s="41"/>
      <c r="CK1108" s="41"/>
      <c r="CL1108" s="68"/>
      <c r="CM1108" s="41"/>
      <c r="CN1108" s="41"/>
      <c r="CO1108" s="39"/>
      <c r="CP1108" s="78"/>
    </row>
    <row r="1109" spans="1:94" s="38" customFormat="1" x14ac:dyDescent="0.25">
      <c r="A1109" s="38">
        <v>1106</v>
      </c>
      <c r="F1109" s="39"/>
      <c r="Q1109" s="39"/>
      <c r="R1109" s="40"/>
      <c r="S1109" s="40"/>
      <c r="T1109" s="39"/>
      <c r="AG1109" s="110"/>
      <c r="AH1109" s="94"/>
      <c r="AJ1109" s="97"/>
      <c r="AL1109" s="39"/>
      <c r="AP1109" s="39"/>
      <c r="AQ1109" s="77"/>
      <c r="AR1109" s="94"/>
      <c r="AT1109" s="97"/>
      <c r="BB1109" s="79"/>
      <c r="BC1109" s="94"/>
      <c r="BE1109" s="97"/>
      <c r="BG1109" s="40"/>
      <c r="BK1109" s="40"/>
      <c r="BL1109" s="79"/>
      <c r="BM1109" s="94"/>
      <c r="BO1109" s="97"/>
      <c r="BQ1109" s="40"/>
      <c r="BR1109" s="94"/>
      <c r="BS1109" s="94"/>
      <c r="BT1109" s="94"/>
      <c r="BU1109" s="40"/>
      <c r="BV1109" s="82"/>
      <c r="BW1109" s="94"/>
      <c r="BX1109" s="48"/>
      <c r="BY1109" s="97"/>
      <c r="BZ1109" s="48"/>
      <c r="CA1109" s="40"/>
      <c r="CB1109" s="94"/>
      <c r="CC1109" s="94"/>
      <c r="CD1109" s="94"/>
      <c r="CE1109" s="40"/>
      <c r="CF1109" s="73"/>
      <c r="CG1109" s="41"/>
      <c r="CH1109" s="41"/>
      <c r="CI1109" s="41"/>
      <c r="CJ1109" s="41"/>
      <c r="CK1109" s="41"/>
      <c r="CL1109" s="68"/>
      <c r="CM1109" s="41"/>
      <c r="CN1109" s="41"/>
      <c r="CO1109" s="39"/>
      <c r="CP1109" s="78"/>
    </row>
    <row r="1110" spans="1:94" s="38" customFormat="1" x14ac:dyDescent="0.25">
      <c r="A1110" s="38">
        <v>1107</v>
      </c>
      <c r="F1110" s="39"/>
      <c r="Q1110" s="39"/>
      <c r="R1110" s="40"/>
      <c r="S1110" s="40"/>
      <c r="T1110" s="39"/>
      <c r="AG1110" s="110"/>
      <c r="AH1110" s="94"/>
      <c r="AJ1110" s="97"/>
      <c r="AL1110" s="39"/>
      <c r="AP1110" s="39"/>
      <c r="AQ1110" s="77"/>
      <c r="AR1110" s="94"/>
      <c r="AT1110" s="97"/>
      <c r="BB1110" s="79"/>
      <c r="BC1110" s="94"/>
      <c r="BE1110" s="97"/>
      <c r="BG1110" s="40"/>
      <c r="BK1110" s="40"/>
      <c r="BL1110" s="79"/>
      <c r="BM1110" s="94"/>
      <c r="BO1110" s="97"/>
      <c r="BQ1110" s="40"/>
      <c r="BR1110" s="94"/>
      <c r="BS1110" s="94"/>
      <c r="BT1110" s="94"/>
      <c r="BU1110" s="40"/>
      <c r="BV1110" s="82"/>
      <c r="BW1110" s="94"/>
      <c r="BX1110" s="48"/>
      <c r="BY1110" s="97"/>
      <c r="BZ1110" s="48"/>
      <c r="CA1110" s="40"/>
      <c r="CB1110" s="94"/>
      <c r="CC1110" s="94"/>
      <c r="CD1110" s="94"/>
      <c r="CE1110" s="40"/>
      <c r="CF1110" s="73"/>
      <c r="CG1110" s="41"/>
      <c r="CH1110" s="41"/>
      <c r="CI1110" s="41"/>
      <c r="CJ1110" s="41"/>
      <c r="CK1110" s="41"/>
      <c r="CL1110" s="68"/>
      <c r="CM1110" s="41"/>
      <c r="CN1110" s="41"/>
      <c r="CO1110" s="39"/>
      <c r="CP1110" s="78"/>
    </row>
    <row r="1111" spans="1:94" s="38" customFormat="1" x14ac:dyDescent="0.25">
      <c r="A1111" s="38">
        <v>1108</v>
      </c>
      <c r="F1111" s="39"/>
      <c r="Q1111" s="39"/>
      <c r="R1111" s="40"/>
      <c r="S1111" s="40"/>
      <c r="T1111" s="39"/>
      <c r="AG1111" s="110"/>
      <c r="AH1111" s="94"/>
      <c r="AJ1111" s="97"/>
      <c r="AL1111" s="39"/>
      <c r="AP1111" s="39"/>
      <c r="AQ1111" s="77"/>
      <c r="AR1111" s="94"/>
      <c r="AT1111" s="97"/>
      <c r="BB1111" s="79"/>
      <c r="BC1111" s="94"/>
      <c r="BE1111" s="97"/>
      <c r="BG1111" s="40"/>
      <c r="BK1111" s="40"/>
      <c r="BL1111" s="79"/>
      <c r="BM1111" s="94"/>
      <c r="BO1111" s="97"/>
      <c r="BQ1111" s="40"/>
      <c r="BR1111" s="94"/>
      <c r="BS1111" s="94"/>
      <c r="BT1111" s="94"/>
      <c r="BU1111" s="40"/>
      <c r="BV1111" s="82"/>
      <c r="BW1111" s="94"/>
      <c r="BX1111" s="48"/>
      <c r="BY1111" s="97"/>
      <c r="BZ1111" s="48"/>
      <c r="CA1111" s="40"/>
      <c r="CB1111" s="94"/>
      <c r="CC1111" s="94"/>
      <c r="CD1111" s="94"/>
      <c r="CE1111" s="40"/>
      <c r="CF1111" s="73"/>
      <c r="CG1111" s="41"/>
      <c r="CH1111" s="41"/>
      <c r="CI1111" s="41"/>
      <c r="CJ1111" s="41"/>
      <c r="CK1111" s="41"/>
      <c r="CL1111" s="68"/>
      <c r="CM1111" s="41"/>
      <c r="CN1111" s="41"/>
      <c r="CO1111" s="39"/>
      <c r="CP1111" s="78"/>
    </row>
    <row r="1112" spans="1:94" s="38" customFormat="1" x14ac:dyDescent="0.25">
      <c r="A1112" s="38">
        <v>1109</v>
      </c>
      <c r="F1112" s="39"/>
      <c r="Q1112" s="39"/>
      <c r="R1112" s="40"/>
      <c r="S1112" s="40"/>
      <c r="T1112" s="39"/>
      <c r="AG1112" s="110"/>
      <c r="AH1112" s="94"/>
      <c r="AJ1112" s="97"/>
      <c r="AL1112" s="39"/>
      <c r="AP1112" s="39"/>
      <c r="AQ1112" s="77"/>
      <c r="AR1112" s="94"/>
      <c r="AT1112" s="97"/>
      <c r="BB1112" s="79"/>
      <c r="BC1112" s="94"/>
      <c r="BE1112" s="97"/>
      <c r="BG1112" s="40"/>
      <c r="BK1112" s="40"/>
      <c r="BL1112" s="79"/>
      <c r="BM1112" s="94"/>
      <c r="BO1112" s="97"/>
      <c r="BQ1112" s="40"/>
      <c r="BR1112" s="94"/>
      <c r="BS1112" s="94"/>
      <c r="BT1112" s="94"/>
      <c r="BU1112" s="40"/>
      <c r="BV1112" s="82"/>
      <c r="BW1112" s="94"/>
      <c r="BX1112" s="48"/>
      <c r="BY1112" s="97"/>
      <c r="BZ1112" s="48"/>
      <c r="CA1112" s="40"/>
      <c r="CB1112" s="94"/>
      <c r="CC1112" s="94"/>
      <c r="CD1112" s="94"/>
      <c r="CE1112" s="40"/>
      <c r="CF1112" s="73"/>
      <c r="CG1112" s="41"/>
      <c r="CH1112" s="41"/>
      <c r="CI1112" s="41"/>
      <c r="CJ1112" s="41"/>
      <c r="CK1112" s="41"/>
      <c r="CL1112" s="68"/>
      <c r="CM1112" s="41"/>
      <c r="CN1112" s="41"/>
      <c r="CO1112" s="39"/>
      <c r="CP1112" s="78"/>
    </row>
    <row r="1113" spans="1:94" s="38" customFormat="1" x14ac:dyDescent="0.25">
      <c r="A1113" s="38">
        <v>1110</v>
      </c>
      <c r="F1113" s="39"/>
      <c r="Q1113" s="39"/>
      <c r="R1113" s="40"/>
      <c r="S1113" s="40"/>
      <c r="T1113" s="39"/>
      <c r="AG1113" s="110"/>
      <c r="AH1113" s="94"/>
      <c r="AJ1113" s="97"/>
      <c r="AL1113" s="39"/>
      <c r="AP1113" s="39"/>
      <c r="AQ1113" s="77"/>
      <c r="AR1113" s="94"/>
      <c r="AT1113" s="97"/>
      <c r="BB1113" s="79"/>
      <c r="BC1113" s="94"/>
      <c r="BE1113" s="97"/>
      <c r="BG1113" s="40"/>
      <c r="BK1113" s="40"/>
      <c r="BL1113" s="79"/>
      <c r="BM1113" s="94"/>
      <c r="BO1113" s="97"/>
      <c r="BQ1113" s="40"/>
      <c r="BR1113" s="94"/>
      <c r="BS1113" s="94"/>
      <c r="BT1113" s="94"/>
      <c r="BU1113" s="40"/>
      <c r="BV1113" s="82"/>
      <c r="BW1113" s="94"/>
      <c r="BX1113" s="48"/>
      <c r="BY1113" s="97"/>
      <c r="BZ1113" s="48"/>
      <c r="CA1113" s="40"/>
      <c r="CB1113" s="94"/>
      <c r="CC1113" s="94"/>
      <c r="CD1113" s="94"/>
      <c r="CE1113" s="40"/>
      <c r="CF1113" s="73"/>
      <c r="CG1113" s="41"/>
      <c r="CH1113" s="41"/>
      <c r="CI1113" s="41"/>
      <c r="CJ1113" s="41"/>
      <c r="CK1113" s="41"/>
      <c r="CL1113" s="68"/>
      <c r="CM1113" s="41"/>
      <c r="CN1113" s="41"/>
      <c r="CO1113" s="39"/>
      <c r="CP1113" s="78"/>
    </row>
    <row r="1114" spans="1:94" s="38" customFormat="1" x14ac:dyDescent="0.25">
      <c r="A1114" s="38">
        <v>1111</v>
      </c>
      <c r="F1114" s="39"/>
      <c r="Q1114" s="39"/>
      <c r="R1114" s="40"/>
      <c r="S1114" s="40"/>
      <c r="T1114" s="39"/>
      <c r="AG1114" s="110"/>
      <c r="AH1114" s="94"/>
      <c r="AJ1114" s="97"/>
      <c r="AL1114" s="39"/>
      <c r="AP1114" s="39"/>
      <c r="AQ1114" s="77"/>
      <c r="AR1114" s="94"/>
      <c r="AT1114" s="97"/>
      <c r="BB1114" s="79"/>
      <c r="BC1114" s="94"/>
      <c r="BE1114" s="97"/>
      <c r="BG1114" s="40"/>
      <c r="BK1114" s="40"/>
      <c r="BL1114" s="79"/>
      <c r="BM1114" s="94"/>
      <c r="BO1114" s="97"/>
      <c r="BQ1114" s="40"/>
      <c r="BR1114" s="94"/>
      <c r="BS1114" s="94"/>
      <c r="BT1114" s="94"/>
      <c r="BU1114" s="40"/>
      <c r="BV1114" s="82"/>
      <c r="BW1114" s="94"/>
      <c r="BX1114" s="48"/>
      <c r="BY1114" s="97"/>
      <c r="BZ1114" s="48"/>
      <c r="CA1114" s="40"/>
      <c r="CB1114" s="94"/>
      <c r="CC1114" s="94"/>
      <c r="CD1114" s="94"/>
      <c r="CE1114" s="40"/>
      <c r="CF1114" s="73"/>
      <c r="CG1114" s="41"/>
      <c r="CH1114" s="41"/>
      <c r="CI1114" s="41"/>
      <c r="CJ1114" s="41"/>
      <c r="CK1114" s="41"/>
      <c r="CL1114" s="68"/>
      <c r="CM1114" s="41"/>
      <c r="CN1114" s="41"/>
      <c r="CO1114" s="39"/>
      <c r="CP1114" s="78"/>
    </row>
    <row r="1115" spans="1:94" s="38" customFormat="1" x14ac:dyDescent="0.25">
      <c r="A1115" s="38">
        <v>1112</v>
      </c>
      <c r="F1115" s="39"/>
      <c r="Q1115" s="39"/>
      <c r="R1115" s="40"/>
      <c r="S1115" s="40"/>
      <c r="T1115" s="39"/>
      <c r="AG1115" s="110"/>
      <c r="AH1115" s="94"/>
      <c r="AJ1115" s="97"/>
      <c r="AL1115" s="39"/>
      <c r="AP1115" s="39"/>
      <c r="AQ1115" s="77"/>
      <c r="AR1115" s="94"/>
      <c r="AT1115" s="97"/>
      <c r="BB1115" s="79"/>
      <c r="BC1115" s="94"/>
      <c r="BE1115" s="97"/>
      <c r="BG1115" s="40"/>
      <c r="BK1115" s="40"/>
      <c r="BL1115" s="79"/>
      <c r="BM1115" s="94"/>
      <c r="BO1115" s="97"/>
      <c r="BQ1115" s="40"/>
      <c r="BR1115" s="94"/>
      <c r="BS1115" s="94"/>
      <c r="BT1115" s="94"/>
      <c r="BU1115" s="40"/>
      <c r="BV1115" s="82"/>
      <c r="BW1115" s="94"/>
      <c r="BX1115" s="48"/>
      <c r="BY1115" s="97"/>
      <c r="BZ1115" s="48"/>
      <c r="CA1115" s="40"/>
      <c r="CB1115" s="94"/>
      <c r="CC1115" s="94"/>
      <c r="CD1115" s="94"/>
      <c r="CE1115" s="40"/>
      <c r="CF1115" s="73"/>
      <c r="CG1115" s="41"/>
      <c r="CH1115" s="41"/>
      <c r="CI1115" s="41"/>
      <c r="CJ1115" s="41"/>
      <c r="CK1115" s="41"/>
      <c r="CL1115" s="68"/>
      <c r="CM1115" s="41"/>
      <c r="CN1115" s="41"/>
      <c r="CO1115" s="39"/>
      <c r="CP1115" s="78"/>
    </row>
    <row r="1116" spans="1:94" s="38" customFormat="1" x14ac:dyDescent="0.25">
      <c r="A1116" s="38">
        <v>1113</v>
      </c>
      <c r="F1116" s="39"/>
      <c r="Q1116" s="39"/>
      <c r="R1116" s="40"/>
      <c r="S1116" s="40"/>
      <c r="T1116" s="39"/>
      <c r="AG1116" s="110"/>
      <c r="AH1116" s="94"/>
      <c r="AJ1116" s="97"/>
      <c r="AL1116" s="39"/>
      <c r="AP1116" s="39"/>
      <c r="AQ1116" s="77"/>
      <c r="AR1116" s="94"/>
      <c r="AT1116" s="97"/>
      <c r="BB1116" s="79"/>
      <c r="BC1116" s="94"/>
      <c r="BE1116" s="97"/>
      <c r="BG1116" s="40"/>
      <c r="BK1116" s="40"/>
      <c r="BL1116" s="79"/>
      <c r="BM1116" s="94"/>
      <c r="BO1116" s="97"/>
      <c r="BQ1116" s="40"/>
      <c r="BR1116" s="94"/>
      <c r="BS1116" s="94"/>
      <c r="BT1116" s="94"/>
      <c r="BU1116" s="40"/>
      <c r="BV1116" s="82"/>
      <c r="BW1116" s="94"/>
      <c r="BX1116" s="48"/>
      <c r="BY1116" s="97"/>
      <c r="BZ1116" s="48"/>
      <c r="CA1116" s="40"/>
      <c r="CB1116" s="94"/>
      <c r="CC1116" s="94"/>
      <c r="CD1116" s="94"/>
      <c r="CE1116" s="40"/>
      <c r="CF1116" s="73"/>
      <c r="CG1116" s="41"/>
      <c r="CH1116" s="41"/>
      <c r="CI1116" s="41"/>
      <c r="CJ1116" s="41"/>
      <c r="CK1116" s="41"/>
      <c r="CL1116" s="68"/>
      <c r="CM1116" s="41"/>
      <c r="CN1116" s="41"/>
      <c r="CO1116" s="39"/>
      <c r="CP1116" s="78"/>
    </row>
    <row r="1117" spans="1:94" s="38" customFormat="1" x14ac:dyDescent="0.25">
      <c r="A1117" s="38">
        <v>1114</v>
      </c>
      <c r="F1117" s="39"/>
      <c r="Q1117" s="39"/>
      <c r="R1117" s="40"/>
      <c r="S1117" s="40"/>
      <c r="T1117" s="39"/>
      <c r="AG1117" s="110"/>
      <c r="AH1117" s="94"/>
      <c r="AJ1117" s="97"/>
      <c r="AL1117" s="39"/>
      <c r="AP1117" s="39"/>
      <c r="AQ1117" s="77"/>
      <c r="AR1117" s="94"/>
      <c r="AT1117" s="97"/>
      <c r="BB1117" s="79"/>
      <c r="BC1117" s="94"/>
      <c r="BE1117" s="97"/>
      <c r="BG1117" s="40"/>
      <c r="BK1117" s="40"/>
      <c r="BL1117" s="79"/>
      <c r="BM1117" s="94"/>
      <c r="BO1117" s="97"/>
      <c r="BQ1117" s="40"/>
      <c r="BR1117" s="94"/>
      <c r="BS1117" s="94"/>
      <c r="BT1117" s="94"/>
      <c r="BU1117" s="40"/>
      <c r="BV1117" s="82"/>
      <c r="BW1117" s="94"/>
      <c r="BX1117" s="48"/>
      <c r="BY1117" s="97"/>
      <c r="BZ1117" s="48"/>
      <c r="CA1117" s="40"/>
      <c r="CB1117" s="94"/>
      <c r="CC1117" s="94"/>
      <c r="CD1117" s="94"/>
      <c r="CE1117" s="40"/>
      <c r="CF1117" s="73"/>
      <c r="CG1117" s="41"/>
      <c r="CH1117" s="41"/>
      <c r="CI1117" s="41"/>
      <c r="CJ1117" s="41"/>
      <c r="CK1117" s="41"/>
      <c r="CL1117" s="68"/>
      <c r="CM1117" s="41"/>
      <c r="CN1117" s="41"/>
      <c r="CO1117" s="39"/>
      <c r="CP1117" s="78"/>
    </row>
    <row r="1118" spans="1:94" s="38" customFormat="1" x14ac:dyDescent="0.25">
      <c r="A1118" s="38">
        <v>1115</v>
      </c>
      <c r="F1118" s="39"/>
      <c r="Q1118" s="39"/>
      <c r="R1118" s="40"/>
      <c r="S1118" s="40"/>
      <c r="T1118" s="39"/>
      <c r="AG1118" s="110"/>
      <c r="AH1118" s="94"/>
      <c r="AJ1118" s="97"/>
      <c r="AL1118" s="39"/>
      <c r="AP1118" s="39"/>
      <c r="AQ1118" s="77"/>
      <c r="AR1118" s="94"/>
      <c r="AT1118" s="97"/>
      <c r="BB1118" s="79"/>
      <c r="BC1118" s="94"/>
      <c r="BE1118" s="97"/>
      <c r="BG1118" s="40"/>
      <c r="BK1118" s="40"/>
      <c r="BL1118" s="79"/>
      <c r="BM1118" s="94"/>
      <c r="BO1118" s="97"/>
      <c r="BQ1118" s="40"/>
      <c r="BR1118" s="94"/>
      <c r="BS1118" s="94"/>
      <c r="BT1118" s="94"/>
      <c r="BU1118" s="40"/>
      <c r="BV1118" s="82"/>
      <c r="BW1118" s="94"/>
      <c r="BX1118" s="48"/>
      <c r="BY1118" s="97"/>
      <c r="BZ1118" s="48"/>
      <c r="CA1118" s="40"/>
      <c r="CB1118" s="94"/>
      <c r="CC1118" s="94"/>
      <c r="CD1118" s="94"/>
      <c r="CE1118" s="40"/>
      <c r="CF1118" s="73"/>
      <c r="CG1118" s="41"/>
      <c r="CH1118" s="41"/>
      <c r="CI1118" s="41"/>
      <c r="CJ1118" s="41"/>
      <c r="CK1118" s="41"/>
      <c r="CL1118" s="68"/>
      <c r="CM1118" s="41"/>
      <c r="CN1118" s="41"/>
      <c r="CO1118" s="39"/>
      <c r="CP1118" s="78"/>
    </row>
    <row r="1119" spans="1:94" s="38" customFormat="1" x14ac:dyDescent="0.25">
      <c r="A1119" s="38">
        <v>1116</v>
      </c>
      <c r="F1119" s="39"/>
      <c r="Q1119" s="39"/>
      <c r="R1119" s="40"/>
      <c r="S1119" s="40"/>
      <c r="T1119" s="39"/>
      <c r="AG1119" s="110"/>
      <c r="AH1119" s="94"/>
      <c r="AJ1119" s="97"/>
      <c r="AL1119" s="39"/>
      <c r="AP1119" s="39"/>
      <c r="AQ1119" s="77"/>
      <c r="AR1119" s="94"/>
      <c r="AT1119" s="97"/>
      <c r="BB1119" s="79"/>
      <c r="BC1119" s="94"/>
      <c r="BE1119" s="97"/>
      <c r="BG1119" s="40"/>
      <c r="BK1119" s="40"/>
      <c r="BL1119" s="79"/>
      <c r="BM1119" s="94"/>
      <c r="BO1119" s="97"/>
      <c r="BQ1119" s="40"/>
      <c r="BR1119" s="94"/>
      <c r="BS1119" s="94"/>
      <c r="BT1119" s="94"/>
      <c r="BU1119" s="40"/>
      <c r="BV1119" s="82"/>
      <c r="BW1119" s="94"/>
      <c r="BX1119" s="48"/>
      <c r="BY1119" s="97"/>
      <c r="BZ1119" s="48"/>
      <c r="CA1119" s="40"/>
      <c r="CB1119" s="94"/>
      <c r="CC1119" s="94"/>
      <c r="CD1119" s="94"/>
      <c r="CE1119" s="40"/>
      <c r="CF1119" s="73"/>
      <c r="CG1119" s="41"/>
      <c r="CH1119" s="41"/>
      <c r="CI1119" s="41"/>
      <c r="CJ1119" s="41"/>
      <c r="CK1119" s="41"/>
      <c r="CL1119" s="68"/>
      <c r="CM1119" s="41"/>
      <c r="CN1119" s="41"/>
      <c r="CO1119" s="39"/>
      <c r="CP1119" s="78"/>
    </row>
    <row r="1120" spans="1:94" s="38" customFormat="1" x14ac:dyDescent="0.25">
      <c r="A1120" s="38">
        <v>1117</v>
      </c>
      <c r="F1120" s="39"/>
      <c r="Q1120" s="39"/>
      <c r="R1120" s="40"/>
      <c r="S1120" s="40"/>
      <c r="T1120" s="39"/>
      <c r="AG1120" s="110"/>
      <c r="AH1120" s="94"/>
      <c r="AJ1120" s="97"/>
      <c r="AL1120" s="39"/>
      <c r="AP1120" s="39"/>
      <c r="AQ1120" s="77"/>
      <c r="AR1120" s="94"/>
      <c r="AT1120" s="97"/>
      <c r="BB1120" s="79"/>
      <c r="BC1120" s="94"/>
      <c r="BE1120" s="97"/>
      <c r="BG1120" s="40"/>
      <c r="BK1120" s="40"/>
      <c r="BL1120" s="79"/>
      <c r="BM1120" s="94"/>
      <c r="BO1120" s="97"/>
      <c r="BQ1120" s="40"/>
      <c r="BR1120" s="94"/>
      <c r="BS1120" s="94"/>
      <c r="BT1120" s="94"/>
      <c r="BU1120" s="40"/>
      <c r="BV1120" s="82"/>
      <c r="BW1120" s="94"/>
      <c r="BX1120" s="48"/>
      <c r="BY1120" s="97"/>
      <c r="BZ1120" s="48"/>
      <c r="CA1120" s="40"/>
      <c r="CB1120" s="94"/>
      <c r="CC1120" s="94"/>
      <c r="CD1120" s="94"/>
      <c r="CE1120" s="40"/>
      <c r="CF1120" s="73"/>
      <c r="CG1120" s="41"/>
      <c r="CH1120" s="41"/>
      <c r="CI1120" s="41"/>
      <c r="CJ1120" s="41"/>
      <c r="CK1120" s="41"/>
      <c r="CL1120" s="68"/>
      <c r="CM1120" s="41"/>
      <c r="CN1120" s="41"/>
      <c r="CO1120" s="39"/>
      <c r="CP1120" s="78"/>
    </row>
    <row r="1121" spans="1:94" s="38" customFormat="1" x14ac:dyDescent="0.25">
      <c r="A1121" s="38">
        <v>1118</v>
      </c>
      <c r="F1121" s="39"/>
      <c r="Q1121" s="39"/>
      <c r="R1121" s="40"/>
      <c r="S1121" s="40"/>
      <c r="T1121" s="39"/>
      <c r="AG1121" s="110"/>
      <c r="AH1121" s="94"/>
      <c r="AJ1121" s="97"/>
      <c r="AL1121" s="39"/>
      <c r="AP1121" s="39"/>
      <c r="AQ1121" s="77"/>
      <c r="AR1121" s="94"/>
      <c r="AT1121" s="97"/>
      <c r="BB1121" s="79"/>
      <c r="BC1121" s="94"/>
      <c r="BE1121" s="97"/>
      <c r="BG1121" s="40"/>
      <c r="BK1121" s="40"/>
      <c r="BL1121" s="79"/>
      <c r="BM1121" s="94"/>
      <c r="BO1121" s="97"/>
      <c r="BQ1121" s="40"/>
      <c r="BR1121" s="94"/>
      <c r="BS1121" s="94"/>
      <c r="BT1121" s="94"/>
      <c r="BU1121" s="40"/>
      <c r="BV1121" s="82"/>
      <c r="BW1121" s="94"/>
      <c r="BX1121" s="48"/>
      <c r="BY1121" s="97"/>
      <c r="BZ1121" s="48"/>
      <c r="CA1121" s="40"/>
      <c r="CB1121" s="94"/>
      <c r="CC1121" s="94"/>
      <c r="CD1121" s="94"/>
      <c r="CE1121" s="40"/>
      <c r="CF1121" s="73"/>
      <c r="CG1121" s="41"/>
      <c r="CH1121" s="41"/>
      <c r="CI1121" s="41"/>
      <c r="CJ1121" s="41"/>
      <c r="CK1121" s="41"/>
      <c r="CL1121" s="68"/>
      <c r="CM1121" s="41"/>
      <c r="CN1121" s="41"/>
      <c r="CO1121" s="39"/>
      <c r="CP1121" s="78"/>
    </row>
    <row r="1122" spans="1:94" s="38" customFormat="1" x14ac:dyDescent="0.25">
      <c r="A1122" s="38">
        <v>1119</v>
      </c>
      <c r="F1122" s="39"/>
      <c r="Q1122" s="39"/>
      <c r="R1122" s="40"/>
      <c r="S1122" s="40"/>
      <c r="T1122" s="39"/>
      <c r="AG1122" s="110"/>
      <c r="AH1122" s="94"/>
      <c r="AJ1122" s="97"/>
      <c r="AL1122" s="39"/>
      <c r="AP1122" s="39"/>
      <c r="AQ1122" s="77"/>
      <c r="AR1122" s="94"/>
      <c r="AT1122" s="97"/>
      <c r="BB1122" s="79"/>
      <c r="BC1122" s="94"/>
      <c r="BE1122" s="97"/>
      <c r="BG1122" s="40"/>
      <c r="BK1122" s="40"/>
      <c r="BL1122" s="79"/>
      <c r="BM1122" s="94"/>
      <c r="BO1122" s="97"/>
      <c r="BQ1122" s="40"/>
      <c r="BR1122" s="94"/>
      <c r="BS1122" s="94"/>
      <c r="BT1122" s="94"/>
      <c r="BU1122" s="40"/>
      <c r="BV1122" s="82"/>
      <c r="BW1122" s="94"/>
      <c r="BX1122" s="48"/>
      <c r="BY1122" s="97"/>
      <c r="BZ1122" s="48"/>
      <c r="CA1122" s="40"/>
      <c r="CB1122" s="94"/>
      <c r="CC1122" s="94"/>
      <c r="CD1122" s="94"/>
      <c r="CE1122" s="40"/>
      <c r="CF1122" s="73"/>
      <c r="CG1122" s="41"/>
      <c r="CH1122" s="41"/>
      <c r="CI1122" s="41"/>
      <c r="CJ1122" s="41"/>
      <c r="CK1122" s="41"/>
      <c r="CL1122" s="68"/>
      <c r="CM1122" s="41"/>
      <c r="CN1122" s="41"/>
      <c r="CO1122" s="39"/>
      <c r="CP1122" s="78"/>
    </row>
    <row r="1123" spans="1:94" s="38" customFormat="1" x14ac:dyDescent="0.25">
      <c r="A1123" s="38">
        <v>1120</v>
      </c>
      <c r="F1123" s="39"/>
      <c r="Q1123" s="39"/>
      <c r="R1123" s="40"/>
      <c r="S1123" s="40"/>
      <c r="T1123" s="39"/>
      <c r="AG1123" s="110"/>
      <c r="AH1123" s="94"/>
      <c r="AJ1123" s="97"/>
      <c r="AL1123" s="39"/>
      <c r="AP1123" s="39"/>
      <c r="AQ1123" s="77"/>
      <c r="AR1123" s="94"/>
      <c r="AT1123" s="97"/>
      <c r="BB1123" s="79"/>
      <c r="BC1123" s="94"/>
      <c r="BE1123" s="97"/>
      <c r="BG1123" s="40"/>
      <c r="BK1123" s="40"/>
      <c r="BL1123" s="79"/>
      <c r="BM1123" s="94"/>
      <c r="BO1123" s="97"/>
      <c r="BQ1123" s="40"/>
      <c r="BR1123" s="94"/>
      <c r="BS1123" s="94"/>
      <c r="BT1123" s="94"/>
      <c r="BU1123" s="40"/>
      <c r="BV1123" s="82"/>
      <c r="BW1123" s="94"/>
      <c r="BX1123" s="48"/>
      <c r="BY1123" s="97"/>
      <c r="BZ1123" s="48"/>
      <c r="CA1123" s="40"/>
      <c r="CB1123" s="94"/>
      <c r="CC1123" s="94"/>
      <c r="CD1123" s="94"/>
      <c r="CE1123" s="40"/>
      <c r="CF1123" s="73"/>
      <c r="CG1123" s="41"/>
      <c r="CH1123" s="41"/>
      <c r="CI1123" s="41"/>
      <c r="CJ1123" s="41"/>
      <c r="CK1123" s="41"/>
      <c r="CL1123" s="68"/>
      <c r="CM1123" s="41"/>
      <c r="CN1123" s="41"/>
      <c r="CO1123" s="39"/>
      <c r="CP1123" s="78"/>
    </row>
    <row r="1124" spans="1:94" s="38" customFormat="1" x14ac:dyDescent="0.25">
      <c r="A1124" s="38">
        <v>1121</v>
      </c>
      <c r="F1124" s="39"/>
      <c r="Q1124" s="39"/>
      <c r="R1124" s="40"/>
      <c r="S1124" s="40"/>
      <c r="T1124" s="39"/>
      <c r="AG1124" s="110"/>
      <c r="AH1124" s="94"/>
      <c r="AJ1124" s="97"/>
      <c r="AL1124" s="39"/>
      <c r="AP1124" s="39"/>
      <c r="AQ1124" s="77"/>
      <c r="AR1124" s="94"/>
      <c r="AT1124" s="97"/>
      <c r="BB1124" s="79"/>
      <c r="BC1124" s="94"/>
      <c r="BE1124" s="97"/>
      <c r="BG1124" s="40"/>
      <c r="BK1124" s="40"/>
      <c r="BL1124" s="79"/>
      <c r="BM1124" s="94"/>
      <c r="BO1124" s="97"/>
      <c r="BQ1124" s="40"/>
      <c r="BR1124" s="94"/>
      <c r="BS1124" s="94"/>
      <c r="BT1124" s="94"/>
      <c r="BU1124" s="40"/>
      <c r="BV1124" s="82"/>
      <c r="BW1124" s="94"/>
      <c r="BX1124" s="48"/>
      <c r="BY1124" s="97"/>
      <c r="BZ1124" s="48"/>
      <c r="CA1124" s="40"/>
      <c r="CB1124" s="94"/>
      <c r="CC1124" s="94"/>
      <c r="CD1124" s="94"/>
      <c r="CE1124" s="40"/>
      <c r="CF1124" s="73"/>
      <c r="CG1124" s="41"/>
      <c r="CH1124" s="41"/>
      <c r="CI1124" s="41"/>
      <c r="CJ1124" s="41"/>
      <c r="CK1124" s="41"/>
      <c r="CL1124" s="68"/>
      <c r="CM1124" s="41"/>
      <c r="CN1124" s="41"/>
      <c r="CO1124" s="39"/>
      <c r="CP1124" s="78"/>
    </row>
    <row r="1125" spans="1:94" s="38" customFormat="1" x14ac:dyDescent="0.25">
      <c r="A1125" s="38">
        <v>1122</v>
      </c>
      <c r="F1125" s="39"/>
      <c r="Q1125" s="39"/>
      <c r="R1125" s="40"/>
      <c r="S1125" s="40"/>
      <c r="T1125" s="39"/>
      <c r="AG1125" s="110"/>
      <c r="AH1125" s="94"/>
      <c r="AJ1125" s="97"/>
      <c r="AL1125" s="39"/>
      <c r="AP1125" s="39"/>
      <c r="AQ1125" s="77"/>
      <c r="AR1125" s="94"/>
      <c r="AT1125" s="97"/>
      <c r="BB1125" s="79"/>
      <c r="BC1125" s="94"/>
      <c r="BE1125" s="97"/>
      <c r="BG1125" s="40"/>
      <c r="BK1125" s="40"/>
      <c r="BL1125" s="79"/>
      <c r="BM1125" s="94"/>
      <c r="BO1125" s="97"/>
      <c r="BQ1125" s="40"/>
      <c r="BR1125" s="94"/>
      <c r="BS1125" s="94"/>
      <c r="BT1125" s="94"/>
      <c r="BU1125" s="40"/>
      <c r="BV1125" s="82"/>
      <c r="BW1125" s="94"/>
      <c r="BX1125" s="48"/>
      <c r="BY1125" s="97"/>
      <c r="BZ1125" s="48"/>
      <c r="CA1125" s="40"/>
      <c r="CB1125" s="94"/>
      <c r="CC1125" s="94"/>
      <c r="CD1125" s="94"/>
      <c r="CE1125" s="40"/>
      <c r="CF1125" s="73"/>
      <c r="CG1125" s="41"/>
      <c r="CH1125" s="41"/>
      <c r="CI1125" s="41"/>
      <c r="CJ1125" s="41"/>
      <c r="CK1125" s="41"/>
      <c r="CL1125" s="68"/>
      <c r="CM1125" s="41"/>
      <c r="CN1125" s="41"/>
      <c r="CO1125" s="39"/>
      <c r="CP1125" s="78"/>
    </row>
    <row r="1126" spans="1:94" s="38" customFormat="1" x14ac:dyDescent="0.25">
      <c r="A1126" s="38">
        <v>1123</v>
      </c>
      <c r="F1126" s="39"/>
      <c r="Q1126" s="39"/>
      <c r="R1126" s="40"/>
      <c r="S1126" s="40"/>
      <c r="T1126" s="39"/>
      <c r="AG1126" s="110"/>
      <c r="AH1126" s="94"/>
      <c r="AJ1126" s="97"/>
      <c r="AL1126" s="39"/>
      <c r="AP1126" s="39"/>
      <c r="AQ1126" s="77"/>
      <c r="AR1126" s="94"/>
      <c r="AT1126" s="97"/>
      <c r="BB1126" s="79"/>
      <c r="BC1126" s="94"/>
      <c r="BE1126" s="97"/>
      <c r="BG1126" s="40"/>
      <c r="BK1126" s="40"/>
      <c r="BL1126" s="79"/>
      <c r="BM1126" s="94"/>
      <c r="BO1126" s="97"/>
      <c r="BQ1126" s="40"/>
      <c r="BR1126" s="94"/>
      <c r="BS1126" s="94"/>
      <c r="BT1126" s="94"/>
      <c r="BU1126" s="40"/>
      <c r="BV1126" s="82"/>
      <c r="BW1126" s="94"/>
      <c r="BX1126" s="48"/>
      <c r="BY1126" s="97"/>
      <c r="BZ1126" s="48"/>
      <c r="CA1126" s="40"/>
      <c r="CB1126" s="94"/>
      <c r="CC1126" s="94"/>
      <c r="CD1126" s="94"/>
      <c r="CE1126" s="40"/>
      <c r="CF1126" s="73"/>
      <c r="CG1126" s="41"/>
      <c r="CH1126" s="41"/>
      <c r="CI1126" s="41"/>
      <c r="CJ1126" s="41"/>
      <c r="CK1126" s="41"/>
      <c r="CL1126" s="68"/>
      <c r="CM1126" s="41"/>
      <c r="CN1126" s="41"/>
      <c r="CO1126" s="39"/>
      <c r="CP1126" s="78"/>
    </row>
    <row r="1127" spans="1:94" s="38" customFormat="1" x14ac:dyDescent="0.25">
      <c r="A1127" s="38">
        <v>1124</v>
      </c>
      <c r="F1127" s="39"/>
      <c r="Q1127" s="39"/>
      <c r="R1127" s="40"/>
      <c r="S1127" s="40"/>
      <c r="T1127" s="39"/>
      <c r="AG1127" s="110"/>
      <c r="AH1127" s="94"/>
      <c r="AJ1127" s="97"/>
      <c r="AL1127" s="39"/>
      <c r="AP1127" s="39"/>
      <c r="AQ1127" s="77"/>
      <c r="AR1127" s="94"/>
      <c r="AT1127" s="97"/>
      <c r="BB1127" s="79"/>
      <c r="BC1127" s="94"/>
      <c r="BE1127" s="97"/>
      <c r="BG1127" s="40"/>
      <c r="BK1127" s="40"/>
      <c r="BL1127" s="79"/>
      <c r="BM1127" s="94"/>
      <c r="BO1127" s="97"/>
      <c r="BQ1127" s="40"/>
      <c r="BR1127" s="94"/>
      <c r="BS1127" s="94"/>
      <c r="BT1127" s="94"/>
      <c r="BU1127" s="40"/>
      <c r="BV1127" s="82"/>
      <c r="BW1127" s="94"/>
      <c r="BX1127" s="48"/>
      <c r="BY1127" s="97"/>
      <c r="BZ1127" s="48"/>
      <c r="CA1127" s="40"/>
      <c r="CB1127" s="94"/>
      <c r="CC1127" s="94"/>
      <c r="CD1127" s="94"/>
      <c r="CE1127" s="40"/>
      <c r="CF1127" s="73"/>
      <c r="CG1127" s="41"/>
      <c r="CH1127" s="41"/>
      <c r="CI1127" s="41"/>
      <c r="CJ1127" s="41"/>
      <c r="CK1127" s="41"/>
      <c r="CL1127" s="68"/>
      <c r="CM1127" s="41"/>
      <c r="CN1127" s="41"/>
      <c r="CO1127" s="39"/>
      <c r="CP1127" s="78"/>
    </row>
    <row r="1128" spans="1:94" s="38" customFormat="1" x14ac:dyDescent="0.25">
      <c r="A1128" s="38">
        <v>1125</v>
      </c>
      <c r="F1128" s="39"/>
      <c r="Q1128" s="39"/>
      <c r="R1128" s="40"/>
      <c r="S1128" s="40"/>
      <c r="T1128" s="39"/>
      <c r="AG1128" s="110"/>
      <c r="AH1128" s="94"/>
      <c r="AJ1128" s="97"/>
      <c r="AL1128" s="39"/>
      <c r="AP1128" s="39"/>
      <c r="AQ1128" s="77"/>
      <c r="AR1128" s="94"/>
      <c r="AT1128" s="97"/>
      <c r="BB1128" s="79"/>
      <c r="BC1128" s="94"/>
      <c r="BE1128" s="97"/>
      <c r="BG1128" s="40"/>
      <c r="BK1128" s="40"/>
      <c r="BL1128" s="79"/>
      <c r="BM1128" s="94"/>
      <c r="BO1128" s="97"/>
      <c r="BQ1128" s="40"/>
      <c r="BR1128" s="94"/>
      <c r="BS1128" s="94"/>
      <c r="BT1128" s="94"/>
      <c r="BU1128" s="40"/>
      <c r="BV1128" s="82"/>
      <c r="BW1128" s="94"/>
      <c r="BX1128" s="48"/>
      <c r="BY1128" s="97"/>
      <c r="BZ1128" s="48"/>
      <c r="CA1128" s="40"/>
      <c r="CB1128" s="94"/>
      <c r="CC1128" s="94"/>
      <c r="CD1128" s="94"/>
      <c r="CE1128" s="40"/>
      <c r="CF1128" s="73"/>
      <c r="CG1128" s="41"/>
      <c r="CH1128" s="41"/>
      <c r="CI1128" s="41"/>
      <c r="CJ1128" s="41"/>
      <c r="CK1128" s="41"/>
      <c r="CL1128" s="68"/>
      <c r="CM1128" s="41"/>
      <c r="CN1128" s="41"/>
      <c r="CO1128" s="39"/>
      <c r="CP1128" s="78"/>
    </row>
    <row r="1129" spans="1:94" s="38" customFormat="1" x14ac:dyDescent="0.25">
      <c r="A1129" s="38">
        <v>1126</v>
      </c>
      <c r="F1129" s="39"/>
      <c r="Q1129" s="39"/>
      <c r="R1129" s="40"/>
      <c r="S1129" s="40"/>
      <c r="T1129" s="39"/>
      <c r="AG1129" s="110"/>
      <c r="AH1129" s="94"/>
      <c r="AJ1129" s="97"/>
      <c r="AL1129" s="39"/>
      <c r="AP1129" s="39"/>
      <c r="AQ1129" s="77"/>
      <c r="AR1129" s="94"/>
      <c r="AT1129" s="97"/>
      <c r="BB1129" s="79"/>
      <c r="BC1129" s="94"/>
      <c r="BE1129" s="97"/>
      <c r="BG1129" s="40"/>
      <c r="BK1129" s="40"/>
      <c r="BL1129" s="79"/>
      <c r="BM1129" s="94"/>
      <c r="BO1129" s="97"/>
      <c r="BQ1129" s="40"/>
      <c r="BR1129" s="94"/>
      <c r="BS1129" s="94"/>
      <c r="BT1129" s="94"/>
      <c r="BU1129" s="40"/>
      <c r="BV1129" s="82"/>
      <c r="BW1129" s="94"/>
      <c r="BX1129" s="48"/>
      <c r="BY1129" s="97"/>
      <c r="BZ1129" s="48"/>
      <c r="CA1129" s="40"/>
      <c r="CB1129" s="94"/>
      <c r="CC1129" s="94"/>
      <c r="CD1129" s="94"/>
      <c r="CE1129" s="40"/>
      <c r="CF1129" s="73"/>
      <c r="CG1129" s="41"/>
      <c r="CH1129" s="41"/>
      <c r="CI1129" s="41"/>
      <c r="CJ1129" s="41"/>
      <c r="CK1129" s="41"/>
      <c r="CL1129" s="68"/>
      <c r="CM1129" s="41"/>
      <c r="CN1129" s="41"/>
      <c r="CO1129" s="39"/>
      <c r="CP1129" s="78"/>
    </row>
    <row r="1130" spans="1:94" s="38" customFormat="1" x14ac:dyDescent="0.25">
      <c r="A1130" s="38">
        <v>1127</v>
      </c>
      <c r="F1130" s="39"/>
      <c r="Q1130" s="39"/>
      <c r="R1130" s="40"/>
      <c r="S1130" s="40"/>
      <c r="T1130" s="39"/>
      <c r="AG1130" s="110"/>
      <c r="AH1130" s="94"/>
      <c r="AJ1130" s="97"/>
      <c r="AL1130" s="39"/>
      <c r="AP1130" s="39"/>
      <c r="AQ1130" s="77"/>
      <c r="AR1130" s="94"/>
      <c r="AT1130" s="97"/>
      <c r="BB1130" s="79"/>
      <c r="BC1130" s="94"/>
      <c r="BE1130" s="97"/>
      <c r="BG1130" s="40"/>
      <c r="BK1130" s="40"/>
      <c r="BL1130" s="79"/>
      <c r="BM1130" s="94"/>
      <c r="BO1130" s="97"/>
      <c r="BQ1130" s="40"/>
      <c r="BR1130" s="94"/>
      <c r="BS1130" s="94"/>
      <c r="BT1130" s="94"/>
      <c r="BU1130" s="40"/>
      <c r="BV1130" s="82"/>
      <c r="BW1130" s="94"/>
      <c r="BX1130" s="48"/>
      <c r="BY1130" s="97"/>
      <c r="BZ1130" s="48"/>
      <c r="CA1130" s="40"/>
      <c r="CB1130" s="94"/>
      <c r="CC1130" s="94"/>
      <c r="CD1130" s="94"/>
      <c r="CE1130" s="40"/>
      <c r="CF1130" s="73"/>
      <c r="CG1130" s="41"/>
      <c r="CH1130" s="41"/>
      <c r="CI1130" s="41"/>
      <c r="CJ1130" s="41"/>
      <c r="CK1130" s="41"/>
      <c r="CL1130" s="68"/>
      <c r="CM1130" s="41"/>
      <c r="CN1130" s="41"/>
      <c r="CO1130" s="39"/>
      <c r="CP1130" s="78"/>
    </row>
    <row r="1131" spans="1:94" s="38" customFormat="1" x14ac:dyDescent="0.25">
      <c r="A1131" s="38">
        <v>1128</v>
      </c>
      <c r="F1131" s="39"/>
      <c r="Q1131" s="39"/>
      <c r="R1131" s="40"/>
      <c r="S1131" s="40"/>
      <c r="T1131" s="39"/>
      <c r="AG1131" s="110"/>
      <c r="AH1131" s="94"/>
      <c r="AJ1131" s="97"/>
      <c r="AL1131" s="39"/>
      <c r="AP1131" s="39"/>
      <c r="AQ1131" s="77"/>
      <c r="AR1131" s="94"/>
      <c r="AT1131" s="97"/>
      <c r="BB1131" s="79"/>
      <c r="BC1131" s="94"/>
      <c r="BE1131" s="97"/>
      <c r="BG1131" s="40"/>
      <c r="BK1131" s="40"/>
      <c r="BL1131" s="79"/>
      <c r="BM1131" s="94"/>
      <c r="BO1131" s="97"/>
      <c r="BQ1131" s="40"/>
      <c r="BR1131" s="94"/>
      <c r="BS1131" s="94"/>
      <c r="BT1131" s="94"/>
      <c r="BU1131" s="40"/>
      <c r="BV1131" s="82"/>
      <c r="BW1131" s="94"/>
      <c r="BX1131" s="48"/>
      <c r="BY1131" s="97"/>
      <c r="BZ1131" s="48"/>
      <c r="CA1131" s="40"/>
      <c r="CB1131" s="94"/>
      <c r="CC1131" s="94"/>
      <c r="CD1131" s="94"/>
      <c r="CE1131" s="40"/>
      <c r="CF1131" s="73"/>
      <c r="CG1131" s="41"/>
      <c r="CH1131" s="41"/>
      <c r="CI1131" s="41"/>
      <c r="CJ1131" s="41"/>
      <c r="CK1131" s="41"/>
      <c r="CL1131" s="68"/>
      <c r="CM1131" s="41"/>
      <c r="CN1131" s="41"/>
      <c r="CO1131" s="39"/>
      <c r="CP1131" s="78"/>
    </row>
    <row r="1132" spans="1:94" s="38" customFormat="1" x14ac:dyDescent="0.25">
      <c r="A1132" s="38">
        <v>1129</v>
      </c>
      <c r="F1132" s="39"/>
      <c r="Q1132" s="39"/>
      <c r="R1132" s="40"/>
      <c r="S1132" s="40"/>
      <c r="T1132" s="39"/>
      <c r="AG1132" s="110"/>
      <c r="AH1132" s="94"/>
      <c r="AJ1132" s="97"/>
      <c r="AL1132" s="39"/>
      <c r="AP1132" s="39"/>
      <c r="AQ1132" s="77"/>
      <c r="AR1132" s="94"/>
      <c r="AT1132" s="97"/>
      <c r="BB1132" s="79"/>
      <c r="BC1132" s="94"/>
      <c r="BE1132" s="97"/>
      <c r="BG1132" s="40"/>
      <c r="BK1132" s="40"/>
      <c r="BL1132" s="79"/>
      <c r="BM1132" s="94"/>
      <c r="BO1132" s="97"/>
      <c r="BQ1132" s="40"/>
      <c r="BR1132" s="94"/>
      <c r="BS1132" s="94"/>
      <c r="BT1132" s="94"/>
      <c r="BU1132" s="40"/>
      <c r="BV1132" s="82"/>
      <c r="BW1132" s="94"/>
      <c r="BX1132" s="48"/>
      <c r="BY1132" s="97"/>
      <c r="BZ1132" s="48"/>
      <c r="CA1132" s="40"/>
      <c r="CB1132" s="94"/>
      <c r="CC1132" s="94"/>
      <c r="CD1132" s="94"/>
      <c r="CE1132" s="40"/>
      <c r="CF1132" s="73"/>
      <c r="CG1132" s="41"/>
      <c r="CH1132" s="41"/>
      <c r="CI1132" s="41"/>
      <c r="CJ1132" s="41"/>
      <c r="CK1132" s="41"/>
      <c r="CL1132" s="68"/>
      <c r="CM1132" s="41"/>
      <c r="CN1132" s="41"/>
      <c r="CO1132" s="39"/>
      <c r="CP1132" s="78"/>
    </row>
    <row r="1133" spans="1:94" s="38" customFormat="1" x14ac:dyDescent="0.25">
      <c r="A1133" s="38">
        <v>1130</v>
      </c>
      <c r="F1133" s="39"/>
      <c r="Q1133" s="39"/>
      <c r="R1133" s="40"/>
      <c r="S1133" s="40"/>
      <c r="T1133" s="39"/>
      <c r="AG1133" s="110"/>
      <c r="AH1133" s="94"/>
      <c r="AJ1133" s="97"/>
      <c r="AL1133" s="39"/>
      <c r="AP1133" s="39"/>
      <c r="AQ1133" s="77"/>
      <c r="AR1133" s="94"/>
      <c r="AT1133" s="97"/>
      <c r="BB1133" s="79"/>
      <c r="BC1133" s="94"/>
      <c r="BE1133" s="97"/>
      <c r="BG1133" s="40"/>
      <c r="BK1133" s="40"/>
      <c r="BL1133" s="79"/>
      <c r="BM1133" s="94"/>
      <c r="BO1133" s="97"/>
      <c r="BQ1133" s="40"/>
      <c r="BR1133" s="94"/>
      <c r="BS1133" s="94"/>
      <c r="BT1133" s="94"/>
      <c r="BU1133" s="40"/>
      <c r="BV1133" s="82"/>
      <c r="BW1133" s="94"/>
      <c r="BX1133" s="48"/>
      <c r="BY1133" s="97"/>
      <c r="BZ1133" s="48"/>
      <c r="CA1133" s="40"/>
      <c r="CB1133" s="94"/>
      <c r="CC1133" s="94"/>
      <c r="CD1133" s="94"/>
      <c r="CE1133" s="40"/>
      <c r="CF1133" s="73"/>
      <c r="CG1133" s="41"/>
      <c r="CH1133" s="41"/>
      <c r="CI1133" s="41"/>
      <c r="CJ1133" s="41"/>
      <c r="CK1133" s="41"/>
      <c r="CL1133" s="68"/>
      <c r="CM1133" s="41"/>
      <c r="CN1133" s="41"/>
      <c r="CO1133" s="39"/>
      <c r="CP1133" s="78"/>
    </row>
    <row r="1134" spans="1:94" s="38" customFormat="1" x14ac:dyDescent="0.25">
      <c r="A1134" s="38">
        <v>1131</v>
      </c>
      <c r="F1134" s="39"/>
      <c r="Q1134" s="39"/>
      <c r="R1134" s="40"/>
      <c r="S1134" s="40"/>
      <c r="T1134" s="39"/>
      <c r="AG1134" s="110"/>
      <c r="AH1134" s="94"/>
      <c r="AJ1134" s="97"/>
      <c r="AL1134" s="39"/>
      <c r="AP1134" s="39"/>
      <c r="AQ1134" s="77"/>
      <c r="AR1134" s="94"/>
      <c r="AT1134" s="97"/>
      <c r="BB1134" s="79"/>
      <c r="BC1134" s="94"/>
      <c r="BE1134" s="97"/>
      <c r="BG1134" s="40"/>
      <c r="BK1134" s="40"/>
      <c r="BL1134" s="79"/>
      <c r="BM1134" s="94"/>
      <c r="BO1134" s="97"/>
      <c r="BQ1134" s="40"/>
      <c r="BR1134" s="94"/>
      <c r="BS1134" s="94"/>
      <c r="BT1134" s="94"/>
      <c r="BU1134" s="40"/>
      <c r="BV1134" s="82"/>
      <c r="BW1134" s="94"/>
      <c r="BX1134" s="48"/>
      <c r="BY1134" s="97"/>
      <c r="BZ1134" s="48"/>
      <c r="CA1134" s="40"/>
      <c r="CB1134" s="94"/>
      <c r="CC1134" s="94"/>
      <c r="CD1134" s="94"/>
      <c r="CE1134" s="40"/>
      <c r="CF1134" s="73"/>
      <c r="CG1134" s="41"/>
      <c r="CH1134" s="41"/>
      <c r="CI1134" s="41"/>
      <c r="CJ1134" s="41"/>
      <c r="CK1134" s="41"/>
      <c r="CL1134" s="68"/>
      <c r="CM1134" s="41"/>
      <c r="CN1134" s="41"/>
      <c r="CO1134" s="39"/>
      <c r="CP1134" s="78"/>
    </row>
    <row r="1135" spans="1:94" s="38" customFormat="1" x14ac:dyDescent="0.25">
      <c r="A1135" s="38">
        <v>1132</v>
      </c>
      <c r="F1135" s="39"/>
      <c r="Q1135" s="39"/>
      <c r="R1135" s="40"/>
      <c r="S1135" s="40"/>
      <c r="T1135" s="39"/>
      <c r="AG1135" s="110"/>
      <c r="AH1135" s="94"/>
      <c r="AJ1135" s="97"/>
      <c r="AL1135" s="39"/>
      <c r="AP1135" s="39"/>
      <c r="AQ1135" s="77"/>
      <c r="AR1135" s="94"/>
      <c r="AT1135" s="97"/>
      <c r="BB1135" s="79"/>
      <c r="BC1135" s="94"/>
      <c r="BE1135" s="97"/>
      <c r="BG1135" s="40"/>
      <c r="BK1135" s="40"/>
      <c r="BL1135" s="79"/>
      <c r="BM1135" s="94"/>
      <c r="BO1135" s="97"/>
      <c r="BQ1135" s="40"/>
      <c r="BR1135" s="94"/>
      <c r="BS1135" s="94"/>
      <c r="BT1135" s="94"/>
      <c r="BU1135" s="40"/>
      <c r="BV1135" s="82"/>
      <c r="BW1135" s="94"/>
      <c r="BX1135" s="48"/>
      <c r="BY1135" s="97"/>
      <c r="BZ1135" s="48"/>
      <c r="CA1135" s="40"/>
      <c r="CB1135" s="94"/>
      <c r="CC1135" s="94"/>
      <c r="CD1135" s="94"/>
      <c r="CE1135" s="40"/>
      <c r="CF1135" s="73"/>
      <c r="CG1135" s="41"/>
      <c r="CH1135" s="41"/>
      <c r="CI1135" s="41"/>
      <c r="CJ1135" s="41"/>
      <c r="CK1135" s="41"/>
      <c r="CL1135" s="68"/>
      <c r="CM1135" s="41"/>
      <c r="CN1135" s="41"/>
      <c r="CO1135" s="39"/>
      <c r="CP1135" s="78"/>
    </row>
    <row r="1136" spans="1:94" s="38" customFormat="1" x14ac:dyDescent="0.25">
      <c r="A1136" s="38">
        <v>1133</v>
      </c>
      <c r="F1136" s="39"/>
      <c r="Q1136" s="39"/>
      <c r="R1136" s="40"/>
      <c r="S1136" s="40"/>
      <c r="T1136" s="39"/>
      <c r="AG1136" s="110"/>
      <c r="AH1136" s="94"/>
      <c r="AJ1136" s="97"/>
      <c r="AL1136" s="39"/>
      <c r="AP1136" s="39"/>
      <c r="AQ1136" s="77"/>
      <c r="AR1136" s="94"/>
      <c r="AT1136" s="97"/>
      <c r="BB1136" s="79"/>
      <c r="BC1136" s="94"/>
      <c r="BE1136" s="97"/>
      <c r="BG1136" s="40"/>
      <c r="BK1136" s="40"/>
      <c r="BL1136" s="79"/>
      <c r="BM1136" s="94"/>
      <c r="BO1136" s="97"/>
      <c r="BQ1136" s="40"/>
      <c r="BR1136" s="94"/>
      <c r="BS1136" s="94"/>
      <c r="BT1136" s="94"/>
      <c r="BU1136" s="40"/>
      <c r="BV1136" s="82"/>
      <c r="BW1136" s="94"/>
      <c r="BX1136" s="48"/>
      <c r="BY1136" s="97"/>
      <c r="BZ1136" s="48"/>
      <c r="CA1136" s="40"/>
      <c r="CB1136" s="94"/>
      <c r="CC1136" s="94"/>
      <c r="CD1136" s="94"/>
      <c r="CE1136" s="40"/>
      <c r="CF1136" s="73"/>
      <c r="CG1136" s="41"/>
      <c r="CH1136" s="41"/>
      <c r="CI1136" s="41"/>
      <c r="CJ1136" s="41"/>
      <c r="CK1136" s="41"/>
      <c r="CL1136" s="68"/>
      <c r="CM1136" s="41"/>
      <c r="CN1136" s="41"/>
      <c r="CO1136" s="39"/>
      <c r="CP1136" s="78"/>
    </row>
    <row r="1137" spans="1:94" s="38" customFormat="1" x14ac:dyDescent="0.25">
      <c r="A1137" s="38">
        <v>1134</v>
      </c>
      <c r="F1137" s="39"/>
      <c r="Q1137" s="39"/>
      <c r="R1137" s="40"/>
      <c r="S1137" s="40"/>
      <c r="T1137" s="39"/>
      <c r="AG1137" s="110"/>
      <c r="AH1137" s="94"/>
      <c r="AJ1137" s="97"/>
      <c r="AL1137" s="39"/>
      <c r="AP1137" s="39"/>
      <c r="AQ1137" s="77"/>
      <c r="AR1137" s="94"/>
      <c r="AT1137" s="97"/>
      <c r="BB1137" s="79"/>
      <c r="BC1137" s="94"/>
      <c r="BE1137" s="97"/>
      <c r="BG1137" s="40"/>
      <c r="BK1137" s="40"/>
      <c r="BL1137" s="79"/>
      <c r="BM1137" s="94"/>
      <c r="BO1137" s="97"/>
      <c r="BQ1137" s="40"/>
      <c r="BR1137" s="94"/>
      <c r="BS1137" s="94"/>
      <c r="BT1137" s="94"/>
      <c r="BU1137" s="40"/>
      <c r="BV1137" s="82"/>
      <c r="BW1137" s="94"/>
      <c r="BX1137" s="48"/>
      <c r="BY1137" s="97"/>
      <c r="BZ1137" s="48"/>
      <c r="CA1137" s="40"/>
      <c r="CB1137" s="94"/>
      <c r="CC1137" s="94"/>
      <c r="CD1137" s="94"/>
      <c r="CE1137" s="40"/>
      <c r="CF1137" s="73"/>
      <c r="CG1137" s="41"/>
      <c r="CH1137" s="41"/>
      <c r="CI1137" s="41"/>
      <c r="CJ1137" s="41"/>
      <c r="CK1137" s="41"/>
      <c r="CL1137" s="68"/>
      <c r="CM1137" s="41"/>
      <c r="CN1137" s="41"/>
      <c r="CO1137" s="39"/>
      <c r="CP1137" s="78"/>
    </row>
    <row r="1138" spans="1:94" s="38" customFormat="1" x14ac:dyDescent="0.25">
      <c r="A1138" s="38">
        <v>1135</v>
      </c>
      <c r="F1138" s="39"/>
      <c r="Q1138" s="39"/>
      <c r="R1138" s="40"/>
      <c r="S1138" s="40"/>
      <c r="T1138" s="39"/>
      <c r="AG1138" s="110"/>
      <c r="AH1138" s="94"/>
      <c r="AJ1138" s="97"/>
      <c r="AL1138" s="39"/>
      <c r="AP1138" s="39"/>
      <c r="AQ1138" s="77"/>
      <c r="AR1138" s="94"/>
      <c r="AT1138" s="97"/>
      <c r="BB1138" s="79"/>
      <c r="BC1138" s="94"/>
      <c r="BE1138" s="97"/>
      <c r="BG1138" s="40"/>
      <c r="BK1138" s="40"/>
      <c r="BL1138" s="79"/>
      <c r="BM1138" s="94"/>
      <c r="BO1138" s="97"/>
      <c r="BQ1138" s="40"/>
      <c r="BR1138" s="94"/>
      <c r="BS1138" s="94"/>
      <c r="BT1138" s="94"/>
      <c r="BU1138" s="40"/>
      <c r="BV1138" s="82"/>
      <c r="BW1138" s="94"/>
      <c r="BX1138" s="48"/>
      <c r="BY1138" s="97"/>
      <c r="BZ1138" s="48"/>
      <c r="CA1138" s="40"/>
      <c r="CB1138" s="94"/>
      <c r="CC1138" s="94"/>
      <c r="CD1138" s="94"/>
      <c r="CE1138" s="40"/>
      <c r="CF1138" s="73"/>
      <c r="CG1138" s="41"/>
      <c r="CH1138" s="41"/>
      <c r="CI1138" s="41"/>
      <c r="CJ1138" s="41"/>
      <c r="CK1138" s="41"/>
      <c r="CL1138" s="68"/>
      <c r="CM1138" s="41"/>
      <c r="CN1138" s="41"/>
      <c r="CO1138" s="39"/>
      <c r="CP1138" s="78"/>
    </row>
    <row r="1139" spans="1:94" s="38" customFormat="1" x14ac:dyDescent="0.25">
      <c r="A1139" s="38">
        <v>1136</v>
      </c>
      <c r="F1139" s="39"/>
      <c r="Q1139" s="39"/>
      <c r="R1139" s="40"/>
      <c r="S1139" s="40"/>
      <c r="T1139" s="39"/>
      <c r="AG1139" s="110"/>
      <c r="AH1139" s="94"/>
      <c r="AJ1139" s="97"/>
      <c r="AL1139" s="39"/>
      <c r="AP1139" s="39"/>
      <c r="AQ1139" s="77"/>
      <c r="AR1139" s="94"/>
      <c r="AT1139" s="97"/>
      <c r="BB1139" s="79"/>
      <c r="BC1139" s="94"/>
      <c r="BE1139" s="97"/>
      <c r="BG1139" s="40"/>
      <c r="BK1139" s="40"/>
      <c r="BL1139" s="79"/>
      <c r="BM1139" s="94"/>
      <c r="BO1139" s="97"/>
      <c r="BQ1139" s="40"/>
      <c r="BR1139" s="94"/>
      <c r="BS1139" s="94"/>
      <c r="BT1139" s="94"/>
      <c r="BU1139" s="40"/>
      <c r="BV1139" s="82"/>
      <c r="BW1139" s="94"/>
      <c r="BX1139" s="48"/>
      <c r="BY1139" s="97"/>
      <c r="BZ1139" s="48"/>
      <c r="CA1139" s="40"/>
      <c r="CB1139" s="94"/>
      <c r="CC1139" s="94"/>
      <c r="CD1139" s="94"/>
      <c r="CE1139" s="40"/>
      <c r="CF1139" s="73"/>
      <c r="CG1139" s="41"/>
      <c r="CH1139" s="41"/>
      <c r="CI1139" s="41"/>
      <c r="CJ1139" s="41"/>
      <c r="CK1139" s="41"/>
      <c r="CL1139" s="68"/>
      <c r="CM1139" s="41"/>
      <c r="CN1139" s="41"/>
      <c r="CO1139" s="39"/>
      <c r="CP1139" s="78"/>
    </row>
    <row r="1140" spans="1:94" s="38" customFormat="1" x14ac:dyDescent="0.25">
      <c r="A1140" s="38">
        <v>1137</v>
      </c>
      <c r="F1140" s="39"/>
      <c r="Q1140" s="39"/>
      <c r="R1140" s="40"/>
      <c r="S1140" s="40"/>
      <c r="T1140" s="39"/>
      <c r="AG1140" s="110"/>
      <c r="AH1140" s="94"/>
      <c r="AJ1140" s="97"/>
      <c r="AL1140" s="39"/>
      <c r="AP1140" s="39"/>
      <c r="AQ1140" s="77"/>
      <c r="AR1140" s="94"/>
      <c r="AT1140" s="97"/>
      <c r="BB1140" s="79"/>
      <c r="BC1140" s="94"/>
      <c r="BE1140" s="97"/>
      <c r="BG1140" s="40"/>
      <c r="BK1140" s="40"/>
      <c r="BL1140" s="79"/>
      <c r="BM1140" s="94"/>
      <c r="BO1140" s="97"/>
      <c r="BQ1140" s="40"/>
      <c r="BR1140" s="94"/>
      <c r="BS1140" s="94"/>
      <c r="BT1140" s="94"/>
      <c r="BU1140" s="40"/>
      <c r="BV1140" s="82"/>
      <c r="BW1140" s="94"/>
      <c r="BX1140" s="48"/>
      <c r="BY1140" s="97"/>
      <c r="BZ1140" s="48"/>
      <c r="CA1140" s="40"/>
      <c r="CB1140" s="94"/>
      <c r="CC1140" s="94"/>
      <c r="CD1140" s="94"/>
      <c r="CE1140" s="40"/>
      <c r="CF1140" s="73"/>
      <c r="CG1140" s="41"/>
      <c r="CH1140" s="41"/>
      <c r="CI1140" s="41"/>
      <c r="CJ1140" s="41"/>
      <c r="CK1140" s="41"/>
      <c r="CL1140" s="68"/>
      <c r="CM1140" s="41"/>
      <c r="CN1140" s="41"/>
      <c r="CO1140" s="39"/>
      <c r="CP1140" s="78"/>
    </row>
    <row r="1141" spans="1:94" s="38" customFormat="1" x14ac:dyDescent="0.25">
      <c r="A1141" s="38">
        <v>1138</v>
      </c>
      <c r="F1141" s="39"/>
      <c r="Q1141" s="39"/>
      <c r="R1141" s="40"/>
      <c r="S1141" s="40"/>
      <c r="T1141" s="39"/>
      <c r="AG1141" s="110"/>
      <c r="AH1141" s="94"/>
      <c r="AJ1141" s="97"/>
      <c r="AL1141" s="39"/>
      <c r="AP1141" s="39"/>
      <c r="AQ1141" s="77"/>
      <c r="AR1141" s="94"/>
      <c r="AT1141" s="97"/>
      <c r="BB1141" s="79"/>
      <c r="BC1141" s="94"/>
      <c r="BE1141" s="97"/>
      <c r="BG1141" s="40"/>
      <c r="BK1141" s="40"/>
      <c r="BL1141" s="79"/>
      <c r="BM1141" s="94"/>
      <c r="BO1141" s="97"/>
      <c r="BQ1141" s="40"/>
      <c r="BR1141" s="94"/>
      <c r="BS1141" s="94"/>
      <c r="BT1141" s="94"/>
      <c r="BU1141" s="40"/>
      <c r="BV1141" s="82"/>
      <c r="BW1141" s="94"/>
      <c r="BX1141" s="48"/>
      <c r="BY1141" s="97"/>
      <c r="BZ1141" s="48"/>
      <c r="CA1141" s="40"/>
      <c r="CB1141" s="94"/>
      <c r="CC1141" s="94"/>
      <c r="CD1141" s="94"/>
      <c r="CE1141" s="40"/>
      <c r="CF1141" s="73"/>
      <c r="CG1141" s="41"/>
      <c r="CH1141" s="41"/>
      <c r="CI1141" s="41"/>
      <c r="CJ1141" s="41"/>
      <c r="CK1141" s="41"/>
      <c r="CL1141" s="68"/>
      <c r="CM1141" s="41"/>
      <c r="CN1141" s="41"/>
      <c r="CO1141" s="39"/>
      <c r="CP1141" s="78"/>
    </row>
    <row r="1142" spans="1:94" s="38" customFormat="1" x14ac:dyDescent="0.25">
      <c r="A1142" s="38">
        <v>1139</v>
      </c>
      <c r="F1142" s="39"/>
      <c r="Q1142" s="39"/>
      <c r="R1142" s="40"/>
      <c r="S1142" s="40"/>
      <c r="T1142" s="39"/>
      <c r="AG1142" s="110"/>
      <c r="AH1142" s="94"/>
      <c r="AJ1142" s="97"/>
      <c r="AL1142" s="39"/>
      <c r="AP1142" s="39"/>
      <c r="AQ1142" s="77"/>
      <c r="AR1142" s="94"/>
      <c r="AT1142" s="97"/>
      <c r="BB1142" s="79"/>
      <c r="BC1142" s="94"/>
      <c r="BE1142" s="97"/>
      <c r="BG1142" s="40"/>
      <c r="BK1142" s="40"/>
      <c r="BL1142" s="79"/>
      <c r="BM1142" s="94"/>
      <c r="BO1142" s="97"/>
      <c r="BQ1142" s="40"/>
      <c r="BR1142" s="94"/>
      <c r="BS1142" s="94"/>
      <c r="BT1142" s="94"/>
      <c r="BU1142" s="40"/>
      <c r="BV1142" s="82"/>
      <c r="BW1142" s="94"/>
      <c r="BX1142" s="48"/>
      <c r="BY1142" s="97"/>
      <c r="BZ1142" s="48"/>
      <c r="CA1142" s="40"/>
      <c r="CB1142" s="94"/>
      <c r="CC1142" s="94"/>
      <c r="CD1142" s="94"/>
      <c r="CE1142" s="40"/>
      <c r="CF1142" s="73"/>
      <c r="CG1142" s="41"/>
      <c r="CH1142" s="41"/>
      <c r="CI1142" s="41"/>
      <c r="CJ1142" s="41"/>
      <c r="CK1142" s="41"/>
      <c r="CL1142" s="68"/>
      <c r="CM1142" s="41"/>
      <c r="CN1142" s="41"/>
      <c r="CO1142" s="39"/>
      <c r="CP1142" s="78"/>
    </row>
    <row r="1143" spans="1:94" s="38" customFormat="1" x14ac:dyDescent="0.25">
      <c r="A1143" s="38">
        <v>1140</v>
      </c>
      <c r="F1143" s="39"/>
      <c r="Q1143" s="39"/>
      <c r="R1143" s="40"/>
      <c r="S1143" s="40"/>
      <c r="T1143" s="39"/>
      <c r="AG1143" s="110"/>
      <c r="AH1143" s="94"/>
      <c r="AJ1143" s="97"/>
      <c r="AL1143" s="39"/>
      <c r="AP1143" s="39"/>
      <c r="AQ1143" s="77"/>
      <c r="AR1143" s="94"/>
      <c r="AT1143" s="97"/>
      <c r="BB1143" s="79"/>
      <c r="BC1143" s="94"/>
      <c r="BE1143" s="97"/>
      <c r="BG1143" s="40"/>
      <c r="BK1143" s="40"/>
      <c r="BL1143" s="79"/>
      <c r="BM1143" s="94"/>
      <c r="BO1143" s="97"/>
      <c r="BQ1143" s="40"/>
      <c r="BR1143" s="94"/>
      <c r="BS1143" s="94"/>
      <c r="BT1143" s="94"/>
      <c r="BU1143" s="40"/>
      <c r="BV1143" s="82"/>
      <c r="BW1143" s="94"/>
      <c r="BX1143" s="48"/>
      <c r="BY1143" s="97"/>
      <c r="BZ1143" s="48"/>
      <c r="CA1143" s="40"/>
      <c r="CB1143" s="94"/>
      <c r="CC1143" s="94"/>
      <c r="CD1143" s="94"/>
      <c r="CE1143" s="40"/>
      <c r="CF1143" s="73"/>
      <c r="CG1143" s="41"/>
      <c r="CH1143" s="41"/>
      <c r="CI1143" s="41"/>
      <c r="CJ1143" s="41"/>
      <c r="CK1143" s="41"/>
      <c r="CL1143" s="68"/>
      <c r="CM1143" s="41"/>
      <c r="CN1143" s="41"/>
      <c r="CO1143" s="39"/>
      <c r="CP1143" s="78"/>
    </row>
    <row r="1144" spans="1:94" s="38" customFormat="1" x14ac:dyDescent="0.25">
      <c r="A1144" s="38">
        <v>1141</v>
      </c>
      <c r="F1144" s="39"/>
      <c r="Q1144" s="39"/>
      <c r="R1144" s="40"/>
      <c r="S1144" s="40"/>
      <c r="T1144" s="39"/>
      <c r="AG1144" s="110"/>
      <c r="AH1144" s="94"/>
      <c r="AJ1144" s="97"/>
      <c r="AL1144" s="39"/>
      <c r="AP1144" s="39"/>
      <c r="AQ1144" s="77"/>
      <c r="AR1144" s="94"/>
      <c r="AT1144" s="97"/>
      <c r="BB1144" s="79"/>
      <c r="BC1144" s="94"/>
      <c r="BE1144" s="97"/>
      <c r="BG1144" s="40"/>
      <c r="BK1144" s="40"/>
      <c r="BL1144" s="79"/>
      <c r="BM1144" s="94"/>
      <c r="BO1144" s="97"/>
      <c r="BQ1144" s="40"/>
      <c r="BR1144" s="94"/>
      <c r="BS1144" s="94"/>
      <c r="BT1144" s="94"/>
      <c r="BU1144" s="40"/>
      <c r="BV1144" s="82"/>
      <c r="BW1144" s="94"/>
      <c r="BX1144" s="48"/>
      <c r="BY1144" s="97"/>
      <c r="BZ1144" s="48"/>
      <c r="CA1144" s="40"/>
      <c r="CB1144" s="94"/>
      <c r="CC1144" s="94"/>
      <c r="CD1144" s="94"/>
      <c r="CE1144" s="40"/>
      <c r="CF1144" s="73"/>
      <c r="CG1144" s="41"/>
      <c r="CH1144" s="41"/>
      <c r="CI1144" s="41"/>
      <c r="CJ1144" s="41"/>
      <c r="CK1144" s="41"/>
      <c r="CL1144" s="68"/>
      <c r="CM1144" s="41"/>
      <c r="CN1144" s="41"/>
      <c r="CO1144" s="39"/>
      <c r="CP1144" s="78"/>
    </row>
    <row r="1145" spans="1:94" s="38" customFormat="1" x14ac:dyDescent="0.25">
      <c r="A1145" s="38">
        <v>1142</v>
      </c>
      <c r="F1145" s="39"/>
      <c r="Q1145" s="39"/>
      <c r="R1145" s="40"/>
      <c r="S1145" s="40"/>
      <c r="T1145" s="39"/>
      <c r="AG1145" s="110"/>
      <c r="AH1145" s="94"/>
      <c r="AJ1145" s="97"/>
      <c r="AL1145" s="39"/>
      <c r="AP1145" s="39"/>
      <c r="AQ1145" s="77"/>
      <c r="AR1145" s="94"/>
      <c r="AT1145" s="97"/>
      <c r="BB1145" s="79"/>
      <c r="BC1145" s="94"/>
      <c r="BE1145" s="97"/>
      <c r="BG1145" s="40"/>
      <c r="BK1145" s="40"/>
      <c r="BL1145" s="79"/>
      <c r="BM1145" s="94"/>
      <c r="BO1145" s="97"/>
      <c r="BQ1145" s="40"/>
      <c r="BR1145" s="94"/>
      <c r="BS1145" s="94"/>
      <c r="BT1145" s="94"/>
      <c r="BU1145" s="40"/>
      <c r="BV1145" s="82"/>
      <c r="BW1145" s="94"/>
      <c r="BX1145" s="48"/>
      <c r="BY1145" s="97"/>
      <c r="BZ1145" s="48"/>
      <c r="CA1145" s="40"/>
      <c r="CB1145" s="94"/>
      <c r="CC1145" s="94"/>
      <c r="CD1145" s="94"/>
      <c r="CE1145" s="40"/>
      <c r="CF1145" s="73"/>
      <c r="CG1145" s="41"/>
      <c r="CH1145" s="41"/>
      <c r="CI1145" s="41"/>
      <c r="CJ1145" s="41"/>
      <c r="CK1145" s="41"/>
      <c r="CL1145" s="68"/>
      <c r="CM1145" s="41"/>
      <c r="CN1145" s="41"/>
      <c r="CO1145" s="39"/>
      <c r="CP1145" s="78"/>
    </row>
    <row r="1146" spans="1:94" s="38" customFormat="1" x14ac:dyDescent="0.25">
      <c r="A1146" s="38">
        <v>1143</v>
      </c>
      <c r="F1146" s="39"/>
      <c r="Q1146" s="39"/>
      <c r="R1146" s="40"/>
      <c r="S1146" s="40"/>
      <c r="T1146" s="39"/>
      <c r="AG1146" s="110"/>
      <c r="AH1146" s="94"/>
      <c r="AJ1146" s="97"/>
      <c r="AL1146" s="39"/>
      <c r="AP1146" s="39"/>
      <c r="AQ1146" s="77"/>
      <c r="AR1146" s="94"/>
      <c r="AT1146" s="97"/>
      <c r="BB1146" s="79"/>
      <c r="BC1146" s="94"/>
      <c r="BE1146" s="97"/>
      <c r="BG1146" s="40"/>
      <c r="BK1146" s="40"/>
      <c r="BL1146" s="79"/>
      <c r="BM1146" s="94"/>
      <c r="BO1146" s="97"/>
      <c r="BQ1146" s="40"/>
      <c r="BR1146" s="94"/>
      <c r="BS1146" s="94"/>
      <c r="BT1146" s="94"/>
      <c r="BU1146" s="40"/>
      <c r="BV1146" s="82"/>
      <c r="BW1146" s="94"/>
      <c r="BX1146" s="48"/>
      <c r="BY1146" s="97"/>
      <c r="BZ1146" s="48"/>
      <c r="CA1146" s="40"/>
      <c r="CB1146" s="94"/>
      <c r="CC1146" s="94"/>
      <c r="CD1146" s="94"/>
      <c r="CE1146" s="40"/>
      <c r="CF1146" s="73"/>
      <c r="CG1146" s="41"/>
      <c r="CH1146" s="41"/>
      <c r="CI1146" s="41"/>
      <c r="CJ1146" s="41"/>
      <c r="CK1146" s="41"/>
      <c r="CL1146" s="68"/>
      <c r="CM1146" s="41"/>
      <c r="CN1146" s="41"/>
      <c r="CO1146" s="39"/>
      <c r="CP1146" s="78"/>
    </row>
    <row r="1147" spans="1:94" s="38" customFormat="1" x14ac:dyDescent="0.25">
      <c r="A1147" s="38">
        <v>1144</v>
      </c>
      <c r="F1147" s="39"/>
      <c r="Q1147" s="39"/>
      <c r="R1147" s="40"/>
      <c r="S1147" s="40"/>
      <c r="T1147" s="39"/>
      <c r="AG1147" s="110"/>
      <c r="AH1147" s="94"/>
      <c r="AJ1147" s="97"/>
      <c r="AL1147" s="39"/>
      <c r="AP1147" s="39"/>
      <c r="AQ1147" s="77"/>
      <c r="AR1147" s="94"/>
      <c r="AT1147" s="97"/>
      <c r="BB1147" s="79"/>
      <c r="BC1147" s="94"/>
      <c r="BE1147" s="97"/>
      <c r="BG1147" s="40"/>
      <c r="BK1147" s="40"/>
      <c r="BL1147" s="79"/>
      <c r="BM1147" s="94"/>
      <c r="BO1147" s="97"/>
      <c r="BQ1147" s="40"/>
      <c r="BR1147" s="94"/>
      <c r="BS1147" s="94"/>
      <c r="BT1147" s="94"/>
      <c r="BU1147" s="40"/>
      <c r="BV1147" s="82"/>
      <c r="BW1147" s="94"/>
      <c r="BX1147" s="48"/>
      <c r="BY1147" s="97"/>
      <c r="BZ1147" s="48"/>
      <c r="CA1147" s="40"/>
      <c r="CB1147" s="94"/>
      <c r="CC1147" s="94"/>
      <c r="CD1147" s="94"/>
      <c r="CE1147" s="40"/>
      <c r="CF1147" s="73"/>
      <c r="CG1147" s="41"/>
      <c r="CH1147" s="41"/>
      <c r="CI1147" s="41"/>
      <c r="CJ1147" s="41"/>
      <c r="CK1147" s="41"/>
      <c r="CL1147" s="68"/>
      <c r="CM1147" s="41"/>
      <c r="CN1147" s="41"/>
      <c r="CO1147" s="39"/>
      <c r="CP1147" s="78"/>
    </row>
    <row r="1148" spans="1:94" s="38" customFormat="1" x14ac:dyDescent="0.25">
      <c r="A1148" s="38">
        <v>1145</v>
      </c>
      <c r="F1148" s="39"/>
      <c r="Q1148" s="39"/>
      <c r="R1148" s="40"/>
      <c r="S1148" s="40"/>
      <c r="T1148" s="39"/>
      <c r="AG1148" s="110"/>
      <c r="AH1148" s="94"/>
      <c r="AJ1148" s="97"/>
      <c r="AL1148" s="39"/>
      <c r="AP1148" s="39"/>
      <c r="AQ1148" s="77"/>
      <c r="AR1148" s="94"/>
      <c r="AT1148" s="97"/>
      <c r="BB1148" s="79"/>
      <c r="BC1148" s="94"/>
      <c r="BE1148" s="97"/>
      <c r="BG1148" s="40"/>
      <c r="BK1148" s="40"/>
      <c r="BL1148" s="79"/>
      <c r="BM1148" s="94"/>
      <c r="BO1148" s="97"/>
      <c r="BQ1148" s="40"/>
      <c r="BR1148" s="94"/>
      <c r="BS1148" s="94"/>
      <c r="BT1148" s="94"/>
      <c r="BU1148" s="40"/>
      <c r="BV1148" s="82"/>
      <c r="BW1148" s="94"/>
      <c r="BX1148" s="48"/>
      <c r="BY1148" s="97"/>
      <c r="BZ1148" s="48"/>
      <c r="CA1148" s="40"/>
      <c r="CB1148" s="94"/>
      <c r="CC1148" s="94"/>
      <c r="CD1148" s="94"/>
      <c r="CE1148" s="40"/>
      <c r="CF1148" s="73"/>
      <c r="CG1148" s="41"/>
      <c r="CH1148" s="41"/>
      <c r="CI1148" s="41"/>
      <c r="CJ1148" s="41"/>
      <c r="CK1148" s="41"/>
      <c r="CL1148" s="68"/>
      <c r="CM1148" s="41"/>
      <c r="CN1148" s="41"/>
      <c r="CO1148" s="39"/>
      <c r="CP1148" s="78"/>
    </row>
    <row r="1149" spans="1:94" s="38" customFormat="1" x14ac:dyDescent="0.25">
      <c r="A1149" s="38">
        <v>1146</v>
      </c>
      <c r="F1149" s="39"/>
      <c r="Q1149" s="39"/>
      <c r="R1149" s="40"/>
      <c r="S1149" s="40"/>
      <c r="T1149" s="39"/>
      <c r="AG1149" s="110"/>
      <c r="AH1149" s="94"/>
      <c r="AJ1149" s="97"/>
      <c r="AL1149" s="39"/>
      <c r="AP1149" s="39"/>
      <c r="AQ1149" s="77"/>
      <c r="AR1149" s="94"/>
      <c r="AT1149" s="97"/>
      <c r="BB1149" s="79"/>
      <c r="BC1149" s="94"/>
      <c r="BE1149" s="97"/>
      <c r="BG1149" s="40"/>
      <c r="BK1149" s="40"/>
      <c r="BL1149" s="79"/>
      <c r="BM1149" s="94"/>
      <c r="BO1149" s="97"/>
      <c r="BQ1149" s="40"/>
      <c r="BR1149" s="94"/>
      <c r="BS1149" s="94"/>
      <c r="BT1149" s="94"/>
      <c r="BU1149" s="40"/>
      <c r="BV1149" s="82"/>
      <c r="BW1149" s="94"/>
      <c r="BX1149" s="48"/>
      <c r="BY1149" s="97"/>
      <c r="BZ1149" s="48"/>
      <c r="CA1149" s="40"/>
      <c r="CB1149" s="94"/>
      <c r="CC1149" s="94"/>
      <c r="CD1149" s="94"/>
      <c r="CE1149" s="40"/>
      <c r="CF1149" s="73"/>
      <c r="CG1149" s="41"/>
      <c r="CH1149" s="41"/>
      <c r="CI1149" s="41"/>
      <c r="CJ1149" s="41"/>
      <c r="CK1149" s="41"/>
      <c r="CL1149" s="68"/>
      <c r="CM1149" s="41"/>
      <c r="CN1149" s="41"/>
      <c r="CO1149" s="39"/>
      <c r="CP1149" s="78"/>
    </row>
    <row r="1150" spans="1:94" s="38" customFormat="1" x14ac:dyDescent="0.25">
      <c r="A1150" s="38">
        <v>1147</v>
      </c>
      <c r="F1150" s="39"/>
      <c r="Q1150" s="39"/>
      <c r="R1150" s="40"/>
      <c r="S1150" s="40"/>
      <c r="T1150" s="39"/>
      <c r="AG1150" s="110"/>
      <c r="AH1150" s="94"/>
      <c r="AJ1150" s="97"/>
      <c r="AL1150" s="39"/>
      <c r="AP1150" s="39"/>
      <c r="AQ1150" s="77"/>
      <c r="AR1150" s="94"/>
      <c r="AT1150" s="97"/>
      <c r="BB1150" s="79"/>
      <c r="BC1150" s="94"/>
      <c r="BE1150" s="97"/>
      <c r="BG1150" s="40"/>
      <c r="BK1150" s="40"/>
      <c r="BL1150" s="79"/>
      <c r="BM1150" s="94"/>
      <c r="BO1150" s="97"/>
      <c r="BQ1150" s="40"/>
      <c r="BR1150" s="94"/>
      <c r="BS1150" s="94"/>
      <c r="BT1150" s="94"/>
      <c r="BU1150" s="40"/>
      <c r="BV1150" s="82"/>
      <c r="BW1150" s="94"/>
      <c r="BX1150" s="48"/>
      <c r="BY1150" s="97"/>
      <c r="BZ1150" s="48"/>
      <c r="CA1150" s="40"/>
      <c r="CB1150" s="94"/>
      <c r="CC1150" s="94"/>
      <c r="CD1150" s="94"/>
      <c r="CE1150" s="40"/>
      <c r="CF1150" s="73"/>
      <c r="CG1150" s="41"/>
      <c r="CH1150" s="41"/>
      <c r="CI1150" s="41"/>
      <c r="CJ1150" s="41"/>
      <c r="CK1150" s="41"/>
      <c r="CL1150" s="68"/>
      <c r="CM1150" s="41"/>
      <c r="CN1150" s="41"/>
      <c r="CO1150" s="39"/>
      <c r="CP1150" s="78"/>
    </row>
    <row r="1151" spans="1:94" s="38" customFormat="1" x14ac:dyDescent="0.25">
      <c r="A1151" s="38">
        <v>1148</v>
      </c>
      <c r="F1151" s="39"/>
      <c r="Q1151" s="39"/>
      <c r="R1151" s="40"/>
      <c r="S1151" s="40"/>
      <c r="T1151" s="39"/>
      <c r="AG1151" s="110"/>
      <c r="AH1151" s="94"/>
      <c r="AJ1151" s="97"/>
      <c r="AL1151" s="39"/>
      <c r="AP1151" s="39"/>
      <c r="AQ1151" s="77"/>
      <c r="AR1151" s="94"/>
      <c r="AT1151" s="97"/>
      <c r="BB1151" s="79"/>
      <c r="BC1151" s="94"/>
      <c r="BE1151" s="97"/>
      <c r="BG1151" s="40"/>
      <c r="BK1151" s="40"/>
      <c r="BL1151" s="79"/>
      <c r="BM1151" s="94"/>
      <c r="BO1151" s="97"/>
      <c r="BQ1151" s="40"/>
      <c r="BR1151" s="94"/>
      <c r="BS1151" s="94"/>
      <c r="BT1151" s="94"/>
      <c r="BU1151" s="40"/>
      <c r="BV1151" s="82"/>
      <c r="BW1151" s="94"/>
      <c r="BX1151" s="48"/>
      <c r="BY1151" s="97"/>
      <c r="BZ1151" s="48"/>
      <c r="CA1151" s="40"/>
      <c r="CB1151" s="94"/>
      <c r="CC1151" s="94"/>
      <c r="CD1151" s="94"/>
      <c r="CE1151" s="40"/>
      <c r="CF1151" s="73"/>
      <c r="CG1151" s="41"/>
      <c r="CH1151" s="41"/>
      <c r="CI1151" s="41"/>
      <c r="CJ1151" s="41"/>
      <c r="CK1151" s="41"/>
      <c r="CL1151" s="68"/>
      <c r="CM1151" s="41"/>
      <c r="CN1151" s="41"/>
      <c r="CO1151" s="39"/>
      <c r="CP1151" s="78"/>
    </row>
    <row r="1152" spans="1:94" s="38" customFormat="1" x14ac:dyDescent="0.25">
      <c r="A1152" s="38">
        <v>1149</v>
      </c>
      <c r="F1152" s="39"/>
      <c r="Q1152" s="39"/>
      <c r="R1152" s="40"/>
      <c r="S1152" s="40"/>
      <c r="T1152" s="39"/>
      <c r="AG1152" s="110"/>
      <c r="AH1152" s="94"/>
      <c r="AJ1152" s="97"/>
      <c r="AL1152" s="39"/>
      <c r="AP1152" s="39"/>
      <c r="AQ1152" s="77"/>
      <c r="AR1152" s="94"/>
      <c r="AT1152" s="97"/>
      <c r="BB1152" s="79"/>
      <c r="BC1152" s="94"/>
      <c r="BE1152" s="97"/>
      <c r="BG1152" s="40"/>
      <c r="BK1152" s="40"/>
      <c r="BL1152" s="79"/>
      <c r="BM1152" s="94"/>
      <c r="BO1152" s="97"/>
      <c r="BQ1152" s="40"/>
      <c r="BR1152" s="94"/>
      <c r="BS1152" s="94"/>
      <c r="BT1152" s="94"/>
      <c r="BU1152" s="40"/>
      <c r="BV1152" s="82"/>
      <c r="BW1152" s="94"/>
      <c r="BX1152" s="48"/>
      <c r="BY1152" s="97"/>
      <c r="BZ1152" s="48"/>
      <c r="CA1152" s="40"/>
      <c r="CB1152" s="94"/>
      <c r="CC1152" s="94"/>
      <c r="CD1152" s="94"/>
      <c r="CE1152" s="40"/>
      <c r="CF1152" s="73"/>
      <c r="CG1152" s="41"/>
      <c r="CH1152" s="41"/>
      <c r="CI1152" s="41"/>
      <c r="CJ1152" s="41"/>
      <c r="CK1152" s="41"/>
      <c r="CL1152" s="68"/>
      <c r="CM1152" s="41"/>
      <c r="CN1152" s="41"/>
      <c r="CO1152" s="39"/>
      <c r="CP1152" s="78"/>
    </row>
    <row r="1153" spans="1:94" s="38" customFormat="1" x14ac:dyDescent="0.25">
      <c r="A1153" s="38">
        <v>1150</v>
      </c>
      <c r="F1153" s="39"/>
      <c r="Q1153" s="39"/>
      <c r="R1153" s="40"/>
      <c r="S1153" s="40"/>
      <c r="T1153" s="39"/>
      <c r="AG1153" s="110"/>
      <c r="AH1153" s="94"/>
      <c r="AJ1153" s="97"/>
      <c r="AL1153" s="39"/>
      <c r="AP1153" s="39"/>
      <c r="AQ1153" s="77"/>
      <c r="AR1153" s="94"/>
      <c r="AT1153" s="97"/>
      <c r="BB1153" s="79"/>
      <c r="BC1153" s="94"/>
      <c r="BE1153" s="97"/>
      <c r="BG1153" s="40"/>
      <c r="BK1153" s="40"/>
      <c r="BL1153" s="79"/>
      <c r="BM1153" s="94"/>
      <c r="BO1153" s="97"/>
      <c r="BQ1153" s="40"/>
      <c r="BR1153" s="94"/>
      <c r="BS1153" s="94"/>
      <c r="BT1153" s="94"/>
      <c r="BU1153" s="40"/>
      <c r="BV1153" s="82"/>
      <c r="BW1153" s="94"/>
      <c r="BX1153" s="48"/>
      <c r="BY1153" s="97"/>
      <c r="BZ1153" s="48"/>
      <c r="CA1153" s="40"/>
      <c r="CB1153" s="94"/>
      <c r="CC1153" s="94"/>
      <c r="CD1153" s="94"/>
      <c r="CE1153" s="40"/>
      <c r="CF1153" s="73"/>
      <c r="CG1153" s="41"/>
      <c r="CH1153" s="41"/>
      <c r="CI1153" s="41"/>
      <c r="CJ1153" s="41"/>
      <c r="CK1153" s="41"/>
      <c r="CL1153" s="68"/>
      <c r="CM1153" s="41"/>
      <c r="CN1153" s="41"/>
      <c r="CO1153" s="39"/>
      <c r="CP1153" s="78"/>
    </row>
    <row r="1154" spans="1:94" s="38" customFormat="1" x14ac:dyDescent="0.25">
      <c r="A1154" s="38">
        <v>1151</v>
      </c>
      <c r="F1154" s="39"/>
      <c r="Q1154" s="39"/>
      <c r="R1154" s="40"/>
      <c r="S1154" s="40"/>
      <c r="T1154" s="39"/>
      <c r="AG1154" s="110"/>
      <c r="AH1154" s="94"/>
      <c r="AJ1154" s="97"/>
      <c r="AL1154" s="39"/>
      <c r="AP1154" s="39"/>
      <c r="AQ1154" s="77"/>
      <c r="AR1154" s="94"/>
      <c r="AT1154" s="97"/>
      <c r="BB1154" s="79"/>
      <c r="BC1154" s="94"/>
      <c r="BE1154" s="97"/>
      <c r="BG1154" s="40"/>
      <c r="BK1154" s="40"/>
      <c r="BL1154" s="79"/>
      <c r="BM1154" s="94"/>
      <c r="BO1154" s="97"/>
      <c r="BQ1154" s="40"/>
      <c r="BR1154" s="94"/>
      <c r="BS1154" s="94"/>
      <c r="BT1154" s="94"/>
      <c r="BU1154" s="40"/>
      <c r="BV1154" s="82"/>
      <c r="BW1154" s="94"/>
      <c r="BX1154" s="48"/>
      <c r="BY1154" s="97"/>
      <c r="BZ1154" s="48"/>
      <c r="CA1154" s="40"/>
      <c r="CB1154" s="94"/>
      <c r="CC1154" s="94"/>
      <c r="CD1154" s="94"/>
      <c r="CE1154" s="40"/>
      <c r="CF1154" s="73"/>
      <c r="CG1154" s="41"/>
      <c r="CH1154" s="41"/>
      <c r="CI1154" s="41"/>
      <c r="CJ1154" s="41"/>
      <c r="CK1154" s="41"/>
      <c r="CL1154" s="68"/>
      <c r="CM1154" s="41"/>
      <c r="CN1154" s="41"/>
      <c r="CO1154" s="39"/>
      <c r="CP1154" s="78"/>
    </row>
    <row r="1155" spans="1:94" s="38" customFormat="1" x14ac:dyDescent="0.25">
      <c r="A1155" s="38">
        <v>1152</v>
      </c>
      <c r="F1155" s="39"/>
      <c r="Q1155" s="39"/>
      <c r="R1155" s="40"/>
      <c r="S1155" s="40"/>
      <c r="T1155" s="39"/>
      <c r="AG1155" s="110"/>
      <c r="AH1155" s="94"/>
      <c r="AJ1155" s="97"/>
      <c r="AL1155" s="39"/>
      <c r="AP1155" s="39"/>
      <c r="AQ1155" s="77"/>
      <c r="AR1155" s="94"/>
      <c r="AT1155" s="97"/>
      <c r="BB1155" s="79"/>
      <c r="BC1155" s="94"/>
      <c r="BE1155" s="97"/>
      <c r="BG1155" s="40"/>
      <c r="BK1155" s="40"/>
      <c r="BL1155" s="79"/>
      <c r="BM1155" s="94"/>
      <c r="BO1155" s="97"/>
      <c r="BQ1155" s="40"/>
      <c r="BR1155" s="94"/>
      <c r="BS1155" s="94"/>
      <c r="BT1155" s="94"/>
      <c r="BU1155" s="40"/>
      <c r="BV1155" s="82"/>
      <c r="BW1155" s="94"/>
      <c r="BX1155" s="48"/>
      <c r="BY1155" s="97"/>
      <c r="BZ1155" s="48"/>
      <c r="CA1155" s="40"/>
      <c r="CB1155" s="94"/>
      <c r="CC1155" s="94"/>
      <c r="CD1155" s="94"/>
      <c r="CE1155" s="40"/>
      <c r="CF1155" s="73"/>
      <c r="CG1155" s="41"/>
      <c r="CH1155" s="41"/>
      <c r="CI1155" s="41"/>
      <c r="CJ1155" s="41"/>
      <c r="CK1155" s="41"/>
      <c r="CL1155" s="68"/>
      <c r="CM1155" s="41"/>
      <c r="CN1155" s="41"/>
      <c r="CO1155" s="39"/>
      <c r="CP1155" s="78"/>
    </row>
    <row r="1156" spans="1:94" s="38" customFormat="1" x14ac:dyDescent="0.25">
      <c r="A1156" s="38">
        <v>1153</v>
      </c>
      <c r="F1156" s="39"/>
      <c r="Q1156" s="39"/>
      <c r="R1156" s="40"/>
      <c r="S1156" s="40"/>
      <c r="T1156" s="39"/>
      <c r="AG1156" s="110"/>
      <c r="AH1156" s="94"/>
      <c r="AJ1156" s="97"/>
      <c r="AL1156" s="39"/>
      <c r="AP1156" s="39"/>
      <c r="AQ1156" s="77"/>
      <c r="AR1156" s="94"/>
      <c r="AT1156" s="97"/>
      <c r="BB1156" s="79"/>
      <c r="BC1156" s="94"/>
      <c r="BE1156" s="97"/>
      <c r="BG1156" s="40"/>
      <c r="BK1156" s="40"/>
      <c r="BL1156" s="79"/>
      <c r="BM1156" s="94"/>
      <c r="BO1156" s="97"/>
      <c r="BQ1156" s="40"/>
      <c r="BR1156" s="94"/>
      <c r="BS1156" s="94"/>
      <c r="BT1156" s="94"/>
      <c r="BU1156" s="40"/>
      <c r="BV1156" s="82"/>
      <c r="BW1156" s="94"/>
      <c r="BX1156" s="48"/>
      <c r="BY1156" s="97"/>
      <c r="BZ1156" s="48"/>
      <c r="CA1156" s="40"/>
      <c r="CB1156" s="94"/>
      <c r="CC1156" s="94"/>
      <c r="CD1156" s="94"/>
      <c r="CE1156" s="40"/>
      <c r="CF1156" s="73"/>
      <c r="CG1156" s="41"/>
      <c r="CH1156" s="41"/>
      <c r="CI1156" s="41"/>
      <c r="CJ1156" s="41"/>
      <c r="CK1156" s="41"/>
      <c r="CL1156" s="68"/>
      <c r="CM1156" s="41"/>
      <c r="CN1156" s="41"/>
      <c r="CO1156" s="39"/>
      <c r="CP1156" s="78"/>
    </row>
    <row r="1157" spans="1:94" s="38" customFormat="1" x14ac:dyDescent="0.25">
      <c r="A1157" s="38">
        <v>1154</v>
      </c>
      <c r="F1157" s="39"/>
      <c r="Q1157" s="39"/>
      <c r="R1157" s="40"/>
      <c r="S1157" s="40"/>
      <c r="T1157" s="39"/>
      <c r="AG1157" s="110"/>
      <c r="AH1157" s="94"/>
      <c r="AJ1157" s="97"/>
      <c r="AL1157" s="39"/>
      <c r="AP1157" s="39"/>
      <c r="AQ1157" s="77"/>
      <c r="AR1157" s="94"/>
      <c r="AT1157" s="97"/>
      <c r="BB1157" s="79"/>
      <c r="BC1157" s="94"/>
      <c r="BE1157" s="97"/>
      <c r="BG1157" s="40"/>
      <c r="BK1157" s="40"/>
      <c r="BL1157" s="79"/>
      <c r="BM1157" s="94"/>
      <c r="BO1157" s="97"/>
      <c r="BQ1157" s="40"/>
      <c r="BR1157" s="94"/>
      <c r="BS1157" s="94"/>
      <c r="BT1157" s="94"/>
      <c r="BU1157" s="40"/>
      <c r="BV1157" s="82"/>
      <c r="BW1157" s="94"/>
      <c r="BX1157" s="48"/>
      <c r="BY1157" s="97"/>
      <c r="BZ1157" s="48"/>
      <c r="CA1157" s="40"/>
      <c r="CB1157" s="94"/>
      <c r="CC1157" s="94"/>
      <c r="CD1157" s="94"/>
      <c r="CE1157" s="40"/>
      <c r="CF1157" s="73"/>
      <c r="CG1157" s="41"/>
      <c r="CH1157" s="41"/>
      <c r="CI1157" s="41"/>
      <c r="CJ1157" s="41"/>
      <c r="CK1157" s="41"/>
      <c r="CL1157" s="68"/>
      <c r="CM1157" s="41"/>
      <c r="CN1157" s="41"/>
      <c r="CO1157" s="39"/>
      <c r="CP1157" s="78"/>
    </row>
    <row r="1158" spans="1:94" s="38" customFormat="1" x14ac:dyDescent="0.25">
      <c r="A1158" s="38">
        <v>1155</v>
      </c>
      <c r="F1158" s="39"/>
      <c r="Q1158" s="39"/>
      <c r="R1158" s="40"/>
      <c r="S1158" s="40"/>
      <c r="T1158" s="39"/>
      <c r="AG1158" s="110"/>
      <c r="AH1158" s="94"/>
      <c r="AJ1158" s="97"/>
      <c r="AL1158" s="39"/>
      <c r="AP1158" s="39"/>
      <c r="AQ1158" s="77"/>
      <c r="AR1158" s="94"/>
      <c r="AT1158" s="97"/>
      <c r="BB1158" s="79"/>
      <c r="BC1158" s="94"/>
      <c r="BE1158" s="97"/>
      <c r="BG1158" s="40"/>
      <c r="BK1158" s="40"/>
      <c r="BL1158" s="79"/>
      <c r="BM1158" s="94"/>
      <c r="BO1158" s="97"/>
      <c r="BQ1158" s="40"/>
      <c r="BR1158" s="94"/>
      <c r="BS1158" s="94"/>
      <c r="BT1158" s="94"/>
      <c r="BU1158" s="40"/>
      <c r="BV1158" s="82"/>
      <c r="BW1158" s="94"/>
      <c r="BX1158" s="48"/>
      <c r="BY1158" s="97"/>
      <c r="BZ1158" s="48"/>
      <c r="CA1158" s="40"/>
      <c r="CB1158" s="94"/>
      <c r="CC1158" s="94"/>
      <c r="CD1158" s="94"/>
      <c r="CE1158" s="40"/>
      <c r="CF1158" s="73"/>
      <c r="CG1158" s="41"/>
      <c r="CH1158" s="41"/>
      <c r="CI1158" s="41"/>
      <c r="CJ1158" s="41"/>
      <c r="CK1158" s="41"/>
      <c r="CL1158" s="68"/>
      <c r="CM1158" s="41"/>
      <c r="CN1158" s="41"/>
      <c r="CO1158" s="39"/>
      <c r="CP1158" s="78"/>
    </row>
    <row r="1159" spans="1:94" s="38" customFormat="1" x14ac:dyDescent="0.25">
      <c r="A1159" s="38">
        <v>1156</v>
      </c>
      <c r="F1159" s="39"/>
      <c r="Q1159" s="39"/>
      <c r="R1159" s="40"/>
      <c r="S1159" s="40"/>
      <c r="T1159" s="39"/>
      <c r="AG1159" s="110"/>
      <c r="AH1159" s="94"/>
      <c r="AJ1159" s="97"/>
      <c r="AL1159" s="39"/>
      <c r="AP1159" s="39"/>
      <c r="AQ1159" s="77"/>
      <c r="AR1159" s="94"/>
      <c r="AT1159" s="97"/>
      <c r="BB1159" s="79"/>
      <c r="BC1159" s="94"/>
      <c r="BE1159" s="97"/>
      <c r="BG1159" s="40"/>
      <c r="BK1159" s="40"/>
      <c r="BL1159" s="79"/>
      <c r="BM1159" s="94"/>
      <c r="BO1159" s="97"/>
      <c r="BQ1159" s="40"/>
      <c r="BR1159" s="94"/>
      <c r="BS1159" s="94"/>
      <c r="BT1159" s="94"/>
      <c r="BU1159" s="40"/>
      <c r="BV1159" s="82"/>
      <c r="BW1159" s="94"/>
      <c r="BX1159" s="48"/>
      <c r="BY1159" s="97"/>
      <c r="BZ1159" s="48"/>
      <c r="CA1159" s="40"/>
      <c r="CB1159" s="94"/>
      <c r="CC1159" s="94"/>
      <c r="CD1159" s="94"/>
      <c r="CE1159" s="40"/>
      <c r="CF1159" s="73"/>
      <c r="CG1159" s="41"/>
      <c r="CH1159" s="41"/>
      <c r="CI1159" s="41"/>
      <c r="CJ1159" s="41"/>
      <c r="CK1159" s="41"/>
      <c r="CL1159" s="68"/>
      <c r="CM1159" s="41"/>
      <c r="CN1159" s="41"/>
      <c r="CO1159" s="39"/>
      <c r="CP1159" s="78"/>
    </row>
    <row r="1160" spans="1:94" s="38" customFormat="1" x14ac:dyDescent="0.25">
      <c r="A1160" s="38">
        <v>1157</v>
      </c>
      <c r="F1160" s="39"/>
      <c r="Q1160" s="39"/>
      <c r="R1160" s="40"/>
      <c r="S1160" s="40"/>
      <c r="T1160" s="39"/>
      <c r="AG1160" s="110"/>
      <c r="AH1160" s="94"/>
      <c r="AJ1160" s="97"/>
      <c r="AL1160" s="39"/>
      <c r="AP1160" s="39"/>
      <c r="AQ1160" s="77"/>
      <c r="AR1160" s="94"/>
      <c r="AT1160" s="97"/>
      <c r="BB1160" s="79"/>
      <c r="BC1160" s="94"/>
      <c r="BE1160" s="97"/>
      <c r="BG1160" s="40"/>
      <c r="BK1160" s="40"/>
      <c r="BL1160" s="79"/>
      <c r="BM1160" s="94"/>
      <c r="BO1160" s="97"/>
      <c r="BQ1160" s="40"/>
      <c r="BR1160" s="94"/>
      <c r="BS1160" s="94"/>
      <c r="BT1160" s="94"/>
      <c r="BU1160" s="40"/>
      <c r="BV1160" s="82"/>
      <c r="BW1160" s="94"/>
      <c r="BX1160" s="48"/>
      <c r="BY1160" s="97"/>
      <c r="BZ1160" s="48"/>
      <c r="CA1160" s="40"/>
      <c r="CB1160" s="94"/>
      <c r="CC1160" s="94"/>
      <c r="CD1160" s="94"/>
      <c r="CE1160" s="40"/>
      <c r="CF1160" s="73"/>
      <c r="CG1160" s="41"/>
      <c r="CH1160" s="41"/>
      <c r="CI1160" s="41"/>
      <c r="CJ1160" s="41"/>
      <c r="CK1160" s="41"/>
      <c r="CL1160" s="68"/>
      <c r="CM1160" s="41"/>
      <c r="CN1160" s="41"/>
      <c r="CO1160" s="39"/>
      <c r="CP1160" s="78"/>
    </row>
    <row r="1161" spans="1:94" s="38" customFormat="1" x14ac:dyDescent="0.25">
      <c r="A1161" s="38">
        <v>1158</v>
      </c>
      <c r="F1161" s="39"/>
      <c r="Q1161" s="39"/>
      <c r="R1161" s="40"/>
      <c r="S1161" s="40"/>
      <c r="T1161" s="39"/>
      <c r="AG1161" s="110"/>
      <c r="AH1161" s="94"/>
      <c r="AJ1161" s="97"/>
      <c r="AL1161" s="39"/>
      <c r="AP1161" s="39"/>
      <c r="AQ1161" s="77"/>
      <c r="AR1161" s="94"/>
      <c r="AT1161" s="97"/>
      <c r="BB1161" s="79"/>
      <c r="BC1161" s="94"/>
      <c r="BE1161" s="97"/>
      <c r="BG1161" s="40"/>
      <c r="BK1161" s="40"/>
      <c r="BL1161" s="79"/>
      <c r="BM1161" s="94"/>
      <c r="BO1161" s="97"/>
      <c r="BQ1161" s="40"/>
      <c r="BR1161" s="94"/>
      <c r="BS1161" s="94"/>
      <c r="BT1161" s="94"/>
      <c r="BU1161" s="40"/>
      <c r="BV1161" s="82"/>
      <c r="BW1161" s="94"/>
      <c r="BX1161" s="48"/>
      <c r="BY1161" s="97"/>
      <c r="BZ1161" s="48"/>
      <c r="CA1161" s="40"/>
      <c r="CB1161" s="94"/>
      <c r="CC1161" s="94"/>
      <c r="CD1161" s="94"/>
      <c r="CE1161" s="40"/>
      <c r="CF1161" s="73"/>
      <c r="CG1161" s="41"/>
      <c r="CH1161" s="41"/>
      <c r="CI1161" s="41"/>
      <c r="CJ1161" s="41"/>
      <c r="CK1161" s="41"/>
      <c r="CL1161" s="68"/>
      <c r="CM1161" s="41"/>
      <c r="CN1161" s="41"/>
      <c r="CO1161" s="39"/>
      <c r="CP1161" s="78"/>
    </row>
    <row r="1162" spans="1:94" s="38" customFormat="1" x14ac:dyDescent="0.25">
      <c r="A1162" s="38">
        <v>1159</v>
      </c>
      <c r="F1162" s="39"/>
      <c r="Q1162" s="39"/>
      <c r="R1162" s="40"/>
      <c r="S1162" s="40"/>
      <c r="T1162" s="39"/>
      <c r="AG1162" s="110"/>
      <c r="AH1162" s="94"/>
      <c r="AJ1162" s="97"/>
      <c r="AL1162" s="39"/>
      <c r="AP1162" s="39"/>
      <c r="AQ1162" s="77"/>
      <c r="AR1162" s="94"/>
      <c r="AT1162" s="97"/>
      <c r="BB1162" s="79"/>
      <c r="BC1162" s="94"/>
      <c r="BE1162" s="97"/>
      <c r="BG1162" s="40"/>
      <c r="BK1162" s="40"/>
      <c r="BL1162" s="79"/>
      <c r="BM1162" s="94"/>
      <c r="BO1162" s="97"/>
      <c r="BQ1162" s="40"/>
      <c r="BR1162" s="94"/>
      <c r="BS1162" s="94"/>
      <c r="BT1162" s="94"/>
      <c r="BU1162" s="40"/>
      <c r="BV1162" s="82"/>
      <c r="BW1162" s="94"/>
      <c r="BX1162" s="48"/>
      <c r="BY1162" s="97"/>
      <c r="BZ1162" s="48"/>
      <c r="CA1162" s="40"/>
      <c r="CB1162" s="94"/>
      <c r="CC1162" s="94"/>
      <c r="CD1162" s="94"/>
      <c r="CE1162" s="40"/>
      <c r="CF1162" s="73"/>
      <c r="CG1162" s="41"/>
      <c r="CH1162" s="41"/>
      <c r="CI1162" s="41"/>
      <c r="CJ1162" s="41"/>
      <c r="CK1162" s="41"/>
      <c r="CL1162" s="68"/>
      <c r="CM1162" s="41"/>
      <c r="CN1162" s="41"/>
      <c r="CO1162" s="39"/>
      <c r="CP1162" s="78"/>
    </row>
    <row r="1163" spans="1:94" s="38" customFormat="1" x14ac:dyDescent="0.25">
      <c r="A1163" s="38">
        <v>1160</v>
      </c>
      <c r="F1163" s="39"/>
      <c r="Q1163" s="39"/>
      <c r="R1163" s="40"/>
      <c r="S1163" s="40"/>
      <c r="T1163" s="39"/>
      <c r="AG1163" s="110"/>
      <c r="AH1163" s="94"/>
      <c r="AJ1163" s="97"/>
      <c r="AL1163" s="39"/>
      <c r="AP1163" s="39"/>
      <c r="AQ1163" s="77"/>
      <c r="AR1163" s="94"/>
      <c r="AT1163" s="97"/>
      <c r="BB1163" s="79"/>
      <c r="BC1163" s="94"/>
      <c r="BE1163" s="97"/>
      <c r="BG1163" s="40"/>
      <c r="BK1163" s="40"/>
      <c r="BL1163" s="79"/>
      <c r="BM1163" s="94"/>
      <c r="BO1163" s="97"/>
      <c r="BQ1163" s="40"/>
      <c r="BR1163" s="94"/>
      <c r="BS1163" s="94"/>
      <c r="BT1163" s="94"/>
      <c r="BU1163" s="40"/>
      <c r="BV1163" s="82"/>
      <c r="BW1163" s="94"/>
      <c r="BX1163" s="48"/>
      <c r="BY1163" s="97"/>
      <c r="BZ1163" s="48"/>
      <c r="CA1163" s="40"/>
      <c r="CB1163" s="94"/>
      <c r="CC1163" s="94"/>
      <c r="CD1163" s="94"/>
      <c r="CE1163" s="40"/>
      <c r="CF1163" s="73"/>
      <c r="CG1163" s="41"/>
      <c r="CH1163" s="41"/>
      <c r="CI1163" s="41"/>
      <c r="CJ1163" s="41"/>
      <c r="CK1163" s="41"/>
      <c r="CL1163" s="68"/>
      <c r="CM1163" s="41"/>
      <c r="CN1163" s="41"/>
      <c r="CO1163" s="39"/>
      <c r="CP1163" s="78"/>
    </row>
    <row r="1164" spans="1:94" s="38" customFormat="1" x14ac:dyDescent="0.25">
      <c r="A1164" s="38">
        <v>1161</v>
      </c>
      <c r="F1164" s="39"/>
      <c r="Q1164" s="39"/>
      <c r="R1164" s="40"/>
      <c r="S1164" s="40"/>
      <c r="T1164" s="39"/>
      <c r="AG1164" s="110"/>
      <c r="AH1164" s="94"/>
      <c r="AJ1164" s="97"/>
      <c r="AL1164" s="39"/>
      <c r="AP1164" s="39"/>
      <c r="AQ1164" s="77"/>
      <c r="AR1164" s="94"/>
      <c r="AT1164" s="97"/>
      <c r="BB1164" s="79"/>
      <c r="BC1164" s="94"/>
      <c r="BE1164" s="97"/>
      <c r="BG1164" s="40"/>
      <c r="BK1164" s="40"/>
      <c r="BL1164" s="79"/>
      <c r="BM1164" s="94"/>
      <c r="BO1164" s="97"/>
      <c r="BQ1164" s="40"/>
      <c r="BR1164" s="94"/>
      <c r="BS1164" s="94"/>
      <c r="BT1164" s="94"/>
      <c r="BU1164" s="40"/>
      <c r="BV1164" s="82"/>
      <c r="BW1164" s="94"/>
      <c r="BX1164" s="48"/>
      <c r="BY1164" s="97"/>
      <c r="BZ1164" s="48"/>
      <c r="CA1164" s="40"/>
      <c r="CB1164" s="94"/>
      <c r="CC1164" s="94"/>
      <c r="CD1164" s="94"/>
      <c r="CE1164" s="40"/>
      <c r="CF1164" s="73"/>
      <c r="CG1164" s="41"/>
      <c r="CH1164" s="41"/>
      <c r="CI1164" s="41"/>
      <c r="CJ1164" s="41"/>
      <c r="CK1164" s="41"/>
      <c r="CL1164" s="68"/>
      <c r="CM1164" s="41"/>
      <c r="CN1164" s="41"/>
      <c r="CO1164" s="39"/>
      <c r="CP1164" s="78"/>
    </row>
    <row r="1165" spans="1:94" s="38" customFormat="1" x14ac:dyDescent="0.25">
      <c r="A1165" s="38">
        <v>1162</v>
      </c>
      <c r="F1165" s="39"/>
      <c r="Q1165" s="39"/>
      <c r="R1165" s="40"/>
      <c r="S1165" s="40"/>
      <c r="T1165" s="39"/>
      <c r="AG1165" s="110"/>
      <c r="AH1165" s="94"/>
      <c r="AJ1165" s="97"/>
      <c r="AL1165" s="39"/>
      <c r="AP1165" s="39"/>
      <c r="AQ1165" s="77"/>
      <c r="AR1165" s="94"/>
      <c r="AT1165" s="97"/>
      <c r="BB1165" s="79"/>
      <c r="BC1165" s="94"/>
      <c r="BE1165" s="97"/>
      <c r="BG1165" s="40"/>
      <c r="BK1165" s="40"/>
      <c r="BL1165" s="79"/>
      <c r="BM1165" s="94"/>
      <c r="BO1165" s="97"/>
      <c r="BQ1165" s="40"/>
      <c r="BR1165" s="94"/>
      <c r="BS1165" s="94"/>
      <c r="BT1165" s="94"/>
      <c r="BU1165" s="40"/>
      <c r="BV1165" s="82"/>
      <c r="BW1165" s="94"/>
      <c r="BX1165" s="48"/>
      <c r="BY1165" s="97"/>
      <c r="BZ1165" s="48"/>
      <c r="CA1165" s="40"/>
      <c r="CB1165" s="94"/>
      <c r="CC1165" s="94"/>
      <c r="CD1165" s="94"/>
      <c r="CE1165" s="40"/>
      <c r="CF1165" s="73"/>
      <c r="CG1165" s="41"/>
      <c r="CH1165" s="41"/>
      <c r="CI1165" s="41"/>
      <c r="CJ1165" s="41"/>
      <c r="CK1165" s="41"/>
      <c r="CL1165" s="68"/>
      <c r="CM1165" s="41"/>
      <c r="CN1165" s="41"/>
      <c r="CO1165" s="39"/>
      <c r="CP1165" s="78"/>
    </row>
    <row r="1166" spans="1:94" s="38" customFormat="1" x14ac:dyDescent="0.25">
      <c r="A1166" s="38">
        <v>1163</v>
      </c>
      <c r="F1166" s="39"/>
      <c r="Q1166" s="39"/>
      <c r="R1166" s="40"/>
      <c r="S1166" s="40"/>
      <c r="T1166" s="39"/>
      <c r="AG1166" s="110"/>
      <c r="AH1166" s="94"/>
      <c r="AJ1166" s="97"/>
      <c r="AL1166" s="39"/>
      <c r="AP1166" s="39"/>
      <c r="AQ1166" s="77"/>
      <c r="AR1166" s="94"/>
      <c r="AT1166" s="97"/>
      <c r="BB1166" s="79"/>
      <c r="BC1166" s="94"/>
      <c r="BE1166" s="97"/>
      <c r="BG1166" s="40"/>
      <c r="BK1166" s="40"/>
      <c r="BL1166" s="79"/>
      <c r="BM1166" s="94"/>
      <c r="BO1166" s="97"/>
      <c r="BQ1166" s="40"/>
      <c r="BR1166" s="94"/>
      <c r="BS1166" s="94"/>
      <c r="BT1166" s="94"/>
      <c r="BU1166" s="40"/>
      <c r="BV1166" s="82"/>
      <c r="BW1166" s="94"/>
      <c r="BX1166" s="48"/>
      <c r="BY1166" s="97"/>
      <c r="BZ1166" s="48"/>
      <c r="CA1166" s="40"/>
      <c r="CB1166" s="94"/>
      <c r="CC1166" s="94"/>
      <c r="CD1166" s="94"/>
      <c r="CE1166" s="40"/>
      <c r="CF1166" s="73"/>
      <c r="CG1166" s="41"/>
      <c r="CH1166" s="41"/>
      <c r="CI1166" s="41"/>
      <c r="CJ1166" s="41"/>
      <c r="CK1166" s="41"/>
      <c r="CL1166" s="68"/>
      <c r="CM1166" s="41"/>
      <c r="CN1166" s="41"/>
      <c r="CO1166" s="39"/>
      <c r="CP1166" s="78"/>
    </row>
    <row r="1167" spans="1:94" s="38" customFormat="1" x14ac:dyDescent="0.25">
      <c r="A1167" s="38">
        <v>1164</v>
      </c>
      <c r="F1167" s="39"/>
      <c r="Q1167" s="39"/>
      <c r="R1167" s="40"/>
      <c r="S1167" s="40"/>
      <c r="T1167" s="39"/>
      <c r="AG1167" s="110"/>
      <c r="AH1167" s="94"/>
      <c r="AJ1167" s="97"/>
      <c r="AL1167" s="39"/>
      <c r="AP1167" s="39"/>
      <c r="AQ1167" s="77"/>
      <c r="AR1167" s="94"/>
      <c r="AT1167" s="97"/>
      <c r="BB1167" s="79"/>
      <c r="BC1167" s="94"/>
      <c r="BE1167" s="97"/>
      <c r="BG1167" s="40"/>
      <c r="BK1167" s="40"/>
      <c r="BL1167" s="79"/>
      <c r="BM1167" s="94"/>
      <c r="BO1167" s="97"/>
      <c r="BQ1167" s="40"/>
      <c r="BR1167" s="94"/>
      <c r="BS1167" s="94"/>
      <c r="BT1167" s="94"/>
      <c r="BU1167" s="40"/>
      <c r="BV1167" s="82"/>
      <c r="BW1167" s="94"/>
      <c r="BX1167" s="48"/>
      <c r="BY1167" s="97"/>
      <c r="BZ1167" s="48"/>
      <c r="CA1167" s="40"/>
      <c r="CB1167" s="94"/>
      <c r="CC1167" s="94"/>
      <c r="CD1167" s="94"/>
      <c r="CE1167" s="40"/>
      <c r="CF1167" s="73"/>
      <c r="CG1167" s="41"/>
      <c r="CH1167" s="41"/>
      <c r="CI1167" s="41"/>
      <c r="CJ1167" s="41"/>
      <c r="CK1167" s="41"/>
      <c r="CL1167" s="68"/>
      <c r="CM1167" s="41"/>
      <c r="CN1167" s="41"/>
      <c r="CO1167" s="39"/>
      <c r="CP1167" s="78"/>
    </row>
    <row r="1168" spans="1:94" s="38" customFormat="1" x14ac:dyDescent="0.25">
      <c r="A1168" s="38">
        <v>1165</v>
      </c>
      <c r="F1168" s="39"/>
      <c r="Q1168" s="39"/>
      <c r="R1168" s="40"/>
      <c r="S1168" s="40"/>
      <c r="T1168" s="39"/>
      <c r="AG1168" s="110"/>
      <c r="AH1168" s="94"/>
      <c r="AJ1168" s="97"/>
      <c r="AL1168" s="39"/>
      <c r="AP1168" s="39"/>
      <c r="AQ1168" s="77"/>
      <c r="AR1168" s="94"/>
      <c r="AT1168" s="97"/>
      <c r="BB1168" s="79"/>
      <c r="BC1168" s="94"/>
      <c r="BE1168" s="97"/>
      <c r="BG1168" s="40"/>
      <c r="BK1168" s="40"/>
      <c r="BL1168" s="79"/>
      <c r="BM1168" s="94"/>
      <c r="BO1168" s="97"/>
      <c r="BQ1168" s="40"/>
      <c r="BR1168" s="94"/>
      <c r="BS1168" s="94"/>
      <c r="BT1168" s="94"/>
      <c r="BU1168" s="40"/>
      <c r="BV1168" s="82"/>
      <c r="BW1168" s="94"/>
      <c r="BX1168" s="48"/>
      <c r="BY1168" s="97"/>
      <c r="BZ1168" s="48"/>
      <c r="CA1168" s="40"/>
      <c r="CB1168" s="94"/>
      <c r="CC1168" s="94"/>
      <c r="CD1168" s="94"/>
      <c r="CE1168" s="40"/>
      <c r="CF1168" s="73"/>
      <c r="CG1168" s="41"/>
      <c r="CH1168" s="41"/>
      <c r="CI1168" s="41"/>
      <c r="CJ1168" s="41"/>
      <c r="CK1168" s="41"/>
      <c r="CL1168" s="68"/>
      <c r="CM1168" s="41"/>
      <c r="CN1168" s="41"/>
      <c r="CO1168" s="39"/>
      <c r="CP1168" s="78"/>
    </row>
    <row r="1169" spans="1:94" s="38" customFormat="1" x14ac:dyDescent="0.25">
      <c r="A1169" s="38">
        <v>1166</v>
      </c>
      <c r="F1169" s="39"/>
      <c r="Q1169" s="39"/>
      <c r="R1169" s="40"/>
      <c r="S1169" s="40"/>
      <c r="T1169" s="39"/>
      <c r="AG1169" s="110"/>
      <c r="AH1169" s="94"/>
      <c r="AJ1169" s="97"/>
      <c r="AL1169" s="39"/>
      <c r="AP1169" s="39"/>
      <c r="AQ1169" s="77"/>
      <c r="AR1169" s="94"/>
      <c r="AT1169" s="97"/>
      <c r="BB1169" s="79"/>
      <c r="BC1169" s="94"/>
      <c r="BE1169" s="97"/>
      <c r="BG1169" s="40"/>
      <c r="BK1169" s="40"/>
      <c r="BL1169" s="79"/>
      <c r="BM1169" s="94"/>
      <c r="BO1169" s="97"/>
      <c r="BQ1169" s="40"/>
      <c r="BR1169" s="94"/>
      <c r="BS1169" s="94"/>
      <c r="BT1169" s="94"/>
      <c r="BU1169" s="40"/>
      <c r="BV1169" s="82"/>
      <c r="BW1169" s="94"/>
      <c r="BX1169" s="48"/>
      <c r="BY1169" s="97"/>
      <c r="BZ1169" s="48"/>
      <c r="CA1169" s="40"/>
      <c r="CB1169" s="94"/>
      <c r="CC1169" s="94"/>
      <c r="CD1169" s="94"/>
      <c r="CE1169" s="40"/>
      <c r="CF1169" s="73"/>
      <c r="CG1169" s="41"/>
      <c r="CH1169" s="41"/>
      <c r="CI1169" s="41"/>
      <c r="CJ1169" s="41"/>
      <c r="CK1169" s="41"/>
      <c r="CL1169" s="68"/>
      <c r="CM1169" s="41"/>
      <c r="CN1169" s="41"/>
      <c r="CO1169" s="39"/>
      <c r="CP1169" s="78"/>
    </row>
    <row r="1170" spans="1:94" s="38" customFormat="1" x14ac:dyDescent="0.25">
      <c r="A1170" s="38">
        <v>1167</v>
      </c>
      <c r="F1170" s="39"/>
      <c r="Q1170" s="39"/>
      <c r="R1170" s="40"/>
      <c r="S1170" s="40"/>
      <c r="T1170" s="39"/>
      <c r="AG1170" s="110"/>
      <c r="AH1170" s="94"/>
      <c r="AJ1170" s="97"/>
      <c r="AL1170" s="39"/>
      <c r="AP1170" s="39"/>
      <c r="AQ1170" s="77"/>
      <c r="AR1170" s="94"/>
      <c r="AT1170" s="97"/>
      <c r="BB1170" s="79"/>
      <c r="BC1170" s="94"/>
      <c r="BE1170" s="97"/>
      <c r="BG1170" s="40"/>
      <c r="BK1170" s="40"/>
      <c r="BL1170" s="79"/>
      <c r="BM1170" s="94"/>
      <c r="BO1170" s="97"/>
      <c r="BQ1170" s="40"/>
      <c r="BR1170" s="94"/>
      <c r="BS1170" s="94"/>
      <c r="BT1170" s="94"/>
      <c r="BU1170" s="40"/>
      <c r="BV1170" s="82"/>
      <c r="BW1170" s="94"/>
      <c r="BX1170" s="48"/>
      <c r="BY1170" s="97"/>
      <c r="BZ1170" s="48"/>
      <c r="CA1170" s="40"/>
      <c r="CB1170" s="94"/>
      <c r="CC1170" s="94"/>
      <c r="CD1170" s="94"/>
      <c r="CE1170" s="40"/>
      <c r="CF1170" s="73"/>
      <c r="CG1170" s="41"/>
      <c r="CH1170" s="41"/>
      <c r="CI1170" s="41"/>
      <c r="CJ1170" s="41"/>
      <c r="CK1170" s="41"/>
      <c r="CL1170" s="68"/>
      <c r="CM1170" s="41"/>
      <c r="CN1170" s="41"/>
      <c r="CO1170" s="39"/>
      <c r="CP1170" s="78"/>
    </row>
    <row r="1171" spans="1:94" s="38" customFormat="1" x14ac:dyDescent="0.25">
      <c r="A1171" s="38">
        <v>1168</v>
      </c>
      <c r="F1171" s="39"/>
      <c r="Q1171" s="39"/>
      <c r="R1171" s="40"/>
      <c r="S1171" s="40"/>
      <c r="T1171" s="39"/>
      <c r="AG1171" s="110"/>
      <c r="AH1171" s="94"/>
      <c r="AJ1171" s="97"/>
      <c r="AL1171" s="39"/>
      <c r="AP1171" s="39"/>
      <c r="AQ1171" s="77"/>
      <c r="AR1171" s="94"/>
      <c r="AT1171" s="97"/>
      <c r="BB1171" s="79"/>
      <c r="BC1171" s="94"/>
      <c r="BE1171" s="97"/>
      <c r="BG1171" s="40"/>
      <c r="BK1171" s="40"/>
      <c r="BL1171" s="79"/>
      <c r="BM1171" s="94"/>
      <c r="BO1171" s="97"/>
      <c r="BQ1171" s="40"/>
      <c r="BR1171" s="94"/>
      <c r="BS1171" s="94"/>
      <c r="BT1171" s="94"/>
      <c r="BU1171" s="40"/>
      <c r="BV1171" s="82"/>
      <c r="BW1171" s="94"/>
      <c r="BX1171" s="48"/>
      <c r="BY1171" s="97"/>
      <c r="BZ1171" s="48"/>
      <c r="CA1171" s="40"/>
      <c r="CB1171" s="94"/>
      <c r="CC1171" s="94"/>
      <c r="CD1171" s="94"/>
      <c r="CE1171" s="40"/>
      <c r="CF1171" s="73"/>
      <c r="CG1171" s="41"/>
      <c r="CH1171" s="41"/>
      <c r="CI1171" s="41"/>
      <c r="CJ1171" s="41"/>
      <c r="CK1171" s="41"/>
      <c r="CL1171" s="68"/>
      <c r="CM1171" s="41"/>
      <c r="CN1171" s="41"/>
      <c r="CO1171" s="39"/>
      <c r="CP1171" s="78"/>
    </row>
    <row r="1172" spans="1:94" s="38" customFormat="1" x14ac:dyDescent="0.25">
      <c r="A1172" s="38">
        <v>1169</v>
      </c>
      <c r="F1172" s="39"/>
      <c r="Q1172" s="39"/>
      <c r="R1172" s="40"/>
      <c r="S1172" s="40"/>
      <c r="T1172" s="39"/>
      <c r="AG1172" s="110"/>
      <c r="AH1172" s="94"/>
      <c r="AJ1172" s="97"/>
      <c r="AL1172" s="39"/>
      <c r="AP1172" s="39"/>
      <c r="AQ1172" s="77"/>
      <c r="AR1172" s="94"/>
      <c r="AT1172" s="97"/>
      <c r="BB1172" s="79"/>
      <c r="BC1172" s="94"/>
      <c r="BE1172" s="97"/>
      <c r="BG1172" s="40"/>
      <c r="BK1172" s="40"/>
      <c r="BL1172" s="79"/>
      <c r="BM1172" s="94"/>
      <c r="BO1172" s="97"/>
      <c r="BQ1172" s="40"/>
      <c r="BR1172" s="94"/>
      <c r="BS1172" s="94"/>
      <c r="BT1172" s="94"/>
      <c r="BU1172" s="40"/>
      <c r="BV1172" s="82"/>
      <c r="BW1172" s="94"/>
      <c r="BX1172" s="48"/>
      <c r="BY1172" s="97"/>
      <c r="BZ1172" s="48"/>
      <c r="CA1172" s="40"/>
      <c r="CB1172" s="94"/>
      <c r="CC1172" s="94"/>
      <c r="CD1172" s="94"/>
      <c r="CE1172" s="40"/>
      <c r="CF1172" s="73"/>
      <c r="CG1172" s="41"/>
      <c r="CH1172" s="41"/>
      <c r="CI1172" s="41"/>
      <c r="CJ1172" s="41"/>
      <c r="CK1172" s="41"/>
      <c r="CL1172" s="68"/>
      <c r="CM1172" s="41"/>
      <c r="CN1172" s="41"/>
      <c r="CO1172" s="39"/>
      <c r="CP1172" s="78"/>
    </row>
    <row r="1173" spans="1:94" s="38" customFormat="1" x14ac:dyDescent="0.25">
      <c r="A1173" s="99">
        <v>1170</v>
      </c>
      <c r="F1173" s="39"/>
      <c r="Q1173" s="39"/>
      <c r="R1173" s="40"/>
      <c r="S1173" s="40"/>
      <c r="T1173" s="39"/>
      <c r="AG1173" s="110"/>
      <c r="AH1173" s="94"/>
      <c r="AJ1173" s="97"/>
      <c r="AL1173" s="39"/>
      <c r="AP1173" s="39"/>
      <c r="AQ1173" s="77"/>
      <c r="AR1173" s="94"/>
      <c r="AT1173" s="97"/>
      <c r="BB1173" s="79"/>
      <c r="BC1173" s="94"/>
      <c r="BE1173" s="97"/>
      <c r="BG1173" s="40"/>
      <c r="BK1173" s="40"/>
      <c r="BL1173" s="79"/>
      <c r="BM1173" s="94"/>
      <c r="BO1173" s="97"/>
      <c r="BQ1173" s="40"/>
      <c r="BR1173" s="94"/>
      <c r="BS1173" s="94"/>
      <c r="BT1173" s="94"/>
      <c r="BU1173" s="40"/>
      <c r="BV1173" s="82"/>
      <c r="BW1173" s="94"/>
      <c r="BX1173" s="48"/>
      <c r="BY1173" s="97"/>
      <c r="BZ1173" s="48"/>
      <c r="CA1173" s="40"/>
      <c r="CB1173" s="94"/>
      <c r="CC1173" s="94"/>
      <c r="CD1173" s="94"/>
      <c r="CE1173" s="40"/>
      <c r="CF1173" s="73"/>
      <c r="CG1173" s="41"/>
      <c r="CH1173" s="41"/>
      <c r="CI1173" s="41"/>
      <c r="CJ1173" s="41"/>
      <c r="CK1173" s="41"/>
      <c r="CL1173" s="68"/>
      <c r="CM1173" s="41"/>
      <c r="CN1173" s="41"/>
      <c r="CO1173" s="39"/>
      <c r="CP1173" s="78"/>
    </row>
    <row r="1174" spans="1:94" s="38" customFormat="1" x14ac:dyDescent="0.25">
      <c r="A1174" s="38">
        <v>1171</v>
      </c>
      <c r="F1174" s="39"/>
      <c r="Q1174" s="39"/>
      <c r="R1174" s="40"/>
      <c r="S1174" s="40"/>
      <c r="T1174" s="39"/>
      <c r="AG1174" s="110"/>
      <c r="AH1174" s="94"/>
      <c r="AJ1174" s="97"/>
      <c r="AL1174" s="39"/>
      <c r="AP1174" s="39"/>
      <c r="AQ1174" s="77"/>
      <c r="AR1174" s="94"/>
      <c r="AT1174" s="97"/>
      <c r="BB1174" s="79"/>
      <c r="BC1174" s="94"/>
      <c r="BE1174" s="97"/>
      <c r="BG1174" s="40"/>
      <c r="BK1174" s="40"/>
      <c r="BL1174" s="79"/>
      <c r="BM1174" s="94"/>
      <c r="BO1174" s="97"/>
      <c r="BQ1174" s="40"/>
      <c r="BR1174" s="94"/>
      <c r="BS1174" s="94"/>
      <c r="BT1174" s="94"/>
      <c r="BU1174" s="40"/>
      <c r="BV1174" s="82"/>
      <c r="BW1174" s="94"/>
      <c r="BX1174" s="48"/>
      <c r="BY1174" s="97"/>
      <c r="BZ1174" s="48"/>
      <c r="CA1174" s="40"/>
      <c r="CB1174" s="94"/>
      <c r="CC1174" s="94"/>
      <c r="CD1174" s="94"/>
      <c r="CE1174" s="40"/>
      <c r="CF1174" s="73"/>
      <c r="CG1174" s="41"/>
      <c r="CH1174" s="41"/>
      <c r="CI1174" s="41"/>
      <c r="CJ1174" s="41"/>
      <c r="CK1174" s="41"/>
      <c r="CL1174" s="68"/>
      <c r="CM1174" s="41"/>
      <c r="CN1174" s="41"/>
      <c r="CO1174" s="39"/>
      <c r="CP1174" s="78"/>
    </row>
    <row r="1175" spans="1:94" s="38" customFormat="1" x14ac:dyDescent="0.25">
      <c r="A1175" s="38">
        <v>1172</v>
      </c>
      <c r="F1175" s="39"/>
      <c r="Q1175" s="39"/>
      <c r="R1175" s="40"/>
      <c r="S1175" s="40"/>
      <c r="T1175" s="39"/>
      <c r="AG1175" s="110"/>
      <c r="AH1175" s="94"/>
      <c r="AJ1175" s="97"/>
      <c r="AL1175" s="39"/>
      <c r="AP1175" s="39"/>
      <c r="AQ1175" s="77"/>
      <c r="AR1175" s="94"/>
      <c r="AT1175" s="97"/>
      <c r="BB1175" s="79"/>
      <c r="BC1175" s="94"/>
      <c r="BE1175" s="97"/>
      <c r="BG1175" s="40"/>
      <c r="BK1175" s="40"/>
      <c r="BL1175" s="79"/>
      <c r="BM1175" s="94"/>
      <c r="BO1175" s="97"/>
      <c r="BQ1175" s="40"/>
      <c r="BR1175" s="94"/>
      <c r="BS1175" s="94"/>
      <c r="BT1175" s="94"/>
      <c r="BU1175" s="40"/>
      <c r="BV1175" s="82"/>
      <c r="BW1175" s="94"/>
      <c r="BX1175" s="48"/>
      <c r="BY1175" s="97"/>
      <c r="BZ1175" s="48"/>
      <c r="CA1175" s="40"/>
      <c r="CB1175" s="94"/>
      <c r="CC1175" s="94"/>
      <c r="CD1175" s="94"/>
      <c r="CE1175" s="40"/>
      <c r="CF1175" s="73"/>
      <c r="CG1175" s="41"/>
      <c r="CH1175" s="41"/>
      <c r="CI1175" s="41"/>
      <c r="CJ1175" s="41"/>
      <c r="CK1175" s="41"/>
      <c r="CL1175" s="68"/>
      <c r="CM1175" s="41"/>
      <c r="CN1175" s="41"/>
      <c r="CO1175" s="39"/>
      <c r="CP1175" s="78"/>
    </row>
    <row r="1176" spans="1:94" s="38" customFormat="1" x14ac:dyDescent="0.25">
      <c r="A1176" s="38">
        <v>1173</v>
      </c>
      <c r="F1176" s="39"/>
      <c r="Q1176" s="39"/>
      <c r="R1176" s="40"/>
      <c r="S1176" s="40"/>
      <c r="T1176" s="39"/>
      <c r="AG1176" s="110"/>
      <c r="AH1176" s="94"/>
      <c r="AJ1176" s="97"/>
      <c r="AL1176" s="39"/>
      <c r="AP1176" s="39"/>
      <c r="AQ1176" s="77"/>
      <c r="AR1176" s="94"/>
      <c r="AT1176" s="97"/>
      <c r="BB1176" s="79"/>
      <c r="BC1176" s="94"/>
      <c r="BE1176" s="97"/>
      <c r="BG1176" s="40"/>
      <c r="BK1176" s="40"/>
      <c r="BL1176" s="79"/>
      <c r="BM1176" s="94"/>
      <c r="BO1176" s="97"/>
      <c r="BQ1176" s="40"/>
      <c r="BR1176" s="94"/>
      <c r="BS1176" s="94"/>
      <c r="BT1176" s="94"/>
      <c r="BU1176" s="40"/>
      <c r="BV1176" s="82"/>
      <c r="BW1176" s="94"/>
      <c r="BX1176" s="48"/>
      <c r="BY1176" s="97"/>
      <c r="BZ1176" s="48"/>
      <c r="CA1176" s="40"/>
      <c r="CB1176" s="94"/>
      <c r="CC1176" s="94"/>
      <c r="CD1176" s="94"/>
      <c r="CE1176" s="40"/>
      <c r="CF1176" s="73"/>
      <c r="CG1176" s="41"/>
      <c r="CH1176" s="41"/>
      <c r="CI1176" s="41"/>
      <c r="CJ1176" s="41"/>
      <c r="CK1176" s="41"/>
      <c r="CL1176" s="68"/>
      <c r="CM1176" s="41"/>
      <c r="CN1176" s="41"/>
      <c r="CO1176" s="39"/>
      <c r="CP1176" s="78"/>
    </row>
    <row r="1177" spans="1:94" s="38" customFormat="1" x14ac:dyDescent="0.25">
      <c r="A1177" s="38">
        <v>1174</v>
      </c>
      <c r="F1177" s="39"/>
      <c r="Q1177" s="39"/>
      <c r="R1177" s="40"/>
      <c r="S1177" s="40"/>
      <c r="T1177" s="39"/>
      <c r="AG1177" s="110"/>
      <c r="AH1177" s="94"/>
      <c r="AJ1177" s="97"/>
      <c r="AL1177" s="39"/>
      <c r="AP1177" s="39"/>
      <c r="AQ1177" s="77"/>
      <c r="AR1177" s="94"/>
      <c r="AT1177" s="97"/>
      <c r="BB1177" s="79"/>
      <c r="BC1177" s="94"/>
      <c r="BE1177" s="97"/>
      <c r="BG1177" s="40"/>
      <c r="BK1177" s="40"/>
      <c r="BL1177" s="79"/>
      <c r="BM1177" s="94"/>
      <c r="BO1177" s="97"/>
      <c r="BQ1177" s="40"/>
      <c r="BR1177" s="94"/>
      <c r="BS1177" s="94"/>
      <c r="BT1177" s="94"/>
      <c r="BU1177" s="40"/>
      <c r="BV1177" s="82"/>
      <c r="BW1177" s="94"/>
      <c r="BX1177" s="48"/>
      <c r="BY1177" s="97"/>
      <c r="BZ1177" s="48"/>
      <c r="CA1177" s="40"/>
      <c r="CB1177" s="94"/>
      <c r="CC1177" s="94"/>
      <c r="CD1177" s="94"/>
      <c r="CE1177" s="40"/>
      <c r="CF1177" s="73"/>
      <c r="CG1177" s="41"/>
      <c r="CH1177" s="41"/>
      <c r="CI1177" s="41"/>
      <c r="CJ1177" s="41"/>
      <c r="CK1177" s="41"/>
      <c r="CL1177" s="68"/>
      <c r="CM1177" s="41"/>
      <c r="CN1177" s="41"/>
      <c r="CO1177" s="39"/>
      <c r="CP1177" s="78"/>
    </row>
    <row r="1178" spans="1:94" s="38" customFormat="1" x14ac:dyDescent="0.25">
      <c r="A1178" s="38">
        <v>1175</v>
      </c>
      <c r="F1178" s="39"/>
      <c r="Q1178" s="39"/>
      <c r="R1178" s="40"/>
      <c r="S1178" s="40"/>
      <c r="T1178" s="39"/>
      <c r="AG1178" s="110"/>
      <c r="AH1178" s="94"/>
      <c r="AJ1178" s="97"/>
      <c r="AL1178" s="39"/>
      <c r="AP1178" s="39"/>
      <c r="AQ1178" s="77"/>
      <c r="AR1178" s="94"/>
      <c r="AT1178" s="97"/>
      <c r="BB1178" s="79"/>
      <c r="BC1178" s="94"/>
      <c r="BE1178" s="97"/>
      <c r="BG1178" s="40"/>
      <c r="BK1178" s="40"/>
      <c r="BL1178" s="79"/>
      <c r="BM1178" s="94"/>
      <c r="BO1178" s="97"/>
      <c r="BQ1178" s="40"/>
      <c r="BR1178" s="94"/>
      <c r="BS1178" s="94"/>
      <c r="BT1178" s="94"/>
      <c r="BU1178" s="40"/>
      <c r="BV1178" s="82"/>
      <c r="BW1178" s="94"/>
      <c r="BX1178" s="48"/>
      <c r="BY1178" s="97"/>
      <c r="BZ1178" s="48"/>
      <c r="CA1178" s="40"/>
      <c r="CB1178" s="94"/>
      <c r="CC1178" s="94"/>
      <c r="CD1178" s="94"/>
      <c r="CE1178" s="40"/>
      <c r="CF1178" s="73"/>
      <c r="CG1178" s="41"/>
      <c r="CH1178" s="41"/>
      <c r="CI1178" s="41"/>
      <c r="CJ1178" s="41"/>
      <c r="CK1178" s="41"/>
      <c r="CL1178" s="68"/>
      <c r="CM1178" s="41"/>
      <c r="CN1178" s="41"/>
      <c r="CO1178" s="39"/>
      <c r="CP1178" s="78"/>
    </row>
    <row r="1179" spans="1:94" s="38" customFormat="1" x14ac:dyDescent="0.25">
      <c r="A1179" s="38">
        <v>1176</v>
      </c>
      <c r="F1179" s="39"/>
      <c r="Q1179" s="39"/>
      <c r="R1179" s="40"/>
      <c r="S1179" s="40"/>
      <c r="T1179" s="39"/>
      <c r="AG1179" s="110"/>
      <c r="AH1179" s="94"/>
      <c r="AJ1179" s="97"/>
      <c r="AL1179" s="39"/>
      <c r="AP1179" s="39"/>
      <c r="AQ1179" s="77"/>
      <c r="AR1179" s="94"/>
      <c r="AT1179" s="97"/>
      <c r="BB1179" s="79"/>
      <c r="BC1179" s="94"/>
      <c r="BE1179" s="97"/>
      <c r="BG1179" s="40"/>
      <c r="BK1179" s="40"/>
      <c r="BL1179" s="79"/>
      <c r="BM1179" s="94"/>
      <c r="BO1179" s="97"/>
      <c r="BQ1179" s="40"/>
      <c r="BR1179" s="94"/>
      <c r="BS1179" s="94"/>
      <c r="BT1179" s="94"/>
      <c r="BU1179" s="40"/>
      <c r="BV1179" s="82"/>
      <c r="BW1179" s="94"/>
      <c r="BX1179" s="48"/>
      <c r="BY1179" s="97"/>
      <c r="BZ1179" s="48"/>
      <c r="CA1179" s="40"/>
      <c r="CB1179" s="94"/>
      <c r="CC1179" s="94"/>
      <c r="CD1179" s="94"/>
      <c r="CE1179" s="40"/>
      <c r="CF1179" s="73"/>
      <c r="CG1179" s="41"/>
      <c r="CH1179" s="41"/>
      <c r="CI1179" s="41"/>
      <c r="CJ1179" s="41"/>
      <c r="CK1179" s="41"/>
      <c r="CL1179" s="68"/>
      <c r="CM1179" s="41"/>
      <c r="CN1179" s="41"/>
      <c r="CO1179" s="39"/>
      <c r="CP1179" s="78"/>
    </row>
    <row r="1180" spans="1:94" s="38" customFormat="1" x14ac:dyDescent="0.25">
      <c r="A1180" s="38">
        <v>1177</v>
      </c>
      <c r="F1180" s="39"/>
      <c r="Q1180" s="39"/>
      <c r="R1180" s="40"/>
      <c r="S1180" s="40"/>
      <c r="T1180" s="39"/>
      <c r="AG1180" s="110"/>
      <c r="AH1180" s="94"/>
      <c r="AJ1180" s="97"/>
      <c r="AL1180" s="39"/>
      <c r="AP1180" s="39"/>
      <c r="AQ1180" s="77"/>
      <c r="AR1180" s="94"/>
      <c r="AT1180" s="97"/>
      <c r="BB1180" s="79"/>
      <c r="BC1180" s="94"/>
      <c r="BE1180" s="97"/>
      <c r="BG1180" s="40"/>
      <c r="BK1180" s="40"/>
      <c r="BL1180" s="79"/>
      <c r="BM1180" s="94"/>
      <c r="BO1180" s="97"/>
      <c r="BQ1180" s="40"/>
      <c r="BR1180" s="94"/>
      <c r="BS1180" s="94"/>
      <c r="BT1180" s="94"/>
      <c r="BU1180" s="40"/>
      <c r="BV1180" s="82"/>
      <c r="BW1180" s="94"/>
      <c r="BX1180" s="48"/>
      <c r="BY1180" s="97"/>
      <c r="BZ1180" s="48"/>
      <c r="CA1180" s="40"/>
      <c r="CB1180" s="94"/>
      <c r="CC1180" s="94"/>
      <c r="CD1180" s="94"/>
      <c r="CE1180" s="40"/>
      <c r="CF1180" s="73"/>
      <c r="CG1180" s="41"/>
      <c r="CH1180" s="41"/>
      <c r="CI1180" s="41"/>
      <c r="CJ1180" s="41"/>
      <c r="CK1180" s="41"/>
      <c r="CL1180" s="68"/>
      <c r="CM1180" s="41"/>
      <c r="CN1180" s="41"/>
      <c r="CO1180" s="39"/>
      <c r="CP1180" s="78"/>
    </row>
    <row r="1181" spans="1:94" s="38" customFormat="1" x14ac:dyDescent="0.25">
      <c r="A1181" s="38">
        <v>1178</v>
      </c>
      <c r="F1181" s="39"/>
      <c r="Q1181" s="39"/>
      <c r="R1181" s="40"/>
      <c r="S1181" s="40"/>
      <c r="T1181" s="39"/>
      <c r="AG1181" s="110"/>
      <c r="AH1181" s="94"/>
      <c r="AJ1181" s="97"/>
      <c r="AL1181" s="39"/>
      <c r="AP1181" s="39"/>
      <c r="AQ1181" s="77"/>
      <c r="AR1181" s="94"/>
      <c r="AT1181" s="97"/>
      <c r="BB1181" s="79"/>
      <c r="BC1181" s="94"/>
      <c r="BE1181" s="97"/>
      <c r="BG1181" s="40"/>
      <c r="BK1181" s="40"/>
      <c r="BL1181" s="79"/>
      <c r="BM1181" s="94"/>
      <c r="BO1181" s="97"/>
      <c r="BQ1181" s="40"/>
      <c r="BR1181" s="94"/>
      <c r="BS1181" s="94"/>
      <c r="BT1181" s="94"/>
      <c r="BU1181" s="40"/>
      <c r="BV1181" s="82"/>
      <c r="BW1181" s="94"/>
      <c r="BX1181" s="48"/>
      <c r="BY1181" s="97"/>
      <c r="BZ1181" s="48"/>
      <c r="CA1181" s="40"/>
      <c r="CB1181" s="94"/>
      <c r="CC1181" s="94"/>
      <c r="CD1181" s="94"/>
      <c r="CE1181" s="40"/>
      <c r="CF1181" s="73"/>
      <c r="CG1181" s="41"/>
      <c r="CH1181" s="41"/>
      <c r="CI1181" s="41"/>
      <c r="CJ1181" s="41"/>
      <c r="CK1181" s="41"/>
      <c r="CL1181" s="68"/>
      <c r="CM1181" s="41"/>
      <c r="CN1181" s="41"/>
      <c r="CO1181" s="39"/>
      <c r="CP1181" s="78"/>
    </row>
    <row r="1182" spans="1:94" s="38" customFormat="1" x14ac:dyDescent="0.25">
      <c r="A1182" s="38">
        <v>1179</v>
      </c>
      <c r="F1182" s="39"/>
      <c r="Q1182" s="39"/>
      <c r="R1182" s="40"/>
      <c r="S1182" s="40"/>
      <c r="T1182" s="39"/>
      <c r="AG1182" s="110"/>
      <c r="AH1182" s="94"/>
      <c r="AJ1182" s="97"/>
      <c r="AL1182" s="39"/>
      <c r="AP1182" s="39"/>
      <c r="AQ1182" s="77"/>
      <c r="AR1182" s="94"/>
      <c r="AT1182" s="97"/>
      <c r="BB1182" s="79"/>
      <c r="BC1182" s="94"/>
      <c r="BE1182" s="97"/>
      <c r="BG1182" s="40"/>
      <c r="BK1182" s="40"/>
      <c r="BL1182" s="79"/>
      <c r="BM1182" s="94"/>
      <c r="BO1182" s="97"/>
      <c r="BQ1182" s="40"/>
      <c r="BR1182" s="94"/>
      <c r="BS1182" s="94"/>
      <c r="BT1182" s="94"/>
      <c r="BU1182" s="40"/>
      <c r="BV1182" s="82"/>
      <c r="BW1182" s="94"/>
      <c r="BX1182" s="48"/>
      <c r="BY1182" s="97"/>
      <c r="BZ1182" s="48"/>
      <c r="CA1182" s="40"/>
      <c r="CB1182" s="94"/>
      <c r="CC1182" s="94"/>
      <c r="CD1182" s="94"/>
      <c r="CE1182" s="40"/>
      <c r="CF1182" s="73"/>
      <c r="CG1182" s="41"/>
      <c r="CH1182" s="41"/>
      <c r="CI1182" s="41"/>
      <c r="CJ1182" s="41"/>
      <c r="CK1182" s="41"/>
      <c r="CL1182" s="68"/>
      <c r="CM1182" s="41"/>
      <c r="CN1182" s="41"/>
      <c r="CO1182" s="39"/>
      <c r="CP1182" s="78"/>
    </row>
    <row r="1183" spans="1:94" s="38" customFormat="1" x14ac:dyDescent="0.25">
      <c r="A1183" s="38">
        <v>1180</v>
      </c>
      <c r="F1183" s="39"/>
      <c r="Q1183" s="39"/>
      <c r="R1183" s="40"/>
      <c r="S1183" s="40"/>
      <c r="T1183" s="39"/>
      <c r="AG1183" s="110"/>
      <c r="AH1183" s="94"/>
      <c r="AJ1183" s="97"/>
      <c r="AL1183" s="39"/>
      <c r="AP1183" s="39"/>
      <c r="AQ1183" s="77"/>
      <c r="AR1183" s="94"/>
      <c r="AT1183" s="97"/>
      <c r="BB1183" s="79"/>
      <c r="BC1183" s="94"/>
      <c r="BE1183" s="97"/>
      <c r="BG1183" s="40"/>
      <c r="BK1183" s="40"/>
      <c r="BL1183" s="79"/>
      <c r="BM1183" s="94"/>
      <c r="BO1183" s="97"/>
      <c r="BQ1183" s="40"/>
      <c r="BR1183" s="94"/>
      <c r="BS1183" s="94"/>
      <c r="BT1183" s="94"/>
      <c r="BU1183" s="40"/>
      <c r="BV1183" s="82"/>
      <c r="BW1183" s="94"/>
      <c r="BX1183" s="48"/>
      <c r="BY1183" s="97"/>
      <c r="BZ1183" s="48"/>
      <c r="CA1183" s="40"/>
      <c r="CB1183" s="94"/>
      <c r="CC1183" s="94"/>
      <c r="CD1183" s="94"/>
      <c r="CE1183" s="40"/>
      <c r="CF1183" s="73"/>
      <c r="CG1183" s="41"/>
      <c r="CH1183" s="41"/>
      <c r="CI1183" s="41"/>
      <c r="CJ1183" s="41"/>
      <c r="CK1183" s="41"/>
      <c r="CL1183" s="68"/>
      <c r="CM1183" s="41"/>
      <c r="CN1183" s="41"/>
      <c r="CO1183" s="39"/>
      <c r="CP1183" s="78"/>
    </row>
    <row r="1184" spans="1:94" s="38" customFormat="1" x14ac:dyDescent="0.25">
      <c r="A1184" s="38">
        <v>1181</v>
      </c>
      <c r="F1184" s="39"/>
      <c r="Q1184" s="39"/>
      <c r="R1184" s="40"/>
      <c r="S1184" s="40"/>
      <c r="T1184" s="39"/>
      <c r="AG1184" s="110"/>
      <c r="AH1184" s="94"/>
      <c r="AJ1184" s="97"/>
      <c r="AL1184" s="39"/>
      <c r="AP1184" s="39"/>
      <c r="AQ1184" s="77"/>
      <c r="AR1184" s="94"/>
      <c r="AT1184" s="97"/>
      <c r="BB1184" s="79"/>
      <c r="BC1184" s="94"/>
      <c r="BE1184" s="97"/>
      <c r="BG1184" s="40"/>
      <c r="BK1184" s="40"/>
      <c r="BL1184" s="79"/>
      <c r="BM1184" s="94"/>
      <c r="BO1184" s="97"/>
      <c r="BQ1184" s="40"/>
      <c r="BR1184" s="94"/>
      <c r="BS1184" s="94"/>
      <c r="BT1184" s="94"/>
      <c r="BU1184" s="40"/>
      <c r="BV1184" s="82"/>
      <c r="BW1184" s="94"/>
      <c r="BX1184" s="48"/>
      <c r="BY1184" s="97"/>
      <c r="BZ1184" s="48"/>
      <c r="CA1184" s="40"/>
      <c r="CB1184" s="94"/>
      <c r="CC1184" s="94"/>
      <c r="CD1184" s="94"/>
      <c r="CE1184" s="40"/>
      <c r="CF1184" s="73"/>
      <c r="CG1184" s="41"/>
      <c r="CH1184" s="41"/>
      <c r="CI1184" s="41"/>
      <c r="CJ1184" s="41"/>
      <c r="CK1184" s="41"/>
      <c r="CL1184" s="68"/>
      <c r="CM1184" s="41"/>
      <c r="CN1184" s="41"/>
      <c r="CO1184" s="39"/>
      <c r="CP1184" s="78"/>
    </row>
    <row r="1185" spans="1:94" s="38" customFormat="1" x14ac:dyDescent="0.25">
      <c r="A1185" s="38">
        <v>1182</v>
      </c>
      <c r="F1185" s="39"/>
      <c r="Q1185" s="39"/>
      <c r="R1185" s="40"/>
      <c r="S1185" s="40"/>
      <c r="T1185" s="39"/>
      <c r="AG1185" s="110"/>
      <c r="AH1185" s="94"/>
      <c r="AJ1185" s="97"/>
      <c r="AL1185" s="39"/>
      <c r="AP1185" s="39"/>
      <c r="AQ1185" s="77"/>
      <c r="AR1185" s="94"/>
      <c r="AT1185" s="97"/>
      <c r="BB1185" s="79"/>
      <c r="BC1185" s="94"/>
      <c r="BE1185" s="97"/>
      <c r="BG1185" s="40"/>
      <c r="BK1185" s="40"/>
      <c r="BL1185" s="79"/>
      <c r="BM1185" s="94"/>
      <c r="BO1185" s="97"/>
      <c r="BQ1185" s="40"/>
      <c r="BR1185" s="94"/>
      <c r="BS1185" s="94"/>
      <c r="BT1185" s="94"/>
      <c r="BU1185" s="40"/>
      <c r="BV1185" s="82"/>
      <c r="BW1185" s="94"/>
      <c r="BX1185" s="48"/>
      <c r="BY1185" s="97"/>
      <c r="BZ1185" s="48"/>
      <c r="CA1185" s="40"/>
      <c r="CB1185" s="94"/>
      <c r="CC1185" s="94"/>
      <c r="CD1185" s="94"/>
      <c r="CE1185" s="40"/>
      <c r="CF1185" s="73"/>
      <c r="CG1185" s="41"/>
      <c r="CH1185" s="41"/>
      <c r="CI1185" s="41"/>
      <c r="CJ1185" s="41"/>
      <c r="CK1185" s="41"/>
      <c r="CL1185" s="68"/>
      <c r="CM1185" s="41"/>
      <c r="CN1185" s="41"/>
      <c r="CO1185" s="39"/>
      <c r="CP1185" s="78"/>
    </row>
    <row r="1186" spans="1:94" s="38" customFormat="1" x14ac:dyDescent="0.25">
      <c r="A1186" s="38">
        <v>1183</v>
      </c>
      <c r="F1186" s="39"/>
      <c r="Q1186" s="39"/>
      <c r="R1186" s="40"/>
      <c r="S1186" s="40"/>
      <c r="T1186" s="39"/>
      <c r="AG1186" s="110"/>
      <c r="AH1186" s="94"/>
      <c r="AJ1186" s="97"/>
      <c r="AL1186" s="39"/>
      <c r="AP1186" s="39"/>
      <c r="AQ1186" s="77"/>
      <c r="AR1186" s="94"/>
      <c r="AT1186" s="97"/>
      <c r="BB1186" s="79"/>
      <c r="BC1186" s="94"/>
      <c r="BE1186" s="97"/>
      <c r="BG1186" s="40"/>
      <c r="BK1186" s="40"/>
      <c r="BL1186" s="79"/>
      <c r="BM1186" s="94"/>
      <c r="BO1186" s="97"/>
      <c r="BQ1186" s="40"/>
      <c r="BR1186" s="94"/>
      <c r="BS1186" s="94"/>
      <c r="BT1186" s="94"/>
      <c r="BU1186" s="40"/>
      <c r="BV1186" s="82"/>
      <c r="BW1186" s="94"/>
      <c r="BX1186" s="48"/>
      <c r="BY1186" s="97"/>
      <c r="BZ1186" s="48"/>
      <c r="CA1186" s="40"/>
      <c r="CB1186" s="94"/>
      <c r="CC1186" s="94"/>
      <c r="CD1186" s="94"/>
      <c r="CE1186" s="40"/>
      <c r="CF1186" s="73"/>
      <c r="CG1186" s="41"/>
      <c r="CH1186" s="41"/>
      <c r="CI1186" s="41"/>
      <c r="CJ1186" s="41"/>
      <c r="CK1186" s="41"/>
      <c r="CL1186" s="68"/>
      <c r="CM1186" s="41"/>
      <c r="CN1186" s="41"/>
      <c r="CO1186" s="39"/>
      <c r="CP1186" s="78"/>
    </row>
    <row r="1187" spans="1:94" s="38" customFormat="1" x14ac:dyDescent="0.25">
      <c r="A1187" s="38">
        <v>1184</v>
      </c>
      <c r="F1187" s="39"/>
      <c r="Q1187" s="39"/>
      <c r="R1187" s="40"/>
      <c r="S1187" s="40"/>
      <c r="T1187" s="39"/>
      <c r="AG1187" s="110"/>
      <c r="AH1187" s="94"/>
      <c r="AJ1187" s="97"/>
      <c r="AL1187" s="39"/>
      <c r="AP1187" s="39"/>
      <c r="AQ1187" s="77"/>
      <c r="AR1187" s="94"/>
      <c r="AT1187" s="97"/>
      <c r="BB1187" s="79"/>
      <c r="BC1187" s="94"/>
      <c r="BE1187" s="97"/>
      <c r="BG1187" s="40"/>
      <c r="BK1187" s="40"/>
      <c r="BL1187" s="79"/>
      <c r="BM1187" s="94"/>
      <c r="BO1187" s="97"/>
      <c r="BQ1187" s="40"/>
      <c r="BR1187" s="94"/>
      <c r="BS1187" s="94"/>
      <c r="BT1187" s="94"/>
      <c r="BU1187" s="40"/>
      <c r="BV1187" s="82"/>
      <c r="BW1187" s="94"/>
      <c r="BX1187" s="48"/>
      <c r="BY1187" s="97"/>
      <c r="BZ1187" s="48"/>
      <c r="CA1187" s="40"/>
      <c r="CB1187" s="94"/>
      <c r="CC1187" s="94"/>
      <c r="CD1187" s="94"/>
      <c r="CE1187" s="40"/>
      <c r="CF1187" s="73"/>
      <c r="CG1187" s="41"/>
      <c r="CH1187" s="41"/>
      <c r="CI1187" s="41"/>
      <c r="CJ1187" s="41"/>
      <c r="CK1187" s="41"/>
      <c r="CL1187" s="68"/>
      <c r="CM1187" s="41"/>
      <c r="CN1187" s="41"/>
      <c r="CO1187" s="39"/>
      <c r="CP1187" s="78"/>
    </row>
    <row r="1188" spans="1:94" s="38" customFormat="1" x14ac:dyDescent="0.25">
      <c r="A1188" s="38">
        <v>1185</v>
      </c>
      <c r="F1188" s="39"/>
      <c r="Q1188" s="39"/>
      <c r="R1188" s="40"/>
      <c r="S1188" s="40"/>
      <c r="T1188" s="39"/>
      <c r="AG1188" s="110"/>
      <c r="AH1188" s="94"/>
      <c r="AJ1188" s="97"/>
      <c r="AL1188" s="39"/>
      <c r="AP1188" s="39"/>
      <c r="AQ1188" s="77"/>
      <c r="AR1188" s="94"/>
      <c r="AT1188" s="97"/>
      <c r="BB1188" s="79"/>
      <c r="BC1188" s="94"/>
      <c r="BE1188" s="97"/>
      <c r="BG1188" s="40"/>
      <c r="BK1188" s="40"/>
      <c r="BL1188" s="79"/>
      <c r="BM1188" s="94"/>
      <c r="BO1188" s="97"/>
      <c r="BQ1188" s="40"/>
      <c r="BR1188" s="94"/>
      <c r="BS1188" s="94"/>
      <c r="BT1188" s="94"/>
      <c r="BU1188" s="40"/>
      <c r="BV1188" s="82"/>
      <c r="BW1188" s="94"/>
      <c r="BX1188" s="48"/>
      <c r="BY1188" s="97"/>
      <c r="BZ1188" s="48"/>
      <c r="CA1188" s="40"/>
      <c r="CB1188" s="94"/>
      <c r="CC1188" s="94"/>
      <c r="CD1188" s="94"/>
      <c r="CE1188" s="40"/>
      <c r="CF1188" s="73"/>
      <c r="CG1188" s="41"/>
      <c r="CH1188" s="41"/>
      <c r="CI1188" s="41"/>
      <c r="CJ1188" s="41"/>
      <c r="CK1188" s="41"/>
      <c r="CL1188" s="68"/>
      <c r="CM1188" s="41"/>
      <c r="CN1188" s="41"/>
      <c r="CO1188" s="39"/>
      <c r="CP1188" s="78"/>
    </row>
    <row r="1189" spans="1:94" s="38" customFormat="1" x14ac:dyDescent="0.25">
      <c r="A1189" s="38">
        <v>1186</v>
      </c>
      <c r="F1189" s="39"/>
      <c r="Q1189" s="39"/>
      <c r="R1189" s="40"/>
      <c r="S1189" s="40"/>
      <c r="T1189" s="39"/>
      <c r="AG1189" s="110"/>
      <c r="AH1189" s="94"/>
      <c r="AJ1189" s="97"/>
      <c r="AL1189" s="39"/>
      <c r="AP1189" s="39"/>
      <c r="AQ1189" s="77"/>
      <c r="AR1189" s="94"/>
      <c r="AT1189" s="97"/>
      <c r="BB1189" s="79"/>
      <c r="BC1189" s="94"/>
      <c r="BE1189" s="97"/>
      <c r="BG1189" s="40"/>
      <c r="BK1189" s="40"/>
      <c r="BL1189" s="79"/>
      <c r="BM1189" s="94"/>
      <c r="BO1189" s="97"/>
      <c r="BQ1189" s="40"/>
      <c r="BR1189" s="94"/>
      <c r="BS1189" s="94"/>
      <c r="BT1189" s="94"/>
      <c r="BU1189" s="40"/>
      <c r="BV1189" s="82"/>
      <c r="BW1189" s="94"/>
      <c r="BX1189" s="48"/>
      <c r="BY1189" s="97"/>
      <c r="BZ1189" s="48"/>
      <c r="CA1189" s="40"/>
      <c r="CB1189" s="94"/>
      <c r="CC1189" s="94"/>
      <c r="CD1189" s="94"/>
      <c r="CE1189" s="40"/>
      <c r="CF1189" s="73"/>
      <c r="CG1189" s="41"/>
      <c r="CH1189" s="41"/>
      <c r="CI1189" s="41"/>
      <c r="CJ1189" s="41"/>
      <c r="CK1189" s="41"/>
      <c r="CL1189" s="68"/>
      <c r="CM1189" s="41"/>
      <c r="CN1189" s="41"/>
      <c r="CO1189" s="39"/>
      <c r="CP1189" s="78"/>
    </row>
    <row r="1190" spans="1:94" s="38" customFormat="1" x14ac:dyDescent="0.25">
      <c r="A1190" s="38">
        <v>1187</v>
      </c>
      <c r="F1190" s="39"/>
      <c r="Q1190" s="39"/>
      <c r="R1190" s="40"/>
      <c r="S1190" s="40"/>
      <c r="T1190" s="39"/>
      <c r="AG1190" s="110"/>
      <c r="AH1190" s="94"/>
      <c r="AJ1190" s="97"/>
      <c r="AL1190" s="39"/>
      <c r="AP1190" s="39"/>
      <c r="AQ1190" s="77"/>
      <c r="AR1190" s="94"/>
      <c r="AT1190" s="97"/>
      <c r="BB1190" s="79"/>
      <c r="BC1190" s="94"/>
      <c r="BE1190" s="97"/>
      <c r="BG1190" s="40"/>
      <c r="BK1190" s="40"/>
      <c r="BL1190" s="79"/>
      <c r="BM1190" s="94"/>
      <c r="BO1190" s="97"/>
      <c r="BQ1190" s="40"/>
      <c r="BR1190" s="94"/>
      <c r="BS1190" s="94"/>
      <c r="BT1190" s="94"/>
      <c r="BU1190" s="40"/>
      <c r="BV1190" s="82"/>
      <c r="BW1190" s="94"/>
      <c r="BX1190" s="48"/>
      <c r="BY1190" s="97"/>
      <c r="BZ1190" s="48"/>
      <c r="CA1190" s="40"/>
      <c r="CB1190" s="94"/>
      <c r="CC1190" s="94"/>
      <c r="CD1190" s="94"/>
      <c r="CE1190" s="40"/>
      <c r="CF1190" s="73"/>
      <c r="CG1190" s="41"/>
      <c r="CH1190" s="41"/>
      <c r="CI1190" s="41"/>
      <c r="CJ1190" s="41"/>
      <c r="CK1190" s="41"/>
      <c r="CL1190" s="68"/>
      <c r="CM1190" s="41"/>
      <c r="CN1190" s="41"/>
      <c r="CO1190" s="39"/>
      <c r="CP1190" s="78"/>
    </row>
    <row r="1191" spans="1:94" s="38" customFormat="1" x14ac:dyDescent="0.25">
      <c r="A1191" s="38">
        <v>1188</v>
      </c>
      <c r="F1191" s="39"/>
      <c r="Q1191" s="39"/>
      <c r="R1191" s="40"/>
      <c r="S1191" s="40"/>
      <c r="T1191" s="39"/>
      <c r="AG1191" s="110"/>
      <c r="AH1191" s="94"/>
      <c r="AJ1191" s="97"/>
      <c r="AL1191" s="39"/>
      <c r="AP1191" s="39"/>
      <c r="AQ1191" s="77"/>
      <c r="AR1191" s="94"/>
      <c r="AT1191" s="97"/>
      <c r="BB1191" s="79"/>
      <c r="BC1191" s="94"/>
      <c r="BE1191" s="97"/>
      <c r="BG1191" s="40"/>
      <c r="BK1191" s="40"/>
      <c r="BL1191" s="79"/>
      <c r="BM1191" s="94"/>
      <c r="BO1191" s="97"/>
      <c r="BQ1191" s="40"/>
      <c r="BR1191" s="94"/>
      <c r="BS1191" s="94"/>
      <c r="BT1191" s="94"/>
      <c r="BU1191" s="40"/>
      <c r="BV1191" s="82"/>
      <c r="BW1191" s="94"/>
      <c r="BX1191" s="48"/>
      <c r="BY1191" s="97"/>
      <c r="BZ1191" s="48"/>
      <c r="CA1191" s="40"/>
      <c r="CB1191" s="94"/>
      <c r="CC1191" s="94"/>
      <c r="CD1191" s="94"/>
      <c r="CE1191" s="40"/>
      <c r="CF1191" s="73"/>
      <c r="CG1191" s="41"/>
      <c r="CH1191" s="41"/>
      <c r="CI1191" s="41"/>
      <c r="CJ1191" s="41"/>
      <c r="CK1191" s="41"/>
      <c r="CL1191" s="68"/>
      <c r="CM1191" s="41"/>
      <c r="CN1191" s="41"/>
      <c r="CO1191" s="39"/>
      <c r="CP1191" s="78"/>
    </row>
    <row r="1192" spans="1:94" s="38" customFormat="1" x14ac:dyDescent="0.25">
      <c r="A1192" s="38">
        <v>1189</v>
      </c>
      <c r="F1192" s="39"/>
      <c r="Q1192" s="39"/>
      <c r="R1192" s="40"/>
      <c r="S1192" s="40"/>
      <c r="T1192" s="39"/>
      <c r="AG1192" s="110"/>
      <c r="AH1192" s="94"/>
      <c r="AJ1192" s="97"/>
      <c r="AL1192" s="39"/>
      <c r="AP1192" s="39"/>
      <c r="AQ1192" s="77"/>
      <c r="AR1192" s="94"/>
      <c r="AT1192" s="97"/>
      <c r="BB1192" s="79"/>
      <c r="BC1192" s="94"/>
      <c r="BE1192" s="97"/>
      <c r="BG1192" s="40"/>
      <c r="BK1192" s="40"/>
      <c r="BL1192" s="79"/>
      <c r="BM1192" s="94"/>
      <c r="BO1192" s="97"/>
      <c r="BQ1192" s="40"/>
      <c r="BR1192" s="94"/>
      <c r="BS1192" s="94"/>
      <c r="BT1192" s="94"/>
      <c r="BU1192" s="40"/>
      <c r="BV1192" s="82"/>
      <c r="BW1192" s="94"/>
      <c r="BX1192" s="48"/>
      <c r="BY1192" s="97"/>
      <c r="BZ1192" s="48"/>
      <c r="CA1192" s="40"/>
      <c r="CB1192" s="94"/>
      <c r="CC1192" s="94"/>
      <c r="CD1192" s="94"/>
      <c r="CE1192" s="40"/>
      <c r="CF1192" s="73"/>
      <c r="CG1192" s="41"/>
      <c r="CH1192" s="41"/>
      <c r="CI1192" s="41"/>
      <c r="CJ1192" s="41"/>
      <c r="CK1192" s="41"/>
      <c r="CL1192" s="68"/>
      <c r="CM1192" s="41"/>
      <c r="CN1192" s="41"/>
      <c r="CO1192" s="39"/>
      <c r="CP1192" s="78"/>
    </row>
    <row r="1193" spans="1:94" s="38" customFormat="1" x14ac:dyDescent="0.25">
      <c r="A1193" s="38">
        <v>1190</v>
      </c>
      <c r="F1193" s="39"/>
      <c r="Q1193" s="39"/>
      <c r="R1193" s="40"/>
      <c r="S1193" s="40"/>
      <c r="T1193" s="39"/>
      <c r="AG1193" s="110"/>
      <c r="AH1193" s="94"/>
      <c r="AJ1193" s="97"/>
      <c r="AL1193" s="39"/>
      <c r="AP1193" s="39"/>
      <c r="AQ1193" s="77"/>
      <c r="AR1193" s="94"/>
      <c r="AT1193" s="97"/>
      <c r="BB1193" s="79"/>
      <c r="BC1193" s="94"/>
      <c r="BE1193" s="97"/>
      <c r="BG1193" s="40"/>
      <c r="BK1193" s="40"/>
      <c r="BL1193" s="79"/>
      <c r="BM1193" s="94"/>
      <c r="BO1193" s="97"/>
      <c r="BQ1193" s="40"/>
      <c r="BR1193" s="94"/>
      <c r="BS1193" s="94"/>
      <c r="BT1193" s="94"/>
      <c r="BU1193" s="40"/>
      <c r="BV1193" s="82"/>
      <c r="BW1193" s="94"/>
      <c r="BX1193" s="48"/>
      <c r="BY1193" s="97"/>
      <c r="BZ1193" s="48"/>
      <c r="CA1193" s="40"/>
      <c r="CB1193" s="94"/>
      <c r="CC1193" s="94"/>
      <c r="CD1193" s="94"/>
      <c r="CE1193" s="40"/>
      <c r="CF1193" s="73"/>
      <c r="CG1193" s="41"/>
      <c r="CH1193" s="41"/>
      <c r="CI1193" s="41"/>
      <c r="CJ1193" s="41"/>
      <c r="CK1193" s="41"/>
      <c r="CL1193" s="68"/>
      <c r="CM1193" s="41"/>
      <c r="CN1193" s="41"/>
      <c r="CO1193" s="39"/>
      <c r="CP1193" s="78"/>
    </row>
    <row r="1194" spans="1:94" s="38" customFormat="1" x14ac:dyDescent="0.25">
      <c r="A1194" s="38">
        <v>1191</v>
      </c>
      <c r="F1194" s="39"/>
      <c r="Q1194" s="39"/>
      <c r="R1194" s="40"/>
      <c r="S1194" s="40"/>
      <c r="T1194" s="39"/>
      <c r="AG1194" s="110"/>
      <c r="AH1194" s="94"/>
      <c r="AJ1194" s="97"/>
      <c r="AL1194" s="39"/>
      <c r="AP1194" s="39"/>
      <c r="AQ1194" s="77"/>
      <c r="AR1194" s="94"/>
      <c r="AT1194" s="97"/>
      <c r="BB1194" s="79"/>
      <c r="BC1194" s="94"/>
      <c r="BE1194" s="97"/>
      <c r="BG1194" s="40"/>
      <c r="BK1194" s="40"/>
      <c r="BL1194" s="79"/>
      <c r="BM1194" s="94"/>
      <c r="BO1194" s="97"/>
      <c r="BQ1194" s="40"/>
      <c r="BR1194" s="94"/>
      <c r="BS1194" s="94"/>
      <c r="BT1194" s="94"/>
      <c r="BU1194" s="40"/>
      <c r="BV1194" s="82"/>
      <c r="BW1194" s="94"/>
      <c r="BX1194" s="48"/>
      <c r="BY1194" s="97"/>
      <c r="BZ1194" s="48"/>
      <c r="CA1194" s="40"/>
      <c r="CB1194" s="94"/>
      <c r="CC1194" s="94"/>
      <c r="CD1194" s="94"/>
      <c r="CE1194" s="40"/>
      <c r="CF1194" s="73"/>
      <c r="CG1194" s="41"/>
      <c r="CH1194" s="41"/>
      <c r="CI1194" s="41"/>
      <c r="CJ1194" s="41"/>
      <c r="CK1194" s="41"/>
      <c r="CL1194" s="68"/>
      <c r="CM1194" s="41"/>
      <c r="CN1194" s="41"/>
      <c r="CO1194" s="39"/>
      <c r="CP1194" s="78"/>
    </row>
    <row r="1195" spans="1:94" s="38" customFormat="1" x14ac:dyDescent="0.25">
      <c r="A1195" s="38">
        <v>1192</v>
      </c>
      <c r="F1195" s="39"/>
      <c r="Q1195" s="39"/>
      <c r="R1195" s="40"/>
      <c r="S1195" s="40"/>
      <c r="T1195" s="39"/>
      <c r="AG1195" s="110"/>
      <c r="AH1195" s="94"/>
      <c r="AJ1195" s="97"/>
      <c r="AL1195" s="39"/>
      <c r="AP1195" s="39"/>
      <c r="AQ1195" s="77"/>
      <c r="AR1195" s="94"/>
      <c r="AT1195" s="97"/>
      <c r="BB1195" s="79"/>
      <c r="BC1195" s="94"/>
      <c r="BE1195" s="97"/>
      <c r="BG1195" s="40"/>
      <c r="BK1195" s="40"/>
      <c r="BL1195" s="79"/>
      <c r="BM1195" s="94"/>
      <c r="BO1195" s="97"/>
      <c r="BQ1195" s="40"/>
      <c r="BR1195" s="94"/>
      <c r="BS1195" s="94"/>
      <c r="BT1195" s="94"/>
      <c r="BU1195" s="40"/>
      <c r="BV1195" s="82"/>
      <c r="BW1195" s="94"/>
      <c r="BX1195" s="48"/>
      <c r="BY1195" s="97"/>
      <c r="BZ1195" s="48"/>
      <c r="CA1195" s="40"/>
      <c r="CB1195" s="94"/>
      <c r="CC1195" s="94"/>
      <c r="CD1195" s="94"/>
      <c r="CE1195" s="40"/>
      <c r="CF1195" s="73"/>
      <c r="CG1195" s="41"/>
      <c r="CH1195" s="41"/>
      <c r="CI1195" s="41"/>
      <c r="CJ1195" s="41"/>
      <c r="CK1195" s="41"/>
      <c r="CL1195" s="68"/>
      <c r="CM1195" s="41"/>
      <c r="CN1195" s="41"/>
      <c r="CO1195" s="39"/>
      <c r="CP1195" s="78"/>
    </row>
    <row r="1196" spans="1:94" s="38" customFormat="1" x14ac:dyDescent="0.25">
      <c r="A1196" s="38">
        <v>1193</v>
      </c>
      <c r="F1196" s="39"/>
      <c r="Q1196" s="39"/>
      <c r="R1196" s="40"/>
      <c r="S1196" s="40"/>
      <c r="T1196" s="39"/>
      <c r="AG1196" s="110"/>
      <c r="AH1196" s="94"/>
      <c r="AJ1196" s="97"/>
      <c r="AL1196" s="39"/>
      <c r="AP1196" s="39"/>
      <c r="AQ1196" s="77"/>
      <c r="AR1196" s="94"/>
      <c r="AT1196" s="97"/>
      <c r="BB1196" s="79"/>
      <c r="BC1196" s="94"/>
      <c r="BE1196" s="97"/>
      <c r="BG1196" s="40"/>
      <c r="BK1196" s="40"/>
      <c r="BL1196" s="79"/>
      <c r="BM1196" s="94"/>
      <c r="BO1196" s="97"/>
      <c r="BQ1196" s="40"/>
      <c r="BR1196" s="94"/>
      <c r="BS1196" s="94"/>
      <c r="BT1196" s="94"/>
      <c r="BU1196" s="40"/>
      <c r="BV1196" s="82"/>
      <c r="BW1196" s="94"/>
      <c r="BX1196" s="48"/>
      <c r="BY1196" s="97"/>
      <c r="BZ1196" s="48"/>
      <c r="CA1196" s="40"/>
      <c r="CB1196" s="94"/>
      <c r="CC1196" s="94"/>
      <c r="CD1196" s="94"/>
      <c r="CE1196" s="40"/>
      <c r="CF1196" s="73"/>
      <c r="CG1196" s="41"/>
      <c r="CH1196" s="41"/>
      <c r="CI1196" s="41"/>
      <c r="CJ1196" s="41"/>
      <c r="CK1196" s="41"/>
      <c r="CL1196" s="68"/>
      <c r="CM1196" s="41"/>
      <c r="CN1196" s="41"/>
      <c r="CO1196" s="39"/>
      <c r="CP1196" s="78"/>
    </row>
    <row r="1197" spans="1:94" s="38" customFormat="1" x14ac:dyDescent="0.25">
      <c r="A1197" s="38">
        <v>1194</v>
      </c>
      <c r="F1197" s="39"/>
      <c r="Q1197" s="39"/>
      <c r="R1197" s="40"/>
      <c r="S1197" s="40"/>
      <c r="T1197" s="39"/>
      <c r="AG1197" s="110"/>
      <c r="AH1197" s="94"/>
      <c r="AJ1197" s="97"/>
      <c r="AL1197" s="39"/>
      <c r="AP1197" s="39"/>
      <c r="AQ1197" s="77"/>
      <c r="AR1197" s="94"/>
      <c r="AT1197" s="97"/>
      <c r="BB1197" s="79"/>
      <c r="BC1197" s="94"/>
      <c r="BE1197" s="97"/>
      <c r="BG1197" s="40"/>
      <c r="BK1197" s="40"/>
      <c r="BL1197" s="79"/>
      <c r="BM1197" s="94"/>
      <c r="BO1197" s="97"/>
      <c r="BQ1197" s="40"/>
      <c r="BR1197" s="94"/>
      <c r="BS1197" s="94"/>
      <c r="BT1197" s="94"/>
      <c r="BU1197" s="40"/>
      <c r="BV1197" s="82"/>
      <c r="BW1197" s="94"/>
      <c r="BX1197" s="48"/>
      <c r="BY1197" s="97"/>
      <c r="BZ1197" s="48"/>
      <c r="CA1197" s="40"/>
      <c r="CB1197" s="94"/>
      <c r="CC1197" s="94"/>
      <c r="CD1197" s="94"/>
      <c r="CE1197" s="40"/>
      <c r="CF1197" s="73"/>
      <c r="CG1197" s="41"/>
      <c r="CH1197" s="41"/>
      <c r="CI1197" s="41"/>
      <c r="CJ1197" s="41"/>
      <c r="CK1197" s="41"/>
      <c r="CL1197" s="68"/>
      <c r="CM1197" s="41"/>
      <c r="CN1197" s="41"/>
      <c r="CO1197" s="39"/>
      <c r="CP1197" s="78"/>
    </row>
    <row r="1198" spans="1:94" s="38" customFormat="1" x14ac:dyDescent="0.25">
      <c r="A1198" s="38">
        <v>1195</v>
      </c>
      <c r="F1198" s="39"/>
      <c r="Q1198" s="39"/>
      <c r="R1198" s="40"/>
      <c r="S1198" s="40"/>
      <c r="T1198" s="39"/>
      <c r="AG1198" s="110"/>
      <c r="AH1198" s="94"/>
      <c r="AJ1198" s="97"/>
      <c r="AL1198" s="39"/>
      <c r="AP1198" s="39"/>
      <c r="AQ1198" s="77"/>
      <c r="AR1198" s="94"/>
      <c r="AT1198" s="97"/>
      <c r="BB1198" s="79"/>
      <c r="BC1198" s="94"/>
      <c r="BE1198" s="97"/>
      <c r="BG1198" s="40"/>
      <c r="BK1198" s="40"/>
      <c r="BL1198" s="79"/>
      <c r="BM1198" s="94"/>
      <c r="BO1198" s="97"/>
      <c r="BQ1198" s="40"/>
      <c r="BR1198" s="94"/>
      <c r="BS1198" s="94"/>
      <c r="BT1198" s="94"/>
      <c r="BU1198" s="40"/>
      <c r="BV1198" s="82"/>
      <c r="BW1198" s="94"/>
      <c r="BX1198" s="48"/>
      <c r="BY1198" s="97"/>
      <c r="BZ1198" s="48"/>
      <c r="CA1198" s="40"/>
      <c r="CB1198" s="94"/>
      <c r="CC1198" s="94"/>
      <c r="CD1198" s="94"/>
      <c r="CE1198" s="40"/>
      <c r="CF1198" s="73"/>
      <c r="CG1198" s="41"/>
      <c r="CH1198" s="41"/>
      <c r="CI1198" s="41"/>
      <c r="CJ1198" s="41"/>
      <c r="CK1198" s="41"/>
      <c r="CL1198" s="68"/>
      <c r="CM1198" s="41"/>
      <c r="CN1198" s="41"/>
      <c r="CO1198" s="39"/>
      <c r="CP1198" s="78"/>
    </row>
    <row r="1199" spans="1:94" s="38" customFormat="1" x14ac:dyDescent="0.25">
      <c r="A1199" s="38">
        <v>1196</v>
      </c>
      <c r="F1199" s="39"/>
      <c r="Q1199" s="39"/>
      <c r="R1199" s="40"/>
      <c r="S1199" s="40"/>
      <c r="T1199" s="39"/>
      <c r="AG1199" s="110"/>
      <c r="AH1199" s="94"/>
      <c r="AJ1199" s="97"/>
      <c r="AL1199" s="39"/>
      <c r="AP1199" s="39"/>
      <c r="AQ1199" s="77"/>
      <c r="AR1199" s="94"/>
      <c r="AT1199" s="97"/>
      <c r="BB1199" s="79"/>
      <c r="BC1199" s="94"/>
      <c r="BE1199" s="97"/>
      <c r="BG1199" s="40"/>
      <c r="BK1199" s="40"/>
      <c r="BL1199" s="79"/>
      <c r="BM1199" s="94"/>
      <c r="BO1199" s="97"/>
      <c r="BQ1199" s="40"/>
      <c r="BR1199" s="94"/>
      <c r="BS1199" s="94"/>
      <c r="BT1199" s="94"/>
      <c r="BU1199" s="40"/>
      <c r="BV1199" s="82"/>
      <c r="BW1199" s="94"/>
      <c r="BX1199" s="48"/>
      <c r="BY1199" s="97"/>
      <c r="BZ1199" s="48"/>
      <c r="CA1199" s="40"/>
      <c r="CB1199" s="94"/>
      <c r="CC1199" s="94"/>
      <c r="CD1199" s="94"/>
      <c r="CE1199" s="40"/>
      <c r="CF1199" s="73"/>
      <c r="CG1199" s="41"/>
      <c r="CH1199" s="41"/>
      <c r="CI1199" s="41"/>
      <c r="CJ1199" s="41"/>
      <c r="CK1199" s="41"/>
      <c r="CL1199" s="68"/>
      <c r="CM1199" s="41"/>
      <c r="CN1199" s="41"/>
      <c r="CO1199" s="39"/>
      <c r="CP1199" s="78"/>
    </row>
    <row r="1200" spans="1:94" s="38" customFormat="1" x14ac:dyDescent="0.25">
      <c r="A1200" s="38">
        <v>1197</v>
      </c>
      <c r="F1200" s="39"/>
      <c r="Q1200" s="39"/>
      <c r="R1200" s="40"/>
      <c r="S1200" s="40"/>
      <c r="T1200" s="39"/>
      <c r="AG1200" s="110"/>
      <c r="AH1200" s="94"/>
      <c r="AJ1200" s="97"/>
      <c r="AL1200" s="39"/>
      <c r="AP1200" s="39"/>
      <c r="AQ1200" s="77"/>
      <c r="AR1200" s="94"/>
      <c r="AT1200" s="97"/>
      <c r="BB1200" s="79"/>
      <c r="BC1200" s="94"/>
      <c r="BE1200" s="97"/>
      <c r="BG1200" s="40"/>
      <c r="BK1200" s="40"/>
      <c r="BL1200" s="79"/>
      <c r="BM1200" s="94"/>
      <c r="BO1200" s="97"/>
      <c r="BQ1200" s="40"/>
      <c r="BR1200" s="94"/>
      <c r="BS1200" s="94"/>
      <c r="BT1200" s="94"/>
      <c r="BU1200" s="40"/>
      <c r="BV1200" s="82"/>
      <c r="BW1200" s="94"/>
      <c r="BX1200" s="48"/>
      <c r="BY1200" s="97"/>
      <c r="BZ1200" s="48"/>
      <c r="CA1200" s="40"/>
      <c r="CB1200" s="94"/>
      <c r="CC1200" s="94"/>
      <c r="CD1200" s="94"/>
      <c r="CE1200" s="40"/>
      <c r="CF1200" s="73"/>
      <c r="CG1200" s="41"/>
      <c r="CH1200" s="41"/>
      <c r="CI1200" s="41"/>
      <c r="CJ1200" s="41"/>
      <c r="CK1200" s="41"/>
      <c r="CL1200" s="68"/>
      <c r="CM1200" s="41"/>
      <c r="CN1200" s="41"/>
      <c r="CO1200" s="39"/>
      <c r="CP1200" s="78"/>
    </row>
    <row r="1201" spans="1:94" s="38" customFormat="1" x14ac:dyDescent="0.25">
      <c r="A1201" s="38">
        <v>1198</v>
      </c>
      <c r="F1201" s="39"/>
      <c r="Q1201" s="39"/>
      <c r="R1201" s="40"/>
      <c r="S1201" s="40"/>
      <c r="T1201" s="39"/>
      <c r="AG1201" s="110"/>
      <c r="AH1201" s="94"/>
      <c r="AJ1201" s="97"/>
      <c r="AL1201" s="39"/>
      <c r="AP1201" s="39"/>
      <c r="AQ1201" s="77"/>
      <c r="AR1201" s="94"/>
      <c r="AT1201" s="97"/>
      <c r="BB1201" s="79"/>
      <c r="BC1201" s="94"/>
      <c r="BE1201" s="97"/>
      <c r="BG1201" s="40"/>
      <c r="BK1201" s="40"/>
      <c r="BL1201" s="79"/>
      <c r="BM1201" s="94"/>
      <c r="BO1201" s="97"/>
      <c r="BQ1201" s="40"/>
      <c r="BR1201" s="94"/>
      <c r="BS1201" s="94"/>
      <c r="BT1201" s="94"/>
      <c r="BU1201" s="40"/>
      <c r="BV1201" s="82"/>
      <c r="BW1201" s="94"/>
      <c r="BX1201" s="48"/>
      <c r="BY1201" s="97"/>
      <c r="BZ1201" s="48"/>
      <c r="CA1201" s="40"/>
      <c r="CB1201" s="94"/>
      <c r="CC1201" s="94"/>
      <c r="CD1201" s="94"/>
      <c r="CE1201" s="40"/>
      <c r="CF1201" s="73"/>
      <c r="CG1201" s="41"/>
      <c r="CH1201" s="41"/>
      <c r="CI1201" s="41"/>
      <c r="CJ1201" s="41"/>
      <c r="CK1201" s="41"/>
      <c r="CL1201" s="68"/>
      <c r="CM1201" s="41"/>
      <c r="CN1201" s="41"/>
      <c r="CO1201" s="39"/>
      <c r="CP1201" s="78"/>
    </row>
    <row r="1202" spans="1:94" s="38" customFormat="1" x14ac:dyDescent="0.25">
      <c r="A1202" s="38">
        <v>1199</v>
      </c>
      <c r="F1202" s="39"/>
      <c r="Q1202" s="39"/>
      <c r="R1202" s="40"/>
      <c r="S1202" s="40"/>
      <c r="T1202" s="39"/>
      <c r="AG1202" s="110"/>
      <c r="AH1202" s="94"/>
      <c r="AJ1202" s="97"/>
      <c r="AL1202" s="39"/>
      <c r="AP1202" s="39"/>
      <c r="AQ1202" s="77"/>
      <c r="AR1202" s="94"/>
      <c r="AT1202" s="97"/>
      <c r="BB1202" s="79"/>
      <c r="BC1202" s="94"/>
      <c r="BE1202" s="97"/>
      <c r="BG1202" s="40"/>
      <c r="BK1202" s="40"/>
      <c r="BL1202" s="79"/>
      <c r="BM1202" s="94"/>
      <c r="BO1202" s="97"/>
      <c r="BQ1202" s="40"/>
      <c r="BR1202" s="94"/>
      <c r="BS1202" s="94"/>
      <c r="BT1202" s="94"/>
      <c r="BU1202" s="40"/>
      <c r="BV1202" s="82"/>
      <c r="BW1202" s="94"/>
      <c r="BX1202" s="48"/>
      <c r="BY1202" s="97"/>
      <c r="BZ1202" s="48"/>
      <c r="CA1202" s="40"/>
      <c r="CB1202" s="94"/>
      <c r="CC1202" s="94"/>
      <c r="CD1202" s="94"/>
      <c r="CE1202" s="40"/>
      <c r="CF1202" s="73"/>
      <c r="CG1202" s="41"/>
      <c r="CH1202" s="41"/>
      <c r="CI1202" s="41"/>
      <c r="CJ1202" s="41"/>
      <c r="CK1202" s="41"/>
      <c r="CL1202" s="68"/>
      <c r="CM1202" s="41"/>
      <c r="CN1202" s="41"/>
      <c r="CO1202" s="39"/>
      <c r="CP1202" s="78"/>
    </row>
    <row r="1203" spans="1:94" s="38" customFormat="1" x14ac:dyDescent="0.25">
      <c r="A1203" s="38">
        <v>1200</v>
      </c>
      <c r="F1203" s="39"/>
      <c r="Q1203" s="39"/>
      <c r="R1203" s="40"/>
      <c r="S1203" s="40"/>
      <c r="T1203" s="39"/>
      <c r="AG1203" s="110"/>
      <c r="AH1203" s="94"/>
      <c r="AJ1203" s="97"/>
      <c r="AL1203" s="39"/>
      <c r="AP1203" s="39"/>
      <c r="AQ1203" s="77"/>
      <c r="AR1203" s="94"/>
      <c r="AT1203" s="97"/>
      <c r="BB1203" s="79"/>
      <c r="BC1203" s="94"/>
      <c r="BE1203" s="97"/>
      <c r="BG1203" s="40"/>
      <c r="BK1203" s="40"/>
      <c r="BL1203" s="79"/>
      <c r="BM1203" s="94"/>
      <c r="BO1203" s="97"/>
      <c r="BQ1203" s="40"/>
      <c r="BR1203" s="94"/>
      <c r="BS1203" s="94"/>
      <c r="BT1203" s="94"/>
      <c r="BU1203" s="40"/>
      <c r="BV1203" s="82"/>
      <c r="BW1203" s="94"/>
      <c r="BX1203" s="48"/>
      <c r="BY1203" s="97"/>
      <c r="BZ1203" s="48"/>
      <c r="CA1203" s="40"/>
      <c r="CB1203" s="94"/>
      <c r="CC1203" s="94"/>
      <c r="CD1203" s="94"/>
      <c r="CE1203" s="40"/>
      <c r="CF1203" s="73"/>
      <c r="CG1203" s="41"/>
      <c r="CH1203" s="41"/>
      <c r="CI1203" s="41"/>
      <c r="CJ1203" s="41"/>
      <c r="CK1203" s="41"/>
      <c r="CL1203" s="68"/>
      <c r="CM1203" s="41"/>
      <c r="CN1203" s="41"/>
      <c r="CO1203" s="39"/>
      <c r="CP1203" s="78"/>
    </row>
    <row r="1204" spans="1:94" s="38" customFormat="1" x14ac:dyDescent="0.25">
      <c r="A1204" s="38">
        <v>1201</v>
      </c>
      <c r="F1204" s="39"/>
      <c r="Q1204" s="39"/>
      <c r="R1204" s="40"/>
      <c r="S1204" s="40"/>
      <c r="T1204" s="39"/>
      <c r="AG1204" s="110"/>
      <c r="AH1204" s="94"/>
      <c r="AJ1204" s="97"/>
      <c r="AL1204" s="39"/>
      <c r="AP1204" s="39"/>
      <c r="AQ1204" s="77"/>
      <c r="AR1204" s="94"/>
      <c r="AT1204" s="97"/>
      <c r="BB1204" s="79"/>
      <c r="BC1204" s="94"/>
      <c r="BE1204" s="97"/>
      <c r="BG1204" s="40"/>
      <c r="BK1204" s="40"/>
      <c r="BL1204" s="79"/>
      <c r="BM1204" s="94"/>
      <c r="BO1204" s="97"/>
      <c r="BQ1204" s="40"/>
      <c r="BR1204" s="94"/>
      <c r="BS1204" s="94"/>
      <c r="BT1204" s="94"/>
      <c r="BU1204" s="40"/>
      <c r="BV1204" s="82"/>
      <c r="BW1204" s="94"/>
      <c r="BX1204" s="48"/>
      <c r="BY1204" s="97"/>
      <c r="BZ1204" s="48"/>
      <c r="CA1204" s="40"/>
      <c r="CB1204" s="94"/>
      <c r="CC1204" s="94"/>
      <c r="CD1204" s="94"/>
      <c r="CE1204" s="40"/>
      <c r="CF1204" s="73"/>
      <c r="CG1204" s="41"/>
      <c r="CH1204" s="41"/>
      <c r="CI1204" s="41"/>
      <c r="CJ1204" s="41"/>
      <c r="CK1204" s="41"/>
      <c r="CL1204" s="68"/>
      <c r="CM1204" s="41"/>
      <c r="CN1204" s="41"/>
      <c r="CO1204" s="39"/>
      <c r="CP1204" s="78"/>
    </row>
    <row r="1205" spans="1:94" s="38" customFormat="1" x14ac:dyDescent="0.25">
      <c r="A1205" s="38">
        <v>1202</v>
      </c>
      <c r="F1205" s="39"/>
      <c r="Q1205" s="39"/>
      <c r="R1205" s="40"/>
      <c r="S1205" s="40"/>
      <c r="T1205" s="39"/>
      <c r="AG1205" s="110"/>
      <c r="AH1205" s="94"/>
      <c r="AJ1205" s="97"/>
      <c r="AL1205" s="39"/>
      <c r="AP1205" s="39"/>
      <c r="AQ1205" s="77"/>
      <c r="AR1205" s="94"/>
      <c r="AT1205" s="97"/>
      <c r="BB1205" s="79"/>
      <c r="BC1205" s="94"/>
      <c r="BE1205" s="97"/>
      <c r="BG1205" s="40"/>
      <c r="BK1205" s="40"/>
      <c r="BL1205" s="79"/>
      <c r="BM1205" s="94"/>
      <c r="BO1205" s="97"/>
      <c r="BQ1205" s="40"/>
      <c r="BR1205" s="94"/>
      <c r="BS1205" s="94"/>
      <c r="BT1205" s="94"/>
      <c r="BU1205" s="40"/>
      <c r="BV1205" s="82"/>
      <c r="BW1205" s="94"/>
      <c r="BX1205" s="48"/>
      <c r="BY1205" s="97"/>
      <c r="BZ1205" s="48"/>
      <c r="CA1205" s="40"/>
      <c r="CB1205" s="94"/>
      <c r="CC1205" s="94"/>
      <c r="CD1205" s="94"/>
      <c r="CE1205" s="40"/>
      <c r="CF1205" s="73"/>
      <c r="CG1205" s="41"/>
      <c r="CH1205" s="41"/>
      <c r="CI1205" s="41"/>
      <c r="CJ1205" s="41"/>
      <c r="CK1205" s="41"/>
      <c r="CL1205" s="68"/>
      <c r="CM1205" s="41"/>
      <c r="CN1205" s="41"/>
      <c r="CO1205" s="39"/>
      <c r="CP1205" s="78"/>
    </row>
    <row r="1206" spans="1:94" s="38" customFormat="1" x14ac:dyDescent="0.25">
      <c r="A1206" s="38">
        <v>1203</v>
      </c>
      <c r="F1206" s="39"/>
      <c r="Q1206" s="39"/>
      <c r="R1206" s="40"/>
      <c r="S1206" s="40"/>
      <c r="T1206" s="39"/>
      <c r="AG1206" s="110"/>
      <c r="AH1206" s="94"/>
      <c r="AJ1206" s="97"/>
      <c r="AL1206" s="39"/>
      <c r="AP1206" s="39"/>
      <c r="AQ1206" s="77"/>
      <c r="AR1206" s="94"/>
      <c r="AT1206" s="97"/>
      <c r="BB1206" s="79"/>
      <c r="BC1206" s="94"/>
      <c r="BE1206" s="97"/>
      <c r="BG1206" s="40"/>
      <c r="BK1206" s="40"/>
      <c r="BL1206" s="79"/>
      <c r="BM1206" s="94"/>
      <c r="BO1206" s="97"/>
      <c r="BQ1206" s="40"/>
      <c r="BR1206" s="94"/>
      <c r="BS1206" s="94"/>
      <c r="BT1206" s="94"/>
      <c r="BU1206" s="40"/>
      <c r="BV1206" s="82"/>
      <c r="BW1206" s="94"/>
      <c r="BX1206" s="48"/>
      <c r="BY1206" s="97"/>
      <c r="BZ1206" s="48"/>
      <c r="CA1206" s="40"/>
      <c r="CB1206" s="94"/>
      <c r="CC1206" s="94"/>
      <c r="CD1206" s="94"/>
      <c r="CE1206" s="40"/>
      <c r="CF1206" s="73"/>
      <c r="CG1206" s="41"/>
      <c r="CH1206" s="41"/>
      <c r="CI1206" s="41"/>
      <c r="CJ1206" s="41"/>
      <c r="CK1206" s="41"/>
      <c r="CL1206" s="68"/>
      <c r="CM1206" s="41"/>
      <c r="CN1206" s="41"/>
      <c r="CO1206" s="39"/>
      <c r="CP1206" s="78"/>
    </row>
    <row r="1207" spans="1:94" s="38" customFormat="1" x14ac:dyDescent="0.25">
      <c r="A1207" s="38">
        <v>1204</v>
      </c>
      <c r="F1207" s="39"/>
      <c r="Q1207" s="39"/>
      <c r="R1207" s="40"/>
      <c r="S1207" s="40"/>
      <c r="T1207" s="39"/>
      <c r="AG1207" s="110"/>
      <c r="AH1207" s="94"/>
      <c r="AJ1207" s="97"/>
      <c r="AL1207" s="39"/>
      <c r="AP1207" s="39"/>
      <c r="AQ1207" s="77"/>
      <c r="AR1207" s="94"/>
      <c r="AT1207" s="97"/>
      <c r="BB1207" s="79"/>
      <c r="BC1207" s="94"/>
      <c r="BE1207" s="97"/>
      <c r="BG1207" s="40"/>
      <c r="BK1207" s="40"/>
      <c r="BL1207" s="79"/>
      <c r="BM1207" s="94"/>
      <c r="BO1207" s="97"/>
      <c r="BQ1207" s="40"/>
      <c r="BR1207" s="94"/>
      <c r="BS1207" s="94"/>
      <c r="BT1207" s="94"/>
      <c r="BU1207" s="40"/>
      <c r="BV1207" s="82"/>
      <c r="BW1207" s="94"/>
      <c r="BX1207" s="48"/>
      <c r="BY1207" s="97"/>
      <c r="BZ1207" s="48"/>
      <c r="CA1207" s="40"/>
      <c r="CB1207" s="94"/>
      <c r="CC1207" s="94"/>
      <c r="CD1207" s="94"/>
      <c r="CE1207" s="40"/>
      <c r="CF1207" s="73"/>
      <c r="CG1207" s="41"/>
      <c r="CH1207" s="41"/>
      <c r="CI1207" s="41"/>
      <c r="CJ1207" s="41"/>
      <c r="CK1207" s="41"/>
      <c r="CL1207" s="68"/>
      <c r="CM1207" s="41"/>
      <c r="CN1207" s="41"/>
      <c r="CO1207" s="39"/>
      <c r="CP1207" s="78"/>
    </row>
    <row r="1208" spans="1:94" s="38" customFormat="1" x14ac:dyDescent="0.25">
      <c r="A1208" s="38">
        <v>1205</v>
      </c>
      <c r="F1208" s="39"/>
      <c r="Q1208" s="39"/>
      <c r="R1208" s="40"/>
      <c r="S1208" s="40"/>
      <c r="T1208" s="39"/>
      <c r="AG1208" s="110"/>
      <c r="AH1208" s="94"/>
      <c r="AJ1208" s="97"/>
      <c r="AL1208" s="39"/>
      <c r="AP1208" s="39"/>
      <c r="AQ1208" s="77"/>
      <c r="AR1208" s="94"/>
      <c r="AT1208" s="97"/>
      <c r="BB1208" s="79"/>
      <c r="BC1208" s="94"/>
      <c r="BE1208" s="97"/>
      <c r="BG1208" s="40"/>
      <c r="BK1208" s="40"/>
      <c r="BL1208" s="79"/>
      <c r="BM1208" s="94"/>
      <c r="BO1208" s="97"/>
      <c r="BQ1208" s="40"/>
      <c r="BR1208" s="94"/>
      <c r="BS1208" s="94"/>
      <c r="BT1208" s="94"/>
      <c r="BU1208" s="40"/>
      <c r="BV1208" s="82"/>
      <c r="BW1208" s="94"/>
      <c r="BX1208" s="48"/>
      <c r="BY1208" s="97"/>
      <c r="BZ1208" s="48"/>
      <c r="CA1208" s="40"/>
      <c r="CB1208" s="94"/>
      <c r="CC1208" s="94"/>
      <c r="CD1208" s="94"/>
      <c r="CE1208" s="40"/>
      <c r="CF1208" s="73"/>
      <c r="CG1208" s="41"/>
      <c r="CH1208" s="41"/>
      <c r="CI1208" s="41"/>
      <c r="CJ1208" s="41"/>
      <c r="CK1208" s="41"/>
      <c r="CL1208" s="68"/>
      <c r="CM1208" s="41"/>
      <c r="CN1208" s="41"/>
      <c r="CO1208" s="39"/>
      <c r="CP1208" s="78"/>
    </row>
    <row r="1209" spans="1:94" s="38" customFormat="1" x14ac:dyDescent="0.25">
      <c r="A1209" s="38">
        <v>1206</v>
      </c>
      <c r="F1209" s="39"/>
      <c r="Q1209" s="39"/>
      <c r="R1209" s="40"/>
      <c r="S1209" s="40"/>
      <c r="T1209" s="39"/>
      <c r="AG1209" s="110"/>
      <c r="AH1209" s="94"/>
      <c r="AJ1209" s="97"/>
      <c r="AL1209" s="39"/>
      <c r="AP1209" s="39"/>
      <c r="AQ1209" s="77"/>
      <c r="AR1209" s="94"/>
      <c r="AT1209" s="97"/>
      <c r="BB1209" s="79"/>
      <c r="BC1209" s="94"/>
      <c r="BE1209" s="97"/>
      <c r="BG1209" s="40"/>
      <c r="BK1209" s="40"/>
      <c r="BL1209" s="79"/>
      <c r="BM1209" s="94"/>
      <c r="BO1209" s="97"/>
      <c r="BQ1209" s="40"/>
      <c r="BR1209" s="94"/>
      <c r="BS1209" s="94"/>
      <c r="BT1209" s="94"/>
      <c r="BU1209" s="40"/>
      <c r="BV1209" s="82"/>
      <c r="BW1209" s="94"/>
      <c r="BX1209" s="48"/>
      <c r="BY1209" s="97"/>
      <c r="BZ1209" s="48"/>
      <c r="CA1209" s="40"/>
      <c r="CB1209" s="94"/>
      <c r="CC1209" s="94"/>
      <c r="CD1209" s="94"/>
      <c r="CE1209" s="40"/>
      <c r="CF1209" s="73"/>
      <c r="CG1209" s="41"/>
      <c r="CH1209" s="41"/>
      <c r="CI1209" s="41"/>
      <c r="CJ1209" s="41"/>
      <c r="CK1209" s="41"/>
      <c r="CL1209" s="68"/>
      <c r="CM1209" s="41"/>
      <c r="CN1209" s="41"/>
      <c r="CO1209" s="39"/>
      <c r="CP1209" s="78"/>
    </row>
    <row r="1210" spans="1:94" s="38" customFormat="1" x14ac:dyDescent="0.25">
      <c r="A1210" s="38">
        <v>1207</v>
      </c>
      <c r="F1210" s="39"/>
      <c r="Q1210" s="39"/>
      <c r="R1210" s="40"/>
      <c r="S1210" s="40"/>
      <c r="T1210" s="39"/>
      <c r="AG1210" s="110"/>
      <c r="AH1210" s="94"/>
      <c r="AJ1210" s="97"/>
      <c r="AL1210" s="39"/>
      <c r="AP1210" s="39"/>
      <c r="AQ1210" s="77"/>
      <c r="AR1210" s="94"/>
      <c r="AT1210" s="97"/>
      <c r="BB1210" s="79"/>
      <c r="BC1210" s="94"/>
      <c r="BE1210" s="97"/>
      <c r="BG1210" s="40"/>
      <c r="BK1210" s="40"/>
      <c r="BL1210" s="79"/>
      <c r="BM1210" s="94"/>
      <c r="BO1210" s="97"/>
      <c r="BQ1210" s="40"/>
      <c r="BR1210" s="94"/>
      <c r="BS1210" s="94"/>
      <c r="BT1210" s="94"/>
      <c r="BU1210" s="40"/>
      <c r="BV1210" s="82"/>
      <c r="BW1210" s="94"/>
      <c r="BX1210" s="48"/>
      <c r="BY1210" s="97"/>
      <c r="BZ1210" s="48"/>
      <c r="CA1210" s="40"/>
      <c r="CB1210" s="94"/>
      <c r="CC1210" s="94"/>
      <c r="CD1210" s="94"/>
      <c r="CE1210" s="40"/>
      <c r="CF1210" s="73"/>
      <c r="CG1210" s="41"/>
      <c r="CH1210" s="41"/>
      <c r="CI1210" s="41"/>
      <c r="CJ1210" s="41"/>
      <c r="CK1210" s="41"/>
      <c r="CL1210" s="68"/>
      <c r="CM1210" s="41"/>
      <c r="CN1210" s="41"/>
      <c r="CO1210" s="39"/>
      <c r="CP1210" s="78"/>
    </row>
    <row r="1211" spans="1:94" s="38" customFormat="1" x14ac:dyDescent="0.25">
      <c r="A1211" s="38">
        <v>1208</v>
      </c>
      <c r="F1211" s="39"/>
      <c r="Q1211" s="39"/>
      <c r="R1211" s="40"/>
      <c r="S1211" s="40"/>
      <c r="T1211" s="39"/>
      <c r="AG1211" s="110"/>
      <c r="AH1211" s="94"/>
      <c r="AJ1211" s="97"/>
      <c r="AL1211" s="39"/>
      <c r="AP1211" s="39"/>
      <c r="AQ1211" s="77"/>
      <c r="AR1211" s="94"/>
      <c r="AT1211" s="97"/>
      <c r="BB1211" s="79"/>
      <c r="BC1211" s="94"/>
      <c r="BE1211" s="97"/>
      <c r="BG1211" s="40"/>
      <c r="BK1211" s="40"/>
      <c r="BL1211" s="79"/>
      <c r="BM1211" s="94"/>
      <c r="BO1211" s="97"/>
      <c r="BQ1211" s="40"/>
      <c r="BR1211" s="94"/>
      <c r="BS1211" s="94"/>
      <c r="BT1211" s="94"/>
      <c r="BU1211" s="40"/>
      <c r="BV1211" s="82"/>
      <c r="BW1211" s="94"/>
      <c r="BX1211" s="48"/>
      <c r="BY1211" s="97"/>
      <c r="BZ1211" s="48"/>
      <c r="CA1211" s="40"/>
      <c r="CB1211" s="94"/>
      <c r="CC1211" s="94"/>
      <c r="CD1211" s="94"/>
      <c r="CE1211" s="40"/>
      <c r="CF1211" s="73"/>
      <c r="CG1211" s="41"/>
      <c r="CH1211" s="41"/>
      <c r="CI1211" s="41"/>
      <c r="CJ1211" s="41"/>
      <c r="CK1211" s="41"/>
      <c r="CL1211" s="68"/>
      <c r="CM1211" s="41"/>
      <c r="CN1211" s="41"/>
      <c r="CO1211" s="39"/>
      <c r="CP1211" s="78"/>
    </row>
    <row r="1212" spans="1:94" s="38" customFormat="1" x14ac:dyDescent="0.25">
      <c r="A1212" s="38">
        <v>1209</v>
      </c>
      <c r="F1212" s="39"/>
      <c r="Q1212" s="39"/>
      <c r="R1212" s="40"/>
      <c r="S1212" s="40"/>
      <c r="T1212" s="39"/>
      <c r="AG1212" s="110"/>
      <c r="AH1212" s="94"/>
      <c r="AJ1212" s="97"/>
      <c r="AL1212" s="39"/>
      <c r="AP1212" s="39"/>
      <c r="AQ1212" s="77"/>
      <c r="AR1212" s="94"/>
      <c r="AT1212" s="97"/>
      <c r="BB1212" s="79"/>
      <c r="BC1212" s="94"/>
      <c r="BE1212" s="97"/>
      <c r="BG1212" s="40"/>
      <c r="BK1212" s="40"/>
      <c r="BL1212" s="79"/>
      <c r="BM1212" s="94"/>
      <c r="BO1212" s="97"/>
      <c r="BQ1212" s="40"/>
      <c r="BR1212" s="94"/>
      <c r="BS1212" s="94"/>
      <c r="BT1212" s="94"/>
      <c r="BU1212" s="40"/>
      <c r="BV1212" s="82"/>
      <c r="BW1212" s="94"/>
      <c r="BX1212" s="48"/>
      <c r="BY1212" s="97"/>
      <c r="BZ1212" s="48"/>
      <c r="CA1212" s="40"/>
      <c r="CB1212" s="94"/>
      <c r="CC1212" s="94"/>
      <c r="CD1212" s="94"/>
      <c r="CE1212" s="40"/>
      <c r="CF1212" s="73"/>
      <c r="CG1212" s="41"/>
      <c r="CH1212" s="41"/>
      <c r="CI1212" s="41"/>
      <c r="CJ1212" s="41"/>
      <c r="CK1212" s="41"/>
      <c r="CL1212" s="68"/>
      <c r="CM1212" s="41"/>
      <c r="CN1212" s="41"/>
      <c r="CO1212" s="39"/>
      <c r="CP1212" s="78"/>
    </row>
    <row r="1213" spans="1:94" s="38" customFormat="1" x14ac:dyDescent="0.25">
      <c r="A1213" s="38">
        <v>1210</v>
      </c>
      <c r="F1213" s="39"/>
      <c r="Q1213" s="39"/>
      <c r="R1213" s="40"/>
      <c r="S1213" s="40"/>
      <c r="T1213" s="39"/>
      <c r="AG1213" s="110"/>
      <c r="AH1213" s="94"/>
      <c r="AJ1213" s="97"/>
      <c r="AL1213" s="39"/>
      <c r="AP1213" s="39"/>
      <c r="AQ1213" s="77"/>
      <c r="AR1213" s="94"/>
      <c r="AT1213" s="97"/>
      <c r="BB1213" s="79"/>
      <c r="BC1213" s="94"/>
      <c r="BE1213" s="97"/>
      <c r="BG1213" s="40"/>
      <c r="BK1213" s="40"/>
      <c r="BL1213" s="79"/>
      <c r="BM1213" s="94"/>
      <c r="BO1213" s="97"/>
      <c r="BQ1213" s="40"/>
      <c r="BR1213" s="94"/>
      <c r="BS1213" s="94"/>
      <c r="BT1213" s="94"/>
      <c r="BU1213" s="40"/>
      <c r="BV1213" s="82"/>
      <c r="BW1213" s="94"/>
      <c r="BX1213" s="48"/>
      <c r="BY1213" s="97"/>
      <c r="BZ1213" s="48"/>
      <c r="CA1213" s="40"/>
      <c r="CB1213" s="94"/>
      <c r="CC1213" s="94"/>
      <c r="CD1213" s="94"/>
      <c r="CE1213" s="40"/>
      <c r="CF1213" s="73"/>
      <c r="CG1213" s="41"/>
      <c r="CH1213" s="41"/>
      <c r="CI1213" s="41"/>
      <c r="CJ1213" s="41"/>
      <c r="CK1213" s="41"/>
      <c r="CL1213" s="68"/>
      <c r="CM1213" s="41"/>
      <c r="CN1213" s="41"/>
      <c r="CO1213" s="39"/>
      <c r="CP1213" s="78"/>
    </row>
    <row r="1214" spans="1:94" s="38" customFormat="1" x14ac:dyDescent="0.25">
      <c r="A1214" s="38">
        <v>1211</v>
      </c>
      <c r="F1214" s="39"/>
      <c r="Q1214" s="39"/>
      <c r="R1214" s="40"/>
      <c r="S1214" s="40"/>
      <c r="T1214" s="39"/>
      <c r="AG1214" s="110"/>
      <c r="AH1214" s="94"/>
      <c r="AJ1214" s="97"/>
      <c r="AL1214" s="39"/>
      <c r="AP1214" s="39"/>
      <c r="AQ1214" s="77"/>
      <c r="AR1214" s="94"/>
      <c r="AT1214" s="97"/>
      <c r="BB1214" s="79"/>
      <c r="BC1214" s="94"/>
      <c r="BE1214" s="97"/>
      <c r="BG1214" s="40"/>
      <c r="BK1214" s="40"/>
      <c r="BL1214" s="79"/>
      <c r="BM1214" s="94"/>
      <c r="BO1214" s="97"/>
      <c r="BQ1214" s="40"/>
      <c r="BR1214" s="94"/>
      <c r="BS1214" s="94"/>
      <c r="BT1214" s="94"/>
      <c r="BU1214" s="40"/>
      <c r="BV1214" s="82"/>
      <c r="BW1214" s="94"/>
      <c r="BX1214" s="48"/>
      <c r="BY1214" s="97"/>
      <c r="BZ1214" s="48"/>
      <c r="CA1214" s="40"/>
      <c r="CB1214" s="94"/>
      <c r="CC1214" s="94"/>
      <c r="CD1214" s="94"/>
      <c r="CE1214" s="40"/>
      <c r="CF1214" s="73"/>
      <c r="CG1214" s="41"/>
      <c r="CH1214" s="41"/>
      <c r="CI1214" s="41"/>
      <c r="CJ1214" s="41"/>
      <c r="CK1214" s="41"/>
      <c r="CL1214" s="68"/>
      <c r="CM1214" s="41"/>
      <c r="CN1214" s="41"/>
      <c r="CO1214" s="39"/>
      <c r="CP1214" s="78"/>
    </row>
    <row r="1215" spans="1:94" s="38" customFormat="1" x14ac:dyDescent="0.25">
      <c r="A1215" s="38">
        <v>1212</v>
      </c>
      <c r="F1215" s="39"/>
      <c r="Q1215" s="39"/>
      <c r="R1215" s="40"/>
      <c r="S1215" s="40"/>
      <c r="T1215" s="39"/>
      <c r="AG1215" s="110"/>
      <c r="AH1215" s="94"/>
      <c r="AJ1215" s="97"/>
      <c r="AL1215" s="39"/>
      <c r="AP1215" s="39"/>
      <c r="AQ1215" s="77"/>
      <c r="AR1215" s="94"/>
      <c r="AT1215" s="97"/>
      <c r="BB1215" s="79"/>
      <c r="BC1215" s="94"/>
      <c r="BE1215" s="97"/>
      <c r="BG1215" s="40"/>
      <c r="BK1215" s="40"/>
      <c r="BL1215" s="79"/>
      <c r="BM1215" s="94"/>
      <c r="BO1215" s="97"/>
      <c r="BQ1215" s="40"/>
      <c r="BR1215" s="94"/>
      <c r="BS1215" s="94"/>
      <c r="BT1215" s="94"/>
      <c r="BU1215" s="40"/>
      <c r="BV1215" s="82"/>
      <c r="BW1215" s="94"/>
      <c r="BX1215" s="48"/>
      <c r="BY1215" s="97"/>
      <c r="BZ1215" s="48"/>
      <c r="CA1215" s="40"/>
      <c r="CB1215" s="94"/>
      <c r="CC1215" s="94"/>
      <c r="CD1215" s="94"/>
      <c r="CE1215" s="40"/>
      <c r="CF1215" s="73"/>
      <c r="CG1215" s="41"/>
      <c r="CH1215" s="41"/>
      <c r="CI1215" s="41"/>
      <c r="CJ1215" s="41"/>
      <c r="CK1215" s="41"/>
      <c r="CL1215" s="68"/>
      <c r="CM1215" s="41"/>
      <c r="CN1215" s="41"/>
      <c r="CO1215" s="39"/>
      <c r="CP1215" s="78"/>
    </row>
    <row r="1216" spans="1:94" s="38" customFormat="1" x14ac:dyDescent="0.25">
      <c r="A1216" s="38">
        <v>1213</v>
      </c>
      <c r="F1216" s="39"/>
      <c r="Q1216" s="39"/>
      <c r="R1216" s="40"/>
      <c r="S1216" s="40"/>
      <c r="T1216" s="39"/>
      <c r="AG1216" s="110"/>
      <c r="AH1216" s="94"/>
      <c r="AJ1216" s="97"/>
      <c r="AL1216" s="39"/>
      <c r="AP1216" s="39"/>
      <c r="AQ1216" s="77"/>
      <c r="AR1216" s="94"/>
      <c r="AT1216" s="97"/>
      <c r="BB1216" s="79"/>
      <c r="BC1216" s="94"/>
      <c r="BE1216" s="97"/>
      <c r="BG1216" s="40"/>
      <c r="BK1216" s="40"/>
      <c r="BL1216" s="79"/>
      <c r="BM1216" s="94"/>
      <c r="BO1216" s="97"/>
      <c r="BQ1216" s="40"/>
      <c r="BR1216" s="94"/>
      <c r="BS1216" s="94"/>
      <c r="BT1216" s="94"/>
      <c r="BU1216" s="40"/>
      <c r="BV1216" s="82"/>
      <c r="BW1216" s="94"/>
      <c r="BX1216" s="48"/>
      <c r="BY1216" s="97"/>
      <c r="BZ1216" s="48"/>
      <c r="CA1216" s="40"/>
      <c r="CB1216" s="94"/>
      <c r="CC1216" s="94"/>
      <c r="CD1216" s="94"/>
      <c r="CE1216" s="40"/>
      <c r="CF1216" s="73"/>
      <c r="CG1216" s="41"/>
      <c r="CH1216" s="41"/>
      <c r="CI1216" s="41"/>
      <c r="CJ1216" s="41"/>
      <c r="CK1216" s="41"/>
      <c r="CL1216" s="68"/>
      <c r="CM1216" s="41"/>
      <c r="CN1216" s="41"/>
      <c r="CO1216" s="39"/>
      <c r="CP1216" s="78"/>
    </row>
    <row r="1217" spans="1:94" s="38" customFormat="1" x14ac:dyDescent="0.25">
      <c r="A1217" s="38">
        <v>1214</v>
      </c>
      <c r="F1217" s="39"/>
      <c r="Q1217" s="39"/>
      <c r="R1217" s="40"/>
      <c r="S1217" s="40"/>
      <c r="T1217" s="39"/>
      <c r="AG1217" s="110"/>
      <c r="AH1217" s="94"/>
      <c r="AJ1217" s="97"/>
      <c r="AL1217" s="39"/>
      <c r="AP1217" s="39"/>
      <c r="AQ1217" s="77"/>
      <c r="AR1217" s="94"/>
      <c r="AT1217" s="97"/>
      <c r="BB1217" s="79"/>
      <c r="BC1217" s="94"/>
      <c r="BE1217" s="97"/>
      <c r="BG1217" s="40"/>
      <c r="BK1217" s="40"/>
      <c r="BL1217" s="79"/>
      <c r="BM1217" s="94"/>
      <c r="BO1217" s="97"/>
      <c r="BQ1217" s="40"/>
      <c r="BR1217" s="94"/>
      <c r="BS1217" s="94"/>
      <c r="BT1217" s="94"/>
      <c r="BU1217" s="40"/>
      <c r="BV1217" s="82"/>
      <c r="BW1217" s="94"/>
      <c r="BX1217" s="48"/>
      <c r="BY1217" s="97"/>
      <c r="BZ1217" s="48"/>
      <c r="CA1217" s="40"/>
      <c r="CB1217" s="94"/>
      <c r="CC1217" s="94"/>
      <c r="CD1217" s="94"/>
      <c r="CE1217" s="40"/>
      <c r="CF1217" s="73"/>
      <c r="CG1217" s="41"/>
      <c r="CH1217" s="41"/>
      <c r="CI1217" s="41"/>
      <c r="CJ1217" s="41"/>
      <c r="CK1217" s="41"/>
      <c r="CL1217" s="68"/>
      <c r="CM1217" s="41"/>
      <c r="CN1217" s="41"/>
      <c r="CO1217" s="39"/>
      <c r="CP1217" s="78"/>
    </row>
    <row r="1218" spans="1:94" s="38" customFormat="1" x14ac:dyDescent="0.25">
      <c r="A1218" s="38">
        <v>1215</v>
      </c>
      <c r="F1218" s="39"/>
      <c r="Q1218" s="39"/>
      <c r="R1218" s="40"/>
      <c r="S1218" s="40"/>
      <c r="T1218" s="39"/>
      <c r="AG1218" s="110"/>
      <c r="AH1218" s="94"/>
      <c r="AJ1218" s="97"/>
      <c r="AL1218" s="39"/>
      <c r="AP1218" s="39"/>
      <c r="AQ1218" s="77"/>
      <c r="AR1218" s="94"/>
      <c r="AT1218" s="97"/>
      <c r="BB1218" s="79"/>
      <c r="BC1218" s="94"/>
      <c r="BE1218" s="97"/>
      <c r="BG1218" s="40"/>
      <c r="BK1218" s="40"/>
      <c r="BL1218" s="79"/>
      <c r="BM1218" s="94"/>
      <c r="BO1218" s="97"/>
      <c r="BQ1218" s="40"/>
      <c r="BR1218" s="94"/>
      <c r="BS1218" s="94"/>
      <c r="BT1218" s="94"/>
      <c r="BU1218" s="40"/>
      <c r="BV1218" s="82"/>
      <c r="BW1218" s="94"/>
      <c r="BX1218" s="48"/>
      <c r="BY1218" s="97"/>
      <c r="BZ1218" s="48"/>
      <c r="CA1218" s="40"/>
      <c r="CB1218" s="94"/>
      <c r="CC1218" s="94"/>
      <c r="CD1218" s="94"/>
      <c r="CE1218" s="40"/>
      <c r="CF1218" s="73"/>
      <c r="CG1218" s="41"/>
      <c r="CH1218" s="41"/>
      <c r="CI1218" s="41"/>
      <c r="CJ1218" s="41"/>
      <c r="CK1218" s="41"/>
      <c r="CL1218" s="68"/>
      <c r="CM1218" s="41"/>
      <c r="CN1218" s="41"/>
      <c r="CO1218" s="39"/>
      <c r="CP1218" s="78"/>
    </row>
    <row r="1219" spans="1:94" s="38" customFormat="1" x14ac:dyDescent="0.25">
      <c r="A1219" s="38">
        <v>1216</v>
      </c>
      <c r="F1219" s="39"/>
      <c r="Q1219" s="39"/>
      <c r="R1219" s="40"/>
      <c r="S1219" s="40"/>
      <c r="T1219" s="39"/>
      <c r="AG1219" s="110"/>
      <c r="AH1219" s="94"/>
      <c r="AJ1219" s="97"/>
      <c r="AL1219" s="39"/>
      <c r="AP1219" s="39"/>
      <c r="AQ1219" s="77"/>
      <c r="AR1219" s="94"/>
      <c r="AT1219" s="97"/>
      <c r="BB1219" s="79"/>
      <c r="BC1219" s="94"/>
      <c r="BE1219" s="97"/>
      <c r="BG1219" s="40"/>
      <c r="BK1219" s="40"/>
      <c r="BL1219" s="79"/>
      <c r="BM1219" s="94"/>
      <c r="BO1219" s="97"/>
      <c r="BQ1219" s="40"/>
      <c r="BR1219" s="94"/>
      <c r="BS1219" s="94"/>
      <c r="BT1219" s="94"/>
      <c r="BU1219" s="40"/>
      <c r="BV1219" s="82"/>
      <c r="BW1219" s="94"/>
      <c r="BX1219" s="48"/>
      <c r="BY1219" s="97"/>
      <c r="BZ1219" s="48"/>
      <c r="CA1219" s="40"/>
      <c r="CB1219" s="94"/>
      <c r="CC1219" s="94"/>
      <c r="CD1219" s="94"/>
      <c r="CE1219" s="40"/>
      <c r="CF1219" s="73"/>
      <c r="CG1219" s="41"/>
      <c r="CH1219" s="41"/>
      <c r="CI1219" s="41"/>
      <c r="CJ1219" s="41"/>
      <c r="CK1219" s="41"/>
      <c r="CL1219" s="68"/>
      <c r="CM1219" s="41"/>
      <c r="CN1219" s="41"/>
      <c r="CO1219" s="39"/>
      <c r="CP1219" s="78"/>
    </row>
    <row r="1220" spans="1:94" s="38" customFormat="1" x14ac:dyDescent="0.25">
      <c r="A1220" s="38">
        <v>1217</v>
      </c>
      <c r="F1220" s="39"/>
      <c r="Q1220" s="39"/>
      <c r="R1220" s="40"/>
      <c r="S1220" s="40"/>
      <c r="T1220" s="39"/>
      <c r="AG1220" s="110"/>
      <c r="AH1220" s="94"/>
      <c r="AJ1220" s="97"/>
      <c r="AL1220" s="39"/>
      <c r="AP1220" s="39"/>
      <c r="AQ1220" s="77"/>
      <c r="AR1220" s="94"/>
      <c r="AT1220" s="97"/>
      <c r="BB1220" s="79"/>
      <c r="BC1220" s="94"/>
      <c r="BE1220" s="97"/>
      <c r="BG1220" s="40"/>
      <c r="BK1220" s="40"/>
      <c r="BL1220" s="79"/>
      <c r="BM1220" s="94"/>
      <c r="BO1220" s="97"/>
      <c r="BQ1220" s="40"/>
      <c r="BR1220" s="94"/>
      <c r="BS1220" s="94"/>
      <c r="BT1220" s="94"/>
      <c r="BU1220" s="40"/>
      <c r="BV1220" s="82"/>
      <c r="BW1220" s="94"/>
      <c r="BX1220" s="48"/>
      <c r="BY1220" s="97"/>
      <c r="BZ1220" s="48"/>
      <c r="CA1220" s="40"/>
      <c r="CB1220" s="94"/>
      <c r="CC1220" s="94"/>
      <c r="CD1220" s="94"/>
      <c r="CE1220" s="40"/>
      <c r="CF1220" s="73"/>
      <c r="CG1220" s="41"/>
      <c r="CH1220" s="41"/>
      <c r="CI1220" s="41"/>
      <c r="CJ1220" s="41"/>
      <c r="CK1220" s="41"/>
      <c r="CL1220" s="68"/>
      <c r="CM1220" s="41"/>
      <c r="CN1220" s="41"/>
      <c r="CO1220" s="39"/>
      <c r="CP1220" s="78"/>
    </row>
    <row r="1221" spans="1:94" s="38" customFormat="1" x14ac:dyDescent="0.25">
      <c r="A1221" s="38">
        <v>1218</v>
      </c>
      <c r="F1221" s="39"/>
      <c r="Q1221" s="39"/>
      <c r="R1221" s="40"/>
      <c r="S1221" s="40"/>
      <c r="T1221" s="39"/>
      <c r="AG1221" s="110"/>
      <c r="AH1221" s="94"/>
      <c r="AJ1221" s="97"/>
      <c r="AL1221" s="39"/>
      <c r="AP1221" s="39"/>
      <c r="AQ1221" s="77"/>
      <c r="AR1221" s="94"/>
      <c r="AT1221" s="97"/>
      <c r="BB1221" s="79"/>
      <c r="BC1221" s="94"/>
      <c r="BE1221" s="97"/>
      <c r="BG1221" s="40"/>
      <c r="BK1221" s="40"/>
      <c r="BL1221" s="79"/>
      <c r="BM1221" s="94"/>
      <c r="BO1221" s="97"/>
      <c r="BQ1221" s="40"/>
      <c r="BR1221" s="94"/>
      <c r="BS1221" s="94"/>
      <c r="BT1221" s="94"/>
      <c r="BU1221" s="40"/>
      <c r="BV1221" s="82"/>
      <c r="BW1221" s="94"/>
      <c r="BX1221" s="48"/>
      <c r="BY1221" s="97"/>
      <c r="BZ1221" s="48"/>
      <c r="CA1221" s="40"/>
      <c r="CB1221" s="94"/>
      <c r="CC1221" s="94"/>
      <c r="CD1221" s="94"/>
      <c r="CE1221" s="40"/>
      <c r="CF1221" s="73"/>
      <c r="CG1221" s="41"/>
      <c r="CH1221" s="41"/>
      <c r="CI1221" s="41"/>
      <c r="CJ1221" s="41"/>
      <c r="CK1221" s="41"/>
      <c r="CL1221" s="68"/>
      <c r="CM1221" s="41"/>
      <c r="CN1221" s="41"/>
      <c r="CO1221" s="39"/>
      <c r="CP1221" s="78"/>
    </row>
    <row r="1222" spans="1:94" s="38" customFormat="1" x14ac:dyDescent="0.25">
      <c r="A1222" s="38">
        <v>1219</v>
      </c>
      <c r="F1222" s="39"/>
      <c r="Q1222" s="39"/>
      <c r="R1222" s="40"/>
      <c r="S1222" s="40"/>
      <c r="T1222" s="39"/>
      <c r="AG1222" s="110"/>
      <c r="AH1222" s="94"/>
      <c r="AJ1222" s="97"/>
      <c r="AL1222" s="39"/>
      <c r="AP1222" s="39"/>
      <c r="AQ1222" s="77"/>
      <c r="AR1222" s="94"/>
      <c r="AT1222" s="97"/>
      <c r="BB1222" s="79"/>
      <c r="BC1222" s="94"/>
      <c r="BE1222" s="97"/>
      <c r="BG1222" s="40"/>
      <c r="BK1222" s="40"/>
      <c r="BL1222" s="79"/>
      <c r="BM1222" s="94"/>
      <c r="BO1222" s="97"/>
      <c r="BQ1222" s="40"/>
      <c r="BR1222" s="94"/>
      <c r="BS1222" s="94"/>
      <c r="BT1222" s="94"/>
      <c r="BU1222" s="40"/>
      <c r="BV1222" s="82"/>
      <c r="BW1222" s="94"/>
      <c r="BX1222" s="48"/>
      <c r="BY1222" s="97"/>
      <c r="BZ1222" s="48"/>
      <c r="CA1222" s="40"/>
      <c r="CB1222" s="94"/>
      <c r="CC1222" s="94"/>
      <c r="CD1222" s="94"/>
      <c r="CE1222" s="40"/>
      <c r="CF1222" s="73"/>
      <c r="CG1222" s="41"/>
      <c r="CH1222" s="41"/>
      <c r="CI1222" s="41"/>
      <c r="CJ1222" s="41"/>
      <c r="CK1222" s="41"/>
      <c r="CL1222" s="68"/>
      <c r="CM1222" s="41"/>
      <c r="CN1222" s="41"/>
      <c r="CO1222" s="39"/>
      <c r="CP1222" s="78"/>
    </row>
    <row r="1223" spans="1:94" s="38" customFormat="1" x14ac:dyDescent="0.25">
      <c r="A1223" s="38">
        <v>1220</v>
      </c>
      <c r="F1223" s="39"/>
      <c r="Q1223" s="39"/>
      <c r="R1223" s="40"/>
      <c r="S1223" s="40"/>
      <c r="T1223" s="39"/>
      <c r="AG1223" s="110"/>
      <c r="AH1223" s="94"/>
      <c r="AJ1223" s="97"/>
      <c r="AL1223" s="39"/>
      <c r="AP1223" s="39"/>
      <c r="AQ1223" s="77"/>
      <c r="AR1223" s="94"/>
      <c r="AT1223" s="97"/>
      <c r="BB1223" s="79"/>
      <c r="BC1223" s="94"/>
      <c r="BE1223" s="97"/>
      <c r="BG1223" s="40"/>
      <c r="BK1223" s="40"/>
      <c r="BL1223" s="79"/>
      <c r="BM1223" s="94"/>
      <c r="BO1223" s="97"/>
      <c r="BQ1223" s="40"/>
      <c r="BR1223" s="94"/>
      <c r="BS1223" s="94"/>
      <c r="BT1223" s="94"/>
      <c r="BU1223" s="40"/>
      <c r="BV1223" s="82"/>
      <c r="BW1223" s="94"/>
      <c r="BX1223" s="48"/>
      <c r="BY1223" s="97"/>
      <c r="BZ1223" s="48"/>
      <c r="CA1223" s="40"/>
      <c r="CB1223" s="94"/>
      <c r="CC1223" s="94"/>
      <c r="CD1223" s="94"/>
      <c r="CE1223" s="40"/>
      <c r="CF1223" s="73"/>
      <c r="CG1223" s="41"/>
      <c r="CH1223" s="41"/>
      <c r="CI1223" s="41"/>
      <c r="CJ1223" s="41"/>
      <c r="CK1223" s="41"/>
      <c r="CL1223" s="68"/>
      <c r="CM1223" s="41"/>
      <c r="CN1223" s="41"/>
      <c r="CO1223" s="39"/>
      <c r="CP1223" s="78"/>
    </row>
    <row r="1224" spans="1:94" s="38" customFormat="1" x14ac:dyDescent="0.25">
      <c r="A1224" s="38">
        <v>1221</v>
      </c>
      <c r="F1224" s="39"/>
      <c r="Q1224" s="39"/>
      <c r="R1224" s="40"/>
      <c r="S1224" s="40"/>
      <c r="T1224" s="39"/>
      <c r="AG1224" s="110"/>
      <c r="AH1224" s="94"/>
      <c r="AJ1224" s="97"/>
      <c r="AL1224" s="39"/>
      <c r="AP1224" s="39"/>
      <c r="AQ1224" s="77"/>
      <c r="AR1224" s="94"/>
      <c r="AT1224" s="97"/>
      <c r="BB1224" s="79"/>
      <c r="BC1224" s="94"/>
      <c r="BE1224" s="97"/>
      <c r="BG1224" s="40"/>
      <c r="BK1224" s="40"/>
      <c r="BL1224" s="79"/>
      <c r="BM1224" s="94"/>
      <c r="BO1224" s="97"/>
      <c r="BQ1224" s="40"/>
      <c r="BR1224" s="94"/>
      <c r="BS1224" s="94"/>
      <c r="BT1224" s="94"/>
      <c r="BU1224" s="40"/>
      <c r="BV1224" s="82"/>
      <c r="BW1224" s="94"/>
      <c r="BX1224" s="48"/>
      <c r="BY1224" s="97"/>
      <c r="BZ1224" s="48"/>
      <c r="CA1224" s="40"/>
      <c r="CB1224" s="94"/>
      <c r="CC1224" s="94"/>
      <c r="CD1224" s="94"/>
      <c r="CE1224" s="40"/>
      <c r="CF1224" s="73"/>
      <c r="CG1224" s="41"/>
      <c r="CH1224" s="41"/>
      <c r="CI1224" s="41"/>
      <c r="CJ1224" s="41"/>
      <c r="CK1224" s="41"/>
      <c r="CL1224" s="68"/>
      <c r="CM1224" s="41"/>
      <c r="CN1224" s="41"/>
      <c r="CO1224" s="39"/>
      <c r="CP1224" s="78"/>
    </row>
    <row r="1225" spans="1:94" s="38" customFormat="1" x14ac:dyDescent="0.25">
      <c r="A1225" s="38">
        <v>1222</v>
      </c>
      <c r="F1225" s="39"/>
      <c r="Q1225" s="39"/>
      <c r="R1225" s="40"/>
      <c r="S1225" s="40"/>
      <c r="T1225" s="39"/>
      <c r="AG1225" s="110"/>
      <c r="AH1225" s="94"/>
      <c r="AJ1225" s="97"/>
      <c r="AL1225" s="39"/>
      <c r="AP1225" s="39"/>
      <c r="AQ1225" s="77"/>
      <c r="AR1225" s="94"/>
      <c r="AT1225" s="97"/>
      <c r="BB1225" s="79"/>
      <c r="BC1225" s="94"/>
      <c r="BE1225" s="97"/>
      <c r="BG1225" s="40"/>
      <c r="BK1225" s="40"/>
      <c r="BL1225" s="79"/>
      <c r="BM1225" s="94"/>
      <c r="BO1225" s="97"/>
      <c r="BQ1225" s="40"/>
      <c r="BR1225" s="94"/>
      <c r="BS1225" s="94"/>
      <c r="BT1225" s="94"/>
      <c r="BU1225" s="40"/>
      <c r="BV1225" s="82"/>
      <c r="BW1225" s="94"/>
      <c r="BX1225" s="48"/>
      <c r="BY1225" s="97"/>
      <c r="BZ1225" s="48"/>
      <c r="CA1225" s="40"/>
      <c r="CB1225" s="94"/>
      <c r="CC1225" s="94"/>
      <c r="CD1225" s="94"/>
      <c r="CE1225" s="40"/>
      <c r="CF1225" s="73"/>
      <c r="CG1225" s="41"/>
      <c r="CH1225" s="41"/>
      <c r="CI1225" s="41"/>
      <c r="CJ1225" s="41"/>
      <c r="CK1225" s="41"/>
      <c r="CL1225" s="68"/>
      <c r="CM1225" s="41"/>
      <c r="CN1225" s="41"/>
      <c r="CO1225" s="39"/>
      <c r="CP1225" s="78"/>
    </row>
    <row r="1226" spans="1:94" s="38" customFormat="1" x14ac:dyDescent="0.25">
      <c r="A1226" s="38">
        <v>1223</v>
      </c>
      <c r="F1226" s="39"/>
      <c r="Q1226" s="39"/>
      <c r="R1226" s="40"/>
      <c r="S1226" s="40"/>
      <c r="T1226" s="39"/>
      <c r="AG1226" s="110"/>
      <c r="AH1226" s="94"/>
      <c r="AJ1226" s="97"/>
      <c r="AL1226" s="39"/>
      <c r="AP1226" s="39"/>
      <c r="AQ1226" s="77"/>
      <c r="AR1226" s="94"/>
      <c r="AT1226" s="97"/>
      <c r="BB1226" s="79"/>
      <c r="BC1226" s="94"/>
      <c r="BE1226" s="97"/>
      <c r="BG1226" s="40"/>
      <c r="BK1226" s="40"/>
      <c r="BL1226" s="79"/>
      <c r="BM1226" s="94"/>
      <c r="BO1226" s="97"/>
      <c r="BQ1226" s="40"/>
      <c r="BR1226" s="94"/>
      <c r="BS1226" s="94"/>
      <c r="BT1226" s="94"/>
      <c r="BU1226" s="40"/>
      <c r="BV1226" s="82"/>
      <c r="BW1226" s="94"/>
      <c r="BX1226" s="48"/>
      <c r="BY1226" s="97"/>
      <c r="BZ1226" s="48"/>
      <c r="CA1226" s="40"/>
      <c r="CB1226" s="94"/>
      <c r="CC1226" s="94"/>
      <c r="CD1226" s="94"/>
      <c r="CE1226" s="40"/>
      <c r="CF1226" s="73"/>
      <c r="CG1226" s="41"/>
      <c r="CH1226" s="41"/>
      <c r="CI1226" s="41"/>
      <c r="CJ1226" s="41"/>
      <c r="CK1226" s="41"/>
      <c r="CL1226" s="68"/>
      <c r="CM1226" s="41"/>
      <c r="CN1226" s="41"/>
      <c r="CO1226" s="39"/>
      <c r="CP1226" s="78"/>
    </row>
    <row r="1227" spans="1:94" s="38" customFormat="1" x14ac:dyDescent="0.25">
      <c r="A1227" s="38">
        <v>1224</v>
      </c>
      <c r="F1227" s="39"/>
      <c r="Q1227" s="39"/>
      <c r="R1227" s="40"/>
      <c r="S1227" s="40"/>
      <c r="T1227" s="39"/>
      <c r="AG1227" s="110"/>
      <c r="AH1227" s="94"/>
      <c r="AJ1227" s="97"/>
      <c r="AL1227" s="39"/>
      <c r="AP1227" s="39"/>
      <c r="AQ1227" s="77"/>
      <c r="AR1227" s="94"/>
      <c r="AT1227" s="97"/>
      <c r="BB1227" s="79"/>
      <c r="BC1227" s="94"/>
      <c r="BE1227" s="97"/>
      <c r="BG1227" s="40"/>
      <c r="BK1227" s="40"/>
      <c r="BL1227" s="79"/>
      <c r="BM1227" s="94"/>
      <c r="BO1227" s="97"/>
      <c r="BQ1227" s="40"/>
      <c r="BR1227" s="94"/>
      <c r="BS1227" s="94"/>
      <c r="BT1227" s="94"/>
      <c r="BU1227" s="40"/>
      <c r="BV1227" s="82"/>
      <c r="BW1227" s="94"/>
      <c r="BX1227" s="48"/>
      <c r="BY1227" s="97"/>
      <c r="BZ1227" s="48"/>
      <c r="CA1227" s="40"/>
      <c r="CB1227" s="94"/>
      <c r="CC1227" s="94"/>
      <c r="CD1227" s="94"/>
      <c r="CE1227" s="40"/>
      <c r="CF1227" s="73"/>
      <c r="CG1227" s="41"/>
      <c r="CH1227" s="41"/>
      <c r="CI1227" s="41"/>
      <c r="CJ1227" s="41"/>
      <c r="CK1227" s="41"/>
      <c r="CL1227" s="68"/>
      <c r="CM1227" s="41"/>
      <c r="CN1227" s="41"/>
      <c r="CO1227" s="39"/>
      <c r="CP1227" s="78"/>
    </row>
    <row r="1228" spans="1:94" s="38" customFormat="1" x14ac:dyDescent="0.25">
      <c r="A1228" s="38">
        <v>1225</v>
      </c>
      <c r="F1228" s="39"/>
      <c r="Q1228" s="39"/>
      <c r="R1228" s="40"/>
      <c r="S1228" s="40"/>
      <c r="T1228" s="39"/>
      <c r="AG1228" s="110"/>
      <c r="AH1228" s="94"/>
      <c r="AJ1228" s="97"/>
      <c r="AL1228" s="39"/>
      <c r="AP1228" s="39"/>
      <c r="AQ1228" s="77"/>
      <c r="AR1228" s="94"/>
      <c r="AT1228" s="97"/>
      <c r="BB1228" s="79"/>
      <c r="BC1228" s="94"/>
      <c r="BE1228" s="97"/>
      <c r="BG1228" s="40"/>
      <c r="BK1228" s="40"/>
      <c r="BL1228" s="79"/>
      <c r="BM1228" s="94"/>
      <c r="BO1228" s="97"/>
      <c r="BQ1228" s="40"/>
      <c r="BR1228" s="94"/>
      <c r="BS1228" s="94"/>
      <c r="BT1228" s="94"/>
      <c r="BU1228" s="40"/>
      <c r="BV1228" s="82"/>
      <c r="BW1228" s="94"/>
      <c r="BX1228" s="48"/>
      <c r="BY1228" s="97"/>
      <c r="BZ1228" s="48"/>
      <c r="CA1228" s="40"/>
      <c r="CB1228" s="94"/>
      <c r="CC1228" s="94"/>
      <c r="CD1228" s="94"/>
      <c r="CE1228" s="40"/>
      <c r="CF1228" s="73"/>
      <c r="CG1228" s="41"/>
      <c r="CH1228" s="41"/>
      <c r="CI1228" s="41"/>
      <c r="CJ1228" s="41"/>
      <c r="CK1228" s="41"/>
      <c r="CL1228" s="68"/>
      <c r="CM1228" s="41"/>
      <c r="CN1228" s="41"/>
      <c r="CO1228" s="39"/>
      <c r="CP1228" s="78"/>
    </row>
    <row r="1229" spans="1:94" s="38" customFormat="1" x14ac:dyDescent="0.25">
      <c r="A1229" s="38">
        <v>1226</v>
      </c>
      <c r="F1229" s="39"/>
      <c r="Q1229" s="39"/>
      <c r="R1229" s="40"/>
      <c r="S1229" s="40"/>
      <c r="T1229" s="39"/>
      <c r="AG1229" s="110"/>
      <c r="AH1229" s="94"/>
      <c r="AJ1229" s="97"/>
      <c r="AL1229" s="39"/>
      <c r="AP1229" s="39"/>
      <c r="AQ1229" s="77"/>
      <c r="AR1229" s="94"/>
      <c r="AT1229" s="97"/>
      <c r="BB1229" s="79"/>
      <c r="BC1229" s="94"/>
      <c r="BE1229" s="97"/>
      <c r="BG1229" s="40"/>
      <c r="BK1229" s="40"/>
      <c r="BL1229" s="79"/>
      <c r="BM1229" s="94"/>
      <c r="BO1229" s="97"/>
      <c r="BQ1229" s="40"/>
      <c r="BR1229" s="94"/>
      <c r="BS1229" s="94"/>
      <c r="BT1229" s="94"/>
      <c r="BU1229" s="40"/>
      <c r="BV1229" s="82"/>
      <c r="BW1229" s="94"/>
      <c r="BX1229" s="48"/>
      <c r="BY1229" s="97"/>
      <c r="BZ1229" s="48"/>
      <c r="CA1229" s="40"/>
      <c r="CB1229" s="94"/>
      <c r="CC1229" s="94"/>
      <c r="CD1229" s="94"/>
      <c r="CE1229" s="40"/>
      <c r="CF1229" s="73"/>
      <c r="CG1229" s="41"/>
      <c r="CH1229" s="41"/>
      <c r="CI1229" s="41"/>
      <c r="CJ1229" s="41"/>
      <c r="CK1229" s="41"/>
      <c r="CL1229" s="68"/>
      <c r="CM1229" s="41"/>
      <c r="CN1229" s="41"/>
      <c r="CO1229" s="39"/>
      <c r="CP1229" s="78"/>
    </row>
    <row r="1230" spans="1:94" s="38" customFormat="1" x14ac:dyDescent="0.25">
      <c r="A1230" s="38">
        <v>1227</v>
      </c>
      <c r="F1230" s="39"/>
      <c r="Q1230" s="39"/>
      <c r="R1230" s="40"/>
      <c r="S1230" s="40"/>
      <c r="T1230" s="39"/>
      <c r="AG1230" s="110"/>
      <c r="AH1230" s="94"/>
      <c r="AJ1230" s="97"/>
      <c r="AL1230" s="39"/>
      <c r="AP1230" s="39"/>
      <c r="AQ1230" s="77"/>
      <c r="AR1230" s="94"/>
      <c r="AT1230" s="97"/>
      <c r="BB1230" s="79"/>
      <c r="BC1230" s="94"/>
      <c r="BE1230" s="97"/>
      <c r="BG1230" s="40"/>
      <c r="BK1230" s="40"/>
      <c r="BL1230" s="79"/>
      <c r="BM1230" s="94"/>
      <c r="BO1230" s="97"/>
      <c r="BQ1230" s="40"/>
      <c r="BR1230" s="94"/>
      <c r="BS1230" s="94"/>
      <c r="BT1230" s="94"/>
      <c r="BU1230" s="40"/>
      <c r="BV1230" s="82"/>
      <c r="BW1230" s="94"/>
      <c r="BX1230" s="48"/>
      <c r="BY1230" s="97"/>
      <c r="BZ1230" s="48"/>
      <c r="CA1230" s="40"/>
      <c r="CB1230" s="94"/>
      <c r="CC1230" s="94"/>
      <c r="CD1230" s="94"/>
      <c r="CE1230" s="40"/>
      <c r="CF1230" s="73"/>
      <c r="CG1230" s="41"/>
      <c r="CH1230" s="41"/>
      <c r="CI1230" s="41"/>
      <c r="CJ1230" s="41"/>
      <c r="CK1230" s="41"/>
      <c r="CL1230" s="68"/>
      <c r="CM1230" s="41"/>
      <c r="CN1230" s="41"/>
      <c r="CO1230" s="39"/>
      <c r="CP1230" s="78"/>
    </row>
    <row r="1231" spans="1:94" s="38" customFormat="1" x14ac:dyDescent="0.25">
      <c r="A1231" s="38">
        <v>1228</v>
      </c>
      <c r="F1231" s="39"/>
      <c r="Q1231" s="39"/>
      <c r="R1231" s="40"/>
      <c r="S1231" s="40"/>
      <c r="T1231" s="39"/>
      <c r="AG1231" s="110"/>
      <c r="AH1231" s="94"/>
      <c r="AJ1231" s="97"/>
      <c r="AL1231" s="39"/>
      <c r="AP1231" s="39"/>
      <c r="AQ1231" s="77"/>
      <c r="AR1231" s="94"/>
      <c r="AT1231" s="97"/>
      <c r="BB1231" s="79"/>
      <c r="BC1231" s="94"/>
      <c r="BE1231" s="97"/>
      <c r="BG1231" s="40"/>
      <c r="BK1231" s="40"/>
      <c r="BL1231" s="79"/>
      <c r="BM1231" s="94"/>
      <c r="BO1231" s="97"/>
      <c r="BQ1231" s="40"/>
      <c r="BR1231" s="94"/>
      <c r="BS1231" s="94"/>
      <c r="BT1231" s="94"/>
      <c r="BU1231" s="40"/>
      <c r="BV1231" s="82"/>
      <c r="BW1231" s="94"/>
      <c r="BX1231" s="48"/>
      <c r="BY1231" s="97"/>
      <c r="BZ1231" s="48"/>
      <c r="CA1231" s="40"/>
      <c r="CB1231" s="94"/>
      <c r="CC1231" s="94"/>
      <c r="CD1231" s="94"/>
      <c r="CE1231" s="40"/>
      <c r="CF1231" s="73"/>
      <c r="CG1231" s="41"/>
      <c r="CH1231" s="41"/>
      <c r="CI1231" s="41"/>
      <c r="CJ1231" s="41"/>
      <c r="CK1231" s="41"/>
      <c r="CL1231" s="68"/>
      <c r="CM1231" s="41"/>
      <c r="CN1231" s="41"/>
      <c r="CO1231" s="39"/>
      <c r="CP1231" s="78"/>
    </row>
    <row r="1232" spans="1:94" s="38" customFormat="1" x14ac:dyDescent="0.25">
      <c r="A1232" s="38">
        <v>1229</v>
      </c>
      <c r="F1232" s="39"/>
      <c r="Q1232" s="39"/>
      <c r="R1232" s="40"/>
      <c r="S1232" s="40"/>
      <c r="T1232" s="39"/>
      <c r="AG1232" s="110"/>
      <c r="AH1232" s="94"/>
      <c r="AJ1232" s="97"/>
      <c r="AL1232" s="39"/>
      <c r="AP1232" s="39"/>
      <c r="AQ1232" s="77"/>
      <c r="AR1232" s="94"/>
      <c r="AT1232" s="97"/>
      <c r="BB1232" s="79"/>
      <c r="BC1232" s="94"/>
      <c r="BE1232" s="97"/>
      <c r="BG1232" s="40"/>
      <c r="BK1232" s="40"/>
      <c r="BL1232" s="79"/>
      <c r="BM1232" s="94"/>
      <c r="BO1232" s="97"/>
      <c r="BQ1232" s="40"/>
      <c r="BR1232" s="94"/>
      <c r="BS1232" s="94"/>
      <c r="BT1232" s="94"/>
      <c r="BU1232" s="40"/>
      <c r="BV1232" s="82"/>
      <c r="BW1232" s="94"/>
      <c r="BX1232" s="48"/>
      <c r="BY1232" s="97"/>
      <c r="BZ1232" s="48"/>
      <c r="CA1232" s="40"/>
      <c r="CB1232" s="94"/>
      <c r="CC1232" s="94"/>
      <c r="CD1232" s="94"/>
      <c r="CE1232" s="40"/>
      <c r="CF1232" s="73"/>
      <c r="CG1232" s="41"/>
      <c r="CH1232" s="41"/>
      <c r="CI1232" s="41"/>
      <c r="CJ1232" s="41"/>
      <c r="CK1232" s="41"/>
      <c r="CL1232" s="68"/>
      <c r="CM1232" s="41"/>
      <c r="CN1232" s="41"/>
      <c r="CO1232" s="39"/>
      <c r="CP1232" s="78"/>
    </row>
    <row r="1233" spans="1:94" s="38" customFormat="1" x14ac:dyDescent="0.25">
      <c r="A1233" s="38">
        <v>1230</v>
      </c>
      <c r="F1233" s="39"/>
      <c r="Q1233" s="39"/>
      <c r="R1233" s="40"/>
      <c r="S1233" s="40"/>
      <c r="T1233" s="39"/>
      <c r="AG1233" s="110"/>
      <c r="AH1233" s="94"/>
      <c r="AJ1233" s="97"/>
      <c r="AL1233" s="39"/>
      <c r="AP1233" s="39"/>
      <c r="AQ1233" s="77"/>
      <c r="AR1233" s="94"/>
      <c r="AT1233" s="97"/>
      <c r="BB1233" s="79"/>
      <c r="BC1233" s="94"/>
      <c r="BE1233" s="97"/>
      <c r="BG1233" s="40"/>
      <c r="BK1233" s="40"/>
      <c r="BL1233" s="79"/>
      <c r="BM1233" s="94"/>
      <c r="BO1233" s="97"/>
      <c r="BQ1233" s="40"/>
      <c r="BR1233" s="94"/>
      <c r="BS1233" s="94"/>
      <c r="BT1233" s="94"/>
      <c r="BU1233" s="40"/>
      <c r="BV1233" s="82"/>
      <c r="BW1233" s="94"/>
      <c r="BX1233" s="48"/>
      <c r="BY1233" s="97"/>
      <c r="BZ1233" s="48"/>
      <c r="CA1233" s="40"/>
      <c r="CB1233" s="94"/>
      <c r="CC1233" s="94"/>
      <c r="CD1233" s="94"/>
      <c r="CE1233" s="40"/>
      <c r="CF1233" s="73"/>
      <c r="CG1233" s="41"/>
      <c r="CH1233" s="41"/>
      <c r="CI1233" s="41"/>
      <c r="CJ1233" s="41"/>
      <c r="CK1233" s="41"/>
      <c r="CL1233" s="68"/>
      <c r="CM1233" s="41"/>
      <c r="CN1233" s="41"/>
      <c r="CO1233" s="39"/>
      <c r="CP1233" s="78"/>
    </row>
    <row r="1234" spans="1:94" s="38" customFormat="1" x14ac:dyDescent="0.25">
      <c r="A1234" s="38">
        <v>1231</v>
      </c>
      <c r="F1234" s="39"/>
      <c r="Q1234" s="39"/>
      <c r="R1234" s="40"/>
      <c r="S1234" s="40"/>
      <c r="T1234" s="39"/>
      <c r="AG1234" s="110"/>
      <c r="AH1234" s="94"/>
      <c r="AJ1234" s="97"/>
      <c r="AL1234" s="39"/>
      <c r="AP1234" s="39"/>
      <c r="AQ1234" s="77"/>
      <c r="AR1234" s="94"/>
      <c r="AT1234" s="97"/>
      <c r="BB1234" s="79"/>
      <c r="BC1234" s="94"/>
      <c r="BE1234" s="97"/>
      <c r="BG1234" s="40"/>
      <c r="BK1234" s="40"/>
      <c r="BL1234" s="79"/>
      <c r="BM1234" s="94"/>
      <c r="BO1234" s="97"/>
      <c r="BQ1234" s="40"/>
      <c r="BR1234" s="94"/>
      <c r="BS1234" s="94"/>
      <c r="BT1234" s="94"/>
      <c r="BU1234" s="40"/>
      <c r="BV1234" s="82"/>
      <c r="BW1234" s="94"/>
      <c r="BX1234" s="48"/>
      <c r="BY1234" s="97"/>
      <c r="BZ1234" s="48"/>
      <c r="CA1234" s="40"/>
      <c r="CB1234" s="94"/>
      <c r="CC1234" s="94"/>
      <c r="CD1234" s="94"/>
      <c r="CE1234" s="40"/>
      <c r="CF1234" s="73"/>
      <c r="CG1234" s="41"/>
      <c r="CH1234" s="41"/>
      <c r="CI1234" s="41"/>
      <c r="CJ1234" s="41"/>
      <c r="CK1234" s="41"/>
      <c r="CL1234" s="68"/>
      <c r="CM1234" s="41"/>
      <c r="CN1234" s="41"/>
      <c r="CO1234" s="39"/>
      <c r="CP1234" s="78"/>
    </row>
    <row r="1235" spans="1:94" s="38" customFormat="1" x14ac:dyDescent="0.25">
      <c r="A1235" s="38">
        <v>1232</v>
      </c>
      <c r="F1235" s="39"/>
      <c r="Q1235" s="39"/>
      <c r="R1235" s="40"/>
      <c r="S1235" s="40"/>
      <c r="T1235" s="39"/>
      <c r="AG1235" s="110"/>
      <c r="AH1235" s="94"/>
      <c r="AJ1235" s="97"/>
      <c r="AL1235" s="39"/>
      <c r="AP1235" s="39"/>
      <c r="AQ1235" s="77"/>
      <c r="AR1235" s="94"/>
      <c r="AT1235" s="97"/>
      <c r="BB1235" s="79"/>
      <c r="BC1235" s="94"/>
      <c r="BE1235" s="97"/>
      <c r="BG1235" s="40"/>
      <c r="BK1235" s="40"/>
      <c r="BL1235" s="79"/>
      <c r="BM1235" s="94"/>
      <c r="BO1235" s="97"/>
      <c r="BQ1235" s="40"/>
      <c r="BR1235" s="94"/>
      <c r="BS1235" s="94"/>
      <c r="BT1235" s="94"/>
      <c r="BU1235" s="40"/>
      <c r="BV1235" s="82"/>
      <c r="BW1235" s="94"/>
      <c r="BX1235" s="48"/>
      <c r="BY1235" s="97"/>
      <c r="BZ1235" s="48"/>
      <c r="CA1235" s="40"/>
      <c r="CB1235" s="94"/>
      <c r="CC1235" s="94"/>
      <c r="CD1235" s="94"/>
      <c r="CE1235" s="40"/>
      <c r="CF1235" s="73"/>
      <c r="CG1235" s="41"/>
      <c r="CH1235" s="41"/>
      <c r="CI1235" s="41"/>
      <c r="CJ1235" s="41"/>
      <c r="CK1235" s="41"/>
      <c r="CL1235" s="68"/>
      <c r="CM1235" s="41"/>
      <c r="CN1235" s="41"/>
      <c r="CO1235" s="39"/>
      <c r="CP1235" s="78"/>
    </row>
    <row r="1236" spans="1:94" s="38" customFormat="1" x14ac:dyDescent="0.25">
      <c r="A1236" s="38">
        <v>1233</v>
      </c>
      <c r="F1236" s="39"/>
      <c r="Q1236" s="39"/>
      <c r="R1236" s="40"/>
      <c r="S1236" s="40"/>
      <c r="T1236" s="39"/>
      <c r="AG1236" s="110"/>
      <c r="AH1236" s="94"/>
      <c r="AJ1236" s="97"/>
      <c r="AL1236" s="39"/>
      <c r="AP1236" s="39"/>
      <c r="AQ1236" s="77"/>
      <c r="AR1236" s="94"/>
      <c r="AT1236" s="97"/>
      <c r="BB1236" s="79"/>
      <c r="BC1236" s="94"/>
      <c r="BE1236" s="97"/>
      <c r="BG1236" s="40"/>
      <c r="BK1236" s="40"/>
      <c r="BL1236" s="79"/>
      <c r="BM1236" s="94"/>
      <c r="BO1236" s="97"/>
      <c r="BQ1236" s="40"/>
      <c r="BR1236" s="94"/>
      <c r="BS1236" s="94"/>
      <c r="BT1236" s="94"/>
      <c r="BU1236" s="40"/>
      <c r="BV1236" s="82"/>
      <c r="BW1236" s="94"/>
      <c r="BX1236" s="48"/>
      <c r="BY1236" s="97"/>
      <c r="BZ1236" s="48"/>
      <c r="CA1236" s="40"/>
      <c r="CB1236" s="94"/>
      <c r="CC1236" s="94"/>
      <c r="CD1236" s="94"/>
      <c r="CE1236" s="40"/>
      <c r="CF1236" s="73"/>
      <c r="CG1236" s="41"/>
      <c r="CH1236" s="41"/>
      <c r="CI1236" s="41"/>
      <c r="CJ1236" s="41"/>
      <c r="CK1236" s="41"/>
      <c r="CL1236" s="68"/>
      <c r="CM1236" s="41"/>
      <c r="CN1236" s="41"/>
      <c r="CO1236" s="39"/>
      <c r="CP1236" s="78"/>
    </row>
    <row r="1237" spans="1:94" s="38" customFormat="1" x14ac:dyDescent="0.25">
      <c r="A1237" s="38">
        <v>1234</v>
      </c>
      <c r="F1237" s="39"/>
      <c r="Q1237" s="39"/>
      <c r="R1237" s="40"/>
      <c r="S1237" s="40"/>
      <c r="T1237" s="39"/>
      <c r="AG1237" s="110"/>
      <c r="AH1237" s="94"/>
      <c r="AJ1237" s="97"/>
      <c r="AL1237" s="39"/>
      <c r="AP1237" s="39"/>
      <c r="AQ1237" s="77"/>
      <c r="AR1237" s="94"/>
      <c r="AT1237" s="97"/>
      <c r="BB1237" s="79"/>
      <c r="BC1237" s="94"/>
      <c r="BE1237" s="97"/>
      <c r="BG1237" s="40"/>
      <c r="BK1237" s="40"/>
      <c r="BL1237" s="79"/>
      <c r="BM1237" s="94"/>
      <c r="BO1237" s="97"/>
      <c r="BQ1237" s="40"/>
      <c r="BR1237" s="94"/>
      <c r="BS1237" s="94"/>
      <c r="BT1237" s="94"/>
      <c r="BU1237" s="40"/>
      <c r="BV1237" s="82"/>
      <c r="BW1237" s="94"/>
      <c r="BX1237" s="48"/>
      <c r="BY1237" s="97"/>
      <c r="BZ1237" s="48"/>
      <c r="CA1237" s="40"/>
      <c r="CB1237" s="94"/>
      <c r="CC1237" s="94"/>
      <c r="CD1237" s="94"/>
      <c r="CE1237" s="40"/>
      <c r="CF1237" s="73"/>
      <c r="CG1237" s="41"/>
      <c r="CH1237" s="41"/>
      <c r="CI1237" s="41"/>
      <c r="CJ1237" s="41"/>
      <c r="CK1237" s="41"/>
      <c r="CL1237" s="68"/>
      <c r="CM1237" s="41"/>
      <c r="CN1237" s="41"/>
      <c r="CO1237" s="39"/>
      <c r="CP1237" s="78"/>
    </row>
    <row r="1238" spans="1:94" s="38" customFormat="1" x14ac:dyDescent="0.25">
      <c r="A1238" s="99">
        <v>1235</v>
      </c>
      <c r="F1238" s="39"/>
      <c r="Q1238" s="39"/>
      <c r="R1238" s="40"/>
      <c r="S1238" s="40"/>
      <c r="T1238" s="39"/>
      <c r="AG1238" s="110"/>
      <c r="AH1238" s="94"/>
      <c r="AJ1238" s="97"/>
      <c r="AL1238" s="39"/>
      <c r="AP1238" s="39"/>
      <c r="AQ1238" s="77"/>
      <c r="AR1238" s="94"/>
      <c r="AT1238" s="97"/>
      <c r="BB1238" s="79"/>
      <c r="BC1238" s="94"/>
      <c r="BE1238" s="97"/>
      <c r="BG1238" s="40"/>
      <c r="BK1238" s="40"/>
      <c r="BL1238" s="79"/>
      <c r="BM1238" s="94"/>
      <c r="BO1238" s="97"/>
      <c r="BQ1238" s="40"/>
      <c r="BR1238" s="94"/>
      <c r="BS1238" s="94"/>
      <c r="BT1238" s="94"/>
      <c r="BU1238" s="40"/>
      <c r="BV1238" s="82"/>
      <c r="BW1238" s="94"/>
      <c r="BX1238" s="48"/>
      <c r="BY1238" s="97"/>
      <c r="BZ1238" s="48"/>
      <c r="CA1238" s="40"/>
      <c r="CB1238" s="94"/>
      <c r="CC1238" s="94"/>
      <c r="CD1238" s="94"/>
      <c r="CE1238" s="40"/>
      <c r="CF1238" s="73"/>
      <c r="CG1238" s="41"/>
      <c r="CH1238" s="41"/>
      <c r="CI1238" s="41"/>
      <c r="CJ1238" s="41"/>
      <c r="CK1238" s="41"/>
      <c r="CL1238" s="68"/>
      <c r="CM1238" s="41"/>
      <c r="CN1238" s="41"/>
      <c r="CO1238" s="39"/>
      <c r="CP1238" s="78"/>
    </row>
    <row r="1239" spans="1:94" s="38" customFormat="1" x14ac:dyDescent="0.25">
      <c r="A1239" s="38">
        <v>1236</v>
      </c>
      <c r="F1239" s="39"/>
      <c r="Q1239" s="39"/>
      <c r="R1239" s="40"/>
      <c r="S1239" s="40"/>
      <c r="T1239" s="39"/>
      <c r="AG1239" s="110"/>
      <c r="AH1239" s="94"/>
      <c r="AJ1239" s="97"/>
      <c r="AL1239" s="39"/>
      <c r="AP1239" s="39"/>
      <c r="AQ1239" s="77"/>
      <c r="AR1239" s="94"/>
      <c r="AT1239" s="97"/>
      <c r="BB1239" s="79"/>
      <c r="BC1239" s="94"/>
      <c r="BE1239" s="97"/>
      <c r="BG1239" s="40"/>
      <c r="BK1239" s="40"/>
      <c r="BL1239" s="79"/>
      <c r="BM1239" s="94"/>
      <c r="BO1239" s="97"/>
      <c r="BQ1239" s="40"/>
      <c r="BR1239" s="94"/>
      <c r="BS1239" s="94"/>
      <c r="BT1239" s="94"/>
      <c r="BU1239" s="40"/>
      <c r="BV1239" s="82"/>
      <c r="BW1239" s="94"/>
      <c r="BX1239" s="48"/>
      <c r="BY1239" s="97"/>
      <c r="BZ1239" s="48"/>
      <c r="CA1239" s="40"/>
      <c r="CB1239" s="94"/>
      <c r="CC1239" s="94"/>
      <c r="CD1239" s="94"/>
      <c r="CE1239" s="40"/>
      <c r="CF1239" s="73"/>
      <c r="CG1239" s="41"/>
      <c r="CH1239" s="41"/>
      <c r="CI1239" s="41"/>
      <c r="CJ1239" s="41"/>
      <c r="CK1239" s="41"/>
      <c r="CL1239" s="68"/>
      <c r="CM1239" s="41"/>
      <c r="CN1239" s="41"/>
      <c r="CO1239" s="39"/>
      <c r="CP1239" s="78"/>
    </row>
    <row r="1240" spans="1:94" s="38" customFormat="1" x14ac:dyDescent="0.25">
      <c r="A1240" s="38">
        <v>1237</v>
      </c>
      <c r="F1240" s="39"/>
      <c r="Q1240" s="39"/>
      <c r="R1240" s="40"/>
      <c r="S1240" s="40"/>
      <c r="T1240" s="39"/>
      <c r="AG1240" s="110"/>
      <c r="AH1240" s="94"/>
      <c r="AJ1240" s="97"/>
      <c r="AL1240" s="39"/>
      <c r="AP1240" s="39"/>
      <c r="AQ1240" s="77"/>
      <c r="AR1240" s="94"/>
      <c r="AT1240" s="97"/>
      <c r="BB1240" s="79"/>
      <c r="BC1240" s="94"/>
      <c r="BE1240" s="97"/>
      <c r="BG1240" s="40"/>
      <c r="BK1240" s="40"/>
      <c r="BL1240" s="79"/>
      <c r="BM1240" s="94"/>
      <c r="BO1240" s="97"/>
      <c r="BQ1240" s="40"/>
      <c r="BR1240" s="94"/>
      <c r="BS1240" s="94"/>
      <c r="BT1240" s="94"/>
      <c r="BU1240" s="40"/>
      <c r="BV1240" s="82"/>
      <c r="BW1240" s="94"/>
      <c r="BX1240" s="48"/>
      <c r="BY1240" s="97"/>
      <c r="BZ1240" s="48"/>
      <c r="CA1240" s="40"/>
      <c r="CB1240" s="94"/>
      <c r="CC1240" s="94"/>
      <c r="CD1240" s="94"/>
      <c r="CE1240" s="40"/>
      <c r="CF1240" s="73"/>
      <c r="CG1240" s="41"/>
      <c r="CH1240" s="41"/>
      <c r="CI1240" s="41"/>
      <c r="CJ1240" s="41"/>
      <c r="CK1240" s="41"/>
      <c r="CL1240" s="68"/>
      <c r="CM1240" s="41"/>
      <c r="CN1240" s="41"/>
      <c r="CO1240" s="39"/>
      <c r="CP1240" s="78"/>
    </row>
    <row r="1241" spans="1:94" s="38" customFormat="1" x14ac:dyDescent="0.25">
      <c r="A1241" s="38">
        <v>1238</v>
      </c>
      <c r="F1241" s="39"/>
      <c r="Q1241" s="39"/>
      <c r="R1241" s="40"/>
      <c r="S1241" s="40"/>
      <c r="T1241" s="39"/>
      <c r="AG1241" s="110"/>
      <c r="AH1241" s="94"/>
      <c r="AJ1241" s="97"/>
      <c r="AL1241" s="39"/>
      <c r="AP1241" s="39"/>
      <c r="AQ1241" s="77"/>
      <c r="AR1241" s="94"/>
      <c r="AT1241" s="97"/>
      <c r="BB1241" s="79"/>
      <c r="BC1241" s="94"/>
      <c r="BE1241" s="97"/>
      <c r="BG1241" s="40"/>
      <c r="BK1241" s="40"/>
      <c r="BL1241" s="79"/>
      <c r="BM1241" s="94"/>
      <c r="BO1241" s="97"/>
      <c r="BQ1241" s="40"/>
      <c r="BR1241" s="94"/>
      <c r="BS1241" s="94"/>
      <c r="BT1241" s="94"/>
      <c r="BU1241" s="40"/>
      <c r="BV1241" s="82"/>
      <c r="BW1241" s="94"/>
      <c r="BX1241" s="48"/>
      <c r="BY1241" s="97"/>
      <c r="BZ1241" s="48"/>
      <c r="CA1241" s="40"/>
      <c r="CB1241" s="94"/>
      <c r="CC1241" s="94"/>
      <c r="CD1241" s="94"/>
      <c r="CE1241" s="40"/>
      <c r="CF1241" s="73"/>
      <c r="CG1241" s="41"/>
      <c r="CH1241" s="41"/>
      <c r="CI1241" s="41"/>
      <c r="CJ1241" s="41"/>
      <c r="CK1241" s="41"/>
      <c r="CL1241" s="68"/>
      <c r="CM1241" s="41"/>
      <c r="CN1241" s="41"/>
      <c r="CO1241" s="39"/>
      <c r="CP1241" s="78"/>
    </row>
    <row r="1242" spans="1:94" s="38" customFormat="1" x14ac:dyDescent="0.25">
      <c r="A1242" s="38">
        <v>1239</v>
      </c>
      <c r="F1242" s="39"/>
      <c r="Q1242" s="39"/>
      <c r="R1242" s="40"/>
      <c r="S1242" s="40"/>
      <c r="T1242" s="39"/>
      <c r="AG1242" s="110"/>
      <c r="AH1242" s="94"/>
      <c r="AJ1242" s="97"/>
      <c r="AL1242" s="39"/>
      <c r="AP1242" s="39"/>
      <c r="AQ1242" s="77"/>
      <c r="AR1242" s="94"/>
      <c r="AT1242" s="97"/>
      <c r="BB1242" s="79"/>
      <c r="BC1242" s="94"/>
      <c r="BE1242" s="97"/>
      <c r="BG1242" s="40"/>
      <c r="BK1242" s="40"/>
      <c r="BL1242" s="79"/>
      <c r="BM1242" s="94"/>
      <c r="BO1242" s="97"/>
      <c r="BQ1242" s="40"/>
      <c r="BR1242" s="94"/>
      <c r="BS1242" s="94"/>
      <c r="BT1242" s="94"/>
      <c r="BU1242" s="40"/>
      <c r="BV1242" s="82"/>
      <c r="BW1242" s="94"/>
      <c r="BX1242" s="48"/>
      <c r="BY1242" s="97"/>
      <c r="BZ1242" s="48"/>
      <c r="CA1242" s="40"/>
      <c r="CB1242" s="94"/>
      <c r="CC1242" s="94"/>
      <c r="CD1242" s="94"/>
      <c r="CE1242" s="40"/>
      <c r="CF1242" s="73"/>
      <c r="CG1242" s="41"/>
      <c r="CH1242" s="41"/>
      <c r="CI1242" s="41"/>
      <c r="CJ1242" s="41"/>
      <c r="CK1242" s="41"/>
      <c r="CL1242" s="68"/>
      <c r="CM1242" s="41"/>
      <c r="CN1242" s="41"/>
      <c r="CO1242" s="39"/>
      <c r="CP1242" s="78"/>
    </row>
    <row r="1243" spans="1:94" s="38" customFormat="1" x14ac:dyDescent="0.25">
      <c r="A1243" s="38">
        <v>1240</v>
      </c>
      <c r="F1243" s="39"/>
      <c r="Q1243" s="39"/>
      <c r="R1243" s="40"/>
      <c r="S1243" s="40"/>
      <c r="T1243" s="39"/>
      <c r="AG1243" s="110"/>
      <c r="AH1243" s="94"/>
      <c r="AJ1243" s="97"/>
      <c r="AL1243" s="39"/>
      <c r="AP1243" s="39"/>
      <c r="AQ1243" s="77"/>
      <c r="AR1243" s="94"/>
      <c r="AT1243" s="97"/>
      <c r="BB1243" s="79"/>
      <c r="BC1243" s="94"/>
      <c r="BE1243" s="97"/>
      <c r="BG1243" s="40"/>
      <c r="BK1243" s="40"/>
      <c r="BL1243" s="79"/>
      <c r="BM1243" s="94"/>
      <c r="BO1243" s="97"/>
      <c r="BQ1243" s="40"/>
      <c r="BR1243" s="94"/>
      <c r="BS1243" s="94"/>
      <c r="BT1243" s="94"/>
      <c r="BU1243" s="40"/>
      <c r="BV1243" s="82"/>
      <c r="BW1243" s="94"/>
      <c r="BX1243" s="48"/>
      <c r="BY1243" s="97"/>
      <c r="BZ1243" s="48"/>
      <c r="CA1243" s="40"/>
      <c r="CB1243" s="94"/>
      <c r="CC1243" s="94"/>
      <c r="CD1243" s="94"/>
      <c r="CE1243" s="40"/>
      <c r="CF1243" s="73"/>
      <c r="CG1243" s="41"/>
      <c r="CH1243" s="41"/>
      <c r="CI1243" s="41"/>
      <c r="CJ1243" s="41"/>
      <c r="CK1243" s="41"/>
      <c r="CL1243" s="68"/>
      <c r="CM1243" s="41"/>
      <c r="CN1243" s="41"/>
      <c r="CO1243" s="39"/>
      <c r="CP1243" s="78"/>
    </row>
    <row r="1244" spans="1:94" s="38" customFormat="1" x14ac:dyDescent="0.25">
      <c r="A1244" s="38">
        <v>1241</v>
      </c>
      <c r="F1244" s="39"/>
      <c r="Q1244" s="39"/>
      <c r="R1244" s="40"/>
      <c r="S1244" s="40"/>
      <c r="T1244" s="39"/>
      <c r="AG1244" s="110"/>
      <c r="AH1244" s="94"/>
      <c r="AJ1244" s="97"/>
      <c r="AL1244" s="39"/>
      <c r="AP1244" s="39"/>
      <c r="AQ1244" s="77"/>
      <c r="AR1244" s="94"/>
      <c r="AT1244" s="97"/>
      <c r="BB1244" s="79"/>
      <c r="BC1244" s="94"/>
      <c r="BE1244" s="97"/>
      <c r="BG1244" s="40"/>
      <c r="BK1244" s="40"/>
      <c r="BL1244" s="79"/>
      <c r="BM1244" s="94"/>
      <c r="BO1244" s="97"/>
      <c r="BQ1244" s="40"/>
      <c r="BR1244" s="94"/>
      <c r="BS1244" s="94"/>
      <c r="BT1244" s="94"/>
      <c r="BU1244" s="40"/>
      <c r="BV1244" s="82"/>
      <c r="BW1244" s="94"/>
      <c r="BX1244" s="48"/>
      <c r="BY1244" s="97"/>
      <c r="BZ1244" s="48"/>
      <c r="CA1244" s="40"/>
      <c r="CB1244" s="94"/>
      <c r="CC1244" s="94"/>
      <c r="CD1244" s="94"/>
      <c r="CE1244" s="40"/>
      <c r="CF1244" s="73"/>
      <c r="CG1244" s="41"/>
      <c r="CH1244" s="41"/>
      <c r="CI1244" s="41"/>
      <c r="CJ1244" s="41"/>
      <c r="CK1244" s="41"/>
      <c r="CL1244" s="68"/>
      <c r="CM1244" s="41"/>
      <c r="CN1244" s="41"/>
      <c r="CO1244" s="39"/>
      <c r="CP1244" s="78"/>
    </row>
    <row r="1245" spans="1:94" s="38" customFormat="1" x14ac:dyDescent="0.25">
      <c r="A1245" s="38">
        <v>1242</v>
      </c>
      <c r="F1245" s="39"/>
      <c r="Q1245" s="39"/>
      <c r="R1245" s="40"/>
      <c r="S1245" s="40"/>
      <c r="T1245" s="39"/>
      <c r="AG1245" s="110"/>
      <c r="AH1245" s="94"/>
      <c r="AJ1245" s="97"/>
      <c r="AL1245" s="39"/>
      <c r="AP1245" s="39"/>
      <c r="AQ1245" s="77"/>
      <c r="AR1245" s="94"/>
      <c r="AT1245" s="97"/>
      <c r="BB1245" s="79"/>
      <c r="BC1245" s="94"/>
      <c r="BE1245" s="97"/>
      <c r="BG1245" s="40"/>
      <c r="BK1245" s="40"/>
      <c r="BL1245" s="79"/>
      <c r="BM1245" s="94"/>
      <c r="BO1245" s="97"/>
      <c r="BQ1245" s="40"/>
      <c r="BR1245" s="94"/>
      <c r="BS1245" s="94"/>
      <c r="BT1245" s="94"/>
      <c r="BU1245" s="40"/>
      <c r="BV1245" s="82"/>
      <c r="BW1245" s="94"/>
      <c r="BX1245" s="48"/>
      <c r="BY1245" s="97"/>
      <c r="BZ1245" s="48"/>
      <c r="CA1245" s="40"/>
      <c r="CB1245" s="94"/>
      <c r="CC1245" s="94"/>
      <c r="CD1245" s="94"/>
      <c r="CE1245" s="40"/>
      <c r="CF1245" s="73"/>
      <c r="CG1245" s="41"/>
      <c r="CH1245" s="41"/>
      <c r="CI1245" s="41"/>
      <c r="CJ1245" s="41"/>
      <c r="CK1245" s="41"/>
      <c r="CL1245" s="68"/>
      <c r="CM1245" s="41"/>
      <c r="CN1245" s="41"/>
      <c r="CO1245" s="39"/>
      <c r="CP1245" s="78"/>
    </row>
    <row r="1246" spans="1:94" s="38" customFormat="1" x14ac:dyDescent="0.25">
      <c r="A1246" s="38">
        <v>1243</v>
      </c>
      <c r="F1246" s="39"/>
      <c r="Q1246" s="39"/>
      <c r="R1246" s="40"/>
      <c r="S1246" s="40"/>
      <c r="T1246" s="39"/>
      <c r="AG1246" s="110"/>
      <c r="AH1246" s="94"/>
      <c r="AJ1246" s="97"/>
      <c r="AL1246" s="39"/>
      <c r="AP1246" s="39"/>
      <c r="AQ1246" s="77"/>
      <c r="AR1246" s="94"/>
      <c r="AT1246" s="97"/>
      <c r="BB1246" s="79"/>
      <c r="BC1246" s="94"/>
      <c r="BE1246" s="97"/>
      <c r="BG1246" s="40"/>
      <c r="BK1246" s="40"/>
      <c r="BL1246" s="79"/>
      <c r="BM1246" s="94"/>
      <c r="BO1246" s="97"/>
      <c r="BQ1246" s="40"/>
      <c r="BR1246" s="94"/>
      <c r="BS1246" s="94"/>
      <c r="BT1246" s="94"/>
      <c r="BU1246" s="40"/>
      <c r="BV1246" s="82"/>
      <c r="BW1246" s="94"/>
      <c r="BX1246" s="48"/>
      <c r="BY1246" s="97"/>
      <c r="BZ1246" s="48"/>
      <c r="CA1246" s="40"/>
      <c r="CB1246" s="94"/>
      <c r="CC1246" s="94"/>
      <c r="CD1246" s="94"/>
      <c r="CE1246" s="40"/>
      <c r="CF1246" s="73"/>
      <c r="CG1246" s="41"/>
      <c r="CH1246" s="41"/>
      <c r="CI1246" s="41"/>
      <c r="CJ1246" s="41"/>
      <c r="CK1246" s="41"/>
      <c r="CL1246" s="68"/>
      <c r="CM1246" s="41"/>
      <c r="CN1246" s="41"/>
      <c r="CO1246" s="39"/>
      <c r="CP1246" s="78"/>
    </row>
    <row r="1247" spans="1:94" s="38" customFormat="1" x14ac:dyDescent="0.25">
      <c r="A1247" s="38">
        <v>1244</v>
      </c>
      <c r="F1247" s="39"/>
      <c r="Q1247" s="39"/>
      <c r="R1247" s="40"/>
      <c r="S1247" s="40"/>
      <c r="T1247" s="39"/>
      <c r="AG1247" s="110"/>
      <c r="AH1247" s="94"/>
      <c r="AJ1247" s="97"/>
      <c r="AL1247" s="39"/>
      <c r="AP1247" s="39"/>
      <c r="AQ1247" s="77"/>
      <c r="AR1247" s="94"/>
      <c r="AT1247" s="97"/>
      <c r="BB1247" s="79"/>
      <c r="BC1247" s="94"/>
      <c r="BE1247" s="97"/>
      <c r="BG1247" s="40"/>
      <c r="BK1247" s="40"/>
      <c r="BL1247" s="79"/>
      <c r="BM1247" s="94"/>
      <c r="BO1247" s="97"/>
      <c r="BQ1247" s="40"/>
      <c r="BR1247" s="94"/>
      <c r="BS1247" s="94"/>
      <c r="BT1247" s="94"/>
      <c r="BU1247" s="40"/>
      <c r="BV1247" s="82"/>
      <c r="BW1247" s="94"/>
      <c r="BX1247" s="48"/>
      <c r="BY1247" s="97"/>
      <c r="BZ1247" s="48"/>
      <c r="CA1247" s="40"/>
      <c r="CB1247" s="94"/>
      <c r="CC1247" s="94"/>
      <c r="CD1247" s="94"/>
      <c r="CE1247" s="40"/>
      <c r="CF1247" s="73"/>
      <c r="CG1247" s="41"/>
      <c r="CH1247" s="41"/>
      <c r="CI1247" s="41"/>
      <c r="CJ1247" s="41"/>
      <c r="CK1247" s="41"/>
      <c r="CL1247" s="68"/>
      <c r="CM1247" s="41"/>
      <c r="CN1247" s="41"/>
      <c r="CO1247" s="39"/>
      <c r="CP1247" s="78"/>
    </row>
    <row r="1248" spans="1:94" s="38" customFormat="1" x14ac:dyDescent="0.25">
      <c r="A1248" s="38">
        <v>1245</v>
      </c>
      <c r="F1248" s="39"/>
      <c r="Q1248" s="39"/>
      <c r="R1248" s="40"/>
      <c r="S1248" s="40"/>
      <c r="T1248" s="39"/>
      <c r="AG1248" s="110"/>
      <c r="AH1248" s="94"/>
      <c r="AJ1248" s="97"/>
      <c r="AL1248" s="39"/>
      <c r="AP1248" s="39"/>
      <c r="AQ1248" s="77"/>
      <c r="AR1248" s="94"/>
      <c r="AT1248" s="97"/>
      <c r="BB1248" s="79"/>
      <c r="BC1248" s="94"/>
      <c r="BE1248" s="97"/>
      <c r="BG1248" s="40"/>
      <c r="BK1248" s="40"/>
      <c r="BL1248" s="79"/>
      <c r="BM1248" s="94"/>
      <c r="BO1248" s="97"/>
      <c r="BQ1248" s="40"/>
      <c r="BR1248" s="94"/>
      <c r="BS1248" s="94"/>
      <c r="BT1248" s="94"/>
      <c r="BU1248" s="40"/>
      <c r="BV1248" s="82"/>
      <c r="BW1248" s="94"/>
      <c r="BX1248" s="48"/>
      <c r="BY1248" s="97"/>
      <c r="BZ1248" s="48"/>
      <c r="CA1248" s="40"/>
      <c r="CB1248" s="94"/>
      <c r="CC1248" s="94"/>
      <c r="CD1248" s="94"/>
      <c r="CE1248" s="40"/>
      <c r="CF1248" s="73"/>
      <c r="CG1248" s="41"/>
      <c r="CH1248" s="41"/>
      <c r="CI1248" s="41"/>
      <c r="CJ1248" s="41"/>
      <c r="CK1248" s="41"/>
      <c r="CL1248" s="68"/>
      <c r="CM1248" s="41"/>
      <c r="CN1248" s="41"/>
      <c r="CO1248" s="39"/>
      <c r="CP1248" s="78"/>
    </row>
    <row r="1249" spans="1:94" s="38" customFormat="1" x14ac:dyDescent="0.25">
      <c r="A1249" s="38">
        <v>1246</v>
      </c>
      <c r="F1249" s="39"/>
      <c r="Q1249" s="39"/>
      <c r="R1249" s="40"/>
      <c r="S1249" s="40"/>
      <c r="T1249" s="39"/>
      <c r="AG1249" s="110"/>
      <c r="AH1249" s="94"/>
      <c r="AJ1249" s="97"/>
      <c r="AL1249" s="39"/>
      <c r="AP1249" s="39"/>
      <c r="AQ1249" s="77"/>
      <c r="AR1249" s="94"/>
      <c r="AT1249" s="97"/>
      <c r="BB1249" s="79"/>
      <c r="BC1249" s="94"/>
      <c r="BE1249" s="97"/>
      <c r="BG1249" s="40"/>
      <c r="BK1249" s="40"/>
      <c r="BL1249" s="79"/>
      <c r="BM1249" s="94"/>
      <c r="BO1249" s="97"/>
      <c r="BQ1249" s="40"/>
      <c r="BR1249" s="94"/>
      <c r="BS1249" s="94"/>
      <c r="BT1249" s="94"/>
      <c r="BU1249" s="40"/>
      <c r="BV1249" s="82"/>
      <c r="BW1249" s="94"/>
      <c r="BX1249" s="48"/>
      <c r="BY1249" s="97"/>
      <c r="BZ1249" s="48"/>
      <c r="CA1249" s="40"/>
      <c r="CB1249" s="94"/>
      <c r="CC1249" s="94"/>
      <c r="CD1249" s="94"/>
      <c r="CE1249" s="40"/>
      <c r="CF1249" s="73"/>
      <c r="CG1249" s="41"/>
      <c r="CH1249" s="41"/>
      <c r="CI1249" s="41"/>
      <c r="CJ1249" s="41"/>
      <c r="CK1249" s="41"/>
      <c r="CL1249" s="68"/>
      <c r="CM1249" s="41"/>
      <c r="CN1249" s="41"/>
      <c r="CO1249" s="39"/>
      <c r="CP1249" s="78"/>
    </row>
    <row r="1250" spans="1:94" s="38" customFormat="1" x14ac:dyDescent="0.25">
      <c r="A1250" s="38">
        <v>1247</v>
      </c>
      <c r="F1250" s="39"/>
      <c r="Q1250" s="39"/>
      <c r="R1250" s="40"/>
      <c r="S1250" s="40"/>
      <c r="T1250" s="39"/>
      <c r="AG1250" s="110"/>
      <c r="AH1250" s="94"/>
      <c r="AJ1250" s="97"/>
      <c r="AL1250" s="39"/>
      <c r="AP1250" s="39"/>
      <c r="AQ1250" s="77"/>
      <c r="AR1250" s="94"/>
      <c r="AT1250" s="97"/>
      <c r="BB1250" s="79"/>
      <c r="BC1250" s="94"/>
      <c r="BE1250" s="97"/>
      <c r="BG1250" s="40"/>
      <c r="BK1250" s="40"/>
      <c r="BL1250" s="79"/>
      <c r="BM1250" s="94"/>
      <c r="BO1250" s="97"/>
      <c r="BQ1250" s="40"/>
      <c r="BR1250" s="94"/>
      <c r="BS1250" s="94"/>
      <c r="BT1250" s="94"/>
      <c r="BU1250" s="40"/>
      <c r="BV1250" s="82"/>
      <c r="BW1250" s="94"/>
      <c r="BX1250" s="48"/>
      <c r="BY1250" s="97"/>
      <c r="BZ1250" s="48"/>
      <c r="CA1250" s="40"/>
      <c r="CB1250" s="94"/>
      <c r="CC1250" s="94"/>
      <c r="CD1250" s="94"/>
      <c r="CE1250" s="40"/>
      <c r="CF1250" s="73"/>
      <c r="CG1250" s="41"/>
      <c r="CH1250" s="41"/>
      <c r="CI1250" s="41"/>
      <c r="CJ1250" s="41"/>
      <c r="CK1250" s="41"/>
      <c r="CL1250" s="68"/>
      <c r="CM1250" s="41"/>
      <c r="CN1250" s="41"/>
      <c r="CO1250" s="39"/>
      <c r="CP1250" s="78"/>
    </row>
    <row r="1251" spans="1:94" s="38" customFormat="1" x14ac:dyDescent="0.25">
      <c r="A1251" s="38">
        <v>1248</v>
      </c>
      <c r="F1251" s="39"/>
      <c r="Q1251" s="39"/>
      <c r="R1251" s="40"/>
      <c r="S1251" s="40"/>
      <c r="T1251" s="39"/>
      <c r="AG1251" s="110"/>
      <c r="AH1251" s="94"/>
      <c r="AJ1251" s="97"/>
      <c r="AL1251" s="39"/>
      <c r="AP1251" s="39"/>
      <c r="AQ1251" s="77"/>
      <c r="AR1251" s="94"/>
      <c r="AT1251" s="97"/>
      <c r="BB1251" s="79"/>
      <c r="BC1251" s="94"/>
      <c r="BE1251" s="97"/>
      <c r="BG1251" s="40"/>
      <c r="BK1251" s="40"/>
      <c r="BL1251" s="79"/>
      <c r="BM1251" s="94"/>
      <c r="BO1251" s="97"/>
      <c r="BQ1251" s="40"/>
      <c r="BR1251" s="94"/>
      <c r="BS1251" s="94"/>
      <c r="BT1251" s="94"/>
      <c r="BU1251" s="40"/>
      <c r="BV1251" s="82"/>
      <c r="BW1251" s="94"/>
      <c r="BX1251" s="48"/>
      <c r="BY1251" s="97"/>
      <c r="BZ1251" s="48"/>
      <c r="CA1251" s="40"/>
      <c r="CB1251" s="94"/>
      <c r="CC1251" s="94"/>
      <c r="CD1251" s="94"/>
      <c r="CE1251" s="40"/>
      <c r="CF1251" s="73"/>
      <c r="CG1251" s="41"/>
      <c r="CH1251" s="41"/>
      <c r="CI1251" s="41"/>
      <c r="CJ1251" s="41"/>
      <c r="CK1251" s="41"/>
      <c r="CL1251" s="68"/>
      <c r="CM1251" s="41"/>
      <c r="CN1251" s="41"/>
      <c r="CO1251" s="39"/>
      <c r="CP1251" s="78"/>
    </row>
    <row r="1252" spans="1:94" s="38" customFormat="1" x14ac:dyDescent="0.25">
      <c r="A1252" s="38">
        <v>1249</v>
      </c>
      <c r="F1252" s="39"/>
      <c r="Q1252" s="39"/>
      <c r="R1252" s="40"/>
      <c r="S1252" s="40"/>
      <c r="T1252" s="39"/>
      <c r="AG1252" s="110"/>
      <c r="AH1252" s="94"/>
      <c r="AJ1252" s="97"/>
      <c r="AL1252" s="39"/>
      <c r="AP1252" s="39"/>
      <c r="AQ1252" s="77"/>
      <c r="AR1252" s="94"/>
      <c r="AT1252" s="97"/>
      <c r="BB1252" s="79"/>
      <c r="BC1252" s="94"/>
      <c r="BE1252" s="97"/>
      <c r="BG1252" s="40"/>
      <c r="BK1252" s="40"/>
      <c r="BL1252" s="79"/>
      <c r="BM1252" s="94"/>
      <c r="BO1252" s="97"/>
      <c r="BQ1252" s="40"/>
      <c r="BR1252" s="94"/>
      <c r="BS1252" s="94"/>
      <c r="BT1252" s="94"/>
      <c r="BU1252" s="40"/>
      <c r="BV1252" s="82"/>
      <c r="BW1252" s="94"/>
      <c r="BX1252" s="48"/>
      <c r="BY1252" s="97"/>
      <c r="BZ1252" s="48"/>
      <c r="CA1252" s="40"/>
      <c r="CB1252" s="94"/>
      <c r="CC1252" s="94"/>
      <c r="CD1252" s="94"/>
      <c r="CE1252" s="40"/>
      <c r="CF1252" s="73"/>
      <c r="CG1252" s="41"/>
      <c r="CH1252" s="41"/>
      <c r="CI1252" s="41"/>
      <c r="CJ1252" s="41"/>
      <c r="CK1252" s="41"/>
      <c r="CL1252" s="68"/>
      <c r="CM1252" s="41"/>
      <c r="CN1252" s="41"/>
      <c r="CO1252" s="39"/>
      <c r="CP1252" s="78"/>
    </row>
    <row r="1253" spans="1:94" s="38" customFormat="1" x14ac:dyDescent="0.25">
      <c r="A1253" s="38">
        <v>1250</v>
      </c>
      <c r="F1253" s="39"/>
      <c r="Q1253" s="39"/>
      <c r="R1253" s="40"/>
      <c r="S1253" s="40"/>
      <c r="T1253" s="39"/>
      <c r="AG1253" s="110"/>
      <c r="AH1253" s="94"/>
      <c r="AJ1253" s="97"/>
      <c r="AL1253" s="39"/>
      <c r="AP1253" s="39"/>
      <c r="AQ1253" s="77"/>
      <c r="AR1253" s="94"/>
      <c r="AT1253" s="97"/>
      <c r="BB1253" s="79"/>
      <c r="BC1253" s="94"/>
      <c r="BE1253" s="97"/>
      <c r="BG1253" s="40"/>
      <c r="BK1253" s="40"/>
      <c r="BL1253" s="79"/>
      <c r="BM1253" s="94"/>
      <c r="BO1253" s="97"/>
      <c r="BQ1253" s="40"/>
      <c r="BR1253" s="94"/>
      <c r="BS1253" s="94"/>
      <c r="BT1253" s="94"/>
      <c r="BU1253" s="40"/>
      <c r="BV1253" s="82"/>
      <c r="BW1253" s="94"/>
      <c r="BX1253" s="48"/>
      <c r="BY1253" s="97"/>
      <c r="BZ1253" s="48"/>
      <c r="CA1253" s="40"/>
      <c r="CB1253" s="94"/>
      <c r="CC1253" s="94"/>
      <c r="CD1253" s="94"/>
      <c r="CE1253" s="40"/>
      <c r="CF1253" s="73"/>
      <c r="CG1253" s="41"/>
      <c r="CH1253" s="41"/>
      <c r="CI1253" s="41"/>
      <c r="CJ1253" s="41"/>
      <c r="CK1253" s="41"/>
      <c r="CL1253" s="68"/>
      <c r="CM1253" s="41"/>
      <c r="CN1253" s="41"/>
      <c r="CO1253" s="39"/>
      <c r="CP1253" s="78"/>
    </row>
    <row r="1254" spans="1:94" s="38" customFormat="1" x14ac:dyDescent="0.25">
      <c r="A1254" s="38">
        <v>1251</v>
      </c>
      <c r="F1254" s="39"/>
      <c r="Q1254" s="39"/>
      <c r="R1254" s="40"/>
      <c r="S1254" s="40"/>
      <c r="T1254" s="39"/>
      <c r="AG1254" s="110"/>
      <c r="AH1254" s="94"/>
      <c r="AJ1254" s="97"/>
      <c r="AL1254" s="39"/>
      <c r="AP1254" s="39"/>
      <c r="AQ1254" s="77"/>
      <c r="AR1254" s="94"/>
      <c r="AT1254" s="97"/>
      <c r="BB1254" s="79"/>
      <c r="BC1254" s="94"/>
      <c r="BE1254" s="97"/>
      <c r="BG1254" s="40"/>
      <c r="BK1254" s="40"/>
      <c r="BL1254" s="79"/>
      <c r="BM1254" s="94"/>
      <c r="BO1254" s="97"/>
      <c r="BQ1254" s="40"/>
      <c r="BR1254" s="94"/>
      <c r="BS1254" s="94"/>
      <c r="BT1254" s="94"/>
      <c r="BU1254" s="40"/>
      <c r="BV1254" s="82"/>
      <c r="BW1254" s="94"/>
      <c r="BX1254" s="48"/>
      <c r="BY1254" s="97"/>
      <c r="BZ1254" s="48"/>
      <c r="CA1254" s="40"/>
      <c r="CB1254" s="94"/>
      <c r="CC1254" s="94"/>
      <c r="CD1254" s="94"/>
      <c r="CE1254" s="40"/>
      <c r="CF1254" s="73"/>
      <c r="CG1254" s="41"/>
      <c r="CH1254" s="41"/>
      <c r="CI1254" s="41"/>
      <c r="CJ1254" s="41"/>
      <c r="CK1254" s="41"/>
      <c r="CL1254" s="68"/>
      <c r="CM1254" s="41"/>
      <c r="CN1254" s="41"/>
      <c r="CO1254" s="39"/>
      <c r="CP1254" s="78"/>
    </row>
    <row r="1255" spans="1:94" s="38" customFormat="1" x14ac:dyDescent="0.25">
      <c r="A1255" s="38">
        <v>1252</v>
      </c>
      <c r="F1255" s="39"/>
      <c r="Q1255" s="39"/>
      <c r="R1255" s="40"/>
      <c r="S1255" s="40"/>
      <c r="T1255" s="39"/>
      <c r="AG1255" s="110"/>
      <c r="AH1255" s="94"/>
      <c r="AJ1255" s="97"/>
      <c r="AL1255" s="39"/>
      <c r="AP1255" s="39"/>
      <c r="AQ1255" s="77"/>
      <c r="AR1255" s="94"/>
      <c r="AT1255" s="97"/>
      <c r="BB1255" s="79"/>
      <c r="BC1255" s="94"/>
      <c r="BE1255" s="97"/>
      <c r="BG1255" s="40"/>
      <c r="BK1255" s="40"/>
      <c r="BL1255" s="79"/>
      <c r="BM1255" s="94"/>
      <c r="BO1255" s="97"/>
      <c r="BQ1255" s="40"/>
      <c r="BR1255" s="94"/>
      <c r="BS1255" s="94"/>
      <c r="BT1255" s="94"/>
      <c r="BU1255" s="40"/>
      <c r="BV1255" s="82"/>
      <c r="BW1255" s="94"/>
      <c r="BX1255" s="48"/>
      <c r="BY1255" s="97"/>
      <c r="BZ1255" s="48"/>
      <c r="CA1255" s="40"/>
      <c r="CB1255" s="94"/>
      <c r="CC1255" s="94"/>
      <c r="CD1255" s="94"/>
      <c r="CE1255" s="40"/>
      <c r="CF1255" s="73"/>
      <c r="CG1255" s="41"/>
      <c r="CH1255" s="41"/>
      <c r="CI1255" s="41"/>
      <c r="CJ1255" s="41"/>
      <c r="CK1255" s="41"/>
      <c r="CL1255" s="68"/>
      <c r="CM1255" s="41"/>
      <c r="CN1255" s="41"/>
      <c r="CO1255" s="39"/>
      <c r="CP1255" s="78"/>
    </row>
    <row r="1256" spans="1:94" s="38" customFormat="1" x14ac:dyDescent="0.25">
      <c r="A1256" s="38">
        <v>1253</v>
      </c>
      <c r="F1256" s="39"/>
      <c r="Q1256" s="39"/>
      <c r="R1256" s="40"/>
      <c r="S1256" s="40"/>
      <c r="T1256" s="39"/>
      <c r="AG1256" s="110"/>
      <c r="AH1256" s="94"/>
      <c r="AJ1256" s="97"/>
      <c r="AL1256" s="39"/>
      <c r="AP1256" s="39"/>
      <c r="AQ1256" s="77"/>
      <c r="AR1256" s="94"/>
      <c r="AT1256" s="97"/>
      <c r="BB1256" s="79"/>
      <c r="BC1256" s="94"/>
      <c r="BE1256" s="97"/>
      <c r="BG1256" s="40"/>
      <c r="BK1256" s="40"/>
      <c r="BL1256" s="79"/>
      <c r="BM1256" s="94"/>
      <c r="BO1256" s="97"/>
      <c r="BQ1256" s="40"/>
      <c r="BR1256" s="94"/>
      <c r="BS1256" s="94"/>
      <c r="BT1256" s="94"/>
      <c r="BU1256" s="40"/>
      <c r="BV1256" s="82"/>
      <c r="BW1256" s="94"/>
      <c r="BX1256" s="48"/>
      <c r="BY1256" s="97"/>
      <c r="BZ1256" s="48"/>
      <c r="CA1256" s="40"/>
      <c r="CB1256" s="94"/>
      <c r="CC1256" s="94"/>
      <c r="CD1256" s="94"/>
      <c r="CE1256" s="40"/>
      <c r="CF1256" s="73"/>
      <c r="CG1256" s="41"/>
      <c r="CH1256" s="41"/>
      <c r="CI1256" s="41"/>
      <c r="CJ1256" s="41"/>
      <c r="CK1256" s="41"/>
      <c r="CL1256" s="68"/>
      <c r="CM1256" s="41"/>
      <c r="CN1256" s="41"/>
      <c r="CO1256" s="39"/>
      <c r="CP1256" s="78"/>
    </row>
    <row r="1257" spans="1:94" s="38" customFormat="1" x14ac:dyDescent="0.25">
      <c r="A1257" s="38">
        <v>1254</v>
      </c>
      <c r="F1257" s="39"/>
      <c r="Q1257" s="39"/>
      <c r="R1257" s="40"/>
      <c r="S1257" s="40"/>
      <c r="T1257" s="39"/>
      <c r="AG1257" s="110"/>
      <c r="AH1257" s="94"/>
      <c r="AJ1257" s="97"/>
      <c r="AL1257" s="39"/>
      <c r="AP1257" s="39"/>
      <c r="AQ1257" s="77"/>
      <c r="AR1257" s="94"/>
      <c r="AT1257" s="97"/>
      <c r="BB1257" s="79"/>
      <c r="BC1257" s="94"/>
      <c r="BE1257" s="97"/>
      <c r="BG1257" s="40"/>
      <c r="BK1257" s="40"/>
      <c r="BL1257" s="79"/>
      <c r="BM1257" s="94"/>
      <c r="BO1257" s="97"/>
      <c r="BQ1257" s="40"/>
      <c r="BR1257" s="94"/>
      <c r="BS1257" s="94"/>
      <c r="BT1257" s="94"/>
      <c r="BU1257" s="40"/>
      <c r="BV1257" s="82"/>
      <c r="BW1257" s="94"/>
      <c r="BX1257" s="48"/>
      <c r="BY1257" s="97"/>
      <c r="BZ1257" s="48"/>
      <c r="CA1257" s="40"/>
      <c r="CB1257" s="94"/>
      <c r="CC1257" s="94"/>
      <c r="CD1257" s="94"/>
      <c r="CE1257" s="40"/>
      <c r="CF1257" s="73"/>
      <c r="CG1257" s="41"/>
      <c r="CH1257" s="41"/>
      <c r="CI1257" s="41"/>
      <c r="CJ1257" s="41"/>
      <c r="CK1257" s="41"/>
      <c r="CL1257" s="68"/>
      <c r="CM1257" s="41"/>
      <c r="CN1257" s="41"/>
      <c r="CO1257" s="39"/>
      <c r="CP1257" s="78"/>
    </row>
    <row r="1258" spans="1:94" s="38" customFormat="1" x14ac:dyDescent="0.25">
      <c r="A1258" s="38">
        <v>1255</v>
      </c>
      <c r="F1258" s="39"/>
      <c r="Q1258" s="39"/>
      <c r="R1258" s="40"/>
      <c r="S1258" s="40"/>
      <c r="T1258" s="39"/>
      <c r="AG1258" s="110"/>
      <c r="AH1258" s="94"/>
      <c r="AJ1258" s="97"/>
      <c r="AL1258" s="39"/>
      <c r="AP1258" s="39"/>
      <c r="AQ1258" s="77"/>
      <c r="AR1258" s="94"/>
      <c r="AT1258" s="97"/>
      <c r="BB1258" s="79"/>
      <c r="BC1258" s="94"/>
      <c r="BE1258" s="97"/>
      <c r="BG1258" s="40"/>
      <c r="BK1258" s="40"/>
      <c r="BL1258" s="79"/>
      <c r="BM1258" s="94"/>
      <c r="BO1258" s="97"/>
      <c r="BQ1258" s="40"/>
      <c r="BR1258" s="94"/>
      <c r="BS1258" s="94"/>
      <c r="BT1258" s="94"/>
      <c r="BU1258" s="40"/>
      <c r="BV1258" s="82"/>
      <c r="BW1258" s="94"/>
      <c r="BX1258" s="48"/>
      <c r="BY1258" s="97"/>
      <c r="BZ1258" s="48"/>
      <c r="CA1258" s="40"/>
      <c r="CB1258" s="94"/>
      <c r="CC1258" s="94"/>
      <c r="CD1258" s="94"/>
      <c r="CE1258" s="40"/>
      <c r="CF1258" s="73"/>
      <c r="CG1258" s="41"/>
      <c r="CH1258" s="41"/>
      <c r="CI1258" s="41"/>
      <c r="CJ1258" s="41"/>
      <c r="CK1258" s="41"/>
      <c r="CL1258" s="68"/>
      <c r="CM1258" s="41"/>
      <c r="CN1258" s="41"/>
      <c r="CO1258" s="39"/>
      <c r="CP1258" s="78"/>
    </row>
    <row r="1259" spans="1:94" s="38" customFormat="1" x14ac:dyDescent="0.25">
      <c r="A1259" s="38">
        <v>1256</v>
      </c>
      <c r="F1259" s="39"/>
      <c r="Q1259" s="39"/>
      <c r="R1259" s="40"/>
      <c r="S1259" s="40"/>
      <c r="T1259" s="39"/>
      <c r="AG1259" s="110"/>
      <c r="AH1259" s="94"/>
      <c r="AJ1259" s="97"/>
      <c r="AL1259" s="39"/>
      <c r="AP1259" s="39"/>
      <c r="AQ1259" s="77"/>
      <c r="AR1259" s="94"/>
      <c r="AT1259" s="97"/>
      <c r="BB1259" s="79"/>
      <c r="BC1259" s="94"/>
      <c r="BE1259" s="97"/>
      <c r="BG1259" s="40"/>
      <c r="BK1259" s="40"/>
      <c r="BL1259" s="79"/>
      <c r="BM1259" s="94"/>
      <c r="BO1259" s="97"/>
      <c r="BQ1259" s="40"/>
      <c r="BR1259" s="94"/>
      <c r="BS1259" s="94"/>
      <c r="BT1259" s="94"/>
      <c r="BU1259" s="40"/>
      <c r="BV1259" s="82"/>
      <c r="BW1259" s="94"/>
      <c r="BX1259" s="48"/>
      <c r="BY1259" s="97"/>
      <c r="BZ1259" s="48"/>
      <c r="CA1259" s="40"/>
      <c r="CB1259" s="94"/>
      <c r="CC1259" s="94"/>
      <c r="CD1259" s="94"/>
      <c r="CE1259" s="40"/>
      <c r="CF1259" s="73"/>
      <c r="CG1259" s="41"/>
      <c r="CH1259" s="41"/>
      <c r="CI1259" s="41"/>
      <c r="CJ1259" s="41"/>
      <c r="CK1259" s="41"/>
      <c r="CL1259" s="68"/>
      <c r="CM1259" s="41"/>
      <c r="CN1259" s="41"/>
      <c r="CO1259" s="39"/>
      <c r="CP1259" s="78"/>
    </row>
    <row r="1260" spans="1:94" s="38" customFormat="1" x14ac:dyDescent="0.25">
      <c r="A1260" s="38">
        <v>1257</v>
      </c>
      <c r="F1260" s="39"/>
      <c r="Q1260" s="39"/>
      <c r="R1260" s="40"/>
      <c r="S1260" s="40"/>
      <c r="T1260" s="39"/>
      <c r="AG1260" s="110"/>
      <c r="AH1260" s="94"/>
      <c r="AJ1260" s="97"/>
      <c r="AL1260" s="39"/>
      <c r="AP1260" s="39"/>
      <c r="AQ1260" s="77"/>
      <c r="AR1260" s="94"/>
      <c r="AT1260" s="97"/>
      <c r="BB1260" s="79"/>
      <c r="BC1260" s="94"/>
      <c r="BE1260" s="97"/>
      <c r="BG1260" s="40"/>
      <c r="BK1260" s="40"/>
      <c r="BL1260" s="79"/>
      <c r="BM1260" s="94"/>
      <c r="BO1260" s="97"/>
      <c r="BQ1260" s="40"/>
      <c r="BR1260" s="94"/>
      <c r="BS1260" s="94"/>
      <c r="BT1260" s="94"/>
      <c r="BU1260" s="40"/>
      <c r="BV1260" s="82"/>
      <c r="BW1260" s="94"/>
      <c r="BX1260" s="48"/>
      <c r="BY1260" s="97"/>
      <c r="BZ1260" s="48"/>
      <c r="CA1260" s="40"/>
      <c r="CB1260" s="94"/>
      <c r="CC1260" s="94"/>
      <c r="CD1260" s="94"/>
      <c r="CE1260" s="40"/>
      <c r="CF1260" s="73"/>
      <c r="CG1260" s="41"/>
      <c r="CH1260" s="41"/>
      <c r="CI1260" s="41"/>
      <c r="CJ1260" s="41"/>
      <c r="CK1260" s="41"/>
      <c r="CL1260" s="68"/>
      <c r="CM1260" s="41"/>
      <c r="CN1260" s="41"/>
      <c r="CO1260" s="39"/>
      <c r="CP1260" s="78"/>
    </row>
    <row r="1261" spans="1:94" s="38" customFormat="1" x14ac:dyDescent="0.25">
      <c r="A1261" s="38">
        <v>1258</v>
      </c>
      <c r="F1261" s="39"/>
      <c r="Q1261" s="39"/>
      <c r="R1261" s="40"/>
      <c r="S1261" s="40"/>
      <c r="T1261" s="39"/>
      <c r="AG1261" s="110"/>
      <c r="AH1261" s="94"/>
      <c r="AJ1261" s="97"/>
      <c r="AL1261" s="39"/>
      <c r="AP1261" s="39"/>
      <c r="AQ1261" s="77"/>
      <c r="AR1261" s="94"/>
      <c r="AT1261" s="97"/>
      <c r="BB1261" s="79"/>
      <c r="BC1261" s="94"/>
      <c r="BE1261" s="97"/>
      <c r="BG1261" s="40"/>
      <c r="BK1261" s="40"/>
      <c r="BL1261" s="79"/>
      <c r="BM1261" s="94"/>
      <c r="BO1261" s="97"/>
      <c r="BQ1261" s="40"/>
      <c r="BR1261" s="94"/>
      <c r="BS1261" s="94"/>
      <c r="BT1261" s="94"/>
      <c r="BU1261" s="40"/>
      <c r="BV1261" s="82"/>
      <c r="BW1261" s="94"/>
      <c r="BX1261" s="48"/>
      <c r="BY1261" s="97"/>
      <c r="BZ1261" s="48"/>
      <c r="CA1261" s="40"/>
      <c r="CB1261" s="94"/>
      <c r="CC1261" s="94"/>
      <c r="CD1261" s="94"/>
      <c r="CE1261" s="40"/>
      <c r="CF1261" s="73"/>
      <c r="CG1261" s="41"/>
      <c r="CH1261" s="41"/>
      <c r="CI1261" s="41"/>
      <c r="CJ1261" s="41"/>
      <c r="CK1261" s="41"/>
      <c r="CL1261" s="68"/>
      <c r="CM1261" s="41"/>
      <c r="CN1261" s="41"/>
      <c r="CO1261" s="39"/>
      <c r="CP1261" s="78"/>
    </row>
    <row r="1262" spans="1:94" s="38" customFormat="1" x14ac:dyDescent="0.25">
      <c r="A1262" s="38">
        <v>1259</v>
      </c>
      <c r="F1262" s="39"/>
      <c r="Q1262" s="39"/>
      <c r="R1262" s="40"/>
      <c r="S1262" s="40"/>
      <c r="T1262" s="39"/>
      <c r="AG1262" s="110"/>
      <c r="AH1262" s="94"/>
      <c r="AJ1262" s="97"/>
      <c r="AL1262" s="39"/>
      <c r="AP1262" s="39"/>
      <c r="AQ1262" s="77"/>
      <c r="AR1262" s="94"/>
      <c r="AT1262" s="97"/>
      <c r="BB1262" s="79"/>
      <c r="BC1262" s="94"/>
      <c r="BE1262" s="97"/>
      <c r="BG1262" s="40"/>
      <c r="BK1262" s="40"/>
      <c r="BL1262" s="79"/>
      <c r="BM1262" s="94"/>
      <c r="BO1262" s="97"/>
      <c r="BQ1262" s="40"/>
      <c r="BR1262" s="94"/>
      <c r="BS1262" s="94"/>
      <c r="BT1262" s="94"/>
      <c r="BU1262" s="40"/>
      <c r="BV1262" s="82"/>
      <c r="BW1262" s="94"/>
      <c r="BX1262" s="48"/>
      <c r="BY1262" s="97"/>
      <c r="BZ1262" s="48"/>
      <c r="CA1262" s="40"/>
      <c r="CB1262" s="94"/>
      <c r="CC1262" s="94"/>
      <c r="CD1262" s="94"/>
      <c r="CE1262" s="40"/>
      <c r="CF1262" s="73"/>
      <c r="CG1262" s="41"/>
      <c r="CH1262" s="41"/>
      <c r="CI1262" s="41"/>
      <c r="CJ1262" s="41"/>
      <c r="CK1262" s="41"/>
      <c r="CL1262" s="68"/>
      <c r="CM1262" s="41"/>
      <c r="CN1262" s="41"/>
      <c r="CO1262" s="39"/>
      <c r="CP1262" s="78"/>
    </row>
    <row r="1263" spans="1:94" s="38" customFormat="1" x14ac:dyDescent="0.25">
      <c r="A1263" s="38">
        <v>1260</v>
      </c>
      <c r="F1263" s="39"/>
      <c r="Q1263" s="39"/>
      <c r="R1263" s="40"/>
      <c r="S1263" s="40"/>
      <c r="T1263" s="39"/>
      <c r="AG1263" s="110"/>
      <c r="AH1263" s="94"/>
      <c r="AJ1263" s="97"/>
      <c r="AL1263" s="39"/>
      <c r="AP1263" s="39"/>
      <c r="AQ1263" s="77"/>
      <c r="AR1263" s="94"/>
      <c r="AT1263" s="97"/>
      <c r="BB1263" s="79"/>
      <c r="BC1263" s="94"/>
      <c r="BE1263" s="97"/>
      <c r="BG1263" s="40"/>
      <c r="BK1263" s="40"/>
      <c r="BL1263" s="79"/>
      <c r="BM1263" s="94"/>
      <c r="BO1263" s="97"/>
      <c r="BQ1263" s="40"/>
      <c r="BR1263" s="94"/>
      <c r="BS1263" s="94"/>
      <c r="BT1263" s="94"/>
      <c r="BU1263" s="40"/>
      <c r="BV1263" s="82"/>
      <c r="BW1263" s="94"/>
      <c r="BX1263" s="48"/>
      <c r="BY1263" s="97"/>
      <c r="BZ1263" s="48"/>
      <c r="CA1263" s="40"/>
      <c r="CB1263" s="94"/>
      <c r="CC1263" s="94"/>
      <c r="CD1263" s="94"/>
      <c r="CE1263" s="40"/>
      <c r="CF1263" s="73"/>
      <c r="CG1263" s="41"/>
      <c r="CH1263" s="41"/>
      <c r="CI1263" s="41"/>
      <c r="CJ1263" s="41"/>
      <c r="CK1263" s="41"/>
      <c r="CL1263" s="68"/>
      <c r="CM1263" s="41"/>
      <c r="CN1263" s="41"/>
      <c r="CO1263" s="39"/>
      <c r="CP1263" s="78"/>
    </row>
    <row r="1264" spans="1:94" s="38" customFormat="1" x14ac:dyDescent="0.25">
      <c r="A1264" s="38">
        <v>1261</v>
      </c>
      <c r="F1264" s="39"/>
      <c r="Q1264" s="39"/>
      <c r="R1264" s="40"/>
      <c r="S1264" s="40"/>
      <c r="T1264" s="39"/>
      <c r="AG1264" s="110"/>
      <c r="AH1264" s="94"/>
      <c r="AJ1264" s="97"/>
      <c r="AL1264" s="39"/>
      <c r="AP1264" s="39"/>
      <c r="AQ1264" s="77"/>
      <c r="AR1264" s="94"/>
      <c r="AT1264" s="97"/>
      <c r="BB1264" s="79"/>
      <c r="BC1264" s="94"/>
      <c r="BE1264" s="97"/>
      <c r="BG1264" s="40"/>
      <c r="BK1264" s="40"/>
      <c r="BL1264" s="79"/>
      <c r="BM1264" s="94"/>
      <c r="BO1264" s="97"/>
      <c r="BQ1264" s="40"/>
      <c r="BR1264" s="94"/>
      <c r="BS1264" s="94"/>
      <c r="BT1264" s="94"/>
      <c r="BU1264" s="40"/>
      <c r="BV1264" s="82"/>
      <c r="BW1264" s="94"/>
      <c r="BX1264" s="48"/>
      <c r="BY1264" s="97"/>
      <c r="BZ1264" s="48"/>
      <c r="CA1264" s="40"/>
      <c r="CB1264" s="94"/>
      <c r="CC1264" s="94"/>
      <c r="CD1264" s="94"/>
      <c r="CE1264" s="40"/>
      <c r="CF1264" s="73"/>
      <c r="CG1264" s="41"/>
      <c r="CH1264" s="41"/>
      <c r="CI1264" s="41"/>
      <c r="CJ1264" s="41"/>
      <c r="CK1264" s="41"/>
      <c r="CL1264" s="68"/>
      <c r="CM1264" s="41"/>
      <c r="CN1264" s="41"/>
      <c r="CO1264" s="39"/>
      <c r="CP1264" s="78"/>
    </row>
    <row r="1265" spans="1:94" s="38" customFormat="1" x14ac:dyDescent="0.25">
      <c r="A1265" s="38">
        <v>1262</v>
      </c>
      <c r="F1265" s="39"/>
      <c r="Q1265" s="39"/>
      <c r="R1265" s="40"/>
      <c r="S1265" s="40"/>
      <c r="T1265" s="39"/>
      <c r="AG1265" s="110"/>
      <c r="AH1265" s="94"/>
      <c r="AJ1265" s="97"/>
      <c r="AL1265" s="39"/>
      <c r="AP1265" s="39"/>
      <c r="AQ1265" s="77"/>
      <c r="AR1265" s="94"/>
      <c r="AT1265" s="97"/>
      <c r="BB1265" s="79"/>
      <c r="BC1265" s="94"/>
      <c r="BE1265" s="97"/>
      <c r="BG1265" s="40"/>
      <c r="BK1265" s="40"/>
      <c r="BL1265" s="79"/>
      <c r="BM1265" s="94"/>
      <c r="BO1265" s="97"/>
      <c r="BQ1265" s="40"/>
      <c r="BR1265" s="94"/>
      <c r="BS1265" s="94"/>
      <c r="BT1265" s="94"/>
      <c r="BU1265" s="40"/>
      <c r="BV1265" s="82"/>
      <c r="BW1265" s="94"/>
      <c r="BX1265" s="48"/>
      <c r="BY1265" s="97"/>
      <c r="BZ1265" s="48"/>
      <c r="CA1265" s="40"/>
      <c r="CB1265" s="94"/>
      <c r="CC1265" s="94"/>
      <c r="CD1265" s="94"/>
      <c r="CE1265" s="40"/>
      <c r="CF1265" s="73"/>
      <c r="CG1265" s="41"/>
      <c r="CH1265" s="41"/>
      <c r="CI1265" s="41"/>
      <c r="CJ1265" s="41"/>
      <c r="CK1265" s="41"/>
      <c r="CL1265" s="68"/>
      <c r="CM1265" s="41"/>
      <c r="CN1265" s="41"/>
      <c r="CO1265" s="39"/>
      <c r="CP1265" s="78"/>
    </row>
    <row r="1266" spans="1:94" s="38" customFormat="1" x14ac:dyDescent="0.25">
      <c r="A1266" s="38">
        <v>1263</v>
      </c>
      <c r="F1266" s="39"/>
      <c r="Q1266" s="39"/>
      <c r="R1266" s="40"/>
      <c r="S1266" s="40"/>
      <c r="T1266" s="39"/>
      <c r="AG1266" s="110"/>
      <c r="AH1266" s="94"/>
      <c r="AJ1266" s="97"/>
      <c r="AL1266" s="39"/>
      <c r="AP1266" s="39"/>
      <c r="AQ1266" s="77"/>
      <c r="AR1266" s="94"/>
      <c r="AT1266" s="97"/>
      <c r="BB1266" s="79"/>
      <c r="BC1266" s="94"/>
      <c r="BE1266" s="97"/>
      <c r="BG1266" s="40"/>
      <c r="BK1266" s="40"/>
      <c r="BL1266" s="79"/>
      <c r="BM1266" s="94"/>
      <c r="BO1266" s="97"/>
      <c r="BQ1266" s="40"/>
      <c r="BR1266" s="94"/>
      <c r="BS1266" s="94"/>
      <c r="BT1266" s="94"/>
      <c r="BU1266" s="40"/>
      <c r="BV1266" s="82"/>
      <c r="BW1266" s="94"/>
      <c r="BX1266" s="48"/>
      <c r="BY1266" s="97"/>
      <c r="BZ1266" s="48"/>
      <c r="CA1266" s="40"/>
      <c r="CB1266" s="94"/>
      <c r="CC1266" s="94"/>
      <c r="CD1266" s="94"/>
      <c r="CE1266" s="40"/>
      <c r="CF1266" s="73"/>
      <c r="CG1266" s="41"/>
      <c r="CH1266" s="41"/>
      <c r="CI1266" s="41"/>
      <c r="CJ1266" s="41"/>
      <c r="CK1266" s="41"/>
      <c r="CL1266" s="68"/>
      <c r="CM1266" s="41"/>
      <c r="CN1266" s="41"/>
      <c r="CO1266" s="39"/>
      <c r="CP1266" s="78"/>
    </row>
    <row r="1267" spans="1:94" s="38" customFormat="1" x14ac:dyDescent="0.25">
      <c r="A1267" s="38">
        <v>1264</v>
      </c>
      <c r="F1267" s="39"/>
      <c r="Q1267" s="39"/>
      <c r="R1267" s="40"/>
      <c r="S1267" s="40"/>
      <c r="T1267" s="39"/>
      <c r="AG1267" s="110"/>
      <c r="AH1267" s="94"/>
      <c r="AJ1267" s="97"/>
      <c r="AL1267" s="39"/>
      <c r="AP1267" s="39"/>
      <c r="AQ1267" s="77"/>
      <c r="AR1267" s="94"/>
      <c r="AT1267" s="97"/>
      <c r="BB1267" s="79"/>
      <c r="BC1267" s="94"/>
      <c r="BE1267" s="97"/>
      <c r="BG1267" s="40"/>
      <c r="BK1267" s="40"/>
      <c r="BL1267" s="79"/>
      <c r="BM1267" s="94"/>
      <c r="BO1267" s="97"/>
      <c r="BQ1267" s="40"/>
      <c r="BR1267" s="94"/>
      <c r="BS1267" s="94"/>
      <c r="BT1267" s="94"/>
      <c r="BU1267" s="40"/>
      <c r="BV1267" s="82"/>
      <c r="BW1267" s="94"/>
      <c r="BX1267" s="48"/>
      <c r="BY1267" s="97"/>
      <c r="BZ1267" s="48"/>
      <c r="CA1267" s="40"/>
      <c r="CB1267" s="94"/>
      <c r="CC1267" s="94"/>
      <c r="CD1267" s="94"/>
      <c r="CE1267" s="40"/>
      <c r="CF1267" s="73"/>
      <c r="CG1267" s="41"/>
      <c r="CH1267" s="41"/>
      <c r="CI1267" s="41"/>
      <c r="CJ1267" s="41"/>
      <c r="CK1267" s="41"/>
      <c r="CL1267" s="68"/>
      <c r="CM1267" s="41"/>
      <c r="CN1267" s="41"/>
      <c r="CO1267" s="39"/>
      <c r="CP1267" s="78"/>
    </row>
    <row r="1268" spans="1:94" s="38" customFormat="1" x14ac:dyDescent="0.25">
      <c r="A1268" s="38">
        <v>1265</v>
      </c>
      <c r="F1268" s="39"/>
      <c r="Q1268" s="39"/>
      <c r="R1268" s="40"/>
      <c r="S1268" s="40"/>
      <c r="T1268" s="39"/>
      <c r="AG1268" s="110"/>
      <c r="AH1268" s="94"/>
      <c r="AJ1268" s="97"/>
      <c r="AL1268" s="39"/>
      <c r="AP1268" s="39"/>
      <c r="AQ1268" s="77"/>
      <c r="AR1268" s="94"/>
      <c r="AT1268" s="97"/>
      <c r="BB1268" s="79"/>
      <c r="BC1268" s="94"/>
      <c r="BE1268" s="97"/>
      <c r="BG1268" s="40"/>
      <c r="BK1268" s="40"/>
      <c r="BL1268" s="79"/>
      <c r="BM1268" s="94"/>
      <c r="BO1268" s="97"/>
      <c r="BQ1268" s="40"/>
      <c r="BR1268" s="94"/>
      <c r="BS1268" s="94"/>
      <c r="BT1268" s="94"/>
      <c r="BU1268" s="40"/>
      <c r="BV1268" s="82"/>
      <c r="BW1268" s="94"/>
      <c r="BX1268" s="48"/>
      <c r="BY1268" s="97"/>
      <c r="BZ1268" s="48"/>
      <c r="CA1268" s="40"/>
      <c r="CB1268" s="94"/>
      <c r="CC1268" s="94"/>
      <c r="CD1268" s="94"/>
      <c r="CE1268" s="40"/>
      <c r="CF1268" s="73"/>
      <c r="CG1268" s="41"/>
      <c r="CH1268" s="41"/>
      <c r="CI1268" s="41"/>
      <c r="CJ1268" s="41"/>
      <c r="CK1268" s="41"/>
      <c r="CL1268" s="68"/>
      <c r="CM1268" s="41"/>
      <c r="CN1268" s="41"/>
      <c r="CO1268" s="39"/>
      <c r="CP1268" s="78"/>
    </row>
    <row r="1269" spans="1:94" s="38" customFormat="1" x14ac:dyDescent="0.25">
      <c r="A1269" s="38">
        <v>1266</v>
      </c>
      <c r="F1269" s="39"/>
      <c r="Q1269" s="39"/>
      <c r="R1269" s="40"/>
      <c r="S1269" s="40"/>
      <c r="T1269" s="39"/>
      <c r="AG1269" s="110"/>
      <c r="AH1269" s="94"/>
      <c r="AJ1269" s="97"/>
      <c r="AL1269" s="39"/>
      <c r="AP1269" s="39"/>
      <c r="AQ1269" s="77"/>
      <c r="AR1269" s="94"/>
      <c r="AT1269" s="97"/>
      <c r="BB1269" s="79"/>
      <c r="BC1269" s="94"/>
      <c r="BE1269" s="97"/>
      <c r="BG1269" s="40"/>
      <c r="BK1269" s="40"/>
      <c r="BL1269" s="79"/>
      <c r="BM1269" s="94"/>
      <c r="BO1269" s="97"/>
      <c r="BQ1269" s="40"/>
      <c r="BR1269" s="94"/>
      <c r="BS1269" s="94"/>
      <c r="BT1269" s="94"/>
      <c r="BU1269" s="40"/>
      <c r="BV1269" s="82"/>
      <c r="BW1269" s="94"/>
      <c r="BX1269" s="48"/>
      <c r="BY1269" s="97"/>
      <c r="BZ1269" s="48"/>
      <c r="CA1269" s="40"/>
      <c r="CB1269" s="94"/>
      <c r="CC1269" s="94"/>
      <c r="CD1269" s="94"/>
      <c r="CE1269" s="40"/>
      <c r="CF1269" s="73"/>
      <c r="CG1269" s="41"/>
      <c r="CH1269" s="41"/>
      <c r="CI1269" s="41"/>
      <c r="CJ1269" s="41"/>
      <c r="CK1269" s="41"/>
      <c r="CL1269" s="68"/>
      <c r="CM1269" s="41"/>
      <c r="CN1269" s="41"/>
      <c r="CO1269" s="39"/>
      <c r="CP1269" s="78"/>
    </row>
    <row r="1270" spans="1:94" s="38" customFormat="1" x14ac:dyDescent="0.25">
      <c r="A1270" s="38">
        <v>1267</v>
      </c>
      <c r="F1270" s="39"/>
      <c r="Q1270" s="39"/>
      <c r="R1270" s="40"/>
      <c r="S1270" s="40"/>
      <c r="T1270" s="39"/>
      <c r="AG1270" s="110"/>
      <c r="AH1270" s="94"/>
      <c r="AJ1270" s="97"/>
      <c r="AL1270" s="39"/>
      <c r="AP1270" s="39"/>
      <c r="AQ1270" s="77"/>
      <c r="AR1270" s="94"/>
      <c r="AT1270" s="97"/>
      <c r="BB1270" s="79"/>
      <c r="BC1270" s="94"/>
      <c r="BE1270" s="97"/>
      <c r="BG1270" s="40"/>
      <c r="BK1270" s="40"/>
      <c r="BL1270" s="79"/>
      <c r="BM1270" s="94"/>
      <c r="BO1270" s="97"/>
      <c r="BQ1270" s="40"/>
      <c r="BR1270" s="94"/>
      <c r="BS1270" s="94"/>
      <c r="BT1270" s="94"/>
      <c r="BU1270" s="40"/>
      <c r="BV1270" s="82"/>
      <c r="BW1270" s="94"/>
      <c r="BX1270" s="48"/>
      <c r="BY1270" s="97"/>
      <c r="BZ1270" s="48"/>
      <c r="CA1270" s="40"/>
      <c r="CB1270" s="94"/>
      <c r="CC1270" s="94"/>
      <c r="CD1270" s="94"/>
      <c r="CE1270" s="40"/>
      <c r="CF1270" s="73"/>
      <c r="CG1270" s="41"/>
      <c r="CH1270" s="41"/>
      <c r="CI1270" s="41"/>
      <c r="CJ1270" s="41"/>
      <c r="CK1270" s="41"/>
      <c r="CL1270" s="68"/>
      <c r="CM1270" s="41"/>
      <c r="CN1270" s="41"/>
      <c r="CO1270" s="39"/>
      <c r="CP1270" s="78"/>
    </row>
    <row r="1271" spans="1:94" s="38" customFormat="1" x14ac:dyDescent="0.25">
      <c r="A1271" s="38">
        <v>1268</v>
      </c>
      <c r="F1271" s="39"/>
      <c r="Q1271" s="39"/>
      <c r="R1271" s="40"/>
      <c r="S1271" s="40"/>
      <c r="T1271" s="39"/>
      <c r="AG1271" s="110"/>
      <c r="AH1271" s="94"/>
      <c r="AJ1271" s="97"/>
      <c r="AL1271" s="39"/>
      <c r="AP1271" s="39"/>
      <c r="AQ1271" s="77"/>
      <c r="AR1271" s="94"/>
      <c r="AT1271" s="97"/>
      <c r="BB1271" s="79"/>
      <c r="BC1271" s="94"/>
      <c r="BE1271" s="97"/>
      <c r="BG1271" s="40"/>
      <c r="BK1271" s="40"/>
      <c r="BL1271" s="79"/>
      <c r="BM1271" s="94"/>
      <c r="BO1271" s="97"/>
      <c r="BQ1271" s="40"/>
      <c r="BR1271" s="94"/>
      <c r="BS1271" s="94"/>
      <c r="BT1271" s="94"/>
      <c r="BU1271" s="40"/>
      <c r="BV1271" s="82"/>
      <c r="BW1271" s="94"/>
      <c r="BX1271" s="48"/>
      <c r="BY1271" s="97"/>
      <c r="BZ1271" s="48"/>
      <c r="CA1271" s="40"/>
      <c r="CB1271" s="94"/>
      <c r="CC1271" s="94"/>
      <c r="CD1271" s="94"/>
      <c r="CE1271" s="40"/>
      <c r="CF1271" s="73"/>
      <c r="CG1271" s="41"/>
      <c r="CH1271" s="41"/>
      <c r="CI1271" s="41"/>
      <c r="CJ1271" s="41"/>
      <c r="CK1271" s="41"/>
      <c r="CL1271" s="68"/>
      <c r="CM1271" s="41"/>
      <c r="CN1271" s="41"/>
      <c r="CO1271" s="39"/>
      <c r="CP1271" s="78"/>
    </row>
    <row r="1272" spans="1:94" s="38" customFormat="1" x14ac:dyDescent="0.25">
      <c r="A1272" s="38">
        <v>1269</v>
      </c>
      <c r="F1272" s="39"/>
      <c r="Q1272" s="39"/>
      <c r="R1272" s="40"/>
      <c r="S1272" s="40"/>
      <c r="T1272" s="39"/>
      <c r="AG1272" s="110"/>
      <c r="AH1272" s="94"/>
      <c r="AJ1272" s="97"/>
      <c r="AL1272" s="39"/>
      <c r="AP1272" s="39"/>
      <c r="AQ1272" s="77"/>
      <c r="AR1272" s="94"/>
      <c r="AT1272" s="97"/>
      <c r="BB1272" s="79"/>
      <c r="BC1272" s="94"/>
      <c r="BE1272" s="97"/>
      <c r="BG1272" s="40"/>
      <c r="BK1272" s="40"/>
      <c r="BL1272" s="79"/>
      <c r="BM1272" s="94"/>
      <c r="BO1272" s="97"/>
      <c r="BQ1272" s="40"/>
      <c r="BR1272" s="94"/>
      <c r="BS1272" s="94"/>
      <c r="BT1272" s="94"/>
      <c r="BU1272" s="40"/>
      <c r="BV1272" s="82"/>
      <c r="BW1272" s="94"/>
      <c r="BX1272" s="48"/>
      <c r="BY1272" s="97"/>
      <c r="BZ1272" s="48"/>
      <c r="CA1272" s="40"/>
      <c r="CB1272" s="94"/>
      <c r="CC1272" s="94"/>
      <c r="CD1272" s="94"/>
      <c r="CE1272" s="40"/>
      <c r="CF1272" s="73"/>
      <c r="CG1272" s="41"/>
      <c r="CH1272" s="41"/>
      <c r="CI1272" s="41"/>
      <c r="CJ1272" s="41"/>
      <c r="CK1272" s="41"/>
      <c r="CL1272" s="68"/>
      <c r="CM1272" s="41"/>
      <c r="CN1272" s="41"/>
      <c r="CO1272" s="39"/>
      <c r="CP1272" s="78"/>
    </row>
    <row r="1273" spans="1:94" s="38" customFormat="1" x14ac:dyDescent="0.25">
      <c r="A1273" s="38">
        <v>1270</v>
      </c>
      <c r="F1273" s="39"/>
      <c r="Q1273" s="39"/>
      <c r="R1273" s="40"/>
      <c r="S1273" s="40"/>
      <c r="T1273" s="39"/>
      <c r="AG1273" s="110"/>
      <c r="AH1273" s="94"/>
      <c r="AJ1273" s="97"/>
      <c r="AL1273" s="39"/>
      <c r="AP1273" s="39"/>
      <c r="AQ1273" s="77"/>
      <c r="AR1273" s="94"/>
      <c r="AT1273" s="97"/>
      <c r="BB1273" s="79"/>
      <c r="BC1273" s="94"/>
      <c r="BE1273" s="97"/>
      <c r="BG1273" s="40"/>
      <c r="BK1273" s="40"/>
      <c r="BL1273" s="79"/>
      <c r="BM1273" s="94"/>
      <c r="BO1273" s="97"/>
      <c r="BQ1273" s="40"/>
      <c r="BR1273" s="94"/>
      <c r="BS1273" s="94"/>
      <c r="BT1273" s="94"/>
      <c r="BU1273" s="40"/>
      <c r="BV1273" s="82"/>
      <c r="BW1273" s="94"/>
      <c r="BX1273" s="48"/>
      <c r="BY1273" s="97"/>
      <c r="BZ1273" s="48"/>
      <c r="CA1273" s="40"/>
      <c r="CB1273" s="94"/>
      <c r="CC1273" s="94"/>
      <c r="CD1273" s="94"/>
      <c r="CE1273" s="40"/>
      <c r="CF1273" s="73"/>
      <c r="CG1273" s="41"/>
      <c r="CH1273" s="41"/>
      <c r="CI1273" s="41"/>
      <c r="CJ1273" s="41"/>
      <c r="CK1273" s="41"/>
      <c r="CL1273" s="68"/>
      <c r="CM1273" s="41"/>
      <c r="CN1273" s="41"/>
      <c r="CO1273" s="39"/>
      <c r="CP1273" s="78"/>
    </row>
    <row r="1274" spans="1:94" s="38" customFormat="1" x14ac:dyDescent="0.25">
      <c r="A1274" s="38">
        <v>1271</v>
      </c>
      <c r="F1274" s="39"/>
      <c r="Q1274" s="39"/>
      <c r="R1274" s="40"/>
      <c r="S1274" s="40"/>
      <c r="T1274" s="39"/>
      <c r="AG1274" s="110"/>
      <c r="AH1274" s="94"/>
      <c r="AJ1274" s="97"/>
      <c r="AL1274" s="39"/>
      <c r="AP1274" s="39"/>
      <c r="AQ1274" s="77"/>
      <c r="AR1274" s="94"/>
      <c r="AT1274" s="97"/>
      <c r="BB1274" s="79"/>
      <c r="BC1274" s="94"/>
      <c r="BE1274" s="97"/>
      <c r="BG1274" s="40"/>
      <c r="BK1274" s="40"/>
      <c r="BL1274" s="79"/>
      <c r="BM1274" s="94"/>
      <c r="BO1274" s="97"/>
      <c r="BQ1274" s="40"/>
      <c r="BR1274" s="94"/>
      <c r="BS1274" s="94"/>
      <c r="BT1274" s="94"/>
      <c r="BU1274" s="40"/>
      <c r="BV1274" s="82"/>
      <c r="BW1274" s="94"/>
      <c r="BX1274" s="48"/>
      <c r="BY1274" s="97"/>
      <c r="BZ1274" s="48"/>
      <c r="CA1274" s="40"/>
      <c r="CB1274" s="94"/>
      <c r="CC1274" s="94"/>
      <c r="CD1274" s="94"/>
      <c r="CE1274" s="40"/>
      <c r="CF1274" s="73"/>
      <c r="CG1274" s="41"/>
      <c r="CH1274" s="41"/>
      <c r="CI1274" s="41"/>
      <c r="CJ1274" s="41"/>
      <c r="CK1274" s="41"/>
      <c r="CL1274" s="68"/>
      <c r="CM1274" s="41"/>
      <c r="CN1274" s="41"/>
      <c r="CO1274" s="39"/>
      <c r="CP1274" s="78"/>
    </row>
    <row r="1275" spans="1:94" s="38" customFormat="1" x14ac:dyDescent="0.25">
      <c r="A1275" s="38">
        <v>1272</v>
      </c>
      <c r="F1275" s="39"/>
      <c r="Q1275" s="39"/>
      <c r="R1275" s="40"/>
      <c r="S1275" s="40"/>
      <c r="T1275" s="39"/>
      <c r="AG1275" s="110"/>
      <c r="AH1275" s="94"/>
      <c r="AJ1275" s="97"/>
      <c r="AL1275" s="39"/>
      <c r="AP1275" s="39"/>
      <c r="AQ1275" s="77"/>
      <c r="AR1275" s="94"/>
      <c r="AT1275" s="97"/>
      <c r="BB1275" s="79"/>
      <c r="BC1275" s="94"/>
      <c r="BE1275" s="97"/>
      <c r="BG1275" s="40"/>
      <c r="BK1275" s="40"/>
      <c r="BL1275" s="79"/>
      <c r="BM1275" s="94"/>
      <c r="BO1275" s="97"/>
      <c r="BQ1275" s="40"/>
      <c r="BR1275" s="94"/>
      <c r="BS1275" s="94"/>
      <c r="BT1275" s="94"/>
      <c r="BU1275" s="40"/>
      <c r="BV1275" s="82"/>
      <c r="BW1275" s="94"/>
      <c r="BX1275" s="48"/>
      <c r="BY1275" s="97"/>
      <c r="BZ1275" s="48"/>
      <c r="CA1275" s="40"/>
      <c r="CB1275" s="94"/>
      <c r="CC1275" s="94"/>
      <c r="CD1275" s="94"/>
      <c r="CE1275" s="40"/>
      <c r="CF1275" s="73"/>
      <c r="CG1275" s="41"/>
      <c r="CH1275" s="41"/>
      <c r="CI1275" s="41"/>
      <c r="CJ1275" s="41"/>
      <c r="CK1275" s="41"/>
      <c r="CL1275" s="68"/>
      <c r="CM1275" s="41"/>
      <c r="CN1275" s="41"/>
      <c r="CO1275" s="39"/>
      <c r="CP1275" s="78"/>
    </row>
    <row r="1276" spans="1:94" s="38" customFormat="1" x14ac:dyDescent="0.25">
      <c r="A1276" s="38">
        <v>1273</v>
      </c>
      <c r="F1276" s="39"/>
      <c r="Q1276" s="39"/>
      <c r="R1276" s="40"/>
      <c r="S1276" s="40"/>
      <c r="T1276" s="39"/>
      <c r="AG1276" s="110"/>
      <c r="AH1276" s="94"/>
      <c r="AJ1276" s="97"/>
      <c r="AL1276" s="39"/>
      <c r="AP1276" s="39"/>
      <c r="AQ1276" s="77"/>
      <c r="AR1276" s="94"/>
      <c r="AT1276" s="97"/>
      <c r="BB1276" s="79"/>
      <c r="BC1276" s="94"/>
      <c r="BE1276" s="97"/>
      <c r="BG1276" s="40"/>
      <c r="BK1276" s="40"/>
      <c r="BL1276" s="79"/>
      <c r="BM1276" s="94"/>
      <c r="BO1276" s="97"/>
      <c r="BQ1276" s="40"/>
      <c r="BR1276" s="94"/>
      <c r="BS1276" s="94"/>
      <c r="BT1276" s="94"/>
      <c r="BU1276" s="40"/>
      <c r="BV1276" s="82"/>
      <c r="BW1276" s="94"/>
      <c r="BX1276" s="48"/>
      <c r="BY1276" s="97"/>
      <c r="BZ1276" s="48"/>
      <c r="CA1276" s="40"/>
      <c r="CB1276" s="94"/>
      <c r="CC1276" s="94"/>
      <c r="CD1276" s="94"/>
      <c r="CE1276" s="40"/>
      <c r="CF1276" s="73"/>
      <c r="CG1276" s="41"/>
      <c r="CH1276" s="41"/>
      <c r="CI1276" s="41"/>
      <c r="CJ1276" s="41"/>
      <c r="CK1276" s="41"/>
      <c r="CL1276" s="68"/>
      <c r="CM1276" s="41"/>
      <c r="CN1276" s="41"/>
      <c r="CO1276" s="39"/>
      <c r="CP1276" s="78"/>
    </row>
    <row r="1277" spans="1:94" s="38" customFormat="1" x14ac:dyDescent="0.25">
      <c r="A1277" s="38">
        <v>1274</v>
      </c>
      <c r="F1277" s="39"/>
      <c r="Q1277" s="39"/>
      <c r="R1277" s="40"/>
      <c r="S1277" s="40"/>
      <c r="T1277" s="39"/>
      <c r="AG1277" s="110"/>
      <c r="AH1277" s="94"/>
      <c r="AJ1277" s="97"/>
      <c r="AL1277" s="39"/>
      <c r="AP1277" s="39"/>
      <c r="AQ1277" s="77"/>
      <c r="AR1277" s="94"/>
      <c r="AT1277" s="97"/>
      <c r="BB1277" s="79"/>
      <c r="BC1277" s="94"/>
      <c r="BE1277" s="97"/>
      <c r="BG1277" s="40"/>
      <c r="BK1277" s="40"/>
      <c r="BL1277" s="79"/>
      <c r="BM1277" s="94"/>
      <c r="BO1277" s="97"/>
      <c r="BQ1277" s="40"/>
      <c r="BR1277" s="94"/>
      <c r="BS1277" s="94"/>
      <c r="BT1277" s="94"/>
      <c r="BU1277" s="40"/>
      <c r="BV1277" s="82"/>
      <c r="BW1277" s="94"/>
      <c r="BX1277" s="48"/>
      <c r="BY1277" s="97"/>
      <c r="BZ1277" s="48"/>
      <c r="CA1277" s="40"/>
      <c r="CB1277" s="94"/>
      <c r="CC1277" s="94"/>
      <c r="CD1277" s="94"/>
      <c r="CE1277" s="40"/>
      <c r="CF1277" s="73"/>
      <c r="CG1277" s="41"/>
      <c r="CH1277" s="41"/>
      <c r="CI1277" s="41"/>
      <c r="CJ1277" s="41"/>
      <c r="CK1277" s="41"/>
      <c r="CL1277" s="68"/>
      <c r="CM1277" s="41"/>
      <c r="CN1277" s="41"/>
      <c r="CO1277" s="39"/>
      <c r="CP1277" s="78"/>
    </row>
    <row r="1278" spans="1:94" s="38" customFormat="1" x14ac:dyDescent="0.25">
      <c r="A1278" s="38">
        <v>1275</v>
      </c>
      <c r="F1278" s="39"/>
      <c r="Q1278" s="39"/>
      <c r="R1278" s="40"/>
      <c r="S1278" s="40"/>
      <c r="T1278" s="39"/>
      <c r="AG1278" s="110"/>
      <c r="AH1278" s="94"/>
      <c r="AJ1278" s="97"/>
      <c r="AL1278" s="39"/>
      <c r="AP1278" s="39"/>
      <c r="AQ1278" s="77"/>
      <c r="AR1278" s="94"/>
      <c r="AT1278" s="97"/>
      <c r="BB1278" s="79"/>
      <c r="BC1278" s="94"/>
      <c r="BE1278" s="97"/>
      <c r="BG1278" s="40"/>
      <c r="BK1278" s="40"/>
      <c r="BL1278" s="79"/>
      <c r="BM1278" s="94"/>
      <c r="BO1278" s="97"/>
      <c r="BQ1278" s="40"/>
      <c r="BR1278" s="94"/>
      <c r="BS1278" s="94"/>
      <c r="BT1278" s="94"/>
      <c r="BU1278" s="40"/>
      <c r="BV1278" s="82"/>
      <c r="BW1278" s="94"/>
      <c r="BX1278" s="48"/>
      <c r="BY1278" s="97"/>
      <c r="BZ1278" s="48"/>
      <c r="CA1278" s="40"/>
      <c r="CB1278" s="94"/>
      <c r="CC1278" s="94"/>
      <c r="CD1278" s="94"/>
      <c r="CE1278" s="40"/>
      <c r="CF1278" s="73"/>
      <c r="CG1278" s="41"/>
      <c r="CH1278" s="41"/>
      <c r="CI1278" s="41"/>
      <c r="CJ1278" s="41"/>
      <c r="CK1278" s="41"/>
      <c r="CL1278" s="68"/>
      <c r="CM1278" s="41"/>
      <c r="CN1278" s="41"/>
      <c r="CO1278" s="39"/>
      <c r="CP1278" s="78"/>
    </row>
    <row r="1279" spans="1:94" s="38" customFormat="1" x14ac:dyDescent="0.25">
      <c r="A1279" s="38">
        <v>1276</v>
      </c>
      <c r="F1279" s="39"/>
      <c r="Q1279" s="39"/>
      <c r="R1279" s="40"/>
      <c r="S1279" s="40"/>
      <c r="T1279" s="39"/>
      <c r="AG1279" s="110"/>
      <c r="AH1279" s="94"/>
      <c r="AJ1279" s="97"/>
      <c r="AL1279" s="39"/>
      <c r="AP1279" s="39"/>
      <c r="AQ1279" s="77"/>
      <c r="AR1279" s="94"/>
      <c r="AT1279" s="97"/>
      <c r="BB1279" s="79"/>
      <c r="BC1279" s="94"/>
      <c r="BE1279" s="97"/>
      <c r="BG1279" s="40"/>
      <c r="BK1279" s="40"/>
      <c r="BL1279" s="79"/>
      <c r="BM1279" s="94"/>
      <c r="BO1279" s="97"/>
      <c r="BQ1279" s="40"/>
      <c r="BR1279" s="94"/>
      <c r="BS1279" s="94"/>
      <c r="BT1279" s="94"/>
      <c r="BU1279" s="40"/>
      <c r="BV1279" s="82"/>
      <c r="BW1279" s="94"/>
      <c r="BX1279" s="48"/>
      <c r="BY1279" s="97"/>
      <c r="BZ1279" s="48"/>
      <c r="CA1279" s="40"/>
      <c r="CB1279" s="94"/>
      <c r="CC1279" s="94"/>
      <c r="CD1279" s="94"/>
      <c r="CE1279" s="40"/>
      <c r="CF1279" s="73"/>
      <c r="CG1279" s="41"/>
      <c r="CH1279" s="41"/>
      <c r="CI1279" s="41"/>
      <c r="CJ1279" s="41"/>
      <c r="CK1279" s="41"/>
      <c r="CL1279" s="68"/>
      <c r="CM1279" s="41"/>
      <c r="CN1279" s="41"/>
      <c r="CO1279" s="39"/>
      <c r="CP1279" s="78"/>
    </row>
    <row r="1280" spans="1:94" s="38" customFormat="1" x14ac:dyDescent="0.25">
      <c r="A1280" s="38">
        <v>1277</v>
      </c>
      <c r="F1280" s="39"/>
      <c r="Q1280" s="39"/>
      <c r="R1280" s="40"/>
      <c r="S1280" s="40"/>
      <c r="T1280" s="39"/>
      <c r="AG1280" s="110"/>
      <c r="AH1280" s="94"/>
      <c r="AJ1280" s="97"/>
      <c r="AL1280" s="39"/>
      <c r="AP1280" s="39"/>
      <c r="AQ1280" s="77"/>
      <c r="AR1280" s="94"/>
      <c r="AT1280" s="97"/>
      <c r="BB1280" s="79"/>
      <c r="BC1280" s="94"/>
      <c r="BE1280" s="97"/>
      <c r="BG1280" s="40"/>
      <c r="BK1280" s="40"/>
      <c r="BL1280" s="79"/>
      <c r="BM1280" s="94"/>
      <c r="BO1280" s="97"/>
      <c r="BQ1280" s="40"/>
      <c r="BR1280" s="94"/>
      <c r="BS1280" s="94"/>
      <c r="BT1280" s="94"/>
      <c r="BU1280" s="40"/>
      <c r="BV1280" s="82"/>
      <c r="BW1280" s="94"/>
      <c r="BX1280" s="48"/>
      <c r="BY1280" s="97"/>
      <c r="BZ1280" s="48"/>
      <c r="CA1280" s="40"/>
      <c r="CB1280" s="94"/>
      <c r="CC1280" s="94"/>
      <c r="CD1280" s="94"/>
      <c r="CE1280" s="40"/>
      <c r="CF1280" s="73"/>
      <c r="CG1280" s="41"/>
      <c r="CH1280" s="41"/>
      <c r="CI1280" s="41"/>
      <c r="CJ1280" s="41"/>
      <c r="CK1280" s="41"/>
      <c r="CL1280" s="68"/>
      <c r="CM1280" s="41"/>
      <c r="CN1280" s="41"/>
      <c r="CO1280" s="39"/>
      <c r="CP1280" s="78"/>
    </row>
    <row r="1281" spans="1:94" s="38" customFormat="1" x14ac:dyDescent="0.25">
      <c r="A1281" s="38">
        <v>1278</v>
      </c>
      <c r="F1281" s="39"/>
      <c r="Q1281" s="39"/>
      <c r="R1281" s="40"/>
      <c r="S1281" s="40"/>
      <c r="T1281" s="39"/>
      <c r="AG1281" s="110"/>
      <c r="AH1281" s="94"/>
      <c r="AJ1281" s="97"/>
      <c r="AL1281" s="39"/>
      <c r="AP1281" s="39"/>
      <c r="AQ1281" s="77"/>
      <c r="AR1281" s="94"/>
      <c r="AT1281" s="97"/>
      <c r="BB1281" s="79"/>
      <c r="BC1281" s="94"/>
      <c r="BE1281" s="97"/>
      <c r="BG1281" s="40"/>
      <c r="BK1281" s="40"/>
      <c r="BL1281" s="79"/>
      <c r="BM1281" s="94"/>
      <c r="BO1281" s="97"/>
      <c r="BQ1281" s="40"/>
      <c r="BR1281" s="94"/>
      <c r="BS1281" s="94"/>
      <c r="BT1281" s="94"/>
      <c r="BU1281" s="40"/>
      <c r="BV1281" s="82"/>
      <c r="BW1281" s="94"/>
      <c r="BX1281" s="48"/>
      <c r="BY1281" s="97"/>
      <c r="BZ1281" s="48"/>
      <c r="CA1281" s="40"/>
      <c r="CB1281" s="94"/>
      <c r="CC1281" s="94"/>
      <c r="CD1281" s="94"/>
      <c r="CE1281" s="40"/>
      <c r="CF1281" s="73"/>
      <c r="CG1281" s="41"/>
      <c r="CH1281" s="41"/>
      <c r="CI1281" s="41"/>
      <c r="CJ1281" s="41"/>
      <c r="CK1281" s="41"/>
      <c r="CL1281" s="68"/>
      <c r="CM1281" s="41"/>
      <c r="CN1281" s="41"/>
      <c r="CO1281" s="39"/>
      <c r="CP1281" s="78"/>
    </row>
    <row r="1282" spans="1:94" s="38" customFormat="1" x14ac:dyDescent="0.25">
      <c r="A1282" s="38">
        <v>1279</v>
      </c>
      <c r="F1282" s="39"/>
      <c r="Q1282" s="39"/>
      <c r="R1282" s="40"/>
      <c r="S1282" s="40"/>
      <c r="T1282" s="39"/>
      <c r="AG1282" s="110"/>
      <c r="AH1282" s="94"/>
      <c r="AJ1282" s="97"/>
      <c r="AL1282" s="39"/>
      <c r="AP1282" s="39"/>
      <c r="AQ1282" s="77"/>
      <c r="AR1282" s="94"/>
      <c r="AT1282" s="97"/>
      <c r="BB1282" s="79"/>
      <c r="BC1282" s="94"/>
      <c r="BE1282" s="97"/>
      <c r="BG1282" s="40"/>
      <c r="BK1282" s="40"/>
      <c r="BL1282" s="79"/>
      <c r="BM1282" s="94"/>
      <c r="BO1282" s="97"/>
      <c r="BQ1282" s="40"/>
      <c r="BR1282" s="94"/>
      <c r="BS1282" s="94"/>
      <c r="BT1282" s="94"/>
      <c r="BU1282" s="40"/>
      <c r="BV1282" s="82"/>
      <c r="BW1282" s="94"/>
      <c r="BX1282" s="48"/>
      <c r="BY1282" s="97"/>
      <c r="BZ1282" s="48"/>
      <c r="CA1282" s="40"/>
      <c r="CB1282" s="94"/>
      <c r="CC1282" s="94"/>
      <c r="CD1282" s="94"/>
      <c r="CE1282" s="40"/>
      <c r="CF1282" s="73"/>
      <c r="CG1282" s="41"/>
      <c r="CH1282" s="41"/>
      <c r="CI1282" s="41"/>
      <c r="CJ1282" s="41"/>
      <c r="CK1282" s="41"/>
      <c r="CL1282" s="68"/>
      <c r="CM1282" s="41"/>
      <c r="CN1282" s="41"/>
      <c r="CO1282" s="39"/>
      <c r="CP1282" s="78"/>
    </row>
    <row r="1283" spans="1:94" s="38" customFormat="1" x14ac:dyDescent="0.25">
      <c r="A1283" s="38">
        <v>1280</v>
      </c>
      <c r="F1283" s="39"/>
      <c r="Q1283" s="39"/>
      <c r="R1283" s="40"/>
      <c r="S1283" s="40"/>
      <c r="T1283" s="39"/>
      <c r="AG1283" s="110"/>
      <c r="AH1283" s="94"/>
      <c r="AJ1283" s="97"/>
      <c r="AL1283" s="39"/>
      <c r="AP1283" s="39"/>
      <c r="AQ1283" s="77"/>
      <c r="AR1283" s="94"/>
      <c r="AT1283" s="97"/>
      <c r="BB1283" s="79"/>
      <c r="BC1283" s="94"/>
      <c r="BE1283" s="97"/>
      <c r="BG1283" s="40"/>
      <c r="BK1283" s="40"/>
      <c r="BL1283" s="79"/>
      <c r="BM1283" s="94"/>
      <c r="BO1283" s="97"/>
      <c r="BQ1283" s="40"/>
      <c r="BR1283" s="94"/>
      <c r="BS1283" s="94"/>
      <c r="BT1283" s="94"/>
      <c r="BU1283" s="40"/>
      <c r="BV1283" s="82"/>
      <c r="BW1283" s="94"/>
      <c r="BX1283" s="48"/>
      <c r="BY1283" s="97"/>
      <c r="BZ1283" s="48"/>
      <c r="CA1283" s="40"/>
      <c r="CB1283" s="94"/>
      <c r="CC1283" s="94"/>
      <c r="CD1283" s="94"/>
      <c r="CE1283" s="40"/>
      <c r="CF1283" s="73"/>
      <c r="CG1283" s="41"/>
      <c r="CH1283" s="41"/>
      <c r="CI1283" s="41"/>
      <c r="CJ1283" s="41"/>
      <c r="CK1283" s="41"/>
      <c r="CL1283" s="68"/>
      <c r="CM1283" s="41"/>
      <c r="CN1283" s="41"/>
      <c r="CO1283" s="39"/>
      <c r="CP1283" s="78"/>
    </row>
    <row r="1284" spans="1:94" s="38" customFormat="1" x14ac:dyDescent="0.25">
      <c r="A1284" s="38">
        <v>1281</v>
      </c>
      <c r="F1284" s="39"/>
      <c r="Q1284" s="39"/>
      <c r="R1284" s="40"/>
      <c r="S1284" s="40"/>
      <c r="T1284" s="39"/>
      <c r="AG1284" s="110"/>
      <c r="AH1284" s="94"/>
      <c r="AJ1284" s="97"/>
      <c r="AL1284" s="39"/>
      <c r="AP1284" s="39"/>
      <c r="AQ1284" s="77"/>
      <c r="AR1284" s="94"/>
      <c r="AT1284" s="97"/>
      <c r="BB1284" s="79"/>
      <c r="BC1284" s="94"/>
      <c r="BE1284" s="97"/>
      <c r="BG1284" s="40"/>
      <c r="BK1284" s="40"/>
      <c r="BL1284" s="79"/>
      <c r="BM1284" s="94"/>
      <c r="BO1284" s="97"/>
      <c r="BQ1284" s="40"/>
      <c r="BR1284" s="94"/>
      <c r="BS1284" s="94"/>
      <c r="BT1284" s="94"/>
      <c r="BU1284" s="40"/>
      <c r="BV1284" s="82"/>
      <c r="BW1284" s="94"/>
      <c r="BX1284" s="48"/>
      <c r="BY1284" s="97"/>
      <c r="BZ1284" s="48"/>
      <c r="CA1284" s="40"/>
      <c r="CB1284" s="94"/>
      <c r="CC1284" s="94"/>
      <c r="CD1284" s="94"/>
      <c r="CE1284" s="40"/>
      <c r="CF1284" s="73"/>
      <c r="CG1284" s="41"/>
      <c r="CH1284" s="41"/>
      <c r="CI1284" s="41"/>
      <c r="CJ1284" s="41"/>
      <c r="CK1284" s="41"/>
      <c r="CL1284" s="68"/>
      <c r="CM1284" s="41"/>
      <c r="CN1284" s="41"/>
      <c r="CO1284" s="39"/>
      <c r="CP1284" s="78"/>
    </row>
    <row r="1285" spans="1:94" s="38" customFormat="1" x14ac:dyDescent="0.25">
      <c r="A1285" s="38">
        <v>1282</v>
      </c>
      <c r="F1285" s="39"/>
      <c r="Q1285" s="39"/>
      <c r="R1285" s="40"/>
      <c r="S1285" s="40"/>
      <c r="T1285" s="39"/>
      <c r="AG1285" s="110"/>
      <c r="AH1285" s="94"/>
      <c r="AJ1285" s="97"/>
      <c r="AL1285" s="39"/>
      <c r="AP1285" s="39"/>
      <c r="AQ1285" s="77"/>
      <c r="AR1285" s="94"/>
      <c r="AT1285" s="97"/>
      <c r="BB1285" s="79"/>
      <c r="BC1285" s="94"/>
      <c r="BE1285" s="97"/>
      <c r="BG1285" s="40"/>
      <c r="BK1285" s="40"/>
      <c r="BL1285" s="79"/>
      <c r="BM1285" s="94"/>
      <c r="BO1285" s="97"/>
      <c r="BQ1285" s="40"/>
      <c r="BR1285" s="94"/>
      <c r="BS1285" s="94"/>
      <c r="BT1285" s="94"/>
      <c r="BU1285" s="40"/>
      <c r="BV1285" s="82"/>
      <c r="BW1285" s="94"/>
      <c r="BX1285" s="48"/>
      <c r="BY1285" s="97"/>
      <c r="BZ1285" s="48"/>
      <c r="CA1285" s="40"/>
      <c r="CB1285" s="94"/>
      <c r="CC1285" s="94"/>
      <c r="CD1285" s="94"/>
      <c r="CE1285" s="40"/>
      <c r="CF1285" s="73"/>
      <c r="CG1285" s="41"/>
      <c r="CH1285" s="41"/>
      <c r="CI1285" s="41"/>
      <c r="CJ1285" s="41"/>
      <c r="CK1285" s="41"/>
      <c r="CL1285" s="68"/>
      <c r="CM1285" s="41"/>
      <c r="CN1285" s="41"/>
      <c r="CO1285" s="39"/>
      <c r="CP1285" s="78"/>
    </row>
    <row r="1286" spans="1:94" s="38" customFormat="1" x14ac:dyDescent="0.25">
      <c r="A1286" s="38">
        <v>1283</v>
      </c>
      <c r="F1286" s="39"/>
      <c r="Q1286" s="39"/>
      <c r="R1286" s="40"/>
      <c r="S1286" s="40"/>
      <c r="T1286" s="39"/>
      <c r="AG1286" s="110"/>
      <c r="AH1286" s="94"/>
      <c r="AJ1286" s="97"/>
      <c r="AL1286" s="39"/>
      <c r="AP1286" s="39"/>
      <c r="AQ1286" s="77"/>
      <c r="AR1286" s="94"/>
      <c r="AT1286" s="97"/>
      <c r="BB1286" s="79"/>
      <c r="BC1286" s="94"/>
      <c r="BE1286" s="97"/>
      <c r="BG1286" s="40"/>
      <c r="BK1286" s="40"/>
      <c r="BL1286" s="79"/>
      <c r="BM1286" s="94"/>
      <c r="BO1286" s="97"/>
      <c r="BQ1286" s="40"/>
      <c r="BR1286" s="94"/>
      <c r="BS1286" s="94"/>
      <c r="BT1286" s="94"/>
      <c r="BU1286" s="40"/>
      <c r="BV1286" s="82"/>
      <c r="BW1286" s="94"/>
      <c r="BX1286" s="48"/>
      <c r="BY1286" s="97"/>
      <c r="BZ1286" s="48"/>
      <c r="CA1286" s="40"/>
      <c r="CB1286" s="94"/>
      <c r="CC1286" s="94"/>
      <c r="CD1286" s="94"/>
      <c r="CE1286" s="40"/>
      <c r="CF1286" s="73"/>
      <c r="CG1286" s="41"/>
      <c r="CH1286" s="41"/>
      <c r="CI1286" s="41"/>
      <c r="CJ1286" s="41"/>
      <c r="CK1286" s="41"/>
      <c r="CL1286" s="68"/>
      <c r="CM1286" s="41"/>
      <c r="CN1286" s="41"/>
      <c r="CO1286" s="39"/>
      <c r="CP1286" s="78"/>
    </row>
    <row r="1287" spans="1:94" s="38" customFormat="1" x14ac:dyDescent="0.25">
      <c r="A1287" s="38">
        <v>1284</v>
      </c>
      <c r="F1287" s="39"/>
      <c r="Q1287" s="39"/>
      <c r="R1287" s="40"/>
      <c r="S1287" s="40"/>
      <c r="T1287" s="39"/>
      <c r="AG1287" s="110"/>
      <c r="AH1287" s="94"/>
      <c r="AJ1287" s="97"/>
      <c r="AL1287" s="39"/>
      <c r="AP1287" s="39"/>
      <c r="AQ1287" s="77"/>
      <c r="AR1287" s="94"/>
      <c r="AT1287" s="97"/>
      <c r="BB1287" s="79"/>
      <c r="BC1287" s="94"/>
      <c r="BE1287" s="97"/>
      <c r="BG1287" s="40"/>
      <c r="BK1287" s="40"/>
      <c r="BL1287" s="79"/>
      <c r="BM1287" s="94"/>
      <c r="BO1287" s="97"/>
      <c r="BQ1287" s="40"/>
      <c r="BR1287" s="94"/>
      <c r="BS1287" s="94"/>
      <c r="BT1287" s="94"/>
      <c r="BU1287" s="40"/>
      <c r="BV1287" s="82"/>
      <c r="BW1287" s="94"/>
      <c r="BX1287" s="48"/>
      <c r="BY1287" s="97"/>
      <c r="BZ1287" s="48"/>
      <c r="CA1287" s="40"/>
      <c r="CB1287" s="94"/>
      <c r="CC1287" s="94"/>
      <c r="CD1287" s="94"/>
      <c r="CE1287" s="40"/>
      <c r="CF1287" s="73"/>
      <c r="CG1287" s="41"/>
      <c r="CH1287" s="41"/>
      <c r="CI1287" s="41"/>
      <c r="CJ1287" s="41"/>
      <c r="CK1287" s="41"/>
      <c r="CL1287" s="68"/>
      <c r="CM1287" s="41"/>
      <c r="CN1287" s="41"/>
      <c r="CO1287" s="39"/>
      <c r="CP1287" s="78"/>
    </row>
    <row r="1288" spans="1:94" s="38" customFormat="1" x14ac:dyDescent="0.25">
      <c r="A1288" s="38">
        <v>1285</v>
      </c>
      <c r="F1288" s="39"/>
      <c r="Q1288" s="39"/>
      <c r="R1288" s="40"/>
      <c r="S1288" s="40"/>
      <c r="T1288" s="39"/>
      <c r="AG1288" s="110"/>
      <c r="AH1288" s="94"/>
      <c r="AJ1288" s="97"/>
      <c r="AL1288" s="39"/>
      <c r="AP1288" s="39"/>
      <c r="AQ1288" s="77"/>
      <c r="AR1288" s="94"/>
      <c r="AT1288" s="97"/>
      <c r="BB1288" s="79"/>
      <c r="BC1288" s="94"/>
      <c r="BE1288" s="97"/>
      <c r="BG1288" s="40"/>
      <c r="BK1288" s="40"/>
      <c r="BL1288" s="79"/>
      <c r="BM1288" s="94"/>
      <c r="BO1288" s="97"/>
      <c r="BQ1288" s="40"/>
      <c r="BR1288" s="94"/>
      <c r="BS1288" s="94"/>
      <c r="BT1288" s="94"/>
      <c r="BU1288" s="40"/>
      <c r="BV1288" s="82"/>
      <c r="BW1288" s="94"/>
      <c r="BX1288" s="48"/>
      <c r="BY1288" s="97"/>
      <c r="BZ1288" s="48"/>
      <c r="CA1288" s="40"/>
      <c r="CB1288" s="94"/>
      <c r="CC1288" s="94"/>
      <c r="CD1288" s="94"/>
      <c r="CE1288" s="40"/>
      <c r="CF1288" s="73"/>
      <c r="CG1288" s="41"/>
      <c r="CH1288" s="41"/>
      <c r="CI1288" s="41"/>
      <c r="CJ1288" s="41"/>
      <c r="CK1288" s="41"/>
      <c r="CL1288" s="68"/>
      <c r="CM1288" s="41"/>
      <c r="CN1288" s="41"/>
      <c r="CO1288" s="39"/>
      <c r="CP1288" s="78"/>
    </row>
    <row r="1289" spans="1:94" s="38" customFormat="1" x14ac:dyDescent="0.25">
      <c r="A1289" s="38">
        <v>1286</v>
      </c>
      <c r="F1289" s="39"/>
      <c r="Q1289" s="39"/>
      <c r="R1289" s="40"/>
      <c r="S1289" s="40"/>
      <c r="T1289" s="39"/>
      <c r="AG1289" s="110"/>
      <c r="AH1289" s="94"/>
      <c r="AJ1289" s="97"/>
      <c r="AL1289" s="39"/>
      <c r="AP1289" s="39"/>
      <c r="AQ1289" s="77"/>
      <c r="AR1289" s="94"/>
      <c r="AT1289" s="97"/>
      <c r="BB1289" s="79"/>
      <c r="BC1289" s="94"/>
      <c r="BE1289" s="97"/>
      <c r="BG1289" s="40"/>
      <c r="BK1289" s="40"/>
      <c r="BL1289" s="79"/>
      <c r="BM1289" s="94"/>
      <c r="BO1289" s="97"/>
      <c r="BQ1289" s="40"/>
      <c r="BR1289" s="94"/>
      <c r="BS1289" s="94"/>
      <c r="BT1289" s="94"/>
      <c r="BU1289" s="40"/>
      <c r="BV1289" s="82"/>
      <c r="BW1289" s="94"/>
      <c r="BX1289" s="48"/>
      <c r="BY1289" s="97"/>
      <c r="BZ1289" s="48"/>
      <c r="CA1289" s="40"/>
      <c r="CB1289" s="94"/>
      <c r="CC1289" s="94"/>
      <c r="CD1289" s="94"/>
      <c r="CE1289" s="40"/>
      <c r="CF1289" s="73"/>
      <c r="CG1289" s="41"/>
      <c r="CH1289" s="41"/>
      <c r="CI1289" s="41"/>
      <c r="CJ1289" s="41"/>
      <c r="CK1289" s="41"/>
      <c r="CL1289" s="68"/>
      <c r="CM1289" s="41"/>
      <c r="CN1289" s="41"/>
      <c r="CO1289" s="39"/>
      <c r="CP1289" s="78"/>
    </row>
    <row r="1290" spans="1:94" s="38" customFormat="1" x14ac:dyDescent="0.25">
      <c r="A1290" s="38">
        <v>1287</v>
      </c>
      <c r="F1290" s="39"/>
      <c r="Q1290" s="39"/>
      <c r="R1290" s="40"/>
      <c r="S1290" s="40"/>
      <c r="T1290" s="39"/>
      <c r="AG1290" s="110"/>
      <c r="AH1290" s="94"/>
      <c r="AJ1290" s="97"/>
      <c r="AL1290" s="39"/>
      <c r="AP1290" s="39"/>
      <c r="AQ1290" s="77"/>
      <c r="AR1290" s="94"/>
      <c r="AT1290" s="97"/>
      <c r="BB1290" s="79"/>
      <c r="BC1290" s="94"/>
      <c r="BE1290" s="97"/>
      <c r="BG1290" s="40"/>
      <c r="BK1290" s="40"/>
      <c r="BL1290" s="79"/>
      <c r="BM1290" s="94"/>
      <c r="BO1290" s="97"/>
      <c r="BQ1290" s="40"/>
      <c r="BR1290" s="94"/>
      <c r="BS1290" s="94"/>
      <c r="BT1290" s="94"/>
      <c r="BU1290" s="40"/>
      <c r="BV1290" s="82"/>
      <c r="BW1290" s="94"/>
      <c r="BX1290" s="48"/>
      <c r="BY1290" s="97"/>
      <c r="BZ1290" s="48"/>
      <c r="CA1290" s="40"/>
      <c r="CB1290" s="94"/>
      <c r="CC1290" s="94"/>
      <c r="CD1290" s="94"/>
      <c r="CE1290" s="40"/>
      <c r="CF1290" s="73"/>
      <c r="CG1290" s="41"/>
      <c r="CH1290" s="41"/>
      <c r="CI1290" s="41"/>
      <c r="CJ1290" s="41"/>
      <c r="CK1290" s="41"/>
      <c r="CL1290" s="68"/>
      <c r="CM1290" s="41"/>
      <c r="CN1290" s="41"/>
      <c r="CO1290" s="39"/>
      <c r="CP1290" s="78"/>
    </row>
    <row r="1291" spans="1:94" s="38" customFormat="1" x14ac:dyDescent="0.25">
      <c r="A1291" s="38">
        <v>1288</v>
      </c>
      <c r="F1291" s="39"/>
      <c r="Q1291" s="39"/>
      <c r="R1291" s="40"/>
      <c r="S1291" s="40"/>
      <c r="T1291" s="39"/>
      <c r="AG1291" s="110"/>
      <c r="AH1291" s="94"/>
      <c r="AJ1291" s="97"/>
      <c r="AL1291" s="39"/>
      <c r="AP1291" s="39"/>
      <c r="AQ1291" s="77"/>
      <c r="AR1291" s="94"/>
      <c r="AT1291" s="97"/>
      <c r="BB1291" s="79"/>
      <c r="BC1291" s="94"/>
      <c r="BE1291" s="97"/>
      <c r="BG1291" s="40"/>
      <c r="BK1291" s="40"/>
      <c r="BL1291" s="79"/>
      <c r="BM1291" s="94"/>
      <c r="BO1291" s="97"/>
      <c r="BQ1291" s="40"/>
      <c r="BR1291" s="94"/>
      <c r="BS1291" s="94"/>
      <c r="BT1291" s="94"/>
      <c r="BU1291" s="40"/>
      <c r="BV1291" s="82"/>
      <c r="BW1291" s="94"/>
      <c r="BX1291" s="48"/>
      <c r="BY1291" s="97"/>
      <c r="BZ1291" s="48"/>
      <c r="CA1291" s="40"/>
      <c r="CB1291" s="94"/>
      <c r="CC1291" s="94"/>
      <c r="CD1291" s="94"/>
      <c r="CE1291" s="40"/>
      <c r="CF1291" s="73"/>
      <c r="CG1291" s="41"/>
      <c r="CH1291" s="41"/>
      <c r="CI1291" s="41"/>
      <c r="CJ1291" s="41"/>
      <c r="CK1291" s="41"/>
      <c r="CL1291" s="68"/>
      <c r="CM1291" s="41"/>
      <c r="CN1291" s="41"/>
      <c r="CO1291" s="39"/>
      <c r="CP1291" s="78"/>
    </row>
    <row r="1292" spans="1:94" s="38" customFormat="1" x14ac:dyDescent="0.25">
      <c r="A1292" s="38">
        <v>1289</v>
      </c>
      <c r="F1292" s="39"/>
      <c r="Q1292" s="39"/>
      <c r="R1292" s="40"/>
      <c r="S1292" s="40"/>
      <c r="T1292" s="39"/>
      <c r="AG1292" s="110"/>
      <c r="AH1292" s="94"/>
      <c r="AJ1292" s="97"/>
      <c r="AL1292" s="39"/>
      <c r="AP1292" s="39"/>
      <c r="AQ1292" s="77"/>
      <c r="AR1292" s="94"/>
      <c r="AT1292" s="97"/>
      <c r="BB1292" s="79"/>
      <c r="BC1292" s="94"/>
      <c r="BE1292" s="97"/>
      <c r="BG1292" s="40"/>
      <c r="BK1292" s="40"/>
      <c r="BL1292" s="79"/>
      <c r="BM1292" s="94"/>
      <c r="BO1292" s="97"/>
      <c r="BQ1292" s="40"/>
      <c r="BR1292" s="94"/>
      <c r="BS1292" s="94"/>
      <c r="BT1292" s="94"/>
      <c r="BU1292" s="40"/>
      <c r="BV1292" s="82"/>
      <c r="BW1292" s="94"/>
      <c r="BX1292" s="48"/>
      <c r="BY1292" s="97"/>
      <c r="BZ1292" s="48"/>
      <c r="CA1292" s="40"/>
      <c r="CB1292" s="94"/>
      <c r="CC1292" s="94"/>
      <c r="CD1292" s="94"/>
      <c r="CE1292" s="40"/>
      <c r="CF1292" s="73"/>
      <c r="CG1292" s="41"/>
      <c r="CH1292" s="41"/>
      <c r="CI1292" s="41"/>
      <c r="CJ1292" s="41"/>
      <c r="CK1292" s="41"/>
      <c r="CL1292" s="68"/>
      <c r="CM1292" s="41"/>
      <c r="CN1292" s="41"/>
      <c r="CO1292" s="39"/>
      <c r="CP1292" s="78"/>
    </row>
    <row r="1293" spans="1:94" s="38" customFormat="1" x14ac:dyDescent="0.25">
      <c r="A1293" s="38">
        <v>1290</v>
      </c>
      <c r="F1293" s="39"/>
      <c r="Q1293" s="39"/>
      <c r="R1293" s="40"/>
      <c r="S1293" s="40"/>
      <c r="T1293" s="39"/>
      <c r="AG1293" s="110"/>
      <c r="AH1293" s="94"/>
      <c r="AJ1293" s="97"/>
      <c r="AL1293" s="39"/>
      <c r="AP1293" s="39"/>
      <c r="AQ1293" s="77"/>
      <c r="AR1293" s="94"/>
      <c r="AT1293" s="97"/>
      <c r="BB1293" s="79"/>
      <c r="BC1293" s="94"/>
      <c r="BE1293" s="97"/>
      <c r="BG1293" s="40"/>
      <c r="BK1293" s="40"/>
      <c r="BL1293" s="79"/>
      <c r="BM1293" s="94"/>
      <c r="BO1293" s="97"/>
      <c r="BQ1293" s="40"/>
      <c r="BR1293" s="94"/>
      <c r="BS1293" s="94"/>
      <c r="BT1293" s="94"/>
      <c r="BU1293" s="40"/>
      <c r="BV1293" s="82"/>
      <c r="BW1293" s="94"/>
      <c r="BX1293" s="48"/>
      <c r="BY1293" s="97"/>
      <c r="BZ1293" s="48"/>
      <c r="CA1293" s="40"/>
      <c r="CB1293" s="94"/>
      <c r="CC1293" s="94"/>
      <c r="CD1293" s="94"/>
      <c r="CE1293" s="40"/>
      <c r="CF1293" s="73"/>
      <c r="CG1293" s="41"/>
      <c r="CH1293" s="41"/>
      <c r="CI1293" s="41"/>
      <c r="CJ1293" s="41"/>
      <c r="CK1293" s="41"/>
      <c r="CL1293" s="68"/>
      <c r="CM1293" s="41"/>
      <c r="CN1293" s="41"/>
      <c r="CO1293" s="39"/>
      <c r="CP1293" s="78"/>
    </row>
    <row r="1294" spans="1:94" s="38" customFormat="1" x14ac:dyDescent="0.25">
      <c r="A1294" s="38">
        <v>1291</v>
      </c>
      <c r="F1294" s="39"/>
      <c r="Q1294" s="39"/>
      <c r="R1294" s="40"/>
      <c r="S1294" s="40"/>
      <c r="T1294" s="39"/>
      <c r="AG1294" s="110"/>
      <c r="AH1294" s="94"/>
      <c r="AJ1294" s="97"/>
      <c r="AL1294" s="39"/>
      <c r="AP1294" s="39"/>
      <c r="AQ1294" s="77"/>
      <c r="AR1294" s="94"/>
      <c r="AT1294" s="97"/>
      <c r="BB1294" s="79"/>
      <c r="BC1294" s="94"/>
      <c r="BE1294" s="97"/>
      <c r="BG1294" s="40"/>
      <c r="BK1294" s="40"/>
      <c r="BL1294" s="79"/>
      <c r="BM1294" s="94"/>
      <c r="BO1294" s="97"/>
      <c r="BQ1294" s="40"/>
      <c r="BR1294" s="94"/>
      <c r="BS1294" s="94"/>
      <c r="BT1294" s="94"/>
      <c r="BU1294" s="40"/>
      <c r="BV1294" s="82"/>
      <c r="BW1294" s="94"/>
      <c r="BX1294" s="48"/>
      <c r="BY1294" s="97"/>
      <c r="BZ1294" s="48"/>
      <c r="CA1294" s="40"/>
      <c r="CB1294" s="94"/>
      <c r="CC1294" s="94"/>
      <c r="CD1294" s="94"/>
      <c r="CE1294" s="40"/>
      <c r="CF1294" s="73"/>
      <c r="CG1294" s="41"/>
      <c r="CH1294" s="41"/>
      <c r="CI1294" s="41"/>
      <c r="CJ1294" s="41"/>
      <c r="CK1294" s="41"/>
      <c r="CL1294" s="68"/>
      <c r="CM1294" s="41"/>
      <c r="CN1294" s="41"/>
      <c r="CO1294" s="39"/>
      <c r="CP1294" s="78"/>
    </row>
    <row r="1295" spans="1:94" s="38" customFormat="1" x14ac:dyDescent="0.25">
      <c r="A1295" s="38">
        <v>1292</v>
      </c>
      <c r="F1295" s="39"/>
      <c r="Q1295" s="39"/>
      <c r="R1295" s="40"/>
      <c r="S1295" s="40"/>
      <c r="T1295" s="39"/>
      <c r="AG1295" s="110"/>
      <c r="AH1295" s="94"/>
      <c r="AJ1295" s="97"/>
      <c r="AL1295" s="39"/>
      <c r="AP1295" s="39"/>
      <c r="AQ1295" s="77"/>
      <c r="AR1295" s="94"/>
      <c r="AT1295" s="97"/>
      <c r="BB1295" s="79"/>
      <c r="BC1295" s="94"/>
      <c r="BE1295" s="97"/>
      <c r="BG1295" s="40"/>
      <c r="BK1295" s="40"/>
      <c r="BL1295" s="79"/>
      <c r="BM1295" s="94"/>
      <c r="BO1295" s="97"/>
      <c r="BQ1295" s="40"/>
      <c r="BR1295" s="94"/>
      <c r="BS1295" s="94"/>
      <c r="BT1295" s="94"/>
      <c r="BU1295" s="40"/>
      <c r="BV1295" s="82"/>
      <c r="BW1295" s="94"/>
      <c r="BX1295" s="48"/>
      <c r="BY1295" s="97"/>
      <c r="BZ1295" s="48"/>
      <c r="CA1295" s="40"/>
      <c r="CB1295" s="94"/>
      <c r="CC1295" s="94"/>
      <c r="CD1295" s="94"/>
      <c r="CE1295" s="40"/>
      <c r="CF1295" s="73"/>
      <c r="CG1295" s="41"/>
      <c r="CH1295" s="41"/>
      <c r="CI1295" s="41"/>
      <c r="CJ1295" s="41"/>
      <c r="CK1295" s="41"/>
      <c r="CL1295" s="68"/>
      <c r="CM1295" s="41"/>
      <c r="CN1295" s="41"/>
      <c r="CO1295" s="39"/>
      <c r="CP1295" s="78"/>
    </row>
    <row r="1296" spans="1:94" s="38" customFormat="1" x14ac:dyDescent="0.25">
      <c r="A1296" s="38">
        <v>1293</v>
      </c>
      <c r="F1296" s="39"/>
      <c r="Q1296" s="39"/>
      <c r="R1296" s="40"/>
      <c r="S1296" s="40"/>
      <c r="T1296" s="39"/>
      <c r="AG1296" s="110"/>
      <c r="AH1296" s="94"/>
      <c r="AJ1296" s="97"/>
      <c r="AL1296" s="39"/>
      <c r="AP1296" s="39"/>
      <c r="AQ1296" s="77"/>
      <c r="AR1296" s="94"/>
      <c r="AT1296" s="97"/>
      <c r="BB1296" s="79"/>
      <c r="BC1296" s="94"/>
      <c r="BE1296" s="97"/>
      <c r="BG1296" s="40"/>
      <c r="BK1296" s="40"/>
      <c r="BL1296" s="79"/>
      <c r="BM1296" s="94"/>
      <c r="BO1296" s="97"/>
      <c r="BQ1296" s="40"/>
      <c r="BR1296" s="94"/>
      <c r="BS1296" s="94"/>
      <c r="BT1296" s="94"/>
      <c r="BU1296" s="40"/>
      <c r="BV1296" s="82"/>
      <c r="BW1296" s="94"/>
      <c r="BX1296" s="48"/>
      <c r="BY1296" s="97"/>
      <c r="BZ1296" s="48"/>
      <c r="CA1296" s="40"/>
      <c r="CB1296" s="94"/>
      <c r="CC1296" s="94"/>
      <c r="CD1296" s="94"/>
      <c r="CE1296" s="40"/>
      <c r="CF1296" s="73"/>
      <c r="CG1296" s="41"/>
      <c r="CH1296" s="41"/>
      <c r="CI1296" s="41"/>
      <c r="CJ1296" s="41"/>
      <c r="CK1296" s="41"/>
      <c r="CL1296" s="68"/>
      <c r="CM1296" s="41"/>
      <c r="CN1296" s="41"/>
      <c r="CO1296" s="39"/>
      <c r="CP1296" s="78"/>
    </row>
    <row r="1297" spans="1:94" s="38" customFormat="1" x14ac:dyDescent="0.25">
      <c r="A1297" s="38">
        <v>1294</v>
      </c>
      <c r="F1297" s="39"/>
      <c r="Q1297" s="39"/>
      <c r="R1297" s="40"/>
      <c r="S1297" s="40"/>
      <c r="T1297" s="39"/>
      <c r="AG1297" s="110"/>
      <c r="AH1297" s="94"/>
      <c r="AJ1297" s="97"/>
      <c r="AL1297" s="39"/>
      <c r="AP1297" s="39"/>
      <c r="AQ1297" s="77"/>
      <c r="AR1297" s="94"/>
      <c r="AT1297" s="97"/>
      <c r="BB1297" s="79"/>
      <c r="BC1297" s="94"/>
      <c r="BE1297" s="97"/>
      <c r="BG1297" s="40"/>
      <c r="BK1297" s="40"/>
      <c r="BL1297" s="79"/>
      <c r="BM1297" s="94"/>
      <c r="BO1297" s="97"/>
      <c r="BQ1297" s="40"/>
      <c r="BR1297" s="94"/>
      <c r="BS1297" s="94"/>
      <c r="BT1297" s="94"/>
      <c r="BU1297" s="40"/>
      <c r="BV1297" s="82"/>
      <c r="BW1297" s="94"/>
      <c r="BX1297" s="48"/>
      <c r="BY1297" s="97"/>
      <c r="BZ1297" s="48"/>
      <c r="CA1297" s="40"/>
      <c r="CB1297" s="94"/>
      <c r="CC1297" s="94"/>
      <c r="CD1297" s="94"/>
      <c r="CE1297" s="40"/>
      <c r="CF1297" s="73"/>
      <c r="CG1297" s="41"/>
      <c r="CH1297" s="41"/>
      <c r="CI1297" s="41"/>
      <c r="CJ1297" s="41"/>
      <c r="CK1297" s="41"/>
      <c r="CL1297" s="68"/>
      <c r="CM1297" s="41"/>
      <c r="CN1297" s="41"/>
      <c r="CO1297" s="39"/>
      <c r="CP1297" s="78"/>
    </row>
    <row r="1298" spans="1:94" s="38" customFormat="1" x14ac:dyDescent="0.25">
      <c r="A1298" s="38">
        <v>1295</v>
      </c>
      <c r="F1298" s="39"/>
      <c r="Q1298" s="39"/>
      <c r="R1298" s="40"/>
      <c r="S1298" s="40"/>
      <c r="T1298" s="39"/>
      <c r="AG1298" s="110"/>
      <c r="AH1298" s="94"/>
      <c r="AJ1298" s="97"/>
      <c r="AL1298" s="39"/>
      <c r="AP1298" s="39"/>
      <c r="AQ1298" s="77"/>
      <c r="AR1298" s="94"/>
      <c r="AT1298" s="97"/>
      <c r="BB1298" s="79"/>
      <c r="BC1298" s="94"/>
      <c r="BE1298" s="97"/>
      <c r="BG1298" s="40"/>
      <c r="BK1298" s="40"/>
      <c r="BL1298" s="79"/>
      <c r="BM1298" s="94"/>
      <c r="BO1298" s="97"/>
      <c r="BQ1298" s="40"/>
      <c r="BR1298" s="94"/>
      <c r="BS1298" s="94"/>
      <c r="BT1298" s="94"/>
      <c r="BU1298" s="40"/>
      <c r="BV1298" s="82"/>
      <c r="BW1298" s="94"/>
      <c r="BX1298" s="48"/>
      <c r="BY1298" s="97"/>
      <c r="BZ1298" s="48"/>
      <c r="CA1298" s="40"/>
      <c r="CB1298" s="94"/>
      <c r="CC1298" s="94"/>
      <c r="CD1298" s="94"/>
      <c r="CE1298" s="40"/>
      <c r="CF1298" s="73"/>
      <c r="CG1298" s="41"/>
      <c r="CH1298" s="41"/>
      <c r="CI1298" s="41"/>
      <c r="CJ1298" s="41"/>
      <c r="CK1298" s="41"/>
      <c r="CL1298" s="68"/>
      <c r="CM1298" s="41"/>
      <c r="CN1298" s="41"/>
      <c r="CO1298" s="39"/>
      <c r="CP1298" s="78"/>
    </row>
    <row r="1299" spans="1:94" s="38" customFormat="1" x14ac:dyDescent="0.25">
      <c r="A1299" s="38">
        <v>1296</v>
      </c>
      <c r="F1299" s="39"/>
      <c r="Q1299" s="39"/>
      <c r="R1299" s="40"/>
      <c r="S1299" s="40"/>
      <c r="T1299" s="39"/>
      <c r="AG1299" s="110"/>
      <c r="AH1299" s="94"/>
      <c r="AJ1299" s="97"/>
      <c r="AL1299" s="39"/>
      <c r="AP1299" s="39"/>
      <c r="AQ1299" s="77"/>
      <c r="AR1299" s="94"/>
      <c r="AT1299" s="97"/>
      <c r="BB1299" s="79"/>
      <c r="BC1299" s="94"/>
      <c r="BE1299" s="97"/>
      <c r="BG1299" s="40"/>
      <c r="BK1299" s="40"/>
      <c r="BL1299" s="79"/>
      <c r="BM1299" s="94"/>
      <c r="BO1299" s="97"/>
      <c r="BQ1299" s="40"/>
      <c r="BR1299" s="94"/>
      <c r="BS1299" s="94"/>
      <c r="BT1299" s="94"/>
      <c r="BU1299" s="40"/>
      <c r="BV1299" s="82"/>
      <c r="BW1299" s="94"/>
      <c r="BX1299" s="48"/>
      <c r="BY1299" s="97"/>
      <c r="BZ1299" s="48"/>
      <c r="CA1299" s="40"/>
      <c r="CB1299" s="94"/>
      <c r="CC1299" s="94"/>
      <c r="CD1299" s="94"/>
      <c r="CE1299" s="40"/>
      <c r="CF1299" s="73"/>
      <c r="CG1299" s="41"/>
      <c r="CH1299" s="41"/>
      <c r="CI1299" s="41"/>
      <c r="CJ1299" s="41"/>
      <c r="CK1299" s="41"/>
      <c r="CL1299" s="68"/>
      <c r="CM1299" s="41"/>
      <c r="CN1299" s="41"/>
      <c r="CO1299" s="39"/>
      <c r="CP1299" s="78"/>
    </row>
    <row r="1300" spans="1:94" s="38" customFormat="1" x14ac:dyDescent="0.25">
      <c r="A1300" s="38">
        <v>1297</v>
      </c>
      <c r="F1300" s="39"/>
      <c r="Q1300" s="39"/>
      <c r="R1300" s="40"/>
      <c r="S1300" s="40"/>
      <c r="T1300" s="39"/>
      <c r="AG1300" s="110"/>
      <c r="AH1300" s="94"/>
      <c r="AJ1300" s="97"/>
      <c r="AL1300" s="39"/>
      <c r="AP1300" s="39"/>
      <c r="AQ1300" s="77"/>
      <c r="AR1300" s="94"/>
      <c r="AT1300" s="97"/>
      <c r="BB1300" s="79"/>
      <c r="BC1300" s="94"/>
      <c r="BE1300" s="97"/>
      <c r="BG1300" s="40"/>
      <c r="BK1300" s="40"/>
      <c r="BL1300" s="79"/>
      <c r="BM1300" s="94"/>
      <c r="BO1300" s="97"/>
      <c r="BQ1300" s="40"/>
      <c r="BR1300" s="94"/>
      <c r="BS1300" s="94"/>
      <c r="BT1300" s="94"/>
      <c r="BU1300" s="40"/>
      <c r="BV1300" s="82"/>
      <c r="BW1300" s="94"/>
      <c r="BX1300" s="48"/>
      <c r="BY1300" s="97"/>
      <c r="BZ1300" s="48"/>
      <c r="CA1300" s="40"/>
      <c r="CB1300" s="94"/>
      <c r="CC1300" s="94"/>
      <c r="CD1300" s="94"/>
      <c r="CE1300" s="40"/>
      <c r="CF1300" s="73"/>
      <c r="CG1300" s="41"/>
      <c r="CH1300" s="41"/>
      <c r="CI1300" s="41"/>
      <c r="CJ1300" s="41"/>
      <c r="CK1300" s="41"/>
      <c r="CL1300" s="68"/>
      <c r="CM1300" s="41"/>
      <c r="CN1300" s="41"/>
      <c r="CO1300" s="39"/>
      <c r="CP1300" s="78"/>
    </row>
    <row r="1301" spans="1:94" s="38" customFormat="1" x14ac:dyDescent="0.25">
      <c r="A1301" s="38">
        <v>1298</v>
      </c>
      <c r="F1301" s="39"/>
      <c r="Q1301" s="39"/>
      <c r="R1301" s="40"/>
      <c r="S1301" s="40"/>
      <c r="T1301" s="39"/>
      <c r="AG1301" s="110"/>
      <c r="AH1301" s="94"/>
      <c r="AJ1301" s="97"/>
      <c r="AL1301" s="39"/>
      <c r="AP1301" s="39"/>
      <c r="AQ1301" s="77"/>
      <c r="AR1301" s="94"/>
      <c r="AT1301" s="97"/>
      <c r="BB1301" s="79"/>
      <c r="BC1301" s="94"/>
      <c r="BE1301" s="97"/>
      <c r="BG1301" s="40"/>
      <c r="BK1301" s="40"/>
      <c r="BL1301" s="79"/>
      <c r="BM1301" s="94"/>
      <c r="BO1301" s="97"/>
      <c r="BQ1301" s="40"/>
      <c r="BR1301" s="94"/>
      <c r="BS1301" s="94"/>
      <c r="BT1301" s="94"/>
      <c r="BU1301" s="40"/>
      <c r="BV1301" s="82"/>
      <c r="BW1301" s="94"/>
      <c r="BX1301" s="48"/>
      <c r="BY1301" s="97"/>
      <c r="BZ1301" s="48"/>
      <c r="CA1301" s="40"/>
      <c r="CB1301" s="94"/>
      <c r="CC1301" s="94"/>
      <c r="CD1301" s="94"/>
      <c r="CE1301" s="40"/>
      <c r="CF1301" s="73"/>
      <c r="CG1301" s="41"/>
      <c r="CH1301" s="41"/>
      <c r="CI1301" s="41"/>
      <c r="CJ1301" s="41"/>
      <c r="CK1301" s="41"/>
      <c r="CL1301" s="68"/>
      <c r="CM1301" s="41"/>
      <c r="CN1301" s="41"/>
      <c r="CO1301" s="39"/>
      <c r="CP1301" s="78"/>
    </row>
    <row r="1302" spans="1:94" s="38" customFormat="1" x14ac:dyDescent="0.25">
      <c r="A1302" s="38">
        <v>1299</v>
      </c>
      <c r="F1302" s="39"/>
      <c r="Q1302" s="39"/>
      <c r="R1302" s="40"/>
      <c r="S1302" s="40"/>
      <c r="T1302" s="39"/>
      <c r="AG1302" s="110"/>
      <c r="AH1302" s="94"/>
      <c r="AJ1302" s="97"/>
      <c r="AL1302" s="39"/>
      <c r="AP1302" s="39"/>
      <c r="AQ1302" s="77"/>
      <c r="AR1302" s="94"/>
      <c r="AT1302" s="97"/>
      <c r="BB1302" s="79"/>
      <c r="BC1302" s="94"/>
      <c r="BE1302" s="97"/>
      <c r="BG1302" s="40"/>
      <c r="BK1302" s="40"/>
      <c r="BL1302" s="79"/>
      <c r="BM1302" s="94"/>
      <c r="BO1302" s="97"/>
      <c r="BQ1302" s="40"/>
      <c r="BR1302" s="94"/>
      <c r="BS1302" s="94"/>
      <c r="BT1302" s="94"/>
      <c r="BU1302" s="40"/>
      <c r="BV1302" s="82"/>
      <c r="BW1302" s="94"/>
      <c r="BX1302" s="48"/>
      <c r="BY1302" s="97"/>
      <c r="BZ1302" s="48"/>
      <c r="CA1302" s="40"/>
      <c r="CB1302" s="94"/>
      <c r="CC1302" s="94"/>
      <c r="CD1302" s="94"/>
      <c r="CE1302" s="40"/>
      <c r="CF1302" s="73"/>
      <c r="CG1302" s="41"/>
      <c r="CH1302" s="41"/>
      <c r="CI1302" s="41"/>
      <c r="CJ1302" s="41"/>
      <c r="CK1302" s="41"/>
      <c r="CL1302" s="68"/>
      <c r="CM1302" s="41"/>
      <c r="CN1302" s="41"/>
      <c r="CO1302" s="39"/>
      <c r="CP1302" s="78"/>
    </row>
    <row r="1303" spans="1:94" s="38" customFormat="1" x14ac:dyDescent="0.25">
      <c r="A1303" s="99">
        <v>1300</v>
      </c>
      <c r="F1303" s="39"/>
      <c r="Q1303" s="39"/>
      <c r="R1303" s="40"/>
      <c r="S1303" s="40"/>
      <c r="T1303" s="39"/>
      <c r="AG1303" s="110"/>
      <c r="AH1303" s="94"/>
      <c r="AJ1303" s="97"/>
      <c r="AL1303" s="39"/>
      <c r="AP1303" s="39"/>
      <c r="AQ1303" s="77"/>
      <c r="AR1303" s="94"/>
      <c r="AT1303" s="97"/>
      <c r="BB1303" s="79"/>
      <c r="BC1303" s="94"/>
      <c r="BE1303" s="97"/>
      <c r="BG1303" s="40"/>
      <c r="BK1303" s="40"/>
      <c r="BL1303" s="79"/>
      <c r="BM1303" s="94"/>
      <c r="BO1303" s="97"/>
      <c r="BQ1303" s="40"/>
      <c r="BR1303" s="94"/>
      <c r="BS1303" s="94"/>
      <c r="BT1303" s="94"/>
      <c r="BU1303" s="40"/>
      <c r="BV1303" s="82"/>
      <c r="BW1303" s="94"/>
      <c r="BX1303" s="48"/>
      <c r="BY1303" s="97"/>
      <c r="BZ1303" s="48"/>
      <c r="CA1303" s="40"/>
      <c r="CB1303" s="94"/>
      <c r="CC1303" s="94"/>
      <c r="CD1303" s="94"/>
      <c r="CE1303" s="40"/>
      <c r="CF1303" s="73"/>
      <c r="CG1303" s="41"/>
      <c r="CH1303" s="41"/>
      <c r="CI1303" s="41"/>
      <c r="CJ1303" s="41"/>
      <c r="CK1303" s="41"/>
      <c r="CL1303" s="68"/>
      <c r="CM1303" s="41"/>
      <c r="CN1303" s="41"/>
      <c r="CO1303" s="39"/>
      <c r="CP1303" s="78"/>
    </row>
    <row r="1304" spans="1:94" s="38" customFormat="1" x14ac:dyDescent="0.25">
      <c r="A1304" s="38">
        <v>1301</v>
      </c>
      <c r="F1304" s="39"/>
      <c r="Q1304" s="39"/>
      <c r="R1304" s="40"/>
      <c r="S1304" s="40"/>
      <c r="T1304" s="39"/>
      <c r="AG1304" s="110"/>
      <c r="AH1304" s="94"/>
      <c r="AJ1304" s="97"/>
      <c r="AL1304" s="39"/>
      <c r="AP1304" s="39"/>
      <c r="AQ1304" s="77"/>
      <c r="AR1304" s="94"/>
      <c r="AT1304" s="97"/>
      <c r="BB1304" s="79"/>
      <c r="BC1304" s="94"/>
      <c r="BE1304" s="97"/>
      <c r="BG1304" s="40"/>
      <c r="BK1304" s="40"/>
      <c r="BL1304" s="79"/>
      <c r="BM1304" s="94"/>
      <c r="BO1304" s="97"/>
      <c r="BQ1304" s="40"/>
      <c r="BR1304" s="94"/>
      <c r="BS1304" s="94"/>
      <c r="BT1304" s="94"/>
      <c r="BU1304" s="40"/>
      <c r="BV1304" s="82"/>
      <c r="BW1304" s="94"/>
      <c r="BX1304" s="48"/>
      <c r="BY1304" s="97"/>
      <c r="BZ1304" s="48"/>
      <c r="CA1304" s="40"/>
      <c r="CB1304" s="94"/>
      <c r="CC1304" s="94"/>
      <c r="CD1304" s="94"/>
      <c r="CE1304" s="40"/>
      <c r="CF1304" s="73"/>
      <c r="CG1304" s="41"/>
      <c r="CH1304" s="41"/>
      <c r="CI1304" s="41"/>
      <c r="CJ1304" s="41"/>
      <c r="CK1304" s="41"/>
      <c r="CL1304" s="68"/>
      <c r="CM1304" s="41"/>
      <c r="CN1304" s="41"/>
      <c r="CO1304" s="39"/>
      <c r="CP1304" s="78"/>
    </row>
    <row r="1305" spans="1:94" s="38" customFormat="1" x14ac:dyDescent="0.25">
      <c r="A1305" s="38">
        <v>1302</v>
      </c>
      <c r="F1305" s="39"/>
      <c r="Q1305" s="39"/>
      <c r="R1305" s="40"/>
      <c r="S1305" s="40"/>
      <c r="T1305" s="39"/>
      <c r="AG1305" s="110"/>
      <c r="AH1305" s="94"/>
      <c r="AJ1305" s="97"/>
      <c r="AL1305" s="39"/>
      <c r="AP1305" s="39"/>
      <c r="AQ1305" s="77"/>
      <c r="AR1305" s="94"/>
      <c r="AT1305" s="97"/>
      <c r="BB1305" s="79"/>
      <c r="BC1305" s="94"/>
      <c r="BE1305" s="97"/>
      <c r="BG1305" s="40"/>
      <c r="BK1305" s="40"/>
      <c r="BL1305" s="79"/>
      <c r="BM1305" s="94"/>
      <c r="BO1305" s="97"/>
      <c r="BQ1305" s="40"/>
      <c r="BR1305" s="94"/>
      <c r="BS1305" s="94"/>
      <c r="BT1305" s="94"/>
      <c r="BU1305" s="40"/>
      <c r="BV1305" s="82"/>
      <c r="BW1305" s="94"/>
      <c r="BX1305" s="48"/>
      <c r="BY1305" s="97"/>
      <c r="BZ1305" s="48"/>
      <c r="CA1305" s="40"/>
      <c r="CB1305" s="94"/>
      <c r="CC1305" s="94"/>
      <c r="CD1305" s="94"/>
      <c r="CE1305" s="40"/>
      <c r="CF1305" s="73"/>
      <c r="CG1305" s="41"/>
      <c r="CH1305" s="41"/>
      <c r="CI1305" s="41"/>
      <c r="CJ1305" s="41"/>
      <c r="CK1305" s="41"/>
      <c r="CL1305" s="68"/>
      <c r="CM1305" s="41"/>
      <c r="CN1305" s="41"/>
      <c r="CO1305" s="39"/>
      <c r="CP1305" s="78"/>
    </row>
    <row r="1306" spans="1:94" s="38" customFormat="1" x14ac:dyDescent="0.25">
      <c r="A1306" s="38">
        <v>1303</v>
      </c>
      <c r="F1306" s="39"/>
      <c r="Q1306" s="39"/>
      <c r="R1306" s="40"/>
      <c r="S1306" s="40"/>
      <c r="T1306" s="39"/>
      <c r="AG1306" s="110"/>
      <c r="AH1306" s="94"/>
      <c r="AJ1306" s="97"/>
      <c r="AL1306" s="39"/>
      <c r="AP1306" s="39"/>
      <c r="AQ1306" s="77"/>
      <c r="AR1306" s="94"/>
      <c r="AT1306" s="97"/>
      <c r="BB1306" s="79"/>
      <c r="BC1306" s="94"/>
      <c r="BE1306" s="97"/>
      <c r="BG1306" s="40"/>
      <c r="BK1306" s="40"/>
      <c r="BL1306" s="79"/>
      <c r="BM1306" s="94"/>
      <c r="BO1306" s="97"/>
      <c r="BQ1306" s="40"/>
      <c r="BR1306" s="94"/>
      <c r="BS1306" s="94"/>
      <c r="BT1306" s="94"/>
      <c r="BU1306" s="40"/>
      <c r="BV1306" s="82"/>
      <c r="BW1306" s="94"/>
      <c r="BX1306" s="48"/>
      <c r="BY1306" s="97"/>
      <c r="BZ1306" s="48"/>
      <c r="CA1306" s="40"/>
      <c r="CB1306" s="94"/>
      <c r="CC1306" s="94"/>
      <c r="CD1306" s="94"/>
      <c r="CE1306" s="40"/>
      <c r="CF1306" s="73"/>
      <c r="CG1306" s="41"/>
      <c r="CH1306" s="41"/>
      <c r="CI1306" s="41"/>
      <c r="CJ1306" s="41"/>
      <c r="CK1306" s="41"/>
      <c r="CL1306" s="68"/>
      <c r="CM1306" s="41"/>
      <c r="CN1306" s="41"/>
      <c r="CO1306" s="39"/>
      <c r="CP1306" s="78"/>
    </row>
    <row r="1307" spans="1:94" s="38" customFormat="1" x14ac:dyDescent="0.25">
      <c r="A1307" s="38">
        <v>1304</v>
      </c>
      <c r="F1307" s="39"/>
      <c r="Q1307" s="39"/>
      <c r="R1307" s="40"/>
      <c r="S1307" s="40"/>
      <c r="T1307" s="39"/>
      <c r="AG1307" s="110"/>
      <c r="AH1307" s="94"/>
      <c r="AJ1307" s="97"/>
      <c r="AL1307" s="39"/>
      <c r="AP1307" s="39"/>
      <c r="AQ1307" s="77"/>
      <c r="AR1307" s="94"/>
      <c r="AT1307" s="97"/>
      <c r="BB1307" s="79"/>
      <c r="BC1307" s="94"/>
      <c r="BE1307" s="97"/>
      <c r="BG1307" s="40"/>
      <c r="BK1307" s="40"/>
      <c r="BL1307" s="79"/>
      <c r="BM1307" s="94"/>
      <c r="BO1307" s="97"/>
      <c r="BQ1307" s="40"/>
      <c r="BR1307" s="94"/>
      <c r="BS1307" s="94"/>
      <c r="BT1307" s="94"/>
      <c r="BU1307" s="40"/>
      <c r="BV1307" s="82"/>
      <c r="BW1307" s="94"/>
      <c r="BX1307" s="48"/>
      <c r="BY1307" s="97"/>
      <c r="BZ1307" s="48"/>
      <c r="CA1307" s="40"/>
      <c r="CB1307" s="94"/>
      <c r="CC1307" s="94"/>
      <c r="CD1307" s="94"/>
      <c r="CE1307" s="40"/>
      <c r="CF1307" s="73"/>
      <c r="CG1307" s="41"/>
      <c r="CH1307" s="41"/>
      <c r="CI1307" s="41"/>
      <c r="CJ1307" s="41"/>
      <c r="CK1307" s="41"/>
      <c r="CL1307" s="68"/>
      <c r="CM1307" s="41"/>
      <c r="CN1307" s="41"/>
      <c r="CO1307" s="39"/>
      <c r="CP1307" s="78"/>
    </row>
    <row r="1308" spans="1:94" s="38" customFormat="1" x14ac:dyDescent="0.25">
      <c r="A1308" s="38">
        <v>1305</v>
      </c>
      <c r="F1308" s="39"/>
      <c r="Q1308" s="39"/>
      <c r="R1308" s="40"/>
      <c r="S1308" s="40"/>
      <c r="T1308" s="39"/>
      <c r="AG1308" s="110"/>
      <c r="AH1308" s="94"/>
      <c r="AJ1308" s="97"/>
      <c r="AL1308" s="39"/>
      <c r="AP1308" s="39"/>
      <c r="AQ1308" s="77"/>
      <c r="AR1308" s="94"/>
      <c r="AT1308" s="97"/>
      <c r="BB1308" s="79"/>
      <c r="BC1308" s="94"/>
      <c r="BE1308" s="97"/>
      <c r="BG1308" s="40"/>
      <c r="BK1308" s="40"/>
      <c r="BL1308" s="79"/>
      <c r="BM1308" s="94"/>
      <c r="BO1308" s="97"/>
      <c r="BQ1308" s="40"/>
      <c r="BR1308" s="94"/>
      <c r="BS1308" s="94"/>
      <c r="BT1308" s="94"/>
      <c r="BU1308" s="40"/>
      <c r="BV1308" s="82"/>
      <c r="BW1308" s="94"/>
      <c r="BX1308" s="48"/>
      <c r="BY1308" s="97"/>
      <c r="BZ1308" s="48"/>
      <c r="CA1308" s="40"/>
      <c r="CB1308" s="94"/>
      <c r="CC1308" s="94"/>
      <c r="CD1308" s="94"/>
      <c r="CE1308" s="40"/>
      <c r="CF1308" s="73"/>
      <c r="CG1308" s="41"/>
      <c r="CH1308" s="41"/>
      <c r="CI1308" s="41"/>
      <c r="CJ1308" s="41"/>
      <c r="CK1308" s="41"/>
      <c r="CL1308" s="68"/>
      <c r="CM1308" s="41"/>
      <c r="CN1308" s="41"/>
      <c r="CO1308" s="39"/>
      <c r="CP1308" s="78"/>
    </row>
    <row r="1309" spans="1:94" s="38" customFormat="1" x14ac:dyDescent="0.25">
      <c r="A1309" s="38">
        <v>1306</v>
      </c>
      <c r="F1309" s="39"/>
      <c r="Q1309" s="39"/>
      <c r="R1309" s="40"/>
      <c r="S1309" s="40"/>
      <c r="T1309" s="39"/>
      <c r="AG1309" s="110"/>
      <c r="AH1309" s="94"/>
      <c r="AJ1309" s="97"/>
      <c r="AL1309" s="39"/>
      <c r="AP1309" s="39"/>
      <c r="AQ1309" s="77"/>
      <c r="AR1309" s="94"/>
      <c r="AT1309" s="97"/>
      <c r="BB1309" s="79"/>
      <c r="BC1309" s="94"/>
      <c r="BE1309" s="97"/>
      <c r="BG1309" s="40"/>
      <c r="BK1309" s="40"/>
      <c r="BL1309" s="79"/>
      <c r="BM1309" s="94"/>
      <c r="BO1309" s="97"/>
      <c r="BQ1309" s="40"/>
      <c r="BR1309" s="94"/>
      <c r="BS1309" s="94"/>
      <c r="BT1309" s="94"/>
      <c r="BU1309" s="40"/>
      <c r="BV1309" s="82"/>
      <c r="BW1309" s="94"/>
      <c r="BX1309" s="48"/>
      <c r="BY1309" s="97"/>
      <c r="BZ1309" s="48"/>
      <c r="CA1309" s="40"/>
      <c r="CB1309" s="94"/>
      <c r="CC1309" s="94"/>
      <c r="CD1309" s="94"/>
      <c r="CE1309" s="40"/>
      <c r="CF1309" s="73"/>
      <c r="CG1309" s="41"/>
      <c r="CH1309" s="41"/>
      <c r="CI1309" s="41"/>
      <c r="CJ1309" s="41"/>
      <c r="CK1309" s="41"/>
      <c r="CL1309" s="68"/>
      <c r="CM1309" s="41"/>
      <c r="CN1309" s="41"/>
      <c r="CO1309" s="39"/>
      <c r="CP1309" s="78"/>
    </row>
    <row r="1310" spans="1:94" s="38" customFormat="1" x14ac:dyDescent="0.25">
      <c r="A1310" s="38">
        <v>1307</v>
      </c>
      <c r="F1310" s="39"/>
      <c r="Q1310" s="39"/>
      <c r="R1310" s="40"/>
      <c r="S1310" s="40"/>
      <c r="T1310" s="39"/>
      <c r="AG1310" s="110"/>
      <c r="AH1310" s="94"/>
      <c r="AJ1310" s="97"/>
      <c r="AL1310" s="39"/>
      <c r="AP1310" s="39"/>
      <c r="AQ1310" s="77"/>
      <c r="AR1310" s="94"/>
      <c r="AT1310" s="97"/>
      <c r="BB1310" s="79"/>
      <c r="BC1310" s="94"/>
      <c r="BE1310" s="97"/>
      <c r="BG1310" s="40"/>
      <c r="BK1310" s="40"/>
      <c r="BL1310" s="79"/>
      <c r="BM1310" s="94"/>
      <c r="BO1310" s="97"/>
      <c r="BQ1310" s="40"/>
      <c r="BR1310" s="94"/>
      <c r="BS1310" s="94"/>
      <c r="BT1310" s="94"/>
      <c r="BU1310" s="40"/>
      <c r="BV1310" s="82"/>
      <c r="BW1310" s="94"/>
      <c r="BX1310" s="48"/>
      <c r="BY1310" s="97"/>
      <c r="BZ1310" s="48"/>
      <c r="CA1310" s="40"/>
      <c r="CB1310" s="94"/>
      <c r="CC1310" s="94"/>
      <c r="CD1310" s="94"/>
      <c r="CE1310" s="40"/>
      <c r="CF1310" s="73"/>
      <c r="CG1310" s="41"/>
      <c r="CH1310" s="41"/>
      <c r="CI1310" s="41"/>
      <c r="CJ1310" s="41"/>
      <c r="CK1310" s="41"/>
      <c r="CL1310" s="68"/>
      <c r="CM1310" s="41"/>
      <c r="CN1310" s="41"/>
      <c r="CO1310" s="39"/>
      <c r="CP1310" s="78"/>
    </row>
    <row r="1311" spans="1:94" s="38" customFormat="1" x14ac:dyDescent="0.25">
      <c r="A1311" s="38">
        <v>1308</v>
      </c>
      <c r="F1311" s="39"/>
      <c r="Q1311" s="39"/>
      <c r="R1311" s="40"/>
      <c r="S1311" s="40"/>
      <c r="T1311" s="39"/>
      <c r="AG1311" s="110"/>
      <c r="AH1311" s="94"/>
      <c r="AJ1311" s="97"/>
      <c r="AL1311" s="39"/>
      <c r="AP1311" s="39"/>
      <c r="AQ1311" s="77"/>
      <c r="AR1311" s="94"/>
      <c r="AT1311" s="97"/>
      <c r="BB1311" s="79"/>
      <c r="BC1311" s="94"/>
      <c r="BE1311" s="97"/>
      <c r="BG1311" s="40"/>
      <c r="BK1311" s="40"/>
      <c r="BL1311" s="79"/>
      <c r="BM1311" s="94"/>
      <c r="BO1311" s="97"/>
      <c r="BQ1311" s="40"/>
      <c r="BR1311" s="94"/>
      <c r="BS1311" s="94"/>
      <c r="BT1311" s="94"/>
      <c r="BU1311" s="40"/>
      <c r="BV1311" s="82"/>
      <c r="BW1311" s="94"/>
      <c r="BX1311" s="48"/>
      <c r="BY1311" s="97"/>
      <c r="BZ1311" s="48"/>
      <c r="CA1311" s="40"/>
      <c r="CB1311" s="94"/>
      <c r="CC1311" s="94"/>
      <c r="CD1311" s="94"/>
      <c r="CE1311" s="40"/>
      <c r="CF1311" s="73"/>
      <c r="CG1311" s="41"/>
      <c r="CH1311" s="41"/>
      <c r="CI1311" s="41"/>
      <c r="CJ1311" s="41"/>
      <c r="CK1311" s="41"/>
      <c r="CL1311" s="68"/>
      <c r="CM1311" s="41"/>
      <c r="CN1311" s="41"/>
      <c r="CO1311" s="39"/>
      <c r="CP1311" s="78"/>
    </row>
    <row r="1312" spans="1:94" s="38" customFormat="1" x14ac:dyDescent="0.25">
      <c r="A1312" s="38">
        <v>1309</v>
      </c>
      <c r="F1312" s="39"/>
      <c r="Q1312" s="39"/>
      <c r="R1312" s="40"/>
      <c r="S1312" s="40"/>
      <c r="T1312" s="39"/>
      <c r="AG1312" s="110"/>
      <c r="AH1312" s="94"/>
      <c r="AJ1312" s="97"/>
      <c r="AL1312" s="39"/>
      <c r="AP1312" s="39"/>
      <c r="AQ1312" s="77"/>
      <c r="AR1312" s="94"/>
      <c r="AT1312" s="97"/>
      <c r="BB1312" s="79"/>
      <c r="BC1312" s="94"/>
      <c r="BE1312" s="97"/>
      <c r="BG1312" s="40"/>
      <c r="BK1312" s="40"/>
      <c r="BL1312" s="79"/>
      <c r="BM1312" s="94"/>
      <c r="BO1312" s="97"/>
      <c r="BQ1312" s="40"/>
      <c r="BR1312" s="94"/>
      <c r="BS1312" s="94"/>
      <c r="BT1312" s="94"/>
      <c r="BU1312" s="40"/>
      <c r="BV1312" s="82"/>
      <c r="BW1312" s="94"/>
      <c r="BX1312" s="48"/>
      <c r="BY1312" s="97"/>
      <c r="BZ1312" s="48"/>
      <c r="CA1312" s="40"/>
      <c r="CB1312" s="94"/>
      <c r="CC1312" s="94"/>
      <c r="CD1312" s="94"/>
      <c r="CE1312" s="40"/>
      <c r="CF1312" s="73"/>
      <c r="CG1312" s="41"/>
      <c r="CH1312" s="41"/>
      <c r="CI1312" s="41"/>
      <c r="CJ1312" s="41"/>
      <c r="CK1312" s="41"/>
      <c r="CL1312" s="68"/>
      <c r="CM1312" s="41"/>
      <c r="CN1312" s="41"/>
      <c r="CO1312" s="39"/>
      <c r="CP1312" s="78"/>
    </row>
    <row r="1313" spans="1:94" s="38" customFormat="1" x14ac:dyDescent="0.25">
      <c r="A1313" s="38">
        <v>1310</v>
      </c>
      <c r="F1313" s="39"/>
      <c r="Q1313" s="39"/>
      <c r="R1313" s="40"/>
      <c r="S1313" s="40"/>
      <c r="T1313" s="39"/>
      <c r="AG1313" s="110"/>
      <c r="AH1313" s="94"/>
      <c r="AJ1313" s="97"/>
      <c r="AL1313" s="39"/>
      <c r="AP1313" s="39"/>
      <c r="AQ1313" s="77"/>
      <c r="AR1313" s="94"/>
      <c r="AT1313" s="97"/>
      <c r="BB1313" s="79"/>
      <c r="BC1313" s="94"/>
      <c r="BE1313" s="97"/>
      <c r="BG1313" s="40"/>
      <c r="BK1313" s="40"/>
      <c r="BL1313" s="79"/>
      <c r="BM1313" s="94"/>
      <c r="BO1313" s="97"/>
      <c r="BQ1313" s="40"/>
      <c r="BR1313" s="94"/>
      <c r="BS1313" s="94"/>
      <c r="BT1313" s="94"/>
      <c r="BU1313" s="40"/>
      <c r="BV1313" s="82"/>
      <c r="BW1313" s="94"/>
      <c r="BX1313" s="48"/>
      <c r="BY1313" s="97"/>
      <c r="BZ1313" s="48"/>
      <c r="CA1313" s="40"/>
      <c r="CB1313" s="94"/>
      <c r="CC1313" s="94"/>
      <c r="CD1313" s="94"/>
      <c r="CE1313" s="40"/>
      <c r="CF1313" s="73"/>
      <c r="CG1313" s="41"/>
      <c r="CH1313" s="41"/>
      <c r="CI1313" s="41"/>
      <c r="CJ1313" s="41"/>
      <c r="CK1313" s="41"/>
      <c r="CL1313" s="68"/>
      <c r="CM1313" s="41"/>
      <c r="CN1313" s="41"/>
      <c r="CO1313" s="39"/>
      <c r="CP1313" s="78"/>
    </row>
    <row r="1314" spans="1:94" s="38" customFormat="1" x14ac:dyDescent="0.25">
      <c r="A1314" s="38">
        <v>1311</v>
      </c>
      <c r="F1314" s="39"/>
      <c r="Q1314" s="39"/>
      <c r="R1314" s="40"/>
      <c r="S1314" s="40"/>
      <c r="T1314" s="39"/>
      <c r="AG1314" s="110"/>
      <c r="AH1314" s="94"/>
      <c r="AJ1314" s="97"/>
      <c r="AL1314" s="39"/>
      <c r="AP1314" s="39"/>
      <c r="AQ1314" s="77"/>
      <c r="AR1314" s="94"/>
      <c r="AT1314" s="97"/>
      <c r="BB1314" s="79"/>
      <c r="BC1314" s="94"/>
      <c r="BE1314" s="97"/>
      <c r="BG1314" s="40"/>
      <c r="BK1314" s="40"/>
      <c r="BL1314" s="79"/>
      <c r="BM1314" s="94"/>
      <c r="BO1314" s="97"/>
      <c r="BQ1314" s="40"/>
      <c r="BR1314" s="94"/>
      <c r="BS1314" s="94"/>
      <c r="BT1314" s="94"/>
      <c r="BU1314" s="40"/>
      <c r="BV1314" s="82"/>
      <c r="BW1314" s="94"/>
      <c r="BX1314" s="48"/>
      <c r="BY1314" s="97"/>
      <c r="BZ1314" s="48"/>
      <c r="CA1314" s="40"/>
      <c r="CB1314" s="94"/>
      <c r="CC1314" s="94"/>
      <c r="CD1314" s="94"/>
      <c r="CE1314" s="40"/>
      <c r="CF1314" s="73"/>
      <c r="CG1314" s="41"/>
      <c r="CH1314" s="41"/>
      <c r="CI1314" s="41"/>
      <c r="CJ1314" s="41"/>
      <c r="CK1314" s="41"/>
      <c r="CL1314" s="68"/>
      <c r="CM1314" s="41"/>
      <c r="CN1314" s="41"/>
      <c r="CO1314" s="39"/>
      <c r="CP1314" s="78"/>
    </row>
    <row r="1315" spans="1:94" s="38" customFormat="1" x14ac:dyDescent="0.25">
      <c r="A1315" s="38">
        <v>1312</v>
      </c>
      <c r="F1315" s="39"/>
      <c r="Q1315" s="39"/>
      <c r="R1315" s="40"/>
      <c r="S1315" s="40"/>
      <c r="T1315" s="39"/>
      <c r="AG1315" s="110"/>
      <c r="AH1315" s="94"/>
      <c r="AJ1315" s="97"/>
      <c r="AL1315" s="39"/>
      <c r="AP1315" s="39"/>
      <c r="AQ1315" s="77"/>
      <c r="AR1315" s="94"/>
      <c r="AT1315" s="97"/>
      <c r="BB1315" s="79"/>
      <c r="BC1315" s="94"/>
      <c r="BE1315" s="97"/>
      <c r="BG1315" s="40"/>
      <c r="BK1315" s="40"/>
      <c r="BL1315" s="79"/>
      <c r="BM1315" s="94"/>
      <c r="BO1315" s="97"/>
      <c r="BQ1315" s="40"/>
      <c r="BR1315" s="94"/>
      <c r="BS1315" s="94"/>
      <c r="BT1315" s="94"/>
      <c r="BU1315" s="40"/>
      <c r="BV1315" s="82"/>
      <c r="BW1315" s="94"/>
      <c r="BX1315" s="48"/>
      <c r="BY1315" s="97"/>
      <c r="BZ1315" s="48"/>
      <c r="CA1315" s="40"/>
      <c r="CB1315" s="94"/>
      <c r="CC1315" s="94"/>
      <c r="CD1315" s="94"/>
      <c r="CE1315" s="40"/>
      <c r="CF1315" s="73"/>
      <c r="CG1315" s="41"/>
      <c r="CH1315" s="41"/>
      <c r="CI1315" s="41"/>
      <c r="CJ1315" s="41"/>
      <c r="CK1315" s="41"/>
      <c r="CL1315" s="68"/>
      <c r="CM1315" s="41"/>
      <c r="CN1315" s="41"/>
      <c r="CO1315" s="39"/>
      <c r="CP1315" s="78"/>
    </row>
    <row r="1316" spans="1:94" s="38" customFormat="1" x14ac:dyDescent="0.25">
      <c r="A1316" s="38">
        <v>1313</v>
      </c>
      <c r="F1316" s="39"/>
      <c r="Q1316" s="39"/>
      <c r="R1316" s="40"/>
      <c r="S1316" s="40"/>
      <c r="T1316" s="39"/>
      <c r="AG1316" s="110"/>
      <c r="AH1316" s="94"/>
      <c r="AJ1316" s="97"/>
      <c r="AL1316" s="39"/>
      <c r="AP1316" s="39"/>
      <c r="AQ1316" s="77"/>
      <c r="AR1316" s="94"/>
      <c r="AT1316" s="97"/>
      <c r="BB1316" s="79"/>
      <c r="BC1316" s="94"/>
      <c r="BE1316" s="97"/>
      <c r="BG1316" s="40"/>
      <c r="BK1316" s="40"/>
      <c r="BL1316" s="79"/>
      <c r="BM1316" s="94"/>
      <c r="BO1316" s="97"/>
      <c r="BQ1316" s="40"/>
      <c r="BR1316" s="94"/>
      <c r="BS1316" s="94"/>
      <c r="BT1316" s="94"/>
      <c r="BU1316" s="40"/>
      <c r="BV1316" s="82"/>
      <c r="BW1316" s="94"/>
      <c r="BX1316" s="48"/>
      <c r="BY1316" s="97"/>
      <c r="BZ1316" s="48"/>
      <c r="CA1316" s="40"/>
      <c r="CB1316" s="94"/>
      <c r="CC1316" s="94"/>
      <c r="CD1316" s="94"/>
      <c r="CE1316" s="40"/>
      <c r="CF1316" s="73"/>
      <c r="CG1316" s="41"/>
      <c r="CH1316" s="41"/>
      <c r="CI1316" s="41"/>
      <c r="CJ1316" s="41"/>
      <c r="CK1316" s="41"/>
      <c r="CL1316" s="68"/>
      <c r="CM1316" s="41"/>
      <c r="CN1316" s="41"/>
      <c r="CO1316" s="39"/>
      <c r="CP1316" s="78"/>
    </row>
    <row r="1317" spans="1:94" s="38" customFormat="1" x14ac:dyDescent="0.25">
      <c r="A1317" s="38">
        <v>1314</v>
      </c>
      <c r="F1317" s="39"/>
      <c r="Q1317" s="39"/>
      <c r="R1317" s="40"/>
      <c r="S1317" s="40"/>
      <c r="T1317" s="39"/>
      <c r="AG1317" s="110"/>
      <c r="AH1317" s="94"/>
      <c r="AJ1317" s="97"/>
      <c r="AL1317" s="39"/>
      <c r="AP1317" s="39"/>
      <c r="AQ1317" s="77"/>
      <c r="AR1317" s="94"/>
      <c r="AT1317" s="97"/>
      <c r="BB1317" s="79"/>
      <c r="BC1317" s="94"/>
      <c r="BE1317" s="97"/>
      <c r="BG1317" s="40"/>
      <c r="BK1317" s="40"/>
      <c r="BL1317" s="79"/>
      <c r="BM1317" s="94"/>
      <c r="BO1317" s="97"/>
      <c r="BQ1317" s="40"/>
      <c r="BR1317" s="94"/>
      <c r="BS1317" s="94"/>
      <c r="BT1317" s="94"/>
      <c r="BU1317" s="40"/>
      <c r="BV1317" s="82"/>
      <c r="BW1317" s="94"/>
      <c r="BX1317" s="48"/>
      <c r="BY1317" s="97"/>
      <c r="BZ1317" s="48"/>
      <c r="CA1317" s="40"/>
      <c r="CB1317" s="94"/>
      <c r="CC1317" s="94"/>
      <c r="CD1317" s="94"/>
      <c r="CE1317" s="40"/>
      <c r="CF1317" s="73"/>
      <c r="CG1317" s="41"/>
      <c r="CH1317" s="41"/>
      <c r="CI1317" s="41"/>
      <c r="CJ1317" s="41"/>
      <c r="CK1317" s="41"/>
      <c r="CL1317" s="68"/>
      <c r="CM1317" s="41"/>
      <c r="CN1317" s="41"/>
      <c r="CO1317" s="39"/>
      <c r="CP1317" s="78"/>
    </row>
    <row r="1318" spans="1:94" s="38" customFormat="1" x14ac:dyDescent="0.25">
      <c r="A1318" s="38">
        <v>1315</v>
      </c>
      <c r="F1318" s="39"/>
      <c r="Q1318" s="39"/>
      <c r="R1318" s="40"/>
      <c r="S1318" s="40"/>
      <c r="T1318" s="39"/>
      <c r="AG1318" s="110"/>
      <c r="AH1318" s="94"/>
      <c r="AJ1318" s="97"/>
      <c r="AL1318" s="39"/>
      <c r="AP1318" s="39"/>
      <c r="AQ1318" s="77"/>
      <c r="AR1318" s="94"/>
      <c r="AT1318" s="97"/>
      <c r="BB1318" s="79"/>
      <c r="BC1318" s="94"/>
      <c r="BE1318" s="97"/>
      <c r="BG1318" s="40"/>
      <c r="BK1318" s="40"/>
      <c r="BL1318" s="79"/>
      <c r="BM1318" s="94"/>
      <c r="BO1318" s="97"/>
      <c r="BQ1318" s="40"/>
      <c r="BR1318" s="94"/>
      <c r="BS1318" s="94"/>
      <c r="BT1318" s="94"/>
      <c r="BU1318" s="40"/>
      <c r="BV1318" s="82"/>
      <c r="BW1318" s="94"/>
      <c r="BX1318" s="48"/>
      <c r="BY1318" s="97"/>
      <c r="BZ1318" s="48"/>
      <c r="CA1318" s="40"/>
      <c r="CB1318" s="94"/>
      <c r="CC1318" s="94"/>
      <c r="CD1318" s="94"/>
      <c r="CE1318" s="40"/>
      <c r="CF1318" s="73"/>
      <c r="CG1318" s="41"/>
      <c r="CH1318" s="41"/>
      <c r="CI1318" s="41"/>
      <c r="CJ1318" s="41"/>
      <c r="CK1318" s="41"/>
      <c r="CL1318" s="68"/>
      <c r="CM1318" s="41"/>
      <c r="CN1318" s="41"/>
      <c r="CO1318" s="39"/>
      <c r="CP1318" s="78"/>
    </row>
    <row r="1319" spans="1:94" s="38" customFormat="1" x14ac:dyDescent="0.25">
      <c r="A1319" s="38">
        <v>1316</v>
      </c>
      <c r="F1319" s="39"/>
      <c r="Q1319" s="39"/>
      <c r="R1319" s="40"/>
      <c r="S1319" s="40"/>
      <c r="T1319" s="39"/>
      <c r="AG1319" s="110"/>
      <c r="AH1319" s="94"/>
      <c r="AJ1319" s="97"/>
      <c r="AL1319" s="39"/>
      <c r="AP1319" s="39"/>
      <c r="AQ1319" s="77"/>
      <c r="AR1319" s="94"/>
      <c r="AT1319" s="97"/>
      <c r="BB1319" s="79"/>
      <c r="BC1319" s="94"/>
      <c r="BE1319" s="97"/>
      <c r="BG1319" s="40"/>
      <c r="BK1319" s="40"/>
      <c r="BL1319" s="79"/>
      <c r="BM1319" s="94"/>
      <c r="BO1319" s="97"/>
      <c r="BQ1319" s="40"/>
      <c r="BR1319" s="94"/>
      <c r="BS1319" s="94"/>
      <c r="BT1319" s="94"/>
      <c r="BU1319" s="40"/>
      <c r="BV1319" s="82"/>
      <c r="BW1319" s="94"/>
      <c r="BX1319" s="48"/>
      <c r="BY1319" s="97"/>
      <c r="BZ1319" s="48"/>
      <c r="CA1319" s="40"/>
      <c r="CB1319" s="94"/>
      <c r="CC1319" s="94"/>
      <c r="CD1319" s="94"/>
      <c r="CE1319" s="40"/>
      <c r="CF1319" s="73"/>
      <c r="CG1319" s="41"/>
      <c r="CH1319" s="41"/>
      <c r="CI1319" s="41"/>
      <c r="CJ1319" s="41"/>
      <c r="CK1319" s="41"/>
      <c r="CL1319" s="68"/>
      <c r="CM1319" s="41"/>
      <c r="CN1319" s="41"/>
      <c r="CO1319" s="39"/>
      <c r="CP1319" s="78"/>
    </row>
    <row r="1320" spans="1:94" s="38" customFormat="1" x14ac:dyDescent="0.25">
      <c r="A1320" s="38">
        <v>1317</v>
      </c>
      <c r="F1320" s="39"/>
      <c r="Q1320" s="39"/>
      <c r="R1320" s="40"/>
      <c r="S1320" s="40"/>
      <c r="T1320" s="39"/>
      <c r="AG1320" s="110"/>
      <c r="AH1320" s="94"/>
      <c r="AJ1320" s="97"/>
      <c r="AL1320" s="39"/>
      <c r="AP1320" s="39"/>
      <c r="AQ1320" s="77"/>
      <c r="AR1320" s="94"/>
      <c r="AT1320" s="97"/>
      <c r="BB1320" s="79"/>
      <c r="BC1320" s="94"/>
      <c r="BE1320" s="97"/>
      <c r="BG1320" s="40"/>
      <c r="BK1320" s="40"/>
      <c r="BL1320" s="79"/>
      <c r="BM1320" s="94"/>
      <c r="BO1320" s="97"/>
      <c r="BQ1320" s="40"/>
      <c r="BR1320" s="94"/>
      <c r="BS1320" s="94"/>
      <c r="BT1320" s="94"/>
      <c r="BU1320" s="40"/>
      <c r="BV1320" s="82"/>
      <c r="BW1320" s="94"/>
      <c r="BX1320" s="48"/>
      <c r="BY1320" s="97"/>
      <c r="BZ1320" s="48"/>
      <c r="CA1320" s="40"/>
      <c r="CB1320" s="94"/>
      <c r="CC1320" s="94"/>
      <c r="CD1320" s="94"/>
      <c r="CE1320" s="40"/>
      <c r="CF1320" s="73"/>
      <c r="CG1320" s="41"/>
      <c r="CH1320" s="41"/>
      <c r="CI1320" s="41"/>
      <c r="CJ1320" s="41"/>
      <c r="CK1320" s="41"/>
      <c r="CL1320" s="68"/>
      <c r="CM1320" s="41"/>
      <c r="CN1320" s="41"/>
      <c r="CO1320" s="39"/>
      <c r="CP1320" s="78"/>
    </row>
    <row r="1321" spans="1:94" s="38" customFormat="1" x14ac:dyDescent="0.25">
      <c r="A1321" s="38">
        <v>1318</v>
      </c>
      <c r="F1321" s="39"/>
      <c r="Q1321" s="39"/>
      <c r="R1321" s="40"/>
      <c r="S1321" s="40"/>
      <c r="T1321" s="39"/>
      <c r="AG1321" s="110"/>
      <c r="AH1321" s="94"/>
      <c r="AJ1321" s="97"/>
      <c r="AL1321" s="39"/>
      <c r="AP1321" s="39"/>
      <c r="AQ1321" s="77"/>
      <c r="AR1321" s="94"/>
      <c r="AT1321" s="97"/>
      <c r="BB1321" s="79"/>
      <c r="BC1321" s="94"/>
      <c r="BE1321" s="97"/>
      <c r="BG1321" s="40"/>
      <c r="BK1321" s="40"/>
      <c r="BL1321" s="79"/>
      <c r="BM1321" s="94"/>
      <c r="BO1321" s="97"/>
      <c r="BQ1321" s="40"/>
      <c r="BR1321" s="94"/>
      <c r="BS1321" s="94"/>
      <c r="BT1321" s="94"/>
      <c r="BU1321" s="40"/>
      <c r="BV1321" s="82"/>
      <c r="BW1321" s="94"/>
      <c r="BX1321" s="48"/>
      <c r="BY1321" s="97"/>
      <c r="BZ1321" s="48"/>
      <c r="CA1321" s="40"/>
      <c r="CB1321" s="94"/>
      <c r="CC1321" s="94"/>
      <c r="CD1321" s="94"/>
      <c r="CE1321" s="40"/>
      <c r="CF1321" s="73"/>
      <c r="CG1321" s="41"/>
      <c r="CH1321" s="41"/>
      <c r="CI1321" s="41"/>
      <c r="CJ1321" s="41"/>
      <c r="CK1321" s="41"/>
      <c r="CL1321" s="68"/>
      <c r="CM1321" s="41"/>
      <c r="CN1321" s="41"/>
      <c r="CO1321" s="39"/>
      <c r="CP1321" s="78"/>
    </row>
    <row r="1322" spans="1:94" s="38" customFormat="1" x14ac:dyDescent="0.25">
      <c r="A1322" s="38">
        <v>1319</v>
      </c>
      <c r="F1322" s="39"/>
      <c r="Q1322" s="39"/>
      <c r="R1322" s="40"/>
      <c r="S1322" s="40"/>
      <c r="T1322" s="39"/>
      <c r="AG1322" s="110"/>
      <c r="AH1322" s="94"/>
      <c r="AJ1322" s="97"/>
      <c r="AL1322" s="39"/>
      <c r="AP1322" s="39"/>
      <c r="AQ1322" s="77"/>
      <c r="AR1322" s="94"/>
      <c r="AT1322" s="97"/>
      <c r="BB1322" s="79"/>
      <c r="BC1322" s="94"/>
      <c r="BE1322" s="97"/>
      <c r="BG1322" s="40"/>
      <c r="BK1322" s="40"/>
      <c r="BL1322" s="79"/>
      <c r="BM1322" s="94"/>
      <c r="BO1322" s="97"/>
      <c r="BQ1322" s="40"/>
      <c r="BR1322" s="94"/>
      <c r="BS1322" s="94"/>
      <c r="BT1322" s="94"/>
      <c r="BU1322" s="40"/>
      <c r="BV1322" s="82"/>
      <c r="BW1322" s="94"/>
      <c r="BX1322" s="48"/>
      <c r="BY1322" s="97"/>
      <c r="BZ1322" s="48"/>
      <c r="CA1322" s="40"/>
      <c r="CB1322" s="94"/>
      <c r="CC1322" s="94"/>
      <c r="CD1322" s="94"/>
      <c r="CE1322" s="40"/>
      <c r="CF1322" s="73"/>
      <c r="CG1322" s="41"/>
      <c r="CH1322" s="41"/>
      <c r="CI1322" s="41"/>
      <c r="CJ1322" s="41"/>
      <c r="CK1322" s="41"/>
      <c r="CL1322" s="68"/>
      <c r="CM1322" s="41"/>
      <c r="CN1322" s="41"/>
      <c r="CO1322" s="39"/>
      <c r="CP1322" s="78"/>
    </row>
    <row r="1323" spans="1:94" s="38" customFormat="1" x14ac:dyDescent="0.25">
      <c r="A1323" s="38">
        <v>1320</v>
      </c>
      <c r="F1323" s="39"/>
      <c r="Q1323" s="39"/>
      <c r="R1323" s="40"/>
      <c r="S1323" s="40"/>
      <c r="T1323" s="39"/>
      <c r="AG1323" s="110"/>
      <c r="AH1323" s="94"/>
      <c r="AJ1323" s="97"/>
      <c r="AL1323" s="39"/>
      <c r="AP1323" s="39"/>
      <c r="AQ1323" s="77"/>
      <c r="AR1323" s="94"/>
      <c r="AT1323" s="97"/>
      <c r="BB1323" s="79"/>
      <c r="BC1323" s="94"/>
      <c r="BE1323" s="97"/>
      <c r="BG1323" s="40"/>
      <c r="BK1323" s="40"/>
      <c r="BL1323" s="79"/>
      <c r="BM1323" s="94"/>
      <c r="BO1323" s="97"/>
      <c r="BQ1323" s="40"/>
      <c r="BR1323" s="94"/>
      <c r="BS1323" s="94"/>
      <c r="BT1323" s="94"/>
      <c r="BU1323" s="40"/>
      <c r="BV1323" s="82"/>
      <c r="BW1323" s="94"/>
      <c r="BX1323" s="48"/>
      <c r="BY1323" s="97"/>
      <c r="BZ1323" s="48"/>
      <c r="CA1323" s="40"/>
      <c r="CB1323" s="94"/>
      <c r="CC1323" s="94"/>
      <c r="CD1323" s="94"/>
      <c r="CE1323" s="40"/>
      <c r="CF1323" s="73"/>
      <c r="CG1323" s="41"/>
      <c r="CH1323" s="41"/>
      <c r="CI1323" s="41"/>
      <c r="CJ1323" s="41"/>
      <c r="CK1323" s="41"/>
      <c r="CL1323" s="68"/>
      <c r="CM1323" s="41"/>
      <c r="CN1323" s="41"/>
      <c r="CO1323" s="39"/>
      <c r="CP1323" s="78"/>
    </row>
    <row r="1324" spans="1:94" s="38" customFormat="1" x14ac:dyDescent="0.25">
      <c r="A1324" s="38">
        <v>1321</v>
      </c>
      <c r="F1324" s="39"/>
      <c r="Q1324" s="39"/>
      <c r="R1324" s="40"/>
      <c r="S1324" s="40"/>
      <c r="T1324" s="39"/>
      <c r="AG1324" s="110"/>
      <c r="AH1324" s="94"/>
      <c r="AJ1324" s="97"/>
      <c r="AL1324" s="39"/>
      <c r="AP1324" s="39"/>
      <c r="AQ1324" s="77"/>
      <c r="AR1324" s="94"/>
      <c r="AT1324" s="97"/>
      <c r="BB1324" s="79"/>
      <c r="BC1324" s="94"/>
      <c r="BE1324" s="97"/>
      <c r="BG1324" s="40"/>
      <c r="BK1324" s="40"/>
      <c r="BL1324" s="79"/>
      <c r="BM1324" s="94"/>
      <c r="BO1324" s="97"/>
      <c r="BQ1324" s="40"/>
      <c r="BR1324" s="94"/>
      <c r="BS1324" s="94"/>
      <c r="BT1324" s="94"/>
      <c r="BU1324" s="40"/>
      <c r="BV1324" s="82"/>
      <c r="BW1324" s="94"/>
      <c r="BX1324" s="48"/>
      <c r="BY1324" s="97"/>
      <c r="BZ1324" s="48"/>
      <c r="CA1324" s="40"/>
      <c r="CB1324" s="94"/>
      <c r="CC1324" s="94"/>
      <c r="CD1324" s="94"/>
      <c r="CE1324" s="40"/>
      <c r="CF1324" s="73"/>
      <c r="CG1324" s="41"/>
      <c r="CH1324" s="41"/>
      <c r="CI1324" s="41"/>
      <c r="CJ1324" s="41"/>
      <c r="CK1324" s="41"/>
      <c r="CL1324" s="68"/>
      <c r="CM1324" s="41"/>
      <c r="CN1324" s="41"/>
      <c r="CO1324" s="39"/>
      <c r="CP1324" s="78"/>
    </row>
    <row r="1325" spans="1:94" s="38" customFormat="1" x14ac:dyDescent="0.25">
      <c r="A1325" s="38">
        <v>1322</v>
      </c>
      <c r="F1325" s="39"/>
      <c r="Q1325" s="39"/>
      <c r="R1325" s="40"/>
      <c r="S1325" s="40"/>
      <c r="T1325" s="39"/>
      <c r="AG1325" s="110"/>
      <c r="AH1325" s="94"/>
      <c r="AJ1325" s="97"/>
      <c r="AL1325" s="39"/>
      <c r="AP1325" s="39"/>
      <c r="AQ1325" s="77"/>
      <c r="AR1325" s="94"/>
      <c r="AT1325" s="97"/>
      <c r="BB1325" s="79"/>
      <c r="BC1325" s="94"/>
      <c r="BE1325" s="97"/>
      <c r="BG1325" s="40"/>
      <c r="BK1325" s="40"/>
      <c r="BL1325" s="79"/>
      <c r="BM1325" s="94"/>
      <c r="BO1325" s="97"/>
      <c r="BQ1325" s="40"/>
      <c r="BR1325" s="94"/>
      <c r="BS1325" s="94"/>
      <c r="BT1325" s="94"/>
      <c r="BU1325" s="40"/>
      <c r="BV1325" s="82"/>
      <c r="BW1325" s="94"/>
      <c r="BX1325" s="48"/>
      <c r="BY1325" s="97"/>
      <c r="BZ1325" s="48"/>
      <c r="CA1325" s="40"/>
      <c r="CB1325" s="94"/>
      <c r="CC1325" s="94"/>
      <c r="CD1325" s="94"/>
      <c r="CE1325" s="40"/>
      <c r="CF1325" s="73"/>
      <c r="CG1325" s="41"/>
      <c r="CH1325" s="41"/>
      <c r="CI1325" s="41"/>
      <c r="CJ1325" s="41"/>
      <c r="CK1325" s="41"/>
      <c r="CL1325" s="68"/>
      <c r="CM1325" s="41"/>
      <c r="CN1325" s="41"/>
      <c r="CO1325" s="39"/>
      <c r="CP1325" s="78"/>
    </row>
    <row r="1326" spans="1:94" s="38" customFormat="1" x14ac:dyDescent="0.25">
      <c r="A1326" s="38">
        <v>1323</v>
      </c>
      <c r="F1326" s="39"/>
      <c r="Q1326" s="39"/>
      <c r="R1326" s="40"/>
      <c r="S1326" s="40"/>
      <c r="T1326" s="39"/>
      <c r="AG1326" s="110"/>
      <c r="AH1326" s="94"/>
      <c r="AJ1326" s="97"/>
      <c r="AL1326" s="39"/>
      <c r="AP1326" s="39"/>
      <c r="AQ1326" s="77"/>
      <c r="AR1326" s="94"/>
      <c r="AT1326" s="97"/>
      <c r="BB1326" s="79"/>
      <c r="BC1326" s="94"/>
      <c r="BE1326" s="97"/>
      <c r="BG1326" s="40"/>
      <c r="BK1326" s="40"/>
      <c r="BL1326" s="79"/>
      <c r="BM1326" s="94"/>
      <c r="BO1326" s="97"/>
      <c r="BQ1326" s="40"/>
      <c r="BR1326" s="94"/>
      <c r="BS1326" s="94"/>
      <c r="BT1326" s="94"/>
      <c r="BU1326" s="40"/>
      <c r="BV1326" s="82"/>
      <c r="BW1326" s="94"/>
      <c r="BX1326" s="48"/>
      <c r="BY1326" s="97"/>
      <c r="BZ1326" s="48"/>
      <c r="CA1326" s="40"/>
      <c r="CB1326" s="94"/>
      <c r="CC1326" s="94"/>
      <c r="CD1326" s="94"/>
      <c r="CE1326" s="40"/>
      <c r="CF1326" s="73"/>
      <c r="CG1326" s="41"/>
      <c r="CH1326" s="41"/>
      <c r="CI1326" s="41"/>
      <c r="CJ1326" s="41"/>
      <c r="CK1326" s="41"/>
      <c r="CL1326" s="68"/>
      <c r="CM1326" s="41"/>
      <c r="CN1326" s="41"/>
      <c r="CO1326" s="39"/>
      <c r="CP1326" s="78"/>
    </row>
    <row r="1327" spans="1:94" s="38" customFormat="1" x14ac:dyDescent="0.25">
      <c r="A1327" s="38">
        <v>1324</v>
      </c>
      <c r="F1327" s="39"/>
      <c r="Q1327" s="39"/>
      <c r="R1327" s="40"/>
      <c r="S1327" s="40"/>
      <c r="T1327" s="39"/>
      <c r="AG1327" s="110"/>
      <c r="AH1327" s="94"/>
      <c r="AJ1327" s="97"/>
      <c r="AL1327" s="39"/>
      <c r="AP1327" s="39"/>
      <c r="AQ1327" s="77"/>
      <c r="AR1327" s="94"/>
      <c r="AT1327" s="97"/>
      <c r="BB1327" s="79"/>
      <c r="BC1327" s="94"/>
      <c r="BE1327" s="97"/>
      <c r="BG1327" s="40"/>
      <c r="BK1327" s="40"/>
      <c r="BL1327" s="79"/>
      <c r="BM1327" s="94"/>
      <c r="BO1327" s="97"/>
      <c r="BQ1327" s="40"/>
      <c r="BR1327" s="94"/>
      <c r="BS1327" s="94"/>
      <c r="BT1327" s="94"/>
      <c r="BU1327" s="40"/>
      <c r="BV1327" s="82"/>
      <c r="BW1327" s="94"/>
      <c r="BX1327" s="48"/>
      <c r="BY1327" s="97"/>
      <c r="BZ1327" s="48"/>
      <c r="CA1327" s="40"/>
      <c r="CB1327" s="94"/>
      <c r="CC1327" s="94"/>
      <c r="CD1327" s="94"/>
      <c r="CE1327" s="40"/>
      <c r="CF1327" s="73"/>
      <c r="CG1327" s="41"/>
      <c r="CH1327" s="41"/>
      <c r="CI1327" s="41"/>
      <c r="CJ1327" s="41"/>
      <c r="CK1327" s="41"/>
      <c r="CL1327" s="68"/>
      <c r="CM1327" s="41"/>
      <c r="CN1327" s="41"/>
      <c r="CO1327" s="39"/>
      <c r="CP1327" s="78"/>
    </row>
    <row r="1328" spans="1:94" s="38" customFormat="1" x14ac:dyDescent="0.25">
      <c r="A1328" s="38">
        <v>1325</v>
      </c>
      <c r="F1328" s="39"/>
      <c r="Q1328" s="39"/>
      <c r="R1328" s="40"/>
      <c r="S1328" s="40"/>
      <c r="T1328" s="39"/>
      <c r="AG1328" s="110"/>
      <c r="AH1328" s="94"/>
      <c r="AJ1328" s="97"/>
      <c r="AL1328" s="39"/>
      <c r="AP1328" s="39"/>
      <c r="AQ1328" s="77"/>
      <c r="AR1328" s="94"/>
      <c r="AT1328" s="97"/>
      <c r="BB1328" s="79"/>
      <c r="BC1328" s="94"/>
      <c r="BE1328" s="97"/>
      <c r="BG1328" s="40"/>
      <c r="BK1328" s="40"/>
      <c r="BL1328" s="79"/>
      <c r="BM1328" s="94"/>
      <c r="BO1328" s="97"/>
      <c r="BQ1328" s="40"/>
      <c r="BR1328" s="94"/>
      <c r="BS1328" s="94"/>
      <c r="BT1328" s="94"/>
      <c r="BU1328" s="40"/>
      <c r="BV1328" s="82"/>
      <c r="BW1328" s="94"/>
      <c r="BX1328" s="48"/>
      <c r="BY1328" s="97"/>
      <c r="BZ1328" s="48"/>
      <c r="CA1328" s="40"/>
      <c r="CB1328" s="94"/>
      <c r="CC1328" s="94"/>
      <c r="CD1328" s="94"/>
      <c r="CE1328" s="40"/>
      <c r="CF1328" s="73"/>
      <c r="CG1328" s="41"/>
      <c r="CH1328" s="41"/>
      <c r="CI1328" s="41"/>
      <c r="CJ1328" s="41"/>
      <c r="CK1328" s="41"/>
      <c r="CL1328" s="68"/>
      <c r="CM1328" s="41"/>
      <c r="CN1328" s="41"/>
      <c r="CO1328" s="39"/>
      <c r="CP1328" s="78"/>
    </row>
    <row r="1329" spans="1:94" s="38" customFormat="1" x14ac:dyDescent="0.25">
      <c r="A1329" s="38">
        <v>1326</v>
      </c>
      <c r="F1329" s="39"/>
      <c r="Q1329" s="39"/>
      <c r="R1329" s="40"/>
      <c r="S1329" s="40"/>
      <c r="T1329" s="39"/>
      <c r="AG1329" s="110"/>
      <c r="AH1329" s="94"/>
      <c r="AJ1329" s="97"/>
      <c r="AL1329" s="39"/>
      <c r="AP1329" s="39"/>
      <c r="AQ1329" s="77"/>
      <c r="AR1329" s="94"/>
      <c r="AT1329" s="97"/>
      <c r="BB1329" s="79"/>
      <c r="BC1329" s="94"/>
      <c r="BE1329" s="97"/>
      <c r="BG1329" s="40"/>
      <c r="BK1329" s="40"/>
      <c r="BL1329" s="79"/>
      <c r="BM1329" s="94"/>
      <c r="BO1329" s="97"/>
      <c r="BQ1329" s="40"/>
      <c r="BR1329" s="94"/>
      <c r="BS1329" s="94"/>
      <c r="BT1329" s="94"/>
      <c r="BU1329" s="40"/>
      <c r="BV1329" s="82"/>
      <c r="BW1329" s="94"/>
      <c r="BX1329" s="48"/>
      <c r="BY1329" s="97"/>
      <c r="BZ1329" s="48"/>
      <c r="CA1329" s="40"/>
      <c r="CB1329" s="94"/>
      <c r="CC1329" s="94"/>
      <c r="CD1329" s="94"/>
      <c r="CE1329" s="40"/>
      <c r="CF1329" s="73"/>
      <c r="CG1329" s="41"/>
      <c r="CH1329" s="41"/>
      <c r="CI1329" s="41"/>
      <c r="CJ1329" s="41"/>
      <c r="CK1329" s="41"/>
      <c r="CL1329" s="68"/>
      <c r="CM1329" s="41"/>
      <c r="CN1329" s="41"/>
      <c r="CO1329" s="39"/>
      <c r="CP1329" s="78"/>
    </row>
    <row r="1330" spans="1:94" s="38" customFormat="1" x14ac:dyDescent="0.25">
      <c r="A1330" s="38">
        <v>1327</v>
      </c>
      <c r="F1330" s="39"/>
      <c r="Q1330" s="39"/>
      <c r="R1330" s="40"/>
      <c r="S1330" s="40"/>
      <c r="T1330" s="39"/>
      <c r="AG1330" s="110"/>
      <c r="AH1330" s="94"/>
      <c r="AJ1330" s="97"/>
      <c r="AL1330" s="39"/>
      <c r="AP1330" s="39"/>
      <c r="AQ1330" s="77"/>
      <c r="AR1330" s="94"/>
      <c r="AT1330" s="97"/>
      <c r="BB1330" s="79"/>
      <c r="BC1330" s="94"/>
      <c r="BE1330" s="97"/>
      <c r="BG1330" s="40"/>
      <c r="BK1330" s="40"/>
      <c r="BL1330" s="79"/>
      <c r="BM1330" s="94"/>
      <c r="BO1330" s="97"/>
      <c r="BQ1330" s="40"/>
      <c r="BR1330" s="94"/>
      <c r="BS1330" s="94"/>
      <c r="BT1330" s="94"/>
      <c r="BU1330" s="40"/>
      <c r="BV1330" s="82"/>
      <c r="BW1330" s="94"/>
      <c r="BX1330" s="48"/>
      <c r="BY1330" s="97"/>
      <c r="BZ1330" s="48"/>
      <c r="CA1330" s="40"/>
      <c r="CB1330" s="94"/>
      <c r="CC1330" s="94"/>
      <c r="CD1330" s="94"/>
      <c r="CE1330" s="40"/>
      <c r="CF1330" s="73"/>
      <c r="CG1330" s="41"/>
      <c r="CH1330" s="41"/>
      <c r="CI1330" s="41"/>
      <c r="CJ1330" s="41"/>
      <c r="CK1330" s="41"/>
      <c r="CL1330" s="68"/>
      <c r="CM1330" s="41"/>
      <c r="CN1330" s="41"/>
      <c r="CO1330" s="39"/>
      <c r="CP1330" s="78"/>
    </row>
    <row r="1331" spans="1:94" s="38" customFormat="1" x14ac:dyDescent="0.25">
      <c r="A1331" s="38">
        <v>1328</v>
      </c>
      <c r="F1331" s="39"/>
      <c r="Q1331" s="39"/>
      <c r="R1331" s="40"/>
      <c r="S1331" s="40"/>
      <c r="T1331" s="39"/>
      <c r="AG1331" s="110"/>
      <c r="AH1331" s="94"/>
      <c r="AJ1331" s="97"/>
      <c r="AL1331" s="39"/>
      <c r="AP1331" s="39"/>
      <c r="AQ1331" s="77"/>
      <c r="AR1331" s="94"/>
      <c r="AT1331" s="97"/>
      <c r="BB1331" s="79"/>
      <c r="BC1331" s="94"/>
      <c r="BE1331" s="97"/>
      <c r="BG1331" s="40"/>
      <c r="BK1331" s="40"/>
      <c r="BL1331" s="79"/>
      <c r="BM1331" s="94"/>
      <c r="BO1331" s="97"/>
      <c r="BQ1331" s="40"/>
      <c r="BR1331" s="94"/>
      <c r="BS1331" s="94"/>
      <c r="BT1331" s="94"/>
      <c r="BU1331" s="40"/>
      <c r="BV1331" s="82"/>
      <c r="BW1331" s="94"/>
      <c r="BX1331" s="48"/>
      <c r="BY1331" s="97"/>
      <c r="BZ1331" s="48"/>
      <c r="CA1331" s="40"/>
      <c r="CB1331" s="94"/>
      <c r="CC1331" s="94"/>
      <c r="CD1331" s="94"/>
      <c r="CE1331" s="40"/>
      <c r="CF1331" s="73"/>
      <c r="CG1331" s="41"/>
      <c r="CH1331" s="41"/>
      <c r="CI1331" s="41"/>
      <c r="CJ1331" s="41"/>
      <c r="CK1331" s="41"/>
      <c r="CL1331" s="68"/>
      <c r="CM1331" s="41"/>
      <c r="CN1331" s="41"/>
      <c r="CO1331" s="39"/>
      <c r="CP1331" s="78"/>
    </row>
    <row r="1332" spans="1:94" s="38" customFormat="1" x14ac:dyDescent="0.25">
      <c r="A1332" s="38">
        <v>1329</v>
      </c>
      <c r="F1332" s="39"/>
      <c r="Q1332" s="39"/>
      <c r="R1332" s="40"/>
      <c r="S1332" s="40"/>
      <c r="T1332" s="39"/>
      <c r="AG1332" s="110"/>
      <c r="AH1332" s="94"/>
      <c r="AJ1332" s="97"/>
      <c r="AL1332" s="39"/>
      <c r="AP1332" s="39"/>
      <c r="AQ1332" s="77"/>
      <c r="AR1332" s="94"/>
      <c r="AT1332" s="97"/>
      <c r="BB1332" s="79"/>
      <c r="BC1332" s="94"/>
      <c r="BE1332" s="97"/>
      <c r="BG1332" s="40"/>
      <c r="BK1332" s="40"/>
      <c r="BL1332" s="79"/>
      <c r="BM1332" s="94"/>
      <c r="BO1332" s="97"/>
      <c r="BQ1332" s="40"/>
      <c r="BR1332" s="94"/>
      <c r="BS1332" s="94"/>
      <c r="BT1332" s="94"/>
      <c r="BU1332" s="40"/>
      <c r="BV1332" s="82"/>
      <c r="BW1332" s="94"/>
      <c r="BX1332" s="48"/>
      <c r="BY1332" s="97"/>
      <c r="BZ1332" s="48"/>
      <c r="CA1332" s="40"/>
      <c r="CB1332" s="94"/>
      <c r="CC1332" s="94"/>
      <c r="CD1332" s="94"/>
      <c r="CE1332" s="40"/>
      <c r="CF1332" s="73"/>
      <c r="CG1332" s="41"/>
      <c r="CH1332" s="41"/>
      <c r="CI1332" s="41"/>
      <c r="CJ1332" s="41"/>
      <c r="CK1332" s="41"/>
      <c r="CL1332" s="68"/>
      <c r="CM1332" s="41"/>
      <c r="CN1332" s="41"/>
      <c r="CO1332" s="39"/>
      <c r="CP1332" s="78"/>
    </row>
    <row r="1333" spans="1:94" s="38" customFormat="1" x14ac:dyDescent="0.25">
      <c r="A1333" s="38">
        <v>1330</v>
      </c>
      <c r="F1333" s="39"/>
      <c r="Q1333" s="39"/>
      <c r="R1333" s="40"/>
      <c r="S1333" s="40"/>
      <c r="T1333" s="39"/>
      <c r="AG1333" s="110"/>
      <c r="AH1333" s="94"/>
      <c r="AJ1333" s="97"/>
      <c r="AL1333" s="39"/>
      <c r="AP1333" s="39"/>
      <c r="AQ1333" s="77"/>
      <c r="AR1333" s="94"/>
      <c r="AT1333" s="97"/>
      <c r="BB1333" s="79"/>
      <c r="BC1333" s="94"/>
      <c r="BE1333" s="97"/>
      <c r="BG1333" s="40"/>
      <c r="BK1333" s="40"/>
      <c r="BL1333" s="79"/>
      <c r="BM1333" s="94"/>
      <c r="BO1333" s="97"/>
      <c r="BQ1333" s="40"/>
      <c r="BR1333" s="94"/>
      <c r="BS1333" s="94"/>
      <c r="BT1333" s="94"/>
      <c r="BU1333" s="40"/>
      <c r="BV1333" s="82"/>
      <c r="BW1333" s="94"/>
      <c r="BX1333" s="48"/>
      <c r="BY1333" s="97"/>
      <c r="BZ1333" s="48"/>
      <c r="CA1333" s="40"/>
      <c r="CB1333" s="94"/>
      <c r="CC1333" s="94"/>
      <c r="CD1333" s="94"/>
      <c r="CE1333" s="40"/>
      <c r="CF1333" s="73"/>
      <c r="CG1333" s="41"/>
      <c r="CH1333" s="41"/>
      <c r="CI1333" s="41"/>
      <c r="CJ1333" s="41"/>
      <c r="CK1333" s="41"/>
      <c r="CL1333" s="68"/>
      <c r="CM1333" s="41"/>
      <c r="CN1333" s="41"/>
      <c r="CO1333" s="39"/>
      <c r="CP1333" s="78"/>
    </row>
    <row r="1334" spans="1:94" s="38" customFormat="1" x14ac:dyDescent="0.25">
      <c r="A1334" s="38">
        <v>1331</v>
      </c>
      <c r="F1334" s="39"/>
      <c r="Q1334" s="39"/>
      <c r="R1334" s="40"/>
      <c r="S1334" s="40"/>
      <c r="T1334" s="39"/>
      <c r="AG1334" s="110"/>
      <c r="AH1334" s="94"/>
      <c r="AJ1334" s="97"/>
      <c r="AL1334" s="39"/>
      <c r="AP1334" s="39"/>
      <c r="AQ1334" s="77"/>
      <c r="AR1334" s="94"/>
      <c r="AT1334" s="97"/>
      <c r="BB1334" s="79"/>
      <c r="BC1334" s="94"/>
      <c r="BE1334" s="97"/>
      <c r="BG1334" s="40"/>
      <c r="BK1334" s="40"/>
      <c r="BL1334" s="79"/>
      <c r="BM1334" s="94"/>
      <c r="BO1334" s="97"/>
      <c r="BQ1334" s="40"/>
      <c r="BR1334" s="94"/>
      <c r="BS1334" s="94"/>
      <c r="BT1334" s="94"/>
      <c r="BU1334" s="40"/>
      <c r="BV1334" s="82"/>
      <c r="BW1334" s="94"/>
      <c r="BX1334" s="48"/>
      <c r="BY1334" s="97"/>
      <c r="BZ1334" s="48"/>
      <c r="CA1334" s="40"/>
      <c r="CB1334" s="94"/>
      <c r="CC1334" s="94"/>
      <c r="CD1334" s="94"/>
      <c r="CE1334" s="40"/>
      <c r="CF1334" s="73"/>
      <c r="CG1334" s="41"/>
      <c r="CH1334" s="41"/>
      <c r="CI1334" s="41"/>
      <c r="CJ1334" s="41"/>
      <c r="CK1334" s="41"/>
      <c r="CL1334" s="68"/>
      <c r="CM1334" s="41"/>
      <c r="CN1334" s="41"/>
      <c r="CO1334" s="39"/>
      <c r="CP1334" s="78"/>
    </row>
    <row r="1335" spans="1:94" s="38" customFormat="1" x14ac:dyDescent="0.25">
      <c r="A1335" s="38">
        <v>1332</v>
      </c>
      <c r="F1335" s="39"/>
      <c r="Q1335" s="39"/>
      <c r="R1335" s="40"/>
      <c r="S1335" s="40"/>
      <c r="T1335" s="39"/>
      <c r="AG1335" s="110"/>
      <c r="AH1335" s="94"/>
      <c r="AJ1335" s="97"/>
      <c r="AL1335" s="39"/>
      <c r="AP1335" s="39"/>
      <c r="AQ1335" s="77"/>
      <c r="AR1335" s="94"/>
      <c r="AT1335" s="97"/>
      <c r="BB1335" s="79"/>
      <c r="BC1335" s="94"/>
      <c r="BE1335" s="97"/>
      <c r="BG1335" s="40"/>
      <c r="BK1335" s="40"/>
      <c r="BL1335" s="79"/>
      <c r="BM1335" s="94"/>
      <c r="BO1335" s="97"/>
      <c r="BQ1335" s="40"/>
      <c r="BR1335" s="94"/>
      <c r="BS1335" s="94"/>
      <c r="BT1335" s="94"/>
      <c r="BU1335" s="40"/>
      <c r="BV1335" s="82"/>
      <c r="BW1335" s="94"/>
      <c r="BX1335" s="48"/>
      <c r="BY1335" s="97"/>
      <c r="BZ1335" s="48"/>
      <c r="CA1335" s="40"/>
      <c r="CB1335" s="94"/>
      <c r="CC1335" s="94"/>
      <c r="CD1335" s="94"/>
      <c r="CE1335" s="40"/>
      <c r="CF1335" s="73"/>
      <c r="CG1335" s="41"/>
      <c r="CH1335" s="41"/>
      <c r="CI1335" s="41"/>
      <c r="CJ1335" s="41"/>
      <c r="CK1335" s="41"/>
      <c r="CL1335" s="68"/>
      <c r="CM1335" s="41"/>
      <c r="CN1335" s="41"/>
      <c r="CO1335" s="39"/>
      <c r="CP1335" s="78"/>
    </row>
    <row r="1336" spans="1:94" s="38" customFormat="1" x14ac:dyDescent="0.25">
      <c r="A1336" s="38">
        <v>1333</v>
      </c>
      <c r="F1336" s="39"/>
      <c r="Q1336" s="39"/>
      <c r="R1336" s="40"/>
      <c r="S1336" s="40"/>
      <c r="T1336" s="39"/>
      <c r="AG1336" s="110"/>
      <c r="AH1336" s="94"/>
      <c r="AJ1336" s="97"/>
      <c r="AL1336" s="39"/>
      <c r="AP1336" s="39"/>
      <c r="AQ1336" s="77"/>
      <c r="AR1336" s="94"/>
      <c r="AT1336" s="97"/>
      <c r="BB1336" s="79"/>
      <c r="BC1336" s="94"/>
      <c r="BE1336" s="97"/>
      <c r="BG1336" s="40"/>
      <c r="BK1336" s="40"/>
      <c r="BL1336" s="79"/>
      <c r="BM1336" s="94"/>
      <c r="BO1336" s="97"/>
      <c r="BQ1336" s="40"/>
      <c r="BR1336" s="94"/>
      <c r="BS1336" s="94"/>
      <c r="BT1336" s="94"/>
      <c r="BU1336" s="40"/>
      <c r="BV1336" s="82"/>
      <c r="BW1336" s="94"/>
      <c r="BX1336" s="48"/>
      <c r="BY1336" s="97"/>
      <c r="BZ1336" s="48"/>
      <c r="CA1336" s="40"/>
      <c r="CB1336" s="94"/>
      <c r="CC1336" s="94"/>
      <c r="CD1336" s="94"/>
      <c r="CE1336" s="40"/>
      <c r="CF1336" s="73"/>
      <c r="CG1336" s="41"/>
      <c r="CH1336" s="41"/>
      <c r="CI1336" s="41"/>
      <c r="CJ1336" s="41"/>
      <c r="CK1336" s="41"/>
      <c r="CL1336" s="68"/>
      <c r="CM1336" s="41"/>
      <c r="CN1336" s="41"/>
      <c r="CO1336" s="39"/>
      <c r="CP1336" s="78"/>
    </row>
    <row r="1337" spans="1:94" s="38" customFormat="1" x14ac:dyDescent="0.25">
      <c r="A1337" s="38">
        <v>1334</v>
      </c>
      <c r="F1337" s="39"/>
      <c r="Q1337" s="39"/>
      <c r="R1337" s="40"/>
      <c r="S1337" s="40"/>
      <c r="T1337" s="39"/>
      <c r="AG1337" s="110"/>
      <c r="AH1337" s="94"/>
      <c r="AJ1337" s="97"/>
      <c r="AL1337" s="39"/>
      <c r="AP1337" s="39"/>
      <c r="AQ1337" s="77"/>
      <c r="AR1337" s="94"/>
      <c r="AT1337" s="97"/>
      <c r="BB1337" s="79"/>
      <c r="BC1337" s="94"/>
      <c r="BE1337" s="97"/>
      <c r="BG1337" s="40"/>
      <c r="BK1337" s="40"/>
      <c r="BL1337" s="79"/>
      <c r="BM1337" s="94"/>
      <c r="BO1337" s="97"/>
      <c r="BQ1337" s="40"/>
      <c r="BR1337" s="94"/>
      <c r="BS1337" s="94"/>
      <c r="BT1337" s="94"/>
      <c r="BU1337" s="40"/>
      <c r="BV1337" s="82"/>
      <c r="BW1337" s="94"/>
      <c r="BX1337" s="48"/>
      <c r="BY1337" s="97"/>
      <c r="BZ1337" s="48"/>
      <c r="CA1337" s="40"/>
      <c r="CB1337" s="94"/>
      <c r="CC1337" s="94"/>
      <c r="CD1337" s="94"/>
      <c r="CE1337" s="40"/>
      <c r="CF1337" s="73"/>
      <c r="CG1337" s="41"/>
      <c r="CH1337" s="41"/>
      <c r="CI1337" s="41"/>
      <c r="CJ1337" s="41"/>
      <c r="CK1337" s="41"/>
      <c r="CL1337" s="68"/>
      <c r="CM1337" s="41"/>
      <c r="CN1337" s="41"/>
      <c r="CO1337" s="39"/>
      <c r="CP1337" s="78"/>
    </row>
    <row r="1338" spans="1:94" s="38" customFormat="1" x14ac:dyDescent="0.25">
      <c r="A1338" s="38">
        <v>1335</v>
      </c>
      <c r="F1338" s="39"/>
      <c r="Q1338" s="39"/>
      <c r="R1338" s="40"/>
      <c r="S1338" s="40"/>
      <c r="T1338" s="39"/>
      <c r="AG1338" s="110"/>
      <c r="AH1338" s="94"/>
      <c r="AJ1338" s="97"/>
      <c r="AL1338" s="39"/>
      <c r="AP1338" s="39"/>
      <c r="AQ1338" s="77"/>
      <c r="AR1338" s="94"/>
      <c r="AT1338" s="97"/>
      <c r="BB1338" s="79"/>
      <c r="BC1338" s="94"/>
      <c r="BE1338" s="97"/>
      <c r="BG1338" s="40"/>
      <c r="BK1338" s="40"/>
      <c r="BL1338" s="79"/>
      <c r="BM1338" s="94"/>
      <c r="BO1338" s="97"/>
      <c r="BQ1338" s="40"/>
      <c r="BR1338" s="94"/>
      <c r="BS1338" s="94"/>
      <c r="BT1338" s="94"/>
      <c r="BU1338" s="40"/>
      <c r="BV1338" s="82"/>
      <c r="BW1338" s="94"/>
      <c r="BX1338" s="48"/>
      <c r="BY1338" s="97"/>
      <c r="BZ1338" s="48"/>
      <c r="CA1338" s="40"/>
      <c r="CB1338" s="94"/>
      <c r="CC1338" s="94"/>
      <c r="CD1338" s="94"/>
      <c r="CE1338" s="40"/>
      <c r="CF1338" s="73"/>
      <c r="CG1338" s="41"/>
      <c r="CH1338" s="41"/>
      <c r="CI1338" s="41"/>
      <c r="CJ1338" s="41"/>
      <c r="CK1338" s="41"/>
      <c r="CL1338" s="68"/>
      <c r="CM1338" s="41"/>
      <c r="CN1338" s="41"/>
      <c r="CO1338" s="39"/>
      <c r="CP1338" s="78"/>
    </row>
    <row r="1339" spans="1:94" s="38" customFormat="1" x14ac:dyDescent="0.25">
      <c r="A1339" s="38">
        <v>1336</v>
      </c>
      <c r="F1339" s="39"/>
      <c r="Q1339" s="39"/>
      <c r="R1339" s="40"/>
      <c r="S1339" s="40"/>
      <c r="T1339" s="39"/>
      <c r="AG1339" s="110"/>
      <c r="AH1339" s="94"/>
      <c r="AJ1339" s="97"/>
      <c r="AL1339" s="39"/>
      <c r="AP1339" s="39"/>
      <c r="AQ1339" s="77"/>
      <c r="AR1339" s="94"/>
      <c r="AT1339" s="97"/>
      <c r="BB1339" s="79"/>
      <c r="BC1339" s="94"/>
      <c r="BE1339" s="97"/>
      <c r="BG1339" s="40"/>
      <c r="BK1339" s="40"/>
      <c r="BL1339" s="79"/>
      <c r="BM1339" s="94"/>
      <c r="BO1339" s="97"/>
      <c r="BQ1339" s="40"/>
      <c r="BR1339" s="94"/>
      <c r="BS1339" s="94"/>
      <c r="BT1339" s="94"/>
      <c r="BU1339" s="40"/>
      <c r="BV1339" s="82"/>
      <c r="BW1339" s="94"/>
      <c r="BX1339" s="48"/>
      <c r="BY1339" s="97"/>
      <c r="BZ1339" s="48"/>
      <c r="CA1339" s="40"/>
      <c r="CB1339" s="94"/>
      <c r="CC1339" s="94"/>
      <c r="CD1339" s="94"/>
      <c r="CE1339" s="40"/>
      <c r="CF1339" s="73"/>
      <c r="CG1339" s="41"/>
      <c r="CH1339" s="41"/>
      <c r="CI1339" s="41"/>
      <c r="CJ1339" s="41"/>
      <c r="CK1339" s="41"/>
      <c r="CL1339" s="68"/>
      <c r="CM1339" s="41"/>
      <c r="CN1339" s="41"/>
      <c r="CO1339" s="39"/>
      <c r="CP1339" s="78"/>
    </row>
    <row r="1340" spans="1:94" s="38" customFormat="1" x14ac:dyDescent="0.25">
      <c r="A1340" s="38">
        <v>1337</v>
      </c>
      <c r="F1340" s="39"/>
      <c r="Q1340" s="39"/>
      <c r="R1340" s="40"/>
      <c r="S1340" s="40"/>
      <c r="T1340" s="39"/>
      <c r="AG1340" s="110"/>
      <c r="AH1340" s="94"/>
      <c r="AJ1340" s="97"/>
      <c r="AL1340" s="39"/>
      <c r="AP1340" s="39"/>
      <c r="AQ1340" s="77"/>
      <c r="AR1340" s="94"/>
      <c r="AT1340" s="97"/>
      <c r="BB1340" s="79"/>
      <c r="BC1340" s="94"/>
      <c r="BE1340" s="97"/>
      <c r="BG1340" s="40"/>
      <c r="BK1340" s="40"/>
      <c r="BL1340" s="79"/>
      <c r="BM1340" s="94"/>
      <c r="BO1340" s="97"/>
      <c r="BQ1340" s="40"/>
      <c r="BR1340" s="94"/>
      <c r="BS1340" s="94"/>
      <c r="BT1340" s="94"/>
      <c r="BU1340" s="40"/>
      <c r="BV1340" s="82"/>
      <c r="BW1340" s="94"/>
      <c r="BX1340" s="48"/>
      <c r="BY1340" s="97"/>
      <c r="BZ1340" s="48"/>
      <c r="CA1340" s="40"/>
      <c r="CB1340" s="94"/>
      <c r="CC1340" s="94"/>
      <c r="CD1340" s="94"/>
      <c r="CE1340" s="40"/>
      <c r="CF1340" s="73"/>
      <c r="CG1340" s="41"/>
      <c r="CH1340" s="41"/>
      <c r="CI1340" s="41"/>
      <c r="CJ1340" s="41"/>
      <c r="CK1340" s="41"/>
      <c r="CL1340" s="68"/>
      <c r="CM1340" s="41"/>
      <c r="CN1340" s="41"/>
      <c r="CO1340" s="39"/>
      <c r="CP1340" s="78"/>
    </row>
    <row r="1341" spans="1:94" s="38" customFormat="1" x14ac:dyDescent="0.25">
      <c r="A1341" s="38">
        <v>1338</v>
      </c>
      <c r="F1341" s="39"/>
      <c r="Q1341" s="39"/>
      <c r="R1341" s="40"/>
      <c r="S1341" s="40"/>
      <c r="T1341" s="39"/>
      <c r="AG1341" s="110"/>
      <c r="AH1341" s="94"/>
      <c r="AJ1341" s="97"/>
      <c r="AL1341" s="39"/>
      <c r="AP1341" s="39"/>
      <c r="AQ1341" s="77"/>
      <c r="AR1341" s="94"/>
      <c r="AT1341" s="97"/>
      <c r="BB1341" s="79"/>
      <c r="BC1341" s="94"/>
      <c r="BE1341" s="97"/>
      <c r="BG1341" s="40"/>
      <c r="BK1341" s="40"/>
      <c r="BL1341" s="79"/>
      <c r="BM1341" s="94"/>
      <c r="BO1341" s="97"/>
      <c r="BQ1341" s="40"/>
      <c r="BR1341" s="94"/>
      <c r="BS1341" s="94"/>
      <c r="BT1341" s="94"/>
      <c r="BU1341" s="40"/>
      <c r="BV1341" s="82"/>
      <c r="BW1341" s="94"/>
      <c r="BX1341" s="48"/>
      <c r="BY1341" s="97"/>
      <c r="BZ1341" s="48"/>
      <c r="CA1341" s="40"/>
      <c r="CB1341" s="94"/>
      <c r="CC1341" s="94"/>
      <c r="CD1341" s="94"/>
      <c r="CE1341" s="40"/>
      <c r="CF1341" s="73"/>
      <c r="CG1341" s="41"/>
      <c r="CH1341" s="41"/>
      <c r="CI1341" s="41"/>
      <c r="CJ1341" s="41"/>
      <c r="CK1341" s="41"/>
      <c r="CL1341" s="68"/>
      <c r="CM1341" s="41"/>
      <c r="CN1341" s="41"/>
      <c r="CO1341" s="39"/>
      <c r="CP1341" s="78"/>
    </row>
    <row r="1342" spans="1:94" s="38" customFormat="1" x14ac:dyDescent="0.25">
      <c r="A1342" s="38">
        <v>1339</v>
      </c>
      <c r="F1342" s="39"/>
      <c r="Q1342" s="39"/>
      <c r="R1342" s="40"/>
      <c r="S1342" s="40"/>
      <c r="T1342" s="39"/>
      <c r="AG1342" s="110"/>
      <c r="AH1342" s="94"/>
      <c r="AJ1342" s="97"/>
      <c r="AL1342" s="39"/>
      <c r="AP1342" s="39"/>
      <c r="AQ1342" s="77"/>
      <c r="AR1342" s="94"/>
      <c r="AT1342" s="97"/>
      <c r="BB1342" s="79"/>
      <c r="BC1342" s="94"/>
      <c r="BE1342" s="97"/>
      <c r="BG1342" s="40"/>
      <c r="BK1342" s="40"/>
      <c r="BL1342" s="79"/>
      <c r="BM1342" s="94"/>
      <c r="BO1342" s="97"/>
      <c r="BQ1342" s="40"/>
      <c r="BR1342" s="94"/>
      <c r="BS1342" s="94"/>
      <c r="BT1342" s="94"/>
      <c r="BU1342" s="40"/>
      <c r="BV1342" s="82"/>
      <c r="BW1342" s="94"/>
      <c r="BX1342" s="48"/>
      <c r="BY1342" s="97"/>
      <c r="BZ1342" s="48"/>
      <c r="CA1342" s="40"/>
      <c r="CB1342" s="94"/>
      <c r="CC1342" s="94"/>
      <c r="CD1342" s="94"/>
      <c r="CE1342" s="40"/>
      <c r="CF1342" s="73"/>
      <c r="CG1342" s="41"/>
      <c r="CH1342" s="41"/>
      <c r="CI1342" s="41"/>
      <c r="CJ1342" s="41"/>
      <c r="CK1342" s="41"/>
      <c r="CL1342" s="68"/>
      <c r="CM1342" s="41"/>
      <c r="CN1342" s="41"/>
      <c r="CO1342" s="39"/>
      <c r="CP1342" s="78"/>
    </row>
    <row r="1343" spans="1:94" s="38" customFormat="1" x14ac:dyDescent="0.25">
      <c r="A1343" s="38">
        <v>1340</v>
      </c>
      <c r="F1343" s="39"/>
      <c r="Q1343" s="39"/>
      <c r="R1343" s="40"/>
      <c r="S1343" s="40"/>
      <c r="T1343" s="39"/>
      <c r="AG1343" s="110"/>
      <c r="AH1343" s="94"/>
      <c r="AJ1343" s="97"/>
      <c r="AL1343" s="39"/>
      <c r="AP1343" s="39"/>
      <c r="AQ1343" s="77"/>
      <c r="AR1343" s="94"/>
      <c r="AT1343" s="97"/>
      <c r="BB1343" s="79"/>
      <c r="BC1343" s="94"/>
      <c r="BE1343" s="97"/>
      <c r="BG1343" s="40"/>
      <c r="BK1343" s="40"/>
      <c r="BL1343" s="79"/>
      <c r="BM1343" s="94"/>
      <c r="BO1343" s="97"/>
      <c r="BQ1343" s="40"/>
      <c r="BR1343" s="94"/>
      <c r="BS1343" s="94"/>
      <c r="BT1343" s="94"/>
      <c r="BU1343" s="40"/>
      <c r="BV1343" s="82"/>
      <c r="BW1343" s="94"/>
      <c r="BX1343" s="48"/>
      <c r="BY1343" s="97"/>
      <c r="BZ1343" s="48"/>
      <c r="CA1343" s="40"/>
      <c r="CB1343" s="94"/>
      <c r="CC1343" s="94"/>
      <c r="CD1343" s="94"/>
      <c r="CE1343" s="40"/>
      <c r="CF1343" s="73"/>
      <c r="CG1343" s="41"/>
      <c r="CH1343" s="41"/>
      <c r="CI1343" s="41"/>
      <c r="CJ1343" s="41"/>
      <c r="CK1343" s="41"/>
      <c r="CL1343" s="68"/>
      <c r="CM1343" s="41"/>
      <c r="CN1343" s="41"/>
      <c r="CO1343" s="39"/>
      <c r="CP1343" s="78"/>
    </row>
    <row r="1344" spans="1:94" s="38" customFormat="1" x14ac:dyDescent="0.25">
      <c r="A1344" s="38">
        <v>1341</v>
      </c>
      <c r="F1344" s="39"/>
      <c r="Q1344" s="39"/>
      <c r="R1344" s="40"/>
      <c r="S1344" s="40"/>
      <c r="T1344" s="39"/>
      <c r="AG1344" s="110"/>
      <c r="AH1344" s="94"/>
      <c r="AJ1344" s="97"/>
      <c r="AL1344" s="39"/>
      <c r="AP1344" s="39"/>
      <c r="AQ1344" s="77"/>
      <c r="AR1344" s="94"/>
      <c r="AT1344" s="97"/>
      <c r="BB1344" s="79"/>
      <c r="BC1344" s="94"/>
      <c r="BE1344" s="97"/>
      <c r="BG1344" s="40"/>
      <c r="BK1344" s="40"/>
      <c r="BL1344" s="79"/>
      <c r="BM1344" s="94"/>
      <c r="BO1344" s="97"/>
      <c r="BQ1344" s="40"/>
      <c r="BR1344" s="94"/>
      <c r="BS1344" s="94"/>
      <c r="BT1344" s="94"/>
      <c r="BU1344" s="40"/>
      <c r="BV1344" s="82"/>
      <c r="BW1344" s="94"/>
      <c r="BX1344" s="48"/>
      <c r="BY1344" s="97"/>
      <c r="BZ1344" s="48"/>
      <c r="CA1344" s="40"/>
      <c r="CB1344" s="94"/>
      <c r="CC1344" s="94"/>
      <c r="CD1344" s="94"/>
      <c r="CE1344" s="40"/>
      <c r="CF1344" s="73"/>
      <c r="CG1344" s="41"/>
      <c r="CH1344" s="41"/>
      <c r="CI1344" s="41"/>
      <c r="CJ1344" s="41"/>
      <c r="CK1344" s="41"/>
      <c r="CL1344" s="68"/>
      <c r="CM1344" s="41"/>
      <c r="CN1344" s="41"/>
      <c r="CO1344" s="39"/>
      <c r="CP1344" s="78"/>
    </row>
    <row r="1345" spans="1:94" s="38" customFormat="1" x14ac:dyDescent="0.25">
      <c r="A1345" s="38">
        <v>1342</v>
      </c>
      <c r="F1345" s="39"/>
      <c r="Q1345" s="39"/>
      <c r="R1345" s="40"/>
      <c r="S1345" s="40"/>
      <c r="T1345" s="39"/>
      <c r="AG1345" s="110"/>
      <c r="AH1345" s="94"/>
      <c r="AJ1345" s="97"/>
      <c r="AL1345" s="39"/>
      <c r="AP1345" s="39"/>
      <c r="AQ1345" s="77"/>
      <c r="AR1345" s="94"/>
      <c r="AT1345" s="97"/>
      <c r="BB1345" s="79"/>
      <c r="BC1345" s="94"/>
      <c r="BE1345" s="97"/>
      <c r="BG1345" s="40"/>
      <c r="BK1345" s="40"/>
      <c r="BL1345" s="79"/>
      <c r="BM1345" s="94"/>
      <c r="BO1345" s="97"/>
      <c r="BQ1345" s="40"/>
      <c r="BR1345" s="94"/>
      <c r="BS1345" s="94"/>
      <c r="BT1345" s="94"/>
      <c r="BU1345" s="40"/>
      <c r="BV1345" s="82"/>
      <c r="BW1345" s="94"/>
      <c r="BX1345" s="48"/>
      <c r="BY1345" s="97"/>
      <c r="BZ1345" s="48"/>
      <c r="CA1345" s="40"/>
      <c r="CB1345" s="94"/>
      <c r="CC1345" s="94"/>
      <c r="CD1345" s="94"/>
      <c r="CE1345" s="40"/>
      <c r="CF1345" s="73"/>
      <c r="CG1345" s="41"/>
      <c r="CH1345" s="41"/>
      <c r="CI1345" s="41"/>
      <c r="CJ1345" s="41"/>
      <c r="CK1345" s="41"/>
      <c r="CL1345" s="68"/>
      <c r="CM1345" s="41"/>
      <c r="CN1345" s="41"/>
      <c r="CO1345" s="39"/>
      <c r="CP1345" s="78"/>
    </row>
    <row r="1346" spans="1:94" s="38" customFormat="1" x14ac:dyDescent="0.25">
      <c r="A1346" s="38">
        <v>1343</v>
      </c>
      <c r="F1346" s="39"/>
      <c r="Q1346" s="39"/>
      <c r="R1346" s="40"/>
      <c r="S1346" s="40"/>
      <c r="T1346" s="39"/>
      <c r="AG1346" s="110"/>
      <c r="AH1346" s="94"/>
      <c r="AJ1346" s="97"/>
      <c r="AL1346" s="39"/>
      <c r="AP1346" s="39"/>
      <c r="AQ1346" s="77"/>
      <c r="AR1346" s="94"/>
      <c r="AT1346" s="97"/>
      <c r="BB1346" s="79"/>
      <c r="BC1346" s="94"/>
      <c r="BE1346" s="97"/>
      <c r="BG1346" s="40"/>
      <c r="BK1346" s="40"/>
      <c r="BL1346" s="79"/>
      <c r="BM1346" s="94"/>
      <c r="BO1346" s="97"/>
      <c r="BQ1346" s="40"/>
      <c r="BR1346" s="94"/>
      <c r="BS1346" s="94"/>
      <c r="BT1346" s="94"/>
      <c r="BU1346" s="40"/>
      <c r="BV1346" s="82"/>
      <c r="BW1346" s="94"/>
      <c r="BX1346" s="48"/>
      <c r="BY1346" s="97"/>
      <c r="BZ1346" s="48"/>
      <c r="CA1346" s="40"/>
      <c r="CB1346" s="94"/>
      <c r="CC1346" s="94"/>
      <c r="CD1346" s="94"/>
      <c r="CE1346" s="40"/>
      <c r="CF1346" s="73"/>
      <c r="CG1346" s="41"/>
      <c r="CH1346" s="41"/>
      <c r="CI1346" s="41"/>
      <c r="CJ1346" s="41"/>
      <c r="CK1346" s="41"/>
      <c r="CL1346" s="68"/>
      <c r="CM1346" s="41"/>
      <c r="CN1346" s="41"/>
      <c r="CO1346" s="39"/>
      <c r="CP1346" s="78"/>
    </row>
    <row r="1347" spans="1:94" s="38" customFormat="1" x14ac:dyDescent="0.25">
      <c r="A1347" s="38">
        <v>1344</v>
      </c>
      <c r="F1347" s="39"/>
      <c r="Q1347" s="39"/>
      <c r="R1347" s="40"/>
      <c r="S1347" s="40"/>
      <c r="T1347" s="39"/>
      <c r="AG1347" s="110"/>
      <c r="AH1347" s="94"/>
      <c r="AJ1347" s="97"/>
      <c r="AL1347" s="39"/>
      <c r="AP1347" s="39"/>
      <c r="AQ1347" s="77"/>
      <c r="AR1347" s="94"/>
      <c r="AT1347" s="97"/>
      <c r="BB1347" s="79"/>
      <c r="BC1347" s="94"/>
      <c r="BE1347" s="97"/>
      <c r="BG1347" s="40"/>
      <c r="BK1347" s="40"/>
      <c r="BL1347" s="79"/>
      <c r="BM1347" s="94"/>
      <c r="BO1347" s="97"/>
      <c r="BQ1347" s="40"/>
      <c r="BR1347" s="94"/>
      <c r="BS1347" s="94"/>
      <c r="BT1347" s="94"/>
      <c r="BU1347" s="40"/>
      <c r="BV1347" s="82"/>
      <c r="BW1347" s="94"/>
      <c r="BX1347" s="48"/>
      <c r="BY1347" s="97"/>
      <c r="BZ1347" s="48"/>
      <c r="CA1347" s="40"/>
      <c r="CB1347" s="94"/>
      <c r="CC1347" s="94"/>
      <c r="CD1347" s="94"/>
      <c r="CE1347" s="40"/>
      <c r="CF1347" s="73"/>
      <c r="CG1347" s="41"/>
      <c r="CH1347" s="41"/>
      <c r="CI1347" s="41"/>
      <c r="CJ1347" s="41"/>
      <c r="CK1347" s="41"/>
      <c r="CL1347" s="68"/>
      <c r="CM1347" s="41"/>
      <c r="CN1347" s="41"/>
      <c r="CO1347" s="39"/>
      <c r="CP1347" s="78"/>
    </row>
    <row r="1348" spans="1:94" s="38" customFormat="1" x14ac:dyDescent="0.25">
      <c r="A1348" s="38">
        <v>1345</v>
      </c>
      <c r="F1348" s="39"/>
      <c r="Q1348" s="39"/>
      <c r="R1348" s="40"/>
      <c r="S1348" s="40"/>
      <c r="T1348" s="39"/>
      <c r="AG1348" s="110"/>
      <c r="AH1348" s="94"/>
      <c r="AJ1348" s="97"/>
      <c r="AL1348" s="39"/>
      <c r="AP1348" s="39"/>
      <c r="AQ1348" s="77"/>
      <c r="AR1348" s="94"/>
      <c r="AT1348" s="97"/>
      <c r="BB1348" s="79"/>
      <c r="BC1348" s="94"/>
      <c r="BE1348" s="97"/>
      <c r="BG1348" s="40"/>
      <c r="BK1348" s="40"/>
      <c r="BL1348" s="79"/>
      <c r="BM1348" s="94"/>
      <c r="BO1348" s="97"/>
      <c r="BQ1348" s="40"/>
      <c r="BR1348" s="94"/>
      <c r="BS1348" s="94"/>
      <c r="BT1348" s="94"/>
      <c r="BU1348" s="40"/>
      <c r="BV1348" s="82"/>
      <c r="BW1348" s="94"/>
      <c r="BX1348" s="48"/>
      <c r="BY1348" s="97"/>
      <c r="BZ1348" s="48"/>
      <c r="CA1348" s="40"/>
      <c r="CB1348" s="94"/>
      <c r="CC1348" s="94"/>
      <c r="CD1348" s="94"/>
      <c r="CE1348" s="40"/>
      <c r="CF1348" s="73"/>
      <c r="CG1348" s="41"/>
      <c r="CH1348" s="41"/>
      <c r="CI1348" s="41"/>
      <c r="CJ1348" s="41"/>
      <c r="CK1348" s="41"/>
      <c r="CL1348" s="68"/>
      <c r="CM1348" s="41"/>
      <c r="CN1348" s="41"/>
      <c r="CO1348" s="39"/>
      <c r="CP1348" s="78"/>
    </row>
    <row r="1349" spans="1:94" s="38" customFormat="1" x14ac:dyDescent="0.25">
      <c r="A1349" s="38">
        <v>1346</v>
      </c>
      <c r="F1349" s="39"/>
      <c r="Q1349" s="39"/>
      <c r="R1349" s="40"/>
      <c r="S1349" s="40"/>
      <c r="T1349" s="39"/>
      <c r="AG1349" s="110"/>
      <c r="AH1349" s="94"/>
      <c r="AJ1349" s="97"/>
      <c r="AL1349" s="39"/>
      <c r="AP1349" s="39"/>
      <c r="AQ1349" s="77"/>
      <c r="AR1349" s="94"/>
      <c r="AT1349" s="97"/>
      <c r="BB1349" s="79"/>
      <c r="BC1349" s="94"/>
      <c r="BE1349" s="97"/>
      <c r="BG1349" s="40"/>
      <c r="BK1349" s="40"/>
      <c r="BL1349" s="79"/>
      <c r="BM1349" s="94"/>
      <c r="BO1349" s="97"/>
      <c r="BQ1349" s="40"/>
      <c r="BR1349" s="94"/>
      <c r="BS1349" s="94"/>
      <c r="BT1349" s="94"/>
      <c r="BU1349" s="40"/>
      <c r="BV1349" s="82"/>
      <c r="BW1349" s="94"/>
      <c r="BX1349" s="48"/>
      <c r="BY1349" s="97"/>
      <c r="BZ1349" s="48"/>
      <c r="CA1349" s="40"/>
      <c r="CB1349" s="94"/>
      <c r="CC1349" s="94"/>
      <c r="CD1349" s="94"/>
      <c r="CE1349" s="40"/>
      <c r="CF1349" s="73"/>
      <c r="CG1349" s="41"/>
      <c r="CH1349" s="41"/>
      <c r="CI1349" s="41"/>
      <c r="CJ1349" s="41"/>
      <c r="CK1349" s="41"/>
      <c r="CL1349" s="68"/>
      <c r="CM1349" s="41"/>
      <c r="CN1349" s="41"/>
      <c r="CO1349" s="39"/>
      <c r="CP1349" s="78"/>
    </row>
    <row r="1350" spans="1:94" s="38" customFormat="1" x14ac:dyDescent="0.25">
      <c r="A1350" s="38">
        <v>1347</v>
      </c>
      <c r="F1350" s="39"/>
      <c r="Q1350" s="39"/>
      <c r="R1350" s="40"/>
      <c r="S1350" s="40"/>
      <c r="T1350" s="39"/>
      <c r="AG1350" s="110"/>
      <c r="AH1350" s="94"/>
      <c r="AJ1350" s="97"/>
      <c r="AL1350" s="39"/>
      <c r="AP1350" s="39"/>
      <c r="AQ1350" s="77"/>
      <c r="AR1350" s="94"/>
      <c r="AT1350" s="97"/>
      <c r="BB1350" s="79"/>
      <c r="BC1350" s="94"/>
      <c r="BE1350" s="97"/>
      <c r="BG1350" s="40"/>
      <c r="BK1350" s="40"/>
      <c r="BL1350" s="79"/>
      <c r="BM1350" s="94"/>
      <c r="BO1350" s="97"/>
      <c r="BQ1350" s="40"/>
      <c r="BR1350" s="94"/>
      <c r="BS1350" s="94"/>
      <c r="BT1350" s="94"/>
      <c r="BU1350" s="40"/>
      <c r="BV1350" s="82"/>
      <c r="BW1350" s="94"/>
      <c r="BX1350" s="48"/>
      <c r="BY1350" s="97"/>
      <c r="BZ1350" s="48"/>
      <c r="CA1350" s="40"/>
      <c r="CB1350" s="94"/>
      <c r="CC1350" s="94"/>
      <c r="CD1350" s="94"/>
      <c r="CE1350" s="40"/>
      <c r="CF1350" s="73"/>
      <c r="CG1350" s="41"/>
      <c r="CH1350" s="41"/>
      <c r="CI1350" s="41"/>
      <c r="CJ1350" s="41"/>
      <c r="CK1350" s="41"/>
      <c r="CL1350" s="68"/>
      <c r="CM1350" s="41"/>
      <c r="CN1350" s="41"/>
      <c r="CO1350" s="39"/>
      <c r="CP1350" s="78"/>
    </row>
    <row r="1351" spans="1:94" s="38" customFormat="1" x14ac:dyDescent="0.25">
      <c r="A1351" s="38">
        <v>1348</v>
      </c>
      <c r="F1351" s="39"/>
      <c r="Q1351" s="39"/>
      <c r="R1351" s="40"/>
      <c r="S1351" s="40"/>
      <c r="T1351" s="39"/>
      <c r="AG1351" s="110"/>
      <c r="AH1351" s="94"/>
      <c r="AJ1351" s="97"/>
      <c r="AL1351" s="39"/>
      <c r="AP1351" s="39"/>
      <c r="AQ1351" s="77"/>
      <c r="AR1351" s="94"/>
      <c r="AT1351" s="97"/>
      <c r="BB1351" s="79"/>
      <c r="BC1351" s="94"/>
      <c r="BE1351" s="97"/>
      <c r="BG1351" s="40"/>
      <c r="BK1351" s="40"/>
      <c r="BL1351" s="79"/>
      <c r="BM1351" s="94"/>
      <c r="BO1351" s="97"/>
      <c r="BQ1351" s="40"/>
      <c r="BR1351" s="94"/>
      <c r="BS1351" s="94"/>
      <c r="BT1351" s="94"/>
      <c r="BU1351" s="40"/>
      <c r="BV1351" s="82"/>
      <c r="BW1351" s="94"/>
      <c r="BX1351" s="48"/>
      <c r="BY1351" s="97"/>
      <c r="BZ1351" s="48"/>
      <c r="CA1351" s="40"/>
      <c r="CB1351" s="94"/>
      <c r="CC1351" s="94"/>
      <c r="CD1351" s="94"/>
      <c r="CE1351" s="40"/>
      <c r="CF1351" s="73"/>
      <c r="CG1351" s="41"/>
      <c r="CH1351" s="41"/>
      <c r="CI1351" s="41"/>
      <c r="CJ1351" s="41"/>
      <c r="CK1351" s="41"/>
      <c r="CL1351" s="68"/>
      <c r="CM1351" s="41"/>
      <c r="CN1351" s="41"/>
      <c r="CO1351" s="39"/>
      <c r="CP1351" s="78"/>
    </row>
    <row r="1352" spans="1:94" s="38" customFormat="1" x14ac:dyDescent="0.25">
      <c r="A1352" s="38">
        <v>1349</v>
      </c>
      <c r="F1352" s="39"/>
      <c r="Q1352" s="39"/>
      <c r="R1352" s="40"/>
      <c r="S1352" s="40"/>
      <c r="T1352" s="39"/>
      <c r="AG1352" s="110"/>
      <c r="AH1352" s="94"/>
      <c r="AJ1352" s="97"/>
      <c r="AL1352" s="39"/>
      <c r="AP1352" s="39"/>
      <c r="AQ1352" s="77"/>
      <c r="AR1352" s="94"/>
      <c r="AT1352" s="97"/>
      <c r="BB1352" s="79"/>
      <c r="BC1352" s="94"/>
      <c r="BE1352" s="97"/>
      <c r="BG1352" s="40"/>
      <c r="BK1352" s="40"/>
      <c r="BL1352" s="79"/>
      <c r="BM1352" s="94"/>
      <c r="BO1352" s="97"/>
      <c r="BQ1352" s="40"/>
      <c r="BR1352" s="94"/>
      <c r="BS1352" s="94"/>
      <c r="BT1352" s="94"/>
      <c r="BU1352" s="40"/>
      <c r="BV1352" s="82"/>
      <c r="BW1352" s="94"/>
      <c r="BX1352" s="48"/>
      <c r="BY1352" s="97"/>
      <c r="BZ1352" s="48"/>
      <c r="CA1352" s="40"/>
      <c r="CB1352" s="94"/>
      <c r="CC1352" s="94"/>
      <c r="CD1352" s="94"/>
      <c r="CE1352" s="40"/>
      <c r="CF1352" s="73"/>
      <c r="CG1352" s="41"/>
      <c r="CH1352" s="41"/>
      <c r="CI1352" s="41"/>
      <c r="CJ1352" s="41"/>
      <c r="CK1352" s="41"/>
      <c r="CL1352" s="68"/>
      <c r="CM1352" s="41"/>
      <c r="CN1352" s="41"/>
      <c r="CO1352" s="39"/>
      <c r="CP1352" s="78"/>
    </row>
    <row r="1353" spans="1:94" s="38" customFormat="1" x14ac:dyDescent="0.25">
      <c r="A1353" s="38">
        <v>1350</v>
      </c>
      <c r="F1353" s="39"/>
      <c r="Q1353" s="39"/>
      <c r="R1353" s="40"/>
      <c r="S1353" s="40"/>
      <c r="T1353" s="39"/>
      <c r="AG1353" s="110"/>
      <c r="AH1353" s="94"/>
      <c r="AJ1353" s="97"/>
      <c r="AL1353" s="39"/>
      <c r="AP1353" s="39"/>
      <c r="AQ1353" s="77"/>
      <c r="AR1353" s="94"/>
      <c r="AT1353" s="97"/>
      <c r="BB1353" s="79"/>
      <c r="BC1353" s="94"/>
      <c r="BE1353" s="97"/>
      <c r="BG1353" s="40"/>
      <c r="BK1353" s="40"/>
      <c r="BL1353" s="79"/>
      <c r="BM1353" s="94"/>
      <c r="BO1353" s="97"/>
      <c r="BQ1353" s="40"/>
      <c r="BR1353" s="94"/>
      <c r="BS1353" s="94"/>
      <c r="BT1353" s="94"/>
      <c r="BU1353" s="40"/>
      <c r="BV1353" s="82"/>
      <c r="BW1353" s="94"/>
      <c r="BX1353" s="48"/>
      <c r="BY1353" s="97"/>
      <c r="BZ1353" s="48"/>
      <c r="CA1353" s="40"/>
      <c r="CB1353" s="94"/>
      <c r="CC1353" s="94"/>
      <c r="CD1353" s="94"/>
      <c r="CE1353" s="40"/>
      <c r="CF1353" s="73"/>
      <c r="CG1353" s="41"/>
      <c r="CH1353" s="41"/>
      <c r="CI1353" s="41"/>
      <c r="CJ1353" s="41"/>
      <c r="CK1353" s="41"/>
      <c r="CL1353" s="68"/>
      <c r="CM1353" s="41"/>
      <c r="CN1353" s="41"/>
      <c r="CO1353" s="39"/>
      <c r="CP1353" s="78"/>
    </row>
    <row r="1354" spans="1:94" s="38" customFormat="1" x14ac:dyDescent="0.25">
      <c r="A1354" s="38">
        <v>1351</v>
      </c>
      <c r="F1354" s="39"/>
      <c r="Q1354" s="39"/>
      <c r="R1354" s="40"/>
      <c r="S1354" s="40"/>
      <c r="T1354" s="39"/>
      <c r="AG1354" s="110"/>
      <c r="AH1354" s="94"/>
      <c r="AJ1354" s="97"/>
      <c r="AL1354" s="39"/>
      <c r="AP1354" s="39"/>
      <c r="AQ1354" s="77"/>
      <c r="AR1354" s="94"/>
      <c r="AT1354" s="97"/>
      <c r="BB1354" s="79"/>
      <c r="BC1354" s="94"/>
      <c r="BE1354" s="97"/>
      <c r="BG1354" s="40"/>
      <c r="BK1354" s="40"/>
      <c r="BL1354" s="79"/>
      <c r="BM1354" s="94"/>
      <c r="BO1354" s="97"/>
      <c r="BQ1354" s="40"/>
      <c r="BR1354" s="94"/>
      <c r="BS1354" s="94"/>
      <c r="BT1354" s="94"/>
      <c r="BU1354" s="40"/>
      <c r="BV1354" s="82"/>
      <c r="BW1354" s="94"/>
      <c r="BX1354" s="48"/>
      <c r="BY1354" s="97"/>
      <c r="BZ1354" s="48"/>
      <c r="CA1354" s="40"/>
      <c r="CB1354" s="94"/>
      <c r="CC1354" s="94"/>
      <c r="CD1354" s="94"/>
      <c r="CE1354" s="40"/>
      <c r="CF1354" s="73"/>
      <c r="CG1354" s="41"/>
      <c r="CH1354" s="41"/>
      <c r="CI1354" s="41"/>
      <c r="CJ1354" s="41"/>
      <c r="CK1354" s="41"/>
      <c r="CL1354" s="68"/>
      <c r="CM1354" s="41"/>
      <c r="CN1354" s="41"/>
      <c r="CO1354" s="39"/>
      <c r="CP1354" s="78"/>
    </row>
    <row r="1355" spans="1:94" s="38" customFormat="1" x14ac:dyDescent="0.25">
      <c r="A1355" s="38">
        <v>1352</v>
      </c>
      <c r="F1355" s="39"/>
      <c r="Q1355" s="39"/>
      <c r="R1355" s="40"/>
      <c r="S1355" s="40"/>
      <c r="T1355" s="39"/>
      <c r="AG1355" s="110"/>
      <c r="AH1355" s="94"/>
      <c r="AJ1355" s="97"/>
      <c r="AL1355" s="39"/>
      <c r="AP1355" s="39"/>
      <c r="AQ1355" s="77"/>
      <c r="AR1355" s="94"/>
      <c r="AT1355" s="97"/>
      <c r="BB1355" s="79"/>
      <c r="BC1355" s="94"/>
      <c r="BE1355" s="97"/>
      <c r="BG1355" s="40"/>
      <c r="BK1355" s="40"/>
      <c r="BL1355" s="79"/>
      <c r="BM1355" s="94"/>
      <c r="BO1355" s="97"/>
      <c r="BQ1355" s="40"/>
      <c r="BR1355" s="94"/>
      <c r="BS1355" s="94"/>
      <c r="BT1355" s="94"/>
      <c r="BU1355" s="40"/>
      <c r="BV1355" s="82"/>
      <c r="BW1355" s="94"/>
      <c r="BX1355" s="48"/>
      <c r="BY1355" s="97"/>
      <c r="BZ1355" s="48"/>
      <c r="CA1355" s="40"/>
      <c r="CB1355" s="94"/>
      <c r="CC1355" s="94"/>
      <c r="CD1355" s="94"/>
      <c r="CE1355" s="40"/>
      <c r="CF1355" s="73"/>
      <c r="CG1355" s="41"/>
      <c r="CH1355" s="41"/>
      <c r="CI1355" s="41"/>
      <c r="CJ1355" s="41"/>
      <c r="CK1355" s="41"/>
      <c r="CL1355" s="68"/>
      <c r="CM1355" s="41"/>
      <c r="CN1355" s="41"/>
      <c r="CO1355" s="39"/>
      <c r="CP1355" s="78"/>
    </row>
    <row r="1356" spans="1:94" s="38" customFormat="1" x14ac:dyDescent="0.25">
      <c r="A1356" s="38">
        <v>1353</v>
      </c>
      <c r="F1356" s="39"/>
      <c r="Q1356" s="39"/>
      <c r="R1356" s="40"/>
      <c r="S1356" s="40"/>
      <c r="T1356" s="39"/>
      <c r="AG1356" s="110"/>
      <c r="AH1356" s="94"/>
      <c r="AJ1356" s="97"/>
      <c r="AL1356" s="39"/>
      <c r="AP1356" s="39"/>
      <c r="AQ1356" s="77"/>
      <c r="AR1356" s="94"/>
      <c r="AT1356" s="97"/>
      <c r="BB1356" s="79"/>
      <c r="BC1356" s="94"/>
      <c r="BE1356" s="97"/>
      <c r="BG1356" s="40"/>
      <c r="BK1356" s="40"/>
      <c r="BL1356" s="79"/>
      <c r="BM1356" s="94"/>
      <c r="BO1356" s="97"/>
      <c r="BQ1356" s="40"/>
      <c r="BR1356" s="94"/>
      <c r="BS1356" s="94"/>
      <c r="BT1356" s="94"/>
      <c r="BU1356" s="40"/>
      <c r="BV1356" s="82"/>
      <c r="BW1356" s="94"/>
      <c r="BX1356" s="48"/>
      <c r="BY1356" s="97"/>
      <c r="BZ1356" s="48"/>
      <c r="CA1356" s="40"/>
      <c r="CB1356" s="94"/>
      <c r="CC1356" s="94"/>
      <c r="CD1356" s="94"/>
      <c r="CE1356" s="40"/>
      <c r="CF1356" s="73"/>
      <c r="CG1356" s="41"/>
      <c r="CH1356" s="41"/>
      <c r="CI1356" s="41"/>
      <c r="CJ1356" s="41"/>
      <c r="CK1356" s="41"/>
      <c r="CL1356" s="68"/>
      <c r="CM1356" s="41"/>
      <c r="CN1356" s="41"/>
      <c r="CO1356" s="39"/>
      <c r="CP1356" s="78"/>
    </row>
    <row r="1357" spans="1:94" s="38" customFormat="1" x14ac:dyDescent="0.25">
      <c r="A1357" s="38">
        <v>1354</v>
      </c>
      <c r="F1357" s="39"/>
      <c r="Q1357" s="39"/>
      <c r="R1357" s="40"/>
      <c r="S1357" s="40"/>
      <c r="T1357" s="39"/>
      <c r="AG1357" s="110"/>
      <c r="AH1357" s="94"/>
      <c r="AJ1357" s="97"/>
      <c r="AL1357" s="39"/>
      <c r="AP1357" s="39"/>
      <c r="AQ1357" s="77"/>
      <c r="AR1357" s="94"/>
      <c r="AT1357" s="97"/>
      <c r="BB1357" s="79"/>
      <c r="BC1357" s="94"/>
      <c r="BE1357" s="97"/>
      <c r="BG1357" s="40"/>
      <c r="BK1357" s="40"/>
      <c r="BL1357" s="79"/>
      <c r="BM1357" s="94"/>
      <c r="BO1357" s="97"/>
      <c r="BQ1357" s="40"/>
      <c r="BR1357" s="94"/>
      <c r="BS1357" s="94"/>
      <c r="BT1357" s="94"/>
      <c r="BU1357" s="40"/>
      <c r="BV1357" s="82"/>
      <c r="BW1357" s="94"/>
      <c r="BX1357" s="48"/>
      <c r="BY1357" s="97"/>
      <c r="BZ1357" s="48"/>
      <c r="CA1357" s="40"/>
      <c r="CB1357" s="94"/>
      <c r="CC1357" s="94"/>
      <c r="CD1357" s="94"/>
      <c r="CE1357" s="40"/>
      <c r="CF1357" s="73"/>
      <c r="CG1357" s="41"/>
      <c r="CH1357" s="41"/>
      <c r="CI1357" s="41"/>
      <c r="CJ1357" s="41"/>
      <c r="CK1357" s="41"/>
      <c r="CL1357" s="68"/>
      <c r="CM1357" s="41"/>
      <c r="CN1357" s="41"/>
      <c r="CO1357" s="39"/>
      <c r="CP1357" s="78"/>
    </row>
    <row r="1358" spans="1:94" s="38" customFormat="1" x14ac:dyDescent="0.25">
      <c r="A1358" s="38">
        <v>1355</v>
      </c>
      <c r="F1358" s="39"/>
      <c r="Q1358" s="39"/>
      <c r="R1358" s="40"/>
      <c r="S1358" s="40"/>
      <c r="T1358" s="39"/>
      <c r="AG1358" s="110"/>
      <c r="AH1358" s="94"/>
      <c r="AJ1358" s="97"/>
      <c r="AL1358" s="39"/>
      <c r="AP1358" s="39"/>
      <c r="AQ1358" s="77"/>
      <c r="AR1358" s="94"/>
      <c r="AT1358" s="97"/>
      <c r="BB1358" s="79"/>
      <c r="BC1358" s="94"/>
      <c r="BE1358" s="97"/>
      <c r="BG1358" s="40"/>
      <c r="BK1358" s="40"/>
      <c r="BL1358" s="79"/>
      <c r="BM1358" s="94"/>
      <c r="BO1358" s="97"/>
      <c r="BQ1358" s="40"/>
      <c r="BR1358" s="94"/>
      <c r="BS1358" s="94"/>
      <c r="BT1358" s="94"/>
      <c r="BU1358" s="40"/>
      <c r="BV1358" s="82"/>
      <c r="BW1358" s="94"/>
      <c r="BX1358" s="48"/>
      <c r="BY1358" s="97"/>
      <c r="BZ1358" s="48"/>
      <c r="CA1358" s="40"/>
      <c r="CB1358" s="94"/>
      <c r="CC1358" s="94"/>
      <c r="CD1358" s="94"/>
      <c r="CE1358" s="40"/>
      <c r="CF1358" s="73"/>
      <c r="CG1358" s="41"/>
      <c r="CH1358" s="41"/>
      <c r="CI1358" s="41"/>
      <c r="CJ1358" s="41"/>
      <c r="CK1358" s="41"/>
      <c r="CL1358" s="68"/>
      <c r="CM1358" s="41"/>
      <c r="CN1358" s="41"/>
      <c r="CO1358" s="39"/>
      <c r="CP1358" s="78"/>
    </row>
    <row r="1359" spans="1:94" s="38" customFormat="1" x14ac:dyDescent="0.25">
      <c r="A1359" s="38">
        <v>1356</v>
      </c>
      <c r="F1359" s="39"/>
      <c r="Q1359" s="39"/>
      <c r="R1359" s="40"/>
      <c r="S1359" s="40"/>
      <c r="T1359" s="39"/>
      <c r="AG1359" s="110"/>
      <c r="AH1359" s="94"/>
      <c r="AJ1359" s="97"/>
      <c r="AL1359" s="39"/>
      <c r="AP1359" s="39"/>
      <c r="AQ1359" s="77"/>
      <c r="AR1359" s="94"/>
      <c r="AT1359" s="97"/>
      <c r="BB1359" s="79"/>
      <c r="BC1359" s="94"/>
      <c r="BE1359" s="97"/>
      <c r="BG1359" s="40"/>
      <c r="BK1359" s="40"/>
      <c r="BL1359" s="79"/>
      <c r="BM1359" s="94"/>
      <c r="BO1359" s="97"/>
      <c r="BQ1359" s="40"/>
      <c r="BR1359" s="94"/>
      <c r="BS1359" s="94"/>
      <c r="BT1359" s="94"/>
      <c r="BU1359" s="40"/>
      <c r="BV1359" s="82"/>
      <c r="BW1359" s="94"/>
      <c r="BX1359" s="48"/>
      <c r="BY1359" s="97"/>
      <c r="BZ1359" s="48"/>
      <c r="CA1359" s="40"/>
      <c r="CB1359" s="94"/>
      <c r="CC1359" s="94"/>
      <c r="CD1359" s="94"/>
      <c r="CE1359" s="40"/>
      <c r="CF1359" s="73"/>
      <c r="CG1359" s="41"/>
      <c r="CH1359" s="41"/>
      <c r="CI1359" s="41"/>
      <c r="CJ1359" s="41"/>
      <c r="CK1359" s="41"/>
      <c r="CL1359" s="68"/>
      <c r="CM1359" s="41"/>
      <c r="CN1359" s="41"/>
      <c r="CO1359" s="39"/>
      <c r="CP1359" s="78"/>
    </row>
    <row r="1360" spans="1:94" s="38" customFormat="1" x14ac:dyDescent="0.25">
      <c r="A1360" s="38">
        <v>1357</v>
      </c>
      <c r="F1360" s="39"/>
      <c r="Q1360" s="39"/>
      <c r="R1360" s="40"/>
      <c r="S1360" s="40"/>
      <c r="T1360" s="39"/>
      <c r="AG1360" s="110"/>
      <c r="AH1360" s="94"/>
      <c r="AJ1360" s="97"/>
      <c r="AL1360" s="39"/>
      <c r="AP1360" s="39"/>
      <c r="AQ1360" s="77"/>
      <c r="AR1360" s="94"/>
      <c r="AT1360" s="97"/>
      <c r="BB1360" s="79"/>
      <c r="BC1360" s="94"/>
      <c r="BE1360" s="97"/>
      <c r="BG1360" s="40"/>
      <c r="BK1360" s="40"/>
      <c r="BL1360" s="79"/>
      <c r="BM1360" s="94"/>
      <c r="BO1360" s="97"/>
      <c r="BQ1360" s="40"/>
      <c r="BR1360" s="94"/>
      <c r="BS1360" s="94"/>
      <c r="BT1360" s="94"/>
      <c r="BU1360" s="40"/>
      <c r="BV1360" s="82"/>
      <c r="BW1360" s="94"/>
      <c r="BX1360" s="48"/>
      <c r="BY1360" s="97"/>
      <c r="BZ1360" s="48"/>
      <c r="CA1360" s="40"/>
      <c r="CB1360" s="94"/>
      <c r="CC1360" s="94"/>
      <c r="CD1360" s="94"/>
      <c r="CE1360" s="40"/>
      <c r="CF1360" s="73"/>
      <c r="CG1360" s="41"/>
      <c r="CH1360" s="41"/>
      <c r="CI1360" s="41"/>
      <c r="CJ1360" s="41"/>
      <c r="CK1360" s="41"/>
      <c r="CL1360" s="68"/>
      <c r="CM1360" s="41"/>
      <c r="CN1360" s="41"/>
      <c r="CO1360" s="39"/>
      <c r="CP1360" s="78"/>
    </row>
    <row r="1361" spans="1:97" s="38" customFormat="1" x14ac:dyDescent="0.25">
      <c r="A1361" s="38">
        <v>1358</v>
      </c>
      <c r="F1361" s="39"/>
      <c r="Q1361" s="39"/>
      <c r="R1361" s="40"/>
      <c r="S1361" s="40"/>
      <c r="T1361" s="39"/>
      <c r="AG1361" s="110"/>
      <c r="AH1361" s="94"/>
      <c r="AJ1361" s="97"/>
      <c r="AL1361" s="39"/>
      <c r="AP1361" s="39"/>
      <c r="AQ1361" s="77"/>
      <c r="AR1361" s="94"/>
      <c r="AT1361" s="97"/>
      <c r="BB1361" s="79"/>
      <c r="BC1361" s="94"/>
      <c r="BE1361" s="97"/>
      <c r="BG1361" s="40"/>
      <c r="BK1361" s="40"/>
      <c r="BL1361" s="79"/>
      <c r="BM1361" s="94"/>
      <c r="BO1361" s="97"/>
      <c r="BQ1361" s="40"/>
      <c r="BR1361" s="94"/>
      <c r="BS1361" s="94"/>
      <c r="BT1361" s="94"/>
      <c r="BU1361" s="40"/>
      <c r="BV1361" s="82"/>
      <c r="BW1361" s="94"/>
      <c r="BX1361" s="48"/>
      <c r="BY1361" s="97"/>
      <c r="BZ1361" s="48"/>
      <c r="CA1361" s="40"/>
      <c r="CB1361" s="94"/>
      <c r="CC1361" s="94"/>
      <c r="CD1361" s="94"/>
      <c r="CE1361" s="40"/>
      <c r="CF1361" s="73"/>
      <c r="CG1361" s="41"/>
      <c r="CH1361" s="41"/>
      <c r="CI1361" s="41"/>
      <c r="CJ1361" s="41"/>
      <c r="CK1361" s="41"/>
      <c r="CL1361" s="68"/>
      <c r="CM1361" s="41"/>
      <c r="CN1361" s="41"/>
      <c r="CO1361" s="39"/>
      <c r="CP1361" s="78"/>
    </row>
    <row r="1362" spans="1:97" s="38" customFormat="1" x14ac:dyDescent="0.25">
      <c r="A1362" s="38">
        <v>1359</v>
      </c>
      <c r="F1362" s="39"/>
      <c r="Q1362" s="39"/>
      <c r="R1362" s="40"/>
      <c r="S1362" s="40"/>
      <c r="T1362" s="39"/>
      <c r="AG1362" s="110"/>
      <c r="AH1362" s="94"/>
      <c r="AJ1362" s="97"/>
      <c r="AL1362" s="39"/>
      <c r="AP1362" s="39"/>
      <c r="AQ1362" s="77"/>
      <c r="AR1362" s="94"/>
      <c r="AT1362" s="97"/>
      <c r="BB1362" s="79"/>
      <c r="BC1362" s="94"/>
      <c r="BE1362" s="97"/>
      <c r="BG1362" s="40"/>
      <c r="BK1362" s="40"/>
      <c r="BL1362" s="79"/>
      <c r="BM1362" s="94"/>
      <c r="BO1362" s="97"/>
      <c r="BQ1362" s="40"/>
      <c r="BR1362" s="94"/>
      <c r="BS1362" s="94"/>
      <c r="BT1362" s="94"/>
      <c r="BU1362" s="40"/>
      <c r="BV1362" s="82"/>
      <c r="BW1362" s="94"/>
      <c r="BX1362" s="48"/>
      <c r="BY1362" s="97"/>
      <c r="BZ1362" s="48"/>
      <c r="CA1362" s="40"/>
      <c r="CB1362" s="94"/>
      <c r="CC1362" s="94"/>
      <c r="CD1362" s="94"/>
      <c r="CE1362" s="40"/>
      <c r="CF1362" s="73"/>
      <c r="CG1362" s="41"/>
      <c r="CH1362" s="41"/>
      <c r="CI1362" s="41"/>
      <c r="CJ1362" s="41"/>
      <c r="CK1362" s="41"/>
      <c r="CL1362" s="68"/>
      <c r="CM1362" s="41"/>
      <c r="CN1362" s="41"/>
      <c r="CO1362" s="39"/>
      <c r="CP1362" s="78"/>
    </row>
    <row r="1363" spans="1:97" s="38" customFormat="1" x14ac:dyDescent="0.25">
      <c r="A1363" s="38">
        <v>1360</v>
      </c>
      <c r="F1363" s="39"/>
      <c r="Q1363" s="39"/>
      <c r="R1363" s="40"/>
      <c r="S1363" s="40"/>
      <c r="T1363" s="39"/>
      <c r="AG1363" s="110"/>
      <c r="AH1363" s="94"/>
      <c r="AJ1363" s="97"/>
      <c r="AL1363" s="39"/>
      <c r="AP1363" s="39"/>
      <c r="AQ1363" s="77"/>
      <c r="AR1363" s="94"/>
      <c r="AT1363" s="97"/>
      <c r="BB1363" s="79"/>
      <c r="BC1363" s="94"/>
      <c r="BE1363" s="97"/>
      <c r="BG1363" s="40"/>
      <c r="BK1363" s="40"/>
      <c r="BL1363" s="79"/>
      <c r="BM1363" s="94"/>
      <c r="BO1363" s="97"/>
      <c r="BQ1363" s="40"/>
      <c r="BR1363" s="94"/>
      <c r="BS1363" s="94"/>
      <c r="BT1363" s="94"/>
      <c r="BU1363" s="40"/>
      <c r="BV1363" s="82"/>
      <c r="BW1363" s="94"/>
      <c r="BX1363" s="48"/>
      <c r="BY1363" s="97"/>
      <c r="BZ1363" s="48"/>
      <c r="CA1363" s="40"/>
      <c r="CB1363" s="94"/>
      <c r="CC1363" s="94"/>
      <c r="CD1363" s="94"/>
      <c r="CE1363" s="40"/>
      <c r="CF1363" s="73"/>
      <c r="CG1363" s="41"/>
      <c r="CH1363" s="41"/>
      <c r="CI1363" s="41"/>
      <c r="CJ1363" s="41"/>
      <c r="CK1363" s="41"/>
      <c r="CL1363" s="68"/>
      <c r="CM1363" s="41"/>
      <c r="CN1363" s="41"/>
      <c r="CO1363" s="39"/>
      <c r="CP1363" s="78"/>
    </row>
    <row r="1364" spans="1:97" s="38" customFormat="1" x14ac:dyDescent="0.25">
      <c r="A1364" s="38">
        <v>1361</v>
      </c>
      <c r="F1364" s="39"/>
      <c r="Q1364" s="39"/>
      <c r="R1364" s="40"/>
      <c r="S1364" s="40"/>
      <c r="T1364" s="39"/>
      <c r="AG1364" s="110"/>
      <c r="AH1364" s="94"/>
      <c r="AJ1364" s="97"/>
      <c r="AL1364" s="39"/>
      <c r="AP1364" s="39"/>
      <c r="AQ1364" s="77"/>
      <c r="AR1364" s="94"/>
      <c r="AT1364" s="97"/>
      <c r="BB1364" s="79"/>
      <c r="BC1364" s="94"/>
      <c r="BE1364" s="97"/>
      <c r="BG1364" s="40"/>
      <c r="BK1364" s="40"/>
      <c r="BL1364" s="79"/>
      <c r="BM1364" s="94"/>
      <c r="BO1364" s="97"/>
      <c r="BQ1364" s="40"/>
      <c r="BR1364" s="94"/>
      <c r="BS1364" s="94"/>
      <c r="BT1364" s="94"/>
      <c r="BU1364" s="40"/>
      <c r="BV1364" s="82"/>
      <c r="BW1364" s="94"/>
      <c r="BX1364" s="48"/>
      <c r="BY1364" s="97"/>
      <c r="BZ1364" s="48"/>
      <c r="CA1364" s="40"/>
      <c r="CB1364" s="94"/>
      <c r="CC1364" s="94"/>
      <c r="CD1364" s="94"/>
      <c r="CE1364" s="40"/>
      <c r="CF1364" s="73"/>
      <c r="CG1364" s="41"/>
      <c r="CH1364" s="41"/>
      <c r="CI1364" s="41"/>
      <c r="CJ1364" s="41"/>
      <c r="CK1364" s="41"/>
      <c r="CL1364" s="68"/>
      <c r="CM1364" s="41"/>
      <c r="CN1364" s="41"/>
      <c r="CO1364" s="39"/>
      <c r="CP1364" s="78"/>
    </row>
    <row r="1365" spans="1:97" s="38" customFormat="1" x14ac:dyDescent="0.25">
      <c r="A1365" s="38">
        <v>1362</v>
      </c>
      <c r="F1365" s="39"/>
      <c r="Q1365" s="39"/>
      <c r="R1365" s="40"/>
      <c r="S1365" s="40"/>
      <c r="T1365" s="39"/>
      <c r="AG1365" s="110"/>
      <c r="AH1365" s="94"/>
      <c r="AJ1365" s="97"/>
      <c r="AL1365" s="39"/>
      <c r="AP1365" s="39"/>
      <c r="AQ1365" s="77"/>
      <c r="AR1365" s="94"/>
      <c r="AT1365" s="97"/>
      <c r="BB1365" s="79"/>
      <c r="BC1365" s="94"/>
      <c r="BE1365" s="97"/>
      <c r="BG1365" s="40"/>
      <c r="BK1365" s="40"/>
      <c r="BL1365" s="79"/>
      <c r="BM1365" s="94"/>
      <c r="BO1365" s="97"/>
      <c r="BQ1365" s="40"/>
      <c r="BR1365" s="94"/>
      <c r="BS1365" s="94"/>
      <c r="BT1365" s="94"/>
      <c r="BU1365" s="40"/>
      <c r="BV1365" s="82"/>
      <c r="BW1365" s="94"/>
      <c r="BX1365" s="48"/>
      <c r="BY1365" s="97"/>
      <c r="BZ1365" s="48"/>
      <c r="CA1365" s="40"/>
      <c r="CB1365" s="94"/>
      <c r="CC1365" s="94"/>
      <c r="CD1365" s="94"/>
      <c r="CE1365" s="40"/>
      <c r="CF1365" s="73"/>
      <c r="CG1365" s="41"/>
      <c r="CH1365" s="41"/>
      <c r="CI1365" s="41"/>
      <c r="CJ1365" s="41"/>
      <c r="CK1365" s="41"/>
      <c r="CL1365" s="68"/>
      <c r="CM1365" s="41"/>
      <c r="CN1365" s="41"/>
      <c r="CO1365" s="39"/>
      <c r="CP1365" s="78"/>
    </row>
    <row r="1366" spans="1:97" s="38" customFormat="1" x14ac:dyDescent="0.25">
      <c r="A1366" s="38">
        <v>1363</v>
      </c>
      <c r="F1366" s="39"/>
      <c r="Q1366" s="39"/>
      <c r="R1366" s="40"/>
      <c r="S1366" s="40"/>
      <c r="T1366" s="39"/>
      <c r="AG1366" s="110"/>
      <c r="AH1366" s="94"/>
      <c r="AJ1366" s="97"/>
      <c r="AL1366" s="39"/>
      <c r="AP1366" s="39"/>
      <c r="AQ1366" s="77"/>
      <c r="AR1366" s="94"/>
      <c r="AT1366" s="97"/>
      <c r="BB1366" s="79"/>
      <c r="BC1366" s="94"/>
      <c r="BE1366" s="97"/>
      <c r="BG1366" s="40"/>
      <c r="BK1366" s="40"/>
      <c r="BL1366" s="79"/>
      <c r="BM1366" s="94"/>
      <c r="BO1366" s="97"/>
      <c r="BQ1366" s="40"/>
      <c r="BR1366" s="94"/>
      <c r="BS1366" s="94"/>
      <c r="BT1366" s="94"/>
      <c r="BU1366" s="40"/>
      <c r="BV1366" s="82"/>
      <c r="BW1366" s="94"/>
      <c r="BX1366" s="48"/>
      <c r="BY1366" s="97"/>
      <c r="BZ1366" s="48"/>
      <c r="CA1366" s="40"/>
      <c r="CB1366" s="94"/>
      <c r="CC1366" s="94"/>
      <c r="CD1366" s="94"/>
      <c r="CE1366" s="40"/>
      <c r="CF1366" s="73"/>
      <c r="CG1366" s="41"/>
      <c r="CH1366" s="41"/>
      <c r="CI1366" s="41"/>
      <c r="CJ1366" s="41"/>
      <c r="CK1366" s="41"/>
      <c r="CL1366" s="68"/>
      <c r="CM1366" s="41"/>
      <c r="CN1366" s="41"/>
      <c r="CO1366" s="39"/>
      <c r="CP1366" s="78"/>
    </row>
    <row r="1367" spans="1:97" s="38" customFormat="1" x14ac:dyDescent="0.25">
      <c r="A1367" s="38">
        <v>1364</v>
      </c>
      <c r="F1367" s="39"/>
      <c r="Q1367" s="39"/>
      <c r="R1367" s="40"/>
      <c r="S1367" s="40"/>
      <c r="T1367" s="39"/>
      <c r="AG1367" s="110"/>
      <c r="AH1367" s="94"/>
      <c r="AJ1367" s="97"/>
      <c r="AL1367" s="39"/>
      <c r="AP1367" s="39"/>
      <c r="AQ1367" s="77"/>
      <c r="AR1367" s="94"/>
      <c r="AT1367" s="97"/>
      <c r="BB1367" s="79"/>
      <c r="BC1367" s="94"/>
      <c r="BE1367" s="97"/>
      <c r="BG1367" s="40"/>
      <c r="BK1367" s="40"/>
      <c r="BL1367" s="79"/>
      <c r="BM1367" s="94"/>
      <c r="BO1367" s="97"/>
      <c r="BQ1367" s="40"/>
      <c r="BR1367" s="94"/>
      <c r="BS1367" s="94"/>
      <c r="BT1367" s="94"/>
      <c r="BU1367" s="40"/>
      <c r="BV1367" s="82"/>
      <c r="BW1367" s="94"/>
      <c r="BX1367" s="48"/>
      <c r="BY1367" s="97"/>
      <c r="BZ1367" s="48"/>
      <c r="CA1367" s="40"/>
      <c r="CB1367" s="94"/>
      <c r="CC1367" s="94"/>
      <c r="CD1367" s="94"/>
      <c r="CE1367" s="40"/>
      <c r="CF1367" s="73"/>
      <c r="CG1367" s="41"/>
      <c r="CH1367" s="41"/>
      <c r="CI1367" s="41"/>
      <c r="CJ1367" s="41"/>
      <c r="CK1367" s="41"/>
      <c r="CL1367" s="68"/>
      <c r="CM1367" s="41"/>
      <c r="CN1367" s="41"/>
      <c r="CO1367" s="39"/>
      <c r="CP1367" s="78"/>
    </row>
    <row r="1368" spans="1:97" s="38" customFormat="1" x14ac:dyDescent="0.25">
      <c r="A1368" s="38">
        <v>1365</v>
      </c>
      <c r="F1368" s="39"/>
      <c r="Q1368" s="39"/>
      <c r="R1368" s="40"/>
      <c r="S1368" s="40"/>
      <c r="T1368" s="39"/>
      <c r="AG1368" s="110"/>
      <c r="AH1368" s="94"/>
      <c r="AJ1368" s="97"/>
      <c r="AL1368" s="39"/>
      <c r="AP1368" s="39"/>
      <c r="AQ1368" s="77"/>
      <c r="AR1368" s="94"/>
      <c r="AT1368" s="97"/>
      <c r="BB1368" s="79"/>
      <c r="BC1368" s="94"/>
      <c r="BE1368" s="97"/>
      <c r="BG1368" s="40"/>
      <c r="BK1368" s="40"/>
      <c r="BL1368" s="79"/>
      <c r="BM1368" s="94"/>
      <c r="BO1368" s="97"/>
      <c r="BQ1368" s="40"/>
      <c r="BR1368" s="94"/>
      <c r="BS1368" s="94"/>
      <c r="BT1368" s="94"/>
      <c r="BU1368" s="40"/>
      <c r="BV1368" s="82"/>
      <c r="BW1368" s="94"/>
      <c r="BX1368" s="48"/>
      <c r="BY1368" s="97"/>
      <c r="BZ1368" s="48"/>
      <c r="CA1368" s="40"/>
      <c r="CB1368" s="94"/>
      <c r="CC1368" s="94"/>
      <c r="CD1368" s="94"/>
      <c r="CE1368" s="40"/>
      <c r="CF1368" s="73"/>
      <c r="CG1368" s="41"/>
      <c r="CH1368" s="41"/>
      <c r="CI1368" s="41"/>
      <c r="CJ1368" s="41"/>
      <c r="CK1368" s="41"/>
      <c r="CL1368" s="68"/>
      <c r="CM1368" s="41"/>
      <c r="CN1368" s="41"/>
      <c r="CO1368" s="39"/>
      <c r="CP1368" s="78"/>
    </row>
    <row r="1369" spans="1:97" s="38" customFormat="1" x14ac:dyDescent="0.25">
      <c r="A1369" s="38">
        <v>1366</v>
      </c>
      <c r="F1369" s="39"/>
      <c r="Q1369" s="39"/>
      <c r="R1369" s="40"/>
      <c r="S1369" s="40"/>
      <c r="T1369" s="39"/>
      <c r="AG1369" s="110"/>
      <c r="AH1369" s="94"/>
      <c r="AJ1369" s="97"/>
      <c r="AL1369" s="39"/>
      <c r="AP1369" s="39"/>
      <c r="AQ1369" s="77"/>
      <c r="AR1369" s="94"/>
      <c r="AT1369" s="97"/>
      <c r="BB1369" s="79"/>
      <c r="BC1369" s="94"/>
      <c r="BE1369" s="97"/>
      <c r="BG1369" s="40"/>
      <c r="BK1369" s="40"/>
      <c r="BL1369" s="79"/>
      <c r="BM1369" s="94"/>
      <c r="BO1369" s="97"/>
      <c r="BQ1369" s="40"/>
      <c r="BR1369" s="94"/>
      <c r="BS1369" s="94"/>
      <c r="BT1369" s="94"/>
      <c r="BU1369" s="40"/>
      <c r="BV1369" s="82"/>
      <c r="BW1369" s="94"/>
      <c r="BX1369" s="48"/>
      <c r="BY1369" s="97"/>
      <c r="BZ1369" s="48"/>
      <c r="CA1369" s="40"/>
      <c r="CB1369" s="94"/>
      <c r="CC1369" s="94"/>
      <c r="CD1369" s="94"/>
      <c r="CE1369" s="40"/>
      <c r="CF1369" s="73"/>
      <c r="CG1369" s="41"/>
      <c r="CH1369" s="41"/>
      <c r="CI1369" s="41"/>
      <c r="CJ1369" s="41"/>
      <c r="CK1369" s="41"/>
      <c r="CL1369" s="68"/>
      <c r="CM1369" s="41"/>
      <c r="CN1369" s="41"/>
      <c r="CO1369" s="39"/>
      <c r="CP1369" s="78"/>
      <c r="CS1369" s="96"/>
    </row>
    <row r="1370" spans="1:97" s="38" customFormat="1" x14ac:dyDescent="0.25">
      <c r="A1370" s="38">
        <v>1367</v>
      </c>
      <c r="F1370" s="39"/>
      <c r="Q1370" s="39"/>
      <c r="R1370" s="40"/>
      <c r="S1370" s="40"/>
      <c r="T1370" s="39"/>
      <c r="AG1370" s="110"/>
      <c r="AH1370" s="94"/>
      <c r="AJ1370" s="97"/>
      <c r="AL1370" s="39"/>
      <c r="AP1370" s="39"/>
      <c r="AQ1370" s="77"/>
      <c r="AR1370" s="94"/>
      <c r="AT1370" s="97"/>
      <c r="BB1370" s="79"/>
      <c r="BC1370" s="94"/>
      <c r="BE1370" s="97"/>
      <c r="BG1370" s="40"/>
      <c r="BK1370" s="40"/>
      <c r="BL1370" s="79"/>
      <c r="BM1370" s="94"/>
      <c r="BO1370" s="97"/>
      <c r="BQ1370" s="40"/>
      <c r="BR1370" s="94"/>
      <c r="BS1370" s="94"/>
      <c r="BT1370" s="94"/>
      <c r="BU1370" s="40"/>
      <c r="BV1370" s="82"/>
      <c r="BW1370" s="94"/>
      <c r="BX1370" s="48"/>
      <c r="BY1370" s="97"/>
      <c r="BZ1370" s="48"/>
      <c r="CA1370" s="40"/>
      <c r="CB1370" s="94"/>
      <c r="CC1370" s="94"/>
      <c r="CD1370" s="94"/>
      <c r="CE1370" s="40"/>
      <c r="CF1370" s="73"/>
      <c r="CG1370" s="41"/>
      <c r="CH1370" s="41"/>
      <c r="CI1370" s="41"/>
      <c r="CJ1370" s="41"/>
      <c r="CK1370" s="41"/>
      <c r="CL1370" s="68"/>
      <c r="CM1370" s="41"/>
      <c r="CN1370" s="41"/>
      <c r="CO1370" s="39"/>
      <c r="CP1370" s="78"/>
      <c r="CS1370" s="96"/>
    </row>
    <row r="1371" spans="1:97" s="38" customFormat="1" x14ac:dyDescent="0.25">
      <c r="A1371" s="38">
        <v>1368</v>
      </c>
      <c r="F1371" s="39"/>
      <c r="Q1371" s="39"/>
      <c r="R1371" s="40"/>
      <c r="S1371" s="40"/>
      <c r="T1371" s="39"/>
      <c r="AG1371" s="110"/>
      <c r="AH1371" s="94"/>
      <c r="AJ1371" s="97"/>
      <c r="AL1371" s="39"/>
      <c r="AP1371" s="39"/>
      <c r="AQ1371" s="77"/>
      <c r="AR1371" s="94"/>
      <c r="AT1371" s="97"/>
      <c r="BB1371" s="79"/>
      <c r="BC1371" s="94"/>
      <c r="BE1371" s="97"/>
      <c r="BG1371" s="40"/>
      <c r="BK1371" s="40"/>
      <c r="BL1371" s="79"/>
      <c r="BM1371" s="94"/>
      <c r="BO1371" s="97"/>
      <c r="BQ1371" s="40"/>
      <c r="BR1371" s="94"/>
      <c r="BS1371" s="94"/>
      <c r="BT1371" s="94"/>
      <c r="BU1371" s="40"/>
      <c r="BV1371" s="82"/>
      <c r="BW1371" s="94"/>
      <c r="BX1371" s="48"/>
      <c r="BY1371" s="97"/>
      <c r="BZ1371" s="48"/>
      <c r="CA1371" s="40"/>
      <c r="CB1371" s="94"/>
      <c r="CC1371" s="94"/>
      <c r="CD1371" s="94"/>
      <c r="CE1371" s="40"/>
      <c r="CF1371" s="73"/>
      <c r="CG1371" s="41"/>
      <c r="CH1371" s="41"/>
      <c r="CI1371" s="41"/>
      <c r="CJ1371" s="41"/>
      <c r="CK1371" s="41"/>
      <c r="CL1371" s="68"/>
      <c r="CM1371" s="41"/>
      <c r="CN1371" s="41"/>
      <c r="CO1371" s="39"/>
      <c r="CP1371" s="78"/>
      <c r="CS1371" s="96"/>
    </row>
    <row r="1372" spans="1:97" s="38" customFormat="1" x14ac:dyDescent="0.25">
      <c r="A1372" s="38">
        <v>1369</v>
      </c>
      <c r="F1372" s="39"/>
      <c r="Q1372" s="39"/>
      <c r="R1372" s="40"/>
      <c r="S1372" s="40"/>
      <c r="T1372" s="39"/>
      <c r="AG1372" s="110"/>
      <c r="AH1372" s="94"/>
      <c r="AJ1372" s="97"/>
      <c r="AL1372" s="39"/>
      <c r="AP1372" s="39"/>
      <c r="AQ1372" s="77"/>
      <c r="AR1372" s="94"/>
      <c r="AT1372" s="97"/>
      <c r="BB1372" s="79"/>
      <c r="BC1372" s="94"/>
      <c r="BE1372" s="97"/>
      <c r="BG1372" s="40"/>
      <c r="BK1372" s="40"/>
      <c r="BL1372" s="79"/>
      <c r="BM1372" s="94"/>
      <c r="BO1372" s="97"/>
      <c r="BQ1372" s="40"/>
      <c r="BR1372" s="94"/>
      <c r="BS1372" s="94"/>
      <c r="BT1372" s="94"/>
      <c r="BU1372" s="40"/>
      <c r="BV1372" s="82"/>
      <c r="BW1372" s="94"/>
      <c r="BX1372" s="48"/>
      <c r="BY1372" s="97"/>
      <c r="BZ1372" s="48"/>
      <c r="CA1372" s="40"/>
      <c r="CB1372" s="94"/>
      <c r="CC1372" s="94"/>
      <c r="CD1372" s="94"/>
      <c r="CE1372" s="40"/>
      <c r="CF1372" s="73"/>
      <c r="CG1372" s="41"/>
      <c r="CH1372" s="41"/>
      <c r="CI1372" s="41"/>
      <c r="CJ1372" s="41"/>
      <c r="CK1372" s="41"/>
      <c r="CL1372" s="68"/>
      <c r="CM1372" s="41"/>
      <c r="CN1372" s="41"/>
      <c r="CO1372" s="39"/>
      <c r="CP1372" s="78"/>
      <c r="CS1372" s="96"/>
    </row>
    <row r="1373" spans="1:97" s="38" customFormat="1" x14ac:dyDescent="0.25">
      <c r="A1373" s="38">
        <v>1370</v>
      </c>
      <c r="F1373" s="39"/>
      <c r="Q1373" s="39"/>
      <c r="R1373" s="40"/>
      <c r="S1373" s="40"/>
      <c r="T1373" s="39"/>
      <c r="AG1373" s="110"/>
      <c r="AH1373" s="94"/>
      <c r="AJ1373" s="97"/>
      <c r="AL1373" s="39"/>
      <c r="AP1373" s="39"/>
      <c r="AQ1373" s="77"/>
      <c r="AR1373" s="94"/>
      <c r="AT1373" s="97"/>
      <c r="BB1373" s="79"/>
      <c r="BC1373" s="94"/>
      <c r="BE1373" s="97"/>
      <c r="BG1373" s="40"/>
      <c r="BK1373" s="40"/>
      <c r="BL1373" s="79"/>
      <c r="BM1373" s="94"/>
      <c r="BO1373" s="97"/>
      <c r="BQ1373" s="40"/>
      <c r="BR1373" s="94"/>
      <c r="BS1373" s="94"/>
      <c r="BT1373" s="94"/>
      <c r="BU1373" s="40"/>
      <c r="BV1373" s="82"/>
      <c r="BW1373" s="94"/>
      <c r="BX1373" s="48"/>
      <c r="BY1373" s="97"/>
      <c r="BZ1373" s="48"/>
      <c r="CA1373" s="40"/>
      <c r="CB1373" s="94"/>
      <c r="CC1373" s="94"/>
      <c r="CD1373" s="94"/>
      <c r="CE1373" s="40"/>
      <c r="CF1373" s="73"/>
      <c r="CG1373" s="41"/>
      <c r="CH1373" s="41"/>
      <c r="CI1373" s="41"/>
      <c r="CJ1373" s="41"/>
      <c r="CK1373" s="41"/>
      <c r="CL1373" s="68"/>
      <c r="CM1373" s="41"/>
      <c r="CN1373" s="41"/>
      <c r="CO1373" s="39"/>
      <c r="CP1373" s="78"/>
      <c r="CS1373" s="96"/>
    </row>
    <row r="1374" spans="1:97" s="38" customFormat="1" x14ac:dyDescent="0.25">
      <c r="A1374" s="38">
        <v>1371</v>
      </c>
      <c r="F1374" s="39"/>
      <c r="Q1374" s="39"/>
      <c r="R1374" s="40"/>
      <c r="S1374" s="40"/>
      <c r="T1374" s="39"/>
      <c r="AG1374" s="110"/>
      <c r="AH1374" s="94"/>
      <c r="AJ1374" s="97"/>
      <c r="AL1374" s="39"/>
      <c r="AP1374" s="39"/>
      <c r="AQ1374" s="77"/>
      <c r="AR1374" s="94"/>
      <c r="AT1374" s="97"/>
      <c r="BB1374" s="79"/>
      <c r="BC1374" s="94"/>
      <c r="BE1374" s="97"/>
      <c r="BG1374" s="40"/>
      <c r="BK1374" s="40"/>
      <c r="BL1374" s="79"/>
      <c r="BM1374" s="94"/>
      <c r="BO1374" s="97"/>
      <c r="BQ1374" s="40"/>
      <c r="BR1374" s="94"/>
      <c r="BS1374" s="94"/>
      <c r="BT1374" s="94"/>
      <c r="BU1374" s="40"/>
      <c r="BV1374" s="82"/>
      <c r="BW1374" s="94"/>
      <c r="BX1374" s="48"/>
      <c r="BY1374" s="97"/>
      <c r="BZ1374" s="48"/>
      <c r="CA1374" s="40"/>
      <c r="CB1374" s="94"/>
      <c r="CC1374" s="94"/>
      <c r="CD1374" s="94"/>
      <c r="CE1374" s="40"/>
      <c r="CF1374" s="73"/>
      <c r="CG1374" s="41"/>
      <c r="CH1374" s="41"/>
      <c r="CI1374" s="41"/>
      <c r="CJ1374" s="41"/>
      <c r="CK1374" s="41"/>
      <c r="CL1374" s="68"/>
      <c r="CM1374" s="41"/>
      <c r="CN1374" s="41"/>
      <c r="CO1374" s="39"/>
      <c r="CP1374" s="78"/>
      <c r="CS1374" s="96"/>
    </row>
    <row r="1375" spans="1:97" s="38" customFormat="1" x14ac:dyDescent="0.25">
      <c r="A1375" s="38">
        <v>1372</v>
      </c>
      <c r="F1375" s="39"/>
      <c r="Q1375" s="39"/>
      <c r="R1375" s="40"/>
      <c r="S1375" s="40"/>
      <c r="T1375" s="39"/>
      <c r="AG1375" s="110"/>
      <c r="AH1375" s="94"/>
      <c r="AJ1375" s="97"/>
      <c r="AL1375" s="39"/>
      <c r="AP1375" s="39"/>
      <c r="AQ1375" s="77"/>
      <c r="AR1375" s="94"/>
      <c r="AT1375" s="97"/>
      <c r="BB1375" s="79"/>
      <c r="BC1375" s="94"/>
      <c r="BE1375" s="97"/>
      <c r="BG1375" s="40"/>
      <c r="BK1375" s="40"/>
      <c r="BL1375" s="79"/>
      <c r="BM1375" s="94"/>
      <c r="BO1375" s="97"/>
      <c r="BQ1375" s="40"/>
      <c r="BR1375" s="94"/>
      <c r="BS1375" s="94"/>
      <c r="BT1375" s="94"/>
      <c r="BU1375" s="40"/>
      <c r="BV1375" s="82"/>
      <c r="BW1375" s="94"/>
      <c r="BX1375" s="48"/>
      <c r="BY1375" s="97"/>
      <c r="BZ1375" s="48"/>
      <c r="CA1375" s="40"/>
      <c r="CB1375" s="94"/>
      <c r="CC1375" s="94"/>
      <c r="CD1375" s="94"/>
      <c r="CE1375" s="40"/>
      <c r="CF1375" s="73"/>
      <c r="CG1375" s="41"/>
      <c r="CH1375" s="41"/>
      <c r="CI1375" s="41"/>
      <c r="CJ1375" s="41"/>
      <c r="CK1375" s="41"/>
      <c r="CL1375" s="68"/>
      <c r="CM1375" s="41"/>
      <c r="CN1375" s="41"/>
      <c r="CO1375" s="39"/>
      <c r="CP1375" s="78"/>
      <c r="CS1375" s="96"/>
    </row>
    <row r="1376" spans="1:97" s="38" customFormat="1" x14ac:dyDescent="0.25">
      <c r="A1376" s="38">
        <v>1373</v>
      </c>
      <c r="F1376" s="39"/>
      <c r="Q1376" s="39"/>
      <c r="R1376" s="40"/>
      <c r="S1376" s="40"/>
      <c r="T1376" s="39"/>
      <c r="AG1376" s="110"/>
      <c r="AH1376" s="94"/>
      <c r="AJ1376" s="97"/>
      <c r="AL1376" s="39"/>
      <c r="AP1376" s="39"/>
      <c r="AQ1376" s="77"/>
      <c r="AR1376" s="94"/>
      <c r="AT1376" s="97"/>
      <c r="BB1376" s="79"/>
      <c r="BC1376" s="94"/>
      <c r="BE1376" s="97"/>
      <c r="BG1376" s="40"/>
      <c r="BK1376" s="40"/>
      <c r="BL1376" s="79"/>
      <c r="BM1376" s="94"/>
      <c r="BO1376" s="97"/>
      <c r="BQ1376" s="40"/>
      <c r="BR1376" s="94"/>
      <c r="BS1376" s="94"/>
      <c r="BT1376" s="94"/>
      <c r="BU1376" s="40"/>
      <c r="BV1376" s="82"/>
      <c r="BW1376" s="94"/>
      <c r="BX1376" s="48"/>
      <c r="BY1376" s="97"/>
      <c r="BZ1376" s="48"/>
      <c r="CA1376" s="40"/>
      <c r="CB1376" s="94"/>
      <c r="CC1376" s="94"/>
      <c r="CD1376" s="94"/>
      <c r="CE1376" s="40"/>
      <c r="CF1376" s="73"/>
      <c r="CG1376" s="41"/>
      <c r="CH1376" s="41"/>
      <c r="CI1376" s="41"/>
      <c r="CJ1376" s="41"/>
      <c r="CK1376" s="41"/>
      <c r="CL1376" s="68"/>
      <c r="CM1376" s="41"/>
      <c r="CN1376" s="41"/>
      <c r="CO1376" s="39"/>
      <c r="CP1376" s="78"/>
      <c r="CS1376" s="96"/>
    </row>
    <row r="1377" spans="1:97" s="38" customFormat="1" x14ac:dyDescent="0.25">
      <c r="A1377" s="38">
        <v>1374</v>
      </c>
      <c r="F1377" s="39"/>
      <c r="Q1377" s="39"/>
      <c r="R1377" s="40"/>
      <c r="S1377" s="40"/>
      <c r="T1377" s="39"/>
      <c r="AG1377" s="110"/>
      <c r="AH1377" s="94"/>
      <c r="AJ1377" s="97"/>
      <c r="AL1377" s="39"/>
      <c r="AP1377" s="39"/>
      <c r="AQ1377" s="77"/>
      <c r="AR1377" s="94"/>
      <c r="AT1377" s="97"/>
      <c r="BB1377" s="79"/>
      <c r="BC1377" s="94"/>
      <c r="BE1377" s="97"/>
      <c r="BG1377" s="40"/>
      <c r="BK1377" s="40"/>
      <c r="BL1377" s="79"/>
      <c r="BM1377" s="94"/>
      <c r="BO1377" s="97"/>
      <c r="BQ1377" s="40"/>
      <c r="BR1377" s="94"/>
      <c r="BS1377" s="94"/>
      <c r="BT1377" s="94"/>
      <c r="BU1377" s="40"/>
      <c r="BV1377" s="82"/>
      <c r="BW1377" s="94"/>
      <c r="BX1377" s="48"/>
      <c r="BY1377" s="97"/>
      <c r="BZ1377" s="48"/>
      <c r="CA1377" s="40"/>
      <c r="CB1377" s="94"/>
      <c r="CC1377" s="94"/>
      <c r="CD1377" s="94"/>
      <c r="CE1377" s="40"/>
      <c r="CF1377" s="73"/>
      <c r="CG1377" s="41"/>
      <c r="CH1377" s="41"/>
      <c r="CI1377" s="41"/>
      <c r="CJ1377" s="41"/>
      <c r="CK1377" s="41"/>
      <c r="CL1377" s="68"/>
      <c r="CM1377" s="41"/>
      <c r="CN1377" s="41"/>
      <c r="CO1377" s="39"/>
      <c r="CP1377" s="78"/>
      <c r="CS1377" s="96"/>
    </row>
    <row r="1378" spans="1:97" s="38" customFormat="1" x14ac:dyDescent="0.25">
      <c r="A1378" s="38">
        <v>1375</v>
      </c>
      <c r="F1378" s="39"/>
      <c r="Q1378" s="39"/>
      <c r="R1378" s="40"/>
      <c r="S1378" s="40"/>
      <c r="T1378" s="39"/>
      <c r="AG1378" s="110"/>
      <c r="AH1378" s="94"/>
      <c r="AJ1378" s="97"/>
      <c r="AL1378" s="39"/>
      <c r="AP1378" s="39"/>
      <c r="AQ1378" s="77"/>
      <c r="AR1378" s="94"/>
      <c r="AT1378" s="97"/>
      <c r="BB1378" s="79"/>
      <c r="BC1378" s="94"/>
      <c r="BE1378" s="97"/>
      <c r="BG1378" s="40"/>
      <c r="BK1378" s="40"/>
      <c r="BL1378" s="79"/>
      <c r="BM1378" s="94"/>
      <c r="BO1378" s="97"/>
      <c r="BQ1378" s="40"/>
      <c r="BR1378" s="94"/>
      <c r="BS1378" s="94"/>
      <c r="BT1378" s="94"/>
      <c r="BU1378" s="40"/>
      <c r="BV1378" s="82"/>
      <c r="BW1378" s="94"/>
      <c r="BX1378" s="48"/>
      <c r="BY1378" s="97"/>
      <c r="BZ1378" s="48"/>
      <c r="CA1378" s="40"/>
      <c r="CB1378" s="94"/>
      <c r="CC1378" s="94"/>
      <c r="CD1378" s="94"/>
      <c r="CE1378" s="40"/>
      <c r="CF1378" s="73"/>
      <c r="CG1378" s="41"/>
      <c r="CH1378" s="41"/>
      <c r="CI1378" s="41"/>
      <c r="CJ1378" s="41"/>
      <c r="CK1378" s="41"/>
      <c r="CL1378" s="68"/>
      <c r="CM1378" s="41"/>
      <c r="CN1378" s="41"/>
      <c r="CO1378" s="39"/>
      <c r="CP1378" s="78"/>
      <c r="CS1378" s="96"/>
    </row>
    <row r="1379" spans="1:97" s="38" customFormat="1" x14ac:dyDescent="0.25">
      <c r="A1379" s="38">
        <v>1376</v>
      </c>
      <c r="F1379" s="39"/>
      <c r="Q1379" s="39"/>
      <c r="R1379" s="40"/>
      <c r="S1379" s="40"/>
      <c r="T1379" s="39"/>
      <c r="AG1379" s="110"/>
      <c r="AH1379" s="94"/>
      <c r="AJ1379" s="97"/>
      <c r="AL1379" s="39"/>
      <c r="AP1379" s="39"/>
      <c r="AQ1379" s="77"/>
      <c r="AR1379" s="94"/>
      <c r="AT1379" s="97"/>
      <c r="BB1379" s="79"/>
      <c r="BC1379" s="94"/>
      <c r="BE1379" s="97"/>
      <c r="BG1379" s="40"/>
      <c r="BK1379" s="40"/>
      <c r="BL1379" s="79"/>
      <c r="BM1379" s="94"/>
      <c r="BO1379" s="97"/>
      <c r="BQ1379" s="40"/>
      <c r="BR1379" s="94"/>
      <c r="BS1379" s="94"/>
      <c r="BT1379" s="94"/>
      <c r="BU1379" s="40"/>
      <c r="BV1379" s="82"/>
      <c r="BW1379" s="94"/>
      <c r="BX1379" s="48"/>
      <c r="BY1379" s="97"/>
      <c r="BZ1379" s="48"/>
      <c r="CA1379" s="40"/>
      <c r="CB1379" s="94"/>
      <c r="CC1379" s="94"/>
      <c r="CD1379" s="94"/>
      <c r="CE1379" s="40"/>
      <c r="CF1379" s="73"/>
      <c r="CG1379" s="41"/>
      <c r="CH1379" s="41"/>
      <c r="CI1379" s="41"/>
      <c r="CJ1379" s="41"/>
      <c r="CK1379" s="41"/>
      <c r="CL1379" s="68"/>
      <c r="CM1379" s="41"/>
      <c r="CN1379" s="41"/>
      <c r="CO1379" s="39"/>
      <c r="CP1379" s="78"/>
      <c r="CS1379" s="96"/>
    </row>
    <row r="1380" spans="1:97" s="38" customFormat="1" x14ac:dyDescent="0.25">
      <c r="A1380" s="38">
        <v>1377</v>
      </c>
      <c r="F1380" s="39"/>
      <c r="Q1380" s="39"/>
      <c r="R1380" s="40"/>
      <c r="S1380" s="40"/>
      <c r="T1380" s="39"/>
      <c r="AG1380" s="110"/>
      <c r="AH1380" s="94"/>
      <c r="AJ1380" s="97"/>
      <c r="AL1380" s="39"/>
      <c r="AP1380" s="39"/>
      <c r="AQ1380" s="77"/>
      <c r="AR1380" s="94"/>
      <c r="AT1380" s="97"/>
      <c r="BB1380" s="79"/>
      <c r="BC1380" s="94"/>
      <c r="BE1380" s="97"/>
      <c r="BG1380" s="40"/>
      <c r="BK1380" s="40"/>
      <c r="BL1380" s="79"/>
      <c r="BM1380" s="94"/>
      <c r="BO1380" s="97"/>
      <c r="BQ1380" s="40"/>
      <c r="BR1380" s="94"/>
      <c r="BS1380" s="94"/>
      <c r="BT1380" s="94"/>
      <c r="BU1380" s="40"/>
      <c r="BV1380" s="82"/>
      <c r="BW1380" s="94"/>
      <c r="BX1380" s="48"/>
      <c r="BY1380" s="97"/>
      <c r="BZ1380" s="48"/>
      <c r="CA1380" s="40"/>
      <c r="CB1380" s="94"/>
      <c r="CC1380" s="94"/>
      <c r="CD1380" s="94"/>
      <c r="CE1380" s="40"/>
      <c r="CF1380" s="73"/>
      <c r="CG1380" s="41"/>
      <c r="CH1380" s="41"/>
      <c r="CI1380" s="41"/>
      <c r="CJ1380" s="41"/>
      <c r="CK1380" s="41"/>
      <c r="CL1380" s="68"/>
      <c r="CM1380" s="41"/>
      <c r="CN1380" s="41"/>
      <c r="CO1380" s="39"/>
      <c r="CP1380" s="78"/>
      <c r="CS1380" s="96"/>
    </row>
    <row r="1381" spans="1:97" s="38" customFormat="1" x14ac:dyDescent="0.25">
      <c r="A1381" s="38">
        <v>1378</v>
      </c>
      <c r="F1381" s="39"/>
      <c r="Q1381" s="39"/>
      <c r="R1381" s="40"/>
      <c r="S1381" s="40"/>
      <c r="T1381" s="39"/>
      <c r="AG1381" s="110"/>
      <c r="AH1381" s="94"/>
      <c r="AJ1381" s="97"/>
      <c r="AL1381" s="39"/>
      <c r="AP1381" s="39"/>
      <c r="AQ1381" s="77"/>
      <c r="AR1381" s="94"/>
      <c r="AT1381" s="97"/>
      <c r="BB1381" s="79"/>
      <c r="BC1381" s="94"/>
      <c r="BE1381" s="97"/>
      <c r="BG1381" s="40"/>
      <c r="BK1381" s="40"/>
      <c r="BL1381" s="79"/>
      <c r="BM1381" s="94"/>
      <c r="BO1381" s="97"/>
      <c r="BQ1381" s="40"/>
      <c r="BR1381" s="94"/>
      <c r="BS1381" s="94"/>
      <c r="BT1381" s="94"/>
      <c r="BU1381" s="40"/>
      <c r="BV1381" s="82"/>
      <c r="BW1381" s="94"/>
      <c r="BX1381" s="48"/>
      <c r="BY1381" s="97"/>
      <c r="BZ1381" s="48"/>
      <c r="CA1381" s="40"/>
      <c r="CB1381" s="94"/>
      <c r="CC1381" s="94"/>
      <c r="CD1381" s="94"/>
      <c r="CE1381" s="40"/>
      <c r="CF1381" s="73"/>
      <c r="CG1381" s="41"/>
      <c r="CH1381" s="41"/>
      <c r="CI1381" s="41"/>
      <c r="CJ1381" s="41"/>
      <c r="CK1381" s="41"/>
      <c r="CL1381" s="68"/>
      <c r="CM1381" s="41"/>
      <c r="CN1381" s="41"/>
      <c r="CO1381" s="39"/>
      <c r="CP1381" s="78"/>
      <c r="CS1381" s="96"/>
    </row>
    <row r="1382" spans="1:97" s="38" customFormat="1" x14ac:dyDescent="0.25">
      <c r="A1382" s="38">
        <v>1379</v>
      </c>
      <c r="F1382" s="39"/>
      <c r="Q1382" s="39"/>
      <c r="R1382" s="40"/>
      <c r="S1382" s="40"/>
      <c r="T1382" s="39"/>
      <c r="AG1382" s="110"/>
      <c r="AH1382" s="94"/>
      <c r="AJ1382" s="97"/>
      <c r="AL1382" s="39"/>
      <c r="AP1382" s="39"/>
      <c r="AQ1382" s="77"/>
      <c r="AR1382" s="94"/>
      <c r="AT1382" s="97"/>
      <c r="BB1382" s="79"/>
      <c r="BC1382" s="94"/>
      <c r="BE1382" s="97"/>
      <c r="BG1382" s="40"/>
      <c r="BK1382" s="40"/>
      <c r="BL1382" s="79"/>
      <c r="BM1382" s="94"/>
      <c r="BO1382" s="97"/>
      <c r="BQ1382" s="40"/>
      <c r="BR1382" s="94"/>
      <c r="BS1382" s="94"/>
      <c r="BT1382" s="94"/>
      <c r="BU1382" s="40"/>
      <c r="BV1382" s="82"/>
      <c r="BW1382" s="94"/>
      <c r="BX1382" s="48"/>
      <c r="BY1382" s="97"/>
      <c r="BZ1382" s="48"/>
      <c r="CA1382" s="40"/>
      <c r="CB1382" s="94"/>
      <c r="CC1382" s="94"/>
      <c r="CD1382" s="94"/>
      <c r="CE1382" s="40"/>
      <c r="CF1382" s="73"/>
      <c r="CG1382" s="41"/>
      <c r="CH1382" s="41"/>
      <c r="CI1382" s="41"/>
      <c r="CJ1382" s="41"/>
      <c r="CK1382" s="41"/>
      <c r="CL1382" s="68"/>
      <c r="CM1382" s="41"/>
      <c r="CN1382" s="41"/>
      <c r="CO1382" s="39"/>
      <c r="CP1382" s="78"/>
      <c r="CS1382" s="96"/>
    </row>
    <row r="1383" spans="1:97" s="38" customFormat="1" x14ac:dyDescent="0.25">
      <c r="A1383" s="38">
        <v>1380</v>
      </c>
      <c r="F1383" s="39"/>
      <c r="Q1383" s="39"/>
      <c r="R1383" s="40"/>
      <c r="S1383" s="40"/>
      <c r="T1383" s="39"/>
      <c r="AG1383" s="110"/>
      <c r="AH1383" s="94"/>
      <c r="AJ1383" s="97"/>
      <c r="AL1383" s="39"/>
      <c r="AP1383" s="39"/>
      <c r="AQ1383" s="77"/>
      <c r="AR1383" s="94"/>
      <c r="AT1383" s="97"/>
      <c r="BB1383" s="79"/>
      <c r="BC1383" s="94"/>
      <c r="BE1383" s="97"/>
      <c r="BG1383" s="40"/>
      <c r="BK1383" s="40"/>
      <c r="BL1383" s="79"/>
      <c r="BM1383" s="94"/>
      <c r="BO1383" s="97"/>
      <c r="BQ1383" s="40"/>
      <c r="BR1383" s="94"/>
      <c r="BS1383" s="94"/>
      <c r="BT1383" s="94"/>
      <c r="BU1383" s="40"/>
      <c r="BV1383" s="82"/>
      <c r="BW1383" s="94"/>
      <c r="BX1383" s="48"/>
      <c r="BY1383" s="97"/>
      <c r="BZ1383" s="48"/>
      <c r="CA1383" s="40"/>
      <c r="CB1383" s="94"/>
      <c r="CC1383" s="94"/>
      <c r="CD1383" s="94"/>
      <c r="CE1383" s="40"/>
      <c r="CF1383" s="73"/>
      <c r="CG1383" s="41"/>
      <c r="CH1383" s="41"/>
      <c r="CI1383" s="41"/>
      <c r="CJ1383" s="41"/>
      <c r="CK1383" s="41"/>
      <c r="CL1383" s="68"/>
      <c r="CM1383" s="41"/>
      <c r="CN1383" s="41"/>
      <c r="CO1383" s="39"/>
      <c r="CP1383" s="78"/>
      <c r="CS1383" s="96"/>
    </row>
    <row r="1384" spans="1:97" s="38" customFormat="1" x14ac:dyDescent="0.25">
      <c r="A1384" s="38">
        <v>1381</v>
      </c>
      <c r="F1384" s="39"/>
      <c r="Q1384" s="39"/>
      <c r="R1384" s="40"/>
      <c r="S1384" s="40"/>
      <c r="T1384" s="39"/>
      <c r="AG1384" s="110"/>
      <c r="AH1384" s="94"/>
      <c r="AJ1384" s="97"/>
      <c r="AL1384" s="39"/>
      <c r="AP1384" s="39"/>
      <c r="AQ1384" s="77"/>
      <c r="AR1384" s="94"/>
      <c r="AT1384" s="97"/>
      <c r="BB1384" s="79"/>
      <c r="BC1384" s="94"/>
      <c r="BE1384" s="97"/>
      <c r="BG1384" s="40"/>
      <c r="BK1384" s="40"/>
      <c r="BL1384" s="79"/>
      <c r="BM1384" s="94"/>
      <c r="BO1384" s="97"/>
      <c r="BQ1384" s="40"/>
      <c r="BR1384" s="94"/>
      <c r="BS1384" s="94"/>
      <c r="BT1384" s="94"/>
      <c r="BU1384" s="40"/>
      <c r="BV1384" s="82"/>
      <c r="BW1384" s="94"/>
      <c r="BX1384" s="48"/>
      <c r="BY1384" s="97"/>
      <c r="BZ1384" s="48"/>
      <c r="CA1384" s="40"/>
      <c r="CB1384" s="94"/>
      <c r="CC1384" s="94"/>
      <c r="CD1384" s="94"/>
      <c r="CE1384" s="40"/>
      <c r="CF1384" s="73"/>
      <c r="CG1384" s="41"/>
      <c r="CH1384" s="41"/>
      <c r="CI1384" s="41"/>
      <c r="CJ1384" s="41"/>
      <c r="CK1384" s="41"/>
      <c r="CL1384" s="68"/>
      <c r="CM1384" s="41"/>
      <c r="CN1384" s="41"/>
      <c r="CO1384" s="39"/>
      <c r="CP1384" s="78"/>
      <c r="CS1384" s="96"/>
    </row>
    <row r="1385" spans="1:97" s="38" customFormat="1" x14ac:dyDescent="0.25">
      <c r="A1385" s="38">
        <v>1382</v>
      </c>
      <c r="F1385" s="39"/>
      <c r="Q1385" s="39"/>
      <c r="R1385" s="40"/>
      <c r="S1385" s="40"/>
      <c r="T1385" s="39"/>
      <c r="AG1385" s="110"/>
      <c r="AH1385" s="94"/>
      <c r="AJ1385" s="97"/>
      <c r="AL1385" s="39"/>
      <c r="AP1385" s="39"/>
      <c r="AQ1385" s="77"/>
      <c r="AR1385" s="94"/>
      <c r="AT1385" s="97"/>
      <c r="BB1385" s="79"/>
      <c r="BC1385" s="94"/>
      <c r="BE1385" s="97"/>
      <c r="BG1385" s="40"/>
      <c r="BK1385" s="40"/>
      <c r="BL1385" s="79"/>
      <c r="BM1385" s="94"/>
      <c r="BO1385" s="97"/>
      <c r="BQ1385" s="40"/>
      <c r="BR1385" s="94"/>
      <c r="BS1385" s="94"/>
      <c r="BT1385" s="94"/>
      <c r="BU1385" s="40"/>
      <c r="BV1385" s="82"/>
      <c r="BW1385" s="94"/>
      <c r="BX1385" s="48"/>
      <c r="BY1385" s="97"/>
      <c r="BZ1385" s="48"/>
      <c r="CA1385" s="40"/>
      <c r="CB1385" s="94"/>
      <c r="CC1385" s="94"/>
      <c r="CD1385" s="94"/>
      <c r="CE1385" s="40"/>
      <c r="CF1385" s="73"/>
      <c r="CG1385" s="41"/>
      <c r="CH1385" s="41"/>
      <c r="CI1385" s="41"/>
      <c r="CJ1385" s="41"/>
      <c r="CK1385" s="41"/>
      <c r="CL1385" s="68"/>
      <c r="CM1385" s="41"/>
      <c r="CN1385" s="41"/>
      <c r="CO1385" s="39"/>
      <c r="CP1385" s="78"/>
      <c r="CS1385" s="96"/>
    </row>
    <row r="1386" spans="1:97" s="38" customFormat="1" x14ac:dyDescent="0.25">
      <c r="A1386" s="38">
        <v>1383</v>
      </c>
      <c r="F1386" s="39"/>
      <c r="Q1386" s="39"/>
      <c r="R1386" s="40"/>
      <c r="S1386" s="40"/>
      <c r="T1386" s="39"/>
      <c r="AG1386" s="110"/>
      <c r="AH1386" s="94"/>
      <c r="AJ1386" s="97"/>
      <c r="AL1386" s="39"/>
      <c r="AP1386" s="39"/>
      <c r="AQ1386" s="77"/>
      <c r="AR1386" s="94"/>
      <c r="AT1386" s="97"/>
      <c r="BB1386" s="79"/>
      <c r="BC1386" s="94"/>
      <c r="BE1386" s="97"/>
      <c r="BG1386" s="40"/>
      <c r="BK1386" s="40"/>
      <c r="BL1386" s="79"/>
      <c r="BM1386" s="94"/>
      <c r="BO1386" s="97"/>
      <c r="BQ1386" s="40"/>
      <c r="BR1386" s="94"/>
      <c r="BS1386" s="94"/>
      <c r="BT1386" s="94"/>
      <c r="BU1386" s="40"/>
      <c r="BV1386" s="82"/>
      <c r="BW1386" s="94"/>
      <c r="BX1386" s="48"/>
      <c r="BY1386" s="97"/>
      <c r="BZ1386" s="48"/>
      <c r="CA1386" s="40"/>
      <c r="CB1386" s="94"/>
      <c r="CC1386" s="94"/>
      <c r="CD1386" s="94"/>
      <c r="CE1386" s="40"/>
      <c r="CF1386" s="73"/>
      <c r="CG1386" s="41"/>
      <c r="CH1386" s="41"/>
      <c r="CI1386" s="41"/>
      <c r="CJ1386" s="41"/>
      <c r="CK1386" s="41"/>
      <c r="CL1386" s="68"/>
      <c r="CM1386" s="41"/>
      <c r="CN1386" s="41"/>
      <c r="CO1386" s="39"/>
      <c r="CP1386" s="78"/>
      <c r="CS1386" s="96"/>
    </row>
    <row r="1387" spans="1:97" s="38" customFormat="1" x14ac:dyDescent="0.25">
      <c r="A1387" s="38">
        <v>1384</v>
      </c>
      <c r="F1387" s="39"/>
      <c r="Q1387" s="39"/>
      <c r="R1387" s="40"/>
      <c r="S1387" s="40"/>
      <c r="T1387" s="39"/>
      <c r="AG1387" s="110"/>
      <c r="AH1387" s="94"/>
      <c r="AJ1387" s="97"/>
      <c r="AL1387" s="39"/>
      <c r="AP1387" s="39"/>
      <c r="AQ1387" s="77"/>
      <c r="AR1387" s="94"/>
      <c r="AT1387" s="97"/>
      <c r="BB1387" s="79"/>
      <c r="BC1387" s="94"/>
      <c r="BE1387" s="97"/>
      <c r="BG1387" s="40"/>
      <c r="BK1387" s="40"/>
      <c r="BL1387" s="79"/>
      <c r="BM1387" s="94"/>
      <c r="BO1387" s="97"/>
      <c r="BQ1387" s="40"/>
      <c r="BR1387" s="94"/>
      <c r="BS1387" s="94"/>
      <c r="BT1387" s="94"/>
      <c r="BU1387" s="40"/>
      <c r="BV1387" s="82"/>
      <c r="BW1387" s="94"/>
      <c r="BX1387" s="48"/>
      <c r="BY1387" s="97"/>
      <c r="BZ1387" s="48"/>
      <c r="CA1387" s="40"/>
      <c r="CB1387" s="94"/>
      <c r="CC1387" s="94"/>
      <c r="CD1387" s="94"/>
      <c r="CE1387" s="40"/>
      <c r="CF1387" s="73"/>
      <c r="CG1387" s="41"/>
      <c r="CH1387" s="41"/>
      <c r="CI1387" s="41"/>
      <c r="CJ1387" s="41"/>
      <c r="CK1387" s="41"/>
      <c r="CL1387" s="68"/>
      <c r="CM1387" s="41"/>
      <c r="CN1387" s="41"/>
      <c r="CO1387" s="39"/>
      <c r="CP1387" s="78"/>
      <c r="CS1387" s="96"/>
    </row>
    <row r="1388" spans="1:97" s="38" customFormat="1" x14ac:dyDescent="0.25">
      <c r="A1388" s="38">
        <v>1385</v>
      </c>
      <c r="F1388" s="39"/>
      <c r="Q1388" s="39"/>
      <c r="R1388" s="40"/>
      <c r="S1388" s="40"/>
      <c r="T1388" s="39"/>
      <c r="AG1388" s="110"/>
      <c r="AH1388" s="94"/>
      <c r="AJ1388" s="97"/>
      <c r="AL1388" s="39"/>
      <c r="AP1388" s="39"/>
      <c r="AQ1388" s="77"/>
      <c r="AR1388" s="94"/>
      <c r="AT1388" s="97"/>
      <c r="BB1388" s="79"/>
      <c r="BC1388" s="94"/>
      <c r="BE1388" s="97"/>
      <c r="BG1388" s="40"/>
      <c r="BK1388" s="40"/>
      <c r="BL1388" s="79"/>
      <c r="BM1388" s="94"/>
      <c r="BO1388" s="97"/>
      <c r="BQ1388" s="40"/>
      <c r="BR1388" s="94"/>
      <c r="BS1388" s="94"/>
      <c r="BT1388" s="94"/>
      <c r="BU1388" s="40"/>
      <c r="BV1388" s="82"/>
      <c r="BW1388" s="94"/>
      <c r="BX1388" s="48"/>
      <c r="BY1388" s="97"/>
      <c r="BZ1388" s="48"/>
      <c r="CA1388" s="40"/>
      <c r="CB1388" s="94"/>
      <c r="CC1388" s="94"/>
      <c r="CD1388" s="94"/>
      <c r="CE1388" s="40"/>
      <c r="CF1388" s="73"/>
      <c r="CG1388" s="41"/>
      <c r="CH1388" s="41"/>
      <c r="CI1388" s="41"/>
      <c r="CJ1388" s="41"/>
      <c r="CK1388" s="41"/>
      <c r="CL1388" s="68"/>
      <c r="CM1388" s="41"/>
      <c r="CN1388" s="41"/>
      <c r="CO1388" s="39"/>
      <c r="CP1388" s="78"/>
      <c r="CS1388" s="96"/>
    </row>
    <row r="1389" spans="1:97" s="38" customFormat="1" x14ac:dyDescent="0.25">
      <c r="A1389" s="38">
        <v>1386</v>
      </c>
      <c r="F1389" s="39"/>
      <c r="Q1389" s="39"/>
      <c r="R1389" s="40"/>
      <c r="S1389" s="40"/>
      <c r="T1389" s="39"/>
      <c r="AG1389" s="110"/>
      <c r="AH1389" s="94"/>
      <c r="AJ1389" s="97"/>
      <c r="AL1389" s="39"/>
      <c r="AP1389" s="39"/>
      <c r="AQ1389" s="77"/>
      <c r="AR1389" s="94"/>
      <c r="AT1389" s="97"/>
      <c r="BB1389" s="79"/>
      <c r="BC1389" s="94"/>
      <c r="BE1389" s="97"/>
      <c r="BG1389" s="40"/>
      <c r="BK1389" s="40"/>
      <c r="BL1389" s="79"/>
      <c r="BM1389" s="94"/>
      <c r="BO1389" s="97"/>
      <c r="BQ1389" s="40"/>
      <c r="BR1389" s="94"/>
      <c r="BS1389" s="94"/>
      <c r="BT1389" s="94"/>
      <c r="BU1389" s="40"/>
      <c r="BV1389" s="82"/>
      <c r="BW1389" s="94"/>
      <c r="BX1389" s="48"/>
      <c r="BY1389" s="97"/>
      <c r="BZ1389" s="48"/>
      <c r="CA1389" s="40"/>
      <c r="CB1389" s="94"/>
      <c r="CC1389" s="94"/>
      <c r="CD1389" s="94"/>
      <c r="CE1389" s="40"/>
      <c r="CF1389" s="73"/>
      <c r="CG1389" s="41"/>
      <c r="CH1389" s="41"/>
      <c r="CI1389" s="41"/>
      <c r="CJ1389" s="41"/>
      <c r="CK1389" s="41"/>
      <c r="CL1389" s="68"/>
      <c r="CM1389" s="41"/>
      <c r="CN1389" s="41"/>
      <c r="CO1389" s="39"/>
      <c r="CP1389" s="78"/>
      <c r="CS1389" s="96"/>
    </row>
    <row r="1390" spans="1:97" s="38" customFormat="1" x14ac:dyDescent="0.25">
      <c r="A1390" s="38">
        <v>1387</v>
      </c>
      <c r="F1390" s="39"/>
      <c r="Q1390" s="39"/>
      <c r="R1390" s="40"/>
      <c r="S1390" s="40"/>
      <c r="T1390" s="39"/>
      <c r="AG1390" s="110"/>
      <c r="AH1390" s="94"/>
      <c r="AJ1390" s="97"/>
      <c r="AL1390" s="39"/>
      <c r="AP1390" s="39"/>
      <c r="AQ1390" s="77"/>
      <c r="AR1390" s="94"/>
      <c r="AT1390" s="97"/>
      <c r="BB1390" s="79"/>
      <c r="BC1390" s="94"/>
      <c r="BE1390" s="97"/>
      <c r="BG1390" s="40"/>
      <c r="BK1390" s="40"/>
      <c r="BL1390" s="79"/>
      <c r="BM1390" s="94"/>
      <c r="BO1390" s="97"/>
      <c r="BQ1390" s="40"/>
      <c r="BR1390" s="94"/>
      <c r="BS1390" s="94"/>
      <c r="BT1390" s="94"/>
      <c r="BU1390" s="40"/>
      <c r="BV1390" s="82"/>
      <c r="BW1390" s="94"/>
      <c r="BX1390" s="48"/>
      <c r="BY1390" s="97"/>
      <c r="BZ1390" s="48"/>
      <c r="CA1390" s="40"/>
      <c r="CB1390" s="94"/>
      <c r="CC1390" s="94"/>
      <c r="CD1390" s="94"/>
      <c r="CE1390" s="40"/>
      <c r="CF1390" s="73"/>
      <c r="CG1390" s="41"/>
      <c r="CH1390" s="41"/>
      <c r="CI1390" s="41"/>
      <c r="CJ1390" s="41"/>
      <c r="CK1390" s="41"/>
      <c r="CL1390" s="68"/>
      <c r="CM1390" s="41"/>
      <c r="CN1390" s="41"/>
      <c r="CO1390" s="39"/>
      <c r="CP1390" s="78"/>
      <c r="CS1390" s="96"/>
    </row>
    <row r="1391" spans="1:97" s="38" customFormat="1" x14ac:dyDescent="0.25">
      <c r="A1391" s="38">
        <v>1388</v>
      </c>
      <c r="F1391" s="39"/>
      <c r="Q1391" s="39"/>
      <c r="R1391" s="40"/>
      <c r="S1391" s="40"/>
      <c r="T1391" s="39"/>
      <c r="AG1391" s="110"/>
      <c r="AH1391" s="94"/>
      <c r="AJ1391" s="97"/>
      <c r="AL1391" s="39"/>
      <c r="AP1391" s="39"/>
      <c r="AQ1391" s="77"/>
      <c r="AR1391" s="94"/>
      <c r="AT1391" s="97"/>
      <c r="BB1391" s="79"/>
      <c r="BC1391" s="94"/>
      <c r="BE1391" s="97"/>
      <c r="BG1391" s="40"/>
      <c r="BK1391" s="40"/>
      <c r="BL1391" s="79"/>
      <c r="BM1391" s="94"/>
      <c r="BO1391" s="97"/>
      <c r="BQ1391" s="40"/>
      <c r="BR1391" s="94"/>
      <c r="BS1391" s="94"/>
      <c r="BT1391" s="94"/>
      <c r="BU1391" s="40"/>
      <c r="BV1391" s="82"/>
      <c r="BW1391" s="94"/>
      <c r="BX1391" s="48"/>
      <c r="BY1391" s="97"/>
      <c r="BZ1391" s="48"/>
      <c r="CA1391" s="40"/>
      <c r="CB1391" s="94"/>
      <c r="CC1391" s="94"/>
      <c r="CD1391" s="94"/>
      <c r="CE1391" s="40"/>
      <c r="CF1391" s="73"/>
      <c r="CG1391" s="41"/>
      <c r="CH1391" s="41"/>
      <c r="CI1391" s="41"/>
      <c r="CJ1391" s="41"/>
      <c r="CK1391" s="41"/>
      <c r="CL1391" s="68"/>
      <c r="CM1391" s="41"/>
      <c r="CN1391" s="41"/>
      <c r="CO1391" s="39"/>
      <c r="CP1391" s="78"/>
      <c r="CS1391" s="96"/>
    </row>
    <row r="1392" spans="1:97" s="38" customFormat="1" x14ac:dyDescent="0.25">
      <c r="A1392" s="38">
        <v>1389</v>
      </c>
      <c r="F1392" s="39"/>
      <c r="Q1392" s="39"/>
      <c r="R1392" s="40"/>
      <c r="S1392" s="40"/>
      <c r="T1392" s="39"/>
      <c r="AG1392" s="110"/>
      <c r="AH1392" s="94"/>
      <c r="AJ1392" s="97"/>
      <c r="AL1392" s="39"/>
      <c r="AP1392" s="39"/>
      <c r="AQ1392" s="77"/>
      <c r="AR1392" s="94"/>
      <c r="AT1392" s="97"/>
      <c r="BB1392" s="79"/>
      <c r="BC1392" s="94"/>
      <c r="BE1392" s="97"/>
      <c r="BG1392" s="40"/>
      <c r="BK1392" s="40"/>
      <c r="BL1392" s="79"/>
      <c r="BM1392" s="94"/>
      <c r="BO1392" s="97"/>
      <c r="BQ1392" s="40"/>
      <c r="BR1392" s="94"/>
      <c r="BS1392" s="94"/>
      <c r="BT1392" s="94"/>
      <c r="BU1392" s="40"/>
      <c r="BV1392" s="82"/>
      <c r="BW1392" s="94"/>
      <c r="BX1392" s="48"/>
      <c r="BY1392" s="97"/>
      <c r="BZ1392" s="48"/>
      <c r="CA1392" s="40"/>
      <c r="CB1392" s="94"/>
      <c r="CC1392" s="94"/>
      <c r="CD1392" s="94"/>
      <c r="CE1392" s="40"/>
      <c r="CF1392" s="73"/>
      <c r="CG1392" s="41"/>
      <c r="CH1392" s="41"/>
      <c r="CI1392" s="41"/>
      <c r="CJ1392" s="41"/>
      <c r="CK1392" s="41"/>
      <c r="CL1392" s="68"/>
      <c r="CM1392" s="41"/>
      <c r="CN1392" s="41"/>
      <c r="CO1392" s="39"/>
      <c r="CP1392" s="78"/>
      <c r="CS1392" s="96"/>
    </row>
    <row r="1393" spans="1:97" s="38" customFormat="1" x14ac:dyDescent="0.25">
      <c r="A1393" s="38">
        <v>1390</v>
      </c>
      <c r="F1393" s="39"/>
      <c r="Q1393" s="39"/>
      <c r="R1393" s="40"/>
      <c r="S1393" s="40"/>
      <c r="T1393" s="39"/>
      <c r="AG1393" s="110"/>
      <c r="AH1393" s="94"/>
      <c r="AJ1393" s="97"/>
      <c r="AL1393" s="39"/>
      <c r="AP1393" s="39"/>
      <c r="AQ1393" s="77"/>
      <c r="AR1393" s="94"/>
      <c r="AT1393" s="97"/>
      <c r="BB1393" s="79"/>
      <c r="BC1393" s="94"/>
      <c r="BE1393" s="97"/>
      <c r="BG1393" s="40"/>
      <c r="BK1393" s="40"/>
      <c r="BL1393" s="79"/>
      <c r="BM1393" s="94"/>
      <c r="BO1393" s="97"/>
      <c r="BQ1393" s="40"/>
      <c r="BR1393" s="94"/>
      <c r="BS1393" s="94"/>
      <c r="BT1393" s="94"/>
      <c r="BU1393" s="40"/>
      <c r="BV1393" s="82"/>
      <c r="BW1393" s="94"/>
      <c r="BX1393" s="48"/>
      <c r="BY1393" s="97"/>
      <c r="BZ1393" s="48"/>
      <c r="CA1393" s="40"/>
      <c r="CB1393" s="94"/>
      <c r="CC1393" s="94"/>
      <c r="CD1393" s="94"/>
      <c r="CE1393" s="40"/>
      <c r="CF1393" s="73"/>
      <c r="CG1393" s="41"/>
      <c r="CH1393" s="41"/>
      <c r="CI1393" s="41"/>
      <c r="CJ1393" s="41"/>
      <c r="CK1393" s="41"/>
      <c r="CL1393" s="68"/>
      <c r="CM1393" s="41"/>
      <c r="CN1393" s="41"/>
      <c r="CO1393" s="39"/>
      <c r="CP1393" s="78"/>
      <c r="CS1393" s="96"/>
    </row>
    <row r="1394" spans="1:97" s="38" customFormat="1" x14ac:dyDescent="0.25">
      <c r="A1394" s="38">
        <v>1391</v>
      </c>
      <c r="F1394" s="39"/>
      <c r="Q1394" s="39"/>
      <c r="R1394" s="40"/>
      <c r="S1394" s="40"/>
      <c r="T1394" s="39"/>
      <c r="AG1394" s="110"/>
      <c r="AH1394" s="94"/>
      <c r="AJ1394" s="97"/>
      <c r="AL1394" s="39"/>
      <c r="AP1394" s="39"/>
      <c r="AQ1394" s="77"/>
      <c r="AR1394" s="94"/>
      <c r="AT1394" s="97"/>
      <c r="BB1394" s="79"/>
      <c r="BC1394" s="94"/>
      <c r="BE1394" s="97"/>
      <c r="BG1394" s="40"/>
      <c r="BK1394" s="40"/>
      <c r="BL1394" s="79"/>
      <c r="BM1394" s="94"/>
      <c r="BO1394" s="97"/>
      <c r="BQ1394" s="40"/>
      <c r="BR1394" s="94"/>
      <c r="BS1394" s="94"/>
      <c r="BT1394" s="94"/>
      <c r="BU1394" s="40"/>
      <c r="BV1394" s="82"/>
      <c r="BW1394" s="94"/>
      <c r="BX1394" s="48"/>
      <c r="BY1394" s="97"/>
      <c r="BZ1394" s="48"/>
      <c r="CA1394" s="40"/>
      <c r="CB1394" s="94"/>
      <c r="CC1394" s="94"/>
      <c r="CD1394" s="94"/>
      <c r="CE1394" s="40"/>
      <c r="CF1394" s="73"/>
      <c r="CG1394" s="41"/>
      <c r="CH1394" s="41"/>
      <c r="CI1394" s="41"/>
      <c r="CJ1394" s="41"/>
      <c r="CK1394" s="41"/>
      <c r="CL1394" s="68"/>
      <c r="CM1394" s="41"/>
      <c r="CN1394" s="41"/>
      <c r="CO1394" s="39"/>
      <c r="CP1394" s="78"/>
      <c r="CS1394" s="96"/>
    </row>
    <row r="1395" spans="1:97" s="38" customFormat="1" x14ac:dyDescent="0.25">
      <c r="A1395" s="38">
        <v>1392</v>
      </c>
      <c r="F1395" s="39"/>
      <c r="Q1395" s="39"/>
      <c r="R1395" s="40"/>
      <c r="S1395" s="40"/>
      <c r="T1395" s="39"/>
      <c r="AG1395" s="110"/>
      <c r="AH1395" s="94"/>
      <c r="AJ1395" s="97"/>
      <c r="AL1395" s="39"/>
      <c r="AP1395" s="39"/>
      <c r="AQ1395" s="77"/>
      <c r="AR1395" s="94"/>
      <c r="AT1395" s="97"/>
      <c r="BB1395" s="79"/>
      <c r="BC1395" s="94"/>
      <c r="BE1395" s="97"/>
      <c r="BG1395" s="40"/>
      <c r="BK1395" s="40"/>
      <c r="BL1395" s="79"/>
      <c r="BM1395" s="94"/>
      <c r="BO1395" s="97"/>
      <c r="BQ1395" s="40"/>
      <c r="BR1395" s="94"/>
      <c r="BS1395" s="94"/>
      <c r="BT1395" s="94"/>
      <c r="BU1395" s="40"/>
      <c r="BV1395" s="82"/>
      <c r="BW1395" s="94"/>
      <c r="BX1395" s="48"/>
      <c r="BY1395" s="97"/>
      <c r="BZ1395" s="48"/>
      <c r="CA1395" s="40"/>
      <c r="CB1395" s="94"/>
      <c r="CC1395" s="94"/>
      <c r="CD1395" s="94"/>
      <c r="CE1395" s="40"/>
      <c r="CF1395" s="73"/>
      <c r="CG1395" s="41"/>
      <c r="CH1395" s="41"/>
      <c r="CI1395" s="41"/>
      <c r="CJ1395" s="41"/>
      <c r="CK1395" s="41"/>
      <c r="CL1395" s="68"/>
      <c r="CM1395" s="41"/>
      <c r="CN1395" s="41"/>
      <c r="CO1395" s="39"/>
      <c r="CP1395" s="78"/>
      <c r="CS1395" s="96"/>
    </row>
    <row r="1396" spans="1:97" s="38" customFormat="1" x14ac:dyDescent="0.25">
      <c r="A1396" s="38">
        <v>1393</v>
      </c>
      <c r="F1396" s="39"/>
      <c r="Q1396" s="39"/>
      <c r="R1396" s="40"/>
      <c r="S1396" s="40"/>
      <c r="T1396" s="39"/>
      <c r="AG1396" s="110"/>
      <c r="AH1396" s="94"/>
      <c r="AJ1396" s="97"/>
      <c r="AL1396" s="39"/>
      <c r="AP1396" s="39"/>
      <c r="AQ1396" s="77"/>
      <c r="AR1396" s="94"/>
      <c r="AT1396" s="97"/>
      <c r="BB1396" s="79"/>
      <c r="BC1396" s="94"/>
      <c r="BE1396" s="97"/>
      <c r="BG1396" s="40"/>
      <c r="BK1396" s="40"/>
      <c r="BL1396" s="79"/>
      <c r="BM1396" s="94"/>
      <c r="BO1396" s="97"/>
      <c r="BQ1396" s="40"/>
      <c r="BR1396" s="94"/>
      <c r="BS1396" s="94"/>
      <c r="BT1396" s="94"/>
      <c r="BU1396" s="40"/>
      <c r="BV1396" s="82"/>
      <c r="BW1396" s="94"/>
      <c r="BX1396" s="48"/>
      <c r="BY1396" s="97"/>
      <c r="BZ1396" s="48"/>
      <c r="CA1396" s="40"/>
      <c r="CB1396" s="94"/>
      <c r="CC1396" s="94"/>
      <c r="CD1396" s="94"/>
      <c r="CE1396" s="40"/>
      <c r="CF1396" s="73"/>
      <c r="CG1396" s="41"/>
      <c r="CH1396" s="41"/>
      <c r="CI1396" s="41"/>
      <c r="CJ1396" s="41"/>
      <c r="CK1396" s="41"/>
      <c r="CL1396" s="68"/>
      <c r="CM1396" s="41"/>
      <c r="CN1396" s="41"/>
      <c r="CO1396" s="39"/>
      <c r="CP1396" s="78"/>
      <c r="CS1396" s="96"/>
    </row>
    <row r="1397" spans="1:97" s="38" customFormat="1" x14ac:dyDescent="0.25">
      <c r="A1397" s="38">
        <v>1394</v>
      </c>
      <c r="F1397" s="39"/>
      <c r="Q1397" s="39"/>
      <c r="R1397" s="40"/>
      <c r="S1397" s="40"/>
      <c r="T1397" s="39"/>
      <c r="AG1397" s="110"/>
      <c r="AH1397" s="94"/>
      <c r="AJ1397" s="97"/>
      <c r="AL1397" s="39"/>
      <c r="AP1397" s="39"/>
      <c r="AQ1397" s="77"/>
      <c r="AR1397" s="94"/>
      <c r="AT1397" s="97"/>
      <c r="BB1397" s="79"/>
      <c r="BC1397" s="94"/>
      <c r="BE1397" s="97"/>
      <c r="BG1397" s="40"/>
      <c r="BK1397" s="40"/>
      <c r="BL1397" s="79"/>
      <c r="BM1397" s="94"/>
      <c r="BO1397" s="97"/>
      <c r="BQ1397" s="40"/>
      <c r="BR1397" s="94"/>
      <c r="BS1397" s="94"/>
      <c r="BT1397" s="94"/>
      <c r="BU1397" s="40"/>
      <c r="BV1397" s="82"/>
      <c r="BW1397" s="94"/>
      <c r="BX1397" s="48"/>
      <c r="BY1397" s="97"/>
      <c r="BZ1397" s="48"/>
      <c r="CA1397" s="40"/>
      <c r="CB1397" s="94"/>
      <c r="CC1397" s="94"/>
      <c r="CD1397" s="94"/>
      <c r="CE1397" s="40"/>
      <c r="CF1397" s="73"/>
      <c r="CG1397" s="41"/>
      <c r="CH1397" s="41"/>
      <c r="CI1397" s="41"/>
      <c r="CJ1397" s="41"/>
      <c r="CK1397" s="41"/>
      <c r="CL1397" s="68"/>
      <c r="CM1397" s="41"/>
      <c r="CN1397" s="41"/>
      <c r="CO1397" s="39"/>
      <c r="CP1397" s="78"/>
      <c r="CS1397" s="96"/>
    </row>
    <row r="1398" spans="1:97" s="38" customFormat="1" x14ac:dyDescent="0.25">
      <c r="A1398" s="38">
        <v>1395</v>
      </c>
      <c r="F1398" s="39"/>
      <c r="Q1398" s="39"/>
      <c r="R1398" s="40"/>
      <c r="S1398" s="40"/>
      <c r="T1398" s="39"/>
      <c r="AG1398" s="110"/>
      <c r="AH1398" s="94"/>
      <c r="AJ1398" s="97"/>
      <c r="AL1398" s="39"/>
      <c r="AP1398" s="39"/>
      <c r="AQ1398" s="77"/>
      <c r="AR1398" s="94"/>
      <c r="AT1398" s="97"/>
      <c r="BB1398" s="79"/>
      <c r="BC1398" s="94"/>
      <c r="BE1398" s="97"/>
      <c r="BG1398" s="40"/>
      <c r="BK1398" s="40"/>
      <c r="BL1398" s="79"/>
      <c r="BM1398" s="94"/>
      <c r="BO1398" s="97"/>
      <c r="BQ1398" s="40"/>
      <c r="BR1398" s="94"/>
      <c r="BS1398" s="94"/>
      <c r="BT1398" s="94"/>
      <c r="BU1398" s="40"/>
      <c r="BV1398" s="82"/>
      <c r="BW1398" s="94"/>
      <c r="BX1398" s="48"/>
      <c r="BY1398" s="97"/>
      <c r="BZ1398" s="48"/>
      <c r="CA1398" s="40"/>
      <c r="CB1398" s="94"/>
      <c r="CC1398" s="94"/>
      <c r="CD1398" s="94"/>
      <c r="CE1398" s="40"/>
      <c r="CF1398" s="73"/>
      <c r="CG1398" s="41"/>
      <c r="CH1398" s="41"/>
      <c r="CI1398" s="41"/>
      <c r="CJ1398" s="41"/>
      <c r="CK1398" s="41"/>
      <c r="CL1398" s="68"/>
      <c r="CM1398" s="41"/>
      <c r="CN1398" s="41"/>
      <c r="CO1398" s="39"/>
      <c r="CP1398" s="78"/>
      <c r="CS1398" s="96"/>
    </row>
    <row r="1399" spans="1:97" s="38" customFormat="1" x14ac:dyDescent="0.25">
      <c r="A1399" s="38">
        <v>1396</v>
      </c>
      <c r="F1399" s="39"/>
      <c r="Q1399" s="39"/>
      <c r="R1399" s="40"/>
      <c r="S1399" s="40"/>
      <c r="T1399" s="39"/>
      <c r="AG1399" s="110"/>
      <c r="AH1399" s="94"/>
      <c r="AJ1399" s="97"/>
      <c r="AL1399" s="39"/>
      <c r="AP1399" s="39"/>
      <c r="AQ1399" s="77"/>
      <c r="AR1399" s="94"/>
      <c r="AT1399" s="97"/>
      <c r="BB1399" s="79"/>
      <c r="BC1399" s="94"/>
      <c r="BE1399" s="97"/>
      <c r="BG1399" s="40"/>
      <c r="BK1399" s="40"/>
      <c r="BL1399" s="79"/>
      <c r="BM1399" s="94"/>
      <c r="BO1399" s="97"/>
      <c r="BQ1399" s="40"/>
      <c r="BR1399" s="94"/>
      <c r="BS1399" s="94"/>
      <c r="BT1399" s="94"/>
      <c r="BU1399" s="40"/>
      <c r="BV1399" s="82"/>
      <c r="BW1399" s="94"/>
      <c r="BX1399" s="48"/>
      <c r="BY1399" s="97"/>
      <c r="BZ1399" s="48"/>
      <c r="CA1399" s="40"/>
      <c r="CB1399" s="94"/>
      <c r="CC1399" s="94"/>
      <c r="CD1399" s="94"/>
      <c r="CE1399" s="40"/>
      <c r="CF1399" s="73"/>
      <c r="CG1399" s="41"/>
      <c r="CH1399" s="41"/>
      <c r="CI1399" s="41"/>
      <c r="CJ1399" s="41"/>
      <c r="CK1399" s="41"/>
      <c r="CL1399" s="68"/>
      <c r="CM1399" s="41"/>
      <c r="CN1399" s="41"/>
      <c r="CO1399" s="39"/>
      <c r="CP1399" s="78"/>
      <c r="CS1399" s="96"/>
    </row>
    <row r="1400" spans="1:97" s="38" customFormat="1" x14ac:dyDescent="0.25">
      <c r="A1400" s="38">
        <v>1397</v>
      </c>
      <c r="F1400" s="39"/>
      <c r="Q1400" s="39"/>
      <c r="R1400" s="40"/>
      <c r="S1400" s="40"/>
      <c r="T1400" s="39"/>
      <c r="AG1400" s="110"/>
      <c r="AH1400" s="94"/>
      <c r="AJ1400" s="97"/>
      <c r="AL1400" s="39"/>
      <c r="AP1400" s="39"/>
      <c r="AQ1400" s="77"/>
      <c r="AR1400" s="94"/>
      <c r="AT1400" s="97"/>
      <c r="BB1400" s="79"/>
      <c r="BC1400" s="94"/>
      <c r="BE1400" s="97"/>
      <c r="BG1400" s="40"/>
      <c r="BK1400" s="40"/>
      <c r="BL1400" s="79"/>
      <c r="BM1400" s="94"/>
      <c r="BO1400" s="97"/>
      <c r="BQ1400" s="40"/>
      <c r="BR1400" s="94"/>
      <c r="BS1400" s="94"/>
      <c r="BT1400" s="94"/>
      <c r="BU1400" s="40"/>
      <c r="BV1400" s="82"/>
      <c r="BW1400" s="94"/>
      <c r="BX1400" s="48"/>
      <c r="BY1400" s="97"/>
      <c r="BZ1400" s="48"/>
      <c r="CA1400" s="40"/>
      <c r="CB1400" s="94"/>
      <c r="CC1400" s="94"/>
      <c r="CD1400" s="94"/>
      <c r="CE1400" s="40"/>
      <c r="CF1400" s="73"/>
      <c r="CG1400" s="41"/>
      <c r="CH1400" s="41"/>
      <c r="CI1400" s="41"/>
      <c r="CJ1400" s="41"/>
      <c r="CK1400" s="41"/>
      <c r="CL1400" s="68"/>
      <c r="CM1400" s="41"/>
      <c r="CN1400" s="41"/>
      <c r="CO1400" s="39"/>
      <c r="CP1400" s="78"/>
      <c r="CS1400" s="96"/>
    </row>
    <row r="1401" spans="1:97" s="38" customFormat="1" x14ac:dyDescent="0.25">
      <c r="A1401" s="38">
        <v>1398</v>
      </c>
      <c r="F1401" s="39"/>
      <c r="Q1401" s="39"/>
      <c r="R1401" s="40"/>
      <c r="S1401" s="40"/>
      <c r="T1401" s="39"/>
      <c r="AG1401" s="110"/>
      <c r="AH1401" s="94"/>
      <c r="AJ1401" s="97"/>
      <c r="AL1401" s="39"/>
      <c r="AP1401" s="39"/>
      <c r="AQ1401" s="77"/>
      <c r="AR1401" s="94"/>
      <c r="AT1401" s="97"/>
      <c r="BB1401" s="79"/>
      <c r="BC1401" s="94"/>
      <c r="BE1401" s="97"/>
      <c r="BG1401" s="40"/>
      <c r="BK1401" s="40"/>
      <c r="BL1401" s="79"/>
      <c r="BM1401" s="94"/>
      <c r="BO1401" s="97"/>
      <c r="BQ1401" s="40"/>
      <c r="BR1401" s="94"/>
      <c r="BS1401" s="94"/>
      <c r="BT1401" s="94"/>
      <c r="BU1401" s="40"/>
      <c r="BV1401" s="82"/>
      <c r="BW1401" s="94"/>
      <c r="BX1401" s="48"/>
      <c r="BY1401" s="97"/>
      <c r="BZ1401" s="48"/>
      <c r="CA1401" s="40"/>
      <c r="CB1401" s="94"/>
      <c r="CC1401" s="94"/>
      <c r="CD1401" s="94"/>
      <c r="CE1401" s="40"/>
      <c r="CF1401" s="73"/>
      <c r="CG1401" s="41"/>
      <c r="CH1401" s="41"/>
      <c r="CI1401" s="41"/>
      <c r="CJ1401" s="41"/>
      <c r="CK1401" s="41"/>
      <c r="CL1401" s="68"/>
      <c r="CM1401" s="41"/>
      <c r="CN1401" s="41"/>
      <c r="CO1401" s="39"/>
      <c r="CP1401" s="78"/>
      <c r="CS1401" s="96"/>
    </row>
    <row r="1402" spans="1:97" s="38" customFormat="1" x14ac:dyDescent="0.25">
      <c r="A1402" s="38">
        <v>1399</v>
      </c>
      <c r="F1402" s="39"/>
      <c r="Q1402" s="39"/>
      <c r="R1402" s="40"/>
      <c r="S1402" s="40"/>
      <c r="T1402" s="39"/>
      <c r="AG1402" s="110"/>
      <c r="AH1402" s="94"/>
      <c r="AJ1402" s="97"/>
      <c r="AL1402" s="39"/>
      <c r="AP1402" s="39"/>
      <c r="AQ1402" s="77"/>
      <c r="AR1402" s="94"/>
      <c r="AT1402" s="97"/>
      <c r="BB1402" s="79"/>
      <c r="BC1402" s="94"/>
      <c r="BE1402" s="97"/>
      <c r="BG1402" s="40"/>
      <c r="BK1402" s="40"/>
      <c r="BL1402" s="79"/>
      <c r="BM1402" s="94"/>
      <c r="BO1402" s="97"/>
      <c r="BQ1402" s="40"/>
      <c r="BR1402" s="94"/>
      <c r="BS1402" s="94"/>
      <c r="BT1402" s="94"/>
      <c r="BU1402" s="40"/>
      <c r="BV1402" s="82"/>
      <c r="BW1402" s="94"/>
      <c r="BX1402" s="48"/>
      <c r="BY1402" s="97"/>
      <c r="BZ1402" s="48"/>
      <c r="CA1402" s="40"/>
      <c r="CB1402" s="94"/>
      <c r="CC1402" s="94"/>
      <c r="CD1402" s="94"/>
      <c r="CE1402" s="40"/>
      <c r="CF1402" s="73"/>
      <c r="CG1402" s="41"/>
      <c r="CH1402" s="41"/>
      <c r="CI1402" s="41"/>
      <c r="CJ1402" s="41"/>
      <c r="CK1402" s="41"/>
      <c r="CL1402" s="68"/>
      <c r="CM1402" s="41"/>
      <c r="CN1402" s="41"/>
      <c r="CO1402" s="39"/>
      <c r="CP1402" s="78"/>
      <c r="CS1402" s="96"/>
    </row>
    <row r="1403" spans="1:97" s="38" customFormat="1" x14ac:dyDescent="0.25">
      <c r="A1403" s="38">
        <v>1400</v>
      </c>
      <c r="F1403" s="39"/>
      <c r="Q1403" s="39"/>
      <c r="R1403" s="40"/>
      <c r="S1403" s="40"/>
      <c r="T1403" s="39"/>
      <c r="AG1403" s="110"/>
      <c r="AH1403" s="94"/>
      <c r="AJ1403" s="97"/>
      <c r="AL1403" s="39"/>
      <c r="AP1403" s="39"/>
      <c r="AQ1403" s="77"/>
      <c r="AR1403" s="94"/>
      <c r="AT1403" s="97"/>
      <c r="BB1403" s="79"/>
      <c r="BC1403" s="94"/>
      <c r="BE1403" s="97"/>
      <c r="BG1403" s="40"/>
      <c r="BK1403" s="40"/>
      <c r="BL1403" s="79"/>
      <c r="BM1403" s="94"/>
      <c r="BO1403" s="97"/>
      <c r="BQ1403" s="40"/>
      <c r="BR1403" s="94"/>
      <c r="BS1403" s="94"/>
      <c r="BT1403" s="94"/>
      <c r="BU1403" s="40"/>
      <c r="BV1403" s="82"/>
      <c r="BW1403" s="94"/>
      <c r="BX1403" s="48"/>
      <c r="BY1403" s="97"/>
      <c r="BZ1403" s="48"/>
      <c r="CA1403" s="40"/>
      <c r="CB1403" s="94"/>
      <c r="CC1403" s="94"/>
      <c r="CD1403" s="94"/>
      <c r="CE1403" s="40"/>
      <c r="CF1403" s="73"/>
      <c r="CG1403" s="41"/>
      <c r="CH1403" s="41"/>
      <c r="CI1403" s="41"/>
      <c r="CJ1403" s="41"/>
      <c r="CK1403" s="41"/>
      <c r="CL1403" s="68"/>
      <c r="CM1403" s="41"/>
      <c r="CN1403" s="41"/>
      <c r="CO1403" s="39"/>
      <c r="CP1403" s="78"/>
      <c r="CS1403" s="96"/>
    </row>
    <row r="1404" spans="1:97" s="38" customFormat="1" x14ac:dyDescent="0.25">
      <c r="A1404" s="38">
        <v>1401</v>
      </c>
      <c r="F1404" s="39"/>
      <c r="Q1404" s="39"/>
      <c r="R1404" s="40"/>
      <c r="S1404" s="40"/>
      <c r="T1404" s="39"/>
      <c r="AG1404" s="110"/>
      <c r="AH1404" s="94"/>
      <c r="AJ1404" s="97"/>
      <c r="AL1404" s="39"/>
      <c r="AP1404" s="39"/>
      <c r="AQ1404" s="77"/>
      <c r="AR1404" s="94"/>
      <c r="AT1404" s="97"/>
      <c r="BB1404" s="79"/>
      <c r="BC1404" s="94"/>
      <c r="BE1404" s="97"/>
      <c r="BG1404" s="40"/>
      <c r="BK1404" s="40"/>
      <c r="BL1404" s="79"/>
      <c r="BM1404" s="94"/>
      <c r="BO1404" s="97"/>
      <c r="BQ1404" s="40"/>
      <c r="BR1404" s="94"/>
      <c r="BS1404" s="94"/>
      <c r="BT1404" s="94"/>
      <c r="BU1404" s="40"/>
      <c r="BV1404" s="82"/>
      <c r="BW1404" s="94"/>
      <c r="BX1404" s="48"/>
      <c r="BY1404" s="97"/>
      <c r="BZ1404" s="48"/>
      <c r="CA1404" s="40"/>
      <c r="CB1404" s="94"/>
      <c r="CC1404" s="94"/>
      <c r="CD1404" s="94"/>
      <c r="CE1404" s="40"/>
      <c r="CF1404" s="73"/>
      <c r="CG1404" s="41"/>
      <c r="CH1404" s="41"/>
      <c r="CI1404" s="41"/>
      <c r="CJ1404" s="41"/>
      <c r="CK1404" s="41"/>
      <c r="CL1404" s="68"/>
      <c r="CM1404" s="41"/>
      <c r="CN1404" s="41"/>
      <c r="CO1404" s="39"/>
      <c r="CP1404" s="78"/>
      <c r="CS1404" s="96"/>
    </row>
    <row r="1405" spans="1:97" s="38" customFormat="1" x14ac:dyDescent="0.25">
      <c r="A1405" s="38">
        <v>1402</v>
      </c>
      <c r="F1405" s="39"/>
      <c r="Q1405" s="39"/>
      <c r="R1405" s="40"/>
      <c r="S1405" s="40"/>
      <c r="T1405" s="39"/>
      <c r="AG1405" s="110"/>
      <c r="AH1405" s="94"/>
      <c r="AJ1405" s="97"/>
      <c r="AL1405" s="39"/>
      <c r="AP1405" s="39"/>
      <c r="AQ1405" s="77"/>
      <c r="AR1405" s="94"/>
      <c r="AT1405" s="97"/>
      <c r="BB1405" s="79"/>
      <c r="BC1405" s="94"/>
      <c r="BE1405" s="97"/>
      <c r="BG1405" s="40"/>
      <c r="BK1405" s="40"/>
      <c r="BL1405" s="79"/>
      <c r="BM1405" s="94"/>
      <c r="BO1405" s="97"/>
      <c r="BQ1405" s="40"/>
      <c r="BR1405" s="94"/>
      <c r="BS1405" s="94"/>
      <c r="BT1405" s="94"/>
      <c r="BU1405" s="40"/>
      <c r="BV1405" s="82"/>
      <c r="BW1405" s="94"/>
      <c r="BX1405" s="48"/>
      <c r="BY1405" s="97"/>
      <c r="BZ1405" s="48"/>
      <c r="CA1405" s="40"/>
      <c r="CB1405" s="94"/>
      <c r="CC1405" s="94"/>
      <c r="CD1405" s="94"/>
      <c r="CE1405" s="40"/>
      <c r="CF1405" s="73"/>
      <c r="CG1405" s="41"/>
      <c r="CH1405" s="41"/>
      <c r="CI1405" s="41"/>
      <c r="CJ1405" s="41"/>
      <c r="CK1405" s="41"/>
      <c r="CL1405" s="68"/>
      <c r="CM1405" s="41"/>
      <c r="CN1405" s="41"/>
      <c r="CO1405" s="39"/>
      <c r="CP1405" s="78"/>
      <c r="CS1405" s="96"/>
    </row>
    <row r="1406" spans="1:97" s="38" customFormat="1" x14ac:dyDescent="0.25">
      <c r="A1406" s="38">
        <v>1403</v>
      </c>
      <c r="F1406" s="39"/>
      <c r="Q1406" s="39"/>
      <c r="R1406" s="40"/>
      <c r="S1406" s="40"/>
      <c r="T1406" s="39"/>
      <c r="AG1406" s="110"/>
      <c r="AH1406" s="94"/>
      <c r="AJ1406" s="97"/>
      <c r="AL1406" s="39"/>
      <c r="AP1406" s="39"/>
      <c r="AQ1406" s="77"/>
      <c r="AR1406" s="94"/>
      <c r="AT1406" s="97"/>
      <c r="BB1406" s="79"/>
      <c r="BC1406" s="94"/>
      <c r="BE1406" s="97"/>
      <c r="BG1406" s="40"/>
      <c r="BK1406" s="40"/>
      <c r="BL1406" s="79"/>
      <c r="BM1406" s="94"/>
      <c r="BO1406" s="97"/>
      <c r="BQ1406" s="40"/>
      <c r="BR1406" s="94"/>
      <c r="BS1406" s="94"/>
      <c r="BT1406" s="94"/>
      <c r="BU1406" s="40"/>
      <c r="BV1406" s="82"/>
      <c r="BW1406" s="94"/>
      <c r="BX1406" s="48"/>
      <c r="BY1406" s="97"/>
      <c r="BZ1406" s="48"/>
      <c r="CA1406" s="40"/>
      <c r="CB1406" s="94"/>
      <c r="CC1406" s="94"/>
      <c r="CD1406" s="94"/>
      <c r="CE1406" s="40"/>
      <c r="CF1406" s="73"/>
      <c r="CG1406" s="41"/>
      <c r="CH1406" s="41"/>
      <c r="CI1406" s="41"/>
      <c r="CJ1406" s="41"/>
      <c r="CK1406" s="41"/>
      <c r="CL1406" s="68"/>
      <c r="CM1406" s="41"/>
      <c r="CN1406" s="41"/>
      <c r="CO1406" s="39"/>
      <c r="CP1406" s="78"/>
      <c r="CS1406" s="96"/>
    </row>
    <row r="1407" spans="1:97" s="38" customFormat="1" x14ac:dyDescent="0.25">
      <c r="A1407" s="38">
        <v>1404</v>
      </c>
      <c r="F1407" s="39"/>
      <c r="Q1407" s="39"/>
      <c r="R1407" s="40"/>
      <c r="S1407" s="40"/>
      <c r="T1407" s="39"/>
      <c r="AG1407" s="110"/>
      <c r="AH1407" s="94"/>
      <c r="AJ1407" s="97"/>
      <c r="AL1407" s="39"/>
      <c r="AP1407" s="39"/>
      <c r="AQ1407" s="77"/>
      <c r="AR1407" s="94"/>
      <c r="AT1407" s="97"/>
      <c r="BB1407" s="79"/>
      <c r="BC1407" s="94"/>
      <c r="BE1407" s="97"/>
      <c r="BG1407" s="40"/>
      <c r="BK1407" s="40"/>
      <c r="BL1407" s="79"/>
      <c r="BM1407" s="94"/>
      <c r="BO1407" s="97"/>
      <c r="BQ1407" s="40"/>
      <c r="BR1407" s="94"/>
      <c r="BS1407" s="94"/>
      <c r="BT1407" s="94"/>
      <c r="BU1407" s="40"/>
      <c r="BV1407" s="82"/>
      <c r="BW1407" s="94"/>
      <c r="BX1407" s="48"/>
      <c r="BY1407" s="97"/>
      <c r="BZ1407" s="48"/>
      <c r="CA1407" s="40"/>
      <c r="CB1407" s="94"/>
      <c r="CC1407" s="94"/>
      <c r="CD1407" s="94"/>
      <c r="CE1407" s="40"/>
      <c r="CF1407" s="73"/>
      <c r="CG1407" s="41"/>
      <c r="CH1407" s="41"/>
      <c r="CI1407" s="41"/>
      <c r="CJ1407" s="41"/>
      <c r="CK1407" s="41"/>
      <c r="CL1407" s="68"/>
      <c r="CM1407" s="41"/>
      <c r="CN1407" s="41"/>
      <c r="CO1407" s="39"/>
      <c r="CP1407" s="78"/>
      <c r="CS1407" s="96"/>
    </row>
    <row r="1408" spans="1:97" s="38" customFormat="1" x14ac:dyDescent="0.25">
      <c r="A1408" s="38">
        <v>1405</v>
      </c>
      <c r="F1408" s="39"/>
      <c r="Q1408" s="39"/>
      <c r="R1408" s="40"/>
      <c r="S1408" s="40"/>
      <c r="T1408" s="39"/>
      <c r="AG1408" s="110"/>
      <c r="AH1408" s="94"/>
      <c r="AJ1408" s="97"/>
      <c r="AL1408" s="39"/>
      <c r="AP1408" s="39"/>
      <c r="AQ1408" s="77"/>
      <c r="AR1408" s="94"/>
      <c r="AT1408" s="97"/>
      <c r="BB1408" s="79"/>
      <c r="BC1408" s="94"/>
      <c r="BE1408" s="97"/>
      <c r="BG1408" s="40"/>
      <c r="BK1408" s="40"/>
      <c r="BL1408" s="79"/>
      <c r="BM1408" s="94"/>
      <c r="BO1408" s="97"/>
      <c r="BQ1408" s="40"/>
      <c r="BR1408" s="94"/>
      <c r="BS1408" s="94"/>
      <c r="BT1408" s="94"/>
      <c r="BU1408" s="40"/>
      <c r="BV1408" s="82"/>
      <c r="BW1408" s="94"/>
      <c r="BX1408" s="48"/>
      <c r="BY1408" s="97"/>
      <c r="BZ1408" s="48"/>
      <c r="CA1408" s="40"/>
      <c r="CB1408" s="94"/>
      <c r="CC1408" s="94"/>
      <c r="CD1408" s="94"/>
      <c r="CE1408" s="40"/>
      <c r="CF1408" s="73"/>
      <c r="CG1408" s="41"/>
      <c r="CH1408" s="41"/>
      <c r="CI1408" s="41"/>
      <c r="CJ1408" s="41"/>
      <c r="CK1408" s="41"/>
      <c r="CL1408" s="68"/>
      <c r="CM1408" s="41"/>
      <c r="CN1408" s="41"/>
      <c r="CO1408" s="39"/>
      <c r="CP1408" s="78"/>
      <c r="CS1408" s="96"/>
    </row>
    <row r="1409" spans="1:97" s="38" customFormat="1" x14ac:dyDescent="0.25">
      <c r="A1409" s="38">
        <v>1406</v>
      </c>
      <c r="F1409" s="39"/>
      <c r="Q1409" s="39"/>
      <c r="R1409" s="40"/>
      <c r="S1409" s="40"/>
      <c r="T1409" s="39"/>
      <c r="AG1409" s="110"/>
      <c r="AH1409" s="94"/>
      <c r="AJ1409" s="97"/>
      <c r="AL1409" s="39"/>
      <c r="AP1409" s="39"/>
      <c r="AQ1409" s="77"/>
      <c r="AR1409" s="94"/>
      <c r="AT1409" s="97"/>
      <c r="BB1409" s="79"/>
      <c r="BC1409" s="94"/>
      <c r="BE1409" s="97"/>
      <c r="BG1409" s="40"/>
      <c r="BK1409" s="40"/>
      <c r="BL1409" s="79"/>
      <c r="BM1409" s="94"/>
      <c r="BO1409" s="97"/>
      <c r="BQ1409" s="40"/>
      <c r="BR1409" s="94"/>
      <c r="BS1409" s="94"/>
      <c r="BT1409" s="94"/>
      <c r="BU1409" s="40"/>
      <c r="BV1409" s="82"/>
      <c r="BW1409" s="94"/>
      <c r="BX1409" s="48"/>
      <c r="BY1409" s="97"/>
      <c r="BZ1409" s="48"/>
      <c r="CA1409" s="40"/>
      <c r="CB1409" s="94"/>
      <c r="CC1409" s="94"/>
      <c r="CD1409" s="94"/>
      <c r="CE1409" s="40"/>
      <c r="CF1409" s="73"/>
      <c r="CG1409" s="41"/>
      <c r="CH1409" s="41"/>
      <c r="CI1409" s="41"/>
      <c r="CJ1409" s="41"/>
      <c r="CK1409" s="41"/>
      <c r="CL1409" s="68"/>
      <c r="CM1409" s="41"/>
      <c r="CN1409" s="41"/>
      <c r="CO1409" s="39"/>
      <c r="CP1409" s="78"/>
      <c r="CS1409" s="96"/>
    </row>
    <row r="1410" spans="1:97" s="38" customFormat="1" x14ac:dyDescent="0.25">
      <c r="A1410" s="38">
        <v>1407</v>
      </c>
      <c r="F1410" s="39"/>
      <c r="Q1410" s="39"/>
      <c r="R1410" s="40"/>
      <c r="S1410" s="40"/>
      <c r="T1410" s="39"/>
      <c r="AG1410" s="110"/>
      <c r="AH1410" s="94"/>
      <c r="AJ1410" s="97"/>
      <c r="AL1410" s="39"/>
      <c r="AP1410" s="39"/>
      <c r="AQ1410" s="77"/>
      <c r="AR1410" s="94"/>
      <c r="AT1410" s="97"/>
      <c r="BB1410" s="79"/>
      <c r="BC1410" s="94"/>
      <c r="BE1410" s="97"/>
      <c r="BG1410" s="40"/>
      <c r="BK1410" s="40"/>
      <c r="BL1410" s="79"/>
      <c r="BM1410" s="94"/>
      <c r="BO1410" s="97"/>
      <c r="BQ1410" s="40"/>
      <c r="BR1410" s="94"/>
      <c r="BS1410" s="94"/>
      <c r="BT1410" s="94"/>
      <c r="BU1410" s="40"/>
      <c r="BV1410" s="82"/>
      <c r="BW1410" s="94"/>
      <c r="BX1410" s="48"/>
      <c r="BY1410" s="97"/>
      <c r="BZ1410" s="48"/>
      <c r="CA1410" s="40"/>
      <c r="CB1410" s="94"/>
      <c r="CC1410" s="94"/>
      <c r="CD1410" s="94"/>
      <c r="CE1410" s="40"/>
      <c r="CF1410" s="73"/>
      <c r="CG1410" s="41"/>
      <c r="CH1410" s="41"/>
      <c r="CI1410" s="41"/>
      <c r="CJ1410" s="41"/>
      <c r="CK1410" s="41"/>
      <c r="CL1410" s="68"/>
      <c r="CM1410" s="41"/>
      <c r="CN1410" s="41"/>
      <c r="CO1410" s="39"/>
      <c r="CP1410" s="78"/>
      <c r="CS1410" s="96"/>
    </row>
    <row r="1411" spans="1:97" s="38" customFormat="1" x14ac:dyDescent="0.25">
      <c r="A1411" s="38">
        <v>1408</v>
      </c>
      <c r="F1411" s="39"/>
      <c r="Q1411" s="39"/>
      <c r="R1411" s="40"/>
      <c r="S1411" s="40"/>
      <c r="T1411" s="39"/>
      <c r="AG1411" s="110"/>
      <c r="AH1411" s="94"/>
      <c r="AJ1411" s="97"/>
      <c r="AL1411" s="39"/>
      <c r="AP1411" s="39"/>
      <c r="AQ1411" s="77"/>
      <c r="AR1411" s="94"/>
      <c r="AT1411" s="97"/>
      <c r="BB1411" s="79"/>
      <c r="BC1411" s="94"/>
      <c r="BE1411" s="97"/>
      <c r="BG1411" s="40"/>
      <c r="BK1411" s="40"/>
      <c r="BL1411" s="79"/>
      <c r="BM1411" s="94"/>
      <c r="BO1411" s="97"/>
      <c r="BQ1411" s="40"/>
      <c r="BR1411" s="94"/>
      <c r="BS1411" s="94"/>
      <c r="BT1411" s="94"/>
      <c r="BU1411" s="40"/>
      <c r="BV1411" s="82"/>
      <c r="BW1411" s="94"/>
      <c r="BX1411" s="48"/>
      <c r="BY1411" s="97"/>
      <c r="BZ1411" s="48"/>
      <c r="CA1411" s="40"/>
      <c r="CB1411" s="94"/>
      <c r="CC1411" s="94"/>
      <c r="CD1411" s="94"/>
      <c r="CE1411" s="40"/>
      <c r="CF1411" s="73"/>
      <c r="CG1411" s="41"/>
      <c r="CH1411" s="41"/>
      <c r="CI1411" s="41"/>
      <c r="CJ1411" s="41"/>
      <c r="CK1411" s="41"/>
      <c r="CL1411" s="68"/>
      <c r="CM1411" s="41"/>
      <c r="CN1411" s="41"/>
      <c r="CO1411" s="39"/>
      <c r="CP1411" s="78"/>
      <c r="CS1411" s="96"/>
    </row>
    <row r="1412" spans="1:97" s="38" customFormat="1" x14ac:dyDescent="0.25">
      <c r="A1412" s="38">
        <v>1409</v>
      </c>
      <c r="F1412" s="39"/>
      <c r="Q1412" s="39"/>
      <c r="R1412" s="40"/>
      <c r="S1412" s="40"/>
      <c r="T1412" s="39"/>
      <c r="AG1412" s="110"/>
      <c r="AH1412" s="94"/>
      <c r="AJ1412" s="97"/>
      <c r="AL1412" s="39"/>
      <c r="AP1412" s="39"/>
      <c r="AQ1412" s="77"/>
      <c r="AR1412" s="94"/>
      <c r="AT1412" s="97"/>
      <c r="BB1412" s="79"/>
      <c r="BC1412" s="94"/>
      <c r="BE1412" s="97"/>
      <c r="BG1412" s="40"/>
      <c r="BK1412" s="40"/>
      <c r="BL1412" s="79"/>
      <c r="BM1412" s="94"/>
      <c r="BO1412" s="97"/>
      <c r="BQ1412" s="40"/>
      <c r="BR1412" s="94"/>
      <c r="BS1412" s="94"/>
      <c r="BT1412" s="94"/>
      <c r="BU1412" s="40"/>
      <c r="BV1412" s="82"/>
      <c r="BW1412" s="94"/>
      <c r="BX1412" s="48"/>
      <c r="BY1412" s="97"/>
      <c r="BZ1412" s="48"/>
      <c r="CA1412" s="40"/>
      <c r="CB1412" s="94"/>
      <c r="CC1412" s="94"/>
      <c r="CD1412" s="94"/>
      <c r="CE1412" s="40"/>
      <c r="CF1412" s="73"/>
      <c r="CG1412" s="41"/>
      <c r="CH1412" s="41"/>
      <c r="CI1412" s="41"/>
      <c r="CJ1412" s="41"/>
      <c r="CK1412" s="41"/>
      <c r="CL1412" s="68"/>
      <c r="CM1412" s="41"/>
      <c r="CN1412" s="41"/>
      <c r="CO1412" s="39"/>
      <c r="CP1412" s="78"/>
      <c r="CS1412" s="96"/>
    </row>
    <row r="1413" spans="1:97" s="38" customFormat="1" x14ac:dyDescent="0.25">
      <c r="A1413" s="38">
        <v>1410</v>
      </c>
      <c r="F1413" s="39"/>
      <c r="Q1413" s="39"/>
      <c r="R1413" s="40"/>
      <c r="S1413" s="40"/>
      <c r="T1413" s="39"/>
      <c r="AG1413" s="110"/>
      <c r="AH1413" s="94"/>
      <c r="AJ1413" s="97"/>
      <c r="AL1413" s="39"/>
      <c r="AP1413" s="39"/>
      <c r="AQ1413" s="77"/>
      <c r="AR1413" s="94"/>
      <c r="AT1413" s="97"/>
      <c r="BB1413" s="79"/>
      <c r="BC1413" s="94"/>
      <c r="BE1413" s="97"/>
      <c r="BG1413" s="40"/>
      <c r="BK1413" s="40"/>
      <c r="BL1413" s="79"/>
      <c r="BM1413" s="94"/>
      <c r="BO1413" s="97"/>
      <c r="BQ1413" s="40"/>
      <c r="BR1413" s="94"/>
      <c r="BS1413" s="94"/>
      <c r="BT1413" s="94"/>
      <c r="BU1413" s="40"/>
      <c r="BV1413" s="82"/>
      <c r="BW1413" s="94"/>
      <c r="BX1413" s="48"/>
      <c r="BY1413" s="97"/>
      <c r="BZ1413" s="48"/>
      <c r="CA1413" s="40"/>
      <c r="CB1413" s="94"/>
      <c r="CC1413" s="94"/>
      <c r="CD1413" s="94"/>
      <c r="CE1413" s="40"/>
      <c r="CF1413" s="73"/>
      <c r="CG1413" s="41"/>
      <c r="CH1413" s="41"/>
      <c r="CI1413" s="41"/>
      <c r="CJ1413" s="41"/>
      <c r="CK1413" s="41"/>
      <c r="CL1413" s="68"/>
      <c r="CM1413" s="41"/>
      <c r="CN1413" s="41"/>
      <c r="CO1413" s="39"/>
      <c r="CP1413" s="78"/>
      <c r="CS1413" s="96"/>
    </row>
    <row r="1414" spans="1:97" s="38" customFormat="1" x14ac:dyDescent="0.25">
      <c r="A1414" s="38">
        <v>1411</v>
      </c>
      <c r="F1414" s="39"/>
      <c r="Q1414" s="39"/>
      <c r="R1414" s="40"/>
      <c r="S1414" s="40"/>
      <c r="T1414" s="39"/>
      <c r="AG1414" s="110"/>
      <c r="AH1414" s="94"/>
      <c r="AJ1414" s="97"/>
      <c r="AL1414" s="39"/>
      <c r="AP1414" s="39"/>
      <c r="AQ1414" s="77"/>
      <c r="AR1414" s="94"/>
      <c r="AT1414" s="97"/>
      <c r="BB1414" s="79"/>
      <c r="BC1414" s="94"/>
      <c r="BE1414" s="97"/>
      <c r="BG1414" s="40"/>
      <c r="BK1414" s="40"/>
      <c r="BL1414" s="79"/>
      <c r="BM1414" s="94"/>
      <c r="BO1414" s="97"/>
      <c r="BQ1414" s="40"/>
      <c r="BR1414" s="94"/>
      <c r="BS1414" s="94"/>
      <c r="BT1414" s="94"/>
      <c r="BU1414" s="40"/>
      <c r="BV1414" s="82"/>
      <c r="BW1414" s="94"/>
      <c r="BX1414" s="48"/>
      <c r="BY1414" s="97"/>
      <c r="BZ1414" s="48"/>
      <c r="CA1414" s="40"/>
      <c r="CB1414" s="94"/>
      <c r="CC1414" s="94"/>
      <c r="CD1414" s="94"/>
      <c r="CE1414" s="40"/>
      <c r="CF1414" s="73"/>
      <c r="CG1414" s="41"/>
      <c r="CH1414" s="41"/>
      <c r="CI1414" s="41"/>
      <c r="CJ1414" s="41"/>
      <c r="CK1414" s="41"/>
      <c r="CL1414" s="68"/>
      <c r="CM1414" s="41"/>
      <c r="CN1414" s="41"/>
      <c r="CO1414" s="39"/>
      <c r="CP1414" s="78"/>
      <c r="CS1414" s="96"/>
    </row>
    <row r="1415" spans="1:97" s="38" customFormat="1" x14ac:dyDescent="0.25">
      <c r="A1415" s="38">
        <v>1412</v>
      </c>
      <c r="F1415" s="39"/>
      <c r="Q1415" s="39"/>
      <c r="R1415" s="40"/>
      <c r="S1415" s="40"/>
      <c r="T1415" s="39"/>
      <c r="AG1415" s="110"/>
      <c r="AH1415" s="94"/>
      <c r="AJ1415" s="97"/>
      <c r="AL1415" s="39"/>
      <c r="AP1415" s="39"/>
      <c r="AQ1415" s="77"/>
      <c r="AR1415" s="94"/>
      <c r="AT1415" s="97"/>
      <c r="BB1415" s="79"/>
      <c r="BC1415" s="94"/>
      <c r="BE1415" s="97"/>
      <c r="BG1415" s="40"/>
      <c r="BK1415" s="40"/>
      <c r="BL1415" s="79"/>
      <c r="BM1415" s="94"/>
      <c r="BO1415" s="97"/>
      <c r="BQ1415" s="40"/>
      <c r="BR1415" s="94"/>
      <c r="BS1415" s="94"/>
      <c r="BT1415" s="94"/>
      <c r="BU1415" s="40"/>
      <c r="BV1415" s="82"/>
      <c r="BW1415" s="94"/>
      <c r="BX1415" s="48"/>
      <c r="BY1415" s="97"/>
      <c r="BZ1415" s="48"/>
      <c r="CA1415" s="40"/>
      <c r="CB1415" s="94"/>
      <c r="CC1415" s="94"/>
      <c r="CD1415" s="94"/>
      <c r="CE1415" s="40"/>
      <c r="CF1415" s="73"/>
      <c r="CG1415" s="41"/>
      <c r="CH1415" s="41"/>
      <c r="CI1415" s="41"/>
      <c r="CJ1415" s="41"/>
      <c r="CK1415" s="41"/>
      <c r="CL1415" s="68"/>
      <c r="CM1415" s="41"/>
      <c r="CN1415" s="41"/>
      <c r="CO1415" s="39"/>
      <c r="CP1415" s="78"/>
      <c r="CS1415" s="96"/>
    </row>
    <row r="1416" spans="1:97" s="38" customFormat="1" x14ac:dyDescent="0.25">
      <c r="A1416" s="38">
        <v>1413</v>
      </c>
      <c r="F1416" s="39"/>
      <c r="Q1416" s="39"/>
      <c r="R1416" s="40"/>
      <c r="S1416" s="40"/>
      <c r="T1416" s="39"/>
      <c r="AG1416" s="110"/>
      <c r="AH1416" s="94"/>
      <c r="AJ1416" s="97"/>
      <c r="AL1416" s="39"/>
      <c r="AP1416" s="39"/>
      <c r="AQ1416" s="77"/>
      <c r="AR1416" s="94"/>
      <c r="AT1416" s="97"/>
      <c r="BB1416" s="79"/>
      <c r="BC1416" s="94"/>
      <c r="BE1416" s="97"/>
      <c r="BG1416" s="40"/>
      <c r="BK1416" s="40"/>
      <c r="BL1416" s="79"/>
      <c r="BM1416" s="94"/>
      <c r="BO1416" s="97"/>
      <c r="BQ1416" s="40"/>
      <c r="BR1416" s="94"/>
      <c r="BS1416" s="94"/>
      <c r="BT1416" s="94"/>
      <c r="BU1416" s="40"/>
      <c r="BV1416" s="82"/>
      <c r="BW1416" s="94"/>
      <c r="BX1416" s="48"/>
      <c r="BY1416" s="97"/>
      <c r="BZ1416" s="48"/>
      <c r="CA1416" s="40"/>
      <c r="CB1416" s="94"/>
      <c r="CC1416" s="94"/>
      <c r="CD1416" s="94"/>
      <c r="CE1416" s="40"/>
      <c r="CF1416" s="73"/>
      <c r="CG1416" s="41"/>
      <c r="CH1416" s="41"/>
      <c r="CI1416" s="41"/>
      <c r="CJ1416" s="41"/>
      <c r="CK1416" s="41"/>
      <c r="CL1416" s="68"/>
      <c r="CM1416" s="41"/>
      <c r="CN1416" s="41"/>
      <c r="CO1416" s="39"/>
      <c r="CP1416" s="78"/>
      <c r="CS1416" s="96"/>
    </row>
    <row r="1417" spans="1:97" s="38" customFormat="1" x14ac:dyDescent="0.25">
      <c r="A1417" s="38">
        <v>1414</v>
      </c>
      <c r="F1417" s="39"/>
      <c r="Q1417" s="39"/>
      <c r="R1417" s="40"/>
      <c r="S1417" s="40"/>
      <c r="T1417" s="39"/>
      <c r="AG1417" s="110"/>
      <c r="AH1417" s="94"/>
      <c r="AJ1417" s="97"/>
      <c r="AL1417" s="39"/>
      <c r="AP1417" s="39"/>
      <c r="AQ1417" s="77"/>
      <c r="AR1417" s="94"/>
      <c r="AT1417" s="97"/>
      <c r="BB1417" s="79"/>
      <c r="BC1417" s="94"/>
      <c r="BE1417" s="97"/>
      <c r="BG1417" s="40"/>
      <c r="BK1417" s="40"/>
      <c r="BL1417" s="79"/>
      <c r="BM1417" s="94"/>
      <c r="BO1417" s="97"/>
      <c r="BQ1417" s="40"/>
      <c r="BR1417" s="94"/>
      <c r="BS1417" s="94"/>
      <c r="BT1417" s="94"/>
      <c r="BU1417" s="40"/>
      <c r="BV1417" s="82"/>
      <c r="BW1417" s="94"/>
      <c r="BX1417" s="48"/>
      <c r="BY1417" s="97"/>
      <c r="BZ1417" s="48"/>
      <c r="CA1417" s="40"/>
      <c r="CB1417" s="94"/>
      <c r="CC1417" s="94"/>
      <c r="CD1417" s="94"/>
      <c r="CE1417" s="40"/>
      <c r="CF1417" s="73"/>
      <c r="CG1417" s="41"/>
      <c r="CH1417" s="41"/>
      <c r="CI1417" s="41"/>
      <c r="CJ1417" s="41"/>
      <c r="CK1417" s="41"/>
      <c r="CL1417" s="68"/>
      <c r="CM1417" s="41"/>
      <c r="CN1417" s="41"/>
      <c r="CO1417" s="39"/>
      <c r="CP1417" s="78"/>
      <c r="CS1417" s="96"/>
    </row>
    <row r="1418" spans="1:97" s="38" customFormat="1" x14ac:dyDescent="0.25">
      <c r="A1418" s="38">
        <v>1415</v>
      </c>
      <c r="F1418" s="39"/>
      <c r="Q1418" s="39"/>
      <c r="R1418" s="40"/>
      <c r="S1418" s="40"/>
      <c r="T1418" s="39"/>
      <c r="AG1418" s="110"/>
      <c r="AH1418" s="94"/>
      <c r="AJ1418" s="97"/>
      <c r="AL1418" s="39"/>
      <c r="AP1418" s="39"/>
      <c r="AQ1418" s="77"/>
      <c r="AR1418" s="94"/>
      <c r="AT1418" s="97"/>
      <c r="BB1418" s="79"/>
      <c r="BC1418" s="94"/>
      <c r="BE1418" s="97"/>
      <c r="BG1418" s="40"/>
      <c r="BK1418" s="40"/>
      <c r="BL1418" s="79"/>
      <c r="BM1418" s="94"/>
      <c r="BO1418" s="97"/>
      <c r="BQ1418" s="40"/>
      <c r="BR1418" s="94"/>
      <c r="BS1418" s="94"/>
      <c r="BT1418" s="94"/>
      <c r="BU1418" s="40"/>
      <c r="BV1418" s="82"/>
      <c r="BW1418" s="94"/>
      <c r="BX1418" s="48"/>
      <c r="BY1418" s="97"/>
      <c r="BZ1418" s="48"/>
      <c r="CA1418" s="40"/>
      <c r="CB1418" s="94"/>
      <c r="CC1418" s="94"/>
      <c r="CD1418" s="94"/>
      <c r="CE1418" s="40"/>
      <c r="CF1418" s="73"/>
      <c r="CG1418" s="41"/>
      <c r="CH1418" s="41"/>
      <c r="CI1418" s="41"/>
      <c r="CJ1418" s="41"/>
      <c r="CK1418" s="41"/>
      <c r="CL1418" s="68"/>
      <c r="CM1418" s="41"/>
      <c r="CN1418" s="41"/>
      <c r="CO1418" s="39"/>
      <c r="CP1418" s="78"/>
      <c r="CS1418" s="96"/>
    </row>
    <row r="1419" spans="1:97" s="38" customFormat="1" x14ac:dyDescent="0.25">
      <c r="A1419" s="38">
        <v>1416</v>
      </c>
      <c r="F1419" s="39"/>
      <c r="Q1419" s="39"/>
      <c r="R1419" s="40"/>
      <c r="S1419" s="40"/>
      <c r="T1419" s="39"/>
      <c r="AG1419" s="110"/>
      <c r="AH1419" s="94"/>
      <c r="AJ1419" s="97"/>
      <c r="AL1419" s="39"/>
      <c r="AP1419" s="39"/>
      <c r="AQ1419" s="77"/>
      <c r="AR1419" s="94"/>
      <c r="AT1419" s="97"/>
      <c r="BB1419" s="79"/>
      <c r="BC1419" s="94"/>
      <c r="BE1419" s="97"/>
      <c r="BG1419" s="40"/>
      <c r="BK1419" s="40"/>
      <c r="BL1419" s="79"/>
      <c r="BM1419" s="94"/>
      <c r="BO1419" s="97"/>
      <c r="BQ1419" s="40"/>
      <c r="BR1419" s="94"/>
      <c r="BS1419" s="94"/>
      <c r="BT1419" s="94"/>
      <c r="BU1419" s="40"/>
      <c r="BV1419" s="82"/>
      <c r="BW1419" s="94"/>
      <c r="BX1419" s="48"/>
      <c r="BY1419" s="97"/>
      <c r="BZ1419" s="48"/>
      <c r="CA1419" s="40"/>
      <c r="CB1419" s="94"/>
      <c r="CC1419" s="94"/>
      <c r="CD1419" s="94"/>
      <c r="CE1419" s="40"/>
      <c r="CF1419" s="73"/>
      <c r="CG1419" s="41"/>
      <c r="CH1419" s="41"/>
      <c r="CI1419" s="41"/>
      <c r="CJ1419" s="41"/>
      <c r="CK1419" s="41"/>
      <c r="CL1419" s="68"/>
      <c r="CM1419" s="41"/>
      <c r="CN1419" s="41"/>
      <c r="CO1419" s="39"/>
      <c r="CP1419" s="78"/>
      <c r="CS1419" s="96"/>
    </row>
    <row r="1420" spans="1:97" s="38" customFormat="1" x14ac:dyDescent="0.25">
      <c r="A1420" s="38">
        <v>1417</v>
      </c>
      <c r="F1420" s="39"/>
      <c r="Q1420" s="39"/>
      <c r="R1420" s="40"/>
      <c r="S1420" s="40"/>
      <c r="T1420" s="39"/>
      <c r="AG1420" s="110"/>
      <c r="AH1420" s="94"/>
      <c r="AJ1420" s="97"/>
      <c r="AL1420" s="39"/>
      <c r="AP1420" s="39"/>
      <c r="AQ1420" s="77"/>
      <c r="AR1420" s="94"/>
      <c r="AT1420" s="97"/>
      <c r="BB1420" s="79"/>
      <c r="BC1420" s="94"/>
      <c r="BE1420" s="97"/>
      <c r="BG1420" s="40"/>
      <c r="BK1420" s="40"/>
      <c r="BL1420" s="79"/>
      <c r="BM1420" s="94"/>
      <c r="BO1420" s="97"/>
      <c r="BQ1420" s="40"/>
      <c r="BR1420" s="94"/>
      <c r="BS1420" s="94"/>
      <c r="BT1420" s="94"/>
      <c r="BU1420" s="40"/>
      <c r="BV1420" s="82"/>
      <c r="BW1420" s="94"/>
      <c r="BX1420" s="48"/>
      <c r="BY1420" s="97"/>
      <c r="BZ1420" s="48"/>
      <c r="CA1420" s="40"/>
      <c r="CB1420" s="94"/>
      <c r="CC1420" s="94"/>
      <c r="CD1420" s="94"/>
      <c r="CE1420" s="40"/>
      <c r="CF1420" s="73"/>
      <c r="CG1420" s="41"/>
      <c r="CH1420" s="41"/>
      <c r="CI1420" s="41"/>
      <c r="CJ1420" s="41"/>
      <c r="CK1420" s="41"/>
      <c r="CL1420" s="68"/>
      <c r="CM1420" s="41"/>
      <c r="CN1420" s="41"/>
      <c r="CO1420" s="39"/>
      <c r="CP1420" s="78"/>
      <c r="CS1420" s="96"/>
    </row>
    <row r="1421" spans="1:97" s="38" customFormat="1" x14ac:dyDescent="0.25">
      <c r="A1421" s="38">
        <v>1418</v>
      </c>
      <c r="F1421" s="39"/>
      <c r="Q1421" s="39"/>
      <c r="R1421" s="40"/>
      <c r="S1421" s="40"/>
      <c r="T1421" s="39"/>
      <c r="AG1421" s="110"/>
      <c r="AH1421" s="94"/>
      <c r="AJ1421" s="97"/>
      <c r="AL1421" s="39"/>
      <c r="AP1421" s="39"/>
      <c r="AQ1421" s="77"/>
      <c r="AR1421" s="94"/>
      <c r="AT1421" s="97"/>
      <c r="BB1421" s="79"/>
      <c r="BC1421" s="94"/>
      <c r="BE1421" s="97"/>
      <c r="BG1421" s="40"/>
      <c r="BK1421" s="40"/>
      <c r="BL1421" s="79"/>
      <c r="BM1421" s="94"/>
      <c r="BO1421" s="97"/>
      <c r="BQ1421" s="40"/>
      <c r="BR1421" s="94"/>
      <c r="BS1421" s="94"/>
      <c r="BT1421" s="94"/>
      <c r="BU1421" s="40"/>
      <c r="BV1421" s="82"/>
      <c r="BW1421" s="94"/>
      <c r="BX1421" s="48"/>
      <c r="BY1421" s="97"/>
      <c r="BZ1421" s="48"/>
      <c r="CA1421" s="40"/>
      <c r="CB1421" s="94"/>
      <c r="CC1421" s="94"/>
      <c r="CD1421" s="94"/>
      <c r="CE1421" s="40"/>
      <c r="CF1421" s="73"/>
      <c r="CG1421" s="41"/>
      <c r="CH1421" s="41"/>
      <c r="CI1421" s="41"/>
      <c r="CJ1421" s="41"/>
      <c r="CK1421" s="41"/>
      <c r="CL1421" s="68"/>
      <c r="CM1421" s="41"/>
      <c r="CN1421" s="41"/>
      <c r="CO1421" s="39"/>
      <c r="CP1421" s="78"/>
      <c r="CS1421" s="96"/>
    </row>
    <row r="1422" spans="1:97" s="38" customFormat="1" x14ac:dyDescent="0.25">
      <c r="A1422" s="38">
        <v>1419</v>
      </c>
      <c r="F1422" s="39"/>
      <c r="Q1422" s="39"/>
      <c r="R1422" s="40"/>
      <c r="S1422" s="40"/>
      <c r="T1422" s="39"/>
      <c r="AG1422" s="110"/>
      <c r="AH1422" s="94"/>
      <c r="AJ1422" s="97"/>
      <c r="AL1422" s="39"/>
      <c r="AP1422" s="39"/>
      <c r="AQ1422" s="77"/>
      <c r="AR1422" s="94"/>
      <c r="AT1422" s="97"/>
      <c r="BB1422" s="79"/>
      <c r="BC1422" s="94"/>
      <c r="BE1422" s="97"/>
      <c r="BG1422" s="40"/>
      <c r="BK1422" s="40"/>
      <c r="BL1422" s="79"/>
      <c r="BM1422" s="94"/>
      <c r="BO1422" s="97"/>
      <c r="BQ1422" s="40"/>
      <c r="BR1422" s="94"/>
      <c r="BS1422" s="94"/>
      <c r="BT1422" s="94"/>
      <c r="BU1422" s="40"/>
      <c r="BV1422" s="82"/>
      <c r="BW1422" s="94"/>
      <c r="BX1422" s="48"/>
      <c r="BY1422" s="97"/>
      <c r="BZ1422" s="48"/>
      <c r="CA1422" s="40"/>
      <c r="CB1422" s="94"/>
      <c r="CC1422" s="94"/>
      <c r="CD1422" s="94"/>
      <c r="CE1422" s="40"/>
      <c r="CF1422" s="73"/>
      <c r="CG1422" s="41"/>
      <c r="CH1422" s="41"/>
      <c r="CI1422" s="41"/>
      <c r="CJ1422" s="41"/>
      <c r="CK1422" s="41"/>
      <c r="CL1422" s="68"/>
      <c r="CM1422" s="41"/>
      <c r="CN1422" s="41"/>
      <c r="CO1422" s="39"/>
      <c r="CP1422" s="78"/>
      <c r="CS1422" s="96"/>
    </row>
    <row r="1423" spans="1:97" s="38" customFormat="1" x14ac:dyDescent="0.25">
      <c r="A1423" s="38">
        <v>1420</v>
      </c>
      <c r="F1423" s="39"/>
      <c r="Q1423" s="39"/>
      <c r="R1423" s="40"/>
      <c r="S1423" s="40"/>
      <c r="T1423" s="39"/>
      <c r="AG1423" s="110"/>
      <c r="AH1423" s="94"/>
      <c r="AJ1423" s="97"/>
      <c r="AL1423" s="39"/>
      <c r="AP1423" s="39"/>
      <c r="AQ1423" s="77"/>
      <c r="AR1423" s="94"/>
      <c r="AT1423" s="97"/>
      <c r="BB1423" s="79"/>
      <c r="BC1423" s="94"/>
      <c r="BE1423" s="97"/>
      <c r="BG1423" s="40"/>
      <c r="BK1423" s="40"/>
      <c r="BL1423" s="79"/>
      <c r="BM1423" s="94"/>
      <c r="BO1423" s="97"/>
      <c r="BQ1423" s="40"/>
      <c r="BR1423" s="94"/>
      <c r="BS1423" s="94"/>
      <c r="BT1423" s="94"/>
      <c r="BU1423" s="40"/>
      <c r="BV1423" s="82"/>
      <c r="BW1423" s="94"/>
      <c r="BX1423" s="48"/>
      <c r="BY1423" s="97"/>
      <c r="BZ1423" s="48"/>
      <c r="CA1423" s="40"/>
      <c r="CB1423" s="94"/>
      <c r="CC1423" s="94"/>
      <c r="CD1423" s="94"/>
      <c r="CE1423" s="40"/>
      <c r="CF1423" s="73"/>
      <c r="CG1423" s="41"/>
      <c r="CH1423" s="41"/>
      <c r="CI1423" s="41"/>
      <c r="CJ1423" s="41"/>
      <c r="CK1423" s="41"/>
      <c r="CL1423" s="68"/>
      <c r="CM1423" s="41"/>
      <c r="CN1423" s="41"/>
      <c r="CO1423" s="39"/>
      <c r="CP1423" s="78"/>
      <c r="CS1423" s="96"/>
    </row>
    <row r="1424" spans="1:97" s="38" customFormat="1" x14ac:dyDescent="0.25">
      <c r="A1424" s="38">
        <v>1421</v>
      </c>
      <c r="F1424" s="39"/>
      <c r="Q1424" s="39"/>
      <c r="R1424" s="40"/>
      <c r="S1424" s="40"/>
      <c r="T1424" s="39"/>
      <c r="AG1424" s="110"/>
      <c r="AH1424" s="94"/>
      <c r="AJ1424" s="97"/>
      <c r="AL1424" s="39"/>
      <c r="AP1424" s="39"/>
      <c r="AQ1424" s="77"/>
      <c r="AR1424" s="94"/>
      <c r="AT1424" s="97"/>
      <c r="BB1424" s="79"/>
      <c r="BC1424" s="94"/>
      <c r="BE1424" s="97"/>
      <c r="BG1424" s="40"/>
      <c r="BK1424" s="40"/>
      <c r="BL1424" s="79"/>
      <c r="BM1424" s="94"/>
      <c r="BO1424" s="97"/>
      <c r="BQ1424" s="40"/>
      <c r="BR1424" s="94"/>
      <c r="BS1424" s="94"/>
      <c r="BT1424" s="94"/>
      <c r="BU1424" s="40"/>
      <c r="BV1424" s="82"/>
      <c r="BW1424" s="94"/>
      <c r="BX1424" s="48"/>
      <c r="BY1424" s="97"/>
      <c r="BZ1424" s="48"/>
      <c r="CA1424" s="40"/>
      <c r="CB1424" s="94"/>
      <c r="CC1424" s="94"/>
      <c r="CD1424" s="94"/>
      <c r="CE1424" s="40"/>
      <c r="CF1424" s="73"/>
      <c r="CG1424" s="41"/>
      <c r="CH1424" s="41"/>
      <c r="CI1424" s="41"/>
      <c r="CJ1424" s="41"/>
      <c r="CK1424" s="41"/>
      <c r="CL1424" s="68"/>
      <c r="CM1424" s="41"/>
      <c r="CN1424" s="41"/>
      <c r="CO1424" s="39"/>
      <c r="CP1424" s="78"/>
      <c r="CS1424" s="96"/>
    </row>
    <row r="1425" spans="1:97" s="38" customFormat="1" x14ac:dyDescent="0.25">
      <c r="A1425" s="38">
        <v>1422</v>
      </c>
      <c r="F1425" s="39"/>
      <c r="Q1425" s="39"/>
      <c r="R1425" s="40"/>
      <c r="S1425" s="40"/>
      <c r="T1425" s="39"/>
      <c r="AG1425" s="110"/>
      <c r="AH1425" s="94"/>
      <c r="AJ1425" s="97"/>
      <c r="AL1425" s="39"/>
      <c r="AP1425" s="39"/>
      <c r="AQ1425" s="77"/>
      <c r="AR1425" s="94"/>
      <c r="AT1425" s="97"/>
      <c r="BB1425" s="79"/>
      <c r="BC1425" s="94"/>
      <c r="BE1425" s="97"/>
      <c r="BG1425" s="40"/>
      <c r="BK1425" s="40"/>
      <c r="BL1425" s="79"/>
      <c r="BM1425" s="94"/>
      <c r="BO1425" s="97"/>
      <c r="BQ1425" s="40"/>
      <c r="BR1425" s="94"/>
      <c r="BS1425" s="94"/>
      <c r="BT1425" s="94"/>
      <c r="BU1425" s="40"/>
      <c r="BV1425" s="82"/>
      <c r="BW1425" s="94"/>
      <c r="BX1425" s="48"/>
      <c r="BY1425" s="97"/>
      <c r="BZ1425" s="48"/>
      <c r="CA1425" s="40"/>
      <c r="CB1425" s="94"/>
      <c r="CC1425" s="94"/>
      <c r="CD1425" s="94"/>
      <c r="CE1425" s="40"/>
      <c r="CF1425" s="73"/>
      <c r="CG1425" s="41"/>
      <c r="CH1425" s="41"/>
      <c r="CI1425" s="41"/>
      <c r="CJ1425" s="41"/>
      <c r="CK1425" s="41"/>
      <c r="CL1425" s="68"/>
      <c r="CM1425" s="41"/>
      <c r="CN1425" s="41"/>
      <c r="CO1425" s="39"/>
      <c r="CP1425" s="78"/>
      <c r="CS1425" s="96"/>
    </row>
    <row r="1426" spans="1:97" s="38" customFormat="1" x14ac:dyDescent="0.25">
      <c r="A1426" s="38">
        <v>1423</v>
      </c>
      <c r="F1426" s="39"/>
      <c r="Q1426" s="39"/>
      <c r="R1426" s="40"/>
      <c r="S1426" s="40"/>
      <c r="T1426" s="39"/>
      <c r="AG1426" s="110"/>
      <c r="AH1426" s="94"/>
      <c r="AJ1426" s="97"/>
      <c r="AL1426" s="39"/>
      <c r="AP1426" s="39"/>
      <c r="AQ1426" s="77"/>
      <c r="AR1426" s="94"/>
      <c r="AT1426" s="97"/>
      <c r="BB1426" s="79"/>
      <c r="BC1426" s="94"/>
      <c r="BE1426" s="97"/>
      <c r="BG1426" s="40"/>
      <c r="BK1426" s="40"/>
      <c r="BL1426" s="79"/>
      <c r="BM1426" s="94"/>
      <c r="BO1426" s="97"/>
      <c r="BQ1426" s="40"/>
      <c r="BR1426" s="94"/>
      <c r="BS1426" s="94"/>
      <c r="BT1426" s="94"/>
      <c r="BU1426" s="40"/>
      <c r="BV1426" s="82"/>
      <c r="BW1426" s="94"/>
      <c r="BX1426" s="48"/>
      <c r="BY1426" s="97"/>
      <c r="BZ1426" s="48"/>
      <c r="CA1426" s="40"/>
      <c r="CB1426" s="94"/>
      <c r="CC1426" s="94"/>
      <c r="CD1426" s="94"/>
      <c r="CE1426" s="40"/>
      <c r="CF1426" s="73"/>
      <c r="CG1426" s="41"/>
      <c r="CH1426" s="41"/>
      <c r="CI1426" s="41"/>
      <c r="CJ1426" s="41"/>
      <c r="CK1426" s="41"/>
      <c r="CL1426" s="68"/>
      <c r="CM1426" s="41"/>
      <c r="CN1426" s="41"/>
      <c r="CO1426" s="39"/>
      <c r="CP1426" s="78"/>
      <c r="CS1426" s="96"/>
    </row>
    <row r="1427" spans="1:97" s="38" customFormat="1" x14ac:dyDescent="0.25">
      <c r="A1427" s="38">
        <v>1424</v>
      </c>
      <c r="F1427" s="39"/>
      <c r="Q1427" s="39"/>
      <c r="R1427" s="40"/>
      <c r="S1427" s="40"/>
      <c r="T1427" s="39"/>
      <c r="AG1427" s="110"/>
      <c r="AH1427" s="94"/>
      <c r="AJ1427" s="97"/>
      <c r="AL1427" s="39"/>
      <c r="AP1427" s="39"/>
      <c r="AQ1427" s="77"/>
      <c r="AR1427" s="94"/>
      <c r="AT1427" s="97"/>
      <c r="BB1427" s="79"/>
      <c r="BC1427" s="94"/>
      <c r="BE1427" s="97"/>
      <c r="BG1427" s="40"/>
      <c r="BK1427" s="40"/>
      <c r="BL1427" s="79"/>
      <c r="BM1427" s="94"/>
      <c r="BO1427" s="97"/>
      <c r="BQ1427" s="40"/>
      <c r="BR1427" s="94"/>
      <c r="BS1427" s="94"/>
      <c r="BT1427" s="94"/>
      <c r="BU1427" s="40"/>
      <c r="BV1427" s="82"/>
      <c r="BW1427" s="94"/>
      <c r="BX1427" s="48"/>
      <c r="BY1427" s="97"/>
      <c r="BZ1427" s="48"/>
      <c r="CA1427" s="40"/>
      <c r="CB1427" s="94"/>
      <c r="CC1427" s="94"/>
      <c r="CD1427" s="94"/>
      <c r="CE1427" s="40"/>
      <c r="CF1427" s="73"/>
      <c r="CG1427" s="41"/>
      <c r="CH1427" s="41"/>
      <c r="CI1427" s="41"/>
      <c r="CJ1427" s="41"/>
      <c r="CK1427" s="41"/>
      <c r="CL1427" s="68"/>
      <c r="CM1427" s="41"/>
      <c r="CN1427" s="41"/>
      <c r="CO1427" s="39"/>
      <c r="CP1427" s="78"/>
      <c r="CS1427" s="96"/>
    </row>
    <row r="1428" spans="1:97" s="38" customFormat="1" x14ac:dyDescent="0.25">
      <c r="A1428" s="38">
        <v>1425</v>
      </c>
      <c r="F1428" s="39"/>
      <c r="Q1428" s="39"/>
      <c r="R1428" s="40"/>
      <c r="S1428" s="40"/>
      <c r="T1428" s="39"/>
      <c r="AG1428" s="110"/>
      <c r="AH1428" s="94"/>
      <c r="AJ1428" s="97"/>
      <c r="AL1428" s="39"/>
      <c r="AP1428" s="39"/>
      <c r="AQ1428" s="77"/>
      <c r="AR1428" s="94"/>
      <c r="AT1428" s="97"/>
      <c r="BB1428" s="79"/>
      <c r="BC1428" s="94"/>
      <c r="BE1428" s="97"/>
      <c r="BG1428" s="40"/>
      <c r="BK1428" s="40"/>
      <c r="BL1428" s="79"/>
      <c r="BM1428" s="94"/>
      <c r="BO1428" s="97"/>
      <c r="BQ1428" s="40"/>
      <c r="BR1428" s="94"/>
      <c r="BS1428" s="94"/>
      <c r="BT1428" s="94"/>
      <c r="BU1428" s="40"/>
      <c r="BV1428" s="82"/>
      <c r="BW1428" s="94"/>
      <c r="BX1428" s="48"/>
      <c r="BY1428" s="97"/>
      <c r="BZ1428" s="48"/>
      <c r="CA1428" s="40"/>
      <c r="CB1428" s="94"/>
      <c r="CC1428" s="94"/>
      <c r="CD1428" s="94"/>
      <c r="CE1428" s="40"/>
      <c r="CF1428" s="73"/>
      <c r="CG1428" s="41"/>
      <c r="CH1428" s="41"/>
      <c r="CI1428" s="41"/>
      <c r="CJ1428" s="41"/>
      <c r="CK1428" s="41"/>
      <c r="CL1428" s="68"/>
      <c r="CM1428" s="41"/>
      <c r="CN1428" s="41"/>
      <c r="CO1428" s="39"/>
      <c r="CP1428" s="78"/>
      <c r="CS1428" s="96"/>
    </row>
    <row r="1429" spans="1:97" s="38" customFormat="1" x14ac:dyDescent="0.25">
      <c r="A1429" s="38">
        <v>1426</v>
      </c>
      <c r="F1429" s="39"/>
      <c r="Q1429" s="39"/>
      <c r="R1429" s="40"/>
      <c r="S1429" s="40"/>
      <c r="T1429" s="39"/>
      <c r="AG1429" s="110"/>
      <c r="AH1429" s="94"/>
      <c r="AJ1429" s="97"/>
      <c r="AL1429" s="39"/>
      <c r="AP1429" s="39"/>
      <c r="AQ1429" s="77"/>
      <c r="AR1429" s="94"/>
      <c r="AT1429" s="97"/>
      <c r="BB1429" s="79"/>
      <c r="BC1429" s="94"/>
      <c r="BE1429" s="97"/>
      <c r="BG1429" s="40"/>
      <c r="BK1429" s="40"/>
      <c r="BL1429" s="79"/>
      <c r="BM1429" s="94"/>
      <c r="BO1429" s="97"/>
      <c r="BQ1429" s="40"/>
      <c r="BR1429" s="94"/>
      <c r="BS1429" s="94"/>
      <c r="BT1429" s="94"/>
      <c r="BU1429" s="40"/>
      <c r="BV1429" s="82"/>
      <c r="BW1429" s="94"/>
      <c r="BX1429" s="48"/>
      <c r="BY1429" s="97"/>
      <c r="BZ1429" s="48"/>
      <c r="CA1429" s="40"/>
      <c r="CB1429" s="94"/>
      <c r="CC1429" s="94"/>
      <c r="CD1429" s="94"/>
      <c r="CE1429" s="40"/>
      <c r="CF1429" s="73"/>
      <c r="CG1429" s="41"/>
      <c r="CH1429" s="41"/>
      <c r="CI1429" s="41"/>
      <c r="CJ1429" s="41"/>
      <c r="CK1429" s="41"/>
      <c r="CL1429" s="68"/>
      <c r="CM1429" s="41"/>
      <c r="CN1429" s="41"/>
      <c r="CO1429" s="39"/>
      <c r="CP1429" s="78"/>
      <c r="CS1429" s="96"/>
    </row>
    <row r="1430" spans="1:97" s="38" customFormat="1" x14ac:dyDescent="0.25">
      <c r="A1430" s="38">
        <v>1427</v>
      </c>
      <c r="F1430" s="39"/>
      <c r="Q1430" s="39"/>
      <c r="R1430" s="40"/>
      <c r="S1430" s="40"/>
      <c r="T1430" s="39"/>
      <c r="AG1430" s="110"/>
      <c r="AH1430" s="94"/>
      <c r="AJ1430" s="97"/>
      <c r="AL1430" s="39"/>
      <c r="AP1430" s="39"/>
      <c r="AQ1430" s="77"/>
      <c r="AR1430" s="94"/>
      <c r="AT1430" s="97"/>
      <c r="BB1430" s="79"/>
      <c r="BC1430" s="94"/>
      <c r="BE1430" s="97"/>
      <c r="BG1430" s="40"/>
      <c r="BK1430" s="40"/>
      <c r="BL1430" s="79"/>
      <c r="BM1430" s="94"/>
      <c r="BO1430" s="97"/>
      <c r="BQ1430" s="40"/>
      <c r="BR1430" s="94"/>
      <c r="BS1430" s="94"/>
      <c r="BT1430" s="94"/>
      <c r="BU1430" s="40"/>
      <c r="BV1430" s="82"/>
      <c r="BW1430" s="94"/>
      <c r="BX1430" s="48"/>
      <c r="BY1430" s="97"/>
      <c r="BZ1430" s="48"/>
      <c r="CA1430" s="40"/>
      <c r="CB1430" s="94"/>
      <c r="CC1430" s="94"/>
      <c r="CD1430" s="94"/>
      <c r="CE1430" s="40"/>
      <c r="CF1430" s="73"/>
      <c r="CG1430" s="41"/>
      <c r="CH1430" s="41"/>
      <c r="CI1430" s="41"/>
      <c r="CJ1430" s="41"/>
      <c r="CK1430" s="41"/>
      <c r="CL1430" s="68"/>
      <c r="CM1430" s="41"/>
      <c r="CN1430" s="41"/>
      <c r="CO1430" s="39"/>
      <c r="CP1430" s="78"/>
      <c r="CS1430" s="96"/>
    </row>
    <row r="1431" spans="1:97" s="38" customFormat="1" x14ac:dyDescent="0.25">
      <c r="A1431" s="38">
        <v>1428</v>
      </c>
      <c r="F1431" s="39"/>
      <c r="Q1431" s="39"/>
      <c r="R1431" s="40"/>
      <c r="S1431" s="40"/>
      <c r="T1431" s="39"/>
      <c r="AG1431" s="110"/>
      <c r="AH1431" s="94"/>
      <c r="AJ1431" s="97"/>
      <c r="AL1431" s="39"/>
      <c r="AP1431" s="39"/>
      <c r="AQ1431" s="77"/>
      <c r="AR1431" s="94"/>
      <c r="AT1431" s="97"/>
      <c r="BB1431" s="79"/>
      <c r="BC1431" s="94"/>
      <c r="BE1431" s="97"/>
      <c r="BG1431" s="40"/>
      <c r="BK1431" s="40"/>
      <c r="BL1431" s="79"/>
      <c r="BM1431" s="94"/>
      <c r="BO1431" s="97"/>
      <c r="BQ1431" s="40"/>
      <c r="BR1431" s="94"/>
      <c r="BS1431" s="94"/>
      <c r="BT1431" s="94"/>
      <c r="BU1431" s="40"/>
      <c r="BV1431" s="82"/>
      <c r="BW1431" s="94"/>
      <c r="BX1431" s="48"/>
      <c r="BY1431" s="97"/>
      <c r="BZ1431" s="48"/>
      <c r="CA1431" s="40"/>
      <c r="CB1431" s="94"/>
      <c r="CC1431" s="94"/>
      <c r="CD1431" s="94"/>
      <c r="CE1431" s="40"/>
      <c r="CF1431" s="73"/>
      <c r="CG1431" s="41"/>
      <c r="CH1431" s="41"/>
      <c r="CI1431" s="41"/>
      <c r="CJ1431" s="41"/>
      <c r="CK1431" s="41"/>
      <c r="CL1431" s="68"/>
      <c r="CM1431" s="41"/>
      <c r="CN1431" s="41"/>
      <c r="CO1431" s="39"/>
      <c r="CP1431" s="78"/>
      <c r="CS1431" s="96"/>
    </row>
    <row r="1432" spans="1:97" s="38" customFormat="1" x14ac:dyDescent="0.25">
      <c r="A1432" s="38">
        <v>1429</v>
      </c>
      <c r="F1432" s="39"/>
      <c r="Q1432" s="39"/>
      <c r="R1432" s="40"/>
      <c r="S1432" s="40"/>
      <c r="T1432" s="39"/>
      <c r="AG1432" s="110"/>
      <c r="AH1432" s="94"/>
      <c r="AJ1432" s="97"/>
      <c r="AL1432" s="39"/>
      <c r="AP1432" s="39"/>
      <c r="AQ1432" s="77"/>
      <c r="AR1432" s="94"/>
      <c r="AT1432" s="97"/>
      <c r="BB1432" s="79"/>
      <c r="BC1432" s="94"/>
      <c r="BE1432" s="97"/>
      <c r="BG1432" s="40"/>
      <c r="BK1432" s="40"/>
      <c r="BL1432" s="79"/>
      <c r="BM1432" s="94"/>
      <c r="BO1432" s="97"/>
      <c r="BQ1432" s="40"/>
      <c r="BR1432" s="94"/>
      <c r="BS1432" s="94"/>
      <c r="BT1432" s="94"/>
      <c r="BU1432" s="40"/>
      <c r="BV1432" s="82"/>
      <c r="BW1432" s="94"/>
      <c r="BX1432" s="48"/>
      <c r="BY1432" s="97"/>
      <c r="BZ1432" s="48"/>
      <c r="CA1432" s="40"/>
      <c r="CB1432" s="94"/>
      <c r="CC1432" s="94"/>
      <c r="CD1432" s="94"/>
      <c r="CE1432" s="40"/>
      <c r="CF1432" s="73"/>
      <c r="CG1432" s="41"/>
      <c r="CH1432" s="41"/>
      <c r="CI1432" s="41"/>
      <c r="CJ1432" s="41"/>
      <c r="CK1432" s="41"/>
      <c r="CL1432" s="68"/>
      <c r="CM1432" s="41"/>
      <c r="CN1432" s="41"/>
      <c r="CO1432" s="39"/>
      <c r="CP1432" s="78"/>
      <c r="CS1432" s="96"/>
    </row>
    <row r="1433" spans="1:97" s="38" customFormat="1" x14ac:dyDescent="0.25">
      <c r="A1433" s="38">
        <v>1430</v>
      </c>
      <c r="F1433" s="39"/>
      <c r="Q1433" s="39"/>
      <c r="R1433" s="40"/>
      <c r="S1433" s="40"/>
      <c r="T1433" s="39"/>
      <c r="AG1433" s="110"/>
      <c r="AH1433" s="94"/>
      <c r="AJ1433" s="97"/>
      <c r="AL1433" s="39"/>
      <c r="AP1433" s="39"/>
      <c r="AQ1433" s="77"/>
      <c r="AR1433" s="94"/>
      <c r="AT1433" s="97"/>
      <c r="BB1433" s="79"/>
      <c r="BC1433" s="94"/>
      <c r="BE1433" s="97"/>
      <c r="BG1433" s="40"/>
      <c r="BK1433" s="40"/>
      <c r="BL1433" s="79"/>
      <c r="BM1433" s="94"/>
      <c r="BO1433" s="97"/>
      <c r="BQ1433" s="40"/>
      <c r="BR1433" s="94"/>
      <c r="BS1433" s="94"/>
      <c r="BT1433" s="94"/>
      <c r="BU1433" s="40"/>
      <c r="BV1433" s="82"/>
      <c r="BW1433" s="94"/>
      <c r="BX1433" s="48"/>
      <c r="BY1433" s="97"/>
      <c r="BZ1433" s="48"/>
      <c r="CA1433" s="40"/>
      <c r="CB1433" s="94"/>
      <c r="CC1433" s="94"/>
      <c r="CD1433" s="94"/>
      <c r="CE1433" s="40"/>
      <c r="CF1433" s="73"/>
      <c r="CG1433" s="41"/>
      <c r="CH1433" s="41"/>
      <c r="CI1433" s="41"/>
      <c r="CJ1433" s="41"/>
      <c r="CK1433" s="41"/>
      <c r="CL1433" s="68"/>
      <c r="CM1433" s="41"/>
      <c r="CN1433" s="41"/>
      <c r="CO1433" s="39"/>
      <c r="CP1433" s="78"/>
      <c r="CS1433" s="96"/>
    </row>
    <row r="1434" spans="1:97" s="38" customFormat="1" x14ac:dyDescent="0.25">
      <c r="A1434" s="38">
        <v>1431</v>
      </c>
      <c r="F1434" s="39"/>
      <c r="Q1434" s="39"/>
      <c r="R1434" s="40"/>
      <c r="S1434" s="40"/>
      <c r="T1434" s="39"/>
      <c r="AG1434" s="110"/>
      <c r="AH1434" s="94"/>
      <c r="AJ1434" s="97"/>
      <c r="AL1434" s="39"/>
      <c r="AP1434" s="39"/>
      <c r="AQ1434" s="77"/>
      <c r="AR1434" s="94"/>
      <c r="AT1434" s="97"/>
      <c r="BB1434" s="79"/>
      <c r="BC1434" s="94"/>
      <c r="BE1434" s="97"/>
      <c r="BG1434" s="40"/>
      <c r="BK1434" s="40"/>
      <c r="BL1434" s="79"/>
      <c r="BM1434" s="94"/>
      <c r="BO1434" s="97"/>
      <c r="BQ1434" s="40"/>
      <c r="BR1434" s="94"/>
      <c r="BS1434" s="94"/>
      <c r="BT1434" s="94"/>
      <c r="BU1434" s="40"/>
      <c r="BV1434" s="82"/>
      <c r="BW1434" s="94"/>
      <c r="BX1434" s="48"/>
      <c r="BY1434" s="97"/>
      <c r="BZ1434" s="48"/>
      <c r="CA1434" s="40"/>
      <c r="CB1434" s="94"/>
      <c r="CC1434" s="94"/>
      <c r="CD1434" s="94"/>
      <c r="CE1434" s="40"/>
      <c r="CF1434" s="73"/>
      <c r="CG1434" s="41"/>
      <c r="CH1434" s="41"/>
      <c r="CI1434" s="41"/>
      <c r="CJ1434" s="41"/>
      <c r="CK1434" s="41"/>
      <c r="CL1434" s="68"/>
      <c r="CM1434" s="41"/>
      <c r="CN1434" s="41"/>
      <c r="CO1434" s="39"/>
      <c r="CP1434" s="78"/>
    </row>
    <row r="1435" spans="1:97" s="38" customFormat="1" x14ac:dyDescent="0.25">
      <c r="A1435" s="38">
        <v>1432</v>
      </c>
      <c r="F1435" s="39"/>
      <c r="Q1435" s="39"/>
      <c r="R1435" s="40"/>
      <c r="S1435" s="40"/>
      <c r="T1435" s="39"/>
      <c r="AG1435" s="110"/>
      <c r="AH1435" s="94"/>
      <c r="AJ1435" s="97"/>
      <c r="AL1435" s="39"/>
      <c r="AP1435" s="39"/>
      <c r="AQ1435" s="77"/>
      <c r="AR1435" s="94"/>
      <c r="AT1435" s="97"/>
      <c r="BB1435" s="79"/>
      <c r="BC1435" s="94"/>
      <c r="BE1435" s="97"/>
      <c r="BG1435" s="40"/>
      <c r="BK1435" s="40"/>
      <c r="BL1435" s="79"/>
      <c r="BM1435" s="94"/>
      <c r="BO1435" s="97"/>
      <c r="BQ1435" s="40"/>
      <c r="BR1435" s="94"/>
      <c r="BS1435" s="94"/>
      <c r="BT1435" s="94"/>
      <c r="BU1435" s="40"/>
      <c r="BV1435" s="82"/>
      <c r="BW1435" s="94"/>
      <c r="BX1435" s="48"/>
      <c r="BY1435" s="97"/>
      <c r="BZ1435" s="48"/>
      <c r="CA1435" s="40"/>
      <c r="CB1435" s="94"/>
      <c r="CC1435" s="94"/>
      <c r="CD1435" s="94"/>
      <c r="CE1435" s="40"/>
      <c r="CF1435" s="73"/>
      <c r="CG1435" s="41"/>
      <c r="CH1435" s="41"/>
      <c r="CI1435" s="41"/>
      <c r="CJ1435" s="41"/>
      <c r="CK1435" s="41"/>
      <c r="CL1435" s="68"/>
      <c r="CM1435" s="41"/>
      <c r="CN1435" s="41"/>
      <c r="CO1435" s="39"/>
      <c r="CP1435" s="78"/>
    </row>
    <row r="1436" spans="1:97" s="38" customFormat="1" x14ac:dyDescent="0.25">
      <c r="A1436" s="38">
        <v>1433</v>
      </c>
      <c r="F1436" s="39"/>
      <c r="Q1436" s="39"/>
      <c r="R1436" s="40"/>
      <c r="S1436" s="40"/>
      <c r="T1436" s="39"/>
      <c r="AG1436" s="110"/>
      <c r="AH1436" s="94"/>
      <c r="AJ1436" s="97"/>
      <c r="AL1436" s="39"/>
      <c r="AP1436" s="39"/>
      <c r="AQ1436" s="77"/>
      <c r="AR1436" s="94"/>
      <c r="AT1436" s="97"/>
      <c r="BB1436" s="79"/>
      <c r="BC1436" s="94"/>
      <c r="BE1436" s="97"/>
      <c r="BG1436" s="40"/>
      <c r="BK1436" s="40"/>
      <c r="BL1436" s="79"/>
      <c r="BM1436" s="94"/>
      <c r="BO1436" s="97"/>
      <c r="BQ1436" s="40"/>
      <c r="BR1436" s="94"/>
      <c r="BS1436" s="94"/>
      <c r="BT1436" s="94"/>
      <c r="BU1436" s="40"/>
      <c r="BV1436" s="82"/>
      <c r="BW1436" s="94"/>
      <c r="BX1436" s="48"/>
      <c r="BY1436" s="97"/>
      <c r="BZ1436" s="48"/>
      <c r="CA1436" s="40"/>
      <c r="CB1436" s="94"/>
      <c r="CC1436" s="94"/>
      <c r="CD1436" s="94"/>
      <c r="CE1436" s="40"/>
      <c r="CF1436" s="73"/>
      <c r="CG1436" s="41"/>
      <c r="CH1436" s="41"/>
      <c r="CI1436" s="41"/>
      <c r="CJ1436" s="41"/>
      <c r="CK1436" s="41"/>
      <c r="CL1436" s="68"/>
      <c r="CM1436" s="41"/>
      <c r="CN1436" s="41"/>
      <c r="CO1436" s="39"/>
      <c r="CP1436" s="78"/>
    </row>
    <row r="1437" spans="1:97" s="38" customFormat="1" x14ac:dyDescent="0.25">
      <c r="A1437" s="38">
        <v>1434</v>
      </c>
      <c r="F1437" s="39"/>
      <c r="Q1437" s="39"/>
      <c r="R1437" s="40"/>
      <c r="S1437" s="40"/>
      <c r="T1437" s="39"/>
      <c r="AG1437" s="110"/>
      <c r="AH1437" s="94"/>
      <c r="AJ1437" s="97"/>
      <c r="AL1437" s="39"/>
      <c r="AP1437" s="39"/>
      <c r="AQ1437" s="77"/>
      <c r="AR1437" s="94"/>
      <c r="AT1437" s="97"/>
      <c r="BB1437" s="79"/>
      <c r="BC1437" s="94"/>
      <c r="BE1437" s="97"/>
      <c r="BG1437" s="40"/>
      <c r="BK1437" s="40"/>
      <c r="BL1437" s="79"/>
      <c r="BM1437" s="94"/>
      <c r="BO1437" s="97"/>
      <c r="BQ1437" s="40"/>
      <c r="BR1437" s="94"/>
      <c r="BS1437" s="94"/>
      <c r="BT1437" s="94"/>
      <c r="BU1437" s="40"/>
      <c r="BV1437" s="82"/>
      <c r="BW1437" s="94"/>
      <c r="BX1437" s="48"/>
      <c r="BY1437" s="97"/>
      <c r="BZ1437" s="48"/>
      <c r="CA1437" s="40"/>
      <c r="CB1437" s="94"/>
      <c r="CC1437" s="94"/>
      <c r="CD1437" s="94"/>
      <c r="CE1437" s="40"/>
      <c r="CF1437" s="73"/>
      <c r="CG1437" s="41"/>
      <c r="CH1437" s="41"/>
      <c r="CI1437" s="41"/>
      <c r="CJ1437" s="41"/>
      <c r="CK1437" s="41"/>
      <c r="CL1437" s="68"/>
      <c r="CM1437" s="41"/>
      <c r="CN1437" s="41"/>
      <c r="CO1437" s="39"/>
      <c r="CP1437" s="78"/>
    </row>
    <row r="1438" spans="1:97" s="38" customFormat="1" x14ac:dyDescent="0.25">
      <c r="A1438" s="38">
        <v>1435</v>
      </c>
      <c r="F1438" s="39"/>
      <c r="Q1438" s="39"/>
      <c r="R1438" s="40"/>
      <c r="S1438" s="40"/>
      <c r="T1438" s="39"/>
      <c r="AG1438" s="110"/>
      <c r="AH1438" s="94"/>
      <c r="AJ1438" s="97"/>
      <c r="AL1438" s="39"/>
      <c r="AP1438" s="39"/>
      <c r="AQ1438" s="77"/>
      <c r="AR1438" s="94"/>
      <c r="AT1438" s="97"/>
      <c r="BB1438" s="79"/>
      <c r="BC1438" s="94"/>
      <c r="BE1438" s="97"/>
      <c r="BG1438" s="40"/>
      <c r="BK1438" s="40"/>
      <c r="BL1438" s="79"/>
      <c r="BM1438" s="94"/>
      <c r="BO1438" s="97"/>
      <c r="BQ1438" s="40"/>
      <c r="BR1438" s="94"/>
      <c r="BS1438" s="94"/>
      <c r="BT1438" s="94"/>
      <c r="BU1438" s="40"/>
      <c r="BV1438" s="82"/>
      <c r="BW1438" s="94"/>
      <c r="BX1438" s="48"/>
      <c r="BY1438" s="97"/>
      <c r="BZ1438" s="48"/>
      <c r="CA1438" s="40"/>
      <c r="CB1438" s="94"/>
      <c r="CC1438" s="94"/>
      <c r="CD1438" s="94"/>
      <c r="CE1438" s="40"/>
      <c r="CF1438" s="73"/>
      <c r="CG1438" s="41"/>
      <c r="CH1438" s="41"/>
      <c r="CI1438" s="41"/>
      <c r="CJ1438" s="41"/>
      <c r="CK1438" s="41"/>
      <c r="CL1438" s="68"/>
      <c r="CM1438" s="41"/>
      <c r="CN1438" s="41"/>
      <c r="CO1438" s="39"/>
      <c r="CP1438" s="78"/>
    </row>
    <row r="1439" spans="1:97" s="38" customFormat="1" x14ac:dyDescent="0.25">
      <c r="A1439" s="38">
        <v>1436</v>
      </c>
      <c r="F1439" s="39"/>
      <c r="Q1439" s="39"/>
      <c r="R1439" s="40"/>
      <c r="S1439" s="40"/>
      <c r="T1439" s="39"/>
      <c r="AG1439" s="110"/>
      <c r="AH1439" s="94"/>
      <c r="AJ1439" s="97"/>
      <c r="AL1439" s="39"/>
      <c r="AP1439" s="39"/>
      <c r="AQ1439" s="77"/>
      <c r="AR1439" s="94"/>
      <c r="AT1439" s="97"/>
      <c r="BB1439" s="79"/>
      <c r="BC1439" s="94"/>
      <c r="BE1439" s="97"/>
      <c r="BG1439" s="40"/>
      <c r="BK1439" s="40"/>
      <c r="BL1439" s="79"/>
      <c r="BM1439" s="94"/>
      <c r="BO1439" s="97"/>
      <c r="BQ1439" s="40"/>
      <c r="BR1439" s="94"/>
      <c r="BS1439" s="94"/>
      <c r="BT1439" s="94"/>
      <c r="BU1439" s="40"/>
      <c r="BV1439" s="82"/>
      <c r="BW1439" s="94"/>
      <c r="BX1439" s="48"/>
      <c r="BY1439" s="97"/>
      <c r="BZ1439" s="48"/>
      <c r="CA1439" s="40"/>
      <c r="CB1439" s="94"/>
      <c r="CC1439" s="94"/>
      <c r="CD1439" s="94"/>
      <c r="CE1439" s="40"/>
      <c r="CF1439" s="73"/>
      <c r="CG1439" s="41"/>
      <c r="CH1439" s="41"/>
      <c r="CI1439" s="41"/>
      <c r="CJ1439" s="41"/>
      <c r="CK1439" s="41"/>
      <c r="CL1439" s="68"/>
      <c r="CM1439" s="41"/>
      <c r="CN1439" s="41"/>
      <c r="CO1439" s="39"/>
      <c r="CP1439" s="78"/>
    </row>
    <row r="1440" spans="1:97" s="38" customFormat="1" x14ac:dyDescent="0.25">
      <c r="A1440" s="38">
        <v>1437</v>
      </c>
      <c r="F1440" s="39"/>
      <c r="Q1440" s="39"/>
      <c r="R1440" s="40"/>
      <c r="S1440" s="40"/>
      <c r="T1440" s="39"/>
      <c r="AG1440" s="110"/>
      <c r="AH1440" s="94"/>
      <c r="AJ1440" s="97"/>
      <c r="AL1440" s="39"/>
      <c r="AP1440" s="39"/>
      <c r="AQ1440" s="77"/>
      <c r="AR1440" s="94"/>
      <c r="AT1440" s="97"/>
      <c r="BB1440" s="79"/>
      <c r="BC1440" s="94"/>
      <c r="BE1440" s="97"/>
      <c r="BG1440" s="40"/>
      <c r="BK1440" s="40"/>
      <c r="BL1440" s="79"/>
      <c r="BM1440" s="94"/>
      <c r="BO1440" s="97"/>
      <c r="BQ1440" s="40"/>
      <c r="BR1440" s="94"/>
      <c r="BS1440" s="94"/>
      <c r="BT1440" s="94"/>
      <c r="BU1440" s="40"/>
      <c r="BV1440" s="82"/>
      <c r="BW1440" s="94"/>
      <c r="BX1440" s="48"/>
      <c r="BY1440" s="97"/>
      <c r="BZ1440" s="48"/>
      <c r="CA1440" s="40"/>
      <c r="CB1440" s="94"/>
      <c r="CC1440" s="94"/>
      <c r="CD1440" s="94"/>
      <c r="CE1440" s="40"/>
      <c r="CF1440" s="73"/>
      <c r="CG1440" s="41"/>
      <c r="CH1440" s="41"/>
      <c r="CI1440" s="41"/>
      <c r="CJ1440" s="41"/>
      <c r="CK1440" s="41"/>
      <c r="CL1440" s="68"/>
      <c r="CM1440" s="41"/>
      <c r="CN1440" s="41"/>
      <c r="CO1440" s="39"/>
      <c r="CP1440" s="78"/>
    </row>
    <row r="1441" spans="1:94" s="38" customFormat="1" x14ac:dyDescent="0.25">
      <c r="A1441" s="38">
        <v>1438</v>
      </c>
      <c r="F1441" s="39"/>
      <c r="Q1441" s="39"/>
      <c r="R1441" s="40"/>
      <c r="S1441" s="40"/>
      <c r="T1441" s="39"/>
      <c r="AG1441" s="110"/>
      <c r="AH1441" s="94"/>
      <c r="AJ1441" s="97"/>
      <c r="AL1441" s="39"/>
      <c r="AP1441" s="39"/>
      <c r="AQ1441" s="77"/>
      <c r="AR1441" s="94"/>
      <c r="AT1441" s="97"/>
      <c r="BB1441" s="79"/>
      <c r="BC1441" s="94"/>
      <c r="BE1441" s="97"/>
      <c r="BG1441" s="40"/>
      <c r="BK1441" s="40"/>
      <c r="BL1441" s="79"/>
      <c r="BM1441" s="94"/>
      <c r="BO1441" s="97"/>
      <c r="BQ1441" s="40"/>
      <c r="BR1441" s="94"/>
      <c r="BS1441" s="94"/>
      <c r="BT1441" s="94"/>
      <c r="BU1441" s="40"/>
      <c r="BV1441" s="82"/>
      <c r="BW1441" s="94"/>
      <c r="BX1441" s="48"/>
      <c r="BY1441" s="97"/>
      <c r="BZ1441" s="48"/>
      <c r="CA1441" s="40"/>
      <c r="CB1441" s="94"/>
      <c r="CC1441" s="94"/>
      <c r="CD1441" s="94"/>
      <c r="CE1441" s="40"/>
      <c r="CF1441" s="73"/>
      <c r="CG1441" s="41"/>
      <c r="CH1441" s="41"/>
      <c r="CI1441" s="41"/>
      <c r="CJ1441" s="41"/>
      <c r="CK1441" s="41"/>
      <c r="CL1441" s="68"/>
      <c r="CM1441" s="41"/>
      <c r="CN1441" s="41"/>
      <c r="CO1441" s="39"/>
      <c r="CP1441" s="78"/>
    </row>
    <row r="1442" spans="1:94" s="38" customFormat="1" x14ac:dyDescent="0.25">
      <c r="A1442" s="38">
        <v>1439</v>
      </c>
      <c r="F1442" s="39"/>
      <c r="Q1442" s="39"/>
      <c r="R1442" s="40"/>
      <c r="S1442" s="40"/>
      <c r="T1442" s="39"/>
      <c r="AG1442" s="110"/>
      <c r="AH1442" s="94"/>
      <c r="AJ1442" s="97"/>
      <c r="AL1442" s="39"/>
      <c r="AP1442" s="39"/>
      <c r="AQ1442" s="77"/>
      <c r="AR1442" s="94"/>
      <c r="AT1442" s="97"/>
      <c r="BB1442" s="79"/>
      <c r="BC1442" s="94"/>
      <c r="BE1442" s="97"/>
      <c r="BG1442" s="40"/>
      <c r="BK1442" s="40"/>
      <c r="BL1442" s="79"/>
      <c r="BM1442" s="94"/>
      <c r="BO1442" s="97"/>
      <c r="BQ1442" s="40"/>
      <c r="BR1442" s="94"/>
      <c r="BS1442" s="94"/>
      <c r="BT1442" s="94"/>
      <c r="BU1442" s="40"/>
      <c r="BV1442" s="82"/>
      <c r="BW1442" s="94"/>
      <c r="BX1442" s="48"/>
      <c r="BY1442" s="97"/>
      <c r="BZ1442" s="48"/>
      <c r="CA1442" s="40"/>
      <c r="CB1442" s="94"/>
      <c r="CC1442" s="94"/>
      <c r="CD1442" s="94"/>
      <c r="CE1442" s="40"/>
      <c r="CF1442" s="73"/>
      <c r="CG1442" s="41"/>
      <c r="CH1442" s="41"/>
      <c r="CI1442" s="41"/>
      <c r="CJ1442" s="41"/>
      <c r="CK1442" s="41"/>
      <c r="CL1442" s="68"/>
      <c r="CM1442" s="41"/>
      <c r="CN1442" s="41"/>
      <c r="CO1442" s="39"/>
      <c r="CP1442" s="78"/>
    </row>
    <row r="1443" spans="1:94" s="38" customFormat="1" x14ac:dyDescent="0.25">
      <c r="A1443" s="38">
        <v>1440</v>
      </c>
      <c r="F1443" s="39"/>
      <c r="Q1443" s="39"/>
      <c r="R1443" s="40"/>
      <c r="S1443" s="40"/>
      <c r="T1443" s="39"/>
      <c r="AG1443" s="110"/>
      <c r="AH1443" s="94"/>
      <c r="AJ1443" s="97"/>
      <c r="AL1443" s="39"/>
      <c r="AP1443" s="39"/>
      <c r="AQ1443" s="77"/>
      <c r="AR1443" s="94"/>
      <c r="AT1443" s="97"/>
      <c r="BB1443" s="79"/>
      <c r="BC1443" s="94"/>
      <c r="BE1443" s="97"/>
      <c r="BG1443" s="40"/>
      <c r="BK1443" s="40"/>
      <c r="BL1443" s="79"/>
      <c r="BM1443" s="94"/>
      <c r="BO1443" s="97"/>
      <c r="BQ1443" s="40"/>
      <c r="BR1443" s="94"/>
      <c r="BS1443" s="94"/>
      <c r="BT1443" s="94"/>
      <c r="BU1443" s="40"/>
      <c r="BV1443" s="82"/>
      <c r="BW1443" s="94"/>
      <c r="BX1443" s="48"/>
      <c r="BY1443" s="97"/>
      <c r="BZ1443" s="48"/>
      <c r="CA1443" s="40"/>
      <c r="CB1443" s="94"/>
      <c r="CC1443" s="94"/>
      <c r="CD1443" s="94"/>
      <c r="CE1443" s="40"/>
      <c r="CF1443" s="73"/>
      <c r="CG1443" s="41"/>
      <c r="CH1443" s="41"/>
      <c r="CI1443" s="41"/>
      <c r="CJ1443" s="41"/>
      <c r="CK1443" s="41"/>
      <c r="CL1443" s="68"/>
      <c r="CM1443" s="41"/>
      <c r="CN1443" s="41"/>
      <c r="CO1443" s="39"/>
      <c r="CP1443" s="78"/>
    </row>
    <row r="1444" spans="1:94" s="38" customFormat="1" x14ac:dyDescent="0.25">
      <c r="A1444" s="38">
        <v>1441</v>
      </c>
      <c r="F1444" s="39"/>
      <c r="Q1444" s="39"/>
      <c r="R1444" s="40"/>
      <c r="S1444" s="40"/>
      <c r="T1444" s="39"/>
      <c r="AG1444" s="110"/>
      <c r="AH1444" s="94"/>
      <c r="AJ1444" s="97"/>
      <c r="AL1444" s="39"/>
      <c r="AP1444" s="39"/>
      <c r="AQ1444" s="77"/>
      <c r="AR1444" s="94"/>
      <c r="AT1444" s="97"/>
      <c r="BB1444" s="79"/>
      <c r="BC1444" s="94"/>
      <c r="BE1444" s="97"/>
      <c r="BG1444" s="40"/>
      <c r="BK1444" s="40"/>
      <c r="BL1444" s="79"/>
      <c r="BM1444" s="94"/>
      <c r="BO1444" s="97"/>
      <c r="BQ1444" s="40"/>
      <c r="BR1444" s="94"/>
      <c r="BS1444" s="94"/>
      <c r="BT1444" s="94"/>
      <c r="BU1444" s="40"/>
      <c r="BV1444" s="82"/>
      <c r="BW1444" s="94"/>
      <c r="BX1444" s="48"/>
      <c r="BY1444" s="97"/>
      <c r="BZ1444" s="48"/>
      <c r="CA1444" s="40"/>
      <c r="CB1444" s="94"/>
      <c r="CC1444" s="94"/>
      <c r="CD1444" s="94"/>
      <c r="CE1444" s="40"/>
      <c r="CF1444" s="73"/>
      <c r="CG1444" s="41"/>
      <c r="CH1444" s="41"/>
      <c r="CI1444" s="41"/>
      <c r="CJ1444" s="41"/>
      <c r="CK1444" s="41"/>
      <c r="CL1444" s="68"/>
      <c r="CM1444" s="41"/>
      <c r="CN1444" s="41"/>
      <c r="CO1444" s="39"/>
      <c r="CP1444" s="78"/>
    </row>
    <row r="1445" spans="1:94" s="38" customFormat="1" x14ac:dyDescent="0.25">
      <c r="A1445" s="38">
        <v>1442</v>
      </c>
      <c r="F1445" s="39"/>
      <c r="Q1445" s="39"/>
      <c r="R1445" s="40"/>
      <c r="S1445" s="40"/>
      <c r="T1445" s="39"/>
      <c r="AG1445" s="110"/>
      <c r="AH1445" s="94"/>
      <c r="AJ1445" s="97"/>
      <c r="AL1445" s="39"/>
      <c r="AP1445" s="39"/>
      <c r="AQ1445" s="77"/>
      <c r="AR1445" s="94"/>
      <c r="AT1445" s="97"/>
      <c r="BB1445" s="79"/>
      <c r="BC1445" s="94"/>
      <c r="BE1445" s="97"/>
      <c r="BG1445" s="40"/>
      <c r="BK1445" s="40"/>
      <c r="BL1445" s="79"/>
      <c r="BM1445" s="94"/>
      <c r="BO1445" s="97"/>
      <c r="BQ1445" s="40"/>
      <c r="BR1445" s="94"/>
      <c r="BS1445" s="94"/>
      <c r="BT1445" s="94"/>
      <c r="BU1445" s="40"/>
      <c r="BV1445" s="82"/>
      <c r="BW1445" s="94"/>
      <c r="BX1445" s="48"/>
      <c r="BY1445" s="97"/>
      <c r="BZ1445" s="48"/>
      <c r="CA1445" s="40"/>
      <c r="CB1445" s="94"/>
      <c r="CC1445" s="94"/>
      <c r="CD1445" s="94"/>
      <c r="CE1445" s="40"/>
      <c r="CF1445" s="73"/>
      <c r="CG1445" s="41"/>
      <c r="CH1445" s="41"/>
      <c r="CI1445" s="41"/>
      <c r="CJ1445" s="41"/>
      <c r="CK1445" s="41"/>
      <c r="CL1445" s="68"/>
      <c r="CM1445" s="41"/>
      <c r="CN1445" s="41"/>
      <c r="CO1445" s="39"/>
      <c r="CP1445" s="78"/>
    </row>
    <row r="1446" spans="1:94" s="38" customFormat="1" x14ac:dyDescent="0.25">
      <c r="A1446" s="38">
        <v>1443</v>
      </c>
      <c r="F1446" s="39"/>
      <c r="Q1446" s="39"/>
      <c r="R1446" s="40"/>
      <c r="S1446" s="40"/>
      <c r="T1446" s="39"/>
      <c r="AG1446" s="110"/>
      <c r="AH1446" s="94"/>
      <c r="AJ1446" s="97"/>
      <c r="AL1446" s="39"/>
      <c r="AP1446" s="39"/>
      <c r="AQ1446" s="77"/>
      <c r="AR1446" s="94"/>
      <c r="AT1446" s="97"/>
      <c r="BB1446" s="79"/>
      <c r="BC1446" s="94"/>
      <c r="BE1446" s="97"/>
      <c r="BG1446" s="40"/>
      <c r="BK1446" s="40"/>
      <c r="BL1446" s="79"/>
      <c r="BM1446" s="94"/>
      <c r="BO1446" s="97"/>
      <c r="BQ1446" s="40"/>
      <c r="BR1446" s="94"/>
      <c r="BS1446" s="94"/>
      <c r="BT1446" s="94"/>
      <c r="BU1446" s="40"/>
      <c r="BV1446" s="82"/>
      <c r="BW1446" s="94"/>
      <c r="BX1446" s="48"/>
      <c r="BY1446" s="97"/>
      <c r="BZ1446" s="48"/>
      <c r="CA1446" s="40"/>
      <c r="CB1446" s="94"/>
      <c r="CC1446" s="94"/>
      <c r="CD1446" s="94"/>
      <c r="CE1446" s="40"/>
      <c r="CF1446" s="73"/>
      <c r="CG1446" s="41"/>
      <c r="CH1446" s="41"/>
      <c r="CI1446" s="41"/>
      <c r="CJ1446" s="41"/>
      <c r="CK1446" s="41"/>
      <c r="CL1446" s="68"/>
      <c r="CM1446" s="41"/>
      <c r="CN1446" s="41"/>
      <c r="CO1446" s="39"/>
      <c r="CP1446" s="78"/>
    </row>
    <row r="1447" spans="1:94" s="38" customFormat="1" x14ac:dyDescent="0.25">
      <c r="A1447" s="38">
        <v>1444</v>
      </c>
      <c r="F1447" s="39"/>
      <c r="Q1447" s="39"/>
      <c r="R1447" s="40"/>
      <c r="S1447" s="40"/>
      <c r="T1447" s="39"/>
      <c r="AG1447" s="110"/>
      <c r="AH1447" s="94"/>
      <c r="AJ1447" s="97"/>
      <c r="AL1447" s="39"/>
      <c r="AP1447" s="39"/>
      <c r="AQ1447" s="77"/>
      <c r="AR1447" s="94"/>
      <c r="AT1447" s="97"/>
      <c r="BB1447" s="79"/>
      <c r="BC1447" s="94"/>
      <c r="BE1447" s="97"/>
      <c r="BG1447" s="40"/>
      <c r="BK1447" s="40"/>
      <c r="BL1447" s="79"/>
      <c r="BM1447" s="94"/>
      <c r="BO1447" s="97"/>
      <c r="BQ1447" s="40"/>
      <c r="BR1447" s="94"/>
      <c r="BS1447" s="94"/>
      <c r="BT1447" s="94"/>
      <c r="BU1447" s="40"/>
      <c r="BV1447" s="82"/>
      <c r="BW1447" s="94"/>
      <c r="BX1447" s="48"/>
      <c r="BY1447" s="97"/>
      <c r="BZ1447" s="48"/>
      <c r="CA1447" s="40"/>
      <c r="CB1447" s="94"/>
      <c r="CC1447" s="94"/>
      <c r="CD1447" s="94"/>
      <c r="CE1447" s="40"/>
      <c r="CF1447" s="73"/>
      <c r="CG1447" s="41"/>
      <c r="CH1447" s="41"/>
      <c r="CI1447" s="41"/>
      <c r="CJ1447" s="41"/>
      <c r="CK1447" s="41"/>
      <c r="CL1447" s="68"/>
      <c r="CM1447" s="41"/>
      <c r="CN1447" s="41"/>
      <c r="CO1447" s="39"/>
      <c r="CP1447" s="78"/>
    </row>
    <row r="1448" spans="1:94" s="38" customFormat="1" x14ac:dyDescent="0.25">
      <c r="A1448" s="38">
        <v>1445</v>
      </c>
      <c r="F1448" s="39"/>
      <c r="Q1448" s="39"/>
      <c r="R1448" s="40"/>
      <c r="S1448" s="40"/>
      <c r="T1448" s="39"/>
      <c r="AG1448" s="110"/>
      <c r="AH1448" s="94"/>
      <c r="AJ1448" s="97"/>
      <c r="AL1448" s="39"/>
      <c r="AP1448" s="39"/>
      <c r="AQ1448" s="77"/>
      <c r="AR1448" s="94"/>
      <c r="AT1448" s="97"/>
      <c r="BB1448" s="79"/>
      <c r="BC1448" s="94"/>
      <c r="BE1448" s="97"/>
      <c r="BG1448" s="40"/>
      <c r="BK1448" s="40"/>
      <c r="BL1448" s="79"/>
      <c r="BM1448" s="94"/>
      <c r="BO1448" s="97"/>
      <c r="BQ1448" s="40"/>
      <c r="BR1448" s="94"/>
      <c r="BS1448" s="94"/>
      <c r="BT1448" s="94"/>
      <c r="BU1448" s="40"/>
      <c r="BV1448" s="82"/>
      <c r="BW1448" s="94"/>
      <c r="BX1448" s="48"/>
      <c r="BY1448" s="97"/>
      <c r="BZ1448" s="48"/>
      <c r="CA1448" s="40"/>
      <c r="CB1448" s="94"/>
      <c r="CC1448" s="94"/>
      <c r="CD1448" s="94"/>
      <c r="CE1448" s="40"/>
      <c r="CF1448" s="73"/>
      <c r="CG1448" s="41"/>
      <c r="CH1448" s="41"/>
      <c r="CI1448" s="41"/>
      <c r="CJ1448" s="41"/>
      <c r="CK1448" s="41"/>
      <c r="CL1448" s="68"/>
      <c r="CM1448" s="41"/>
      <c r="CN1448" s="41"/>
      <c r="CO1448" s="39"/>
      <c r="CP1448" s="78"/>
    </row>
    <row r="1449" spans="1:94" s="38" customFormat="1" x14ac:dyDescent="0.25">
      <c r="A1449" s="38">
        <v>1446</v>
      </c>
      <c r="F1449" s="39"/>
      <c r="Q1449" s="39"/>
      <c r="R1449" s="40"/>
      <c r="S1449" s="40"/>
      <c r="T1449" s="39"/>
      <c r="AG1449" s="110"/>
      <c r="AH1449" s="94"/>
      <c r="AJ1449" s="97"/>
      <c r="AL1449" s="39"/>
      <c r="AP1449" s="39"/>
      <c r="AQ1449" s="77"/>
      <c r="AR1449" s="94"/>
      <c r="AT1449" s="97"/>
      <c r="BB1449" s="79"/>
      <c r="BC1449" s="94"/>
      <c r="BE1449" s="97"/>
      <c r="BG1449" s="40"/>
      <c r="BK1449" s="40"/>
      <c r="BL1449" s="79"/>
      <c r="BM1449" s="94"/>
      <c r="BO1449" s="97"/>
      <c r="BQ1449" s="40"/>
      <c r="BR1449" s="94"/>
      <c r="BS1449" s="94"/>
      <c r="BT1449" s="94"/>
      <c r="BU1449" s="40"/>
      <c r="BV1449" s="82"/>
      <c r="BW1449" s="94"/>
      <c r="BX1449" s="48"/>
      <c r="BY1449" s="97"/>
      <c r="BZ1449" s="48"/>
      <c r="CA1449" s="40"/>
      <c r="CB1449" s="94"/>
      <c r="CC1449" s="94"/>
      <c r="CD1449" s="94"/>
      <c r="CE1449" s="40"/>
      <c r="CF1449" s="73"/>
      <c r="CG1449" s="41"/>
      <c r="CH1449" s="41"/>
      <c r="CI1449" s="41"/>
      <c r="CJ1449" s="41"/>
      <c r="CK1449" s="41"/>
      <c r="CL1449" s="68"/>
      <c r="CM1449" s="41"/>
      <c r="CN1449" s="41"/>
      <c r="CO1449" s="39"/>
      <c r="CP1449" s="78"/>
    </row>
    <row r="1450" spans="1:94" s="38" customFormat="1" x14ac:dyDescent="0.25">
      <c r="A1450" s="38">
        <v>1447</v>
      </c>
      <c r="F1450" s="39"/>
      <c r="Q1450" s="39"/>
      <c r="R1450" s="40"/>
      <c r="S1450" s="40"/>
      <c r="T1450" s="39"/>
      <c r="AG1450" s="110"/>
      <c r="AH1450" s="94"/>
      <c r="AJ1450" s="97"/>
      <c r="AL1450" s="39"/>
      <c r="AP1450" s="39"/>
      <c r="AQ1450" s="77"/>
      <c r="AR1450" s="94"/>
      <c r="AT1450" s="97"/>
      <c r="BB1450" s="79"/>
      <c r="BC1450" s="94"/>
      <c r="BE1450" s="97"/>
      <c r="BG1450" s="40"/>
      <c r="BK1450" s="40"/>
      <c r="BL1450" s="79"/>
      <c r="BM1450" s="94"/>
      <c r="BO1450" s="97"/>
      <c r="BQ1450" s="40"/>
      <c r="BR1450" s="94"/>
      <c r="BS1450" s="94"/>
      <c r="BT1450" s="94"/>
      <c r="BU1450" s="40"/>
      <c r="BV1450" s="82"/>
      <c r="BW1450" s="94"/>
      <c r="BX1450" s="48"/>
      <c r="BY1450" s="97"/>
      <c r="BZ1450" s="48"/>
      <c r="CA1450" s="40"/>
      <c r="CB1450" s="94"/>
      <c r="CC1450" s="94"/>
      <c r="CD1450" s="94"/>
      <c r="CE1450" s="40"/>
      <c r="CF1450" s="73"/>
      <c r="CG1450" s="41"/>
      <c r="CH1450" s="41"/>
      <c r="CI1450" s="41"/>
      <c r="CJ1450" s="41"/>
      <c r="CK1450" s="41"/>
      <c r="CL1450" s="68"/>
      <c r="CM1450" s="41"/>
      <c r="CN1450" s="41"/>
      <c r="CO1450" s="39"/>
      <c r="CP1450" s="78"/>
    </row>
    <row r="1451" spans="1:94" s="38" customFormat="1" x14ac:dyDescent="0.25">
      <c r="A1451" s="38">
        <v>1448</v>
      </c>
      <c r="F1451" s="39"/>
      <c r="Q1451" s="39"/>
      <c r="R1451" s="40"/>
      <c r="S1451" s="40"/>
      <c r="T1451" s="39"/>
      <c r="AG1451" s="110"/>
      <c r="AH1451" s="94"/>
      <c r="AJ1451" s="97"/>
      <c r="AL1451" s="39"/>
      <c r="AP1451" s="39"/>
      <c r="AQ1451" s="77"/>
      <c r="AR1451" s="94"/>
      <c r="AT1451" s="97"/>
      <c r="BB1451" s="79"/>
      <c r="BC1451" s="94"/>
      <c r="BE1451" s="97"/>
      <c r="BG1451" s="40"/>
      <c r="BK1451" s="40"/>
      <c r="BL1451" s="79"/>
      <c r="BM1451" s="94"/>
      <c r="BO1451" s="97"/>
      <c r="BQ1451" s="40"/>
      <c r="BR1451" s="94"/>
      <c r="BS1451" s="94"/>
      <c r="BT1451" s="94"/>
      <c r="BU1451" s="40"/>
      <c r="BV1451" s="82"/>
      <c r="BW1451" s="94"/>
      <c r="BX1451" s="48"/>
      <c r="BY1451" s="97"/>
      <c r="BZ1451" s="48"/>
      <c r="CA1451" s="40"/>
      <c r="CB1451" s="94"/>
      <c r="CC1451" s="94"/>
      <c r="CD1451" s="94"/>
      <c r="CE1451" s="40"/>
      <c r="CF1451" s="73"/>
      <c r="CG1451" s="41"/>
      <c r="CH1451" s="41"/>
      <c r="CI1451" s="41"/>
      <c r="CJ1451" s="41"/>
      <c r="CK1451" s="41"/>
      <c r="CL1451" s="68"/>
      <c r="CM1451" s="41"/>
      <c r="CN1451" s="41"/>
      <c r="CO1451" s="39"/>
      <c r="CP1451" s="78"/>
    </row>
    <row r="1452" spans="1:94" s="38" customFormat="1" x14ac:dyDescent="0.25">
      <c r="A1452" s="38">
        <v>1449</v>
      </c>
      <c r="F1452" s="39"/>
      <c r="Q1452" s="39"/>
      <c r="R1452" s="40"/>
      <c r="S1452" s="40"/>
      <c r="T1452" s="39"/>
      <c r="AG1452" s="110"/>
      <c r="AH1452" s="94"/>
      <c r="AJ1452" s="97"/>
      <c r="AL1452" s="39"/>
      <c r="AP1452" s="39"/>
      <c r="AQ1452" s="77"/>
      <c r="AR1452" s="94"/>
      <c r="AT1452" s="97"/>
      <c r="BB1452" s="79"/>
      <c r="BC1452" s="94"/>
      <c r="BE1452" s="97"/>
      <c r="BG1452" s="40"/>
      <c r="BK1452" s="40"/>
      <c r="BL1452" s="79"/>
      <c r="BM1452" s="94"/>
      <c r="BO1452" s="97"/>
      <c r="BQ1452" s="40"/>
      <c r="BR1452" s="94"/>
      <c r="BS1452" s="94"/>
      <c r="BT1452" s="94"/>
      <c r="BU1452" s="40"/>
      <c r="BV1452" s="82"/>
      <c r="BW1452" s="94"/>
      <c r="BX1452" s="48"/>
      <c r="BY1452" s="97"/>
      <c r="BZ1452" s="48"/>
      <c r="CA1452" s="40"/>
      <c r="CB1452" s="94"/>
      <c r="CC1452" s="94"/>
      <c r="CD1452" s="94"/>
      <c r="CE1452" s="40"/>
      <c r="CF1452" s="73"/>
      <c r="CG1452" s="41"/>
      <c r="CH1452" s="41"/>
      <c r="CI1452" s="41"/>
      <c r="CJ1452" s="41"/>
      <c r="CK1452" s="41"/>
      <c r="CL1452" s="68"/>
      <c r="CM1452" s="41"/>
      <c r="CN1452" s="41"/>
      <c r="CO1452" s="39"/>
      <c r="CP1452" s="78"/>
    </row>
    <row r="1453" spans="1:94" s="38" customFormat="1" x14ac:dyDescent="0.25">
      <c r="A1453" s="38">
        <v>1450</v>
      </c>
      <c r="F1453" s="39"/>
      <c r="Q1453" s="39"/>
      <c r="R1453" s="40"/>
      <c r="S1453" s="40"/>
      <c r="T1453" s="39"/>
      <c r="AG1453" s="110"/>
      <c r="AH1453" s="94"/>
      <c r="AJ1453" s="97"/>
      <c r="AL1453" s="39"/>
      <c r="AP1453" s="39"/>
      <c r="AQ1453" s="77"/>
      <c r="AR1453" s="94"/>
      <c r="AT1453" s="97"/>
      <c r="BB1453" s="79"/>
      <c r="BC1453" s="94"/>
      <c r="BE1453" s="97"/>
      <c r="BG1453" s="40"/>
      <c r="BK1453" s="40"/>
      <c r="BL1453" s="79"/>
      <c r="BM1453" s="94"/>
      <c r="BO1453" s="97"/>
      <c r="BQ1453" s="40"/>
      <c r="BR1453" s="94"/>
      <c r="BS1453" s="94"/>
      <c r="BT1453" s="94"/>
      <c r="BU1453" s="40"/>
      <c r="BV1453" s="82"/>
      <c r="BW1453" s="94"/>
      <c r="BX1453" s="48"/>
      <c r="BY1453" s="97"/>
      <c r="BZ1453" s="48"/>
      <c r="CA1453" s="40"/>
      <c r="CB1453" s="94"/>
      <c r="CC1453" s="94"/>
      <c r="CD1453" s="94"/>
      <c r="CE1453" s="40"/>
      <c r="CF1453" s="73"/>
      <c r="CG1453" s="41"/>
      <c r="CH1453" s="41"/>
      <c r="CI1453" s="41"/>
      <c r="CJ1453" s="41"/>
      <c r="CK1453" s="41"/>
      <c r="CL1453" s="68"/>
      <c r="CM1453" s="41"/>
      <c r="CN1453" s="41"/>
      <c r="CO1453" s="39"/>
      <c r="CP1453" s="78"/>
    </row>
    <row r="1454" spans="1:94" s="38" customFormat="1" x14ac:dyDescent="0.25">
      <c r="A1454" s="38">
        <v>1451</v>
      </c>
      <c r="F1454" s="39"/>
      <c r="Q1454" s="39"/>
      <c r="R1454" s="40"/>
      <c r="S1454" s="40"/>
      <c r="T1454" s="39"/>
      <c r="AG1454" s="110"/>
      <c r="AH1454" s="94"/>
      <c r="AJ1454" s="97"/>
      <c r="AL1454" s="39"/>
      <c r="AP1454" s="39"/>
      <c r="AQ1454" s="77"/>
      <c r="AR1454" s="94"/>
      <c r="AT1454" s="97"/>
      <c r="BB1454" s="79"/>
      <c r="BC1454" s="94"/>
      <c r="BE1454" s="97"/>
      <c r="BG1454" s="40"/>
      <c r="BK1454" s="40"/>
      <c r="BL1454" s="79"/>
      <c r="BM1454" s="94"/>
      <c r="BO1454" s="97"/>
      <c r="BQ1454" s="40"/>
      <c r="BR1454" s="94"/>
      <c r="BS1454" s="94"/>
      <c r="BT1454" s="94"/>
      <c r="BU1454" s="40"/>
      <c r="BV1454" s="82"/>
      <c r="BW1454" s="94"/>
      <c r="BX1454" s="48"/>
      <c r="BY1454" s="97"/>
      <c r="BZ1454" s="48"/>
      <c r="CA1454" s="40"/>
      <c r="CB1454" s="94"/>
      <c r="CC1454" s="94"/>
      <c r="CD1454" s="94"/>
      <c r="CE1454" s="40"/>
      <c r="CF1454" s="73"/>
      <c r="CG1454" s="41"/>
      <c r="CH1454" s="41"/>
      <c r="CI1454" s="41"/>
      <c r="CJ1454" s="41"/>
      <c r="CK1454" s="41"/>
      <c r="CL1454" s="68"/>
      <c r="CM1454" s="41"/>
      <c r="CN1454" s="41"/>
      <c r="CO1454" s="39"/>
      <c r="CP1454" s="78"/>
    </row>
    <row r="1455" spans="1:94" s="38" customFormat="1" x14ac:dyDescent="0.25">
      <c r="A1455" s="38">
        <v>1452</v>
      </c>
      <c r="F1455" s="39"/>
      <c r="Q1455" s="39"/>
      <c r="R1455" s="40"/>
      <c r="S1455" s="40"/>
      <c r="T1455" s="39"/>
      <c r="AG1455" s="110"/>
      <c r="AH1455" s="94"/>
      <c r="AJ1455" s="97"/>
      <c r="AL1455" s="39"/>
      <c r="AP1455" s="39"/>
      <c r="AQ1455" s="77"/>
      <c r="AR1455" s="94"/>
      <c r="AT1455" s="97"/>
      <c r="BB1455" s="79"/>
      <c r="BC1455" s="94"/>
      <c r="BE1455" s="97"/>
      <c r="BG1455" s="40"/>
      <c r="BK1455" s="40"/>
      <c r="BL1455" s="79"/>
      <c r="BM1455" s="94"/>
      <c r="BO1455" s="97"/>
      <c r="BQ1455" s="40"/>
      <c r="BR1455" s="94"/>
      <c r="BS1455" s="94"/>
      <c r="BT1455" s="94"/>
      <c r="BU1455" s="40"/>
      <c r="BV1455" s="82"/>
      <c r="BW1455" s="94"/>
      <c r="BX1455" s="48"/>
      <c r="BY1455" s="97"/>
      <c r="BZ1455" s="48"/>
      <c r="CA1455" s="40"/>
      <c r="CB1455" s="94"/>
      <c r="CC1455" s="94"/>
      <c r="CD1455" s="94"/>
      <c r="CE1455" s="40"/>
      <c r="CF1455" s="73"/>
      <c r="CG1455" s="41"/>
      <c r="CH1455" s="41"/>
      <c r="CI1455" s="41"/>
      <c r="CJ1455" s="41"/>
      <c r="CK1455" s="41"/>
      <c r="CL1455" s="68"/>
      <c r="CM1455" s="41"/>
      <c r="CN1455" s="41"/>
      <c r="CO1455" s="39"/>
      <c r="CP1455" s="78"/>
    </row>
    <row r="1456" spans="1:94" s="38" customFormat="1" x14ac:dyDescent="0.25">
      <c r="A1456" s="38">
        <v>1453</v>
      </c>
      <c r="F1456" s="39"/>
      <c r="Q1456" s="39"/>
      <c r="R1456" s="40"/>
      <c r="S1456" s="40"/>
      <c r="T1456" s="39"/>
      <c r="AG1456" s="110"/>
      <c r="AH1456" s="94"/>
      <c r="AJ1456" s="97"/>
      <c r="AL1456" s="39"/>
      <c r="AP1456" s="39"/>
      <c r="AQ1456" s="77"/>
      <c r="AR1456" s="94"/>
      <c r="AT1456" s="97"/>
      <c r="BB1456" s="79"/>
      <c r="BC1456" s="94"/>
      <c r="BE1456" s="97"/>
      <c r="BG1456" s="40"/>
      <c r="BK1456" s="40"/>
      <c r="BL1456" s="79"/>
      <c r="BM1456" s="94"/>
      <c r="BO1456" s="97"/>
      <c r="BQ1456" s="40"/>
      <c r="BR1456" s="94"/>
      <c r="BS1456" s="94"/>
      <c r="BT1456" s="94"/>
      <c r="BU1456" s="40"/>
      <c r="BV1456" s="82"/>
      <c r="BW1456" s="94"/>
      <c r="BX1456" s="48"/>
      <c r="BY1456" s="97"/>
      <c r="BZ1456" s="48"/>
      <c r="CA1456" s="40"/>
      <c r="CB1456" s="94"/>
      <c r="CC1456" s="94"/>
      <c r="CD1456" s="94"/>
      <c r="CE1456" s="40"/>
      <c r="CF1456" s="73"/>
      <c r="CG1456" s="41"/>
      <c r="CH1456" s="41"/>
      <c r="CI1456" s="41"/>
      <c r="CJ1456" s="41"/>
      <c r="CK1456" s="41"/>
      <c r="CL1456" s="68"/>
      <c r="CM1456" s="41"/>
      <c r="CN1456" s="41"/>
      <c r="CO1456" s="39"/>
      <c r="CP1456" s="78"/>
    </row>
    <row r="1457" spans="1:94" s="38" customFormat="1" x14ac:dyDescent="0.25">
      <c r="A1457" s="38">
        <v>1454</v>
      </c>
      <c r="F1457" s="39"/>
      <c r="Q1457" s="39"/>
      <c r="R1457" s="40"/>
      <c r="S1457" s="40"/>
      <c r="T1457" s="39"/>
      <c r="AG1457" s="110"/>
      <c r="AH1457" s="94"/>
      <c r="AJ1457" s="97"/>
      <c r="AL1457" s="39"/>
      <c r="AP1457" s="39"/>
      <c r="AQ1457" s="77"/>
      <c r="AR1457" s="94"/>
      <c r="AT1457" s="97"/>
      <c r="BB1457" s="79"/>
      <c r="BC1457" s="94"/>
      <c r="BE1457" s="97"/>
      <c r="BG1457" s="40"/>
      <c r="BK1457" s="40"/>
      <c r="BL1457" s="79"/>
      <c r="BM1457" s="94"/>
      <c r="BO1457" s="97"/>
      <c r="BQ1457" s="40"/>
      <c r="BR1457" s="94"/>
      <c r="BS1457" s="94"/>
      <c r="BT1457" s="94"/>
      <c r="BU1457" s="40"/>
      <c r="BV1457" s="82"/>
      <c r="BW1457" s="94"/>
      <c r="BX1457" s="48"/>
      <c r="BY1457" s="97"/>
      <c r="BZ1457" s="48"/>
      <c r="CA1457" s="40"/>
      <c r="CB1457" s="94"/>
      <c r="CC1457" s="94"/>
      <c r="CD1457" s="94"/>
      <c r="CE1457" s="40"/>
      <c r="CF1457" s="73"/>
      <c r="CG1457" s="41"/>
      <c r="CH1457" s="41"/>
      <c r="CI1457" s="41"/>
      <c r="CJ1457" s="41"/>
      <c r="CK1457" s="41"/>
      <c r="CL1457" s="68"/>
      <c r="CM1457" s="41"/>
      <c r="CN1457" s="41"/>
      <c r="CO1457" s="39"/>
      <c r="CP1457" s="78"/>
    </row>
    <row r="1458" spans="1:94" s="38" customFormat="1" x14ac:dyDescent="0.25">
      <c r="A1458" s="38">
        <v>1455</v>
      </c>
      <c r="F1458" s="39"/>
      <c r="Q1458" s="39"/>
      <c r="R1458" s="40"/>
      <c r="S1458" s="40"/>
      <c r="T1458" s="39"/>
      <c r="AG1458" s="110"/>
      <c r="AH1458" s="94"/>
      <c r="AJ1458" s="97"/>
      <c r="AL1458" s="39"/>
      <c r="AP1458" s="39"/>
      <c r="AQ1458" s="77"/>
      <c r="AR1458" s="94"/>
      <c r="AT1458" s="97"/>
      <c r="BB1458" s="79"/>
      <c r="BC1458" s="94"/>
      <c r="BE1458" s="97"/>
      <c r="BG1458" s="40"/>
      <c r="BK1458" s="40"/>
      <c r="BL1458" s="79"/>
      <c r="BM1458" s="94"/>
      <c r="BO1458" s="97"/>
      <c r="BQ1458" s="40"/>
      <c r="BR1458" s="94"/>
      <c r="BS1458" s="94"/>
      <c r="BT1458" s="94"/>
      <c r="BU1458" s="40"/>
      <c r="BV1458" s="82"/>
      <c r="BW1458" s="94"/>
      <c r="BX1458" s="48"/>
      <c r="BY1458" s="97"/>
      <c r="BZ1458" s="48"/>
      <c r="CA1458" s="40"/>
      <c r="CB1458" s="94"/>
      <c r="CC1458" s="94"/>
      <c r="CD1458" s="94"/>
      <c r="CE1458" s="40"/>
      <c r="CF1458" s="73"/>
      <c r="CG1458" s="41"/>
      <c r="CH1458" s="41"/>
      <c r="CI1458" s="41"/>
      <c r="CJ1458" s="41"/>
      <c r="CK1458" s="41"/>
      <c r="CL1458" s="68"/>
      <c r="CM1458" s="41"/>
      <c r="CN1458" s="41"/>
      <c r="CO1458" s="39"/>
      <c r="CP1458" s="78"/>
    </row>
    <row r="1459" spans="1:94" s="38" customFormat="1" x14ac:dyDescent="0.25">
      <c r="A1459" s="38">
        <v>1456</v>
      </c>
      <c r="F1459" s="39"/>
      <c r="Q1459" s="39"/>
      <c r="R1459" s="40"/>
      <c r="S1459" s="40"/>
      <c r="T1459" s="39"/>
      <c r="AG1459" s="110"/>
      <c r="AH1459" s="94"/>
      <c r="AJ1459" s="97"/>
      <c r="AL1459" s="39"/>
      <c r="AP1459" s="39"/>
      <c r="AQ1459" s="77"/>
      <c r="AR1459" s="94"/>
      <c r="AT1459" s="97"/>
      <c r="BB1459" s="79"/>
      <c r="BC1459" s="94"/>
      <c r="BE1459" s="97"/>
      <c r="BG1459" s="40"/>
      <c r="BK1459" s="40"/>
      <c r="BL1459" s="79"/>
      <c r="BM1459" s="94"/>
      <c r="BO1459" s="97"/>
      <c r="BQ1459" s="40"/>
      <c r="BR1459" s="94"/>
      <c r="BS1459" s="94"/>
      <c r="BT1459" s="94"/>
      <c r="BU1459" s="40"/>
      <c r="BV1459" s="82"/>
      <c r="BW1459" s="94"/>
      <c r="BX1459" s="48"/>
      <c r="BY1459" s="97"/>
      <c r="BZ1459" s="48"/>
      <c r="CA1459" s="40"/>
      <c r="CB1459" s="94"/>
      <c r="CC1459" s="94"/>
      <c r="CD1459" s="94"/>
      <c r="CE1459" s="40"/>
      <c r="CF1459" s="73"/>
      <c r="CG1459" s="41"/>
      <c r="CH1459" s="41"/>
      <c r="CI1459" s="41"/>
      <c r="CJ1459" s="41"/>
      <c r="CK1459" s="41"/>
      <c r="CL1459" s="68"/>
      <c r="CM1459" s="41"/>
      <c r="CN1459" s="41"/>
      <c r="CO1459" s="39"/>
      <c r="CP1459" s="78"/>
    </row>
    <row r="1460" spans="1:94" s="38" customFormat="1" x14ac:dyDescent="0.25">
      <c r="A1460" s="38">
        <v>1457</v>
      </c>
      <c r="F1460" s="39"/>
      <c r="Q1460" s="39"/>
      <c r="R1460" s="40"/>
      <c r="S1460" s="40"/>
      <c r="T1460" s="39"/>
      <c r="AG1460" s="110"/>
      <c r="AH1460" s="94"/>
      <c r="AJ1460" s="97"/>
      <c r="AL1460" s="39"/>
      <c r="AP1460" s="39"/>
      <c r="AQ1460" s="77"/>
      <c r="AR1460" s="94"/>
      <c r="AT1460" s="97"/>
      <c r="BB1460" s="79"/>
      <c r="BC1460" s="94"/>
      <c r="BE1460" s="97"/>
      <c r="BG1460" s="40"/>
      <c r="BK1460" s="40"/>
      <c r="BL1460" s="79"/>
      <c r="BM1460" s="94"/>
      <c r="BO1460" s="97"/>
      <c r="BQ1460" s="40"/>
      <c r="BR1460" s="94"/>
      <c r="BS1460" s="94"/>
      <c r="BT1460" s="94"/>
      <c r="BU1460" s="40"/>
      <c r="BV1460" s="82"/>
      <c r="BW1460" s="94"/>
      <c r="BX1460" s="48"/>
      <c r="BY1460" s="97"/>
      <c r="BZ1460" s="48"/>
      <c r="CA1460" s="40"/>
      <c r="CB1460" s="94"/>
      <c r="CC1460" s="94"/>
      <c r="CD1460" s="94"/>
      <c r="CE1460" s="40"/>
      <c r="CF1460" s="73"/>
      <c r="CG1460" s="41"/>
      <c r="CH1460" s="41"/>
      <c r="CI1460" s="41"/>
      <c r="CJ1460" s="41"/>
      <c r="CK1460" s="41"/>
      <c r="CL1460" s="68"/>
      <c r="CM1460" s="41"/>
      <c r="CN1460" s="41"/>
      <c r="CO1460" s="39"/>
      <c r="CP1460" s="78"/>
    </row>
    <row r="1461" spans="1:94" s="38" customFormat="1" x14ac:dyDescent="0.25">
      <c r="A1461" s="38">
        <v>1458</v>
      </c>
      <c r="F1461" s="39"/>
      <c r="Q1461" s="39"/>
      <c r="R1461" s="40"/>
      <c r="S1461" s="40"/>
      <c r="T1461" s="39"/>
      <c r="AG1461" s="110"/>
      <c r="AH1461" s="94"/>
      <c r="AJ1461" s="97"/>
      <c r="AL1461" s="39"/>
      <c r="AP1461" s="39"/>
      <c r="AQ1461" s="77"/>
      <c r="AR1461" s="94"/>
      <c r="AT1461" s="97"/>
      <c r="BB1461" s="79"/>
      <c r="BC1461" s="94"/>
      <c r="BE1461" s="97"/>
      <c r="BG1461" s="40"/>
      <c r="BK1461" s="40"/>
      <c r="BL1461" s="79"/>
      <c r="BM1461" s="94"/>
      <c r="BO1461" s="97"/>
      <c r="BQ1461" s="40"/>
      <c r="BR1461" s="94"/>
      <c r="BS1461" s="94"/>
      <c r="BT1461" s="94"/>
      <c r="BU1461" s="40"/>
      <c r="BV1461" s="82"/>
      <c r="BW1461" s="94"/>
      <c r="BX1461" s="48"/>
      <c r="BY1461" s="97"/>
      <c r="BZ1461" s="48"/>
      <c r="CA1461" s="40"/>
      <c r="CB1461" s="94"/>
      <c r="CC1461" s="94"/>
      <c r="CD1461" s="94"/>
      <c r="CE1461" s="40"/>
      <c r="CF1461" s="73"/>
      <c r="CG1461" s="41"/>
      <c r="CH1461" s="41"/>
      <c r="CI1461" s="41"/>
      <c r="CJ1461" s="41"/>
      <c r="CK1461" s="41"/>
      <c r="CL1461" s="68"/>
      <c r="CM1461" s="41"/>
      <c r="CN1461" s="41"/>
      <c r="CO1461" s="39"/>
      <c r="CP1461" s="78"/>
    </row>
    <row r="1462" spans="1:94" s="38" customFormat="1" x14ac:dyDescent="0.25">
      <c r="A1462" s="38">
        <v>1459</v>
      </c>
      <c r="F1462" s="39"/>
      <c r="Q1462" s="39"/>
      <c r="R1462" s="40"/>
      <c r="S1462" s="40"/>
      <c r="T1462" s="39"/>
      <c r="AG1462" s="110"/>
      <c r="AH1462" s="94"/>
      <c r="AJ1462" s="97"/>
      <c r="AL1462" s="39"/>
      <c r="AP1462" s="39"/>
      <c r="AQ1462" s="77"/>
      <c r="AR1462" s="94"/>
      <c r="AT1462" s="97"/>
      <c r="BB1462" s="79"/>
      <c r="BC1462" s="94"/>
      <c r="BE1462" s="97"/>
      <c r="BG1462" s="40"/>
      <c r="BK1462" s="40"/>
      <c r="BL1462" s="79"/>
      <c r="BM1462" s="94"/>
      <c r="BO1462" s="97"/>
      <c r="BQ1462" s="40"/>
      <c r="BR1462" s="94"/>
      <c r="BS1462" s="94"/>
      <c r="BT1462" s="94"/>
      <c r="BU1462" s="40"/>
      <c r="BV1462" s="82"/>
      <c r="BW1462" s="94"/>
      <c r="BX1462" s="48"/>
      <c r="BY1462" s="97"/>
      <c r="BZ1462" s="48"/>
      <c r="CA1462" s="40"/>
      <c r="CB1462" s="94"/>
      <c r="CC1462" s="94"/>
      <c r="CD1462" s="94"/>
      <c r="CE1462" s="40"/>
      <c r="CF1462" s="73"/>
      <c r="CG1462" s="41"/>
      <c r="CH1462" s="41"/>
      <c r="CI1462" s="41"/>
      <c r="CJ1462" s="41"/>
      <c r="CK1462" s="41"/>
      <c r="CL1462" s="68"/>
      <c r="CM1462" s="41"/>
      <c r="CN1462" s="41"/>
      <c r="CO1462" s="39"/>
      <c r="CP1462" s="78"/>
    </row>
    <row r="1463" spans="1:94" s="38" customFormat="1" x14ac:dyDescent="0.25">
      <c r="A1463" s="38">
        <v>1460</v>
      </c>
      <c r="F1463" s="39"/>
      <c r="Q1463" s="39"/>
      <c r="R1463" s="40"/>
      <c r="S1463" s="40"/>
      <c r="T1463" s="39"/>
      <c r="AG1463" s="110"/>
      <c r="AH1463" s="94"/>
      <c r="AJ1463" s="97"/>
      <c r="AL1463" s="39"/>
      <c r="AP1463" s="39"/>
      <c r="AQ1463" s="77"/>
      <c r="AR1463" s="94"/>
      <c r="AT1463" s="97"/>
      <c r="BB1463" s="79"/>
      <c r="BC1463" s="94"/>
      <c r="BE1463" s="97"/>
      <c r="BG1463" s="40"/>
      <c r="BK1463" s="40"/>
      <c r="BL1463" s="79"/>
      <c r="BM1463" s="94"/>
      <c r="BO1463" s="97"/>
      <c r="BQ1463" s="40"/>
      <c r="BR1463" s="94"/>
      <c r="BS1463" s="94"/>
      <c r="BT1463" s="94"/>
      <c r="BU1463" s="40"/>
      <c r="BV1463" s="82"/>
      <c r="BW1463" s="94"/>
      <c r="BX1463" s="48"/>
      <c r="BY1463" s="97"/>
      <c r="BZ1463" s="48"/>
      <c r="CA1463" s="40"/>
      <c r="CB1463" s="94"/>
      <c r="CC1463" s="94"/>
      <c r="CD1463" s="94"/>
      <c r="CE1463" s="40"/>
      <c r="CF1463" s="73"/>
      <c r="CG1463" s="41"/>
      <c r="CH1463" s="41"/>
      <c r="CI1463" s="41"/>
      <c r="CJ1463" s="41"/>
      <c r="CK1463" s="41"/>
      <c r="CL1463" s="68"/>
      <c r="CM1463" s="41"/>
      <c r="CN1463" s="41"/>
      <c r="CO1463" s="39"/>
      <c r="CP1463" s="78"/>
    </row>
    <row r="1464" spans="1:94" s="38" customFormat="1" x14ac:dyDescent="0.25">
      <c r="A1464" s="38">
        <v>1461</v>
      </c>
      <c r="F1464" s="39"/>
      <c r="Q1464" s="39"/>
      <c r="R1464" s="40"/>
      <c r="S1464" s="40"/>
      <c r="T1464" s="39"/>
      <c r="AG1464" s="110"/>
      <c r="AH1464" s="94"/>
      <c r="AJ1464" s="97"/>
      <c r="AL1464" s="39"/>
      <c r="AP1464" s="39"/>
      <c r="AQ1464" s="77"/>
      <c r="AR1464" s="94"/>
      <c r="AT1464" s="97"/>
      <c r="BB1464" s="79"/>
      <c r="BC1464" s="94"/>
      <c r="BE1464" s="97"/>
      <c r="BG1464" s="40"/>
      <c r="BK1464" s="40"/>
      <c r="BL1464" s="79"/>
      <c r="BM1464" s="94"/>
      <c r="BO1464" s="97"/>
      <c r="BQ1464" s="40"/>
      <c r="BR1464" s="94"/>
      <c r="BS1464" s="94"/>
      <c r="BT1464" s="94"/>
      <c r="BU1464" s="40"/>
      <c r="BV1464" s="82"/>
      <c r="BW1464" s="94"/>
      <c r="BX1464" s="48"/>
      <c r="BY1464" s="97"/>
      <c r="BZ1464" s="48"/>
      <c r="CA1464" s="40"/>
      <c r="CB1464" s="94"/>
      <c r="CC1464" s="94"/>
      <c r="CD1464" s="94"/>
      <c r="CE1464" s="40"/>
      <c r="CF1464" s="73"/>
      <c r="CG1464" s="41"/>
      <c r="CH1464" s="41"/>
      <c r="CI1464" s="41"/>
      <c r="CJ1464" s="41"/>
      <c r="CK1464" s="41"/>
      <c r="CL1464" s="68"/>
      <c r="CM1464" s="41"/>
      <c r="CN1464" s="41"/>
      <c r="CO1464" s="39"/>
      <c r="CP1464" s="78"/>
    </row>
    <row r="1465" spans="1:94" s="38" customFormat="1" x14ac:dyDescent="0.25">
      <c r="A1465" s="38">
        <v>1462</v>
      </c>
      <c r="F1465" s="39"/>
      <c r="Q1465" s="39"/>
      <c r="R1465" s="40"/>
      <c r="S1465" s="40"/>
      <c r="T1465" s="39"/>
      <c r="AG1465" s="110"/>
      <c r="AH1465" s="94"/>
      <c r="AJ1465" s="97"/>
      <c r="AL1465" s="39"/>
      <c r="AP1465" s="39"/>
      <c r="AQ1465" s="77"/>
      <c r="AR1465" s="94"/>
      <c r="AT1465" s="97"/>
      <c r="BB1465" s="79"/>
      <c r="BC1465" s="94"/>
      <c r="BE1465" s="97"/>
      <c r="BG1465" s="40"/>
      <c r="BK1465" s="40"/>
      <c r="BL1465" s="79"/>
      <c r="BM1465" s="94"/>
      <c r="BO1465" s="97"/>
      <c r="BQ1465" s="40"/>
      <c r="BR1465" s="94"/>
      <c r="BS1465" s="94"/>
      <c r="BT1465" s="94"/>
      <c r="BU1465" s="40"/>
      <c r="BV1465" s="82"/>
      <c r="BW1465" s="94"/>
      <c r="BX1465" s="48"/>
      <c r="BY1465" s="97"/>
      <c r="BZ1465" s="48"/>
      <c r="CA1465" s="40"/>
      <c r="CB1465" s="94"/>
      <c r="CC1465" s="94"/>
      <c r="CD1465" s="94"/>
      <c r="CE1465" s="40"/>
      <c r="CF1465" s="73"/>
      <c r="CG1465" s="41"/>
      <c r="CH1465" s="41"/>
      <c r="CI1465" s="41"/>
      <c r="CJ1465" s="41"/>
      <c r="CK1465" s="41"/>
      <c r="CL1465" s="68"/>
      <c r="CM1465" s="41"/>
      <c r="CN1465" s="41"/>
      <c r="CO1465" s="39"/>
      <c r="CP1465" s="78"/>
    </row>
    <row r="1466" spans="1:94" s="38" customFormat="1" x14ac:dyDescent="0.25">
      <c r="A1466" s="38">
        <v>1463</v>
      </c>
      <c r="F1466" s="39"/>
      <c r="Q1466" s="39"/>
      <c r="R1466" s="40"/>
      <c r="S1466" s="40"/>
      <c r="T1466" s="39"/>
      <c r="AG1466" s="110"/>
      <c r="AH1466" s="94"/>
      <c r="AJ1466" s="97"/>
      <c r="AL1466" s="39"/>
      <c r="AP1466" s="39"/>
      <c r="AQ1466" s="77"/>
      <c r="AR1466" s="94"/>
      <c r="AT1466" s="97"/>
      <c r="BB1466" s="79"/>
      <c r="BC1466" s="94"/>
      <c r="BE1466" s="97"/>
      <c r="BG1466" s="40"/>
      <c r="BK1466" s="40"/>
      <c r="BL1466" s="79"/>
      <c r="BM1466" s="94"/>
      <c r="BO1466" s="97"/>
      <c r="BQ1466" s="40"/>
      <c r="BR1466" s="94"/>
      <c r="BS1466" s="94"/>
      <c r="BT1466" s="94"/>
      <c r="BU1466" s="40"/>
      <c r="BV1466" s="82"/>
      <c r="BW1466" s="94"/>
      <c r="BX1466" s="48"/>
      <c r="BY1466" s="97"/>
      <c r="BZ1466" s="48"/>
      <c r="CA1466" s="40"/>
      <c r="CB1466" s="94"/>
      <c r="CC1466" s="94"/>
      <c r="CD1466" s="94"/>
      <c r="CE1466" s="40"/>
      <c r="CF1466" s="73"/>
      <c r="CG1466" s="41"/>
      <c r="CH1466" s="41"/>
      <c r="CI1466" s="41"/>
      <c r="CJ1466" s="41"/>
      <c r="CK1466" s="41"/>
      <c r="CL1466" s="68"/>
      <c r="CM1466" s="41"/>
      <c r="CN1466" s="41"/>
      <c r="CO1466" s="39"/>
      <c r="CP1466" s="78"/>
    </row>
    <row r="1467" spans="1:94" s="38" customFormat="1" x14ac:dyDescent="0.25">
      <c r="A1467" s="38">
        <v>1464</v>
      </c>
      <c r="F1467" s="39"/>
      <c r="Q1467" s="39"/>
      <c r="R1467" s="40"/>
      <c r="S1467" s="40"/>
      <c r="T1467" s="39"/>
      <c r="AG1467" s="110"/>
      <c r="AH1467" s="94"/>
      <c r="AJ1467" s="97"/>
      <c r="AL1467" s="39"/>
      <c r="AP1467" s="39"/>
      <c r="AQ1467" s="77"/>
      <c r="AR1467" s="94"/>
      <c r="AT1467" s="97"/>
      <c r="BB1467" s="79"/>
      <c r="BC1467" s="94"/>
      <c r="BE1467" s="97"/>
      <c r="BG1467" s="40"/>
      <c r="BK1467" s="40"/>
      <c r="BL1467" s="79"/>
      <c r="BM1467" s="94"/>
      <c r="BO1467" s="97"/>
      <c r="BQ1467" s="40"/>
      <c r="BR1467" s="94"/>
      <c r="BS1467" s="94"/>
      <c r="BT1467" s="94"/>
      <c r="BU1467" s="40"/>
      <c r="BV1467" s="82"/>
      <c r="BW1467" s="94"/>
      <c r="BX1467" s="48"/>
      <c r="BY1467" s="97"/>
      <c r="BZ1467" s="48"/>
      <c r="CA1467" s="40"/>
      <c r="CB1467" s="94"/>
      <c r="CC1467" s="94"/>
      <c r="CD1467" s="94"/>
      <c r="CE1467" s="40"/>
      <c r="CF1467" s="73"/>
      <c r="CG1467" s="41"/>
      <c r="CH1467" s="41"/>
      <c r="CI1467" s="41"/>
      <c r="CJ1467" s="41"/>
      <c r="CK1467" s="41"/>
      <c r="CL1467" s="68"/>
      <c r="CM1467" s="41"/>
      <c r="CN1467" s="41"/>
      <c r="CO1467" s="39"/>
      <c r="CP1467" s="78"/>
    </row>
    <row r="1468" spans="1:94" s="38" customFormat="1" x14ac:dyDescent="0.25">
      <c r="A1468" s="38">
        <v>1465</v>
      </c>
      <c r="F1468" s="39"/>
      <c r="Q1468" s="39"/>
      <c r="R1468" s="40"/>
      <c r="S1468" s="40"/>
      <c r="T1468" s="39"/>
      <c r="AG1468" s="110"/>
      <c r="AH1468" s="94"/>
      <c r="AJ1468" s="97"/>
      <c r="AL1468" s="39"/>
      <c r="AP1468" s="39"/>
      <c r="AQ1468" s="77"/>
      <c r="AR1468" s="94"/>
      <c r="AT1468" s="97"/>
      <c r="BB1468" s="79"/>
      <c r="BC1468" s="94"/>
      <c r="BE1468" s="97"/>
      <c r="BG1468" s="40"/>
      <c r="BK1468" s="40"/>
      <c r="BL1468" s="79"/>
      <c r="BM1468" s="94"/>
      <c r="BO1468" s="97"/>
      <c r="BQ1468" s="40"/>
      <c r="BR1468" s="94"/>
      <c r="BS1468" s="94"/>
      <c r="BT1468" s="94"/>
      <c r="BU1468" s="40"/>
      <c r="BV1468" s="82"/>
      <c r="BW1468" s="94"/>
      <c r="BX1468" s="48"/>
      <c r="BY1468" s="97"/>
      <c r="BZ1468" s="48"/>
      <c r="CA1468" s="40"/>
      <c r="CB1468" s="94"/>
      <c r="CC1468" s="94"/>
      <c r="CD1468" s="94"/>
      <c r="CE1468" s="40"/>
      <c r="CF1468" s="73"/>
      <c r="CG1468" s="41"/>
      <c r="CH1468" s="41"/>
      <c r="CI1468" s="41"/>
      <c r="CJ1468" s="41"/>
      <c r="CK1468" s="41"/>
      <c r="CL1468" s="68"/>
      <c r="CM1468" s="41"/>
      <c r="CN1468" s="41"/>
      <c r="CO1468" s="39"/>
      <c r="CP1468" s="78"/>
    </row>
    <row r="1469" spans="1:94" s="38" customFormat="1" x14ac:dyDescent="0.25">
      <c r="A1469" s="38">
        <v>1466</v>
      </c>
      <c r="F1469" s="39"/>
      <c r="Q1469" s="39"/>
      <c r="R1469" s="40"/>
      <c r="S1469" s="40"/>
      <c r="T1469" s="39"/>
      <c r="AG1469" s="110"/>
      <c r="AH1469" s="94"/>
      <c r="AJ1469" s="97"/>
      <c r="AL1469" s="39"/>
      <c r="AP1469" s="39"/>
      <c r="AQ1469" s="77"/>
      <c r="AR1469" s="94"/>
      <c r="AT1469" s="97"/>
      <c r="BB1469" s="79"/>
      <c r="BC1469" s="94"/>
      <c r="BE1469" s="97"/>
      <c r="BG1469" s="40"/>
      <c r="BK1469" s="40"/>
      <c r="BL1469" s="79"/>
      <c r="BM1469" s="94"/>
      <c r="BO1469" s="97"/>
      <c r="BQ1469" s="40"/>
      <c r="BR1469" s="94"/>
      <c r="BS1469" s="94"/>
      <c r="BT1469" s="94"/>
      <c r="BU1469" s="40"/>
      <c r="BV1469" s="82"/>
      <c r="BW1469" s="94"/>
      <c r="BX1469" s="48"/>
      <c r="BY1469" s="97"/>
      <c r="BZ1469" s="48"/>
      <c r="CA1469" s="40"/>
      <c r="CB1469" s="94"/>
      <c r="CC1469" s="94"/>
      <c r="CD1469" s="94"/>
      <c r="CE1469" s="40"/>
      <c r="CF1469" s="73"/>
      <c r="CG1469" s="41"/>
      <c r="CH1469" s="41"/>
      <c r="CI1469" s="41"/>
      <c r="CJ1469" s="41"/>
      <c r="CK1469" s="41"/>
      <c r="CL1469" s="68"/>
      <c r="CM1469" s="41"/>
      <c r="CN1469" s="41"/>
      <c r="CO1469" s="39"/>
      <c r="CP1469" s="78"/>
    </row>
    <row r="1470" spans="1:94" s="38" customFormat="1" x14ac:dyDescent="0.25">
      <c r="A1470" s="38">
        <v>1467</v>
      </c>
      <c r="F1470" s="39"/>
      <c r="Q1470" s="39"/>
      <c r="R1470" s="40"/>
      <c r="S1470" s="40"/>
      <c r="T1470" s="39"/>
      <c r="AG1470" s="110"/>
      <c r="AH1470" s="94"/>
      <c r="AJ1470" s="97"/>
      <c r="AL1470" s="39"/>
      <c r="AP1470" s="39"/>
      <c r="AQ1470" s="77"/>
      <c r="AR1470" s="94"/>
      <c r="AT1470" s="97"/>
      <c r="BB1470" s="79"/>
      <c r="BC1470" s="94"/>
      <c r="BE1470" s="97"/>
      <c r="BG1470" s="40"/>
      <c r="BK1470" s="40"/>
      <c r="BL1470" s="79"/>
      <c r="BM1470" s="94"/>
      <c r="BO1470" s="97"/>
      <c r="BQ1470" s="40"/>
      <c r="BR1470" s="94"/>
      <c r="BS1470" s="94"/>
      <c r="BT1470" s="94"/>
      <c r="BU1470" s="40"/>
      <c r="BV1470" s="82"/>
      <c r="BW1470" s="94"/>
      <c r="BX1470" s="48"/>
      <c r="BY1470" s="97"/>
      <c r="BZ1470" s="48"/>
      <c r="CA1470" s="40"/>
      <c r="CB1470" s="94"/>
      <c r="CC1470" s="94"/>
      <c r="CD1470" s="94"/>
      <c r="CE1470" s="40"/>
      <c r="CF1470" s="73"/>
      <c r="CG1470" s="41"/>
      <c r="CH1470" s="41"/>
      <c r="CI1470" s="41"/>
      <c r="CJ1470" s="41"/>
      <c r="CK1470" s="41"/>
      <c r="CL1470" s="68"/>
      <c r="CM1470" s="41"/>
      <c r="CN1470" s="41"/>
      <c r="CO1470" s="39"/>
      <c r="CP1470" s="78"/>
    </row>
    <row r="1471" spans="1:94" s="38" customFormat="1" x14ac:dyDescent="0.25">
      <c r="A1471" s="38">
        <v>1468</v>
      </c>
      <c r="F1471" s="39"/>
      <c r="Q1471" s="39"/>
      <c r="R1471" s="40"/>
      <c r="S1471" s="40"/>
      <c r="T1471" s="39"/>
      <c r="AG1471" s="110"/>
      <c r="AH1471" s="94"/>
      <c r="AJ1471" s="97"/>
      <c r="AL1471" s="39"/>
      <c r="AP1471" s="39"/>
      <c r="AQ1471" s="77"/>
      <c r="AR1471" s="94"/>
      <c r="AT1471" s="97"/>
      <c r="BB1471" s="79"/>
      <c r="BC1471" s="94"/>
      <c r="BE1471" s="97"/>
      <c r="BG1471" s="40"/>
      <c r="BK1471" s="40"/>
      <c r="BL1471" s="79"/>
      <c r="BM1471" s="94"/>
      <c r="BO1471" s="97"/>
      <c r="BQ1471" s="40"/>
      <c r="BR1471" s="94"/>
      <c r="BS1471" s="94"/>
      <c r="BT1471" s="94"/>
      <c r="BU1471" s="40"/>
      <c r="BV1471" s="82"/>
      <c r="BW1471" s="94"/>
      <c r="BX1471" s="48"/>
      <c r="BY1471" s="97"/>
      <c r="BZ1471" s="48"/>
      <c r="CA1471" s="40"/>
      <c r="CB1471" s="94"/>
      <c r="CC1471" s="94"/>
      <c r="CD1471" s="94"/>
      <c r="CE1471" s="40"/>
      <c r="CF1471" s="73"/>
      <c r="CG1471" s="41"/>
      <c r="CH1471" s="41"/>
      <c r="CI1471" s="41"/>
      <c r="CJ1471" s="41"/>
      <c r="CK1471" s="41"/>
      <c r="CL1471" s="68"/>
      <c r="CM1471" s="41"/>
      <c r="CN1471" s="41"/>
      <c r="CO1471" s="39"/>
      <c r="CP1471" s="78"/>
    </row>
    <row r="1472" spans="1:94" s="38" customFormat="1" x14ac:dyDescent="0.25">
      <c r="A1472" s="38">
        <v>1469</v>
      </c>
      <c r="F1472" s="39"/>
      <c r="Q1472" s="39"/>
      <c r="R1472" s="40"/>
      <c r="S1472" s="40"/>
      <c r="T1472" s="39"/>
      <c r="AG1472" s="110"/>
      <c r="AH1472" s="94"/>
      <c r="AJ1472" s="97"/>
      <c r="AL1472" s="39"/>
      <c r="AP1472" s="39"/>
      <c r="AQ1472" s="77"/>
      <c r="AR1472" s="94"/>
      <c r="AT1472" s="97"/>
      <c r="BB1472" s="79"/>
      <c r="BC1472" s="94"/>
      <c r="BE1472" s="97"/>
      <c r="BG1472" s="40"/>
      <c r="BK1472" s="40"/>
      <c r="BL1472" s="79"/>
      <c r="BM1472" s="94"/>
      <c r="BO1472" s="97"/>
      <c r="BQ1472" s="40"/>
      <c r="BR1472" s="94"/>
      <c r="BS1472" s="94"/>
      <c r="BT1472" s="94"/>
      <c r="BU1472" s="40"/>
      <c r="BV1472" s="82"/>
      <c r="BW1472" s="94"/>
      <c r="BX1472" s="48"/>
      <c r="BY1472" s="97"/>
      <c r="BZ1472" s="48"/>
      <c r="CA1472" s="40"/>
      <c r="CB1472" s="94"/>
      <c r="CC1472" s="94"/>
      <c r="CD1472" s="94"/>
      <c r="CE1472" s="40"/>
      <c r="CF1472" s="73"/>
      <c r="CG1472" s="41"/>
      <c r="CH1472" s="41"/>
      <c r="CI1472" s="41"/>
      <c r="CJ1472" s="41"/>
      <c r="CK1472" s="41"/>
      <c r="CL1472" s="68"/>
      <c r="CM1472" s="41"/>
      <c r="CN1472" s="41"/>
      <c r="CO1472" s="39"/>
      <c r="CP1472" s="78"/>
    </row>
    <row r="1473" spans="1:94" s="38" customFormat="1" x14ac:dyDescent="0.25">
      <c r="A1473" s="38">
        <v>1470</v>
      </c>
      <c r="F1473" s="39"/>
      <c r="Q1473" s="39"/>
      <c r="R1473" s="40"/>
      <c r="S1473" s="40"/>
      <c r="T1473" s="39"/>
      <c r="AG1473" s="110"/>
      <c r="AH1473" s="94"/>
      <c r="AJ1473" s="97"/>
      <c r="AL1473" s="39"/>
      <c r="AP1473" s="39"/>
      <c r="AQ1473" s="77"/>
      <c r="AR1473" s="94"/>
      <c r="AT1473" s="97"/>
      <c r="BB1473" s="79"/>
      <c r="BC1473" s="94"/>
      <c r="BE1473" s="97"/>
      <c r="BG1473" s="40"/>
      <c r="BK1473" s="40"/>
      <c r="BL1473" s="79"/>
      <c r="BM1473" s="94"/>
      <c r="BO1473" s="97"/>
      <c r="BQ1473" s="40"/>
      <c r="BR1473" s="94"/>
      <c r="BS1473" s="94"/>
      <c r="BT1473" s="94"/>
      <c r="BU1473" s="40"/>
      <c r="BV1473" s="82"/>
      <c r="BW1473" s="94"/>
      <c r="BX1473" s="48"/>
      <c r="BY1473" s="97"/>
      <c r="BZ1473" s="48"/>
      <c r="CA1473" s="40"/>
      <c r="CB1473" s="94"/>
      <c r="CC1473" s="94"/>
      <c r="CD1473" s="94"/>
      <c r="CE1473" s="40"/>
      <c r="CF1473" s="73"/>
      <c r="CG1473" s="41"/>
      <c r="CH1473" s="41"/>
      <c r="CI1473" s="41"/>
      <c r="CJ1473" s="41"/>
      <c r="CK1473" s="41"/>
      <c r="CL1473" s="68"/>
      <c r="CM1473" s="41"/>
      <c r="CN1473" s="41"/>
      <c r="CO1473" s="39"/>
      <c r="CP1473" s="78"/>
    </row>
    <row r="1474" spans="1:94" s="38" customFormat="1" x14ac:dyDescent="0.25">
      <c r="A1474" s="38">
        <v>1471</v>
      </c>
      <c r="F1474" s="39"/>
      <c r="Q1474" s="39"/>
      <c r="R1474" s="40"/>
      <c r="S1474" s="40"/>
      <c r="T1474" s="39"/>
      <c r="AG1474" s="110"/>
      <c r="AH1474" s="94"/>
      <c r="AJ1474" s="97"/>
      <c r="AL1474" s="39"/>
      <c r="AP1474" s="39"/>
      <c r="AQ1474" s="77"/>
      <c r="AR1474" s="94"/>
      <c r="AT1474" s="97"/>
      <c r="BB1474" s="79"/>
      <c r="BC1474" s="94"/>
      <c r="BE1474" s="97"/>
      <c r="BG1474" s="40"/>
      <c r="BK1474" s="40"/>
      <c r="BL1474" s="79"/>
      <c r="BM1474" s="94"/>
      <c r="BO1474" s="97"/>
      <c r="BQ1474" s="40"/>
      <c r="BR1474" s="94"/>
      <c r="BS1474" s="94"/>
      <c r="BT1474" s="94"/>
      <c r="BU1474" s="40"/>
      <c r="BV1474" s="82"/>
      <c r="BW1474" s="94"/>
      <c r="BX1474" s="48"/>
      <c r="BY1474" s="97"/>
      <c r="BZ1474" s="48"/>
      <c r="CA1474" s="40"/>
      <c r="CB1474" s="94"/>
      <c r="CC1474" s="94"/>
      <c r="CD1474" s="94"/>
      <c r="CE1474" s="40"/>
      <c r="CF1474" s="73"/>
      <c r="CG1474" s="41"/>
      <c r="CH1474" s="41"/>
      <c r="CI1474" s="41"/>
      <c r="CJ1474" s="41"/>
      <c r="CK1474" s="41"/>
      <c r="CL1474" s="68"/>
      <c r="CM1474" s="41"/>
      <c r="CN1474" s="41"/>
      <c r="CO1474" s="39"/>
      <c r="CP1474" s="78"/>
    </row>
    <row r="1475" spans="1:94" s="38" customFormat="1" x14ac:dyDescent="0.25">
      <c r="A1475" s="38">
        <v>1472</v>
      </c>
      <c r="F1475" s="39"/>
      <c r="Q1475" s="39"/>
      <c r="R1475" s="40"/>
      <c r="S1475" s="40"/>
      <c r="T1475" s="39"/>
      <c r="AG1475" s="110"/>
      <c r="AH1475" s="94"/>
      <c r="AJ1475" s="97"/>
      <c r="AL1475" s="39"/>
      <c r="AP1475" s="39"/>
      <c r="AQ1475" s="77"/>
      <c r="AR1475" s="94"/>
      <c r="AT1475" s="97"/>
      <c r="BB1475" s="79"/>
      <c r="BC1475" s="94"/>
      <c r="BE1475" s="97"/>
      <c r="BG1475" s="40"/>
      <c r="BK1475" s="40"/>
      <c r="BL1475" s="79"/>
      <c r="BM1475" s="94"/>
      <c r="BO1475" s="97"/>
      <c r="BQ1475" s="40"/>
      <c r="BR1475" s="94"/>
      <c r="BS1475" s="94"/>
      <c r="BT1475" s="94"/>
      <c r="BU1475" s="40"/>
      <c r="BV1475" s="82"/>
      <c r="BW1475" s="94"/>
      <c r="BX1475" s="48"/>
      <c r="BY1475" s="97"/>
      <c r="BZ1475" s="48"/>
      <c r="CA1475" s="40"/>
      <c r="CB1475" s="94"/>
      <c r="CC1475" s="94"/>
      <c r="CD1475" s="94"/>
      <c r="CE1475" s="40"/>
      <c r="CF1475" s="73"/>
      <c r="CG1475" s="41"/>
      <c r="CH1475" s="41"/>
      <c r="CI1475" s="41"/>
      <c r="CJ1475" s="41"/>
      <c r="CK1475" s="41"/>
      <c r="CL1475" s="68"/>
      <c r="CM1475" s="41"/>
      <c r="CN1475" s="41"/>
      <c r="CO1475" s="39"/>
      <c r="CP1475" s="78"/>
    </row>
    <row r="1476" spans="1:94" s="38" customFormat="1" x14ac:dyDescent="0.25">
      <c r="A1476" s="38">
        <v>1473</v>
      </c>
      <c r="F1476" s="39"/>
      <c r="Q1476" s="39"/>
      <c r="R1476" s="40"/>
      <c r="S1476" s="40"/>
      <c r="T1476" s="39"/>
      <c r="AG1476" s="110"/>
      <c r="AH1476" s="94"/>
      <c r="AJ1476" s="97"/>
      <c r="AL1476" s="39"/>
      <c r="AP1476" s="39"/>
      <c r="AQ1476" s="77"/>
      <c r="AR1476" s="94"/>
      <c r="AT1476" s="97"/>
      <c r="BB1476" s="79"/>
      <c r="BC1476" s="94"/>
      <c r="BE1476" s="97"/>
      <c r="BG1476" s="40"/>
      <c r="BK1476" s="40"/>
      <c r="BL1476" s="79"/>
      <c r="BM1476" s="94"/>
      <c r="BO1476" s="97"/>
      <c r="BQ1476" s="40"/>
      <c r="BR1476" s="94"/>
      <c r="BS1476" s="94"/>
      <c r="BT1476" s="94"/>
      <c r="BU1476" s="40"/>
      <c r="BV1476" s="82"/>
      <c r="BW1476" s="94"/>
      <c r="BX1476" s="48"/>
      <c r="BY1476" s="97"/>
      <c r="BZ1476" s="48"/>
      <c r="CA1476" s="40"/>
      <c r="CB1476" s="94"/>
      <c r="CC1476" s="94"/>
      <c r="CD1476" s="94"/>
      <c r="CE1476" s="40"/>
      <c r="CF1476" s="73"/>
      <c r="CG1476" s="41"/>
      <c r="CH1476" s="41"/>
      <c r="CI1476" s="41"/>
      <c r="CJ1476" s="41"/>
      <c r="CK1476" s="41"/>
      <c r="CL1476" s="68"/>
      <c r="CM1476" s="41"/>
      <c r="CN1476" s="41"/>
      <c r="CO1476" s="39"/>
      <c r="CP1476" s="78"/>
    </row>
    <row r="1477" spans="1:94" s="38" customFormat="1" x14ac:dyDescent="0.25">
      <c r="A1477" s="38">
        <v>1474</v>
      </c>
      <c r="F1477" s="39"/>
      <c r="Q1477" s="39"/>
      <c r="R1477" s="40"/>
      <c r="S1477" s="40"/>
      <c r="T1477" s="39"/>
      <c r="AG1477" s="110"/>
      <c r="AH1477" s="94"/>
      <c r="AJ1477" s="97"/>
      <c r="AL1477" s="39"/>
      <c r="AP1477" s="39"/>
      <c r="AQ1477" s="77"/>
      <c r="AR1477" s="94"/>
      <c r="AT1477" s="97"/>
      <c r="BB1477" s="79"/>
      <c r="BC1477" s="94"/>
      <c r="BE1477" s="97"/>
      <c r="BG1477" s="40"/>
      <c r="BK1477" s="40"/>
      <c r="BL1477" s="79"/>
      <c r="BM1477" s="94"/>
      <c r="BO1477" s="97"/>
      <c r="BQ1477" s="40"/>
      <c r="BR1477" s="94"/>
      <c r="BS1477" s="94"/>
      <c r="BT1477" s="94"/>
      <c r="BU1477" s="40"/>
      <c r="BV1477" s="82"/>
      <c r="BW1477" s="94"/>
      <c r="BX1477" s="48"/>
      <c r="BY1477" s="97"/>
      <c r="BZ1477" s="48"/>
      <c r="CA1477" s="40"/>
      <c r="CB1477" s="94"/>
      <c r="CC1477" s="94"/>
      <c r="CD1477" s="94"/>
      <c r="CE1477" s="40"/>
      <c r="CF1477" s="73"/>
      <c r="CG1477" s="41"/>
      <c r="CH1477" s="41"/>
      <c r="CI1477" s="41"/>
      <c r="CJ1477" s="41"/>
      <c r="CK1477" s="41"/>
      <c r="CL1477" s="68"/>
      <c r="CM1477" s="41"/>
      <c r="CN1477" s="41"/>
      <c r="CO1477" s="39"/>
      <c r="CP1477" s="78"/>
    </row>
    <row r="1478" spans="1:94" s="38" customFormat="1" x14ac:dyDescent="0.25">
      <c r="A1478" s="38">
        <v>1475</v>
      </c>
      <c r="F1478" s="39"/>
      <c r="Q1478" s="39"/>
      <c r="R1478" s="40"/>
      <c r="S1478" s="40"/>
      <c r="T1478" s="39"/>
      <c r="AG1478" s="110"/>
      <c r="AH1478" s="94"/>
      <c r="AJ1478" s="97"/>
      <c r="AL1478" s="39"/>
      <c r="AP1478" s="39"/>
      <c r="AQ1478" s="77"/>
      <c r="AR1478" s="94"/>
      <c r="AT1478" s="97"/>
      <c r="BB1478" s="79"/>
      <c r="BC1478" s="94"/>
      <c r="BE1478" s="97"/>
      <c r="BG1478" s="40"/>
      <c r="BK1478" s="40"/>
      <c r="BL1478" s="79"/>
      <c r="BM1478" s="94"/>
      <c r="BO1478" s="97"/>
      <c r="BQ1478" s="40"/>
      <c r="BR1478" s="94"/>
      <c r="BS1478" s="94"/>
      <c r="BT1478" s="94"/>
      <c r="BU1478" s="40"/>
      <c r="BV1478" s="82"/>
      <c r="BW1478" s="94"/>
      <c r="BX1478" s="48"/>
      <c r="BY1478" s="97"/>
      <c r="BZ1478" s="48"/>
      <c r="CA1478" s="40"/>
      <c r="CB1478" s="94"/>
      <c r="CC1478" s="94"/>
      <c r="CD1478" s="94"/>
      <c r="CE1478" s="40"/>
      <c r="CF1478" s="73"/>
      <c r="CG1478" s="41"/>
      <c r="CH1478" s="41"/>
      <c r="CI1478" s="41"/>
      <c r="CJ1478" s="41"/>
      <c r="CK1478" s="41"/>
      <c r="CL1478" s="68"/>
      <c r="CM1478" s="41"/>
      <c r="CN1478" s="41"/>
      <c r="CO1478" s="39"/>
      <c r="CP1478" s="78"/>
    </row>
    <row r="1479" spans="1:94" s="38" customFormat="1" x14ac:dyDescent="0.25">
      <c r="A1479" s="38">
        <v>1476</v>
      </c>
      <c r="F1479" s="39"/>
      <c r="Q1479" s="39"/>
      <c r="R1479" s="40"/>
      <c r="S1479" s="40"/>
      <c r="T1479" s="39"/>
      <c r="AG1479" s="110"/>
      <c r="AH1479" s="94"/>
      <c r="AJ1479" s="97"/>
      <c r="AL1479" s="39"/>
      <c r="AP1479" s="39"/>
      <c r="AQ1479" s="77"/>
      <c r="AR1479" s="94"/>
      <c r="AT1479" s="97"/>
      <c r="BB1479" s="79"/>
      <c r="BC1479" s="94"/>
      <c r="BE1479" s="97"/>
      <c r="BG1479" s="40"/>
      <c r="BK1479" s="40"/>
      <c r="BL1479" s="79"/>
      <c r="BM1479" s="94"/>
      <c r="BO1479" s="97"/>
      <c r="BQ1479" s="40"/>
      <c r="BR1479" s="94"/>
      <c r="BS1479" s="94"/>
      <c r="BT1479" s="94"/>
      <c r="BU1479" s="40"/>
      <c r="BV1479" s="82"/>
      <c r="BW1479" s="94"/>
      <c r="BX1479" s="48"/>
      <c r="BY1479" s="97"/>
      <c r="BZ1479" s="48"/>
      <c r="CA1479" s="40"/>
      <c r="CB1479" s="94"/>
      <c r="CC1479" s="94"/>
      <c r="CD1479" s="94"/>
      <c r="CE1479" s="40"/>
      <c r="CF1479" s="73"/>
      <c r="CG1479" s="41"/>
      <c r="CH1479" s="41"/>
      <c r="CI1479" s="41"/>
      <c r="CJ1479" s="41"/>
      <c r="CK1479" s="41"/>
      <c r="CL1479" s="68"/>
      <c r="CM1479" s="41"/>
      <c r="CN1479" s="41"/>
      <c r="CO1479" s="39"/>
      <c r="CP1479" s="78"/>
    </row>
    <row r="1480" spans="1:94" s="38" customFormat="1" x14ac:dyDescent="0.25">
      <c r="A1480" s="38">
        <v>1477</v>
      </c>
      <c r="F1480" s="39"/>
      <c r="Q1480" s="39"/>
      <c r="R1480" s="40"/>
      <c r="S1480" s="40"/>
      <c r="T1480" s="39"/>
      <c r="AG1480" s="110"/>
      <c r="AH1480" s="94"/>
      <c r="AJ1480" s="97"/>
      <c r="AL1480" s="39"/>
      <c r="AP1480" s="39"/>
      <c r="AQ1480" s="77"/>
      <c r="AR1480" s="94"/>
      <c r="AT1480" s="97"/>
      <c r="BB1480" s="79"/>
      <c r="BC1480" s="94"/>
      <c r="BE1480" s="97"/>
      <c r="BG1480" s="40"/>
      <c r="BK1480" s="40"/>
      <c r="BL1480" s="79"/>
      <c r="BM1480" s="94"/>
      <c r="BO1480" s="97"/>
      <c r="BQ1480" s="40"/>
      <c r="BR1480" s="94"/>
      <c r="BS1480" s="94"/>
      <c r="BT1480" s="94"/>
      <c r="BU1480" s="40"/>
      <c r="BV1480" s="82"/>
      <c r="BW1480" s="94"/>
      <c r="BX1480" s="48"/>
      <c r="BY1480" s="97"/>
      <c r="BZ1480" s="48"/>
      <c r="CA1480" s="40"/>
      <c r="CB1480" s="94"/>
      <c r="CC1480" s="94"/>
      <c r="CD1480" s="94"/>
      <c r="CE1480" s="40"/>
      <c r="CF1480" s="73"/>
      <c r="CG1480" s="41"/>
      <c r="CH1480" s="41"/>
      <c r="CI1480" s="41"/>
      <c r="CJ1480" s="41"/>
      <c r="CK1480" s="41"/>
      <c r="CL1480" s="68"/>
      <c r="CM1480" s="41"/>
      <c r="CN1480" s="41"/>
      <c r="CO1480" s="39"/>
      <c r="CP1480" s="78"/>
    </row>
    <row r="1481" spans="1:94" s="38" customFormat="1" x14ac:dyDescent="0.25">
      <c r="A1481" s="38">
        <v>1478</v>
      </c>
      <c r="F1481" s="39"/>
      <c r="Q1481" s="39"/>
      <c r="R1481" s="40"/>
      <c r="S1481" s="40"/>
      <c r="T1481" s="39"/>
      <c r="AG1481" s="110"/>
      <c r="AH1481" s="94"/>
      <c r="AJ1481" s="97"/>
      <c r="AL1481" s="39"/>
      <c r="AP1481" s="39"/>
      <c r="AQ1481" s="77"/>
      <c r="AR1481" s="94"/>
      <c r="AT1481" s="97"/>
      <c r="BB1481" s="79"/>
      <c r="BC1481" s="94"/>
      <c r="BE1481" s="97"/>
      <c r="BG1481" s="40"/>
      <c r="BK1481" s="40"/>
      <c r="BL1481" s="79"/>
      <c r="BM1481" s="94"/>
      <c r="BO1481" s="97"/>
      <c r="BQ1481" s="40"/>
      <c r="BR1481" s="94"/>
      <c r="BS1481" s="94"/>
      <c r="BT1481" s="94"/>
      <c r="BU1481" s="40"/>
      <c r="BV1481" s="82"/>
      <c r="BW1481" s="94"/>
      <c r="BX1481" s="48"/>
      <c r="BY1481" s="97"/>
      <c r="BZ1481" s="48"/>
      <c r="CA1481" s="40"/>
      <c r="CB1481" s="94"/>
      <c r="CC1481" s="94"/>
      <c r="CD1481" s="94"/>
      <c r="CE1481" s="40"/>
      <c r="CF1481" s="73"/>
      <c r="CG1481" s="41"/>
      <c r="CH1481" s="41"/>
      <c r="CI1481" s="41"/>
      <c r="CJ1481" s="41"/>
      <c r="CK1481" s="41"/>
      <c r="CL1481" s="68"/>
      <c r="CM1481" s="41"/>
      <c r="CN1481" s="41"/>
      <c r="CO1481" s="39"/>
      <c r="CP1481" s="78"/>
    </row>
    <row r="1482" spans="1:94" s="38" customFormat="1" x14ac:dyDescent="0.25">
      <c r="A1482" s="38">
        <v>1479</v>
      </c>
      <c r="F1482" s="39"/>
      <c r="Q1482" s="39"/>
      <c r="R1482" s="40"/>
      <c r="S1482" s="40"/>
      <c r="T1482" s="39"/>
      <c r="AG1482" s="110"/>
      <c r="AH1482" s="94"/>
      <c r="AJ1482" s="97"/>
      <c r="AL1482" s="39"/>
      <c r="AP1482" s="39"/>
      <c r="AQ1482" s="77"/>
      <c r="AR1482" s="94"/>
      <c r="AT1482" s="97"/>
      <c r="BB1482" s="79"/>
      <c r="BC1482" s="94"/>
      <c r="BE1482" s="97"/>
      <c r="BG1482" s="40"/>
      <c r="BK1482" s="40"/>
      <c r="BL1482" s="79"/>
      <c r="BM1482" s="94"/>
      <c r="BO1482" s="97"/>
      <c r="BQ1482" s="40"/>
      <c r="BR1482" s="94"/>
      <c r="BS1482" s="94"/>
      <c r="BT1482" s="94"/>
      <c r="BU1482" s="40"/>
      <c r="BV1482" s="82"/>
      <c r="BW1482" s="94"/>
      <c r="BX1482" s="48"/>
      <c r="BY1482" s="97"/>
      <c r="BZ1482" s="48"/>
      <c r="CA1482" s="40"/>
      <c r="CB1482" s="94"/>
      <c r="CC1482" s="94"/>
      <c r="CD1482" s="94"/>
      <c r="CE1482" s="40"/>
      <c r="CF1482" s="73"/>
      <c r="CG1482" s="41"/>
      <c r="CH1482" s="41"/>
      <c r="CI1482" s="41"/>
      <c r="CJ1482" s="41"/>
      <c r="CK1482" s="41"/>
      <c r="CL1482" s="68"/>
      <c r="CM1482" s="41"/>
      <c r="CN1482" s="41"/>
      <c r="CO1482" s="39"/>
      <c r="CP1482" s="78"/>
    </row>
    <row r="1483" spans="1:94" s="38" customFormat="1" x14ac:dyDescent="0.25">
      <c r="A1483" s="38">
        <v>1480</v>
      </c>
      <c r="F1483" s="39"/>
      <c r="Q1483" s="39"/>
      <c r="R1483" s="40"/>
      <c r="S1483" s="40"/>
      <c r="T1483" s="39"/>
      <c r="AG1483" s="110"/>
      <c r="AH1483" s="94"/>
      <c r="AJ1483" s="97"/>
      <c r="AL1483" s="39"/>
      <c r="AP1483" s="39"/>
      <c r="AQ1483" s="77"/>
      <c r="AR1483" s="94"/>
      <c r="AT1483" s="97"/>
      <c r="BB1483" s="79"/>
      <c r="BC1483" s="94"/>
      <c r="BE1483" s="97"/>
      <c r="BG1483" s="40"/>
      <c r="BK1483" s="40"/>
      <c r="BL1483" s="79"/>
      <c r="BM1483" s="94"/>
      <c r="BO1483" s="97"/>
      <c r="BQ1483" s="40"/>
      <c r="BR1483" s="94"/>
      <c r="BS1483" s="94"/>
      <c r="BT1483" s="94"/>
      <c r="BU1483" s="40"/>
      <c r="BV1483" s="82"/>
      <c r="BW1483" s="94"/>
      <c r="BX1483" s="48"/>
      <c r="BY1483" s="97"/>
      <c r="BZ1483" s="48"/>
      <c r="CA1483" s="40"/>
      <c r="CB1483" s="94"/>
      <c r="CC1483" s="94"/>
      <c r="CD1483" s="94"/>
      <c r="CE1483" s="40"/>
      <c r="CF1483" s="73"/>
      <c r="CG1483" s="41"/>
      <c r="CH1483" s="41"/>
      <c r="CI1483" s="41"/>
      <c r="CJ1483" s="41"/>
      <c r="CK1483" s="41"/>
      <c r="CL1483" s="68"/>
      <c r="CM1483" s="41"/>
      <c r="CN1483" s="41"/>
      <c r="CO1483" s="39"/>
      <c r="CP1483" s="78"/>
    </row>
    <row r="1484" spans="1:94" s="38" customFormat="1" x14ac:dyDescent="0.25">
      <c r="A1484" s="38">
        <v>1481</v>
      </c>
      <c r="F1484" s="39"/>
      <c r="Q1484" s="39"/>
      <c r="R1484" s="40"/>
      <c r="S1484" s="40"/>
      <c r="T1484" s="39"/>
      <c r="AG1484" s="110"/>
      <c r="AH1484" s="94"/>
      <c r="AJ1484" s="97"/>
      <c r="AL1484" s="39"/>
      <c r="AP1484" s="39"/>
      <c r="AQ1484" s="77"/>
      <c r="AR1484" s="94"/>
      <c r="AT1484" s="97"/>
      <c r="BB1484" s="79"/>
      <c r="BC1484" s="94"/>
      <c r="BE1484" s="97"/>
      <c r="BG1484" s="40"/>
      <c r="BK1484" s="40"/>
      <c r="BL1484" s="79"/>
      <c r="BM1484" s="94"/>
      <c r="BO1484" s="97"/>
      <c r="BQ1484" s="40"/>
      <c r="BR1484" s="94"/>
      <c r="BS1484" s="94"/>
      <c r="BT1484" s="94"/>
      <c r="BU1484" s="40"/>
      <c r="BV1484" s="82"/>
      <c r="BW1484" s="94"/>
      <c r="BX1484" s="48"/>
      <c r="BY1484" s="97"/>
      <c r="BZ1484" s="48"/>
      <c r="CA1484" s="40"/>
      <c r="CB1484" s="94"/>
      <c r="CC1484" s="94"/>
      <c r="CD1484" s="94"/>
      <c r="CE1484" s="40"/>
      <c r="CF1484" s="73"/>
      <c r="CG1484" s="41"/>
      <c r="CH1484" s="41"/>
      <c r="CI1484" s="41"/>
      <c r="CJ1484" s="41"/>
      <c r="CK1484" s="41"/>
      <c r="CL1484" s="68"/>
      <c r="CM1484" s="41"/>
      <c r="CN1484" s="41"/>
      <c r="CO1484" s="39"/>
      <c r="CP1484" s="78"/>
    </row>
    <row r="1485" spans="1:94" s="38" customFormat="1" x14ac:dyDescent="0.25">
      <c r="A1485" s="38">
        <v>1482</v>
      </c>
      <c r="F1485" s="39"/>
      <c r="Q1485" s="39"/>
      <c r="R1485" s="40"/>
      <c r="S1485" s="40"/>
      <c r="T1485" s="39"/>
      <c r="AG1485" s="110"/>
      <c r="AH1485" s="94"/>
      <c r="AJ1485" s="97"/>
      <c r="AL1485" s="39"/>
      <c r="AP1485" s="39"/>
      <c r="AQ1485" s="77"/>
      <c r="AR1485" s="94"/>
      <c r="AT1485" s="97"/>
      <c r="BB1485" s="79"/>
      <c r="BC1485" s="94"/>
      <c r="BE1485" s="97"/>
      <c r="BG1485" s="40"/>
      <c r="BK1485" s="40"/>
      <c r="BL1485" s="79"/>
      <c r="BM1485" s="94"/>
      <c r="BO1485" s="97"/>
      <c r="BQ1485" s="40"/>
      <c r="BR1485" s="94"/>
      <c r="BS1485" s="94"/>
      <c r="BT1485" s="94"/>
      <c r="BU1485" s="40"/>
      <c r="BV1485" s="82"/>
      <c r="BW1485" s="94"/>
      <c r="BX1485" s="48"/>
      <c r="BY1485" s="97"/>
      <c r="BZ1485" s="48"/>
      <c r="CA1485" s="40"/>
      <c r="CB1485" s="94"/>
      <c r="CC1485" s="94"/>
      <c r="CD1485" s="94"/>
      <c r="CE1485" s="40"/>
      <c r="CF1485" s="73"/>
      <c r="CG1485" s="41"/>
      <c r="CH1485" s="41"/>
      <c r="CI1485" s="41"/>
      <c r="CJ1485" s="41"/>
      <c r="CK1485" s="41"/>
      <c r="CL1485" s="68"/>
      <c r="CM1485" s="41"/>
      <c r="CN1485" s="41"/>
      <c r="CO1485" s="39"/>
      <c r="CP1485" s="78"/>
    </row>
    <row r="1486" spans="1:94" s="38" customFormat="1" x14ac:dyDescent="0.25">
      <c r="A1486" s="38">
        <v>1483</v>
      </c>
      <c r="F1486" s="39"/>
      <c r="Q1486" s="39"/>
      <c r="R1486" s="40"/>
      <c r="S1486" s="40"/>
      <c r="T1486" s="39"/>
      <c r="AG1486" s="110"/>
      <c r="AH1486" s="94"/>
      <c r="AJ1486" s="97"/>
      <c r="AL1486" s="39"/>
      <c r="AP1486" s="39"/>
      <c r="AQ1486" s="77"/>
      <c r="AR1486" s="94"/>
      <c r="AT1486" s="97"/>
      <c r="BB1486" s="79"/>
      <c r="BC1486" s="94"/>
      <c r="BE1486" s="97"/>
      <c r="BG1486" s="40"/>
      <c r="BK1486" s="40"/>
      <c r="BL1486" s="79"/>
      <c r="BM1486" s="94"/>
      <c r="BO1486" s="97"/>
      <c r="BQ1486" s="40"/>
      <c r="BR1486" s="94"/>
      <c r="BS1486" s="94"/>
      <c r="BT1486" s="94"/>
      <c r="BU1486" s="40"/>
      <c r="BV1486" s="82"/>
      <c r="BW1486" s="94"/>
      <c r="BX1486" s="48"/>
      <c r="BY1486" s="97"/>
      <c r="BZ1486" s="48"/>
      <c r="CA1486" s="40"/>
      <c r="CB1486" s="94"/>
      <c r="CC1486" s="94"/>
      <c r="CD1486" s="94"/>
      <c r="CE1486" s="40"/>
      <c r="CF1486" s="73"/>
      <c r="CG1486" s="41"/>
      <c r="CH1486" s="41"/>
      <c r="CI1486" s="41"/>
      <c r="CJ1486" s="41"/>
      <c r="CK1486" s="41"/>
      <c r="CL1486" s="68"/>
      <c r="CM1486" s="41"/>
      <c r="CN1486" s="41"/>
      <c r="CO1486" s="39"/>
      <c r="CP1486" s="78"/>
    </row>
    <row r="1487" spans="1:94" s="38" customFormat="1" x14ac:dyDescent="0.25">
      <c r="A1487" s="38">
        <v>1484</v>
      </c>
      <c r="F1487" s="39"/>
      <c r="Q1487" s="39"/>
      <c r="R1487" s="40"/>
      <c r="S1487" s="40"/>
      <c r="T1487" s="39"/>
      <c r="AG1487" s="110"/>
      <c r="AH1487" s="94"/>
      <c r="AJ1487" s="97"/>
      <c r="AL1487" s="39"/>
      <c r="AP1487" s="39"/>
      <c r="AQ1487" s="77"/>
      <c r="AR1487" s="94"/>
      <c r="AT1487" s="97"/>
      <c r="BB1487" s="79"/>
      <c r="BC1487" s="94"/>
      <c r="BE1487" s="97"/>
      <c r="BG1487" s="40"/>
      <c r="BK1487" s="40"/>
      <c r="BL1487" s="79"/>
      <c r="BM1487" s="94"/>
      <c r="BO1487" s="97"/>
      <c r="BQ1487" s="40"/>
      <c r="BR1487" s="94"/>
      <c r="BS1487" s="94"/>
      <c r="BT1487" s="94"/>
      <c r="BU1487" s="40"/>
      <c r="BV1487" s="82"/>
      <c r="BW1487" s="94"/>
      <c r="BX1487" s="48"/>
      <c r="BY1487" s="97"/>
      <c r="BZ1487" s="48"/>
      <c r="CA1487" s="40"/>
      <c r="CB1487" s="94"/>
      <c r="CC1487" s="94"/>
      <c r="CD1487" s="94"/>
      <c r="CE1487" s="40"/>
      <c r="CF1487" s="73"/>
      <c r="CG1487" s="41"/>
      <c r="CH1487" s="41"/>
      <c r="CI1487" s="41"/>
      <c r="CJ1487" s="41"/>
      <c r="CK1487" s="41"/>
      <c r="CL1487" s="68"/>
      <c r="CM1487" s="41"/>
      <c r="CN1487" s="41"/>
      <c r="CO1487" s="39"/>
      <c r="CP1487" s="78"/>
    </row>
    <row r="1488" spans="1:94" s="38" customFormat="1" x14ac:dyDescent="0.25">
      <c r="A1488" s="38">
        <v>1485</v>
      </c>
      <c r="F1488" s="39"/>
      <c r="Q1488" s="39"/>
      <c r="R1488" s="40"/>
      <c r="S1488" s="40"/>
      <c r="T1488" s="39"/>
      <c r="AG1488" s="110"/>
      <c r="AH1488" s="94"/>
      <c r="AJ1488" s="97"/>
      <c r="AL1488" s="39"/>
      <c r="AP1488" s="39"/>
      <c r="AQ1488" s="77"/>
      <c r="AR1488" s="94"/>
      <c r="AT1488" s="97"/>
      <c r="BB1488" s="79"/>
      <c r="BC1488" s="94"/>
      <c r="BE1488" s="97"/>
      <c r="BG1488" s="40"/>
      <c r="BK1488" s="40"/>
      <c r="BL1488" s="79"/>
      <c r="BM1488" s="94"/>
      <c r="BO1488" s="97"/>
      <c r="BQ1488" s="40"/>
      <c r="BR1488" s="94"/>
      <c r="BS1488" s="94"/>
      <c r="BT1488" s="94"/>
      <c r="BU1488" s="40"/>
      <c r="BV1488" s="82"/>
      <c r="BW1488" s="94"/>
      <c r="BX1488" s="48"/>
      <c r="BY1488" s="97"/>
      <c r="BZ1488" s="48"/>
      <c r="CA1488" s="40"/>
      <c r="CB1488" s="94"/>
      <c r="CC1488" s="94"/>
      <c r="CD1488" s="94"/>
      <c r="CE1488" s="40"/>
      <c r="CF1488" s="73"/>
      <c r="CG1488" s="41"/>
      <c r="CH1488" s="41"/>
      <c r="CI1488" s="41"/>
      <c r="CJ1488" s="41"/>
      <c r="CK1488" s="41"/>
      <c r="CL1488" s="68"/>
      <c r="CM1488" s="41"/>
      <c r="CN1488" s="41"/>
      <c r="CO1488" s="39"/>
      <c r="CP1488" s="78"/>
    </row>
    <row r="1489" spans="1:94" s="38" customFormat="1" x14ac:dyDescent="0.25">
      <c r="A1489" s="38">
        <v>1486</v>
      </c>
      <c r="F1489" s="39"/>
      <c r="Q1489" s="39"/>
      <c r="R1489" s="40"/>
      <c r="S1489" s="40"/>
      <c r="T1489" s="39"/>
      <c r="AG1489" s="110"/>
      <c r="AH1489" s="94"/>
      <c r="AJ1489" s="97"/>
      <c r="AL1489" s="39"/>
      <c r="AP1489" s="39"/>
      <c r="AQ1489" s="77"/>
      <c r="AR1489" s="94"/>
      <c r="AT1489" s="97"/>
      <c r="BB1489" s="79"/>
      <c r="BC1489" s="94"/>
      <c r="BE1489" s="97"/>
      <c r="BG1489" s="40"/>
      <c r="BK1489" s="40"/>
      <c r="BL1489" s="79"/>
      <c r="BM1489" s="94"/>
      <c r="BO1489" s="97"/>
      <c r="BQ1489" s="40"/>
      <c r="BR1489" s="94"/>
      <c r="BS1489" s="94"/>
      <c r="BT1489" s="94"/>
      <c r="BU1489" s="40"/>
      <c r="BV1489" s="82"/>
      <c r="BW1489" s="94"/>
      <c r="BX1489" s="48"/>
      <c r="BY1489" s="97"/>
      <c r="BZ1489" s="48"/>
      <c r="CA1489" s="40"/>
      <c r="CB1489" s="94"/>
      <c r="CC1489" s="94"/>
      <c r="CD1489" s="94"/>
      <c r="CE1489" s="40"/>
      <c r="CF1489" s="73"/>
      <c r="CG1489" s="41"/>
      <c r="CH1489" s="41"/>
      <c r="CI1489" s="41"/>
      <c r="CJ1489" s="41"/>
      <c r="CK1489" s="41"/>
      <c r="CL1489" s="68"/>
      <c r="CM1489" s="41"/>
      <c r="CN1489" s="41"/>
      <c r="CO1489" s="39"/>
      <c r="CP1489" s="78"/>
    </row>
    <row r="1490" spans="1:94" s="38" customFormat="1" x14ac:dyDescent="0.25">
      <c r="A1490" s="38">
        <v>1487</v>
      </c>
      <c r="F1490" s="39"/>
      <c r="Q1490" s="39"/>
      <c r="R1490" s="40"/>
      <c r="S1490" s="40"/>
      <c r="T1490" s="39"/>
      <c r="AG1490" s="110"/>
      <c r="AH1490" s="94"/>
      <c r="AJ1490" s="97"/>
      <c r="AL1490" s="39"/>
      <c r="AP1490" s="39"/>
      <c r="AQ1490" s="77"/>
      <c r="AR1490" s="94"/>
      <c r="AT1490" s="97"/>
      <c r="BB1490" s="79"/>
      <c r="BC1490" s="94"/>
      <c r="BE1490" s="97"/>
      <c r="BG1490" s="40"/>
      <c r="BK1490" s="40"/>
      <c r="BL1490" s="79"/>
      <c r="BM1490" s="94"/>
      <c r="BO1490" s="97"/>
      <c r="BQ1490" s="40"/>
      <c r="BR1490" s="94"/>
      <c r="BS1490" s="94"/>
      <c r="BT1490" s="94"/>
      <c r="BU1490" s="40"/>
      <c r="BV1490" s="82"/>
      <c r="BW1490" s="94"/>
      <c r="BX1490" s="48"/>
      <c r="BY1490" s="97"/>
      <c r="BZ1490" s="48"/>
      <c r="CA1490" s="40"/>
      <c r="CB1490" s="94"/>
      <c r="CC1490" s="94"/>
      <c r="CD1490" s="94"/>
      <c r="CE1490" s="40"/>
      <c r="CF1490" s="73"/>
      <c r="CG1490" s="41"/>
      <c r="CH1490" s="41"/>
      <c r="CI1490" s="41"/>
      <c r="CJ1490" s="41"/>
      <c r="CK1490" s="41"/>
      <c r="CL1490" s="68"/>
      <c r="CM1490" s="41"/>
      <c r="CN1490" s="41"/>
      <c r="CO1490" s="39"/>
      <c r="CP1490" s="78"/>
    </row>
    <row r="1491" spans="1:94" s="38" customFormat="1" x14ac:dyDescent="0.25">
      <c r="A1491" s="38">
        <v>1488</v>
      </c>
      <c r="F1491" s="39"/>
      <c r="Q1491" s="39"/>
      <c r="R1491" s="40"/>
      <c r="S1491" s="40"/>
      <c r="T1491" s="39"/>
      <c r="AG1491" s="110"/>
      <c r="AH1491" s="94"/>
      <c r="AJ1491" s="97"/>
      <c r="AL1491" s="39"/>
      <c r="AP1491" s="39"/>
      <c r="AQ1491" s="77"/>
      <c r="AR1491" s="94"/>
      <c r="AT1491" s="97"/>
      <c r="BB1491" s="79"/>
      <c r="BC1491" s="94"/>
      <c r="BE1491" s="97"/>
      <c r="BG1491" s="40"/>
      <c r="BK1491" s="40"/>
      <c r="BL1491" s="79"/>
      <c r="BM1491" s="94"/>
      <c r="BO1491" s="97"/>
      <c r="BQ1491" s="40"/>
      <c r="BR1491" s="94"/>
      <c r="BS1491" s="94"/>
      <c r="BT1491" s="94"/>
      <c r="BU1491" s="40"/>
      <c r="BV1491" s="82"/>
      <c r="BW1491" s="94"/>
      <c r="BX1491" s="48"/>
      <c r="BY1491" s="97"/>
      <c r="BZ1491" s="48"/>
      <c r="CA1491" s="40"/>
      <c r="CB1491" s="94"/>
      <c r="CC1491" s="94"/>
      <c r="CD1491" s="94"/>
      <c r="CE1491" s="40"/>
      <c r="CF1491" s="73"/>
      <c r="CG1491" s="41"/>
      <c r="CH1491" s="41"/>
      <c r="CI1491" s="41"/>
      <c r="CJ1491" s="41"/>
      <c r="CK1491" s="41"/>
      <c r="CL1491" s="68"/>
      <c r="CM1491" s="41"/>
      <c r="CN1491" s="41"/>
      <c r="CO1491" s="39"/>
      <c r="CP1491" s="78"/>
    </row>
    <row r="1492" spans="1:94" s="38" customFormat="1" x14ac:dyDescent="0.25">
      <c r="A1492" s="38">
        <v>1489</v>
      </c>
      <c r="F1492" s="39"/>
      <c r="Q1492" s="39"/>
      <c r="R1492" s="40"/>
      <c r="S1492" s="40"/>
      <c r="T1492" s="39"/>
      <c r="AG1492" s="110"/>
      <c r="AH1492" s="94"/>
      <c r="AJ1492" s="97"/>
      <c r="AL1492" s="39"/>
      <c r="AP1492" s="39"/>
      <c r="AQ1492" s="77"/>
      <c r="AR1492" s="94"/>
      <c r="AT1492" s="97"/>
      <c r="BB1492" s="79"/>
      <c r="BC1492" s="94"/>
      <c r="BE1492" s="97"/>
      <c r="BG1492" s="40"/>
      <c r="BK1492" s="40"/>
      <c r="BL1492" s="79"/>
      <c r="BM1492" s="94"/>
      <c r="BO1492" s="97"/>
      <c r="BQ1492" s="40"/>
      <c r="BR1492" s="94"/>
      <c r="BS1492" s="94"/>
      <c r="BT1492" s="94"/>
      <c r="BU1492" s="40"/>
      <c r="BV1492" s="82"/>
      <c r="BW1492" s="94"/>
      <c r="BX1492" s="48"/>
      <c r="BY1492" s="97"/>
      <c r="BZ1492" s="48"/>
      <c r="CA1492" s="40"/>
      <c r="CB1492" s="94"/>
      <c r="CC1492" s="94"/>
      <c r="CD1492" s="94"/>
      <c r="CE1492" s="40"/>
      <c r="CF1492" s="73"/>
      <c r="CG1492" s="41"/>
      <c r="CH1492" s="41"/>
      <c r="CI1492" s="41"/>
      <c r="CJ1492" s="41"/>
      <c r="CK1492" s="41"/>
      <c r="CL1492" s="68"/>
      <c r="CM1492" s="41"/>
      <c r="CN1492" s="41"/>
      <c r="CO1492" s="39"/>
      <c r="CP1492" s="78"/>
    </row>
    <row r="1493" spans="1:94" s="38" customFormat="1" x14ac:dyDescent="0.25">
      <c r="A1493" s="38">
        <v>1490</v>
      </c>
      <c r="F1493" s="39"/>
      <c r="Q1493" s="39"/>
      <c r="R1493" s="40"/>
      <c r="S1493" s="40"/>
      <c r="T1493" s="39"/>
      <c r="AG1493" s="110"/>
      <c r="AH1493" s="94"/>
      <c r="AJ1493" s="97"/>
      <c r="AL1493" s="39"/>
      <c r="AP1493" s="39"/>
      <c r="AQ1493" s="77"/>
      <c r="AR1493" s="94"/>
      <c r="AT1493" s="97"/>
      <c r="BB1493" s="79"/>
      <c r="BC1493" s="94"/>
      <c r="BE1493" s="97"/>
      <c r="BG1493" s="40"/>
      <c r="BK1493" s="40"/>
      <c r="BL1493" s="79"/>
      <c r="BM1493" s="94"/>
      <c r="BO1493" s="97"/>
      <c r="BQ1493" s="40"/>
      <c r="BR1493" s="94"/>
      <c r="BS1493" s="94"/>
      <c r="BT1493" s="94"/>
      <c r="BU1493" s="40"/>
      <c r="BV1493" s="82"/>
      <c r="BW1493" s="94"/>
      <c r="BX1493" s="48"/>
      <c r="BY1493" s="97"/>
      <c r="BZ1493" s="48"/>
      <c r="CA1493" s="40"/>
      <c r="CB1493" s="94"/>
      <c r="CC1493" s="94"/>
      <c r="CD1493" s="94"/>
      <c r="CE1493" s="40"/>
      <c r="CF1493" s="73"/>
      <c r="CG1493" s="41"/>
      <c r="CH1493" s="41"/>
      <c r="CI1493" s="41"/>
      <c r="CJ1493" s="41"/>
      <c r="CK1493" s="41"/>
      <c r="CL1493" s="68"/>
      <c r="CM1493" s="41"/>
      <c r="CN1493" s="41"/>
      <c r="CO1493" s="39"/>
      <c r="CP1493" s="78"/>
    </row>
    <row r="1494" spans="1:94" s="38" customFormat="1" x14ac:dyDescent="0.25">
      <c r="A1494" s="38">
        <v>1491</v>
      </c>
      <c r="F1494" s="39"/>
      <c r="Q1494" s="39"/>
      <c r="R1494" s="40"/>
      <c r="S1494" s="40"/>
      <c r="T1494" s="39"/>
      <c r="AG1494" s="110"/>
      <c r="AH1494" s="94"/>
      <c r="AJ1494" s="97"/>
      <c r="AL1494" s="39"/>
      <c r="AP1494" s="39"/>
      <c r="AQ1494" s="77"/>
      <c r="AR1494" s="94"/>
      <c r="AT1494" s="97"/>
      <c r="BB1494" s="79"/>
      <c r="BC1494" s="94"/>
      <c r="BE1494" s="97"/>
      <c r="BG1494" s="40"/>
      <c r="BK1494" s="40"/>
      <c r="BL1494" s="79"/>
      <c r="BM1494" s="94"/>
      <c r="BO1494" s="97"/>
      <c r="BQ1494" s="40"/>
      <c r="BR1494" s="94"/>
      <c r="BS1494" s="94"/>
      <c r="BT1494" s="94"/>
      <c r="BU1494" s="40"/>
      <c r="BV1494" s="82"/>
      <c r="BW1494" s="94"/>
      <c r="BX1494" s="48"/>
      <c r="BY1494" s="97"/>
      <c r="BZ1494" s="48"/>
      <c r="CA1494" s="40"/>
      <c r="CB1494" s="94"/>
      <c r="CC1494" s="94"/>
      <c r="CD1494" s="94"/>
      <c r="CE1494" s="40"/>
      <c r="CF1494" s="73"/>
      <c r="CG1494" s="41"/>
      <c r="CH1494" s="41"/>
      <c r="CI1494" s="41"/>
      <c r="CJ1494" s="41"/>
      <c r="CK1494" s="41"/>
      <c r="CL1494" s="68"/>
      <c r="CM1494" s="41"/>
      <c r="CN1494" s="41"/>
      <c r="CO1494" s="39"/>
      <c r="CP1494" s="78"/>
    </row>
    <row r="1495" spans="1:94" s="38" customFormat="1" x14ac:dyDescent="0.25">
      <c r="A1495" s="38">
        <v>1492</v>
      </c>
      <c r="F1495" s="39"/>
      <c r="Q1495" s="39"/>
      <c r="R1495" s="40"/>
      <c r="S1495" s="40"/>
      <c r="T1495" s="39"/>
      <c r="AG1495" s="110"/>
      <c r="AH1495" s="94"/>
      <c r="AJ1495" s="97"/>
      <c r="AL1495" s="39"/>
      <c r="AP1495" s="39"/>
      <c r="AQ1495" s="77"/>
      <c r="AR1495" s="94"/>
      <c r="AT1495" s="97"/>
      <c r="BB1495" s="79"/>
      <c r="BC1495" s="94"/>
      <c r="BE1495" s="97"/>
      <c r="BG1495" s="40"/>
      <c r="BK1495" s="40"/>
      <c r="BL1495" s="79"/>
      <c r="BM1495" s="94"/>
      <c r="BO1495" s="97"/>
      <c r="BQ1495" s="40"/>
      <c r="BR1495" s="94"/>
      <c r="BS1495" s="94"/>
      <c r="BT1495" s="94"/>
      <c r="BU1495" s="40"/>
      <c r="BV1495" s="82"/>
      <c r="BW1495" s="94"/>
      <c r="BX1495" s="48"/>
      <c r="BY1495" s="97"/>
      <c r="BZ1495" s="48"/>
      <c r="CA1495" s="40"/>
      <c r="CB1495" s="94"/>
      <c r="CC1495" s="94"/>
      <c r="CD1495" s="94"/>
      <c r="CE1495" s="40"/>
      <c r="CF1495" s="73"/>
      <c r="CG1495" s="41"/>
      <c r="CH1495" s="41"/>
      <c r="CI1495" s="41"/>
      <c r="CJ1495" s="41"/>
      <c r="CK1495" s="41"/>
      <c r="CL1495" s="68"/>
      <c r="CM1495" s="41"/>
      <c r="CN1495" s="41"/>
      <c r="CO1495" s="39"/>
      <c r="CP1495" s="78"/>
    </row>
    <row r="1496" spans="1:94" s="38" customFormat="1" x14ac:dyDescent="0.25">
      <c r="A1496" s="38">
        <v>1493</v>
      </c>
      <c r="F1496" s="39"/>
      <c r="Q1496" s="39"/>
      <c r="R1496" s="40"/>
      <c r="S1496" s="40"/>
      <c r="T1496" s="39"/>
      <c r="AG1496" s="110"/>
      <c r="AH1496" s="94"/>
      <c r="AJ1496" s="97"/>
      <c r="AL1496" s="39"/>
      <c r="AP1496" s="39"/>
      <c r="AQ1496" s="77"/>
      <c r="AR1496" s="94"/>
      <c r="AT1496" s="97"/>
      <c r="BB1496" s="79"/>
      <c r="BC1496" s="94"/>
      <c r="BE1496" s="97"/>
      <c r="BG1496" s="40"/>
      <c r="BK1496" s="40"/>
      <c r="BL1496" s="79"/>
      <c r="BM1496" s="94"/>
      <c r="BO1496" s="97"/>
      <c r="BQ1496" s="40"/>
      <c r="BR1496" s="94"/>
      <c r="BS1496" s="94"/>
      <c r="BT1496" s="94"/>
      <c r="BU1496" s="40"/>
      <c r="BV1496" s="82"/>
      <c r="BW1496" s="94"/>
      <c r="BX1496" s="48"/>
      <c r="BY1496" s="97"/>
      <c r="BZ1496" s="48"/>
      <c r="CA1496" s="40"/>
      <c r="CB1496" s="94"/>
      <c r="CC1496" s="94"/>
      <c r="CD1496" s="94"/>
      <c r="CE1496" s="40"/>
      <c r="CF1496" s="73"/>
      <c r="CG1496" s="41"/>
      <c r="CH1496" s="41"/>
      <c r="CI1496" s="41"/>
      <c r="CJ1496" s="41"/>
      <c r="CK1496" s="41"/>
      <c r="CL1496" s="68"/>
      <c r="CM1496" s="41"/>
      <c r="CN1496" s="41"/>
      <c r="CO1496" s="39"/>
      <c r="CP1496" s="78"/>
    </row>
    <row r="1497" spans="1:94" s="38" customFormat="1" x14ac:dyDescent="0.25">
      <c r="A1497" s="38">
        <v>1494</v>
      </c>
      <c r="F1497" s="39"/>
      <c r="Q1497" s="39"/>
      <c r="R1497" s="40"/>
      <c r="S1497" s="40"/>
      <c r="T1497" s="39"/>
      <c r="AG1497" s="110"/>
      <c r="AH1497" s="94"/>
      <c r="AJ1497" s="97"/>
      <c r="AL1497" s="39"/>
      <c r="AP1497" s="39"/>
      <c r="AQ1497" s="77"/>
      <c r="AR1497" s="94"/>
      <c r="AT1497" s="97"/>
      <c r="BB1497" s="79"/>
      <c r="BC1497" s="94"/>
      <c r="BE1497" s="97"/>
      <c r="BG1497" s="40"/>
      <c r="BK1497" s="40"/>
      <c r="BL1497" s="79"/>
      <c r="BM1497" s="94"/>
      <c r="BO1497" s="97"/>
      <c r="BQ1497" s="40"/>
      <c r="BR1497" s="94"/>
      <c r="BS1497" s="94"/>
      <c r="BT1497" s="94"/>
      <c r="BU1497" s="40"/>
      <c r="BV1497" s="82"/>
      <c r="BW1497" s="94"/>
      <c r="BX1497" s="48"/>
      <c r="BY1497" s="97"/>
      <c r="BZ1497" s="48"/>
      <c r="CA1497" s="40"/>
      <c r="CB1497" s="94"/>
      <c r="CC1497" s="94"/>
      <c r="CD1497" s="94"/>
      <c r="CE1497" s="40"/>
      <c r="CF1497" s="73"/>
      <c r="CG1497" s="41"/>
      <c r="CH1497" s="41"/>
      <c r="CI1497" s="41"/>
      <c r="CJ1497" s="41"/>
      <c r="CK1497" s="41"/>
      <c r="CL1497" s="68"/>
      <c r="CM1497" s="41"/>
      <c r="CN1497" s="41"/>
      <c r="CO1497" s="39"/>
      <c r="CP1497" s="78"/>
    </row>
    <row r="1498" spans="1:94" s="38" customFormat="1" x14ac:dyDescent="0.25">
      <c r="A1498" s="99">
        <v>1495</v>
      </c>
      <c r="F1498" s="39"/>
      <c r="Q1498" s="39"/>
      <c r="R1498" s="40"/>
      <c r="S1498" s="40"/>
      <c r="T1498" s="39"/>
      <c r="AG1498" s="110"/>
      <c r="AH1498" s="94"/>
      <c r="AJ1498" s="97"/>
      <c r="AL1498" s="39"/>
      <c r="AP1498" s="39"/>
      <c r="AQ1498" s="77"/>
      <c r="AR1498" s="94"/>
      <c r="AT1498" s="97"/>
      <c r="BB1498" s="79"/>
      <c r="BC1498" s="94"/>
      <c r="BE1498" s="97"/>
      <c r="BG1498" s="40"/>
      <c r="BK1498" s="40"/>
      <c r="BL1498" s="79"/>
      <c r="BM1498" s="94"/>
      <c r="BO1498" s="97"/>
      <c r="BQ1498" s="40"/>
      <c r="BR1498" s="94"/>
      <c r="BS1498" s="94"/>
      <c r="BT1498" s="94"/>
      <c r="BU1498" s="40"/>
      <c r="BV1498" s="82"/>
      <c r="BW1498" s="94"/>
      <c r="BX1498" s="48"/>
      <c r="BY1498" s="97"/>
      <c r="BZ1498" s="48"/>
      <c r="CA1498" s="40"/>
      <c r="CB1498" s="94"/>
      <c r="CC1498" s="94"/>
      <c r="CD1498" s="94"/>
      <c r="CE1498" s="40"/>
      <c r="CF1498" s="73"/>
      <c r="CG1498" s="41"/>
      <c r="CH1498" s="41"/>
      <c r="CI1498" s="41"/>
      <c r="CJ1498" s="41"/>
      <c r="CK1498" s="41"/>
      <c r="CL1498" s="68"/>
      <c r="CM1498" s="41"/>
      <c r="CN1498" s="41"/>
      <c r="CO1498" s="39"/>
      <c r="CP1498" s="78"/>
    </row>
    <row r="1499" spans="1:94" s="38" customFormat="1" x14ac:dyDescent="0.25">
      <c r="A1499" s="38">
        <v>1496</v>
      </c>
      <c r="F1499" s="39"/>
      <c r="Q1499" s="39"/>
      <c r="R1499" s="40"/>
      <c r="S1499" s="40"/>
      <c r="T1499" s="39"/>
      <c r="AG1499" s="110"/>
      <c r="AH1499" s="94"/>
      <c r="AJ1499" s="97"/>
      <c r="AL1499" s="39"/>
      <c r="AP1499" s="39"/>
      <c r="AQ1499" s="77"/>
      <c r="AR1499" s="94"/>
      <c r="AT1499" s="97"/>
      <c r="BB1499" s="79"/>
      <c r="BC1499" s="94"/>
      <c r="BE1499" s="97"/>
      <c r="BG1499" s="40"/>
      <c r="BK1499" s="40"/>
      <c r="BL1499" s="79"/>
      <c r="BM1499" s="94"/>
      <c r="BO1499" s="97"/>
      <c r="BQ1499" s="40"/>
      <c r="BR1499" s="94"/>
      <c r="BS1499" s="94"/>
      <c r="BT1499" s="94"/>
      <c r="BU1499" s="40"/>
      <c r="BV1499" s="82"/>
      <c r="BW1499" s="94"/>
      <c r="BX1499" s="48"/>
      <c r="BY1499" s="97"/>
      <c r="BZ1499" s="48"/>
      <c r="CA1499" s="40"/>
      <c r="CB1499" s="94"/>
      <c r="CC1499" s="94"/>
      <c r="CD1499" s="94"/>
      <c r="CE1499" s="40"/>
      <c r="CF1499" s="73"/>
      <c r="CG1499" s="41"/>
      <c r="CH1499" s="41"/>
      <c r="CI1499" s="41"/>
      <c r="CJ1499" s="41"/>
      <c r="CK1499" s="41"/>
      <c r="CL1499" s="68"/>
      <c r="CM1499" s="41"/>
      <c r="CN1499" s="41"/>
      <c r="CO1499" s="39"/>
      <c r="CP1499" s="78"/>
    </row>
    <row r="1500" spans="1:94" s="38" customFormat="1" x14ac:dyDescent="0.25">
      <c r="A1500" s="38">
        <v>1497</v>
      </c>
      <c r="F1500" s="39"/>
      <c r="Q1500" s="39"/>
      <c r="R1500" s="40"/>
      <c r="S1500" s="40"/>
      <c r="T1500" s="39"/>
      <c r="AG1500" s="110"/>
      <c r="AH1500" s="94"/>
      <c r="AJ1500" s="97"/>
      <c r="AL1500" s="39"/>
      <c r="AP1500" s="39"/>
      <c r="AQ1500" s="77"/>
      <c r="AR1500" s="94"/>
      <c r="AT1500" s="97"/>
      <c r="BB1500" s="79"/>
      <c r="BC1500" s="94"/>
      <c r="BE1500" s="97"/>
      <c r="BG1500" s="40"/>
      <c r="BK1500" s="40"/>
      <c r="BL1500" s="79"/>
      <c r="BM1500" s="94"/>
      <c r="BO1500" s="97"/>
      <c r="BQ1500" s="40"/>
      <c r="BR1500" s="94"/>
      <c r="BS1500" s="94"/>
      <c r="BT1500" s="94"/>
      <c r="BU1500" s="40"/>
      <c r="BV1500" s="82"/>
      <c r="BW1500" s="94"/>
      <c r="BX1500" s="48"/>
      <c r="BY1500" s="97"/>
      <c r="BZ1500" s="48"/>
      <c r="CA1500" s="40"/>
      <c r="CB1500" s="94"/>
      <c r="CC1500" s="94"/>
      <c r="CD1500" s="94"/>
      <c r="CE1500" s="40"/>
      <c r="CF1500" s="73"/>
      <c r="CG1500" s="41"/>
      <c r="CH1500" s="41"/>
      <c r="CI1500" s="41"/>
      <c r="CJ1500" s="41"/>
      <c r="CK1500" s="41"/>
      <c r="CL1500" s="68"/>
      <c r="CM1500" s="41"/>
      <c r="CN1500" s="41"/>
      <c r="CO1500" s="39"/>
      <c r="CP1500" s="78"/>
    </row>
    <row r="1501" spans="1:94" s="38" customFormat="1" x14ac:dyDescent="0.25">
      <c r="A1501" s="38">
        <v>1498</v>
      </c>
      <c r="F1501" s="39"/>
      <c r="Q1501" s="39"/>
      <c r="R1501" s="40"/>
      <c r="S1501" s="40"/>
      <c r="T1501" s="39"/>
      <c r="AG1501" s="110"/>
      <c r="AH1501" s="94"/>
      <c r="AJ1501" s="97"/>
      <c r="AL1501" s="39"/>
      <c r="AP1501" s="39"/>
      <c r="AQ1501" s="77"/>
      <c r="AR1501" s="94"/>
      <c r="AT1501" s="97"/>
      <c r="BB1501" s="79"/>
      <c r="BC1501" s="94"/>
      <c r="BE1501" s="97"/>
      <c r="BG1501" s="40"/>
      <c r="BK1501" s="40"/>
      <c r="BL1501" s="79"/>
      <c r="BM1501" s="94"/>
      <c r="BO1501" s="97"/>
      <c r="BQ1501" s="40"/>
      <c r="BR1501" s="94"/>
      <c r="BS1501" s="94"/>
      <c r="BT1501" s="94"/>
      <c r="BU1501" s="40"/>
      <c r="BV1501" s="82"/>
      <c r="BW1501" s="94"/>
      <c r="BX1501" s="48"/>
      <c r="BY1501" s="97"/>
      <c r="BZ1501" s="48"/>
      <c r="CA1501" s="40"/>
      <c r="CB1501" s="94"/>
      <c r="CC1501" s="94"/>
      <c r="CD1501" s="94"/>
      <c r="CE1501" s="40"/>
      <c r="CF1501" s="73"/>
      <c r="CG1501" s="41"/>
      <c r="CH1501" s="41"/>
      <c r="CI1501" s="41"/>
      <c r="CJ1501" s="41"/>
      <c r="CK1501" s="41"/>
      <c r="CL1501" s="68"/>
      <c r="CM1501" s="41"/>
      <c r="CN1501" s="41"/>
      <c r="CO1501" s="39"/>
      <c r="CP1501" s="78"/>
    </row>
    <row r="1502" spans="1:94" s="38" customFormat="1" x14ac:dyDescent="0.25">
      <c r="A1502" s="38">
        <v>1499</v>
      </c>
      <c r="F1502" s="39"/>
      <c r="Q1502" s="39"/>
      <c r="R1502" s="40"/>
      <c r="S1502" s="40"/>
      <c r="T1502" s="39"/>
      <c r="AG1502" s="110"/>
      <c r="AH1502" s="94"/>
      <c r="AJ1502" s="97"/>
      <c r="AL1502" s="39"/>
      <c r="AP1502" s="39"/>
      <c r="AQ1502" s="77"/>
      <c r="AR1502" s="94"/>
      <c r="AT1502" s="97"/>
      <c r="BB1502" s="79"/>
      <c r="BC1502" s="94"/>
      <c r="BE1502" s="97"/>
      <c r="BG1502" s="40"/>
      <c r="BK1502" s="40"/>
      <c r="BL1502" s="79"/>
      <c r="BM1502" s="94"/>
      <c r="BO1502" s="97"/>
      <c r="BQ1502" s="40"/>
      <c r="BR1502" s="94"/>
      <c r="BS1502" s="94"/>
      <c r="BT1502" s="94"/>
      <c r="BU1502" s="40"/>
      <c r="BV1502" s="82"/>
      <c r="BW1502" s="94"/>
      <c r="BX1502" s="48"/>
      <c r="BY1502" s="97"/>
      <c r="BZ1502" s="48"/>
      <c r="CA1502" s="40"/>
      <c r="CB1502" s="94"/>
      <c r="CC1502" s="94"/>
      <c r="CD1502" s="94"/>
      <c r="CE1502" s="40"/>
      <c r="CF1502" s="73"/>
      <c r="CG1502" s="41"/>
      <c r="CH1502" s="41"/>
      <c r="CI1502" s="41"/>
      <c r="CJ1502" s="41"/>
      <c r="CK1502" s="41"/>
      <c r="CL1502" s="68"/>
      <c r="CM1502" s="41"/>
      <c r="CN1502" s="41"/>
      <c r="CO1502" s="39"/>
      <c r="CP1502" s="78"/>
    </row>
    <row r="1503" spans="1:94" s="38" customFormat="1" x14ac:dyDescent="0.25">
      <c r="A1503" s="38">
        <v>1500</v>
      </c>
      <c r="F1503" s="39"/>
      <c r="Q1503" s="39"/>
      <c r="R1503" s="40"/>
      <c r="S1503" s="40"/>
      <c r="T1503" s="39"/>
      <c r="AG1503" s="110"/>
      <c r="AH1503" s="94"/>
      <c r="AJ1503" s="97"/>
      <c r="AL1503" s="39"/>
      <c r="AP1503" s="39"/>
      <c r="AQ1503" s="77"/>
      <c r="AR1503" s="94"/>
      <c r="AT1503" s="97"/>
      <c r="BB1503" s="79"/>
      <c r="BC1503" s="94"/>
      <c r="BE1503" s="97"/>
      <c r="BG1503" s="40"/>
      <c r="BK1503" s="40"/>
      <c r="BL1503" s="79"/>
      <c r="BM1503" s="94"/>
      <c r="BO1503" s="97"/>
      <c r="BQ1503" s="40"/>
      <c r="BR1503" s="94"/>
      <c r="BS1503" s="94"/>
      <c r="BT1503" s="94"/>
      <c r="BU1503" s="40"/>
      <c r="BV1503" s="82"/>
      <c r="BW1503" s="94"/>
      <c r="BX1503" s="48"/>
      <c r="BY1503" s="97"/>
      <c r="BZ1503" s="48"/>
      <c r="CA1503" s="40"/>
      <c r="CB1503" s="94"/>
      <c r="CC1503" s="94"/>
      <c r="CD1503" s="94"/>
      <c r="CE1503" s="40"/>
      <c r="CF1503" s="73"/>
      <c r="CG1503" s="41"/>
      <c r="CH1503" s="41"/>
      <c r="CI1503" s="41"/>
      <c r="CJ1503" s="41"/>
      <c r="CK1503" s="41"/>
      <c r="CL1503" s="68"/>
      <c r="CM1503" s="41"/>
      <c r="CN1503" s="41"/>
      <c r="CO1503" s="39"/>
      <c r="CP1503" s="78"/>
    </row>
    <row r="1504" spans="1:94" s="38" customFormat="1" x14ac:dyDescent="0.25">
      <c r="A1504" s="38">
        <v>1501</v>
      </c>
      <c r="F1504" s="39"/>
      <c r="Q1504" s="39"/>
      <c r="R1504" s="40"/>
      <c r="S1504" s="40"/>
      <c r="T1504" s="39"/>
      <c r="AG1504" s="110"/>
      <c r="AH1504" s="94"/>
      <c r="AJ1504" s="97"/>
      <c r="AL1504" s="39"/>
      <c r="AP1504" s="39"/>
      <c r="AQ1504" s="77"/>
      <c r="AR1504" s="94"/>
      <c r="AT1504" s="97"/>
      <c r="BB1504" s="79"/>
      <c r="BC1504" s="94"/>
      <c r="BE1504" s="97"/>
      <c r="BG1504" s="40"/>
      <c r="BK1504" s="40"/>
      <c r="BL1504" s="79"/>
      <c r="BM1504" s="94"/>
      <c r="BO1504" s="97"/>
      <c r="BQ1504" s="40"/>
      <c r="BR1504" s="94"/>
      <c r="BS1504" s="94"/>
      <c r="BT1504" s="94"/>
      <c r="BU1504" s="40"/>
      <c r="BV1504" s="82"/>
      <c r="BW1504" s="94"/>
      <c r="BX1504" s="48"/>
      <c r="BY1504" s="97"/>
      <c r="BZ1504" s="48"/>
      <c r="CA1504" s="40"/>
      <c r="CB1504" s="94"/>
      <c r="CC1504" s="94"/>
      <c r="CD1504" s="94"/>
      <c r="CE1504" s="40"/>
      <c r="CF1504" s="73"/>
      <c r="CG1504" s="41"/>
      <c r="CH1504" s="41"/>
      <c r="CI1504" s="41"/>
      <c r="CJ1504" s="41"/>
      <c r="CK1504" s="41"/>
      <c r="CL1504" s="68"/>
      <c r="CM1504" s="41"/>
      <c r="CN1504" s="41"/>
      <c r="CO1504" s="39"/>
      <c r="CP1504" s="78"/>
    </row>
    <row r="1505" spans="1:94" s="38" customFormat="1" x14ac:dyDescent="0.25">
      <c r="A1505" s="38">
        <v>1502</v>
      </c>
      <c r="F1505" s="39"/>
      <c r="Q1505" s="39"/>
      <c r="R1505" s="40"/>
      <c r="S1505" s="40"/>
      <c r="T1505" s="39"/>
      <c r="AG1505" s="110"/>
      <c r="AH1505" s="94"/>
      <c r="AJ1505" s="97"/>
      <c r="AL1505" s="39"/>
      <c r="AP1505" s="39"/>
      <c r="AQ1505" s="77"/>
      <c r="AR1505" s="94"/>
      <c r="AT1505" s="97"/>
      <c r="BB1505" s="79"/>
      <c r="BC1505" s="94"/>
      <c r="BE1505" s="97"/>
      <c r="BG1505" s="40"/>
      <c r="BK1505" s="40"/>
      <c r="BL1505" s="79"/>
      <c r="BM1505" s="94"/>
      <c r="BO1505" s="97"/>
      <c r="BQ1505" s="40"/>
      <c r="BR1505" s="94"/>
      <c r="BS1505" s="94"/>
      <c r="BT1505" s="94"/>
      <c r="BU1505" s="40"/>
      <c r="BV1505" s="82"/>
      <c r="BW1505" s="94"/>
      <c r="BX1505" s="48"/>
      <c r="BY1505" s="97"/>
      <c r="BZ1505" s="48"/>
      <c r="CA1505" s="40"/>
      <c r="CB1505" s="94"/>
      <c r="CC1505" s="94"/>
      <c r="CD1505" s="94"/>
      <c r="CE1505" s="40"/>
      <c r="CF1505" s="73"/>
      <c r="CG1505" s="41"/>
      <c r="CH1505" s="41"/>
      <c r="CI1505" s="41"/>
      <c r="CJ1505" s="41"/>
      <c r="CK1505" s="41"/>
      <c r="CL1505" s="68"/>
      <c r="CM1505" s="41"/>
      <c r="CN1505" s="41"/>
      <c r="CO1505" s="39"/>
      <c r="CP1505" s="78"/>
    </row>
    <row r="1506" spans="1:94" s="38" customFormat="1" x14ac:dyDescent="0.25">
      <c r="A1506" s="38">
        <v>1503</v>
      </c>
      <c r="F1506" s="39"/>
      <c r="Q1506" s="39"/>
      <c r="R1506" s="40"/>
      <c r="S1506" s="40"/>
      <c r="T1506" s="39"/>
      <c r="AG1506" s="110"/>
      <c r="AH1506" s="94"/>
      <c r="AJ1506" s="97"/>
      <c r="AL1506" s="39"/>
      <c r="AP1506" s="39"/>
      <c r="AQ1506" s="77"/>
      <c r="AR1506" s="94"/>
      <c r="AT1506" s="97"/>
      <c r="BB1506" s="79"/>
      <c r="BC1506" s="94"/>
      <c r="BE1506" s="97"/>
      <c r="BG1506" s="40"/>
      <c r="BK1506" s="40"/>
      <c r="BL1506" s="79"/>
      <c r="BM1506" s="94"/>
      <c r="BO1506" s="97"/>
      <c r="BQ1506" s="40"/>
      <c r="BR1506" s="94"/>
      <c r="BS1506" s="94"/>
      <c r="BT1506" s="94"/>
      <c r="BU1506" s="40"/>
      <c r="BV1506" s="82"/>
      <c r="BW1506" s="94"/>
      <c r="BX1506" s="48"/>
      <c r="BY1506" s="97"/>
      <c r="BZ1506" s="48"/>
      <c r="CA1506" s="40"/>
      <c r="CB1506" s="94"/>
      <c r="CC1506" s="94"/>
      <c r="CD1506" s="94"/>
      <c r="CE1506" s="40"/>
      <c r="CF1506" s="73"/>
      <c r="CG1506" s="41"/>
      <c r="CH1506" s="41"/>
      <c r="CI1506" s="41"/>
      <c r="CJ1506" s="41"/>
      <c r="CK1506" s="41"/>
      <c r="CL1506" s="68"/>
      <c r="CM1506" s="41"/>
      <c r="CN1506" s="41"/>
      <c r="CO1506" s="39"/>
      <c r="CP1506" s="78"/>
    </row>
    <row r="1507" spans="1:94" s="38" customFormat="1" x14ac:dyDescent="0.25">
      <c r="A1507" s="38">
        <v>1504</v>
      </c>
      <c r="F1507" s="39"/>
      <c r="Q1507" s="39"/>
      <c r="R1507" s="40"/>
      <c r="S1507" s="40"/>
      <c r="T1507" s="39"/>
      <c r="AG1507" s="110"/>
      <c r="AH1507" s="94"/>
      <c r="AJ1507" s="97"/>
      <c r="AL1507" s="39"/>
      <c r="AP1507" s="39"/>
      <c r="AQ1507" s="77"/>
      <c r="AR1507" s="94"/>
      <c r="AT1507" s="97"/>
      <c r="BB1507" s="79"/>
      <c r="BC1507" s="94"/>
      <c r="BE1507" s="97"/>
      <c r="BG1507" s="40"/>
      <c r="BK1507" s="40"/>
      <c r="BL1507" s="79"/>
      <c r="BM1507" s="94"/>
      <c r="BO1507" s="97"/>
      <c r="BQ1507" s="40"/>
      <c r="BR1507" s="94"/>
      <c r="BS1507" s="94"/>
      <c r="BT1507" s="94"/>
      <c r="BU1507" s="40"/>
      <c r="BV1507" s="82"/>
      <c r="BW1507" s="94"/>
      <c r="BX1507" s="48"/>
      <c r="BY1507" s="97"/>
      <c r="BZ1507" s="48"/>
      <c r="CA1507" s="40"/>
      <c r="CB1507" s="94"/>
      <c r="CC1507" s="94"/>
      <c r="CD1507" s="94"/>
      <c r="CE1507" s="40"/>
      <c r="CF1507" s="73"/>
      <c r="CG1507" s="41"/>
      <c r="CH1507" s="41"/>
      <c r="CI1507" s="41"/>
      <c r="CJ1507" s="41"/>
      <c r="CK1507" s="41"/>
      <c r="CL1507" s="68"/>
      <c r="CM1507" s="41"/>
      <c r="CN1507" s="41"/>
      <c r="CO1507" s="39"/>
      <c r="CP1507" s="78"/>
    </row>
    <row r="1508" spans="1:94" s="38" customFormat="1" x14ac:dyDescent="0.25">
      <c r="A1508" s="38">
        <v>1505</v>
      </c>
      <c r="F1508" s="39"/>
      <c r="Q1508" s="39"/>
      <c r="R1508" s="40"/>
      <c r="S1508" s="40"/>
      <c r="T1508" s="39"/>
      <c r="AG1508" s="110"/>
      <c r="AH1508" s="94"/>
      <c r="AJ1508" s="97"/>
      <c r="AL1508" s="39"/>
      <c r="AP1508" s="39"/>
      <c r="AQ1508" s="77"/>
      <c r="AR1508" s="94"/>
      <c r="AT1508" s="97"/>
      <c r="BB1508" s="79"/>
      <c r="BC1508" s="94"/>
      <c r="BE1508" s="97"/>
      <c r="BG1508" s="40"/>
      <c r="BK1508" s="40"/>
      <c r="BL1508" s="79"/>
      <c r="BM1508" s="94"/>
      <c r="BO1508" s="97"/>
      <c r="BQ1508" s="40"/>
      <c r="BR1508" s="94"/>
      <c r="BS1508" s="94"/>
      <c r="BT1508" s="94"/>
      <c r="BU1508" s="40"/>
      <c r="BV1508" s="82"/>
      <c r="BW1508" s="94"/>
      <c r="BX1508" s="48"/>
      <c r="BY1508" s="97"/>
      <c r="BZ1508" s="48"/>
      <c r="CA1508" s="40"/>
      <c r="CB1508" s="94"/>
      <c r="CC1508" s="94"/>
      <c r="CD1508" s="94"/>
      <c r="CE1508" s="40"/>
      <c r="CF1508" s="73"/>
      <c r="CG1508" s="41"/>
      <c r="CH1508" s="41"/>
      <c r="CI1508" s="41"/>
      <c r="CJ1508" s="41"/>
      <c r="CK1508" s="41"/>
      <c r="CL1508" s="68"/>
      <c r="CM1508" s="41"/>
      <c r="CN1508" s="41"/>
      <c r="CO1508" s="39"/>
      <c r="CP1508" s="78"/>
    </row>
    <row r="1509" spans="1:94" s="38" customFormat="1" x14ac:dyDescent="0.25">
      <c r="A1509" s="38">
        <v>1506</v>
      </c>
      <c r="F1509" s="39"/>
      <c r="Q1509" s="39"/>
      <c r="R1509" s="40"/>
      <c r="S1509" s="40"/>
      <c r="T1509" s="39"/>
      <c r="AG1509" s="110"/>
      <c r="AH1509" s="94"/>
      <c r="AJ1509" s="97"/>
      <c r="AL1509" s="39"/>
      <c r="AP1509" s="39"/>
      <c r="AQ1509" s="77"/>
      <c r="AR1509" s="94"/>
      <c r="AT1509" s="97"/>
      <c r="BB1509" s="79"/>
      <c r="BC1509" s="94"/>
      <c r="BE1509" s="97"/>
      <c r="BG1509" s="40"/>
      <c r="BK1509" s="40"/>
      <c r="BL1509" s="79"/>
      <c r="BM1509" s="94"/>
      <c r="BO1509" s="97"/>
      <c r="BQ1509" s="40"/>
      <c r="BR1509" s="94"/>
      <c r="BS1509" s="94"/>
      <c r="BT1509" s="94"/>
      <c r="BU1509" s="40"/>
      <c r="BV1509" s="82"/>
      <c r="BW1509" s="94"/>
      <c r="BX1509" s="48"/>
      <c r="BY1509" s="97"/>
      <c r="BZ1509" s="48"/>
      <c r="CA1509" s="40"/>
      <c r="CB1509" s="94"/>
      <c r="CC1509" s="94"/>
      <c r="CD1509" s="94"/>
      <c r="CE1509" s="40"/>
      <c r="CF1509" s="73"/>
      <c r="CG1509" s="41"/>
      <c r="CH1509" s="41"/>
      <c r="CI1509" s="41"/>
      <c r="CJ1509" s="41"/>
      <c r="CK1509" s="41"/>
      <c r="CL1509" s="68"/>
      <c r="CM1509" s="41"/>
      <c r="CN1509" s="41"/>
      <c r="CO1509" s="39"/>
      <c r="CP1509" s="78"/>
    </row>
    <row r="1510" spans="1:94" s="38" customFormat="1" x14ac:dyDescent="0.25">
      <c r="A1510" s="38">
        <v>1507</v>
      </c>
      <c r="F1510" s="39"/>
      <c r="Q1510" s="39"/>
      <c r="R1510" s="40"/>
      <c r="S1510" s="40"/>
      <c r="T1510" s="39"/>
      <c r="AG1510" s="110"/>
      <c r="AH1510" s="94"/>
      <c r="AJ1510" s="97"/>
      <c r="AL1510" s="39"/>
      <c r="AP1510" s="39"/>
      <c r="AQ1510" s="77"/>
      <c r="AR1510" s="94"/>
      <c r="AT1510" s="97"/>
      <c r="BB1510" s="79"/>
      <c r="BC1510" s="94"/>
      <c r="BE1510" s="97"/>
      <c r="BG1510" s="40"/>
      <c r="BK1510" s="40"/>
      <c r="BL1510" s="79"/>
      <c r="BM1510" s="94"/>
      <c r="BO1510" s="97"/>
      <c r="BQ1510" s="40"/>
      <c r="BR1510" s="94"/>
      <c r="BS1510" s="94"/>
      <c r="BT1510" s="94"/>
      <c r="BU1510" s="40"/>
      <c r="BV1510" s="82"/>
      <c r="BW1510" s="94"/>
      <c r="BX1510" s="48"/>
      <c r="BY1510" s="97"/>
      <c r="BZ1510" s="48"/>
      <c r="CA1510" s="40"/>
      <c r="CB1510" s="94"/>
      <c r="CC1510" s="94"/>
      <c r="CD1510" s="94"/>
      <c r="CE1510" s="40"/>
      <c r="CF1510" s="73"/>
      <c r="CG1510" s="41"/>
      <c r="CH1510" s="41"/>
      <c r="CI1510" s="41"/>
      <c r="CJ1510" s="41"/>
      <c r="CK1510" s="41"/>
      <c r="CL1510" s="68"/>
      <c r="CM1510" s="41"/>
      <c r="CN1510" s="41"/>
      <c r="CO1510" s="39"/>
      <c r="CP1510" s="78"/>
    </row>
    <row r="1511" spans="1:94" s="38" customFormat="1" x14ac:dyDescent="0.25">
      <c r="A1511" s="38">
        <v>1508</v>
      </c>
      <c r="F1511" s="39"/>
      <c r="Q1511" s="39"/>
      <c r="R1511" s="40"/>
      <c r="S1511" s="40"/>
      <c r="T1511" s="39"/>
      <c r="AG1511" s="110"/>
      <c r="AH1511" s="94"/>
      <c r="AJ1511" s="97"/>
      <c r="AL1511" s="39"/>
      <c r="AP1511" s="39"/>
      <c r="AQ1511" s="77"/>
      <c r="AR1511" s="94"/>
      <c r="AT1511" s="97"/>
      <c r="BB1511" s="79"/>
      <c r="BC1511" s="94"/>
      <c r="BE1511" s="97"/>
      <c r="BG1511" s="40"/>
      <c r="BK1511" s="40"/>
      <c r="BL1511" s="79"/>
      <c r="BM1511" s="94"/>
      <c r="BO1511" s="97"/>
      <c r="BQ1511" s="40"/>
      <c r="BR1511" s="94"/>
      <c r="BS1511" s="94"/>
      <c r="BT1511" s="94"/>
      <c r="BU1511" s="40"/>
      <c r="BV1511" s="82"/>
      <c r="BW1511" s="94"/>
      <c r="BX1511" s="48"/>
      <c r="BY1511" s="97"/>
      <c r="BZ1511" s="48"/>
      <c r="CA1511" s="40"/>
      <c r="CB1511" s="94"/>
      <c r="CC1511" s="94"/>
      <c r="CD1511" s="94"/>
      <c r="CE1511" s="40"/>
      <c r="CF1511" s="73"/>
      <c r="CG1511" s="41"/>
      <c r="CH1511" s="41"/>
      <c r="CI1511" s="41"/>
      <c r="CJ1511" s="41"/>
      <c r="CK1511" s="41"/>
      <c r="CL1511" s="68"/>
      <c r="CM1511" s="41"/>
      <c r="CN1511" s="41"/>
      <c r="CO1511" s="39"/>
      <c r="CP1511" s="78"/>
    </row>
    <row r="1512" spans="1:94" s="38" customFormat="1" x14ac:dyDescent="0.25">
      <c r="A1512" s="38">
        <v>1509</v>
      </c>
      <c r="F1512" s="39"/>
      <c r="Q1512" s="39"/>
      <c r="R1512" s="40"/>
      <c r="S1512" s="40"/>
      <c r="T1512" s="39"/>
      <c r="AG1512" s="110"/>
      <c r="AH1512" s="94"/>
      <c r="AJ1512" s="97"/>
      <c r="AL1512" s="39"/>
      <c r="AP1512" s="39"/>
      <c r="AQ1512" s="77"/>
      <c r="AR1512" s="94"/>
      <c r="AT1512" s="97"/>
      <c r="BB1512" s="79"/>
      <c r="BC1512" s="94"/>
      <c r="BE1512" s="97"/>
      <c r="BG1512" s="40"/>
      <c r="BK1512" s="40"/>
      <c r="BL1512" s="79"/>
      <c r="BM1512" s="94"/>
      <c r="BO1512" s="97"/>
      <c r="BQ1512" s="40"/>
      <c r="BR1512" s="94"/>
      <c r="BS1512" s="94"/>
      <c r="BT1512" s="94"/>
      <c r="BU1512" s="40"/>
      <c r="BV1512" s="82"/>
      <c r="BW1512" s="94"/>
      <c r="BX1512" s="48"/>
      <c r="BY1512" s="97"/>
      <c r="BZ1512" s="48"/>
      <c r="CA1512" s="40"/>
      <c r="CB1512" s="94"/>
      <c r="CC1512" s="94"/>
      <c r="CD1512" s="94"/>
      <c r="CE1512" s="40"/>
      <c r="CF1512" s="73"/>
      <c r="CG1512" s="41"/>
      <c r="CH1512" s="41"/>
      <c r="CI1512" s="41"/>
      <c r="CJ1512" s="41"/>
      <c r="CK1512" s="41"/>
      <c r="CL1512" s="68"/>
      <c r="CM1512" s="41"/>
      <c r="CN1512" s="41"/>
      <c r="CO1512" s="39"/>
      <c r="CP1512" s="78"/>
    </row>
    <row r="1513" spans="1:94" s="38" customFormat="1" x14ac:dyDescent="0.25">
      <c r="A1513" s="38">
        <v>1510</v>
      </c>
      <c r="F1513" s="39"/>
      <c r="Q1513" s="39"/>
      <c r="R1513" s="40"/>
      <c r="S1513" s="40"/>
      <c r="T1513" s="39"/>
      <c r="AG1513" s="110"/>
      <c r="AH1513" s="94"/>
      <c r="AJ1513" s="97"/>
      <c r="AL1513" s="39"/>
      <c r="AP1513" s="39"/>
      <c r="AQ1513" s="77"/>
      <c r="AR1513" s="94"/>
      <c r="AT1513" s="97"/>
      <c r="BB1513" s="79"/>
      <c r="BC1513" s="94"/>
      <c r="BE1513" s="97"/>
      <c r="BG1513" s="40"/>
      <c r="BK1513" s="40"/>
      <c r="BL1513" s="79"/>
      <c r="BM1513" s="94"/>
      <c r="BO1513" s="97"/>
      <c r="BQ1513" s="40"/>
      <c r="BR1513" s="94"/>
      <c r="BS1513" s="94"/>
      <c r="BT1513" s="94"/>
      <c r="BU1513" s="40"/>
      <c r="BV1513" s="82"/>
      <c r="BW1513" s="94"/>
      <c r="BX1513" s="48"/>
      <c r="BY1513" s="97"/>
      <c r="BZ1513" s="48"/>
      <c r="CA1513" s="40"/>
      <c r="CB1513" s="94"/>
      <c r="CC1513" s="94"/>
      <c r="CD1513" s="94"/>
      <c r="CE1513" s="40"/>
      <c r="CF1513" s="73"/>
      <c r="CG1513" s="41"/>
      <c r="CH1513" s="41"/>
      <c r="CI1513" s="41"/>
      <c r="CJ1513" s="41"/>
      <c r="CK1513" s="41"/>
      <c r="CL1513" s="68"/>
      <c r="CM1513" s="41"/>
      <c r="CN1513" s="41"/>
      <c r="CO1513" s="39"/>
      <c r="CP1513" s="78"/>
    </row>
    <row r="1514" spans="1:94" s="38" customFormat="1" x14ac:dyDescent="0.25">
      <c r="A1514" s="38">
        <v>1511</v>
      </c>
      <c r="F1514" s="39"/>
      <c r="Q1514" s="39"/>
      <c r="R1514" s="40"/>
      <c r="S1514" s="40"/>
      <c r="T1514" s="39"/>
      <c r="AG1514" s="110"/>
      <c r="AH1514" s="94"/>
      <c r="AJ1514" s="97"/>
      <c r="AL1514" s="39"/>
      <c r="AP1514" s="39"/>
      <c r="AQ1514" s="77"/>
      <c r="AR1514" s="94"/>
      <c r="AT1514" s="97"/>
      <c r="BB1514" s="79"/>
      <c r="BC1514" s="94"/>
      <c r="BE1514" s="97"/>
      <c r="BG1514" s="40"/>
      <c r="BK1514" s="40"/>
      <c r="BL1514" s="79"/>
      <c r="BM1514" s="94"/>
      <c r="BO1514" s="97"/>
      <c r="BQ1514" s="40"/>
      <c r="BR1514" s="94"/>
      <c r="BS1514" s="94"/>
      <c r="BT1514" s="94"/>
      <c r="BU1514" s="40"/>
      <c r="BV1514" s="82"/>
      <c r="BW1514" s="94"/>
      <c r="BX1514" s="48"/>
      <c r="BY1514" s="97"/>
      <c r="BZ1514" s="48"/>
      <c r="CA1514" s="40"/>
      <c r="CB1514" s="94"/>
      <c r="CC1514" s="94"/>
      <c r="CD1514" s="94"/>
      <c r="CE1514" s="40"/>
      <c r="CF1514" s="73"/>
      <c r="CG1514" s="41"/>
      <c r="CH1514" s="41"/>
      <c r="CI1514" s="41"/>
      <c r="CJ1514" s="41"/>
      <c r="CK1514" s="41"/>
      <c r="CL1514" s="68"/>
      <c r="CM1514" s="41"/>
      <c r="CN1514" s="41"/>
      <c r="CO1514" s="39"/>
      <c r="CP1514" s="78"/>
    </row>
    <row r="1515" spans="1:94" s="38" customFormat="1" x14ac:dyDescent="0.25">
      <c r="A1515" s="38">
        <v>1512</v>
      </c>
      <c r="F1515" s="39"/>
      <c r="Q1515" s="39"/>
      <c r="R1515" s="40"/>
      <c r="S1515" s="40"/>
      <c r="T1515" s="39"/>
      <c r="AG1515" s="110"/>
      <c r="AH1515" s="94"/>
      <c r="AJ1515" s="97"/>
      <c r="AL1515" s="39"/>
      <c r="AP1515" s="39"/>
      <c r="AQ1515" s="77"/>
      <c r="AR1515" s="94"/>
      <c r="AT1515" s="97"/>
      <c r="BB1515" s="79"/>
      <c r="BC1515" s="94"/>
      <c r="BE1515" s="97"/>
      <c r="BG1515" s="40"/>
      <c r="BK1515" s="40"/>
      <c r="BL1515" s="79"/>
      <c r="BM1515" s="94"/>
      <c r="BO1515" s="97"/>
      <c r="BQ1515" s="40"/>
      <c r="BR1515" s="94"/>
      <c r="BS1515" s="94"/>
      <c r="BT1515" s="94"/>
      <c r="BU1515" s="40"/>
      <c r="BV1515" s="82"/>
      <c r="BW1515" s="94"/>
      <c r="BX1515" s="48"/>
      <c r="BY1515" s="97"/>
      <c r="BZ1515" s="48"/>
      <c r="CA1515" s="40"/>
      <c r="CB1515" s="94"/>
      <c r="CC1515" s="94"/>
      <c r="CD1515" s="94"/>
      <c r="CE1515" s="40"/>
      <c r="CF1515" s="73"/>
      <c r="CG1515" s="41"/>
      <c r="CH1515" s="41"/>
      <c r="CI1515" s="41"/>
      <c r="CJ1515" s="41"/>
      <c r="CK1515" s="41"/>
      <c r="CL1515" s="68"/>
      <c r="CM1515" s="41"/>
      <c r="CN1515" s="41"/>
      <c r="CO1515" s="39"/>
      <c r="CP1515" s="78"/>
    </row>
    <row r="1516" spans="1:94" s="38" customFormat="1" x14ac:dyDescent="0.25">
      <c r="A1516" s="38">
        <v>1513</v>
      </c>
      <c r="F1516" s="39"/>
      <c r="Q1516" s="39"/>
      <c r="R1516" s="40"/>
      <c r="S1516" s="40"/>
      <c r="T1516" s="39"/>
      <c r="AG1516" s="110"/>
      <c r="AH1516" s="94"/>
      <c r="AJ1516" s="97"/>
      <c r="AL1516" s="39"/>
      <c r="AP1516" s="39"/>
      <c r="AQ1516" s="77"/>
      <c r="AR1516" s="94"/>
      <c r="AT1516" s="97"/>
      <c r="BB1516" s="79"/>
      <c r="BC1516" s="94"/>
      <c r="BE1516" s="97"/>
      <c r="BG1516" s="40"/>
      <c r="BK1516" s="40"/>
      <c r="BL1516" s="79"/>
      <c r="BM1516" s="94"/>
      <c r="BO1516" s="97"/>
      <c r="BQ1516" s="40"/>
      <c r="BR1516" s="94"/>
      <c r="BS1516" s="94"/>
      <c r="BT1516" s="94"/>
      <c r="BU1516" s="40"/>
      <c r="BV1516" s="82"/>
      <c r="BW1516" s="94"/>
      <c r="BX1516" s="48"/>
      <c r="BY1516" s="97"/>
      <c r="BZ1516" s="48"/>
      <c r="CA1516" s="40"/>
      <c r="CB1516" s="94"/>
      <c r="CC1516" s="94"/>
      <c r="CD1516" s="94"/>
      <c r="CE1516" s="40"/>
      <c r="CF1516" s="73"/>
      <c r="CG1516" s="41"/>
      <c r="CH1516" s="41"/>
      <c r="CI1516" s="41"/>
      <c r="CJ1516" s="41"/>
      <c r="CK1516" s="41"/>
      <c r="CL1516" s="68"/>
      <c r="CM1516" s="41"/>
      <c r="CN1516" s="41"/>
      <c r="CO1516" s="39"/>
      <c r="CP1516" s="78"/>
    </row>
    <row r="1517" spans="1:94" s="38" customFormat="1" x14ac:dyDescent="0.25">
      <c r="A1517" s="38">
        <v>1514</v>
      </c>
      <c r="F1517" s="39"/>
      <c r="Q1517" s="39"/>
      <c r="R1517" s="40"/>
      <c r="S1517" s="40"/>
      <c r="T1517" s="39"/>
      <c r="AG1517" s="110"/>
      <c r="AH1517" s="94"/>
      <c r="AJ1517" s="97"/>
      <c r="AL1517" s="39"/>
      <c r="AP1517" s="39"/>
      <c r="AQ1517" s="77"/>
      <c r="AR1517" s="94"/>
      <c r="AT1517" s="97"/>
      <c r="BB1517" s="79"/>
      <c r="BC1517" s="94"/>
      <c r="BE1517" s="97"/>
      <c r="BG1517" s="40"/>
      <c r="BK1517" s="40"/>
      <c r="BL1517" s="79"/>
      <c r="BM1517" s="94"/>
      <c r="BO1517" s="97"/>
      <c r="BQ1517" s="40"/>
      <c r="BR1517" s="94"/>
      <c r="BS1517" s="94"/>
      <c r="BT1517" s="94"/>
      <c r="BU1517" s="40"/>
      <c r="BV1517" s="82"/>
      <c r="BW1517" s="94"/>
      <c r="BX1517" s="48"/>
      <c r="BY1517" s="97"/>
      <c r="BZ1517" s="48"/>
      <c r="CA1517" s="40"/>
      <c r="CB1517" s="94"/>
      <c r="CC1517" s="94"/>
      <c r="CD1517" s="94"/>
      <c r="CE1517" s="40"/>
      <c r="CF1517" s="73"/>
      <c r="CG1517" s="41"/>
      <c r="CH1517" s="41"/>
      <c r="CI1517" s="41"/>
      <c r="CJ1517" s="41"/>
      <c r="CK1517" s="41"/>
      <c r="CL1517" s="68"/>
      <c r="CM1517" s="41"/>
      <c r="CN1517" s="41"/>
      <c r="CO1517" s="39"/>
      <c r="CP1517" s="78"/>
    </row>
    <row r="1518" spans="1:94" s="38" customFormat="1" x14ac:dyDescent="0.25">
      <c r="A1518" s="38">
        <v>1515</v>
      </c>
      <c r="F1518" s="39"/>
      <c r="Q1518" s="39"/>
      <c r="R1518" s="40"/>
      <c r="S1518" s="40"/>
      <c r="T1518" s="39"/>
      <c r="AG1518" s="110"/>
      <c r="AH1518" s="94"/>
      <c r="AJ1518" s="97"/>
      <c r="AL1518" s="39"/>
      <c r="AP1518" s="39"/>
      <c r="AQ1518" s="77"/>
      <c r="AR1518" s="94"/>
      <c r="AT1518" s="97"/>
      <c r="BB1518" s="79"/>
      <c r="BC1518" s="94"/>
      <c r="BE1518" s="97"/>
      <c r="BG1518" s="40"/>
      <c r="BK1518" s="40"/>
      <c r="BL1518" s="79"/>
      <c r="BM1518" s="94"/>
      <c r="BO1518" s="97"/>
      <c r="BQ1518" s="40"/>
      <c r="BR1518" s="94"/>
      <c r="BS1518" s="94"/>
      <c r="BT1518" s="94"/>
      <c r="BU1518" s="40"/>
      <c r="BV1518" s="82"/>
      <c r="BW1518" s="94"/>
      <c r="BX1518" s="48"/>
      <c r="BY1518" s="97"/>
      <c r="BZ1518" s="48"/>
      <c r="CA1518" s="40"/>
      <c r="CB1518" s="94"/>
      <c r="CC1518" s="94"/>
      <c r="CD1518" s="94"/>
      <c r="CE1518" s="40"/>
      <c r="CF1518" s="73"/>
      <c r="CG1518" s="41"/>
      <c r="CH1518" s="41"/>
      <c r="CI1518" s="41"/>
      <c r="CJ1518" s="41"/>
      <c r="CK1518" s="41"/>
      <c r="CL1518" s="68"/>
      <c r="CM1518" s="41"/>
      <c r="CN1518" s="41"/>
      <c r="CO1518" s="39"/>
      <c r="CP1518" s="78"/>
    </row>
    <row r="1519" spans="1:94" s="38" customFormat="1" x14ac:dyDescent="0.25">
      <c r="A1519" s="38">
        <v>1516</v>
      </c>
      <c r="F1519" s="39"/>
      <c r="Q1519" s="39"/>
      <c r="R1519" s="40"/>
      <c r="S1519" s="40"/>
      <c r="T1519" s="39"/>
      <c r="AG1519" s="110"/>
      <c r="AH1519" s="94"/>
      <c r="AJ1519" s="97"/>
      <c r="AL1519" s="39"/>
      <c r="AP1519" s="39"/>
      <c r="AQ1519" s="77"/>
      <c r="AR1519" s="94"/>
      <c r="AT1519" s="97"/>
      <c r="BB1519" s="79"/>
      <c r="BC1519" s="94"/>
      <c r="BE1519" s="97"/>
      <c r="BG1519" s="40"/>
      <c r="BK1519" s="40"/>
      <c r="BL1519" s="79"/>
      <c r="BM1519" s="94"/>
      <c r="BO1519" s="97"/>
      <c r="BQ1519" s="40"/>
      <c r="BR1519" s="94"/>
      <c r="BS1519" s="94"/>
      <c r="BT1519" s="94"/>
      <c r="BU1519" s="40"/>
      <c r="BV1519" s="82"/>
      <c r="BW1519" s="94"/>
      <c r="BX1519" s="48"/>
      <c r="BY1519" s="97"/>
      <c r="BZ1519" s="48"/>
      <c r="CA1519" s="40"/>
      <c r="CB1519" s="94"/>
      <c r="CC1519" s="94"/>
      <c r="CD1519" s="94"/>
      <c r="CE1519" s="40"/>
      <c r="CF1519" s="73"/>
      <c r="CG1519" s="41"/>
      <c r="CH1519" s="41"/>
      <c r="CI1519" s="41"/>
      <c r="CJ1519" s="41"/>
      <c r="CK1519" s="41"/>
      <c r="CL1519" s="68"/>
      <c r="CM1519" s="41"/>
      <c r="CN1519" s="41"/>
      <c r="CO1519" s="39"/>
      <c r="CP1519" s="78"/>
    </row>
    <row r="1520" spans="1:94" s="38" customFormat="1" x14ac:dyDescent="0.25">
      <c r="A1520" s="38">
        <v>1517</v>
      </c>
      <c r="F1520" s="39"/>
      <c r="Q1520" s="39"/>
      <c r="R1520" s="40"/>
      <c r="S1520" s="40"/>
      <c r="T1520" s="39"/>
      <c r="AG1520" s="110"/>
      <c r="AH1520" s="94"/>
      <c r="AJ1520" s="97"/>
      <c r="AL1520" s="39"/>
      <c r="AP1520" s="39"/>
      <c r="AQ1520" s="77"/>
      <c r="AR1520" s="94"/>
      <c r="AT1520" s="97"/>
      <c r="BB1520" s="79"/>
      <c r="BC1520" s="94"/>
      <c r="BE1520" s="97"/>
      <c r="BG1520" s="40"/>
      <c r="BK1520" s="40"/>
      <c r="BL1520" s="79"/>
      <c r="BM1520" s="94"/>
      <c r="BO1520" s="97"/>
      <c r="BQ1520" s="40"/>
      <c r="BR1520" s="94"/>
      <c r="BS1520" s="94"/>
      <c r="BT1520" s="94"/>
      <c r="BU1520" s="40"/>
      <c r="BV1520" s="82"/>
      <c r="BW1520" s="94"/>
      <c r="BX1520" s="48"/>
      <c r="BY1520" s="97"/>
      <c r="BZ1520" s="48"/>
      <c r="CA1520" s="40"/>
      <c r="CB1520" s="94"/>
      <c r="CC1520" s="94"/>
      <c r="CD1520" s="94"/>
      <c r="CE1520" s="40"/>
      <c r="CF1520" s="73"/>
      <c r="CG1520" s="41"/>
      <c r="CH1520" s="41"/>
      <c r="CI1520" s="41"/>
      <c r="CJ1520" s="41"/>
      <c r="CK1520" s="41"/>
      <c r="CL1520" s="68"/>
      <c r="CM1520" s="41"/>
      <c r="CN1520" s="41"/>
      <c r="CO1520" s="39"/>
      <c r="CP1520" s="78"/>
    </row>
    <row r="1521" spans="1:94" s="38" customFormat="1" x14ac:dyDescent="0.25">
      <c r="A1521" s="38">
        <v>1518</v>
      </c>
      <c r="F1521" s="39"/>
      <c r="Q1521" s="39"/>
      <c r="R1521" s="40"/>
      <c r="S1521" s="40"/>
      <c r="T1521" s="39"/>
      <c r="AG1521" s="110"/>
      <c r="AH1521" s="94"/>
      <c r="AJ1521" s="97"/>
      <c r="AL1521" s="39"/>
      <c r="AP1521" s="39"/>
      <c r="AQ1521" s="77"/>
      <c r="AR1521" s="94"/>
      <c r="AT1521" s="97"/>
      <c r="BB1521" s="79"/>
      <c r="BC1521" s="94"/>
      <c r="BE1521" s="97"/>
      <c r="BG1521" s="40"/>
      <c r="BK1521" s="40"/>
      <c r="BL1521" s="79"/>
      <c r="BM1521" s="94"/>
      <c r="BO1521" s="97"/>
      <c r="BQ1521" s="40"/>
      <c r="BR1521" s="94"/>
      <c r="BS1521" s="94"/>
      <c r="BT1521" s="94"/>
      <c r="BU1521" s="40"/>
      <c r="BV1521" s="82"/>
      <c r="BW1521" s="94"/>
      <c r="BX1521" s="48"/>
      <c r="BY1521" s="97"/>
      <c r="BZ1521" s="48"/>
      <c r="CA1521" s="40"/>
      <c r="CB1521" s="94"/>
      <c r="CC1521" s="94"/>
      <c r="CD1521" s="94"/>
      <c r="CE1521" s="40"/>
      <c r="CF1521" s="73"/>
      <c r="CG1521" s="41"/>
      <c r="CH1521" s="41"/>
      <c r="CI1521" s="41"/>
      <c r="CJ1521" s="41"/>
      <c r="CK1521" s="41"/>
      <c r="CL1521" s="68"/>
      <c r="CM1521" s="41"/>
      <c r="CN1521" s="41"/>
      <c r="CO1521" s="39"/>
      <c r="CP1521" s="78"/>
    </row>
    <row r="1522" spans="1:94" s="38" customFormat="1" x14ac:dyDescent="0.25">
      <c r="A1522" s="38">
        <v>1519</v>
      </c>
      <c r="F1522" s="39"/>
      <c r="Q1522" s="39"/>
      <c r="R1522" s="40"/>
      <c r="S1522" s="40"/>
      <c r="T1522" s="39"/>
      <c r="AG1522" s="110"/>
      <c r="AH1522" s="94"/>
      <c r="AJ1522" s="97"/>
      <c r="AL1522" s="39"/>
      <c r="AP1522" s="39"/>
      <c r="AQ1522" s="77"/>
      <c r="AR1522" s="94"/>
      <c r="AT1522" s="97"/>
      <c r="BB1522" s="79"/>
      <c r="BC1522" s="94"/>
      <c r="BE1522" s="97"/>
      <c r="BG1522" s="40"/>
      <c r="BK1522" s="40"/>
      <c r="BL1522" s="79"/>
      <c r="BM1522" s="94"/>
      <c r="BO1522" s="97"/>
      <c r="BQ1522" s="40"/>
      <c r="BR1522" s="94"/>
      <c r="BS1522" s="94"/>
      <c r="BT1522" s="94"/>
      <c r="BU1522" s="40"/>
      <c r="BV1522" s="82"/>
      <c r="BW1522" s="94"/>
      <c r="BX1522" s="48"/>
      <c r="BY1522" s="97"/>
      <c r="BZ1522" s="48"/>
      <c r="CA1522" s="40"/>
      <c r="CB1522" s="94"/>
      <c r="CC1522" s="94"/>
      <c r="CD1522" s="94"/>
      <c r="CE1522" s="40"/>
      <c r="CF1522" s="73"/>
      <c r="CG1522" s="41"/>
      <c r="CH1522" s="41"/>
      <c r="CI1522" s="41"/>
      <c r="CJ1522" s="41"/>
      <c r="CK1522" s="41"/>
      <c r="CL1522" s="68"/>
      <c r="CM1522" s="41"/>
      <c r="CN1522" s="41"/>
      <c r="CO1522" s="39"/>
      <c r="CP1522" s="78"/>
    </row>
    <row r="1523" spans="1:94" s="38" customFormat="1" x14ac:dyDescent="0.25">
      <c r="A1523" s="38">
        <v>1520</v>
      </c>
      <c r="F1523" s="39"/>
      <c r="Q1523" s="39"/>
      <c r="R1523" s="40"/>
      <c r="S1523" s="40"/>
      <c r="T1523" s="39"/>
      <c r="AG1523" s="110"/>
      <c r="AH1523" s="94"/>
      <c r="AJ1523" s="97"/>
      <c r="AL1523" s="39"/>
      <c r="AP1523" s="39"/>
      <c r="AQ1523" s="77"/>
      <c r="AR1523" s="94"/>
      <c r="AT1523" s="97"/>
      <c r="BB1523" s="79"/>
      <c r="BC1523" s="94"/>
      <c r="BE1523" s="97"/>
      <c r="BG1523" s="40"/>
      <c r="BK1523" s="40"/>
      <c r="BL1523" s="79"/>
      <c r="BM1523" s="94"/>
      <c r="BO1523" s="97"/>
      <c r="BQ1523" s="40"/>
      <c r="BR1523" s="94"/>
      <c r="BS1523" s="94"/>
      <c r="BT1523" s="94"/>
      <c r="BU1523" s="40"/>
      <c r="BV1523" s="82"/>
      <c r="BW1523" s="94"/>
      <c r="BX1523" s="48"/>
      <c r="BY1523" s="97"/>
      <c r="BZ1523" s="48"/>
      <c r="CA1523" s="40"/>
      <c r="CB1523" s="94"/>
      <c r="CC1523" s="94"/>
      <c r="CD1523" s="94"/>
      <c r="CE1523" s="40"/>
      <c r="CF1523" s="73"/>
      <c r="CG1523" s="41"/>
      <c r="CH1523" s="41"/>
      <c r="CI1523" s="41"/>
      <c r="CJ1523" s="41"/>
      <c r="CK1523" s="41"/>
      <c r="CL1523" s="68"/>
      <c r="CM1523" s="41"/>
      <c r="CN1523" s="41"/>
      <c r="CO1523" s="39"/>
      <c r="CP1523" s="78"/>
    </row>
    <row r="1524" spans="1:94" s="38" customFormat="1" x14ac:dyDescent="0.25">
      <c r="A1524" s="38">
        <v>1521</v>
      </c>
      <c r="F1524" s="39"/>
      <c r="Q1524" s="39"/>
      <c r="R1524" s="40"/>
      <c r="S1524" s="40"/>
      <c r="T1524" s="39"/>
      <c r="AG1524" s="110"/>
      <c r="AH1524" s="94"/>
      <c r="AJ1524" s="97"/>
      <c r="AL1524" s="39"/>
      <c r="AP1524" s="39"/>
      <c r="AQ1524" s="77"/>
      <c r="AR1524" s="94"/>
      <c r="AT1524" s="97"/>
      <c r="BB1524" s="79"/>
      <c r="BC1524" s="94"/>
      <c r="BE1524" s="97"/>
      <c r="BG1524" s="40"/>
      <c r="BK1524" s="40"/>
      <c r="BL1524" s="79"/>
      <c r="BM1524" s="94"/>
      <c r="BO1524" s="97"/>
      <c r="BQ1524" s="40"/>
      <c r="BR1524" s="94"/>
      <c r="BS1524" s="94"/>
      <c r="BT1524" s="94"/>
      <c r="BU1524" s="40"/>
      <c r="BV1524" s="82"/>
      <c r="BW1524" s="94"/>
      <c r="BX1524" s="48"/>
      <c r="BY1524" s="97"/>
      <c r="BZ1524" s="48"/>
      <c r="CA1524" s="40"/>
      <c r="CB1524" s="94"/>
      <c r="CC1524" s="94"/>
      <c r="CD1524" s="94"/>
      <c r="CE1524" s="40"/>
      <c r="CF1524" s="73"/>
      <c r="CG1524" s="41"/>
      <c r="CH1524" s="41"/>
      <c r="CI1524" s="41"/>
      <c r="CJ1524" s="41"/>
      <c r="CK1524" s="41"/>
      <c r="CL1524" s="68"/>
      <c r="CM1524" s="41"/>
      <c r="CN1524" s="41"/>
      <c r="CO1524" s="39"/>
      <c r="CP1524" s="78"/>
    </row>
    <row r="1525" spans="1:94" s="38" customFormat="1" x14ac:dyDescent="0.25">
      <c r="A1525" s="38">
        <v>1522</v>
      </c>
      <c r="F1525" s="39"/>
      <c r="Q1525" s="39"/>
      <c r="R1525" s="40"/>
      <c r="S1525" s="40"/>
      <c r="T1525" s="39"/>
      <c r="AG1525" s="110"/>
      <c r="AH1525" s="94"/>
      <c r="AJ1525" s="97"/>
      <c r="AL1525" s="39"/>
      <c r="AP1525" s="39"/>
      <c r="AQ1525" s="77"/>
      <c r="AR1525" s="94"/>
      <c r="AT1525" s="97"/>
      <c r="BB1525" s="79"/>
      <c r="BC1525" s="94"/>
      <c r="BE1525" s="97"/>
      <c r="BG1525" s="40"/>
      <c r="BK1525" s="40"/>
      <c r="BL1525" s="79"/>
      <c r="BM1525" s="94"/>
      <c r="BO1525" s="97"/>
      <c r="BQ1525" s="40"/>
      <c r="BR1525" s="94"/>
      <c r="BS1525" s="94"/>
      <c r="BT1525" s="94"/>
      <c r="BU1525" s="40"/>
      <c r="BV1525" s="82"/>
      <c r="BW1525" s="94"/>
      <c r="BX1525" s="48"/>
      <c r="BY1525" s="97"/>
      <c r="BZ1525" s="48"/>
      <c r="CA1525" s="40"/>
      <c r="CB1525" s="94"/>
      <c r="CC1525" s="94"/>
      <c r="CD1525" s="94"/>
      <c r="CE1525" s="40"/>
      <c r="CF1525" s="73"/>
      <c r="CG1525" s="41"/>
      <c r="CH1525" s="41"/>
      <c r="CI1525" s="41"/>
      <c r="CJ1525" s="41"/>
      <c r="CK1525" s="41"/>
      <c r="CL1525" s="68"/>
      <c r="CM1525" s="41"/>
      <c r="CN1525" s="41"/>
      <c r="CO1525" s="39"/>
      <c r="CP1525" s="78"/>
    </row>
    <row r="1526" spans="1:94" s="38" customFormat="1" x14ac:dyDescent="0.25">
      <c r="A1526" s="38">
        <v>1523</v>
      </c>
      <c r="F1526" s="39"/>
      <c r="Q1526" s="39"/>
      <c r="R1526" s="40"/>
      <c r="S1526" s="40"/>
      <c r="T1526" s="39"/>
      <c r="AG1526" s="110"/>
      <c r="AH1526" s="94"/>
      <c r="AJ1526" s="97"/>
      <c r="AL1526" s="39"/>
      <c r="AP1526" s="39"/>
      <c r="AQ1526" s="77"/>
      <c r="AR1526" s="94"/>
      <c r="AT1526" s="97"/>
      <c r="BB1526" s="79"/>
      <c r="BC1526" s="94"/>
      <c r="BE1526" s="97"/>
      <c r="BG1526" s="40"/>
      <c r="BK1526" s="40"/>
      <c r="BL1526" s="79"/>
      <c r="BM1526" s="94"/>
      <c r="BO1526" s="97"/>
      <c r="BQ1526" s="40"/>
      <c r="BR1526" s="94"/>
      <c r="BS1526" s="94"/>
      <c r="BT1526" s="94"/>
      <c r="BU1526" s="40"/>
      <c r="BV1526" s="82"/>
      <c r="BW1526" s="94"/>
      <c r="BX1526" s="48"/>
      <c r="BY1526" s="97"/>
      <c r="BZ1526" s="48"/>
      <c r="CA1526" s="40"/>
      <c r="CB1526" s="94"/>
      <c r="CC1526" s="94"/>
      <c r="CD1526" s="94"/>
      <c r="CE1526" s="40"/>
      <c r="CF1526" s="73"/>
      <c r="CG1526" s="41"/>
      <c r="CH1526" s="41"/>
      <c r="CI1526" s="41"/>
      <c r="CJ1526" s="41"/>
      <c r="CK1526" s="41"/>
      <c r="CL1526" s="68"/>
      <c r="CM1526" s="41"/>
      <c r="CN1526" s="41"/>
      <c r="CO1526" s="39"/>
      <c r="CP1526" s="78"/>
    </row>
    <row r="1527" spans="1:94" s="38" customFormat="1" x14ac:dyDescent="0.25">
      <c r="A1527" s="38">
        <v>1524</v>
      </c>
      <c r="F1527" s="39"/>
      <c r="Q1527" s="39"/>
      <c r="R1527" s="40"/>
      <c r="S1527" s="40"/>
      <c r="T1527" s="39"/>
      <c r="AG1527" s="110"/>
      <c r="AH1527" s="94"/>
      <c r="AJ1527" s="97"/>
      <c r="AL1527" s="39"/>
      <c r="AP1527" s="39"/>
      <c r="AQ1527" s="77"/>
      <c r="AR1527" s="94"/>
      <c r="AT1527" s="97"/>
      <c r="BB1527" s="79"/>
      <c r="BC1527" s="94"/>
      <c r="BE1527" s="97"/>
      <c r="BG1527" s="40"/>
      <c r="BK1527" s="40"/>
      <c r="BL1527" s="79"/>
      <c r="BM1527" s="94"/>
      <c r="BO1527" s="97"/>
      <c r="BQ1527" s="40"/>
      <c r="BR1527" s="94"/>
      <c r="BS1527" s="94"/>
      <c r="BT1527" s="94"/>
      <c r="BU1527" s="40"/>
      <c r="BV1527" s="82"/>
      <c r="BW1527" s="94"/>
      <c r="BX1527" s="48"/>
      <c r="BY1527" s="97"/>
      <c r="BZ1527" s="48"/>
      <c r="CA1527" s="40"/>
      <c r="CB1527" s="94"/>
      <c r="CC1527" s="94"/>
      <c r="CD1527" s="94"/>
      <c r="CE1527" s="40"/>
      <c r="CF1527" s="73"/>
      <c r="CG1527" s="41"/>
      <c r="CH1527" s="41"/>
      <c r="CI1527" s="41"/>
      <c r="CJ1527" s="41"/>
      <c r="CK1527" s="41"/>
      <c r="CL1527" s="68"/>
      <c r="CM1527" s="41"/>
      <c r="CN1527" s="41"/>
      <c r="CO1527" s="39"/>
      <c r="CP1527" s="78"/>
    </row>
    <row r="1528" spans="1:94" s="38" customFormat="1" x14ac:dyDescent="0.25">
      <c r="A1528" s="38">
        <v>1525</v>
      </c>
      <c r="F1528" s="39"/>
      <c r="Q1528" s="39"/>
      <c r="R1528" s="40"/>
      <c r="S1528" s="40"/>
      <c r="T1528" s="39"/>
      <c r="AG1528" s="110"/>
      <c r="AH1528" s="94"/>
      <c r="AJ1528" s="97"/>
      <c r="AL1528" s="39"/>
      <c r="AP1528" s="39"/>
      <c r="AQ1528" s="77"/>
      <c r="AR1528" s="94"/>
      <c r="AT1528" s="97"/>
      <c r="BB1528" s="79"/>
      <c r="BC1528" s="94"/>
      <c r="BE1528" s="97"/>
      <c r="BG1528" s="40"/>
      <c r="BK1528" s="40"/>
      <c r="BL1528" s="79"/>
      <c r="BM1528" s="94"/>
      <c r="BO1528" s="97"/>
      <c r="BQ1528" s="40"/>
      <c r="BR1528" s="94"/>
      <c r="BS1528" s="94"/>
      <c r="BT1528" s="94"/>
      <c r="BU1528" s="40"/>
      <c r="BV1528" s="82"/>
      <c r="BW1528" s="94"/>
      <c r="BX1528" s="48"/>
      <c r="BY1528" s="97"/>
      <c r="BZ1528" s="48"/>
      <c r="CA1528" s="40"/>
      <c r="CB1528" s="94"/>
      <c r="CC1528" s="94"/>
      <c r="CD1528" s="94"/>
      <c r="CE1528" s="40"/>
      <c r="CF1528" s="73"/>
      <c r="CG1528" s="41"/>
      <c r="CH1528" s="41"/>
      <c r="CI1528" s="41"/>
      <c r="CJ1528" s="41"/>
      <c r="CK1528" s="41"/>
      <c r="CL1528" s="68"/>
      <c r="CM1528" s="41"/>
      <c r="CN1528" s="41"/>
      <c r="CO1528" s="39"/>
      <c r="CP1528" s="78"/>
    </row>
    <row r="1529" spans="1:94" s="38" customFormat="1" x14ac:dyDescent="0.25">
      <c r="A1529" s="38">
        <v>1526</v>
      </c>
      <c r="F1529" s="39"/>
      <c r="Q1529" s="39"/>
      <c r="R1529" s="40"/>
      <c r="S1529" s="40"/>
      <c r="T1529" s="39"/>
      <c r="AG1529" s="110"/>
      <c r="AH1529" s="94"/>
      <c r="AJ1529" s="97"/>
      <c r="AL1529" s="39"/>
      <c r="AP1529" s="39"/>
      <c r="AQ1529" s="77"/>
      <c r="AR1529" s="94"/>
      <c r="AT1529" s="97"/>
      <c r="BB1529" s="79"/>
      <c r="BC1529" s="94"/>
      <c r="BE1529" s="97"/>
      <c r="BG1529" s="40"/>
      <c r="BK1529" s="40"/>
      <c r="BL1529" s="79"/>
      <c r="BM1529" s="94"/>
      <c r="BO1529" s="97"/>
      <c r="BQ1529" s="40"/>
      <c r="BR1529" s="94"/>
      <c r="BS1529" s="94"/>
      <c r="BT1529" s="94"/>
      <c r="BU1529" s="40"/>
      <c r="BV1529" s="82"/>
      <c r="BW1529" s="94"/>
      <c r="BX1529" s="48"/>
      <c r="BY1529" s="97"/>
      <c r="BZ1529" s="48"/>
      <c r="CA1529" s="40"/>
      <c r="CB1529" s="94"/>
      <c r="CC1529" s="94"/>
      <c r="CD1529" s="94"/>
      <c r="CE1529" s="40"/>
      <c r="CF1529" s="73"/>
      <c r="CG1529" s="41"/>
      <c r="CH1529" s="41"/>
      <c r="CI1529" s="41"/>
      <c r="CJ1529" s="41"/>
      <c r="CK1529" s="41"/>
      <c r="CL1529" s="68"/>
      <c r="CM1529" s="41"/>
      <c r="CN1529" s="41"/>
      <c r="CO1529" s="39"/>
      <c r="CP1529" s="78"/>
    </row>
    <row r="1530" spans="1:94" s="38" customFormat="1" x14ac:dyDescent="0.25">
      <c r="A1530" s="38">
        <v>1527</v>
      </c>
      <c r="F1530" s="39"/>
      <c r="Q1530" s="39"/>
      <c r="R1530" s="40"/>
      <c r="S1530" s="40"/>
      <c r="T1530" s="39"/>
      <c r="AG1530" s="110"/>
      <c r="AH1530" s="94"/>
      <c r="AJ1530" s="97"/>
      <c r="AL1530" s="39"/>
      <c r="AP1530" s="39"/>
      <c r="AQ1530" s="77"/>
      <c r="AR1530" s="94"/>
      <c r="AT1530" s="97"/>
      <c r="BB1530" s="79"/>
      <c r="BC1530" s="94"/>
      <c r="BE1530" s="97"/>
      <c r="BG1530" s="40"/>
      <c r="BK1530" s="40"/>
      <c r="BL1530" s="79"/>
      <c r="BM1530" s="94"/>
      <c r="BO1530" s="97"/>
      <c r="BQ1530" s="40"/>
      <c r="BR1530" s="94"/>
      <c r="BS1530" s="94"/>
      <c r="BT1530" s="94"/>
      <c r="BU1530" s="40"/>
      <c r="BV1530" s="82"/>
      <c r="BW1530" s="94"/>
      <c r="BX1530" s="48"/>
      <c r="BY1530" s="97"/>
      <c r="BZ1530" s="48"/>
      <c r="CA1530" s="40"/>
      <c r="CB1530" s="94"/>
      <c r="CC1530" s="94"/>
      <c r="CD1530" s="94"/>
      <c r="CE1530" s="40"/>
      <c r="CF1530" s="73"/>
      <c r="CG1530" s="41"/>
      <c r="CH1530" s="41"/>
      <c r="CI1530" s="41"/>
      <c r="CJ1530" s="41"/>
      <c r="CK1530" s="41"/>
      <c r="CL1530" s="68"/>
      <c r="CM1530" s="41"/>
      <c r="CN1530" s="41"/>
      <c r="CO1530" s="39"/>
      <c r="CP1530" s="78"/>
    </row>
    <row r="1531" spans="1:94" s="38" customFormat="1" x14ac:dyDescent="0.25">
      <c r="A1531" s="38">
        <v>1528</v>
      </c>
      <c r="F1531" s="39"/>
      <c r="Q1531" s="39"/>
      <c r="R1531" s="40"/>
      <c r="S1531" s="40"/>
      <c r="T1531" s="39"/>
      <c r="AG1531" s="110"/>
      <c r="AH1531" s="94"/>
      <c r="AJ1531" s="97"/>
      <c r="AL1531" s="39"/>
      <c r="AP1531" s="39"/>
      <c r="AQ1531" s="77"/>
      <c r="AR1531" s="94"/>
      <c r="AT1531" s="97"/>
      <c r="BB1531" s="79"/>
      <c r="BC1531" s="94"/>
      <c r="BE1531" s="97"/>
      <c r="BG1531" s="40"/>
      <c r="BK1531" s="40"/>
      <c r="BL1531" s="79"/>
      <c r="BM1531" s="94"/>
      <c r="BO1531" s="97"/>
      <c r="BQ1531" s="40"/>
      <c r="BR1531" s="94"/>
      <c r="BS1531" s="94"/>
      <c r="BT1531" s="94"/>
      <c r="BU1531" s="40"/>
      <c r="BV1531" s="82"/>
      <c r="BW1531" s="94"/>
      <c r="BX1531" s="48"/>
      <c r="BY1531" s="97"/>
      <c r="BZ1531" s="48"/>
      <c r="CA1531" s="40"/>
      <c r="CB1531" s="94"/>
      <c r="CC1531" s="94"/>
      <c r="CD1531" s="94"/>
      <c r="CE1531" s="40"/>
      <c r="CF1531" s="73"/>
      <c r="CG1531" s="41"/>
      <c r="CH1531" s="41"/>
      <c r="CI1531" s="41"/>
      <c r="CJ1531" s="41"/>
      <c r="CK1531" s="41"/>
      <c r="CL1531" s="68"/>
      <c r="CM1531" s="41"/>
      <c r="CN1531" s="41"/>
      <c r="CO1531" s="39"/>
      <c r="CP1531" s="78"/>
    </row>
    <row r="1532" spans="1:94" s="38" customFormat="1" x14ac:dyDescent="0.25">
      <c r="A1532" s="38">
        <v>1529</v>
      </c>
      <c r="F1532" s="39"/>
      <c r="Q1532" s="39"/>
      <c r="R1532" s="40"/>
      <c r="S1532" s="40"/>
      <c r="T1532" s="39"/>
      <c r="AG1532" s="110"/>
      <c r="AH1532" s="94"/>
      <c r="AJ1532" s="97"/>
      <c r="AL1532" s="39"/>
      <c r="AP1532" s="39"/>
      <c r="AQ1532" s="77"/>
      <c r="AR1532" s="94"/>
      <c r="AT1532" s="97"/>
      <c r="BB1532" s="79"/>
      <c r="BC1532" s="94"/>
      <c r="BE1532" s="97"/>
      <c r="BG1532" s="40"/>
      <c r="BK1532" s="40"/>
      <c r="BL1532" s="79"/>
      <c r="BM1532" s="94"/>
      <c r="BO1532" s="97"/>
      <c r="BQ1532" s="40"/>
      <c r="BR1532" s="94"/>
      <c r="BS1532" s="94"/>
      <c r="BT1532" s="94"/>
      <c r="BU1532" s="40"/>
      <c r="BV1532" s="82"/>
      <c r="BW1532" s="94"/>
      <c r="BX1532" s="48"/>
      <c r="BY1532" s="97"/>
      <c r="BZ1532" s="48"/>
      <c r="CA1532" s="40"/>
      <c r="CB1532" s="94"/>
      <c r="CC1532" s="94"/>
      <c r="CD1532" s="94"/>
      <c r="CE1532" s="40"/>
      <c r="CF1532" s="73"/>
      <c r="CG1532" s="41"/>
      <c r="CH1532" s="41"/>
      <c r="CI1532" s="41"/>
      <c r="CJ1532" s="41"/>
      <c r="CK1532" s="41"/>
      <c r="CL1532" s="68"/>
      <c r="CM1532" s="41"/>
      <c r="CN1532" s="41"/>
      <c r="CO1532" s="39"/>
      <c r="CP1532" s="78"/>
    </row>
    <row r="1533" spans="1:94" s="38" customFormat="1" x14ac:dyDescent="0.25">
      <c r="A1533" s="38">
        <v>1530</v>
      </c>
      <c r="F1533" s="39"/>
      <c r="Q1533" s="39"/>
      <c r="R1533" s="40"/>
      <c r="S1533" s="40"/>
      <c r="T1533" s="39"/>
      <c r="AG1533" s="110"/>
      <c r="AH1533" s="94"/>
      <c r="AJ1533" s="97"/>
      <c r="AL1533" s="39"/>
      <c r="AP1533" s="39"/>
      <c r="AQ1533" s="77"/>
      <c r="AR1533" s="94"/>
      <c r="AT1533" s="97"/>
      <c r="BB1533" s="79"/>
      <c r="BC1533" s="94"/>
      <c r="BE1533" s="97"/>
      <c r="BG1533" s="40"/>
      <c r="BK1533" s="40"/>
      <c r="BL1533" s="79"/>
      <c r="BM1533" s="94"/>
      <c r="BO1533" s="97"/>
      <c r="BQ1533" s="40"/>
      <c r="BR1533" s="94"/>
      <c r="BS1533" s="94"/>
      <c r="BT1533" s="94"/>
      <c r="BU1533" s="40"/>
      <c r="BV1533" s="82"/>
      <c r="BW1533" s="94"/>
      <c r="BX1533" s="48"/>
      <c r="BY1533" s="97"/>
      <c r="BZ1533" s="48"/>
      <c r="CA1533" s="40"/>
      <c r="CB1533" s="94"/>
      <c r="CC1533" s="94"/>
      <c r="CD1533" s="94"/>
      <c r="CE1533" s="40"/>
      <c r="CF1533" s="73"/>
      <c r="CG1533" s="41"/>
      <c r="CH1533" s="41"/>
      <c r="CI1533" s="41"/>
      <c r="CJ1533" s="41"/>
      <c r="CK1533" s="41"/>
      <c r="CL1533" s="68"/>
      <c r="CM1533" s="41"/>
      <c r="CN1533" s="41"/>
      <c r="CO1533" s="39"/>
      <c r="CP1533" s="78"/>
    </row>
    <row r="1534" spans="1:94" s="38" customFormat="1" x14ac:dyDescent="0.25">
      <c r="A1534" s="38">
        <v>1531</v>
      </c>
      <c r="F1534" s="39"/>
      <c r="Q1534" s="39"/>
      <c r="R1534" s="40"/>
      <c r="S1534" s="40"/>
      <c r="T1534" s="39"/>
      <c r="AG1534" s="110"/>
      <c r="AH1534" s="94"/>
      <c r="AJ1534" s="97"/>
      <c r="AL1534" s="39"/>
      <c r="AP1534" s="39"/>
      <c r="AQ1534" s="77"/>
      <c r="AR1534" s="94"/>
      <c r="AT1534" s="97"/>
      <c r="BB1534" s="79"/>
      <c r="BC1534" s="94"/>
      <c r="BE1534" s="97"/>
      <c r="BG1534" s="40"/>
      <c r="BK1534" s="40"/>
      <c r="BL1534" s="79"/>
      <c r="BM1534" s="94"/>
      <c r="BO1534" s="97"/>
      <c r="BQ1534" s="40"/>
      <c r="BR1534" s="94"/>
      <c r="BS1534" s="94"/>
      <c r="BT1534" s="94"/>
      <c r="BU1534" s="40"/>
      <c r="BV1534" s="82"/>
      <c r="BW1534" s="94"/>
      <c r="BX1534" s="48"/>
      <c r="BY1534" s="97"/>
      <c r="BZ1534" s="48"/>
      <c r="CA1534" s="40"/>
      <c r="CB1534" s="94"/>
      <c r="CC1534" s="94"/>
      <c r="CD1534" s="94"/>
      <c r="CE1534" s="40"/>
      <c r="CF1534" s="73"/>
      <c r="CG1534" s="41"/>
      <c r="CH1534" s="41"/>
      <c r="CI1534" s="41"/>
      <c r="CJ1534" s="41"/>
      <c r="CK1534" s="41"/>
      <c r="CL1534" s="68"/>
      <c r="CM1534" s="41"/>
      <c r="CN1534" s="41"/>
      <c r="CO1534" s="39"/>
      <c r="CP1534" s="78"/>
    </row>
    <row r="1535" spans="1:94" s="38" customFormat="1" x14ac:dyDescent="0.25">
      <c r="A1535" s="38">
        <v>1532</v>
      </c>
      <c r="F1535" s="39"/>
      <c r="Q1535" s="39"/>
      <c r="R1535" s="40"/>
      <c r="S1535" s="40"/>
      <c r="T1535" s="39"/>
      <c r="AG1535" s="110"/>
      <c r="AH1535" s="94"/>
      <c r="AJ1535" s="97"/>
      <c r="AL1535" s="39"/>
      <c r="AP1535" s="39"/>
      <c r="AQ1535" s="77"/>
      <c r="AR1535" s="94"/>
      <c r="AT1535" s="97"/>
      <c r="BB1535" s="79"/>
      <c r="BC1535" s="94"/>
      <c r="BE1535" s="97"/>
      <c r="BG1535" s="40"/>
      <c r="BK1535" s="40"/>
      <c r="BL1535" s="79"/>
      <c r="BM1535" s="94"/>
      <c r="BO1535" s="97"/>
      <c r="BQ1535" s="40"/>
      <c r="BR1535" s="94"/>
      <c r="BS1535" s="94"/>
      <c r="BT1535" s="94"/>
      <c r="BU1535" s="40"/>
      <c r="BV1535" s="82"/>
      <c r="BW1535" s="94"/>
      <c r="BX1535" s="48"/>
      <c r="BY1535" s="97"/>
      <c r="BZ1535" s="48"/>
      <c r="CA1535" s="40"/>
      <c r="CB1535" s="94"/>
      <c r="CC1535" s="94"/>
      <c r="CD1535" s="94"/>
      <c r="CE1535" s="40"/>
      <c r="CF1535" s="73"/>
      <c r="CG1535" s="41"/>
      <c r="CH1535" s="41"/>
      <c r="CI1535" s="41"/>
      <c r="CJ1535" s="41"/>
      <c r="CK1535" s="41"/>
      <c r="CL1535" s="68"/>
      <c r="CM1535" s="41"/>
      <c r="CN1535" s="41"/>
      <c r="CO1535" s="39"/>
      <c r="CP1535" s="78"/>
    </row>
    <row r="1536" spans="1:94" s="38" customFormat="1" x14ac:dyDescent="0.25">
      <c r="A1536" s="38">
        <v>1533</v>
      </c>
      <c r="F1536" s="39"/>
      <c r="Q1536" s="39"/>
      <c r="R1536" s="40"/>
      <c r="S1536" s="40"/>
      <c r="T1536" s="39"/>
      <c r="AG1536" s="110"/>
      <c r="AH1536" s="94"/>
      <c r="AJ1536" s="97"/>
      <c r="AL1536" s="39"/>
      <c r="AP1536" s="39"/>
      <c r="AQ1536" s="77"/>
      <c r="AR1536" s="94"/>
      <c r="AT1536" s="97"/>
      <c r="BB1536" s="79"/>
      <c r="BC1536" s="94"/>
      <c r="BE1536" s="97"/>
      <c r="BG1536" s="40"/>
      <c r="BK1536" s="40"/>
      <c r="BL1536" s="79"/>
      <c r="BM1536" s="94"/>
      <c r="BO1536" s="97"/>
      <c r="BQ1536" s="40"/>
      <c r="BR1536" s="94"/>
      <c r="BS1536" s="94"/>
      <c r="BT1536" s="94"/>
      <c r="BU1536" s="40"/>
      <c r="BV1536" s="82"/>
      <c r="BW1536" s="94"/>
      <c r="BX1536" s="48"/>
      <c r="BY1536" s="97"/>
      <c r="BZ1536" s="48"/>
      <c r="CA1536" s="40"/>
      <c r="CB1536" s="94"/>
      <c r="CC1536" s="94"/>
      <c r="CD1536" s="94"/>
      <c r="CE1536" s="40"/>
      <c r="CF1536" s="73"/>
      <c r="CG1536" s="41"/>
      <c r="CH1536" s="41"/>
      <c r="CI1536" s="41"/>
      <c r="CJ1536" s="41"/>
      <c r="CK1536" s="41"/>
      <c r="CL1536" s="68"/>
      <c r="CM1536" s="41"/>
      <c r="CN1536" s="41"/>
      <c r="CO1536" s="39"/>
      <c r="CP1536" s="78"/>
    </row>
    <row r="1537" spans="1:94" s="38" customFormat="1" x14ac:dyDescent="0.25">
      <c r="A1537" s="38">
        <v>1534</v>
      </c>
      <c r="F1537" s="39"/>
      <c r="Q1537" s="39"/>
      <c r="R1537" s="40"/>
      <c r="S1537" s="40"/>
      <c r="T1537" s="39"/>
      <c r="AG1537" s="110"/>
      <c r="AH1537" s="94"/>
      <c r="AJ1537" s="97"/>
      <c r="AL1537" s="39"/>
      <c r="AP1537" s="39"/>
      <c r="AQ1537" s="77"/>
      <c r="AR1537" s="94"/>
      <c r="AT1537" s="97"/>
      <c r="BB1537" s="79"/>
      <c r="BC1537" s="94"/>
      <c r="BE1537" s="97"/>
      <c r="BG1537" s="40"/>
      <c r="BK1537" s="40"/>
      <c r="BL1537" s="79"/>
      <c r="BM1537" s="94"/>
      <c r="BO1537" s="97"/>
      <c r="BQ1537" s="40"/>
      <c r="BR1537" s="94"/>
      <c r="BS1537" s="94"/>
      <c r="BT1537" s="94"/>
      <c r="BU1537" s="40"/>
      <c r="BV1537" s="82"/>
      <c r="BW1537" s="94"/>
      <c r="BX1537" s="48"/>
      <c r="BY1537" s="97"/>
      <c r="BZ1537" s="48"/>
      <c r="CA1537" s="40"/>
      <c r="CB1537" s="94"/>
      <c r="CC1537" s="94"/>
      <c r="CD1537" s="94"/>
      <c r="CE1537" s="40"/>
      <c r="CF1537" s="73"/>
      <c r="CG1537" s="41"/>
      <c r="CH1537" s="41"/>
      <c r="CI1537" s="41"/>
      <c r="CJ1537" s="41"/>
      <c r="CK1537" s="41"/>
      <c r="CL1537" s="68"/>
      <c r="CM1537" s="41"/>
      <c r="CN1537" s="41"/>
      <c r="CO1537" s="39"/>
      <c r="CP1537" s="78"/>
    </row>
    <row r="1538" spans="1:94" s="38" customFormat="1" x14ac:dyDescent="0.25">
      <c r="A1538" s="38">
        <v>1535</v>
      </c>
      <c r="F1538" s="39"/>
      <c r="Q1538" s="39"/>
      <c r="R1538" s="40"/>
      <c r="S1538" s="40"/>
      <c r="T1538" s="39"/>
      <c r="AG1538" s="110"/>
      <c r="AH1538" s="94"/>
      <c r="AJ1538" s="97"/>
      <c r="AL1538" s="39"/>
      <c r="AP1538" s="39"/>
      <c r="AQ1538" s="77"/>
      <c r="AR1538" s="94"/>
      <c r="AT1538" s="97"/>
      <c r="BB1538" s="79"/>
      <c r="BC1538" s="94"/>
      <c r="BE1538" s="97"/>
      <c r="BG1538" s="40"/>
      <c r="BK1538" s="40"/>
      <c r="BL1538" s="79"/>
      <c r="BM1538" s="94"/>
      <c r="BO1538" s="97"/>
      <c r="BQ1538" s="40"/>
      <c r="BR1538" s="94"/>
      <c r="BS1538" s="94"/>
      <c r="BT1538" s="94"/>
      <c r="BU1538" s="40"/>
      <c r="BV1538" s="82"/>
      <c r="BW1538" s="94"/>
      <c r="BX1538" s="48"/>
      <c r="BY1538" s="97"/>
      <c r="BZ1538" s="48"/>
      <c r="CA1538" s="40"/>
      <c r="CB1538" s="94"/>
      <c r="CC1538" s="94"/>
      <c r="CD1538" s="94"/>
      <c r="CE1538" s="40"/>
      <c r="CF1538" s="73"/>
      <c r="CG1538" s="41"/>
      <c r="CH1538" s="41"/>
      <c r="CI1538" s="41"/>
      <c r="CJ1538" s="41"/>
      <c r="CK1538" s="41"/>
      <c r="CL1538" s="68"/>
      <c r="CM1538" s="41"/>
      <c r="CN1538" s="41"/>
      <c r="CO1538" s="39"/>
      <c r="CP1538" s="78"/>
    </row>
    <row r="1539" spans="1:94" s="38" customFormat="1" x14ac:dyDescent="0.25">
      <c r="A1539" s="38">
        <v>1536</v>
      </c>
      <c r="F1539" s="39"/>
      <c r="Q1539" s="39"/>
      <c r="R1539" s="40"/>
      <c r="S1539" s="40"/>
      <c r="T1539" s="39"/>
      <c r="AG1539" s="110"/>
      <c r="AH1539" s="94"/>
      <c r="AJ1539" s="97"/>
      <c r="AL1539" s="39"/>
      <c r="AP1539" s="39"/>
      <c r="AQ1539" s="77"/>
      <c r="AR1539" s="94"/>
      <c r="AT1539" s="97"/>
      <c r="BB1539" s="79"/>
      <c r="BC1539" s="94"/>
      <c r="BE1539" s="97"/>
      <c r="BG1539" s="40"/>
      <c r="BK1539" s="40"/>
      <c r="BL1539" s="79"/>
      <c r="BM1539" s="94"/>
      <c r="BO1539" s="97"/>
      <c r="BQ1539" s="40"/>
      <c r="BR1539" s="94"/>
      <c r="BS1539" s="94"/>
      <c r="BT1539" s="94"/>
      <c r="BU1539" s="40"/>
      <c r="BV1539" s="82"/>
      <c r="BW1539" s="94"/>
      <c r="BX1539" s="48"/>
      <c r="BY1539" s="97"/>
      <c r="BZ1539" s="48"/>
      <c r="CA1539" s="40"/>
      <c r="CB1539" s="94"/>
      <c r="CC1539" s="94"/>
      <c r="CD1539" s="94"/>
      <c r="CE1539" s="40"/>
      <c r="CF1539" s="73"/>
      <c r="CG1539" s="41"/>
      <c r="CH1539" s="41"/>
      <c r="CI1539" s="41"/>
      <c r="CJ1539" s="41"/>
      <c r="CK1539" s="41"/>
      <c r="CL1539" s="68"/>
      <c r="CM1539" s="41"/>
      <c r="CN1539" s="41"/>
      <c r="CO1539" s="39"/>
      <c r="CP1539" s="78"/>
    </row>
    <row r="1540" spans="1:94" s="38" customFormat="1" x14ac:dyDescent="0.25">
      <c r="A1540" s="38">
        <v>1537</v>
      </c>
      <c r="F1540" s="39"/>
      <c r="Q1540" s="39"/>
      <c r="R1540" s="40"/>
      <c r="S1540" s="40"/>
      <c r="T1540" s="39"/>
      <c r="AG1540" s="110"/>
      <c r="AH1540" s="94"/>
      <c r="AJ1540" s="97"/>
      <c r="AL1540" s="39"/>
      <c r="AP1540" s="39"/>
      <c r="AQ1540" s="77"/>
      <c r="AR1540" s="94"/>
      <c r="AT1540" s="97"/>
      <c r="BB1540" s="79"/>
      <c r="BC1540" s="94"/>
      <c r="BE1540" s="97"/>
      <c r="BG1540" s="40"/>
      <c r="BK1540" s="40"/>
      <c r="BL1540" s="79"/>
      <c r="BM1540" s="94"/>
      <c r="BO1540" s="97"/>
      <c r="BQ1540" s="40"/>
      <c r="BR1540" s="94"/>
      <c r="BS1540" s="94"/>
      <c r="BT1540" s="94"/>
      <c r="BU1540" s="40"/>
      <c r="BV1540" s="82"/>
      <c r="BW1540" s="94"/>
      <c r="BX1540" s="48"/>
      <c r="BY1540" s="97"/>
      <c r="BZ1540" s="48"/>
      <c r="CA1540" s="40"/>
      <c r="CB1540" s="94"/>
      <c r="CC1540" s="94"/>
      <c r="CD1540" s="94"/>
      <c r="CE1540" s="40"/>
      <c r="CF1540" s="73"/>
      <c r="CG1540" s="41"/>
      <c r="CH1540" s="41"/>
      <c r="CI1540" s="41"/>
      <c r="CJ1540" s="41"/>
      <c r="CK1540" s="41"/>
      <c r="CL1540" s="68"/>
      <c r="CM1540" s="41"/>
      <c r="CN1540" s="41"/>
      <c r="CO1540" s="39"/>
      <c r="CP1540" s="78"/>
    </row>
    <row r="1541" spans="1:94" s="38" customFormat="1" x14ac:dyDescent="0.25">
      <c r="A1541" s="38">
        <v>1538</v>
      </c>
      <c r="F1541" s="39"/>
      <c r="Q1541" s="39"/>
      <c r="R1541" s="40"/>
      <c r="S1541" s="40"/>
      <c r="T1541" s="39"/>
      <c r="AG1541" s="110"/>
      <c r="AH1541" s="94"/>
      <c r="AJ1541" s="97"/>
      <c r="AL1541" s="39"/>
      <c r="AP1541" s="39"/>
      <c r="AQ1541" s="77"/>
      <c r="AR1541" s="94"/>
      <c r="AT1541" s="97"/>
      <c r="BB1541" s="79"/>
      <c r="BC1541" s="94"/>
      <c r="BE1541" s="97"/>
      <c r="BG1541" s="40"/>
      <c r="BK1541" s="40"/>
      <c r="BL1541" s="79"/>
      <c r="BM1541" s="94"/>
      <c r="BO1541" s="97"/>
      <c r="BQ1541" s="40"/>
      <c r="BR1541" s="94"/>
      <c r="BS1541" s="94"/>
      <c r="BT1541" s="94"/>
      <c r="BU1541" s="40"/>
      <c r="BV1541" s="82"/>
      <c r="BW1541" s="94"/>
      <c r="BX1541" s="48"/>
      <c r="BY1541" s="97"/>
      <c r="BZ1541" s="48"/>
      <c r="CA1541" s="40"/>
      <c r="CB1541" s="94"/>
      <c r="CC1541" s="94"/>
      <c r="CD1541" s="94"/>
      <c r="CE1541" s="40"/>
      <c r="CF1541" s="73"/>
      <c r="CG1541" s="41"/>
      <c r="CH1541" s="41"/>
      <c r="CI1541" s="41"/>
      <c r="CJ1541" s="41"/>
      <c r="CK1541" s="41"/>
      <c r="CL1541" s="68"/>
      <c r="CM1541" s="41"/>
      <c r="CN1541" s="41"/>
      <c r="CO1541" s="39"/>
      <c r="CP1541" s="78"/>
    </row>
    <row r="1542" spans="1:94" s="38" customFormat="1" x14ac:dyDescent="0.25">
      <c r="A1542" s="38">
        <v>1539</v>
      </c>
      <c r="F1542" s="39"/>
      <c r="Q1542" s="39"/>
      <c r="R1542" s="40"/>
      <c r="S1542" s="40"/>
      <c r="T1542" s="39"/>
      <c r="AG1542" s="110"/>
      <c r="AH1542" s="94"/>
      <c r="AJ1542" s="97"/>
      <c r="AL1542" s="39"/>
      <c r="AP1542" s="39"/>
      <c r="AQ1542" s="77"/>
      <c r="AR1542" s="94"/>
      <c r="AT1542" s="97"/>
      <c r="BB1542" s="79"/>
      <c r="BC1542" s="94"/>
      <c r="BE1542" s="97"/>
      <c r="BG1542" s="40"/>
      <c r="BK1542" s="40"/>
      <c r="BL1542" s="79"/>
      <c r="BM1542" s="94"/>
      <c r="BO1542" s="97"/>
      <c r="BQ1542" s="40"/>
      <c r="BR1542" s="94"/>
      <c r="BS1542" s="94"/>
      <c r="BT1542" s="94"/>
      <c r="BU1542" s="40"/>
      <c r="BV1542" s="82"/>
      <c r="BW1542" s="94"/>
      <c r="BX1542" s="48"/>
      <c r="BY1542" s="97"/>
      <c r="BZ1542" s="48"/>
      <c r="CA1542" s="40"/>
      <c r="CB1542" s="94"/>
      <c r="CC1542" s="94"/>
      <c r="CD1542" s="94"/>
      <c r="CE1542" s="40"/>
      <c r="CF1542" s="73"/>
      <c r="CG1542" s="41"/>
      <c r="CH1542" s="41"/>
      <c r="CI1542" s="41"/>
      <c r="CJ1542" s="41"/>
      <c r="CK1542" s="41"/>
      <c r="CL1542" s="68"/>
      <c r="CM1542" s="41"/>
      <c r="CN1542" s="41"/>
      <c r="CO1542" s="39"/>
      <c r="CP1542" s="78"/>
    </row>
    <row r="1543" spans="1:94" s="38" customFormat="1" x14ac:dyDescent="0.25">
      <c r="A1543" s="38">
        <v>1540</v>
      </c>
      <c r="F1543" s="39"/>
      <c r="Q1543" s="39"/>
      <c r="R1543" s="40"/>
      <c r="S1543" s="40"/>
      <c r="T1543" s="39"/>
      <c r="AG1543" s="110"/>
      <c r="AH1543" s="94"/>
      <c r="AJ1543" s="97"/>
      <c r="AL1543" s="39"/>
      <c r="AP1543" s="39"/>
      <c r="AQ1543" s="77"/>
      <c r="AR1543" s="94"/>
      <c r="AT1543" s="97"/>
      <c r="BB1543" s="79"/>
      <c r="BC1543" s="94"/>
      <c r="BE1543" s="97"/>
      <c r="BG1543" s="40"/>
      <c r="BK1543" s="40"/>
      <c r="BL1543" s="79"/>
      <c r="BM1543" s="94"/>
      <c r="BO1543" s="97"/>
      <c r="BQ1543" s="40"/>
      <c r="BR1543" s="94"/>
      <c r="BS1543" s="94"/>
      <c r="BT1543" s="94"/>
      <c r="BU1543" s="40"/>
      <c r="BV1543" s="82"/>
      <c r="BW1543" s="94"/>
      <c r="BX1543" s="48"/>
      <c r="BY1543" s="97"/>
      <c r="BZ1543" s="48"/>
      <c r="CA1543" s="40"/>
      <c r="CB1543" s="94"/>
      <c r="CC1543" s="94"/>
      <c r="CD1543" s="94"/>
      <c r="CE1543" s="40"/>
      <c r="CF1543" s="73"/>
      <c r="CG1543" s="41"/>
      <c r="CH1543" s="41"/>
      <c r="CI1543" s="41"/>
      <c r="CJ1543" s="41"/>
      <c r="CK1543" s="41"/>
      <c r="CL1543" s="68"/>
      <c r="CM1543" s="41"/>
      <c r="CN1543" s="41"/>
      <c r="CO1543" s="39"/>
      <c r="CP1543" s="78"/>
    </row>
    <row r="1544" spans="1:94" s="38" customFormat="1" x14ac:dyDescent="0.25">
      <c r="A1544" s="38">
        <v>1541</v>
      </c>
      <c r="F1544" s="39"/>
      <c r="Q1544" s="39"/>
      <c r="R1544" s="40"/>
      <c r="S1544" s="40"/>
      <c r="T1544" s="39"/>
      <c r="AG1544" s="110"/>
      <c r="AH1544" s="94"/>
      <c r="AJ1544" s="97"/>
      <c r="AL1544" s="39"/>
      <c r="AP1544" s="39"/>
      <c r="AQ1544" s="77"/>
      <c r="AR1544" s="94"/>
      <c r="AT1544" s="97"/>
      <c r="BB1544" s="79"/>
      <c r="BC1544" s="94"/>
      <c r="BE1544" s="97"/>
      <c r="BG1544" s="40"/>
      <c r="BK1544" s="40"/>
      <c r="BL1544" s="79"/>
      <c r="BM1544" s="94"/>
      <c r="BO1544" s="97"/>
      <c r="BQ1544" s="40"/>
      <c r="BR1544" s="94"/>
      <c r="BS1544" s="94"/>
      <c r="BT1544" s="94"/>
      <c r="BU1544" s="40"/>
      <c r="BV1544" s="82"/>
      <c r="BW1544" s="94"/>
      <c r="BX1544" s="48"/>
      <c r="BY1544" s="97"/>
      <c r="BZ1544" s="48"/>
      <c r="CA1544" s="40"/>
      <c r="CB1544" s="94"/>
      <c r="CC1544" s="94"/>
      <c r="CD1544" s="94"/>
      <c r="CE1544" s="40"/>
      <c r="CF1544" s="73"/>
      <c r="CG1544" s="41"/>
      <c r="CH1544" s="41"/>
      <c r="CI1544" s="41"/>
      <c r="CJ1544" s="41"/>
      <c r="CK1544" s="41"/>
      <c r="CL1544" s="68"/>
      <c r="CM1544" s="41"/>
      <c r="CN1544" s="41"/>
      <c r="CO1544" s="39"/>
      <c r="CP1544" s="78"/>
    </row>
    <row r="1545" spans="1:94" s="38" customFormat="1" x14ac:dyDescent="0.25">
      <c r="A1545" s="38">
        <v>1542</v>
      </c>
      <c r="F1545" s="39"/>
      <c r="Q1545" s="39"/>
      <c r="R1545" s="40"/>
      <c r="S1545" s="40"/>
      <c r="T1545" s="39"/>
      <c r="AG1545" s="110"/>
      <c r="AH1545" s="94"/>
      <c r="AJ1545" s="97"/>
      <c r="AL1545" s="39"/>
      <c r="AP1545" s="39"/>
      <c r="AQ1545" s="77"/>
      <c r="AR1545" s="94"/>
      <c r="AT1545" s="97"/>
      <c r="BB1545" s="79"/>
      <c r="BC1545" s="94"/>
      <c r="BE1545" s="97"/>
      <c r="BG1545" s="40"/>
      <c r="BK1545" s="40"/>
      <c r="BL1545" s="79"/>
      <c r="BM1545" s="94"/>
      <c r="BO1545" s="97"/>
      <c r="BQ1545" s="40"/>
      <c r="BR1545" s="94"/>
      <c r="BS1545" s="94"/>
      <c r="BT1545" s="94"/>
      <c r="BU1545" s="40"/>
      <c r="BV1545" s="82"/>
      <c r="BW1545" s="94"/>
      <c r="BX1545" s="48"/>
      <c r="BY1545" s="97"/>
      <c r="BZ1545" s="48"/>
      <c r="CA1545" s="40"/>
      <c r="CB1545" s="94"/>
      <c r="CC1545" s="94"/>
      <c r="CD1545" s="94"/>
      <c r="CE1545" s="40"/>
      <c r="CF1545" s="73"/>
      <c r="CG1545" s="41"/>
      <c r="CH1545" s="41"/>
      <c r="CI1545" s="41"/>
      <c r="CJ1545" s="41"/>
      <c r="CK1545" s="41"/>
      <c r="CL1545" s="68"/>
      <c r="CM1545" s="41"/>
      <c r="CN1545" s="41"/>
      <c r="CO1545" s="39"/>
      <c r="CP1545" s="78"/>
    </row>
    <row r="1546" spans="1:94" s="38" customFormat="1" x14ac:dyDescent="0.25">
      <c r="A1546" s="38">
        <v>1543</v>
      </c>
      <c r="F1546" s="39"/>
      <c r="Q1546" s="39"/>
      <c r="R1546" s="40"/>
      <c r="S1546" s="40"/>
      <c r="T1546" s="39"/>
      <c r="AG1546" s="110"/>
      <c r="AH1546" s="94"/>
      <c r="AJ1546" s="97"/>
      <c r="AL1546" s="39"/>
      <c r="AP1546" s="39"/>
      <c r="AQ1546" s="77"/>
      <c r="AR1546" s="94"/>
      <c r="AT1546" s="97"/>
      <c r="BB1546" s="79"/>
      <c r="BC1546" s="94"/>
      <c r="BE1546" s="97"/>
      <c r="BG1546" s="40"/>
      <c r="BK1546" s="40"/>
      <c r="BL1546" s="79"/>
      <c r="BM1546" s="94"/>
      <c r="BO1546" s="97"/>
      <c r="BQ1546" s="40"/>
      <c r="BR1546" s="94"/>
      <c r="BS1546" s="94"/>
      <c r="BT1546" s="94"/>
      <c r="BU1546" s="40"/>
      <c r="BV1546" s="82"/>
      <c r="BW1546" s="94"/>
      <c r="BX1546" s="48"/>
      <c r="BY1546" s="97"/>
      <c r="BZ1546" s="48"/>
      <c r="CA1546" s="40"/>
      <c r="CB1546" s="94"/>
      <c r="CC1546" s="94"/>
      <c r="CD1546" s="94"/>
      <c r="CE1546" s="40"/>
      <c r="CF1546" s="73"/>
      <c r="CG1546" s="41"/>
      <c r="CH1546" s="41"/>
      <c r="CI1546" s="41"/>
      <c r="CJ1546" s="41"/>
      <c r="CK1546" s="41"/>
      <c r="CL1546" s="68"/>
      <c r="CM1546" s="41"/>
      <c r="CN1546" s="41"/>
      <c r="CO1546" s="39"/>
      <c r="CP1546" s="78"/>
    </row>
    <row r="1547" spans="1:94" s="38" customFormat="1" x14ac:dyDescent="0.25">
      <c r="A1547" s="38">
        <v>1544</v>
      </c>
      <c r="F1547" s="39"/>
      <c r="Q1547" s="39"/>
      <c r="R1547" s="40"/>
      <c r="S1547" s="40"/>
      <c r="T1547" s="39"/>
      <c r="AG1547" s="110"/>
      <c r="AH1547" s="94"/>
      <c r="AJ1547" s="97"/>
      <c r="AL1547" s="39"/>
      <c r="AP1547" s="39"/>
      <c r="AQ1547" s="77"/>
      <c r="AR1547" s="94"/>
      <c r="AT1547" s="97"/>
      <c r="BB1547" s="79"/>
      <c r="BC1547" s="94"/>
      <c r="BE1547" s="97"/>
      <c r="BG1547" s="40"/>
      <c r="BK1547" s="40"/>
      <c r="BL1547" s="79"/>
      <c r="BM1547" s="94"/>
      <c r="BO1547" s="97"/>
      <c r="BQ1547" s="40"/>
      <c r="BR1547" s="94"/>
      <c r="BS1547" s="94"/>
      <c r="BT1547" s="94"/>
      <c r="BU1547" s="40"/>
      <c r="BV1547" s="82"/>
      <c r="BW1547" s="94"/>
      <c r="BX1547" s="48"/>
      <c r="BY1547" s="97"/>
      <c r="BZ1547" s="48"/>
      <c r="CA1547" s="40"/>
      <c r="CB1547" s="94"/>
      <c r="CC1547" s="94"/>
      <c r="CD1547" s="94"/>
      <c r="CE1547" s="40"/>
      <c r="CF1547" s="73"/>
      <c r="CG1547" s="41"/>
      <c r="CH1547" s="41"/>
      <c r="CI1547" s="41"/>
      <c r="CJ1547" s="41"/>
      <c r="CK1547" s="41"/>
      <c r="CL1547" s="68"/>
      <c r="CM1547" s="41"/>
      <c r="CN1547" s="41"/>
      <c r="CO1547" s="39"/>
      <c r="CP1547" s="78"/>
    </row>
    <row r="1548" spans="1:94" s="38" customFormat="1" x14ac:dyDescent="0.25">
      <c r="A1548" s="38">
        <v>1545</v>
      </c>
      <c r="F1548" s="39"/>
      <c r="Q1548" s="39"/>
      <c r="R1548" s="40"/>
      <c r="S1548" s="40"/>
      <c r="T1548" s="39"/>
      <c r="AG1548" s="110"/>
      <c r="AH1548" s="94"/>
      <c r="AJ1548" s="97"/>
      <c r="AL1548" s="39"/>
      <c r="AP1548" s="39"/>
      <c r="AQ1548" s="77"/>
      <c r="AR1548" s="94"/>
      <c r="AT1548" s="97"/>
      <c r="BB1548" s="79"/>
      <c r="BC1548" s="94"/>
      <c r="BE1548" s="97"/>
      <c r="BG1548" s="40"/>
      <c r="BK1548" s="40"/>
      <c r="BL1548" s="79"/>
      <c r="BM1548" s="94"/>
      <c r="BO1548" s="97"/>
      <c r="BQ1548" s="40"/>
      <c r="BR1548" s="94"/>
      <c r="BS1548" s="94"/>
      <c r="BT1548" s="94"/>
      <c r="BU1548" s="40"/>
      <c r="BV1548" s="82"/>
      <c r="BW1548" s="94"/>
      <c r="BX1548" s="48"/>
      <c r="BY1548" s="97"/>
      <c r="BZ1548" s="48"/>
      <c r="CA1548" s="40"/>
      <c r="CB1548" s="94"/>
      <c r="CC1548" s="94"/>
      <c r="CD1548" s="94"/>
      <c r="CE1548" s="40"/>
      <c r="CF1548" s="73"/>
      <c r="CG1548" s="41"/>
      <c r="CH1548" s="41"/>
      <c r="CI1548" s="41"/>
      <c r="CJ1548" s="41"/>
      <c r="CK1548" s="41"/>
      <c r="CL1548" s="68"/>
      <c r="CM1548" s="41"/>
      <c r="CN1548" s="41"/>
      <c r="CO1548" s="39"/>
      <c r="CP1548" s="78"/>
    </row>
    <row r="1549" spans="1:94" s="38" customFormat="1" x14ac:dyDescent="0.25">
      <c r="A1549" s="38">
        <v>1546</v>
      </c>
      <c r="F1549" s="39"/>
      <c r="Q1549" s="39"/>
      <c r="R1549" s="40"/>
      <c r="S1549" s="40"/>
      <c r="T1549" s="39"/>
      <c r="AG1549" s="110"/>
      <c r="AH1549" s="94"/>
      <c r="AJ1549" s="97"/>
      <c r="AL1549" s="39"/>
      <c r="AP1549" s="39"/>
      <c r="AQ1549" s="77"/>
      <c r="AR1549" s="94"/>
      <c r="AT1549" s="97"/>
      <c r="BB1549" s="79"/>
      <c r="BC1549" s="94"/>
      <c r="BE1549" s="97"/>
      <c r="BG1549" s="40"/>
      <c r="BK1549" s="40"/>
      <c r="BL1549" s="79"/>
      <c r="BM1549" s="94"/>
      <c r="BO1549" s="97"/>
      <c r="BQ1549" s="40"/>
      <c r="BR1549" s="94"/>
      <c r="BS1549" s="94"/>
      <c r="BT1549" s="94"/>
      <c r="BU1549" s="40"/>
      <c r="BV1549" s="82"/>
      <c r="BW1549" s="94"/>
      <c r="BX1549" s="48"/>
      <c r="BY1549" s="97"/>
      <c r="BZ1549" s="48"/>
      <c r="CA1549" s="40"/>
      <c r="CB1549" s="94"/>
      <c r="CC1549" s="94"/>
      <c r="CD1549" s="94"/>
      <c r="CE1549" s="40"/>
      <c r="CF1549" s="73"/>
      <c r="CG1549" s="41"/>
      <c r="CH1549" s="41"/>
      <c r="CI1549" s="41"/>
      <c r="CJ1549" s="41"/>
      <c r="CK1549" s="41"/>
      <c r="CL1549" s="68"/>
      <c r="CM1549" s="41"/>
      <c r="CN1549" s="41"/>
      <c r="CO1549" s="39"/>
      <c r="CP1549" s="78"/>
    </row>
    <row r="1550" spans="1:94" s="38" customFormat="1" x14ac:dyDescent="0.25">
      <c r="A1550" s="38">
        <v>1547</v>
      </c>
      <c r="F1550" s="39"/>
      <c r="Q1550" s="39"/>
      <c r="R1550" s="40"/>
      <c r="S1550" s="40"/>
      <c r="T1550" s="39"/>
      <c r="AG1550" s="110"/>
      <c r="AH1550" s="94"/>
      <c r="AJ1550" s="97"/>
      <c r="AL1550" s="39"/>
      <c r="AP1550" s="39"/>
      <c r="AQ1550" s="77"/>
      <c r="AR1550" s="94"/>
      <c r="AT1550" s="97"/>
      <c r="BB1550" s="79"/>
      <c r="BC1550" s="94"/>
      <c r="BE1550" s="97"/>
      <c r="BG1550" s="40"/>
      <c r="BK1550" s="40"/>
      <c r="BL1550" s="79"/>
      <c r="BM1550" s="94"/>
      <c r="BO1550" s="97"/>
      <c r="BQ1550" s="40"/>
      <c r="BR1550" s="94"/>
      <c r="BS1550" s="94"/>
      <c r="BT1550" s="94"/>
      <c r="BU1550" s="40"/>
      <c r="BV1550" s="82"/>
      <c r="BW1550" s="94"/>
      <c r="BX1550" s="48"/>
      <c r="BY1550" s="97"/>
      <c r="BZ1550" s="48"/>
      <c r="CA1550" s="40"/>
      <c r="CB1550" s="94"/>
      <c r="CC1550" s="94"/>
      <c r="CD1550" s="94"/>
      <c r="CE1550" s="40"/>
      <c r="CF1550" s="73"/>
      <c r="CG1550" s="41"/>
      <c r="CH1550" s="41"/>
      <c r="CI1550" s="41"/>
      <c r="CJ1550" s="41"/>
      <c r="CK1550" s="41"/>
      <c r="CL1550" s="68"/>
      <c r="CM1550" s="41"/>
      <c r="CN1550" s="41"/>
      <c r="CO1550" s="39"/>
      <c r="CP1550" s="78"/>
    </row>
    <row r="1551" spans="1:94" s="38" customFormat="1" x14ac:dyDescent="0.25">
      <c r="A1551" s="38">
        <v>1548</v>
      </c>
      <c r="F1551" s="39"/>
      <c r="Q1551" s="39"/>
      <c r="R1551" s="40"/>
      <c r="S1551" s="40"/>
      <c r="T1551" s="39"/>
      <c r="AG1551" s="110"/>
      <c r="AH1551" s="94"/>
      <c r="AJ1551" s="97"/>
      <c r="AL1551" s="39"/>
      <c r="AP1551" s="39"/>
      <c r="AQ1551" s="77"/>
      <c r="AR1551" s="94"/>
      <c r="AT1551" s="97"/>
      <c r="BB1551" s="79"/>
      <c r="BC1551" s="94"/>
      <c r="BE1551" s="97"/>
      <c r="BG1551" s="40"/>
      <c r="BK1551" s="40"/>
      <c r="BL1551" s="79"/>
      <c r="BM1551" s="94"/>
      <c r="BO1551" s="97"/>
      <c r="BQ1551" s="40"/>
      <c r="BR1551" s="94"/>
      <c r="BS1551" s="94"/>
      <c r="BT1551" s="94"/>
      <c r="BU1551" s="40"/>
      <c r="BV1551" s="82"/>
      <c r="BW1551" s="94"/>
      <c r="BX1551" s="48"/>
      <c r="BY1551" s="97"/>
      <c r="BZ1551" s="48"/>
      <c r="CA1551" s="40"/>
      <c r="CB1551" s="94"/>
      <c r="CC1551" s="94"/>
      <c r="CD1551" s="94"/>
      <c r="CE1551" s="40"/>
      <c r="CF1551" s="73"/>
      <c r="CG1551" s="41"/>
      <c r="CH1551" s="41"/>
      <c r="CI1551" s="41"/>
      <c r="CJ1551" s="41"/>
      <c r="CK1551" s="41"/>
      <c r="CL1551" s="68"/>
      <c r="CM1551" s="41"/>
      <c r="CN1551" s="41"/>
      <c r="CO1551" s="39"/>
      <c r="CP1551" s="78"/>
    </row>
    <row r="1552" spans="1:94" s="38" customFormat="1" x14ac:dyDescent="0.25">
      <c r="A1552" s="38">
        <v>1549</v>
      </c>
      <c r="F1552" s="39"/>
      <c r="Q1552" s="39"/>
      <c r="R1552" s="40"/>
      <c r="S1552" s="40"/>
      <c r="T1552" s="39"/>
      <c r="AG1552" s="110"/>
      <c r="AH1552" s="94"/>
      <c r="AJ1552" s="97"/>
      <c r="AL1552" s="39"/>
      <c r="AP1552" s="39"/>
      <c r="AQ1552" s="77"/>
      <c r="AR1552" s="94"/>
      <c r="AT1552" s="97"/>
      <c r="BB1552" s="79"/>
      <c r="BC1552" s="94"/>
      <c r="BE1552" s="97"/>
      <c r="BG1552" s="40"/>
      <c r="BK1552" s="40"/>
      <c r="BL1552" s="79"/>
      <c r="BM1552" s="94"/>
      <c r="BO1552" s="97"/>
      <c r="BQ1552" s="40"/>
      <c r="BR1552" s="94"/>
      <c r="BS1552" s="94"/>
      <c r="BT1552" s="94"/>
      <c r="BU1552" s="40"/>
      <c r="BV1552" s="82"/>
      <c r="BW1552" s="94"/>
      <c r="BX1552" s="48"/>
      <c r="BY1552" s="97"/>
      <c r="BZ1552" s="48"/>
      <c r="CA1552" s="40"/>
      <c r="CB1552" s="94"/>
      <c r="CC1552" s="94"/>
      <c r="CD1552" s="94"/>
      <c r="CE1552" s="40"/>
      <c r="CF1552" s="73"/>
      <c r="CG1552" s="41"/>
      <c r="CH1552" s="41"/>
      <c r="CI1552" s="41"/>
      <c r="CJ1552" s="41"/>
      <c r="CK1552" s="41"/>
      <c r="CL1552" s="68"/>
      <c r="CM1552" s="41"/>
      <c r="CN1552" s="41"/>
      <c r="CO1552" s="39"/>
      <c r="CP1552" s="78"/>
    </row>
    <row r="1553" spans="1:94" s="38" customFormat="1" x14ac:dyDescent="0.25">
      <c r="A1553" s="38">
        <v>1550</v>
      </c>
      <c r="F1553" s="39"/>
      <c r="Q1553" s="39"/>
      <c r="R1553" s="40"/>
      <c r="S1553" s="40"/>
      <c r="T1553" s="39"/>
      <c r="AG1553" s="110"/>
      <c r="AH1553" s="94"/>
      <c r="AJ1553" s="97"/>
      <c r="AL1553" s="39"/>
      <c r="AP1553" s="39"/>
      <c r="AQ1553" s="77"/>
      <c r="AR1553" s="94"/>
      <c r="AT1553" s="97"/>
      <c r="BB1553" s="79"/>
      <c r="BC1553" s="94"/>
      <c r="BE1553" s="97"/>
      <c r="BG1553" s="40"/>
      <c r="BK1553" s="40"/>
      <c r="BL1553" s="79"/>
      <c r="BM1553" s="94"/>
      <c r="BO1553" s="97"/>
      <c r="BQ1553" s="40"/>
      <c r="BR1553" s="94"/>
      <c r="BS1553" s="94"/>
      <c r="BT1553" s="94"/>
      <c r="BU1553" s="40"/>
      <c r="BV1553" s="82"/>
      <c r="BW1553" s="94"/>
      <c r="BX1553" s="48"/>
      <c r="BY1553" s="97"/>
      <c r="BZ1553" s="48"/>
      <c r="CA1553" s="40"/>
      <c r="CB1553" s="94"/>
      <c r="CC1553" s="94"/>
      <c r="CD1553" s="94"/>
      <c r="CE1553" s="40"/>
      <c r="CF1553" s="73"/>
      <c r="CG1553" s="41"/>
      <c r="CH1553" s="41"/>
      <c r="CI1553" s="41"/>
      <c r="CJ1553" s="41"/>
      <c r="CK1553" s="41"/>
      <c r="CL1553" s="68"/>
      <c r="CM1553" s="41"/>
      <c r="CN1553" s="41"/>
      <c r="CO1553" s="39"/>
      <c r="CP1553" s="78"/>
    </row>
    <row r="1554" spans="1:94" s="38" customFormat="1" x14ac:dyDescent="0.25">
      <c r="A1554" s="38">
        <v>1551</v>
      </c>
      <c r="F1554" s="39"/>
      <c r="Q1554" s="39"/>
      <c r="R1554" s="40"/>
      <c r="S1554" s="40"/>
      <c r="T1554" s="39"/>
      <c r="AG1554" s="110"/>
      <c r="AH1554" s="94"/>
      <c r="AJ1554" s="97"/>
      <c r="AL1554" s="39"/>
      <c r="AP1554" s="39"/>
      <c r="AQ1554" s="77"/>
      <c r="AR1554" s="94"/>
      <c r="AT1554" s="97"/>
      <c r="BB1554" s="79"/>
      <c r="BC1554" s="94"/>
      <c r="BE1554" s="97"/>
      <c r="BG1554" s="40"/>
      <c r="BK1554" s="40"/>
      <c r="BL1554" s="79"/>
      <c r="BM1554" s="94"/>
      <c r="BO1554" s="97"/>
      <c r="BQ1554" s="40"/>
      <c r="BR1554" s="94"/>
      <c r="BS1554" s="94"/>
      <c r="BT1554" s="94"/>
      <c r="BU1554" s="40"/>
      <c r="BV1554" s="82"/>
      <c r="BW1554" s="94"/>
      <c r="BX1554" s="48"/>
      <c r="BY1554" s="97"/>
      <c r="BZ1554" s="48"/>
      <c r="CA1554" s="40"/>
      <c r="CB1554" s="94"/>
      <c r="CC1554" s="94"/>
      <c r="CD1554" s="94"/>
      <c r="CE1554" s="40"/>
      <c r="CF1554" s="73"/>
      <c r="CG1554" s="41"/>
      <c r="CH1554" s="41"/>
      <c r="CI1554" s="41"/>
      <c r="CJ1554" s="41"/>
      <c r="CK1554" s="41"/>
      <c r="CL1554" s="68"/>
      <c r="CM1554" s="41"/>
      <c r="CN1554" s="41"/>
      <c r="CO1554" s="39"/>
      <c r="CP1554" s="78"/>
    </row>
    <row r="1555" spans="1:94" s="38" customFormat="1" x14ac:dyDescent="0.25">
      <c r="A1555" s="38">
        <v>1552</v>
      </c>
      <c r="F1555" s="39"/>
      <c r="Q1555" s="39"/>
      <c r="R1555" s="40"/>
      <c r="S1555" s="40"/>
      <c r="T1555" s="39"/>
      <c r="AG1555" s="110"/>
      <c r="AH1555" s="94"/>
      <c r="AJ1555" s="97"/>
      <c r="AL1555" s="39"/>
      <c r="AP1555" s="39"/>
      <c r="AQ1555" s="77"/>
      <c r="AR1555" s="94"/>
      <c r="AT1555" s="97"/>
      <c r="BB1555" s="79"/>
      <c r="BC1555" s="94"/>
      <c r="BE1555" s="97"/>
      <c r="BG1555" s="40"/>
      <c r="BK1555" s="40"/>
      <c r="BL1555" s="79"/>
      <c r="BM1555" s="94"/>
      <c r="BO1555" s="97"/>
      <c r="BQ1555" s="40"/>
      <c r="BR1555" s="94"/>
      <c r="BS1555" s="94"/>
      <c r="BT1555" s="94"/>
      <c r="BU1555" s="40"/>
      <c r="BV1555" s="82"/>
      <c r="BW1555" s="94"/>
      <c r="BX1555" s="48"/>
      <c r="BY1555" s="97"/>
      <c r="BZ1555" s="48"/>
      <c r="CA1555" s="40"/>
      <c r="CB1555" s="94"/>
      <c r="CC1555" s="94"/>
      <c r="CD1555" s="94"/>
      <c r="CE1555" s="40"/>
      <c r="CF1555" s="73"/>
      <c r="CG1555" s="41"/>
      <c r="CH1555" s="41"/>
      <c r="CI1555" s="41"/>
      <c r="CJ1555" s="41"/>
      <c r="CK1555" s="41"/>
      <c r="CL1555" s="68"/>
      <c r="CM1555" s="41"/>
      <c r="CN1555" s="41"/>
      <c r="CO1555" s="39"/>
      <c r="CP1555" s="78"/>
    </row>
    <row r="1556" spans="1:94" s="38" customFormat="1" x14ac:dyDescent="0.25">
      <c r="A1556" s="38">
        <v>1553</v>
      </c>
      <c r="F1556" s="39"/>
      <c r="Q1556" s="39"/>
      <c r="R1556" s="40"/>
      <c r="S1556" s="40"/>
      <c r="T1556" s="39"/>
      <c r="AG1556" s="110"/>
      <c r="AH1556" s="94"/>
      <c r="AJ1556" s="97"/>
      <c r="AL1556" s="39"/>
      <c r="AP1556" s="39"/>
      <c r="AQ1556" s="77"/>
      <c r="AR1556" s="94"/>
      <c r="AT1556" s="97"/>
      <c r="BB1556" s="79"/>
      <c r="BC1556" s="94"/>
      <c r="BE1556" s="97"/>
      <c r="BG1556" s="40"/>
      <c r="BK1556" s="40"/>
      <c r="BL1556" s="79"/>
      <c r="BM1556" s="94"/>
      <c r="BO1556" s="97"/>
      <c r="BQ1556" s="40"/>
      <c r="BR1556" s="94"/>
      <c r="BS1556" s="94"/>
      <c r="BT1556" s="94"/>
      <c r="BU1556" s="40"/>
      <c r="BV1556" s="82"/>
      <c r="BW1556" s="94"/>
      <c r="BX1556" s="48"/>
      <c r="BY1556" s="97"/>
      <c r="BZ1556" s="48"/>
      <c r="CA1556" s="40"/>
      <c r="CB1556" s="94"/>
      <c r="CC1556" s="94"/>
      <c r="CD1556" s="94"/>
      <c r="CE1556" s="40"/>
      <c r="CF1556" s="73"/>
      <c r="CG1556" s="41"/>
      <c r="CH1556" s="41"/>
      <c r="CI1556" s="41"/>
      <c r="CJ1556" s="41"/>
      <c r="CK1556" s="41"/>
      <c r="CL1556" s="68"/>
      <c r="CM1556" s="41"/>
      <c r="CN1556" s="41"/>
      <c r="CO1556" s="39"/>
      <c r="CP1556" s="78"/>
    </row>
    <row r="1557" spans="1:94" s="38" customFormat="1" x14ac:dyDescent="0.25">
      <c r="A1557" s="38">
        <v>1554</v>
      </c>
      <c r="F1557" s="39"/>
      <c r="Q1557" s="39"/>
      <c r="R1557" s="40"/>
      <c r="S1557" s="40"/>
      <c r="T1557" s="39"/>
      <c r="AG1557" s="110"/>
      <c r="AH1557" s="94"/>
      <c r="AJ1557" s="97"/>
      <c r="AL1557" s="39"/>
      <c r="AP1557" s="39"/>
      <c r="AQ1557" s="77"/>
      <c r="AR1557" s="94"/>
      <c r="AT1557" s="97"/>
      <c r="BB1557" s="79"/>
      <c r="BC1557" s="94"/>
      <c r="BE1557" s="97"/>
      <c r="BG1557" s="40"/>
      <c r="BK1557" s="40"/>
      <c r="BL1557" s="79"/>
      <c r="BM1557" s="94"/>
      <c r="BO1557" s="97"/>
      <c r="BQ1557" s="40"/>
      <c r="BR1557" s="94"/>
      <c r="BS1557" s="94"/>
      <c r="BT1557" s="94"/>
      <c r="BU1557" s="40"/>
      <c r="BV1557" s="82"/>
      <c r="BW1557" s="94"/>
      <c r="BX1557" s="48"/>
      <c r="BY1557" s="97"/>
      <c r="BZ1557" s="48"/>
      <c r="CA1557" s="40"/>
      <c r="CB1557" s="94"/>
      <c r="CC1557" s="94"/>
      <c r="CD1557" s="94"/>
      <c r="CE1557" s="40"/>
      <c r="CF1557" s="73"/>
      <c r="CG1557" s="41"/>
      <c r="CH1557" s="41"/>
      <c r="CI1557" s="41"/>
      <c r="CJ1557" s="41"/>
      <c r="CK1557" s="41"/>
      <c r="CL1557" s="68"/>
      <c r="CM1557" s="41"/>
      <c r="CN1557" s="41"/>
      <c r="CO1557" s="39"/>
      <c r="CP1557" s="78"/>
    </row>
    <row r="1558" spans="1:94" s="38" customFormat="1" x14ac:dyDescent="0.25">
      <c r="A1558" s="38">
        <v>1555</v>
      </c>
      <c r="F1558" s="39"/>
      <c r="Q1558" s="39"/>
      <c r="R1558" s="40"/>
      <c r="S1558" s="40"/>
      <c r="T1558" s="39"/>
      <c r="AG1558" s="110"/>
      <c r="AH1558" s="94"/>
      <c r="AJ1558" s="97"/>
      <c r="AL1558" s="39"/>
      <c r="AP1558" s="39"/>
      <c r="AQ1558" s="77"/>
      <c r="AR1558" s="94"/>
      <c r="AT1558" s="97"/>
      <c r="BB1558" s="79"/>
      <c r="BC1558" s="94"/>
      <c r="BE1558" s="97"/>
      <c r="BG1558" s="40"/>
      <c r="BK1558" s="40"/>
      <c r="BL1558" s="79"/>
      <c r="BM1558" s="94"/>
      <c r="BO1558" s="97"/>
      <c r="BQ1558" s="40"/>
      <c r="BR1558" s="94"/>
      <c r="BS1558" s="94"/>
      <c r="BT1558" s="94"/>
      <c r="BU1558" s="40"/>
      <c r="BV1558" s="82"/>
      <c r="BW1558" s="94"/>
      <c r="BX1558" s="48"/>
      <c r="BY1558" s="97"/>
      <c r="BZ1558" s="48"/>
      <c r="CA1558" s="40"/>
      <c r="CB1558" s="94"/>
      <c r="CC1558" s="94"/>
      <c r="CD1558" s="94"/>
      <c r="CE1558" s="40"/>
      <c r="CF1558" s="73"/>
      <c r="CG1558" s="41"/>
      <c r="CH1558" s="41"/>
      <c r="CI1558" s="41"/>
      <c r="CJ1558" s="41"/>
      <c r="CK1558" s="41"/>
      <c r="CL1558" s="68"/>
      <c r="CM1558" s="41"/>
      <c r="CN1558" s="41"/>
      <c r="CO1558" s="39"/>
      <c r="CP1558" s="78"/>
    </row>
    <row r="1559" spans="1:94" s="38" customFormat="1" x14ac:dyDescent="0.25">
      <c r="A1559" s="38">
        <v>1556</v>
      </c>
      <c r="F1559" s="39"/>
      <c r="Q1559" s="39"/>
      <c r="R1559" s="40"/>
      <c r="S1559" s="40"/>
      <c r="T1559" s="39"/>
      <c r="AG1559" s="110"/>
      <c r="AH1559" s="94"/>
      <c r="AJ1559" s="97"/>
      <c r="AL1559" s="39"/>
      <c r="AP1559" s="39"/>
      <c r="AQ1559" s="77"/>
      <c r="AR1559" s="94"/>
      <c r="AT1559" s="97"/>
      <c r="BB1559" s="79"/>
      <c r="BC1559" s="94"/>
      <c r="BE1559" s="97"/>
      <c r="BG1559" s="40"/>
      <c r="BK1559" s="40"/>
      <c r="BL1559" s="79"/>
      <c r="BM1559" s="94"/>
      <c r="BO1559" s="97"/>
      <c r="BQ1559" s="40"/>
      <c r="BR1559" s="94"/>
      <c r="BS1559" s="94"/>
      <c r="BT1559" s="94"/>
      <c r="BU1559" s="40"/>
      <c r="BV1559" s="82"/>
      <c r="BW1559" s="94"/>
      <c r="BX1559" s="48"/>
      <c r="BY1559" s="97"/>
      <c r="BZ1559" s="48"/>
      <c r="CA1559" s="40"/>
      <c r="CB1559" s="94"/>
      <c r="CC1559" s="94"/>
      <c r="CD1559" s="94"/>
      <c r="CE1559" s="40"/>
      <c r="CF1559" s="73"/>
      <c r="CG1559" s="41"/>
      <c r="CH1559" s="41"/>
      <c r="CI1559" s="41"/>
      <c r="CJ1559" s="41"/>
      <c r="CK1559" s="41"/>
      <c r="CL1559" s="68"/>
      <c r="CM1559" s="41"/>
      <c r="CN1559" s="41"/>
      <c r="CO1559" s="39"/>
      <c r="CP1559" s="78"/>
    </row>
    <row r="1560" spans="1:94" s="38" customFormat="1" x14ac:dyDescent="0.25">
      <c r="A1560" s="38">
        <v>1557</v>
      </c>
      <c r="F1560" s="39"/>
      <c r="Q1560" s="39"/>
      <c r="R1560" s="40"/>
      <c r="S1560" s="40"/>
      <c r="T1560" s="39"/>
      <c r="AG1560" s="110"/>
      <c r="AH1560" s="94"/>
      <c r="AJ1560" s="97"/>
      <c r="AL1560" s="39"/>
      <c r="AP1560" s="39"/>
      <c r="AQ1560" s="77"/>
      <c r="AR1560" s="94"/>
      <c r="AT1560" s="97"/>
      <c r="BB1560" s="79"/>
      <c r="BC1560" s="94"/>
      <c r="BE1560" s="97"/>
      <c r="BG1560" s="40"/>
      <c r="BK1560" s="40"/>
      <c r="BL1560" s="79"/>
      <c r="BM1560" s="94"/>
      <c r="BO1560" s="97"/>
      <c r="BQ1560" s="40"/>
      <c r="BR1560" s="94"/>
      <c r="BS1560" s="94"/>
      <c r="BT1560" s="94"/>
      <c r="BU1560" s="40"/>
      <c r="BV1560" s="82"/>
      <c r="BW1560" s="94"/>
      <c r="BX1560" s="48"/>
      <c r="BY1560" s="97"/>
      <c r="BZ1560" s="48"/>
      <c r="CA1560" s="40"/>
      <c r="CB1560" s="94"/>
      <c r="CC1560" s="94"/>
      <c r="CD1560" s="94"/>
      <c r="CE1560" s="40"/>
      <c r="CF1560" s="73"/>
      <c r="CG1560" s="41"/>
      <c r="CH1560" s="41"/>
      <c r="CI1560" s="41"/>
      <c r="CJ1560" s="41"/>
      <c r="CK1560" s="41"/>
      <c r="CL1560" s="68"/>
      <c r="CM1560" s="41"/>
      <c r="CN1560" s="41"/>
      <c r="CO1560" s="39"/>
      <c r="CP1560" s="78"/>
    </row>
    <row r="1561" spans="1:94" s="38" customFormat="1" x14ac:dyDescent="0.25">
      <c r="A1561" s="38">
        <v>1558</v>
      </c>
      <c r="F1561" s="39"/>
      <c r="Q1561" s="39"/>
      <c r="R1561" s="40"/>
      <c r="S1561" s="40"/>
      <c r="T1561" s="39"/>
      <c r="AG1561" s="110"/>
      <c r="AH1561" s="94"/>
      <c r="AJ1561" s="97"/>
      <c r="AL1561" s="39"/>
      <c r="AP1561" s="39"/>
      <c r="AQ1561" s="77"/>
      <c r="AR1561" s="94"/>
      <c r="AT1561" s="97"/>
      <c r="BB1561" s="79"/>
      <c r="BC1561" s="94"/>
      <c r="BE1561" s="97"/>
      <c r="BG1561" s="40"/>
      <c r="BK1561" s="40"/>
      <c r="BL1561" s="79"/>
      <c r="BM1561" s="94"/>
      <c r="BO1561" s="97"/>
      <c r="BQ1561" s="40"/>
      <c r="BR1561" s="94"/>
      <c r="BS1561" s="94"/>
      <c r="BT1561" s="94"/>
      <c r="BU1561" s="40"/>
      <c r="BV1561" s="82"/>
      <c r="BW1561" s="94"/>
      <c r="BX1561" s="48"/>
      <c r="BY1561" s="97"/>
      <c r="BZ1561" s="48"/>
      <c r="CA1561" s="40"/>
      <c r="CB1561" s="94"/>
      <c r="CC1561" s="94"/>
      <c r="CD1561" s="94"/>
      <c r="CE1561" s="40"/>
      <c r="CF1561" s="73"/>
      <c r="CG1561" s="41"/>
      <c r="CH1561" s="41"/>
      <c r="CI1561" s="41"/>
      <c r="CJ1561" s="41"/>
      <c r="CK1561" s="41"/>
      <c r="CL1561" s="68"/>
      <c r="CM1561" s="41"/>
      <c r="CN1561" s="41"/>
      <c r="CO1561" s="39"/>
      <c r="CP1561" s="78"/>
    </row>
    <row r="1562" spans="1:94" s="38" customFormat="1" x14ac:dyDescent="0.25">
      <c r="A1562" s="38">
        <v>1559</v>
      </c>
      <c r="F1562" s="39"/>
      <c r="Q1562" s="39"/>
      <c r="R1562" s="40"/>
      <c r="S1562" s="40"/>
      <c r="T1562" s="39"/>
      <c r="AG1562" s="110"/>
      <c r="AH1562" s="94"/>
      <c r="AJ1562" s="97"/>
      <c r="AL1562" s="39"/>
      <c r="AP1562" s="39"/>
      <c r="AQ1562" s="77"/>
      <c r="AR1562" s="94"/>
      <c r="AT1562" s="97"/>
      <c r="BB1562" s="79"/>
      <c r="BC1562" s="94"/>
      <c r="BE1562" s="97"/>
      <c r="BG1562" s="40"/>
      <c r="BK1562" s="40"/>
      <c r="BL1562" s="79"/>
      <c r="BM1562" s="94"/>
      <c r="BO1562" s="97"/>
      <c r="BQ1562" s="40"/>
      <c r="BR1562" s="94"/>
      <c r="BS1562" s="94"/>
      <c r="BT1562" s="94"/>
      <c r="BU1562" s="40"/>
      <c r="BV1562" s="82"/>
      <c r="BW1562" s="94"/>
      <c r="BX1562" s="48"/>
      <c r="BY1562" s="97"/>
      <c r="BZ1562" s="48"/>
      <c r="CA1562" s="40"/>
      <c r="CB1562" s="94"/>
      <c r="CC1562" s="94"/>
      <c r="CD1562" s="94"/>
      <c r="CE1562" s="40"/>
      <c r="CF1562" s="73"/>
      <c r="CG1562" s="41"/>
      <c r="CH1562" s="41"/>
      <c r="CI1562" s="41"/>
      <c r="CJ1562" s="41"/>
      <c r="CK1562" s="41"/>
      <c r="CL1562" s="68"/>
      <c r="CM1562" s="41"/>
      <c r="CN1562" s="41"/>
      <c r="CO1562" s="39"/>
      <c r="CP1562" s="78"/>
    </row>
    <row r="1563" spans="1:94" s="38" customFormat="1" x14ac:dyDescent="0.25">
      <c r="A1563" s="99">
        <v>1560</v>
      </c>
      <c r="F1563" s="39"/>
      <c r="Q1563" s="39"/>
      <c r="R1563" s="40"/>
      <c r="S1563" s="40"/>
      <c r="T1563" s="39"/>
      <c r="AG1563" s="110"/>
      <c r="AH1563" s="94"/>
      <c r="AJ1563" s="97"/>
      <c r="AL1563" s="39"/>
      <c r="AP1563" s="39"/>
      <c r="AQ1563" s="77"/>
      <c r="AR1563" s="94"/>
      <c r="AT1563" s="97"/>
      <c r="BB1563" s="79"/>
      <c r="BC1563" s="94"/>
      <c r="BE1563" s="97"/>
      <c r="BG1563" s="40"/>
      <c r="BK1563" s="40"/>
      <c r="BL1563" s="79"/>
      <c r="BM1563" s="94"/>
      <c r="BO1563" s="97"/>
      <c r="BQ1563" s="40"/>
      <c r="BR1563" s="94"/>
      <c r="BS1563" s="94"/>
      <c r="BT1563" s="94"/>
      <c r="BU1563" s="40"/>
      <c r="BV1563" s="82"/>
      <c r="BW1563" s="94"/>
      <c r="BX1563" s="48"/>
      <c r="BY1563" s="97"/>
      <c r="BZ1563" s="48"/>
      <c r="CA1563" s="40"/>
      <c r="CB1563" s="94"/>
      <c r="CC1563" s="94"/>
      <c r="CD1563" s="94"/>
      <c r="CE1563" s="40"/>
      <c r="CF1563" s="73"/>
      <c r="CG1563" s="41"/>
      <c r="CH1563" s="41"/>
      <c r="CI1563" s="41"/>
      <c r="CJ1563" s="41"/>
      <c r="CK1563" s="41"/>
      <c r="CL1563" s="68"/>
      <c r="CM1563" s="41"/>
      <c r="CN1563" s="41"/>
      <c r="CO1563" s="39"/>
      <c r="CP1563" s="78"/>
    </row>
    <row r="1564" spans="1:94" s="38" customFormat="1" x14ac:dyDescent="0.25">
      <c r="A1564" s="38">
        <v>1561</v>
      </c>
      <c r="F1564" s="39"/>
      <c r="Q1564" s="39"/>
      <c r="R1564" s="40"/>
      <c r="S1564" s="40"/>
      <c r="T1564" s="39"/>
      <c r="AG1564" s="110"/>
      <c r="AH1564" s="94"/>
      <c r="AJ1564" s="97"/>
      <c r="AL1564" s="39"/>
      <c r="AP1564" s="39"/>
      <c r="AQ1564" s="77"/>
      <c r="AR1564" s="94"/>
      <c r="AT1564" s="97"/>
      <c r="BB1564" s="79"/>
      <c r="BC1564" s="94"/>
      <c r="BE1564" s="97"/>
      <c r="BG1564" s="40"/>
      <c r="BK1564" s="40"/>
      <c r="BL1564" s="79"/>
      <c r="BM1564" s="94"/>
      <c r="BO1564" s="97"/>
      <c r="BQ1564" s="40"/>
      <c r="BR1564" s="94"/>
      <c r="BS1564" s="94"/>
      <c r="BT1564" s="94"/>
      <c r="BU1564" s="40"/>
      <c r="BV1564" s="82"/>
      <c r="BW1564" s="94"/>
      <c r="BX1564" s="48"/>
      <c r="BY1564" s="97"/>
      <c r="BZ1564" s="48"/>
      <c r="CA1564" s="40"/>
      <c r="CB1564" s="94"/>
      <c r="CC1564" s="94"/>
      <c r="CD1564" s="94"/>
      <c r="CE1564" s="40"/>
      <c r="CF1564" s="73"/>
      <c r="CG1564" s="41"/>
      <c r="CH1564" s="41"/>
      <c r="CI1564" s="41"/>
      <c r="CJ1564" s="41"/>
      <c r="CK1564" s="41"/>
      <c r="CL1564" s="68"/>
      <c r="CM1564" s="41"/>
      <c r="CN1564" s="41"/>
      <c r="CO1564" s="39"/>
      <c r="CP1564" s="78"/>
    </row>
    <row r="1565" spans="1:94" s="38" customFormat="1" x14ac:dyDescent="0.25">
      <c r="A1565" s="38">
        <v>1562</v>
      </c>
      <c r="F1565" s="39"/>
      <c r="Q1565" s="39"/>
      <c r="R1565" s="40"/>
      <c r="S1565" s="40"/>
      <c r="T1565" s="39"/>
      <c r="AG1565" s="110"/>
      <c r="AH1565" s="94"/>
      <c r="AJ1565" s="97"/>
      <c r="AL1565" s="39"/>
      <c r="AP1565" s="39"/>
      <c r="AQ1565" s="77"/>
      <c r="AR1565" s="94"/>
      <c r="AT1565" s="97"/>
      <c r="BB1565" s="79"/>
      <c r="BC1565" s="94"/>
      <c r="BE1565" s="97"/>
      <c r="BG1565" s="40"/>
      <c r="BK1565" s="40"/>
      <c r="BL1565" s="79"/>
      <c r="BM1565" s="94"/>
      <c r="BO1565" s="97"/>
      <c r="BQ1565" s="40"/>
      <c r="BR1565" s="94"/>
      <c r="BS1565" s="94"/>
      <c r="BT1565" s="94"/>
      <c r="BU1565" s="40"/>
      <c r="BV1565" s="82"/>
      <c r="BW1565" s="94"/>
      <c r="BX1565" s="48"/>
      <c r="BY1565" s="97"/>
      <c r="BZ1565" s="48"/>
      <c r="CA1565" s="40"/>
      <c r="CB1565" s="94"/>
      <c r="CC1565" s="94"/>
      <c r="CD1565" s="94"/>
      <c r="CE1565" s="40"/>
      <c r="CF1565" s="73"/>
      <c r="CG1565" s="41"/>
      <c r="CH1565" s="41"/>
      <c r="CI1565" s="41"/>
      <c r="CJ1565" s="41"/>
      <c r="CK1565" s="41"/>
      <c r="CL1565" s="68"/>
      <c r="CM1565" s="41"/>
      <c r="CN1565" s="41"/>
      <c r="CO1565" s="39"/>
      <c r="CP1565" s="78"/>
    </row>
    <row r="1566" spans="1:94" s="38" customFormat="1" x14ac:dyDescent="0.25">
      <c r="A1566" s="38">
        <v>1563</v>
      </c>
      <c r="F1566" s="39"/>
      <c r="Q1566" s="39"/>
      <c r="R1566" s="40"/>
      <c r="S1566" s="40"/>
      <c r="T1566" s="39"/>
      <c r="AG1566" s="110"/>
      <c r="AH1566" s="94"/>
      <c r="AJ1566" s="97"/>
      <c r="AL1566" s="39"/>
      <c r="AP1566" s="39"/>
      <c r="AQ1566" s="77"/>
      <c r="AR1566" s="94"/>
      <c r="AT1566" s="97"/>
      <c r="BB1566" s="79"/>
      <c r="BC1566" s="94"/>
      <c r="BE1566" s="97"/>
      <c r="BG1566" s="40"/>
      <c r="BK1566" s="40"/>
      <c r="BL1566" s="79"/>
      <c r="BM1566" s="94"/>
      <c r="BO1566" s="97"/>
      <c r="BQ1566" s="40"/>
      <c r="BR1566" s="94"/>
      <c r="BS1566" s="94"/>
      <c r="BT1566" s="94"/>
      <c r="BU1566" s="40"/>
      <c r="BV1566" s="82"/>
      <c r="BW1566" s="94"/>
      <c r="BX1566" s="48"/>
      <c r="BY1566" s="97"/>
      <c r="BZ1566" s="48"/>
      <c r="CA1566" s="40"/>
      <c r="CB1566" s="94"/>
      <c r="CC1566" s="94"/>
      <c r="CD1566" s="94"/>
      <c r="CE1566" s="40"/>
      <c r="CF1566" s="73"/>
      <c r="CG1566" s="41"/>
      <c r="CH1566" s="41"/>
      <c r="CI1566" s="41"/>
      <c r="CJ1566" s="41"/>
      <c r="CK1566" s="41"/>
      <c r="CL1566" s="68"/>
      <c r="CM1566" s="41"/>
      <c r="CN1566" s="41"/>
      <c r="CO1566" s="39"/>
      <c r="CP1566" s="78"/>
    </row>
    <row r="1567" spans="1:94" s="38" customFormat="1" x14ac:dyDescent="0.25">
      <c r="A1567" s="38">
        <v>1564</v>
      </c>
      <c r="F1567" s="39"/>
      <c r="Q1567" s="39"/>
      <c r="R1567" s="40"/>
      <c r="S1567" s="40"/>
      <c r="T1567" s="39"/>
      <c r="AG1567" s="110"/>
      <c r="AH1567" s="94"/>
      <c r="AJ1567" s="97"/>
      <c r="AL1567" s="39"/>
      <c r="AP1567" s="39"/>
      <c r="AQ1567" s="77"/>
      <c r="AR1567" s="94"/>
      <c r="AT1567" s="97"/>
      <c r="BB1567" s="79"/>
      <c r="BC1567" s="94"/>
      <c r="BE1567" s="97"/>
      <c r="BG1567" s="40"/>
      <c r="BK1567" s="40"/>
      <c r="BL1567" s="79"/>
      <c r="BM1567" s="94"/>
      <c r="BO1567" s="97"/>
      <c r="BQ1567" s="40"/>
      <c r="BR1567" s="94"/>
      <c r="BS1567" s="94"/>
      <c r="BT1567" s="94"/>
      <c r="BU1567" s="40"/>
      <c r="BV1567" s="82"/>
      <c r="BW1567" s="94"/>
      <c r="BX1567" s="48"/>
      <c r="BY1567" s="97"/>
      <c r="BZ1567" s="48"/>
      <c r="CA1567" s="40"/>
      <c r="CB1567" s="94"/>
      <c r="CC1567" s="94"/>
      <c r="CD1567" s="94"/>
      <c r="CE1567" s="40"/>
      <c r="CF1567" s="73"/>
      <c r="CG1567" s="41"/>
      <c r="CH1567" s="41"/>
      <c r="CI1567" s="41"/>
      <c r="CJ1567" s="41"/>
      <c r="CK1567" s="41"/>
      <c r="CL1567" s="68"/>
      <c r="CM1567" s="41"/>
      <c r="CN1567" s="41"/>
      <c r="CO1567" s="39"/>
      <c r="CP1567" s="78"/>
    </row>
    <row r="1568" spans="1:94" s="38" customFormat="1" x14ac:dyDescent="0.25">
      <c r="A1568" s="38">
        <v>1565</v>
      </c>
      <c r="F1568" s="39"/>
      <c r="Q1568" s="39"/>
      <c r="R1568" s="40"/>
      <c r="S1568" s="40"/>
      <c r="T1568" s="39"/>
      <c r="AG1568" s="110"/>
      <c r="AH1568" s="94"/>
      <c r="AJ1568" s="97"/>
      <c r="AL1568" s="39"/>
      <c r="AP1568" s="39"/>
      <c r="AQ1568" s="77"/>
      <c r="AR1568" s="94"/>
      <c r="AT1568" s="97"/>
      <c r="BB1568" s="79"/>
      <c r="BC1568" s="94"/>
      <c r="BE1568" s="97"/>
      <c r="BG1568" s="40"/>
      <c r="BK1568" s="40"/>
      <c r="BL1568" s="79"/>
      <c r="BM1568" s="94"/>
      <c r="BO1568" s="97"/>
      <c r="BQ1568" s="40"/>
      <c r="BR1568" s="94"/>
      <c r="BS1568" s="94"/>
      <c r="BT1568" s="94"/>
      <c r="BU1568" s="40"/>
      <c r="BV1568" s="82"/>
      <c r="BW1568" s="94"/>
      <c r="BX1568" s="48"/>
      <c r="BY1568" s="97"/>
      <c r="BZ1568" s="48"/>
      <c r="CA1568" s="40"/>
      <c r="CB1568" s="94"/>
      <c r="CC1568" s="94"/>
      <c r="CD1568" s="94"/>
      <c r="CE1568" s="40"/>
      <c r="CF1568" s="73"/>
      <c r="CG1568" s="41"/>
      <c r="CH1568" s="41"/>
      <c r="CI1568" s="41"/>
      <c r="CJ1568" s="41"/>
      <c r="CK1568" s="41"/>
      <c r="CL1568" s="68"/>
      <c r="CM1568" s="41"/>
      <c r="CN1568" s="41"/>
      <c r="CO1568" s="39"/>
      <c r="CP1568" s="78"/>
    </row>
    <row r="1569" spans="1:94" s="38" customFormat="1" x14ac:dyDescent="0.25">
      <c r="A1569" s="38">
        <v>1566</v>
      </c>
      <c r="F1569" s="39"/>
      <c r="Q1569" s="39"/>
      <c r="R1569" s="40"/>
      <c r="S1569" s="40"/>
      <c r="T1569" s="39"/>
      <c r="AG1569" s="110"/>
      <c r="AH1569" s="94"/>
      <c r="AJ1569" s="97"/>
      <c r="AL1569" s="39"/>
      <c r="AP1569" s="39"/>
      <c r="AQ1569" s="77"/>
      <c r="AR1569" s="94"/>
      <c r="AT1569" s="97"/>
      <c r="BB1569" s="79"/>
      <c r="BC1569" s="94"/>
      <c r="BE1569" s="97"/>
      <c r="BG1569" s="40"/>
      <c r="BK1569" s="40"/>
      <c r="BL1569" s="79"/>
      <c r="BM1569" s="94"/>
      <c r="BO1569" s="97"/>
      <c r="BQ1569" s="40"/>
      <c r="BR1569" s="94"/>
      <c r="BS1569" s="94"/>
      <c r="BT1569" s="94"/>
      <c r="BU1569" s="40"/>
      <c r="BV1569" s="82"/>
      <c r="BW1569" s="94"/>
      <c r="BX1569" s="48"/>
      <c r="BY1569" s="97"/>
      <c r="BZ1569" s="48"/>
      <c r="CA1569" s="40"/>
      <c r="CB1569" s="94"/>
      <c r="CC1569" s="94"/>
      <c r="CD1569" s="94"/>
      <c r="CE1569" s="40"/>
      <c r="CF1569" s="73"/>
      <c r="CG1569" s="41"/>
      <c r="CH1569" s="41"/>
      <c r="CI1569" s="41"/>
      <c r="CJ1569" s="41"/>
      <c r="CK1569" s="41"/>
      <c r="CL1569" s="68"/>
      <c r="CM1569" s="41"/>
      <c r="CN1569" s="41"/>
      <c r="CO1569" s="39"/>
      <c r="CP1569" s="78"/>
    </row>
    <row r="1570" spans="1:94" s="38" customFormat="1" x14ac:dyDescent="0.25">
      <c r="A1570" s="38">
        <v>1567</v>
      </c>
      <c r="F1570" s="39"/>
      <c r="Q1570" s="39"/>
      <c r="R1570" s="40"/>
      <c r="S1570" s="40"/>
      <c r="T1570" s="39"/>
      <c r="AG1570" s="110"/>
      <c r="AH1570" s="94"/>
      <c r="AJ1570" s="97"/>
      <c r="AL1570" s="39"/>
      <c r="AP1570" s="39"/>
      <c r="AQ1570" s="77"/>
      <c r="AR1570" s="94"/>
      <c r="AT1570" s="97"/>
      <c r="BB1570" s="79"/>
      <c r="BC1570" s="94"/>
      <c r="BE1570" s="97"/>
      <c r="BG1570" s="40"/>
      <c r="BK1570" s="40"/>
      <c r="BL1570" s="79"/>
      <c r="BM1570" s="94"/>
      <c r="BO1570" s="97"/>
      <c r="BQ1570" s="40"/>
      <c r="BR1570" s="94"/>
      <c r="BS1570" s="94"/>
      <c r="BT1570" s="94"/>
      <c r="BU1570" s="40"/>
      <c r="BV1570" s="82"/>
      <c r="BW1570" s="94"/>
      <c r="BX1570" s="48"/>
      <c r="BY1570" s="97"/>
      <c r="BZ1570" s="48"/>
      <c r="CA1570" s="40"/>
      <c r="CB1570" s="94"/>
      <c r="CC1570" s="94"/>
      <c r="CD1570" s="94"/>
      <c r="CE1570" s="40"/>
      <c r="CF1570" s="73"/>
      <c r="CG1570" s="41"/>
      <c r="CH1570" s="41"/>
      <c r="CI1570" s="41"/>
      <c r="CJ1570" s="41"/>
      <c r="CK1570" s="41"/>
      <c r="CL1570" s="68"/>
      <c r="CM1570" s="41"/>
      <c r="CN1570" s="41"/>
      <c r="CO1570" s="39"/>
      <c r="CP1570" s="78"/>
    </row>
    <row r="1571" spans="1:94" s="38" customFormat="1" x14ac:dyDescent="0.25">
      <c r="A1571" s="38">
        <v>1568</v>
      </c>
      <c r="F1571" s="39"/>
      <c r="Q1571" s="39"/>
      <c r="R1571" s="40"/>
      <c r="S1571" s="40"/>
      <c r="T1571" s="39"/>
      <c r="AG1571" s="110"/>
      <c r="AH1571" s="94"/>
      <c r="AJ1571" s="97"/>
      <c r="AL1571" s="39"/>
      <c r="AP1571" s="39"/>
      <c r="AQ1571" s="77"/>
      <c r="AR1571" s="94"/>
      <c r="AT1571" s="97"/>
      <c r="BB1571" s="79"/>
      <c r="BC1571" s="94"/>
      <c r="BE1571" s="97"/>
      <c r="BG1571" s="40"/>
      <c r="BK1571" s="40"/>
      <c r="BL1571" s="79"/>
      <c r="BM1571" s="94"/>
      <c r="BO1571" s="97"/>
      <c r="BQ1571" s="40"/>
      <c r="BR1571" s="94"/>
      <c r="BS1571" s="94"/>
      <c r="BT1571" s="94"/>
      <c r="BU1571" s="40"/>
      <c r="BV1571" s="82"/>
      <c r="BW1571" s="94"/>
      <c r="BX1571" s="48"/>
      <c r="BY1571" s="97"/>
      <c r="BZ1571" s="48"/>
      <c r="CA1571" s="40"/>
      <c r="CB1571" s="94"/>
      <c r="CC1571" s="94"/>
      <c r="CD1571" s="94"/>
      <c r="CE1571" s="40"/>
      <c r="CF1571" s="73"/>
      <c r="CG1571" s="41"/>
      <c r="CH1571" s="41"/>
      <c r="CI1571" s="41"/>
      <c r="CJ1571" s="41"/>
      <c r="CK1571" s="41"/>
      <c r="CL1571" s="68"/>
      <c r="CM1571" s="41"/>
      <c r="CN1571" s="41"/>
      <c r="CO1571" s="39"/>
      <c r="CP1571" s="78"/>
    </row>
    <row r="1572" spans="1:94" s="38" customFormat="1" x14ac:dyDescent="0.25">
      <c r="A1572" s="38">
        <v>1569</v>
      </c>
      <c r="F1572" s="39"/>
      <c r="Q1572" s="39"/>
      <c r="R1572" s="40"/>
      <c r="S1572" s="40"/>
      <c r="T1572" s="39"/>
      <c r="AG1572" s="110"/>
      <c r="AH1572" s="94"/>
      <c r="AJ1572" s="97"/>
      <c r="AL1572" s="39"/>
      <c r="AP1572" s="39"/>
      <c r="AQ1572" s="77"/>
      <c r="AR1572" s="94"/>
      <c r="AT1572" s="97"/>
      <c r="BB1572" s="79"/>
      <c r="BC1572" s="94"/>
      <c r="BE1572" s="97"/>
      <c r="BG1572" s="40"/>
      <c r="BK1572" s="40"/>
      <c r="BL1572" s="79"/>
      <c r="BM1572" s="94"/>
      <c r="BO1572" s="97"/>
      <c r="BQ1572" s="40"/>
      <c r="BR1572" s="94"/>
      <c r="BS1572" s="94"/>
      <c r="BT1572" s="94"/>
      <c r="BU1572" s="40"/>
      <c r="BV1572" s="82"/>
      <c r="BW1572" s="94"/>
      <c r="BX1572" s="48"/>
      <c r="BY1572" s="97"/>
      <c r="BZ1572" s="48"/>
      <c r="CA1572" s="40"/>
      <c r="CB1572" s="94"/>
      <c r="CC1572" s="94"/>
      <c r="CD1572" s="94"/>
      <c r="CE1572" s="40"/>
      <c r="CF1572" s="73"/>
      <c r="CG1572" s="41"/>
      <c r="CH1572" s="41"/>
      <c r="CI1572" s="41"/>
      <c r="CJ1572" s="41"/>
      <c r="CK1572" s="41"/>
      <c r="CL1572" s="68"/>
      <c r="CM1572" s="41"/>
      <c r="CN1572" s="41"/>
      <c r="CO1572" s="39"/>
      <c r="CP1572" s="78"/>
    </row>
    <row r="1573" spans="1:94" s="38" customFormat="1" x14ac:dyDescent="0.25">
      <c r="A1573" s="38">
        <v>1570</v>
      </c>
      <c r="F1573" s="39"/>
      <c r="Q1573" s="39"/>
      <c r="R1573" s="40"/>
      <c r="S1573" s="40"/>
      <c r="T1573" s="39"/>
      <c r="AG1573" s="110"/>
      <c r="AH1573" s="94"/>
      <c r="AJ1573" s="97"/>
      <c r="AL1573" s="39"/>
      <c r="AP1573" s="39"/>
      <c r="AQ1573" s="77"/>
      <c r="AR1573" s="94"/>
      <c r="AT1573" s="97"/>
      <c r="BB1573" s="79"/>
      <c r="BC1573" s="94"/>
      <c r="BE1573" s="97"/>
      <c r="BG1573" s="40"/>
      <c r="BK1573" s="40"/>
      <c r="BL1573" s="79"/>
      <c r="BM1573" s="94"/>
      <c r="BO1573" s="97"/>
      <c r="BQ1573" s="40"/>
      <c r="BR1573" s="94"/>
      <c r="BS1573" s="94"/>
      <c r="BT1573" s="94"/>
      <c r="BU1573" s="40"/>
      <c r="BV1573" s="82"/>
      <c r="BW1573" s="94"/>
      <c r="BX1573" s="48"/>
      <c r="BY1573" s="97"/>
      <c r="BZ1573" s="48"/>
      <c r="CA1573" s="40"/>
      <c r="CB1573" s="94"/>
      <c r="CC1573" s="94"/>
      <c r="CD1573" s="94"/>
      <c r="CE1573" s="40"/>
      <c r="CF1573" s="73"/>
      <c r="CG1573" s="41"/>
      <c r="CH1573" s="41"/>
      <c r="CI1573" s="41"/>
      <c r="CJ1573" s="41"/>
      <c r="CK1573" s="41"/>
      <c r="CL1573" s="68"/>
      <c r="CM1573" s="41"/>
      <c r="CN1573" s="41"/>
      <c r="CO1573" s="39"/>
      <c r="CP1573" s="78"/>
    </row>
    <row r="1574" spans="1:94" s="38" customFormat="1" x14ac:dyDescent="0.25">
      <c r="A1574" s="38">
        <v>1571</v>
      </c>
      <c r="F1574" s="39"/>
      <c r="Q1574" s="39"/>
      <c r="R1574" s="40"/>
      <c r="S1574" s="40"/>
      <c r="T1574" s="39"/>
      <c r="AG1574" s="110"/>
      <c r="AH1574" s="94"/>
      <c r="AJ1574" s="97"/>
      <c r="AL1574" s="39"/>
      <c r="AP1574" s="39"/>
      <c r="AQ1574" s="77"/>
      <c r="AR1574" s="94"/>
      <c r="AT1574" s="97"/>
      <c r="BB1574" s="79"/>
      <c r="BC1574" s="94"/>
      <c r="BE1574" s="97"/>
      <c r="BG1574" s="40"/>
      <c r="BK1574" s="40"/>
      <c r="BL1574" s="79"/>
      <c r="BM1574" s="94"/>
      <c r="BO1574" s="97"/>
      <c r="BQ1574" s="40"/>
      <c r="BR1574" s="94"/>
      <c r="BS1574" s="94"/>
      <c r="BT1574" s="94"/>
      <c r="BU1574" s="40"/>
      <c r="BV1574" s="82"/>
      <c r="BW1574" s="94"/>
      <c r="BX1574" s="48"/>
      <c r="BY1574" s="97"/>
      <c r="BZ1574" s="48"/>
      <c r="CA1574" s="40"/>
      <c r="CB1574" s="94"/>
      <c r="CC1574" s="94"/>
      <c r="CD1574" s="94"/>
      <c r="CE1574" s="40"/>
      <c r="CF1574" s="73"/>
      <c r="CG1574" s="41"/>
      <c r="CH1574" s="41"/>
      <c r="CI1574" s="41"/>
      <c r="CJ1574" s="41"/>
      <c r="CK1574" s="41"/>
      <c r="CL1574" s="68"/>
      <c r="CM1574" s="41"/>
      <c r="CN1574" s="41"/>
      <c r="CO1574" s="39"/>
      <c r="CP1574" s="78"/>
    </row>
    <row r="1575" spans="1:94" s="38" customFormat="1" x14ac:dyDescent="0.25">
      <c r="A1575" s="38">
        <v>1572</v>
      </c>
      <c r="F1575" s="39"/>
      <c r="Q1575" s="39"/>
      <c r="R1575" s="40"/>
      <c r="S1575" s="40"/>
      <c r="T1575" s="39"/>
      <c r="AG1575" s="110"/>
      <c r="AH1575" s="94"/>
      <c r="AJ1575" s="97"/>
      <c r="AL1575" s="39"/>
      <c r="AP1575" s="39"/>
      <c r="AQ1575" s="77"/>
      <c r="AR1575" s="94"/>
      <c r="AT1575" s="97"/>
      <c r="BB1575" s="79"/>
      <c r="BC1575" s="94"/>
      <c r="BE1575" s="97"/>
      <c r="BG1575" s="40"/>
      <c r="BK1575" s="40"/>
      <c r="BL1575" s="79"/>
      <c r="BM1575" s="94"/>
      <c r="BO1575" s="97"/>
      <c r="BQ1575" s="40"/>
      <c r="BR1575" s="94"/>
      <c r="BS1575" s="94"/>
      <c r="BT1575" s="94"/>
      <c r="BU1575" s="40"/>
      <c r="BV1575" s="82"/>
      <c r="BW1575" s="94"/>
      <c r="BX1575" s="48"/>
      <c r="BY1575" s="97"/>
      <c r="BZ1575" s="48"/>
      <c r="CA1575" s="40"/>
      <c r="CB1575" s="94"/>
      <c r="CC1575" s="94"/>
      <c r="CD1575" s="94"/>
      <c r="CE1575" s="40"/>
      <c r="CF1575" s="73"/>
      <c r="CG1575" s="41"/>
      <c r="CH1575" s="41"/>
      <c r="CI1575" s="41"/>
      <c r="CJ1575" s="41"/>
      <c r="CK1575" s="41"/>
      <c r="CL1575" s="68"/>
      <c r="CM1575" s="41"/>
      <c r="CN1575" s="41"/>
      <c r="CO1575" s="39"/>
      <c r="CP1575" s="78"/>
    </row>
    <row r="1576" spans="1:94" s="38" customFormat="1" x14ac:dyDescent="0.25">
      <c r="A1576" s="38">
        <v>1573</v>
      </c>
      <c r="F1576" s="39"/>
      <c r="Q1576" s="39"/>
      <c r="R1576" s="40"/>
      <c r="S1576" s="40"/>
      <c r="T1576" s="39"/>
      <c r="AG1576" s="110"/>
      <c r="AH1576" s="94"/>
      <c r="AJ1576" s="97"/>
      <c r="AL1576" s="39"/>
      <c r="AP1576" s="39"/>
      <c r="AQ1576" s="77"/>
      <c r="AR1576" s="94"/>
      <c r="AT1576" s="97"/>
      <c r="BB1576" s="79"/>
      <c r="BC1576" s="94"/>
      <c r="BE1576" s="97"/>
      <c r="BG1576" s="40"/>
      <c r="BK1576" s="40"/>
      <c r="BL1576" s="79"/>
      <c r="BM1576" s="94"/>
      <c r="BO1576" s="97"/>
      <c r="BQ1576" s="40"/>
      <c r="BR1576" s="94"/>
      <c r="BS1576" s="94"/>
      <c r="BT1576" s="94"/>
      <c r="BU1576" s="40"/>
      <c r="BV1576" s="82"/>
      <c r="BW1576" s="94"/>
      <c r="BX1576" s="48"/>
      <c r="BY1576" s="97"/>
      <c r="BZ1576" s="48"/>
      <c r="CA1576" s="40"/>
      <c r="CB1576" s="94"/>
      <c r="CC1576" s="94"/>
      <c r="CD1576" s="94"/>
      <c r="CE1576" s="40"/>
      <c r="CF1576" s="73"/>
      <c r="CG1576" s="41"/>
      <c r="CH1576" s="41"/>
      <c r="CI1576" s="41"/>
      <c r="CJ1576" s="41"/>
      <c r="CK1576" s="41"/>
      <c r="CL1576" s="68"/>
      <c r="CM1576" s="41"/>
      <c r="CN1576" s="41"/>
      <c r="CO1576" s="39"/>
      <c r="CP1576" s="78"/>
    </row>
    <row r="1577" spans="1:94" s="38" customFormat="1" x14ac:dyDescent="0.25">
      <c r="A1577" s="38">
        <v>1574</v>
      </c>
      <c r="F1577" s="39"/>
      <c r="Q1577" s="39"/>
      <c r="R1577" s="40"/>
      <c r="S1577" s="40"/>
      <c r="T1577" s="39"/>
      <c r="AG1577" s="110"/>
      <c r="AH1577" s="94"/>
      <c r="AJ1577" s="97"/>
      <c r="AL1577" s="39"/>
      <c r="AP1577" s="39"/>
      <c r="AQ1577" s="77"/>
      <c r="AR1577" s="94"/>
      <c r="AT1577" s="97"/>
      <c r="BB1577" s="79"/>
      <c r="BC1577" s="94"/>
      <c r="BE1577" s="97"/>
      <c r="BG1577" s="40"/>
      <c r="BK1577" s="40"/>
      <c r="BL1577" s="79"/>
      <c r="BM1577" s="94"/>
      <c r="BO1577" s="97"/>
      <c r="BQ1577" s="40"/>
      <c r="BR1577" s="94"/>
      <c r="BS1577" s="94"/>
      <c r="BT1577" s="94"/>
      <c r="BU1577" s="40"/>
      <c r="BV1577" s="82"/>
      <c r="BW1577" s="94"/>
      <c r="BX1577" s="48"/>
      <c r="BY1577" s="97"/>
      <c r="BZ1577" s="48"/>
      <c r="CA1577" s="40"/>
      <c r="CB1577" s="94"/>
      <c r="CC1577" s="94"/>
      <c r="CD1577" s="94"/>
      <c r="CE1577" s="40"/>
      <c r="CF1577" s="73"/>
      <c r="CG1577" s="41"/>
      <c r="CH1577" s="41"/>
      <c r="CI1577" s="41"/>
      <c r="CJ1577" s="41"/>
      <c r="CK1577" s="41"/>
      <c r="CL1577" s="68"/>
      <c r="CM1577" s="41"/>
      <c r="CN1577" s="41"/>
      <c r="CO1577" s="39"/>
      <c r="CP1577" s="78"/>
    </row>
    <row r="1578" spans="1:94" s="38" customFormat="1" x14ac:dyDescent="0.25">
      <c r="A1578" s="38">
        <v>1575</v>
      </c>
      <c r="F1578" s="39"/>
      <c r="Q1578" s="39"/>
      <c r="R1578" s="40"/>
      <c r="S1578" s="40"/>
      <c r="T1578" s="39"/>
      <c r="AG1578" s="110"/>
      <c r="AH1578" s="94"/>
      <c r="AJ1578" s="97"/>
      <c r="AL1578" s="39"/>
      <c r="AP1578" s="39"/>
      <c r="AQ1578" s="77"/>
      <c r="AR1578" s="94"/>
      <c r="AT1578" s="97"/>
      <c r="BB1578" s="79"/>
      <c r="BC1578" s="94"/>
      <c r="BE1578" s="97"/>
      <c r="BG1578" s="40"/>
      <c r="BK1578" s="40"/>
      <c r="BL1578" s="79"/>
      <c r="BM1578" s="94"/>
      <c r="BO1578" s="97"/>
      <c r="BQ1578" s="40"/>
      <c r="BR1578" s="94"/>
      <c r="BS1578" s="94"/>
      <c r="BT1578" s="94"/>
      <c r="BU1578" s="40"/>
      <c r="BV1578" s="82"/>
      <c r="BW1578" s="94"/>
      <c r="BX1578" s="48"/>
      <c r="BY1578" s="97"/>
      <c r="BZ1578" s="48"/>
      <c r="CA1578" s="40"/>
      <c r="CB1578" s="94"/>
      <c r="CC1578" s="94"/>
      <c r="CD1578" s="94"/>
      <c r="CE1578" s="40"/>
      <c r="CF1578" s="73"/>
      <c r="CG1578" s="41"/>
      <c r="CH1578" s="41"/>
      <c r="CI1578" s="41"/>
      <c r="CJ1578" s="41"/>
      <c r="CK1578" s="41"/>
      <c r="CL1578" s="68"/>
      <c r="CM1578" s="41"/>
      <c r="CN1578" s="41"/>
      <c r="CO1578" s="39"/>
      <c r="CP1578" s="78"/>
    </row>
    <row r="1579" spans="1:94" s="38" customFormat="1" x14ac:dyDescent="0.25">
      <c r="A1579" s="38">
        <v>1576</v>
      </c>
      <c r="F1579" s="39"/>
      <c r="Q1579" s="39"/>
      <c r="R1579" s="40"/>
      <c r="S1579" s="40"/>
      <c r="T1579" s="39"/>
      <c r="AG1579" s="110"/>
      <c r="AH1579" s="94"/>
      <c r="AJ1579" s="97"/>
      <c r="AL1579" s="39"/>
      <c r="AP1579" s="39"/>
      <c r="AQ1579" s="77"/>
      <c r="AR1579" s="94"/>
      <c r="AT1579" s="97"/>
      <c r="BB1579" s="79"/>
      <c r="BC1579" s="94"/>
      <c r="BE1579" s="97"/>
      <c r="BG1579" s="40"/>
      <c r="BK1579" s="40"/>
      <c r="BL1579" s="79"/>
      <c r="BM1579" s="94"/>
      <c r="BO1579" s="97"/>
      <c r="BQ1579" s="40"/>
      <c r="BR1579" s="94"/>
      <c r="BS1579" s="94"/>
      <c r="BT1579" s="94"/>
      <c r="BU1579" s="40"/>
      <c r="BV1579" s="82"/>
      <c r="BW1579" s="94"/>
      <c r="BX1579" s="48"/>
      <c r="BY1579" s="97"/>
      <c r="BZ1579" s="48"/>
      <c r="CA1579" s="40"/>
      <c r="CB1579" s="94"/>
      <c r="CC1579" s="94"/>
      <c r="CD1579" s="94"/>
      <c r="CE1579" s="40"/>
      <c r="CF1579" s="73"/>
      <c r="CG1579" s="41"/>
      <c r="CH1579" s="41"/>
      <c r="CI1579" s="41"/>
      <c r="CJ1579" s="41"/>
      <c r="CK1579" s="41"/>
      <c r="CL1579" s="68"/>
      <c r="CM1579" s="41"/>
      <c r="CN1579" s="41"/>
      <c r="CO1579" s="39"/>
      <c r="CP1579" s="78"/>
    </row>
    <row r="1580" spans="1:94" s="38" customFormat="1" x14ac:dyDescent="0.25">
      <c r="A1580" s="38">
        <v>1577</v>
      </c>
      <c r="F1580" s="39"/>
      <c r="Q1580" s="39"/>
      <c r="R1580" s="40"/>
      <c r="S1580" s="40"/>
      <c r="T1580" s="39"/>
      <c r="AG1580" s="110"/>
      <c r="AH1580" s="94"/>
      <c r="AJ1580" s="97"/>
      <c r="AL1580" s="39"/>
      <c r="AP1580" s="39"/>
      <c r="AQ1580" s="77"/>
      <c r="AR1580" s="94"/>
      <c r="AT1580" s="97"/>
      <c r="BB1580" s="79"/>
      <c r="BC1580" s="94"/>
      <c r="BE1580" s="97"/>
      <c r="BG1580" s="40"/>
      <c r="BK1580" s="40"/>
      <c r="BL1580" s="79"/>
      <c r="BM1580" s="94"/>
      <c r="BO1580" s="97"/>
      <c r="BQ1580" s="40"/>
      <c r="BR1580" s="94"/>
      <c r="BS1580" s="94"/>
      <c r="BT1580" s="94"/>
      <c r="BU1580" s="40"/>
      <c r="BV1580" s="82"/>
      <c r="BW1580" s="94"/>
      <c r="BX1580" s="48"/>
      <c r="BY1580" s="97"/>
      <c r="BZ1580" s="48"/>
      <c r="CA1580" s="40"/>
      <c r="CB1580" s="94"/>
      <c r="CC1580" s="94"/>
      <c r="CD1580" s="94"/>
      <c r="CE1580" s="40"/>
      <c r="CF1580" s="73"/>
      <c r="CG1580" s="41"/>
      <c r="CH1580" s="41"/>
      <c r="CI1580" s="41"/>
      <c r="CJ1580" s="41"/>
      <c r="CK1580" s="41"/>
      <c r="CL1580" s="68"/>
      <c r="CM1580" s="41"/>
      <c r="CN1580" s="41"/>
      <c r="CO1580" s="39"/>
      <c r="CP1580" s="78"/>
    </row>
    <row r="1581" spans="1:94" s="38" customFormat="1" x14ac:dyDescent="0.25">
      <c r="A1581" s="38">
        <v>1578</v>
      </c>
      <c r="F1581" s="39"/>
      <c r="Q1581" s="39"/>
      <c r="R1581" s="40"/>
      <c r="S1581" s="40"/>
      <c r="T1581" s="39"/>
      <c r="AG1581" s="110"/>
      <c r="AH1581" s="94"/>
      <c r="AJ1581" s="97"/>
      <c r="AL1581" s="39"/>
      <c r="AP1581" s="39"/>
      <c r="AQ1581" s="77"/>
      <c r="AR1581" s="94"/>
      <c r="AT1581" s="97"/>
      <c r="BB1581" s="79"/>
      <c r="BC1581" s="94"/>
      <c r="BE1581" s="97"/>
      <c r="BG1581" s="40"/>
      <c r="BK1581" s="40"/>
      <c r="BL1581" s="79"/>
      <c r="BM1581" s="94"/>
      <c r="BO1581" s="97"/>
      <c r="BQ1581" s="40"/>
      <c r="BR1581" s="94"/>
      <c r="BS1581" s="94"/>
      <c r="BT1581" s="94"/>
      <c r="BU1581" s="40"/>
      <c r="BV1581" s="82"/>
      <c r="BW1581" s="94"/>
      <c r="BX1581" s="48"/>
      <c r="BY1581" s="97"/>
      <c r="BZ1581" s="48"/>
      <c r="CA1581" s="40"/>
      <c r="CB1581" s="94"/>
      <c r="CC1581" s="94"/>
      <c r="CD1581" s="94"/>
      <c r="CE1581" s="40"/>
      <c r="CF1581" s="73"/>
      <c r="CG1581" s="41"/>
      <c r="CH1581" s="41"/>
      <c r="CI1581" s="41"/>
      <c r="CJ1581" s="41"/>
      <c r="CK1581" s="41"/>
      <c r="CL1581" s="68"/>
      <c r="CM1581" s="41"/>
      <c r="CN1581" s="41"/>
      <c r="CO1581" s="39"/>
      <c r="CP1581" s="78"/>
    </row>
    <row r="1582" spans="1:94" s="38" customFormat="1" x14ac:dyDescent="0.25">
      <c r="A1582" s="38">
        <v>1579</v>
      </c>
      <c r="F1582" s="39"/>
      <c r="Q1582" s="39"/>
      <c r="R1582" s="40"/>
      <c r="S1582" s="40"/>
      <c r="T1582" s="39"/>
      <c r="AG1582" s="110"/>
      <c r="AH1582" s="94"/>
      <c r="AJ1582" s="97"/>
      <c r="AL1582" s="39"/>
      <c r="AP1582" s="39"/>
      <c r="AQ1582" s="77"/>
      <c r="AR1582" s="94"/>
      <c r="AT1582" s="97"/>
      <c r="BB1582" s="79"/>
      <c r="BC1582" s="94"/>
      <c r="BE1582" s="97"/>
      <c r="BG1582" s="40"/>
      <c r="BK1582" s="40"/>
      <c r="BL1582" s="79"/>
      <c r="BM1582" s="94"/>
      <c r="BO1582" s="97"/>
      <c r="BQ1582" s="40"/>
      <c r="BR1582" s="94"/>
      <c r="BS1582" s="94"/>
      <c r="BT1582" s="94"/>
      <c r="BU1582" s="40"/>
      <c r="BV1582" s="82"/>
      <c r="BW1582" s="94"/>
      <c r="BX1582" s="48"/>
      <c r="BY1582" s="97"/>
      <c r="BZ1582" s="48"/>
      <c r="CA1582" s="40"/>
      <c r="CB1582" s="94"/>
      <c r="CC1582" s="94"/>
      <c r="CD1582" s="94"/>
      <c r="CE1582" s="40"/>
      <c r="CF1582" s="73"/>
      <c r="CG1582" s="41"/>
      <c r="CH1582" s="41"/>
      <c r="CI1582" s="41"/>
      <c r="CJ1582" s="41"/>
      <c r="CK1582" s="41"/>
      <c r="CL1582" s="68"/>
      <c r="CM1582" s="41"/>
      <c r="CN1582" s="41"/>
      <c r="CO1582" s="39"/>
      <c r="CP1582" s="78"/>
    </row>
    <row r="1583" spans="1:94" s="38" customFormat="1" x14ac:dyDescent="0.25">
      <c r="A1583" s="38">
        <v>1580</v>
      </c>
      <c r="F1583" s="39"/>
      <c r="Q1583" s="39"/>
      <c r="R1583" s="40"/>
      <c r="S1583" s="40"/>
      <c r="T1583" s="39"/>
      <c r="AG1583" s="110"/>
      <c r="AH1583" s="94"/>
      <c r="AJ1583" s="97"/>
      <c r="AL1583" s="39"/>
      <c r="AP1583" s="39"/>
      <c r="AQ1583" s="77"/>
      <c r="AR1583" s="94"/>
      <c r="AT1583" s="97"/>
      <c r="BB1583" s="79"/>
      <c r="BC1583" s="94"/>
      <c r="BE1583" s="97"/>
      <c r="BG1583" s="40"/>
      <c r="BK1583" s="40"/>
      <c r="BL1583" s="79"/>
      <c r="BM1583" s="94"/>
      <c r="BO1583" s="97"/>
      <c r="BQ1583" s="40"/>
      <c r="BR1583" s="94"/>
      <c r="BS1583" s="94"/>
      <c r="BT1583" s="94"/>
      <c r="BU1583" s="40"/>
      <c r="BV1583" s="82"/>
      <c r="BW1583" s="94"/>
      <c r="BX1583" s="48"/>
      <c r="BY1583" s="97"/>
      <c r="BZ1583" s="48"/>
      <c r="CA1583" s="40"/>
      <c r="CB1583" s="94"/>
      <c r="CC1583" s="94"/>
      <c r="CD1583" s="94"/>
      <c r="CE1583" s="40"/>
      <c r="CF1583" s="73"/>
      <c r="CG1583" s="41"/>
      <c r="CH1583" s="41"/>
      <c r="CI1583" s="41"/>
      <c r="CJ1583" s="41"/>
      <c r="CK1583" s="41"/>
      <c r="CL1583" s="68"/>
      <c r="CM1583" s="41"/>
      <c r="CN1583" s="41"/>
      <c r="CO1583" s="39"/>
      <c r="CP1583" s="78"/>
    </row>
    <row r="1584" spans="1:94" s="38" customFormat="1" x14ac:dyDescent="0.25">
      <c r="A1584" s="38">
        <v>1581</v>
      </c>
      <c r="F1584" s="39"/>
      <c r="Q1584" s="39"/>
      <c r="R1584" s="40"/>
      <c r="S1584" s="40"/>
      <c r="T1584" s="39"/>
      <c r="AG1584" s="110"/>
      <c r="AH1584" s="94"/>
      <c r="AJ1584" s="97"/>
      <c r="AL1584" s="39"/>
      <c r="AP1584" s="39"/>
      <c r="AQ1584" s="77"/>
      <c r="AR1584" s="94"/>
      <c r="AT1584" s="97"/>
      <c r="BB1584" s="79"/>
      <c r="BC1584" s="94"/>
      <c r="BE1584" s="97"/>
      <c r="BG1584" s="40"/>
      <c r="BK1584" s="40"/>
      <c r="BL1584" s="79"/>
      <c r="BM1584" s="94"/>
      <c r="BO1584" s="97"/>
      <c r="BQ1584" s="40"/>
      <c r="BR1584" s="94"/>
      <c r="BS1584" s="94"/>
      <c r="BT1584" s="94"/>
      <c r="BU1584" s="40"/>
      <c r="BV1584" s="82"/>
      <c r="BW1584" s="94"/>
      <c r="BX1584" s="48"/>
      <c r="BY1584" s="97"/>
      <c r="BZ1584" s="48"/>
      <c r="CA1584" s="40"/>
      <c r="CB1584" s="94"/>
      <c r="CC1584" s="94"/>
      <c r="CD1584" s="94"/>
      <c r="CE1584" s="40"/>
      <c r="CF1584" s="73"/>
      <c r="CG1584" s="41"/>
      <c r="CH1584" s="41"/>
      <c r="CI1584" s="41"/>
      <c r="CJ1584" s="41"/>
      <c r="CK1584" s="41"/>
      <c r="CL1584" s="68"/>
      <c r="CM1584" s="41"/>
      <c r="CN1584" s="41"/>
      <c r="CO1584" s="39"/>
      <c r="CP1584" s="78"/>
    </row>
    <row r="1585" spans="1:94" s="38" customFormat="1" x14ac:dyDescent="0.25">
      <c r="A1585" s="38">
        <v>1582</v>
      </c>
      <c r="F1585" s="39"/>
      <c r="Q1585" s="39"/>
      <c r="R1585" s="40"/>
      <c r="S1585" s="40"/>
      <c r="T1585" s="39"/>
      <c r="AG1585" s="110"/>
      <c r="AH1585" s="94"/>
      <c r="AJ1585" s="97"/>
      <c r="AL1585" s="39"/>
      <c r="AP1585" s="39"/>
      <c r="AQ1585" s="77"/>
      <c r="AR1585" s="94"/>
      <c r="AT1585" s="97"/>
      <c r="BB1585" s="79"/>
      <c r="BC1585" s="94"/>
      <c r="BE1585" s="97"/>
      <c r="BG1585" s="40"/>
      <c r="BK1585" s="40"/>
      <c r="BL1585" s="79"/>
      <c r="BM1585" s="94"/>
      <c r="BO1585" s="97"/>
      <c r="BQ1585" s="40"/>
      <c r="BR1585" s="94"/>
      <c r="BS1585" s="94"/>
      <c r="BT1585" s="94"/>
      <c r="BU1585" s="40"/>
      <c r="BV1585" s="82"/>
      <c r="BW1585" s="94"/>
      <c r="BX1585" s="48"/>
      <c r="BY1585" s="97"/>
      <c r="BZ1585" s="48"/>
      <c r="CA1585" s="40"/>
      <c r="CB1585" s="94"/>
      <c r="CC1585" s="94"/>
      <c r="CD1585" s="94"/>
      <c r="CE1585" s="40"/>
      <c r="CF1585" s="73"/>
      <c r="CG1585" s="41"/>
      <c r="CH1585" s="41"/>
      <c r="CI1585" s="41"/>
      <c r="CJ1585" s="41"/>
      <c r="CK1585" s="41"/>
      <c r="CL1585" s="68"/>
      <c r="CM1585" s="41"/>
      <c r="CN1585" s="41"/>
      <c r="CO1585" s="39"/>
      <c r="CP1585" s="78"/>
    </row>
    <row r="1586" spans="1:94" s="38" customFormat="1" x14ac:dyDescent="0.25">
      <c r="A1586" s="38">
        <v>1583</v>
      </c>
      <c r="F1586" s="39"/>
      <c r="Q1586" s="39"/>
      <c r="R1586" s="40"/>
      <c r="S1586" s="40"/>
      <c r="T1586" s="39"/>
      <c r="AG1586" s="110"/>
      <c r="AH1586" s="94"/>
      <c r="AJ1586" s="97"/>
      <c r="AL1586" s="39"/>
      <c r="AP1586" s="39"/>
      <c r="AQ1586" s="77"/>
      <c r="AR1586" s="94"/>
      <c r="AT1586" s="97"/>
      <c r="BB1586" s="79"/>
      <c r="BC1586" s="94"/>
      <c r="BE1586" s="97"/>
      <c r="BG1586" s="40"/>
      <c r="BK1586" s="40"/>
      <c r="BL1586" s="79"/>
      <c r="BM1586" s="94"/>
      <c r="BO1586" s="97"/>
      <c r="BQ1586" s="40"/>
      <c r="BR1586" s="94"/>
      <c r="BS1586" s="94"/>
      <c r="BT1586" s="94"/>
      <c r="BU1586" s="40"/>
      <c r="BV1586" s="82"/>
      <c r="BW1586" s="94"/>
      <c r="BX1586" s="48"/>
      <c r="BY1586" s="97"/>
      <c r="BZ1586" s="48"/>
      <c r="CA1586" s="40"/>
      <c r="CB1586" s="94"/>
      <c r="CC1586" s="94"/>
      <c r="CD1586" s="94"/>
      <c r="CE1586" s="40"/>
      <c r="CF1586" s="73"/>
      <c r="CG1586" s="41"/>
      <c r="CH1586" s="41"/>
      <c r="CI1586" s="41"/>
      <c r="CJ1586" s="41"/>
      <c r="CK1586" s="41"/>
      <c r="CL1586" s="68"/>
      <c r="CM1586" s="41"/>
      <c r="CN1586" s="41"/>
      <c r="CO1586" s="39"/>
      <c r="CP1586" s="78"/>
    </row>
    <row r="1587" spans="1:94" s="38" customFormat="1" x14ac:dyDescent="0.25">
      <c r="A1587" s="38">
        <v>1584</v>
      </c>
      <c r="F1587" s="39"/>
      <c r="Q1587" s="39"/>
      <c r="R1587" s="40"/>
      <c r="S1587" s="40"/>
      <c r="T1587" s="39"/>
      <c r="AG1587" s="110"/>
      <c r="AH1587" s="94"/>
      <c r="AJ1587" s="97"/>
      <c r="AL1587" s="39"/>
      <c r="AP1587" s="39"/>
      <c r="AQ1587" s="77"/>
      <c r="AR1587" s="94"/>
      <c r="AT1587" s="97"/>
      <c r="BB1587" s="79"/>
      <c r="BC1587" s="94"/>
      <c r="BE1587" s="97"/>
      <c r="BG1587" s="40"/>
      <c r="BK1587" s="40"/>
      <c r="BL1587" s="79"/>
      <c r="BM1587" s="94"/>
      <c r="BO1587" s="97"/>
      <c r="BQ1587" s="40"/>
      <c r="BR1587" s="94"/>
      <c r="BS1587" s="94"/>
      <c r="BT1587" s="94"/>
      <c r="BU1587" s="40"/>
      <c r="BV1587" s="82"/>
      <c r="BW1587" s="94"/>
      <c r="BX1587" s="48"/>
      <c r="BY1587" s="97"/>
      <c r="BZ1587" s="48"/>
      <c r="CA1587" s="40"/>
      <c r="CB1587" s="94"/>
      <c r="CC1587" s="94"/>
      <c r="CD1587" s="94"/>
      <c r="CE1587" s="40"/>
      <c r="CF1587" s="73"/>
      <c r="CG1587" s="41"/>
      <c r="CH1587" s="41"/>
      <c r="CI1587" s="41"/>
      <c r="CJ1587" s="41"/>
      <c r="CK1587" s="41"/>
      <c r="CL1587" s="68"/>
      <c r="CM1587" s="41"/>
      <c r="CN1587" s="41"/>
      <c r="CO1587" s="39"/>
      <c r="CP1587" s="78"/>
    </row>
    <row r="1588" spans="1:94" s="38" customFormat="1" x14ac:dyDescent="0.25">
      <c r="A1588" s="38">
        <v>1585</v>
      </c>
      <c r="F1588" s="39"/>
      <c r="Q1588" s="39"/>
      <c r="R1588" s="40"/>
      <c r="S1588" s="40"/>
      <c r="T1588" s="39"/>
      <c r="AG1588" s="110"/>
      <c r="AH1588" s="94"/>
      <c r="AJ1588" s="97"/>
      <c r="AL1588" s="39"/>
      <c r="AP1588" s="39"/>
      <c r="AQ1588" s="77"/>
      <c r="AR1588" s="94"/>
      <c r="AT1588" s="97"/>
      <c r="BB1588" s="79"/>
      <c r="BC1588" s="94"/>
      <c r="BE1588" s="97"/>
      <c r="BG1588" s="40"/>
      <c r="BK1588" s="40"/>
      <c r="BL1588" s="79"/>
      <c r="BM1588" s="94"/>
      <c r="BO1588" s="97"/>
      <c r="BQ1588" s="40"/>
      <c r="BR1588" s="94"/>
      <c r="BS1588" s="94"/>
      <c r="BT1588" s="94"/>
      <c r="BU1588" s="40"/>
      <c r="BV1588" s="82"/>
      <c r="BW1588" s="94"/>
      <c r="BX1588" s="48"/>
      <c r="BY1588" s="97"/>
      <c r="BZ1588" s="48"/>
      <c r="CA1588" s="40"/>
      <c r="CB1588" s="94"/>
      <c r="CC1588" s="94"/>
      <c r="CD1588" s="94"/>
      <c r="CE1588" s="40"/>
      <c r="CF1588" s="73"/>
      <c r="CG1588" s="41"/>
      <c r="CH1588" s="41"/>
      <c r="CI1588" s="41"/>
      <c r="CJ1588" s="41"/>
      <c r="CK1588" s="41"/>
      <c r="CL1588" s="68"/>
      <c r="CM1588" s="41"/>
      <c r="CN1588" s="41"/>
      <c r="CO1588" s="39"/>
      <c r="CP1588" s="78"/>
    </row>
    <row r="1589" spans="1:94" s="38" customFormat="1" x14ac:dyDescent="0.25">
      <c r="A1589" s="38">
        <v>1586</v>
      </c>
      <c r="F1589" s="39"/>
      <c r="Q1589" s="39"/>
      <c r="R1589" s="40"/>
      <c r="S1589" s="40"/>
      <c r="T1589" s="39"/>
      <c r="AG1589" s="110"/>
      <c r="AH1589" s="94"/>
      <c r="AJ1589" s="97"/>
      <c r="AL1589" s="39"/>
      <c r="AP1589" s="39"/>
      <c r="AQ1589" s="77"/>
      <c r="AR1589" s="94"/>
      <c r="AT1589" s="97"/>
      <c r="BB1589" s="79"/>
      <c r="BC1589" s="94"/>
      <c r="BE1589" s="97"/>
      <c r="BG1589" s="40"/>
      <c r="BK1589" s="40"/>
      <c r="BL1589" s="79"/>
      <c r="BM1589" s="94"/>
      <c r="BO1589" s="97"/>
      <c r="BQ1589" s="40"/>
      <c r="BR1589" s="94"/>
      <c r="BS1589" s="94"/>
      <c r="BT1589" s="94"/>
      <c r="BU1589" s="40"/>
      <c r="BV1589" s="82"/>
      <c r="BW1589" s="94"/>
      <c r="BX1589" s="48"/>
      <c r="BY1589" s="97"/>
      <c r="BZ1589" s="48"/>
      <c r="CA1589" s="40"/>
      <c r="CB1589" s="94"/>
      <c r="CC1589" s="94"/>
      <c r="CD1589" s="94"/>
      <c r="CE1589" s="40"/>
      <c r="CF1589" s="73"/>
      <c r="CG1589" s="41"/>
      <c r="CH1589" s="41"/>
      <c r="CI1589" s="41"/>
      <c r="CJ1589" s="41"/>
      <c r="CK1589" s="41"/>
      <c r="CL1589" s="68"/>
      <c r="CM1589" s="41"/>
      <c r="CN1589" s="41"/>
      <c r="CO1589" s="39"/>
      <c r="CP1589" s="78"/>
    </row>
    <row r="1590" spans="1:94" s="38" customFormat="1" x14ac:dyDescent="0.25">
      <c r="A1590" s="38">
        <v>1587</v>
      </c>
      <c r="F1590" s="39"/>
      <c r="Q1590" s="39"/>
      <c r="R1590" s="40"/>
      <c r="S1590" s="40"/>
      <c r="T1590" s="39"/>
      <c r="AG1590" s="110"/>
      <c r="AH1590" s="94"/>
      <c r="AJ1590" s="97"/>
      <c r="AL1590" s="39"/>
      <c r="AP1590" s="39"/>
      <c r="AQ1590" s="77"/>
      <c r="AR1590" s="94"/>
      <c r="AT1590" s="97"/>
      <c r="BB1590" s="79"/>
      <c r="BC1590" s="94"/>
      <c r="BE1590" s="97"/>
      <c r="BG1590" s="40"/>
      <c r="BK1590" s="40"/>
      <c r="BL1590" s="79"/>
      <c r="BM1590" s="94"/>
      <c r="BO1590" s="97"/>
      <c r="BQ1590" s="40"/>
      <c r="BR1590" s="94"/>
      <c r="BS1590" s="94"/>
      <c r="BT1590" s="94"/>
      <c r="BU1590" s="40"/>
      <c r="BV1590" s="82"/>
      <c r="BW1590" s="94"/>
      <c r="BX1590" s="48"/>
      <c r="BY1590" s="97"/>
      <c r="BZ1590" s="48"/>
      <c r="CA1590" s="40"/>
      <c r="CB1590" s="94"/>
      <c r="CC1590" s="94"/>
      <c r="CD1590" s="94"/>
      <c r="CE1590" s="40"/>
      <c r="CF1590" s="73"/>
      <c r="CG1590" s="41"/>
      <c r="CH1590" s="41"/>
      <c r="CI1590" s="41"/>
      <c r="CJ1590" s="41"/>
      <c r="CK1590" s="41"/>
      <c r="CL1590" s="68"/>
      <c r="CM1590" s="41"/>
      <c r="CN1590" s="41"/>
      <c r="CO1590" s="39"/>
      <c r="CP1590" s="78"/>
    </row>
    <row r="1591" spans="1:94" s="38" customFormat="1" x14ac:dyDescent="0.25">
      <c r="A1591" s="38">
        <v>1588</v>
      </c>
      <c r="F1591" s="39"/>
      <c r="Q1591" s="39"/>
      <c r="R1591" s="40"/>
      <c r="S1591" s="40"/>
      <c r="T1591" s="39"/>
      <c r="AG1591" s="110"/>
      <c r="AH1591" s="94"/>
      <c r="AJ1591" s="97"/>
      <c r="AL1591" s="39"/>
      <c r="AP1591" s="39"/>
      <c r="AQ1591" s="77"/>
      <c r="AR1591" s="94"/>
      <c r="AT1591" s="97"/>
      <c r="BB1591" s="79"/>
      <c r="BC1591" s="94"/>
      <c r="BE1591" s="97"/>
      <c r="BG1591" s="40"/>
      <c r="BK1591" s="40"/>
      <c r="BL1591" s="79"/>
      <c r="BM1591" s="94"/>
      <c r="BO1591" s="97"/>
      <c r="BQ1591" s="40"/>
      <c r="BR1591" s="94"/>
      <c r="BS1591" s="94"/>
      <c r="BT1591" s="94"/>
      <c r="BU1591" s="40"/>
      <c r="BV1591" s="82"/>
      <c r="BW1591" s="94"/>
      <c r="BX1591" s="48"/>
      <c r="BY1591" s="97"/>
      <c r="BZ1591" s="48"/>
      <c r="CA1591" s="40"/>
      <c r="CB1591" s="94"/>
      <c r="CC1591" s="94"/>
      <c r="CD1591" s="94"/>
      <c r="CE1591" s="40"/>
      <c r="CF1591" s="73"/>
      <c r="CG1591" s="41"/>
      <c r="CH1591" s="41"/>
      <c r="CI1591" s="41"/>
      <c r="CJ1591" s="41"/>
      <c r="CK1591" s="41"/>
      <c r="CL1591" s="68"/>
      <c r="CM1591" s="41"/>
      <c r="CN1591" s="41"/>
      <c r="CO1591" s="39"/>
      <c r="CP1591" s="78"/>
    </row>
    <row r="1592" spans="1:94" s="38" customFormat="1" x14ac:dyDescent="0.25">
      <c r="A1592" s="38">
        <v>1589</v>
      </c>
      <c r="F1592" s="39"/>
      <c r="Q1592" s="39"/>
      <c r="R1592" s="40"/>
      <c r="S1592" s="40"/>
      <c r="T1592" s="39"/>
      <c r="AG1592" s="110"/>
      <c r="AH1592" s="94"/>
      <c r="AJ1592" s="97"/>
      <c r="AL1592" s="39"/>
      <c r="AP1592" s="39"/>
      <c r="AQ1592" s="77"/>
      <c r="AR1592" s="94"/>
      <c r="AT1592" s="97"/>
      <c r="BB1592" s="79"/>
      <c r="BC1592" s="94"/>
      <c r="BE1592" s="97"/>
      <c r="BG1592" s="40"/>
      <c r="BK1592" s="40"/>
      <c r="BL1592" s="79"/>
      <c r="BM1592" s="94"/>
      <c r="BO1592" s="97"/>
      <c r="BQ1592" s="40"/>
      <c r="BR1592" s="94"/>
      <c r="BS1592" s="94"/>
      <c r="BT1592" s="94"/>
      <c r="BU1592" s="40"/>
      <c r="BV1592" s="82"/>
      <c r="BW1592" s="94"/>
      <c r="BX1592" s="48"/>
      <c r="BY1592" s="97"/>
      <c r="BZ1592" s="48"/>
      <c r="CA1592" s="40"/>
      <c r="CB1592" s="94"/>
      <c r="CC1592" s="94"/>
      <c r="CD1592" s="94"/>
      <c r="CE1592" s="40"/>
      <c r="CF1592" s="73"/>
      <c r="CG1592" s="41"/>
      <c r="CH1592" s="41"/>
      <c r="CI1592" s="41"/>
      <c r="CJ1592" s="41"/>
      <c r="CK1592" s="41"/>
      <c r="CL1592" s="68"/>
      <c r="CM1592" s="41"/>
      <c r="CN1592" s="41"/>
      <c r="CO1592" s="39"/>
      <c r="CP1592" s="78"/>
    </row>
    <row r="1593" spans="1:94" s="38" customFormat="1" x14ac:dyDescent="0.25">
      <c r="A1593" s="38">
        <v>1590</v>
      </c>
      <c r="F1593" s="39"/>
      <c r="Q1593" s="39"/>
      <c r="R1593" s="40"/>
      <c r="S1593" s="40"/>
      <c r="T1593" s="39"/>
      <c r="AG1593" s="110"/>
      <c r="AH1593" s="94"/>
      <c r="AJ1593" s="97"/>
      <c r="AL1593" s="39"/>
      <c r="AP1593" s="39"/>
      <c r="AQ1593" s="77"/>
      <c r="AR1593" s="94"/>
      <c r="AT1593" s="97"/>
      <c r="BB1593" s="79"/>
      <c r="BC1593" s="94"/>
      <c r="BE1593" s="97"/>
      <c r="BG1593" s="40"/>
      <c r="BK1593" s="40"/>
      <c r="BL1593" s="79"/>
      <c r="BM1593" s="94"/>
      <c r="BO1593" s="97"/>
      <c r="BQ1593" s="40"/>
      <c r="BR1593" s="94"/>
      <c r="BS1593" s="94"/>
      <c r="BT1593" s="94"/>
      <c r="BU1593" s="40"/>
      <c r="BV1593" s="82"/>
      <c r="BW1593" s="94"/>
      <c r="BX1593" s="48"/>
      <c r="BY1593" s="97"/>
      <c r="BZ1593" s="48"/>
      <c r="CA1593" s="40"/>
      <c r="CB1593" s="94"/>
      <c r="CC1593" s="94"/>
      <c r="CD1593" s="94"/>
      <c r="CE1593" s="40"/>
      <c r="CF1593" s="73"/>
      <c r="CG1593" s="41"/>
      <c r="CH1593" s="41"/>
      <c r="CI1593" s="41"/>
      <c r="CJ1593" s="41"/>
      <c r="CK1593" s="41"/>
      <c r="CL1593" s="68"/>
      <c r="CM1593" s="41"/>
      <c r="CN1593" s="41"/>
      <c r="CO1593" s="39"/>
      <c r="CP1593" s="78"/>
    </row>
    <row r="1594" spans="1:94" s="38" customFormat="1" x14ac:dyDescent="0.25">
      <c r="A1594" s="38">
        <v>1591</v>
      </c>
      <c r="F1594" s="39"/>
      <c r="Q1594" s="39"/>
      <c r="R1594" s="40"/>
      <c r="S1594" s="40"/>
      <c r="T1594" s="39"/>
      <c r="AG1594" s="110"/>
      <c r="AH1594" s="94"/>
      <c r="AJ1594" s="97"/>
      <c r="AL1594" s="39"/>
      <c r="AP1594" s="39"/>
      <c r="AQ1594" s="77"/>
      <c r="AR1594" s="94"/>
      <c r="AT1594" s="97"/>
      <c r="BB1594" s="79"/>
      <c r="BC1594" s="94"/>
      <c r="BE1594" s="97"/>
      <c r="BG1594" s="40"/>
      <c r="BK1594" s="40"/>
      <c r="BL1594" s="79"/>
      <c r="BM1594" s="94"/>
      <c r="BO1594" s="97"/>
      <c r="BQ1594" s="40"/>
      <c r="BR1594" s="94"/>
      <c r="BS1594" s="94"/>
      <c r="BT1594" s="94"/>
      <c r="BU1594" s="40"/>
      <c r="BV1594" s="82"/>
      <c r="BW1594" s="94"/>
      <c r="BX1594" s="48"/>
      <c r="BY1594" s="97"/>
      <c r="BZ1594" s="48"/>
      <c r="CA1594" s="40"/>
      <c r="CB1594" s="94"/>
      <c r="CC1594" s="94"/>
      <c r="CD1594" s="94"/>
      <c r="CE1594" s="40"/>
      <c r="CF1594" s="73"/>
      <c r="CG1594" s="41"/>
      <c r="CH1594" s="41"/>
      <c r="CI1594" s="41"/>
      <c r="CJ1594" s="41"/>
      <c r="CK1594" s="41"/>
      <c r="CL1594" s="68"/>
      <c r="CM1594" s="41"/>
      <c r="CN1594" s="41"/>
      <c r="CO1594" s="39"/>
      <c r="CP1594" s="78"/>
    </row>
    <row r="1595" spans="1:94" s="38" customFormat="1" x14ac:dyDescent="0.25">
      <c r="A1595" s="38">
        <v>1592</v>
      </c>
      <c r="F1595" s="39"/>
      <c r="Q1595" s="39"/>
      <c r="R1595" s="40"/>
      <c r="S1595" s="40"/>
      <c r="T1595" s="39"/>
      <c r="AG1595" s="110"/>
      <c r="AH1595" s="94"/>
      <c r="AJ1595" s="97"/>
      <c r="AL1595" s="39"/>
      <c r="AP1595" s="39"/>
      <c r="AQ1595" s="77"/>
      <c r="AR1595" s="94"/>
      <c r="AT1595" s="97"/>
      <c r="BB1595" s="79"/>
      <c r="BC1595" s="94"/>
      <c r="BE1595" s="97"/>
      <c r="BG1595" s="40"/>
      <c r="BK1595" s="40"/>
      <c r="BL1595" s="79"/>
      <c r="BM1595" s="94"/>
      <c r="BO1595" s="97"/>
      <c r="BQ1595" s="40"/>
      <c r="BR1595" s="94"/>
      <c r="BS1595" s="94"/>
      <c r="BT1595" s="94"/>
      <c r="BU1595" s="40"/>
      <c r="BV1595" s="82"/>
      <c r="BW1595" s="94"/>
      <c r="BX1595" s="48"/>
      <c r="BY1595" s="97"/>
      <c r="BZ1595" s="48"/>
      <c r="CA1595" s="40"/>
      <c r="CB1595" s="94"/>
      <c r="CC1595" s="94"/>
      <c r="CD1595" s="94"/>
      <c r="CE1595" s="40"/>
      <c r="CF1595" s="73"/>
      <c r="CG1595" s="41"/>
      <c r="CH1595" s="41"/>
      <c r="CI1595" s="41"/>
      <c r="CJ1595" s="41"/>
      <c r="CK1595" s="41"/>
      <c r="CL1595" s="68"/>
      <c r="CM1595" s="41"/>
      <c r="CN1595" s="41"/>
      <c r="CO1595" s="39"/>
      <c r="CP1595" s="78"/>
    </row>
    <row r="1596" spans="1:94" s="38" customFormat="1" x14ac:dyDescent="0.25">
      <c r="A1596" s="38">
        <v>1593</v>
      </c>
      <c r="F1596" s="39"/>
      <c r="Q1596" s="39"/>
      <c r="R1596" s="40"/>
      <c r="S1596" s="40"/>
      <c r="T1596" s="39"/>
      <c r="AG1596" s="110"/>
      <c r="AH1596" s="94"/>
      <c r="AJ1596" s="97"/>
      <c r="AL1596" s="39"/>
      <c r="AP1596" s="39"/>
      <c r="AQ1596" s="77"/>
      <c r="AR1596" s="94"/>
      <c r="AT1596" s="97"/>
      <c r="BB1596" s="79"/>
      <c r="BC1596" s="94"/>
      <c r="BE1596" s="97"/>
      <c r="BG1596" s="40"/>
      <c r="BK1596" s="40"/>
      <c r="BL1596" s="79"/>
      <c r="BM1596" s="94"/>
      <c r="BO1596" s="97"/>
      <c r="BQ1596" s="40"/>
      <c r="BR1596" s="94"/>
      <c r="BS1596" s="94"/>
      <c r="BT1596" s="94"/>
      <c r="BU1596" s="40"/>
      <c r="BV1596" s="82"/>
      <c r="BW1596" s="94"/>
      <c r="BX1596" s="48"/>
      <c r="BY1596" s="97"/>
      <c r="BZ1596" s="48"/>
      <c r="CA1596" s="40"/>
      <c r="CB1596" s="94"/>
      <c r="CC1596" s="94"/>
      <c r="CD1596" s="94"/>
      <c r="CE1596" s="40"/>
      <c r="CF1596" s="73"/>
      <c r="CG1596" s="41"/>
      <c r="CH1596" s="41"/>
      <c r="CI1596" s="41"/>
      <c r="CJ1596" s="41"/>
      <c r="CK1596" s="41"/>
      <c r="CL1596" s="68"/>
      <c r="CM1596" s="41"/>
      <c r="CN1596" s="41"/>
      <c r="CO1596" s="39"/>
      <c r="CP1596" s="78"/>
    </row>
    <row r="1597" spans="1:94" s="38" customFormat="1" x14ac:dyDescent="0.25">
      <c r="A1597" s="38">
        <v>1594</v>
      </c>
      <c r="F1597" s="39"/>
      <c r="Q1597" s="39"/>
      <c r="R1597" s="40"/>
      <c r="S1597" s="40"/>
      <c r="T1597" s="39"/>
      <c r="AG1597" s="110"/>
      <c r="AH1597" s="94"/>
      <c r="AJ1597" s="97"/>
      <c r="AL1597" s="39"/>
      <c r="AP1597" s="39"/>
      <c r="AQ1597" s="77"/>
      <c r="AR1597" s="94"/>
      <c r="AT1597" s="97"/>
      <c r="BB1597" s="79"/>
      <c r="BC1597" s="94"/>
      <c r="BE1597" s="97"/>
      <c r="BG1597" s="40"/>
      <c r="BK1597" s="40"/>
      <c r="BL1597" s="79"/>
      <c r="BM1597" s="94"/>
      <c r="BO1597" s="97"/>
      <c r="BQ1597" s="40"/>
      <c r="BR1597" s="94"/>
      <c r="BS1597" s="94"/>
      <c r="BT1597" s="94"/>
      <c r="BU1597" s="40"/>
      <c r="BV1597" s="82"/>
      <c r="BW1597" s="94"/>
      <c r="BX1597" s="48"/>
      <c r="BY1597" s="97"/>
      <c r="BZ1597" s="48"/>
      <c r="CA1597" s="40"/>
      <c r="CB1597" s="94"/>
      <c r="CC1597" s="94"/>
      <c r="CD1597" s="94"/>
      <c r="CE1597" s="40"/>
      <c r="CF1597" s="73"/>
      <c r="CG1597" s="41"/>
      <c r="CH1597" s="41"/>
      <c r="CI1597" s="41"/>
      <c r="CJ1597" s="41"/>
      <c r="CK1597" s="41"/>
      <c r="CL1597" s="68"/>
      <c r="CM1597" s="41"/>
      <c r="CN1597" s="41"/>
      <c r="CO1597" s="39"/>
      <c r="CP1597" s="78"/>
    </row>
    <row r="1598" spans="1:94" s="38" customFormat="1" x14ac:dyDescent="0.25">
      <c r="A1598" s="38">
        <v>1595</v>
      </c>
      <c r="F1598" s="39"/>
      <c r="Q1598" s="39"/>
      <c r="R1598" s="40"/>
      <c r="S1598" s="40"/>
      <c r="T1598" s="39"/>
      <c r="AG1598" s="110"/>
      <c r="AH1598" s="94"/>
      <c r="AJ1598" s="97"/>
      <c r="AL1598" s="39"/>
      <c r="AP1598" s="39"/>
      <c r="AQ1598" s="77"/>
      <c r="AR1598" s="94"/>
      <c r="AT1598" s="97"/>
      <c r="BB1598" s="79"/>
      <c r="BC1598" s="94"/>
      <c r="BE1598" s="97"/>
      <c r="BG1598" s="40"/>
      <c r="BK1598" s="40"/>
      <c r="BL1598" s="79"/>
      <c r="BM1598" s="94"/>
      <c r="BO1598" s="97"/>
      <c r="BQ1598" s="40"/>
      <c r="BR1598" s="94"/>
      <c r="BS1598" s="94"/>
      <c r="BT1598" s="94"/>
      <c r="BU1598" s="40"/>
      <c r="BV1598" s="82"/>
      <c r="BW1598" s="94"/>
      <c r="BX1598" s="48"/>
      <c r="BY1598" s="97"/>
      <c r="BZ1598" s="48"/>
      <c r="CA1598" s="40"/>
      <c r="CB1598" s="94"/>
      <c r="CC1598" s="94"/>
      <c r="CD1598" s="94"/>
      <c r="CE1598" s="40"/>
      <c r="CF1598" s="73"/>
      <c r="CG1598" s="41"/>
      <c r="CH1598" s="41"/>
      <c r="CI1598" s="41"/>
      <c r="CJ1598" s="41"/>
      <c r="CK1598" s="41"/>
      <c r="CL1598" s="68"/>
      <c r="CM1598" s="41"/>
      <c r="CN1598" s="41"/>
      <c r="CO1598" s="39"/>
      <c r="CP1598" s="78"/>
    </row>
    <row r="1599" spans="1:94" s="38" customFormat="1" x14ac:dyDescent="0.25">
      <c r="A1599" s="38">
        <v>1596</v>
      </c>
      <c r="F1599" s="39"/>
      <c r="Q1599" s="39"/>
      <c r="R1599" s="40"/>
      <c r="S1599" s="40"/>
      <c r="T1599" s="39"/>
      <c r="AG1599" s="110"/>
      <c r="AH1599" s="94"/>
      <c r="AJ1599" s="97"/>
      <c r="AL1599" s="39"/>
      <c r="AP1599" s="39"/>
      <c r="AQ1599" s="77"/>
      <c r="AR1599" s="94"/>
      <c r="AT1599" s="97"/>
      <c r="BB1599" s="79"/>
      <c r="BC1599" s="94"/>
      <c r="BE1599" s="97"/>
      <c r="BG1599" s="40"/>
      <c r="BK1599" s="40"/>
      <c r="BL1599" s="79"/>
      <c r="BM1599" s="94"/>
      <c r="BO1599" s="97"/>
      <c r="BQ1599" s="40"/>
      <c r="BR1599" s="94"/>
      <c r="BS1599" s="94"/>
      <c r="BT1599" s="94"/>
      <c r="BU1599" s="40"/>
      <c r="BV1599" s="82"/>
      <c r="BW1599" s="94"/>
      <c r="BX1599" s="48"/>
      <c r="BY1599" s="97"/>
      <c r="BZ1599" s="48"/>
      <c r="CA1599" s="40"/>
      <c r="CB1599" s="94"/>
      <c r="CC1599" s="94"/>
      <c r="CD1599" s="94"/>
      <c r="CE1599" s="40"/>
      <c r="CF1599" s="73"/>
      <c r="CG1599" s="41"/>
      <c r="CH1599" s="41"/>
      <c r="CI1599" s="41"/>
      <c r="CJ1599" s="41"/>
      <c r="CK1599" s="41"/>
      <c r="CL1599" s="68"/>
      <c r="CM1599" s="41"/>
      <c r="CN1599" s="41"/>
      <c r="CO1599" s="39"/>
      <c r="CP1599" s="78"/>
    </row>
    <row r="1600" spans="1:94" s="38" customFormat="1" x14ac:dyDescent="0.25">
      <c r="A1600" s="38">
        <v>1597</v>
      </c>
      <c r="F1600" s="39"/>
      <c r="Q1600" s="39"/>
      <c r="R1600" s="40"/>
      <c r="S1600" s="40"/>
      <c r="T1600" s="39"/>
      <c r="AG1600" s="110"/>
      <c r="AH1600" s="94"/>
      <c r="AJ1600" s="97"/>
      <c r="AL1600" s="39"/>
      <c r="AP1600" s="39"/>
      <c r="AQ1600" s="77"/>
      <c r="AR1600" s="94"/>
      <c r="AT1600" s="97"/>
      <c r="BB1600" s="79"/>
      <c r="BC1600" s="94"/>
      <c r="BE1600" s="97"/>
      <c r="BG1600" s="40"/>
      <c r="BK1600" s="40"/>
      <c r="BL1600" s="79"/>
      <c r="BM1600" s="94"/>
      <c r="BO1600" s="97"/>
      <c r="BQ1600" s="40"/>
      <c r="BR1600" s="94"/>
      <c r="BS1600" s="94"/>
      <c r="BT1600" s="94"/>
      <c r="BU1600" s="40"/>
      <c r="BV1600" s="82"/>
      <c r="BW1600" s="94"/>
      <c r="BX1600" s="48"/>
      <c r="BY1600" s="97"/>
      <c r="BZ1600" s="48"/>
      <c r="CA1600" s="40"/>
      <c r="CB1600" s="94"/>
      <c r="CC1600" s="94"/>
      <c r="CD1600" s="94"/>
      <c r="CE1600" s="40"/>
      <c r="CF1600" s="73"/>
      <c r="CG1600" s="41"/>
      <c r="CH1600" s="41"/>
      <c r="CI1600" s="41"/>
      <c r="CJ1600" s="41"/>
      <c r="CK1600" s="41"/>
      <c r="CL1600" s="68"/>
      <c r="CM1600" s="41"/>
      <c r="CN1600" s="41"/>
      <c r="CO1600" s="39"/>
      <c r="CP1600" s="78"/>
    </row>
    <row r="1601" spans="1:94" s="38" customFormat="1" x14ac:dyDescent="0.25">
      <c r="A1601" s="38">
        <v>1598</v>
      </c>
      <c r="F1601" s="39"/>
      <c r="Q1601" s="39"/>
      <c r="R1601" s="40"/>
      <c r="S1601" s="40"/>
      <c r="T1601" s="39"/>
      <c r="AG1601" s="110"/>
      <c r="AH1601" s="94"/>
      <c r="AJ1601" s="97"/>
      <c r="AL1601" s="39"/>
      <c r="AP1601" s="39"/>
      <c r="AQ1601" s="77"/>
      <c r="AR1601" s="94"/>
      <c r="AT1601" s="97"/>
      <c r="BB1601" s="79"/>
      <c r="BC1601" s="94"/>
      <c r="BE1601" s="97"/>
      <c r="BG1601" s="40"/>
      <c r="BK1601" s="40"/>
      <c r="BL1601" s="79"/>
      <c r="BM1601" s="94"/>
      <c r="BO1601" s="97"/>
      <c r="BQ1601" s="40"/>
      <c r="BR1601" s="94"/>
      <c r="BS1601" s="94"/>
      <c r="BT1601" s="94"/>
      <c r="BU1601" s="40"/>
      <c r="BV1601" s="82"/>
      <c r="BW1601" s="94"/>
      <c r="BX1601" s="48"/>
      <c r="BY1601" s="97"/>
      <c r="BZ1601" s="48"/>
      <c r="CA1601" s="40"/>
      <c r="CB1601" s="94"/>
      <c r="CC1601" s="94"/>
      <c r="CD1601" s="94"/>
      <c r="CE1601" s="40"/>
      <c r="CF1601" s="73"/>
      <c r="CG1601" s="41"/>
      <c r="CH1601" s="41"/>
      <c r="CI1601" s="41"/>
      <c r="CJ1601" s="41"/>
      <c r="CK1601" s="41"/>
      <c r="CL1601" s="68"/>
      <c r="CM1601" s="41"/>
      <c r="CN1601" s="41"/>
      <c r="CO1601" s="39"/>
      <c r="CP1601" s="78"/>
    </row>
    <row r="1602" spans="1:94" s="38" customFormat="1" x14ac:dyDescent="0.25">
      <c r="A1602" s="38">
        <v>1599</v>
      </c>
      <c r="F1602" s="39"/>
      <c r="Q1602" s="39"/>
      <c r="R1602" s="40"/>
      <c r="S1602" s="40"/>
      <c r="T1602" s="39"/>
      <c r="AG1602" s="110"/>
      <c r="AH1602" s="94"/>
      <c r="AJ1602" s="97"/>
      <c r="AL1602" s="39"/>
      <c r="AP1602" s="39"/>
      <c r="AQ1602" s="77"/>
      <c r="AR1602" s="94"/>
      <c r="AT1602" s="97"/>
      <c r="BB1602" s="79"/>
      <c r="BC1602" s="94"/>
      <c r="BE1602" s="97"/>
      <c r="BG1602" s="40"/>
      <c r="BK1602" s="40"/>
      <c r="BL1602" s="79"/>
      <c r="BM1602" s="94"/>
      <c r="BO1602" s="97"/>
      <c r="BQ1602" s="40"/>
      <c r="BR1602" s="94"/>
      <c r="BS1602" s="94"/>
      <c r="BT1602" s="94"/>
      <c r="BU1602" s="40"/>
      <c r="BV1602" s="82"/>
      <c r="BW1602" s="94"/>
      <c r="BX1602" s="48"/>
      <c r="BY1602" s="97"/>
      <c r="BZ1602" s="48"/>
      <c r="CA1602" s="40"/>
      <c r="CB1602" s="94"/>
      <c r="CC1602" s="94"/>
      <c r="CD1602" s="94"/>
      <c r="CE1602" s="40"/>
      <c r="CF1602" s="73"/>
      <c r="CG1602" s="41"/>
      <c r="CH1602" s="41"/>
      <c r="CI1602" s="41"/>
      <c r="CJ1602" s="41"/>
      <c r="CK1602" s="41"/>
      <c r="CL1602" s="68"/>
      <c r="CM1602" s="41"/>
      <c r="CN1602" s="41"/>
      <c r="CO1602" s="39"/>
      <c r="CP1602" s="78"/>
    </row>
    <row r="1603" spans="1:94" s="38" customFormat="1" x14ac:dyDescent="0.25">
      <c r="A1603" s="38">
        <v>1600</v>
      </c>
      <c r="F1603" s="39"/>
      <c r="Q1603" s="39"/>
      <c r="R1603" s="40"/>
      <c r="S1603" s="40"/>
      <c r="T1603" s="39"/>
      <c r="AG1603" s="110"/>
      <c r="AH1603" s="94"/>
      <c r="AJ1603" s="97"/>
      <c r="AL1603" s="39"/>
      <c r="AP1603" s="39"/>
      <c r="AQ1603" s="77"/>
      <c r="AR1603" s="94"/>
      <c r="AT1603" s="97"/>
      <c r="BB1603" s="79"/>
      <c r="BC1603" s="94"/>
      <c r="BE1603" s="97"/>
      <c r="BG1603" s="40"/>
      <c r="BK1603" s="40"/>
      <c r="BL1603" s="79"/>
      <c r="BM1603" s="94"/>
      <c r="BO1603" s="97"/>
      <c r="BQ1603" s="40"/>
      <c r="BR1603" s="94"/>
      <c r="BS1603" s="94"/>
      <c r="BT1603" s="94"/>
      <c r="BU1603" s="40"/>
      <c r="BV1603" s="82"/>
      <c r="BW1603" s="94"/>
      <c r="BX1603" s="48"/>
      <c r="BY1603" s="97"/>
      <c r="BZ1603" s="48"/>
      <c r="CA1603" s="40"/>
      <c r="CB1603" s="94"/>
      <c r="CC1603" s="94"/>
      <c r="CD1603" s="94"/>
      <c r="CE1603" s="40"/>
      <c r="CF1603" s="73"/>
      <c r="CG1603" s="41"/>
      <c r="CH1603" s="41"/>
      <c r="CI1603" s="41"/>
      <c r="CJ1603" s="41"/>
      <c r="CK1603" s="41"/>
      <c r="CL1603" s="68"/>
      <c r="CM1603" s="41"/>
      <c r="CN1603" s="41"/>
      <c r="CO1603" s="39"/>
      <c r="CP1603" s="78"/>
    </row>
    <row r="1604" spans="1:94" s="38" customFormat="1" x14ac:dyDescent="0.25">
      <c r="A1604" s="38">
        <v>1601</v>
      </c>
      <c r="F1604" s="39"/>
      <c r="Q1604" s="39"/>
      <c r="R1604" s="40"/>
      <c r="S1604" s="40"/>
      <c r="T1604" s="39"/>
      <c r="AG1604" s="110"/>
      <c r="AH1604" s="94"/>
      <c r="AJ1604" s="97"/>
      <c r="AL1604" s="39"/>
      <c r="AP1604" s="39"/>
      <c r="AQ1604" s="77"/>
      <c r="AR1604" s="94"/>
      <c r="AT1604" s="97"/>
      <c r="BB1604" s="79"/>
      <c r="BC1604" s="94"/>
      <c r="BE1604" s="97"/>
      <c r="BG1604" s="40"/>
      <c r="BK1604" s="40"/>
      <c r="BL1604" s="79"/>
      <c r="BM1604" s="94"/>
      <c r="BO1604" s="97"/>
      <c r="BQ1604" s="40"/>
      <c r="BR1604" s="94"/>
      <c r="BS1604" s="94"/>
      <c r="BT1604" s="94"/>
      <c r="BU1604" s="40"/>
      <c r="BV1604" s="82"/>
      <c r="BW1604" s="94"/>
      <c r="BX1604" s="48"/>
      <c r="BY1604" s="97"/>
      <c r="BZ1604" s="48"/>
      <c r="CA1604" s="40"/>
      <c r="CB1604" s="94"/>
      <c r="CC1604" s="94"/>
      <c r="CD1604" s="94"/>
      <c r="CE1604" s="40"/>
      <c r="CF1604" s="73"/>
      <c r="CG1604" s="41"/>
      <c r="CH1604" s="41"/>
      <c r="CI1604" s="41"/>
      <c r="CJ1604" s="41"/>
      <c r="CK1604" s="41"/>
      <c r="CL1604" s="68"/>
      <c r="CM1604" s="41"/>
      <c r="CN1604" s="41"/>
      <c r="CO1604" s="39"/>
      <c r="CP1604" s="78"/>
    </row>
    <row r="1605" spans="1:94" s="38" customFormat="1" x14ac:dyDescent="0.25">
      <c r="A1605" s="38">
        <v>1602</v>
      </c>
      <c r="F1605" s="39"/>
      <c r="Q1605" s="39"/>
      <c r="R1605" s="40"/>
      <c r="S1605" s="40"/>
      <c r="T1605" s="39"/>
      <c r="AG1605" s="110"/>
      <c r="AH1605" s="94"/>
      <c r="AJ1605" s="97"/>
      <c r="AL1605" s="39"/>
      <c r="AP1605" s="39"/>
      <c r="AQ1605" s="77"/>
      <c r="AR1605" s="94"/>
      <c r="AT1605" s="97"/>
      <c r="BB1605" s="79"/>
      <c r="BC1605" s="94"/>
      <c r="BE1605" s="97"/>
      <c r="BG1605" s="40"/>
      <c r="BK1605" s="40"/>
      <c r="BL1605" s="79"/>
      <c r="BM1605" s="94"/>
      <c r="BO1605" s="97"/>
      <c r="BQ1605" s="40"/>
      <c r="BR1605" s="94"/>
      <c r="BS1605" s="94"/>
      <c r="BT1605" s="94"/>
      <c r="BU1605" s="40"/>
      <c r="BV1605" s="82"/>
      <c r="BW1605" s="94"/>
      <c r="BX1605" s="48"/>
      <c r="BY1605" s="97"/>
      <c r="BZ1605" s="48"/>
      <c r="CA1605" s="40"/>
      <c r="CB1605" s="94"/>
      <c r="CC1605" s="94"/>
      <c r="CD1605" s="94"/>
      <c r="CE1605" s="40"/>
      <c r="CF1605" s="73"/>
      <c r="CG1605" s="41"/>
      <c r="CH1605" s="41"/>
      <c r="CI1605" s="41"/>
      <c r="CJ1605" s="41"/>
      <c r="CK1605" s="41"/>
      <c r="CL1605" s="68"/>
      <c r="CM1605" s="41"/>
      <c r="CN1605" s="41"/>
      <c r="CO1605" s="39"/>
      <c r="CP1605" s="78"/>
    </row>
    <row r="1606" spans="1:94" s="38" customFormat="1" x14ac:dyDescent="0.25">
      <c r="A1606" s="38">
        <v>1603</v>
      </c>
      <c r="F1606" s="39"/>
      <c r="Q1606" s="39"/>
      <c r="R1606" s="40"/>
      <c r="S1606" s="40"/>
      <c r="T1606" s="39"/>
      <c r="AG1606" s="110"/>
      <c r="AH1606" s="94"/>
      <c r="AJ1606" s="97"/>
      <c r="AL1606" s="39"/>
      <c r="AP1606" s="39"/>
      <c r="AQ1606" s="77"/>
      <c r="AR1606" s="94"/>
      <c r="AT1606" s="97"/>
      <c r="BB1606" s="79"/>
      <c r="BC1606" s="94"/>
      <c r="BE1606" s="97"/>
      <c r="BG1606" s="40"/>
      <c r="BK1606" s="40"/>
      <c r="BL1606" s="79"/>
      <c r="BM1606" s="94"/>
      <c r="BO1606" s="97"/>
      <c r="BQ1606" s="40"/>
      <c r="BR1606" s="94"/>
      <c r="BS1606" s="94"/>
      <c r="BT1606" s="94"/>
      <c r="BU1606" s="40"/>
      <c r="BV1606" s="82"/>
      <c r="BW1606" s="94"/>
      <c r="BX1606" s="48"/>
      <c r="BY1606" s="97"/>
      <c r="BZ1606" s="48"/>
      <c r="CA1606" s="40"/>
      <c r="CB1606" s="94"/>
      <c r="CC1606" s="94"/>
      <c r="CD1606" s="94"/>
      <c r="CE1606" s="40"/>
      <c r="CF1606" s="73"/>
      <c r="CG1606" s="41"/>
      <c r="CH1606" s="41"/>
      <c r="CI1606" s="41"/>
      <c r="CJ1606" s="41"/>
      <c r="CK1606" s="41"/>
      <c r="CL1606" s="68"/>
      <c r="CM1606" s="41"/>
      <c r="CN1606" s="41"/>
      <c r="CO1606" s="39"/>
      <c r="CP1606" s="78"/>
    </row>
    <row r="1607" spans="1:94" s="38" customFormat="1" x14ac:dyDescent="0.25">
      <c r="A1607" s="38">
        <v>1604</v>
      </c>
      <c r="F1607" s="39"/>
      <c r="Q1607" s="39"/>
      <c r="R1607" s="40"/>
      <c r="S1607" s="40"/>
      <c r="T1607" s="39"/>
      <c r="AG1607" s="110"/>
      <c r="AH1607" s="94"/>
      <c r="AJ1607" s="97"/>
      <c r="AL1607" s="39"/>
      <c r="AP1607" s="39"/>
      <c r="AQ1607" s="77"/>
      <c r="AR1607" s="94"/>
      <c r="AT1607" s="97"/>
      <c r="BB1607" s="79"/>
      <c r="BC1607" s="94"/>
      <c r="BE1607" s="97"/>
      <c r="BG1607" s="40"/>
      <c r="BK1607" s="40"/>
      <c r="BL1607" s="79"/>
      <c r="BM1607" s="94"/>
      <c r="BO1607" s="97"/>
      <c r="BQ1607" s="40"/>
      <c r="BR1607" s="94"/>
      <c r="BS1607" s="94"/>
      <c r="BT1607" s="94"/>
      <c r="BU1607" s="40"/>
      <c r="BV1607" s="82"/>
      <c r="BW1607" s="94"/>
      <c r="BX1607" s="48"/>
      <c r="BY1607" s="97"/>
      <c r="BZ1607" s="48"/>
      <c r="CA1607" s="40"/>
      <c r="CB1607" s="94"/>
      <c r="CC1607" s="94"/>
      <c r="CD1607" s="94"/>
      <c r="CE1607" s="40"/>
      <c r="CF1607" s="73"/>
      <c r="CG1607" s="41"/>
      <c r="CH1607" s="41"/>
      <c r="CI1607" s="41"/>
      <c r="CJ1607" s="41"/>
      <c r="CK1607" s="41"/>
      <c r="CL1607" s="68"/>
      <c r="CM1607" s="41"/>
      <c r="CN1607" s="41"/>
      <c r="CO1607" s="39"/>
      <c r="CP1607" s="78"/>
    </row>
    <row r="1608" spans="1:94" s="38" customFormat="1" x14ac:dyDescent="0.25">
      <c r="A1608" s="38">
        <v>1605</v>
      </c>
      <c r="F1608" s="39"/>
      <c r="Q1608" s="39"/>
      <c r="R1608" s="40"/>
      <c r="S1608" s="40"/>
      <c r="T1608" s="39"/>
      <c r="AG1608" s="110"/>
      <c r="AH1608" s="94"/>
      <c r="AJ1608" s="97"/>
      <c r="AL1608" s="39"/>
      <c r="AP1608" s="39"/>
      <c r="AQ1608" s="77"/>
      <c r="AR1608" s="94"/>
      <c r="AT1608" s="97"/>
      <c r="BB1608" s="79"/>
      <c r="BC1608" s="94"/>
      <c r="BE1608" s="97"/>
      <c r="BG1608" s="40"/>
      <c r="BK1608" s="40"/>
      <c r="BL1608" s="79"/>
      <c r="BM1608" s="94"/>
      <c r="BO1608" s="97"/>
      <c r="BQ1608" s="40"/>
      <c r="BR1608" s="94"/>
      <c r="BS1608" s="94"/>
      <c r="BT1608" s="94"/>
      <c r="BU1608" s="40"/>
      <c r="BV1608" s="82"/>
      <c r="BW1608" s="94"/>
      <c r="BX1608" s="48"/>
      <c r="BY1608" s="97"/>
      <c r="BZ1608" s="48"/>
      <c r="CA1608" s="40"/>
      <c r="CB1608" s="94"/>
      <c r="CC1608" s="94"/>
      <c r="CD1608" s="94"/>
      <c r="CE1608" s="40"/>
      <c r="CF1608" s="73"/>
      <c r="CG1608" s="41"/>
      <c r="CH1608" s="41"/>
      <c r="CI1608" s="41"/>
      <c r="CJ1608" s="41"/>
      <c r="CK1608" s="41"/>
      <c r="CL1608" s="68"/>
      <c r="CM1608" s="41"/>
      <c r="CN1608" s="41"/>
      <c r="CO1608" s="39"/>
      <c r="CP1608" s="78"/>
    </row>
    <row r="1609" spans="1:94" s="38" customFormat="1" x14ac:dyDescent="0.25">
      <c r="A1609" s="38">
        <v>1606</v>
      </c>
      <c r="F1609" s="39"/>
      <c r="Q1609" s="39"/>
      <c r="R1609" s="40"/>
      <c r="S1609" s="40"/>
      <c r="T1609" s="39"/>
      <c r="AG1609" s="110"/>
      <c r="AH1609" s="94"/>
      <c r="AJ1609" s="97"/>
      <c r="AL1609" s="39"/>
      <c r="AP1609" s="39"/>
      <c r="AQ1609" s="77"/>
      <c r="AR1609" s="94"/>
      <c r="AT1609" s="97"/>
      <c r="BB1609" s="79"/>
      <c r="BC1609" s="94"/>
      <c r="BE1609" s="97"/>
      <c r="BG1609" s="40"/>
      <c r="BK1609" s="40"/>
      <c r="BL1609" s="79"/>
      <c r="BM1609" s="94"/>
      <c r="BO1609" s="97"/>
      <c r="BQ1609" s="40"/>
      <c r="BR1609" s="94"/>
      <c r="BS1609" s="94"/>
      <c r="BT1609" s="94"/>
      <c r="BU1609" s="40"/>
      <c r="BV1609" s="82"/>
      <c r="BW1609" s="94"/>
      <c r="BX1609" s="48"/>
      <c r="BY1609" s="97"/>
      <c r="BZ1609" s="48"/>
      <c r="CA1609" s="40"/>
      <c r="CB1609" s="94"/>
      <c r="CC1609" s="94"/>
      <c r="CD1609" s="94"/>
      <c r="CE1609" s="40"/>
      <c r="CF1609" s="73"/>
      <c r="CG1609" s="41"/>
      <c r="CH1609" s="41"/>
      <c r="CI1609" s="41"/>
      <c r="CJ1609" s="41"/>
      <c r="CK1609" s="41"/>
      <c r="CL1609" s="68"/>
      <c r="CM1609" s="41"/>
      <c r="CN1609" s="41"/>
      <c r="CO1609" s="39"/>
      <c r="CP1609" s="78"/>
    </row>
    <row r="1610" spans="1:94" s="38" customFormat="1" x14ac:dyDescent="0.25">
      <c r="A1610" s="38">
        <v>1607</v>
      </c>
      <c r="F1610" s="39"/>
      <c r="Q1610" s="39"/>
      <c r="R1610" s="40"/>
      <c r="S1610" s="40"/>
      <c r="T1610" s="39"/>
      <c r="AG1610" s="110"/>
      <c r="AH1610" s="94"/>
      <c r="AJ1610" s="97"/>
      <c r="AL1610" s="39"/>
      <c r="AP1610" s="39"/>
      <c r="AQ1610" s="77"/>
      <c r="AR1610" s="94"/>
      <c r="AT1610" s="97"/>
      <c r="BB1610" s="79"/>
      <c r="BC1610" s="94"/>
      <c r="BE1610" s="97"/>
      <c r="BG1610" s="40"/>
      <c r="BK1610" s="40"/>
      <c r="BL1610" s="79"/>
      <c r="BM1610" s="94"/>
      <c r="BO1610" s="97"/>
      <c r="BQ1610" s="40"/>
      <c r="BR1610" s="94"/>
      <c r="BS1610" s="94"/>
      <c r="BT1610" s="94"/>
      <c r="BU1610" s="40"/>
      <c r="BV1610" s="82"/>
      <c r="BW1610" s="94"/>
      <c r="BX1610" s="48"/>
      <c r="BY1610" s="97"/>
      <c r="BZ1610" s="48"/>
      <c r="CA1610" s="40"/>
      <c r="CB1610" s="94"/>
      <c r="CC1610" s="94"/>
      <c r="CD1610" s="94"/>
      <c r="CE1610" s="40"/>
      <c r="CF1610" s="73"/>
      <c r="CG1610" s="41"/>
      <c r="CH1610" s="41"/>
      <c r="CI1610" s="41"/>
      <c r="CJ1610" s="41"/>
      <c r="CK1610" s="41"/>
      <c r="CL1610" s="68"/>
      <c r="CM1610" s="41"/>
      <c r="CN1610" s="41"/>
      <c r="CO1610" s="39"/>
      <c r="CP1610" s="78"/>
    </row>
    <row r="1611" spans="1:94" s="38" customFormat="1" x14ac:dyDescent="0.25">
      <c r="A1611" s="38">
        <v>1608</v>
      </c>
      <c r="F1611" s="39"/>
      <c r="Q1611" s="39"/>
      <c r="R1611" s="40"/>
      <c r="S1611" s="40"/>
      <c r="T1611" s="39"/>
      <c r="AG1611" s="110"/>
      <c r="AH1611" s="94"/>
      <c r="AJ1611" s="97"/>
      <c r="AL1611" s="39"/>
      <c r="AP1611" s="39"/>
      <c r="AQ1611" s="77"/>
      <c r="AR1611" s="94"/>
      <c r="AT1611" s="97"/>
      <c r="BB1611" s="79"/>
      <c r="BC1611" s="94"/>
      <c r="BE1611" s="97"/>
      <c r="BG1611" s="40"/>
      <c r="BK1611" s="40"/>
      <c r="BL1611" s="79"/>
      <c r="BM1611" s="94"/>
      <c r="BO1611" s="97"/>
      <c r="BQ1611" s="40"/>
      <c r="BR1611" s="94"/>
      <c r="BS1611" s="94"/>
      <c r="BT1611" s="94"/>
      <c r="BU1611" s="40"/>
      <c r="BV1611" s="82"/>
      <c r="BW1611" s="94"/>
      <c r="BX1611" s="48"/>
      <c r="BY1611" s="97"/>
      <c r="BZ1611" s="48"/>
      <c r="CA1611" s="40"/>
      <c r="CB1611" s="94"/>
      <c r="CC1611" s="94"/>
      <c r="CD1611" s="94"/>
      <c r="CE1611" s="40"/>
      <c r="CF1611" s="73"/>
      <c r="CG1611" s="41"/>
      <c r="CH1611" s="41"/>
      <c r="CI1611" s="41"/>
      <c r="CJ1611" s="41"/>
      <c r="CK1611" s="41"/>
      <c r="CL1611" s="68"/>
      <c r="CM1611" s="41"/>
      <c r="CN1611" s="41"/>
      <c r="CO1611" s="39"/>
      <c r="CP1611" s="78"/>
    </row>
    <row r="1612" spans="1:94" s="38" customFormat="1" x14ac:dyDescent="0.25">
      <c r="A1612" s="38">
        <v>1609</v>
      </c>
      <c r="F1612" s="39"/>
      <c r="Q1612" s="39"/>
      <c r="R1612" s="40"/>
      <c r="S1612" s="40"/>
      <c r="T1612" s="39"/>
      <c r="AG1612" s="110"/>
      <c r="AH1612" s="94"/>
      <c r="AJ1612" s="97"/>
      <c r="AL1612" s="39"/>
      <c r="AP1612" s="39"/>
      <c r="AQ1612" s="77"/>
      <c r="AR1612" s="94"/>
      <c r="AT1612" s="97"/>
      <c r="BB1612" s="79"/>
      <c r="BC1612" s="94"/>
      <c r="BE1612" s="97"/>
      <c r="BG1612" s="40"/>
      <c r="BK1612" s="40"/>
      <c r="BL1612" s="79"/>
      <c r="BM1612" s="94"/>
      <c r="BO1612" s="97"/>
      <c r="BQ1612" s="40"/>
      <c r="BR1612" s="94"/>
      <c r="BS1612" s="94"/>
      <c r="BT1612" s="94"/>
      <c r="BU1612" s="40"/>
      <c r="BV1612" s="82"/>
      <c r="BW1612" s="94"/>
      <c r="BX1612" s="48"/>
      <c r="BY1612" s="97"/>
      <c r="BZ1612" s="48"/>
      <c r="CA1612" s="40"/>
      <c r="CB1612" s="94"/>
      <c r="CC1612" s="94"/>
      <c r="CD1612" s="94"/>
      <c r="CE1612" s="40"/>
      <c r="CF1612" s="73"/>
      <c r="CG1612" s="41"/>
      <c r="CH1612" s="41"/>
      <c r="CI1612" s="41"/>
      <c r="CJ1612" s="41"/>
      <c r="CK1612" s="41"/>
      <c r="CL1612" s="68"/>
      <c r="CM1612" s="41"/>
      <c r="CN1612" s="41"/>
      <c r="CO1612" s="39"/>
      <c r="CP1612" s="78"/>
    </row>
    <row r="1613" spans="1:94" s="38" customFormat="1" x14ac:dyDescent="0.25">
      <c r="A1613" s="38">
        <v>1610</v>
      </c>
      <c r="F1613" s="39"/>
      <c r="Q1613" s="39"/>
      <c r="R1613" s="40"/>
      <c r="S1613" s="40"/>
      <c r="T1613" s="39"/>
      <c r="AG1613" s="110"/>
      <c r="AH1613" s="94"/>
      <c r="AJ1613" s="97"/>
      <c r="AL1613" s="39"/>
      <c r="AP1613" s="39"/>
      <c r="AQ1613" s="77"/>
      <c r="AR1613" s="94"/>
      <c r="AT1613" s="97"/>
      <c r="BB1613" s="79"/>
      <c r="BC1613" s="94"/>
      <c r="BE1613" s="97"/>
      <c r="BG1613" s="40"/>
      <c r="BK1613" s="40"/>
      <c r="BL1613" s="79"/>
      <c r="BM1613" s="94"/>
      <c r="BO1613" s="97"/>
      <c r="BQ1613" s="40"/>
      <c r="BR1613" s="94"/>
      <c r="BS1613" s="94"/>
      <c r="BT1613" s="94"/>
      <c r="BU1613" s="40"/>
      <c r="BV1613" s="82"/>
      <c r="BW1613" s="94"/>
      <c r="BX1613" s="48"/>
      <c r="BY1613" s="97"/>
      <c r="BZ1613" s="48"/>
      <c r="CA1613" s="40"/>
      <c r="CB1613" s="94"/>
      <c r="CC1613" s="94"/>
      <c r="CD1613" s="94"/>
      <c r="CE1613" s="40"/>
      <c r="CF1613" s="73"/>
      <c r="CG1613" s="41"/>
      <c r="CH1613" s="41"/>
      <c r="CI1613" s="41"/>
      <c r="CJ1613" s="41"/>
      <c r="CK1613" s="41"/>
      <c r="CL1613" s="68"/>
      <c r="CM1613" s="41"/>
      <c r="CN1613" s="41"/>
      <c r="CO1613" s="39"/>
      <c r="CP1613" s="78"/>
    </row>
    <row r="1614" spans="1:94" s="38" customFormat="1" x14ac:dyDescent="0.25">
      <c r="A1614" s="38">
        <v>1611</v>
      </c>
      <c r="F1614" s="39"/>
      <c r="Q1614" s="39"/>
      <c r="R1614" s="40"/>
      <c r="S1614" s="40"/>
      <c r="T1614" s="39"/>
      <c r="AG1614" s="110"/>
      <c r="AH1614" s="94"/>
      <c r="AJ1614" s="97"/>
      <c r="AL1614" s="39"/>
      <c r="AP1614" s="39"/>
      <c r="AQ1614" s="77"/>
      <c r="AR1614" s="94"/>
      <c r="AT1614" s="97"/>
      <c r="BB1614" s="79"/>
      <c r="BC1614" s="94"/>
      <c r="BE1614" s="97"/>
      <c r="BG1614" s="40"/>
      <c r="BK1614" s="40"/>
      <c r="BL1614" s="79"/>
      <c r="BM1614" s="94"/>
      <c r="BO1614" s="97"/>
      <c r="BQ1614" s="40"/>
      <c r="BR1614" s="94"/>
      <c r="BS1614" s="94"/>
      <c r="BT1614" s="94"/>
      <c r="BU1614" s="40"/>
      <c r="BV1614" s="82"/>
      <c r="BW1614" s="94"/>
      <c r="BX1614" s="48"/>
      <c r="BY1614" s="97"/>
      <c r="BZ1614" s="48"/>
      <c r="CA1614" s="40"/>
      <c r="CB1614" s="94"/>
      <c r="CC1614" s="94"/>
      <c r="CD1614" s="94"/>
      <c r="CE1614" s="40"/>
      <c r="CF1614" s="73"/>
      <c r="CG1614" s="41"/>
      <c r="CH1614" s="41"/>
      <c r="CI1614" s="41"/>
      <c r="CJ1614" s="41"/>
      <c r="CK1614" s="41"/>
      <c r="CL1614" s="68"/>
      <c r="CM1614" s="41"/>
      <c r="CN1614" s="41"/>
      <c r="CO1614" s="39"/>
      <c r="CP1614" s="78"/>
    </row>
    <row r="1615" spans="1:94" s="38" customFormat="1" x14ac:dyDescent="0.25">
      <c r="A1615" s="38">
        <v>1612</v>
      </c>
      <c r="F1615" s="39"/>
      <c r="Q1615" s="39"/>
      <c r="R1615" s="40"/>
      <c r="S1615" s="40"/>
      <c r="T1615" s="39"/>
      <c r="AG1615" s="110"/>
      <c r="AH1615" s="94"/>
      <c r="AJ1615" s="97"/>
      <c r="AL1615" s="39"/>
      <c r="AP1615" s="39"/>
      <c r="AQ1615" s="77"/>
      <c r="AR1615" s="94"/>
      <c r="AT1615" s="97"/>
      <c r="BB1615" s="79"/>
      <c r="BC1615" s="94"/>
      <c r="BE1615" s="97"/>
      <c r="BG1615" s="40"/>
      <c r="BK1615" s="40"/>
      <c r="BL1615" s="79"/>
      <c r="BM1615" s="94"/>
      <c r="BO1615" s="97"/>
      <c r="BQ1615" s="40"/>
      <c r="BR1615" s="94"/>
      <c r="BS1615" s="94"/>
      <c r="BT1615" s="94"/>
      <c r="BU1615" s="40"/>
      <c r="BV1615" s="82"/>
      <c r="BW1615" s="94"/>
      <c r="BX1615" s="48"/>
      <c r="BY1615" s="97"/>
      <c r="BZ1615" s="48"/>
      <c r="CA1615" s="40"/>
      <c r="CB1615" s="94"/>
      <c r="CC1615" s="94"/>
      <c r="CD1615" s="94"/>
      <c r="CE1615" s="40"/>
      <c r="CF1615" s="73"/>
      <c r="CG1615" s="41"/>
      <c r="CH1615" s="41"/>
      <c r="CI1615" s="41"/>
      <c r="CJ1615" s="41"/>
      <c r="CK1615" s="41"/>
      <c r="CL1615" s="68"/>
      <c r="CM1615" s="41"/>
      <c r="CN1615" s="41"/>
      <c r="CO1615" s="39"/>
      <c r="CP1615" s="78"/>
    </row>
    <row r="1616" spans="1:94" s="38" customFormat="1" x14ac:dyDescent="0.25">
      <c r="A1616" s="38">
        <v>1613</v>
      </c>
      <c r="F1616" s="39"/>
      <c r="Q1616" s="39"/>
      <c r="R1616" s="40"/>
      <c r="S1616" s="40"/>
      <c r="T1616" s="39"/>
      <c r="AG1616" s="110"/>
      <c r="AH1616" s="94"/>
      <c r="AJ1616" s="97"/>
      <c r="AL1616" s="39"/>
      <c r="AP1616" s="39"/>
      <c r="AQ1616" s="77"/>
      <c r="AR1616" s="94"/>
      <c r="AT1616" s="97"/>
      <c r="BB1616" s="79"/>
      <c r="BC1616" s="94"/>
      <c r="BE1616" s="97"/>
      <c r="BG1616" s="40"/>
      <c r="BK1616" s="40"/>
      <c r="BL1616" s="79"/>
      <c r="BM1616" s="94"/>
      <c r="BO1616" s="97"/>
      <c r="BQ1616" s="40"/>
      <c r="BR1616" s="94"/>
      <c r="BS1616" s="94"/>
      <c r="BT1616" s="94"/>
      <c r="BU1616" s="40"/>
      <c r="BV1616" s="82"/>
      <c r="BW1616" s="94"/>
      <c r="BX1616" s="48"/>
      <c r="BY1616" s="97"/>
      <c r="BZ1616" s="48"/>
      <c r="CA1616" s="40"/>
      <c r="CB1616" s="94"/>
      <c r="CC1616" s="94"/>
      <c r="CD1616" s="94"/>
      <c r="CE1616" s="40"/>
      <c r="CF1616" s="73"/>
      <c r="CG1616" s="41"/>
      <c r="CH1616" s="41"/>
      <c r="CI1616" s="41"/>
      <c r="CJ1616" s="41"/>
      <c r="CK1616" s="41"/>
      <c r="CL1616" s="68"/>
      <c r="CM1616" s="41"/>
      <c r="CN1616" s="41"/>
      <c r="CO1616" s="39"/>
      <c r="CP1616" s="78"/>
    </row>
    <row r="1617" spans="1:94" s="38" customFormat="1" x14ac:dyDescent="0.25">
      <c r="A1617" s="38">
        <v>1614</v>
      </c>
      <c r="F1617" s="39"/>
      <c r="Q1617" s="39"/>
      <c r="R1617" s="40"/>
      <c r="S1617" s="40"/>
      <c r="T1617" s="39"/>
      <c r="AG1617" s="110"/>
      <c r="AH1617" s="94"/>
      <c r="AJ1617" s="97"/>
      <c r="AL1617" s="39"/>
      <c r="AP1617" s="39"/>
      <c r="AQ1617" s="77"/>
      <c r="AR1617" s="94"/>
      <c r="AT1617" s="97"/>
      <c r="BB1617" s="79"/>
      <c r="BC1617" s="94"/>
      <c r="BE1617" s="97"/>
      <c r="BG1617" s="40"/>
      <c r="BK1617" s="40"/>
      <c r="BL1617" s="79"/>
      <c r="BM1617" s="94"/>
      <c r="BO1617" s="97"/>
      <c r="BQ1617" s="40"/>
      <c r="BR1617" s="94"/>
      <c r="BS1617" s="94"/>
      <c r="BT1617" s="94"/>
      <c r="BU1617" s="40"/>
      <c r="BV1617" s="82"/>
      <c r="BW1617" s="94"/>
      <c r="BX1617" s="48"/>
      <c r="BY1617" s="97"/>
      <c r="BZ1617" s="48"/>
      <c r="CA1617" s="40"/>
      <c r="CB1617" s="94"/>
      <c r="CC1617" s="94"/>
      <c r="CD1617" s="94"/>
      <c r="CE1617" s="40"/>
      <c r="CF1617" s="73"/>
      <c r="CG1617" s="41"/>
      <c r="CH1617" s="41"/>
      <c r="CI1617" s="41"/>
      <c r="CJ1617" s="41"/>
      <c r="CK1617" s="41"/>
      <c r="CL1617" s="68"/>
      <c r="CM1617" s="41"/>
      <c r="CN1617" s="41"/>
      <c r="CO1617" s="39"/>
      <c r="CP1617" s="78"/>
    </row>
    <row r="1618" spans="1:94" s="38" customFormat="1" x14ac:dyDescent="0.25">
      <c r="A1618" s="38">
        <v>1615</v>
      </c>
      <c r="F1618" s="39"/>
      <c r="Q1618" s="39"/>
      <c r="R1618" s="40"/>
      <c r="S1618" s="40"/>
      <c r="T1618" s="39"/>
      <c r="AG1618" s="110"/>
      <c r="AH1618" s="94"/>
      <c r="AJ1618" s="97"/>
      <c r="AL1618" s="39"/>
      <c r="AP1618" s="39"/>
      <c r="AQ1618" s="77"/>
      <c r="AR1618" s="94"/>
      <c r="AT1618" s="97"/>
      <c r="BB1618" s="79"/>
      <c r="BC1618" s="94"/>
      <c r="BE1618" s="97"/>
      <c r="BG1618" s="40"/>
      <c r="BK1618" s="40"/>
      <c r="BL1618" s="79"/>
      <c r="BM1618" s="94"/>
      <c r="BO1618" s="97"/>
      <c r="BQ1618" s="40"/>
      <c r="BR1618" s="94"/>
      <c r="BS1618" s="94"/>
      <c r="BT1618" s="94"/>
      <c r="BU1618" s="40"/>
      <c r="BV1618" s="82"/>
      <c r="BW1618" s="94"/>
      <c r="BX1618" s="48"/>
      <c r="BY1618" s="97"/>
      <c r="BZ1618" s="48"/>
      <c r="CA1618" s="40"/>
      <c r="CB1618" s="94"/>
      <c r="CC1618" s="94"/>
      <c r="CD1618" s="94"/>
      <c r="CE1618" s="40"/>
      <c r="CF1618" s="73"/>
      <c r="CG1618" s="41"/>
      <c r="CH1618" s="41"/>
      <c r="CI1618" s="41"/>
      <c r="CJ1618" s="41"/>
      <c r="CK1618" s="41"/>
      <c r="CL1618" s="68"/>
      <c r="CM1618" s="41"/>
      <c r="CN1618" s="41"/>
      <c r="CO1618" s="39"/>
      <c r="CP1618" s="78"/>
    </row>
    <row r="1619" spans="1:94" s="38" customFormat="1" x14ac:dyDescent="0.25">
      <c r="A1619" s="38">
        <v>1616</v>
      </c>
      <c r="F1619" s="39"/>
      <c r="Q1619" s="39"/>
      <c r="R1619" s="40"/>
      <c r="S1619" s="40"/>
      <c r="T1619" s="39"/>
      <c r="AG1619" s="110"/>
      <c r="AH1619" s="94"/>
      <c r="AJ1619" s="97"/>
      <c r="AL1619" s="39"/>
      <c r="AP1619" s="39"/>
      <c r="AQ1619" s="77"/>
      <c r="AR1619" s="94"/>
      <c r="AT1619" s="97"/>
      <c r="BB1619" s="79"/>
      <c r="BC1619" s="94"/>
      <c r="BE1619" s="97"/>
      <c r="BG1619" s="40"/>
      <c r="BK1619" s="40"/>
      <c r="BL1619" s="79"/>
      <c r="BM1619" s="94"/>
      <c r="BO1619" s="97"/>
      <c r="BQ1619" s="40"/>
      <c r="BR1619" s="94"/>
      <c r="BS1619" s="94"/>
      <c r="BT1619" s="94"/>
      <c r="BU1619" s="40"/>
      <c r="BV1619" s="82"/>
      <c r="BW1619" s="94"/>
      <c r="BX1619" s="48"/>
      <c r="BY1619" s="97"/>
      <c r="BZ1619" s="48"/>
      <c r="CA1619" s="40"/>
      <c r="CB1619" s="94"/>
      <c r="CC1619" s="94"/>
      <c r="CD1619" s="94"/>
      <c r="CE1619" s="40"/>
      <c r="CF1619" s="73"/>
      <c r="CG1619" s="41"/>
      <c r="CH1619" s="41"/>
      <c r="CI1619" s="41"/>
      <c r="CJ1619" s="41"/>
      <c r="CK1619" s="41"/>
      <c r="CL1619" s="68"/>
      <c r="CM1619" s="41"/>
      <c r="CN1619" s="41"/>
      <c r="CO1619" s="39"/>
      <c r="CP1619" s="78"/>
    </row>
    <row r="1620" spans="1:94" s="38" customFormat="1" x14ac:dyDescent="0.25">
      <c r="A1620" s="38">
        <v>1617</v>
      </c>
      <c r="F1620" s="39"/>
      <c r="Q1620" s="39"/>
      <c r="R1620" s="40"/>
      <c r="S1620" s="40"/>
      <c r="T1620" s="39"/>
      <c r="AG1620" s="110"/>
      <c r="AH1620" s="94"/>
      <c r="AJ1620" s="97"/>
      <c r="AL1620" s="39"/>
      <c r="AP1620" s="39"/>
      <c r="AQ1620" s="77"/>
      <c r="AR1620" s="94"/>
      <c r="AT1620" s="97"/>
      <c r="BB1620" s="79"/>
      <c r="BC1620" s="94"/>
      <c r="BE1620" s="97"/>
      <c r="BG1620" s="40"/>
      <c r="BK1620" s="40"/>
      <c r="BL1620" s="79"/>
      <c r="BM1620" s="94"/>
      <c r="BO1620" s="97"/>
      <c r="BQ1620" s="40"/>
      <c r="BR1620" s="94"/>
      <c r="BS1620" s="94"/>
      <c r="BT1620" s="94"/>
      <c r="BU1620" s="40"/>
      <c r="BV1620" s="82"/>
      <c r="BW1620" s="94"/>
      <c r="BX1620" s="48"/>
      <c r="BY1620" s="97"/>
      <c r="BZ1620" s="48"/>
      <c r="CA1620" s="40"/>
      <c r="CB1620" s="94"/>
      <c r="CC1620" s="94"/>
      <c r="CD1620" s="94"/>
      <c r="CE1620" s="40"/>
      <c r="CF1620" s="73"/>
      <c r="CG1620" s="41"/>
      <c r="CH1620" s="41"/>
      <c r="CI1620" s="41"/>
      <c r="CJ1620" s="41"/>
      <c r="CK1620" s="41"/>
      <c r="CL1620" s="68"/>
      <c r="CM1620" s="41"/>
      <c r="CN1620" s="41"/>
      <c r="CO1620" s="39"/>
      <c r="CP1620" s="78"/>
    </row>
    <row r="1621" spans="1:94" s="38" customFormat="1" x14ac:dyDescent="0.25">
      <c r="A1621" s="38">
        <v>1618</v>
      </c>
      <c r="F1621" s="39"/>
      <c r="Q1621" s="39"/>
      <c r="R1621" s="40"/>
      <c r="S1621" s="40"/>
      <c r="T1621" s="39"/>
      <c r="AG1621" s="110"/>
      <c r="AH1621" s="94"/>
      <c r="AJ1621" s="97"/>
      <c r="AL1621" s="39"/>
      <c r="AP1621" s="39"/>
      <c r="AQ1621" s="77"/>
      <c r="AR1621" s="94"/>
      <c r="AT1621" s="97"/>
      <c r="BB1621" s="79"/>
      <c r="BC1621" s="94"/>
      <c r="BE1621" s="97"/>
      <c r="BG1621" s="40"/>
      <c r="BK1621" s="40"/>
      <c r="BL1621" s="79"/>
      <c r="BM1621" s="94"/>
      <c r="BO1621" s="97"/>
      <c r="BQ1621" s="40"/>
      <c r="BR1621" s="94"/>
      <c r="BS1621" s="94"/>
      <c r="BT1621" s="94"/>
      <c r="BU1621" s="40"/>
      <c r="BV1621" s="82"/>
      <c r="BW1621" s="94"/>
      <c r="BX1621" s="48"/>
      <c r="BY1621" s="97"/>
      <c r="BZ1621" s="48"/>
      <c r="CA1621" s="40"/>
      <c r="CB1621" s="94"/>
      <c r="CC1621" s="94"/>
      <c r="CD1621" s="94"/>
      <c r="CE1621" s="40"/>
      <c r="CF1621" s="73"/>
      <c r="CG1621" s="41"/>
      <c r="CH1621" s="41"/>
      <c r="CI1621" s="41"/>
      <c r="CJ1621" s="41"/>
      <c r="CK1621" s="41"/>
      <c r="CL1621" s="68"/>
      <c r="CM1621" s="41"/>
      <c r="CN1621" s="41"/>
      <c r="CO1621" s="39"/>
      <c r="CP1621" s="78"/>
    </row>
    <row r="1622" spans="1:94" s="38" customFormat="1" x14ac:dyDescent="0.25">
      <c r="A1622" s="38">
        <v>1619</v>
      </c>
      <c r="F1622" s="39"/>
      <c r="Q1622" s="39"/>
      <c r="R1622" s="40"/>
      <c r="S1622" s="40"/>
      <c r="T1622" s="39"/>
      <c r="AG1622" s="110"/>
      <c r="AH1622" s="94"/>
      <c r="AJ1622" s="97"/>
      <c r="AL1622" s="39"/>
      <c r="AP1622" s="39"/>
      <c r="AQ1622" s="77"/>
      <c r="AR1622" s="94"/>
      <c r="AT1622" s="97"/>
      <c r="BB1622" s="79"/>
      <c r="BC1622" s="94"/>
      <c r="BE1622" s="97"/>
      <c r="BG1622" s="40"/>
      <c r="BK1622" s="40"/>
      <c r="BL1622" s="79"/>
      <c r="BM1622" s="94"/>
      <c r="BO1622" s="97"/>
      <c r="BQ1622" s="40"/>
      <c r="BR1622" s="94"/>
      <c r="BS1622" s="94"/>
      <c r="BT1622" s="94"/>
      <c r="BU1622" s="40"/>
      <c r="BV1622" s="82"/>
      <c r="BW1622" s="94"/>
      <c r="BX1622" s="48"/>
      <c r="BY1622" s="97"/>
      <c r="BZ1622" s="48"/>
      <c r="CA1622" s="40"/>
      <c r="CB1622" s="94"/>
      <c r="CC1622" s="94"/>
      <c r="CD1622" s="94"/>
      <c r="CE1622" s="40"/>
      <c r="CF1622" s="73"/>
      <c r="CG1622" s="41"/>
      <c r="CH1622" s="41"/>
      <c r="CI1622" s="41"/>
      <c r="CJ1622" s="41"/>
      <c r="CK1622" s="41"/>
      <c r="CL1622" s="68"/>
      <c r="CM1622" s="41"/>
      <c r="CN1622" s="41"/>
      <c r="CO1622" s="39"/>
      <c r="CP1622" s="78"/>
    </row>
    <row r="1623" spans="1:94" s="38" customFormat="1" x14ac:dyDescent="0.25">
      <c r="A1623" s="38">
        <v>1620</v>
      </c>
      <c r="F1623" s="39"/>
      <c r="Q1623" s="39"/>
      <c r="R1623" s="40"/>
      <c r="S1623" s="40"/>
      <c r="T1623" s="39"/>
      <c r="AG1623" s="110"/>
      <c r="AH1623" s="94"/>
      <c r="AJ1623" s="97"/>
      <c r="AL1623" s="39"/>
      <c r="AP1623" s="39"/>
      <c r="AQ1623" s="77"/>
      <c r="AR1623" s="94"/>
      <c r="AT1623" s="97"/>
      <c r="BB1623" s="79"/>
      <c r="BC1623" s="94"/>
      <c r="BE1623" s="97"/>
      <c r="BG1623" s="40"/>
      <c r="BK1623" s="40"/>
      <c r="BL1623" s="79"/>
      <c r="BM1623" s="94"/>
      <c r="BO1623" s="97"/>
      <c r="BQ1623" s="40"/>
      <c r="BR1623" s="94"/>
      <c r="BS1623" s="94"/>
      <c r="BT1623" s="94"/>
      <c r="BU1623" s="40"/>
      <c r="BV1623" s="82"/>
      <c r="BW1623" s="94"/>
      <c r="BX1623" s="48"/>
      <c r="BY1623" s="97"/>
      <c r="BZ1623" s="48"/>
      <c r="CA1623" s="40"/>
      <c r="CB1623" s="94"/>
      <c r="CC1623" s="94"/>
      <c r="CD1623" s="94"/>
      <c r="CE1623" s="40"/>
      <c r="CF1623" s="73"/>
      <c r="CG1623" s="41"/>
      <c r="CH1623" s="41"/>
      <c r="CI1623" s="41"/>
      <c r="CJ1623" s="41"/>
      <c r="CK1623" s="41"/>
      <c r="CL1623" s="68"/>
      <c r="CM1623" s="41"/>
      <c r="CN1623" s="41"/>
      <c r="CO1623" s="39"/>
      <c r="CP1623" s="78"/>
    </row>
    <row r="1624" spans="1:94" s="38" customFormat="1" x14ac:dyDescent="0.25">
      <c r="A1624" s="38">
        <v>1621</v>
      </c>
      <c r="F1624" s="39"/>
      <c r="Q1624" s="39"/>
      <c r="R1624" s="40"/>
      <c r="S1624" s="40"/>
      <c r="T1624" s="39"/>
      <c r="AG1624" s="110"/>
      <c r="AH1624" s="94"/>
      <c r="AJ1624" s="97"/>
      <c r="AL1624" s="39"/>
      <c r="AP1624" s="39"/>
      <c r="AQ1624" s="77"/>
      <c r="AR1624" s="94"/>
      <c r="AT1624" s="97"/>
      <c r="BB1624" s="79"/>
      <c r="BC1624" s="94"/>
      <c r="BE1624" s="97"/>
      <c r="BG1624" s="40"/>
      <c r="BK1624" s="40"/>
      <c r="BL1624" s="79"/>
      <c r="BM1624" s="94"/>
      <c r="BO1624" s="97"/>
      <c r="BQ1624" s="40"/>
      <c r="BR1624" s="94"/>
      <c r="BS1624" s="94"/>
      <c r="BT1624" s="94"/>
      <c r="BU1624" s="40"/>
      <c r="BV1624" s="82"/>
      <c r="BW1624" s="94"/>
      <c r="BX1624" s="48"/>
      <c r="BY1624" s="97"/>
      <c r="BZ1624" s="48"/>
      <c r="CA1624" s="40"/>
      <c r="CB1624" s="94"/>
      <c r="CC1624" s="94"/>
      <c r="CD1624" s="94"/>
      <c r="CE1624" s="40"/>
      <c r="CF1624" s="73"/>
      <c r="CG1624" s="41"/>
      <c r="CH1624" s="41"/>
      <c r="CI1624" s="41"/>
      <c r="CJ1624" s="41"/>
      <c r="CK1624" s="41"/>
      <c r="CL1624" s="68"/>
      <c r="CM1624" s="41"/>
      <c r="CN1624" s="41"/>
      <c r="CO1624" s="39"/>
      <c r="CP1624" s="78"/>
    </row>
    <row r="1625" spans="1:94" s="38" customFormat="1" x14ac:dyDescent="0.25">
      <c r="A1625" s="38">
        <v>1622</v>
      </c>
      <c r="F1625" s="39"/>
      <c r="Q1625" s="39"/>
      <c r="R1625" s="40"/>
      <c r="S1625" s="40"/>
      <c r="T1625" s="39"/>
      <c r="AG1625" s="110"/>
      <c r="AH1625" s="94"/>
      <c r="AJ1625" s="97"/>
      <c r="AL1625" s="39"/>
      <c r="AP1625" s="39"/>
      <c r="AQ1625" s="77"/>
      <c r="AR1625" s="94"/>
      <c r="AT1625" s="97"/>
      <c r="BB1625" s="79"/>
      <c r="BC1625" s="94"/>
      <c r="BE1625" s="97"/>
      <c r="BG1625" s="40"/>
      <c r="BK1625" s="40"/>
      <c r="BL1625" s="79"/>
      <c r="BM1625" s="94"/>
      <c r="BO1625" s="97"/>
      <c r="BQ1625" s="40"/>
      <c r="BR1625" s="94"/>
      <c r="BS1625" s="94"/>
      <c r="BT1625" s="94"/>
      <c r="BU1625" s="40"/>
      <c r="BV1625" s="82"/>
      <c r="BW1625" s="94"/>
      <c r="BX1625" s="48"/>
      <c r="BY1625" s="97"/>
      <c r="BZ1625" s="48"/>
      <c r="CA1625" s="40"/>
      <c r="CB1625" s="94"/>
      <c r="CC1625" s="94"/>
      <c r="CD1625" s="94"/>
      <c r="CE1625" s="40"/>
      <c r="CF1625" s="73"/>
      <c r="CG1625" s="41"/>
      <c r="CH1625" s="41"/>
      <c r="CI1625" s="41"/>
      <c r="CJ1625" s="41"/>
      <c r="CK1625" s="41"/>
      <c r="CL1625" s="68"/>
      <c r="CM1625" s="41"/>
      <c r="CN1625" s="41"/>
      <c r="CO1625" s="39"/>
      <c r="CP1625" s="78"/>
    </row>
    <row r="1626" spans="1:94" s="38" customFormat="1" x14ac:dyDescent="0.25">
      <c r="A1626" s="38">
        <v>1623</v>
      </c>
      <c r="F1626" s="39"/>
      <c r="Q1626" s="39"/>
      <c r="R1626" s="40"/>
      <c r="S1626" s="40"/>
      <c r="T1626" s="39"/>
      <c r="AG1626" s="110"/>
      <c r="AH1626" s="94"/>
      <c r="AJ1626" s="97"/>
      <c r="AL1626" s="39"/>
      <c r="AP1626" s="39"/>
      <c r="AQ1626" s="77"/>
      <c r="AR1626" s="94"/>
      <c r="AT1626" s="97"/>
      <c r="BB1626" s="79"/>
      <c r="BC1626" s="94"/>
      <c r="BE1626" s="97"/>
      <c r="BG1626" s="40"/>
      <c r="BK1626" s="40"/>
      <c r="BL1626" s="79"/>
      <c r="BM1626" s="94"/>
      <c r="BO1626" s="97"/>
      <c r="BQ1626" s="40"/>
      <c r="BR1626" s="94"/>
      <c r="BS1626" s="94"/>
      <c r="BT1626" s="94"/>
      <c r="BU1626" s="40"/>
      <c r="BV1626" s="82"/>
      <c r="BW1626" s="94"/>
      <c r="BX1626" s="48"/>
      <c r="BY1626" s="97"/>
      <c r="BZ1626" s="48"/>
      <c r="CA1626" s="40"/>
      <c r="CB1626" s="94"/>
      <c r="CC1626" s="94"/>
      <c r="CD1626" s="94"/>
      <c r="CE1626" s="40"/>
      <c r="CF1626" s="73"/>
      <c r="CG1626" s="41"/>
      <c r="CH1626" s="41"/>
      <c r="CI1626" s="41"/>
      <c r="CJ1626" s="41"/>
      <c r="CK1626" s="41"/>
      <c r="CL1626" s="68"/>
      <c r="CM1626" s="41"/>
      <c r="CN1626" s="41"/>
      <c r="CO1626" s="39"/>
      <c r="CP1626" s="78"/>
    </row>
    <row r="1627" spans="1:94" s="38" customFormat="1" x14ac:dyDescent="0.25">
      <c r="A1627" s="38">
        <v>1624</v>
      </c>
      <c r="F1627" s="39"/>
      <c r="Q1627" s="39"/>
      <c r="R1627" s="40"/>
      <c r="S1627" s="40"/>
      <c r="T1627" s="39"/>
      <c r="AG1627" s="110"/>
      <c r="AH1627" s="94"/>
      <c r="AJ1627" s="97"/>
      <c r="AL1627" s="39"/>
      <c r="AP1627" s="39"/>
      <c r="AQ1627" s="77"/>
      <c r="AR1627" s="94"/>
      <c r="AT1627" s="97"/>
      <c r="BB1627" s="79"/>
      <c r="BC1627" s="94"/>
      <c r="BE1627" s="97"/>
      <c r="BG1627" s="40"/>
      <c r="BK1627" s="40"/>
      <c r="BL1627" s="79"/>
      <c r="BM1627" s="94"/>
      <c r="BO1627" s="97"/>
      <c r="BQ1627" s="40"/>
      <c r="BR1627" s="94"/>
      <c r="BS1627" s="94"/>
      <c r="BT1627" s="94"/>
      <c r="BU1627" s="40"/>
      <c r="BV1627" s="82"/>
      <c r="BW1627" s="94"/>
      <c r="BX1627" s="48"/>
      <c r="BY1627" s="97"/>
      <c r="BZ1627" s="48"/>
      <c r="CA1627" s="40"/>
      <c r="CB1627" s="94"/>
      <c r="CC1627" s="94"/>
      <c r="CD1627" s="94"/>
      <c r="CE1627" s="40"/>
      <c r="CF1627" s="73"/>
      <c r="CG1627" s="41"/>
      <c r="CH1627" s="41"/>
      <c r="CI1627" s="41"/>
      <c r="CJ1627" s="41"/>
      <c r="CK1627" s="41"/>
      <c r="CL1627" s="68"/>
      <c r="CM1627" s="41"/>
      <c r="CN1627" s="41"/>
      <c r="CO1627" s="39"/>
      <c r="CP1627" s="78"/>
    </row>
    <row r="1628" spans="1:94" s="38" customFormat="1" x14ac:dyDescent="0.25">
      <c r="A1628" s="99">
        <v>1625</v>
      </c>
      <c r="F1628" s="39"/>
      <c r="Q1628" s="39"/>
      <c r="R1628" s="40"/>
      <c r="S1628" s="40"/>
      <c r="T1628" s="39"/>
      <c r="AG1628" s="110"/>
      <c r="AH1628" s="94"/>
      <c r="AJ1628" s="97"/>
      <c r="AL1628" s="39"/>
      <c r="AP1628" s="39"/>
      <c r="AQ1628" s="77"/>
      <c r="AR1628" s="94"/>
      <c r="AT1628" s="97"/>
      <c r="BB1628" s="79"/>
      <c r="BC1628" s="94"/>
      <c r="BE1628" s="97"/>
      <c r="BG1628" s="40"/>
      <c r="BK1628" s="40"/>
      <c r="BL1628" s="79"/>
      <c r="BM1628" s="94"/>
      <c r="BO1628" s="97"/>
      <c r="BQ1628" s="40"/>
      <c r="BR1628" s="94"/>
      <c r="BS1628" s="94"/>
      <c r="BT1628" s="94"/>
      <c r="BU1628" s="40"/>
      <c r="BV1628" s="82"/>
      <c r="BW1628" s="94"/>
      <c r="BX1628" s="48"/>
      <c r="BY1628" s="97"/>
      <c r="BZ1628" s="48"/>
      <c r="CA1628" s="40"/>
      <c r="CB1628" s="94"/>
      <c r="CC1628" s="94"/>
      <c r="CD1628" s="94"/>
      <c r="CE1628" s="40"/>
      <c r="CF1628" s="73"/>
      <c r="CG1628" s="41"/>
      <c r="CH1628" s="41"/>
      <c r="CI1628" s="41"/>
      <c r="CJ1628" s="41"/>
      <c r="CK1628" s="41"/>
      <c r="CL1628" s="68"/>
      <c r="CM1628" s="41"/>
      <c r="CN1628" s="41"/>
      <c r="CO1628" s="39"/>
      <c r="CP1628" s="78"/>
    </row>
    <row r="1629" spans="1:94" s="38" customFormat="1" x14ac:dyDescent="0.25">
      <c r="A1629" s="38">
        <v>1626</v>
      </c>
      <c r="F1629" s="39"/>
      <c r="Q1629" s="39"/>
      <c r="R1629" s="40"/>
      <c r="S1629" s="40"/>
      <c r="T1629" s="39"/>
      <c r="AG1629" s="110"/>
      <c r="AH1629" s="94"/>
      <c r="AJ1629" s="97"/>
      <c r="AL1629" s="39"/>
      <c r="AP1629" s="39"/>
      <c r="AQ1629" s="77"/>
      <c r="AR1629" s="94"/>
      <c r="AT1629" s="97"/>
      <c r="BB1629" s="79"/>
      <c r="BC1629" s="94"/>
      <c r="BE1629" s="97"/>
      <c r="BG1629" s="40"/>
      <c r="BK1629" s="40"/>
      <c r="BL1629" s="79"/>
      <c r="BM1629" s="94"/>
      <c r="BO1629" s="97"/>
      <c r="BQ1629" s="40"/>
      <c r="BR1629" s="94"/>
      <c r="BS1629" s="94"/>
      <c r="BT1629" s="94"/>
      <c r="BU1629" s="40"/>
      <c r="BV1629" s="82"/>
      <c r="BW1629" s="94"/>
      <c r="BX1629" s="48"/>
      <c r="BY1629" s="97"/>
      <c r="BZ1629" s="48"/>
      <c r="CA1629" s="40"/>
      <c r="CB1629" s="94"/>
      <c r="CC1629" s="94"/>
      <c r="CD1629" s="94"/>
      <c r="CE1629" s="40"/>
      <c r="CF1629" s="73"/>
      <c r="CG1629" s="41"/>
      <c r="CH1629" s="41"/>
      <c r="CI1629" s="41"/>
      <c r="CJ1629" s="41"/>
      <c r="CK1629" s="41"/>
      <c r="CL1629" s="68"/>
      <c r="CM1629" s="41"/>
      <c r="CN1629" s="41"/>
      <c r="CO1629" s="39"/>
      <c r="CP1629" s="78"/>
    </row>
    <row r="1630" spans="1:94" s="38" customFormat="1" x14ac:dyDescent="0.25">
      <c r="A1630" s="38">
        <v>1627</v>
      </c>
      <c r="F1630" s="39"/>
      <c r="Q1630" s="39"/>
      <c r="R1630" s="40"/>
      <c r="S1630" s="40"/>
      <c r="T1630" s="39"/>
      <c r="AG1630" s="110"/>
      <c r="AH1630" s="94"/>
      <c r="AJ1630" s="97"/>
      <c r="AL1630" s="39"/>
      <c r="AP1630" s="39"/>
      <c r="AQ1630" s="77"/>
      <c r="AR1630" s="94"/>
      <c r="AT1630" s="97"/>
      <c r="BB1630" s="79"/>
      <c r="BC1630" s="94"/>
      <c r="BE1630" s="97"/>
      <c r="BG1630" s="40"/>
      <c r="BK1630" s="40"/>
      <c r="BL1630" s="79"/>
      <c r="BM1630" s="94"/>
      <c r="BO1630" s="97"/>
      <c r="BQ1630" s="40"/>
      <c r="BR1630" s="94"/>
      <c r="BS1630" s="94"/>
      <c r="BT1630" s="94"/>
      <c r="BU1630" s="40"/>
      <c r="BV1630" s="82"/>
      <c r="BW1630" s="94"/>
      <c r="BX1630" s="48"/>
      <c r="BY1630" s="97"/>
      <c r="BZ1630" s="48"/>
      <c r="CA1630" s="40"/>
      <c r="CB1630" s="94"/>
      <c r="CC1630" s="94"/>
      <c r="CD1630" s="94"/>
      <c r="CE1630" s="40"/>
      <c r="CF1630" s="73"/>
      <c r="CG1630" s="41"/>
      <c r="CH1630" s="41"/>
      <c r="CI1630" s="41"/>
      <c r="CJ1630" s="41"/>
      <c r="CK1630" s="41"/>
      <c r="CL1630" s="68"/>
      <c r="CM1630" s="41"/>
      <c r="CN1630" s="41"/>
      <c r="CO1630" s="39"/>
      <c r="CP1630" s="78"/>
    </row>
    <row r="1631" spans="1:94" s="38" customFormat="1" x14ac:dyDescent="0.25">
      <c r="A1631" s="38">
        <v>1628</v>
      </c>
      <c r="F1631" s="39"/>
      <c r="Q1631" s="39"/>
      <c r="R1631" s="40"/>
      <c r="S1631" s="40"/>
      <c r="T1631" s="39"/>
      <c r="AG1631" s="110"/>
      <c r="AH1631" s="94"/>
      <c r="AJ1631" s="97"/>
      <c r="AL1631" s="39"/>
      <c r="AP1631" s="39"/>
      <c r="AQ1631" s="77"/>
      <c r="AR1631" s="94"/>
      <c r="AT1631" s="97"/>
      <c r="BB1631" s="79"/>
      <c r="BC1631" s="94"/>
      <c r="BE1631" s="97"/>
      <c r="BG1631" s="40"/>
      <c r="BK1631" s="40"/>
      <c r="BL1631" s="79"/>
      <c r="BM1631" s="94"/>
      <c r="BO1631" s="97"/>
      <c r="BQ1631" s="40"/>
      <c r="BR1631" s="94"/>
      <c r="BS1631" s="94"/>
      <c r="BT1631" s="94"/>
      <c r="BU1631" s="40"/>
      <c r="BV1631" s="82"/>
      <c r="BW1631" s="94"/>
      <c r="BX1631" s="48"/>
      <c r="BY1631" s="97"/>
      <c r="BZ1631" s="48"/>
      <c r="CA1631" s="40"/>
      <c r="CB1631" s="94"/>
      <c r="CC1631" s="94"/>
      <c r="CD1631" s="94"/>
      <c r="CE1631" s="40"/>
      <c r="CF1631" s="73"/>
      <c r="CG1631" s="41"/>
      <c r="CH1631" s="41"/>
      <c r="CI1631" s="41"/>
      <c r="CJ1631" s="41"/>
      <c r="CK1631" s="41"/>
      <c r="CL1631" s="68"/>
      <c r="CM1631" s="41"/>
      <c r="CN1631" s="41"/>
      <c r="CO1631" s="39"/>
      <c r="CP1631" s="78"/>
    </row>
    <row r="1632" spans="1:94" s="38" customFormat="1" x14ac:dyDescent="0.25">
      <c r="A1632" s="38">
        <v>1629</v>
      </c>
      <c r="F1632" s="39"/>
      <c r="Q1632" s="39"/>
      <c r="R1632" s="40"/>
      <c r="S1632" s="40"/>
      <c r="T1632" s="39"/>
      <c r="AG1632" s="110"/>
      <c r="AH1632" s="94"/>
      <c r="AJ1632" s="97"/>
      <c r="AL1632" s="39"/>
      <c r="AP1632" s="39"/>
      <c r="AQ1632" s="77"/>
      <c r="AR1632" s="94"/>
      <c r="AT1632" s="97"/>
      <c r="BB1632" s="79"/>
      <c r="BC1632" s="94"/>
      <c r="BE1632" s="97"/>
      <c r="BG1632" s="40"/>
      <c r="BK1632" s="40"/>
      <c r="BL1632" s="79"/>
      <c r="BM1632" s="94"/>
      <c r="BO1632" s="97"/>
      <c r="BQ1632" s="40"/>
      <c r="BR1632" s="94"/>
      <c r="BS1632" s="94"/>
      <c r="BT1632" s="94"/>
      <c r="BU1632" s="40"/>
      <c r="BV1632" s="82"/>
      <c r="BW1632" s="94"/>
      <c r="BX1632" s="48"/>
      <c r="BY1632" s="97"/>
      <c r="BZ1632" s="48"/>
      <c r="CA1632" s="40"/>
      <c r="CB1632" s="94"/>
      <c r="CC1632" s="94"/>
      <c r="CD1632" s="94"/>
      <c r="CE1632" s="40"/>
      <c r="CF1632" s="73"/>
      <c r="CG1632" s="41"/>
      <c r="CH1632" s="41"/>
      <c r="CI1632" s="41"/>
      <c r="CJ1632" s="41"/>
      <c r="CK1632" s="41"/>
      <c r="CL1632" s="68"/>
      <c r="CM1632" s="41"/>
      <c r="CN1632" s="41"/>
      <c r="CO1632" s="39"/>
      <c r="CP1632" s="78"/>
    </row>
    <row r="1633" spans="1:94" s="38" customFormat="1" x14ac:dyDescent="0.25">
      <c r="A1633" s="38">
        <v>1630</v>
      </c>
      <c r="F1633" s="39"/>
      <c r="Q1633" s="39"/>
      <c r="R1633" s="40"/>
      <c r="S1633" s="40"/>
      <c r="T1633" s="39"/>
      <c r="AG1633" s="110"/>
      <c r="AH1633" s="94"/>
      <c r="AJ1633" s="97"/>
      <c r="AL1633" s="39"/>
      <c r="AP1633" s="39"/>
      <c r="AQ1633" s="77"/>
      <c r="AR1633" s="94"/>
      <c r="AT1633" s="97"/>
      <c r="BB1633" s="79"/>
      <c r="BC1633" s="94"/>
      <c r="BE1633" s="97"/>
      <c r="BG1633" s="40"/>
      <c r="BK1633" s="40"/>
      <c r="BL1633" s="79"/>
      <c r="BM1633" s="94"/>
      <c r="BO1633" s="97"/>
      <c r="BQ1633" s="40"/>
      <c r="BR1633" s="94"/>
      <c r="BS1633" s="94"/>
      <c r="BT1633" s="94"/>
      <c r="BU1633" s="40"/>
      <c r="BV1633" s="82"/>
      <c r="BW1633" s="94"/>
      <c r="BX1633" s="48"/>
      <c r="BY1633" s="97"/>
      <c r="BZ1633" s="48"/>
      <c r="CA1633" s="40"/>
      <c r="CB1633" s="94"/>
      <c r="CC1633" s="94"/>
      <c r="CD1633" s="94"/>
      <c r="CE1633" s="40"/>
      <c r="CF1633" s="73"/>
      <c r="CG1633" s="41"/>
      <c r="CH1633" s="41"/>
      <c r="CI1633" s="41"/>
      <c r="CJ1633" s="41"/>
      <c r="CK1633" s="41"/>
      <c r="CL1633" s="68"/>
      <c r="CM1633" s="41"/>
      <c r="CN1633" s="41"/>
      <c r="CO1633" s="39"/>
      <c r="CP1633" s="78"/>
    </row>
    <row r="1634" spans="1:94" s="38" customFormat="1" x14ac:dyDescent="0.25">
      <c r="A1634" s="38">
        <v>1631</v>
      </c>
      <c r="F1634" s="39"/>
      <c r="Q1634" s="39"/>
      <c r="R1634" s="40"/>
      <c r="S1634" s="40"/>
      <c r="T1634" s="39"/>
      <c r="AG1634" s="110"/>
      <c r="AH1634" s="94"/>
      <c r="AJ1634" s="97"/>
      <c r="AL1634" s="39"/>
      <c r="AP1634" s="39"/>
      <c r="AQ1634" s="77"/>
      <c r="AR1634" s="94"/>
      <c r="AT1634" s="97"/>
      <c r="BB1634" s="79"/>
      <c r="BC1634" s="94"/>
      <c r="BE1634" s="97"/>
      <c r="BG1634" s="40"/>
      <c r="BK1634" s="40"/>
      <c r="BL1634" s="79"/>
      <c r="BM1634" s="94"/>
      <c r="BO1634" s="97"/>
      <c r="BQ1634" s="40"/>
      <c r="BR1634" s="94"/>
      <c r="BS1634" s="94"/>
      <c r="BT1634" s="94"/>
      <c r="BU1634" s="40"/>
      <c r="BV1634" s="82"/>
      <c r="BW1634" s="94"/>
      <c r="BX1634" s="48"/>
      <c r="BY1634" s="97"/>
      <c r="BZ1634" s="48"/>
      <c r="CA1634" s="40"/>
      <c r="CB1634" s="94"/>
      <c r="CC1634" s="94"/>
      <c r="CD1634" s="94"/>
      <c r="CE1634" s="40"/>
      <c r="CF1634" s="73"/>
      <c r="CG1634" s="41"/>
      <c r="CH1634" s="41"/>
      <c r="CI1634" s="41"/>
      <c r="CJ1634" s="41"/>
      <c r="CK1634" s="41"/>
      <c r="CL1634" s="68"/>
      <c r="CM1634" s="41"/>
      <c r="CN1634" s="41"/>
      <c r="CO1634" s="39"/>
      <c r="CP1634" s="78"/>
    </row>
    <row r="1635" spans="1:94" s="38" customFormat="1" x14ac:dyDescent="0.25">
      <c r="A1635" s="38">
        <v>1632</v>
      </c>
      <c r="F1635" s="39"/>
      <c r="Q1635" s="39"/>
      <c r="R1635" s="40"/>
      <c r="S1635" s="40"/>
      <c r="T1635" s="39"/>
      <c r="AG1635" s="110"/>
      <c r="AH1635" s="94"/>
      <c r="AJ1635" s="97"/>
      <c r="AL1635" s="39"/>
      <c r="AP1635" s="39"/>
      <c r="AQ1635" s="77"/>
      <c r="AR1635" s="94"/>
      <c r="AT1635" s="97"/>
      <c r="BB1635" s="79"/>
      <c r="BC1635" s="94"/>
      <c r="BE1635" s="97"/>
      <c r="BG1635" s="40"/>
      <c r="BK1635" s="40"/>
      <c r="BL1635" s="79"/>
      <c r="BM1635" s="94"/>
      <c r="BO1635" s="97"/>
      <c r="BQ1635" s="40"/>
      <c r="BR1635" s="94"/>
      <c r="BS1635" s="94"/>
      <c r="BT1635" s="94"/>
      <c r="BU1635" s="40"/>
      <c r="BV1635" s="82"/>
      <c r="BW1635" s="94"/>
      <c r="BX1635" s="48"/>
      <c r="BY1635" s="97"/>
      <c r="BZ1635" s="48"/>
      <c r="CA1635" s="40"/>
      <c r="CB1635" s="94"/>
      <c r="CC1635" s="94"/>
      <c r="CD1635" s="94"/>
      <c r="CE1635" s="40"/>
      <c r="CF1635" s="73"/>
      <c r="CG1635" s="41"/>
      <c r="CH1635" s="41"/>
      <c r="CI1635" s="41"/>
      <c r="CJ1635" s="41"/>
      <c r="CK1635" s="41"/>
      <c r="CL1635" s="68"/>
      <c r="CM1635" s="41"/>
      <c r="CN1635" s="41"/>
      <c r="CO1635" s="39"/>
      <c r="CP1635" s="78"/>
    </row>
    <row r="1636" spans="1:94" s="38" customFormat="1" x14ac:dyDescent="0.25">
      <c r="A1636" s="38">
        <v>1633</v>
      </c>
      <c r="F1636" s="39"/>
      <c r="Q1636" s="39"/>
      <c r="R1636" s="40"/>
      <c r="S1636" s="40"/>
      <c r="T1636" s="39"/>
      <c r="AG1636" s="110"/>
      <c r="AH1636" s="94"/>
      <c r="AJ1636" s="97"/>
      <c r="AL1636" s="39"/>
      <c r="AP1636" s="39"/>
      <c r="AQ1636" s="77"/>
      <c r="AR1636" s="94"/>
      <c r="AT1636" s="97"/>
      <c r="BB1636" s="79"/>
      <c r="BC1636" s="94"/>
      <c r="BE1636" s="97"/>
      <c r="BG1636" s="40"/>
      <c r="BK1636" s="40"/>
      <c r="BL1636" s="79"/>
      <c r="BM1636" s="94"/>
      <c r="BO1636" s="97"/>
      <c r="BQ1636" s="40"/>
      <c r="BR1636" s="94"/>
      <c r="BS1636" s="94"/>
      <c r="BT1636" s="94"/>
      <c r="BU1636" s="40"/>
      <c r="BV1636" s="82"/>
      <c r="BW1636" s="94"/>
      <c r="BX1636" s="48"/>
      <c r="BY1636" s="97"/>
      <c r="BZ1636" s="48"/>
      <c r="CA1636" s="40"/>
      <c r="CB1636" s="94"/>
      <c r="CC1636" s="94"/>
      <c r="CD1636" s="94"/>
      <c r="CE1636" s="40"/>
      <c r="CF1636" s="73"/>
      <c r="CG1636" s="41"/>
      <c r="CH1636" s="41"/>
      <c r="CI1636" s="41"/>
      <c r="CJ1636" s="41"/>
      <c r="CK1636" s="41"/>
      <c r="CL1636" s="68"/>
      <c r="CM1636" s="41"/>
      <c r="CN1636" s="41"/>
      <c r="CO1636" s="39"/>
      <c r="CP1636" s="78"/>
    </row>
    <row r="1637" spans="1:94" s="38" customFormat="1" x14ac:dyDescent="0.25">
      <c r="A1637" s="38">
        <v>1634</v>
      </c>
      <c r="F1637" s="39"/>
      <c r="Q1637" s="39"/>
      <c r="R1637" s="40"/>
      <c r="S1637" s="40"/>
      <c r="T1637" s="39"/>
      <c r="AG1637" s="110"/>
      <c r="AH1637" s="94"/>
      <c r="AJ1637" s="97"/>
      <c r="AL1637" s="39"/>
      <c r="AP1637" s="39"/>
      <c r="AQ1637" s="77"/>
      <c r="AR1637" s="94"/>
      <c r="AT1637" s="97"/>
      <c r="BB1637" s="79"/>
      <c r="BC1637" s="94"/>
      <c r="BE1637" s="97"/>
      <c r="BG1637" s="40"/>
      <c r="BK1637" s="40"/>
      <c r="BL1637" s="79"/>
      <c r="BM1637" s="94"/>
      <c r="BO1637" s="97"/>
      <c r="BQ1637" s="40"/>
      <c r="BR1637" s="94"/>
      <c r="BS1637" s="94"/>
      <c r="BT1637" s="94"/>
      <c r="BU1637" s="40"/>
      <c r="BV1637" s="82"/>
      <c r="BW1637" s="94"/>
      <c r="BX1637" s="48"/>
      <c r="BY1637" s="97"/>
      <c r="BZ1637" s="48"/>
      <c r="CA1637" s="40"/>
      <c r="CB1637" s="94"/>
      <c r="CC1637" s="94"/>
      <c r="CD1637" s="94"/>
      <c r="CE1637" s="40"/>
      <c r="CF1637" s="73"/>
      <c r="CG1637" s="41"/>
      <c r="CH1637" s="41"/>
      <c r="CI1637" s="41"/>
      <c r="CJ1637" s="41"/>
      <c r="CK1637" s="41"/>
      <c r="CL1637" s="68"/>
      <c r="CM1637" s="41"/>
      <c r="CN1637" s="41"/>
      <c r="CO1637" s="39"/>
      <c r="CP1637" s="78"/>
    </row>
    <row r="1638" spans="1:94" s="38" customFormat="1" x14ac:dyDescent="0.25">
      <c r="A1638" s="38">
        <v>1635</v>
      </c>
      <c r="F1638" s="39"/>
      <c r="Q1638" s="39"/>
      <c r="R1638" s="40"/>
      <c r="S1638" s="40"/>
      <c r="T1638" s="39"/>
      <c r="AG1638" s="110"/>
      <c r="AH1638" s="94"/>
      <c r="AJ1638" s="97"/>
      <c r="AL1638" s="39"/>
      <c r="AP1638" s="39"/>
      <c r="AQ1638" s="77"/>
      <c r="AR1638" s="94"/>
      <c r="AT1638" s="97"/>
      <c r="BB1638" s="79"/>
      <c r="BC1638" s="94"/>
      <c r="BE1638" s="97"/>
      <c r="BG1638" s="40"/>
      <c r="BK1638" s="40"/>
      <c r="BL1638" s="79"/>
      <c r="BM1638" s="94"/>
      <c r="BO1638" s="97"/>
      <c r="BQ1638" s="40"/>
      <c r="BR1638" s="94"/>
      <c r="BS1638" s="94"/>
      <c r="BT1638" s="94"/>
      <c r="BU1638" s="40"/>
      <c r="BV1638" s="82"/>
      <c r="BW1638" s="94"/>
      <c r="BX1638" s="48"/>
      <c r="BY1638" s="97"/>
      <c r="BZ1638" s="48"/>
      <c r="CA1638" s="40"/>
      <c r="CB1638" s="94"/>
      <c r="CC1638" s="94"/>
      <c r="CD1638" s="94"/>
      <c r="CE1638" s="40"/>
      <c r="CF1638" s="73"/>
      <c r="CG1638" s="41"/>
      <c r="CH1638" s="41"/>
      <c r="CI1638" s="41"/>
      <c r="CJ1638" s="41"/>
      <c r="CK1638" s="41"/>
      <c r="CL1638" s="68"/>
      <c r="CM1638" s="41"/>
      <c r="CN1638" s="41"/>
      <c r="CO1638" s="39"/>
      <c r="CP1638" s="78"/>
    </row>
    <row r="1639" spans="1:94" s="38" customFormat="1" x14ac:dyDescent="0.25">
      <c r="A1639" s="38">
        <v>1636</v>
      </c>
      <c r="F1639" s="39"/>
      <c r="Q1639" s="39"/>
      <c r="R1639" s="40"/>
      <c r="S1639" s="40"/>
      <c r="T1639" s="39"/>
      <c r="AG1639" s="110"/>
      <c r="AH1639" s="94"/>
      <c r="AJ1639" s="97"/>
      <c r="AL1639" s="39"/>
      <c r="AP1639" s="39"/>
      <c r="AQ1639" s="77"/>
      <c r="AR1639" s="94"/>
      <c r="AT1639" s="97"/>
      <c r="BB1639" s="79"/>
      <c r="BC1639" s="94"/>
      <c r="BE1639" s="97"/>
      <c r="BG1639" s="40"/>
      <c r="BK1639" s="40"/>
      <c r="BL1639" s="79"/>
      <c r="BM1639" s="94"/>
      <c r="BO1639" s="97"/>
      <c r="BQ1639" s="40"/>
      <c r="BR1639" s="94"/>
      <c r="BS1639" s="94"/>
      <c r="BT1639" s="94"/>
      <c r="BU1639" s="40"/>
      <c r="BV1639" s="82"/>
      <c r="BW1639" s="94"/>
      <c r="BX1639" s="48"/>
      <c r="BY1639" s="97"/>
      <c r="BZ1639" s="48"/>
      <c r="CA1639" s="40"/>
      <c r="CB1639" s="94"/>
      <c r="CC1639" s="94"/>
      <c r="CD1639" s="94"/>
      <c r="CE1639" s="40"/>
      <c r="CF1639" s="73"/>
      <c r="CG1639" s="41"/>
      <c r="CH1639" s="41"/>
      <c r="CI1639" s="41"/>
      <c r="CJ1639" s="41"/>
      <c r="CK1639" s="41"/>
      <c r="CL1639" s="68"/>
      <c r="CM1639" s="41"/>
      <c r="CN1639" s="41"/>
      <c r="CO1639" s="39"/>
      <c r="CP1639" s="78"/>
    </row>
    <row r="1640" spans="1:94" s="38" customFormat="1" x14ac:dyDescent="0.25">
      <c r="A1640" s="38">
        <v>1637</v>
      </c>
      <c r="F1640" s="39"/>
      <c r="Q1640" s="39"/>
      <c r="R1640" s="40"/>
      <c r="S1640" s="40"/>
      <c r="T1640" s="39"/>
      <c r="AG1640" s="110"/>
      <c r="AH1640" s="94"/>
      <c r="AJ1640" s="97"/>
      <c r="AL1640" s="39"/>
      <c r="AP1640" s="39"/>
      <c r="AQ1640" s="77"/>
      <c r="AR1640" s="94"/>
      <c r="AT1640" s="97"/>
      <c r="BB1640" s="79"/>
      <c r="BC1640" s="94"/>
      <c r="BE1640" s="97"/>
      <c r="BG1640" s="40"/>
      <c r="BK1640" s="40"/>
      <c r="BL1640" s="79"/>
      <c r="BM1640" s="94"/>
      <c r="BO1640" s="97"/>
      <c r="BQ1640" s="40"/>
      <c r="BR1640" s="94"/>
      <c r="BS1640" s="94"/>
      <c r="BT1640" s="94"/>
      <c r="BU1640" s="40"/>
      <c r="BV1640" s="82"/>
      <c r="BW1640" s="94"/>
      <c r="BX1640" s="48"/>
      <c r="BY1640" s="97"/>
      <c r="BZ1640" s="48"/>
      <c r="CA1640" s="40"/>
      <c r="CB1640" s="94"/>
      <c r="CC1640" s="94"/>
      <c r="CD1640" s="94"/>
      <c r="CE1640" s="40"/>
      <c r="CF1640" s="73"/>
      <c r="CG1640" s="41"/>
      <c r="CH1640" s="41"/>
      <c r="CI1640" s="41"/>
      <c r="CJ1640" s="41"/>
      <c r="CK1640" s="41"/>
      <c r="CL1640" s="68"/>
      <c r="CM1640" s="41"/>
      <c r="CN1640" s="41"/>
      <c r="CO1640" s="39"/>
      <c r="CP1640" s="78"/>
    </row>
    <row r="1641" spans="1:94" s="38" customFormat="1" x14ac:dyDescent="0.25">
      <c r="A1641" s="38">
        <v>1638</v>
      </c>
      <c r="F1641" s="39"/>
      <c r="Q1641" s="39"/>
      <c r="R1641" s="40"/>
      <c r="S1641" s="40"/>
      <c r="T1641" s="39"/>
      <c r="AG1641" s="110"/>
      <c r="AH1641" s="94"/>
      <c r="AJ1641" s="97"/>
      <c r="AL1641" s="39"/>
      <c r="AP1641" s="39"/>
      <c r="AQ1641" s="77"/>
      <c r="AR1641" s="94"/>
      <c r="AT1641" s="97"/>
      <c r="BB1641" s="79"/>
      <c r="BC1641" s="94"/>
      <c r="BE1641" s="97"/>
      <c r="BG1641" s="40"/>
      <c r="BK1641" s="40"/>
      <c r="BL1641" s="79"/>
      <c r="BM1641" s="94"/>
      <c r="BO1641" s="97"/>
      <c r="BQ1641" s="40"/>
      <c r="BR1641" s="94"/>
      <c r="BS1641" s="94"/>
      <c r="BT1641" s="94"/>
      <c r="BU1641" s="40"/>
      <c r="BV1641" s="82"/>
      <c r="BW1641" s="94"/>
      <c r="BX1641" s="48"/>
      <c r="BY1641" s="97"/>
      <c r="BZ1641" s="48"/>
      <c r="CA1641" s="40"/>
      <c r="CB1641" s="94"/>
      <c r="CC1641" s="94"/>
      <c r="CD1641" s="94"/>
      <c r="CE1641" s="40"/>
      <c r="CF1641" s="73"/>
      <c r="CG1641" s="41"/>
      <c r="CH1641" s="41"/>
      <c r="CI1641" s="41"/>
      <c r="CJ1641" s="41"/>
      <c r="CK1641" s="41"/>
      <c r="CL1641" s="68"/>
      <c r="CM1641" s="41"/>
      <c r="CN1641" s="41"/>
      <c r="CO1641" s="39"/>
      <c r="CP1641" s="78"/>
    </row>
    <row r="1642" spans="1:94" s="38" customFormat="1" x14ac:dyDescent="0.25">
      <c r="A1642" s="38">
        <v>1639</v>
      </c>
      <c r="F1642" s="39"/>
      <c r="Q1642" s="39"/>
      <c r="R1642" s="40"/>
      <c r="S1642" s="40"/>
      <c r="T1642" s="39"/>
      <c r="AG1642" s="110"/>
      <c r="AH1642" s="94"/>
      <c r="AJ1642" s="97"/>
      <c r="AL1642" s="39"/>
      <c r="AP1642" s="39"/>
      <c r="AQ1642" s="77"/>
      <c r="AR1642" s="94"/>
      <c r="AT1642" s="97"/>
      <c r="BB1642" s="79"/>
      <c r="BC1642" s="94"/>
      <c r="BE1642" s="97"/>
      <c r="BG1642" s="40"/>
      <c r="BK1642" s="40"/>
      <c r="BL1642" s="79"/>
      <c r="BM1642" s="94"/>
      <c r="BO1642" s="97"/>
      <c r="BQ1642" s="40"/>
      <c r="BR1642" s="94"/>
      <c r="BS1642" s="94"/>
      <c r="BT1642" s="94"/>
      <c r="BU1642" s="40"/>
      <c r="BV1642" s="82"/>
      <c r="BW1642" s="94"/>
      <c r="BX1642" s="48"/>
      <c r="BY1642" s="97"/>
      <c r="BZ1642" s="48"/>
      <c r="CA1642" s="40"/>
      <c r="CB1642" s="94"/>
      <c r="CC1642" s="94"/>
      <c r="CD1642" s="94"/>
      <c r="CE1642" s="40"/>
      <c r="CF1642" s="73"/>
      <c r="CG1642" s="41"/>
      <c r="CH1642" s="41"/>
      <c r="CI1642" s="41"/>
      <c r="CJ1642" s="41"/>
      <c r="CK1642" s="41"/>
      <c r="CL1642" s="68"/>
      <c r="CM1642" s="41"/>
      <c r="CN1642" s="41"/>
      <c r="CO1642" s="39"/>
      <c r="CP1642" s="78"/>
    </row>
    <row r="1643" spans="1:94" s="38" customFormat="1" x14ac:dyDescent="0.25">
      <c r="A1643" s="38">
        <v>1640</v>
      </c>
      <c r="F1643" s="39"/>
      <c r="Q1643" s="39"/>
      <c r="R1643" s="40"/>
      <c r="S1643" s="40"/>
      <c r="T1643" s="39"/>
      <c r="AG1643" s="110"/>
      <c r="AH1643" s="94"/>
      <c r="AJ1643" s="97"/>
      <c r="AL1643" s="39"/>
      <c r="AP1643" s="39"/>
      <c r="AQ1643" s="77"/>
      <c r="AR1643" s="94"/>
      <c r="AT1643" s="97"/>
      <c r="BB1643" s="79"/>
      <c r="BC1643" s="94"/>
      <c r="BE1643" s="97"/>
      <c r="BG1643" s="40"/>
      <c r="BK1643" s="40"/>
      <c r="BL1643" s="79"/>
      <c r="BM1643" s="94"/>
      <c r="BO1643" s="97"/>
      <c r="BQ1643" s="40"/>
      <c r="BR1643" s="94"/>
      <c r="BS1643" s="94"/>
      <c r="BT1643" s="94"/>
      <c r="BU1643" s="40"/>
      <c r="BV1643" s="82"/>
      <c r="BW1643" s="94"/>
      <c r="BX1643" s="48"/>
      <c r="BY1643" s="97"/>
      <c r="BZ1643" s="48"/>
      <c r="CA1643" s="40"/>
      <c r="CB1643" s="94"/>
      <c r="CC1643" s="94"/>
      <c r="CD1643" s="94"/>
      <c r="CE1643" s="40"/>
      <c r="CF1643" s="73"/>
      <c r="CG1643" s="41"/>
      <c r="CH1643" s="41"/>
      <c r="CI1643" s="41"/>
      <c r="CJ1643" s="41"/>
      <c r="CK1643" s="41"/>
      <c r="CL1643" s="68"/>
      <c r="CM1643" s="41"/>
      <c r="CN1643" s="41"/>
      <c r="CO1643" s="39"/>
      <c r="CP1643" s="78"/>
    </row>
    <row r="1644" spans="1:94" s="38" customFormat="1" x14ac:dyDescent="0.25">
      <c r="A1644" s="38">
        <v>1641</v>
      </c>
      <c r="F1644" s="39"/>
      <c r="Q1644" s="39"/>
      <c r="R1644" s="40"/>
      <c r="S1644" s="40"/>
      <c r="T1644" s="39"/>
      <c r="AG1644" s="110"/>
      <c r="AH1644" s="94"/>
      <c r="AJ1644" s="97"/>
      <c r="AL1644" s="39"/>
      <c r="AP1644" s="39"/>
      <c r="AQ1644" s="77"/>
      <c r="AR1644" s="94"/>
      <c r="AT1644" s="97"/>
      <c r="BB1644" s="79"/>
      <c r="BC1644" s="94"/>
      <c r="BE1644" s="97"/>
      <c r="BG1644" s="40"/>
      <c r="BK1644" s="40"/>
      <c r="BL1644" s="79"/>
      <c r="BM1644" s="94"/>
      <c r="BO1644" s="97"/>
      <c r="BQ1644" s="40"/>
      <c r="BR1644" s="94"/>
      <c r="BS1644" s="94"/>
      <c r="BT1644" s="94"/>
      <c r="BU1644" s="40"/>
      <c r="BV1644" s="82"/>
      <c r="BW1644" s="94"/>
      <c r="BX1644" s="48"/>
      <c r="BY1644" s="97"/>
      <c r="BZ1644" s="48"/>
      <c r="CA1644" s="40"/>
      <c r="CB1644" s="94"/>
      <c r="CC1644" s="94"/>
      <c r="CD1644" s="94"/>
      <c r="CE1644" s="40"/>
      <c r="CF1644" s="73"/>
      <c r="CG1644" s="41"/>
      <c r="CH1644" s="41"/>
      <c r="CI1644" s="41"/>
      <c r="CJ1644" s="41"/>
      <c r="CK1644" s="41"/>
      <c r="CL1644" s="68"/>
      <c r="CM1644" s="41"/>
      <c r="CN1644" s="41"/>
      <c r="CO1644" s="39"/>
      <c r="CP1644" s="78"/>
    </row>
    <row r="1645" spans="1:94" s="38" customFormat="1" x14ac:dyDescent="0.25">
      <c r="A1645" s="38">
        <v>1642</v>
      </c>
      <c r="F1645" s="39"/>
      <c r="Q1645" s="39"/>
      <c r="R1645" s="40"/>
      <c r="S1645" s="40"/>
      <c r="T1645" s="39"/>
      <c r="AG1645" s="110"/>
      <c r="AH1645" s="94"/>
      <c r="AJ1645" s="97"/>
      <c r="AL1645" s="39"/>
      <c r="AP1645" s="39"/>
      <c r="AQ1645" s="77"/>
      <c r="AR1645" s="94"/>
      <c r="AT1645" s="97"/>
      <c r="BB1645" s="79"/>
      <c r="BC1645" s="94"/>
      <c r="BE1645" s="97"/>
      <c r="BG1645" s="40"/>
      <c r="BK1645" s="40"/>
      <c r="BL1645" s="79"/>
      <c r="BM1645" s="94"/>
      <c r="BO1645" s="97"/>
      <c r="BQ1645" s="40"/>
      <c r="BR1645" s="94"/>
      <c r="BS1645" s="94"/>
      <c r="BT1645" s="94"/>
      <c r="BU1645" s="40"/>
      <c r="BV1645" s="82"/>
      <c r="BW1645" s="94"/>
      <c r="BX1645" s="48"/>
      <c r="BY1645" s="97"/>
      <c r="BZ1645" s="48"/>
      <c r="CA1645" s="40"/>
      <c r="CB1645" s="94"/>
      <c r="CC1645" s="94"/>
      <c r="CD1645" s="94"/>
      <c r="CE1645" s="40"/>
      <c r="CF1645" s="73"/>
      <c r="CG1645" s="41"/>
      <c r="CH1645" s="41"/>
      <c r="CI1645" s="41"/>
      <c r="CJ1645" s="41"/>
      <c r="CK1645" s="41"/>
      <c r="CL1645" s="68"/>
      <c r="CM1645" s="41"/>
      <c r="CN1645" s="41"/>
      <c r="CO1645" s="39"/>
      <c r="CP1645" s="78"/>
    </row>
    <row r="1646" spans="1:94" s="38" customFormat="1" x14ac:dyDescent="0.25">
      <c r="A1646" s="38">
        <v>1643</v>
      </c>
      <c r="F1646" s="39"/>
      <c r="Q1646" s="39"/>
      <c r="R1646" s="40"/>
      <c r="S1646" s="40"/>
      <c r="T1646" s="39"/>
      <c r="AG1646" s="110"/>
      <c r="AH1646" s="94"/>
      <c r="AJ1646" s="97"/>
      <c r="AL1646" s="39"/>
      <c r="AP1646" s="39"/>
      <c r="AQ1646" s="77"/>
      <c r="AR1646" s="94"/>
      <c r="AT1646" s="97"/>
      <c r="BB1646" s="79"/>
      <c r="BC1646" s="94"/>
      <c r="BE1646" s="97"/>
      <c r="BG1646" s="40"/>
      <c r="BK1646" s="40"/>
      <c r="BL1646" s="79"/>
      <c r="BM1646" s="94"/>
      <c r="BO1646" s="97"/>
      <c r="BQ1646" s="40"/>
      <c r="BR1646" s="94"/>
      <c r="BS1646" s="94"/>
      <c r="BT1646" s="94"/>
      <c r="BU1646" s="40"/>
      <c r="BV1646" s="82"/>
      <c r="BW1646" s="94"/>
      <c r="BX1646" s="48"/>
      <c r="BY1646" s="97"/>
      <c r="BZ1646" s="48"/>
      <c r="CA1646" s="40"/>
      <c r="CB1646" s="94"/>
      <c r="CC1646" s="94"/>
      <c r="CD1646" s="94"/>
      <c r="CE1646" s="40"/>
      <c r="CF1646" s="73"/>
      <c r="CG1646" s="41"/>
      <c r="CH1646" s="41"/>
      <c r="CI1646" s="41"/>
      <c r="CJ1646" s="41"/>
      <c r="CK1646" s="41"/>
      <c r="CL1646" s="68"/>
      <c r="CM1646" s="41"/>
      <c r="CN1646" s="41"/>
      <c r="CO1646" s="39"/>
      <c r="CP1646" s="78"/>
    </row>
    <row r="1647" spans="1:94" s="38" customFormat="1" x14ac:dyDescent="0.25">
      <c r="A1647" s="38">
        <v>1644</v>
      </c>
      <c r="F1647" s="39"/>
      <c r="Q1647" s="39"/>
      <c r="R1647" s="40"/>
      <c r="S1647" s="40"/>
      <c r="T1647" s="39"/>
      <c r="AG1647" s="110"/>
      <c r="AH1647" s="94"/>
      <c r="AJ1647" s="97"/>
      <c r="AL1647" s="39"/>
      <c r="AP1647" s="39"/>
      <c r="AQ1647" s="77"/>
      <c r="AR1647" s="94"/>
      <c r="AT1647" s="97"/>
      <c r="BB1647" s="79"/>
      <c r="BC1647" s="94"/>
      <c r="BE1647" s="97"/>
      <c r="BG1647" s="40"/>
      <c r="BK1647" s="40"/>
      <c r="BL1647" s="79"/>
      <c r="BM1647" s="94"/>
      <c r="BO1647" s="97"/>
      <c r="BQ1647" s="40"/>
      <c r="BR1647" s="94"/>
      <c r="BS1647" s="94"/>
      <c r="BT1647" s="94"/>
      <c r="BU1647" s="40"/>
      <c r="BV1647" s="82"/>
      <c r="BW1647" s="94"/>
      <c r="BX1647" s="48"/>
      <c r="BY1647" s="97"/>
      <c r="BZ1647" s="48"/>
      <c r="CA1647" s="40"/>
      <c r="CB1647" s="94"/>
      <c r="CC1647" s="94"/>
      <c r="CD1647" s="94"/>
      <c r="CE1647" s="40"/>
      <c r="CF1647" s="73"/>
      <c r="CG1647" s="41"/>
      <c r="CH1647" s="41"/>
      <c r="CI1647" s="41"/>
      <c r="CJ1647" s="41"/>
      <c r="CK1647" s="41"/>
      <c r="CL1647" s="68"/>
      <c r="CM1647" s="41"/>
      <c r="CN1647" s="41"/>
      <c r="CO1647" s="39"/>
      <c r="CP1647" s="78"/>
    </row>
    <row r="1648" spans="1:94" s="38" customFormat="1" x14ac:dyDescent="0.25">
      <c r="A1648" s="38">
        <v>1645</v>
      </c>
      <c r="F1648" s="39"/>
      <c r="Q1648" s="39"/>
      <c r="R1648" s="40"/>
      <c r="S1648" s="40"/>
      <c r="T1648" s="39"/>
      <c r="AG1648" s="110"/>
      <c r="AH1648" s="94"/>
      <c r="AJ1648" s="97"/>
      <c r="AL1648" s="39"/>
      <c r="AP1648" s="39"/>
      <c r="AQ1648" s="77"/>
      <c r="AR1648" s="94"/>
      <c r="AT1648" s="97"/>
      <c r="BB1648" s="79"/>
      <c r="BC1648" s="94"/>
      <c r="BE1648" s="97"/>
      <c r="BG1648" s="40"/>
      <c r="BK1648" s="40"/>
      <c r="BL1648" s="79"/>
      <c r="BM1648" s="94"/>
      <c r="BO1648" s="97"/>
      <c r="BQ1648" s="40"/>
      <c r="BR1648" s="94"/>
      <c r="BS1648" s="94"/>
      <c r="BT1648" s="94"/>
      <c r="BU1648" s="40"/>
      <c r="BV1648" s="82"/>
      <c r="BW1648" s="94"/>
      <c r="BX1648" s="48"/>
      <c r="BY1648" s="97"/>
      <c r="BZ1648" s="48"/>
      <c r="CA1648" s="40"/>
      <c r="CB1648" s="94"/>
      <c r="CC1648" s="94"/>
      <c r="CD1648" s="94"/>
      <c r="CE1648" s="40"/>
      <c r="CF1648" s="73"/>
      <c r="CG1648" s="41"/>
      <c r="CH1648" s="41"/>
      <c r="CI1648" s="41"/>
      <c r="CJ1648" s="41"/>
      <c r="CK1648" s="41"/>
      <c r="CL1648" s="68"/>
      <c r="CM1648" s="41"/>
      <c r="CN1648" s="41"/>
      <c r="CO1648" s="39"/>
      <c r="CP1648" s="78"/>
    </row>
    <row r="1649" spans="1:94" s="38" customFormat="1" x14ac:dyDescent="0.25">
      <c r="A1649" s="38">
        <v>1646</v>
      </c>
      <c r="F1649" s="39"/>
      <c r="Q1649" s="39"/>
      <c r="R1649" s="40"/>
      <c r="S1649" s="40"/>
      <c r="T1649" s="39"/>
      <c r="AG1649" s="110"/>
      <c r="AH1649" s="94"/>
      <c r="AJ1649" s="97"/>
      <c r="AL1649" s="39"/>
      <c r="AP1649" s="39"/>
      <c r="AQ1649" s="77"/>
      <c r="AR1649" s="94"/>
      <c r="AT1649" s="97"/>
      <c r="BB1649" s="79"/>
      <c r="BC1649" s="94"/>
      <c r="BE1649" s="97"/>
      <c r="BG1649" s="40"/>
      <c r="BK1649" s="40"/>
      <c r="BL1649" s="79"/>
      <c r="BM1649" s="94"/>
      <c r="BO1649" s="97"/>
      <c r="BQ1649" s="40"/>
      <c r="BR1649" s="94"/>
      <c r="BS1649" s="94"/>
      <c r="BT1649" s="94"/>
      <c r="BU1649" s="40"/>
      <c r="BV1649" s="82"/>
      <c r="BW1649" s="94"/>
      <c r="BX1649" s="48"/>
      <c r="BY1649" s="97"/>
      <c r="BZ1649" s="48"/>
      <c r="CA1649" s="40"/>
      <c r="CB1649" s="94"/>
      <c r="CC1649" s="94"/>
      <c r="CD1649" s="94"/>
      <c r="CE1649" s="40"/>
      <c r="CF1649" s="73"/>
      <c r="CG1649" s="41"/>
      <c r="CH1649" s="41"/>
      <c r="CI1649" s="41"/>
      <c r="CJ1649" s="41"/>
      <c r="CK1649" s="41"/>
      <c r="CL1649" s="68"/>
      <c r="CM1649" s="41"/>
      <c r="CN1649" s="41"/>
      <c r="CO1649" s="39"/>
      <c r="CP1649" s="78"/>
    </row>
    <row r="1650" spans="1:94" s="38" customFormat="1" x14ac:dyDescent="0.25">
      <c r="A1650" s="38">
        <v>1647</v>
      </c>
      <c r="F1650" s="39"/>
      <c r="Q1650" s="39"/>
      <c r="R1650" s="40"/>
      <c r="S1650" s="40"/>
      <c r="T1650" s="39"/>
      <c r="AG1650" s="110"/>
      <c r="AH1650" s="94"/>
      <c r="AJ1650" s="97"/>
      <c r="AL1650" s="39"/>
      <c r="AP1650" s="39"/>
      <c r="AQ1650" s="77"/>
      <c r="AR1650" s="94"/>
      <c r="AT1650" s="97"/>
      <c r="BB1650" s="79"/>
      <c r="BC1650" s="94"/>
      <c r="BE1650" s="97"/>
      <c r="BG1650" s="40"/>
      <c r="BK1650" s="40"/>
      <c r="BL1650" s="79"/>
      <c r="BM1650" s="94"/>
      <c r="BO1650" s="97"/>
      <c r="BQ1650" s="40"/>
      <c r="BR1650" s="94"/>
      <c r="BS1650" s="94"/>
      <c r="BT1650" s="94"/>
      <c r="BU1650" s="40"/>
      <c r="BV1650" s="82"/>
      <c r="BW1650" s="94"/>
      <c r="BX1650" s="48"/>
      <c r="BY1650" s="97"/>
      <c r="BZ1650" s="48"/>
      <c r="CA1650" s="40"/>
      <c r="CB1650" s="94"/>
      <c r="CC1650" s="94"/>
      <c r="CD1650" s="94"/>
      <c r="CE1650" s="40"/>
      <c r="CF1650" s="73"/>
      <c r="CG1650" s="41"/>
      <c r="CH1650" s="41"/>
      <c r="CI1650" s="41"/>
      <c r="CJ1650" s="41"/>
      <c r="CK1650" s="41"/>
      <c r="CL1650" s="68"/>
      <c r="CM1650" s="41"/>
      <c r="CN1650" s="41"/>
      <c r="CO1650" s="39"/>
      <c r="CP1650" s="78"/>
    </row>
    <row r="1651" spans="1:94" s="38" customFormat="1" x14ac:dyDescent="0.25">
      <c r="A1651" s="38">
        <v>1648</v>
      </c>
      <c r="F1651" s="39"/>
      <c r="Q1651" s="39"/>
      <c r="R1651" s="40"/>
      <c r="S1651" s="40"/>
      <c r="T1651" s="39"/>
      <c r="AG1651" s="110"/>
      <c r="AH1651" s="94"/>
      <c r="AJ1651" s="97"/>
      <c r="AL1651" s="39"/>
      <c r="AP1651" s="39"/>
      <c r="AQ1651" s="77"/>
      <c r="AR1651" s="94"/>
      <c r="AT1651" s="97"/>
      <c r="BB1651" s="79"/>
      <c r="BC1651" s="94"/>
      <c r="BE1651" s="97"/>
      <c r="BG1651" s="40"/>
      <c r="BK1651" s="40"/>
      <c r="BL1651" s="79"/>
      <c r="BM1651" s="94"/>
      <c r="BO1651" s="97"/>
      <c r="BQ1651" s="40"/>
      <c r="BR1651" s="94"/>
      <c r="BS1651" s="94"/>
      <c r="BT1651" s="94"/>
      <c r="BU1651" s="40"/>
      <c r="BV1651" s="82"/>
      <c r="BW1651" s="94"/>
      <c r="BX1651" s="48"/>
      <c r="BY1651" s="97"/>
      <c r="BZ1651" s="48"/>
      <c r="CA1651" s="40"/>
      <c r="CB1651" s="94"/>
      <c r="CC1651" s="94"/>
      <c r="CD1651" s="94"/>
      <c r="CE1651" s="40"/>
      <c r="CF1651" s="73"/>
      <c r="CG1651" s="41"/>
      <c r="CH1651" s="41"/>
      <c r="CI1651" s="41"/>
      <c r="CJ1651" s="41"/>
      <c r="CK1651" s="41"/>
      <c r="CL1651" s="68"/>
      <c r="CM1651" s="41"/>
      <c r="CN1651" s="41"/>
      <c r="CO1651" s="39"/>
      <c r="CP1651" s="78"/>
    </row>
    <row r="1652" spans="1:94" s="38" customFormat="1" x14ac:dyDescent="0.25">
      <c r="A1652" s="38">
        <v>1649</v>
      </c>
      <c r="F1652" s="39"/>
      <c r="Q1652" s="39"/>
      <c r="R1652" s="40"/>
      <c r="S1652" s="40"/>
      <c r="T1652" s="39"/>
      <c r="AG1652" s="110"/>
      <c r="AH1652" s="94"/>
      <c r="AJ1652" s="97"/>
      <c r="AL1652" s="39"/>
      <c r="AP1652" s="39"/>
      <c r="AQ1652" s="77"/>
      <c r="AR1652" s="94"/>
      <c r="AT1652" s="97"/>
      <c r="BB1652" s="79"/>
      <c r="BC1652" s="94"/>
      <c r="BE1652" s="97"/>
      <c r="BG1652" s="40"/>
      <c r="BK1652" s="40"/>
      <c r="BL1652" s="79"/>
      <c r="BM1652" s="94"/>
      <c r="BO1652" s="97"/>
      <c r="BQ1652" s="40"/>
      <c r="BR1652" s="94"/>
      <c r="BS1652" s="94"/>
      <c r="BT1652" s="94"/>
      <c r="BU1652" s="40"/>
      <c r="BV1652" s="82"/>
      <c r="BW1652" s="94"/>
      <c r="BX1652" s="48"/>
      <c r="BY1652" s="97"/>
      <c r="BZ1652" s="48"/>
      <c r="CA1652" s="40"/>
      <c r="CB1652" s="94"/>
      <c r="CC1652" s="94"/>
      <c r="CD1652" s="94"/>
      <c r="CE1652" s="40"/>
      <c r="CF1652" s="73"/>
      <c r="CG1652" s="41"/>
      <c r="CH1652" s="41"/>
      <c r="CI1652" s="41"/>
      <c r="CJ1652" s="41"/>
      <c r="CK1652" s="41"/>
      <c r="CL1652" s="68"/>
      <c r="CM1652" s="41"/>
      <c r="CN1652" s="41"/>
      <c r="CO1652" s="39"/>
      <c r="CP1652" s="78"/>
    </row>
    <row r="1653" spans="1:94" s="38" customFormat="1" x14ac:dyDescent="0.25">
      <c r="A1653" s="38">
        <v>1650</v>
      </c>
      <c r="F1653" s="39"/>
      <c r="Q1653" s="39"/>
      <c r="R1653" s="40"/>
      <c r="S1653" s="40"/>
      <c r="T1653" s="39"/>
      <c r="AG1653" s="110"/>
      <c r="AH1653" s="94"/>
      <c r="AJ1653" s="97"/>
      <c r="AL1653" s="39"/>
      <c r="AP1653" s="39"/>
      <c r="AQ1653" s="77"/>
      <c r="AR1653" s="94"/>
      <c r="AT1653" s="97"/>
      <c r="BB1653" s="79"/>
      <c r="BC1653" s="94"/>
      <c r="BE1653" s="97"/>
      <c r="BG1653" s="40"/>
      <c r="BK1653" s="40"/>
      <c r="BL1653" s="79"/>
      <c r="BM1653" s="94"/>
      <c r="BO1653" s="97"/>
      <c r="BQ1653" s="40"/>
      <c r="BR1653" s="94"/>
      <c r="BS1653" s="94"/>
      <c r="BT1653" s="94"/>
      <c r="BU1653" s="40"/>
      <c r="BV1653" s="82"/>
      <c r="BW1653" s="94"/>
      <c r="BX1653" s="48"/>
      <c r="BY1653" s="97"/>
      <c r="BZ1653" s="48"/>
      <c r="CA1653" s="40"/>
      <c r="CB1653" s="94"/>
      <c r="CC1653" s="94"/>
      <c r="CD1653" s="94"/>
      <c r="CE1653" s="40"/>
      <c r="CF1653" s="73"/>
      <c r="CG1653" s="41"/>
      <c r="CH1653" s="41"/>
      <c r="CI1653" s="41"/>
      <c r="CJ1653" s="41"/>
      <c r="CK1653" s="41"/>
      <c r="CL1653" s="68"/>
      <c r="CM1653" s="41"/>
      <c r="CN1653" s="41"/>
      <c r="CO1653" s="39"/>
      <c r="CP1653" s="78"/>
    </row>
    <row r="1654" spans="1:94" s="38" customFormat="1" x14ac:dyDescent="0.25">
      <c r="A1654" s="38">
        <v>1651</v>
      </c>
      <c r="F1654" s="39"/>
      <c r="Q1654" s="39"/>
      <c r="R1654" s="40"/>
      <c r="S1654" s="40"/>
      <c r="T1654" s="39"/>
      <c r="AG1654" s="110"/>
      <c r="AH1654" s="94"/>
      <c r="AJ1654" s="97"/>
      <c r="AL1654" s="39"/>
      <c r="AP1654" s="39"/>
      <c r="AQ1654" s="77"/>
      <c r="AR1654" s="94"/>
      <c r="AT1654" s="97"/>
      <c r="BB1654" s="79"/>
      <c r="BC1654" s="94"/>
      <c r="BE1654" s="97"/>
      <c r="BG1654" s="40"/>
      <c r="BK1654" s="40"/>
      <c r="BL1654" s="79"/>
      <c r="BM1654" s="94"/>
      <c r="BO1654" s="97"/>
      <c r="BQ1654" s="40"/>
      <c r="BR1654" s="94"/>
      <c r="BS1654" s="94"/>
      <c r="BT1654" s="94"/>
      <c r="BU1654" s="40"/>
      <c r="BV1654" s="82"/>
      <c r="BW1654" s="94"/>
      <c r="BX1654" s="48"/>
      <c r="BY1654" s="97"/>
      <c r="BZ1654" s="48"/>
      <c r="CA1654" s="40"/>
      <c r="CB1654" s="94"/>
      <c r="CC1654" s="94"/>
      <c r="CD1654" s="94"/>
      <c r="CE1654" s="40"/>
      <c r="CF1654" s="73"/>
      <c r="CG1654" s="41"/>
      <c r="CH1654" s="41"/>
      <c r="CI1654" s="41"/>
      <c r="CJ1654" s="41"/>
      <c r="CK1654" s="41"/>
      <c r="CL1654" s="68"/>
      <c r="CM1654" s="41"/>
      <c r="CN1654" s="41"/>
      <c r="CO1654" s="39"/>
      <c r="CP1654" s="78"/>
    </row>
    <row r="1655" spans="1:94" s="38" customFormat="1" x14ac:dyDescent="0.25">
      <c r="A1655" s="38">
        <v>1652</v>
      </c>
      <c r="F1655" s="39"/>
      <c r="Q1655" s="39"/>
      <c r="R1655" s="40"/>
      <c r="S1655" s="40"/>
      <c r="T1655" s="39"/>
      <c r="AG1655" s="110"/>
      <c r="AH1655" s="94"/>
      <c r="AJ1655" s="97"/>
      <c r="AL1655" s="39"/>
      <c r="AP1655" s="39"/>
      <c r="AQ1655" s="77"/>
      <c r="AR1655" s="94"/>
      <c r="AT1655" s="97"/>
      <c r="BB1655" s="79"/>
      <c r="BC1655" s="94"/>
      <c r="BE1655" s="97"/>
      <c r="BG1655" s="40"/>
      <c r="BK1655" s="40"/>
      <c r="BL1655" s="79"/>
      <c r="BM1655" s="94"/>
      <c r="BO1655" s="97"/>
      <c r="BQ1655" s="40"/>
      <c r="BR1655" s="94"/>
      <c r="BS1655" s="94"/>
      <c r="BT1655" s="94"/>
      <c r="BU1655" s="40"/>
      <c r="BV1655" s="82"/>
      <c r="BW1655" s="94"/>
      <c r="BX1655" s="48"/>
      <c r="BY1655" s="97"/>
      <c r="BZ1655" s="48"/>
      <c r="CA1655" s="40"/>
      <c r="CB1655" s="94"/>
      <c r="CC1655" s="94"/>
      <c r="CD1655" s="94"/>
      <c r="CE1655" s="40"/>
      <c r="CF1655" s="73"/>
      <c r="CG1655" s="41"/>
      <c r="CH1655" s="41"/>
      <c r="CI1655" s="41"/>
      <c r="CJ1655" s="41"/>
      <c r="CK1655" s="41"/>
      <c r="CL1655" s="68"/>
      <c r="CM1655" s="41"/>
      <c r="CN1655" s="41"/>
      <c r="CO1655" s="39"/>
      <c r="CP1655" s="78"/>
    </row>
    <row r="1656" spans="1:94" s="38" customFormat="1" x14ac:dyDescent="0.25">
      <c r="A1656" s="38">
        <v>1653</v>
      </c>
      <c r="F1656" s="39"/>
      <c r="Q1656" s="39"/>
      <c r="R1656" s="40"/>
      <c r="S1656" s="40"/>
      <c r="T1656" s="39"/>
      <c r="AG1656" s="110"/>
      <c r="AH1656" s="94"/>
      <c r="AJ1656" s="97"/>
      <c r="AL1656" s="39"/>
      <c r="AP1656" s="39"/>
      <c r="AQ1656" s="77"/>
      <c r="AR1656" s="94"/>
      <c r="AT1656" s="97"/>
      <c r="BB1656" s="79"/>
      <c r="BC1656" s="94"/>
      <c r="BE1656" s="97"/>
      <c r="BG1656" s="40"/>
      <c r="BK1656" s="40"/>
      <c r="BL1656" s="79"/>
      <c r="BM1656" s="94"/>
      <c r="BO1656" s="97"/>
      <c r="BQ1656" s="40"/>
      <c r="BR1656" s="94"/>
      <c r="BS1656" s="94"/>
      <c r="BT1656" s="94"/>
      <c r="BU1656" s="40"/>
      <c r="BV1656" s="82"/>
      <c r="BW1656" s="94"/>
      <c r="BX1656" s="48"/>
      <c r="BY1656" s="97"/>
      <c r="BZ1656" s="48"/>
      <c r="CA1656" s="40"/>
      <c r="CB1656" s="94"/>
      <c r="CC1656" s="94"/>
      <c r="CD1656" s="94"/>
      <c r="CE1656" s="40"/>
      <c r="CF1656" s="73"/>
      <c r="CG1656" s="41"/>
      <c r="CH1656" s="41"/>
      <c r="CI1656" s="41"/>
      <c r="CJ1656" s="41"/>
      <c r="CK1656" s="41"/>
      <c r="CL1656" s="68"/>
      <c r="CM1656" s="41"/>
      <c r="CN1656" s="41"/>
      <c r="CO1656" s="39"/>
      <c r="CP1656" s="78"/>
    </row>
    <row r="1657" spans="1:94" s="38" customFormat="1" x14ac:dyDescent="0.25">
      <c r="A1657" s="38">
        <v>1654</v>
      </c>
      <c r="F1657" s="39"/>
      <c r="Q1657" s="39"/>
      <c r="R1657" s="40"/>
      <c r="S1657" s="40"/>
      <c r="T1657" s="39"/>
      <c r="AG1657" s="110"/>
      <c r="AH1657" s="94"/>
      <c r="AJ1657" s="97"/>
      <c r="AL1657" s="39"/>
      <c r="AP1657" s="39"/>
      <c r="AQ1657" s="77"/>
      <c r="AR1657" s="94"/>
      <c r="AT1657" s="97"/>
      <c r="BB1657" s="79"/>
      <c r="BC1657" s="94"/>
      <c r="BE1657" s="97"/>
      <c r="BG1657" s="40"/>
      <c r="BK1657" s="40"/>
      <c r="BL1657" s="79"/>
      <c r="BM1657" s="94"/>
      <c r="BO1657" s="97"/>
      <c r="BQ1657" s="40"/>
      <c r="BR1657" s="94"/>
      <c r="BS1657" s="94"/>
      <c r="BT1657" s="94"/>
      <c r="BU1657" s="40"/>
      <c r="BV1657" s="82"/>
      <c r="BW1657" s="94"/>
      <c r="BX1657" s="48"/>
      <c r="BY1657" s="97"/>
      <c r="BZ1657" s="48"/>
      <c r="CA1657" s="40"/>
      <c r="CB1657" s="94"/>
      <c r="CC1657" s="94"/>
      <c r="CD1657" s="94"/>
      <c r="CE1657" s="40"/>
      <c r="CF1657" s="73"/>
      <c r="CG1657" s="41"/>
      <c r="CH1657" s="41"/>
      <c r="CI1657" s="41"/>
      <c r="CJ1657" s="41"/>
      <c r="CK1657" s="41"/>
      <c r="CL1657" s="68"/>
      <c r="CM1657" s="41"/>
      <c r="CN1657" s="41"/>
      <c r="CO1657" s="39"/>
      <c r="CP1657" s="78"/>
    </row>
    <row r="1658" spans="1:94" s="38" customFormat="1" x14ac:dyDescent="0.25">
      <c r="A1658" s="38">
        <v>1655</v>
      </c>
      <c r="F1658" s="39"/>
      <c r="Q1658" s="39"/>
      <c r="R1658" s="40"/>
      <c r="S1658" s="40"/>
      <c r="T1658" s="39"/>
      <c r="AG1658" s="110"/>
      <c r="AH1658" s="94"/>
      <c r="AJ1658" s="97"/>
      <c r="AL1658" s="39"/>
      <c r="AP1658" s="39"/>
      <c r="AQ1658" s="77"/>
      <c r="AR1658" s="94"/>
      <c r="AT1658" s="97"/>
      <c r="BB1658" s="79"/>
      <c r="BC1658" s="94"/>
      <c r="BE1658" s="97"/>
      <c r="BG1658" s="40"/>
      <c r="BK1658" s="40"/>
      <c r="BL1658" s="79"/>
      <c r="BM1658" s="94"/>
      <c r="BO1658" s="97"/>
      <c r="BQ1658" s="40"/>
      <c r="BR1658" s="94"/>
      <c r="BS1658" s="94"/>
      <c r="BT1658" s="94"/>
      <c r="BU1658" s="40"/>
      <c r="BV1658" s="82"/>
      <c r="BW1658" s="94"/>
      <c r="BX1658" s="48"/>
      <c r="BY1658" s="97"/>
      <c r="BZ1658" s="48"/>
      <c r="CA1658" s="40"/>
      <c r="CB1658" s="94"/>
      <c r="CC1658" s="94"/>
      <c r="CD1658" s="94"/>
      <c r="CE1658" s="40"/>
      <c r="CF1658" s="73"/>
      <c r="CG1658" s="41"/>
      <c r="CH1658" s="41"/>
      <c r="CI1658" s="41"/>
      <c r="CJ1658" s="41"/>
      <c r="CK1658" s="41"/>
      <c r="CL1658" s="68"/>
      <c r="CM1658" s="41"/>
      <c r="CN1658" s="41"/>
      <c r="CO1658" s="39"/>
      <c r="CP1658" s="78"/>
    </row>
    <row r="1659" spans="1:94" s="38" customFormat="1" x14ac:dyDescent="0.25">
      <c r="A1659" s="38">
        <v>1656</v>
      </c>
      <c r="F1659" s="39"/>
      <c r="Q1659" s="39"/>
      <c r="R1659" s="40"/>
      <c r="S1659" s="40"/>
      <c r="T1659" s="39"/>
      <c r="AG1659" s="110"/>
      <c r="AH1659" s="94"/>
      <c r="AJ1659" s="97"/>
      <c r="AL1659" s="39"/>
      <c r="AP1659" s="39"/>
      <c r="AQ1659" s="77"/>
      <c r="AR1659" s="94"/>
      <c r="AT1659" s="97"/>
      <c r="BB1659" s="79"/>
      <c r="BC1659" s="94"/>
      <c r="BE1659" s="97"/>
      <c r="BG1659" s="40"/>
      <c r="BK1659" s="40"/>
      <c r="BL1659" s="79"/>
      <c r="BM1659" s="94"/>
      <c r="BO1659" s="97"/>
      <c r="BQ1659" s="40"/>
      <c r="BR1659" s="94"/>
      <c r="BS1659" s="94"/>
      <c r="BT1659" s="94"/>
      <c r="BU1659" s="40"/>
      <c r="BV1659" s="82"/>
      <c r="BW1659" s="94"/>
      <c r="BX1659" s="48"/>
      <c r="BY1659" s="97"/>
      <c r="BZ1659" s="48"/>
      <c r="CA1659" s="40"/>
      <c r="CB1659" s="94"/>
      <c r="CC1659" s="94"/>
      <c r="CD1659" s="94"/>
      <c r="CE1659" s="40"/>
      <c r="CF1659" s="73"/>
      <c r="CG1659" s="41"/>
      <c r="CH1659" s="41"/>
      <c r="CI1659" s="41"/>
      <c r="CJ1659" s="41"/>
      <c r="CK1659" s="41"/>
      <c r="CL1659" s="68"/>
      <c r="CM1659" s="41"/>
      <c r="CN1659" s="41"/>
      <c r="CO1659" s="39"/>
      <c r="CP1659" s="78"/>
    </row>
    <row r="1660" spans="1:94" s="38" customFormat="1" x14ac:dyDescent="0.25">
      <c r="A1660" s="38">
        <v>1657</v>
      </c>
      <c r="F1660" s="39"/>
      <c r="Q1660" s="39"/>
      <c r="R1660" s="40"/>
      <c r="S1660" s="40"/>
      <c r="T1660" s="39"/>
      <c r="AG1660" s="110"/>
      <c r="AH1660" s="94"/>
      <c r="AJ1660" s="97"/>
      <c r="AL1660" s="39"/>
      <c r="AP1660" s="39"/>
      <c r="AQ1660" s="77"/>
      <c r="AR1660" s="94"/>
      <c r="AT1660" s="97"/>
      <c r="BB1660" s="79"/>
      <c r="BC1660" s="94"/>
      <c r="BE1660" s="97"/>
      <c r="BG1660" s="40"/>
      <c r="BK1660" s="40"/>
      <c r="BL1660" s="79"/>
      <c r="BM1660" s="94"/>
      <c r="BO1660" s="97"/>
      <c r="BQ1660" s="40"/>
      <c r="BR1660" s="94"/>
      <c r="BS1660" s="94"/>
      <c r="BT1660" s="94"/>
      <c r="BU1660" s="40"/>
      <c r="BV1660" s="82"/>
      <c r="BW1660" s="94"/>
      <c r="BX1660" s="48"/>
      <c r="BY1660" s="97"/>
      <c r="BZ1660" s="48"/>
      <c r="CA1660" s="40"/>
      <c r="CB1660" s="94"/>
      <c r="CC1660" s="94"/>
      <c r="CD1660" s="94"/>
      <c r="CE1660" s="40"/>
      <c r="CF1660" s="73"/>
      <c r="CG1660" s="41"/>
      <c r="CH1660" s="41"/>
      <c r="CI1660" s="41"/>
      <c r="CJ1660" s="41"/>
      <c r="CK1660" s="41"/>
      <c r="CL1660" s="68"/>
      <c r="CM1660" s="41"/>
      <c r="CN1660" s="41"/>
      <c r="CO1660" s="39"/>
      <c r="CP1660" s="78"/>
    </row>
    <row r="1661" spans="1:94" s="38" customFormat="1" x14ac:dyDescent="0.25">
      <c r="A1661" s="38">
        <v>1658</v>
      </c>
      <c r="F1661" s="39"/>
      <c r="Q1661" s="39"/>
      <c r="R1661" s="40"/>
      <c r="S1661" s="40"/>
      <c r="T1661" s="39"/>
      <c r="AG1661" s="110"/>
      <c r="AH1661" s="94"/>
      <c r="AJ1661" s="97"/>
      <c r="AL1661" s="39"/>
      <c r="AP1661" s="39"/>
      <c r="AQ1661" s="77"/>
      <c r="AR1661" s="94"/>
      <c r="AT1661" s="97"/>
      <c r="BB1661" s="79"/>
      <c r="BC1661" s="94"/>
      <c r="BE1661" s="97"/>
      <c r="BG1661" s="40"/>
      <c r="BK1661" s="40"/>
      <c r="BL1661" s="79"/>
      <c r="BM1661" s="94"/>
      <c r="BO1661" s="97"/>
      <c r="BQ1661" s="40"/>
      <c r="BR1661" s="94"/>
      <c r="BS1661" s="94"/>
      <c r="BT1661" s="94"/>
      <c r="BU1661" s="40"/>
      <c r="BV1661" s="82"/>
      <c r="BW1661" s="94"/>
      <c r="BX1661" s="48"/>
      <c r="BY1661" s="97"/>
      <c r="BZ1661" s="48"/>
      <c r="CA1661" s="40"/>
      <c r="CB1661" s="94"/>
      <c r="CC1661" s="94"/>
      <c r="CD1661" s="94"/>
      <c r="CE1661" s="40"/>
      <c r="CF1661" s="73"/>
      <c r="CG1661" s="41"/>
      <c r="CH1661" s="41"/>
      <c r="CI1661" s="41"/>
      <c r="CJ1661" s="41"/>
      <c r="CK1661" s="41"/>
      <c r="CL1661" s="68"/>
      <c r="CM1661" s="41"/>
      <c r="CN1661" s="41"/>
      <c r="CO1661" s="39"/>
      <c r="CP1661" s="78"/>
    </row>
    <row r="1662" spans="1:94" s="38" customFormat="1" x14ac:dyDescent="0.25">
      <c r="A1662" s="38">
        <v>1659</v>
      </c>
      <c r="F1662" s="39"/>
      <c r="Q1662" s="39"/>
      <c r="R1662" s="40"/>
      <c r="S1662" s="40"/>
      <c r="T1662" s="39"/>
      <c r="AG1662" s="110"/>
      <c r="AH1662" s="94"/>
      <c r="AJ1662" s="97"/>
      <c r="AL1662" s="39"/>
      <c r="AP1662" s="39"/>
      <c r="AQ1662" s="77"/>
      <c r="AR1662" s="94"/>
      <c r="AT1662" s="97"/>
      <c r="BB1662" s="79"/>
      <c r="BC1662" s="94"/>
      <c r="BE1662" s="97"/>
      <c r="BG1662" s="40"/>
      <c r="BK1662" s="40"/>
      <c r="BL1662" s="79"/>
      <c r="BM1662" s="94"/>
      <c r="BO1662" s="97"/>
      <c r="BQ1662" s="40"/>
      <c r="BR1662" s="94"/>
      <c r="BS1662" s="94"/>
      <c r="BT1662" s="94"/>
      <c r="BU1662" s="40"/>
      <c r="BV1662" s="82"/>
      <c r="BW1662" s="94"/>
      <c r="BX1662" s="48"/>
      <c r="BY1662" s="97"/>
      <c r="BZ1662" s="48"/>
      <c r="CA1662" s="40"/>
      <c r="CB1662" s="94"/>
      <c r="CC1662" s="94"/>
      <c r="CD1662" s="94"/>
      <c r="CE1662" s="40"/>
      <c r="CF1662" s="73"/>
      <c r="CG1662" s="41"/>
      <c r="CH1662" s="41"/>
      <c r="CI1662" s="41"/>
      <c r="CJ1662" s="41"/>
      <c r="CK1662" s="41"/>
      <c r="CL1662" s="68"/>
      <c r="CM1662" s="41"/>
      <c r="CN1662" s="41"/>
      <c r="CO1662" s="39"/>
      <c r="CP1662" s="78"/>
    </row>
    <row r="1663" spans="1:94" s="38" customFormat="1" x14ac:dyDescent="0.25">
      <c r="A1663" s="38">
        <v>1660</v>
      </c>
      <c r="F1663" s="39"/>
      <c r="Q1663" s="39"/>
      <c r="R1663" s="40"/>
      <c r="S1663" s="40"/>
      <c r="T1663" s="39"/>
      <c r="AG1663" s="110"/>
      <c r="AH1663" s="94"/>
      <c r="AJ1663" s="97"/>
      <c r="AL1663" s="39"/>
      <c r="AP1663" s="39"/>
      <c r="AQ1663" s="77"/>
      <c r="AR1663" s="94"/>
      <c r="AT1663" s="97"/>
      <c r="BB1663" s="79"/>
      <c r="BC1663" s="94"/>
      <c r="BE1663" s="97"/>
      <c r="BG1663" s="40"/>
      <c r="BK1663" s="40"/>
      <c r="BL1663" s="79"/>
      <c r="BM1663" s="94"/>
      <c r="BO1663" s="97"/>
      <c r="BQ1663" s="40"/>
      <c r="BR1663" s="94"/>
      <c r="BS1663" s="94"/>
      <c r="BT1663" s="94"/>
      <c r="BU1663" s="40"/>
      <c r="BV1663" s="82"/>
      <c r="BW1663" s="94"/>
      <c r="BX1663" s="48"/>
      <c r="BY1663" s="97"/>
      <c r="BZ1663" s="48"/>
      <c r="CA1663" s="40"/>
      <c r="CB1663" s="94"/>
      <c r="CC1663" s="94"/>
      <c r="CD1663" s="94"/>
      <c r="CE1663" s="40"/>
      <c r="CF1663" s="73"/>
      <c r="CG1663" s="41"/>
      <c r="CH1663" s="41"/>
      <c r="CI1663" s="41"/>
      <c r="CJ1663" s="41"/>
      <c r="CK1663" s="41"/>
      <c r="CL1663" s="68"/>
      <c r="CM1663" s="41"/>
      <c r="CN1663" s="41"/>
      <c r="CO1663" s="39"/>
      <c r="CP1663" s="78"/>
    </row>
    <row r="1664" spans="1:94" s="38" customFormat="1" x14ac:dyDescent="0.25">
      <c r="A1664" s="38">
        <v>1661</v>
      </c>
      <c r="F1664" s="39"/>
      <c r="Q1664" s="39"/>
      <c r="R1664" s="40"/>
      <c r="S1664" s="40"/>
      <c r="T1664" s="39"/>
      <c r="AG1664" s="110"/>
      <c r="AH1664" s="94"/>
      <c r="AJ1664" s="97"/>
      <c r="AL1664" s="39"/>
      <c r="AP1664" s="39"/>
      <c r="AQ1664" s="77"/>
      <c r="AR1664" s="94"/>
      <c r="AT1664" s="97"/>
      <c r="BB1664" s="79"/>
      <c r="BC1664" s="94"/>
      <c r="BE1664" s="97"/>
      <c r="BG1664" s="40"/>
      <c r="BK1664" s="40"/>
      <c r="BL1664" s="79"/>
      <c r="BM1664" s="94"/>
      <c r="BO1664" s="97"/>
      <c r="BQ1664" s="40"/>
      <c r="BR1664" s="94"/>
      <c r="BS1664" s="94"/>
      <c r="BT1664" s="94"/>
      <c r="BU1664" s="40"/>
      <c r="BV1664" s="82"/>
      <c r="BW1664" s="94"/>
      <c r="BX1664" s="48"/>
      <c r="BY1664" s="97"/>
      <c r="BZ1664" s="48"/>
      <c r="CA1664" s="40"/>
      <c r="CB1664" s="94"/>
      <c r="CC1664" s="94"/>
      <c r="CD1664" s="94"/>
      <c r="CE1664" s="40"/>
      <c r="CF1664" s="73"/>
      <c r="CG1664" s="41"/>
      <c r="CH1664" s="41"/>
      <c r="CI1664" s="41"/>
      <c r="CJ1664" s="41"/>
      <c r="CK1664" s="41"/>
      <c r="CL1664" s="68"/>
      <c r="CM1664" s="41"/>
      <c r="CN1664" s="41"/>
      <c r="CO1664" s="39"/>
      <c r="CP1664" s="78"/>
    </row>
    <row r="1665" spans="1:94" s="38" customFormat="1" x14ac:dyDescent="0.25">
      <c r="A1665" s="38">
        <v>1662</v>
      </c>
      <c r="F1665" s="39"/>
      <c r="Q1665" s="39"/>
      <c r="R1665" s="40"/>
      <c r="S1665" s="40"/>
      <c r="T1665" s="39"/>
      <c r="AG1665" s="110"/>
      <c r="AH1665" s="94"/>
      <c r="AJ1665" s="97"/>
      <c r="AL1665" s="39"/>
      <c r="AP1665" s="39"/>
      <c r="AQ1665" s="77"/>
      <c r="AR1665" s="94"/>
      <c r="AT1665" s="97"/>
      <c r="BB1665" s="79"/>
      <c r="BC1665" s="94"/>
      <c r="BE1665" s="97"/>
      <c r="BG1665" s="40"/>
      <c r="BK1665" s="40"/>
      <c r="BL1665" s="79"/>
      <c r="BM1665" s="94"/>
      <c r="BO1665" s="97"/>
      <c r="BQ1665" s="40"/>
      <c r="BR1665" s="94"/>
      <c r="BS1665" s="94"/>
      <c r="BT1665" s="94"/>
      <c r="BU1665" s="40"/>
      <c r="BV1665" s="82"/>
      <c r="BW1665" s="94"/>
      <c r="BX1665" s="48"/>
      <c r="BY1665" s="97"/>
      <c r="BZ1665" s="48"/>
      <c r="CA1665" s="40"/>
      <c r="CB1665" s="94"/>
      <c r="CC1665" s="94"/>
      <c r="CD1665" s="94"/>
      <c r="CE1665" s="40"/>
      <c r="CF1665" s="73"/>
      <c r="CG1665" s="41"/>
      <c r="CH1665" s="41"/>
      <c r="CI1665" s="41"/>
      <c r="CJ1665" s="41"/>
      <c r="CK1665" s="41"/>
      <c r="CL1665" s="68"/>
      <c r="CM1665" s="41"/>
      <c r="CN1665" s="41"/>
      <c r="CO1665" s="39"/>
      <c r="CP1665" s="78"/>
    </row>
    <row r="1666" spans="1:94" s="38" customFormat="1" x14ac:dyDescent="0.25">
      <c r="A1666" s="38">
        <v>1663</v>
      </c>
      <c r="F1666" s="39"/>
      <c r="Q1666" s="39"/>
      <c r="R1666" s="40"/>
      <c r="S1666" s="40"/>
      <c r="T1666" s="39"/>
      <c r="AG1666" s="110"/>
      <c r="AH1666" s="94"/>
      <c r="AJ1666" s="97"/>
      <c r="AL1666" s="39"/>
      <c r="AP1666" s="39"/>
      <c r="AQ1666" s="77"/>
      <c r="AR1666" s="94"/>
      <c r="AT1666" s="97"/>
      <c r="BB1666" s="79"/>
      <c r="BC1666" s="94"/>
      <c r="BE1666" s="97"/>
      <c r="BG1666" s="40"/>
      <c r="BK1666" s="40"/>
      <c r="BL1666" s="79"/>
      <c r="BM1666" s="94"/>
      <c r="BO1666" s="97"/>
      <c r="BQ1666" s="40"/>
      <c r="BR1666" s="94"/>
      <c r="BS1666" s="94"/>
      <c r="BT1666" s="94"/>
      <c r="BU1666" s="40"/>
      <c r="BV1666" s="82"/>
      <c r="BW1666" s="94"/>
      <c r="BX1666" s="48"/>
      <c r="BY1666" s="97"/>
      <c r="BZ1666" s="48"/>
      <c r="CA1666" s="40"/>
      <c r="CB1666" s="94"/>
      <c r="CC1666" s="94"/>
      <c r="CD1666" s="94"/>
      <c r="CE1666" s="40"/>
      <c r="CF1666" s="73"/>
      <c r="CG1666" s="41"/>
      <c r="CH1666" s="41"/>
      <c r="CI1666" s="41"/>
      <c r="CJ1666" s="41"/>
      <c r="CK1666" s="41"/>
      <c r="CL1666" s="68"/>
      <c r="CM1666" s="41"/>
      <c r="CN1666" s="41"/>
      <c r="CO1666" s="39"/>
      <c r="CP1666" s="78"/>
    </row>
    <row r="1667" spans="1:94" s="38" customFormat="1" x14ac:dyDescent="0.25">
      <c r="A1667" s="38">
        <v>1664</v>
      </c>
      <c r="F1667" s="39"/>
      <c r="Q1667" s="39"/>
      <c r="R1667" s="40"/>
      <c r="S1667" s="40"/>
      <c r="T1667" s="39"/>
      <c r="AG1667" s="110"/>
      <c r="AH1667" s="94"/>
      <c r="AJ1667" s="97"/>
      <c r="AL1667" s="39"/>
      <c r="AP1667" s="39"/>
      <c r="AQ1667" s="77"/>
      <c r="AR1667" s="94"/>
      <c r="AT1667" s="97"/>
      <c r="BB1667" s="79"/>
      <c r="BC1667" s="94"/>
      <c r="BE1667" s="97"/>
      <c r="BG1667" s="40"/>
      <c r="BK1667" s="40"/>
      <c r="BL1667" s="79"/>
      <c r="BM1667" s="94"/>
      <c r="BO1667" s="97"/>
      <c r="BQ1667" s="40"/>
      <c r="BR1667" s="94"/>
      <c r="BS1667" s="94"/>
      <c r="BT1667" s="94"/>
      <c r="BU1667" s="40"/>
      <c r="BV1667" s="82"/>
      <c r="BW1667" s="94"/>
      <c r="BX1667" s="48"/>
      <c r="BY1667" s="97"/>
      <c r="BZ1667" s="48"/>
      <c r="CA1667" s="40"/>
      <c r="CB1667" s="94"/>
      <c r="CC1667" s="94"/>
      <c r="CD1667" s="94"/>
      <c r="CE1667" s="40"/>
      <c r="CF1667" s="73"/>
      <c r="CG1667" s="41"/>
      <c r="CH1667" s="41"/>
      <c r="CI1667" s="41"/>
      <c r="CJ1667" s="41"/>
      <c r="CK1667" s="41"/>
      <c r="CL1667" s="68"/>
      <c r="CM1667" s="41"/>
      <c r="CN1667" s="41"/>
      <c r="CO1667" s="39"/>
      <c r="CP1667" s="78"/>
    </row>
    <row r="1668" spans="1:94" s="38" customFormat="1" x14ac:dyDescent="0.25">
      <c r="A1668" s="38">
        <v>1665</v>
      </c>
      <c r="F1668" s="39"/>
      <c r="Q1668" s="39"/>
      <c r="R1668" s="40"/>
      <c r="S1668" s="40"/>
      <c r="T1668" s="39"/>
      <c r="AG1668" s="110"/>
      <c r="AH1668" s="94"/>
      <c r="AJ1668" s="97"/>
      <c r="AL1668" s="39"/>
      <c r="AP1668" s="39"/>
      <c r="AQ1668" s="77"/>
      <c r="AR1668" s="94"/>
      <c r="AT1668" s="97"/>
      <c r="BB1668" s="79"/>
      <c r="BC1668" s="94"/>
      <c r="BE1668" s="97"/>
      <c r="BG1668" s="40"/>
      <c r="BK1668" s="40"/>
      <c r="BL1668" s="79"/>
      <c r="BM1668" s="94"/>
      <c r="BO1668" s="97"/>
      <c r="BQ1668" s="40"/>
      <c r="BR1668" s="94"/>
      <c r="BS1668" s="94"/>
      <c r="BT1668" s="94"/>
      <c r="BU1668" s="40"/>
      <c r="BV1668" s="82"/>
      <c r="BW1668" s="94"/>
      <c r="BX1668" s="48"/>
      <c r="BY1668" s="97"/>
      <c r="BZ1668" s="48"/>
      <c r="CA1668" s="40"/>
      <c r="CB1668" s="94"/>
      <c r="CC1668" s="94"/>
      <c r="CD1668" s="94"/>
      <c r="CE1668" s="40"/>
      <c r="CF1668" s="73"/>
      <c r="CG1668" s="41"/>
      <c r="CH1668" s="41"/>
      <c r="CI1668" s="41"/>
      <c r="CJ1668" s="41"/>
      <c r="CK1668" s="41"/>
      <c r="CL1668" s="68"/>
      <c r="CM1668" s="41"/>
      <c r="CN1668" s="41"/>
      <c r="CO1668" s="39"/>
      <c r="CP1668" s="78"/>
    </row>
    <row r="1669" spans="1:94" s="38" customFormat="1" x14ac:dyDescent="0.25">
      <c r="A1669" s="38">
        <v>1666</v>
      </c>
      <c r="F1669" s="39"/>
      <c r="Q1669" s="39"/>
      <c r="R1669" s="40"/>
      <c r="S1669" s="40"/>
      <c r="T1669" s="39"/>
      <c r="AG1669" s="110"/>
      <c r="AH1669" s="94"/>
      <c r="AJ1669" s="97"/>
      <c r="AL1669" s="39"/>
      <c r="AP1669" s="39"/>
      <c r="AQ1669" s="77"/>
      <c r="AR1669" s="94"/>
      <c r="AT1669" s="97"/>
      <c r="BB1669" s="79"/>
      <c r="BC1669" s="94"/>
      <c r="BE1669" s="97"/>
      <c r="BG1669" s="40"/>
      <c r="BK1669" s="40"/>
      <c r="BL1669" s="79"/>
      <c r="BM1669" s="94"/>
      <c r="BO1669" s="97"/>
      <c r="BQ1669" s="40"/>
      <c r="BR1669" s="94"/>
      <c r="BS1669" s="94"/>
      <c r="BT1669" s="94"/>
      <c r="BU1669" s="40"/>
      <c r="BV1669" s="82"/>
      <c r="BW1669" s="94"/>
      <c r="BX1669" s="48"/>
      <c r="BY1669" s="97"/>
      <c r="BZ1669" s="48"/>
      <c r="CA1669" s="40"/>
      <c r="CB1669" s="94"/>
      <c r="CC1669" s="94"/>
      <c r="CD1669" s="94"/>
      <c r="CE1669" s="40"/>
      <c r="CF1669" s="73"/>
      <c r="CG1669" s="41"/>
      <c r="CH1669" s="41"/>
      <c r="CI1669" s="41"/>
      <c r="CJ1669" s="41"/>
      <c r="CK1669" s="41"/>
      <c r="CL1669" s="68"/>
      <c r="CM1669" s="41"/>
      <c r="CN1669" s="41"/>
      <c r="CO1669" s="39"/>
      <c r="CP1669" s="78"/>
    </row>
    <row r="1670" spans="1:94" s="38" customFormat="1" x14ac:dyDescent="0.25">
      <c r="A1670" s="38">
        <v>1667</v>
      </c>
      <c r="F1670" s="39"/>
      <c r="Q1670" s="39"/>
      <c r="R1670" s="40"/>
      <c r="S1670" s="40"/>
      <c r="T1670" s="39"/>
      <c r="AG1670" s="110"/>
      <c r="AH1670" s="94"/>
      <c r="AJ1670" s="97"/>
      <c r="AL1670" s="39"/>
      <c r="AP1670" s="39"/>
      <c r="AQ1670" s="77"/>
      <c r="AR1670" s="94"/>
      <c r="AT1670" s="97"/>
      <c r="BB1670" s="79"/>
      <c r="BC1670" s="94"/>
      <c r="BE1670" s="97"/>
      <c r="BG1670" s="40"/>
      <c r="BK1670" s="40"/>
      <c r="BL1670" s="79"/>
      <c r="BM1670" s="94"/>
      <c r="BO1670" s="97"/>
      <c r="BQ1670" s="40"/>
      <c r="BR1670" s="94"/>
      <c r="BS1670" s="94"/>
      <c r="BT1670" s="94"/>
      <c r="BU1670" s="40"/>
      <c r="BV1670" s="82"/>
      <c r="BW1670" s="94"/>
      <c r="BX1670" s="48"/>
      <c r="BY1670" s="97"/>
      <c r="BZ1670" s="48"/>
      <c r="CA1670" s="40"/>
      <c r="CB1670" s="94"/>
      <c r="CC1670" s="94"/>
      <c r="CD1670" s="94"/>
      <c r="CE1670" s="40"/>
      <c r="CF1670" s="73"/>
      <c r="CG1670" s="41"/>
      <c r="CH1670" s="41"/>
      <c r="CI1670" s="41"/>
      <c r="CJ1670" s="41"/>
      <c r="CK1670" s="41"/>
      <c r="CL1670" s="68"/>
      <c r="CM1670" s="41"/>
      <c r="CN1670" s="41"/>
      <c r="CO1670" s="39"/>
      <c r="CP1670" s="78"/>
    </row>
    <row r="1671" spans="1:94" s="38" customFormat="1" x14ac:dyDescent="0.25">
      <c r="A1671" s="38">
        <v>1668</v>
      </c>
      <c r="F1671" s="39"/>
      <c r="Q1671" s="39"/>
      <c r="R1671" s="40"/>
      <c r="S1671" s="40"/>
      <c r="T1671" s="39"/>
      <c r="AG1671" s="110"/>
      <c r="AH1671" s="94"/>
      <c r="AJ1671" s="97"/>
      <c r="AL1671" s="39"/>
      <c r="AP1671" s="39"/>
      <c r="AQ1671" s="77"/>
      <c r="AR1671" s="94"/>
      <c r="AT1671" s="97"/>
      <c r="BB1671" s="79"/>
      <c r="BC1671" s="94"/>
      <c r="BE1671" s="97"/>
      <c r="BG1671" s="40"/>
      <c r="BK1671" s="40"/>
      <c r="BL1671" s="79"/>
      <c r="BM1671" s="94"/>
      <c r="BO1671" s="97"/>
      <c r="BQ1671" s="40"/>
      <c r="BR1671" s="94"/>
      <c r="BS1671" s="94"/>
      <c r="BT1671" s="94"/>
      <c r="BU1671" s="40"/>
      <c r="BV1671" s="82"/>
      <c r="BW1671" s="94"/>
      <c r="BX1671" s="48"/>
      <c r="BY1671" s="97"/>
      <c r="BZ1671" s="48"/>
      <c r="CA1671" s="40"/>
      <c r="CB1671" s="94"/>
      <c r="CC1671" s="94"/>
      <c r="CD1671" s="94"/>
      <c r="CE1671" s="40"/>
      <c r="CF1671" s="73"/>
      <c r="CG1671" s="41"/>
      <c r="CH1671" s="41"/>
      <c r="CI1671" s="41"/>
      <c r="CJ1671" s="41"/>
      <c r="CK1671" s="41"/>
      <c r="CL1671" s="68"/>
      <c r="CM1671" s="41"/>
      <c r="CN1671" s="41"/>
      <c r="CO1671" s="39"/>
      <c r="CP1671" s="78"/>
    </row>
    <row r="1672" spans="1:94" s="38" customFormat="1" x14ac:dyDescent="0.25">
      <c r="A1672" s="38">
        <v>1669</v>
      </c>
      <c r="F1672" s="39"/>
      <c r="Q1672" s="39"/>
      <c r="R1672" s="40"/>
      <c r="S1672" s="40"/>
      <c r="T1672" s="39"/>
      <c r="AG1672" s="110"/>
      <c r="AH1672" s="94"/>
      <c r="AJ1672" s="97"/>
      <c r="AL1672" s="39"/>
      <c r="AP1672" s="39"/>
      <c r="AQ1672" s="77"/>
      <c r="AR1672" s="94"/>
      <c r="AT1672" s="97"/>
      <c r="BB1672" s="79"/>
      <c r="BC1672" s="94"/>
      <c r="BE1672" s="97"/>
      <c r="BG1672" s="40"/>
      <c r="BK1672" s="40"/>
      <c r="BL1672" s="79"/>
      <c r="BM1672" s="94"/>
      <c r="BO1672" s="97"/>
      <c r="BQ1672" s="40"/>
      <c r="BR1672" s="94"/>
      <c r="BS1672" s="94"/>
      <c r="BT1672" s="94"/>
      <c r="BU1672" s="40"/>
      <c r="BV1672" s="82"/>
      <c r="BW1672" s="94"/>
      <c r="BX1672" s="48"/>
      <c r="BY1672" s="97"/>
      <c r="BZ1672" s="48"/>
      <c r="CA1672" s="40"/>
      <c r="CB1672" s="94"/>
      <c r="CC1672" s="94"/>
      <c r="CD1672" s="94"/>
      <c r="CE1672" s="40"/>
      <c r="CF1672" s="73"/>
      <c r="CG1672" s="41"/>
      <c r="CH1672" s="41"/>
      <c r="CI1672" s="41"/>
      <c r="CJ1672" s="41"/>
      <c r="CK1672" s="41"/>
      <c r="CL1672" s="68"/>
      <c r="CM1672" s="41"/>
      <c r="CN1672" s="41"/>
      <c r="CO1672" s="39"/>
      <c r="CP1672" s="78"/>
    </row>
    <row r="1673" spans="1:94" s="38" customFormat="1" x14ac:dyDescent="0.25">
      <c r="A1673" s="38">
        <v>1670</v>
      </c>
      <c r="F1673" s="39"/>
      <c r="Q1673" s="39"/>
      <c r="R1673" s="40"/>
      <c r="S1673" s="40"/>
      <c r="T1673" s="39"/>
      <c r="AG1673" s="110"/>
      <c r="AH1673" s="94"/>
      <c r="AJ1673" s="97"/>
      <c r="AL1673" s="39"/>
      <c r="AP1673" s="39"/>
      <c r="AQ1673" s="77"/>
      <c r="AR1673" s="94"/>
      <c r="AT1673" s="97"/>
      <c r="BB1673" s="79"/>
      <c r="BC1673" s="94"/>
      <c r="BE1673" s="97"/>
      <c r="BG1673" s="40"/>
      <c r="BK1673" s="40"/>
      <c r="BL1673" s="79"/>
      <c r="BM1673" s="94"/>
      <c r="BO1673" s="97"/>
      <c r="BQ1673" s="40"/>
      <c r="BR1673" s="94"/>
      <c r="BS1673" s="94"/>
      <c r="BT1673" s="94"/>
      <c r="BU1673" s="40"/>
      <c r="BV1673" s="82"/>
      <c r="BW1673" s="94"/>
      <c r="BX1673" s="48"/>
      <c r="BY1673" s="97"/>
      <c r="BZ1673" s="48"/>
      <c r="CA1673" s="40"/>
      <c r="CB1673" s="94"/>
      <c r="CC1673" s="94"/>
      <c r="CD1673" s="94"/>
      <c r="CE1673" s="40"/>
      <c r="CF1673" s="73"/>
      <c r="CG1673" s="41"/>
      <c r="CH1673" s="41"/>
      <c r="CI1673" s="41"/>
      <c r="CJ1673" s="41"/>
      <c r="CK1673" s="41"/>
      <c r="CL1673" s="68"/>
      <c r="CM1673" s="41"/>
      <c r="CN1673" s="41"/>
      <c r="CO1673" s="39"/>
      <c r="CP1673" s="78"/>
    </row>
    <row r="1674" spans="1:94" s="38" customFormat="1" x14ac:dyDescent="0.25">
      <c r="A1674" s="38">
        <v>1671</v>
      </c>
      <c r="F1674" s="39"/>
      <c r="Q1674" s="39"/>
      <c r="R1674" s="40"/>
      <c r="S1674" s="40"/>
      <c r="T1674" s="39"/>
      <c r="AG1674" s="110"/>
      <c r="AH1674" s="94"/>
      <c r="AJ1674" s="97"/>
      <c r="AL1674" s="39"/>
      <c r="AP1674" s="39"/>
      <c r="AQ1674" s="77"/>
      <c r="AR1674" s="94"/>
      <c r="AT1674" s="97"/>
      <c r="BB1674" s="79"/>
      <c r="BC1674" s="94"/>
      <c r="BE1674" s="97"/>
      <c r="BG1674" s="40"/>
      <c r="BK1674" s="40"/>
      <c r="BL1674" s="79"/>
      <c r="BM1674" s="94"/>
      <c r="BO1674" s="97"/>
      <c r="BQ1674" s="40"/>
      <c r="BR1674" s="94"/>
      <c r="BS1674" s="94"/>
      <c r="BT1674" s="94"/>
      <c r="BU1674" s="40"/>
      <c r="BV1674" s="82"/>
      <c r="BW1674" s="94"/>
      <c r="BX1674" s="48"/>
      <c r="BY1674" s="97"/>
      <c r="BZ1674" s="48"/>
      <c r="CA1674" s="40"/>
      <c r="CB1674" s="94"/>
      <c r="CC1674" s="94"/>
      <c r="CD1674" s="94"/>
      <c r="CE1674" s="40"/>
      <c r="CF1674" s="73"/>
      <c r="CG1674" s="41"/>
      <c r="CH1674" s="41"/>
      <c r="CI1674" s="41"/>
      <c r="CJ1674" s="41"/>
      <c r="CK1674" s="41"/>
      <c r="CL1674" s="68"/>
      <c r="CM1674" s="41"/>
      <c r="CN1674" s="41"/>
      <c r="CO1674" s="39"/>
      <c r="CP1674" s="78"/>
    </row>
    <row r="1675" spans="1:94" s="38" customFormat="1" x14ac:dyDescent="0.25">
      <c r="A1675" s="38">
        <v>1672</v>
      </c>
      <c r="F1675" s="39"/>
      <c r="Q1675" s="39"/>
      <c r="R1675" s="40"/>
      <c r="S1675" s="40"/>
      <c r="T1675" s="39"/>
      <c r="AG1675" s="110"/>
      <c r="AH1675" s="94"/>
      <c r="AJ1675" s="97"/>
      <c r="AL1675" s="39"/>
      <c r="AP1675" s="39"/>
      <c r="AQ1675" s="77"/>
      <c r="AR1675" s="94"/>
      <c r="AT1675" s="97"/>
      <c r="BB1675" s="79"/>
      <c r="BC1675" s="94"/>
      <c r="BE1675" s="97"/>
      <c r="BG1675" s="40"/>
      <c r="BK1675" s="40"/>
      <c r="BL1675" s="79"/>
      <c r="BM1675" s="94"/>
      <c r="BO1675" s="97"/>
      <c r="BQ1675" s="40"/>
      <c r="BR1675" s="94"/>
      <c r="BS1675" s="94"/>
      <c r="BT1675" s="94"/>
      <c r="BU1675" s="40"/>
      <c r="BV1675" s="82"/>
      <c r="BW1675" s="94"/>
      <c r="BX1675" s="48"/>
      <c r="BY1675" s="97"/>
      <c r="BZ1675" s="48"/>
      <c r="CA1675" s="40"/>
      <c r="CB1675" s="94"/>
      <c r="CC1675" s="94"/>
      <c r="CD1675" s="94"/>
      <c r="CE1675" s="40"/>
      <c r="CF1675" s="73"/>
      <c r="CG1675" s="41"/>
      <c r="CH1675" s="41"/>
      <c r="CI1675" s="41"/>
      <c r="CJ1675" s="41"/>
      <c r="CK1675" s="41"/>
      <c r="CL1675" s="68"/>
      <c r="CM1675" s="41"/>
      <c r="CN1675" s="41"/>
      <c r="CO1675" s="39"/>
      <c r="CP1675" s="78"/>
    </row>
    <row r="1676" spans="1:94" s="38" customFormat="1" x14ac:dyDescent="0.25">
      <c r="A1676" s="38">
        <v>1673</v>
      </c>
      <c r="F1676" s="39"/>
      <c r="Q1676" s="39"/>
      <c r="R1676" s="40"/>
      <c r="S1676" s="40"/>
      <c r="T1676" s="39"/>
      <c r="AG1676" s="110"/>
      <c r="AH1676" s="94"/>
      <c r="AJ1676" s="97"/>
      <c r="AL1676" s="39"/>
      <c r="AP1676" s="39"/>
      <c r="AQ1676" s="77"/>
      <c r="AR1676" s="94"/>
      <c r="AT1676" s="97"/>
      <c r="BB1676" s="79"/>
      <c r="BC1676" s="94"/>
      <c r="BE1676" s="97"/>
      <c r="BG1676" s="40"/>
      <c r="BK1676" s="40"/>
      <c r="BL1676" s="79"/>
      <c r="BM1676" s="94"/>
      <c r="BO1676" s="97"/>
      <c r="BQ1676" s="40"/>
      <c r="BR1676" s="94"/>
      <c r="BS1676" s="94"/>
      <c r="BT1676" s="94"/>
      <c r="BU1676" s="40"/>
      <c r="BV1676" s="82"/>
      <c r="BW1676" s="94"/>
      <c r="BX1676" s="48"/>
      <c r="BY1676" s="97"/>
      <c r="BZ1676" s="48"/>
      <c r="CA1676" s="40"/>
      <c r="CB1676" s="94"/>
      <c r="CC1676" s="94"/>
      <c r="CD1676" s="94"/>
      <c r="CE1676" s="40"/>
      <c r="CF1676" s="73"/>
      <c r="CG1676" s="41"/>
      <c r="CH1676" s="41"/>
      <c r="CI1676" s="41"/>
      <c r="CJ1676" s="41"/>
      <c r="CK1676" s="41"/>
      <c r="CL1676" s="68"/>
      <c r="CM1676" s="41"/>
      <c r="CN1676" s="41"/>
      <c r="CO1676" s="39"/>
      <c r="CP1676" s="78"/>
    </row>
    <row r="1677" spans="1:94" s="38" customFormat="1" x14ac:dyDescent="0.25">
      <c r="A1677" s="38">
        <v>1674</v>
      </c>
      <c r="F1677" s="39"/>
      <c r="Q1677" s="39"/>
      <c r="R1677" s="40"/>
      <c r="S1677" s="40"/>
      <c r="T1677" s="39"/>
      <c r="AG1677" s="110"/>
      <c r="AH1677" s="94"/>
      <c r="AJ1677" s="97"/>
      <c r="AL1677" s="39"/>
      <c r="AP1677" s="39"/>
      <c r="AQ1677" s="77"/>
      <c r="AR1677" s="94"/>
      <c r="AT1677" s="97"/>
      <c r="BB1677" s="79"/>
      <c r="BC1677" s="94"/>
      <c r="BE1677" s="97"/>
      <c r="BG1677" s="40"/>
      <c r="BK1677" s="40"/>
      <c r="BL1677" s="79"/>
      <c r="BM1677" s="94"/>
      <c r="BO1677" s="97"/>
      <c r="BQ1677" s="40"/>
      <c r="BR1677" s="94"/>
      <c r="BS1677" s="94"/>
      <c r="BT1677" s="94"/>
      <c r="BU1677" s="40"/>
      <c r="BV1677" s="82"/>
      <c r="BW1677" s="94"/>
      <c r="BX1677" s="48"/>
      <c r="BY1677" s="97"/>
      <c r="BZ1677" s="48"/>
      <c r="CA1677" s="40"/>
      <c r="CB1677" s="94"/>
      <c r="CC1677" s="94"/>
      <c r="CD1677" s="94"/>
      <c r="CE1677" s="40"/>
      <c r="CF1677" s="73"/>
      <c r="CG1677" s="41"/>
      <c r="CH1677" s="41"/>
      <c r="CI1677" s="41"/>
      <c r="CJ1677" s="41"/>
      <c r="CK1677" s="41"/>
      <c r="CL1677" s="68"/>
      <c r="CM1677" s="41"/>
      <c r="CN1677" s="41"/>
      <c r="CO1677" s="39"/>
      <c r="CP1677" s="78"/>
    </row>
    <row r="1678" spans="1:94" s="38" customFormat="1" x14ac:dyDescent="0.25">
      <c r="A1678" s="38">
        <v>1675</v>
      </c>
      <c r="F1678" s="39"/>
      <c r="Q1678" s="39"/>
      <c r="R1678" s="40"/>
      <c r="S1678" s="40"/>
      <c r="T1678" s="39"/>
      <c r="AG1678" s="110"/>
      <c r="AH1678" s="94"/>
      <c r="AJ1678" s="97"/>
      <c r="AL1678" s="39"/>
      <c r="AP1678" s="39"/>
      <c r="AQ1678" s="77"/>
      <c r="AR1678" s="94"/>
      <c r="AT1678" s="97"/>
      <c r="BB1678" s="79"/>
      <c r="BC1678" s="94"/>
      <c r="BE1678" s="97"/>
      <c r="BG1678" s="40"/>
      <c r="BK1678" s="40"/>
      <c r="BL1678" s="79"/>
      <c r="BM1678" s="94"/>
      <c r="BO1678" s="97"/>
      <c r="BQ1678" s="40"/>
      <c r="BR1678" s="94"/>
      <c r="BS1678" s="94"/>
      <c r="BT1678" s="94"/>
      <c r="BU1678" s="40"/>
      <c r="BV1678" s="82"/>
      <c r="BW1678" s="94"/>
      <c r="BX1678" s="48"/>
      <c r="BY1678" s="97"/>
      <c r="BZ1678" s="48"/>
      <c r="CA1678" s="40"/>
      <c r="CB1678" s="94"/>
      <c r="CC1678" s="94"/>
      <c r="CD1678" s="94"/>
      <c r="CE1678" s="40"/>
      <c r="CF1678" s="73"/>
      <c r="CG1678" s="41"/>
      <c r="CH1678" s="41"/>
      <c r="CI1678" s="41"/>
      <c r="CJ1678" s="41"/>
      <c r="CK1678" s="41"/>
      <c r="CL1678" s="68"/>
      <c r="CM1678" s="41"/>
      <c r="CN1678" s="41"/>
      <c r="CO1678" s="39"/>
      <c r="CP1678" s="78"/>
    </row>
    <row r="1679" spans="1:94" s="38" customFormat="1" x14ac:dyDescent="0.25">
      <c r="A1679" s="38">
        <v>1676</v>
      </c>
      <c r="F1679" s="39"/>
      <c r="Q1679" s="39"/>
      <c r="R1679" s="40"/>
      <c r="S1679" s="40"/>
      <c r="T1679" s="39"/>
      <c r="AG1679" s="110"/>
      <c r="AH1679" s="94"/>
      <c r="AJ1679" s="97"/>
      <c r="AL1679" s="39"/>
      <c r="AP1679" s="39"/>
      <c r="AQ1679" s="77"/>
      <c r="AR1679" s="94"/>
      <c r="AT1679" s="97"/>
      <c r="BB1679" s="79"/>
      <c r="BC1679" s="94"/>
      <c r="BE1679" s="97"/>
      <c r="BG1679" s="40"/>
      <c r="BK1679" s="40"/>
      <c r="BL1679" s="79"/>
      <c r="BM1679" s="94"/>
      <c r="BO1679" s="97"/>
      <c r="BQ1679" s="40"/>
      <c r="BR1679" s="94"/>
      <c r="BS1679" s="94"/>
      <c r="BT1679" s="94"/>
      <c r="BU1679" s="40"/>
      <c r="BV1679" s="82"/>
      <c r="BW1679" s="94"/>
      <c r="BX1679" s="48"/>
      <c r="BY1679" s="97"/>
      <c r="BZ1679" s="48"/>
      <c r="CA1679" s="40"/>
      <c r="CB1679" s="94"/>
      <c r="CC1679" s="94"/>
      <c r="CD1679" s="94"/>
      <c r="CE1679" s="40"/>
      <c r="CF1679" s="73"/>
      <c r="CG1679" s="41"/>
      <c r="CH1679" s="41"/>
      <c r="CI1679" s="41"/>
      <c r="CJ1679" s="41"/>
      <c r="CK1679" s="41"/>
      <c r="CL1679" s="68"/>
      <c r="CM1679" s="41"/>
      <c r="CN1679" s="41"/>
      <c r="CO1679" s="39"/>
      <c r="CP1679" s="78"/>
    </row>
    <row r="1680" spans="1:94" s="38" customFormat="1" x14ac:dyDescent="0.25">
      <c r="A1680" s="38">
        <v>1677</v>
      </c>
      <c r="F1680" s="39"/>
      <c r="Q1680" s="39"/>
      <c r="R1680" s="40"/>
      <c r="S1680" s="40"/>
      <c r="T1680" s="39"/>
      <c r="AG1680" s="110"/>
      <c r="AH1680" s="94"/>
      <c r="AJ1680" s="97"/>
      <c r="AL1680" s="39"/>
      <c r="AP1680" s="39"/>
      <c r="AQ1680" s="77"/>
      <c r="AR1680" s="94"/>
      <c r="AT1680" s="97"/>
      <c r="BB1680" s="79"/>
      <c r="BC1680" s="94"/>
      <c r="BE1680" s="97"/>
      <c r="BG1680" s="40"/>
      <c r="BK1680" s="40"/>
      <c r="BL1680" s="79"/>
      <c r="BM1680" s="94"/>
      <c r="BO1680" s="97"/>
      <c r="BQ1680" s="40"/>
      <c r="BR1680" s="94"/>
      <c r="BS1680" s="94"/>
      <c r="BT1680" s="94"/>
      <c r="BU1680" s="40"/>
      <c r="BV1680" s="82"/>
      <c r="BW1680" s="94"/>
      <c r="BX1680" s="48"/>
      <c r="BY1680" s="97"/>
      <c r="BZ1680" s="48"/>
      <c r="CA1680" s="40"/>
      <c r="CB1680" s="94"/>
      <c r="CC1680" s="94"/>
      <c r="CD1680" s="94"/>
      <c r="CE1680" s="40"/>
      <c r="CF1680" s="73"/>
      <c r="CG1680" s="41"/>
      <c r="CH1680" s="41"/>
      <c r="CI1680" s="41"/>
      <c r="CJ1680" s="41"/>
      <c r="CK1680" s="41"/>
      <c r="CL1680" s="68"/>
      <c r="CM1680" s="41"/>
      <c r="CN1680" s="41"/>
      <c r="CO1680" s="39"/>
      <c r="CP1680" s="78"/>
    </row>
    <row r="1681" spans="1:94" s="38" customFormat="1" x14ac:dyDescent="0.25">
      <c r="A1681" s="38">
        <v>1678</v>
      </c>
      <c r="F1681" s="39"/>
      <c r="Q1681" s="39"/>
      <c r="R1681" s="40"/>
      <c r="S1681" s="40"/>
      <c r="T1681" s="39"/>
      <c r="AG1681" s="110"/>
      <c r="AH1681" s="94"/>
      <c r="AJ1681" s="97"/>
      <c r="AL1681" s="39"/>
      <c r="AP1681" s="39"/>
      <c r="AQ1681" s="77"/>
      <c r="AR1681" s="94"/>
      <c r="AT1681" s="97"/>
      <c r="BB1681" s="79"/>
      <c r="BC1681" s="94"/>
      <c r="BE1681" s="97"/>
      <c r="BG1681" s="40"/>
      <c r="BK1681" s="40"/>
      <c r="BL1681" s="79"/>
      <c r="BM1681" s="94"/>
      <c r="BO1681" s="97"/>
      <c r="BQ1681" s="40"/>
      <c r="BR1681" s="94"/>
      <c r="BS1681" s="94"/>
      <c r="BT1681" s="94"/>
      <c r="BU1681" s="40"/>
      <c r="BV1681" s="82"/>
      <c r="BW1681" s="94"/>
      <c r="BX1681" s="48"/>
      <c r="BY1681" s="97"/>
      <c r="BZ1681" s="48"/>
      <c r="CA1681" s="40"/>
      <c r="CB1681" s="94"/>
      <c r="CC1681" s="94"/>
      <c r="CD1681" s="94"/>
      <c r="CE1681" s="40"/>
      <c r="CF1681" s="73"/>
      <c r="CG1681" s="41"/>
      <c r="CH1681" s="41"/>
      <c r="CI1681" s="41"/>
      <c r="CJ1681" s="41"/>
      <c r="CK1681" s="41"/>
      <c r="CL1681" s="68"/>
      <c r="CM1681" s="41"/>
      <c r="CN1681" s="41"/>
      <c r="CO1681" s="39"/>
      <c r="CP1681" s="78"/>
    </row>
    <row r="1682" spans="1:94" s="38" customFormat="1" x14ac:dyDescent="0.25">
      <c r="A1682" s="38">
        <v>1679</v>
      </c>
      <c r="F1682" s="39"/>
      <c r="Q1682" s="39"/>
      <c r="R1682" s="40"/>
      <c r="S1682" s="40"/>
      <c r="T1682" s="39"/>
      <c r="AG1682" s="110"/>
      <c r="AH1682" s="94"/>
      <c r="AJ1682" s="97"/>
      <c r="AL1682" s="39"/>
      <c r="AP1682" s="39"/>
      <c r="AQ1682" s="77"/>
      <c r="AR1682" s="94"/>
      <c r="AT1682" s="97"/>
      <c r="BB1682" s="79"/>
      <c r="BC1682" s="94"/>
      <c r="BE1682" s="97"/>
      <c r="BG1682" s="40"/>
      <c r="BK1682" s="40"/>
      <c r="BL1682" s="79"/>
      <c r="BM1682" s="94"/>
      <c r="BO1682" s="97"/>
      <c r="BQ1682" s="40"/>
      <c r="BR1682" s="94"/>
      <c r="BS1682" s="94"/>
      <c r="BT1682" s="94"/>
      <c r="BU1682" s="40"/>
      <c r="BV1682" s="82"/>
      <c r="BW1682" s="94"/>
      <c r="BX1682" s="48"/>
      <c r="BY1682" s="97"/>
      <c r="BZ1682" s="48"/>
      <c r="CA1682" s="40"/>
      <c r="CB1682" s="94"/>
      <c r="CC1682" s="94"/>
      <c r="CD1682" s="94"/>
      <c r="CE1682" s="40"/>
      <c r="CF1682" s="73"/>
      <c r="CG1682" s="41"/>
      <c r="CH1682" s="41"/>
      <c r="CI1682" s="41"/>
      <c r="CJ1682" s="41"/>
      <c r="CK1682" s="41"/>
      <c r="CL1682" s="68"/>
      <c r="CM1682" s="41"/>
      <c r="CN1682" s="41"/>
      <c r="CO1682" s="39"/>
      <c r="CP1682" s="78"/>
    </row>
    <row r="1683" spans="1:94" s="38" customFormat="1" x14ac:dyDescent="0.25">
      <c r="A1683" s="38">
        <v>1680</v>
      </c>
      <c r="F1683" s="39"/>
      <c r="Q1683" s="39"/>
      <c r="R1683" s="40"/>
      <c r="S1683" s="40"/>
      <c r="T1683" s="39"/>
      <c r="AG1683" s="110"/>
      <c r="AH1683" s="94"/>
      <c r="AJ1683" s="97"/>
      <c r="AL1683" s="39"/>
      <c r="AP1683" s="39"/>
      <c r="AQ1683" s="77"/>
      <c r="AR1683" s="94"/>
      <c r="AT1683" s="97"/>
      <c r="BB1683" s="79"/>
      <c r="BC1683" s="94"/>
      <c r="BE1683" s="97"/>
      <c r="BG1683" s="40"/>
      <c r="BK1683" s="40"/>
      <c r="BL1683" s="79"/>
      <c r="BM1683" s="94"/>
      <c r="BO1683" s="97"/>
      <c r="BQ1683" s="40"/>
      <c r="BR1683" s="94"/>
      <c r="BS1683" s="94"/>
      <c r="BT1683" s="94"/>
      <c r="BU1683" s="40"/>
      <c r="BV1683" s="82"/>
      <c r="BW1683" s="94"/>
      <c r="BX1683" s="48"/>
      <c r="BY1683" s="97"/>
      <c r="BZ1683" s="48"/>
      <c r="CA1683" s="40"/>
      <c r="CB1683" s="94"/>
      <c r="CC1683" s="94"/>
      <c r="CD1683" s="94"/>
      <c r="CE1683" s="40"/>
      <c r="CF1683" s="73"/>
      <c r="CG1683" s="41"/>
      <c r="CH1683" s="41"/>
      <c r="CI1683" s="41"/>
      <c r="CJ1683" s="41"/>
      <c r="CK1683" s="41"/>
      <c r="CL1683" s="68"/>
      <c r="CM1683" s="41"/>
      <c r="CN1683" s="41"/>
      <c r="CO1683" s="39"/>
      <c r="CP1683" s="78"/>
    </row>
    <row r="1684" spans="1:94" s="38" customFormat="1" x14ac:dyDescent="0.25">
      <c r="A1684" s="38">
        <v>1681</v>
      </c>
      <c r="F1684" s="39"/>
      <c r="Q1684" s="39"/>
      <c r="R1684" s="40"/>
      <c r="S1684" s="40"/>
      <c r="T1684" s="39"/>
      <c r="AG1684" s="110"/>
      <c r="AH1684" s="94"/>
      <c r="AJ1684" s="97"/>
      <c r="AL1684" s="39"/>
      <c r="AP1684" s="39"/>
      <c r="AQ1684" s="77"/>
      <c r="AR1684" s="94"/>
      <c r="AT1684" s="97"/>
      <c r="BB1684" s="79"/>
      <c r="BC1684" s="94"/>
      <c r="BE1684" s="97"/>
      <c r="BG1684" s="40"/>
      <c r="BK1684" s="40"/>
      <c r="BL1684" s="79"/>
      <c r="BM1684" s="94"/>
      <c r="BO1684" s="97"/>
      <c r="BQ1684" s="40"/>
      <c r="BR1684" s="94"/>
      <c r="BS1684" s="94"/>
      <c r="BT1684" s="94"/>
      <c r="BU1684" s="40"/>
      <c r="BV1684" s="82"/>
      <c r="BW1684" s="94"/>
      <c r="BX1684" s="48"/>
      <c r="BY1684" s="97"/>
      <c r="BZ1684" s="48"/>
      <c r="CA1684" s="40"/>
      <c r="CB1684" s="94"/>
      <c r="CC1684" s="94"/>
      <c r="CD1684" s="94"/>
      <c r="CE1684" s="40"/>
      <c r="CF1684" s="73"/>
      <c r="CG1684" s="41"/>
      <c r="CH1684" s="41"/>
      <c r="CI1684" s="41"/>
      <c r="CJ1684" s="41"/>
      <c r="CK1684" s="41"/>
      <c r="CL1684" s="68"/>
      <c r="CM1684" s="41"/>
      <c r="CN1684" s="41"/>
      <c r="CO1684" s="39"/>
      <c r="CP1684" s="78"/>
    </row>
    <row r="1685" spans="1:94" s="38" customFormat="1" x14ac:dyDescent="0.25">
      <c r="A1685" s="38">
        <v>1682</v>
      </c>
      <c r="F1685" s="39"/>
      <c r="Q1685" s="39"/>
      <c r="R1685" s="40"/>
      <c r="S1685" s="40"/>
      <c r="T1685" s="39"/>
      <c r="AG1685" s="110"/>
      <c r="AH1685" s="94"/>
      <c r="AJ1685" s="97"/>
      <c r="AL1685" s="39"/>
      <c r="AP1685" s="39"/>
      <c r="AQ1685" s="77"/>
      <c r="AR1685" s="94"/>
      <c r="AT1685" s="97"/>
      <c r="BB1685" s="79"/>
      <c r="BC1685" s="94"/>
      <c r="BE1685" s="97"/>
      <c r="BG1685" s="40"/>
      <c r="BK1685" s="40"/>
      <c r="BL1685" s="79"/>
      <c r="BM1685" s="94"/>
      <c r="BO1685" s="97"/>
      <c r="BQ1685" s="40"/>
      <c r="BR1685" s="94"/>
      <c r="BS1685" s="94"/>
      <c r="BT1685" s="94"/>
      <c r="BU1685" s="40"/>
      <c r="BV1685" s="82"/>
      <c r="BW1685" s="94"/>
      <c r="BX1685" s="48"/>
      <c r="BY1685" s="97"/>
      <c r="BZ1685" s="48"/>
      <c r="CA1685" s="40"/>
      <c r="CB1685" s="94"/>
      <c r="CC1685" s="94"/>
      <c r="CD1685" s="94"/>
      <c r="CE1685" s="40"/>
      <c r="CF1685" s="73"/>
      <c r="CG1685" s="41"/>
      <c r="CH1685" s="41"/>
      <c r="CI1685" s="41"/>
      <c r="CJ1685" s="41"/>
      <c r="CK1685" s="41"/>
      <c r="CL1685" s="68"/>
      <c r="CM1685" s="41"/>
      <c r="CN1685" s="41"/>
      <c r="CO1685" s="39"/>
      <c r="CP1685" s="78"/>
    </row>
    <row r="1686" spans="1:94" s="38" customFormat="1" x14ac:dyDescent="0.25">
      <c r="A1686" s="38">
        <v>1683</v>
      </c>
      <c r="F1686" s="39"/>
      <c r="Q1686" s="39"/>
      <c r="R1686" s="40"/>
      <c r="S1686" s="40"/>
      <c r="T1686" s="39"/>
      <c r="AG1686" s="110"/>
      <c r="AH1686" s="94"/>
      <c r="AJ1686" s="97"/>
      <c r="AL1686" s="39"/>
      <c r="AP1686" s="39"/>
      <c r="AQ1686" s="77"/>
      <c r="AR1686" s="94"/>
      <c r="AT1686" s="97"/>
      <c r="BB1686" s="79"/>
      <c r="BC1686" s="94"/>
      <c r="BE1686" s="97"/>
      <c r="BG1686" s="40"/>
      <c r="BK1686" s="40"/>
      <c r="BL1686" s="79"/>
      <c r="BM1686" s="94"/>
      <c r="BO1686" s="97"/>
      <c r="BQ1686" s="40"/>
      <c r="BR1686" s="94"/>
      <c r="BS1686" s="94"/>
      <c r="BT1686" s="94"/>
      <c r="BU1686" s="40"/>
      <c r="BV1686" s="82"/>
      <c r="BW1686" s="94"/>
      <c r="BX1686" s="48"/>
      <c r="BY1686" s="97"/>
      <c r="BZ1686" s="48"/>
      <c r="CA1686" s="40"/>
      <c r="CB1686" s="94"/>
      <c r="CC1686" s="94"/>
      <c r="CD1686" s="94"/>
      <c r="CE1686" s="40"/>
      <c r="CF1686" s="73"/>
      <c r="CG1686" s="41"/>
      <c r="CH1686" s="41"/>
      <c r="CI1686" s="41"/>
      <c r="CJ1686" s="41"/>
      <c r="CK1686" s="41"/>
      <c r="CL1686" s="68"/>
      <c r="CM1686" s="41"/>
      <c r="CN1686" s="41"/>
      <c r="CO1686" s="39"/>
      <c r="CP1686" s="78"/>
    </row>
    <row r="1687" spans="1:94" s="38" customFormat="1" x14ac:dyDescent="0.25">
      <c r="A1687" s="38">
        <v>1684</v>
      </c>
      <c r="F1687" s="39"/>
      <c r="Q1687" s="39"/>
      <c r="R1687" s="40"/>
      <c r="S1687" s="40"/>
      <c r="T1687" s="39"/>
      <c r="AG1687" s="110"/>
      <c r="AH1687" s="94"/>
      <c r="AJ1687" s="97"/>
      <c r="AL1687" s="39"/>
      <c r="AP1687" s="39"/>
      <c r="AQ1687" s="77"/>
      <c r="AR1687" s="94"/>
      <c r="AT1687" s="97"/>
      <c r="BB1687" s="79"/>
      <c r="BC1687" s="94"/>
      <c r="BE1687" s="97"/>
      <c r="BG1687" s="40"/>
      <c r="BK1687" s="40"/>
      <c r="BL1687" s="79"/>
      <c r="BM1687" s="94"/>
      <c r="BO1687" s="97"/>
      <c r="BQ1687" s="40"/>
      <c r="BR1687" s="94"/>
      <c r="BS1687" s="94"/>
      <c r="BT1687" s="94"/>
      <c r="BU1687" s="40"/>
      <c r="BV1687" s="82"/>
      <c r="BW1687" s="94"/>
      <c r="BX1687" s="48"/>
      <c r="BY1687" s="97"/>
      <c r="BZ1687" s="48"/>
      <c r="CA1687" s="40"/>
      <c r="CB1687" s="94"/>
      <c r="CC1687" s="94"/>
      <c r="CD1687" s="94"/>
      <c r="CE1687" s="40"/>
      <c r="CF1687" s="73"/>
      <c r="CG1687" s="41"/>
      <c r="CH1687" s="41"/>
      <c r="CI1687" s="41"/>
      <c r="CJ1687" s="41"/>
      <c r="CK1687" s="41"/>
      <c r="CL1687" s="68"/>
      <c r="CM1687" s="41"/>
      <c r="CN1687" s="41"/>
      <c r="CO1687" s="39"/>
      <c r="CP1687" s="78"/>
    </row>
    <row r="1688" spans="1:94" s="38" customFormat="1" x14ac:dyDescent="0.25">
      <c r="A1688" s="38">
        <v>1685</v>
      </c>
      <c r="F1688" s="39"/>
      <c r="Q1688" s="39"/>
      <c r="R1688" s="40"/>
      <c r="S1688" s="40"/>
      <c r="T1688" s="39"/>
      <c r="AG1688" s="110"/>
      <c r="AH1688" s="94"/>
      <c r="AJ1688" s="97"/>
      <c r="AL1688" s="39"/>
      <c r="AP1688" s="39"/>
      <c r="AQ1688" s="77"/>
      <c r="AR1688" s="94"/>
      <c r="AT1688" s="97"/>
      <c r="BB1688" s="79"/>
      <c r="BC1688" s="94"/>
      <c r="BE1688" s="97"/>
      <c r="BG1688" s="40"/>
      <c r="BK1688" s="40"/>
      <c r="BL1688" s="79"/>
      <c r="BM1688" s="94"/>
      <c r="BO1688" s="97"/>
      <c r="BQ1688" s="40"/>
      <c r="BR1688" s="94"/>
      <c r="BS1688" s="94"/>
      <c r="BT1688" s="94"/>
      <c r="BU1688" s="40"/>
      <c r="BV1688" s="82"/>
      <c r="BW1688" s="94"/>
      <c r="BX1688" s="48"/>
      <c r="BY1688" s="97"/>
      <c r="BZ1688" s="48"/>
      <c r="CA1688" s="40"/>
      <c r="CB1688" s="94"/>
      <c r="CC1688" s="94"/>
      <c r="CD1688" s="94"/>
      <c r="CE1688" s="40"/>
      <c r="CF1688" s="73"/>
      <c r="CG1688" s="41"/>
      <c r="CH1688" s="41"/>
      <c r="CI1688" s="41"/>
      <c r="CJ1688" s="41"/>
      <c r="CK1688" s="41"/>
      <c r="CL1688" s="68"/>
      <c r="CM1688" s="41"/>
      <c r="CN1688" s="41"/>
      <c r="CO1688" s="39"/>
      <c r="CP1688" s="78"/>
    </row>
    <row r="1689" spans="1:94" s="38" customFormat="1" x14ac:dyDescent="0.25">
      <c r="A1689" s="38">
        <v>1686</v>
      </c>
      <c r="F1689" s="39"/>
      <c r="Q1689" s="39"/>
      <c r="R1689" s="40"/>
      <c r="S1689" s="40"/>
      <c r="T1689" s="39"/>
      <c r="AG1689" s="110"/>
      <c r="AH1689" s="94"/>
      <c r="AJ1689" s="97"/>
      <c r="AL1689" s="39"/>
      <c r="AP1689" s="39"/>
      <c r="AQ1689" s="77"/>
      <c r="AR1689" s="94"/>
      <c r="AT1689" s="97"/>
      <c r="BB1689" s="79"/>
      <c r="BC1689" s="94"/>
      <c r="BE1689" s="97"/>
      <c r="BG1689" s="40"/>
      <c r="BK1689" s="40"/>
      <c r="BL1689" s="79"/>
      <c r="BM1689" s="94"/>
      <c r="BO1689" s="97"/>
      <c r="BQ1689" s="40"/>
      <c r="BR1689" s="94"/>
      <c r="BS1689" s="94"/>
      <c r="BT1689" s="94"/>
      <c r="BU1689" s="40"/>
      <c r="BV1689" s="82"/>
      <c r="BW1689" s="94"/>
      <c r="BX1689" s="48"/>
      <c r="BY1689" s="97"/>
      <c r="BZ1689" s="48"/>
      <c r="CA1689" s="40"/>
      <c r="CB1689" s="94"/>
      <c r="CC1689" s="94"/>
      <c r="CD1689" s="94"/>
      <c r="CE1689" s="40"/>
      <c r="CF1689" s="73"/>
      <c r="CG1689" s="41"/>
      <c r="CH1689" s="41"/>
      <c r="CI1689" s="41"/>
      <c r="CJ1689" s="41"/>
      <c r="CK1689" s="41"/>
      <c r="CL1689" s="68"/>
      <c r="CM1689" s="41"/>
      <c r="CN1689" s="41"/>
      <c r="CO1689" s="39"/>
      <c r="CP1689" s="78"/>
    </row>
    <row r="1690" spans="1:94" s="38" customFormat="1" x14ac:dyDescent="0.25">
      <c r="A1690" s="38">
        <v>1687</v>
      </c>
      <c r="F1690" s="39"/>
      <c r="Q1690" s="39"/>
      <c r="R1690" s="40"/>
      <c r="S1690" s="40"/>
      <c r="T1690" s="39"/>
      <c r="AG1690" s="110"/>
      <c r="AH1690" s="94"/>
      <c r="AJ1690" s="97"/>
      <c r="AL1690" s="39"/>
      <c r="AP1690" s="39"/>
      <c r="AQ1690" s="77"/>
      <c r="AR1690" s="94"/>
      <c r="AT1690" s="97"/>
      <c r="BB1690" s="79"/>
      <c r="BC1690" s="94"/>
      <c r="BE1690" s="97"/>
      <c r="BG1690" s="40"/>
      <c r="BK1690" s="40"/>
      <c r="BL1690" s="79"/>
      <c r="BM1690" s="94"/>
      <c r="BO1690" s="97"/>
      <c r="BQ1690" s="40"/>
      <c r="BR1690" s="94"/>
      <c r="BS1690" s="94"/>
      <c r="BT1690" s="94"/>
      <c r="BU1690" s="40"/>
      <c r="BV1690" s="82"/>
      <c r="BW1690" s="94"/>
      <c r="BX1690" s="48"/>
      <c r="BY1690" s="97"/>
      <c r="BZ1690" s="48"/>
      <c r="CA1690" s="40"/>
      <c r="CB1690" s="94"/>
      <c r="CC1690" s="94"/>
      <c r="CD1690" s="94"/>
      <c r="CE1690" s="40"/>
      <c r="CF1690" s="73"/>
      <c r="CG1690" s="41"/>
      <c r="CH1690" s="41"/>
      <c r="CI1690" s="41"/>
      <c r="CJ1690" s="41"/>
      <c r="CK1690" s="41"/>
      <c r="CL1690" s="68"/>
      <c r="CM1690" s="41"/>
      <c r="CN1690" s="41"/>
      <c r="CO1690" s="39"/>
      <c r="CP1690" s="78"/>
    </row>
    <row r="1691" spans="1:94" s="38" customFormat="1" x14ac:dyDescent="0.25">
      <c r="A1691" s="38">
        <v>1688</v>
      </c>
      <c r="F1691" s="39"/>
      <c r="Q1691" s="39"/>
      <c r="R1691" s="40"/>
      <c r="S1691" s="40"/>
      <c r="T1691" s="39"/>
      <c r="AG1691" s="110"/>
      <c r="AH1691" s="94"/>
      <c r="AJ1691" s="97"/>
      <c r="AL1691" s="39"/>
      <c r="AP1691" s="39"/>
      <c r="AQ1691" s="77"/>
      <c r="AR1691" s="94"/>
      <c r="AT1691" s="97"/>
      <c r="BB1691" s="79"/>
      <c r="BC1691" s="94"/>
      <c r="BE1691" s="97"/>
      <c r="BG1691" s="40"/>
      <c r="BK1691" s="40"/>
      <c r="BL1691" s="79"/>
      <c r="BM1691" s="94"/>
      <c r="BO1691" s="97"/>
      <c r="BQ1691" s="40"/>
      <c r="BR1691" s="94"/>
      <c r="BS1691" s="94"/>
      <c r="BT1691" s="94"/>
      <c r="BU1691" s="40"/>
      <c r="BV1691" s="82"/>
      <c r="BW1691" s="94"/>
      <c r="BX1691" s="48"/>
      <c r="BY1691" s="97"/>
      <c r="BZ1691" s="48"/>
      <c r="CA1691" s="40"/>
      <c r="CB1691" s="94"/>
      <c r="CC1691" s="94"/>
      <c r="CD1691" s="94"/>
      <c r="CE1691" s="40"/>
      <c r="CF1691" s="73"/>
      <c r="CG1691" s="41"/>
      <c r="CH1691" s="41"/>
      <c r="CI1691" s="41"/>
      <c r="CJ1691" s="41"/>
      <c r="CK1691" s="41"/>
      <c r="CL1691" s="68"/>
      <c r="CM1691" s="41"/>
      <c r="CN1691" s="41"/>
      <c r="CO1691" s="39"/>
      <c r="CP1691" s="78"/>
    </row>
    <row r="1692" spans="1:94" s="38" customFormat="1" x14ac:dyDescent="0.25">
      <c r="A1692" s="38">
        <v>1689</v>
      </c>
      <c r="F1692" s="39"/>
      <c r="Q1692" s="39"/>
      <c r="R1692" s="40"/>
      <c r="S1692" s="40"/>
      <c r="T1692" s="39"/>
      <c r="AG1692" s="110"/>
      <c r="AH1692" s="94"/>
      <c r="AJ1692" s="97"/>
      <c r="AL1692" s="39"/>
      <c r="AP1692" s="39"/>
      <c r="AQ1692" s="77"/>
      <c r="AR1692" s="94"/>
      <c r="AT1692" s="97"/>
      <c r="BB1692" s="79"/>
      <c r="BC1692" s="94"/>
      <c r="BE1692" s="97"/>
      <c r="BG1692" s="40"/>
      <c r="BK1692" s="40"/>
      <c r="BL1692" s="79"/>
      <c r="BM1692" s="94"/>
      <c r="BO1692" s="97"/>
      <c r="BQ1692" s="40"/>
      <c r="BR1692" s="94"/>
      <c r="BS1692" s="94"/>
      <c r="BT1692" s="94"/>
      <c r="BU1692" s="40"/>
      <c r="BV1692" s="82"/>
      <c r="BW1692" s="94"/>
      <c r="BX1692" s="48"/>
      <c r="BY1692" s="97"/>
      <c r="BZ1692" s="48"/>
      <c r="CA1692" s="40"/>
      <c r="CB1692" s="94"/>
      <c r="CC1692" s="94"/>
      <c r="CD1692" s="94"/>
      <c r="CE1692" s="40"/>
      <c r="CF1692" s="73"/>
      <c r="CG1692" s="41"/>
      <c r="CH1692" s="41"/>
      <c r="CI1692" s="41"/>
      <c r="CJ1692" s="41"/>
      <c r="CK1692" s="41"/>
      <c r="CL1692" s="68"/>
      <c r="CM1692" s="41"/>
      <c r="CN1692" s="41"/>
      <c r="CO1692" s="39"/>
      <c r="CP1692" s="78"/>
    </row>
    <row r="1693" spans="1:94" s="38" customFormat="1" x14ac:dyDescent="0.25">
      <c r="A1693" s="99">
        <v>1690</v>
      </c>
      <c r="F1693" s="39"/>
      <c r="Q1693" s="39"/>
      <c r="R1693" s="40"/>
      <c r="S1693" s="40"/>
      <c r="T1693" s="39"/>
      <c r="AG1693" s="110"/>
      <c r="AH1693" s="94"/>
      <c r="AJ1693" s="97"/>
      <c r="AL1693" s="39"/>
      <c r="AP1693" s="39"/>
      <c r="AQ1693" s="77"/>
      <c r="AR1693" s="94"/>
      <c r="AT1693" s="97"/>
      <c r="BB1693" s="79"/>
      <c r="BC1693" s="94"/>
      <c r="BE1693" s="97"/>
      <c r="BG1693" s="40"/>
      <c r="BK1693" s="40"/>
      <c r="BL1693" s="79"/>
      <c r="BM1693" s="94"/>
      <c r="BO1693" s="97"/>
      <c r="BQ1693" s="40"/>
      <c r="BR1693" s="94"/>
      <c r="BS1693" s="94"/>
      <c r="BT1693" s="94"/>
      <c r="BU1693" s="40"/>
      <c r="BV1693" s="82"/>
      <c r="BW1693" s="94"/>
      <c r="BX1693" s="48"/>
      <c r="BY1693" s="97"/>
      <c r="BZ1693" s="48"/>
      <c r="CA1693" s="40"/>
      <c r="CB1693" s="94"/>
      <c r="CC1693" s="94"/>
      <c r="CD1693" s="94"/>
      <c r="CE1693" s="40"/>
      <c r="CF1693" s="73"/>
      <c r="CG1693" s="41"/>
      <c r="CH1693" s="41"/>
      <c r="CI1693" s="41"/>
      <c r="CJ1693" s="41"/>
      <c r="CK1693" s="41"/>
      <c r="CL1693" s="68"/>
      <c r="CM1693" s="41"/>
      <c r="CN1693" s="41"/>
      <c r="CO1693" s="39"/>
      <c r="CP1693" s="78"/>
    </row>
    <row r="1694" spans="1:94" s="38" customFormat="1" x14ac:dyDescent="0.25">
      <c r="A1694" s="38">
        <v>1691</v>
      </c>
      <c r="F1694" s="39"/>
      <c r="Q1694" s="39"/>
      <c r="R1694" s="40"/>
      <c r="S1694" s="40"/>
      <c r="T1694" s="39"/>
      <c r="AG1694" s="110"/>
      <c r="AH1694" s="94"/>
      <c r="AJ1694" s="97"/>
      <c r="AL1694" s="39"/>
      <c r="AP1694" s="39"/>
      <c r="AQ1694" s="77"/>
      <c r="AR1694" s="94"/>
      <c r="AT1694" s="97"/>
      <c r="BB1694" s="79"/>
      <c r="BC1694" s="94"/>
      <c r="BE1694" s="97"/>
      <c r="BG1694" s="40"/>
      <c r="BK1694" s="40"/>
      <c r="BL1694" s="79"/>
      <c r="BM1694" s="94"/>
      <c r="BO1694" s="97"/>
      <c r="BQ1694" s="40"/>
      <c r="BR1694" s="94"/>
      <c r="BS1694" s="94"/>
      <c r="BT1694" s="94"/>
      <c r="BU1694" s="40"/>
      <c r="BV1694" s="82"/>
      <c r="BW1694" s="94"/>
      <c r="BX1694" s="48"/>
      <c r="BY1694" s="97"/>
      <c r="BZ1694" s="48"/>
      <c r="CA1694" s="40"/>
      <c r="CB1694" s="94"/>
      <c r="CC1694" s="94"/>
      <c r="CD1694" s="94"/>
      <c r="CE1694" s="40"/>
      <c r="CF1694" s="73"/>
      <c r="CG1694" s="41"/>
      <c r="CH1694" s="41"/>
      <c r="CI1694" s="41"/>
      <c r="CJ1694" s="41"/>
      <c r="CK1694" s="41"/>
      <c r="CL1694" s="68"/>
      <c r="CM1694" s="41"/>
      <c r="CN1694" s="41"/>
      <c r="CO1694" s="39"/>
      <c r="CP1694" s="78"/>
    </row>
    <row r="1695" spans="1:94" s="38" customFormat="1" x14ac:dyDescent="0.25">
      <c r="A1695" s="38">
        <v>1692</v>
      </c>
      <c r="F1695" s="39"/>
      <c r="Q1695" s="39"/>
      <c r="R1695" s="40"/>
      <c r="S1695" s="40"/>
      <c r="T1695" s="39"/>
      <c r="AG1695" s="110"/>
      <c r="AH1695" s="94"/>
      <c r="AJ1695" s="97"/>
      <c r="AL1695" s="39"/>
      <c r="AP1695" s="39"/>
      <c r="AQ1695" s="77"/>
      <c r="AR1695" s="94"/>
      <c r="AT1695" s="97"/>
      <c r="BB1695" s="79"/>
      <c r="BC1695" s="94"/>
      <c r="BE1695" s="97"/>
      <c r="BG1695" s="40"/>
      <c r="BK1695" s="40"/>
      <c r="BL1695" s="79"/>
      <c r="BM1695" s="94"/>
      <c r="BO1695" s="97"/>
      <c r="BQ1695" s="40"/>
      <c r="BR1695" s="94"/>
      <c r="BS1695" s="94"/>
      <c r="BT1695" s="94"/>
      <c r="BU1695" s="40"/>
      <c r="BV1695" s="82"/>
      <c r="BW1695" s="94"/>
      <c r="BX1695" s="48"/>
      <c r="BY1695" s="97"/>
      <c r="BZ1695" s="48"/>
      <c r="CA1695" s="40"/>
      <c r="CB1695" s="94"/>
      <c r="CC1695" s="94"/>
      <c r="CD1695" s="94"/>
      <c r="CE1695" s="40"/>
      <c r="CF1695" s="73"/>
      <c r="CG1695" s="41"/>
      <c r="CH1695" s="41"/>
      <c r="CI1695" s="41"/>
      <c r="CJ1695" s="41"/>
      <c r="CK1695" s="41"/>
      <c r="CL1695" s="68"/>
      <c r="CM1695" s="41"/>
      <c r="CN1695" s="41"/>
      <c r="CO1695" s="39"/>
      <c r="CP1695" s="78"/>
    </row>
    <row r="1696" spans="1:94" s="38" customFormat="1" x14ac:dyDescent="0.25">
      <c r="A1696" s="38">
        <v>1693</v>
      </c>
      <c r="F1696" s="39"/>
      <c r="Q1696" s="39"/>
      <c r="R1696" s="40"/>
      <c r="S1696" s="40"/>
      <c r="T1696" s="39"/>
      <c r="AG1696" s="110"/>
      <c r="AH1696" s="94"/>
      <c r="AJ1696" s="97"/>
      <c r="AL1696" s="39"/>
      <c r="AP1696" s="39"/>
      <c r="AQ1696" s="77"/>
      <c r="AR1696" s="94"/>
      <c r="AT1696" s="97"/>
      <c r="BB1696" s="79"/>
      <c r="BC1696" s="94"/>
      <c r="BE1696" s="97"/>
      <c r="BG1696" s="40"/>
      <c r="BK1696" s="40"/>
      <c r="BL1696" s="79"/>
      <c r="BM1696" s="94"/>
      <c r="BO1696" s="97"/>
      <c r="BQ1696" s="40"/>
      <c r="BR1696" s="94"/>
      <c r="BS1696" s="94"/>
      <c r="BT1696" s="94"/>
      <c r="BU1696" s="40"/>
      <c r="BV1696" s="82"/>
      <c r="BW1696" s="94"/>
      <c r="BX1696" s="48"/>
      <c r="BY1696" s="97"/>
      <c r="BZ1696" s="48"/>
      <c r="CA1696" s="40"/>
      <c r="CB1696" s="94"/>
      <c r="CC1696" s="94"/>
      <c r="CD1696" s="94"/>
      <c r="CE1696" s="40"/>
      <c r="CF1696" s="73"/>
      <c r="CG1696" s="41"/>
      <c r="CH1696" s="41"/>
      <c r="CI1696" s="41"/>
      <c r="CJ1696" s="41"/>
      <c r="CK1696" s="41"/>
      <c r="CL1696" s="68"/>
      <c r="CM1696" s="41"/>
      <c r="CN1696" s="41"/>
      <c r="CO1696" s="39"/>
      <c r="CP1696" s="78"/>
    </row>
    <row r="1697" spans="1:94" s="38" customFormat="1" x14ac:dyDescent="0.25">
      <c r="A1697" s="38">
        <v>1694</v>
      </c>
      <c r="F1697" s="39"/>
      <c r="Q1697" s="39"/>
      <c r="R1697" s="40"/>
      <c r="S1697" s="40"/>
      <c r="T1697" s="39"/>
      <c r="AG1697" s="110"/>
      <c r="AH1697" s="94"/>
      <c r="AJ1697" s="97"/>
      <c r="AL1697" s="39"/>
      <c r="AP1697" s="39"/>
      <c r="AQ1697" s="77"/>
      <c r="AR1697" s="94"/>
      <c r="AT1697" s="97"/>
      <c r="BB1697" s="79"/>
      <c r="BC1697" s="94"/>
      <c r="BE1697" s="97"/>
      <c r="BG1697" s="40"/>
      <c r="BK1697" s="40"/>
      <c r="BL1697" s="79"/>
      <c r="BM1697" s="94"/>
      <c r="BO1697" s="97"/>
      <c r="BQ1697" s="40"/>
      <c r="BR1697" s="94"/>
      <c r="BS1697" s="94"/>
      <c r="BT1697" s="94"/>
      <c r="BU1697" s="40"/>
      <c r="BV1697" s="82"/>
      <c r="BW1697" s="94"/>
      <c r="BX1697" s="48"/>
      <c r="BY1697" s="97"/>
      <c r="BZ1697" s="48"/>
      <c r="CA1697" s="40"/>
      <c r="CB1697" s="94"/>
      <c r="CC1697" s="94"/>
      <c r="CD1697" s="94"/>
      <c r="CE1697" s="40"/>
      <c r="CF1697" s="73"/>
      <c r="CG1697" s="41"/>
      <c r="CH1697" s="41"/>
      <c r="CI1697" s="41"/>
      <c r="CJ1697" s="41"/>
      <c r="CK1697" s="41"/>
      <c r="CL1697" s="68"/>
      <c r="CM1697" s="41"/>
      <c r="CN1697" s="41"/>
      <c r="CO1697" s="39"/>
      <c r="CP1697" s="78"/>
    </row>
    <row r="1698" spans="1:94" s="38" customFormat="1" x14ac:dyDescent="0.25">
      <c r="A1698" s="38">
        <v>1695</v>
      </c>
      <c r="F1698" s="39"/>
      <c r="Q1698" s="39"/>
      <c r="R1698" s="40"/>
      <c r="S1698" s="40"/>
      <c r="T1698" s="39"/>
      <c r="AG1698" s="110"/>
      <c r="AH1698" s="94"/>
      <c r="AJ1698" s="97"/>
      <c r="AL1698" s="39"/>
      <c r="AP1698" s="39"/>
      <c r="AQ1698" s="77"/>
      <c r="AR1698" s="94"/>
      <c r="AT1698" s="97"/>
      <c r="BB1698" s="79"/>
      <c r="BC1698" s="94"/>
      <c r="BE1698" s="97"/>
      <c r="BG1698" s="40"/>
      <c r="BK1698" s="40"/>
      <c r="BL1698" s="79"/>
      <c r="BM1698" s="94"/>
      <c r="BO1698" s="97"/>
      <c r="BQ1698" s="40"/>
      <c r="BR1698" s="94"/>
      <c r="BS1698" s="94"/>
      <c r="BT1698" s="94"/>
      <c r="BU1698" s="40"/>
      <c r="BV1698" s="82"/>
      <c r="BW1698" s="94"/>
      <c r="BX1698" s="48"/>
      <c r="BY1698" s="97"/>
      <c r="BZ1698" s="48"/>
      <c r="CA1698" s="40"/>
      <c r="CB1698" s="94"/>
      <c r="CC1698" s="94"/>
      <c r="CD1698" s="94"/>
      <c r="CE1698" s="40"/>
      <c r="CF1698" s="73"/>
      <c r="CG1698" s="41"/>
      <c r="CH1698" s="41"/>
      <c r="CI1698" s="41"/>
      <c r="CJ1698" s="41"/>
      <c r="CK1698" s="41"/>
      <c r="CL1698" s="68"/>
      <c r="CM1698" s="41"/>
      <c r="CN1698" s="41"/>
      <c r="CO1698" s="39"/>
      <c r="CP1698" s="78"/>
    </row>
    <row r="1699" spans="1:94" s="38" customFormat="1" x14ac:dyDescent="0.25">
      <c r="A1699" s="38">
        <v>1696</v>
      </c>
      <c r="F1699" s="39"/>
      <c r="Q1699" s="39"/>
      <c r="R1699" s="40"/>
      <c r="S1699" s="40"/>
      <c r="T1699" s="39"/>
      <c r="AG1699" s="110"/>
      <c r="AH1699" s="94"/>
      <c r="AJ1699" s="97"/>
      <c r="AL1699" s="39"/>
      <c r="AP1699" s="39"/>
      <c r="AQ1699" s="77"/>
      <c r="AR1699" s="94"/>
      <c r="AT1699" s="97"/>
      <c r="BB1699" s="79"/>
      <c r="BC1699" s="94"/>
      <c r="BE1699" s="97"/>
      <c r="BG1699" s="40"/>
      <c r="BK1699" s="40"/>
      <c r="BL1699" s="79"/>
      <c r="BM1699" s="94"/>
      <c r="BO1699" s="97"/>
      <c r="BQ1699" s="40"/>
      <c r="BR1699" s="94"/>
      <c r="BS1699" s="94"/>
      <c r="BT1699" s="94"/>
      <c r="BU1699" s="40"/>
      <c r="BV1699" s="82"/>
      <c r="BW1699" s="94"/>
      <c r="BX1699" s="48"/>
      <c r="BY1699" s="97"/>
      <c r="BZ1699" s="48"/>
      <c r="CA1699" s="40"/>
      <c r="CB1699" s="94"/>
      <c r="CC1699" s="94"/>
      <c r="CD1699" s="94"/>
      <c r="CE1699" s="40"/>
      <c r="CF1699" s="73"/>
      <c r="CG1699" s="41"/>
      <c r="CH1699" s="41"/>
      <c r="CI1699" s="41"/>
      <c r="CJ1699" s="41"/>
      <c r="CK1699" s="41"/>
      <c r="CL1699" s="68"/>
      <c r="CM1699" s="41"/>
      <c r="CN1699" s="41"/>
      <c r="CO1699" s="39"/>
      <c r="CP1699" s="78"/>
    </row>
    <row r="1700" spans="1:94" s="38" customFormat="1" x14ac:dyDescent="0.25">
      <c r="A1700" s="38">
        <v>1697</v>
      </c>
      <c r="F1700" s="39"/>
      <c r="Q1700" s="39"/>
      <c r="R1700" s="40"/>
      <c r="S1700" s="40"/>
      <c r="T1700" s="39"/>
      <c r="AG1700" s="110"/>
      <c r="AH1700" s="94"/>
      <c r="AJ1700" s="97"/>
      <c r="AL1700" s="39"/>
      <c r="AP1700" s="39"/>
      <c r="AQ1700" s="77"/>
      <c r="AR1700" s="94"/>
      <c r="AT1700" s="97"/>
      <c r="BB1700" s="79"/>
      <c r="BC1700" s="94"/>
      <c r="BE1700" s="97"/>
      <c r="BG1700" s="40"/>
      <c r="BK1700" s="40"/>
      <c r="BL1700" s="79"/>
      <c r="BM1700" s="94"/>
      <c r="BO1700" s="97"/>
      <c r="BQ1700" s="40"/>
      <c r="BR1700" s="94"/>
      <c r="BS1700" s="94"/>
      <c r="BT1700" s="94"/>
      <c r="BU1700" s="40"/>
      <c r="BV1700" s="82"/>
      <c r="BW1700" s="94"/>
      <c r="BX1700" s="48"/>
      <c r="BY1700" s="97"/>
      <c r="BZ1700" s="48"/>
      <c r="CA1700" s="40"/>
      <c r="CB1700" s="94"/>
      <c r="CC1700" s="94"/>
      <c r="CD1700" s="94"/>
      <c r="CE1700" s="40"/>
      <c r="CF1700" s="73"/>
      <c r="CG1700" s="41"/>
      <c r="CH1700" s="41"/>
      <c r="CI1700" s="41"/>
      <c r="CJ1700" s="41"/>
      <c r="CK1700" s="41"/>
      <c r="CL1700" s="68"/>
      <c r="CM1700" s="41"/>
      <c r="CN1700" s="41"/>
      <c r="CO1700" s="39"/>
      <c r="CP1700" s="78"/>
    </row>
    <row r="1701" spans="1:94" s="38" customFormat="1" x14ac:dyDescent="0.25">
      <c r="A1701" s="38">
        <v>1698</v>
      </c>
      <c r="F1701" s="39"/>
      <c r="Q1701" s="39"/>
      <c r="R1701" s="40"/>
      <c r="S1701" s="40"/>
      <c r="T1701" s="39"/>
      <c r="AG1701" s="110"/>
      <c r="AH1701" s="94"/>
      <c r="AJ1701" s="97"/>
      <c r="AL1701" s="39"/>
      <c r="AP1701" s="39"/>
      <c r="AQ1701" s="77"/>
      <c r="AR1701" s="94"/>
      <c r="AT1701" s="97"/>
      <c r="BB1701" s="79"/>
      <c r="BC1701" s="94"/>
      <c r="BE1701" s="97"/>
      <c r="BG1701" s="40"/>
      <c r="BK1701" s="40"/>
      <c r="BL1701" s="79"/>
      <c r="BM1701" s="94"/>
      <c r="BO1701" s="97"/>
      <c r="BQ1701" s="40"/>
      <c r="BR1701" s="94"/>
      <c r="BS1701" s="94"/>
      <c r="BT1701" s="94"/>
      <c r="BU1701" s="40"/>
      <c r="BV1701" s="82"/>
      <c r="BW1701" s="94"/>
      <c r="BX1701" s="48"/>
      <c r="BY1701" s="97"/>
      <c r="BZ1701" s="48"/>
      <c r="CA1701" s="40"/>
      <c r="CB1701" s="94"/>
      <c r="CC1701" s="94"/>
      <c r="CD1701" s="94"/>
      <c r="CE1701" s="40"/>
      <c r="CF1701" s="73"/>
      <c r="CG1701" s="41"/>
      <c r="CH1701" s="41"/>
      <c r="CI1701" s="41"/>
      <c r="CJ1701" s="41"/>
      <c r="CK1701" s="41"/>
      <c r="CL1701" s="68"/>
      <c r="CM1701" s="41"/>
      <c r="CN1701" s="41"/>
      <c r="CO1701" s="39"/>
      <c r="CP1701" s="78"/>
    </row>
    <row r="1702" spans="1:94" s="38" customFormat="1" x14ac:dyDescent="0.25">
      <c r="A1702" s="38">
        <v>1699</v>
      </c>
      <c r="F1702" s="39"/>
      <c r="Q1702" s="39"/>
      <c r="R1702" s="40"/>
      <c r="S1702" s="40"/>
      <c r="T1702" s="39"/>
      <c r="AG1702" s="110"/>
      <c r="AH1702" s="94"/>
      <c r="AJ1702" s="97"/>
      <c r="AL1702" s="39"/>
      <c r="AP1702" s="39"/>
      <c r="AQ1702" s="77"/>
      <c r="AR1702" s="94"/>
      <c r="AT1702" s="97"/>
      <c r="BB1702" s="79"/>
      <c r="BC1702" s="94"/>
      <c r="BE1702" s="97"/>
      <c r="BG1702" s="40"/>
      <c r="BK1702" s="40"/>
      <c r="BL1702" s="79"/>
      <c r="BM1702" s="94"/>
      <c r="BO1702" s="97"/>
      <c r="BQ1702" s="40"/>
      <c r="BR1702" s="94"/>
      <c r="BS1702" s="94"/>
      <c r="BT1702" s="94"/>
      <c r="BU1702" s="40"/>
      <c r="BV1702" s="82"/>
      <c r="BW1702" s="94"/>
      <c r="BX1702" s="48"/>
      <c r="BY1702" s="97"/>
      <c r="BZ1702" s="48"/>
      <c r="CA1702" s="40"/>
      <c r="CB1702" s="94"/>
      <c r="CC1702" s="94"/>
      <c r="CD1702" s="94"/>
      <c r="CE1702" s="40"/>
      <c r="CF1702" s="73"/>
      <c r="CG1702" s="41"/>
      <c r="CH1702" s="41"/>
      <c r="CI1702" s="41"/>
      <c r="CJ1702" s="41"/>
      <c r="CK1702" s="41"/>
      <c r="CL1702" s="68"/>
      <c r="CM1702" s="41"/>
      <c r="CN1702" s="41"/>
      <c r="CO1702" s="39"/>
      <c r="CP1702" s="78"/>
    </row>
    <row r="1703" spans="1:94" s="38" customFormat="1" x14ac:dyDescent="0.25">
      <c r="A1703" s="38">
        <v>1700</v>
      </c>
      <c r="F1703" s="39"/>
      <c r="Q1703" s="39"/>
      <c r="R1703" s="40"/>
      <c r="S1703" s="40"/>
      <c r="T1703" s="39"/>
      <c r="AG1703" s="110"/>
      <c r="AH1703" s="94"/>
      <c r="AJ1703" s="97"/>
      <c r="AL1703" s="39"/>
      <c r="AP1703" s="39"/>
      <c r="AQ1703" s="77"/>
      <c r="AR1703" s="94"/>
      <c r="AT1703" s="97"/>
      <c r="BB1703" s="79"/>
      <c r="BC1703" s="94"/>
      <c r="BE1703" s="97"/>
      <c r="BG1703" s="40"/>
      <c r="BK1703" s="40"/>
      <c r="BL1703" s="79"/>
      <c r="BM1703" s="94"/>
      <c r="BO1703" s="97"/>
      <c r="BQ1703" s="40"/>
      <c r="BR1703" s="94"/>
      <c r="BS1703" s="94"/>
      <c r="BT1703" s="94"/>
      <c r="BU1703" s="40"/>
      <c r="BV1703" s="82"/>
      <c r="BW1703" s="94"/>
      <c r="BX1703" s="48"/>
      <c r="BY1703" s="97"/>
      <c r="BZ1703" s="48"/>
      <c r="CA1703" s="40"/>
      <c r="CB1703" s="94"/>
      <c r="CC1703" s="94"/>
      <c r="CD1703" s="94"/>
      <c r="CE1703" s="40"/>
      <c r="CF1703" s="73"/>
      <c r="CG1703" s="41"/>
      <c r="CH1703" s="41"/>
      <c r="CI1703" s="41"/>
      <c r="CJ1703" s="41"/>
      <c r="CK1703" s="41"/>
      <c r="CL1703" s="68"/>
      <c r="CM1703" s="41"/>
      <c r="CN1703" s="41"/>
      <c r="CO1703" s="39"/>
      <c r="CP1703" s="78"/>
    </row>
    <row r="1704" spans="1:94" s="38" customFormat="1" x14ac:dyDescent="0.25">
      <c r="A1704" s="38">
        <v>1701</v>
      </c>
      <c r="F1704" s="39"/>
      <c r="Q1704" s="39"/>
      <c r="R1704" s="40"/>
      <c r="S1704" s="40"/>
      <c r="T1704" s="39"/>
      <c r="AG1704" s="110"/>
      <c r="AH1704" s="94"/>
      <c r="AJ1704" s="97"/>
      <c r="AL1704" s="39"/>
      <c r="AP1704" s="39"/>
      <c r="AQ1704" s="77"/>
      <c r="AR1704" s="94"/>
      <c r="AT1704" s="97"/>
      <c r="BB1704" s="79"/>
      <c r="BC1704" s="94"/>
      <c r="BE1704" s="97"/>
      <c r="BG1704" s="40"/>
      <c r="BK1704" s="40"/>
      <c r="BL1704" s="79"/>
      <c r="BM1704" s="94"/>
      <c r="BO1704" s="97"/>
      <c r="BQ1704" s="40"/>
      <c r="BR1704" s="94"/>
      <c r="BS1704" s="94"/>
      <c r="BT1704" s="94"/>
      <c r="BU1704" s="40"/>
      <c r="BV1704" s="82"/>
      <c r="BW1704" s="94"/>
      <c r="BX1704" s="48"/>
      <c r="BY1704" s="97"/>
      <c r="BZ1704" s="48"/>
      <c r="CA1704" s="40"/>
      <c r="CB1704" s="94"/>
      <c r="CC1704" s="94"/>
      <c r="CD1704" s="94"/>
      <c r="CE1704" s="40"/>
      <c r="CF1704" s="73"/>
      <c r="CG1704" s="41"/>
      <c r="CH1704" s="41"/>
      <c r="CI1704" s="41"/>
      <c r="CJ1704" s="41"/>
      <c r="CK1704" s="41"/>
      <c r="CL1704" s="68"/>
      <c r="CM1704" s="41"/>
      <c r="CN1704" s="41"/>
      <c r="CO1704" s="39"/>
      <c r="CP1704" s="78"/>
    </row>
    <row r="1705" spans="1:94" s="38" customFormat="1" x14ac:dyDescent="0.25">
      <c r="A1705" s="38">
        <v>1702</v>
      </c>
      <c r="F1705" s="39"/>
      <c r="Q1705" s="39"/>
      <c r="R1705" s="40"/>
      <c r="S1705" s="40"/>
      <c r="T1705" s="39"/>
      <c r="AG1705" s="110"/>
      <c r="AH1705" s="94"/>
      <c r="AJ1705" s="97"/>
      <c r="AL1705" s="39"/>
      <c r="AP1705" s="39"/>
      <c r="AQ1705" s="77"/>
      <c r="AR1705" s="94"/>
      <c r="AT1705" s="97"/>
      <c r="BB1705" s="79"/>
      <c r="BC1705" s="94"/>
      <c r="BE1705" s="97"/>
      <c r="BG1705" s="40"/>
      <c r="BK1705" s="40"/>
      <c r="BL1705" s="79"/>
      <c r="BM1705" s="94"/>
      <c r="BO1705" s="97"/>
      <c r="BQ1705" s="40"/>
      <c r="BR1705" s="94"/>
      <c r="BS1705" s="94"/>
      <c r="BT1705" s="94"/>
      <c r="BU1705" s="40"/>
      <c r="BV1705" s="82"/>
      <c r="BW1705" s="94"/>
      <c r="BX1705" s="48"/>
      <c r="BY1705" s="97"/>
      <c r="BZ1705" s="48"/>
      <c r="CA1705" s="40"/>
      <c r="CB1705" s="94"/>
      <c r="CC1705" s="94"/>
      <c r="CD1705" s="94"/>
      <c r="CE1705" s="40"/>
      <c r="CF1705" s="73"/>
      <c r="CG1705" s="41"/>
      <c r="CH1705" s="41"/>
      <c r="CI1705" s="41"/>
      <c r="CJ1705" s="41"/>
      <c r="CK1705" s="41"/>
      <c r="CL1705" s="68"/>
      <c r="CM1705" s="41"/>
      <c r="CN1705" s="41"/>
      <c r="CO1705" s="39"/>
      <c r="CP1705" s="78"/>
    </row>
    <row r="1706" spans="1:94" s="38" customFormat="1" x14ac:dyDescent="0.25">
      <c r="A1706" s="38">
        <v>1703</v>
      </c>
      <c r="F1706" s="39"/>
      <c r="Q1706" s="39"/>
      <c r="R1706" s="40"/>
      <c r="S1706" s="40"/>
      <c r="T1706" s="39"/>
      <c r="AG1706" s="110"/>
      <c r="AH1706" s="94"/>
      <c r="AJ1706" s="97"/>
      <c r="AL1706" s="39"/>
      <c r="AP1706" s="39"/>
      <c r="AQ1706" s="77"/>
      <c r="AR1706" s="94"/>
      <c r="AT1706" s="97"/>
      <c r="BB1706" s="79"/>
      <c r="BC1706" s="94"/>
      <c r="BE1706" s="97"/>
      <c r="BG1706" s="40"/>
      <c r="BK1706" s="40"/>
      <c r="BL1706" s="79"/>
      <c r="BM1706" s="94"/>
      <c r="BO1706" s="97"/>
      <c r="BQ1706" s="40"/>
      <c r="BR1706" s="94"/>
      <c r="BS1706" s="94"/>
      <c r="BT1706" s="94"/>
      <c r="BU1706" s="40"/>
      <c r="BV1706" s="82"/>
      <c r="BW1706" s="94"/>
      <c r="BX1706" s="48"/>
      <c r="BY1706" s="97"/>
      <c r="BZ1706" s="48"/>
      <c r="CA1706" s="40"/>
      <c r="CB1706" s="94"/>
      <c r="CC1706" s="94"/>
      <c r="CD1706" s="94"/>
      <c r="CE1706" s="40"/>
      <c r="CF1706" s="73"/>
      <c r="CG1706" s="41"/>
      <c r="CH1706" s="41"/>
      <c r="CI1706" s="41"/>
      <c r="CJ1706" s="41"/>
      <c r="CK1706" s="41"/>
      <c r="CL1706" s="68"/>
      <c r="CM1706" s="41"/>
      <c r="CN1706" s="41"/>
      <c r="CO1706" s="39"/>
      <c r="CP1706" s="78"/>
    </row>
    <row r="1707" spans="1:94" s="38" customFormat="1" x14ac:dyDescent="0.25">
      <c r="A1707" s="38">
        <v>1704</v>
      </c>
      <c r="F1707" s="39"/>
      <c r="Q1707" s="39"/>
      <c r="R1707" s="40"/>
      <c r="S1707" s="40"/>
      <c r="T1707" s="39"/>
      <c r="AG1707" s="110"/>
      <c r="AH1707" s="94"/>
      <c r="AJ1707" s="97"/>
      <c r="AL1707" s="39"/>
      <c r="AP1707" s="39"/>
      <c r="AQ1707" s="77"/>
      <c r="AR1707" s="94"/>
      <c r="AT1707" s="97"/>
      <c r="BB1707" s="79"/>
      <c r="BC1707" s="94"/>
      <c r="BE1707" s="97"/>
      <c r="BG1707" s="40"/>
      <c r="BK1707" s="40"/>
      <c r="BL1707" s="79"/>
      <c r="BM1707" s="94"/>
      <c r="BO1707" s="97"/>
      <c r="BQ1707" s="40"/>
      <c r="BR1707" s="94"/>
      <c r="BS1707" s="94"/>
      <c r="BT1707" s="94"/>
      <c r="BU1707" s="40"/>
      <c r="BV1707" s="82"/>
      <c r="BW1707" s="94"/>
      <c r="BX1707" s="48"/>
      <c r="BY1707" s="97"/>
      <c r="BZ1707" s="48"/>
      <c r="CA1707" s="40"/>
      <c r="CB1707" s="94"/>
      <c r="CC1707" s="94"/>
      <c r="CD1707" s="94"/>
      <c r="CE1707" s="40"/>
      <c r="CF1707" s="73"/>
      <c r="CG1707" s="41"/>
      <c r="CH1707" s="41"/>
      <c r="CI1707" s="41"/>
      <c r="CJ1707" s="41"/>
      <c r="CK1707" s="41"/>
      <c r="CL1707" s="68"/>
      <c r="CM1707" s="41"/>
      <c r="CN1707" s="41"/>
      <c r="CO1707" s="39"/>
      <c r="CP1707" s="78"/>
    </row>
    <row r="1708" spans="1:94" s="38" customFormat="1" x14ac:dyDescent="0.25">
      <c r="A1708" s="38">
        <v>1705</v>
      </c>
      <c r="F1708" s="39"/>
      <c r="Q1708" s="39"/>
      <c r="R1708" s="40"/>
      <c r="S1708" s="40"/>
      <c r="T1708" s="39"/>
      <c r="AG1708" s="110"/>
      <c r="AH1708" s="94"/>
      <c r="AJ1708" s="97"/>
      <c r="AL1708" s="39"/>
      <c r="AP1708" s="39"/>
      <c r="AQ1708" s="77"/>
      <c r="AR1708" s="94"/>
      <c r="AT1708" s="97"/>
      <c r="BB1708" s="79"/>
      <c r="BC1708" s="94"/>
      <c r="BE1708" s="97"/>
      <c r="BG1708" s="40"/>
      <c r="BK1708" s="40"/>
      <c r="BL1708" s="79"/>
      <c r="BM1708" s="94"/>
      <c r="BO1708" s="97"/>
      <c r="BQ1708" s="40"/>
      <c r="BR1708" s="94"/>
      <c r="BS1708" s="94"/>
      <c r="BT1708" s="94"/>
      <c r="BU1708" s="40"/>
      <c r="BV1708" s="82"/>
      <c r="BW1708" s="94"/>
      <c r="BX1708" s="48"/>
      <c r="BY1708" s="97"/>
      <c r="BZ1708" s="48"/>
      <c r="CA1708" s="40"/>
      <c r="CB1708" s="94"/>
      <c r="CC1708" s="94"/>
      <c r="CD1708" s="94"/>
      <c r="CE1708" s="40"/>
      <c r="CF1708" s="73"/>
      <c r="CG1708" s="41"/>
      <c r="CH1708" s="41"/>
      <c r="CI1708" s="41"/>
      <c r="CJ1708" s="41"/>
      <c r="CK1708" s="41"/>
      <c r="CL1708" s="68"/>
      <c r="CM1708" s="41"/>
      <c r="CN1708" s="41"/>
      <c r="CO1708" s="39"/>
      <c r="CP1708" s="78"/>
    </row>
    <row r="1709" spans="1:94" s="38" customFormat="1" x14ac:dyDescent="0.25">
      <c r="A1709" s="38">
        <v>1706</v>
      </c>
      <c r="F1709" s="39"/>
      <c r="Q1709" s="39"/>
      <c r="R1709" s="40"/>
      <c r="S1709" s="40"/>
      <c r="T1709" s="39"/>
      <c r="AG1709" s="110"/>
      <c r="AH1709" s="94"/>
      <c r="AJ1709" s="97"/>
      <c r="AL1709" s="39"/>
      <c r="AP1709" s="39"/>
      <c r="AQ1709" s="77"/>
      <c r="AR1709" s="94"/>
      <c r="AT1709" s="97"/>
      <c r="BB1709" s="79"/>
      <c r="BC1709" s="94"/>
      <c r="BE1709" s="97"/>
      <c r="BG1709" s="40"/>
      <c r="BK1709" s="40"/>
      <c r="BL1709" s="79"/>
      <c r="BM1709" s="94"/>
      <c r="BO1709" s="97"/>
      <c r="BQ1709" s="40"/>
      <c r="BR1709" s="94"/>
      <c r="BS1709" s="94"/>
      <c r="BT1709" s="94"/>
      <c r="BU1709" s="40"/>
      <c r="BV1709" s="82"/>
      <c r="BW1709" s="94"/>
      <c r="BX1709" s="48"/>
      <c r="BY1709" s="97"/>
      <c r="BZ1709" s="48"/>
      <c r="CA1709" s="40"/>
      <c r="CB1709" s="94"/>
      <c r="CC1709" s="94"/>
      <c r="CD1709" s="94"/>
      <c r="CE1709" s="40"/>
      <c r="CF1709" s="73"/>
      <c r="CG1709" s="41"/>
      <c r="CH1709" s="41"/>
      <c r="CI1709" s="41"/>
      <c r="CJ1709" s="41"/>
      <c r="CK1709" s="41"/>
      <c r="CL1709" s="68"/>
      <c r="CM1709" s="41"/>
      <c r="CN1709" s="41"/>
      <c r="CO1709" s="39"/>
      <c r="CP1709" s="78"/>
    </row>
    <row r="1710" spans="1:94" s="38" customFormat="1" x14ac:dyDescent="0.25">
      <c r="A1710" s="38">
        <v>1707</v>
      </c>
      <c r="F1710" s="39"/>
      <c r="Q1710" s="39"/>
      <c r="R1710" s="40"/>
      <c r="S1710" s="40"/>
      <c r="T1710" s="39"/>
      <c r="AG1710" s="110"/>
      <c r="AH1710" s="94"/>
      <c r="AJ1710" s="97"/>
      <c r="AL1710" s="39"/>
      <c r="AP1710" s="39"/>
      <c r="AQ1710" s="77"/>
      <c r="AR1710" s="94"/>
      <c r="AT1710" s="97"/>
      <c r="BB1710" s="79"/>
      <c r="BC1710" s="94"/>
      <c r="BE1710" s="97"/>
      <c r="BG1710" s="40"/>
      <c r="BK1710" s="40"/>
      <c r="BL1710" s="79"/>
      <c r="BM1710" s="94"/>
      <c r="BO1710" s="97"/>
      <c r="BQ1710" s="40"/>
      <c r="BR1710" s="94"/>
      <c r="BS1710" s="94"/>
      <c r="BT1710" s="94"/>
      <c r="BU1710" s="40"/>
      <c r="BV1710" s="82"/>
      <c r="BW1710" s="94"/>
      <c r="BX1710" s="48"/>
      <c r="BY1710" s="97"/>
      <c r="BZ1710" s="48"/>
      <c r="CA1710" s="40"/>
      <c r="CB1710" s="94"/>
      <c r="CC1710" s="94"/>
      <c r="CD1710" s="94"/>
      <c r="CE1710" s="40"/>
      <c r="CF1710" s="73"/>
      <c r="CG1710" s="41"/>
      <c r="CH1710" s="41"/>
      <c r="CI1710" s="41"/>
      <c r="CJ1710" s="41"/>
      <c r="CK1710" s="41"/>
      <c r="CL1710" s="68"/>
      <c r="CM1710" s="41"/>
      <c r="CN1710" s="41"/>
      <c r="CO1710" s="39"/>
      <c r="CP1710" s="78"/>
    </row>
    <row r="1711" spans="1:94" s="38" customFormat="1" x14ac:dyDescent="0.25">
      <c r="A1711" s="38">
        <v>1708</v>
      </c>
      <c r="F1711" s="39"/>
      <c r="Q1711" s="39"/>
      <c r="R1711" s="40"/>
      <c r="S1711" s="40"/>
      <c r="T1711" s="39"/>
      <c r="AG1711" s="110"/>
      <c r="AH1711" s="94"/>
      <c r="AJ1711" s="97"/>
      <c r="AL1711" s="39"/>
      <c r="AP1711" s="39"/>
      <c r="AQ1711" s="77"/>
      <c r="AR1711" s="94"/>
      <c r="AT1711" s="97"/>
      <c r="BB1711" s="79"/>
      <c r="BC1711" s="94"/>
      <c r="BE1711" s="97"/>
      <c r="BG1711" s="40"/>
      <c r="BK1711" s="40"/>
      <c r="BL1711" s="79"/>
      <c r="BM1711" s="94"/>
      <c r="BO1711" s="97"/>
      <c r="BQ1711" s="40"/>
      <c r="BR1711" s="94"/>
      <c r="BS1711" s="94"/>
      <c r="BT1711" s="94"/>
      <c r="BU1711" s="40"/>
      <c r="BV1711" s="82"/>
      <c r="BW1711" s="94"/>
      <c r="BX1711" s="48"/>
      <c r="BY1711" s="97"/>
      <c r="BZ1711" s="48"/>
      <c r="CA1711" s="40"/>
      <c r="CB1711" s="94"/>
      <c r="CC1711" s="94"/>
      <c r="CD1711" s="94"/>
      <c r="CE1711" s="40"/>
      <c r="CF1711" s="73"/>
      <c r="CG1711" s="41"/>
      <c r="CH1711" s="41"/>
      <c r="CI1711" s="41"/>
      <c r="CJ1711" s="41"/>
      <c r="CK1711" s="41"/>
      <c r="CL1711" s="68"/>
      <c r="CM1711" s="41"/>
      <c r="CN1711" s="41"/>
      <c r="CO1711" s="39"/>
      <c r="CP1711" s="78"/>
    </row>
    <row r="1712" spans="1:94" s="38" customFormat="1" x14ac:dyDescent="0.25">
      <c r="A1712" s="38">
        <v>1709</v>
      </c>
      <c r="F1712" s="39"/>
      <c r="Q1712" s="39"/>
      <c r="R1712" s="40"/>
      <c r="S1712" s="40"/>
      <c r="T1712" s="39"/>
      <c r="AG1712" s="110"/>
      <c r="AH1712" s="94"/>
      <c r="AJ1712" s="97"/>
      <c r="AL1712" s="39"/>
      <c r="AP1712" s="39"/>
      <c r="AQ1712" s="77"/>
      <c r="AR1712" s="94"/>
      <c r="AT1712" s="97"/>
      <c r="BB1712" s="79"/>
      <c r="BC1712" s="94"/>
      <c r="BE1712" s="97"/>
      <c r="BG1712" s="40"/>
      <c r="BK1712" s="40"/>
      <c r="BL1712" s="79"/>
      <c r="BM1712" s="94"/>
      <c r="BO1712" s="97"/>
      <c r="BQ1712" s="40"/>
      <c r="BR1712" s="94"/>
      <c r="BS1712" s="94"/>
      <c r="BT1712" s="94"/>
      <c r="BU1712" s="40"/>
      <c r="BV1712" s="82"/>
      <c r="BW1712" s="94"/>
      <c r="BX1712" s="48"/>
      <c r="BY1712" s="97"/>
      <c r="BZ1712" s="48"/>
      <c r="CA1712" s="40"/>
      <c r="CB1712" s="94"/>
      <c r="CC1712" s="94"/>
      <c r="CD1712" s="94"/>
      <c r="CE1712" s="40"/>
      <c r="CF1712" s="73"/>
      <c r="CG1712" s="41"/>
      <c r="CH1712" s="41"/>
      <c r="CI1712" s="41"/>
      <c r="CJ1712" s="41"/>
      <c r="CK1712" s="41"/>
      <c r="CL1712" s="68"/>
      <c r="CM1712" s="41"/>
      <c r="CN1712" s="41"/>
      <c r="CO1712" s="39"/>
      <c r="CP1712" s="78"/>
    </row>
    <row r="1713" spans="1:94" s="38" customFormat="1" x14ac:dyDescent="0.25">
      <c r="A1713" s="38">
        <v>1710</v>
      </c>
      <c r="F1713" s="39"/>
      <c r="Q1713" s="39"/>
      <c r="R1713" s="40"/>
      <c r="S1713" s="40"/>
      <c r="T1713" s="39"/>
      <c r="AG1713" s="110"/>
      <c r="AH1713" s="94"/>
      <c r="AJ1713" s="97"/>
      <c r="AL1713" s="39"/>
      <c r="AP1713" s="39"/>
      <c r="AQ1713" s="77"/>
      <c r="AR1713" s="94"/>
      <c r="AT1713" s="97"/>
      <c r="BB1713" s="79"/>
      <c r="BC1713" s="94"/>
      <c r="BE1713" s="97"/>
      <c r="BG1713" s="40"/>
      <c r="BK1713" s="40"/>
      <c r="BL1713" s="79"/>
      <c r="BM1713" s="94"/>
      <c r="BO1713" s="97"/>
      <c r="BQ1713" s="40"/>
      <c r="BR1713" s="94"/>
      <c r="BS1713" s="94"/>
      <c r="BT1713" s="94"/>
      <c r="BU1713" s="40"/>
      <c r="BV1713" s="82"/>
      <c r="BW1713" s="94"/>
      <c r="BX1713" s="48"/>
      <c r="BY1713" s="97"/>
      <c r="BZ1713" s="48"/>
      <c r="CA1713" s="40"/>
      <c r="CB1713" s="94"/>
      <c r="CC1713" s="94"/>
      <c r="CD1713" s="94"/>
      <c r="CE1713" s="40"/>
      <c r="CF1713" s="73"/>
      <c r="CG1713" s="41"/>
      <c r="CH1713" s="41"/>
      <c r="CI1713" s="41"/>
      <c r="CJ1713" s="41"/>
      <c r="CK1713" s="41"/>
      <c r="CL1713" s="68"/>
      <c r="CM1713" s="41"/>
      <c r="CN1713" s="41"/>
      <c r="CO1713" s="39"/>
      <c r="CP1713" s="78"/>
    </row>
    <row r="1714" spans="1:94" s="38" customFormat="1" x14ac:dyDescent="0.25">
      <c r="A1714" s="38">
        <v>1711</v>
      </c>
      <c r="F1714" s="39"/>
      <c r="Q1714" s="39"/>
      <c r="R1714" s="40"/>
      <c r="S1714" s="40"/>
      <c r="T1714" s="39"/>
      <c r="AG1714" s="110"/>
      <c r="AH1714" s="94"/>
      <c r="AJ1714" s="97"/>
      <c r="AL1714" s="39"/>
      <c r="AP1714" s="39"/>
      <c r="AQ1714" s="77"/>
      <c r="AR1714" s="94"/>
      <c r="AT1714" s="97"/>
      <c r="BB1714" s="79"/>
      <c r="BC1714" s="94"/>
      <c r="BE1714" s="97"/>
      <c r="BG1714" s="40"/>
      <c r="BK1714" s="40"/>
      <c r="BL1714" s="79"/>
      <c r="BM1714" s="94"/>
      <c r="BO1714" s="97"/>
      <c r="BQ1714" s="40"/>
      <c r="BR1714" s="94"/>
      <c r="BS1714" s="94"/>
      <c r="BT1714" s="94"/>
      <c r="BU1714" s="40"/>
      <c r="BV1714" s="82"/>
      <c r="BW1714" s="94"/>
      <c r="BX1714" s="48"/>
      <c r="BY1714" s="97"/>
      <c r="BZ1714" s="48"/>
      <c r="CA1714" s="40"/>
      <c r="CB1714" s="94"/>
      <c r="CC1714" s="94"/>
      <c r="CD1714" s="94"/>
      <c r="CE1714" s="40"/>
      <c r="CF1714" s="73"/>
      <c r="CG1714" s="41"/>
      <c r="CH1714" s="41"/>
      <c r="CI1714" s="41"/>
      <c r="CJ1714" s="41"/>
      <c r="CK1714" s="41"/>
      <c r="CL1714" s="68"/>
      <c r="CM1714" s="41"/>
      <c r="CN1714" s="41"/>
      <c r="CO1714" s="39"/>
      <c r="CP1714" s="78"/>
    </row>
    <row r="1715" spans="1:94" s="38" customFormat="1" x14ac:dyDescent="0.25">
      <c r="A1715" s="38">
        <v>1712</v>
      </c>
      <c r="F1715" s="39"/>
      <c r="Q1715" s="39"/>
      <c r="R1715" s="40"/>
      <c r="S1715" s="40"/>
      <c r="T1715" s="39"/>
      <c r="AG1715" s="110"/>
      <c r="AH1715" s="94"/>
      <c r="AJ1715" s="97"/>
      <c r="AL1715" s="39"/>
      <c r="AP1715" s="39"/>
      <c r="AQ1715" s="77"/>
      <c r="AR1715" s="94"/>
      <c r="AT1715" s="97"/>
      <c r="BB1715" s="79"/>
      <c r="BC1715" s="94"/>
      <c r="BE1715" s="97"/>
      <c r="BG1715" s="40"/>
      <c r="BK1715" s="40"/>
      <c r="BL1715" s="79"/>
      <c r="BM1715" s="94"/>
      <c r="BO1715" s="97"/>
      <c r="BQ1715" s="40"/>
      <c r="BR1715" s="94"/>
      <c r="BS1715" s="94"/>
      <c r="BT1715" s="94"/>
      <c r="BU1715" s="40"/>
      <c r="BV1715" s="82"/>
      <c r="BW1715" s="94"/>
      <c r="BX1715" s="48"/>
      <c r="BY1715" s="97"/>
      <c r="BZ1715" s="48"/>
      <c r="CA1715" s="40"/>
      <c r="CB1715" s="94"/>
      <c r="CC1715" s="94"/>
      <c r="CD1715" s="94"/>
      <c r="CE1715" s="40"/>
      <c r="CF1715" s="73"/>
      <c r="CG1715" s="41"/>
      <c r="CH1715" s="41"/>
      <c r="CI1715" s="41"/>
      <c r="CJ1715" s="41"/>
      <c r="CK1715" s="41"/>
      <c r="CL1715" s="68"/>
      <c r="CM1715" s="41"/>
      <c r="CN1715" s="41"/>
      <c r="CO1715" s="39"/>
      <c r="CP1715" s="78"/>
    </row>
    <row r="1716" spans="1:94" s="38" customFormat="1" x14ac:dyDescent="0.25">
      <c r="A1716" s="38">
        <v>1713</v>
      </c>
      <c r="F1716" s="39"/>
      <c r="Q1716" s="39"/>
      <c r="R1716" s="40"/>
      <c r="S1716" s="40"/>
      <c r="T1716" s="39"/>
      <c r="AG1716" s="110"/>
      <c r="AH1716" s="94"/>
      <c r="AJ1716" s="97"/>
      <c r="AL1716" s="39"/>
      <c r="AP1716" s="39"/>
      <c r="AQ1716" s="77"/>
      <c r="AR1716" s="94"/>
      <c r="AT1716" s="97"/>
      <c r="BB1716" s="79"/>
      <c r="BC1716" s="94"/>
      <c r="BE1716" s="97"/>
      <c r="BG1716" s="40"/>
      <c r="BK1716" s="40"/>
      <c r="BL1716" s="79"/>
      <c r="BM1716" s="94"/>
      <c r="BO1716" s="97"/>
      <c r="BQ1716" s="40"/>
      <c r="BR1716" s="94"/>
      <c r="BS1716" s="94"/>
      <c r="BT1716" s="94"/>
      <c r="BU1716" s="40"/>
      <c r="BV1716" s="82"/>
      <c r="BW1716" s="94"/>
      <c r="BX1716" s="48"/>
      <c r="BY1716" s="97"/>
      <c r="BZ1716" s="48"/>
      <c r="CA1716" s="40"/>
      <c r="CB1716" s="94"/>
      <c r="CC1716" s="94"/>
      <c r="CD1716" s="94"/>
      <c r="CE1716" s="40"/>
      <c r="CF1716" s="73"/>
      <c r="CG1716" s="41"/>
      <c r="CH1716" s="41"/>
      <c r="CI1716" s="41"/>
      <c r="CJ1716" s="41"/>
      <c r="CK1716" s="41"/>
      <c r="CL1716" s="68"/>
      <c r="CM1716" s="41"/>
      <c r="CN1716" s="41"/>
      <c r="CO1716" s="39"/>
      <c r="CP1716" s="78"/>
    </row>
    <row r="1717" spans="1:94" s="38" customFormat="1" x14ac:dyDescent="0.25">
      <c r="A1717" s="38">
        <v>1714</v>
      </c>
      <c r="F1717" s="39"/>
      <c r="Q1717" s="39"/>
      <c r="R1717" s="40"/>
      <c r="S1717" s="40"/>
      <c r="T1717" s="39"/>
      <c r="AG1717" s="110"/>
      <c r="AH1717" s="94"/>
      <c r="AJ1717" s="97"/>
      <c r="AL1717" s="39"/>
      <c r="AP1717" s="39"/>
      <c r="AQ1717" s="77"/>
      <c r="AR1717" s="94"/>
      <c r="AT1717" s="97"/>
      <c r="BB1717" s="79"/>
      <c r="BC1717" s="94"/>
      <c r="BE1717" s="97"/>
      <c r="BG1717" s="40"/>
      <c r="BK1717" s="40"/>
      <c r="BL1717" s="79"/>
      <c r="BM1717" s="94"/>
      <c r="BO1717" s="97"/>
      <c r="BQ1717" s="40"/>
      <c r="BR1717" s="94"/>
      <c r="BS1717" s="94"/>
      <c r="BT1717" s="94"/>
      <c r="BU1717" s="40"/>
      <c r="BV1717" s="82"/>
      <c r="BW1717" s="94"/>
      <c r="BX1717" s="48"/>
      <c r="BY1717" s="97"/>
      <c r="BZ1717" s="48"/>
      <c r="CA1717" s="40"/>
      <c r="CB1717" s="94"/>
      <c r="CC1717" s="94"/>
      <c r="CD1717" s="94"/>
      <c r="CE1717" s="40"/>
      <c r="CF1717" s="73"/>
      <c r="CG1717" s="41"/>
      <c r="CH1717" s="41"/>
      <c r="CI1717" s="41"/>
      <c r="CJ1717" s="41"/>
      <c r="CK1717" s="41"/>
      <c r="CL1717" s="68"/>
      <c r="CM1717" s="41"/>
      <c r="CN1717" s="41"/>
      <c r="CO1717" s="39"/>
      <c r="CP1717" s="78"/>
    </row>
    <row r="1718" spans="1:94" s="38" customFormat="1" x14ac:dyDescent="0.25">
      <c r="A1718" s="38">
        <v>1715</v>
      </c>
      <c r="F1718" s="39"/>
      <c r="Q1718" s="39"/>
      <c r="R1718" s="40"/>
      <c r="S1718" s="40"/>
      <c r="T1718" s="39"/>
      <c r="AG1718" s="110"/>
      <c r="AH1718" s="94"/>
      <c r="AJ1718" s="97"/>
      <c r="AL1718" s="39"/>
      <c r="AP1718" s="39"/>
      <c r="AQ1718" s="77"/>
      <c r="AR1718" s="94"/>
      <c r="AT1718" s="97"/>
      <c r="BB1718" s="79"/>
      <c r="BC1718" s="94"/>
      <c r="BE1718" s="97"/>
      <c r="BG1718" s="40"/>
      <c r="BK1718" s="40"/>
      <c r="BL1718" s="79"/>
      <c r="BM1718" s="94"/>
      <c r="BO1718" s="97"/>
      <c r="BQ1718" s="40"/>
      <c r="BR1718" s="94"/>
      <c r="BS1718" s="94"/>
      <c r="BT1718" s="94"/>
      <c r="BU1718" s="40"/>
      <c r="BV1718" s="82"/>
      <c r="BW1718" s="94"/>
      <c r="BX1718" s="48"/>
      <c r="BY1718" s="97"/>
      <c r="BZ1718" s="48"/>
      <c r="CA1718" s="40"/>
      <c r="CB1718" s="94"/>
      <c r="CC1718" s="94"/>
      <c r="CD1718" s="94"/>
      <c r="CE1718" s="40"/>
      <c r="CF1718" s="73"/>
      <c r="CG1718" s="41"/>
      <c r="CH1718" s="41"/>
      <c r="CI1718" s="41"/>
      <c r="CJ1718" s="41"/>
      <c r="CK1718" s="41"/>
      <c r="CL1718" s="68"/>
      <c r="CM1718" s="41"/>
      <c r="CN1718" s="41"/>
      <c r="CO1718" s="39"/>
      <c r="CP1718" s="78"/>
    </row>
    <row r="1719" spans="1:94" s="38" customFormat="1" x14ac:dyDescent="0.25">
      <c r="A1719" s="38">
        <v>1716</v>
      </c>
      <c r="F1719" s="39"/>
      <c r="Q1719" s="39"/>
      <c r="R1719" s="40"/>
      <c r="S1719" s="40"/>
      <c r="T1719" s="39"/>
      <c r="AG1719" s="110"/>
      <c r="AH1719" s="94"/>
      <c r="AJ1719" s="97"/>
      <c r="AL1719" s="39"/>
      <c r="AP1719" s="39"/>
      <c r="AQ1719" s="77"/>
      <c r="AR1719" s="94"/>
      <c r="AT1719" s="97"/>
      <c r="BB1719" s="79"/>
      <c r="BC1719" s="94"/>
      <c r="BE1719" s="97"/>
      <c r="BG1719" s="40"/>
      <c r="BK1719" s="40"/>
      <c r="BL1719" s="79"/>
      <c r="BM1719" s="94"/>
      <c r="BO1719" s="97"/>
      <c r="BQ1719" s="40"/>
      <c r="BR1719" s="94"/>
      <c r="BS1719" s="94"/>
      <c r="BT1719" s="94"/>
      <c r="BU1719" s="40"/>
      <c r="BV1719" s="82"/>
      <c r="BW1719" s="94"/>
      <c r="BX1719" s="48"/>
      <c r="BY1719" s="97"/>
      <c r="BZ1719" s="48"/>
      <c r="CA1719" s="40"/>
      <c r="CB1719" s="94"/>
      <c r="CC1719" s="94"/>
      <c r="CD1719" s="94"/>
      <c r="CE1719" s="40"/>
      <c r="CF1719" s="73"/>
      <c r="CG1719" s="41"/>
      <c r="CH1719" s="41"/>
      <c r="CI1719" s="41"/>
      <c r="CJ1719" s="41"/>
      <c r="CK1719" s="41"/>
      <c r="CL1719" s="68"/>
      <c r="CM1719" s="41"/>
      <c r="CN1719" s="41"/>
      <c r="CO1719" s="39"/>
      <c r="CP1719" s="78"/>
    </row>
    <row r="1720" spans="1:94" s="38" customFormat="1" x14ac:dyDescent="0.25">
      <c r="A1720" s="38">
        <v>1717</v>
      </c>
      <c r="F1720" s="39"/>
      <c r="Q1720" s="39"/>
      <c r="R1720" s="40"/>
      <c r="S1720" s="40"/>
      <c r="T1720" s="39"/>
      <c r="AG1720" s="110"/>
      <c r="AH1720" s="94"/>
      <c r="AJ1720" s="97"/>
      <c r="AL1720" s="39"/>
      <c r="AP1720" s="39"/>
      <c r="AQ1720" s="77"/>
      <c r="AR1720" s="94"/>
      <c r="AT1720" s="97"/>
      <c r="BB1720" s="79"/>
      <c r="BC1720" s="94"/>
      <c r="BE1720" s="97"/>
      <c r="BG1720" s="40"/>
      <c r="BK1720" s="40"/>
      <c r="BL1720" s="79"/>
      <c r="BM1720" s="94"/>
      <c r="BO1720" s="97"/>
      <c r="BQ1720" s="40"/>
      <c r="BR1720" s="94"/>
      <c r="BS1720" s="94"/>
      <c r="BT1720" s="94"/>
      <c r="BU1720" s="40"/>
      <c r="BV1720" s="82"/>
      <c r="BW1720" s="94"/>
      <c r="BX1720" s="48"/>
      <c r="BY1720" s="97"/>
      <c r="BZ1720" s="48"/>
      <c r="CA1720" s="40"/>
      <c r="CB1720" s="94"/>
      <c r="CC1720" s="94"/>
      <c r="CD1720" s="94"/>
      <c r="CE1720" s="40"/>
      <c r="CF1720" s="73"/>
      <c r="CG1720" s="41"/>
      <c r="CH1720" s="41"/>
      <c r="CI1720" s="41"/>
      <c r="CJ1720" s="41"/>
      <c r="CK1720" s="41"/>
      <c r="CL1720" s="68"/>
      <c r="CM1720" s="41"/>
      <c r="CN1720" s="41"/>
      <c r="CO1720" s="39"/>
      <c r="CP1720" s="78"/>
    </row>
    <row r="1721" spans="1:94" s="38" customFormat="1" x14ac:dyDescent="0.25">
      <c r="A1721" s="38">
        <v>1718</v>
      </c>
      <c r="F1721" s="39"/>
      <c r="Q1721" s="39"/>
      <c r="R1721" s="40"/>
      <c r="S1721" s="40"/>
      <c r="T1721" s="39"/>
      <c r="AG1721" s="110"/>
      <c r="AH1721" s="94"/>
      <c r="AJ1721" s="97"/>
      <c r="AL1721" s="39"/>
      <c r="AP1721" s="39"/>
      <c r="AQ1721" s="77"/>
      <c r="AR1721" s="94"/>
      <c r="AT1721" s="97"/>
      <c r="BB1721" s="79"/>
      <c r="BC1721" s="94"/>
      <c r="BE1721" s="97"/>
      <c r="BG1721" s="40"/>
      <c r="BK1721" s="40"/>
      <c r="BL1721" s="79"/>
      <c r="BM1721" s="94"/>
      <c r="BO1721" s="97"/>
      <c r="BQ1721" s="40"/>
      <c r="BR1721" s="94"/>
      <c r="BS1721" s="94"/>
      <c r="BT1721" s="94"/>
      <c r="BU1721" s="40"/>
      <c r="BV1721" s="82"/>
      <c r="BW1721" s="94"/>
      <c r="BX1721" s="48"/>
      <c r="BY1721" s="97"/>
      <c r="BZ1721" s="48"/>
      <c r="CA1721" s="40"/>
      <c r="CB1721" s="94"/>
      <c r="CC1721" s="94"/>
      <c r="CD1721" s="94"/>
      <c r="CE1721" s="40"/>
      <c r="CF1721" s="73"/>
      <c r="CG1721" s="41"/>
      <c r="CH1721" s="41"/>
      <c r="CI1721" s="41"/>
      <c r="CJ1721" s="41"/>
      <c r="CK1721" s="41"/>
      <c r="CL1721" s="68"/>
      <c r="CM1721" s="41"/>
      <c r="CN1721" s="41"/>
      <c r="CO1721" s="39"/>
      <c r="CP1721" s="78"/>
    </row>
    <row r="1722" spans="1:94" s="38" customFormat="1" x14ac:dyDescent="0.25">
      <c r="A1722" s="38">
        <v>1719</v>
      </c>
      <c r="F1722" s="39"/>
      <c r="Q1722" s="39"/>
      <c r="R1722" s="40"/>
      <c r="S1722" s="40"/>
      <c r="T1722" s="39"/>
      <c r="AG1722" s="110"/>
      <c r="AH1722" s="94"/>
      <c r="AJ1722" s="97"/>
      <c r="AL1722" s="39"/>
      <c r="AP1722" s="39"/>
      <c r="AQ1722" s="77"/>
      <c r="AR1722" s="94"/>
      <c r="AT1722" s="97"/>
      <c r="BB1722" s="79"/>
      <c r="BC1722" s="94"/>
      <c r="BE1722" s="97"/>
      <c r="BG1722" s="40"/>
      <c r="BK1722" s="40"/>
      <c r="BL1722" s="79"/>
      <c r="BM1722" s="94"/>
      <c r="BO1722" s="97"/>
      <c r="BQ1722" s="40"/>
      <c r="BR1722" s="94"/>
      <c r="BS1722" s="94"/>
      <c r="BT1722" s="94"/>
      <c r="BU1722" s="40"/>
      <c r="BV1722" s="82"/>
      <c r="BW1722" s="94"/>
      <c r="BX1722" s="48"/>
      <c r="BY1722" s="97"/>
      <c r="BZ1722" s="48"/>
      <c r="CA1722" s="40"/>
      <c r="CB1722" s="94"/>
      <c r="CC1722" s="94"/>
      <c r="CD1722" s="94"/>
      <c r="CE1722" s="40"/>
      <c r="CF1722" s="73"/>
      <c r="CG1722" s="41"/>
      <c r="CH1722" s="41"/>
      <c r="CI1722" s="41"/>
      <c r="CJ1722" s="41"/>
      <c r="CK1722" s="41"/>
      <c r="CL1722" s="68"/>
      <c r="CM1722" s="41"/>
      <c r="CN1722" s="41"/>
      <c r="CO1722" s="39"/>
      <c r="CP1722" s="78"/>
    </row>
    <row r="1723" spans="1:94" s="38" customFormat="1" x14ac:dyDescent="0.25">
      <c r="A1723" s="38">
        <v>1720</v>
      </c>
      <c r="F1723" s="39"/>
      <c r="Q1723" s="39"/>
      <c r="R1723" s="40"/>
      <c r="S1723" s="40"/>
      <c r="T1723" s="39"/>
      <c r="AG1723" s="110"/>
      <c r="AH1723" s="94"/>
      <c r="AJ1723" s="97"/>
      <c r="AL1723" s="39"/>
      <c r="AP1723" s="39"/>
      <c r="AQ1723" s="77"/>
      <c r="AR1723" s="94"/>
      <c r="AT1723" s="97"/>
      <c r="BB1723" s="79"/>
      <c r="BC1723" s="94"/>
      <c r="BE1723" s="97"/>
      <c r="BG1723" s="40"/>
      <c r="BK1723" s="40"/>
      <c r="BL1723" s="79"/>
      <c r="BM1723" s="94"/>
      <c r="BO1723" s="97"/>
      <c r="BQ1723" s="40"/>
      <c r="BR1723" s="94"/>
      <c r="BS1723" s="94"/>
      <c r="BT1723" s="94"/>
      <c r="BU1723" s="40"/>
      <c r="BV1723" s="82"/>
      <c r="BW1723" s="94"/>
      <c r="BX1723" s="48"/>
      <c r="BY1723" s="97"/>
      <c r="BZ1723" s="48"/>
      <c r="CA1723" s="40"/>
      <c r="CB1723" s="94"/>
      <c r="CC1723" s="94"/>
      <c r="CD1723" s="94"/>
      <c r="CE1723" s="40"/>
      <c r="CF1723" s="73"/>
      <c r="CG1723" s="41"/>
      <c r="CH1723" s="41"/>
      <c r="CI1723" s="41"/>
      <c r="CJ1723" s="41"/>
      <c r="CK1723" s="41"/>
      <c r="CL1723" s="68"/>
      <c r="CM1723" s="41"/>
      <c r="CN1723" s="41"/>
      <c r="CO1723" s="39"/>
      <c r="CP1723" s="78"/>
    </row>
    <row r="1724" spans="1:94" s="38" customFormat="1" x14ac:dyDescent="0.25">
      <c r="A1724" s="38">
        <v>1721</v>
      </c>
      <c r="F1724" s="39"/>
      <c r="Q1724" s="39"/>
      <c r="R1724" s="40"/>
      <c r="S1724" s="40"/>
      <c r="T1724" s="39"/>
      <c r="AG1724" s="110"/>
      <c r="AH1724" s="94"/>
      <c r="AJ1724" s="97"/>
      <c r="AL1724" s="39"/>
      <c r="AP1724" s="39"/>
      <c r="AQ1724" s="77"/>
      <c r="AR1724" s="94"/>
      <c r="AT1724" s="97"/>
      <c r="BB1724" s="79"/>
      <c r="BC1724" s="94"/>
      <c r="BE1724" s="97"/>
      <c r="BG1724" s="40"/>
      <c r="BK1724" s="40"/>
      <c r="BL1724" s="79"/>
      <c r="BM1724" s="94"/>
      <c r="BO1724" s="97"/>
      <c r="BQ1724" s="40"/>
      <c r="BR1724" s="94"/>
      <c r="BS1724" s="94"/>
      <c r="BT1724" s="94"/>
      <c r="BU1724" s="40"/>
      <c r="BV1724" s="82"/>
      <c r="BW1724" s="94"/>
      <c r="BX1724" s="48"/>
      <c r="BY1724" s="97"/>
      <c r="BZ1724" s="48"/>
      <c r="CA1724" s="40"/>
      <c r="CB1724" s="94"/>
      <c r="CC1724" s="94"/>
      <c r="CD1724" s="94"/>
      <c r="CE1724" s="40"/>
      <c r="CF1724" s="73"/>
      <c r="CG1724" s="41"/>
      <c r="CH1724" s="41"/>
      <c r="CI1724" s="41"/>
      <c r="CJ1724" s="41"/>
      <c r="CK1724" s="41"/>
      <c r="CL1724" s="68"/>
      <c r="CM1724" s="41"/>
      <c r="CN1724" s="41"/>
      <c r="CO1724" s="39"/>
      <c r="CP1724" s="78"/>
    </row>
    <row r="1725" spans="1:94" s="38" customFormat="1" x14ac:dyDescent="0.25">
      <c r="A1725" s="38">
        <v>1722</v>
      </c>
      <c r="F1725" s="39"/>
      <c r="Q1725" s="39"/>
      <c r="R1725" s="40"/>
      <c r="S1725" s="40"/>
      <c r="T1725" s="39"/>
      <c r="AG1725" s="110"/>
      <c r="AH1725" s="94"/>
      <c r="AJ1725" s="97"/>
      <c r="AL1725" s="39"/>
      <c r="AP1725" s="39"/>
      <c r="AQ1725" s="77"/>
      <c r="AR1725" s="94"/>
      <c r="AT1725" s="97"/>
      <c r="BB1725" s="79"/>
      <c r="BC1725" s="94"/>
      <c r="BE1725" s="97"/>
      <c r="BG1725" s="40"/>
      <c r="BK1725" s="40"/>
      <c r="BL1725" s="79"/>
      <c r="BM1725" s="94"/>
      <c r="BO1725" s="97"/>
      <c r="BQ1725" s="40"/>
      <c r="BR1725" s="94"/>
      <c r="BS1725" s="94"/>
      <c r="BT1725" s="94"/>
      <c r="BU1725" s="40"/>
      <c r="BV1725" s="82"/>
      <c r="BW1725" s="94"/>
      <c r="BX1725" s="48"/>
      <c r="BY1725" s="97"/>
      <c r="BZ1725" s="48"/>
      <c r="CA1725" s="40"/>
      <c r="CB1725" s="94"/>
      <c r="CC1725" s="94"/>
      <c r="CD1725" s="94"/>
      <c r="CE1725" s="40"/>
      <c r="CF1725" s="73"/>
      <c r="CG1725" s="41"/>
      <c r="CH1725" s="41"/>
      <c r="CI1725" s="41"/>
      <c r="CJ1725" s="41"/>
      <c r="CK1725" s="41"/>
      <c r="CL1725" s="68"/>
      <c r="CM1725" s="41"/>
      <c r="CN1725" s="41"/>
      <c r="CO1725" s="39"/>
      <c r="CP1725" s="78"/>
    </row>
    <row r="1726" spans="1:94" s="38" customFormat="1" x14ac:dyDescent="0.25">
      <c r="A1726" s="38">
        <v>1723</v>
      </c>
      <c r="F1726" s="39"/>
      <c r="Q1726" s="39"/>
      <c r="R1726" s="40"/>
      <c r="S1726" s="40"/>
      <c r="T1726" s="39"/>
      <c r="AG1726" s="110"/>
      <c r="AH1726" s="94"/>
      <c r="AJ1726" s="97"/>
      <c r="AL1726" s="39"/>
      <c r="AP1726" s="39"/>
      <c r="AQ1726" s="77"/>
      <c r="AR1726" s="94"/>
      <c r="AT1726" s="97"/>
      <c r="BB1726" s="79"/>
      <c r="BC1726" s="94"/>
      <c r="BE1726" s="97"/>
      <c r="BG1726" s="40"/>
      <c r="BK1726" s="40"/>
      <c r="BL1726" s="79"/>
      <c r="BM1726" s="94"/>
      <c r="BO1726" s="97"/>
      <c r="BQ1726" s="40"/>
      <c r="BR1726" s="94"/>
      <c r="BS1726" s="94"/>
      <c r="BT1726" s="94"/>
      <c r="BU1726" s="40"/>
      <c r="BV1726" s="82"/>
      <c r="BW1726" s="94"/>
      <c r="BX1726" s="48"/>
      <c r="BY1726" s="97"/>
      <c r="BZ1726" s="48"/>
      <c r="CA1726" s="40"/>
      <c r="CB1726" s="94"/>
      <c r="CC1726" s="94"/>
      <c r="CD1726" s="94"/>
      <c r="CE1726" s="40"/>
      <c r="CF1726" s="73"/>
      <c r="CG1726" s="41"/>
      <c r="CH1726" s="41"/>
      <c r="CI1726" s="41"/>
      <c r="CJ1726" s="41"/>
      <c r="CK1726" s="41"/>
      <c r="CL1726" s="68"/>
      <c r="CM1726" s="41"/>
      <c r="CN1726" s="41"/>
      <c r="CO1726" s="39"/>
      <c r="CP1726" s="78"/>
    </row>
    <row r="1727" spans="1:94" s="38" customFormat="1" x14ac:dyDescent="0.25">
      <c r="A1727" s="38">
        <v>1724</v>
      </c>
      <c r="F1727" s="39"/>
      <c r="Q1727" s="39"/>
      <c r="R1727" s="40"/>
      <c r="S1727" s="40"/>
      <c r="T1727" s="39"/>
      <c r="AG1727" s="110"/>
      <c r="AH1727" s="94"/>
      <c r="AJ1727" s="97"/>
      <c r="AL1727" s="39"/>
      <c r="AP1727" s="39"/>
      <c r="AQ1727" s="77"/>
      <c r="AR1727" s="94"/>
      <c r="AT1727" s="97"/>
      <c r="BB1727" s="79"/>
      <c r="BC1727" s="94"/>
      <c r="BE1727" s="97"/>
      <c r="BG1727" s="40"/>
      <c r="BK1727" s="40"/>
      <c r="BL1727" s="79"/>
      <c r="BM1727" s="94"/>
      <c r="BO1727" s="97"/>
      <c r="BQ1727" s="40"/>
      <c r="BR1727" s="94"/>
      <c r="BS1727" s="94"/>
      <c r="BT1727" s="94"/>
      <c r="BU1727" s="40"/>
      <c r="BV1727" s="82"/>
      <c r="BW1727" s="94"/>
      <c r="BX1727" s="48"/>
      <c r="BY1727" s="97"/>
      <c r="BZ1727" s="48"/>
      <c r="CA1727" s="40"/>
      <c r="CB1727" s="94"/>
      <c r="CC1727" s="94"/>
      <c r="CD1727" s="94"/>
      <c r="CE1727" s="40"/>
      <c r="CF1727" s="73"/>
      <c r="CG1727" s="41"/>
      <c r="CH1727" s="41"/>
      <c r="CI1727" s="41"/>
      <c r="CJ1727" s="41"/>
      <c r="CK1727" s="41"/>
      <c r="CL1727" s="68"/>
      <c r="CM1727" s="41"/>
      <c r="CN1727" s="41"/>
      <c r="CO1727" s="39"/>
      <c r="CP1727" s="78"/>
    </row>
    <row r="1728" spans="1:94" s="38" customFormat="1" x14ac:dyDescent="0.25">
      <c r="A1728" s="38">
        <v>1725</v>
      </c>
      <c r="F1728" s="39"/>
      <c r="Q1728" s="39"/>
      <c r="R1728" s="40"/>
      <c r="S1728" s="40"/>
      <c r="T1728" s="39"/>
      <c r="AG1728" s="110"/>
      <c r="AH1728" s="94"/>
      <c r="AJ1728" s="97"/>
      <c r="AL1728" s="39"/>
      <c r="AP1728" s="39"/>
      <c r="AQ1728" s="77"/>
      <c r="AR1728" s="94"/>
      <c r="AT1728" s="97"/>
      <c r="BB1728" s="79"/>
      <c r="BC1728" s="94"/>
      <c r="BE1728" s="97"/>
      <c r="BG1728" s="40"/>
      <c r="BK1728" s="40"/>
      <c r="BL1728" s="79"/>
      <c r="BM1728" s="94"/>
      <c r="BO1728" s="97"/>
      <c r="BQ1728" s="40"/>
      <c r="BR1728" s="94"/>
      <c r="BS1728" s="94"/>
      <c r="BT1728" s="94"/>
      <c r="BU1728" s="40"/>
      <c r="BV1728" s="82"/>
      <c r="BW1728" s="94"/>
      <c r="BX1728" s="48"/>
      <c r="BY1728" s="97"/>
      <c r="BZ1728" s="48"/>
      <c r="CA1728" s="40"/>
      <c r="CB1728" s="94"/>
      <c r="CC1728" s="94"/>
      <c r="CD1728" s="94"/>
      <c r="CE1728" s="40"/>
      <c r="CF1728" s="73"/>
      <c r="CG1728" s="41"/>
      <c r="CH1728" s="41"/>
      <c r="CI1728" s="41"/>
      <c r="CJ1728" s="41"/>
      <c r="CK1728" s="41"/>
      <c r="CL1728" s="68"/>
      <c r="CM1728" s="41"/>
      <c r="CN1728" s="41"/>
      <c r="CO1728" s="39"/>
      <c r="CP1728" s="78"/>
    </row>
    <row r="1729" spans="1:94" s="38" customFormat="1" x14ac:dyDescent="0.25">
      <c r="A1729" s="38">
        <v>1726</v>
      </c>
      <c r="F1729" s="39"/>
      <c r="Q1729" s="39"/>
      <c r="R1729" s="40"/>
      <c r="S1729" s="40"/>
      <c r="T1729" s="39"/>
      <c r="AG1729" s="110"/>
      <c r="AH1729" s="94"/>
      <c r="AJ1729" s="97"/>
      <c r="AL1729" s="39"/>
      <c r="AP1729" s="39"/>
      <c r="AQ1729" s="77"/>
      <c r="AR1729" s="94"/>
      <c r="AT1729" s="97"/>
      <c r="BB1729" s="79"/>
      <c r="BC1729" s="94"/>
      <c r="BE1729" s="97"/>
      <c r="BG1729" s="40"/>
      <c r="BK1729" s="40"/>
      <c r="BL1729" s="79"/>
      <c r="BM1729" s="94"/>
      <c r="BO1729" s="97"/>
      <c r="BQ1729" s="40"/>
      <c r="BR1729" s="94"/>
      <c r="BS1729" s="94"/>
      <c r="BT1729" s="94"/>
      <c r="BU1729" s="40"/>
      <c r="BV1729" s="82"/>
      <c r="BW1729" s="94"/>
      <c r="BX1729" s="48"/>
      <c r="BY1729" s="97"/>
      <c r="BZ1729" s="48"/>
      <c r="CA1729" s="40"/>
      <c r="CB1729" s="94"/>
      <c r="CC1729" s="94"/>
      <c r="CD1729" s="94"/>
      <c r="CE1729" s="40"/>
      <c r="CF1729" s="73"/>
      <c r="CG1729" s="41"/>
      <c r="CH1729" s="41"/>
      <c r="CI1729" s="41"/>
      <c r="CJ1729" s="41"/>
      <c r="CK1729" s="41"/>
      <c r="CL1729" s="68"/>
      <c r="CM1729" s="41"/>
      <c r="CN1729" s="41"/>
      <c r="CO1729" s="39"/>
      <c r="CP1729" s="78"/>
    </row>
    <row r="1730" spans="1:94" s="38" customFormat="1" x14ac:dyDescent="0.25">
      <c r="A1730" s="38">
        <v>1727</v>
      </c>
      <c r="F1730" s="39"/>
      <c r="Q1730" s="39"/>
      <c r="R1730" s="40"/>
      <c r="S1730" s="40"/>
      <c r="T1730" s="39"/>
      <c r="AG1730" s="110"/>
      <c r="AH1730" s="94"/>
      <c r="AJ1730" s="97"/>
      <c r="AL1730" s="39"/>
      <c r="AP1730" s="39"/>
      <c r="AQ1730" s="77"/>
      <c r="AR1730" s="94"/>
      <c r="AT1730" s="97"/>
      <c r="BB1730" s="79"/>
      <c r="BC1730" s="94"/>
      <c r="BE1730" s="97"/>
      <c r="BG1730" s="40"/>
      <c r="BK1730" s="40"/>
      <c r="BL1730" s="79"/>
      <c r="BM1730" s="94"/>
      <c r="BO1730" s="97"/>
      <c r="BQ1730" s="40"/>
      <c r="BR1730" s="94"/>
      <c r="BS1730" s="94"/>
      <c r="BT1730" s="94"/>
      <c r="BU1730" s="40"/>
      <c r="BV1730" s="82"/>
      <c r="BW1730" s="94"/>
      <c r="BX1730" s="48"/>
      <c r="BY1730" s="97"/>
      <c r="BZ1730" s="48"/>
      <c r="CA1730" s="40"/>
      <c r="CB1730" s="94"/>
      <c r="CC1730" s="94"/>
      <c r="CD1730" s="94"/>
      <c r="CE1730" s="40"/>
      <c r="CF1730" s="73"/>
      <c r="CG1730" s="41"/>
      <c r="CH1730" s="41"/>
      <c r="CI1730" s="41"/>
      <c r="CJ1730" s="41"/>
      <c r="CK1730" s="41"/>
      <c r="CL1730" s="68"/>
      <c r="CM1730" s="41"/>
      <c r="CN1730" s="41"/>
      <c r="CO1730" s="39"/>
      <c r="CP1730" s="78"/>
    </row>
    <row r="1731" spans="1:94" s="38" customFormat="1" x14ac:dyDescent="0.25">
      <c r="A1731" s="38">
        <v>1728</v>
      </c>
      <c r="F1731" s="39"/>
      <c r="Q1731" s="39"/>
      <c r="R1731" s="40"/>
      <c r="S1731" s="40"/>
      <c r="T1731" s="39"/>
      <c r="AG1731" s="110"/>
      <c r="AH1731" s="94"/>
      <c r="AJ1731" s="97"/>
      <c r="AL1731" s="39"/>
      <c r="AP1731" s="39"/>
      <c r="AQ1731" s="77"/>
      <c r="AR1731" s="94"/>
      <c r="AT1731" s="97"/>
      <c r="BB1731" s="79"/>
      <c r="BC1731" s="94"/>
      <c r="BE1731" s="97"/>
      <c r="BG1731" s="40"/>
      <c r="BK1731" s="40"/>
      <c r="BL1731" s="79"/>
      <c r="BM1731" s="94"/>
      <c r="BO1731" s="97"/>
      <c r="BQ1731" s="40"/>
      <c r="BR1731" s="94"/>
      <c r="BS1731" s="94"/>
      <c r="BT1731" s="94"/>
      <c r="BU1731" s="40"/>
      <c r="BV1731" s="82"/>
      <c r="BW1731" s="94"/>
      <c r="BX1731" s="48"/>
      <c r="BY1731" s="97"/>
      <c r="BZ1731" s="48"/>
      <c r="CA1731" s="40"/>
      <c r="CB1731" s="94"/>
      <c r="CC1731" s="94"/>
      <c r="CD1731" s="94"/>
      <c r="CE1731" s="40"/>
      <c r="CF1731" s="73"/>
      <c r="CG1731" s="41"/>
      <c r="CH1731" s="41"/>
      <c r="CI1731" s="41"/>
      <c r="CJ1731" s="41"/>
      <c r="CK1731" s="41"/>
      <c r="CL1731" s="68"/>
      <c r="CM1731" s="41"/>
      <c r="CN1731" s="41"/>
      <c r="CO1731" s="39"/>
      <c r="CP1731" s="78"/>
    </row>
    <row r="1732" spans="1:94" s="38" customFormat="1" x14ac:dyDescent="0.25">
      <c r="A1732" s="38">
        <v>1729</v>
      </c>
      <c r="F1732" s="39"/>
      <c r="Q1732" s="39"/>
      <c r="R1732" s="40"/>
      <c r="S1732" s="40"/>
      <c r="T1732" s="39"/>
      <c r="AG1732" s="110"/>
      <c r="AH1732" s="94"/>
      <c r="AJ1732" s="97"/>
      <c r="AL1732" s="39"/>
      <c r="AP1732" s="39"/>
      <c r="AQ1732" s="77"/>
      <c r="AR1732" s="94"/>
      <c r="AT1732" s="97"/>
      <c r="BB1732" s="79"/>
      <c r="BC1732" s="94"/>
      <c r="BE1732" s="97"/>
      <c r="BG1732" s="40"/>
      <c r="BK1732" s="40"/>
      <c r="BL1732" s="79"/>
      <c r="BM1732" s="94"/>
      <c r="BO1732" s="97"/>
      <c r="BQ1732" s="40"/>
      <c r="BR1732" s="94"/>
      <c r="BS1732" s="94"/>
      <c r="BT1732" s="94"/>
      <c r="BU1732" s="40"/>
      <c r="BV1732" s="82"/>
      <c r="BW1732" s="94"/>
      <c r="BX1732" s="48"/>
      <c r="BY1732" s="97"/>
      <c r="BZ1732" s="48"/>
      <c r="CA1732" s="40"/>
      <c r="CB1732" s="94"/>
      <c r="CC1732" s="94"/>
      <c r="CD1732" s="94"/>
      <c r="CE1732" s="40"/>
      <c r="CF1732" s="73"/>
      <c r="CG1732" s="41"/>
      <c r="CH1732" s="41"/>
      <c r="CI1732" s="41"/>
      <c r="CJ1732" s="41"/>
      <c r="CK1732" s="41"/>
      <c r="CL1732" s="68"/>
      <c r="CM1732" s="41"/>
      <c r="CN1732" s="41"/>
      <c r="CO1732" s="39"/>
      <c r="CP1732" s="78"/>
    </row>
    <row r="1733" spans="1:94" s="38" customFormat="1" x14ac:dyDescent="0.25">
      <c r="A1733" s="38">
        <v>1730</v>
      </c>
      <c r="F1733" s="39"/>
      <c r="Q1733" s="39"/>
      <c r="R1733" s="40"/>
      <c r="S1733" s="40"/>
      <c r="T1733" s="39"/>
      <c r="AG1733" s="110"/>
      <c r="AH1733" s="94"/>
      <c r="AJ1733" s="97"/>
      <c r="AL1733" s="39"/>
      <c r="AP1733" s="39"/>
      <c r="AQ1733" s="77"/>
      <c r="AR1733" s="94"/>
      <c r="AT1733" s="97"/>
      <c r="BB1733" s="79"/>
      <c r="BC1733" s="94"/>
      <c r="BE1733" s="97"/>
      <c r="BG1733" s="40"/>
      <c r="BK1733" s="40"/>
      <c r="BL1733" s="79"/>
      <c r="BM1733" s="94"/>
      <c r="BO1733" s="97"/>
      <c r="BQ1733" s="40"/>
      <c r="BR1733" s="94"/>
      <c r="BS1733" s="94"/>
      <c r="BT1733" s="94"/>
      <c r="BU1733" s="40"/>
      <c r="BV1733" s="82"/>
      <c r="BW1733" s="94"/>
      <c r="BX1733" s="48"/>
      <c r="BY1733" s="97"/>
      <c r="BZ1733" s="48"/>
      <c r="CA1733" s="40"/>
      <c r="CB1733" s="94"/>
      <c r="CC1733" s="94"/>
      <c r="CD1733" s="94"/>
      <c r="CE1733" s="40"/>
      <c r="CF1733" s="73"/>
      <c r="CG1733" s="41"/>
      <c r="CH1733" s="41"/>
      <c r="CI1733" s="41"/>
      <c r="CJ1733" s="41"/>
      <c r="CK1733" s="41"/>
      <c r="CL1733" s="68"/>
      <c r="CM1733" s="41"/>
      <c r="CN1733" s="41"/>
      <c r="CO1733" s="39"/>
      <c r="CP1733" s="78"/>
    </row>
    <row r="1734" spans="1:94" s="38" customFormat="1" x14ac:dyDescent="0.25">
      <c r="A1734" s="38">
        <v>1731</v>
      </c>
      <c r="F1734" s="39"/>
      <c r="Q1734" s="39"/>
      <c r="R1734" s="40"/>
      <c r="S1734" s="40"/>
      <c r="T1734" s="39"/>
      <c r="AG1734" s="110"/>
      <c r="AH1734" s="94"/>
      <c r="AJ1734" s="97"/>
      <c r="AL1734" s="39"/>
      <c r="AP1734" s="39"/>
      <c r="AQ1734" s="77"/>
      <c r="AR1734" s="94"/>
      <c r="AT1734" s="97"/>
      <c r="BB1734" s="79"/>
      <c r="BC1734" s="94"/>
      <c r="BE1734" s="97"/>
      <c r="BG1734" s="40"/>
      <c r="BK1734" s="40"/>
      <c r="BL1734" s="79"/>
      <c r="BM1734" s="94"/>
      <c r="BO1734" s="97"/>
      <c r="BQ1734" s="40"/>
      <c r="BR1734" s="94"/>
      <c r="BS1734" s="94"/>
      <c r="BT1734" s="94"/>
      <c r="BU1734" s="40"/>
      <c r="BV1734" s="82"/>
      <c r="BW1734" s="94"/>
      <c r="BX1734" s="48"/>
      <c r="BY1734" s="97"/>
      <c r="BZ1734" s="48"/>
      <c r="CA1734" s="40"/>
      <c r="CB1734" s="94"/>
      <c r="CC1734" s="94"/>
      <c r="CD1734" s="94"/>
      <c r="CE1734" s="40"/>
      <c r="CF1734" s="73"/>
      <c r="CG1734" s="41"/>
      <c r="CH1734" s="41"/>
      <c r="CI1734" s="41"/>
      <c r="CJ1734" s="41"/>
      <c r="CK1734" s="41"/>
      <c r="CL1734" s="68"/>
      <c r="CM1734" s="41"/>
      <c r="CN1734" s="41"/>
      <c r="CO1734" s="39"/>
      <c r="CP1734" s="78"/>
    </row>
    <row r="1735" spans="1:94" s="38" customFormat="1" x14ac:dyDescent="0.25">
      <c r="A1735" s="38">
        <v>1732</v>
      </c>
      <c r="F1735" s="39"/>
      <c r="Q1735" s="39"/>
      <c r="R1735" s="40"/>
      <c r="S1735" s="40"/>
      <c r="T1735" s="39"/>
      <c r="AG1735" s="110"/>
      <c r="AH1735" s="94"/>
      <c r="AJ1735" s="97"/>
      <c r="AL1735" s="39"/>
      <c r="AP1735" s="39"/>
      <c r="AQ1735" s="77"/>
      <c r="AR1735" s="94"/>
      <c r="AT1735" s="97"/>
      <c r="BB1735" s="79"/>
      <c r="BC1735" s="94"/>
      <c r="BE1735" s="97"/>
      <c r="BG1735" s="40"/>
      <c r="BK1735" s="40"/>
      <c r="BL1735" s="79"/>
      <c r="BM1735" s="94"/>
      <c r="BO1735" s="97"/>
      <c r="BQ1735" s="40"/>
      <c r="BR1735" s="94"/>
      <c r="BS1735" s="94"/>
      <c r="BT1735" s="94"/>
      <c r="BU1735" s="40"/>
      <c r="BV1735" s="82"/>
      <c r="BW1735" s="94"/>
      <c r="BX1735" s="48"/>
      <c r="BY1735" s="97"/>
      <c r="BZ1735" s="48"/>
      <c r="CA1735" s="40"/>
      <c r="CB1735" s="94"/>
      <c r="CC1735" s="94"/>
      <c r="CD1735" s="94"/>
      <c r="CE1735" s="40"/>
      <c r="CF1735" s="73"/>
      <c r="CG1735" s="41"/>
      <c r="CH1735" s="41"/>
      <c r="CI1735" s="41"/>
      <c r="CJ1735" s="41"/>
      <c r="CK1735" s="41"/>
      <c r="CL1735" s="68"/>
      <c r="CM1735" s="41"/>
      <c r="CN1735" s="41"/>
      <c r="CO1735" s="39"/>
      <c r="CP1735" s="78"/>
    </row>
    <row r="1736" spans="1:94" s="38" customFormat="1" x14ac:dyDescent="0.25">
      <c r="A1736" s="38">
        <v>1733</v>
      </c>
      <c r="F1736" s="39"/>
      <c r="Q1736" s="39"/>
      <c r="R1736" s="40"/>
      <c r="S1736" s="40"/>
      <c r="T1736" s="39"/>
      <c r="AG1736" s="110"/>
      <c r="AH1736" s="94"/>
      <c r="AJ1736" s="97"/>
      <c r="AL1736" s="39"/>
      <c r="AP1736" s="39"/>
      <c r="AQ1736" s="77"/>
      <c r="AR1736" s="94"/>
      <c r="AT1736" s="97"/>
      <c r="BB1736" s="79"/>
      <c r="BC1736" s="94"/>
      <c r="BE1736" s="97"/>
      <c r="BG1736" s="40"/>
      <c r="BK1736" s="40"/>
      <c r="BL1736" s="79"/>
      <c r="BM1736" s="94"/>
      <c r="BO1736" s="97"/>
      <c r="BQ1736" s="40"/>
      <c r="BR1736" s="94"/>
      <c r="BS1736" s="94"/>
      <c r="BT1736" s="94"/>
      <c r="BU1736" s="40"/>
      <c r="BV1736" s="82"/>
      <c r="BW1736" s="94"/>
      <c r="BX1736" s="48"/>
      <c r="BY1736" s="97"/>
      <c r="BZ1736" s="48"/>
      <c r="CA1736" s="40"/>
      <c r="CB1736" s="94"/>
      <c r="CC1736" s="94"/>
      <c r="CD1736" s="94"/>
      <c r="CE1736" s="40"/>
      <c r="CF1736" s="73"/>
      <c r="CG1736" s="41"/>
      <c r="CH1736" s="41"/>
      <c r="CI1736" s="41"/>
      <c r="CJ1736" s="41"/>
      <c r="CK1736" s="41"/>
      <c r="CL1736" s="68"/>
      <c r="CM1736" s="41"/>
      <c r="CN1736" s="41"/>
      <c r="CO1736" s="39"/>
      <c r="CP1736" s="78"/>
    </row>
    <row r="1737" spans="1:94" s="38" customFormat="1" x14ac:dyDescent="0.25">
      <c r="A1737" s="38">
        <v>1734</v>
      </c>
      <c r="F1737" s="39"/>
      <c r="Q1737" s="39"/>
      <c r="R1737" s="40"/>
      <c r="S1737" s="40"/>
      <c r="T1737" s="39"/>
      <c r="AG1737" s="110"/>
      <c r="AH1737" s="94"/>
      <c r="AJ1737" s="97"/>
      <c r="AL1737" s="39"/>
      <c r="AP1737" s="39"/>
      <c r="AQ1737" s="77"/>
      <c r="AR1737" s="94"/>
      <c r="AT1737" s="97"/>
      <c r="BB1737" s="79"/>
      <c r="BC1737" s="94"/>
      <c r="BE1737" s="97"/>
      <c r="BG1737" s="40"/>
      <c r="BK1737" s="40"/>
      <c r="BL1737" s="79"/>
      <c r="BM1737" s="94"/>
      <c r="BO1737" s="97"/>
      <c r="BQ1737" s="40"/>
      <c r="BR1737" s="94"/>
      <c r="BS1737" s="94"/>
      <c r="BT1737" s="94"/>
      <c r="BU1737" s="40"/>
      <c r="BV1737" s="82"/>
      <c r="BW1737" s="94"/>
      <c r="BX1737" s="48"/>
      <c r="BY1737" s="97"/>
      <c r="BZ1737" s="48"/>
      <c r="CA1737" s="40"/>
      <c r="CB1737" s="94"/>
      <c r="CC1737" s="94"/>
      <c r="CD1737" s="94"/>
      <c r="CE1737" s="40"/>
      <c r="CF1737" s="73"/>
      <c r="CG1737" s="41"/>
      <c r="CH1737" s="41"/>
      <c r="CI1737" s="41"/>
      <c r="CJ1737" s="41"/>
      <c r="CK1737" s="41"/>
      <c r="CL1737" s="68"/>
      <c r="CM1737" s="41"/>
      <c r="CN1737" s="41"/>
      <c r="CO1737" s="39"/>
      <c r="CP1737" s="78"/>
    </row>
    <row r="1738" spans="1:94" s="38" customFormat="1" x14ac:dyDescent="0.25">
      <c r="A1738" s="38">
        <v>1735</v>
      </c>
      <c r="F1738" s="39"/>
      <c r="Q1738" s="39"/>
      <c r="R1738" s="40"/>
      <c r="S1738" s="40"/>
      <c r="T1738" s="39"/>
      <c r="AG1738" s="110"/>
      <c r="AH1738" s="94"/>
      <c r="AJ1738" s="97"/>
      <c r="AL1738" s="39"/>
      <c r="AP1738" s="39"/>
      <c r="AQ1738" s="77"/>
      <c r="AR1738" s="94"/>
      <c r="AT1738" s="97"/>
      <c r="BB1738" s="79"/>
      <c r="BC1738" s="94"/>
      <c r="BE1738" s="97"/>
      <c r="BG1738" s="40"/>
      <c r="BK1738" s="40"/>
      <c r="BL1738" s="79"/>
      <c r="BM1738" s="94"/>
      <c r="BO1738" s="97"/>
      <c r="BQ1738" s="40"/>
      <c r="BR1738" s="94"/>
      <c r="BS1738" s="94"/>
      <c r="BT1738" s="94"/>
      <c r="BU1738" s="40"/>
      <c r="BV1738" s="82"/>
      <c r="BW1738" s="94"/>
      <c r="BX1738" s="48"/>
      <c r="BY1738" s="97"/>
      <c r="BZ1738" s="48"/>
      <c r="CA1738" s="40"/>
      <c r="CB1738" s="94"/>
      <c r="CC1738" s="94"/>
      <c r="CD1738" s="94"/>
      <c r="CE1738" s="40"/>
      <c r="CF1738" s="73"/>
      <c r="CG1738" s="41"/>
      <c r="CH1738" s="41"/>
      <c r="CI1738" s="41"/>
      <c r="CJ1738" s="41"/>
      <c r="CK1738" s="41"/>
      <c r="CL1738" s="68"/>
      <c r="CM1738" s="41"/>
      <c r="CN1738" s="41"/>
      <c r="CO1738" s="39"/>
      <c r="CP1738" s="78"/>
    </row>
    <row r="1739" spans="1:94" s="38" customFormat="1" x14ac:dyDescent="0.25">
      <c r="A1739" s="38">
        <v>1736</v>
      </c>
      <c r="F1739" s="39"/>
      <c r="Q1739" s="39"/>
      <c r="R1739" s="40"/>
      <c r="S1739" s="40"/>
      <c r="T1739" s="39"/>
      <c r="AG1739" s="110"/>
      <c r="AH1739" s="94"/>
      <c r="AJ1739" s="97"/>
      <c r="AL1739" s="39"/>
      <c r="AP1739" s="39"/>
      <c r="AQ1739" s="77"/>
      <c r="AR1739" s="94"/>
      <c r="AT1739" s="97"/>
      <c r="BB1739" s="79"/>
      <c r="BC1739" s="94"/>
      <c r="BE1739" s="97"/>
      <c r="BG1739" s="40"/>
      <c r="BK1739" s="40"/>
      <c r="BL1739" s="79"/>
      <c r="BM1739" s="94"/>
      <c r="BO1739" s="97"/>
      <c r="BQ1739" s="40"/>
      <c r="BR1739" s="94"/>
      <c r="BS1739" s="94"/>
      <c r="BT1739" s="94"/>
      <c r="BU1739" s="40"/>
      <c r="BV1739" s="82"/>
      <c r="BW1739" s="94"/>
      <c r="BX1739" s="48"/>
      <c r="BY1739" s="97"/>
      <c r="BZ1739" s="48"/>
      <c r="CA1739" s="40"/>
      <c r="CB1739" s="94"/>
      <c r="CC1739" s="94"/>
      <c r="CD1739" s="94"/>
      <c r="CE1739" s="40"/>
      <c r="CF1739" s="73"/>
      <c r="CG1739" s="41"/>
      <c r="CH1739" s="41"/>
      <c r="CI1739" s="41"/>
      <c r="CJ1739" s="41"/>
      <c r="CK1739" s="41"/>
      <c r="CL1739" s="68"/>
      <c r="CM1739" s="41"/>
      <c r="CN1739" s="41"/>
      <c r="CO1739" s="39"/>
      <c r="CP1739" s="78"/>
    </row>
    <row r="1740" spans="1:94" s="38" customFormat="1" x14ac:dyDescent="0.25">
      <c r="A1740" s="38">
        <v>1737</v>
      </c>
      <c r="F1740" s="39"/>
      <c r="Q1740" s="39"/>
      <c r="R1740" s="40"/>
      <c r="S1740" s="40"/>
      <c r="T1740" s="39"/>
      <c r="AG1740" s="110"/>
      <c r="AH1740" s="94"/>
      <c r="AJ1740" s="97"/>
      <c r="AL1740" s="39"/>
      <c r="AP1740" s="39"/>
      <c r="AQ1740" s="77"/>
      <c r="AR1740" s="94"/>
      <c r="AT1740" s="97"/>
      <c r="BB1740" s="79"/>
      <c r="BC1740" s="94"/>
      <c r="BE1740" s="97"/>
      <c r="BG1740" s="40"/>
      <c r="BK1740" s="40"/>
      <c r="BL1740" s="79"/>
      <c r="BM1740" s="94"/>
      <c r="BO1740" s="97"/>
      <c r="BQ1740" s="40"/>
      <c r="BR1740" s="94"/>
      <c r="BS1740" s="94"/>
      <c r="BT1740" s="94"/>
      <c r="BU1740" s="40"/>
      <c r="BV1740" s="82"/>
      <c r="BW1740" s="94"/>
      <c r="BX1740" s="48"/>
      <c r="BY1740" s="97"/>
      <c r="BZ1740" s="48"/>
      <c r="CA1740" s="40"/>
      <c r="CB1740" s="94"/>
      <c r="CC1740" s="94"/>
      <c r="CD1740" s="94"/>
      <c r="CE1740" s="40"/>
      <c r="CF1740" s="73"/>
      <c r="CG1740" s="41"/>
      <c r="CH1740" s="41"/>
      <c r="CI1740" s="41"/>
      <c r="CJ1740" s="41"/>
      <c r="CK1740" s="41"/>
      <c r="CL1740" s="68"/>
      <c r="CM1740" s="41"/>
      <c r="CN1740" s="41"/>
      <c r="CO1740" s="39"/>
      <c r="CP1740" s="78"/>
    </row>
    <row r="1741" spans="1:94" s="38" customFormat="1" x14ac:dyDescent="0.25">
      <c r="A1741" s="38">
        <v>1738</v>
      </c>
      <c r="F1741" s="39"/>
      <c r="Q1741" s="39"/>
      <c r="R1741" s="40"/>
      <c r="S1741" s="40"/>
      <c r="T1741" s="39"/>
      <c r="AG1741" s="110"/>
      <c r="AH1741" s="94"/>
      <c r="AJ1741" s="97"/>
      <c r="AL1741" s="39"/>
      <c r="AP1741" s="39"/>
      <c r="AQ1741" s="77"/>
      <c r="AR1741" s="94"/>
      <c r="AT1741" s="97"/>
      <c r="BB1741" s="79"/>
      <c r="BC1741" s="94"/>
      <c r="BE1741" s="97"/>
      <c r="BG1741" s="40"/>
      <c r="BK1741" s="40"/>
      <c r="BL1741" s="79"/>
      <c r="BM1741" s="94"/>
      <c r="BO1741" s="97"/>
      <c r="BQ1741" s="40"/>
      <c r="BR1741" s="94"/>
      <c r="BS1741" s="94"/>
      <c r="BT1741" s="94"/>
      <c r="BU1741" s="40"/>
      <c r="BV1741" s="82"/>
      <c r="BW1741" s="94"/>
      <c r="BX1741" s="48"/>
      <c r="BY1741" s="97"/>
      <c r="BZ1741" s="48"/>
      <c r="CA1741" s="40"/>
      <c r="CB1741" s="94"/>
      <c r="CC1741" s="94"/>
      <c r="CD1741" s="94"/>
      <c r="CE1741" s="40"/>
      <c r="CF1741" s="73"/>
      <c r="CG1741" s="41"/>
      <c r="CH1741" s="41"/>
      <c r="CI1741" s="41"/>
      <c r="CJ1741" s="41"/>
      <c r="CK1741" s="41"/>
      <c r="CL1741" s="68"/>
      <c r="CM1741" s="41"/>
      <c r="CN1741" s="41"/>
      <c r="CO1741" s="39"/>
      <c r="CP1741" s="78"/>
    </row>
    <row r="1742" spans="1:94" s="38" customFormat="1" x14ac:dyDescent="0.25">
      <c r="A1742" s="38">
        <v>1739</v>
      </c>
      <c r="F1742" s="39"/>
      <c r="Q1742" s="39"/>
      <c r="R1742" s="40"/>
      <c r="S1742" s="40"/>
      <c r="T1742" s="39"/>
      <c r="AG1742" s="110"/>
      <c r="AH1742" s="94"/>
      <c r="AJ1742" s="97"/>
      <c r="AL1742" s="39"/>
      <c r="AP1742" s="39"/>
      <c r="AQ1742" s="77"/>
      <c r="AR1742" s="94"/>
      <c r="AT1742" s="97"/>
      <c r="BB1742" s="79"/>
      <c r="BC1742" s="94"/>
      <c r="BE1742" s="97"/>
      <c r="BG1742" s="40"/>
      <c r="BK1742" s="40"/>
      <c r="BL1742" s="79"/>
      <c r="BM1742" s="94"/>
      <c r="BO1742" s="97"/>
      <c r="BQ1742" s="40"/>
      <c r="BR1742" s="94"/>
      <c r="BS1742" s="94"/>
      <c r="BT1742" s="94"/>
      <c r="BU1742" s="40"/>
      <c r="BV1742" s="82"/>
      <c r="BW1742" s="94"/>
      <c r="BX1742" s="48"/>
      <c r="BY1742" s="97"/>
      <c r="BZ1742" s="48"/>
      <c r="CA1742" s="40"/>
      <c r="CB1742" s="94"/>
      <c r="CC1742" s="94"/>
      <c r="CD1742" s="94"/>
      <c r="CE1742" s="40"/>
      <c r="CF1742" s="73"/>
      <c r="CG1742" s="41"/>
      <c r="CH1742" s="41"/>
      <c r="CI1742" s="41"/>
      <c r="CJ1742" s="41"/>
      <c r="CK1742" s="41"/>
      <c r="CL1742" s="68"/>
      <c r="CM1742" s="41"/>
      <c r="CN1742" s="41"/>
      <c r="CO1742" s="39"/>
      <c r="CP1742" s="78"/>
    </row>
    <row r="1743" spans="1:94" s="38" customFormat="1" x14ac:dyDescent="0.25">
      <c r="A1743" s="38">
        <v>1740</v>
      </c>
      <c r="F1743" s="39"/>
      <c r="Q1743" s="39"/>
      <c r="R1743" s="40"/>
      <c r="S1743" s="40"/>
      <c r="T1743" s="39"/>
      <c r="AG1743" s="110"/>
      <c r="AH1743" s="94"/>
      <c r="AJ1743" s="97"/>
      <c r="AL1743" s="39"/>
      <c r="AP1743" s="39"/>
      <c r="AQ1743" s="77"/>
      <c r="AR1743" s="94"/>
      <c r="AT1743" s="97"/>
      <c r="BB1743" s="79"/>
      <c r="BC1743" s="94"/>
      <c r="BE1743" s="97"/>
      <c r="BG1743" s="40"/>
      <c r="BK1743" s="40"/>
      <c r="BL1743" s="79"/>
      <c r="BM1743" s="94"/>
      <c r="BO1743" s="97"/>
      <c r="BQ1743" s="40"/>
      <c r="BR1743" s="94"/>
      <c r="BS1743" s="94"/>
      <c r="BT1743" s="94"/>
      <c r="BU1743" s="40"/>
      <c r="BV1743" s="82"/>
      <c r="BW1743" s="94"/>
      <c r="BX1743" s="48"/>
      <c r="BY1743" s="97"/>
      <c r="BZ1743" s="48"/>
      <c r="CA1743" s="40"/>
      <c r="CB1743" s="94"/>
      <c r="CC1743" s="94"/>
      <c r="CD1743" s="94"/>
      <c r="CE1743" s="40"/>
      <c r="CF1743" s="73"/>
      <c r="CG1743" s="41"/>
      <c r="CH1743" s="41"/>
      <c r="CI1743" s="41"/>
      <c r="CJ1743" s="41"/>
      <c r="CK1743" s="41"/>
      <c r="CL1743" s="68"/>
      <c r="CM1743" s="41"/>
      <c r="CN1743" s="41"/>
      <c r="CO1743" s="39"/>
      <c r="CP1743" s="78"/>
    </row>
    <row r="1744" spans="1:94" s="38" customFormat="1" x14ac:dyDescent="0.25">
      <c r="A1744" s="38">
        <v>1741</v>
      </c>
      <c r="F1744" s="39"/>
      <c r="Q1744" s="39"/>
      <c r="R1744" s="40"/>
      <c r="S1744" s="40"/>
      <c r="T1744" s="39"/>
      <c r="AG1744" s="110"/>
      <c r="AH1744" s="94"/>
      <c r="AJ1744" s="97"/>
      <c r="AL1744" s="39"/>
      <c r="AP1744" s="39"/>
      <c r="AQ1744" s="77"/>
      <c r="AR1744" s="94"/>
      <c r="AT1744" s="97"/>
      <c r="BB1744" s="79"/>
      <c r="BC1744" s="94"/>
      <c r="BE1744" s="97"/>
      <c r="BG1744" s="40"/>
      <c r="BK1744" s="40"/>
      <c r="BL1744" s="79"/>
      <c r="BM1744" s="94"/>
      <c r="BO1744" s="97"/>
      <c r="BQ1744" s="40"/>
      <c r="BR1744" s="94"/>
      <c r="BS1744" s="94"/>
      <c r="BT1744" s="94"/>
      <c r="BU1744" s="40"/>
      <c r="BV1744" s="82"/>
      <c r="BW1744" s="94"/>
      <c r="BX1744" s="48"/>
      <c r="BY1744" s="97"/>
      <c r="BZ1744" s="48"/>
      <c r="CA1744" s="40"/>
      <c r="CB1744" s="94"/>
      <c r="CC1744" s="94"/>
      <c r="CD1744" s="94"/>
      <c r="CE1744" s="40"/>
      <c r="CF1744" s="73"/>
      <c r="CG1744" s="41"/>
      <c r="CH1744" s="41"/>
      <c r="CI1744" s="41"/>
      <c r="CJ1744" s="41"/>
      <c r="CK1744" s="41"/>
      <c r="CL1744" s="68"/>
      <c r="CM1744" s="41"/>
      <c r="CN1744" s="41"/>
      <c r="CO1744" s="39"/>
      <c r="CP1744" s="78"/>
    </row>
    <row r="1745" spans="1:94" s="38" customFormat="1" x14ac:dyDescent="0.25">
      <c r="A1745" s="38">
        <v>1742</v>
      </c>
      <c r="F1745" s="39"/>
      <c r="Q1745" s="39"/>
      <c r="R1745" s="40"/>
      <c r="S1745" s="40"/>
      <c r="T1745" s="39"/>
      <c r="AG1745" s="110"/>
      <c r="AH1745" s="94"/>
      <c r="AJ1745" s="97"/>
      <c r="AL1745" s="39"/>
      <c r="AP1745" s="39"/>
      <c r="AQ1745" s="77"/>
      <c r="AR1745" s="94"/>
      <c r="AT1745" s="97"/>
      <c r="BB1745" s="79"/>
      <c r="BC1745" s="94"/>
      <c r="BE1745" s="97"/>
      <c r="BG1745" s="40"/>
      <c r="BK1745" s="40"/>
      <c r="BL1745" s="79"/>
      <c r="BM1745" s="94"/>
      <c r="BO1745" s="97"/>
      <c r="BQ1745" s="40"/>
      <c r="BR1745" s="94"/>
      <c r="BS1745" s="94"/>
      <c r="BT1745" s="94"/>
      <c r="BU1745" s="40"/>
      <c r="BV1745" s="82"/>
      <c r="BW1745" s="94"/>
      <c r="BX1745" s="48"/>
      <c r="BY1745" s="97"/>
      <c r="BZ1745" s="48"/>
      <c r="CA1745" s="40"/>
      <c r="CB1745" s="94"/>
      <c r="CC1745" s="94"/>
      <c r="CD1745" s="94"/>
      <c r="CE1745" s="40"/>
      <c r="CF1745" s="73"/>
      <c r="CG1745" s="41"/>
      <c r="CH1745" s="41"/>
      <c r="CI1745" s="41"/>
      <c r="CJ1745" s="41"/>
      <c r="CK1745" s="41"/>
      <c r="CL1745" s="68"/>
      <c r="CM1745" s="41"/>
      <c r="CN1745" s="41"/>
      <c r="CO1745" s="39"/>
      <c r="CP1745" s="78"/>
    </row>
    <row r="1746" spans="1:94" s="38" customFormat="1" x14ac:dyDescent="0.25">
      <c r="A1746" s="38">
        <v>1743</v>
      </c>
      <c r="F1746" s="39"/>
      <c r="Q1746" s="39"/>
      <c r="R1746" s="40"/>
      <c r="S1746" s="40"/>
      <c r="T1746" s="39"/>
      <c r="AG1746" s="110"/>
      <c r="AH1746" s="94"/>
      <c r="AJ1746" s="97"/>
      <c r="AL1746" s="39"/>
      <c r="AP1746" s="39"/>
      <c r="AQ1746" s="77"/>
      <c r="AR1746" s="94"/>
      <c r="AT1746" s="97"/>
      <c r="BB1746" s="79"/>
      <c r="BC1746" s="94"/>
      <c r="BE1746" s="97"/>
      <c r="BG1746" s="40"/>
      <c r="BK1746" s="40"/>
      <c r="BL1746" s="79"/>
      <c r="BM1746" s="94"/>
      <c r="BO1746" s="97"/>
      <c r="BQ1746" s="40"/>
      <c r="BR1746" s="94"/>
      <c r="BS1746" s="94"/>
      <c r="BT1746" s="94"/>
      <c r="BU1746" s="40"/>
      <c r="BV1746" s="82"/>
      <c r="BW1746" s="94"/>
      <c r="BX1746" s="48"/>
      <c r="BY1746" s="97"/>
      <c r="BZ1746" s="48"/>
      <c r="CA1746" s="40"/>
      <c r="CB1746" s="94"/>
      <c r="CC1746" s="94"/>
      <c r="CD1746" s="94"/>
      <c r="CE1746" s="40"/>
      <c r="CF1746" s="73"/>
      <c r="CG1746" s="41"/>
      <c r="CH1746" s="41"/>
      <c r="CI1746" s="41"/>
      <c r="CJ1746" s="41"/>
      <c r="CK1746" s="41"/>
      <c r="CL1746" s="68"/>
      <c r="CM1746" s="41"/>
      <c r="CN1746" s="41"/>
      <c r="CO1746" s="39"/>
      <c r="CP1746" s="78"/>
    </row>
    <row r="1747" spans="1:94" s="38" customFormat="1" x14ac:dyDescent="0.25">
      <c r="A1747" s="38">
        <v>1744</v>
      </c>
      <c r="F1747" s="39"/>
      <c r="Q1747" s="39"/>
      <c r="R1747" s="40"/>
      <c r="S1747" s="40"/>
      <c r="T1747" s="39"/>
      <c r="AG1747" s="110"/>
      <c r="AH1747" s="94"/>
      <c r="AJ1747" s="97"/>
      <c r="AL1747" s="39"/>
      <c r="AP1747" s="39"/>
      <c r="AQ1747" s="77"/>
      <c r="AR1747" s="94"/>
      <c r="AT1747" s="97"/>
      <c r="BB1747" s="79"/>
      <c r="BC1747" s="94"/>
      <c r="BE1747" s="97"/>
      <c r="BG1747" s="40"/>
      <c r="BK1747" s="40"/>
      <c r="BL1747" s="79"/>
      <c r="BM1747" s="94"/>
      <c r="BO1747" s="97"/>
      <c r="BQ1747" s="40"/>
      <c r="BR1747" s="94"/>
      <c r="BS1747" s="94"/>
      <c r="BT1747" s="94"/>
      <c r="BU1747" s="40"/>
      <c r="BV1747" s="82"/>
      <c r="BW1747" s="94"/>
      <c r="BX1747" s="48"/>
      <c r="BY1747" s="97"/>
      <c r="BZ1747" s="48"/>
      <c r="CA1747" s="40"/>
      <c r="CB1747" s="94"/>
      <c r="CC1747" s="94"/>
      <c r="CD1747" s="94"/>
      <c r="CE1747" s="40"/>
      <c r="CF1747" s="73"/>
      <c r="CG1747" s="41"/>
      <c r="CH1747" s="41"/>
      <c r="CI1747" s="41"/>
      <c r="CJ1747" s="41"/>
      <c r="CK1747" s="41"/>
      <c r="CL1747" s="68"/>
      <c r="CM1747" s="41"/>
      <c r="CN1747" s="41"/>
      <c r="CO1747" s="39"/>
      <c r="CP1747" s="78"/>
    </row>
    <row r="1748" spans="1:94" s="38" customFormat="1" x14ac:dyDescent="0.25">
      <c r="A1748" s="38">
        <v>1745</v>
      </c>
      <c r="F1748" s="39"/>
      <c r="Q1748" s="39"/>
      <c r="R1748" s="40"/>
      <c r="S1748" s="40"/>
      <c r="T1748" s="39"/>
      <c r="AG1748" s="110"/>
      <c r="AH1748" s="94"/>
      <c r="AJ1748" s="97"/>
      <c r="AL1748" s="39"/>
      <c r="AP1748" s="39"/>
      <c r="AQ1748" s="77"/>
      <c r="AR1748" s="94"/>
      <c r="AT1748" s="97"/>
      <c r="BB1748" s="79"/>
      <c r="BC1748" s="94"/>
      <c r="BE1748" s="97"/>
      <c r="BG1748" s="40"/>
      <c r="BK1748" s="40"/>
      <c r="BL1748" s="79"/>
      <c r="BM1748" s="94"/>
      <c r="BO1748" s="97"/>
      <c r="BQ1748" s="40"/>
      <c r="BR1748" s="94"/>
      <c r="BS1748" s="94"/>
      <c r="BT1748" s="94"/>
      <c r="BU1748" s="40"/>
      <c r="BV1748" s="82"/>
      <c r="BW1748" s="94"/>
      <c r="BX1748" s="48"/>
      <c r="BY1748" s="97"/>
      <c r="BZ1748" s="48"/>
      <c r="CA1748" s="40"/>
      <c r="CB1748" s="94"/>
      <c r="CC1748" s="94"/>
      <c r="CD1748" s="94"/>
      <c r="CE1748" s="40"/>
      <c r="CF1748" s="73"/>
      <c r="CG1748" s="41"/>
      <c r="CH1748" s="41"/>
      <c r="CI1748" s="41"/>
      <c r="CJ1748" s="41"/>
      <c r="CK1748" s="41"/>
      <c r="CL1748" s="68"/>
      <c r="CM1748" s="41"/>
      <c r="CN1748" s="41"/>
      <c r="CO1748" s="39"/>
      <c r="CP1748" s="78"/>
    </row>
    <row r="1749" spans="1:94" s="38" customFormat="1" x14ac:dyDescent="0.25">
      <c r="A1749" s="38">
        <v>1746</v>
      </c>
      <c r="F1749" s="39"/>
      <c r="Q1749" s="39"/>
      <c r="R1749" s="40"/>
      <c r="S1749" s="40"/>
      <c r="T1749" s="39"/>
      <c r="AG1749" s="110"/>
      <c r="AH1749" s="94"/>
      <c r="AJ1749" s="97"/>
      <c r="AL1749" s="39"/>
      <c r="AP1749" s="39"/>
      <c r="AQ1749" s="77"/>
      <c r="AR1749" s="94"/>
      <c r="AT1749" s="97"/>
      <c r="BB1749" s="79"/>
      <c r="BC1749" s="94"/>
      <c r="BE1749" s="97"/>
      <c r="BG1749" s="40"/>
      <c r="BK1749" s="40"/>
      <c r="BL1749" s="79"/>
      <c r="BM1749" s="94"/>
      <c r="BO1749" s="97"/>
      <c r="BQ1749" s="40"/>
      <c r="BR1749" s="94"/>
      <c r="BS1749" s="94"/>
      <c r="BT1749" s="94"/>
      <c r="BU1749" s="40"/>
      <c r="BV1749" s="82"/>
      <c r="BW1749" s="94"/>
      <c r="BX1749" s="48"/>
      <c r="BY1749" s="97"/>
      <c r="BZ1749" s="48"/>
      <c r="CA1749" s="40"/>
      <c r="CB1749" s="94"/>
      <c r="CC1749" s="94"/>
      <c r="CD1749" s="94"/>
      <c r="CE1749" s="40"/>
      <c r="CF1749" s="73"/>
      <c r="CG1749" s="41"/>
      <c r="CH1749" s="41"/>
      <c r="CI1749" s="41"/>
      <c r="CJ1749" s="41"/>
      <c r="CK1749" s="41"/>
      <c r="CL1749" s="68"/>
      <c r="CM1749" s="41"/>
      <c r="CN1749" s="41"/>
      <c r="CO1749" s="39"/>
      <c r="CP1749" s="78"/>
    </row>
    <row r="1750" spans="1:94" s="38" customFormat="1" x14ac:dyDescent="0.25">
      <c r="A1750" s="38">
        <v>1747</v>
      </c>
      <c r="F1750" s="39"/>
      <c r="Q1750" s="39"/>
      <c r="R1750" s="40"/>
      <c r="S1750" s="40"/>
      <c r="T1750" s="39"/>
      <c r="AG1750" s="110"/>
      <c r="AH1750" s="94"/>
      <c r="AJ1750" s="97"/>
      <c r="AL1750" s="39"/>
      <c r="AP1750" s="39"/>
      <c r="AQ1750" s="77"/>
      <c r="AR1750" s="94"/>
      <c r="AT1750" s="97"/>
      <c r="BB1750" s="79"/>
      <c r="BC1750" s="94"/>
      <c r="BE1750" s="97"/>
      <c r="BG1750" s="40"/>
      <c r="BK1750" s="40"/>
      <c r="BL1750" s="79"/>
      <c r="BM1750" s="94"/>
      <c r="BO1750" s="97"/>
      <c r="BQ1750" s="40"/>
      <c r="BR1750" s="94"/>
      <c r="BS1750" s="94"/>
      <c r="BT1750" s="94"/>
      <c r="BU1750" s="40"/>
      <c r="BV1750" s="82"/>
      <c r="BW1750" s="94"/>
      <c r="BX1750" s="48"/>
      <c r="BY1750" s="97"/>
      <c r="BZ1750" s="48"/>
      <c r="CA1750" s="40"/>
      <c r="CB1750" s="94"/>
      <c r="CC1750" s="94"/>
      <c r="CD1750" s="94"/>
      <c r="CE1750" s="40"/>
      <c r="CF1750" s="73"/>
      <c r="CG1750" s="41"/>
      <c r="CH1750" s="41"/>
      <c r="CI1750" s="41"/>
      <c r="CJ1750" s="41"/>
      <c r="CK1750" s="41"/>
      <c r="CL1750" s="68"/>
      <c r="CM1750" s="41"/>
      <c r="CN1750" s="41"/>
      <c r="CO1750" s="39"/>
      <c r="CP1750" s="78"/>
    </row>
    <row r="1751" spans="1:94" s="38" customFormat="1" x14ac:dyDescent="0.25">
      <c r="A1751" s="38">
        <v>1748</v>
      </c>
      <c r="F1751" s="39"/>
      <c r="Q1751" s="39"/>
      <c r="R1751" s="40"/>
      <c r="S1751" s="40"/>
      <c r="T1751" s="39"/>
      <c r="AG1751" s="110"/>
      <c r="AH1751" s="94"/>
      <c r="AJ1751" s="97"/>
      <c r="AL1751" s="39"/>
      <c r="AP1751" s="39"/>
      <c r="AQ1751" s="77"/>
      <c r="AR1751" s="94"/>
      <c r="AT1751" s="97"/>
      <c r="BB1751" s="79"/>
      <c r="BC1751" s="94"/>
      <c r="BE1751" s="97"/>
      <c r="BG1751" s="40"/>
      <c r="BK1751" s="40"/>
      <c r="BL1751" s="79"/>
      <c r="BM1751" s="94"/>
      <c r="BO1751" s="97"/>
      <c r="BQ1751" s="40"/>
      <c r="BR1751" s="94"/>
      <c r="BS1751" s="94"/>
      <c r="BT1751" s="94"/>
      <c r="BU1751" s="40"/>
      <c r="BV1751" s="82"/>
      <c r="BW1751" s="94"/>
      <c r="BX1751" s="48"/>
      <c r="BY1751" s="97"/>
      <c r="BZ1751" s="48"/>
      <c r="CA1751" s="40"/>
      <c r="CB1751" s="94"/>
      <c r="CC1751" s="94"/>
      <c r="CD1751" s="94"/>
      <c r="CE1751" s="40"/>
      <c r="CF1751" s="73"/>
      <c r="CG1751" s="41"/>
      <c r="CH1751" s="41"/>
      <c r="CI1751" s="41"/>
      <c r="CJ1751" s="41"/>
      <c r="CK1751" s="41"/>
      <c r="CL1751" s="68"/>
      <c r="CM1751" s="41"/>
      <c r="CN1751" s="41"/>
      <c r="CO1751" s="39"/>
      <c r="CP1751" s="78"/>
    </row>
    <row r="1752" spans="1:94" s="38" customFormat="1" x14ac:dyDescent="0.25">
      <c r="A1752" s="38">
        <v>1749</v>
      </c>
      <c r="F1752" s="39"/>
      <c r="Q1752" s="39"/>
      <c r="R1752" s="40"/>
      <c r="S1752" s="40"/>
      <c r="T1752" s="39"/>
      <c r="AG1752" s="110"/>
      <c r="AH1752" s="94"/>
      <c r="AJ1752" s="97"/>
      <c r="AL1752" s="39"/>
      <c r="AP1752" s="39"/>
      <c r="AQ1752" s="77"/>
      <c r="AR1752" s="94"/>
      <c r="AT1752" s="97"/>
      <c r="BB1752" s="79"/>
      <c r="BC1752" s="94"/>
      <c r="BE1752" s="97"/>
      <c r="BG1752" s="40"/>
      <c r="BK1752" s="40"/>
      <c r="BL1752" s="79"/>
      <c r="BM1752" s="94"/>
      <c r="BO1752" s="97"/>
      <c r="BQ1752" s="40"/>
      <c r="BR1752" s="94"/>
      <c r="BS1752" s="94"/>
      <c r="BT1752" s="94"/>
      <c r="BU1752" s="40"/>
      <c r="BV1752" s="82"/>
      <c r="BW1752" s="94"/>
      <c r="BX1752" s="48"/>
      <c r="BY1752" s="97"/>
      <c r="BZ1752" s="48"/>
      <c r="CA1752" s="40"/>
      <c r="CB1752" s="94"/>
      <c r="CC1752" s="94"/>
      <c r="CD1752" s="94"/>
      <c r="CE1752" s="40"/>
      <c r="CF1752" s="73"/>
      <c r="CG1752" s="41"/>
      <c r="CH1752" s="41"/>
      <c r="CI1752" s="41"/>
      <c r="CJ1752" s="41"/>
      <c r="CK1752" s="41"/>
      <c r="CL1752" s="68"/>
      <c r="CM1752" s="41"/>
      <c r="CN1752" s="41"/>
      <c r="CO1752" s="39"/>
      <c r="CP1752" s="78"/>
    </row>
    <row r="1753" spans="1:94" s="38" customFormat="1" x14ac:dyDescent="0.25">
      <c r="A1753" s="38">
        <v>1750</v>
      </c>
      <c r="F1753" s="39"/>
      <c r="Q1753" s="39"/>
      <c r="R1753" s="40"/>
      <c r="S1753" s="40"/>
      <c r="T1753" s="39"/>
      <c r="AG1753" s="110"/>
      <c r="AH1753" s="94"/>
      <c r="AJ1753" s="97"/>
      <c r="AL1753" s="39"/>
      <c r="AP1753" s="39"/>
      <c r="AQ1753" s="77"/>
      <c r="AR1753" s="94"/>
      <c r="AT1753" s="97"/>
      <c r="BB1753" s="79"/>
      <c r="BC1753" s="94"/>
      <c r="BE1753" s="97"/>
      <c r="BG1753" s="40"/>
      <c r="BK1753" s="40"/>
      <c r="BL1753" s="79"/>
      <c r="BM1753" s="94"/>
      <c r="BO1753" s="97"/>
      <c r="BQ1753" s="40"/>
      <c r="BR1753" s="94"/>
      <c r="BS1753" s="94"/>
      <c r="BT1753" s="94"/>
      <c r="BU1753" s="40"/>
      <c r="BV1753" s="82"/>
      <c r="BW1753" s="94"/>
      <c r="BX1753" s="48"/>
      <c r="BY1753" s="97"/>
      <c r="BZ1753" s="48"/>
      <c r="CA1753" s="40"/>
      <c r="CB1753" s="94"/>
      <c r="CC1753" s="94"/>
      <c r="CD1753" s="94"/>
      <c r="CE1753" s="40"/>
      <c r="CF1753" s="73"/>
      <c r="CG1753" s="41"/>
      <c r="CH1753" s="41"/>
      <c r="CI1753" s="41"/>
      <c r="CJ1753" s="41"/>
      <c r="CK1753" s="41"/>
      <c r="CL1753" s="68"/>
      <c r="CM1753" s="41"/>
      <c r="CN1753" s="41"/>
      <c r="CO1753" s="39"/>
      <c r="CP1753" s="78"/>
    </row>
    <row r="1754" spans="1:94" s="38" customFormat="1" x14ac:dyDescent="0.25">
      <c r="A1754" s="38">
        <v>1751</v>
      </c>
      <c r="F1754" s="39"/>
      <c r="Q1754" s="39"/>
      <c r="R1754" s="40"/>
      <c r="S1754" s="40"/>
      <c r="T1754" s="39"/>
      <c r="AG1754" s="110"/>
      <c r="AH1754" s="94"/>
      <c r="AJ1754" s="97"/>
      <c r="AL1754" s="39"/>
      <c r="AP1754" s="39"/>
      <c r="AQ1754" s="77"/>
      <c r="AR1754" s="94"/>
      <c r="AT1754" s="97"/>
      <c r="BB1754" s="79"/>
      <c r="BC1754" s="94"/>
      <c r="BE1754" s="97"/>
      <c r="BG1754" s="40"/>
      <c r="BK1754" s="40"/>
      <c r="BL1754" s="79"/>
      <c r="BM1754" s="94"/>
      <c r="BO1754" s="97"/>
      <c r="BQ1754" s="40"/>
      <c r="BR1754" s="94"/>
      <c r="BS1754" s="94"/>
      <c r="BT1754" s="94"/>
      <c r="BU1754" s="40"/>
      <c r="BV1754" s="82"/>
      <c r="BW1754" s="94"/>
      <c r="BX1754" s="48"/>
      <c r="BY1754" s="97"/>
      <c r="BZ1754" s="48"/>
      <c r="CA1754" s="40"/>
      <c r="CB1754" s="94"/>
      <c r="CC1754" s="94"/>
      <c r="CD1754" s="94"/>
      <c r="CE1754" s="40"/>
      <c r="CF1754" s="73"/>
      <c r="CG1754" s="41"/>
      <c r="CH1754" s="41"/>
      <c r="CI1754" s="41"/>
      <c r="CJ1754" s="41"/>
      <c r="CK1754" s="41"/>
      <c r="CL1754" s="68"/>
      <c r="CM1754" s="41"/>
      <c r="CN1754" s="41"/>
      <c r="CO1754" s="39"/>
      <c r="CP1754" s="78"/>
    </row>
    <row r="1755" spans="1:94" s="38" customFormat="1" x14ac:dyDescent="0.25">
      <c r="A1755" s="38">
        <v>1752</v>
      </c>
      <c r="F1755" s="39"/>
      <c r="Q1755" s="39"/>
      <c r="R1755" s="40"/>
      <c r="S1755" s="40"/>
      <c r="T1755" s="39"/>
      <c r="AG1755" s="110"/>
      <c r="AH1755" s="94"/>
      <c r="AJ1755" s="97"/>
      <c r="AL1755" s="39"/>
      <c r="AP1755" s="39"/>
      <c r="AQ1755" s="77"/>
      <c r="AR1755" s="94"/>
      <c r="AT1755" s="97"/>
      <c r="BB1755" s="79"/>
      <c r="BC1755" s="94"/>
      <c r="BE1755" s="97"/>
      <c r="BG1755" s="40"/>
      <c r="BK1755" s="40"/>
      <c r="BL1755" s="79"/>
      <c r="BM1755" s="94"/>
      <c r="BO1755" s="97"/>
      <c r="BQ1755" s="40"/>
      <c r="BR1755" s="94"/>
      <c r="BS1755" s="94"/>
      <c r="BT1755" s="94"/>
      <c r="BU1755" s="40"/>
      <c r="BV1755" s="82"/>
      <c r="BW1755" s="94"/>
      <c r="BX1755" s="48"/>
      <c r="BY1755" s="97"/>
      <c r="BZ1755" s="48"/>
      <c r="CA1755" s="40"/>
      <c r="CB1755" s="94"/>
      <c r="CC1755" s="94"/>
      <c r="CD1755" s="94"/>
      <c r="CE1755" s="40"/>
      <c r="CF1755" s="73"/>
      <c r="CG1755" s="41"/>
      <c r="CH1755" s="41"/>
      <c r="CI1755" s="41"/>
      <c r="CJ1755" s="41"/>
      <c r="CK1755" s="41"/>
      <c r="CL1755" s="68"/>
      <c r="CM1755" s="41"/>
      <c r="CN1755" s="41"/>
      <c r="CO1755" s="39"/>
      <c r="CP1755" s="78"/>
    </row>
    <row r="1756" spans="1:94" s="38" customFormat="1" x14ac:dyDescent="0.25">
      <c r="A1756" s="38">
        <v>1753</v>
      </c>
      <c r="F1756" s="39"/>
      <c r="Q1756" s="39"/>
      <c r="R1756" s="40"/>
      <c r="S1756" s="40"/>
      <c r="T1756" s="39"/>
      <c r="AG1756" s="110"/>
      <c r="AH1756" s="94"/>
      <c r="AJ1756" s="97"/>
      <c r="AL1756" s="39"/>
      <c r="AP1756" s="39"/>
      <c r="AQ1756" s="77"/>
      <c r="AR1756" s="94"/>
      <c r="AT1756" s="97"/>
      <c r="BB1756" s="79"/>
      <c r="BC1756" s="94"/>
      <c r="BE1756" s="97"/>
      <c r="BG1756" s="40"/>
      <c r="BK1756" s="40"/>
      <c r="BL1756" s="79"/>
      <c r="BM1756" s="94"/>
      <c r="BO1756" s="97"/>
      <c r="BQ1756" s="40"/>
      <c r="BR1756" s="94"/>
      <c r="BS1756" s="94"/>
      <c r="BT1756" s="94"/>
      <c r="BU1756" s="40"/>
      <c r="BV1756" s="82"/>
      <c r="BW1756" s="94"/>
      <c r="BX1756" s="48"/>
      <c r="BY1756" s="97"/>
      <c r="BZ1756" s="48"/>
      <c r="CA1756" s="40"/>
      <c r="CB1756" s="94"/>
      <c r="CC1756" s="94"/>
      <c r="CD1756" s="94"/>
      <c r="CE1756" s="40"/>
      <c r="CF1756" s="73"/>
      <c r="CG1756" s="41"/>
      <c r="CH1756" s="41"/>
      <c r="CI1756" s="41"/>
      <c r="CJ1756" s="41"/>
      <c r="CK1756" s="41"/>
      <c r="CL1756" s="68"/>
      <c r="CM1756" s="41"/>
      <c r="CN1756" s="41"/>
      <c r="CO1756" s="39"/>
      <c r="CP1756" s="78"/>
    </row>
    <row r="1757" spans="1:94" s="38" customFormat="1" x14ac:dyDescent="0.25">
      <c r="A1757" s="38">
        <v>1754</v>
      </c>
      <c r="F1757" s="39"/>
      <c r="Q1757" s="39"/>
      <c r="R1757" s="40"/>
      <c r="S1757" s="40"/>
      <c r="T1757" s="39"/>
      <c r="AG1757" s="110"/>
      <c r="AH1757" s="94"/>
      <c r="AJ1757" s="97"/>
      <c r="AL1757" s="39"/>
      <c r="AP1757" s="39"/>
      <c r="AQ1757" s="77"/>
      <c r="AR1757" s="94"/>
      <c r="AT1757" s="97"/>
      <c r="BB1757" s="79"/>
      <c r="BC1757" s="94"/>
      <c r="BE1757" s="97"/>
      <c r="BG1757" s="40"/>
      <c r="BK1757" s="40"/>
      <c r="BL1757" s="79"/>
      <c r="BM1757" s="94"/>
      <c r="BO1757" s="97"/>
      <c r="BQ1757" s="40"/>
      <c r="BR1757" s="94"/>
      <c r="BS1757" s="94"/>
      <c r="BT1757" s="94"/>
      <c r="BU1757" s="40"/>
      <c r="BV1757" s="82"/>
      <c r="BW1757" s="94"/>
      <c r="BX1757" s="48"/>
      <c r="BY1757" s="97"/>
      <c r="BZ1757" s="48"/>
      <c r="CA1757" s="40"/>
      <c r="CB1757" s="94"/>
      <c r="CC1757" s="94"/>
      <c r="CD1757" s="94"/>
      <c r="CE1757" s="40"/>
      <c r="CF1757" s="73"/>
      <c r="CG1757" s="41"/>
      <c r="CH1757" s="41"/>
      <c r="CI1757" s="41"/>
      <c r="CJ1757" s="41"/>
      <c r="CK1757" s="41"/>
      <c r="CL1757" s="68"/>
      <c r="CM1757" s="41"/>
      <c r="CN1757" s="41"/>
      <c r="CO1757" s="39"/>
      <c r="CP1757" s="78"/>
    </row>
    <row r="1758" spans="1:94" s="38" customFormat="1" x14ac:dyDescent="0.25">
      <c r="A1758" s="99">
        <v>1755</v>
      </c>
      <c r="F1758" s="39"/>
      <c r="Q1758" s="39"/>
      <c r="R1758" s="40"/>
      <c r="S1758" s="40"/>
      <c r="T1758" s="39"/>
      <c r="AG1758" s="110"/>
      <c r="AH1758" s="94"/>
      <c r="AJ1758" s="97"/>
      <c r="AL1758" s="39"/>
      <c r="AP1758" s="39"/>
      <c r="AQ1758" s="77"/>
      <c r="AR1758" s="94"/>
      <c r="AT1758" s="97"/>
      <c r="BB1758" s="79"/>
      <c r="BC1758" s="94"/>
      <c r="BE1758" s="97"/>
      <c r="BG1758" s="40"/>
      <c r="BK1758" s="40"/>
      <c r="BL1758" s="79"/>
      <c r="BM1758" s="94"/>
      <c r="BO1758" s="97"/>
      <c r="BQ1758" s="40"/>
      <c r="BR1758" s="94"/>
      <c r="BS1758" s="94"/>
      <c r="BT1758" s="94"/>
      <c r="BU1758" s="40"/>
      <c r="BV1758" s="82"/>
      <c r="BW1758" s="94"/>
      <c r="BX1758" s="48"/>
      <c r="BY1758" s="97"/>
      <c r="BZ1758" s="48"/>
      <c r="CA1758" s="40"/>
      <c r="CB1758" s="94"/>
      <c r="CC1758" s="94"/>
      <c r="CD1758" s="94"/>
      <c r="CE1758" s="40"/>
      <c r="CF1758" s="73"/>
      <c r="CG1758" s="41"/>
      <c r="CH1758" s="41"/>
      <c r="CI1758" s="41"/>
      <c r="CJ1758" s="41"/>
      <c r="CK1758" s="41"/>
      <c r="CL1758" s="68"/>
      <c r="CM1758" s="41"/>
      <c r="CN1758" s="41"/>
      <c r="CO1758" s="39"/>
      <c r="CP1758" s="78"/>
    </row>
    <row r="1759" spans="1:94" s="38" customFormat="1" x14ac:dyDescent="0.25">
      <c r="A1759" s="38">
        <v>1756</v>
      </c>
      <c r="F1759" s="39"/>
      <c r="Q1759" s="39"/>
      <c r="R1759" s="40"/>
      <c r="S1759" s="40"/>
      <c r="T1759" s="39"/>
      <c r="AG1759" s="110"/>
      <c r="AH1759" s="94"/>
      <c r="AJ1759" s="97"/>
      <c r="AL1759" s="39"/>
      <c r="AP1759" s="39"/>
      <c r="AQ1759" s="77"/>
      <c r="AR1759" s="94"/>
      <c r="AT1759" s="97"/>
      <c r="BB1759" s="79"/>
      <c r="BC1759" s="94"/>
      <c r="BE1759" s="97"/>
      <c r="BG1759" s="40"/>
      <c r="BK1759" s="40"/>
      <c r="BL1759" s="79"/>
      <c r="BM1759" s="94"/>
      <c r="BO1759" s="97"/>
      <c r="BQ1759" s="40"/>
      <c r="BR1759" s="94"/>
      <c r="BS1759" s="94"/>
      <c r="BT1759" s="94"/>
      <c r="BU1759" s="40"/>
      <c r="BV1759" s="82"/>
      <c r="BW1759" s="94"/>
      <c r="BX1759" s="48"/>
      <c r="BY1759" s="97"/>
      <c r="BZ1759" s="48"/>
      <c r="CA1759" s="40"/>
      <c r="CB1759" s="94"/>
      <c r="CC1759" s="94"/>
      <c r="CD1759" s="94"/>
      <c r="CE1759" s="40"/>
      <c r="CF1759" s="73"/>
      <c r="CG1759" s="41"/>
      <c r="CH1759" s="41"/>
      <c r="CI1759" s="41"/>
      <c r="CJ1759" s="41"/>
      <c r="CK1759" s="41"/>
      <c r="CL1759" s="68"/>
      <c r="CM1759" s="41"/>
      <c r="CN1759" s="41"/>
      <c r="CO1759" s="39"/>
      <c r="CP1759" s="78"/>
    </row>
    <row r="1760" spans="1:94" s="38" customFormat="1" x14ac:dyDescent="0.25">
      <c r="A1760" s="38">
        <v>1757</v>
      </c>
      <c r="F1760" s="39"/>
      <c r="Q1760" s="39"/>
      <c r="R1760" s="40"/>
      <c r="S1760" s="40"/>
      <c r="T1760" s="39"/>
      <c r="AG1760" s="110"/>
      <c r="AH1760" s="94"/>
      <c r="AJ1760" s="97"/>
      <c r="AL1760" s="39"/>
      <c r="AP1760" s="39"/>
      <c r="AQ1760" s="77"/>
      <c r="AR1760" s="94"/>
      <c r="AT1760" s="97"/>
      <c r="BB1760" s="79"/>
      <c r="BC1760" s="94"/>
      <c r="BE1760" s="97"/>
      <c r="BG1760" s="40"/>
      <c r="BK1760" s="40"/>
      <c r="BL1760" s="79"/>
      <c r="BM1760" s="94"/>
      <c r="BO1760" s="97"/>
      <c r="BQ1760" s="40"/>
      <c r="BR1760" s="94"/>
      <c r="BS1760" s="94"/>
      <c r="BT1760" s="94"/>
      <c r="BU1760" s="40"/>
      <c r="BV1760" s="82"/>
      <c r="BW1760" s="94"/>
      <c r="BX1760" s="48"/>
      <c r="BY1760" s="97"/>
      <c r="BZ1760" s="48"/>
      <c r="CA1760" s="40"/>
      <c r="CB1760" s="94"/>
      <c r="CC1760" s="94"/>
      <c r="CD1760" s="94"/>
      <c r="CE1760" s="40"/>
      <c r="CF1760" s="73"/>
      <c r="CG1760" s="41"/>
      <c r="CH1760" s="41"/>
      <c r="CI1760" s="41"/>
      <c r="CJ1760" s="41"/>
      <c r="CK1760" s="41"/>
      <c r="CL1760" s="68"/>
      <c r="CM1760" s="41"/>
      <c r="CN1760" s="41"/>
      <c r="CO1760" s="39"/>
      <c r="CP1760" s="78"/>
    </row>
    <row r="1761" spans="1:94" s="38" customFormat="1" x14ac:dyDescent="0.25">
      <c r="A1761" s="38">
        <v>1758</v>
      </c>
      <c r="F1761" s="39"/>
      <c r="Q1761" s="39"/>
      <c r="R1761" s="40"/>
      <c r="S1761" s="40"/>
      <c r="T1761" s="39"/>
      <c r="AG1761" s="110"/>
      <c r="AH1761" s="94"/>
      <c r="AJ1761" s="97"/>
      <c r="AL1761" s="39"/>
      <c r="AP1761" s="39"/>
      <c r="AQ1761" s="77"/>
      <c r="AR1761" s="94"/>
      <c r="AT1761" s="97"/>
      <c r="BB1761" s="79"/>
      <c r="BC1761" s="94"/>
      <c r="BE1761" s="97"/>
      <c r="BG1761" s="40"/>
      <c r="BK1761" s="40"/>
      <c r="BL1761" s="79"/>
      <c r="BM1761" s="94"/>
      <c r="BO1761" s="97"/>
      <c r="BQ1761" s="40"/>
      <c r="BR1761" s="94"/>
      <c r="BS1761" s="94"/>
      <c r="BT1761" s="94"/>
      <c r="BU1761" s="40"/>
      <c r="BV1761" s="82"/>
      <c r="BW1761" s="94"/>
      <c r="BX1761" s="48"/>
      <c r="BY1761" s="97"/>
      <c r="BZ1761" s="48"/>
      <c r="CA1761" s="40"/>
      <c r="CB1761" s="94"/>
      <c r="CC1761" s="94"/>
      <c r="CD1761" s="94"/>
      <c r="CE1761" s="40"/>
      <c r="CF1761" s="73"/>
      <c r="CG1761" s="41"/>
      <c r="CH1761" s="41"/>
      <c r="CI1761" s="41"/>
      <c r="CJ1761" s="41"/>
      <c r="CK1761" s="41"/>
      <c r="CL1761" s="68"/>
      <c r="CM1761" s="41"/>
      <c r="CN1761" s="41"/>
      <c r="CO1761" s="39"/>
      <c r="CP1761" s="78"/>
    </row>
    <row r="1762" spans="1:94" s="38" customFormat="1" x14ac:dyDescent="0.25">
      <c r="A1762" s="38">
        <v>1759</v>
      </c>
      <c r="F1762" s="39"/>
      <c r="Q1762" s="39"/>
      <c r="R1762" s="40"/>
      <c r="S1762" s="40"/>
      <c r="T1762" s="39"/>
      <c r="AG1762" s="110"/>
      <c r="AH1762" s="94"/>
      <c r="AJ1762" s="97"/>
      <c r="AL1762" s="39"/>
      <c r="AP1762" s="39"/>
      <c r="AQ1762" s="77"/>
      <c r="AR1762" s="94"/>
      <c r="AT1762" s="97"/>
      <c r="BB1762" s="79"/>
      <c r="BC1762" s="94"/>
      <c r="BE1762" s="97"/>
      <c r="BG1762" s="40"/>
      <c r="BK1762" s="40"/>
      <c r="BL1762" s="79"/>
      <c r="BM1762" s="94"/>
      <c r="BO1762" s="97"/>
      <c r="BQ1762" s="40"/>
      <c r="BR1762" s="94"/>
      <c r="BS1762" s="94"/>
      <c r="BT1762" s="94"/>
      <c r="BU1762" s="40"/>
      <c r="BV1762" s="82"/>
      <c r="BW1762" s="94"/>
      <c r="BX1762" s="48"/>
      <c r="BY1762" s="97"/>
      <c r="BZ1762" s="48"/>
      <c r="CA1762" s="40"/>
      <c r="CB1762" s="94"/>
      <c r="CC1762" s="94"/>
      <c r="CD1762" s="94"/>
      <c r="CE1762" s="40"/>
      <c r="CF1762" s="73"/>
      <c r="CG1762" s="41"/>
      <c r="CH1762" s="41"/>
      <c r="CI1762" s="41"/>
      <c r="CJ1762" s="41"/>
      <c r="CK1762" s="41"/>
      <c r="CL1762" s="68"/>
      <c r="CM1762" s="41"/>
      <c r="CN1762" s="41"/>
      <c r="CO1762" s="39"/>
      <c r="CP1762" s="78"/>
    </row>
    <row r="1763" spans="1:94" s="38" customFormat="1" x14ac:dyDescent="0.25">
      <c r="A1763" s="38">
        <v>1760</v>
      </c>
      <c r="F1763" s="39"/>
      <c r="Q1763" s="39"/>
      <c r="R1763" s="40"/>
      <c r="S1763" s="40"/>
      <c r="T1763" s="39"/>
      <c r="AG1763" s="110"/>
      <c r="AH1763" s="94"/>
      <c r="AJ1763" s="97"/>
      <c r="AL1763" s="39"/>
      <c r="AP1763" s="39"/>
      <c r="AQ1763" s="77"/>
      <c r="AR1763" s="94"/>
      <c r="AT1763" s="97"/>
      <c r="BB1763" s="79"/>
      <c r="BC1763" s="94"/>
      <c r="BE1763" s="97"/>
      <c r="BG1763" s="40"/>
      <c r="BK1763" s="40"/>
      <c r="BL1763" s="79"/>
      <c r="BM1763" s="94"/>
      <c r="BO1763" s="97"/>
      <c r="BQ1763" s="40"/>
      <c r="BR1763" s="94"/>
      <c r="BS1763" s="94"/>
      <c r="BT1763" s="94"/>
      <c r="BU1763" s="40"/>
      <c r="BV1763" s="82"/>
      <c r="BW1763" s="94"/>
      <c r="BX1763" s="48"/>
      <c r="BY1763" s="97"/>
      <c r="BZ1763" s="48"/>
      <c r="CA1763" s="40"/>
      <c r="CB1763" s="94"/>
      <c r="CC1763" s="94"/>
      <c r="CD1763" s="94"/>
      <c r="CE1763" s="40"/>
      <c r="CF1763" s="73"/>
      <c r="CG1763" s="41"/>
      <c r="CH1763" s="41"/>
      <c r="CI1763" s="41"/>
      <c r="CJ1763" s="41"/>
      <c r="CK1763" s="41"/>
      <c r="CL1763" s="68"/>
      <c r="CM1763" s="41"/>
      <c r="CN1763" s="41"/>
      <c r="CO1763" s="39"/>
      <c r="CP1763" s="78"/>
    </row>
    <row r="1764" spans="1:94" s="38" customFormat="1" x14ac:dyDescent="0.25">
      <c r="A1764" s="38">
        <v>1761</v>
      </c>
      <c r="F1764" s="39"/>
      <c r="Q1764" s="39"/>
      <c r="R1764" s="40"/>
      <c r="S1764" s="40"/>
      <c r="T1764" s="39"/>
      <c r="AG1764" s="110"/>
      <c r="AH1764" s="94"/>
      <c r="AJ1764" s="97"/>
      <c r="AL1764" s="39"/>
      <c r="AP1764" s="39"/>
      <c r="AQ1764" s="77"/>
      <c r="AR1764" s="94"/>
      <c r="AT1764" s="97"/>
      <c r="BB1764" s="79"/>
      <c r="BC1764" s="94"/>
      <c r="BE1764" s="97"/>
      <c r="BG1764" s="40"/>
      <c r="BK1764" s="40"/>
      <c r="BL1764" s="79"/>
      <c r="BM1764" s="94"/>
      <c r="BO1764" s="97"/>
      <c r="BQ1764" s="40"/>
      <c r="BR1764" s="94"/>
      <c r="BS1764" s="94"/>
      <c r="BT1764" s="94"/>
      <c r="BU1764" s="40"/>
      <c r="BV1764" s="82"/>
      <c r="BW1764" s="94"/>
      <c r="BX1764" s="48"/>
      <c r="BY1764" s="97"/>
      <c r="BZ1764" s="48"/>
      <c r="CA1764" s="40"/>
      <c r="CB1764" s="94"/>
      <c r="CC1764" s="94"/>
      <c r="CD1764" s="94"/>
      <c r="CE1764" s="40"/>
      <c r="CF1764" s="73"/>
      <c r="CG1764" s="41"/>
      <c r="CH1764" s="41"/>
      <c r="CI1764" s="41"/>
      <c r="CJ1764" s="41"/>
      <c r="CK1764" s="41"/>
      <c r="CL1764" s="68"/>
      <c r="CM1764" s="41"/>
      <c r="CN1764" s="41"/>
      <c r="CO1764" s="39"/>
      <c r="CP1764" s="78"/>
    </row>
    <row r="1765" spans="1:94" s="38" customFormat="1" x14ac:dyDescent="0.25">
      <c r="A1765" s="38">
        <v>1762</v>
      </c>
      <c r="F1765" s="39"/>
      <c r="Q1765" s="39"/>
      <c r="R1765" s="40"/>
      <c r="S1765" s="40"/>
      <c r="T1765" s="39"/>
      <c r="AG1765" s="110"/>
      <c r="AH1765" s="94"/>
      <c r="AJ1765" s="97"/>
      <c r="AL1765" s="39"/>
      <c r="AP1765" s="39"/>
      <c r="AQ1765" s="77"/>
      <c r="AR1765" s="94"/>
      <c r="AT1765" s="97"/>
      <c r="BB1765" s="79"/>
      <c r="BC1765" s="94"/>
      <c r="BE1765" s="97"/>
      <c r="BG1765" s="40"/>
      <c r="BK1765" s="40"/>
      <c r="BL1765" s="79"/>
      <c r="BM1765" s="94"/>
      <c r="BO1765" s="97"/>
      <c r="BQ1765" s="40"/>
      <c r="BR1765" s="94"/>
      <c r="BS1765" s="94"/>
      <c r="BT1765" s="94"/>
      <c r="BU1765" s="40"/>
      <c r="BV1765" s="82"/>
      <c r="BW1765" s="94"/>
      <c r="BX1765" s="48"/>
      <c r="BY1765" s="97"/>
      <c r="BZ1765" s="48"/>
      <c r="CA1765" s="40"/>
      <c r="CB1765" s="94"/>
      <c r="CC1765" s="94"/>
      <c r="CD1765" s="94"/>
      <c r="CE1765" s="40"/>
      <c r="CF1765" s="73"/>
      <c r="CG1765" s="41"/>
      <c r="CH1765" s="41"/>
      <c r="CI1765" s="41"/>
      <c r="CJ1765" s="41"/>
      <c r="CK1765" s="41"/>
      <c r="CL1765" s="68"/>
      <c r="CM1765" s="41"/>
      <c r="CN1765" s="41"/>
      <c r="CO1765" s="39"/>
      <c r="CP1765" s="78"/>
    </row>
    <row r="1766" spans="1:94" s="38" customFormat="1" x14ac:dyDescent="0.25">
      <c r="A1766" s="38">
        <v>1763</v>
      </c>
      <c r="F1766" s="39"/>
      <c r="Q1766" s="39"/>
      <c r="R1766" s="40"/>
      <c r="S1766" s="40"/>
      <c r="T1766" s="39"/>
      <c r="AG1766" s="110"/>
      <c r="AH1766" s="94"/>
      <c r="AJ1766" s="97"/>
      <c r="AL1766" s="39"/>
      <c r="AP1766" s="39"/>
      <c r="AQ1766" s="77"/>
      <c r="AR1766" s="94"/>
      <c r="AT1766" s="97"/>
      <c r="BB1766" s="79"/>
      <c r="BC1766" s="94"/>
      <c r="BE1766" s="97"/>
      <c r="BG1766" s="40"/>
      <c r="BK1766" s="40"/>
      <c r="BL1766" s="79"/>
      <c r="BM1766" s="94"/>
      <c r="BO1766" s="97"/>
      <c r="BQ1766" s="40"/>
      <c r="BR1766" s="94"/>
      <c r="BS1766" s="94"/>
      <c r="BT1766" s="94"/>
      <c r="BU1766" s="40"/>
      <c r="BV1766" s="82"/>
      <c r="BW1766" s="94"/>
      <c r="BX1766" s="48"/>
      <c r="BY1766" s="97"/>
      <c r="BZ1766" s="48"/>
      <c r="CA1766" s="40"/>
      <c r="CB1766" s="94"/>
      <c r="CC1766" s="94"/>
      <c r="CD1766" s="94"/>
      <c r="CE1766" s="40"/>
      <c r="CF1766" s="73"/>
      <c r="CG1766" s="41"/>
      <c r="CH1766" s="41"/>
      <c r="CI1766" s="41"/>
      <c r="CJ1766" s="41"/>
      <c r="CK1766" s="41"/>
      <c r="CL1766" s="68"/>
      <c r="CM1766" s="41"/>
      <c r="CN1766" s="41"/>
      <c r="CO1766" s="39"/>
      <c r="CP1766" s="78"/>
    </row>
    <row r="1767" spans="1:94" s="38" customFormat="1" x14ac:dyDescent="0.25">
      <c r="A1767" s="38">
        <v>1764</v>
      </c>
      <c r="F1767" s="39"/>
      <c r="Q1767" s="39"/>
      <c r="R1767" s="40"/>
      <c r="S1767" s="40"/>
      <c r="T1767" s="39"/>
      <c r="AG1767" s="110"/>
      <c r="AH1767" s="94"/>
      <c r="AJ1767" s="97"/>
      <c r="AL1767" s="39"/>
      <c r="AP1767" s="39"/>
      <c r="AQ1767" s="77"/>
      <c r="AR1767" s="94"/>
      <c r="AT1767" s="97"/>
      <c r="BB1767" s="79"/>
      <c r="BC1767" s="94"/>
      <c r="BE1767" s="97"/>
      <c r="BG1767" s="40"/>
      <c r="BK1767" s="40"/>
      <c r="BL1767" s="79"/>
      <c r="BM1767" s="94"/>
      <c r="BO1767" s="97"/>
      <c r="BQ1767" s="40"/>
      <c r="BR1767" s="94"/>
      <c r="BS1767" s="94"/>
      <c r="BT1767" s="94"/>
      <c r="BU1767" s="40"/>
      <c r="BV1767" s="82"/>
      <c r="BW1767" s="94"/>
      <c r="BX1767" s="48"/>
      <c r="BY1767" s="97"/>
      <c r="BZ1767" s="48"/>
      <c r="CA1767" s="40"/>
      <c r="CB1767" s="94"/>
      <c r="CC1767" s="94"/>
      <c r="CD1767" s="94"/>
      <c r="CE1767" s="40"/>
      <c r="CF1767" s="73"/>
      <c r="CG1767" s="41"/>
      <c r="CH1767" s="41"/>
      <c r="CI1767" s="41"/>
      <c r="CJ1767" s="41"/>
      <c r="CK1767" s="41"/>
      <c r="CL1767" s="68"/>
      <c r="CM1767" s="41"/>
      <c r="CN1767" s="41"/>
      <c r="CO1767" s="39"/>
      <c r="CP1767" s="78"/>
    </row>
    <row r="1768" spans="1:94" s="38" customFormat="1" x14ac:dyDescent="0.25">
      <c r="A1768" s="38">
        <v>1765</v>
      </c>
      <c r="F1768" s="39"/>
      <c r="Q1768" s="39"/>
      <c r="R1768" s="40"/>
      <c r="S1768" s="40"/>
      <c r="T1768" s="39"/>
      <c r="AG1768" s="110"/>
      <c r="AH1768" s="94"/>
      <c r="AJ1768" s="97"/>
      <c r="AL1768" s="39"/>
      <c r="AP1768" s="39"/>
      <c r="AQ1768" s="77"/>
      <c r="AR1768" s="94"/>
      <c r="AT1768" s="97"/>
      <c r="BB1768" s="79"/>
      <c r="BC1768" s="94"/>
      <c r="BE1768" s="97"/>
      <c r="BG1768" s="40"/>
      <c r="BK1768" s="40"/>
      <c r="BL1768" s="79"/>
      <c r="BM1768" s="94"/>
      <c r="BO1768" s="97"/>
      <c r="BQ1768" s="40"/>
      <c r="BR1768" s="94"/>
      <c r="BS1768" s="94"/>
      <c r="BT1768" s="94"/>
      <c r="BU1768" s="40"/>
      <c r="BV1768" s="82"/>
      <c r="BW1768" s="94"/>
      <c r="BX1768" s="48"/>
      <c r="BY1768" s="97"/>
      <c r="BZ1768" s="48"/>
      <c r="CA1768" s="40"/>
      <c r="CB1768" s="94"/>
      <c r="CC1768" s="94"/>
      <c r="CD1768" s="94"/>
      <c r="CE1768" s="40"/>
      <c r="CF1768" s="73"/>
      <c r="CG1768" s="41"/>
      <c r="CH1768" s="41"/>
      <c r="CI1768" s="41"/>
      <c r="CJ1768" s="41"/>
      <c r="CK1768" s="41"/>
      <c r="CL1768" s="68"/>
      <c r="CM1768" s="41"/>
      <c r="CN1768" s="41"/>
      <c r="CO1768" s="39"/>
      <c r="CP1768" s="78"/>
    </row>
    <row r="1769" spans="1:94" s="38" customFormat="1" x14ac:dyDescent="0.25">
      <c r="A1769" s="38">
        <v>1766</v>
      </c>
      <c r="F1769" s="39"/>
      <c r="Q1769" s="39"/>
      <c r="R1769" s="40"/>
      <c r="S1769" s="40"/>
      <c r="T1769" s="39"/>
      <c r="AG1769" s="110"/>
      <c r="AH1769" s="94"/>
      <c r="AJ1769" s="97"/>
      <c r="AL1769" s="39"/>
      <c r="AP1769" s="39"/>
      <c r="AQ1769" s="77"/>
      <c r="AR1769" s="94"/>
      <c r="AT1769" s="97"/>
      <c r="BB1769" s="79"/>
      <c r="BC1769" s="94"/>
      <c r="BE1769" s="97"/>
      <c r="BG1769" s="40"/>
      <c r="BK1769" s="40"/>
      <c r="BL1769" s="79"/>
      <c r="BM1769" s="94"/>
      <c r="BO1769" s="97"/>
      <c r="BQ1769" s="40"/>
      <c r="BR1769" s="94"/>
      <c r="BS1769" s="94"/>
      <c r="BT1769" s="94"/>
      <c r="BU1769" s="40"/>
      <c r="BV1769" s="82"/>
      <c r="BW1769" s="94"/>
      <c r="BX1769" s="48"/>
      <c r="BY1769" s="97"/>
      <c r="BZ1769" s="48"/>
      <c r="CA1769" s="40"/>
      <c r="CB1769" s="94"/>
      <c r="CC1769" s="94"/>
      <c r="CD1769" s="94"/>
      <c r="CE1769" s="40"/>
      <c r="CF1769" s="73"/>
      <c r="CG1769" s="41"/>
      <c r="CH1769" s="41"/>
      <c r="CI1769" s="41"/>
      <c r="CJ1769" s="41"/>
      <c r="CK1769" s="41"/>
      <c r="CL1769" s="68"/>
      <c r="CM1769" s="41"/>
      <c r="CN1769" s="41"/>
      <c r="CO1769" s="39"/>
      <c r="CP1769" s="78"/>
    </row>
    <row r="1770" spans="1:94" s="38" customFormat="1" x14ac:dyDescent="0.25">
      <c r="A1770" s="38">
        <v>1767</v>
      </c>
      <c r="F1770" s="39"/>
      <c r="Q1770" s="39"/>
      <c r="R1770" s="40"/>
      <c r="S1770" s="40"/>
      <c r="T1770" s="39"/>
      <c r="AG1770" s="110"/>
      <c r="AH1770" s="94"/>
      <c r="AJ1770" s="97"/>
      <c r="AL1770" s="39"/>
      <c r="AP1770" s="39"/>
      <c r="AQ1770" s="77"/>
      <c r="AR1770" s="94"/>
      <c r="AT1770" s="97"/>
      <c r="BB1770" s="79"/>
      <c r="BC1770" s="94"/>
      <c r="BE1770" s="97"/>
      <c r="BG1770" s="40"/>
      <c r="BK1770" s="40"/>
      <c r="BL1770" s="79"/>
      <c r="BM1770" s="94"/>
      <c r="BO1770" s="97"/>
      <c r="BQ1770" s="40"/>
      <c r="BR1770" s="94"/>
      <c r="BS1770" s="94"/>
      <c r="BT1770" s="94"/>
      <c r="BU1770" s="40"/>
      <c r="BV1770" s="82"/>
      <c r="BW1770" s="94"/>
      <c r="BX1770" s="48"/>
      <c r="BY1770" s="97"/>
      <c r="BZ1770" s="48"/>
      <c r="CA1770" s="40"/>
      <c r="CB1770" s="94"/>
      <c r="CC1770" s="94"/>
      <c r="CD1770" s="94"/>
      <c r="CE1770" s="40"/>
      <c r="CF1770" s="73"/>
      <c r="CG1770" s="41"/>
      <c r="CH1770" s="41"/>
      <c r="CI1770" s="41"/>
      <c r="CJ1770" s="41"/>
      <c r="CK1770" s="41"/>
      <c r="CL1770" s="68"/>
      <c r="CM1770" s="41"/>
      <c r="CN1770" s="41"/>
      <c r="CO1770" s="39"/>
      <c r="CP1770" s="78"/>
    </row>
    <row r="1771" spans="1:94" s="38" customFormat="1" x14ac:dyDescent="0.25">
      <c r="A1771" s="38">
        <v>1768</v>
      </c>
      <c r="F1771" s="39"/>
      <c r="Q1771" s="39"/>
      <c r="R1771" s="40"/>
      <c r="S1771" s="40"/>
      <c r="T1771" s="39"/>
      <c r="AG1771" s="110"/>
      <c r="AH1771" s="94"/>
      <c r="AJ1771" s="97"/>
      <c r="AL1771" s="39"/>
      <c r="AP1771" s="39"/>
      <c r="AQ1771" s="77"/>
      <c r="AR1771" s="94"/>
      <c r="AT1771" s="97"/>
      <c r="BB1771" s="79"/>
      <c r="BC1771" s="94"/>
      <c r="BE1771" s="97"/>
      <c r="BG1771" s="40"/>
      <c r="BK1771" s="40"/>
      <c r="BL1771" s="79"/>
      <c r="BM1771" s="94"/>
      <c r="BO1771" s="97"/>
      <c r="BQ1771" s="40"/>
      <c r="BR1771" s="94"/>
      <c r="BS1771" s="94"/>
      <c r="BT1771" s="94"/>
      <c r="BU1771" s="40"/>
      <c r="BV1771" s="82"/>
      <c r="BW1771" s="94"/>
      <c r="BX1771" s="48"/>
      <c r="BY1771" s="97"/>
      <c r="BZ1771" s="48"/>
      <c r="CA1771" s="40"/>
      <c r="CB1771" s="94"/>
      <c r="CC1771" s="94"/>
      <c r="CD1771" s="94"/>
      <c r="CE1771" s="40"/>
      <c r="CF1771" s="73"/>
      <c r="CG1771" s="41"/>
      <c r="CH1771" s="41"/>
      <c r="CI1771" s="41"/>
      <c r="CJ1771" s="41"/>
      <c r="CK1771" s="41"/>
      <c r="CL1771" s="68"/>
      <c r="CM1771" s="41"/>
      <c r="CN1771" s="41"/>
      <c r="CO1771" s="39"/>
      <c r="CP1771" s="78"/>
    </row>
    <row r="1772" spans="1:94" s="38" customFormat="1" x14ac:dyDescent="0.25">
      <c r="A1772" s="38">
        <v>1769</v>
      </c>
      <c r="F1772" s="39"/>
      <c r="Q1772" s="39"/>
      <c r="R1772" s="40"/>
      <c r="S1772" s="40"/>
      <c r="T1772" s="39"/>
      <c r="AG1772" s="110"/>
      <c r="AH1772" s="94"/>
      <c r="AJ1772" s="97"/>
      <c r="AL1772" s="39"/>
      <c r="AP1772" s="39"/>
      <c r="AQ1772" s="77"/>
      <c r="AR1772" s="94"/>
      <c r="AT1772" s="97"/>
      <c r="BB1772" s="79"/>
      <c r="BC1772" s="94"/>
      <c r="BE1772" s="97"/>
      <c r="BG1772" s="40"/>
      <c r="BK1772" s="40"/>
      <c r="BL1772" s="79"/>
      <c r="BM1772" s="94"/>
      <c r="BO1772" s="97"/>
      <c r="BQ1772" s="40"/>
      <c r="BR1772" s="94"/>
      <c r="BS1772" s="94"/>
      <c r="BT1772" s="94"/>
      <c r="BU1772" s="40"/>
      <c r="BV1772" s="82"/>
      <c r="BW1772" s="94"/>
      <c r="BX1772" s="48"/>
      <c r="BY1772" s="97"/>
      <c r="BZ1772" s="48"/>
      <c r="CA1772" s="40"/>
      <c r="CB1772" s="94"/>
      <c r="CC1772" s="94"/>
      <c r="CD1772" s="94"/>
      <c r="CE1772" s="40"/>
      <c r="CF1772" s="73"/>
      <c r="CG1772" s="41"/>
      <c r="CH1772" s="41"/>
      <c r="CI1772" s="41"/>
      <c r="CJ1772" s="41"/>
      <c r="CK1772" s="41"/>
      <c r="CL1772" s="68"/>
      <c r="CM1772" s="41"/>
      <c r="CN1772" s="41"/>
      <c r="CO1772" s="39"/>
      <c r="CP1772" s="78"/>
    </row>
    <row r="1773" spans="1:94" s="38" customFormat="1" x14ac:dyDescent="0.25">
      <c r="A1773" s="38">
        <v>1770</v>
      </c>
      <c r="F1773" s="39"/>
      <c r="Q1773" s="39"/>
      <c r="R1773" s="40"/>
      <c r="S1773" s="40"/>
      <c r="T1773" s="39"/>
      <c r="AG1773" s="110"/>
      <c r="AH1773" s="94"/>
      <c r="AJ1773" s="97"/>
      <c r="AL1773" s="39"/>
      <c r="AP1773" s="39"/>
      <c r="AQ1773" s="77"/>
      <c r="AR1773" s="94"/>
      <c r="AT1773" s="97"/>
      <c r="BB1773" s="79"/>
      <c r="BC1773" s="94"/>
      <c r="BE1773" s="97"/>
      <c r="BG1773" s="40"/>
      <c r="BK1773" s="40"/>
      <c r="BL1773" s="79"/>
      <c r="BM1773" s="94"/>
      <c r="BO1773" s="97"/>
      <c r="BQ1773" s="40"/>
      <c r="BR1773" s="94"/>
      <c r="BS1773" s="94"/>
      <c r="BT1773" s="94"/>
      <c r="BU1773" s="40"/>
      <c r="BV1773" s="82"/>
      <c r="BW1773" s="94"/>
      <c r="BX1773" s="48"/>
      <c r="BY1773" s="97"/>
      <c r="BZ1773" s="48"/>
      <c r="CA1773" s="40"/>
      <c r="CB1773" s="94"/>
      <c r="CC1773" s="94"/>
      <c r="CD1773" s="94"/>
      <c r="CE1773" s="40"/>
      <c r="CF1773" s="73"/>
      <c r="CG1773" s="41"/>
      <c r="CH1773" s="41"/>
      <c r="CI1773" s="41"/>
      <c r="CJ1773" s="41"/>
      <c r="CK1773" s="41"/>
      <c r="CL1773" s="68"/>
      <c r="CM1773" s="41"/>
      <c r="CN1773" s="41"/>
      <c r="CO1773" s="39"/>
      <c r="CP1773" s="78"/>
    </row>
    <row r="1774" spans="1:94" s="38" customFormat="1" x14ac:dyDescent="0.25">
      <c r="A1774" s="38">
        <v>1771</v>
      </c>
      <c r="F1774" s="39"/>
      <c r="Q1774" s="39"/>
      <c r="R1774" s="40"/>
      <c r="S1774" s="40"/>
      <c r="T1774" s="39"/>
      <c r="AG1774" s="110"/>
      <c r="AH1774" s="94"/>
      <c r="AJ1774" s="97"/>
      <c r="AL1774" s="39"/>
      <c r="AP1774" s="39"/>
      <c r="AQ1774" s="77"/>
      <c r="AR1774" s="94"/>
      <c r="AT1774" s="97"/>
      <c r="BB1774" s="79"/>
      <c r="BC1774" s="94"/>
      <c r="BE1774" s="97"/>
      <c r="BG1774" s="40"/>
      <c r="BK1774" s="40"/>
      <c r="BL1774" s="79"/>
      <c r="BM1774" s="94"/>
      <c r="BO1774" s="97"/>
      <c r="BQ1774" s="40"/>
      <c r="BR1774" s="94"/>
      <c r="BS1774" s="94"/>
      <c r="BT1774" s="94"/>
      <c r="BU1774" s="40"/>
      <c r="BV1774" s="82"/>
      <c r="BW1774" s="94"/>
      <c r="BX1774" s="48"/>
      <c r="BY1774" s="97"/>
      <c r="BZ1774" s="48"/>
      <c r="CA1774" s="40"/>
      <c r="CB1774" s="94"/>
      <c r="CC1774" s="94"/>
      <c r="CD1774" s="94"/>
      <c r="CE1774" s="40"/>
      <c r="CF1774" s="73"/>
      <c r="CG1774" s="41"/>
      <c r="CH1774" s="41"/>
      <c r="CI1774" s="41"/>
      <c r="CJ1774" s="41"/>
      <c r="CK1774" s="41"/>
      <c r="CL1774" s="68"/>
      <c r="CM1774" s="41"/>
      <c r="CN1774" s="41"/>
      <c r="CO1774" s="39"/>
      <c r="CP1774" s="78"/>
    </row>
    <row r="1775" spans="1:94" s="38" customFormat="1" x14ac:dyDescent="0.25">
      <c r="A1775" s="38">
        <v>1772</v>
      </c>
      <c r="F1775" s="39"/>
      <c r="Q1775" s="39"/>
      <c r="R1775" s="40"/>
      <c r="S1775" s="40"/>
      <c r="T1775" s="39"/>
      <c r="AG1775" s="110"/>
      <c r="AH1775" s="94"/>
      <c r="AJ1775" s="97"/>
      <c r="AL1775" s="39"/>
      <c r="AP1775" s="39"/>
      <c r="AQ1775" s="77"/>
      <c r="AR1775" s="94"/>
      <c r="AT1775" s="97"/>
      <c r="BB1775" s="79"/>
      <c r="BC1775" s="94"/>
      <c r="BE1775" s="97"/>
      <c r="BG1775" s="40"/>
      <c r="BK1775" s="40"/>
      <c r="BL1775" s="79"/>
      <c r="BM1775" s="94"/>
      <c r="BO1775" s="97"/>
      <c r="BQ1775" s="40"/>
      <c r="BR1775" s="94"/>
      <c r="BS1775" s="94"/>
      <c r="BT1775" s="94"/>
      <c r="BU1775" s="40"/>
      <c r="BV1775" s="82"/>
      <c r="BW1775" s="94"/>
      <c r="BX1775" s="48"/>
      <c r="BY1775" s="97"/>
      <c r="BZ1775" s="48"/>
      <c r="CA1775" s="40"/>
      <c r="CB1775" s="94"/>
      <c r="CC1775" s="94"/>
      <c r="CD1775" s="94"/>
      <c r="CE1775" s="40"/>
      <c r="CF1775" s="73"/>
      <c r="CG1775" s="41"/>
      <c r="CH1775" s="41"/>
      <c r="CI1775" s="41"/>
      <c r="CJ1775" s="41"/>
      <c r="CK1775" s="41"/>
      <c r="CL1775" s="68"/>
      <c r="CM1775" s="41"/>
      <c r="CN1775" s="41"/>
      <c r="CO1775" s="39"/>
      <c r="CP1775" s="78"/>
    </row>
    <row r="1776" spans="1:94" s="38" customFormat="1" x14ac:dyDescent="0.25">
      <c r="A1776" s="38">
        <v>1773</v>
      </c>
      <c r="F1776" s="39"/>
      <c r="Q1776" s="39"/>
      <c r="R1776" s="40"/>
      <c r="S1776" s="40"/>
      <c r="T1776" s="39"/>
      <c r="AG1776" s="110"/>
      <c r="AH1776" s="94"/>
      <c r="AJ1776" s="97"/>
      <c r="AL1776" s="39"/>
      <c r="AP1776" s="39"/>
      <c r="AQ1776" s="77"/>
      <c r="AR1776" s="94"/>
      <c r="AT1776" s="97"/>
      <c r="BB1776" s="79"/>
      <c r="BC1776" s="94"/>
      <c r="BE1776" s="97"/>
      <c r="BG1776" s="40"/>
      <c r="BK1776" s="40"/>
      <c r="BL1776" s="79"/>
      <c r="BM1776" s="94"/>
      <c r="BO1776" s="97"/>
      <c r="BQ1776" s="40"/>
      <c r="BR1776" s="94"/>
      <c r="BS1776" s="94"/>
      <c r="BT1776" s="94"/>
      <c r="BU1776" s="40"/>
      <c r="BV1776" s="82"/>
      <c r="BW1776" s="94"/>
      <c r="BX1776" s="48"/>
      <c r="BY1776" s="97"/>
      <c r="BZ1776" s="48"/>
      <c r="CA1776" s="40"/>
      <c r="CB1776" s="94"/>
      <c r="CC1776" s="94"/>
      <c r="CD1776" s="94"/>
      <c r="CE1776" s="40"/>
      <c r="CF1776" s="73"/>
      <c r="CG1776" s="41"/>
      <c r="CH1776" s="41"/>
      <c r="CI1776" s="41"/>
      <c r="CJ1776" s="41"/>
      <c r="CK1776" s="41"/>
      <c r="CL1776" s="68"/>
      <c r="CM1776" s="41"/>
      <c r="CN1776" s="41"/>
      <c r="CO1776" s="39"/>
      <c r="CP1776" s="78"/>
    </row>
    <row r="1777" spans="1:94" s="38" customFormat="1" x14ac:dyDescent="0.25">
      <c r="A1777" s="38">
        <v>1774</v>
      </c>
      <c r="F1777" s="39"/>
      <c r="Q1777" s="39"/>
      <c r="R1777" s="40"/>
      <c r="S1777" s="40"/>
      <c r="T1777" s="39"/>
      <c r="AG1777" s="110"/>
      <c r="AH1777" s="94"/>
      <c r="AJ1777" s="97"/>
      <c r="AL1777" s="39"/>
      <c r="AP1777" s="39"/>
      <c r="AQ1777" s="77"/>
      <c r="AR1777" s="94"/>
      <c r="AT1777" s="97"/>
      <c r="BB1777" s="79"/>
      <c r="BC1777" s="94"/>
      <c r="BE1777" s="97"/>
      <c r="BG1777" s="40"/>
      <c r="BK1777" s="40"/>
      <c r="BL1777" s="79"/>
      <c r="BM1777" s="94"/>
      <c r="BO1777" s="97"/>
      <c r="BQ1777" s="40"/>
      <c r="BR1777" s="94"/>
      <c r="BS1777" s="94"/>
      <c r="BT1777" s="94"/>
      <c r="BU1777" s="40"/>
      <c r="BV1777" s="82"/>
      <c r="BW1777" s="94"/>
      <c r="BX1777" s="48"/>
      <c r="BY1777" s="97"/>
      <c r="BZ1777" s="48"/>
      <c r="CA1777" s="40"/>
      <c r="CB1777" s="94"/>
      <c r="CC1777" s="94"/>
      <c r="CD1777" s="94"/>
      <c r="CE1777" s="40"/>
      <c r="CF1777" s="73"/>
      <c r="CG1777" s="41"/>
      <c r="CH1777" s="41"/>
      <c r="CI1777" s="41"/>
      <c r="CJ1777" s="41"/>
      <c r="CK1777" s="41"/>
      <c r="CL1777" s="68"/>
      <c r="CM1777" s="41"/>
      <c r="CN1777" s="41"/>
      <c r="CO1777" s="39"/>
      <c r="CP1777" s="78"/>
    </row>
    <row r="1778" spans="1:94" s="38" customFormat="1" x14ac:dyDescent="0.25">
      <c r="A1778" s="38">
        <v>1775</v>
      </c>
      <c r="F1778" s="39"/>
      <c r="Q1778" s="39"/>
      <c r="R1778" s="40"/>
      <c r="S1778" s="40"/>
      <c r="T1778" s="39"/>
      <c r="AG1778" s="110"/>
      <c r="AH1778" s="94"/>
      <c r="AJ1778" s="97"/>
      <c r="AL1778" s="39"/>
      <c r="AP1778" s="39"/>
      <c r="AQ1778" s="77"/>
      <c r="AR1778" s="94"/>
      <c r="AT1778" s="97"/>
      <c r="BB1778" s="79"/>
      <c r="BC1778" s="94"/>
      <c r="BE1778" s="97"/>
      <c r="BG1778" s="40"/>
      <c r="BK1778" s="40"/>
      <c r="BL1778" s="79"/>
      <c r="BM1778" s="94"/>
      <c r="BO1778" s="97"/>
      <c r="BQ1778" s="40"/>
      <c r="BR1778" s="94"/>
      <c r="BS1778" s="94"/>
      <c r="BT1778" s="94"/>
      <c r="BU1778" s="40"/>
      <c r="BV1778" s="82"/>
      <c r="BW1778" s="94"/>
      <c r="BX1778" s="48"/>
      <c r="BY1778" s="97"/>
      <c r="BZ1778" s="48"/>
      <c r="CA1778" s="40"/>
      <c r="CB1778" s="94"/>
      <c r="CC1778" s="94"/>
      <c r="CD1778" s="94"/>
      <c r="CE1778" s="40"/>
      <c r="CF1778" s="73"/>
      <c r="CG1778" s="41"/>
      <c r="CH1778" s="41"/>
      <c r="CI1778" s="41"/>
      <c r="CJ1778" s="41"/>
      <c r="CK1778" s="41"/>
      <c r="CL1778" s="68"/>
      <c r="CM1778" s="41"/>
      <c r="CN1778" s="41"/>
      <c r="CO1778" s="39"/>
      <c r="CP1778" s="78"/>
    </row>
    <row r="1779" spans="1:94" s="38" customFormat="1" x14ac:dyDescent="0.25">
      <c r="A1779" s="38">
        <v>1776</v>
      </c>
      <c r="F1779" s="39"/>
      <c r="Q1779" s="39"/>
      <c r="R1779" s="40"/>
      <c r="S1779" s="40"/>
      <c r="T1779" s="39"/>
      <c r="AG1779" s="110"/>
      <c r="AH1779" s="94"/>
      <c r="AJ1779" s="97"/>
      <c r="AL1779" s="39"/>
      <c r="AP1779" s="39"/>
      <c r="AQ1779" s="77"/>
      <c r="AR1779" s="94"/>
      <c r="AT1779" s="97"/>
      <c r="BB1779" s="79"/>
      <c r="BC1779" s="94"/>
      <c r="BE1779" s="97"/>
      <c r="BG1779" s="40"/>
      <c r="BK1779" s="40"/>
      <c r="BL1779" s="79"/>
      <c r="BM1779" s="94"/>
      <c r="BO1779" s="97"/>
      <c r="BQ1779" s="40"/>
      <c r="BR1779" s="94"/>
      <c r="BS1779" s="94"/>
      <c r="BT1779" s="94"/>
      <c r="BU1779" s="40"/>
      <c r="BV1779" s="82"/>
      <c r="BW1779" s="94"/>
      <c r="BX1779" s="48"/>
      <c r="BY1779" s="97"/>
      <c r="BZ1779" s="48"/>
      <c r="CA1779" s="40"/>
      <c r="CB1779" s="94"/>
      <c r="CC1779" s="94"/>
      <c r="CD1779" s="94"/>
      <c r="CE1779" s="40"/>
      <c r="CF1779" s="73"/>
      <c r="CG1779" s="41"/>
      <c r="CH1779" s="41"/>
      <c r="CI1779" s="41"/>
      <c r="CJ1779" s="41"/>
      <c r="CK1779" s="41"/>
      <c r="CL1779" s="68"/>
      <c r="CM1779" s="41"/>
      <c r="CN1779" s="41"/>
      <c r="CO1779" s="39"/>
      <c r="CP1779" s="78"/>
    </row>
    <row r="1780" spans="1:94" s="38" customFormat="1" x14ac:dyDescent="0.25">
      <c r="A1780" s="38">
        <v>1777</v>
      </c>
      <c r="F1780" s="39"/>
      <c r="Q1780" s="39"/>
      <c r="R1780" s="40"/>
      <c r="S1780" s="40"/>
      <c r="T1780" s="39"/>
      <c r="AG1780" s="110"/>
      <c r="AH1780" s="94"/>
      <c r="AJ1780" s="97"/>
      <c r="AL1780" s="39"/>
      <c r="AP1780" s="39"/>
      <c r="AQ1780" s="77"/>
      <c r="AR1780" s="94"/>
      <c r="AT1780" s="97"/>
      <c r="BB1780" s="79"/>
      <c r="BC1780" s="94"/>
      <c r="BE1780" s="97"/>
      <c r="BG1780" s="40"/>
      <c r="BK1780" s="40"/>
      <c r="BL1780" s="79"/>
      <c r="BM1780" s="94"/>
      <c r="BO1780" s="97"/>
      <c r="BQ1780" s="40"/>
      <c r="BR1780" s="94"/>
      <c r="BS1780" s="94"/>
      <c r="BT1780" s="94"/>
      <c r="BU1780" s="40"/>
      <c r="BV1780" s="82"/>
      <c r="BW1780" s="94"/>
      <c r="BX1780" s="48"/>
      <c r="BY1780" s="97"/>
      <c r="BZ1780" s="48"/>
      <c r="CA1780" s="40"/>
      <c r="CB1780" s="94"/>
      <c r="CC1780" s="94"/>
      <c r="CD1780" s="94"/>
      <c r="CE1780" s="40"/>
      <c r="CF1780" s="73"/>
      <c r="CG1780" s="41"/>
      <c r="CH1780" s="41"/>
      <c r="CI1780" s="41"/>
      <c r="CJ1780" s="41"/>
      <c r="CK1780" s="41"/>
      <c r="CL1780" s="68"/>
      <c r="CM1780" s="41"/>
      <c r="CN1780" s="41"/>
      <c r="CO1780" s="39"/>
      <c r="CP1780" s="78"/>
    </row>
    <row r="1781" spans="1:94" s="38" customFormat="1" x14ac:dyDescent="0.25">
      <c r="A1781" s="38">
        <v>1778</v>
      </c>
      <c r="F1781" s="39"/>
      <c r="Q1781" s="39"/>
      <c r="R1781" s="40"/>
      <c r="S1781" s="40"/>
      <c r="T1781" s="39"/>
      <c r="AG1781" s="110"/>
      <c r="AH1781" s="94"/>
      <c r="AJ1781" s="97"/>
      <c r="AL1781" s="39"/>
      <c r="AP1781" s="39"/>
      <c r="AQ1781" s="77"/>
      <c r="AR1781" s="94"/>
      <c r="AT1781" s="97"/>
      <c r="BB1781" s="79"/>
      <c r="BC1781" s="94"/>
      <c r="BE1781" s="97"/>
      <c r="BG1781" s="40"/>
      <c r="BK1781" s="40"/>
      <c r="BL1781" s="79"/>
      <c r="BM1781" s="94"/>
      <c r="BO1781" s="97"/>
      <c r="BQ1781" s="40"/>
      <c r="BR1781" s="94"/>
      <c r="BS1781" s="94"/>
      <c r="BT1781" s="94"/>
      <c r="BU1781" s="40"/>
      <c r="BV1781" s="82"/>
      <c r="BW1781" s="94"/>
      <c r="BX1781" s="48"/>
      <c r="BY1781" s="97"/>
      <c r="BZ1781" s="48"/>
      <c r="CA1781" s="40"/>
      <c r="CB1781" s="94"/>
      <c r="CC1781" s="94"/>
      <c r="CD1781" s="94"/>
      <c r="CE1781" s="40"/>
      <c r="CF1781" s="73"/>
      <c r="CG1781" s="41"/>
      <c r="CH1781" s="41"/>
      <c r="CI1781" s="41"/>
      <c r="CJ1781" s="41"/>
      <c r="CK1781" s="41"/>
      <c r="CL1781" s="68"/>
      <c r="CM1781" s="41"/>
      <c r="CN1781" s="41"/>
      <c r="CO1781" s="39"/>
      <c r="CP1781" s="78"/>
    </row>
    <row r="1782" spans="1:94" s="38" customFormat="1" x14ac:dyDescent="0.25">
      <c r="A1782" s="38">
        <v>1779</v>
      </c>
      <c r="F1782" s="39"/>
      <c r="Q1782" s="39"/>
      <c r="R1782" s="40"/>
      <c r="S1782" s="40"/>
      <c r="T1782" s="39"/>
      <c r="AG1782" s="110"/>
      <c r="AH1782" s="94"/>
      <c r="AJ1782" s="97"/>
      <c r="AL1782" s="39"/>
      <c r="AP1782" s="39"/>
      <c r="AQ1782" s="77"/>
      <c r="AR1782" s="94"/>
      <c r="AT1782" s="97"/>
      <c r="BB1782" s="79"/>
      <c r="BC1782" s="94"/>
      <c r="BE1782" s="97"/>
      <c r="BG1782" s="40"/>
      <c r="BK1782" s="40"/>
      <c r="BL1782" s="79"/>
      <c r="BM1782" s="94"/>
      <c r="BO1782" s="97"/>
      <c r="BQ1782" s="40"/>
      <c r="BR1782" s="94"/>
      <c r="BS1782" s="94"/>
      <c r="BT1782" s="94"/>
      <c r="BU1782" s="40"/>
      <c r="BV1782" s="82"/>
      <c r="BW1782" s="94"/>
      <c r="BX1782" s="48"/>
      <c r="BY1782" s="97"/>
      <c r="BZ1782" s="48"/>
      <c r="CA1782" s="40"/>
      <c r="CB1782" s="94"/>
      <c r="CC1782" s="94"/>
      <c r="CD1782" s="94"/>
      <c r="CE1782" s="40"/>
      <c r="CF1782" s="73"/>
      <c r="CG1782" s="41"/>
      <c r="CH1782" s="41"/>
      <c r="CI1782" s="41"/>
      <c r="CJ1782" s="41"/>
      <c r="CK1782" s="41"/>
      <c r="CL1782" s="68"/>
      <c r="CM1782" s="41"/>
      <c r="CN1782" s="41"/>
      <c r="CO1782" s="39"/>
      <c r="CP1782" s="78"/>
    </row>
    <row r="1783" spans="1:94" s="38" customFormat="1" x14ac:dyDescent="0.25">
      <c r="A1783" s="38">
        <v>1780</v>
      </c>
      <c r="F1783" s="39"/>
      <c r="Q1783" s="39"/>
      <c r="R1783" s="40"/>
      <c r="S1783" s="40"/>
      <c r="T1783" s="39"/>
      <c r="AG1783" s="110"/>
      <c r="AH1783" s="94"/>
      <c r="AJ1783" s="97"/>
      <c r="AL1783" s="39"/>
      <c r="AP1783" s="39"/>
      <c r="AQ1783" s="77"/>
      <c r="AR1783" s="94"/>
      <c r="AT1783" s="97"/>
      <c r="BB1783" s="79"/>
      <c r="BC1783" s="94"/>
      <c r="BE1783" s="97"/>
      <c r="BG1783" s="40"/>
      <c r="BK1783" s="40"/>
      <c r="BL1783" s="79"/>
      <c r="BM1783" s="94"/>
      <c r="BO1783" s="97"/>
      <c r="BQ1783" s="40"/>
      <c r="BR1783" s="94"/>
      <c r="BS1783" s="94"/>
      <c r="BT1783" s="94"/>
      <c r="BU1783" s="40"/>
      <c r="BV1783" s="82"/>
      <c r="BW1783" s="94"/>
      <c r="BX1783" s="48"/>
      <c r="BY1783" s="97"/>
      <c r="BZ1783" s="48"/>
      <c r="CA1783" s="40"/>
      <c r="CB1783" s="94"/>
      <c r="CC1783" s="94"/>
      <c r="CD1783" s="94"/>
      <c r="CE1783" s="40"/>
      <c r="CF1783" s="73"/>
      <c r="CG1783" s="41"/>
      <c r="CH1783" s="41"/>
      <c r="CI1783" s="41"/>
      <c r="CJ1783" s="41"/>
      <c r="CK1783" s="41"/>
      <c r="CL1783" s="68"/>
      <c r="CM1783" s="41"/>
      <c r="CN1783" s="41"/>
      <c r="CO1783" s="39"/>
      <c r="CP1783" s="78"/>
    </row>
    <row r="1784" spans="1:94" s="38" customFormat="1" x14ac:dyDescent="0.25">
      <c r="A1784" s="38">
        <v>1781</v>
      </c>
      <c r="F1784" s="39"/>
      <c r="Q1784" s="39"/>
      <c r="R1784" s="40"/>
      <c r="S1784" s="40"/>
      <c r="T1784" s="39"/>
      <c r="AG1784" s="110"/>
      <c r="AH1784" s="94"/>
      <c r="AJ1784" s="97"/>
      <c r="AL1784" s="39"/>
      <c r="AP1784" s="39"/>
      <c r="AQ1784" s="77"/>
      <c r="AR1784" s="94"/>
      <c r="AT1784" s="97"/>
      <c r="BB1784" s="79"/>
      <c r="BC1784" s="94"/>
      <c r="BE1784" s="97"/>
      <c r="BG1784" s="40"/>
      <c r="BK1784" s="40"/>
      <c r="BL1784" s="79"/>
      <c r="BM1784" s="94"/>
      <c r="BO1784" s="97"/>
      <c r="BQ1784" s="40"/>
      <c r="BR1784" s="94"/>
      <c r="BS1784" s="94"/>
      <c r="BT1784" s="94"/>
      <c r="BU1784" s="40"/>
      <c r="BV1784" s="82"/>
      <c r="BW1784" s="94"/>
      <c r="BX1784" s="48"/>
      <c r="BY1784" s="97"/>
      <c r="BZ1784" s="48"/>
      <c r="CA1784" s="40"/>
      <c r="CB1784" s="94"/>
      <c r="CC1784" s="94"/>
      <c r="CD1784" s="94"/>
      <c r="CE1784" s="40"/>
      <c r="CF1784" s="73"/>
      <c r="CG1784" s="41"/>
      <c r="CH1784" s="41"/>
      <c r="CI1784" s="41"/>
      <c r="CJ1784" s="41"/>
      <c r="CK1784" s="41"/>
      <c r="CL1784" s="68"/>
      <c r="CM1784" s="41"/>
      <c r="CN1784" s="41"/>
      <c r="CO1784" s="39"/>
      <c r="CP1784" s="78"/>
    </row>
    <row r="1785" spans="1:94" s="38" customFormat="1" x14ac:dyDescent="0.25">
      <c r="A1785" s="38">
        <v>1782</v>
      </c>
      <c r="F1785" s="39"/>
      <c r="Q1785" s="39"/>
      <c r="R1785" s="40"/>
      <c r="S1785" s="40"/>
      <c r="T1785" s="39"/>
      <c r="AG1785" s="110"/>
      <c r="AH1785" s="94"/>
      <c r="AJ1785" s="97"/>
      <c r="AL1785" s="39"/>
      <c r="AP1785" s="39"/>
      <c r="AQ1785" s="77"/>
      <c r="AR1785" s="94"/>
      <c r="AT1785" s="97"/>
      <c r="BB1785" s="79"/>
      <c r="BC1785" s="94"/>
      <c r="BE1785" s="97"/>
      <c r="BG1785" s="40"/>
      <c r="BK1785" s="40"/>
      <c r="BL1785" s="79"/>
      <c r="BM1785" s="94"/>
      <c r="BO1785" s="97"/>
      <c r="BQ1785" s="40"/>
      <c r="BR1785" s="94"/>
      <c r="BS1785" s="94"/>
      <c r="BT1785" s="94"/>
      <c r="BU1785" s="40"/>
      <c r="BV1785" s="82"/>
      <c r="BW1785" s="94"/>
      <c r="BX1785" s="48"/>
      <c r="BY1785" s="97"/>
      <c r="BZ1785" s="48"/>
      <c r="CA1785" s="40"/>
      <c r="CB1785" s="94"/>
      <c r="CC1785" s="94"/>
      <c r="CD1785" s="94"/>
      <c r="CE1785" s="40"/>
      <c r="CF1785" s="73"/>
      <c r="CG1785" s="41"/>
      <c r="CH1785" s="41"/>
      <c r="CI1785" s="41"/>
      <c r="CJ1785" s="41"/>
      <c r="CK1785" s="41"/>
      <c r="CL1785" s="68"/>
      <c r="CM1785" s="41"/>
      <c r="CN1785" s="41"/>
      <c r="CO1785" s="39"/>
      <c r="CP1785" s="78"/>
    </row>
    <row r="1786" spans="1:94" s="38" customFormat="1" x14ac:dyDescent="0.25">
      <c r="A1786" s="38">
        <v>1783</v>
      </c>
      <c r="F1786" s="39"/>
      <c r="Q1786" s="39"/>
      <c r="R1786" s="40"/>
      <c r="S1786" s="40"/>
      <c r="T1786" s="39"/>
      <c r="AG1786" s="110"/>
      <c r="AH1786" s="94"/>
      <c r="AJ1786" s="97"/>
      <c r="AL1786" s="39"/>
      <c r="AP1786" s="39"/>
      <c r="AQ1786" s="77"/>
      <c r="AR1786" s="94"/>
      <c r="AT1786" s="97"/>
      <c r="BB1786" s="79"/>
      <c r="BC1786" s="94"/>
      <c r="BE1786" s="97"/>
      <c r="BG1786" s="40"/>
      <c r="BK1786" s="40"/>
      <c r="BL1786" s="79"/>
      <c r="BM1786" s="94"/>
      <c r="BO1786" s="97"/>
      <c r="BQ1786" s="40"/>
      <c r="BR1786" s="94"/>
      <c r="BS1786" s="94"/>
      <c r="BT1786" s="94"/>
      <c r="BU1786" s="40"/>
      <c r="BV1786" s="82"/>
      <c r="BW1786" s="94"/>
      <c r="BX1786" s="48"/>
      <c r="BY1786" s="97"/>
      <c r="BZ1786" s="48"/>
      <c r="CA1786" s="40"/>
      <c r="CB1786" s="94"/>
      <c r="CC1786" s="94"/>
      <c r="CD1786" s="94"/>
      <c r="CE1786" s="40"/>
      <c r="CF1786" s="73"/>
      <c r="CG1786" s="41"/>
      <c r="CH1786" s="41"/>
      <c r="CI1786" s="41"/>
      <c r="CJ1786" s="41"/>
      <c r="CK1786" s="41"/>
      <c r="CL1786" s="68"/>
      <c r="CM1786" s="41"/>
      <c r="CN1786" s="41"/>
      <c r="CO1786" s="39"/>
      <c r="CP1786" s="78"/>
    </row>
    <row r="1787" spans="1:94" s="38" customFormat="1" x14ac:dyDescent="0.25">
      <c r="A1787" s="38">
        <v>1784</v>
      </c>
      <c r="F1787" s="39"/>
      <c r="Q1787" s="39"/>
      <c r="R1787" s="40"/>
      <c r="S1787" s="40"/>
      <c r="T1787" s="39"/>
      <c r="AG1787" s="110"/>
      <c r="AH1787" s="94"/>
      <c r="AJ1787" s="97"/>
      <c r="AL1787" s="39"/>
      <c r="AP1787" s="39"/>
      <c r="AQ1787" s="77"/>
      <c r="AR1787" s="94"/>
      <c r="AT1787" s="97"/>
      <c r="BB1787" s="79"/>
      <c r="BC1787" s="94"/>
      <c r="BE1787" s="97"/>
      <c r="BG1787" s="40"/>
      <c r="BK1787" s="40"/>
      <c r="BL1787" s="79"/>
      <c r="BM1787" s="94"/>
      <c r="BO1787" s="97"/>
      <c r="BQ1787" s="40"/>
      <c r="BR1787" s="94"/>
      <c r="BS1787" s="94"/>
      <c r="BT1787" s="94"/>
      <c r="BU1787" s="40"/>
      <c r="BV1787" s="82"/>
      <c r="BW1787" s="94"/>
      <c r="BX1787" s="48"/>
      <c r="BY1787" s="97"/>
      <c r="BZ1787" s="48"/>
      <c r="CA1787" s="40"/>
      <c r="CB1787" s="94"/>
      <c r="CC1787" s="94"/>
      <c r="CD1787" s="94"/>
      <c r="CE1787" s="40"/>
      <c r="CF1787" s="73"/>
      <c r="CG1787" s="41"/>
      <c r="CH1787" s="41"/>
      <c r="CI1787" s="41"/>
      <c r="CJ1787" s="41"/>
      <c r="CK1787" s="41"/>
      <c r="CL1787" s="68"/>
      <c r="CM1787" s="41"/>
      <c r="CN1787" s="41"/>
      <c r="CO1787" s="39"/>
      <c r="CP1787" s="78"/>
    </row>
    <row r="1788" spans="1:94" s="38" customFormat="1" x14ac:dyDescent="0.25">
      <c r="A1788" s="38">
        <v>1785</v>
      </c>
      <c r="F1788" s="39"/>
      <c r="Q1788" s="39"/>
      <c r="R1788" s="40"/>
      <c r="S1788" s="40"/>
      <c r="T1788" s="39"/>
      <c r="AG1788" s="110"/>
      <c r="AH1788" s="94"/>
      <c r="AJ1788" s="97"/>
      <c r="AL1788" s="39"/>
      <c r="AP1788" s="39"/>
      <c r="AQ1788" s="77"/>
      <c r="AR1788" s="94"/>
      <c r="AT1788" s="97"/>
      <c r="BB1788" s="79"/>
      <c r="BC1788" s="94"/>
      <c r="BE1788" s="97"/>
      <c r="BG1788" s="40"/>
      <c r="BK1788" s="40"/>
      <c r="BL1788" s="79"/>
      <c r="BM1788" s="94"/>
      <c r="BO1788" s="97"/>
      <c r="BQ1788" s="40"/>
      <c r="BR1788" s="94"/>
      <c r="BS1788" s="94"/>
      <c r="BT1788" s="94"/>
      <c r="BU1788" s="40"/>
      <c r="BV1788" s="82"/>
      <c r="BW1788" s="94"/>
      <c r="BX1788" s="48"/>
      <c r="BY1788" s="97"/>
      <c r="BZ1788" s="48"/>
      <c r="CA1788" s="40"/>
      <c r="CB1788" s="94"/>
      <c r="CC1788" s="94"/>
      <c r="CD1788" s="94"/>
      <c r="CE1788" s="40"/>
      <c r="CF1788" s="73"/>
      <c r="CG1788" s="41"/>
      <c r="CH1788" s="41"/>
      <c r="CI1788" s="41"/>
      <c r="CJ1788" s="41"/>
      <c r="CK1788" s="41"/>
      <c r="CL1788" s="68"/>
      <c r="CM1788" s="41"/>
      <c r="CN1788" s="41"/>
      <c r="CO1788" s="39"/>
      <c r="CP1788" s="78"/>
    </row>
    <row r="1789" spans="1:94" s="38" customFormat="1" x14ac:dyDescent="0.25">
      <c r="A1789" s="38">
        <v>1786</v>
      </c>
      <c r="F1789" s="39"/>
      <c r="Q1789" s="39"/>
      <c r="R1789" s="40"/>
      <c r="S1789" s="40"/>
      <c r="T1789" s="39"/>
      <c r="AG1789" s="110"/>
      <c r="AH1789" s="94"/>
      <c r="AJ1789" s="97"/>
      <c r="AL1789" s="39"/>
      <c r="AP1789" s="39"/>
      <c r="AQ1789" s="77"/>
      <c r="AR1789" s="94"/>
      <c r="AT1789" s="97"/>
      <c r="BB1789" s="79"/>
      <c r="BC1789" s="94"/>
      <c r="BE1789" s="97"/>
      <c r="BG1789" s="40"/>
      <c r="BK1789" s="40"/>
      <c r="BL1789" s="79"/>
      <c r="BM1789" s="94"/>
      <c r="BO1789" s="97"/>
      <c r="BQ1789" s="40"/>
      <c r="BR1789" s="94"/>
      <c r="BS1789" s="94"/>
      <c r="BT1789" s="94"/>
      <c r="BU1789" s="40"/>
      <c r="BV1789" s="82"/>
      <c r="BW1789" s="94"/>
      <c r="BX1789" s="48"/>
      <c r="BY1789" s="97"/>
      <c r="BZ1789" s="48"/>
      <c r="CA1789" s="40"/>
      <c r="CB1789" s="94"/>
      <c r="CC1789" s="94"/>
      <c r="CD1789" s="94"/>
      <c r="CE1789" s="40"/>
      <c r="CF1789" s="73"/>
      <c r="CG1789" s="41"/>
      <c r="CH1789" s="41"/>
      <c r="CI1789" s="41"/>
      <c r="CJ1789" s="41"/>
      <c r="CK1789" s="41"/>
      <c r="CL1789" s="68"/>
      <c r="CM1789" s="41"/>
      <c r="CN1789" s="41"/>
      <c r="CO1789" s="39"/>
      <c r="CP1789" s="78"/>
    </row>
    <row r="1790" spans="1:94" s="38" customFormat="1" x14ac:dyDescent="0.25">
      <c r="A1790" s="38">
        <v>1787</v>
      </c>
      <c r="F1790" s="39"/>
      <c r="Q1790" s="39"/>
      <c r="R1790" s="40"/>
      <c r="S1790" s="40"/>
      <c r="T1790" s="39"/>
      <c r="AG1790" s="110"/>
      <c r="AH1790" s="94"/>
      <c r="AJ1790" s="97"/>
      <c r="AL1790" s="39"/>
      <c r="AP1790" s="39"/>
      <c r="AQ1790" s="77"/>
      <c r="AR1790" s="94"/>
      <c r="AT1790" s="97"/>
      <c r="BB1790" s="79"/>
      <c r="BC1790" s="94"/>
      <c r="BE1790" s="97"/>
      <c r="BG1790" s="40"/>
      <c r="BK1790" s="40"/>
      <c r="BL1790" s="79"/>
      <c r="BM1790" s="94"/>
      <c r="BO1790" s="97"/>
      <c r="BQ1790" s="40"/>
      <c r="BR1790" s="94"/>
      <c r="BS1790" s="94"/>
      <c r="BT1790" s="94"/>
      <c r="BU1790" s="40"/>
      <c r="BV1790" s="82"/>
      <c r="BW1790" s="94"/>
      <c r="BX1790" s="48"/>
      <c r="BY1790" s="97"/>
      <c r="BZ1790" s="48"/>
      <c r="CA1790" s="40"/>
      <c r="CB1790" s="94"/>
      <c r="CC1790" s="94"/>
      <c r="CD1790" s="94"/>
      <c r="CE1790" s="40"/>
      <c r="CF1790" s="73"/>
      <c r="CG1790" s="41"/>
      <c r="CH1790" s="41"/>
      <c r="CI1790" s="41"/>
      <c r="CJ1790" s="41"/>
      <c r="CK1790" s="41"/>
      <c r="CL1790" s="68"/>
      <c r="CM1790" s="41"/>
      <c r="CN1790" s="41"/>
      <c r="CO1790" s="39"/>
      <c r="CP1790" s="78"/>
    </row>
    <row r="1791" spans="1:94" s="38" customFormat="1" x14ac:dyDescent="0.25">
      <c r="A1791" s="38">
        <v>1788</v>
      </c>
      <c r="F1791" s="39"/>
      <c r="Q1791" s="39"/>
      <c r="R1791" s="40"/>
      <c r="S1791" s="40"/>
      <c r="T1791" s="39"/>
      <c r="AG1791" s="110"/>
      <c r="AH1791" s="94"/>
      <c r="AJ1791" s="97"/>
      <c r="AL1791" s="39"/>
      <c r="AP1791" s="39"/>
      <c r="AQ1791" s="77"/>
      <c r="AR1791" s="94"/>
      <c r="AT1791" s="97"/>
      <c r="BB1791" s="79"/>
      <c r="BC1791" s="94"/>
      <c r="BE1791" s="97"/>
      <c r="BG1791" s="40"/>
      <c r="BK1791" s="40"/>
      <c r="BL1791" s="79"/>
      <c r="BM1791" s="94"/>
      <c r="BO1791" s="97"/>
      <c r="BQ1791" s="40"/>
      <c r="BR1791" s="94"/>
      <c r="BS1791" s="94"/>
      <c r="BT1791" s="94"/>
      <c r="BU1791" s="40"/>
      <c r="BV1791" s="82"/>
      <c r="BW1791" s="94"/>
      <c r="BX1791" s="48"/>
      <c r="BY1791" s="97"/>
      <c r="BZ1791" s="48"/>
      <c r="CA1791" s="40"/>
      <c r="CB1791" s="94"/>
      <c r="CC1791" s="94"/>
      <c r="CD1791" s="94"/>
      <c r="CE1791" s="40"/>
      <c r="CF1791" s="73"/>
      <c r="CG1791" s="41"/>
      <c r="CH1791" s="41"/>
      <c r="CI1791" s="41"/>
      <c r="CJ1791" s="41"/>
      <c r="CK1791" s="41"/>
      <c r="CL1791" s="68"/>
      <c r="CM1791" s="41"/>
      <c r="CN1791" s="41"/>
      <c r="CO1791" s="39"/>
      <c r="CP1791" s="78"/>
    </row>
    <row r="1792" spans="1:94" s="38" customFormat="1" x14ac:dyDescent="0.25">
      <c r="A1792" s="38">
        <v>1789</v>
      </c>
      <c r="F1792" s="39"/>
      <c r="Q1792" s="39"/>
      <c r="R1792" s="40"/>
      <c r="S1792" s="40"/>
      <c r="T1792" s="39"/>
      <c r="AG1792" s="110"/>
      <c r="AH1792" s="94"/>
      <c r="AJ1792" s="97"/>
      <c r="AL1792" s="39"/>
      <c r="AP1792" s="39"/>
      <c r="AQ1792" s="77"/>
      <c r="AR1792" s="94"/>
      <c r="AT1792" s="97"/>
      <c r="BB1792" s="79"/>
      <c r="BC1792" s="94"/>
      <c r="BE1792" s="97"/>
      <c r="BG1792" s="40"/>
      <c r="BK1792" s="40"/>
      <c r="BL1792" s="79"/>
      <c r="BM1792" s="94"/>
      <c r="BO1792" s="97"/>
      <c r="BQ1792" s="40"/>
      <c r="BR1792" s="94"/>
      <c r="BS1792" s="94"/>
      <c r="BT1792" s="94"/>
      <c r="BU1792" s="40"/>
      <c r="BV1792" s="82"/>
      <c r="BW1792" s="94"/>
      <c r="BX1792" s="48"/>
      <c r="BY1792" s="97"/>
      <c r="BZ1792" s="48"/>
      <c r="CA1792" s="40"/>
      <c r="CB1792" s="94"/>
      <c r="CC1792" s="94"/>
      <c r="CD1792" s="94"/>
      <c r="CE1792" s="40"/>
      <c r="CF1792" s="73"/>
      <c r="CG1792" s="41"/>
      <c r="CH1792" s="41"/>
      <c r="CI1792" s="41"/>
      <c r="CJ1792" s="41"/>
      <c r="CK1792" s="41"/>
      <c r="CL1792" s="68"/>
      <c r="CM1792" s="41"/>
      <c r="CN1792" s="41"/>
      <c r="CO1792" s="39"/>
      <c r="CP1792" s="78"/>
    </row>
    <row r="1793" spans="1:94" s="38" customFormat="1" x14ac:dyDescent="0.25">
      <c r="A1793" s="38">
        <v>1790</v>
      </c>
      <c r="F1793" s="39"/>
      <c r="Q1793" s="39"/>
      <c r="R1793" s="40"/>
      <c r="S1793" s="40"/>
      <c r="T1793" s="39"/>
      <c r="AG1793" s="110"/>
      <c r="AH1793" s="94"/>
      <c r="AJ1793" s="97"/>
      <c r="AL1793" s="39"/>
      <c r="AP1793" s="39"/>
      <c r="AQ1793" s="77"/>
      <c r="AR1793" s="94"/>
      <c r="AT1793" s="97"/>
      <c r="BB1793" s="79"/>
      <c r="BC1793" s="94"/>
      <c r="BE1793" s="97"/>
      <c r="BG1793" s="40"/>
      <c r="BK1793" s="40"/>
      <c r="BL1793" s="79"/>
      <c r="BM1793" s="94"/>
      <c r="BO1793" s="97"/>
      <c r="BQ1793" s="40"/>
      <c r="BR1793" s="94"/>
      <c r="BS1793" s="94"/>
      <c r="BT1793" s="94"/>
      <c r="BU1793" s="40"/>
      <c r="BV1793" s="82"/>
      <c r="BW1793" s="94"/>
      <c r="BX1793" s="48"/>
      <c r="BY1793" s="97"/>
      <c r="BZ1793" s="48"/>
      <c r="CA1793" s="40"/>
      <c r="CB1793" s="94"/>
      <c r="CC1793" s="94"/>
      <c r="CD1793" s="94"/>
      <c r="CE1793" s="40"/>
      <c r="CF1793" s="73"/>
      <c r="CG1793" s="41"/>
      <c r="CH1793" s="41"/>
      <c r="CI1793" s="41"/>
      <c r="CJ1793" s="41"/>
      <c r="CK1793" s="41"/>
      <c r="CL1793" s="68"/>
      <c r="CM1793" s="41"/>
      <c r="CN1793" s="41"/>
      <c r="CO1793" s="39"/>
      <c r="CP1793" s="78"/>
    </row>
    <row r="1794" spans="1:94" s="38" customFormat="1" x14ac:dyDescent="0.25">
      <c r="A1794" s="38">
        <v>1791</v>
      </c>
      <c r="F1794" s="39"/>
      <c r="Q1794" s="39"/>
      <c r="R1794" s="40"/>
      <c r="S1794" s="40"/>
      <c r="T1794" s="39"/>
      <c r="AG1794" s="110"/>
      <c r="AH1794" s="94"/>
      <c r="AJ1794" s="97"/>
      <c r="AL1794" s="39"/>
      <c r="AP1794" s="39"/>
      <c r="AQ1794" s="77"/>
      <c r="AR1794" s="94"/>
      <c r="AT1794" s="97"/>
      <c r="BB1794" s="79"/>
      <c r="BC1794" s="94"/>
      <c r="BE1794" s="97"/>
      <c r="BG1794" s="40"/>
      <c r="BK1794" s="40"/>
      <c r="BL1794" s="79"/>
      <c r="BM1794" s="94"/>
      <c r="BO1794" s="97"/>
      <c r="BQ1794" s="40"/>
      <c r="BR1794" s="94"/>
      <c r="BS1794" s="94"/>
      <c r="BT1794" s="94"/>
      <c r="BU1794" s="40"/>
      <c r="BV1794" s="82"/>
      <c r="BW1794" s="94"/>
      <c r="BX1794" s="48"/>
      <c r="BY1794" s="97"/>
      <c r="BZ1794" s="48"/>
      <c r="CA1794" s="40"/>
      <c r="CB1794" s="94"/>
      <c r="CC1794" s="94"/>
      <c r="CD1794" s="94"/>
      <c r="CE1794" s="40"/>
      <c r="CF1794" s="73"/>
      <c r="CG1794" s="41"/>
      <c r="CH1794" s="41"/>
      <c r="CI1794" s="41"/>
      <c r="CJ1794" s="41"/>
      <c r="CK1794" s="41"/>
      <c r="CL1794" s="68"/>
      <c r="CM1794" s="41"/>
      <c r="CN1794" s="41"/>
      <c r="CO1794" s="39"/>
      <c r="CP1794" s="78"/>
    </row>
    <row r="1795" spans="1:94" s="38" customFormat="1" x14ac:dyDescent="0.25">
      <c r="A1795" s="38">
        <v>1792</v>
      </c>
      <c r="F1795" s="39"/>
      <c r="Q1795" s="39"/>
      <c r="R1795" s="40"/>
      <c r="S1795" s="40"/>
      <c r="T1795" s="39"/>
      <c r="AG1795" s="110"/>
      <c r="AH1795" s="94"/>
      <c r="AJ1795" s="97"/>
      <c r="AL1795" s="39"/>
      <c r="AP1795" s="39"/>
      <c r="AQ1795" s="77"/>
      <c r="AR1795" s="94"/>
      <c r="AT1795" s="97"/>
      <c r="BB1795" s="79"/>
      <c r="BC1795" s="94"/>
      <c r="BE1795" s="97"/>
      <c r="BG1795" s="40"/>
      <c r="BK1795" s="40"/>
      <c r="BL1795" s="79"/>
      <c r="BM1795" s="94"/>
      <c r="BO1795" s="97"/>
      <c r="BQ1795" s="40"/>
      <c r="BR1795" s="94"/>
      <c r="BS1795" s="94"/>
      <c r="BT1795" s="94"/>
      <c r="BU1795" s="40"/>
      <c r="BV1795" s="82"/>
      <c r="BW1795" s="94"/>
      <c r="BX1795" s="48"/>
      <c r="BY1795" s="97"/>
      <c r="BZ1795" s="48"/>
      <c r="CA1795" s="40"/>
      <c r="CB1795" s="94"/>
      <c r="CC1795" s="94"/>
      <c r="CD1795" s="94"/>
      <c r="CE1795" s="40"/>
      <c r="CF1795" s="73"/>
      <c r="CG1795" s="41"/>
      <c r="CH1795" s="41"/>
      <c r="CI1795" s="41"/>
      <c r="CJ1795" s="41"/>
      <c r="CK1795" s="41"/>
      <c r="CL1795" s="68"/>
      <c r="CM1795" s="41"/>
      <c r="CN1795" s="41"/>
      <c r="CO1795" s="39"/>
      <c r="CP1795" s="78"/>
    </row>
    <row r="1796" spans="1:94" s="38" customFormat="1" x14ac:dyDescent="0.25">
      <c r="A1796" s="38">
        <v>1793</v>
      </c>
      <c r="F1796" s="39"/>
      <c r="Q1796" s="39"/>
      <c r="R1796" s="40"/>
      <c r="S1796" s="40"/>
      <c r="T1796" s="39"/>
      <c r="AG1796" s="110"/>
      <c r="AH1796" s="94"/>
      <c r="AJ1796" s="97"/>
      <c r="AL1796" s="39"/>
      <c r="AP1796" s="39"/>
      <c r="AQ1796" s="77"/>
      <c r="AR1796" s="94"/>
      <c r="AT1796" s="97"/>
      <c r="BB1796" s="79"/>
      <c r="BC1796" s="94"/>
      <c r="BE1796" s="97"/>
      <c r="BG1796" s="40"/>
      <c r="BK1796" s="40"/>
      <c r="BL1796" s="79"/>
      <c r="BM1796" s="94"/>
      <c r="BO1796" s="97"/>
      <c r="BQ1796" s="40"/>
      <c r="BR1796" s="94"/>
      <c r="BS1796" s="94"/>
      <c r="BT1796" s="94"/>
      <c r="BU1796" s="40"/>
      <c r="BV1796" s="82"/>
      <c r="BW1796" s="94"/>
      <c r="BX1796" s="48"/>
      <c r="BY1796" s="97"/>
      <c r="BZ1796" s="48"/>
      <c r="CA1796" s="40"/>
      <c r="CB1796" s="94"/>
      <c r="CC1796" s="94"/>
      <c r="CD1796" s="94"/>
      <c r="CE1796" s="40"/>
      <c r="CF1796" s="73"/>
      <c r="CG1796" s="41"/>
      <c r="CH1796" s="41"/>
      <c r="CI1796" s="41"/>
      <c r="CJ1796" s="41"/>
      <c r="CK1796" s="41"/>
      <c r="CL1796" s="68"/>
      <c r="CM1796" s="41"/>
      <c r="CN1796" s="41"/>
      <c r="CO1796" s="39"/>
      <c r="CP1796" s="78"/>
    </row>
    <row r="1797" spans="1:94" s="38" customFormat="1" x14ac:dyDescent="0.25">
      <c r="A1797" s="38">
        <v>1794</v>
      </c>
      <c r="F1797" s="39"/>
      <c r="Q1797" s="39"/>
      <c r="R1797" s="40"/>
      <c r="S1797" s="40"/>
      <c r="T1797" s="39"/>
      <c r="AG1797" s="110"/>
      <c r="AH1797" s="94"/>
      <c r="AJ1797" s="97"/>
      <c r="AL1797" s="39"/>
      <c r="AP1797" s="39"/>
      <c r="AQ1797" s="77"/>
      <c r="AR1797" s="94"/>
      <c r="AT1797" s="97"/>
      <c r="BB1797" s="79"/>
      <c r="BC1797" s="94"/>
      <c r="BE1797" s="97"/>
      <c r="BF1797" s="97"/>
      <c r="BG1797" s="40"/>
      <c r="BK1797" s="40"/>
      <c r="BL1797" s="79"/>
      <c r="BM1797" s="94"/>
      <c r="BO1797" s="97"/>
      <c r="BQ1797" s="40"/>
      <c r="BR1797" s="94"/>
      <c r="BS1797" s="94"/>
      <c r="BT1797" s="94"/>
      <c r="BU1797" s="40"/>
      <c r="BV1797" s="82"/>
      <c r="BW1797" s="94"/>
      <c r="BX1797" s="48"/>
      <c r="BY1797" s="97"/>
      <c r="BZ1797" s="48"/>
      <c r="CA1797" s="40"/>
      <c r="CB1797" s="94"/>
      <c r="CC1797" s="94"/>
      <c r="CD1797" s="94"/>
      <c r="CE1797" s="40"/>
      <c r="CF1797" s="73"/>
      <c r="CG1797" s="41"/>
      <c r="CH1797" s="41"/>
      <c r="CI1797" s="41"/>
      <c r="CJ1797" s="41"/>
      <c r="CK1797" s="41"/>
      <c r="CL1797" s="68"/>
      <c r="CM1797" s="41"/>
      <c r="CN1797" s="41"/>
      <c r="CO1797" s="39"/>
      <c r="CP1797" s="78"/>
    </row>
    <row r="1798" spans="1:94" s="38" customFormat="1" x14ac:dyDescent="0.25">
      <c r="A1798" s="38">
        <v>1795</v>
      </c>
      <c r="F1798" s="39"/>
      <c r="Q1798" s="39"/>
      <c r="R1798" s="40"/>
      <c r="S1798" s="40"/>
      <c r="T1798" s="39"/>
      <c r="AG1798" s="110"/>
      <c r="AH1798" s="94"/>
      <c r="AJ1798" s="97"/>
      <c r="AL1798" s="39"/>
      <c r="AP1798" s="39"/>
      <c r="AQ1798" s="77"/>
      <c r="AR1798" s="94"/>
      <c r="AT1798" s="97"/>
      <c r="BB1798" s="79"/>
      <c r="BC1798" s="94"/>
      <c r="BE1798" s="97"/>
      <c r="BF1798" s="97"/>
      <c r="BG1798" s="40"/>
      <c r="BK1798" s="40"/>
      <c r="BL1798" s="79"/>
      <c r="BM1798" s="94"/>
      <c r="BO1798" s="97"/>
      <c r="BQ1798" s="40"/>
      <c r="BR1798" s="94"/>
      <c r="BS1798" s="94"/>
      <c r="BT1798" s="94"/>
      <c r="BU1798" s="40"/>
      <c r="BV1798" s="82"/>
      <c r="BW1798" s="94"/>
      <c r="BX1798" s="48"/>
      <c r="BY1798" s="97"/>
      <c r="BZ1798" s="48"/>
      <c r="CA1798" s="40"/>
      <c r="CB1798" s="94"/>
      <c r="CC1798" s="94"/>
      <c r="CD1798" s="94"/>
      <c r="CE1798" s="40"/>
      <c r="CF1798" s="73"/>
      <c r="CG1798" s="41"/>
      <c r="CH1798" s="41"/>
      <c r="CI1798" s="41"/>
      <c r="CJ1798" s="41"/>
      <c r="CK1798" s="41"/>
      <c r="CL1798" s="68"/>
      <c r="CM1798" s="41"/>
      <c r="CN1798" s="41"/>
      <c r="CO1798" s="39"/>
      <c r="CP1798" s="78"/>
    </row>
    <row r="1799" spans="1:94" s="38" customFormat="1" x14ac:dyDescent="0.25">
      <c r="A1799" s="38">
        <v>1796</v>
      </c>
      <c r="F1799" s="39"/>
      <c r="Q1799" s="39"/>
      <c r="R1799" s="40"/>
      <c r="S1799" s="40"/>
      <c r="T1799" s="39"/>
      <c r="AG1799" s="110"/>
      <c r="AH1799" s="94"/>
      <c r="AJ1799" s="97"/>
      <c r="AL1799" s="39"/>
      <c r="AP1799" s="39"/>
      <c r="AQ1799" s="77"/>
      <c r="AR1799" s="94"/>
      <c r="AT1799" s="97"/>
      <c r="BB1799" s="79"/>
      <c r="BC1799" s="94"/>
      <c r="BE1799" s="97"/>
      <c r="BF1799" s="97"/>
      <c r="BG1799" s="40"/>
      <c r="BK1799" s="40"/>
      <c r="BL1799" s="79"/>
      <c r="BM1799" s="94"/>
      <c r="BO1799" s="97"/>
      <c r="BQ1799" s="40"/>
      <c r="BR1799" s="94"/>
      <c r="BS1799" s="94"/>
      <c r="BT1799" s="94"/>
      <c r="BU1799" s="40"/>
      <c r="BV1799" s="82"/>
      <c r="BW1799" s="94"/>
      <c r="BX1799" s="48"/>
      <c r="BY1799" s="97"/>
      <c r="BZ1799" s="48"/>
      <c r="CA1799" s="40"/>
      <c r="CB1799" s="94"/>
      <c r="CC1799" s="94"/>
      <c r="CD1799" s="94"/>
      <c r="CE1799" s="40"/>
      <c r="CF1799" s="73"/>
      <c r="CG1799" s="41"/>
      <c r="CH1799" s="41"/>
      <c r="CI1799" s="41"/>
      <c r="CJ1799" s="41"/>
      <c r="CK1799" s="41"/>
      <c r="CL1799" s="68"/>
      <c r="CM1799" s="41"/>
      <c r="CN1799" s="41"/>
      <c r="CO1799" s="39"/>
      <c r="CP1799" s="78"/>
    </row>
    <row r="1800" spans="1:94" s="38" customFormat="1" x14ac:dyDescent="0.25">
      <c r="A1800" s="38">
        <v>1797</v>
      </c>
      <c r="F1800" s="39"/>
      <c r="Q1800" s="39"/>
      <c r="R1800" s="40"/>
      <c r="S1800" s="40"/>
      <c r="T1800" s="39"/>
      <c r="AG1800" s="110"/>
      <c r="AH1800" s="94"/>
      <c r="AJ1800" s="97"/>
      <c r="AL1800" s="39"/>
      <c r="AP1800" s="39"/>
      <c r="AQ1800" s="77"/>
      <c r="AR1800" s="94"/>
      <c r="AT1800" s="97"/>
      <c r="BB1800" s="79"/>
      <c r="BC1800" s="94"/>
      <c r="BE1800" s="97"/>
      <c r="BF1800" s="97"/>
      <c r="BG1800" s="40"/>
      <c r="BK1800" s="40"/>
      <c r="BL1800" s="79"/>
      <c r="BM1800" s="94"/>
      <c r="BO1800" s="97"/>
      <c r="BQ1800" s="40"/>
      <c r="BR1800" s="94"/>
      <c r="BS1800" s="94"/>
      <c r="BT1800" s="94"/>
      <c r="BU1800" s="40"/>
      <c r="BV1800" s="82"/>
      <c r="BW1800" s="94"/>
      <c r="BX1800" s="48"/>
      <c r="BY1800" s="97"/>
      <c r="BZ1800" s="48"/>
      <c r="CA1800" s="40"/>
      <c r="CB1800" s="94"/>
      <c r="CC1800" s="94"/>
      <c r="CD1800" s="94"/>
      <c r="CE1800" s="40"/>
      <c r="CF1800" s="73"/>
      <c r="CG1800" s="41"/>
      <c r="CH1800" s="41"/>
      <c r="CI1800" s="41"/>
      <c r="CJ1800" s="41"/>
      <c r="CK1800" s="41"/>
      <c r="CL1800" s="68"/>
      <c r="CM1800" s="41"/>
      <c r="CN1800" s="41"/>
      <c r="CO1800" s="39"/>
      <c r="CP1800" s="78"/>
    </row>
    <row r="1801" spans="1:94" s="38" customFormat="1" x14ac:dyDescent="0.25">
      <c r="A1801" s="38">
        <v>1798</v>
      </c>
      <c r="F1801" s="39"/>
      <c r="Q1801" s="39"/>
      <c r="R1801" s="40"/>
      <c r="S1801" s="40"/>
      <c r="T1801" s="39"/>
      <c r="AG1801" s="110"/>
      <c r="AH1801" s="94"/>
      <c r="AJ1801" s="97"/>
      <c r="AL1801" s="39"/>
      <c r="AP1801" s="39"/>
      <c r="AQ1801" s="77"/>
      <c r="AR1801" s="94"/>
      <c r="AT1801" s="97"/>
      <c r="BB1801" s="79"/>
      <c r="BC1801" s="94"/>
      <c r="BE1801" s="97"/>
      <c r="BF1801" s="97"/>
      <c r="BG1801" s="40"/>
      <c r="BK1801" s="40"/>
      <c r="BL1801" s="79"/>
      <c r="BM1801" s="94"/>
      <c r="BO1801" s="97"/>
      <c r="BQ1801" s="40"/>
      <c r="BR1801" s="94"/>
      <c r="BS1801" s="94"/>
      <c r="BT1801" s="94"/>
      <c r="BU1801" s="40"/>
      <c r="BV1801" s="82"/>
      <c r="BW1801" s="94"/>
      <c r="BX1801" s="48"/>
      <c r="BY1801" s="97"/>
      <c r="BZ1801" s="48"/>
      <c r="CA1801" s="40"/>
      <c r="CB1801" s="94"/>
      <c r="CC1801" s="94"/>
      <c r="CD1801" s="94"/>
      <c r="CE1801" s="40"/>
      <c r="CF1801" s="73"/>
      <c r="CG1801" s="41"/>
      <c r="CH1801" s="41"/>
      <c r="CI1801" s="41"/>
      <c r="CJ1801" s="41"/>
      <c r="CK1801" s="41"/>
      <c r="CL1801" s="68"/>
      <c r="CM1801" s="41"/>
      <c r="CN1801" s="41"/>
      <c r="CO1801" s="39"/>
      <c r="CP1801" s="78"/>
    </row>
    <row r="1802" spans="1:94" s="38" customFormat="1" x14ac:dyDescent="0.25">
      <c r="A1802" s="38">
        <v>1799</v>
      </c>
      <c r="F1802" s="39"/>
      <c r="Q1802" s="39"/>
      <c r="R1802" s="40"/>
      <c r="S1802" s="40"/>
      <c r="T1802" s="39"/>
      <c r="AG1802" s="110"/>
      <c r="AH1802" s="94"/>
      <c r="AJ1802" s="97"/>
      <c r="AL1802" s="39"/>
      <c r="AP1802" s="39"/>
      <c r="AQ1802" s="77"/>
      <c r="AR1802" s="94"/>
      <c r="AT1802" s="97"/>
      <c r="BB1802" s="79"/>
      <c r="BC1802" s="94"/>
      <c r="BE1802" s="97"/>
      <c r="BF1802" s="97"/>
      <c r="BG1802" s="40"/>
      <c r="BK1802" s="40"/>
      <c r="BL1802" s="79"/>
      <c r="BM1802" s="94"/>
      <c r="BO1802" s="97"/>
      <c r="BQ1802" s="40"/>
      <c r="BR1802" s="94"/>
      <c r="BS1802" s="94"/>
      <c r="BT1802" s="94"/>
      <c r="BU1802" s="40"/>
      <c r="BV1802" s="82"/>
      <c r="BW1802" s="94"/>
      <c r="BX1802" s="48"/>
      <c r="BY1802" s="97"/>
      <c r="BZ1802" s="48"/>
      <c r="CA1802" s="40"/>
      <c r="CB1802" s="94"/>
      <c r="CC1802" s="94"/>
      <c r="CD1802" s="94"/>
      <c r="CE1802" s="40"/>
      <c r="CF1802" s="73"/>
      <c r="CG1802" s="41"/>
      <c r="CH1802" s="41"/>
      <c r="CI1802" s="41"/>
      <c r="CJ1802" s="41"/>
      <c r="CK1802" s="41"/>
      <c r="CL1802" s="68"/>
      <c r="CM1802" s="41"/>
      <c r="CN1802" s="41"/>
      <c r="CO1802" s="39"/>
      <c r="CP1802" s="78"/>
    </row>
    <row r="1803" spans="1:94" s="38" customFormat="1" x14ac:dyDescent="0.25">
      <c r="A1803" s="38">
        <v>1800</v>
      </c>
      <c r="F1803" s="39"/>
      <c r="Q1803" s="39"/>
      <c r="R1803" s="40"/>
      <c r="S1803" s="40"/>
      <c r="T1803" s="39"/>
      <c r="AG1803" s="110"/>
      <c r="AH1803" s="94"/>
      <c r="AJ1803" s="97"/>
      <c r="AL1803" s="39"/>
      <c r="AP1803" s="39"/>
      <c r="AQ1803" s="77"/>
      <c r="AR1803" s="94"/>
      <c r="AT1803" s="97"/>
      <c r="BB1803" s="79"/>
      <c r="BC1803" s="94"/>
      <c r="BE1803" s="97"/>
      <c r="BF1803" s="97"/>
      <c r="BG1803" s="40"/>
      <c r="BK1803" s="40"/>
      <c r="BL1803" s="79"/>
      <c r="BM1803" s="94"/>
      <c r="BO1803" s="97"/>
      <c r="BQ1803" s="40"/>
      <c r="BR1803" s="94"/>
      <c r="BS1803" s="94"/>
      <c r="BT1803" s="94"/>
      <c r="BU1803" s="40"/>
      <c r="BV1803" s="82"/>
      <c r="BW1803" s="94"/>
      <c r="BX1803" s="48"/>
      <c r="BY1803" s="97"/>
      <c r="BZ1803" s="48"/>
      <c r="CA1803" s="40"/>
      <c r="CB1803" s="94"/>
      <c r="CC1803" s="94"/>
      <c r="CD1803" s="94"/>
      <c r="CE1803" s="40"/>
      <c r="CF1803" s="73"/>
      <c r="CG1803" s="41"/>
      <c r="CH1803" s="41"/>
      <c r="CI1803" s="41"/>
      <c r="CJ1803" s="41"/>
      <c r="CK1803" s="41"/>
      <c r="CL1803" s="68"/>
      <c r="CM1803" s="41"/>
      <c r="CN1803" s="41"/>
      <c r="CO1803" s="39"/>
      <c r="CP1803" s="78"/>
    </row>
    <row r="1804" spans="1:94" s="38" customFormat="1" x14ac:dyDescent="0.25">
      <c r="A1804" s="38">
        <v>1801</v>
      </c>
      <c r="F1804" s="39"/>
      <c r="Q1804" s="39"/>
      <c r="R1804" s="40"/>
      <c r="S1804" s="40"/>
      <c r="T1804" s="39"/>
      <c r="AG1804" s="110"/>
      <c r="AH1804" s="94"/>
      <c r="AJ1804" s="97"/>
      <c r="AL1804" s="39"/>
      <c r="AP1804" s="39"/>
      <c r="AQ1804" s="77"/>
      <c r="AR1804" s="94"/>
      <c r="AT1804" s="97"/>
      <c r="BB1804" s="79"/>
      <c r="BC1804" s="94"/>
      <c r="BE1804" s="97"/>
      <c r="BF1804" s="97"/>
      <c r="BG1804" s="40"/>
      <c r="BK1804" s="40"/>
      <c r="BL1804" s="79"/>
      <c r="BM1804" s="94"/>
      <c r="BO1804" s="97"/>
      <c r="BQ1804" s="40"/>
      <c r="BR1804" s="94"/>
      <c r="BS1804" s="94"/>
      <c r="BT1804" s="94"/>
      <c r="BU1804" s="40"/>
      <c r="BV1804" s="82"/>
      <c r="BW1804" s="94"/>
      <c r="BX1804" s="48"/>
      <c r="BY1804" s="97"/>
      <c r="BZ1804" s="48"/>
      <c r="CA1804" s="40"/>
      <c r="CB1804" s="94"/>
      <c r="CC1804" s="94"/>
      <c r="CD1804" s="94"/>
      <c r="CE1804" s="40"/>
      <c r="CF1804" s="73"/>
      <c r="CG1804" s="41"/>
      <c r="CH1804" s="41"/>
      <c r="CI1804" s="41"/>
      <c r="CJ1804" s="41"/>
      <c r="CK1804" s="41"/>
      <c r="CL1804" s="68"/>
      <c r="CM1804" s="41"/>
      <c r="CN1804" s="41"/>
      <c r="CO1804" s="39"/>
      <c r="CP1804" s="78"/>
    </row>
    <row r="1805" spans="1:94" s="38" customFormat="1" x14ac:dyDescent="0.25">
      <c r="A1805" s="38">
        <v>1802</v>
      </c>
      <c r="F1805" s="39"/>
      <c r="Q1805" s="39"/>
      <c r="R1805" s="40"/>
      <c r="S1805" s="40"/>
      <c r="T1805" s="39"/>
      <c r="AG1805" s="110"/>
      <c r="AH1805" s="94"/>
      <c r="AJ1805" s="97"/>
      <c r="AL1805" s="39"/>
      <c r="AP1805" s="39"/>
      <c r="AQ1805" s="77"/>
      <c r="AR1805" s="94"/>
      <c r="AT1805" s="97"/>
      <c r="BB1805" s="79"/>
      <c r="BC1805" s="94"/>
      <c r="BE1805" s="97"/>
      <c r="BF1805" s="97"/>
      <c r="BG1805" s="40"/>
      <c r="BK1805" s="40"/>
      <c r="BL1805" s="79"/>
      <c r="BM1805" s="94"/>
      <c r="BO1805" s="97"/>
      <c r="BQ1805" s="40"/>
      <c r="BR1805" s="94"/>
      <c r="BS1805" s="94"/>
      <c r="BT1805" s="94"/>
      <c r="BU1805" s="40"/>
      <c r="BV1805" s="82"/>
      <c r="BW1805" s="94"/>
      <c r="BX1805" s="48"/>
      <c r="BY1805" s="97"/>
      <c r="BZ1805" s="48"/>
      <c r="CA1805" s="40"/>
      <c r="CB1805" s="94"/>
      <c r="CC1805" s="94"/>
      <c r="CD1805" s="94"/>
      <c r="CE1805" s="40"/>
      <c r="CF1805" s="73"/>
      <c r="CG1805" s="41"/>
      <c r="CH1805" s="41"/>
      <c r="CI1805" s="41"/>
      <c r="CJ1805" s="41"/>
      <c r="CK1805" s="41"/>
      <c r="CL1805" s="68"/>
      <c r="CM1805" s="41"/>
      <c r="CN1805" s="41"/>
      <c r="CO1805" s="39"/>
      <c r="CP1805" s="78"/>
    </row>
    <row r="1806" spans="1:94" s="38" customFormat="1" x14ac:dyDescent="0.25">
      <c r="A1806" s="38">
        <v>1803</v>
      </c>
      <c r="F1806" s="39"/>
      <c r="Q1806" s="39"/>
      <c r="R1806" s="40"/>
      <c r="S1806" s="40"/>
      <c r="T1806" s="39"/>
      <c r="AG1806" s="110"/>
      <c r="AH1806" s="94"/>
      <c r="AJ1806" s="97"/>
      <c r="AL1806" s="39"/>
      <c r="AP1806" s="39"/>
      <c r="AQ1806" s="77"/>
      <c r="AR1806" s="94"/>
      <c r="AT1806" s="97"/>
      <c r="BB1806" s="79"/>
      <c r="BC1806" s="94"/>
      <c r="BE1806" s="97"/>
      <c r="BF1806" s="97"/>
      <c r="BG1806" s="40"/>
      <c r="BK1806" s="40"/>
      <c r="BL1806" s="79"/>
      <c r="BM1806" s="94"/>
      <c r="BO1806" s="97"/>
      <c r="BQ1806" s="40"/>
      <c r="BR1806" s="94"/>
      <c r="BS1806" s="94"/>
      <c r="BT1806" s="94"/>
      <c r="BU1806" s="40"/>
      <c r="BV1806" s="82"/>
      <c r="BW1806" s="94"/>
      <c r="BX1806" s="48"/>
      <c r="BY1806" s="97"/>
      <c r="BZ1806" s="48"/>
      <c r="CA1806" s="40"/>
      <c r="CB1806" s="94"/>
      <c r="CC1806" s="94"/>
      <c r="CD1806" s="94"/>
      <c r="CE1806" s="40"/>
      <c r="CF1806" s="73"/>
      <c r="CG1806" s="41"/>
      <c r="CH1806" s="41"/>
      <c r="CI1806" s="41"/>
      <c r="CJ1806" s="41"/>
      <c r="CK1806" s="41"/>
      <c r="CL1806" s="68"/>
      <c r="CM1806" s="41"/>
      <c r="CN1806" s="41"/>
      <c r="CO1806" s="39"/>
      <c r="CP1806" s="78"/>
    </row>
    <row r="1807" spans="1:94" s="38" customFormat="1" x14ac:dyDescent="0.25">
      <c r="A1807" s="38">
        <v>1804</v>
      </c>
      <c r="F1807" s="39"/>
      <c r="Q1807" s="39"/>
      <c r="R1807" s="40"/>
      <c r="S1807" s="40"/>
      <c r="T1807" s="39"/>
      <c r="AG1807" s="110"/>
      <c r="AH1807" s="94"/>
      <c r="AJ1807" s="97"/>
      <c r="AL1807" s="39"/>
      <c r="AP1807" s="39"/>
      <c r="AQ1807" s="77"/>
      <c r="AR1807" s="94"/>
      <c r="AT1807" s="97"/>
      <c r="BB1807" s="79"/>
      <c r="BC1807" s="94"/>
      <c r="BE1807" s="97"/>
      <c r="BF1807" s="97"/>
      <c r="BG1807" s="40"/>
      <c r="BK1807" s="40"/>
      <c r="BL1807" s="79"/>
      <c r="BM1807" s="94"/>
      <c r="BO1807" s="97"/>
      <c r="BQ1807" s="40"/>
      <c r="BR1807" s="94"/>
      <c r="BS1807" s="94"/>
      <c r="BT1807" s="94"/>
      <c r="BU1807" s="40"/>
      <c r="BV1807" s="82"/>
      <c r="BW1807" s="94"/>
      <c r="BX1807" s="48"/>
      <c r="BY1807" s="97"/>
      <c r="BZ1807" s="48"/>
      <c r="CA1807" s="40"/>
      <c r="CB1807" s="94"/>
      <c r="CC1807" s="94"/>
      <c r="CD1807" s="94"/>
      <c r="CE1807" s="40"/>
      <c r="CF1807" s="73"/>
      <c r="CG1807" s="41"/>
      <c r="CH1807" s="41"/>
      <c r="CI1807" s="41"/>
      <c r="CJ1807" s="41"/>
      <c r="CK1807" s="41"/>
      <c r="CL1807" s="68"/>
      <c r="CM1807" s="41"/>
      <c r="CN1807" s="41"/>
      <c r="CO1807" s="39"/>
      <c r="CP1807" s="78"/>
    </row>
    <row r="1808" spans="1:94" s="38" customFormat="1" x14ac:dyDescent="0.25">
      <c r="A1808" s="38">
        <v>1805</v>
      </c>
      <c r="F1808" s="39"/>
      <c r="Q1808" s="39"/>
      <c r="R1808" s="40"/>
      <c r="S1808" s="40"/>
      <c r="T1808" s="39"/>
      <c r="AG1808" s="110"/>
      <c r="AH1808" s="94"/>
      <c r="AJ1808" s="97"/>
      <c r="AL1808" s="39"/>
      <c r="AP1808" s="39"/>
      <c r="AQ1808" s="77"/>
      <c r="AR1808" s="94"/>
      <c r="AT1808" s="97"/>
      <c r="BB1808" s="79"/>
      <c r="BC1808" s="94"/>
      <c r="BE1808" s="97"/>
      <c r="BF1808" s="97"/>
      <c r="BG1808" s="40"/>
      <c r="BK1808" s="40"/>
      <c r="BL1808" s="79"/>
      <c r="BM1808" s="94"/>
      <c r="BO1808" s="97"/>
      <c r="BQ1808" s="40"/>
      <c r="BR1808" s="94"/>
      <c r="BS1808" s="94"/>
      <c r="BT1808" s="94"/>
      <c r="BU1808" s="40"/>
      <c r="BV1808" s="82"/>
      <c r="BW1808" s="94"/>
      <c r="BX1808" s="48"/>
      <c r="BY1808" s="97"/>
      <c r="BZ1808" s="48"/>
      <c r="CA1808" s="40"/>
      <c r="CB1808" s="94"/>
      <c r="CC1808" s="94"/>
      <c r="CD1808" s="94"/>
      <c r="CE1808" s="40"/>
      <c r="CF1808" s="73"/>
      <c r="CG1808" s="41"/>
      <c r="CH1808" s="41"/>
      <c r="CI1808" s="41"/>
      <c r="CJ1808" s="41"/>
      <c r="CK1808" s="41"/>
      <c r="CL1808" s="68"/>
      <c r="CM1808" s="41"/>
      <c r="CN1808" s="41"/>
      <c r="CO1808" s="39"/>
      <c r="CP1808" s="78"/>
    </row>
    <row r="1809" spans="1:94" s="38" customFormat="1" x14ac:dyDescent="0.25">
      <c r="A1809" s="38">
        <v>1806</v>
      </c>
      <c r="F1809" s="39"/>
      <c r="Q1809" s="39"/>
      <c r="R1809" s="40"/>
      <c r="S1809" s="40"/>
      <c r="T1809" s="39"/>
      <c r="AG1809" s="110"/>
      <c r="AH1809" s="94"/>
      <c r="AJ1809" s="97"/>
      <c r="AL1809" s="39"/>
      <c r="AP1809" s="39"/>
      <c r="AQ1809" s="77"/>
      <c r="AR1809" s="94"/>
      <c r="AT1809" s="97"/>
      <c r="BB1809" s="79"/>
      <c r="BC1809" s="94"/>
      <c r="BE1809" s="97"/>
      <c r="BF1809" s="97"/>
      <c r="BG1809" s="40"/>
      <c r="BK1809" s="40"/>
      <c r="BL1809" s="79"/>
      <c r="BM1809" s="94"/>
      <c r="BO1809" s="97"/>
      <c r="BQ1809" s="40"/>
      <c r="BR1809" s="94"/>
      <c r="BS1809" s="94"/>
      <c r="BT1809" s="94"/>
      <c r="BU1809" s="40"/>
      <c r="BV1809" s="82"/>
      <c r="BW1809" s="94"/>
      <c r="BX1809" s="48"/>
      <c r="BY1809" s="97"/>
      <c r="BZ1809" s="48"/>
      <c r="CA1809" s="40"/>
      <c r="CB1809" s="94"/>
      <c r="CC1809" s="94"/>
      <c r="CD1809" s="94"/>
      <c r="CE1809" s="40"/>
      <c r="CF1809" s="73"/>
      <c r="CG1809" s="41"/>
      <c r="CH1809" s="41"/>
      <c r="CI1809" s="41"/>
      <c r="CJ1809" s="41"/>
      <c r="CK1809" s="41"/>
      <c r="CL1809" s="68"/>
      <c r="CM1809" s="41"/>
      <c r="CN1809" s="41"/>
      <c r="CO1809" s="39"/>
      <c r="CP1809" s="78"/>
    </row>
    <row r="1810" spans="1:94" s="38" customFormat="1" x14ac:dyDescent="0.25">
      <c r="A1810" s="38">
        <v>1807</v>
      </c>
      <c r="F1810" s="39"/>
      <c r="Q1810" s="39"/>
      <c r="R1810" s="40"/>
      <c r="S1810" s="40"/>
      <c r="T1810" s="39"/>
      <c r="AG1810" s="110"/>
      <c r="AH1810" s="94"/>
      <c r="AJ1810" s="97"/>
      <c r="AL1810" s="39"/>
      <c r="AP1810" s="39"/>
      <c r="AQ1810" s="77"/>
      <c r="AR1810" s="94"/>
      <c r="AT1810" s="97"/>
      <c r="BB1810" s="79"/>
      <c r="BC1810" s="94"/>
      <c r="BE1810" s="97"/>
      <c r="BF1810" s="97"/>
      <c r="BG1810" s="40"/>
      <c r="BK1810" s="40"/>
      <c r="BL1810" s="79"/>
      <c r="BM1810" s="94"/>
      <c r="BO1810" s="97"/>
      <c r="BQ1810" s="40"/>
      <c r="BR1810" s="94"/>
      <c r="BS1810" s="94"/>
      <c r="BT1810" s="94"/>
      <c r="BU1810" s="40"/>
      <c r="BV1810" s="82"/>
      <c r="BW1810" s="94"/>
      <c r="BX1810" s="48"/>
      <c r="BY1810" s="97"/>
      <c r="BZ1810" s="48"/>
      <c r="CA1810" s="40"/>
      <c r="CB1810" s="94"/>
      <c r="CC1810" s="94"/>
      <c r="CD1810" s="94"/>
      <c r="CE1810" s="40"/>
      <c r="CF1810" s="73"/>
      <c r="CG1810" s="41"/>
      <c r="CH1810" s="41"/>
      <c r="CI1810" s="41"/>
      <c r="CJ1810" s="41"/>
      <c r="CK1810" s="41"/>
      <c r="CL1810" s="68"/>
      <c r="CM1810" s="41"/>
      <c r="CN1810" s="41"/>
      <c r="CO1810" s="39"/>
      <c r="CP1810" s="78"/>
    </row>
    <row r="1811" spans="1:94" s="38" customFormat="1" x14ac:dyDescent="0.25">
      <c r="A1811" s="38">
        <v>1808</v>
      </c>
      <c r="F1811" s="39"/>
      <c r="Q1811" s="39"/>
      <c r="R1811" s="40"/>
      <c r="S1811" s="40"/>
      <c r="T1811" s="39"/>
      <c r="AG1811" s="110"/>
      <c r="AH1811" s="94"/>
      <c r="AJ1811" s="97"/>
      <c r="AL1811" s="39"/>
      <c r="AP1811" s="39"/>
      <c r="AQ1811" s="77"/>
      <c r="AR1811" s="94"/>
      <c r="AT1811" s="97"/>
      <c r="BB1811" s="79"/>
      <c r="BC1811" s="94"/>
      <c r="BE1811" s="97"/>
      <c r="BF1811" s="97"/>
      <c r="BG1811" s="40"/>
      <c r="BK1811" s="40"/>
      <c r="BL1811" s="79"/>
      <c r="BM1811" s="94"/>
      <c r="BO1811" s="97"/>
      <c r="BQ1811" s="40"/>
      <c r="BR1811" s="94"/>
      <c r="BS1811" s="94"/>
      <c r="BT1811" s="94"/>
      <c r="BU1811" s="40"/>
      <c r="BV1811" s="82"/>
      <c r="BW1811" s="94"/>
      <c r="BX1811" s="48"/>
      <c r="BY1811" s="97"/>
      <c r="BZ1811" s="48"/>
      <c r="CA1811" s="40"/>
      <c r="CB1811" s="94"/>
      <c r="CC1811" s="94"/>
      <c r="CD1811" s="94"/>
      <c r="CE1811" s="40"/>
      <c r="CF1811" s="73"/>
      <c r="CG1811" s="41"/>
      <c r="CH1811" s="41"/>
      <c r="CI1811" s="41"/>
      <c r="CJ1811" s="41"/>
      <c r="CK1811" s="41"/>
      <c r="CL1811" s="68"/>
      <c r="CM1811" s="41"/>
      <c r="CN1811" s="41"/>
      <c r="CO1811" s="39"/>
      <c r="CP1811" s="78"/>
    </row>
    <row r="1812" spans="1:94" s="38" customFormat="1" x14ac:dyDescent="0.25">
      <c r="A1812" s="38">
        <v>1809</v>
      </c>
      <c r="F1812" s="39"/>
      <c r="Q1812" s="39"/>
      <c r="R1812" s="40"/>
      <c r="S1812" s="40"/>
      <c r="T1812" s="39"/>
      <c r="AG1812" s="110"/>
      <c r="AH1812" s="94"/>
      <c r="AJ1812" s="97"/>
      <c r="AL1812" s="39"/>
      <c r="AP1812" s="39"/>
      <c r="AQ1812" s="77"/>
      <c r="AR1812" s="94"/>
      <c r="AT1812" s="97"/>
      <c r="BB1812" s="79"/>
      <c r="BC1812" s="94"/>
      <c r="BE1812" s="97"/>
      <c r="BF1812" s="97"/>
      <c r="BG1812" s="40"/>
      <c r="BK1812" s="40"/>
      <c r="BL1812" s="79"/>
      <c r="BM1812" s="94"/>
      <c r="BO1812" s="97"/>
      <c r="BQ1812" s="40"/>
      <c r="BR1812" s="94"/>
      <c r="BS1812" s="94"/>
      <c r="BT1812" s="94"/>
      <c r="BU1812" s="40"/>
      <c r="BV1812" s="82"/>
      <c r="BW1812" s="94"/>
      <c r="BX1812" s="48"/>
      <c r="BY1812" s="97"/>
      <c r="BZ1812" s="48"/>
      <c r="CA1812" s="40"/>
      <c r="CB1812" s="94"/>
      <c r="CC1812" s="94"/>
      <c r="CD1812" s="94"/>
      <c r="CE1812" s="40"/>
      <c r="CF1812" s="73"/>
      <c r="CG1812" s="41"/>
      <c r="CH1812" s="41"/>
      <c r="CI1812" s="41"/>
      <c r="CJ1812" s="41"/>
      <c r="CK1812" s="41"/>
      <c r="CL1812" s="68"/>
      <c r="CM1812" s="41"/>
      <c r="CN1812" s="41"/>
      <c r="CO1812" s="39"/>
      <c r="CP1812" s="78"/>
    </row>
    <row r="1813" spans="1:94" s="38" customFormat="1" x14ac:dyDescent="0.25">
      <c r="A1813" s="38">
        <v>1810</v>
      </c>
      <c r="F1813" s="39"/>
      <c r="Q1813" s="39"/>
      <c r="R1813" s="40"/>
      <c r="S1813" s="40"/>
      <c r="T1813" s="39"/>
      <c r="AG1813" s="110"/>
      <c r="AH1813" s="94"/>
      <c r="AJ1813" s="97"/>
      <c r="AL1813" s="39"/>
      <c r="AP1813" s="39"/>
      <c r="AQ1813" s="77"/>
      <c r="AR1813" s="94"/>
      <c r="AT1813" s="97"/>
      <c r="BB1813" s="79"/>
      <c r="BC1813" s="94"/>
      <c r="BE1813" s="97"/>
      <c r="BF1813" s="97"/>
      <c r="BG1813" s="40"/>
      <c r="BK1813" s="40"/>
      <c r="BL1813" s="79"/>
      <c r="BM1813" s="94"/>
      <c r="BO1813" s="97"/>
      <c r="BQ1813" s="40"/>
      <c r="BR1813" s="94"/>
      <c r="BS1813" s="94"/>
      <c r="BT1813" s="94"/>
      <c r="BU1813" s="40"/>
      <c r="BV1813" s="82"/>
      <c r="BW1813" s="94"/>
      <c r="BX1813" s="48"/>
      <c r="BY1813" s="97"/>
      <c r="BZ1813" s="48"/>
      <c r="CA1813" s="40"/>
      <c r="CB1813" s="94"/>
      <c r="CC1813" s="94"/>
      <c r="CD1813" s="94"/>
      <c r="CE1813" s="40"/>
      <c r="CF1813" s="73"/>
      <c r="CG1813" s="41"/>
      <c r="CH1813" s="41"/>
      <c r="CI1813" s="41"/>
      <c r="CJ1813" s="41"/>
      <c r="CK1813" s="41"/>
      <c r="CL1813" s="68"/>
      <c r="CM1813" s="41"/>
      <c r="CN1813" s="41"/>
      <c r="CO1813" s="39"/>
      <c r="CP1813" s="78"/>
    </row>
    <row r="1814" spans="1:94" s="38" customFormat="1" x14ac:dyDescent="0.25">
      <c r="A1814" s="38">
        <v>1811</v>
      </c>
      <c r="F1814" s="39"/>
      <c r="Q1814" s="39"/>
      <c r="R1814" s="40"/>
      <c r="S1814" s="40"/>
      <c r="T1814" s="39"/>
      <c r="AG1814" s="110"/>
      <c r="AH1814" s="94"/>
      <c r="AJ1814" s="97"/>
      <c r="AL1814" s="39"/>
      <c r="AP1814" s="39"/>
      <c r="AQ1814" s="77"/>
      <c r="AR1814" s="94"/>
      <c r="AT1814" s="97"/>
      <c r="BB1814" s="79"/>
      <c r="BC1814" s="94"/>
      <c r="BE1814" s="97"/>
      <c r="BF1814" s="97"/>
      <c r="BG1814" s="40"/>
      <c r="BK1814" s="40"/>
      <c r="BL1814" s="79"/>
      <c r="BM1814" s="94"/>
      <c r="BO1814" s="97"/>
      <c r="BQ1814" s="40"/>
      <c r="BR1814" s="94"/>
      <c r="BS1814" s="94"/>
      <c r="BT1814" s="94"/>
      <c r="BU1814" s="40"/>
      <c r="BV1814" s="82"/>
      <c r="BW1814" s="94"/>
      <c r="BX1814" s="48"/>
      <c r="BY1814" s="97"/>
      <c r="BZ1814" s="48"/>
      <c r="CA1814" s="40"/>
      <c r="CB1814" s="94"/>
      <c r="CC1814" s="94"/>
      <c r="CD1814" s="94"/>
      <c r="CE1814" s="40"/>
      <c r="CF1814" s="73"/>
      <c r="CG1814" s="41"/>
      <c r="CH1814" s="41"/>
      <c r="CI1814" s="41"/>
      <c r="CJ1814" s="41"/>
      <c r="CK1814" s="41"/>
      <c r="CL1814" s="68"/>
      <c r="CM1814" s="41"/>
      <c r="CN1814" s="41"/>
      <c r="CO1814" s="39"/>
      <c r="CP1814" s="78"/>
    </row>
    <row r="1815" spans="1:94" s="38" customFormat="1" x14ac:dyDescent="0.25">
      <c r="A1815" s="38">
        <v>1812</v>
      </c>
      <c r="F1815" s="39"/>
      <c r="Q1815" s="39"/>
      <c r="R1815" s="40"/>
      <c r="S1815" s="40"/>
      <c r="T1815" s="39"/>
      <c r="AG1815" s="110"/>
      <c r="AH1815" s="94"/>
      <c r="AJ1815" s="97"/>
      <c r="AL1815" s="39"/>
      <c r="AP1815" s="39"/>
      <c r="AQ1815" s="77"/>
      <c r="AR1815" s="94"/>
      <c r="AT1815" s="97"/>
      <c r="BB1815" s="79"/>
      <c r="BC1815" s="94"/>
      <c r="BE1815" s="97"/>
      <c r="BF1815" s="97"/>
      <c r="BG1815" s="40"/>
      <c r="BK1815" s="40"/>
      <c r="BL1815" s="79"/>
      <c r="BM1815" s="94"/>
      <c r="BO1815" s="97"/>
      <c r="BQ1815" s="40"/>
      <c r="BR1815" s="94"/>
      <c r="BS1815" s="94"/>
      <c r="BT1815" s="94"/>
      <c r="BU1815" s="40"/>
      <c r="BV1815" s="82"/>
      <c r="BW1815" s="94"/>
      <c r="BX1815" s="48"/>
      <c r="BY1815" s="97"/>
      <c r="BZ1815" s="48"/>
      <c r="CA1815" s="40"/>
      <c r="CB1815" s="94"/>
      <c r="CC1815" s="94"/>
      <c r="CD1815" s="94"/>
      <c r="CE1815" s="40"/>
      <c r="CF1815" s="73"/>
      <c r="CG1815" s="41"/>
      <c r="CH1815" s="41"/>
      <c r="CI1815" s="41"/>
      <c r="CJ1815" s="41"/>
      <c r="CK1815" s="41"/>
      <c r="CL1815" s="68"/>
      <c r="CM1815" s="41"/>
      <c r="CN1815" s="41"/>
      <c r="CO1815" s="39"/>
      <c r="CP1815" s="78"/>
    </row>
    <row r="1816" spans="1:94" s="38" customFormat="1" x14ac:dyDescent="0.25">
      <c r="A1816" s="38">
        <v>1813</v>
      </c>
      <c r="F1816" s="39"/>
      <c r="Q1816" s="39"/>
      <c r="R1816" s="40"/>
      <c r="S1816" s="40"/>
      <c r="T1816" s="39"/>
      <c r="AG1816" s="110"/>
      <c r="AH1816" s="94"/>
      <c r="AJ1816" s="97"/>
      <c r="AL1816" s="39"/>
      <c r="AP1816" s="39"/>
      <c r="AQ1816" s="77"/>
      <c r="AR1816" s="94"/>
      <c r="AT1816" s="97"/>
      <c r="BB1816" s="79"/>
      <c r="BC1816" s="94"/>
      <c r="BE1816" s="97"/>
      <c r="BF1816" s="97"/>
      <c r="BG1816" s="40"/>
      <c r="BK1816" s="40"/>
      <c r="BL1816" s="79"/>
      <c r="BM1816" s="94"/>
      <c r="BO1816" s="97"/>
      <c r="BQ1816" s="40"/>
      <c r="BR1816" s="94"/>
      <c r="BS1816" s="94"/>
      <c r="BT1816" s="94"/>
      <c r="BU1816" s="40"/>
      <c r="BV1816" s="82"/>
      <c r="BW1816" s="94"/>
      <c r="BX1816" s="48"/>
      <c r="BY1816" s="97"/>
      <c r="BZ1816" s="48"/>
      <c r="CA1816" s="40"/>
      <c r="CB1816" s="94"/>
      <c r="CC1816" s="94"/>
      <c r="CD1816" s="94"/>
      <c r="CE1816" s="40"/>
      <c r="CF1816" s="73"/>
      <c r="CG1816" s="41"/>
      <c r="CH1816" s="41"/>
      <c r="CI1816" s="41"/>
      <c r="CJ1816" s="41"/>
      <c r="CK1816" s="41"/>
      <c r="CL1816" s="68"/>
      <c r="CM1816" s="41"/>
      <c r="CN1816" s="41"/>
      <c r="CO1816" s="39"/>
      <c r="CP1816" s="78"/>
    </row>
    <row r="1817" spans="1:94" s="38" customFormat="1" x14ac:dyDescent="0.25">
      <c r="A1817" s="38">
        <v>1814</v>
      </c>
      <c r="F1817" s="39"/>
      <c r="Q1817" s="39"/>
      <c r="R1817" s="40"/>
      <c r="S1817" s="40"/>
      <c r="T1817" s="39"/>
      <c r="AG1817" s="110"/>
      <c r="AH1817" s="94"/>
      <c r="AJ1817" s="97"/>
      <c r="AL1817" s="39"/>
      <c r="AP1817" s="39"/>
      <c r="AQ1817" s="77"/>
      <c r="AR1817" s="94"/>
      <c r="AT1817" s="97"/>
      <c r="BB1817" s="79"/>
      <c r="BC1817" s="94"/>
      <c r="BE1817" s="97"/>
      <c r="BF1817" s="97"/>
      <c r="BG1817" s="40"/>
      <c r="BK1817" s="40"/>
      <c r="BL1817" s="79"/>
      <c r="BM1817" s="94"/>
      <c r="BO1817" s="97"/>
      <c r="BQ1817" s="40"/>
      <c r="BR1817" s="94"/>
      <c r="BS1817" s="94"/>
      <c r="BT1817" s="94"/>
      <c r="BU1817" s="40"/>
      <c r="BV1817" s="82"/>
      <c r="BW1817" s="94"/>
      <c r="BX1817" s="48"/>
      <c r="BY1817" s="97"/>
      <c r="BZ1817" s="48"/>
      <c r="CA1817" s="40"/>
      <c r="CB1817" s="94"/>
      <c r="CC1817" s="94"/>
      <c r="CD1817" s="94"/>
      <c r="CE1817" s="40"/>
      <c r="CF1817" s="73"/>
      <c r="CG1817" s="41"/>
      <c r="CH1817" s="41"/>
      <c r="CI1817" s="41"/>
      <c r="CJ1817" s="41"/>
      <c r="CK1817" s="41"/>
      <c r="CL1817" s="68"/>
      <c r="CM1817" s="41"/>
      <c r="CN1817" s="41"/>
      <c r="CO1817" s="39"/>
      <c r="CP1817" s="78"/>
    </row>
    <row r="1818" spans="1:94" s="38" customFormat="1" x14ac:dyDescent="0.25">
      <c r="A1818" s="38">
        <v>1815</v>
      </c>
      <c r="F1818" s="39"/>
      <c r="Q1818" s="39"/>
      <c r="R1818" s="40"/>
      <c r="S1818" s="40"/>
      <c r="T1818" s="39"/>
      <c r="AG1818" s="110"/>
      <c r="AH1818" s="94"/>
      <c r="AJ1818" s="97"/>
      <c r="AL1818" s="39"/>
      <c r="AP1818" s="39"/>
      <c r="AQ1818" s="77"/>
      <c r="AR1818" s="94"/>
      <c r="AT1818" s="97"/>
      <c r="BB1818" s="79"/>
      <c r="BC1818" s="94"/>
      <c r="BE1818" s="97"/>
      <c r="BF1818" s="97"/>
      <c r="BG1818" s="40"/>
      <c r="BK1818" s="40"/>
      <c r="BL1818" s="79"/>
      <c r="BM1818" s="94"/>
      <c r="BO1818" s="97"/>
      <c r="BQ1818" s="40"/>
      <c r="BR1818" s="94"/>
      <c r="BS1818" s="94"/>
      <c r="BT1818" s="94"/>
      <c r="BU1818" s="40"/>
      <c r="BV1818" s="82"/>
      <c r="BW1818" s="94"/>
      <c r="BX1818" s="48"/>
      <c r="BY1818" s="97"/>
      <c r="BZ1818" s="48"/>
      <c r="CA1818" s="40"/>
      <c r="CB1818" s="94"/>
      <c r="CC1818" s="94"/>
      <c r="CD1818" s="94"/>
      <c r="CE1818" s="40"/>
      <c r="CF1818" s="73"/>
      <c r="CG1818" s="41"/>
      <c r="CH1818" s="41"/>
      <c r="CI1818" s="41"/>
      <c r="CJ1818" s="41"/>
      <c r="CK1818" s="41"/>
      <c r="CL1818" s="68"/>
      <c r="CM1818" s="41"/>
      <c r="CN1818" s="41"/>
      <c r="CO1818" s="39"/>
      <c r="CP1818" s="78"/>
    </row>
    <row r="1819" spans="1:94" s="38" customFormat="1" x14ac:dyDescent="0.25">
      <c r="A1819" s="38">
        <v>1816</v>
      </c>
      <c r="F1819" s="39"/>
      <c r="Q1819" s="39"/>
      <c r="R1819" s="40"/>
      <c r="S1819" s="40"/>
      <c r="T1819" s="39"/>
      <c r="AG1819" s="110"/>
      <c r="AH1819" s="94"/>
      <c r="AJ1819" s="97"/>
      <c r="AL1819" s="39"/>
      <c r="AP1819" s="39"/>
      <c r="AQ1819" s="77"/>
      <c r="AR1819" s="94"/>
      <c r="AT1819" s="97"/>
      <c r="BB1819" s="79"/>
      <c r="BC1819" s="94"/>
      <c r="BE1819" s="97"/>
      <c r="BF1819" s="97"/>
      <c r="BG1819" s="40"/>
      <c r="BK1819" s="40"/>
      <c r="BL1819" s="79"/>
      <c r="BM1819" s="94"/>
      <c r="BO1819" s="97"/>
      <c r="BQ1819" s="40"/>
      <c r="BR1819" s="94"/>
      <c r="BS1819" s="94"/>
      <c r="BT1819" s="94"/>
      <c r="BU1819" s="40"/>
      <c r="BV1819" s="82"/>
      <c r="BW1819" s="94"/>
      <c r="BX1819" s="48"/>
      <c r="BY1819" s="97"/>
      <c r="BZ1819" s="48"/>
      <c r="CA1819" s="40"/>
      <c r="CB1819" s="94"/>
      <c r="CC1819" s="94"/>
      <c r="CD1819" s="94"/>
      <c r="CE1819" s="40"/>
      <c r="CF1819" s="73"/>
      <c r="CG1819" s="41"/>
      <c r="CH1819" s="41"/>
      <c r="CI1819" s="41"/>
      <c r="CJ1819" s="41"/>
      <c r="CK1819" s="41"/>
      <c r="CL1819" s="68"/>
      <c r="CM1819" s="41"/>
      <c r="CN1819" s="41"/>
      <c r="CO1819" s="39"/>
      <c r="CP1819" s="78"/>
    </row>
    <row r="1820" spans="1:94" s="38" customFormat="1" x14ac:dyDescent="0.25">
      <c r="A1820" s="38">
        <v>1817</v>
      </c>
      <c r="F1820" s="39"/>
      <c r="Q1820" s="39"/>
      <c r="R1820" s="40"/>
      <c r="S1820" s="40"/>
      <c r="T1820" s="39"/>
      <c r="AG1820" s="110"/>
      <c r="AH1820" s="94"/>
      <c r="AJ1820" s="97"/>
      <c r="AL1820" s="39"/>
      <c r="AP1820" s="39"/>
      <c r="AQ1820" s="77"/>
      <c r="AR1820" s="94"/>
      <c r="AT1820" s="97"/>
      <c r="BB1820" s="79"/>
      <c r="BC1820" s="94"/>
      <c r="BE1820" s="97"/>
      <c r="BF1820" s="97"/>
      <c r="BG1820" s="40"/>
      <c r="BK1820" s="40"/>
      <c r="BL1820" s="79"/>
      <c r="BM1820" s="94"/>
      <c r="BO1820" s="97"/>
      <c r="BQ1820" s="40"/>
      <c r="BR1820" s="94"/>
      <c r="BS1820" s="94"/>
      <c r="BT1820" s="94"/>
      <c r="BU1820" s="40"/>
      <c r="BV1820" s="82"/>
      <c r="BW1820" s="94"/>
      <c r="BX1820" s="48"/>
      <c r="BY1820" s="97"/>
      <c r="BZ1820" s="48"/>
      <c r="CA1820" s="40"/>
      <c r="CB1820" s="94"/>
      <c r="CC1820" s="94"/>
      <c r="CD1820" s="94"/>
      <c r="CE1820" s="40"/>
      <c r="CF1820" s="73"/>
      <c r="CG1820" s="41"/>
      <c r="CH1820" s="41"/>
      <c r="CI1820" s="41"/>
      <c r="CJ1820" s="41"/>
      <c r="CK1820" s="41"/>
      <c r="CL1820" s="68"/>
      <c r="CM1820" s="41"/>
      <c r="CN1820" s="41"/>
      <c r="CO1820" s="39"/>
      <c r="CP1820" s="78"/>
    </row>
    <row r="1821" spans="1:94" s="38" customFormat="1" x14ac:dyDescent="0.25">
      <c r="A1821" s="38">
        <v>1818</v>
      </c>
      <c r="F1821" s="39"/>
      <c r="Q1821" s="39"/>
      <c r="R1821" s="40"/>
      <c r="S1821" s="40"/>
      <c r="T1821" s="39"/>
      <c r="AG1821" s="110"/>
      <c r="AH1821" s="94"/>
      <c r="AJ1821" s="97"/>
      <c r="AL1821" s="39"/>
      <c r="AP1821" s="39"/>
      <c r="AQ1821" s="77"/>
      <c r="AR1821" s="94"/>
      <c r="AT1821" s="97"/>
      <c r="BB1821" s="79"/>
      <c r="BC1821" s="94"/>
      <c r="BE1821" s="97"/>
      <c r="BF1821" s="97"/>
      <c r="BG1821" s="40"/>
      <c r="BK1821" s="40"/>
      <c r="BL1821" s="79"/>
      <c r="BM1821" s="94"/>
      <c r="BO1821" s="97"/>
      <c r="BQ1821" s="40"/>
      <c r="BR1821" s="94"/>
      <c r="BS1821" s="94"/>
      <c r="BT1821" s="94"/>
      <c r="BU1821" s="40"/>
      <c r="BV1821" s="82"/>
      <c r="BW1821" s="94"/>
      <c r="BX1821" s="48"/>
      <c r="BY1821" s="97"/>
      <c r="BZ1821" s="48"/>
      <c r="CA1821" s="40"/>
      <c r="CB1821" s="94"/>
      <c r="CC1821" s="94"/>
      <c r="CD1821" s="94"/>
      <c r="CE1821" s="40"/>
      <c r="CF1821" s="73"/>
      <c r="CG1821" s="41"/>
      <c r="CH1821" s="41"/>
      <c r="CI1821" s="41"/>
      <c r="CJ1821" s="41"/>
      <c r="CK1821" s="41"/>
      <c r="CL1821" s="68"/>
      <c r="CM1821" s="41"/>
      <c r="CN1821" s="41"/>
      <c r="CO1821" s="39"/>
      <c r="CP1821" s="78"/>
    </row>
    <row r="1822" spans="1:94" s="38" customFormat="1" x14ac:dyDescent="0.25">
      <c r="A1822" s="38">
        <v>1819</v>
      </c>
      <c r="F1822" s="39"/>
      <c r="Q1822" s="39"/>
      <c r="R1822" s="40"/>
      <c r="S1822" s="40"/>
      <c r="T1822" s="39"/>
      <c r="AG1822" s="110"/>
      <c r="AH1822" s="94"/>
      <c r="AJ1822" s="97"/>
      <c r="AL1822" s="39"/>
      <c r="AP1822" s="39"/>
      <c r="AQ1822" s="77"/>
      <c r="AR1822" s="94"/>
      <c r="AT1822" s="97"/>
      <c r="BB1822" s="79"/>
      <c r="BC1822" s="94"/>
      <c r="BE1822" s="97"/>
      <c r="BF1822" s="97"/>
      <c r="BG1822" s="40"/>
      <c r="BK1822" s="40"/>
      <c r="BL1822" s="79"/>
      <c r="BM1822" s="94"/>
      <c r="BO1822" s="97"/>
      <c r="BQ1822" s="40"/>
      <c r="BR1822" s="94"/>
      <c r="BS1822" s="94"/>
      <c r="BT1822" s="94"/>
      <c r="BU1822" s="40"/>
      <c r="BV1822" s="82"/>
      <c r="BW1822" s="94"/>
      <c r="BX1822" s="48"/>
      <c r="BY1822" s="97"/>
      <c r="BZ1822" s="48"/>
      <c r="CA1822" s="40"/>
      <c r="CB1822" s="94"/>
      <c r="CC1822" s="94"/>
      <c r="CD1822" s="94"/>
      <c r="CE1822" s="40"/>
      <c r="CF1822" s="73"/>
      <c r="CG1822" s="41"/>
      <c r="CH1822" s="41"/>
      <c r="CI1822" s="41"/>
      <c r="CJ1822" s="41"/>
      <c r="CK1822" s="41"/>
      <c r="CL1822" s="68"/>
      <c r="CM1822" s="41"/>
      <c r="CN1822" s="41"/>
      <c r="CO1822" s="39"/>
      <c r="CP1822" s="78"/>
    </row>
    <row r="1823" spans="1:94" s="38" customFormat="1" x14ac:dyDescent="0.25">
      <c r="A1823" s="99">
        <v>1820</v>
      </c>
      <c r="F1823" s="39"/>
      <c r="Q1823" s="39"/>
      <c r="R1823" s="40"/>
      <c r="S1823" s="40"/>
      <c r="T1823" s="39"/>
      <c r="AG1823" s="110"/>
      <c r="AH1823" s="94"/>
      <c r="AJ1823" s="97"/>
      <c r="AL1823" s="39"/>
      <c r="AP1823" s="39"/>
      <c r="AQ1823" s="77"/>
      <c r="AR1823" s="94"/>
      <c r="AT1823" s="97"/>
      <c r="BB1823" s="79"/>
      <c r="BC1823" s="94"/>
      <c r="BE1823" s="97"/>
      <c r="BF1823" s="97"/>
      <c r="BG1823" s="40"/>
      <c r="BK1823" s="40"/>
      <c r="BL1823" s="79"/>
      <c r="BM1823" s="94"/>
      <c r="BO1823" s="97"/>
      <c r="BQ1823" s="40"/>
      <c r="BR1823" s="94"/>
      <c r="BS1823" s="94"/>
      <c r="BT1823" s="94"/>
      <c r="BU1823" s="40"/>
      <c r="BV1823" s="82"/>
      <c r="BW1823" s="94"/>
      <c r="BX1823" s="48"/>
      <c r="BY1823" s="97"/>
      <c r="BZ1823" s="48"/>
      <c r="CA1823" s="40"/>
      <c r="CB1823" s="94"/>
      <c r="CC1823" s="94"/>
      <c r="CD1823" s="94"/>
      <c r="CE1823" s="40"/>
      <c r="CF1823" s="73"/>
      <c r="CG1823" s="41"/>
      <c r="CH1823" s="41"/>
      <c r="CI1823" s="41"/>
      <c r="CJ1823" s="41"/>
      <c r="CK1823" s="41"/>
      <c r="CL1823" s="68"/>
      <c r="CM1823" s="41"/>
      <c r="CN1823" s="41"/>
      <c r="CO1823" s="39"/>
      <c r="CP1823" s="78"/>
    </row>
    <row r="1824" spans="1:94" s="38" customFormat="1" x14ac:dyDescent="0.25">
      <c r="A1824" s="38">
        <v>1821</v>
      </c>
      <c r="F1824" s="39"/>
      <c r="Q1824" s="39"/>
      <c r="R1824" s="40"/>
      <c r="S1824" s="40"/>
      <c r="T1824" s="39"/>
      <c r="AG1824" s="110"/>
      <c r="AH1824" s="94"/>
      <c r="AJ1824" s="97"/>
      <c r="AL1824" s="39"/>
      <c r="AP1824" s="39"/>
      <c r="AQ1824" s="77"/>
      <c r="AR1824" s="94"/>
      <c r="AT1824" s="97"/>
      <c r="BB1824" s="79"/>
      <c r="BC1824" s="94"/>
      <c r="BE1824" s="97"/>
      <c r="BF1824" s="97"/>
      <c r="BG1824" s="40"/>
      <c r="BK1824" s="40"/>
      <c r="BL1824" s="79"/>
      <c r="BM1824" s="94"/>
      <c r="BO1824" s="97"/>
      <c r="BQ1824" s="40"/>
      <c r="BR1824" s="94"/>
      <c r="BS1824" s="94"/>
      <c r="BT1824" s="94"/>
      <c r="BU1824" s="40"/>
      <c r="BV1824" s="82"/>
      <c r="BW1824" s="94"/>
      <c r="BX1824" s="48"/>
      <c r="BY1824" s="97"/>
      <c r="BZ1824" s="48"/>
      <c r="CA1824" s="40"/>
      <c r="CB1824" s="94"/>
      <c r="CC1824" s="94"/>
      <c r="CD1824" s="94"/>
      <c r="CE1824" s="40"/>
      <c r="CF1824" s="73"/>
      <c r="CG1824" s="41"/>
      <c r="CH1824" s="41"/>
      <c r="CI1824" s="41"/>
      <c r="CJ1824" s="41"/>
      <c r="CK1824" s="41"/>
      <c r="CL1824" s="68"/>
      <c r="CM1824" s="41"/>
      <c r="CN1824" s="41"/>
      <c r="CO1824" s="39"/>
      <c r="CP1824" s="78"/>
    </row>
    <row r="1825" spans="1:94" s="38" customFormat="1" x14ac:dyDescent="0.25">
      <c r="A1825" s="38">
        <v>1822</v>
      </c>
      <c r="F1825" s="39"/>
      <c r="Q1825" s="39"/>
      <c r="R1825" s="40"/>
      <c r="S1825" s="40"/>
      <c r="T1825" s="39"/>
      <c r="AG1825" s="110"/>
      <c r="AH1825" s="94"/>
      <c r="AJ1825" s="97"/>
      <c r="AL1825" s="39"/>
      <c r="AP1825" s="39"/>
      <c r="AQ1825" s="77"/>
      <c r="AR1825" s="94"/>
      <c r="AT1825" s="97"/>
      <c r="BB1825" s="79"/>
      <c r="BC1825" s="94"/>
      <c r="BE1825" s="97"/>
      <c r="BF1825" s="97"/>
      <c r="BG1825" s="40"/>
      <c r="BK1825" s="40"/>
      <c r="BL1825" s="79"/>
      <c r="BM1825" s="94"/>
      <c r="BO1825" s="97"/>
      <c r="BQ1825" s="40"/>
      <c r="BR1825" s="94"/>
      <c r="BS1825" s="94"/>
      <c r="BT1825" s="94"/>
      <c r="BU1825" s="40"/>
      <c r="BV1825" s="82"/>
      <c r="BW1825" s="94"/>
      <c r="BX1825" s="48"/>
      <c r="BY1825" s="97"/>
      <c r="BZ1825" s="48"/>
      <c r="CA1825" s="40"/>
      <c r="CB1825" s="94"/>
      <c r="CC1825" s="94"/>
      <c r="CD1825" s="94"/>
      <c r="CE1825" s="40"/>
      <c r="CF1825" s="73"/>
      <c r="CG1825" s="41"/>
      <c r="CH1825" s="41"/>
      <c r="CI1825" s="41"/>
      <c r="CJ1825" s="41"/>
      <c r="CK1825" s="41"/>
      <c r="CL1825" s="68"/>
      <c r="CM1825" s="41"/>
      <c r="CN1825" s="41"/>
      <c r="CO1825" s="39"/>
      <c r="CP1825" s="78"/>
    </row>
    <row r="1826" spans="1:94" s="38" customFormat="1" x14ac:dyDescent="0.25">
      <c r="A1826" s="38">
        <v>1823</v>
      </c>
      <c r="F1826" s="39"/>
      <c r="Q1826" s="39"/>
      <c r="R1826" s="40"/>
      <c r="S1826" s="40"/>
      <c r="T1826" s="39"/>
      <c r="AG1826" s="110"/>
      <c r="AH1826" s="94"/>
      <c r="AJ1826" s="97"/>
      <c r="AL1826" s="39"/>
      <c r="AP1826" s="39"/>
      <c r="AQ1826" s="77"/>
      <c r="AR1826" s="94"/>
      <c r="AT1826" s="97"/>
      <c r="BB1826" s="79"/>
      <c r="BC1826" s="94"/>
      <c r="BE1826" s="97"/>
      <c r="BF1826" s="97"/>
      <c r="BG1826" s="40"/>
      <c r="BK1826" s="40"/>
      <c r="BL1826" s="79"/>
      <c r="BM1826" s="94"/>
      <c r="BO1826" s="97"/>
      <c r="BQ1826" s="40"/>
      <c r="BR1826" s="94"/>
      <c r="BS1826" s="94"/>
      <c r="BT1826" s="94"/>
      <c r="BU1826" s="40"/>
      <c r="BV1826" s="82"/>
      <c r="BW1826" s="94"/>
      <c r="BX1826" s="48"/>
      <c r="BY1826" s="97"/>
      <c r="BZ1826" s="48"/>
      <c r="CA1826" s="40"/>
      <c r="CB1826" s="94"/>
      <c r="CC1826" s="94"/>
      <c r="CD1826" s="94"/>
      <c r="CE1826" s="40"/>
      <c r="CF1826" s="73"/>
      <c r="CG1826" s="41"/>
      <c r="CH1826" s="41"/>
      <c r="CI1826" s="41"/>
      <c r="CJ1826" s="41"/>
      <c r="CK1826" s="41"/>
      <c r="CL1826" s="68"/>
      <c r="CM1826" s="41"/>
      <c r="CN1826" s="41"/>
      <c r="CO1826" s="39"/>
      <c r="CP1826" s="78"/>
    </row>
    <row r="1827" spans="1:94" s="38" customFormat="1" x14ac:dyDescent="0.25">
      <c r="A1827" s="38">
        <v>1824</v>
      </c>
      <c r="F1827" s="39"/>
      <c r="Q1827" s="39"/>
      <c r="R1827" s="40"/>
      <c r="S1827" s="40"/>
      <c r="T1827" s="39"/>
      <c r="AG1827" s="110"/>
      <c r="AH1827" s="94"/>
      <c r="AJ1827" s="97"/>
      <c r="AL1827" s="39"/>
      <c r="AP1827" s="39"/>
      <c r="AQ1827" s="77"/>
      <c r="AR1827" s="94"/>
      <c r="AT1827" s="97"/>
      <c r="BB1827" s="79"/>
      <c r="BC1827" s="94"/>
      <c r="BE1827" s="97"/>
      <c r="BF1827" s="97"/>
      <c r="BG1827" s="40"/>
      <c r="BK1827" s="40"/>
      <c r="BL1827" s="79"/>
      <c r="BM1827" s="94"/>
      <c r="BO1827" s="97"/>
      <c r="BQ1827" s="40"/>
      <c r="BR1827" s="94"/>
      <c r="BS1827" s="94"/>
      <c r="BT1827" s="94"/>
      <c r="BU1827" s="40"/>
      <c r="BV1827" s="82"/>
      <c r="BW1827" s="94"/>
      <c r="BX1827" s="48"/>
      <c r="BY1827" s="97"/>
      <c r="BZ1827" s="48"/>
      <c r="CA1827" s="40"/>
      <c r="CB1827" s="94"/>
      <c r="CC1827" s="94"/>
      <c r="CD1827" s="94"/>
      <c r="CE1827" s="40"/>
      <c r="CF1827" s="73"/>
      <c r="CG1827" s="41"/>
      <c r="CH1827" s="41"/>
      <c r="CI1827" s="41"/>
      <c r="CJ1827" s="41"/>
      <c r="CK1827" s="41"/>
      <c r="CL1827" s="68"/>
      <c r="CM1827" s="41"/>
      <c r="CN1827" s="41"/>
      <c r="CO1827" s="39"/>
      <c r="CP1827" s="78"/>
    </row>
    <row r="1828" spans="1:94" s="38" customFormat="1" x14ac:dyDescent="0.25">
      <c r="A1828" s="38">
        <v>1825</v>
      </c>
      <c r="F1828" s="39"/>
      <c r="Q1828" s="39"/>
      <c r="R1828" s="40"/>
      <c r="S1828" s="40"/>
      <c r="T1828" s="39"/>
      <c r="AG1828" s="110"/>
      <c r="AH1828" s="94"/>
      <c r="AJ1828" s="97"/>
      <c r="AL1828" s="39"/>
      <c r="AP1828" s="39"/>
      <c r="AQ1828" s="77"/>
      <c r="AR1828" s="94"/>
      <c r="AT1828" s="97"/>
      <c r="BB1828" s="79"/>
      <c r="BC1828" s="94"/>
      <c r="BE1828" s="97"/>
      <c r="BF1828" s="97"/>
      <c r="BG1828" s="40"/>
      <c r="BK1828" s="40"/>
      <c r="BL1828" s="79"/>
      <c r="BM1828" s="94"/>
      <c r="BO1828" s="97"/>
      <c r="BQ1828" s="40"/>
      <c r="BR1828" s="94"/>
      <c r="BS1828" s="94"/>
      <c r="BT1828" s="94"/>
      <c r="BU1828" s="40"/>
      <c r="BV1828" s="82"/>
      <c r="BW1828" s="94"/>
      <c r="BX1828" s="48"/>
      <c r="BY1828" s="97"/>
      <c r="BZ1828" s="48"/>
      <c r="CA1828" s="40"/>
      <c r="CB1828" s="94"/>
      <c r="CC1828" s="94"/>
      <c r="CD1828" s="94"/>
      <c r="CE1828" s="40"/>
      <c r="CF1828" s="73"/>
      <c r="CG1828" s="41"/>
      <c r="CH1828" s="41"/>
      <c r="CI1828" s="41"/>
      <c r="CJ1828" s="41"/>
      <c r="CK1828" s="41"/>
      <c r="CL1828" s="68"/>
      <c r="CM1828" s="41"/>
      <c r="CN1828" s="41"/>
      <c r="CO1828" s="39"/>
      <c r="CP1828" s="78"/>
    </row>
    <row r="1829" spans="1:94" s="38" customFormat="1" x14ac:dyDescent="0.25">
      <c r="A1829" s="38">
        <v>1826</v>
      </c>
      <c r="F1829" s="39"/>
      <c r="Q1829" s="39"/>
      <c r="R1829" s="40"/>
      <c r="S1829" s="40"/>
      <c r="T1829" s="39"/>
      <c r="AG1829" s="110"/>
      <c r="AH1829" s="94"/>
      <c r="AJ1829" s="97"/>
      <c r="AL1829" s="39"/>
      <c r="AP1829" s="39"/>
      <c r="AQ1829" s="77"/>
      <c r="AR1829" s="94"/>
      <c r="AT1829" s="97"/>
      <c r="BB1829" s="79"/>
      <c r="BC1829" s="94"/>
      <c r="BE1829" s="97"/>
      <c r="BF1829" s="97"/>
      <c r="BG1829" s="40"/>
      <c r="BK1829" s="40"/>
      <c r="BL1829" s="79"/>
      <c r="BM1829" s="94"/>
      <c r="BO1829" s="97"/>
      <c r="BQ1829" s="40"/>
      <c r="BR1829" s="94"/>
      <c r="BS1829" s="94"/>
      <c r="BT1829" s="94"/>
      <c r="BU1829" s="40"/>
      <c r="BV1829" s="82"/>
      <c r="BW1829" s="94"/>
      <c r="BX1829" s="48"/>
      <c r="BY1829" s="97"/>
      <c r="BZ1829" s="48"/>
      <c r="CA1829" s="40"/>
      <c r="CB1829" s="94"/>
      <c r="CC1829" s="94"/>
      <c r="CD1829" s="94"/>
      <c r="CE1829" s="40"/>
      <c r="CF1829" s="73"/>
      <c r="CG1829" s="41"/>
      <c r="CH1829" s="41"/>
      <c r="CI1829" s="41"/>
      <c r="CJ1829" s="41"/>
      <c r="CK1829" s="41"/>
      <c r="CL1829" s="68"/>
      <c r="CM1829" s="41"/>
      <c r="CN1829" s="41"/>
      <c r="CO1829" s="39"/>
      <c r="CP1829" s="78"/>
    </row>
    <row r="1830" spans="1:94" s="38" customFormat="1" x14ac:dyDescent="0.25">
      <c r="A1830" s="38">
        <v>1827</v>
      </c>
      <c r="F1830" s="39"/>
      <c r="Q1830" s="39"/>
      <c r="R1830" s="40"/>
      <c r="S1830" s="40"/>
      <c r="T1830" s="39"/>
      <c r="AG1830" s="110"/>
      <c r="AH1830" s="94"/>
      <c r="AJ1830" s="97"/>
      <c r="AL1830" s="39"/>
      <c r="AP1830" s="39"/>
      <c r="AQ1830" s="77"/>
      <c r="AR1830" s="94"/>
      <c r="AT1830" s="97"/>
      <c r="BB1830" s="79"/>
      <c r="BC1830" s="94"/>
      <c r="BE1830" s="97"/>
      <c r="BF1830" s="97"/>
      <c r="BG1830" s="40"/>
      <c r="BK1830" s="40"/>
      <c r="BL1830" s="79"/>
      <c r="BM1830" s="94"/>
      <c r="BO1830" s="97"/>
      <c r="BQ1830" s="40"/>
      <c r="BR1830" s="94"/>
      <c r="BS1830" s="94"/>
      <c r="BT1830" s="94"/>
      <c r="BU1830" s="40"/>
      <c r="BV1830" s="82"/>
      <c r="BW1830" s="94"/>
      <c r="BX1830" s="48"/>
      <c r="BY1830" s="97"/>
      <c r="BZ1830" s="48"/>
      <c r="CA1830" s="40"/>
      <c r="CB1830" s="94"/>
      <c r="CC1830" s="94"/>
      <c r="CD1830" s="94"/>
      <c r="CE1830" s="40"/>
      <c r="CF1830" s="73"/>
      <c r="CG1830" s="41"/>
      <c r="CH1830" s="41"/>
      <c r="CI1830" s="41"/>
      <c r="CJ1830" s="41"/>
      <c r="CK1830" s="41"/>
      <c r="CL1830" s="68"/>
      <c r="CM1830" s="41"/>
      <c r="CN1830" s="41"/>
      <c r="CO1830" s="39"/>
      <c r="CP1830" s="78"/>
    </row>
    <row r="1831" spans="1:94" s="38" customFormat="1" x14ac:dyDescent="0.25">
      <c r="A1831" s="38">
        <v>1828</v>
      </c>
      <c r="F1831" s="39"/>
      <c r="Q1831" s="39"/>
      <c r="R1831" s="40"/>
      <c r="S1831" s="40"/>
      <c r="T1831" s="39"/>
      <c r="AG1831" s="110"/>
      <c r="AH1831" s="94"/>
      <c r="AJ1831" s="97"/>
      <c r="AL1831" s="39"/>
      <c r="AP1831" s="39"/>
      <c r="AQ1831" s="77"/>
      <c r="AR1831" s="94"/>
      <c r="AT1831" s="97"/>
      <c r="BB1831" s="79"/>
      <c r="BC1831" s="94"/>
      <c r="BE1831" s="97"/>
      <c r="BF1831" s="97"/>
      <c r="BG1831" s="40"/>
      <c r="BK1831" s="40"/>
      <c r="BL1831" s="79"/>
      <c r="BM1831" s="94"/>
      <c r="BO1831" s="97"/>
      <c r="BQ1831" s="40"/>
      <c r="BR1831" s="94"/>
      <c r="BS1831" s="94"/>
      <c r="BT1831" s="94"/>
      <c r="BU1831" s="40"/>
      <c r="BV1831" s="82"/>
      <c r="BW1831" s="94"/>
      <c r="BX1831" s="48"/>
      <c r="BY1831" s="97"/>
      <c r="BZ1831" s="48"/>
      <c r="CA1831" s="40"/>
      <c r="CB1831" s="94"/>
      <c r="CC1831" s="94"/>
      <c r="CD1831" s="94"/>
      <c r="CE1831" s="40"/>
      <c r="CF1831" s="73"/>
      <c r="CG1831" s="41"/>
      <c r="CH1831" s="41"/>
      <c r="CI1831" s="41"/>
      <c r="CJ1831" s="41"/>
      <c r="CK1831" s="41"/>
      <c r="CL1831" s="68"/>
      <c r="CM1831" s="41"/>
      <c r="CN1831" s="41"/>
      <c r="CO1831" s="39"/>
      <c r="CP1831" s="78"/>
    </row>
    <row r="1832" spans="1:94" s="38" customFormat="1" x14ac:dyDescent="0.25">
      <c r="A1832" s="38">
        <v>1829</v>
      </c>
      <c r="F1832" s="39"/>
      <c r="Q1832" s="39"/>
      <c r="R1832" s="40"/>
      <c r="S1832" s="40"/>
      <c r="T1832" s="39"/>
      <c r="AG1832" s="110"/>
      <c r="AH1832" s="94"/>
      <c r="AJ1832" s="97"/>
      <c r="AL1832" s="39"/>
      <c r="AP1832" s="39"/>
      <c r="AQ1832" s="77"/>
      <c r="AR1832" s="94"/>
      <c r="AT1832" s="97"/>
      <c r="BB1832" s="79"/>
      <c r="BC1832" s="94"/>
      <c r="BE1832" s="97"/>
      <c r="BF1832" s="97"/>
      <c r="BG1832" s="40"/>
      <c r="BK1832" s="40"/>
      <c r="BL1832" s="79"/>
      <c r="BM1832" s="94"/>
      <c r="BO1832" s="97"/>
      <c r="BQ1832" s="40"/>
      <c r="BR1832" s="94"/>
      <c r="BS1832" s="94"/>
      <c r="BT1832" s="94"/>
      <c r="BU1832" s="40"/>
      <c r="BV1832" s="82"/>
      <c r="BW1832" s="94"/>
      <c r="BX1832" s="48"/>
      <c r="BY1832" s="97"/>
      <c r="BZ1832" s="48"/>
      <c r="CA1832" s="40"/>
      <c r="CB1832" s="94"/>
      <c r="CC1832" s="94"/>
      <c r="CD1832" s="94"/>
      <c r="CE1832" s="40"/>
      <c r="CF1832" s="73"/>
      <c r="CG1832" s="41"/>
      <c r="CH1832" s="41"/>
      <c r="CI1832" s="41"/>
      <c r="CJ1832" s="41"/>
      <c r="CK1832" s="41"/>
      <c r="CL1832" s="68"/>
      <c r="CM1832" s="41"/>
      <c r="CN1832" s="41"/>
      <c r="CO1832" s="39"/>
      <c r="CP1832" s="78"/>
    </row>
    <row r="1833" spans="1:94" s="38" customFormat="1" x14ac:dyDescent="0.25">
      <c r="A1833" s="38">
        <v>1830</v>
      </c>
      <c r="F1833" s="39"/>
      <c r="Q1833" s="39"/>
      <c r="R1833" s="40"/>
      <c r="S1833" s="40"/>
      <c r="T1833" s="39"/>
      <c r="AG1833" s="110"/>
      <c r="AH1833" s="94"/>
      <c r="AJ1833" s="97"/>
      <c r="AL1833" s="39"/>
      <c r="AP1833" s="39"/>
      <c r="AQ1833" s="77"/>
      <c r="AR1833" s="94"/>
      <c r="AT1833" s="97"/>
      <c r="BB1833" s="79"/>
      <c r="BC1833" s="94"/>
      <c r="BE1833" s="97"/>
      <c r="BF1833" s="97"/>
      <c r="BG1833" s="40"/>
      <c r="BK1833" s="40"/>
      <c r="BL1833" s="79"/>
      <c r="BM1833" s="94"/>
      <c r="BO1833" s="97"/>
      <c r="BQ1833" s="40"/>
      <c r="BR1833" s="94"/>
      <c r="BS1833" s="94"/>
      <c r="BT1833" s="94"/>
      <c r="BU1833" s="40"/>
      <c r="BV1833" s="82"/>
      <c r="BW1833" s="94"/>
      <c r="BX1833" s="48"/>
      <c r="BY1833" s="97"/>
      <c r="BZ1833" s="48"/>
      <c r="CA1833" s="40"/>
      <c r="CB1833" s="94"/>
      <c r="CC1833" s="94"/>
      <c r="CD1833" s="94"/>
      <c r="CE1833" s="40"/>
      <c r="CF1833" s="73"/>
      <c r="CG1833" s="41"/>
      <c r="CH1833" s="41"/>
      <c r="CI1833" s="41"/>
      <c r="CJ1833" s="41"/>
      <c r="CK1833" s="41"/>
      <c r="CL1833" s="68"/>
      <c r="CM1833" s="41"/>
      <c r="CN1833" s="41"/>
      <c r="CO1833" s="39"/>
      <c r="CP1833" s="78"/>
    </row>
    <row r="1834" spans="1:94" s="38" customFormat="1" x14ac:dyDescent="0.25">
      <c r="A1834" s="38">
        <v>1831</v>
      </c>
      <c r="F1834" s="39"/>
      <c r="Q1834" s="39"/>
      <c r="R1834" s="40"/>
      <c r="S1834" s="40"/>
      <c r="T1834" s="39"/>
      <c r="AG1834" s="110"/>
      <c r="AH1834" s="94"/>
      <c r="AJ1834" s="97"/>
      <c r="AL1834" s="39"/>
      <c r="AP1834" s="39"/>
      <c r="AQ1834" s="77"/>
      <c r="AR1834" s="94"/>
      <c r="AT1834" s="97"/>
      <c r="BB1834" s="79"/>
      <c r="BC1834" s="94"/>
      <c r="BE1834" s="97"/>
      <c r="BF1834" s="97"/>
      <c r="BG1834" s="40"/>
      <c r="BK1834" s="40"/>
      <c r="BL1834" s="79"/>
      <c r="BM1834" s="94"/>
      <c r="BO1834" s="97"/>
      <c r="BQ1834" s="40"/>
      <c r="BR1834" s="94"/>
      <c r="BS1834" s="94"/>
      <c r="BT1834" s="94"/>
      <c r="BU1834" s="40"/>
      <c r="BV1834" s="82"/>
      <c r="BW1834" s="94"/>
      <c r="BX1834" s="48"/>
      <c r="BY1834" s="97"/>
      <c r="BZ1834" s="48"/>
      <c r="CA1834" s="40"/>
      <c r="CB1834" s="94"/>
      <c r="CC1834" s="94"/>
      <c r="CD1834" s="94"/>
      <c r="CE1834" s="40"/>
      <c r="CF1834" s="73"/>
      <c r="CG1834" s="41"/>
      <c r="CH1834" s="41"/>
      <c r="CI1834" s="41"/>
      <c r="CJ1834" s="41"/>
      <c r="CK1834" s="41"/>
      <c r="CL1834" s="68"/>
      <c r="CM1834" s="41"/>
      <c r="CN1834" s="41"/>
      <c r="CO1834" s="39"/>
      <c r="CP1834" s="78"/>
    </row>
    <row r="1835" spans="1:94" s="38" customFormat="1" x14ac:dyDescent="0.25">
      <c r="A1835" s="38">
        <v>1832</v>
      </c>
      <c r="F1835" s="39"/>
      <c r="Q1835" s="39"/>
      <c r="R1835" s="40"/>
      <c r="S1835" s="40"/>
      <c r="T1835" s="39"/>
      <c r="AG1835" s="110"/>
      <c r="AH1835" s="94"/>
      <c r="AJ1835" s="97"/>
      <c r="AL1835" s="39"/>
      <c r="AP1835" s="39"/>
      <c r="AQ1835" s="77"/>
      <c r="AR1835" s="94"/>
      <c r="AT1835" s="97"/>
      <c r="BB1835" s="79"/>
      <c r="BC1835" s="94"/>
      <c r="BE1835" s="97"/>
      <c r="BF1835" s="97"/>
      <c r="BG1835" s="40"/>
      <c r="BK1835" s="40"/>
      <c r="BL1835" s="79"/>
      <c r="BM1835" s="94"/>
      <c r="BO1835" s="97"/>
      <c r="BQ1835" s="40"/>
      <c r="BR1835" s="94"/>
      <c r="BS1835" s="94"/>
      <c r="BT1835" s="94"/>
      <c r="BU1835" s="40"/>
      <c r="BV1835" s="82"/>
      <c r="BW1835" s="94"/>
      <c r="BX1835" s="48"/>
      <c r="BY1835" s="97"/>
      <c r="BZ1835" s="48"/>
      <c r="CA1835" s="40"/>
      <c r="CB1835" s="94"/>
      <c r="CC1835" s="94"/>
      <c r="CD1835" s="94"/>
      <c r="CE1835" s="40"/>
      <c r="CF1835" s="73"/>
      <c r="CG1835" s="41"/>
      <c r="CH1835" s="41"/>
      <c r="CI1835" s="41"/>
      <c r="CJ1835" s="41"/>
      <c r="CK1835" s="41"/>
      <c r="CL1835" s="68"/>
      <c r="CM1835" s="41"/>
      <c r="CN1835" s="41"/>
      <c r="CO1835" s="39"/>
      <c r="CP1835" s="78"/>
    </row>
    <row r="1836" spans="1:94" s="38" customFormat="1" x14ac:dyDescent="0.25">
      <c r="A1836" s="38">
        <v>1833</v>
      </c>
      <c r="F1836" s="39"/>
      <c r="Q1836" s="39"/>
      <c r="R1836" s="40"/>
      <c r="S1836" s="40"/>
      <c r="T1836" s="39"/>
      <c r="AG1836" s="110"/>
      <c r="AH1836" s="94"/>
      <c r="AJ1836" s="97"/>
      <c r="AL1836" s="39"/>
      <c r="AP1836" s="39"/>
      <c r="AQ1836" s="77"/>
      <c r="AR1836" s="94"/>
      <c r="AT1836" s="97"/>
      <c r="BB1836" s="79"/>
      <c r="BC1836" s="94"/>
      <c r="BE1836" s="97"/>
      <c r="BF1836" s="97"/>
      <c r="BG1836" s="40"/>
      <c r="BK1836" s="40"/>
      <c r="BL1836" s="79"/>
      <c r="BM1836" s="94"/>
      <c r="BO1836" s="97"/>
      <c r="BQ1836" s="40"/>
      <c r="BR1836" s="94"/>
      <c r="BS1836" s="94"/>
      <c r="BT1836" s="94"/>
      <c r="BU1836" s="40"/>
      <c r="BV1836" s="82"/>
      <c r="BW1836" s="94"/>
      <c r="BX1836" s="48"/>
      <c r="BY1836" s="97"/>
      <c r="BZ1836" s="48"/>
      <c r="CA1836" s="40"/>
      <c r="CB1836" s="94"/>
      <c r="CC1836" s="94"/>
      <c r="CD1836" s="94"/>
      <c r="CE1836" s="40"/>
      <c r="CF1836" s="73"/>
      <c r="CG1836" s="41"/>
      <c r="CH1836" s="41"/>
      <c r="CI1836" s="41"/>
      <c r="CJ1836" s="41"/>
      <c r="CK1836" s="41"/>
      <c r="CL1836" s="68"/>
      <c r="CM1836" s="41"/>
      <c r="CN1836" s="41"/>
      <c r="CO1836" s="39"/>
      <c r="CP1836" s="78"/>
    </row>
    <row r="1837" spans="1:94" s="38" customFormat="1" x14ac:dyDescent="0.25">
      <c r="A1837" s="38">
        <v>1834</v>
      </c>
      <c r="F1837" s="39"/>
      <c r="Q1837" s="39"/>
      <c r="R1837" s="40"/>
      <c r="S1837" s="40"/>
      <c r="T1837" s="39"/>
      <c r="AG1837" s="110"/>
      <c r="AH1837" s="94"/>
      <c r="AJ1837" s="97"/>
      <c r="AL1837" s="39"/>
      <c r="AP1837" s="39"/>
      <c r="AQ1837" s="77"/>
      <c r="AR1837" s="94"/>
      <c r="AT1837" s="97"/>
      <c r="BB1837" s="79"/>
      <c r="BC1837" s="94"/>
      <c r="BE1837" s="97"/>
      <c r="BF1837" s="97"/>
      <c r="BG1837" s="40"/>
      <c r="BK1837" s="40"/>
      <c r="BL1837" s="79"/>
      <c r="BM1837" s="94"/>
      <c r="BO1837" s="97"/>
      <c r="BQ1837" s="40"/>
      <c r="BR1837" s="94"/>
      <c r="BS1837" s="94"/>
      <c r="BT1837" s="94"/>
      <c r="BU1837" s="40"/>
      <c r="BV1837" s="82"/>
      <c r="BW1837" s="94"/>
      <c r="BX1837" s="48"/>
      <c r="BY1837" s="97"/>
      <c r="BZ1837" s="48"/>
      <c r="CA1837" s="40"/>
      <c r="CB1837" s="94"/>
      <c r="CC1837" s="94"/>
      <c r="CD1837" s="94"/>
      <c r="CE1837" s="40"/>
      <c r="CF1837" s="73"/>
      <c r="CG1837" s="41"/>
      <c r="CH1837" s="41"/>
      <c r="CI1837" s="41"/>
      <c r="CJ1837" s="41"/>
      <c r="CK1837" s="41"/>
      <c r="CL1837" s="68"/>
      <c r="CM1837" s="41"/>
      <c r="CN1837" s="41"/>
      <c r="CO1837" s="39"/>
      <c r="CP1837" s="78"/>
    </row>
    <row r="1838" spans="1:94" s="38" customFormat="1" x14ac:dyDescent="0.25">
      <c r="A1838" s="38">
        <v>1835</v>
      </c>
      <c r="F1838" s="39"/>
      <c r="Q1838" s="39"/>
      <c r="R1838" s="40"/>
      <c r="S1838" s="40"/>
      <c r="T1838" s="39"/>
      <c r="AG1838" s="110"/>
      <c r="AH1838" s="94"/>
      <c r="AJ1838" s="97"/>
      <c r="AL1838" s="39"/>
      <c r="AP1838" s="39"/>
      <c r="AQ1838" s="77"/>
      <c r="AR1838" s="94"/>
      <c r="AT1838" s="97"/>
      <c r="BB1838" s="79"/>
      <c r="BC1838" s="94"/>
      <c r="BE1838" s="97"/>
      <c r="BF1838" s="97"/>
      <c r="BG1838" s="40"/>
      <c r="BK1838" s="40"/>
      <c r="BL1838" s="79"/>
      <c r="BM1838" s="94"/>
      <c r="BO1838" s="97"/>
      <c r="BQ1838" s="40"/>
      <c r="BR1838" s="94"/>
      <c r="BS1838" s="94"/>
      <c r="BT1838" s="94"/>
      <c r="BU1838" s="40"/>
      <c r="BV1838" s="82"/>
      <c r="BW1838" s="94"/>
      <c r="BX1838" s="48"/>
      <c r="BY1838" s="97"/>
      <c r="BZ1838" s="48"/>
      <c r="CA1838" s="40"/>
      <c r="CB1838" s="94"/>
      <c r="CC1838" s="94"/>
      <c r="CD1838" s="94"/>
      <c r="CE1838" s="40"/>
      <c r="CF1838" s="73"/>
      <c r="CG1838" s="41"/>
      <c r="CH1838" s="41"/>
      <c r="CI1838" s="41"/>
      <c r="CJ1838" s="41"/>
      <c r="CK1838" s="41"/>
      <c r="CL1838" s="68"/>
      <c r="CM1838" s="41"/>
      <c r="CN1838" s="41"/>
      <c r="CO1838" s="39"/>
      <c r="CP1838" s="78"/>
    </row>
    <row r="1839" spans="1:94" s="38" customFormat="1" x14ac:dyDescent="0.25">
      <c r="A1839" s="38">
        <v>1836</v>
      </c>
      <c r="F1839" s="39"/>
      <c r="Q1839" s="39"/>
      <c r="R1839" s="40"/>
      <c r="S1839" s="40"/>
      <c r="T1839" s="39"/>
      <c r="AG1839" s="110"/>
      <c r="AH1839" s="94"/>
      <c r="AJ1839" s="97"/>
      <c r="AL1839" s="39"/>
      <c r="AP1839" s="39"/>
      <c r="AQ1839" s="77"/>
      <c r="AR1839" s="94"/>
      <c r="AT1839" s="97"/>
      <c r="BB1839" s="79"/>
      <c r="BC1839" s="94"/>
      <c r="BE1839" s="97"/>
      <c r="BF1839" s="97"/>
      <c r="BG1839" s="40"/>
      <c r="BK1839" s="40"/>
      <c r="BL1839" s="79"/>
      <c r="BM1839" s="94"/>
      <c r="BO1839" s="97"/>
      <c r="BQ1839" s="40"/>
      <c r="BR1839" s="94"/>
      <c r="BS1839" s="94"/>
      <c r="BT1839" s="94"/>
      <c r="BU1839" s="40"/>
      <c r="BV1839" s="82"/>
      <c r="BW1839" s="94"/>
      <c r="BX1839" s="48"/>
      <c r="BY1839" s="97"/>
      <c r="BZ1839" s="48"/>
      <c r="CA1839" s="40"/>
      <c r="CB1839" s="94"/>
      <c r="CC1839" s="94"/>
      <c r="CD1839" s="94"/>
      <c r="CE1839" s="40"/>
      <c r="CF1839" s="73"/>
      <c r="CG1839" s="41"/>
      <c r="CH1839" s="41"/>
      <c r="CI1839" s="41"/>
      <c r="CJ1839" s="41"/>
      <c r="CK1839" s="41"/>
      <c r="CL1839" s="68"/>
      <c r="CM1839" s="41"/>
      <c r="CN1839" s="41"/>
      <c r="CO1839" s="39"/>
      <c r="CP1839" s="78"/>
    </row>
    <row r="1840" spans="1:94" s="38" customFormat="1" x14ac:dyDescent="0.25">
      <c r="A1840" s="38">
        <v>1837</v>
      </c>
      <c r="F1840" s="39"/>
      <c r="Q1840" s="39"/>
      <c r="R1840" s="40"/>
      <c r="S1840" s="40"/>
      <c r="T1840" s="39"/>
      <c r="AG1840" s="110"/>
      <c r="AH1840" s="94"/>
      <c r="AJ1840" s="97"/>
      <c r="AL1840" s="39"/>
      <c r="AP1840" s="39"/>
      <c r="AQ1840" s="77"/>
      <c r="AR1840" s="94"/>
      <c r="AT1840" s="97"/>
      <c r="BB1840" s="79"/>
      <c r="BC1840" s="94"/>
      <c r="BE1840" s="97"/>
      <c r="BF1840" s="97"/>
      <c r="BG1840" s="40"/>
      <c r="BK1840" s="40"/>
      <c r="BL1840" s="79"/>
      <c r="BM1840" s="94"/>
      <c r="BO1840" s="97"/>
      <c r="BQ1840" s="40"/>
      <c r="BR1840" s="94"/>
      <c r="BS1840" s="94"/>
      <c r="BT1840" s="94"/>
      <c r="BU1840" s="40"/>
      <c r="BV1840" s="82"/>
      <c r="BW1840" s="94"/>
      <c r="BX1840" s="48"/>
      <c r="BY1840" s="97"/>
      <c r="BZ1840" s="48"/>
      <c r="CA1840" s="40"/>
      <c r="CB1840" s="94"/>
      <c r="CC1840" s="94"/>
      <c r="CD1840" s="94"/>
      <c r="CE1840" s="40"/>
      <c r="CF1840" s="73"/>
      <c r="CG1840" s="41"/>
      <c r="CH1840" s="41"/>
      <c r="CI1840" s="41"/>
      <c r="CJ1840" s="41"/>
      <c r="CK1840" s="41"/>
      <c r="CL1840" s="68"/>
      <c r="CM1840" s="41"/>
      <c r="CN1840" s="41"/>
      <c r="CO1840" s="39"/>
      <c r="CP1840" s="78"/>
    </row>
    <row r="1841" spans="1:94" s="38" customFormat="1" x14ac:dyDescent="0.25">
      <c r="A1841" s="38">
        <v>1838</v>
      </c>
      <c r="F1841" s="39"/>
      <c r="Q1841" s="39"/>
      <c r="R1841" s="40"/>
      <c r="S1841" s="40"/>
      <c r="T1841" s="39"/>
      <c r="AG1841" s="110"/>
      <c r="AH1841" s="94"/>
      <c r="AJ1841" s="97"/>
      <c r="AL1841" s="39"/>
      <c r="AP1841" s="39"/>
      <c r="AQ1841" s="77"/>
      <c r="AR1841" s="94"/>
      <c r="AT1841" s="97"/>
      <c r="BB1841" s="79"/>
      <c r="BC1841" s="94"/>
      <c r="BE1841" s="97"/>
      <c r="BF1841" s="97"/>
      <c r="BG1841" s="40"/>
      <c r="BK1841" s="40"/>
      <c r="BL1841" s="79"/>
      <c r="BM1841" s="94"/>
      <c r="BO1841" s="97"/>
      <c r="BQ1841" s="40"/>
      <c r="BR1841" s="94"/>
      <c r="BS1841" s="94"/>
      <c r="BT1841" s="94"/>
      <c r="BU1841" s="40"/>
      <c r="BV1841" s="82"/>
      <c r="BW1841" s="94"/>
      <c r="BX1841" s="48"/>
      <c r="BY1841" s="97"/>
      <c r="BZ1841" s="48"/>
      <c r="CA1841" s="40"/>
      <c r="CB1841" s="94"/>
      <c r="CC1841" s="94"/>
      <c r="CD1841" s="94"/>
      <c r="CE1841" s="40"/>
      <c r="CF1841" s="73"/>
      <c r="CG1841" s="41"/>
      <c r="CH1841" s="41"/>
      <c r="CI1841" s="41"/>
      <c r="CJ1841" s="41"/>
      <c r="CK1841" s="41"/>
      <c r="CL1841" s="68"/>
      <c r="CM1841" s="41"/>
      <c r="CN1841" s="41"/>
      <c r="CO1841" s="39"/>
      <c r="CP1841" s="78"/>
    </row>
    <row r="1842" spans="1:94" s="38" customFormat="1" x14ac:dyDescent="0.25">
      <c r="A1842" s="38">
        <v>1839</v>
      </c>
      <c r="F1842" s="39"/>
      <c r="Q1842" s="39"/>
      <c r="R1842" s="40"/>
      <c r="S1842" s="40"/>
      <c r="T1842" s="39"/>
      <c r="AG1842" s="110"/>
      <c r="AH1842" s="94"/>
      <c r="AJ1842" s="97"/>
      <c r="AL1842" s="39"/>
      <c r="AP1842" s="39"/>
      <c r="AQ1842" s="77"/>
      <c r="AR1842" s="94"/>
      <c r="AT1842" s="97"/>
      <c r="BB1842" s="79"/>
      <c r="BC1842" s="94"/>
      <c r="BE1842" s="97"/>
      <c r="BF1842" s="97"/>
      <c r="BG1842" s="40"/>
      <c r="BK1842" s="40"/>
      <c r="BL1842" s="79"/>
      <c r="BM1842" s="94"/>
      <c r="BO1842" s="97"/>
      <c r="BQ1842" s="40"/>
      <c r="BR1842" s="94"/>
      <c r="BS1842" s="94"/>
      <c r="BT1842" s="94"/>
      <c r="BU1842" s="40"/>
      <c r="BV1842" s="82"/>
      <c r="BW1842" s="94"/>
      <c r="BX1842" s="48"/>
      <c r="BY1842" s="97"/>
      <c r="BZ1842" s="48"/>
      <c r="CA1842" s="40"/>
      <c r="CB1842" s="94"/>
      <c r="CC1842" s="94"/>
      <c r="CD1842" s="94"/>
      <c r="CE1842" s="40"/>
      <c r="CF1842" s="73"/>
      <c r="CG1842" s="41"/>
      <c r="CH1842" s="41"/>
      <c r="CI1842" s="41"/>
      <c r="CJ1842" s="41"/>
      <c r="CK1842" s="41"/>
      <c r="CL1842" s="68"/>
      <c r="CM1842" s="41"/>
      <c r="CN1842" s="41"/>
      <c r="CO1842" s="39"/>
      <c r="CP1842" s="78"/>
    </row>
    <row r="1843" spans="1:94" s="38" customFormat="1" x14ac:dyDescent="0.25">
      <c r="A1843" s="38">
        <v>1840</v>
      </c>
      <c r="F1843" s="39"/>
      <c r="Q1843" s="39"/>
      <c r="R1843" s="40"/>
      <c r="S1843" s="40"/>
      <c r="T1843" s="39"/>
      <c r="AG1843" s="110"/>
      <c r="AH1843" s="94"/>
      <c r="AJ1843" s="97"/>
      <c r="AL1843" s="39"/>
      <c r="AP1843" s="39"/>
      <c r="AQ1843" s="77"/>
      <c r="AR1843" s="94"/>
      <c r="AT1843" s="97"/>
      <c r="BB1843" s="79"/>
      <c r="BC1843" s="94"/>
      <c r="BE1843" s="97"/>
      <c r="BF1843" s="97"/>
      <c r="BG1843" s="40"/>
      <c r="BK1843" s="40"/>
      <c r="BL1843" s="79"/>
      <c r="BM1843" s="94"/>
      <c r="BO1843" s="97"/>
      <c r="BQ1843" s="40"/>
      <c r="BR1843" s="94"/>
      <c r="BS1843" s="94"/>
      <c r="BT1843" s="94"/>
      <c r="BU1843" s="40"/>
      <c r="BV1843" s="82"/>
      <c r="BW1843" s="94"/>
      <c r="BX1843" s="48"/>
      <c r="BY1843" s="97"/>
      <c r="BZ1843" s="48"/>
      <c r="CA1843" s="40"/>
      <c r="CB1843" s="94"/>
      <c r="CC1843" s="94"/>
      <c r="CD1843" s="94"/>
      <c r="CE1843" s="40"/>
      <c r="CF1843" s="73"/>
      <c r="CG1843" s="41"/>
      <c r="CH1843" s="41"/>
      <c r="CI1843" s="41"/>
      <c r="CJ1843" s="41"/>
      <c r="CK1843" s="41"/>
      <c r="CL1843" s="68"/>
      <c r="CM1843" s="41"/>
      <c r="CN1843" s="41"/>
      <c r="CO1843" s="39"/>
      <c r="CP1843" s="78"/>
    </row>
    <row r="1844" spans="1:94" s="38" customFormat="1" x14ac:dyDescent="0.25">
      <c r="A1844" s="38">
        <v>1841</v>
      </c>
      <c r="F1844" s="39"/>
      <c r="Q1844" s="39"/>
      <c r="R1844" s="40"/>
      <c r="S1844" s="40"/>
      <c r="T1844" s="39"/>
      <c r="AG1844" s="110"/>
      <c r="AH1844" s="94"/>
      <c r="AJ1844" s="97"/>
      <c r="AL1844" s="39"/>
      <c r="AP1844" s="39"/>
      <c r="AQ1844" s="77"/>
      <c r="AR1844" s="94"/>
      <c r="AT1844" s="97"/>
      <c r="BB1844" s="79"/>
      <c r="BC1844" s="94"/>
      <c r="BE1844" s="97"/>
      <c r="BF1844" s="97"/>
      <c r="BG1844" s="40"/>
      <c r="BK1844" s="40"/>
      <c r="BL1844" s="79"/>
      <c r="BM1844" s="94"/>
      <c r="BO1844" s="97"/>
      <c r="BQ1844" s="40"/>
      <c r="BR1844" s="94"/>
      <c r="BS1844" s="94"/>
      <c r="BT1844" s="94"/>
      <c r="BU1844" s="40"/>
      <c r="BV1844" s="82"/>
      <c r="BW1844" s="94"/>
      <c r="BX1844" s="48"/>
      <c r="BY1844" s="97"/>
      <c r="BZ1844" s="48"/>
      <c r="CA1844" s="40"/>
      <c r="CB1844" s="94"/>
      <c r="CC1844" s="94"/>
      <c r="CD1844" s="94"/>
      <c r="CE1844" s="40"/>
      <c r="CF1844" s="73"/>
      <c r="CG1844" s="41"/>
      <c r="CH1844" s="41"/>
      <c r="CI1844" s="41"/>
      <c r="CJ1844" s="41"/>
      <c r="CK1844" s="41"/>
      <c r="CL1844" s="68"/>
      <c r="CM1844" s="41"/>
      <c r="CN1844" s="41"/>
      <c r="CO1844" s="39"/>
      <c r="CP1844" s="78"/>
    </row>
    <row r="1845" spans="1:94" s="38" customFormat="1" x14ac:dyDescent="0.25">
      <c r="A1845" s="38">
        <v>1842</v>
      </c>
      <c r="F1845" s="39"/>
      <c r="Q1845" s="39"/>
      <c r="R1845" s="40"/>
      <c r="S1845" s="40"/>
      <c r="T1845" s="39"/>
      <c r="AG1845" s="110"/>
      <c r="AH1845" s="94"/>
      <c r="AJ1845" s="97"/>
      <c r="AL1845" s="39"/>
      <c r="AP1845" s="39"/>
      <c r="AQ1845" s="77"/>
      <c r="AR1845" s="94"/>
      <c r="AT1845" s="97"/>
      <c r="BB1845" s="79"/>
      <c r="BC1845" s="94"/>
      <c r="BE1845" s="97"/>
      <c r="BF1845" s="97"/>
      <c r="BG1845" s="40"/>
      <c r="BK1845" s="40"/>
      <c r="BL1845" s="79"/>
      <c r="BM1845" s="94"/>
      <c r="BO1845" s="97"/>
      <c r="BQ1845" s="40"/>
      <c r="BR1845" s="94"/>
      <c r="BS1845" s="94"/>
      <c r="BT1845" s="94"/>
      <c r="BU1845" s="40"/>
      <c r="BV1845" s="82"/>
      <c r="BW1845" s="94"/>
      <c r="BX1845" s="48"/>
      <c r="BY1845" s="97"/>
      <c r="BZ1845" s="48"/>
      <c r="CA1845" s="40"/>
      <c r="CB1845" s="94"/>
      <c r="CC1845" s="94"/>
      <c r="CD1845" s="94"/>
      <c r="CE1845" s="40"/>
      <c r="CF1845" s="73"/>
      <c r="CG1845" s="41"/>
      <c r="CH1845" s="41"/>
      <c r="CI1845" s="41"/>
      <c r="CJ1845" s="41"/>
      <c r="CK1845" s="41"/>
      <c r="CL1845" s="68"/>
      <c r="CM1845" s="41"/>
      <c r="CN1845" s="41"/>
      <c r="CO1845" s="39"/>
      <c r="CP1845" s="78"/>
    </row>
    <row r="1846" spans="1:94" s="38" customFormat="1" x14ac:dyDescent="0.25">
      <c r="A1846" s="38">
        <v>1843</v>
      </c>
      <c r="F1846" s="39"/>
      <c r="Q1846" s="39"/>
      <c r="R1846" s="40"/>
      <c r="S1846" s="40"/>
      <c r="T1846" s="39"/>
      <c r="AG1846" s="110"/>
      <c r="AH1846" s="94"/>
      <c r="AJ1846" s="97"/>
      <c r="AL1846" s="39"/>
      <c r="AP1846" s="39"/>
      <c r="AQ1846" s="77"/>
      <c r="AR1846" s="94"/>
      <c r="AT1846" s="97"/>
      <c r="BB1846" s="79"/>
      <c r="BC1846" s="94"/>
      <c r="BE1846" s="97"/>
      <c r="BF1846" s="97"/>
      <c r="BG1846" s="40"/>
      <c r="BK1846" s="40"/>
      <c r="BL1846" s="79"/>
      <c r="BM1846" s="94"/>
      <c r="BO1846" s="97"/>
      <c r="BQ1846" s="40"/>
      <c r="BR1846" s="94"/>
      <c r="BS1846" s="94"/>
      <c r="BT1846" s="94"/>
      <c r="BU1846" s="40"/>
      <c r="BV1846" s="82"/>
      <c r="BW1846" s="94"/>
      <c r="BX1846" s="48"/>
      <c r="BY1846" s="97"/>
      <c r="BZ1846" s="48"/>
      <c r="CA1846" s="40"/>
      <c r="CB1846" s="94"/>
      <c r="CC1846" s="94"/>
      <c r="CD1846" s="94"/>
      <c r="CE1846" s="40"/>
      <c r="CF1846" s="73"/>
      <c r="CG1846" s="41"/>
      <c r="CH1846" s="41"/>
      <c r="CI1846" s="41"/>
      <c r="CJ1846" s="41"/>
      <c r="CK1846" s="41"/>
      <c r="CL1846" s="68"/>
      <c r="CM1846" s="41"/>
      <c r="CN1846" s="41"/>
      <c r="CO1846" s="39"/>
      <c r="CP1846" s="78"/>
    </row>
    <row r="1847" spans="1:94" s="38" customFormat="1" x14ac:dyDescent="0.25">
      <c r="A1847" s="38">
        <v>1844</v>
      </c>
      <c r="F1847" s="39"/>
      <c r="Q1847" s="39"/>
      <c r="R1847" s="40"/>
      <c r="S1847" s="40"/>
      <c r="T1847" s="39"/>
      <c r="AG1847" s="110"/>
      <c r="AH1847" s="94"/>
      <c r="AJ1847" s="97"/>
      <c r="AL1847" s="39"/>
      <c r="AP1847" s="39"/>
      <c r="AQ1847" s="77"/>
      <c r="AR1847" s="94"/>
      <c r="AT1847" s="97"/>
      <c r="BB1847" s="79"/>
      <c r="BC1847" s="94"/>
      <c r="BE1847" s="97"/>
      <c r="BF1847" s="97"/>
      <c r="BG1847" s="40"/>
      <c r="BK1847" s="40"/>
      <c r="BL1847" s="79"/>
      <c r="BM1847" s="94"/>
      <c r="BO1847" s="97"/>
      <c r="BQ1847" s="40"/>
      <c r="BR1847" s="94"/>
      <c r="BS1847" s="94"/>
      <c r="BT1847" s="94"/>
      <c r="BU1847" s="40"/>
      <c r="BV1847" s="82"/>
      <c r="BW1847" s="94"/>
      <c r="BX1847" s="48"/>
      <c r="BY1847" s="97"/>
      <c r="BZ1847" s="48"/>
      <c r="CA1847" s="40"/>
      <c r="CB1847" s="94"/>
      <c r="CC1847" s="94"/>
      <c r="CD1847" s="94"/>
      <c r="CE1847" s="40"/>
      <c r="CF1847" s="73"/>
      <c r="CG1847" s="41"/>
      <c r="CH1847" s="41"/>
      <c r="CI1847" s="41"/>
      <c r="CJ1847" s="41"/>
      <c r="CK1847" s="41"/>
      <c r="CL1847" s="68"/>
      <c r="CM1847" s="41"/>
      <c r="CN1847" s="41"/>
      <c r="CO1847" s="39"/>
      <c r="CP1847" s="78"/>
    </row>
    <row r="1848" spans="1:94" s="38" customFormat="1" x14ac:dyDescent="0.25">
      <c r="A1848" s="38">
        <v>1845</v>
      </c>
      <c r="F1848" s="39"/>
      <c r="Q1848" s="39"/>
      <c r="R1848" s="40"/>
      <c r="S1848" s="40"/>
      <c r="T1848" s="39"/>
      <c r="AG1848" s="110"/>
      <c r="AH1848" s="94"/>
      <c r="AJ1848" s="97"/>
      <c r="AL1848" s="39"/>
      <c r="AP1848" s="39"/>
      <c r="AQ1848" s="77"/>
      <c r="AR1848" s="94"/>
      <c r="AT1848" s="97"/>
      <c r="BB1848" s="79"/>
      <c r="BC1848" s="94"/>
      <c r="BE1848" s="97"/>
      <c r="BF1848" s="97"/>
      <c r="BG1848" s="40"/>
      <c r="BK1848" s="40"/>
      <c r="BL1848" s="79"/>
      <c r="BM1848" s="94"/>
      <c r="BO1848" s="97"/>
      <c r="BQ1848" s="40"/>
      <c r="BR1848" s="94"/>
      <c r="BS1848" s="94"/>
      <c r="BT1848" s="94"/>
      <c r="BU1848" s="40"/>
      <c r="BV1848" s="82"/>
      <c r="BW1848" s="94"/>
      <c r="BX1848" s="48"/>
      <c r="BY1848" s="97"/>
      <c r="BZ1848" s="48"/>
      <c r="CA1848" s="40"/>
      <c r="CB1848" s="94"/>
      <c r="CC1848" s="94"/>
      <c r="CD1848" s="94"/>
      <c r="CE1848" s="40"/>
      <c r="CF1848" s="73"/>
      <c r="CG1848" s="41"/>
      <c r="CH1848" s="41"/>
      <c r="CI1848" s="41"/>
      <c r="CJ1848" s="41"/>
      <c r="CK1848" s="41"/>
      <c r="CL1848" s="68"/>
      <c r="CM1848" s="41"/>
      <c r="CN1848" s="41"/>
      <c r="CO1848" s="39"/>
      <c r="CP1848" s="78"/>
    </row>
    <row r="1849" spans="1:94" s="38" customFormat="1" x14ac:dyDescent="0.25">
      <c r="A1849" s="38">
        <v>1846</v>
      </c>
      <c r="F1849" s="39"/>
      <c r="Q1849" s="39"/>
      <c r="R1849" s="40"/>
      <c r="S1849" s="40"/>
      <c r="T1849" s="39"/>
      <c r="AG1849" s="110"/>
      <c r="AH1849" s="94"/>
      <c r="AJ1849" s="97"/>
      <c r="AL1849" s="39"/>
      <c r="AP1849" s="39"/>
      <c r="AQ1849" s="77"/>
      <c r="AR1849" s="94"/>
      <c r="AT1849" s="97"/>
      <c r="BB1849" s="79"/>
      <c r="BC1849" s="94"/>
      <c r="BE1849" s="97"/>
      <c r="BF1849" s="97"/>
      <c r="BG1849" s="40"/>
      <c r="BK1849" s="40"/>
      <c r="BL1849" s="79"/>
      <c r="BM1849" s="94"/>
      <c r="BO1849" s="97"/>
      <c r="BQ1849" s="40"/>
      <c r="BR1849" s="94"/>
      <c r="BS1849" s="94"/>
      <c r="BT1849" s="94"/>
      <c r="BU1849" s="40"/>
      <c r="BV1849" s="82"/>
      <c r="BW1849" s="94"/>
      <c r="BX1849" s="48"/>
      <c r="BY1849" s="97"/>
      <c r="BZ1849" s="48"/>
      <c r="CA1849" s="40"/>
      <c r="CB1849" s="94"/>
      <c r="CC1849" s="94"/>
      <c r="CD1849" s="94"/>
      <c r="CE1849" s="40"/>
      <c r="CF1849" s="73"/>
      <c r="CG1849" s="41"/>
      <c r="CH1849" s="41"/>
      <c r="CI1849" s="41"/>
      <c r="CJ1849" s="41"/>
      <c r="CK1849" s="41"/>
      <c r="CL1849" s="68"/>
      <c r="CM1849" s="41"/>
      <c r="CN1849" s="41"/>
      <c r="CO1849" s="39"/>
      <c r="CP1849" s="78"/>
    </row>
    <row r="1850" spans="1:94" s="38" customFormat="1" x14ac:dyDescent="0.25">
      <c r="A1850" s="38">
        <v>1847</v>
      </c>
      <c r="F1850" s="39"/>
      <c r="Q1850" s="39"/>
      <c r="R1850" s="40"/>
      <c r="S1850" s="40"/>
      <c r="T1850" s="39"/>
      <c r="AG1850" s="110"/>
      <c r="AH1850" s="94"/>
      <c r="AJ1850" s="97"/>
      <c r="AL1850" s="39"/>
      <c r="AP1850" s="39"/>
      <c r="AQ1850" s="77"/>
      <c r="AR1850" s="94"/>
      <c r="AT1850" s="97"/>
      <c r="BB1850" s="79"/>
      <c r="BC1850" s="94"/>
      <c r="BE1850" s="97"/>
      <c r="BF1850" s="97"/>
      <c r="BG1850" s="40"/>
      <c r="BK1850" s="40"/>
      <c r="BL1850" s="79"/>
      <c r="BM1850" s="94"/>
      <c r="BO1850" s="97"/>
      <c r="BQ1850" s="40"/>
      <c r="BR1850" s="94"/>
      <c r="BS1850" s="94"/>
      <c r="BT1850" s="94"/>
      <c r="BU1850" s="40"/>
      <c r="BV1850" s="82"/>
      <c r="BW1850" s="94"/>
      <c r="BX1850" s="48"/>
      <c r="BY1850" s="97"/>
      <c r="BZ1850" s="48"/>
      <c r="CA1850" s="40"/>
      <c r="CB1850" s="94"/>
      <c r="CC1850" s="94"/>
      <c r="CD1850" s="94"/>
      <c r="CE1850" s="40"/>
      <c r="CF1850" s="73"/>
      <c r="CG1850" s="41"/>
      <c r="CH1850" s="41"/>
      <c r="CI1850" s="41"/>
      <c r="CJ1850" s="41"/>
      <c r="CK1850" s="41"/>
      <c r="CL1850" s="68"/>
      <c r="CM1850" s="41"/>
      <c r="CN1850" s="41"/>
      <c r="CO1850" s="39"/>
      <c r="CP1850" s="78"/>
    </row>
    <row r="1851" spans="1:94" s="38" customFormat="1" x14ac:dyDescent="0.25">
      <c r="A1851" s="38">
        <v>1848</v>
      </c>
      <c r="F1851" s="39"/>
      <c r="Q1851" s="39"/>
      <c r="R1851" s="40"/>
      <c r="S1851" s="40"/>
      <c r="T1851" s="39"/>
      <c r="AG1851" s="110"/>
      <c r="AH1851" s="94"/>
      <c r="AJ1851" s="97"/>
      <c r="AL1851" s="39"/>
      <c r="AP1851" s="39"/>
      <c r="AQ1851" s="77"/>
      <c r="AR1851" s="94"/>
      <c r="AT1851" s="97"/>
      <c r="BB1851" s="79"/>
      <c r="BC1851" s="94"/>
      <c r="BE1851" s="97"/>
      <c r="BF1851" s="97"/>
      <c r="BG1851" s="40"/>
      <c r="BK1851" s="40"/>
      <c r="BL1851" s="79"/>
      <c r="BM1851" s="94"/>
      <c r="BO1851" s="97"/>
      <c r="BQ1851" s="40"/>
      <c r="BR1851" s="94"/>
      <c r="BS1851" s="94"/>
      <c r="BT1851" s="94"/>
      <c r="BU1851" s="40"/>
      <c r="BV1851" s="82"/>
      <c r="BW1851" s="94"/>
      <c r="BX1851" s="48"/>
      <c r="BY1851" s="97"/>
      <c r="BZ1851" s="48"/>
      <c r="CA1851" s="40"/>
      <c r="CB1851" s="94"/>
      <c r="CC1851" s="94"/>
      <c r="CD1851" s="94"/>
      <c r="CE1851" s="40"/>
      <c r="CF1851" s="73"/>
      <c r="CG1851" s="41"/>
      <c r="CH1851" s="41"/>
      <c r="CI1851" s="41"/>
      <c r="CJ1851" s="41"/>
      <c r="CK1851" s="41"/>
      <c r="CL1851" s="68"/>
      <c r="CM1851" s="41"/>
      <c r="CN1851" s="41"/>
      <c r="CO1851" s="39"/>
      <c r="CP1851" s="78"/>
    </row>
    <row r="1852" spans="1:94" s="38" customFormat="1" x14ac:dyDescent="0.25">
      <c r="A1852" s="38">
        <v>1849</v>
      </c>
      <c r="F1852" s="39"/>
      <c r="Q1852" s="39"/>
      <c r="R1852" s="40"/>
      <c r="S1852" s="40"/>
      <c r="T1852" s="39"/>
      <c r="AG1852" s="110"/>
      <c r="AH1852" s="94"/>
      <c r="AJ1852" s="97"/>
      <c r="AL1852" s="39"/>
      <c r="AP1852" s="39"/>
      <c r="AQ1852" s="77"/>
      <c r="AR1852" s="94"/>
      <c r="AT1852" s="97"/>
      <c r="BB1852" s="79"/>
      <c r="BC1852" s="94"/>
      <c r="BE1852" s="97"/>
      <c r="BF1852" s="97"/>
      <c r="BG1852" s="40"/>
      <c r="BK1852" s="40"/>
      <c r="BL1852" s="79"/>
      <c r="BM1852" s="94"/>
      <c r="BO1852" s="97"/>
      <c r="BQ1852" s="40"/>
      <c r="BR1852" s="94"/>
      <c r="BS1852" s="94"/>
      <c r="BT1852" s="94"/>
      <c r="BU1852" s="40"/>
      <c r="BV1852" s="82"/>
      <c r="BW1852" s="94"/>
      <c r="BX1852" s="48"/>
      <c r="BY1852" s="97"/>
      <c r="BZ1852" s="48"/>
      <c r="CA1852" s="40"/>
      <c r="CB1852" s="94"/>
      <c r="CC1852" s="94"/>
      <c r="CD1852" s="94"/>
      <c r="CE1852" s="40"/>
      <c r="CF1852" s="73"/>
      <c r="CG1852" s="41"/>
      <c r="CH1852" s="41"/>
      <c r="CI1852" s="41"/>
      <c r="CJ1852" s="41"/>
      <c r="CK1852" s="41"/>
      <c r="CL1852" s="68"/>
      <c r="CM1852" s="41"/>
      <c r="CN1852" s="41"/>
      <c r="CO1852" s="39"/>
      <c r="CP1852" s="78"/>
    </row>
    <row r="1853" spans="1:94" s="38" customFormat="1" x14ac:dyDescent="0.25">
      <c r="A1853" s="38">
        <v>1850</v>
      </c>
      <c r="F1853" s="39"/>
      <c r="Q1853" s="39"/>
      <c r="R1853" s="40"/>
      <c r="S1853" s="40"/>
      <c r="T1853" s="39"/>
      <c r="AG1853" s="110"/>
      <c r="AH1853" s="94"/>
      <c r="AJ1853" s="97"/>
      <c r="AL1853" s="39"/>
      <c r="AP1853" s="39"/>
      <c r="AQ1853" s="77"/>
      <c r="AR1853" s="94"/>
      <c r="AT1853" s="97"/>
      <c r="BB1853" s="79"/>
      <c r="BC1853" s="94"/>
      <c r="BE1853" s="97"/>
      <c r="BF1853" s="97"/>
      <c r="BG1853" s="40"/>
      <c r="BK1853" s="40"/>
      <c r="BL1853" s="79"/>
      <c r="BM1853" s="94"/>
      <c r="BO1853" s="97"/>
      <c r="BQ1853" s="40"/>
      <c r="BR1853" s="94"/>
      <c r="BS1853" s="94"/>
      <c r="BT1853" s="94"/>
      <c r="BU1853" s="40"/>
      <c r="BV1853" s="82"/>
      <c r="BW1853" s="94"/>
      <c r="BX1853" s="48"/>
      <c r="BY1853" s="97"/>
      <c r="BZ1853" s="48"/>
      <c r="CA1853" s="40"/>
      <c r="CB1853" s="94"/>
      <c r="CC1853" s="94"/>
      <c r="CD1853" s="94"/>
      <c r="CE1853" s="40"/>
      <c r="CF1853" s="73"/>
      <c r="CG1853" s="41"/>
      <c r="CH1853" s="41"/>
      <c r="CI1853" s="41"/>
      <c r="CJ1853" s="41"/>
      <c r="CK1853" s="41"/>
      <c r="CL1853" s="68"/>
      <c r="CM1853" s="41"/>
      <c r="CN1853" s="41"/>
      <c r="CO1853" s="39"/>
      <c r="CP1853" s="78"/>
    </row>
    <row r="1854" spans="1:94" s="38" customFormat="1" x14ac:dyDescent="0.25">
      <c r="A1854" s="38">
        <v>1851</v>
      </c>
      <c r="F1854" s="39"/>
      <c r="Q1854" s="39"/>
      <c r="R1854" s="40"/>
      <c r="S1854" s="40"/>
      <c r="T1854" s="39"/>
      <c r="AG1854" s="110"/>
      <c r="AH1854" s="94"/>
      <c r="AJ1854" s="97"/>
      <c r="AL1854" s="39"/>
      <c r="AP1854" s="39"/>
      <c r="AQ1854" s="77"/>
      <c r="AR1854" s="94"/>
      <c r="AT1854" s="97"/>
      <c r="BB1854" s="79"/>
      <c r="BC1854" s="94"/>
      <c r="BE1854" s="97"/>
      <c r="BF1854" s="97"/>
      <c r="BG1854" s="40"/>
      <c r="BK1854" s="40"/>
      <c r="BL1854" s="79"/>
      <c r="BM1854" s="94"/>
      <c r="BO1854" s="97"/>
      <c r="BQ1854" s="40"/>
      <c r="BR1854" s="94"/>
      <c r="BS1854" s="94"/>
      <c r="BT1854" s="94"/>
      <c r="BU1854" s="40"/>
      <c r="BV1854" s="82"/>
      <c r="BW1854" s="94"/>
      <c r="BX1854" s="48"/>
      <c r="BY1854" s="97"/>
      <c r="BZ1854" s="48"/>
      <c r="CA1854" s="40"/>
      <c r="CB1854" s="94"/>
      <c r="CC1854" s="94"/>
      <c r="CD1854" s="94"/>
      <c r="CE1854" s="40"/>
      <c r="CF1854" s="73"/>
      <c r="CG1854" s="41"/>
      <c r="CH1854" s="41"/>
      <c r="CI1854" s="41"/>
      <c r="CJ1854" s="41"/>
      <c r="CK1854" s="41"/>
      <c r="CL1854" s="68"/>
      <c r="CM1854" s="41"/>
      <c r="CN1854" s="41"/>
      <c r="CO1854" s="39"/>
      <c r="CP1854" s="78"/>
    </row>
    <row r="1855" spans="1:94" s="38" customFormat="1" x14ac:dyDescent="0.25">
      <c r="A1855" s="38">
        <v>1852</v>
      </c>
      <c r="F1855" s="39"/>
      <c r="Q1855" s="39"/>
      <c r="R1855" s="40"/>
      <c r="S1855" s="40"/>
      <c r="T1855" s="39"/>
      <c r="AG1855" s="110"/>
      <c r="AH1855" s="94"/>
      <c r="AJ1855" s="97"/>
      <c r="AL1855" s="39"/>
      <c r="AP1855" s="39"/>
      <c r="AQ1855" s="77"/>
      <c r="AR1855" s="94"/>
      <c r="AT1855" s="97"/>
      <c r="BB1855" s="79"/>
      <c r="BC1855" s="94"/>
      <c r="BE1855" s="97"/>
      <c r="BF1855" s="97"/>
      <c r="BG1855" s="40"/>
      <c r="BK1855" s="40"/>
      <c r="BL1855" s="79"/>
      <c r="BM1855" s="94"/>
      <c r="BO1855" s="97"/>
      <c r="BQ1855" s="40"/>
      <c r="BR1855" s="94"/>
      <c r="BS1855" s="94"/>
      <c r="BT1855" s="94"/>
      <c r="BU1855" s="40"/>
      <c r="BV1855" s="82"/>
      <c r="BW1855" s="94"/>
      <c r="BX1855" s="48"/>
      <c r="BY1855" s="97"/>
      <c r="BZ1855" s="48"/>
      <c r="CA1855" s="40"/>
      <c r="CB1855" s="94"/>
      <c r="CC1855" s="94"/>
      <c r="CD1855" s="94"/>
      <c r="CE1855" s="40"/>
      <c r="CF1855" s="73"/>
      <c r="CG1855" s="41"/>
      <c r="CH1855" s="41"/>
      <c r="CI1855" s="41"/>
      <c r="CJ1855" s="41"/>
      <c r="CK1855" s="41"/>
      <c r="CL1855" s="68"/>
      <c r="CM1855" s="41"/>
      <c r="CN1855" s="41"/>
      <c r="CO1855" s="39"/>
      <c r="CP1855" s="78"/>
    </row>
    <row r="1856" spans="1:94" s="38" customFormat="1" x14ac:dyDescent="0.25">
      <c r="A1856" s="38">
        <v>1853</v>
      </c>
      <c r="F1856" s="39"/>
      <c r="Q1856" s="39"/>
      <c r="R1856" s="40"/>
      <c r="S1856" s="40"/>
      <c r="T1856" s="39"/>
      <c r="AG1856" s="110"/>
      <c r="AH1856" s="94"/>
      <c r="AJ1856" s="97"/>
      <c r="AL1856" s="39"/>
      <c r="AP1856" s="39"/>
      <c r="AQ1856" s="77"/>
      <c r="AR1856" s="94"/>
      <c r="AT1856" s="97"/>
      <c r="BB1856" s="79"/>
      <c r="BC1856" s="94"/>
      <c r="BE1856" s="97"/>
      <c r="BF1856" s="97"/>
      <c r="BG1856" s="40"/>
      <c r="BK1856" s="40"/>
      <c r="BL1856" s="79"/>
      <c r="BM1856" s="94"/>
      <c r="BO1856" s="97"/>
      <c r="BQ1856" s="40"/>
      <c r="BR1856" s="94"/>
      <c r="BS1856" s="94"/>
      <c r="BT1856" s="94"/>
      <c r="BU1856" s="40"/>
      <c r="BV1856" s="82"/>
      <c r="BW1856" s="94"/>
      <c r="BX1856" s="48"/>
      <c r="BY1856" s="97"/>
      <c r="BZ1856" s="48"/>
      <c r="CA1856" s="40"/>
      <c r="CB1856" s="94"/>
      <c r="CC1856" s="94"/>
      <c r="CD1856" s="94"/>
      <c r="CE1856" s="40"/>
      <c r="CF1856" s="73"/>
      <c r="CG1856" s="41"/>
      <c r="CH1856" s="41"/>
      <c r="CI1856" s="41"/>
      <c r="CJ1856" s="41"/>
      <c r="CK1856" s="41"/>
      <c r="CL1856" s="68"/>
      <c r="CM1856" s="41"/>
      <c r="CN1856" s="41"/>
      <c r="CO1856" s="39"/>
      <c r="CP1856" s="78"/>
    </row>
    <row r="1857" spans="1:94" s="38" customFormat="1" x14ac:dyDescent="0.25">
      <c r="A1857" s="38">
        <v>1854</v>
      </c>
      <c r="F1857" s="39"/>
      <c r="Q1857" s="39"/>
      <c r="R1857" s="40"/>
      <c r="S1857" s="40"/>
      <c r="T1857" s="39"/>
      <c r="AG1857" s="110"/>
      <c r="AH1857" s="94"/>
      <c r="AJ1857" s="97"/>
      <c r="AL1857" s="39"/>
      <c r="AP1857" s="39"/>
      <c r="AQ1857" s="77"/>
      <c r="AR1857" s="94"/>
      <c r="AT1857" s="97"/>
      <c r="BB1857" s="79"/>
      <c r="BC1857" s="94"/>
      <c r="BE1857" s="97"/>
      <c r="BF1857" s="97"/>
      <c r="BG1857" s="40"/>
      <c r="BK1857" s="40"/>
      <c r="BL1857" s="79"/>
      <c r="BM1857" s="94"/>
      <c r="BO1857" s="97"/>
      <c r="BQ1857" s="40"/>
      <c r="BR1857" s="94"/>
      <c r="BS1857" s="94"/>
      <c r="BT1857" s="94"/>
      <c r="BU1857" s="40"/>
      <c r="BV1857" s="82"/>
      <c r="BW1857" s="94"/>
      <c r="BX1857" s="48"/>
      <c r="BY1857" s="97"/>
      <c r="BZ1857" s="48"/>
      <c r="CA1857" s="40"/>
      <c r="CB1857" s="94"/>
      <c r="CC1857" s="94"/>
      <c r="CD1857" s="94"/>
      <c r="CE1857" s="40"/>
      <c r="CF1857" s="73"/>
      <c r="CG1857" s="41"/>
      <c r="CH1857" s="41"/>
      <c r="CI1857" s="41"/>
      <c r="CJ1857" s="41"/>
      <c r="CK1857" s="41"/>
      <c r="CL1857" s="68"/>
      <c r="CM1857" s="41"/>
      <c r="CN1857" s="41"/>
      <c r="CO1857" s="39"/>
      <c r="CP1857" s="78"/>
    </row>
    <row r="1858" spans="1:94" s="38" customFormat="1" x14ac:dyDescent="0.25">
      <c r="A1858" s="38">
        <v>1855</v>
      </c>
      <c r="F1858" s="39"/>
      <c r="Q1858" s="39"/>
      <c r="R1858" s="40"/>
      <c r="S1858" s="40"/>
      <c r="T1858" s="39"/>
      <c r="AG1858" s="110"/>
      <c r="AH1858" s="94"/>
      <c r="AJ1858" s="97"/>
      <c r="AL1858" s="39"/>
      <c r="AP1858" s="39"/>
      <c r="AQ1858" s="77"/>
      <c r="AR1858" s="94"/>
      <c r="AT1858" s="97"/>
      <c r="BB1858" s="79"/>
      <c r="BC1858" s="94"/>
      <c r="BE1858" s="97"/>
      <c r="BF1858" s="97"/>
      <c r="BG1858" s="40"/>
      <c r="BK1858" s="40"/>
      <c r="BL1858" s="79"/>
      <c r="BM1858" s="94"/>
      <c r="BO1858" s="97"/>
      <c r="BQ1858" s="40"/>
      <c r="BR1858" s="94"/>
      <c r="BS1858" s="94"/>
      <c r="BT1858" s="94"/>
      <c r="BU1858" s="40"/>
      <c r="BV1858" s="82"/>
      <c r="BW1858" s="94"/>
      <c r="BX1858" s="48"/>
      <c r="BY1858" s="97"/>
      <c r="BZ1858" s="48"/>
      <c r="CA1858" s="40"/>
      <c r="CB1858" s="94"/>
      <c r="CC1858" s="94"/>
      <c r="CD1858" s="94"/>
      <c r="CE1858" s="40"/>
      <c r="CF1858" s="73"/>
      <c r="CG1858" s="41"/>
      <c r="CH1858" s="41"/>
      <c r="CI1858" s="41"/>
      <c r="CJ1858" s="41"/>
      <c r="CK1858" s="41"/>
      <c r="CL1858" s="68"/>
      <c r="CM1858" s="41"/>
      <c r="CN1858" s="41"/>
      <c r="CO1858" s="39"/>
      <c r="CP1858" s="78"/>
    </row>
    <row r="1859" spans="1:94" s="38" customFormat="1" x14ac:dyDescent="0.25">
      <c r="A1859" s="38">
        <v>1856</v>
      </c>
      <c r="F1859" s="39"/>
      <c r="Q1859" s="39"/>
      <c r="R1859" s="40"/>
      <c r="S1859" s="40"/>
      <c r="T1859" s="39"/>
      <c r="AG1859" s="110"/>
      <c r="AH1859" s="94"/>
      <c r="AJ1859" s="97"/>
      <c r="AL1859" s="39"/>
      <c r="AP1859" s="39"/>
      <c r="AQ1859" s="77"/>
      <c r="AR1859" s="94"/>
      <c r="AT1859" s="97"/>
      <c r="BB1859" s="79"/>
      <c r="BC1859" s="94"/>
      <c r="BE1859" s="97"/>
      <c r="BF1859" s="97"/>
      <c r="BG1859" s="40"/>
      <c r="BK1859" s="40"/>
      <c r="BL1859" s="79"/>
      <c r="BM1859" s="94"/>
      <c r="BO1859" s="97"/>
      <c r="BQ1859" s="40"/>
      <c r="BR1859" s="94"/>
      <c r="BS1859" s="94"/>
      <c r="BT1859" s="94"/>
      <c r="BU1859" s="40"/>
      <c r="BV1859" s="82"/>
      <c r="BW1859" s="94"/>
      <c r="BX1859" s="48"/>
      <c r="BY1859" s="97"/>
      <c r="BZ1859" s="48"/>
      <c r="CA1859" s="40"/>
      <c r="CB1859" s="94"/>
      <c r="CC1859" s="94"/>
      <c r="CD1859" s="94"/>
      <c r="CE1859" s="40"/>
      <c r="CF1859" s="73"/>
      <c r="CG1859" s="41"/>
      <c r="CH1859" s="41"/>
      <c r="CI1859" s="41"/>
      <c r="CJ1859" s="41"/>
      <c r="CK1859" s="41"/>
      <c r="CL1859" s="68"/>
      <c r="CM1859" s="41"/>
      <c r="CN1859" s="41"/>
      <c r="CO1859" s="39"/>
      <c r="CP1859" s="78"/>
    </row>
    <row r="1860" spans="1:94" s="38" customFormat="1" x14ac:dyDescent="0.25">
      <c r="A1860" s="38">
        <v>1857</v>
      </c>
      <c r="F1860" s="39"/>
      <c r="Q1860" s="39"/>
      <c r="R1860" s="40"/>
      <c r="S1860" s="40"/>
      <c r="T1860" s="39"/>
      <c r="AG1860" s="110"/>
      <c r="AH1860" s="94"/>
      <c r="AJ1860" s="97"/>
      <c r="AL1860" s="39"/>
      <c r="AP1860" s="39"/>
      <c r="AQ1860" s="77"/>
      <c r="AR1860" s="94"/>
      <c r="AT1860" s="97"/>
      <c r="BB1860" s="79"/>
      <c r="BC1860" s="94"/>
      <c r="BE1860" s="97"/>
      <c r="BF1860" s="97"/>
      <c r="BG1860" s="40"/>
      <c r="BK1860" s="40"/>
      <c r="BL1860" s="79"/>
      <c r="BM1860" s="94"/>
      <c r="BO1860" s="97"/>
      <c r="BQ1860" s="40"/>
      <c r="BR1860" s="94"/>
      <c r="BS1860" s="94"/>
      <c r="BT1860" s="94"/>
      <c r="BU1860" s="40"/>
      <c r="BV1860" s="82"/>
      <c r="BW1860" s="94"/>
      <c r="BX1860" s="48"/>
      <c r="BY1860" s="97"/>
      <c r="BZ1860" s="48"/>
      <c r="CA1860" s="40"/>
      <c r="CB1860" s="94"/>
      <c r="CC1860" s="94"/>
      <c r="CD1860" s="94"/>
      <c r="CE1860" s="40"/>
      <c r="CF1860" s="73"/>
      <c r="CG1860" s="41"/>
      <c r="CH1860" s="41"/>
      <c r="CI1860" s="41"/>
      <c r="CJ1860" s="41"/>
      <c r="CK1860" s="41"/>
      <c r="CL1860" s="68"/>
      <c r="CM1860" s="41"/>
      <c r="CN1860" s="41"/>
      <c r="CO1860" s="39"/>
      <c r="CP1860" s="78"/>
    </row>
    <row r="1861" spans="1:94" s="38" customFormat="1" x14ac:dyDescent="0.25">
      <c r="A1861" s="38">
        <v>1858</v>
      </c>
      <c r="F1861" s="39"/>
      <c r="Q1861" s="39"/>
      <c r="R1861" s="40"/>
      <c r="S1861" s="40"/>
      <c r="T1861" s="39"/>
      <c r="AG1861" s="110"/>
      <c r="AH1861" s="94"/>
      <c r="AJ1861" s="97"/>
      <c r="AL1861" s="39"/>
      <c r="AP1861" s="39"/>
      <c r="AQ1861" s="77"/>
      <c r="AR1861" s="94"/>
      <c r="AT1861" s="97"/>
      <c r="BB1861" s="79"/>
      <c r="BC1861" s="94"/>
      <c r="BE1861" s="97"/>
      <c r="BF1861" s="97"/>
      <c r="BG1861" s="40"/>
      <c r="BK1861" s="40"/>
      <c r="BL1861" s="79"/>
      <c r="BM1861" s="94"/>
      <c r="BO1861" s="97"/>
      <c r="BQ1861" s="40"/>
      <c r="BR1861" s="94"/>
      <c r="BS1861" s="94"/>
      <c r="BT1861" s="94"/>
      <c r="BU1861" s="40"/>
      <c r="BV1861" s="82"/>
      <c r="BW1861" s="94"/>
      <c r="BX1861" s="48"/>
      <c r="BY1861" s="97"/>
      <c r="BZ1861" s="48"/>
      <c r="CA1861" s="40"/>
      <c r="CB1861" s="94"/>
      <c r="CC1861" s="94"/>
      <c r="CD1861" s="94"/>
      <c r="CE1861" s="40"/>
      <c r="CF1861" s="73"/>
      <c r="CG1861" s="41"/>
      <c r="CH1861" s="41"/>
      <c r="CI1861" s="41"/>
      <c r="CJ1861" s="41"/>
      <c r="CK1861" s="41"/>
      <c r="CL1861" s="68"/>
      <c r="CM1861" s="41"/>
      <c r="CN1861" s="41"/>
      <c r="CO1861" s="39"/>
      <c r="CP1861" s="78"/>
    </row>
    <row r="1862" spans="1:94" s="38" customFormat="1" x14ac:dyDescent="0.25">
      <c r="A1862" s="38">
        <v>1859</v>
      </c>
      <c r="F1862" s="39"/>
      <c r="Q1862" s="39"/>
      <c r="R1862" s="40"/>
      <c r="S1862" s="40"/>
      <c r="T1862" s="39"/>
      <c r="AG1862" s="110"/>
      <c r="AH1862" s="94"/>
      <c r="AJ1862" s="97"/>
      <c r="AL1862" s="39"/>
      <c r="AP1862" s="39"/>
      <c r="AQ1862" s="77"/>
      <c r="AR1862" s="94"/>
      <c r="AT1862" s="97"/>
      <c r="BB1862" s="79"/>
      <c r="BC1862" s="94"/>
      <c r="BE1862" s="97"/>
      <c r="BF1862" s="97"/>
      <c r="BG1862" s="40"/>
      <c r="BK1862" s="40"/>
      <c r="BL1862" s="79"/>
      <c r="BM1862" s="94"/>
      <c r="BO1862" s="97"/>
      <c r="BQ1862" s="40"/>
      <c r="BR1862" s="94"/>
      <c r="BS1862" s="94"/>
      <c r="BT1862" s="94"/>
      <c r="BU1862" s="40"/>
      <c r="BV1862" s="82"/>
      <c r="BW1862" s="94"/>
      <c r="BX1862" s="48"/>
      <c r="BY1862" s="97"/>
      <c r="BZ1862" s="48"/>
      <c r="CA1862" s="40"/>
      <c r="CB1862" s="94"/>
      <c r="CC1862" s="94"/>
      <c r="CD1862" s="94"/>
      <c r="CE1862" s="40"/>
      <c r="CF1862" s="73"/>
      <c r="CG1862" s="41"/>
      <c r="CH1862" s="41"/>
      <c r="CI1862" s="41"/>
      <c r="CJ1862" s="41"/>
      <c r="CK1862" s="41"/>
      <c r="CL1862" s="68"/>
      <c r="CM1862" s="41"/>
      <c r="CN1862" s="41"/>
      <c r="CO1862" s="39"/>
      <c r="CP1862" s="78"/>
    </row>
    <row r="1863" spans="1:94" s="38" customFormat="1" x14ac:dyDescent="0.25">
      <c r="A1863" s="38">
        <v>1860</v>
      </c>
      <c r="F1863" s="39"/>
      <c r="Q1863" s="39"/>
      <c r="R1863" s="40"/>
      <c r="S1863" s="40"/>
      <c r="T1863" s="39"/>
      <c r="AG1863" s="110"/>
      <c r="AH1863" s="94"/>
      <c r="AJ1863" s="97"/>
      <c r="AL1863" s="39"/>
      <c r="AP1863" s="39"/>
      <c r="AQ1863" s="77"/>
      <c r="AR1863" s="94"/>
      <c r="AT1863" s="97"/>
      <c r="BB1863" s="79"/>
      <c r="BC1863" s="94"/>
      <c r="BE1863" s="97"/>
      <c r="BF1863" s="97"/>
      <c r="BG1863" s="40"/>
      <c r="BK1863" s="40"/>
      <c r="BL1863" s="79"/>
      <c r="BM1863" s="94"/>
      <c r="BO1863" s="97"/>
      <c r="BQ1863" s="40"/>
      <c r="BR1863" s="94"/>
      <c r="BS1863" s="94"/>
      <c r="BT1863" s="94"/>
      <c r="BU1863" s="40"/>
      <c r="BV1863" s="82"/>
      <c r="BW1863" s="94"/>
      <c r="BX1863" s="48"/>
      <c r="BY1863" s="97"/>
      <c r="BZ1863" s="48"/>
      <c r="CA1863" s="40"/>
      <c r="CB1863" s="94"/>
      <c r="CC1863" s="94"/>
      <c r="CD1863" s="94"/>
      <c r="CE1863" s="40"/>
      <c r="CF1863" s="73"/>
      <c r="CG1863" s="41"/>
      <c r="CH1863" s="41"/>
      <c r="CI1863" s="41"/>
      <c r="CJ1863" s="41"/>
      <c r="CK1863" s="41"/>
      <c r="CL1863" s="68"/>
      <c r="CM1863" s="41"/>
      <c r="CN1863" s="41"/>
      <c r="CO1863" s="39"/>
      <c r="CP1863" s="78"/>
    </row>
    <row r="1864" spans="1:94" s="38" customFormat="1" x14ac:dyDescent="0.25">
      <c r="A1864" s="38">
        <v>1861</v>
      </c>
      <c r="F1864" s="39"/>
      <c r="Q1864" s="39"/>
      <c r="R1864" s="40"/>
      <c r="S1864" s="40"/>
      <c r="T1864" s="39"/>
      <c r="AG1864" s="110"/>
      <c r="AH1864" s="94"/>
      <c r="AJ1864" s="97"/>
      <c r="AL1864" s="39"/>
      <c r="AP1864" s="39"/>
      <c r="AQ1864" s="77"/>
      <c r="AR1864" s="94"/>
      <c r="AT1864" s="97"/>
      <c r="BB1864" s="79"/>
      <c r="BC1864" s="94"/>
      <c r="BE1864" s="97"/>
      <c r="BF1864" s="97"/>
      <c r="BG1864" s="40"/>
      <c r="BK1864" s="40"/>
      <c r="BL1864" s="79"/>
      <c r="BM1864" s="94"/>
      <c r="BO1864" s="97"/>
      <c r="BQ1864" s="40"/>
      <c r="BR1864" s="94"/>
      <c r="BS1864" s="94"/>
      <c r="BT1864" s="94"/>
      <c r="BU1864" s="40"/>
      <c r="BV1864" s="82"/>
      <c r="BW1864" s="94"/>
      <c r="BX1864" s="48"/>
      <c r="BY1864" s="97"/>
      <c r="BZ1864" s="48"/>
      <c r="CA1864" s="40"/>
      <c r="CB1864" s="94"/>
      <c r="CC1864" s="94"/>
      <c r="CD1864" s="94"/>
      <c r="CE1864" s="40"/>
      <c r="CF1864" s="73"/>
      <c r="CG1864" s="41"/>
      <c r="CH1864" s="41"/>
      <c r="CI1864" s="41"/>
      <c r="CJ1864" s="41"/>
      <c r="CK1864" s="41"/>
      <c r="CL1864" s="68"/>
      <c r="CM1864" s="41"/>
      <c r="CN1864" s="41"/>
      <c r="CO1864" s="39"/>
      <c r="CP1864" s="78"/>
    </row>
    <row r="1865" spans="1:94" s="38" customFormat="1" x14ac:dyDescent="0.25">
      <c r="A1865" s="38">
        <v>1862</v>
      </c>
      <c r="F1865" s="39"/>
      <c r="Q1865" s="39"/>
      <c r="R1865" s="40"/>
      <c r="S1865" s="40"/>
      <c r="T1865" s="39"/>
      <c r="AG1865" s="110"/>
      <c r="AH1865" s="94"/>
      <c r="AJ1865" s="97"/>
      <c r="AL1865" s="39"/>
      <c r="AP1865" s="39"/>
      <c r="AQ1865" s="77"/>
      <c r="AR1865" s="94"/>
      <c r="AT1865" s="97"/>
      <c r="BB1865" s="79"/>
      <c r="BC1865" s="94"/>
      <c r="BE1865" s="97"/>
      <c r="BF1865" s="97"/>
      <c r="BG1865" s="40"/>
      <c r="BK1865" s="40"/>
      <c r="BL1865" s="79"/>
      <c r="BM1865" s="94"/>
      <c r="BO1865" s="97"/>
      <c r="BQ1865" s="40"/>
      <c r="BR1865" s="94"/>
      <c r="BS1865" s="94"/>
      <c r="BT1865" s="94"/>
      <c r="BU1865" s="40"/>
      <c r="BV1865" s="82"/>
      <c r="BW1865" s="94"/>
      <c r="BX1865" s="48"/>
      <c r="BY1865" s="97"/>
      <c r="BZ1865" s="48"/>
      <c r="CA1865" s="40"/>
      <c r="CB1865" s="94"/>
      <c r="CC1865" s="94"/>
      <c r="CD1865" s="94"/>
      <c r="CE1865" s="40"/>
      <c r="CF1865" s="73"/>
      <c r="CG1865" s="41"/>
      <c r="CH1865" s="41"/>
      <c r="CI1865" s="41"/>
      <c r="CJ1865" s="41"/>
      <c r="CK1865" s="41"/>
      <c r="CL1865" s="68"/>
      <c r="CM1865" s="41"/>
      <c r="CN1865" s="41"/>
      <c r="CO1865" s="39"/>
      <c r="CP1865" s="78"/>
    </row>
    <row r="1866" spans="1:94" s="38" customFormat="1" x14ac:dyDescent="0.25">
      <c r="A1866" s="38">
        <v>1863</v>
      </c>
      <c r="F1866" s="39"/>
      <c r="Q1866" s="39"/>
      <c r="R1866" s="40"/>
      <c r="S1866" s="40"/>
      <c r="T1866" s="39"/>
      <c r="AG1866" s="110"/>
      <c r="AH1866" s="94"/>
      <c r="AJ1866" s="97"/>
      <c r="AL1866" s="39"/>
      <c r="AP1866" s="39"/>
      <c r="AQ1866" s="77"/>
      <c r="AR1866" s="94"/>
      <c r="AT1866" s="97"/>
      <c r="BB1866" s="79"/>
      <c r="BC1866" s="94"/>
      <c r="BE1866" s="97"/>
      <c r="BF1866" s="97"/>
      <c r="BG1866" s="40"/>
      <c r="BK1866" s="40"/>
      <c r="BL1866" s="79"/>
      <c r="BM1866" s="94"/>
      <c r="BO1866" s="97"/>
      <c r="BQ1866" s="40"/>
      <c r="BR1866" s="94"/>
      <c r="BS1866" s="94"/>
      <c r="BT1866" s="94"/>
      <c r="BU1866" s="40"/>
      <c r="BV1866" s="82"/>
      <c r="BW1866" s="94"/>
      <c r="BX1866" s="48"/>
      <c r="BY1866" s="97"/>
      <c r="BZ1866" s="48"/>
      <c r="CA1866" s="40"/>
      <c r="CB1866" s="94"/>
      <c r="CC1866" s="94"/>
      <c r="CD1866" s="94"/>
      <c r="CE1866" s="40"/>
      <c r="CF1866" s="73"/>
      <c r="CG1866" s="41"/>
      <c r="CH1866" s="41"/>
      <c r="CI1866" s="41"/>
      <c r="CJ1866" s="41"/>
      <c r="CK1866" s="41"/>
      <c r="CL1866" s="68"/>
      <c r="CM1866" s="41"/>
      <c r="CN1866" s="41"/>
      <c r="CO1866" s="39"/>
      <c r="CP1866" s="78"/>
    </row>
    <row r="1867" spans="1:94" s="38" customFormat="1" x14ac:dyDescent="0.25">
      <c r="A1867" s="38">
        <v>1864</v>
      </c>
      <c r="F1867" s="39"/>
      <c r="Q1867" s="39"/>
      <c r="R1867" s="40"/>
      <c r="S1867" s="40"/>
      <c r="T1867" s="39"/>
      <c r="AG1867" s="110"/>
      <c r="AH1867" s="94"/>
      <c r="AJ1867" s="97"/>
      <c r="AL1867" s="39"/>
      <c r="AP1867" s="39"/>
      <c r="AQ1867" s="77"/>
      <c r="AR1867" s="94"/>
      <c r="AT1867" s="97"/>
      <c r="BB1867" s="79"/>
      <c r="BC1867" s="94"/>
      <c r="BE1867" s="97"/>
      <c r="BF1867" s="97"/>
      <c r="BG1867" s="40"/>
      <c r="BK1867" s="40"/>
      <c r="BL1867" s="79"/>
      <c r="BM1867" s="94"/>
      <c r="BO1867" s="97"/>
      <c r="BQ1867" s="40"/>
      <c r="BR1867" s="94"/>
      <c r="BS1867" s="94"/>
      <c r="BT1867" s="94"/>
      <c r="BU1867" s="40"/>
      <c r="BV1867" s="82"/>
      <c r="BW1867" s="94"/>
      <c r="BX1867" s="48"/>
      <c r="BY1867" s="97"/>
      <c r="BZ1867" s="48"/>
      <c r="CA1867" s="40"/>
      <c r="CB1867" s="94"/>
      <c r="CC1867" s="94"/>
      <c r="CD1867" s="94"/>
      <c r="CE1867" s="40"/>
      <c r="CF1867" s="73"/>
      <c r="CG1867" s="41"/>
      <c r="CH1867" s="41"/>
      <c r="CI1867" s="41"/>
      <c r="CJ1867" s="41"/>
      <c r="CK1867" s="41"/>
      <c r="CL1867" s="68"/>
      <c r="CM1867" s="41"/>
      <c r="CN1867" s="41"/>
      <c r="CO1867" s="39"/>
      <c r="CP1867" s="78"/>
    </row>
    <row r="1868" spans="1:94" s="38" customFormat="1" x14ac:dyDescent="0.25">
      <c r="A1868" s="38">
        <v>1865</v>
      </c>
      <c r="F1868" s="39"/>
      <c r="Q1868" s="39"/>
      <c r="R1868" s="40"/>
      <c r="S1868" s="40"/>
      <c r="T1868" s="39"/>
      <c r="AG1868" s="110"/>
      <c r="AH1868" s="94"/>
      <c r="AJ1868" s="97"/>
      <c r="AL1868" s="39"/>
      <c r="AP1868" s="39"/>
      <c r="AQ1868" s="77"/>
      <c r="AR1868" s="94"/>
      <c r="AT1868" s="97"/>
      <c r="BB1868" s="79"/>
      <c r="BC1868" s="94"/>
      <c r="BE1868" s="97"/>
      <c r="BF1868" s="97"/>
      <c r="BG1868" s="40"/>
      <c r="BK1868" s="40"/>
      <c r="BL1868" s="79"/>
      <c r="BM1868" s="94"/>
      <c r="BO1868" s="97"/>
      <c r="BQ1868" s="40"/>
      <c r="BR1868" s="94"/>
      <c r="BS1868" s="94"/>
      <c r="BT1868" s="94"/>
      <c r="BU1868" s="40"/>
      <c r="BV1868" s="82"/>
      <c r="BW1868" s="94"/>
      <c r="BX1868" s="48"/>
      <c r="BY1868" s="97"/>
      <c r="BZ1868" s="48"/>
      <c r="CA1868" s="40"/>
      <c r="CB1868" s="94"/>
      <c r="CC1868" s="94"/>
      <c r="CD1868" s="94"/>
      <c r="CE1868" s="40"/>
      <c r="CF1868" s="73"/>
      <c r="CG1868" s="41"/>
      <c r="CH1868" s="41"/>
      <c r="CI1868" s="41"/>
      <c r="CJ1868" s="41"/>
      <c r="CK1868" s="41"/>
      <c r="CL1868" s="68"/>
      <c r="CM1868" s="41"/>
      <c r="CN1868" s="41"/>
      <c r="CO1868" s="39"/>
      <c r="CP1868" s="78"/>
    </row>
    <row r="1869" spans="1:94" s="38" customFormat="1" x14ac:dyDescent="0.25">
      <c r="A1869" s="38">
        <v>1866</v>
      </c>
      <c r="F1869" s="39"/>
      <c r="Q1869" s="39"/>
      <c r="R1869" s="40"/>
      <c r="S1869" s="40"/>
      <c r="T1869" s="39"/>
      <c r="AG1869" s="110"/>
      <c r="AH1869" s="94"/>
      <c r="AJ1869" s="97"/>
      <c r="AL1869" s="39"/>
      <c r="AP1869" s="39"/>
      <c r="AQ1869" s="77"/>
      <c r="AR1869" s="94"/>
      <c r="AT1869" s="97"/>
      <c r="BB1869" s="79"/>
      <c r="BC1869" s="94"/>
      <c r="BE1869" s="97"/>
      <c r="BF1869" s="97"/>
      <c r="BG1869" s="40"/>
      <c r="BK1869" s="40"/>
      <c r="BL1869" s="79"/>
      <c r="BM1869" s="94"/>
      <c r="BO1869" s="97"/>
      <c r="BQ1869" s="40"/>
      <c r="BR1869" s="94"/>
      <c r="BS1869" s="94"/>
      <c r="BT1869" s="94"/>
      <c r="BU1869" s="40"/>
      <c r="BV1869" s="82"/>
      <c r="BW1869" s="94"/>
      <c r="BX1869" s="48"/>
      <c r="BY1869" s="97"/>
      <c r="BZ1869" s="48"/>
      <c r="CA1869" s="40"/>
      <c r="CB1869" s="94"/>
      <c r="CC1869" s="94"/>
      <c r="CD1869" s="94"/>
      <c r="CE1869" s="40"/>
      <c r="CF1869" s="73"/>
      <c r="CG1869" s="41"/>
      <c r="CH1869" s="41"/>
      <c r="CI1869" s="41"/>
      <c r="CJ1869" s="41"/>
      <c r="CK1869" s="41"/>
      <c r="CL1869" s="68"/>
      <c r="CM1869" s="41"/>
      <c r="CN1869" s="41"/>
      <c r="CO1869" s="39"/>
      <c r="CP1869" s="78"/>
    </row>
    <row r="1870" spans="1:94" s="38" customFormat="1" x14ac:dyDescent="0.25">
      <c r="A1870" s="38">
        <v>1867</v>
      </c>
      <c r="F1870" s="39"/>
      <c r="Q1870" s="39"/>
      <c r="R1870" s="40"/>
      <c r="S1870" s="40"/>
      <c r="T1870" s="39"/>
      <c r="AG1870" s="110"/>
      <c r="AH1870" s="94"/>
      <c r="AJ1870" s="97"/>
      <c r="AL1870" s="39"/>
      <c r="AP1870" s="39"/>
      <c r="AQ1870" s="77"/>
      <c r="AR1870" s="94"/>
      <c r="AT1870" s="97"/>
      <c r="BB1870" s="79"/>
      <c r="BC1870" s="94"/>
      <c r="BE1870" s="97"/>
      <c r="BF1870" s="97"/>
      <c r="BG1870" s="40"/>
      <c r="BK1870" s="40"/>
      <c r="BL1870" s="79"/>
      <c r="BM1870" s="94"/>
      <c r="BO1870" s="97"/>
      <c r="BQ1870" s="40"/>
      <c r="BR1870" s="94"/>
      <c r="BS1870" s="94"/>
      <c r="BT1870" s="94"/>
      <c r="BU1870" s="40"/>
      <c r="BV1870" s="82"/>
      <c r="BW1870" s="94"/>
      <c r="BX1870" s="48"/>
      <c r="BY1870" s="97"/>
      <c r="BZ1870" s="48"/>
      <c r="CA1870" s="40"/>
      <c r="CB1870" s="94"/>
      <c r="CC1870" s="94"/>
      <c r="CD1870" s="94"/>
      <c r="CE1870" s="40"/>
      <c r="CF1870" s="73"/>
      <c r="CG1870" s="41"/>
      <c r="CH1870" s="41"/>
      <c r="CI1870" s="41"/>
      <c r="CJ1870" s="41"/>
      <c r="CK1870" s="41"/>
      <c r="CL1870" s="68"/>
      <c r="CM1870" s="41"/>
      <c r="CN1870" s="41"/>
      <c r="CO1870" s="39"/>
      <c r="CP1870" s="78"/>
    </row>
    <row r="1871" spans="1:94" s="38" customFormat="1" x14ac:dyDescent="0.25">
      <c r="A1871" s="38">
        <v>1868</v>
      </c>
      <c r="F1871" s="39"/>
      <c r="Q1871" s="39"/>
      <c r="R1871" s="40"/>
      <c r="S1871" s="40"/>
      <c r="T1871" s="39"/>
      <c r="AG1871" s="110"/>
      <c r="AH1871" s="94"/>
      <c r="AJ1871" s="97"/>
      <c r="AL1871" s="39"/>
      <c r="AP1871" s="39"/>
      <c r="AQ1871" s="77"/>
      <c r="AR1871" s="94"/>
      <c r="AT1871" s="97"/>
      <c r="BB1871" s="79"/>
      <c r="BC1871" s="94"/>
      <c r="BE1871" s="97"/>
      <c r="BF1871" s="97"/>
      <c r="BG1871" s="40"/>
      <c r="BK1871" s="40"/>
      <c r="BL1871" s="79"/>
      <c r="BM1871" s="94"/>
      <c r="BO1871" s="97"/>
      <c r="BQ1871" s="40"/>
      <c r="BR1871" s="94"/>
      <c r="BS1871" s="94"/>
      <c r="BT1871" s="94"/>
      <c r="BU1871" s="40"/>
      <c r="BV1871" s="82"/>
      <c r="BW1871" s="94"/>
      <c r="BX1871" s="48"/>
      <c r="BY1871" s="97"/>
      <c r="BZ1871" s="48"/>
      <c r="CA1871" s="40"/>
      <c r="CB1871" s="94"/>
      <c r="CC1871" s="94"/>
      <c r="CD1871" s="94"/>
      <c r="CE1871" s="40"/>
      <c r="CF1871" s="73"/>
      <c r="CG1871" s="41"/>
      <c r="CH1871" s="41"/>
      <c r="CI1871" s="41"/>
      <c r="CJ1871" s="41"/>
      <c r="CK1871" s="41"/>
      <c r="CL1871" s="68"/>
      <c r="CM1871" s="41"/>
      <c r="CN1871" s="41"/>
      <c r="CO1871" s="39"/>
      <c r="CP1871" s="78"/>
    </row>
    <row r="1872" spans="1:94" s="38" customFormat="1" x14ac:dyDescent="0.25">
      <c r="A1872" s="38">
        <v>1869</v>
      </c>
      <c r="F1872" s="39"/>
      <c r="Q1872" s="39"/>
      <c r="R1872" s="40"/>
      <c r="S1872" s="40"/>
      <c r="T1872" s="39"/>
      <c r="AG1872" s="110"/>
      <c r="AH1872" s="94"/>
      <c r="AJ1872" s="97"/>
      <c r="AL1872" s="39"/>
      <c r="AP1872" s="39"/>
      <c r="AQ1872" s="77"/>
      <c r="AR1872" s="94"/>
      <c r="AT1872" s="97"/>
      <c r="BB1872" s="79"/>
      <c r="BC1872" s="94"/>
      <c r="BE1872" s="97"/>
      <c r="BF1872" s="97"/>
      <c r="BG1872" s="40"/>
      <c r="BK1872" s="40"/>
      <c r="BL1872" s="79"/>
      <c r="BM1872" s="94"/>
      <c r="BO1872" s="97"/>
      <c r="BQ1872" s="40"/>
      <c r="BR1872" s="94"/>
      <c r="BS1872" s="94"/>
      <c r="BT1872" s="94"/>
      <c r="BU1872" s="40"/>
      <c r="BV1872" s="82"/>
      <c r="BW1872" s="94"/>
      <c r="BX1872" s="48"/>
      <c r="BY1872" s="97"/>
      <c r="BZ1872" s="48"/>
      <c r="CA1872" s="40"/>
      <c r="CB1872" s="94"/>
      <c r="CC1872" s="94"/>
      <c r="CD1872" s="94"/>
      <c r="CE1872" s="40"/>
      <c r="CF1872" s="73"/>
      <c r="CG1872" s="41"/>
      <c r="CH1872" s="41"/>
      <c r="CI1872" s="41"/>
      <c r="CJ1872" s="41"/>
      <c r="CK1872" s="41"/>
      <c r="CL1872" s="68"/>
      <c r="CM1872" s="41"/>
      <c r="CN1872" s="41"/>
      <c r="CO1872" s="39"/>
      <c r="CP1872" s="78"/>
    </row>
    <row r="1873" spans="1:94" s="38" customFormat="1" x14ac:dyDescent="0.25">
      <c r="A1873" s="38">
        <v>1870</v>
      </c>
      <c r="F1873" s="39"/>
      <c r="Q1873" s="39"/>
      <c r="R1873" s="40"/>
      <c r="S1873" s="40"/>
      <c r="T1873" s="39"/>
      <c r="AG1873" s="110"/>
      <c r="AH1873" s="94"/>
      <c r="AJ1873" s="97"/>
      <c r="AL1873" s="39"/>
      <c r="AP1873" s="39"/>
      <c r="AQ1873" s="77"/>
      <c r="AR1873" s="94"/>
      <c r="AT1873" s="97"/>
      <c r="BB1873" s="79"/>
      <c r="BC1873" s="94"/>
      <c r="BE1873" s="97"/>
      <c r="BF1873" s="97"/>
      <c r="BG1873" s="40"/>
      <c r="BK1873" s="40"/>
      <c r="BL1873" s="79"/>
      <c r="BM1873" s="94"/>
      <c r="BO1873" s="97"/>
      <c r="BQ1873" s="40"/>
      <c r="BR1873" s="94"/>
      <c r="BS1873" s="94"/>
      <c r="BT1873" s="94"/>
      <c r="BU1873" s="40"/>
      <c r="BV1873" s="82"/>
      <c r="BW1873" s="94"/>
      <c r="BX1873" s="48"/>
      <c r="BY1873" s="97"/>
      <c r="BZ1873" s="48"/>
      <c r="CA1873" s="40"/>
      <c r="CB1873" s="94"/>
      <c r="CC1873" s="94"/>
      <c r="CD1873" s="94"/>
      <c r="CE1873" s="40"/>
      <c r="CF1873" s="73"/>
      <c r="CG1873" s="41"/>
      <c r="CH1873" s="41"/>
      <c r="CI1873" s="41"/>
      <c r="CJ1873" s="41"/>
      <c r="CK1873" s="41"/>
      <c r="CL1873" s="68"/>
      <c r="CM1873" s="41"/>
      <c r="CN1873" s="41"/>
      <c r="CO1873" s="39"/>
      <c r="CP1873" s="78"/>
    </row>
    <row r="1874" spans="1:94" s="38" customFormat="1" x14ac:dyDescent="0.25">
      <c r="A1874" s="38">
        <v>1871</v>
      </c>
      <c r="F1874" s="39"/>
      <c r="Q1874" s="39"/>
      <c r="R1874" s="40"/>
      <c r="S1874" s="40"/>
      <c r="T1874" s="39"/>
      <c r="AG1874" s="110"/>
      <c r="AH1874" s="94"/>
      <c r="AJ1874" s="97"/>
      <c r="AL1874" s="39"/>
      <c r="AP1874" s="39"/>
      <c r="AQ1874" s="77"/>
      <c r="AR1874" s="94"/>
      <c r="AT1874" s="97"/>
      <c r="BB1874" s="79"/>
      <c r="BC1874" s="94"/>
      <c r="BE1874" s="97"/>
      <c r="BF1874" s="97"/>
      <c r="BG1874" s="40"/>
      <c r="BK1874" s="40"/>
      <c r="BL1874" s="79"/>
      <c r="BM1874" s="94"/>
      <c r="BO1874" s="97"/>
      <c r="BQ1874" s="40"/>
      <c r="BR1874" s="94"/>
      <c r="BS1874" s="94"/>
      <c r="BT1874" s="94"/>
      <c r="BU1874" s="40"/>
      <c r="BV1874" s="82"/>
      <c r="BW1874" s="94"/>
      <c r="BX1874" s="48"/>
      <c r="BY1874" s="97"/>
      <c r="BZ1874" s="48"/>
      <c r="CA1874" s="40"/>
      <c r="CB1874" s="94"/>
      <c r="CC1874" s="94"/>
      <c r="CD1874" s="94"/>
      <c r="CE1874" s="40"/>
      <c r="CF1874" s="73"/>
      <c r="CG1874" s="41"/>
      <c r="CH1874" s="41"/>
      <c r="CI1874" s="41"/>
      <c r="CJ1874" s="41"/>
      <c r="CK1874" s="41"/>
      <c r="CL1874" s="68"/>
      <c r="CM1874" s="41"/>
      <c r="CN1874" s="41"/>
      <c r="CO1874" s="39"/>
      <c r="CP1874" s="78"/>
    </row>
    <row r="1875" spans="1:94" s="38" customFormat="1" x14ac:dyDescent="0.25">
      <c r="A1875" s="38">
        <v>1872</v>
      </c>
      <c r="F1875" s="39"/>
      <c r="Q1875" s="39"/>
      <c r="R1875" s="40"/>
      <c r="S1875" s="40"/>
      <c r="T1875" s="39"/>
      <c r="AG1875" s="110"/>
      <c r="AH1875" s="94"/>
      <c r="AJ1875" s="97"/>
      <c r="AL1875" s="39"/>
      <c r="AP1875" s="39"/>
      <c r="AQ1875" s="77"/>
      <c r="AR1875" s="94"/>
      <c r="AT1875" s="97"/>
      <c r="BB1875" s="79"/>
      <c r="BC1875" s="94"/>
      <c r="BE1875" s="97"/>
      <c r="BF1875" s="97"/>
      <c r="BG1875" s="40"/>
      <c r="BK1875" s="40"/>
      <c r="BL1875" s="79"/>
      <c r="BM1875" s="94"/>
      <c r="BO1875" s="97"/>
      <c r="BQ1875" s="40"/>
      <c r="BR1875" s="94"/>
      <c r="BS1875" s="94"/>
      <c r="BT1875" s="94"/>
      <c r="BU1875" s="40"/>
      <c r="BV1875" s="82"/>
      <c r="BW1875" s="94"/>
      <c r="BX1875" s="48"/>
      <c r="BY1875" s="97"/>
      <c r="BZ1875" s="48"/>
      <c r="CA1875" s="40"/>
      <c r="CB1875" s="94"/>
      <c r="CC1875" s="94"/>
      <c r="CD1875" s="94"/>
      <c r="CE1875" s="40"/>
      <c r="CF1875" s="73"/>
      <c r="CG1875" s="41"/>
      <c r="CH1875" s="41"/>
      <c r="CI1875" s="41"/>
      <c r="CJ1875" s="41"/>
      <c r="CK1875" s="41"/>
      <c r="CL1875" s="68"/>
      <c r="CM1875" s="41"/>
      <c r="CN1875" s="41"/>
      <c r="CO1875" s="39"/>
      <c r="CP1875" s="78"/>
    </row>
    <row r="1876" spans="1:94" s="38" customFormat="1" x14ac:dyDescent="0.25">
      <c r="A1876" s="38">
        <v>1873</v>
      </c>
      <c r="F1876" s="39"/>
      <c r="Q1876" s="39"/>
      <c r="R1876" s="40"/>
      <c r="S1876" s="40"/>
      <c r="T1876" s="39"/>
      <c r="AG1876" s="110"/>
      <c r="AH1876" s="94"/>
      <c r="AJ1876" s="97"/>
      <c r="AL1876" s="39"/>
      <c r="AP1876" s="39"/>
      <c r="AQ1876" s="77"/>
      <c r="AR1876" s="94"/>
      <c r="AT1876" s="97"/>
      <c r="BB1876" s="79"/>
      <c r="BC1876" s="94"/>
      <c r="BE1876" s="97"/>
      <c r="BF1876" s="97"/>
      <c r="BG1876" s="40"/>
      <c r="BK1876" s="40"/>
      <c r="BL1876" s="79"/>
      <c r="BM1876" s="94"/>
      <c r="BO1876" s="97"/>
      <c r="BQ1876" s="40"/>
      <c r="BR1876" s="94"/>
      <c r="BS1876" s="94"/>
      <c r="BT1876" s="94"/>
      <c r="BU1876" s="40"/>
      <c r="BV1876" s="82"/>
      <c r="BW1876" s="94"/>
      <c r="BX1876" s="48"/>
      <c r="BY1876" s="97"/>
      <c r="BZ1876" s="48"/>
      <c r="CA1876" s="40"/>
      <c r="CB1876" s="94"/>
      <c r="CC1876" s="94"/>
      <c r="CD1876" s="94"/>
      <c r="CE1876" s="40"/>
      <c r="CF1876" s="73"/>
      <c r="CG1876" s="41"/>
      <c r="CH1876" s="41"/>
      <c r="CI1876" s="41"/>
      <c r="CJ1876" s="41"/>
      <c r="CK1876" s="41"/>
      <c r="CL1876" s="68"/>
      <c r="CM1876" s="41"/>
      <c r="CN1876" s="41"/>
      <c r="CO1876" s="39"/>
      <c r="CP1876" s="78"/>
    </row>
    <row r="1877" spans="1:94" s="38" customFormat="1" x14ac:dyDescent="0.25">
      <c r="A1877" s="38">
        <v>1874</v>
      </c>
      <c r="F1877" s="39"/>
      <c r="Q1877" s="39"/>
      <c r="R1877" s="40"/>
      <c r="S1877" s="40"/>
      <c r="T1877" s="39"/>
      <c r="AG1877" s="110"/>
      <c r="AH1877" s="94"/>
      <c r="AJ1877" s="97"/>
      <c r="AL1877" s="39"/>
      <c r="AP1877" s="39"/>
      <c r="AQ1877" s="77"/>
      <c r="AR1877" s="94"/>
      <c r="AT1877" s="97"/>
      <c r="BB1877" s="79"/>
      <c r="BC1877" s="94"/>
      <c r="BE1877" s="97"/>
      <c r="BF1877" s="97"/>
      <c r="BG1877" s="40"/>
      <c r="BK1877" s="40"/>
      <c r="BL1877" s="79"/>
      <c r="BM1877" s="94"/>
      <c r="BO1877" s="97"/>
      <c r="BQ1877" s="40"/>
      <c r="BR1877" s="94"/>
      <c r="BS1877" s="94"/>
      <c r="BT1877" s="94"/>
      <c r="BU1877" s="40"/>
      <c r="BV1877" s="82"/>
      <c r="BW1877" s="94"/>
      <c r="BX1877" s="48"/>
      <c r="BY1877" s="97"/>
      <c r="BZ1877" s="48"/>
      <c r="CA1877" s="40"/>
      <c r="CB1877" s="94"/>
      <c r="CC1877" s="94"/>
      <c r="CD1877" s="94"/>
      <c r="CE1877" s="40"/>
      <c r="CF1877" s="73"/>
      <c r="CG1877" s="41"/>
      <c r="CH1877" s="41"/>
      <c r="CI1877" s="41"/>
      <c r="CJ1877" s="41"/>
      <c r="CK1877" s="41"/>
      <c r="CL1877" s="68"/>
      <c r="CM1877" s="41"/>
      <c r="CN1877" s="41"/>
      <c r="CO1877" s="39"/>
      <c r="CP1877" s="78"/>
    </row>
    <row r="1878" spans="1:94" s="38" customFormat="1" x14ac:dyDescent="0.25">
      <c r="A1878" s="38">
        <v>1875</v>
      </c>
      <c r="F1878" s="39"/>
      <c r="Q1878" s="39"/>
      <c r="R1878" s="40"/>
      <c r="S1878" s="40"/>
      <c r="T1878" s="39"/>
      <c r="AG1878" s="110"/>
      <c r="AH1878" s="94"/>
      <c r="AJ1878" s="97"/>
      <c r="AL1878" s="39"/>
      <c r="AP1878" s="39"/>
      <c r="AQ1878" s="77"/>
      <c r="AR1878" s="94"/>
      <c r="AT1878" s="97"/>
      <c r="BB1878" s="79"/>
      <c r="BC1878" s="94"/>
      <c r="BE1878" s="97"/>
      <c r="BF1878" s="97"/>
      <c r="BG1878" s="40"/>
      <c r="BK1878" s="40"/>
      <c r="BL1878" s="79"/>
      <c r="BM1878" s="94"/>
      <c r="BO1878" s="97"/>
      <c r="BQ1878" s="40"/>
      <c r="BR1878" s="94"/>
      <c r="BS1878" s="94"/>
      <c r="BT1878" s="94"/>
      <c r="BU1878" s="40"/>
      <c r="BV1878" s="82"/>
      <c r="BW1878" s="94"/>
      <c r="BX1878" s="48"/>
      <c r="BY1878" s="97"/>
      <c r="BZ1878" s="48"/>
      <c r="CA1878" s="40"/>
      <c r="CB1878" s="94"/>
      <c r="CC1878" s="94"/>
      <c r="CD1878" s="94"/>
      <c r="CE1878" s="40"/>
      <c r="CF1878" s="73"/>
      <c r="CG1878" s="41"/>
      <c r="CH1878" s="41"/>
      <c r="CI1878" s="41"/>
      <c r="CJ1878" s="41"/>
      <c r="CK1878" s="41"/>
      <c r="CL1878" s="68"/>
      <c r="CM1878" s="41"/>
      <c r="CN1878" s="41"/>
      <c r="CO1878" s="39"/>
      <c r="CP1878" s="78"/>
    </row>
    <row r="1879" spans="1:94" s="38" customFormat="1" x14ac:dyDescent="0.25">
      <c r="A1879" s="38">
        <v>1876</v>
      </c>
      <c r="F1879" s="39"/>
      <c r="Q1879" s="39"/>
      <c r="R1879" s="40"/>
      <c r="S1879" s="40"/>
      <c r="T1879" s="39"/>
      <c r="AG1879" s="110"/>
      <c r="AH1879" s="94"/>
      <c r="AJ1879" s="97"/>
      <c r="AL1879" s="39"/>
      <c r="AP1879" s="39"/>
      <c r="AQ1879" s="77"/>
      <c r="AR1879" s="94"/>
      <c r="AT1879" s="97"/>
      <c r="BB1879" s="79"/>
      <c r="BC1879" s="94"/>
      <c r="BE1879" s="97"/>
      <c r="BF1879" s="97"/>
      <c r="BG1879" s="40"/>
      <c r="BK1879" s="40"/>
      <c r="BL1879" s="79"/>
      <c r="BM1879" s="94"/>
      <c r="BO1879" s="97"/>
      <c r="BQ1879" s="40"/>
      <c r="BR1879" s="94"/>
      <c r="BS1879" s="94"/>
      <c r="BT1879" s="94"/>
      <c r="BU1879" s="40"/>
      <c r="BV1879" s="82"/>
      <c r="BW1879" s="94"/>
      <c r="BX1879" s="48"/>
      <c r="BY1879" s="97"/>
      <c r="BZ1879" s="48"/>
      <c r="CA1879" s="40"/>
      <c r="CB1879" s="94"/>
      <c r="CC1879" s="94"/>
      <c r="CD1879" s="94"/>
      <c r="CE1879" s="40"/>
      <c r="CF1879" s="73"/>
      <c r="CG1879" s="41"/>
      <c r="CH1879" s="41"/>
      <c r="CI1879" s="41"/>
      <c r="CJ1879" s="41"/>
      <c r="CK1879" s="41"/>
      <c r="CL1879" s="68"/>
      <c r="CM1879" s="41"/>
      <c r="CN1879" s="41"/>
      <c r="CO1879" s="39"/>
      <c r="CP1879" s="78"/>
    </row>
    <row r="1880" spans="1:94" s="38" customFormat="1" x14ac:dyDescent="0.25">
      <c r="A1880" s="38">
        <v>1877</v>
      </c>
      <c r="F1880" s="39"/>
      <c r="Q1880" s="39"/>
      <c r="R1880" s="40"/>
      <c r="S1880" s="40"/>
      <c r="T1880" s="39"/>
      <c r="AG1880" s="110"/>
      <c r="AH1880" s="94"/>
      <c r="AJ1880" s="97"/>
      <c r="AL1880" s="39"/>
      <c r="AP1880" s="39"/>
      <c r="AQ1880" s="77"/>
      <c r="AR1880" s="94"/>
      <c r="AT1880" s="97"/>
      <c r="BB1880" s="79"/>
      <c r="BC1880" s="94"/>
      <c r="BE1880" s="97"/>
      <c r="BF1880" s="97"/>
      <c r="BG1880" s="40"/>
      <c r="BK1880" s="40"/>
      <c r="BL1880" s="79"/>
      <c r="BM1880" s="94"/>
      <c r="BO1880" s="97"/>
      <c r="BQ1880" s="40"/>
      <c r="BR1880" s="94"/>
      <c r="BS1880" s="94"/>
      <c r="BT1880" s="94"/>
      <c r="BU1880" s="40"/>
      <c r="BV1880" s="82"/>
      <c r="BW1880" s="94"/>
      <c r="BX1880" s="48"/>
      <c r="BY1880" s="97"/>
      <c r="BZ1880" s="48"/>
      <c r="CA1880" s="40"/>
      <c r="CB1880" s="94"/>
      <c r="CC1880" s="94"/>
      <c r="CD1880" s="94"/>
      <c r="CE1880" s="40"/>
      <c r="CF1880" s="73"/>
      <c r="CG1880" s="41"/>
      <c r="CH1880" s="41"/>
      <c r="CI1880" s="41"/>
      <c r="CJ1880" s="41"/>
      <c r="CK1880" s="41"/>
      <c r="CL1880" s="68"/>
      <c r="CM1880" s="41"/>
      <c r="CN1880" s="41"/>
      <c r="CO1880" s="39"/>
      <c r="CP1880" s="78"/>
    </row>
    <row r="1881" spans="1:94" s="38" customFormat="1" x14ac:dyDescent="0.25">
      <c r="A1881" s="38">
        <v>1878</v>
      </c>
      <c r="F1881" s="39"/>
      <c r="Q1881" s="39"/>
      <c r="R1881" s="40"/>
      <c r="S1881" s="40"/>
      <c r="T1881" s="39"/>
      <c r="AG1881" s="110"/>
      <c r="AH1881" s="94"/>
      <c r="AJ1881" s="97"/>
      <c r="AL1881" s="39"/>
      <c r="AP1881" s="39"/>
      <c r="AQ1881" s="77"/>
      <c r="AR1881" s="94"/>
      <c r="AT1881" s="97"/>
      <c r="BB1881" s="79"/>
      <c r="BC1881" s="94"/>
      <c r="BE1881" s="97"/>
      <c r="BF1881" s="97"/>
      <c r="BG1881" s="40"/>
      <c r="BK1881" s="40"/>
      <c r="BL1881" s="79"/>
      <c r="BM1881" s="94"/>
      <c r="BO1881" s="97"/>
      <c r="BQ1881" s="40"/>
      <c r="BR1881" s="94"/>
      <c r="BS1881" s="94"/>
      <c r="BT1881" s="94"/>
      <c r="BU1881" s="40"/>
      <c r="BV1881" s="82"/>
      <c r="BW1881" s="94"/>
      <c r="BX1881" s="48"/>
      <c r="BY1881" s="97"/>
      <c r="BZ1881" s="48"/>
      <c r="CA1881" s="40"/>
      <c r="CB1881" s="94"/>
      <c r="CC1881" s="94"/>
      <c r="CD1881" s="94"/>
      <c r="CE1881" s="40"/>
      <c r="CF1881" s="73"/>
      <c r="CG1881" s="41"/>
      <c r="CH1881" s="41"/>
      <c r="CI1881" s="41"/>
      <c r="CJ1881" s="41"/>
      <c r="CK1881" s="41"/>
      <c r="CL1881" s="68"/>
      <c r="CM1881" s="41"/>
      <c r="CN1881" s="41"/>
      <c r="CO1881" s="39"/>
      <c r="CP1881" s="78"/>
    </row>
    <row r="1882" spans="1:94" s="38" customFormat="1" x14ac:dyDescent="0.25">
      <c r="A1882" s="38">
        <v>1879</v>
      </c>
      <c r="F1882" s="39"/>
      <c r="Q1882" s="39"/>
      <c r="R1882" s="40"/>
      <c r="S1882" s="40"/>
      <c r="T1882" s="39"/>
      <c r="AG1882" s="110"/>
      <c r="AH1882" s="94"/>
      <c r="AJ1882" s="97"/>
      <c r="AL1882" s="39"/>
      <c r="AP1882" s="39"/>
      <c r="AQ1882" s="77"/>
      <c r="AR1882" s="94"/>
      <c r="AT1882" s="97"/>
      <c r="BB1882" s="79"/>
      <c r="BC1882" s="94"/>
      <c r="BE1882" s="97"/>
      <c r="BF1882" s="97"/>
      <c r="BG1882" s="40"/>
      <c r="BK1882" s="40"/>
      <c r="BL1882" s="79"/>
      <c r="BM1882" s="94"/>
      <c r="BO1882" s="97"/>
      <c r="BQ1882" s="40"/>
      <c r="BR1882" s="94"/>
      <c r="BS1882" s="94"/>
      <c r="BT1882" s="94"/>
      <c r="BU1882" s="40"/>
      <c r="BV1882" s="82"/>
      <c r="BW1882" s="94"/>
      <c r="BX1882" s="48"/>
      <c r="BY1882" s="97"/>
      <c r="BZ1882" s="48"/>
      <c r="CA1882" s="40"/>
      <c r="CB1882" s="94"/>
      <c r="CC1882" s="94"/>
      <c r="CD1882" s="94"/>
      <c r="CE1882" s="40"/>
      <c r="CF1882" s="73"/>
      <c r="CG1882" s="41"/>
      <c r="CH1882" s="41"/>
      <c r="CI1882" s="41"/>
      <c r="CJ1882" s="41"/>
      <c r="CK1882" s="41"/>
      <c r="CL1882" s="68"/>
      <c r="CM1882" s="41"/>
      <c r="CN1882" s="41"/>
      <c r="CO1882" s="39"/>
      <c r="CP1882" s="78"/>
    </row>
    <row r="1883" spans="1:94" s="38" customFormat="1" x14ac:dyDescent="0.25">
      <c r="A1883" s="38">
        <v>1880</v>
      </c>
      <c r="F1883" s="39"/>
      <c r="Q1883" s="39"/>
      <c r="R1883" s="40"/>
      <c r="S1883" s="40"/>
      <c r="T1883" s="39"/>
      <c r="AG1883" s="110"/>
      <c r="AH1883" s="94"/>
      <c r="AJ1883" s="97"/>
      <c r="AL1883" s="39"/>
      <c r="AP1883" s="39"/>
      <c r="AQ1883" s="77"/>
      <c r="AR1883" s="94"/>
      <c r="AT1883" s="97"/>
      <c r="BB1883" s="79"/>
      <c r="BC1883" s="94"/>
      <c r="BE1883" s="97"/>
      <c r="BF1883" s="97"/>
      <c r="BG1883" s="40"/>
      <c r="BK1883" s="40"/>
      <c r="BL1883" s="79"/>
      <c r="BM1883" s="94"/>
      <c r="BO1883" s="97"/>
      <c r="BQ1883" s="40"/>
      <c r="BR1883" s="94"/>
      <c r="BS1883" s="94"/>
      <c r="BT1883" s="94"/>
      <c r="BU1883" s="40"/>
      <c r="BV1883" s="82"/>
      <c r="BW1883" s="94"/>
      <c r="BX1883" s="48"/>
      <c r="BY1883" s="97"/>
      <c r="BZ1883" s="48"/>
      <c r="CA1883" s="40"/>
      <c r="CB1883" s="94"/>
      <c r="CC1883" s="94"/>
      <c r="CD1883" s="94"/>
      <c r="CE1883" s="40"/>
      <c r="CF1883" s="73"/>
      <c r="CG1883" s="41"/>
      <c r="CH1883" s="41"/>
      <c r="CI1883" s="41"/>
      <c r="CJ1883" s="41"/>
      <c r="CK1883" s="41"/>
      <c r="CL1883" s="68"/>
      <c r="CM1883" s="41"/>
      <c r="CN1883" s="41"/>
      <c r="CO1883" s="39"/>
      <c r="CP1883" s="78"/>
    </row>
    <row r="1884" spans="1:94" s="38" customFormat="1" x14ac:dyDescent="0.25">
      <c r="A1884" s="38">
        <v>1881</v>
      </c>
      <c r="F1884" s="39"/>
      <c r="Q1884" s="39"/>
      <c r="R1884" s="40"/>
      <c r="S1884" s="40"/>
      <c r="T1884" s="39"/>
      <c r="AG1884" s="110"/>
      <c r="AH1884" s="94"/>
      <c r="AJ1884" s="97"/>
      <c r="AL1884" s="39"/>
      <c r="AP1884" s="39"/>
      <c r="AQ1884" s="77"/>
      <c r="AR1884" s="94"/>
      <c r="AT1884" s="97"/>
      <c r="BB1884" s="79"/>
      <c r="BC1884" s="94"/>
      <c r="BE1884" s="97"/>
      <c r="BF1884" s="97"/>
      <c r="BG1884" s="40"/>
      <c r="BK1884" s="40"/>
      <c r="BL1884" s="79"/>
      <c r="BM1884" s="94"/>
      <c r="BO1884" s="97"/>
      <c r="BQ1884" s="40"/>
      <c r="BR1884" s="94"/>
      <c r="BS1884" s="94"/>
      <c r="BT1884" s="94"/>
      <c r="BU1884" s="40"/>
      <c r="BV1884" s="82"/>
      <c r="BW1884" s="94"/>
      <c r="BX1884" s="48"/>
      <c r="BY1884" s="97"/>
      <c r="BZ1884" s="48"/>
      <c r="CA1884" s="40"/>
      <c r="CB1884" s="94"/>
      <c r="CC1884" s="94"/>
      <c r="CD1884" s="94"/>
      <c r="CE1884" s="40"/>
      <c r="CF1884" s="73"/>
      <c r="CG1884" s="41"/>
      <c r="CH1884" s="41"/>
      <c r="CI1884" s="41"/>
      <c r="CJ1884" s="41"/>
      <c r="CK1884" s="41"/>
      <c r="CL1884" s="68"/>
      <c r="CM1884" s="41"/>
      <c r="CN1884" s="41"/>
      <c r="CO1884" s="39"/>
      <c r="CP1884" s="78"/>
    </row>
    <row r="1885" spans="1:94" s="38" customFormat="1" x14ac:dyDescent="0.25">
      <c r="A1885" s="38">
        <v>1882</v>
      </c>
      <c r="F1885" s="39"/>
      <c r="Q1885" s="39"/>
      <c r="R1885" s="40"/>
      <c r="S1885" s="40"/>
      <c r="T1885" s="39"/>
      <c r="AG1885" s="110"/>
      <c r="AH1885" s="94"/>
      <c r="AJ1885" s="97"/>
      <c r="AL1885" s="39"/>
      <c r="AP1885" s="39"/>
      <c r="AQ1885" s="77"/>
      <c r="AR1885" s="94"/>
      <c r="AT1885" s="97"/>
      <c r="BB1885" s="79"/>
      <c r="BC1885" s="94"/>
      <c r="BE1885" s="97"/>
      <c r="BF1885" s="97"/>
      <c r="BG1885" s="40"/>
      <c r="BK1885" s="40"/>
      <c r="BL1885" s="79"/>
      <c r="BM1885" s="94"/>
      <c r="BO1885" s="97"/>
      <c r="BQ1885" s="40"/>
      <c r="BR1885" s="94"/>
      <c r="BS1885" s="94"/>
      <c r="BT1885" s="94"/>
      <c r="BU1885" s="40"/>
      <c r="BV1885" s="82"/>
      <c r="BW1885" s="94"/>
      <c r="BX1885" s="48"/>
      <c r="BY1885" s="97"/>
      <c r="BZ1885" s="48"/>
      <c r="CA1885" s="40"/>
      <c r="CB1885" s="94"/>
      <c r="CC1885" s="94"/>
      <c r="CD1885" s="94"/>
      <c r="CE1885" s="40"/>
      <c r="CF1885" s="73"/>
      <c r="CG1885" s="41"/>
      <c r="CH1885" s="41"/>
      <c r="CI1885" s="41"/>
      <c r="CJ1885" s="41"/>
      <c r="CK1885" s="41"/>
      <c r="CL1885" s="68"/>
      <c r="CM1885" s="41"/>
      <c r="CN1885" s="41"/>
      <c r="CO1885" s="39"/>
      <c r="CP1885" s="78"/>
    </row>
    <row r="1886" spans="1:94" s="38" customFormat="1" x14ac:dyDescent="0.25">
      <c r="A1886" s="38">
        <v>1883</v>
      </c>
      <c r="F1886" s="39"/>
      <c r="Q1886" s="39"/>
      <c r="R1886" s="40"/>
      <c r="S1886" s="40"/>
      <c r="T1886" s="39"/>
      <c r="AG1886" s="110"/>
      <c r="AH1886" s="94"/>
      <c r="AJ1886" s="97"/>
      <c r="AL1886" s="39"/>
      <c r="AP1886" s="39"/>
      <c r="AQ1886" s="77"/>
      <c r="AR1886" s="94"/>
      <c r="AT1886" s="97"/>
      <c r="BB1886" s="79"/>
      <c r="BC1886" s="94"/>
      <c r="BE1886" s="97"/>
      <c r="BF1886" s="97"/>
      <c r="BG1886" s="40"/>
      <c r="BK1886" s="40"/>
      <c r="BL1886" s="79"/>
      <c r="BM1886" s="94"/>
      <c r="BO1886" s="97"/>
      <c r="BQ1886" s="40"/>
      <c r="BR1886" s="94"/>
      <c r="BS1886" s="94"/>
      <c r="BT1886" s="94"/>
      <c r="BU1886" s="40"/>
      <c r="BV1886" s="82"/>
      <c r="BW1886" s="94"/>
      <c r="BX1886" s="48"/>
      <c r="BY1886" s="97"/>
      <c r="BZ1886" s="48"/>
      <c r="CA1886" s="40"/>
      <c r="CB1886" s="94"/>
      <c r="CC1886" s="94"/>
      <c r="CD1886" s="94"/>
      <c r="CE1886" s="40"/>
      <c r="CF1886" s="73"/>
      <c r="CG1886" s="41"/>
      <c r="CH1886" s="41"/>
      <c r="CI1886" s="41"/>
      <c r="CJ1886" s="41"/>
      <c r="CK1886" s="41"/>
      <c r="CL1886" s="68"/>
      <c r="CM1886" s="41"/>
      <c r="CN1886" s="41"/>
      <c r="CO1886" s="39"/>
      <c r="CP1886" s="78"/>
    </row>
    <row r="1887" spans="1:94" s="38" customFormat="1" x14ac:dyDescent="0.25">
      <c r="A1887" s="38">
        <v>1884</v>
      </c>
      <c r="F1887" s="39"/>
      <c r="Q1887" s="39"/>
      <c r="R1887" s="40"/>
      <c r="S1887" s="40"/>
      <c r="T1887" s="39"/>
      <c r="AG1887" s="110"/>
      <c r="AH1887" s="94"/>
      <c r="AJ1887" s="97"/>
      <c r="AL1887" s="39"/>
      <c r="AP1887" s="39"/>
      <c r="AQ1887" s="77"/>
      <c r="AR1887" s="94"/>
      <c r="AT1887" s="97"/>
      <c r="BB1887" s="79"/>
      <c r="BC1887" s="94"/>
      <c r="BE1887" s="97"/>
      <c r="BF1887" s="97"/>
      <c r="BG1887" s="40"/>
      <c r="BK1887" s="40"/>
      <c r="BL1887" s="79"/>
      <c r="BM1887" s="94"/>
      <c r="BO1887" s="97"/>
      <c r="BQ1887" s="40"/>
      <c r="BR1887" s="94"/>
      <c r="BS1887" s="94"/>
      <c r="BT1887" s="94"/>
      <c r="BU1887" s="40"/>
      <c r="BV1887" s="82"/>
      <c r="BW1887" s="94"/>
      <c r="BX1887" s="48"/>
      <c r="BY1887" s="97"/>
      <c r="BZ1887" s="48"/>
      <c r="CA1887" s="40"/>
      <c r="CB1887" s="94"/>
      <c r="CC1887" s="94"/>
      <c r="CD1887" s="94"/>
      <c r="CE1887" s="40"/>
      <c r="CF1887" s="73"/>
      <c r="CG1887" s="41"/>
      <c r="CH1887" s="41"/>
      <c r="CI1887" s="41"/>
      <c r="CJ1887" s="41"/>
      <c r="CK1887" s="41"/>
      <c r="CL1887" s="68"/>
      <c r="CM1887" s="41"/>
      <c r="CN1887" s="41"/>
      <c r="CO1887" s="39"/>
      <c r="CP1887" s="78"/>
    </row>
    <row r="1888" spans="1:94" s="38" customFormat="1" x14ac:dyDescent="0.25">
      <c r="A1888" s="99">
        <v>1885</v>
      </c>
      <c r="F1888" s="39"/>
      <c r="Q1888" s="39"/>
      <c r="R1888" s="40"/>
      <c r="S1888" s="40"/>
      <c r="T1888" s="39"/>
      <c r="AG1888" s="110"/>
      <c r="AH1888" s="94"/>
      <c r="AJ1888" s="97"/>
      <c r="AL1888" s="39"/>
      <c r="AP1888" s="39"/>
      <c r="AQ1888" s="77"/>
      <c r="AR1888" s="94"/>
      <c r="AT1888" s="97"/>
      <c r="BB1888" s="79"/>
      <c r="BC1888" s="94"/>
      <c r="BE1888" s="97"/>
      <c r="BF1888" s="97"/>
      <c r="BG1888" s="40"/>
      <c r="BK1888" s="40"/>
      <c r="BL1888" s="79"/>
      <c r="BM1888" s="94"/>
      <c r="BO1888" s="97"/>
      <c r="BQ1888" s="40"/>
      <c r="BR1888" s="94"/>
      <c r="BS1888" s="94"/>
      <c r="BT1888" s="94"/>
      <c r="BU1888" s="40"/>
      <c r="BV1888" s="82"/>
      <c r="BW1888" s="94"/>
      <c r="BX1888" s="48"/>
      <c r="BY1888" s="97"/>
      <c r="BZ1888" s="48"/>
      <c r="CA1888" s="40"/>
      <c r="CB1888" s="94"/>
      <c r="CC1888" s="94"/>
      <c r="CD1888" s="94"/>
      <c r="CE1888" s="40"/>
      <c r="CF1888" s="73"/>
      <c r="CG1888" s="41"/>
      <c r="CH1888" s="41"/>
      <c r="CI1888" s="41"/>
      <c r="CJ1888" s="41"/>
      <c r="CK1888" s="41"/>
      <c r="CL1888" s="68"/>
      <c r="CM1888" s="41"/>
      <c r="CN1888" s="41"/>
      <c r="CO1888" s="39"/>
      <c r="CP1888" s="78"/>
    </row>
    <row r="1889" spans="1:94" s="38" customFormat="1" x14ac:dyDescent="0.25">
      <c r="A1889" s="38">
        <v>1886</v>
      </c>
      <c r="F1889" s="39"/>
      <c r="Q1889" s="39"/>
      <c r="R1889" s="40"/>
      <c r="S1889" s="40"/>
      <c r="T1889" s="39"/>
      <c r="AG1889" s="110"/>
      <c r="AH1889" s="94"/>
      <c r="AJ1889" s="97"/>
      <c r="AL1889" s="39"/>
      <c r="AP1889" s="39"/>
      <c r="AQ1889" s="77"/>
      <c r="AR1889" s="94"/>
      <c r="AT1889" s="97"/>
      <c r="BB1889" s="79"/>
      <c r="BC1889" s="94"/>
      <c r="BE1889" s="97"/>
      <c r="BF1889" s="97"/>
      <c r="BG1889" s="40"/>
      <c r="BK1889" s="40"/>
      <c r="BL1889" s="79"/>
      <c r="BM1889" s="94"/>
      <c r="BO1889" s="97"/>
      <c r="BQ1889" s="40"/>
      <c r="BR1889" s="94"/>
      <c r="BS1889" s="94"/>
      <c r="BT1889" s="94"/>
      <c r="BU1889" s="40"/>
      <c r="BV1889" s="82"/>
      <c r="BW1889" s="94"/>
      <c r="BX1889" s="48"/>
      <c r="BY1889" s="97"/>
      <c r="BZ1889" s="48"/>
      <c r="CA1889" s="40"/>
      <c r="CB1889" s="94"/>
      <c r="CC1889" s="94"/>
      <c r="CD1889" s="94"/>
      <c r="CE1889" s="40"/>
      <c r="CF1889" s="73"/>
      <c r="CG1889" s="41"/>
      <c r="CH1889" s="41"/>
      <c r="CI1889" s="41"/>
      <c r="CJ1889" s="41"/>
      <c r="CK1889" s="41"/>
      <c r="CL1889" s="68"/>
      <c r="CM1889" s="41"/>
      <c r="CN1889" s="41"/>
      <c r="CO1889" s="39"/>
      <c r="CP1889" s="78"/>
    </row>
    <row r="1890" spans="1:94" s="38" customFormat="1" x14ac:dyDescent="0.25">
      <c r="A1890" s="38">
        <v>1887</v>
      </c>
      <c r="F1890" s="39"/>
      <c r="Q1890" s="39"/>
      <c r="R1890" s="40"/>
      <c r="S1890" s="40"/>
      <c r="T1890" s="39"/>
      <c r="AG1890" s="110"/>
      <c r="AH1890" s="94"/>
      <c r="AJ1890" s="97"/>
      <c r="AL1890" s="39"/>
      <c r="AP1890" s="39"/>
      <c r="AQ1890" s="77"/>
      <c r="AR1890" s="94"/>
      <c r="AT1890" s="97"/>
      <c r="BB1890" s="79"/>
      <c r="BC1890" s="94"/>
      <c r="BE1890" s="97"/>
      <c r="BF1890" s="97"/>
      <c r="BG1890" s="40"/>
      <c r="BK1890" s="40"/>
      <c r="BL1890" s="79"/>
      <c r="BM1890" s="94"/>
      <c r="BO1890" s="97"/>
      <c r="BQ1890" s="40"/>
      <c r="BR1890" s="94"/>
      <c r="BS1890" s="94"/>
      <c r="BT1890" s="94"/>
      <c r="BU1890" s="40"/>
      <c r="BV1890" s="82"/>
      <c r="BW1890" s="94"/>
      <c r="BX1890" s="48"/>
      <c r="BY1890" s="97"/>
      <c r="BZ1890" s="48"/>
      <c r="CA1890" s="40"/>
      <c r="CB1890" s="94"/>
      <c r="CC1890" s="94"/>
      <c r="CD1890" s="94"/>
      <c r="CE1890" s="40"/>
      <c r="CF1890" s="73"/>
      <c r="CG1890" s="41"/>
      <c r="CH1890" s="41"/>
      <c r="CI1890" s="41"/>
      <c r="CJ1890" s="41"/>
      <c r="CK1890" s="41"/>
      <c r="CL1890" s="68"/>
      <c r="CM1890" s="41"/>
      <c r="CN1890" s="41"/>
      <c r="CO1890" s="39"/>
      <c r="CP1890" s="78"/>
    </row>
    <row r="1891" spans="1:94" s="38" customFormat="1" x14ac:dyDescent="0.25">
      <c r="A1891" s="38">
        <v>1888</v>
      </c>
      <c r="F1891" s="39"/>
      <c r="Q1891" s="39"/>
      <c r="R1891" s="40"/>
      <c r="S1891" s="40"/>
      <c r="T1891" s="39"/>
      <c r="AG1891" s="110"/>
      <c r="AH1891" s="94"/>
      <c r="AJ1891" s="97"/>
      <c r="AL1891" s="39"/>
      <c r="AP1891" s="39"/>
      <c r="AQ1891" s="77"/>
      <c r="AR1891" s="94"/>
      <c r="AT1891" s="97"/>
      <c r="BB1891" s="79"/>
      <c r="BC1891" s="94"/>
      <c r="BE1891" s="97"/>
      <c r="BF1891" s="97"/>
      <c r="BG1891" s="40"/>
      <c r="BK1891" s="40"/>
      <c r="BL1891" s="79"/>
      <c r="BM1891" s="94"/>
      <c r="BO1891" s="97"/>
      <c r="BQ1891" s="40"/>
      <c r="BR1891" s="94"/>
      <c r="BS1891" s="94"/>
      <c r="BT1891" s="94"/>
      <c r="BU1891" s="40"/>
      <c r="BV1891" s="82"/>
      <c r="BW1891" s="94"/>
      <c r="BX1891" s="48"/>
      <c r="BY1891" s="97"/>
      <c r="BZ1891" s="48"/>
      <c r="CA1891" s="40"/>
      <c r="CB1891" s="94"/>
      <c r="CC1891" s="94"/>
      <c r="CD1891" s="94"/>
      <c r="CE1891" s="40"/>
      <c r="CF1891" s="73"/>
      <c r="CG1891" s="41"/>
      <c r="CH1891" s="41"/>
      <c r="CI1891" s="41"/>
      <c r="CJ1891" s="41"/>
      <c r="CK1891" s="41"/>
      <c r="CL1891" s="68"/>
      <c r="CM1891" s="41"/>
      <c r="CN1891" s="41"/>
      <c r="CO1891" s="39"/>
      <c r="CP1891" s="78"/>
    </row>
    <row r="1892" spans="1:94" s="38" customFormat="1" x14ac:dyDescent="0.25">
      <c r="A1892" s="38">
        <v>1889</v>
      </c>
      <c r="F1892" s="39"/>
      <c r="Q1892" s="39"/>
      <c r="R1892" s="40"/>
      <c r="S1892" s="40"/>
      <c r="T1892" s="39"/>
      <c r="AG1892" s="110"/>
      <c r="AH1892" s="94"/>
      <c r="AJ1892" s="97"/>
      <c r="AL1892" s="39"/>
      <c r="AP1892" s="39"/>
      <c r="AQ1892" s="77"/>
      <c r="AR1892" s="94"/>
      <c r="AT1892" s="97"/>
      <c r="BB1892" s="79"/>
      <c r="BC1892" s="94"/>
      <c r="BE1892" s="97"/>
      <c r="BF1892" s="97"/>
      <c r="BG1892" s="40"/>
      <c r="BK1892" s="40"/>
      <c r="BL1892" s="79"/>
      <c r="BM1892" s="94"/>
      <c r="BO1892" s="97"/>
      <c r="BQ1892" s="40"/>
      <c r="BR1892" s="94"/>
      <c r="BS1892" s="94"/>
      <c r="BT1892" s="94"/>
      <c r="BU1892" s="40"/>
      <c r="BV1892" s="82"/>
      <c r="BW1892" s="94"/>
      <c r="BX1892" s="48"/>
      <c r="BY1892" s="97"/>
      <c r="BZ1892" s="48"/>
      <c r="CA1892" s="40"/>
      <c r="CB1892" s="94"/>
      <c r="CC1892" s="94"/>
      <c r="CD1892" s="94"/>
      <c r="CE1892" s="40"/>
      <c r="CF1892" s="73"/>
      <c r="CG1892" s="41"/>
      <c r="CH1892" s="41"/>
      <c r="CI1892" s="41"/>
      <c r="CJ1892" s="41"/>
      <c r="CK1892" s="41"/>
      <c r="CL1892" s="68"/>
      <c r="CM1892" s="41"/>
      <c r="CN1892" s="41"/>
      <c r="CO1892" s="39"/>
      <c r="CP1892" s="78"/>
    </row>
    <row r="1893" spans="1:94" s="38" customFormat="1" x14ac:dyDescent="0.25">
      <c r="A1893" s="38">
        <v>1890</v>
      </c>
      <c r="F1893" s="39"/>
      <c r="Q1893" s="39"/>
      <c r="R1893" s="40"/>
      <c r="S1893" s="40"/>
      <c r="T1893" s="39"/>
      <c r="AG1893" s="110"/>
      <c r="AH1893" s="94"/>
      <c r="AJ1893" s="97"/>
      <c r="AL1893" s="39"/>
      <c r="AP1893" s="39"/>
      <c r="AQ1893" s="77"/>
      <c r="AR1893" s="94"/>
      <c r="AT1893" s="97"/>
      <c r="BB1893" s="79"/>
      <c r="BC1893" s="94"/>
      <c r="BE1893" s="97"/>
      <c r="BF1893" s="97"/>
      <c r="BG1893" s="40"/>
      <c r="BK1893" s="40"/>
      <c r="BL1893" s="79"/>
      <c r="BM1893" s="94"/>
      <c r="BO1893" s="97"/>
      <c r="BQ1893" s="40"/>
      <c r="BR1893" s="94"/>
      <c r="BS1893" s="94"/>
      <c r="BT1893" s="94"/>
      <c r="BU1893" s="40"/>
      <c r="BV1893" s="82"/>
      <c r="BW1893" s="94"/>
      <c r="BX1893" s="48"/>
      <c r="BY1893" s="97"/>
      <c r="BZ1893" s="48"/>
      <c r="CA1893" s="40"/>
      <c r="CB1893" s="94"/>
      <c r="CC1893" s="94"/>
      <c r="CD1893" s="94"/>
      <c r="CE1893" s="40"/>
      <c r="CF1893" s="73"/>
      <c r="CG1893" s="41"/>
      <c r="CH1893" s="41"/>
      <c r="CI1893" s="41"/>
      <c r="CJ1893" s="41"/>
      <c r="CK1893" s="41"/>
      <c r="CL1893" s="68"/>
      <c r="CM1893" s="41"/>
      <c r="CN1893" s="41"/>
      <c r="CO1893" s="39"/>
      <c r="CP1893" s="78"/>
    </row>
    <row r="1894" spans="1:94" s="38" customFormat="1" x14ac:dyDescent="0.25">
      <c r="A1894" s="38">
        <v>1891</v>
      </c>
      <c r="F1894" s="39"/>
      <c r="Q1894" s="39"/>
      <c r="R1894" s="40"/>
      <c r="S1894" s="40"/>
      <c r="T1894" s="39"/>
      <c r="AG1894" s="110"/>
      <c r="AH1894" s="94"/>
      <c r="AJ1894" s="97"/>
      <c r="AL1894" s="39"/>
      <c r="AP1894" s="39"/>
      <c r="AQ1894" s="77"/>
      <c r="AR1894" s="94"/>
      <c r="AT1894" s="97"/>
      <c r="BB1894" s="79"/>
      <c r="BC1894" s="94"/>
      <c r="BE1894" s="97"/>
      <c r="BF1894" s="97"/>
      <c r="BG1894" s="40"/>
      <c r="BK1894" s="40"/>
      <c r="BL1894" s="79"/>
      <c r="BM1894" s="94"/>
      <c r="BO1894" s="97"/>
      <c r="BQ1894" s="40"/>
      <c r="BR1894" s="94"/>
      <c r="BS1894" s="94"/>
      <c r="BT1894" s="94"/>
      <c r="BU1894" s="40"/>
      <c r="BV1894" s="82"/>
      <c r="BW1894" s="94"/>
      <c r="BX1894" s="48"/>
      <c r="BY1894" s="97"/>
      <c r="BZ1894" s="48"/>
      <c r="CA1894" s="40"/>
      <c r="CB1894" s="94"/>
      <c r="CC1894" s="94"/>
      <c r="CD1894" s="94"/>
      <c r="CE1894" s="40"/>
      <c r="CF1894" s="73"/>
      <c r="CG1894" s="41"/>
      <c r="CH1894" s="41"/>
      <c r="CI1894" s="41"/>
      <c r="CJ1894" s="41"/>
      <c r="CK1894" s="41"/>
      <c r="CL1894" s="68"/>
      <c r="CM1894" s="41"/>
      <c r="CN1894" s="41"/>
      <c r="CO1894" s="39"/>
      <c r="CP1894" s="78"/>
    </row>
    <row r="1895" spans="1:94" s="38" customFormat="1" x14ac:dyDescent="0.25">
      <c r="A1895" s="38">
        <v>1892</v>
      </c>
      <c r="F1895" s="39"/>
      <c r="Q1895" s="39"/>
      <c r="R1895" s="40"/>
      <c r="S1895" s="40"/>
      <c r="T1895" s="39"/>
      <c r="AG1895" s="110"/>
      <c r="AH1895" s="94"/>
      <c r="AJ1895" s="97"/>
      <c r="AL1895" s="39"/>
      <c r="AP1895" s="39"/>
      <c r="AQ1895" s="77"/>
      <c r="AR1895" s="94"/>
      <c r="AT1895" s="97"/>
      <c r="BB1895" s="79"/>
      <c r="BC1895" s="94"/>
      <c r="BE1895" s="97"/>
      <c r="BF1895" s="97"/>
      <c r="BG1895" s="40"/>
      <c r="BK1895" s="40"/>
      <c r="BL1895" s="79"/>
      <c r="BM1895" s="94"/>
      <c r="BO1895" s="97"/>
      <c r="BQ1895" s="40"/>
      <c r="BR1895" s="94"/>
      <c r="BS1895" s="94"/>
      <c r="BT1895" s="94"/>
      <c r="BU1895" s="40"/>
      <c r="BV1895" s="82"/>
      <c r="BW1895" s="94"/>
      <c r="BX1895" s="48"/>
      <c r="BY1895" s="97"/>
      <c r="BZ1895" s="48"/>
      <c r="CA1895" s="40"/>
      <c r="CB1895" s="94"/>
      <c r="CC1895" s="94"/>
      <c r="CD1895" s="94"/>
      <c r="CE1895" s="40"/>
      <c r="CF1895" s="73"/>
      <c r="CG1895" s="41"/>
      <c r="CH1895" s="41"/>
      <c r="CI1895" s="41"/>
      <c r="CJ1895" s="41"/>
      <c r="CK1895" s="41"/>
      <c r="CL1895" s="68"/>
      <c r="CM1895" s="41"/>
      <c r="CN1895" s="41"/>
      <c r="CO1895" s="39"/>
      <c r="CP1895" s="78"/>
    </row>
    <row r="1896" spans="1:94" s="38" customFormat="1" x14ac:dyDescent="0.25">
      <c r="A1896" s="38">
        <v>1893</v>
      </c>
      <c r="F1896" s="39"/>
      <c r="Q1896" s="39"/>
      <c r="R1896" s="40"/>
      <c r="S1896" s="40"/>
      <c r="T1896" s="39"/>
      <c r="AG1896" s="110"/>
      <c r="AH1896" s="94"/>
      <c r="AJ1896" s="97"/>
      <c r="AL1896" s="39"/>
      <c r="AP1896" s="39"/>
      <c r="AQ1896" s="77"/>
      <c r="AR1896" s="94"/>
      <c r="AT1896" s="97"/>
      <c r="BB1896" s="79"/>
      <c r="BC1896" s="94"/>
      <c r="BE1896" s="97"/>
      <c r="BF1896" s="97"/>
      <c r="BG1896" s="40"/>
      <c r="BK1896" s="40"/>
      <c r="BL1896" s="79"/>
      <c r="BM1896" s="94"/>
      <c r="BO1896" s="97"/>
      <c r="BQ1896" s="40"/>
      <c r="BR1896" s="94"/>
      <c r="BS1896" s="94"/>
      <c r="BT1896" s="94"/>
      <c r="BU1896" s="40"/>
      <c r="BV1896" s="82"/>
      <c r="BW1896" s="94"/>
      <c r="BX1896" s="48"/>
      <c r="BY1896" s="97"/>
      <c r="BZ1896" s="48"/>
      <c r="CA1896" s="40"/>
      <c r="CB1896" s="94"/>
      <c r="CC1896" s="94"/>
      <c r="CD1896" s="94"/>
      <c r="CE1896" s="40"/>
      <c r="CF1896" s="73"/>
      <c r="CG1896" s="41"/>
      <c r="CH1896" s="41"/>
      <c r="CI1896" s="41"/>
      <c r="CJ1896" s="41"/>
      <c r="CK1896" s="41"/>
      <c r="CL1896" s="68"/>
      <c r="CM1896" s="41"/>
      <c r="CN1896" s="41"/>
      <c r="CO1896" s="39"/>
      <c r="CP1896" s="78"/>
    </row>
    <row r="1897" spans="1:94" s="38" customFormat="1" x14ac:dyDescent="0.25">
      <c r="A1897" s="38">
        <v>1894</v>
      </c>
      <c r="F1897" s="39"/>
      <c r="Q1897" s="39"/>
      <c r="R1897" s="40"/>
      <c r="S1897" s="40"/>
      <c r="T1897" s="39"/>
      <c r="AG1897" s="110"/>
      <c r="AH1897" s="94"/>
      <c r="AJ1897" s="97"/>
      <c r="AL1897" s="39"/>
      <c r="AP1897" s="39"/>
      <c r="AQ1897" s="77"/>
      <c r="AR1897" s="94"/>
      <c r="AT1897" s="97"/>
      <c r="BB1897" s="79"/>
      <c r="BC1897" s="94"/>
      <c r="BE1897" s="97"/>
      <c r="BF1897" s="97"/>
      <c r="BG1897" s="40"/>
      <c r="BK1897" s="40"/>
      <c r="BL1897" s="79"/>
      <c r="BM1897" s="94"/>
      <c r="BO1897" s="97"/>
      <c r="BQ1897" s="40"/>
      <c r="BR1897" s="94"/>
      <c r="BS1897" s="94"/>
      <c r="BT1897" s="94"/>
      <c r="BU1897" s="40"/>
      <c r="BV1897" s="82"/>
      <c r="BW1897" s="94"/>
      <c r="BX1897" s="48"/>
      <c r="BY1897" s="97"/>
      <c r="BZ1897" s="48"/>
      <c r="CA1897" s="40"/>
      <c r="CB1897" s="94"/>
      <c r="CC1897" s="94"/>
      <c r="CD1897" s="94"/>
      <c r="CE1897" s="40"/>
      <c r="CF1897" s="73"/>
      <c r="CG1897" s="41"/>
      <c r="CH1897" s="41"/>
      <c r="CI1897" s="41"/>
      <c r="CJ1897" s="41"/>
      <c r="CK1897" s="41"/>
      <c r="CL1897" s="68"/>
      <c r="CM1897" s="41"/>
      <c r="CN1897" s="41"/>
      <c r="CO1897" s="39"/>
      <c r="CP1897" s="78"/>
    </row>
    <row r="1898" spans="1:94" s="38" customFormat="1" x14ac:dyDescent="0.25">
      <c r="A1898" s="38">
        <v>1895</v>
      </c>
      <c r="F1898" s="39"/>
      <c r="Q1898" s="39"/>
      <c r="R1898" s="40"/>
      <c r="S1898" s="40"/>
      <c r="T1898" s="39"/>
      <c r="AG1898" s="110"/>
      <c r="AH1898" s="94"/>
      <c r="AJ1898" s="97"/>
      <c r="AL1898" s="39"/>
      <c r="AP1898" s="39"/>
      <c r="AQ1898" s="77"/>
      <c r="AR1898" s="94"/>
      <c r="AT1898" s="97"/>
      <c r="BB1898" s="79"/>
      <c r="BC1898" s="94"/>
      <c r="BE1898" s="97"/>
      <c r="BF1898" s="97"/>
      <c r="BG1898" s="40"/>
      <c r="BK1898" s="40"/>
      <c r="BL1898" s="79"/>
      <c r="BM1898" s="94"/>
      <c r="BO1898" s="97"/>
      <c r="BQ1898" s="40"/>
      <c r="BR1898" s="94"/>
      <c r="BS1898" s="94"/>
      <c r="BT1898" s="94"/>
      <c r="BU1898" s="40"/>
      <c r="BV1898" s="82"/>
      <c r="BW1898" s="94"/>
      <c r="BX1898" s="48"/>
      <c r="BY1898" s="97"/>
      <c r="BZ1898" s="48"/>
      <c r="CA1898" s="40"/>
      <c r="CB1898" s="94"/>
      <c r="CC1898" s="94"/>
      <c r="CD1898" s="94"/>
      <c r="CE1898" s="40"/>
      <c r="CF1898" s="73"/>
      <c r="CG1898" s="41"/>
      <c r="CH1898" s="41"/>
      <c r="CI1898" s="41"/>
      <c r="CJ1898" s="41"/>
      <c r="CK1898" s="41"/>
      <c r="CL1898" s="68"/>
      <c r="CM1898" s="41"/>
      <c r="CN1898" s="41"/>
      <c r="CO1898" s="39"/>
      <c r="CP1898" s="78"/>
    </row>
    <row r="1899" spans="1:94" s="38" customFormat="1" x14ac:dyDescent="0.25">
      <c r="A1899" s="38">
        <v>1896</v>
      </c>
      <c r="F1899" s="39"/>
      <c r="Q1899" s="39"/>
      <c r="R1899" s="40"/>
      <c r="S1899" s="40"/>
      <c r="T1899" s="39"/>
      <c r="AG1899" s="110"/>
      <c r="AH1899" s="94"/>
      <c r="AJ1899" s="97"/>
      <c r="AL1899" s="39"/>
      <c r="AP1899" s="39"/>
      <c r="AQ1899" s="77"/>
      <c r="AR1899" s="94"/>
      <c r="AT1899" s="97"/>
      <c r="BB1899" s="79"/>
      <c r="BC1899" s="94"/>
      <c r="BE1899" s="97"/>
      <c r="BF1899" s="97"/>
      <c r="BG1899" s="40"/>
      <c r="BK1899" s="40"/>
      <c r="BL1899" s="79"/>
      <c r="BM1899" s="94"/>
      <c r="BO1899" s="97"/>
      <c r="BQ1899" s="40"/>
      <c r="BR1899" s="94"/>
      <c r="BS1899" s="94"/>
      <c r="BT1899" s="94"/>
      <c r="BU1899" s="40"/>
      <c r="BV1899" s="82"/>
      <c r="BW1899" s="94"/>
      <c r="BX1899" s="48"/>
      <c r="BY1899" s="97"/>
      <c r="BZ1899" s="48"/>
      <c r="CA1899" s="40"/>
      <c r="CB1899" s="94"/>
      <c r="CC1899" s="94"/>
      <c r="CD1899" s="94"/>
      <c r="CE1899" s="40"/>
      <c r="CF1899" s="73"/>
      <c r="CG1899" s="41"/>
      <c r="CH1899" s="41"/>
      <c r="CI1899" s="41"/>
      <c r="CJ1899" s="41"/>
      <c r="CK1899" s="41"/>
      <c r="CL1899" s="68"/>
      <c r="CM1899" s="41"/>
      <c r="CN1899" s="41"/>
      <c r="CO1899" s="39"/>
      <c r="CP1899" s="78"/>
    </row>
    <row r="1900" spans="1:94" s="38" customFormat="1" x14ac:dyDescent="0.25">
      <c r="A1900" s="38">
        <v>1897</v>
      </c>
      <c r="F1900" s="39"/>
      <c r="Q1900" s="39"/>
      <c r="R1900" s="40"/>
      <c r="S1900" s="40"/>
      <c r="T1900" s="39"/>
      <c r="AG1900" s="110"/>
      <c r="AH1900" s="94"/>
      <c r="AJ1900" s="97"/>
      <c r="AL1900" s="39"/>
      <c r="AP1900" s="39"/>
      <c r="AQ1900" s="77"/>
      <c r="AR1900" s="94"/>
      <c r="AT1900" s="97"/>
      <c r="BB1900" s="79"/>
      <c r="BC1900" s="94"/>
      <c r="BE1900" s="97"/>
      <c r="BF1900" s="97"/>
      <c r="BG1900" s="40"/>
      <c r="BK1900" s="40"/>
      <c r="BL1900" s="79"/>
      <c r="BM1900" s="94"/>
      <c r="BO1900" s="97"/>
      <c r="BQ1900" s="40"/>
      <c r="BR1900" s="94"/>
      <c r="BS1900" s="94"/>
      <c r="BT1900" s="94"/>
      <c r="BU1900" s="40"/>
      <c r="BV1900" s="82"/>
      <c r="BW1900" s="94"/>
      <c r="BX1900" s="48"/>
      <c r="BY1900" s="97"/>
      <c r="BZ1900" s="48"/>
      <c r="CA1900" s="40"/>
      <c r="CB1900" s="94"/>
      <c r="CC1900" s="94"/>
      <c r="CD1900" s="94"/>
      <c r="CE1900" s="40"/>
      <c r="CF1900" s="73"/>
      <c r="CG1900" s="41"/>
      <c r="CH1900" s="41"/>
      <c r="CI1900" s="41"/>
      <c r="CJ1900" s="41"/>
      <c r="CK1900" s="41"/>
      <c r="CL1900" s="68"/>
      <c r="CM1900" s="41"/>
      <c r="CN1900" s="41"/>
      <c r="CO1900" s="39"/>
      <c r="CP1900" s="78"/>
    </row>
    <row r="1901" spans="1:94" s="38" customFormat="1" x14ac:dyDescent="0.25">
      <c r="A1901" s="38">
        <v>1898</v>
      </c>
      <c r="F1901" s="39"/>
      <c r="Q1901" s="39"/>
      <c r="R1901" s="40"/>
      <c r="S1901" s="40"/>
      <c r="T1901" s="39"/>
      <c r="AG1901" s="110"/>
      <c r="AH1901" s="94"/>
      <c r="AJ1901" s="97"/>
      <c r="AL1901" s="39"/>
      <c r="AP1901" s="39"/>
      <c r="AQ1901" s="77"/>
      <c r="AR1901" s="94"/>
      <c r="AT1901" s="97"/>
      <c r="BB1901" s="79"/>
      <c r="BC1901" s="94"/>
      <c r="BE1901" s="97"/>
      <c r="BF1901" s="97"/>
      <c r="BG1901" s="40"/>
      <c r="BK1901" s="40"/>
      <c r="BL1901" s="79"/>
      <c r="BM1901" s="94"/>
      <c r="BO1901" s="97"/>
      <c r="BQ1901" s="40"/>
      <c r="BR1901" s="94"/>
      <c r="BS1901" s="94"/>
      <c r="BT1901" s="94"/>
      <c r="BU1901" s="40"/>
      <c r="BV1901" s="82"/>
      <c r="BW1901" s="94"/>
      <c r="BX1901" s="48"/>
      <c r="BY1901" s="97"/>
      <c r="BZ1901" s="48"/>
      <c r="CA1901" s="40"/>
      <c r="CB1901" s="94"/>
      <c r="CC1901" s="94"/>
      <c r="CD1901" s="94"/>
      <c r="CE1901" s="40"/>
      <c r="CF1901" s="73"/>
      <c r="CG1901" s="41"/>
      <c r="CH1901" s="41"/>
      <c r="CI1901" s="41"/>
      <c r="CJ1901" s="41"/>
      <c r="CK1901" s="41"/>
      <c r="CL1901" s="68"/>
      <c r="CM1901" s="41"/>
      <c r="CN1901" s="41"/>
      <c r="CO1901" s="39"/>
      <c r="CP1901" s="78"/>
    </row>
    <row r="1902" spans="1:94" s="38" customFormat="1" x14ac:dyDescent="0.25">
      <c r="A1902" s="38">
        <v>1899</v>
      </c>
      <c r="F1902" s="39"/>
      <c r="Q1902" s="39"/>
      <c r="R1902" s="40"/>
      <c r="S1902" s="40"/>
      <c r="T1902" s="39"/>
      <c r="AG1902" s="110"/>
      <c r="AH1902" s="94"/>
      <c r="AJ1902" s="97"/>
      <c r="AL1902" s="39"/>
      <c r="AP1902" s="39"/>
      <c r="AQ1902" s="77"/>
      <c r="AR1902" s="94"/>
      <c r="AT1902" s="97"/>
      <c r="BB1902" s="79"/>
      <c r="BC1902" s="94"/>
      <c r="BE1902" s="97"/>
      <c r="BF1902" s="97"/>
      <c r="BG1902" s="40"/>
      <c r="BK1902" s="40"/>
      <c r="BL1902" s="79"/>
      <c r="BM1902" s="94"/>
      <c r="BO1902" s="97"/>
      <c r="BQ1902" s="40"/>
      <c r="BR1902" s="94"/>
      <c r="BS1902" s="94"/>
      <c r="BT1902" s="94"/>
      <c r="BU1902" s="40"/>
      <c r="BV1902" s="82"/>
      <c r="BW1902" s="94"/>
      <c r="BX1902" s="48"/>
      <c r="BY1902" s="97"/>
      <c r="BZ1902" s="48"/>
      <c r="CA1902" s="40"/>
      <c r="CB1902" s="94"/>
      <c r="CC1902" s="94"/>
      <c r="CD1902" s="94"/>
      <c r="CE1902" s="40"/>
      <c r="CF1902" s="73"/>
      <c r="CG1902" s="41"/>
      <c r="CH1902" s="41"/>
      <c r="CI1902" s="41"/>
      <c r="CJ1902" s="41"/>
      <c r="CK1902" s="41"/>
      <c r="CL1902" s="68"/>
      <c r="CM1902" s="41"/>
      <c r="CN1902" s="41"/>
      <c r="CO1902" s="39"/>
      <c r="CP1902" s="78"/>
    </row>
    <row r="1903" spans="1:94" s="38" customFormat="1" x14ac:dyDescent="0.25">
      <c r="A1903" s="38">
        <v>1900</v>
      </c>
      <c r="F1903" s="39"/>
      <c r="Q1903" s="39"/>
      <c r="R1903" s="40"/>
      <c r="S1903" s="40"/>
      <c r="T1903" s="39"/>
      <c r="AG1903" s="110"/>
      <c r="AH1903" s="94"/>
      <c r="AJ1903" s="97"/>
      <c r="AL1903" s="39"/>
      <c r="AP1903" s="39"/>
      <c r="AQ1903" s="77"/>
      <c r="AR1903" s="94"/>
      <c r="AT1903" s="97"/>
      <c r="BB1903" s="79"/>
      <c r="BC1903" s="94"/>
      <c r="BE1903" s="97"/>
      <c r="BF1903" s="97"/>
      <c r="BG1903" s="40"/>
      <c r="BK1903" s="40"/>
      <c r="BL1903" s="79"/>
      <c r="BM1903" s="94"/>
      <c r="BO1903" s="97"/>
      <c r="BQ1903" s="40"/>
      <c r="BR1903" s="94"/>
      <c r="BS1903" s="94"/>
      <c r="BT1903" s="94"/>
      <c r="BU1903" s="40"/>
      <c r="BV1903" s="82"/>
      <c r="BW1903" s="94"/>
      <c r="BX1903" s="48"/>
      <c r="BY1903" s="97"/>
      <c r="BZ1903" s="48"/>
      <c r="CA1903" s="40"/>
      <c r="CB1903" s="94"/>
      <c r="CC1903" s="94"/>
      <c r="CD1903" s="94"/>
      <c r="CE1903" s="40"/>
      <c r="CF1903" s="73"/>
      <c r="CG1903" s="41"/>
      <c r="CH1903" s="41"/>
      <c r="CI1903" s="41"/>
      <c r="CJ1903" s="41"/>
      <c r="CK1903" s="41"/>
      <c r="CL1903" s="68"/>
      <c r="CM1903" s="41"/>
      <c r="CN1903" s="41"/>
      <c r="CO1903" s="39"/>
      <c r="CP1903" s="78"/>
    </row>
    <row r="1904" spans="1:94" s="38" customFormat="1" x14ac:dyDescent="0.25">
      <c r="A1904" s="38">
        <v>1901</v>
      </c>
      <c r="F1904" s="39"/>
      <c r="Q1904" s="39"/>
      <c r="R1904" s="40"/>
      <c r="S1904" s="40"/>
      <c r="T1904" s="39"/>
      <c r="AG1904" s="110"/>
      <c r="AH1904" s="94"/>
      <c r="AJ1904" s="97"/>
      <c r="AL1904" s="39"/>
      <c r="AP1904" s="39"/>
      <c r="AQ1904" s="77"/>
      <c r="AR1904" s="94"/>
      <c r="AT1904" s="97"/>
      <c r="BB1904" s="79"/>
      <c r="BC1904" s="94"/>
      <c r="BE1904" s="97"/>
      <c r="BF1904" s="97"/>
      <c r="BG1904" s="40"/>
      <c r="BK1904" s="40"/>
      <c r="BL1904" s="79"/>
      <c r="BM1904" s="94"/>
      <c r="BO1904" s="97"/>
      <c r="BQ1904" s="40"/>
      <c r="BR1904" s="94"/>
      <c r="BS1904" s="94"/>
      <c r="BT1904" s="94"/>
      <c r="BU1904" s="40"/>
      <c r="BV1904" s="82"/>
      <c r="BW1904" s="94"/>
      <c r="BX1904" s="48"/>
      <c r="BY1904" s="97"/>
      <c r="BZ1904" s="48"/>
      <c r="CA1904" s="40"/>
      <c r="CB1904" s="94"/>
      <c r="CC1904" s="94"/>
      <c r="CD1904" s="94"/>
      <c r="CE1904" s="40"/>
      <c r="CF1904" s="73"/>
      <c r="CG1904" s="41"/>
      <c r="CH1904" s="41"/>
      <c r="CI1904" s="41"/>
      <c r="CJ1904" s="41"/>
      <c r="CK1904" s="41"/>
      <c r="CL1904" s="68"/>
      <c r="CM1904" s="41"/>
      <c r="CN1904" s="41"/>
      <c r="CO1904" s="39"/>
      <c r="CP1904" s="78"/>
    </row>
    <row r="1905" spans="1:94" s="38" customFormat="1" x14ac:dyDescent="0.25">
      <c r="A1905" s="38">
        <v>1902</v>
      </c>
      <c r="F1905" s="39"/>
      <c r="Q1905" s="39"/>
      <c r="R1905" s="40"/>
      <c r="S1905" s="40"/>
      <c r="T1905" s="39"/>
      <c r="AG1905" s="110"/>
      <c r="AH1905" s="94"/>
      <c r="AJ1905" s="97"/>
      <c r="AL1905" s="39"/>
      <c r="AP1905" s="39"/>
      <c r="AQ1905" s="77"/>
      <c r="AR1905" s="94"/>
      <c r="AT1905" s="97"/>
      <c r="BB1905" s="79"/>
      <c r="BC1905" s="94"/>
      <c r="BE1905" s="97"/>
      <c r="BF1905" s="97"/>
      <c r="BG1905" s="40"/>
      <c r="BK1905" s="40"/>
      <c r="BL1905" s="79"/>
      <c r="BM1905" s="94"/>
      <c r="BO1905" s="97"/>
      <c r="BQ1905" s="40"/>
      <c r="BR1905" s="94"/>
      <c r="BS1905" s="94"/>
      <c r="BT1905" s="94"/>
      <c r="BU1905" s="40"/>
      <c r="BV1905" s="82"/>
      <c r="BW1905" s="94"/>
      <c r="BX1905" s="48"/>
      <c r="BY1905" s="97"/>
      <c r="BZ1905" s="48"/>
      <c r="CA1905" s="40"/>
      <c r="CB1905" s="94"/>
      <c r="CC1905" s="94"/>
      <c r="CD1905" s="94"/>
      <c r="CE1905" s="40"/>
      <c r="CF1905" s="73"/>
      <c r="CG1905" s="41"/>
      <c r="CH1905" s="41"/>
      <c r="CI1905" s="41"/>
      <c r="CJ1905" s="41"/>
      <c r="CK1905" s="41"/>
      <c r="CL1905" s="68"/>
      <c r="CM1905" s="41"/>
      <c r="CN1905" s="41"/>
      <c r="CO1905" s="39"/>
      <c r="CP1905" s="78"/>
    </row>
    <row r="1906" spans="1:94" s="38" customFormat="1" x14ac:dyDescent="0.25">
      <c r="A1906" s="38">
        <v>1903</v>
      </c>
      <c r="F1906" s="39"/>
      <c r="Q1906" s="39"/>
      <c r="R1906" s="40"/>
      <c r="S1906" s="40"/>
      <c r="T1906" s="39"/>
      <c r="AG1906" s="110"/>
      <c r="AH1906" s="94"/>
      <c r="AJ1906" s="97"/>
      <c r="AL1906" s="39"/>
      <c r="AP1906" s="39"/>
      <c r="AQ1906" s="77"/>
      <c r="AR1906" s="94"/>
      <c r="AT1906" s="97"/>
      <c r="BB1906" s="79"/>
      <c r="BC1906" s="94"/>
      <c r="BE1906" s="97"/>
      <c r="BF1906" s="97"/>
      <c r="BG1906" s="40"/>
      <c r="BK1906" s="40"/>
      <c r="BL1906" s="79"/>
      <c r="BM1906" s="94"/>
      <c r="BO1906" s="97"/>
      <c r="BQ1906" s="40"/>
      <c r="BR1906" s="94"/>
      <c r="BS1906" s="94"/>
      <c r="BT1906" s="94"/>
      <c r="BU1906" s="40"/>
      <c r="BV1906" s="82"/>
      <c r="BW1906" s="94"/>
      <c r="BX1906" s="48"/>
      <c r="BY1906" s="97"/>
      <c r="BZ1906" s="48"/>
      <c r="CA1906" s="40"/>
      <c r="CB1906" s="94"/>
      <c r="CC1906" s="94"/>
      <c r="CD1906" s="94"/>
      <c r="CE1906" s="40"/>
      <c r="CF1906" s="73"/>
      <c r="CG1906" s="41"/>
      <c r="CH1906" s="41"/>
      <c r="CI1906" s="41"/>
      <c r="CJ1906" s="41"/>
      <c r="CK1906" s="41"/>
      <c r="CL1906" s="68"/>
      <c r="CM1906" s="41"/>
      <c r="CN1906" s="41"/>
      <c r="CO1906" s="39"/>
      <c r="CP1906" s="78"/>
    </row>
    <row r="1907" spans="1:94" s="38" customFormat="1" x14ac:dyDescent="0.25">
      <c r="A1907" s="38">
        <v>1904</v>
      </c>
      <c r="F1907" s="39"/>
      <c r="Q1907" s="39"/>
      <c r="R1907" s="40"/>
      <c r="S1907" s="40"/>
      <c r="T1907" s="39"/>
      <c r="AG1907" s="110"/>
      <c r="AH1907" s="94"/>
      <c r="AJ1907" s="97"/>
      <c r="AL1907" s="39"/>
      <c r="AP1907" s="39"/>
      <c r="AQ1907" s="77"/>
      <c r="AR1907" s="94"/>
      <c r="AT1907" s="97"/>
      <c r="BB1907" s="79"/>
      <c r="BC1907" s="94"/>
      <c r="BE1907" s="97"/>
      <c r="BF1907" s="97"/>
      <c r="BG1907" s="40"/>
      <c r="BK1907" s="40"/>
      <c r="BL1907" s="79"/>
      <c r="BM1907" s="94"/>
      <c r="BO1907" s="97"/>
      <c r="BQ1907" s="40"/>
      <c r="BR1907" s="94"/>
      <c r="BS1907" s="94"/>
      <c r="BT1907" s="94"/>
      <c r="BU1907" s="40"/>
      <c r="BV1907" s="82"/>
      <c r="BW1907" s="94"/>
      <c r="BX1907" s="48"/>
      <c r="BY1907" s="97"/>
      <c r="BZ1907" s="48"/>
      <c r="CA1907" s="40"/>
      <c r="CB1907" s="94"/>
      <c r="CC1907" s="94"/>
      <c r="CD1907" s="94"/>
      <c r="CE1907" s="40"/>
      <c r="CF1907" s="73"/>
      <c r="CG1907" s="41"/>
      <c r="CH1907" s="41"/>
      <c r="CI1907" s="41"/>
      <c r="CJ1907" s="41"/>
      <c r="CK1907" s="41"/>
      <c r="CL1907" s="68"/>
      <c r="CM1907" s="41"/>
      <c r="CN1907" s="41"/>
      <c r="CO1907" s="39"/>
      <c r="CP1907" s="78"/>
    </row>
    <row r="1908" spans="1:94" s="38" customFormat="1" x14ac:dyDescent="0.25">
      <c r="A1908" s="38">
        <v>1905</v>
      </c>
      <c r="F1908" s="39"/>
      <c r="Q1908" s="39"/>
      <c r="R1908" s="40"/>
      <c r="S1908" s="40"/>
      <c r="T1908" s="39"/>
      <c r="AG1908" s="110"/>
      <c r="AH1908" s="94"/>
      <c r="AJ1908" s="97"/>
      <c r="AL1908" s="39"/>
      <c r="AP1908" s="39"/>
      <c r="AQ1908" s="77"/>
      <c r="AR1908" s="94"/>
      <c r="AT1908" s="97"/>
      <c r="BB1908" s="79"/>
      <c r="BC1908" s="94"/>
      <c r="BE1908" s="97"/>
      <c r="BF1908" s="97"/>
      <c r="BG1908" s="40"/>
      <c r="BK1908" s="40"/>
      <c r="BL1908" s="79"/>
      <c r="BM1908" s="94"/>
      <c r="BO1908" s="97"/>
      <c r="BQ1908" s="40"/>
      <c r="BR1908" s="94"/>
      <c r="BS1908" s="94"/>
      <c r="BT1908" s="94"/>
      <c r="BU1908" s="40"/>
      <c r="BV1908" s="82"/>
      <c r="BW1908" s="94"/>
      <c r="BX1908" s="48"/>
      <c r="BY1908" s="97"/>
      <c r="BZ1908" s="48"/>
      <c r="CA1908" s="40"/>
      <c r="CB1908" s="94"/>
      <c r="CC1908" s="94"/>
      <c r="CD1908" s="94"/>
      <c r="CE1908" s="40"/>
      <c r="CF1908" s="73"/>
      <c r="CG1908" s="41"/>
      <c r="CH1908" s="41"/>
      <c r="CI1908" s="41"/>
      <c r="CJ1908" s="41"/>
      <c r="CK1908" s="41"/>
      <c r="CL1908" s="68"/>
      <c r="CM1908" s="41"/>
      <c r="CN1908" s="41"/>
      <c r="CO1908" s="39"/>
      <c r="CP1908" s="78"/>
    </row>
    <row r="1909" spans="1:94" s="38" customFormat="1" x14ac:dyDescent="0.25">
      <c r="A1909" s="38">
        <v>1906</v>
      </c>
      <c r="F1909" s="39"/>
      <c r="Q1909" s="39"/>
      <c r="R1909" s="40"/>
      <c r="S1909" s="40"/>
      <c r="T1909" s="39"/>
      <c r="AG1909" s="110"/>
      <c r="AH1909" s="94"/>
      <c r="AJ1909" s="97"/>
      <c r="AL1909" s="39"/>
      <c r="AP1909" s="39"/>
      <c r="AQ1909" s="77"/>
      <c r="AR1909" s="94"/>
      <c r="AT1909" s="97"/>
      <c r="BB1909" s="79"/>
      <c r="BC1909" s="94"/>
      <c r="BE1909" s="97"/>
      <c r="BF1909" s="97"/>
      <c r="BG1909" s="40"/>
      <c r="BK1909" s="40"/>
      <c r="BL1909" s="79"/>
      <c r="BM1909" s="94"/>
      <c r="BO1909" s="97"/>
      <c r="BQ1909" s="40"/>
      <c r="BR1909" s="94"/>
      <c r="BS1909" s="94"/>
      <c r="BT1909" s="94"/>
      <c r="BU1909" s="40"/>
      <c r="BV1909" s="82"/>
      <c r="BW1909" s="94"/>
      <c r="BX1909" s="48"/>
      <c r="BY1909" s="97"/>
      <c r="BZ1909" s="48"/>
      <c r="CA1909" s="40"/>
      <c r="CB1909" s="94"/>
      <c r="CC1909" s="94"/>
      <c r="CD1909" s="94"/>
      <c r="CE1909" s="40"/>
      <c r="CF1909" s="73"/>
      <c r="CG1909" s="41"/>
      <c r="CH1909" s="41"/>
      <c r="CI1909" s="41"/>
      <c r="CJ1909" s="41"/>
      <c r="CK1909" s="41"/>
      <c r="CL1909" s="68"/>
      <c r="CM1909" s="41"/>
      <c r="CN1909" s="41"/>
      <c r="CO1909" s="39"/>
      <c r="CP1909" s="78"/>
    </row>
    <row r="1910" spans="1:94" s="38" customFormat="1" x14ac:dyDescent="0.25">
      <c r="A1910" s="38">
        <v>1907</v>
      </c>
      <c r="F1910" s="39"/>
      <c r="Q1910" s="39"/>
      <c r="R1910" s="40"/>
      <c r="S1910" s="40"/>
      <c r="T1910" s="39"/>
      <c r="AG1910" s="110"/>
      <c r="AH1910" s="94"/>
      <c r="AJ1910" s="97"/>
      <c r="AL1910" s="39"/>
      <c r="AP1910" s="39"/>
      <c r="AQ1910" s="77"/>
      <c r="AR1910" s="94"/>
      <c r="AT1910" s="97"/>
      <c r="BB1910" s="79"/>
      <c r="BC1910" s="94"/>
      <c r="BE1910" s="97"/>
      <c r="BF1910" s="97"/>
      <c r="BG1910" s="40"/>
      <c r="BK1910" s="40"/>
      <c r="BL1910" s="79"/>
      <c r="BM1910" s="94"/>
      <c r="BO1910" s="97"/>
      <c r="BQ1910" s="40"/>
      <c r="BR1910" s="94"/>
      <c r="BS1910" s="94"/>
      <c r="BT1910" s="94"/>
      <c r="BU1910" s="40"/>
      <c r="BV1910" s="82"/>
      <c r="BW1910" s="94"/>
      <c r="BX1910" s="48"/>
      <c r="BY1910" s="97"/>
      <c r="BZ1910" s="48"/>
      <c r="CA1910" s="40"/>
      <c r="CB1910" s="94"/>
      <c r="CC1910" s="94"/>
      <c r="CD1910" s="94"/>
      <c r="CE1910" s="40"/>
      <c r="CF1910" s="73"/>
      <c r="CG1910" s="41"/>
      <c r="CH1910" s="41"/>
      <c r="CI1910" s="41"/>
      <c r="CJ1910" s="41"/>
      <c r="CK1910" s="41"/>
      <c r="CL1910" s="68"/>
      <c r="CM1910" s="41"/>
      <c r="CN1910" s="41"/>
      <c r="CO1910" s="39"/>
      <c r="CP1910" s="78"/>
    </row>
    <row r="1911" spans="1:94" s="38" customFormat="1" x14ac:dyDescent="0.25">
      <c r="A1911" s="38">
        <v>1908</v>
      </c>
      <c r="F1911" s="39"/>
      <c r="Q1911" s="39"/>
      <c r="R1911" s="40"/>
      <c r="S1911" s="40"/>
      <c r="T1911" s="39"/>
      <c r="AG1911" s="110"/>
      <c r="AH1911" s="94"/>
      <c r="AJ1911" s="97"/>
      <c r="AL1911" s="39"/>
      <c r="AP1911" s="39"/>
      <c r="AQ1911" s="77"/>
      <c r="AR1911" s="94"/>
      <c r="AT1911" s="97"/>
      <c r="BB1911" s="79"/>
      <c r="BC1911" s="94"/>
      <c r="BE1911" s="97"/>
      <c r="BF1911" s="97"/>
      <c r="BG1911" s="40"/>
      <c r="BK1911" s="40"/>
      <c r="BL1911" s="79"/>
      <c r="BM1911" s="94"/>
      <c r="BO1911" s="97"/>
      <c r="BQ1911" s="40"/>
      <c r="BR1911" s="94"/>
      <c r="BS1911" s="94"/>
      <c r="BT1911" s="94"/>
      <c r="BU1911" s="40"/>
      <c r="BV1911" s="82"/>
      <c r="BW1911" s="94"/>
      <c r="BX1911" s="48"/>
      <c r="BY1911" s="97"/>
      <c r="BZ1911" s="48"/>
      <c r="CA1911" s="40"/>
      <c r="CB1911" s="94"/>
      <c r="CC1911" s="94"/>
      <c r="CD1911" s="94"/>
      <c r="CE1911" s="40"/>
      <c r="CF1911" s="73"/>
      <c r="CG1911" s="41"/>
      <c r="CH1911" s="41"/>
      <c r="CI1911" s="41"/>
      <c r="CJ1911" s="41"/>
      <c r="CK1911" s="41"/>
      <c r="CL1911" s="68"/>
      <c r="CM1911" s="41"/>
      <c r="CN1911" s="41"/>
      <c r="CO1911" s="39"/>
      <c r="CP1911" s="78"/>
    </row>
    <row r="1912" spans="1:94" s="38" customFormat="1" x14ac:dyDescent="0.25">
      <c r="A1912" s="38">
        <v>1909</v>
      </c>
      <c r="F1912" s="39"/>
      <c r="Q1912" s="39"/>
      <c r="R1912" s="40"/>
      <c r="S1912" s="40"/>
      <c r="T1912" s="39"/>
      <c r="AG1912" s="110"/>
      <c r="AH1912" s="94"/>
      <c r="AJ1912" s="97"/>
      <c r="AL1912" s="39"/>
      <c r="AP1912" s="39"/>
      <c r="AQ1912" s="77"/>
      <c r="AR1912" s="94"/>
      <c r="AT1912" s="97"/>
      <c r="BB1912" s="79"/>
      <c r="BC1912" s="94"/>
      <c r="BE1912" s="97"/>
      <c r="BF1912" s="97"/>
      <c r="BG1912" s="40"/>
      <c r="BK1912" s="40"/>
      <c r="BL1912" s="79"/>
      <c r="BM1912" s="94"/>
      <c r="BO1912" s="97"/>
      <c r="BQ1912" s="40"/>
      <c r="BR1912" s="94"/>
      <c r="BS1912" s="94"/>
      <c r="BT1912" s="94"/>
      <c r="BU1912" s="40"/>
      <c r="BV1912" s="82"/>
      <c r="BW1912" s="94"/>
      <c r="BX1912" s="48"/>
      <c r="BY1912" s="97"/>
      <c r="BZ1912" s="48"/>
      <c r="CA1912" s="40"/>
      <c r="CB1912" s="94"/>
      <c r="CC1912" s="94"/>
      <c r="CD1912" s="94"/>
      <c r="CE1912" s="40"/>
      <c r="CF1912" s="73"/>
      <c r="CG1912" s="41"/>
      <c r="CH1912" s="41"/>
      <c r="CI1912" s="41"/>
      <c r="CJ1912" s="41"/>
      <c r="CK1912" s="41"/>
      <c r="CL1912" s="68"/>
      <c r="CM1912" s="41"/>
      <c r="CN1912" s="41"/>
      <c r="CO1912" s="39"/>
      <c r="CP1912" s="78"/>
    </row>
    <row r="1913" spans="1:94" s="38" customFormat="1" x14ac:dyDescent="0.25">
      <c r="A1913" s="38">
        <v>1910</v>
      </c>
      <c r="F1913" s="39"/>
      <c r="Q1913" s="39"/>
      <c r="R1913" s="40"/>
      <c r="S1913" s="40"/>
      <c r="T1913" s="39"/>
      <c r="AG1913" s="110"/>
      <c r="AH1913" s="94"/>
      <c r="AJ1913" s="97"/>
      <c r="AL1913" s="39"/>
      <c r="AP1913" s="39"/>
      <c r="AQ1913" s="77"/>
      <c r="AR1913" s="94"/>
      <c r="AT1913" s="97"/>
      <c r="BB1913" s="79"/>
      <c r="BC1913" s="94"/>
      <c r="BE1913" s="97"/>
      <c r="BF1913" s="97"/>
      <c r="BG1913" s="40"/>
      <c r="BK1913" s="40"/>
      <c r="BL1913" s="79"/>
      <c r="BM1913" s="94"/>
      <c r="BO1913" s="97"/>
      <c r="BQ1913" s="40"/>
      <c r="BR1913" s="94"/>
      <c r="BS1913" s="94"/>
      <c r="BT1913" s="94"/>
      <c r="BU1913" s="40"/>
      <c r="BV1913" s="82"/>
      <c r="BW1913" s="94"/>
      <c r="BX1913" s="48"/>
      <c r="BY1913" s="97"/>
      <c r="BZ1913" s="48"/>
      <c r="CA1913" s="40"/>
      <c r="CB1913" s="94"/>
      <c r="CC1913" s="94"/>
      <c r="CD1913" s="94"/>
      <c r="CE1913" s="40"/>
      <c r="CF1913" s="73"/>
      <c r="CG1913" s="41"/>
      <c r="CH1913" s="41"/>
      <c r="CI1913" s="41"/>
      <c r="CJ1913" s="41"/>
      <c r="CK1913" s="41"/>
      <c r="CL1913" s="68"/>
      <c r="CM1913" s="41"/>
      <c r="CN1913" s="41"/>
      <c r="CO1913" s="39"/>
      <c r="CP1913" s="78"/>
    </row>
    <row r="1914" spans="1:94" s="38" customFormat="1" x14ac:dyDescent="0.25">
      <c r="A1914" s="38">
        <v>1911</v>
      </c>
      <c r="F1914" s="39"/>
      <c r="Q1914" s="39"/>
      <c r="R1914" s="40"/>
      <c r="S1914" s="40"/>
      <c r="T1914" s="39"/>
      <c r="AG1914" s="110"/>
      <c r="AH1914" s="94"/>
      <c r="AJ1914" s="97"/>
      <c r="AL1914" s="39"/>
      <c r="AP1914" s="39"/>
      <c r="AQ1914" s="77"/>
      <c r="AR1914" s="94"/>
      <c r="AT1914" s="97"/>
      <c r="BB1914" s="79"/>
      <c r="BC1914" s="94"/>
      <c r="BE1914" s="97"/>
      <c r="BF1914" s="97"/>
      <c r="BG1914" s="40"/>
      <c r="BK1914" s="40"/>
      <c r="BL1914" s="79"/>
      <c r="BM1914" s="94"/>
      <c r="BO1914" s="97"/>
      <c r="BQ1914" s="40"/>
      <c r="BR1914" s="94"/>
      <c r="BS1914" s="94"/>
      <c r="BT1914" s="94"/>
      <c r="BU1914" s="40"/>
      <c r="BV1914" s="82"/>
      <c r="BW1914" s="94"/>
      <c r="BX1914" s="48"/>
      <c r="BY1914" s="97"/>
      <c r="BZ1914" s="48"/>
      <c r="CA1914" s="40"/>
      <c r="CB1914" s="94"/>
      <c r="CC1914" s="94"/>
      <c r="CD1914" s="94"/>
      <c r="CE1914" s="40"/>
      <c r="CF1914" s="73"/>
      <c r="CG1914" s="41"/>
      <c r="CH1914" s="41"/>
      <c r="CI1914" s="41"/>
      <c r="CJ1914" s="41"/>
      <c r="CK1914" s="41"/>
      <c r="CL1914" s="68"/>
      <c r="CM1914" s="41"/>
      <c r="CN1914" s="41"/>
      <c r="CO1914" s="39"/>
      <c r="CP1914" s="78"/>
    </row>
    <row r="1915" spans="1:94" s="38" customFormat="1" x14ac:dyDescent="0.25">
      <c r="A1915" s="38">
        <v>1912</v>
      </c>
      <c r="F1915" s="39"/>
      <c r="Q1915" s="39"/>
      <c r="R1915" s="40"/>
      <c r="S1915" s="40"/>
      <c r="T1915" s="39"/>
      <c r="AG1915" s="110"/>
      <c r="AH1915" s="94"/>
      <c r="AJ1915" s="97"/>
      <c r="AL1915" s="39"/>
      <c r="AP1915" s="39"/>
      <c r="AQ1915" s="77"/>
      <c r="AR1915" s="94"/>
      <c r="AT1915" s="97"/>
      <c r="BB1915" s="79"/>
      <c r="BC1915" s="94"/>
      <c r="BE1915" s="97"/>
      <c r="BF1915" s="97"/>
      <c r="BG1915" s="40"/>
      <c r="BK1915" s="40"/>
      <c r="BL1915" s="79"/>
      <c r="BM1915" s="94"/>
      <c r="BO1915" s="97"/>
      <c r="BQ1915" s="40"/>
      <c r="BR1915" s="94"/>
      <c r="BS1915" s="94"/>
      <c r="BT1915" s="94"/>
      <c r="BU1915" s="40"/>
      <c r="BV1915" s="82"/>
      <c r="BW1915" s="94"/>
      <c r="BX1915" s="48"/>
      <c r="BY1915" s="97"/>
      <c r="BZ1915" s="48"/>
      <c r="CA1915" s="40"/>
      <c r="CB1915" s="94"/>
      <c r="CC1915" s="94"/>
      <c r="CD1915" s="94"/>
      <c r="CE1915" s="40"/>
      <c r="CF1915" s="73"/>
      <c r="CG1915" s="41"/>
      <c r="CH1915" s="41"/>
      <c r="CI1915" s="41"/>
      <c r="CJ1915" s="41"/>
      <c r="CK1915" s="41"/>
      <c r="CL1915" s="68"/>
      <c r="CM1915" s="41"/>
      <c r="CN1915" s="41"/>
      <c r="CO1915" s="39"/>
      <c r="CP1915" s="78"/>
    </row>
    <row r="1916" spans="1:94" s="38" customFormat="1" x14ac:dyDescent="0.25">
      <c r="A1916" s="38">
        <v>1913</v>
      </c>
      <c r="F1916" s="39"/>
      <c r="Q1916" s="39"/>
      <c r="R1916" s="40"/>
      <c r="S1916" s="40"/>
      <c r="T1916" s="39"/>
      <c r="AG1916" s="110"/>
      <c r="AH1916" s="94"/>
      <c r="AJ1916" s="97"/>
      <c r="AL1916" s="39"/>
      <c r="AP1916" s="39"/>
      <c r="AQ1916" s="77"/>
      <c r="AR1916" s="94"/>
      <c r="AT1916" s="97"/>
      <c r="BB1916" s="79"/>
      <c r="BC1916" s="94"/>
      <c r="BE1916" s="97"/>
      <c r="BF1916" s="97"/>
      <c r="BG1916" s="40"/>
      <c r="BK1916" s="40"/>
      <c r="BL1916" s="79"/>
      <c r="BM1916" s="94"/>
      <c r="BO1916" s="97"/>
      <c r="BQ1916" s="40"/>
      <c r="BR1916" s="94"/>
      <c r="BS1916" s="94"/>
      <c r="BT1916" s="94"/>
      <c r="BU1916" s="40"/>
      <c r="BV1916" s="82"/>
      <c r="BW1916" s="94"/>
      <c r="BX1916" s="48"/>
      <c r="BY1916" s="97"/>
      <c r="BZ1916" s="48"/>
      <c r="CA1916" s="40"/>
      <c r="CB1916" s="94"/>
      <c r="CC1916" s="94"/>
      <c r="CD1916" s="94"/>
      <c r="CE1916" s="40"/>
      <c r="CF1916" s="73"/>
      <c r="CG1916" s="41"/>
      <c r="CH1916" s="41"/>
      <c r="CI1916" s="41"/>
      <c r="CJ1916" s="41"/>
      <c r="CK1916" s="41"/>
      <c r="CL1916" s="68"/>
      <c r="CM1916" s="41"/>
      <c r="CN1916" s="41"/>
      <c r="CO1916" s="39"/>
      <c r="CP1916" s="78"/>
    </row>
    <row r="1917" spans="1:94" s="38" customFormat="1" x14ac:dyDescent="0.25">
      <c r="A1917" s="38">
        <v>1914</v>
      </c>
      <c r="F1917" s="39"/>
      <c r="Q1917" s="39"/>
      <c r="R1917" s="40"/>
      <c r="S1917" s="40"/>
      <c r="T1917" s="39"/>
      <c r="AG1917" s="110"/>
      <c r="AH1917" s="94"/>
      <c r="AJ1917" s="97"/>
      <c r="AL1917" s="39"/>
      <c r="AP1917" s="39"/>
      <c r="AQ1917" s="77"/>
      <c r="AR1917" s="94"/>
      <c r="AT1917" s="97"/>
      <c r="BB1917" s="79"/>
      <c r="BC1917" s="94"/>
      <c r="BE1917" s="97"/>
      <c r="BF1917" s="97"/>
      <c r="BG1917" s="40"/>
      <c r="BK1917" s="40"/>
      <c r="BL1917" s="79"/>
      <c r="BM1917" s="94"/>
      <c r="BO1917" s="97"/>
      <c r="BQ1917" s="40"/>
      <c r="BR1917" s="94"/>
      <c r="BS1917" s="94"/>
      <c r="BT1917" s="94"/>
      <c r="BU1917" s="40"/>
      <c r="BV1917" s="82"/>
      <c r="BW1917" s="94"/>
      <c r="BX1917" s="48"/>
      <c r="BY1917" s="97"/>
      <c r="BZ1917" s="48"/>
      <c r="CA1917" s="40"/>
      <c r="CB1917" s="94"/>
      <c r="CC1917" s="94"/>
      <c r="CD1917" s="94"/>
      <c r="CE1917" s="40"/>
      <c r="CF1917" s="73"/>
      <c r="CG1917" s="41"/>
      <c r="CH1917" s="41"/>
      <c r="CI1917" s="41"/>
      <c r="CJ1917" s="41"/>
      <c r="CK1917" s="41"/>
      <c r="CL1917" s="68"/>
      <c r="CM1917" s="41"/>
      <c r="CN1917" s="41"/>
      <c r="CO1917" s="39"/>
      <c r="CP1917" s="78"/>
    </row>
    <row r="1918" spans="1:94" s="38" customFormat="1" x14ac:dyDescent="0.25">
      <c r="A1918" s="38">
        <v>1915</v>
      </c>
      <c r="F1918" s="39"/>
      <c r="Q1918" s="39"/>
      <c r="R1918" s="40"/>
      <c r="S1918" s="40"/>
      <c r="T1918" s="39"/>
      <c r="AG1918" s="110"/>
      <c r="AH1918" s="94"/>
      <c r="AJ1918" s="97"/>
      <c r="AL1918" s="39"/>
      <c r="AP1918" s="39"/>
      <c r="AQ1918" s="77"/>
      <c r="AR1918" s="94"/>
      <c r="AT1918" s="97"/>
      <c r="BB1918" s="79"/>
      <c r="BC1918" s="94"/>
      <c r="BE1918" s="97"/>
      <c r="BF1918" s="97"/>
      <c r="BG1918" s="40"/>
      <c r="BK1918" s="40"/>
      <c r="BL1918" s="79"/>
      <c r="BM1918" s="94"/>
      <c r="BO1918" s="97"/>
      <c r="BQ1918" s="40"/>
      <c r="BR1918" s="94"/>
      <c r="BS1918" s="94"/>
      <c r="BT1918" s="94"/>
      <c r="BU1918" s="40"/>
      <c r="BV1918" s="82"/>
      <c r="BW1918" s="94"/>
      <c r="BX1918" s="48"/>
      <c r="BY1918" s="97"/>
      <c r="BZ1918" s="48"/>
      <c r="CA1918" s="40"/>
      <c r="CB1918" s="94"/>
      <c r="CC1918" s="94"/>
      <c r="CD1918" s="94"/>
      <c r="CE1918" s="40"/>
      <c r="CF1918" s="73"/>
      <c r="CG1918" s="41"/>
      <c r="CH1918" s="41"/>
      <c r="CI1918" s="41"/>
      <c r="CJ1918" s="41"/>
      <c r="CK1918" s="41"/>
      <c r="CL1918" s="68"/>
      <c r="CM1918" s="41"/>
      <c r="CN1918" s="41"/>
      <c r="CO1918" s="39"/>
      <c r="CP1918" s="78"/>
    </row>
    <row r="1919" spans="1:94" s="38" customFormat="1" x14ac:dyDescent="0.25">
      <c r="A1919" s="38">
        <v>1916</v>
      </c>
      <c r="F1919" s="39"/>
      <c r="Q1919" s="39"/>
      <c r="R1919" s="40"/>
      <c r="S1919" s="40"/>
      <c r="T1919" s="39"/>
      <c r="AG1919" s="110"/>
      <c r="AH1919" s="94"/>
      <c r="AJ1919" s="97"/>
      <c r="AL1919" s="39"/>
      <c r="AP1919" s="39"/>
      <c r="AQ1919" s="77"/>
      <c r="AR1919" s="94"/>
      <c r="AT1919" s="97"/>
      <c r="BB1919" s="79"/>
      <c r="BC1919" s="94"/>
      <c r="BE1919" s="97"/>
      <c r="BF1919" s="97"/>
      <c r="BG1919" s="40"/>
      <c r="BK1919" s="40"/>
      <c r="BL1919" s="79"/>
      <c r="BM1919" s="94"/>
      <c r="BO1919" s="97"/>
      <c r="BQ1919" s="40"/>
      <c r="BR1919" s="94"/>
      <c r="BS1919" s="94"/>
      <c r="BT1919" s="94"/>
      <c r="BU1919" s="40"/>
      <c r="BV1919" s="82"/>
      <c r="BW1919" s="94"/>
      <c r="BX1919" s="48"/>
      <c r="BY1919" s="97"/>
      <c r="BZ1919" s="48"/>
      <c r="CA1919" s="40"/>
      <c r="CB1919" s="94"/>
      <c r="CC1919" s="94"/>
      <c r="CD1919" s="94"/>
      <c r="CE1919" s="40"/>
      <c r="CF1919" s="73"/>
      <c r="CG1919" s="41"/>
      <c r="CH1919" s="41"/>
      <c r="CI1919" s="41"/>
      <c r="CJ1919" s="41"/>
      <c r="CK1919" s="41"/>
      <c r="CL1919" s="68"/>
      <c r="CM1919" s="41"/>
      <c r="CN1919" s="41"/>
      <c r="CO1919" s="39"/>
      <c r="CP1919" s="78"/>
    </row>
    <row r="1920" spans="1:94" s="38" customFormat="1" x14ac:dyDescent="0.25">
      <c r="A1920" s="38">
        <v>1917</v>
      </c>
      <c r="F1920" s="39"/>
      <c r="Q1920" s="39"/>
      <c r="R1920" s="40"/>
      <c r="S1920" s="40"/>
      <c r="T1920" s="39"/>
      <c r="AG1920" s="110"/>
      <c r="AH1920" s="94"/>
      <c r="AJ1920" s="97"/>
      <c r="AL1920" s="39"/>
      <c r="AP1920" s="39"/>
      <c r="AQ1920" s="77"/>
      <c r="AR1920" s="94"/>
      <c r="AT1920" s="97"/>
      <c r="BB1920" s="79"/>
      <c r="BC1920" s="94"/>
      <c r="BE1920" s="97"/>
      <c r="BF1920" s="97"/>
      <c r="BG1920" s="40"/>
      <c r="BK1920" s="40"/>
      <c r="BL1920" s="79"/>
      <c r="BM1920" s="94"/>
      <c r="BO1920" s="97"/>
      <c r="BQ1920" s="40"/>
      <c r="BR1920" s="94"/>
      <c r="BS1920" s="94"/>
      <c r="BT1920" s="94"/>
      <c r="BU1920" s="40"/>
      <c r="BV1920" s="82"/>
      <c r="BW1920" s="94"/>
      <c r="BX1920" s="48"/>
      <c r="BY1920" s="97"/>
      <c r="BZ1920" s="48"/>
      <c r="CA1920" s="40"/>
      <c r="CB1920" s="94"/>
      <c r="CC1920" s="94"/>
      <c r="CD1920" s="94"/>
      <c r="CE1920" s="40"/>
      <c r="CF1920" s="73"/>
      <c r="CG1920" s="41"/>
      <c r="CH1920" s="41"/>
      <c r="CI1920" s="41"/>
      <c r="CJ1920" s="41"/>
      <c r="CK1920" s="41"/>
      <c r="CL1920" s="68"/>
      <c r="CM1920" s="41"/>
      <c r="CN1920" s="41"/>
      <c r="CO1920" s="39"/>
      <c r="CP1920" s="78"/>
    </row>
    <row r="1921" spans="1:94" s="38" customFormat="1" x14ac:dyDescent="0.25">
      <c r="A1921" s="38">
        <v>1918</v>
      </c>
      <c r="F1921" s="39"/>
      <c r="Q1921" s="39"/>
      <c r="R1921" s="40"/>
      <c r="S1921" s="40"/>
      <c r="T1921" s="39"/>
      <c r="AG1921" s="110"/>
      <c r="AH1921" s="94"/>
      <c r="AJ1921" s="97"/>
      <c r="AL1921" s="39"/>
      <c r="AP1921" s="39"/>
      <c r="AQ1921" s="77"/>
      <c r="AR1921" s="94"/>
      <c r="AT1921" s="97"/>
      <c r="BB1921" s="79"/>
      <c r="BC1921" s="94"/>
      <c r="BE1921" s="97"/>
      <c r="BF1921" s="97"/>
      <c r="BG1921" s="40"/>
      <c r="BK1921" s="40"/>
      <c r="BL1921" s="79"/>
      <c r="BM1921" s="94"/>
      <c r="BO1921" s="97"/>
      <c r="BQ1921" s="40"/>
      <c r="BR1921" s="94"/>
      <c r="BS1921" s="94"/>
      <c r="BT1921" s="94"/>
      <c r="BU1921" s="40"/>
      <c r="BV1921" s="82"/>
      <c r="BW1921" s="94"/>
      <c r="BX1921" s="48"/>
      <c r="BY1921" s="97"/>
      <c r="BZ1921" s="48"/>
      <c r="CA1921" s="40"/>
      <c r="CB1921" s="94"/>
      <c r="CC1921" s="94"/>
      <c r="CD1921" s="94"/>
      <c r="CE1921" s="40"/>
      <c r="CF1921" s="73"/>
      <c r="CG1921" s="41"/>
      <c r="CH1921" s="41"/>
      <c r="CI1921" s="41"/>
      <c r="CJ1921" s="41"/>
      <c r="CK1921" s="41"/>
      <c r="CL1921" s="68"/>
      <c r="CM1921" s="41"/>
      <c r="CN1921" s="41"/>
      <c r="CO1921" s="39"/>
      <c r="CP1921" s="78"/>
    </row>
    <row r="1922" spans="1:94" s="38" customFormat="1" x14ac:dyDescent="0.25">
      <c r="A1922" s="38">
        <v>1919</v>
      </c>
      <c r="F1922" s="39"/>
      <c r="Q1922" s="39"/>
      <c r="R1922" s="40"/>
      <c r="S1922" s="40"/>
      <c r="T1922" s="39"/>
      <c r="AG1922" s="110"/>
      <c r="AH1922" s="94"/>
      <c r="AJ1922" s="97"/>
      <c r="AL1922" s="39"/>
      <c r="AP1922" s="39"/>
      <c r="AQ1922" s="77"/>
      <c r="AR1922" s="94"/>
      <c r="AT1922" s="97"/>
      <c r="BB1922" s="79"/>
      <c r="BC1922" s="94"/>
      <c r="BE1922" s="97"/>
      <c r="BF1922" s="97"/>
      <c r="BG1922" s="40"/>
      <c r="BK1922" s="40"/>
      <c r="BL1922" s="79"/>
      <c r="BM1922" s="94"/>
      <c r="BO1922" s="97"/>
      <c r="BQ1922" s="40"/>
      <c r="BR1922" s="94"/>
      <c r="BS1922" s="94"/>
      <c r="BT1922" s="94"/>
      <c r="BU1922" s="40"/>
      <c r="BV1922" s="82"/>
      <c r="BW1922" s="94"/>
      <c r="BX1922" s="48"/>
      <c r="BY1922" s="97"/>
      <c r="BZ1922" s="48"/>
      <c r="CA1922" s="40"/>
      <c r="CB1922" s="94"/>
      <c r="CC1922" s="94"/>
      <c r="CD1922" s="94"/>
      <c r="CE1922" s="40"/>
      <c r="CF1922" s="73"/>
      <c r="CG1922" s="41"/>
      <c r="CH1922" s="41"/>
      <c r="CI1922" s="41"/>
      <c r="CJ1922" s="41"/>
      <c r="CK1922" s="41"/>
      <c r="CL1922" s="68"/>
      <c r="CM1922" s="41"/>
      <c r="CN1922" s="41"/>
      <c r="CO1922" s="39"/>
      <c r="CP1922" s="78"/>
    </row>
    <row r="1923" spans="1:94" s="38" customFormat="1" x14ac:dyDescent="0.25">
      <c r="A1923" s="38">
        <v>1920</v>
      </c>
      <c r="F1923" s="39"/>
      <c r="Q1923" s="39"/>
      <c r="R1923" s="40"/>
      <c r="S1923" s="40"/>
      <c r="T1923" s="39"/>
      <c r="AG1923" s="110"/>
      <c r="AH1923" s="94"/>
      <c r="AJ1923" s="97"/>
      <c r="AL1923" s="39"/>
      <c r="AP1923" s="39"/>
      <c r="AQ1923" s="77"/>
      <c r="AR1923" s="94"/>
      <c r="AT1923" s="97"/>
      <c r="BB1923" s="79"/>
      <c r="BC1923" s="94"/>
      <c r="BE1923" s="97"/>
      <c r="BF1923" s="97"/>
      <c r="BG1923" s="40"/>
      <c r="BK1923" s="40"/>
      <c r="BL1923" s="79"/>
      <c r="BM1923" s="94"/>
      <c r="BO1923" s="97"/>
      <c r="BQ1923" s="40"/>
      <c r="BR1923" s="94"/>
      <c r="BS1923" s="94"/>
      <c r="BT1923" s="94"/>
      <c r="BU1923" s="40"/>
      <c r="BV1923" s="82"/>
      <c r="BW1923" s="94"/>
      <c r="BX1923" s="48"/>
      <c r="BY1923" s="97"/>
      <c r="BZ1923" s="48"/>
      <c r="CA1923" s="40"/>
      <c r="CB1923" s="94"/>
      <c r="CC1923" s="94"/>
      <c r="CD1923" s="94"/>
      <c r="CE1923" s="40"/>
      <c r="CF1923" s="73"/>
      <c r="CG1923" s="41"/>
      <c r="CH1923" s="41"/>
      <c r="CI1923" s="41"/>
      <c r="CJ1923" s="41"/>
      <c r="CK1923" s="41"/>
      <c r="CL1923" s="68"/>
      <c r="CM1923" s="41"/>
      <c r="CN1923" s="41"/>
      <c r="CO1923" s="39"/>
      <c r="CP1923" s="78"/>
    </row>
    <row r="1924" spans="1:94" s="38" customFormat="1" x14ac:dyDescent="0.25">
      <c r="A1924" s="38">
        <v>1921</v>
      </c>
      <c r="F1924" s="39"/>
      <c r="Q1924" s="39"/>
      <c r="R1924" s="40"/>
      <c r="S1924" s="40"/>
      <c r="T1924" s="39"/>
      <c r="AG1924" s="110"/>
      <c r="AH1924" s="94"/>
      <c r="AJ1924" s="97"/>
      <c r="AL1924" s="39"/>
      <c r="AP1924" s="39"/>
      <c r="AQ1924" s="77"/>
      <c r="AR1924" s="94"/>
      <c r="AT1924" s="97"/>
      <c r="BB1924" s="79"/>
      <c r="BC1924" s="94"/>
      <c r="BE1924" s="97"/>
      <c r="BF1924" s="97"/>
      <c r="BG1924" s="40"/>
      <c r="BK1924" s="40"/>
      <c r="BL1924" s="79"/>
      <c r="BM1924" s="94"/>
      <c r="BO1924" s="97"/>
      <c r="BQ1924" s="40"/>
      <c r="BR1924" s="94"/>
      <c r="BS1924" s="94"/>
      <c r="BT1924" s="94"/>
      <c r="BU1924" s="40"/>
      <c r="BV1924" s="82"/>
      <c r="BW1924" s="94"/>
      <c r="BX1924" s="48"/>
      <c r="BY1924" s="97"/>
      <c r="BZ1924" s="48"/>
      <c r="CA1924" s="40"/>
      <c r="CB1924" s="94"/>
      <c r="CC1924" s="94"/>
      <c r="CD1924" s="94"/>
      <c r="CE1924" s="40"/>
      <c r="CF1924" s="73"/>
      <c r="CG1924" s="41"/>
      <c r="CH1924" s="41"/>
      <c r="CI1924" s="41"/>
      <c r="CJ1924" s="41"/>
      <c r="CK1924" s="41"/>
      <c r="CL1924" s="68"/>
      <c r="CM1924" s="41"/>
      <c r="CN1924" s="41"/>
      <c r="CO1924" s="39"/>
      <c r="CP1924" s="78"/>
    </row>
    <row r="1925" spans="1:94" s="38" customFormat="1" x14ac:dyDescent="0.25">
      <c r="A1925" s="38">
        <v>1922</v>
      </c>
      <c r="F1925" s="39"/>
      <c r="Q1925" s="39"/>
      <c r="R1925" s="40"/>
      <c r="S1925" s="40"/>
      <c r="T1925" s="39"/>
      <c r="AG1925" s="110"/>
      <c r="AH1925" s="94"/>
      <c r="AJ1925" s="97"/>
      <c r="AL1925" s="39"/>
      <c r="AP1925" s="39"/>
      <c r="AQ1925" s="77"/>
      <c r="AR1925" s="94"/>
      <c r="AT1925" s="97"/>
      <c r="BB1925" s="79"/>
      <c r="BC1925" s="94"/>
      <c r="BE1925" s="97"/>
      <c r="BF1925" s="97"/>
      <c r="BG1925" s="40"/>
      <c r="BK1925" s="40"/>
      <c r="BL1925" s="79"/>
      <c r="BM1925" s="94"/>
      <c r="BO1925" s="97"/>
      <c r="BQ1925" s="40"/>
      <c r="BR1925" s="94"/>
      <c r="BS1925" s="94"/>
      <c r="BT1925" s="94"/>
      <c r="BU1925" s="40"/>
      <c r="BV1925" s="82"/>
      <c r="BW1925" s="94"/>
      <c r="BX1925" s="48"/>
      <c r="BY1925" s="97"/>
      <c r="BZ1925" s="48"/>
      <c r="CA1925" s="40"/>
      <c r="CB1925" s="94"/>
      <c r="CC1925" s="94"/>
      <c r="CD1925" s="94"/>
      <c r="CE1925" s="40"/>
      <c r="CF1925" s="73"/>
      <c r="CG1925" s="41"/>
      <c r="CH1925" s="41"/>
      <c r="CI1925" s="41"/>
      <c r="CJ1925" s="41"/>
      <c r="CK1925" s="41"/>
      <c r="CL1925" s="68"/>
      <c r="CM1925" s="41"/>
      <c r="CN1925" s="41"/>
      <c r="CO1925" s="39"/>
      <c r="CP1925" s="78"/>
    </row>
    <row r="1926" spans="1:94" s="38" customFormat="1" x14ac:dyDescent="0.25">
      <c r="A1926" s="38">
        <v>1923</v>
      </c>
      <c r="F1926" s="39"/>
      <c r="Q1926" s="39"/>
      <c r="R1926" s="40"/>
      <c r="S1926" s="40"/>
      <c r="T1926" s="39"/>
      <c r="AG1926" s="110"/>
      <c r="AH1926" s="94"/>
      <c r="AJ1926" s="97"/>
      <c r="AL1926" s="39"/>
      <c r="AP1926" s="39"/>
      <c r="AQ1926" s="77"/>
      <c r="AR1926" s="94"/>
      <c r="AT1926" s="97"/>
      <c r="BB1926" s="79"/>
      <c r="BC1926" s="94"/>
      <c r="BE1926" s="97"/>
      <c r="BF1926" s="97"/>
      <c r="BG1926" s="40"/>
      <c r="BK1926" s="40"/>
      <c r="BL1926" s="79"/>
      <c r="BM1926" s="94"/>
      <c r="BO1926" s="97"/>
      <c r="BQ1926" s="40"/>
      <c r="BR1926" s="94"/>
      <c r="BS1926" s="94"/>
      <c r="BT1926" s="94"/>
      <c r="BU1926" s="40"/>
      <c r="BV1926" s="82"/>
      <c r="BW1926" s="94"/>
      <c r="BX1926" s="48"/>
      <c r="BY1926" s="97"/>
      <c r="BZ1926" s="48"/>
      <c r="CA1926" s="40"/>
      <c r="CB1926" s="94"/>
      <c r="CC1926" s="94"/>
      <c r="CD1926" s="94"/>
      <c r="CE1926" s="40"/>
      <c r="CF1926" s="73"/>
      <c r="CG1926" s="41"/>
      <c r="CH1926" s="41"/>
      <c r="CI1926" s="41"/>
      <c r="CJ1926" s="41"/>
      <c r="CK1926" s="41"/>
      <c r="CL1926" s="68"/>
      <c r="CM1926" s="41"/>
      <c r="CN1926" s="41"/>
      <c r="CO1926" s="39"/>
      <c r="CP1926" s="78"/>
    </row>
    <row r="1927" spans="1:94" s="38" customFormat="1" x14ac:dyDescent="0.25">
      <c r="A1927" s="38">
        <v>1924</v>
      </c>
      <c r="F1927" s="39"/>
      <c r="Q1927" s="39"/>
      <c r="R1927" s="40"/>
      <c r="S1927" s="40"/>
      <c r="T1927" s="39"/>
      <c r="AG1927" s="110"/>
      <c r="AH1927" s="94"/>
      <c r="AJ1927" s="97"/>
      <c r="AL1927" s="39"/>
      <c r="AP1927" s="39"/>
      <c r="AQ1927" s="77"/>
      <c r="AR1927" s="94"/>
      <c r="AT1927" s="97"/>
      <c r="BB1927" s="79"/>
      <c r="BC1927" s="94"/>
      <c r="BE1927" s="97"/>
      <c r="BF1927" s="97"/>
      <c r="BG1927" s="40"/>
      <c r="BK1927" s="40"/>
      <c r="BL1927" s="79"/>
      <c r="BM1927" s="94"/>
      <c r="BO1927" s="97"/>
      <c r="BQ1927" s="40"/>
      <c r="BR1927" s="94"/>
      <c r="BS1927" s="94"/>
      <c r="BT1927" s="94"/>
      <c r="BU1927" s="40"/>
      <c r="BV1927" s="82"/>
      <c r="BW1927" s="94"/>
      <c r="BX1927" s="48"/>
      <c r="BY1927" s="97"/>
      <c r="BZ1927" s="48"/>
      <c r="CA1927" s="40"/>
      <c r="CB1927" s="94"/>
      <c r="CC1927" s="94"/>
      <c r="CD1927" s="94"/>
      <c r="CE1927" s="40"/>
      <c r="CF1927" s="73"/>
      <c r="CG1927" s="41"/>
      <c r="CH1927" s="41"/>
      <c r="CI1927" s="41"/>
      <c r="CJ1927" s="41"/>
      <c r="CK1927" s="41"/>
      <c r="CL1927" s="68"/>
      <c r="CM1927" s="41"/>
      <c r="CN1927" s="41"/>
      <c r="CO1927" s="39"/>
      <c r="CP1927" s="78"/>
    </row>
    <row r="1928" spans="1:94" s="38" customFormat="1" x14ac:dyDescent="0.25">
      <c r="A1928" s="38">
        <v>1925</v>
      </c>
      <c r="F1928" s="39"/>
      <c r="Q1928" s="39"/>
      <c r="R1928" s="40"/>
      <c r="S1928" s="40"/>
      <c r="T1928" s="39"/>
      <c r="AG1928" s="110"/>
      <c r="AH1928" s="94"/>
      <c r="AJ1928" s="97"/>
      <c r="AL1928" s="39"/>
      <c r="AP1928" s="39"/>
      <c r="AQ1928" s="77"/>
      <c r="AR1928" s="94"/>
      <c r="AT1928" s="97"/>
      <c r="BB1928" s="79"/>
      <c r="BC1928" s="94"/>
      <c r="BE1928" s="97"/>
      <c r="BF1928" s="97"/>
      <c r="BG1928" s="40"/>
      <c r="BK1928" s="40"/>
      <c r="BL1928" s="79"/>
      <c r="BM1928" s="94"/>
      <c r="BO1928" s="97"/>
      <c r="BQ1928" s="40"/>
      <c r="BR1928" s="94"/>
      <c r="BS1928" s="94"/>
      <c r="BT1928" s="94"/>
      <c r="BU1928" s="40"/>
      <c r="BV1928" s="82"/>
      <c r="BW1928" s="94"/>
      <c r="BX1928" s="48"/>
      <c r="BY1928" s="97"/>
      <c r="BZ1928" s="48"/>
      <c r="CA1928" s="40"/>
      <c r="CB1928" s="94"/>
      <c r="CC1928" s="94"/>
      <c r="CD1928" s="94"/>
      <c r="CE1928" s="40"/>
      <c r="CF1928" s="73"/>
      <c r="CG1928" s="41"/>
      <c r="CH1928" s="41"/>
      <c r="CI1928" s="41"/>
      <c r="CJ1928" s="41"/>
      <c r="CK1928" s="41"/>
      <c r="CL1928" s="68"/>
      <c r="CM1928" s="41"/>
      <c r="CN1928" s="41"/>
      <c r="CO1928" s="39"/>
      <c r="CP1928" s="78"/>
    </row>
    <row r="1929" spans="1:94" s="38" customFormat="1" x14ac:dyDescent="0.25">
      <c r="A1929" s="38">
        <v>1926</v>
      </c>
      <c r="F1929" s="39"/>
      <c r="Q1929" s="39"/>
      <c r="R1929" s="40"/>
      <c r="S1929" s="40"/>
      <c r="T1929" s="39"/>
      <c r="AG1929" s="110"/>
      <c r="AH1929" s="94"/>
      <c r="AJ1929" s="97"/>
      <c r="AL1929" s="39"/>
      <c r="AP1929" s="39"/>
      <c r="AQ1929" s="77"/>
      <c r="AR1929" s="94"/>
      <c r="AT1929" s="97"/>
      <c r="BB1929" s="79"/>
      <c r="BC1929" s="94"/>
      <c r="BE1929" s="97"/>
      <c r="BF1929" s="97"/>
      <c r="BG1929" s="40"/>
      <c r="BK1929" s="40"/>
      <c r="BL1929" s="79"/>
      <c r="BM1929" s="94"/>
      <c r="BO1929" s="97"/>
      <c r="BQ1929" s="40"/>
      <c r="BR1929" s="94"/>
      <c r="BS1929" s="94"/>
      <c r="BT1929" s="94"/>
      <c r="BU1929" s="40"/>
      <c r="BV1929" s="82"/>
      <c r="BW1929" s="94"/>
      <c r="BX1929" s="48"/>
      <c r="BY1929" s="97"/>
      <c r="BZ1929" s="48"/>
      <c r="CA1929" s="40"/>
      <c r="CB1929" s="94"/>
      <c r="CC1929" s="94"/>
      <c r="CD1929" s="94"/>
      <c r="CE1929" s="40"/>
      <c r="CF1929" s="73"/>
      <c r="CG1929" s="41"/>
      <c r="CH1929" s="41"/>
      <c r="CI1929" s="41"/>
      <c r="CJ1929" s="41"/>
      <c r="CK1929" s="41"/>
      <c r="CL1929" s="68"/>
      <c r="CM1929" s="41"/>
      <c r="CN1929" s="41"/>
      <c r="CO1929" s="39"/>
      <c r="CP1929" s="78"/>
    </row>
    <row r="1930" spans="1:94" s="38" customFormat="1" x14ac:dyDescent="0.25">
      <c r="A1930" s="38">
        <v>1927</v>
      </c>
      <c r="F1930" s="39"/>
      <c r="Q1930" s="39"/>
      <c r="R1930" s="40"/>
      <c r="S1930" s="40"/>
      <c r="T1930" s="39"/>
      <c r="AG1930" s="110"/>
      <c r="AH1930" s="94"/>
      <c r="AJ1930" s="97"/>
      <c r="AL1930" s="39"/>
      <c r="AP1930" s="39"/>
      <c r="AQ1930" s="77"/>
      <c r="AR1930" s="94"/>
      <c r="AT1930" s="97"/>
      <c r="BB1930" s="79"/>
      <c r="BC1930" s="94"/>
      <c r="BE1930" s="97"/>
      <c r="BF1930" s="97"/>
      <c r="BG1930" s="40"/>
      <c r="BK1930" s="40"/>
      <c r="BL1930" s="79"/>
      <c r="BM1930" s="94"/>
      <c r="BO1930" s="97"/>
      <c r="BQ1930" s="40"/>
      <c r="BR1930" s="94"/>
      <c r="BS1930" s="94"/>
      <c r="BT1930" s="94"/>
      <c r="BU1930" s="40"/>
      <c r="BV1930" s="82"/>
      <c r="BW1930" s="94"/>
      <c r="BX1930" s="48"/>
      <c r="BY1930" s="97"/>
      <c r="BZ1930" s="48"/>
      <c r="CA1930" s="40"/>
      <c r="CB1930" s="94"/>
      <c r="CC1930" s="94"/>
      <c r="CD1930" s="94"/>
      <c r="CE1930" s="40"/>
      <c r="CF1930" s="73"/>
      <c r="CG1930" s="41"/>
      <c r="CH1930" s="41"/>
      <c r="CI1930" s="41"/>
      <c r="CJ1930" s="41"/>
      <c r="CK1930" s="41"/>
      <c r="CL1930" s="68"/>
      <c r="CM1930" s="41"/>
      <c r="CN1930" s="41"/>
      <c r="CO1930" s="39"/>
      <c r="CP1930" s="78"/>
    </row>
    <row r="1931" spans="1:94" s="38" customFormat="1" x14ac:dyDescent="0.25">
      <c r="A1931" s="38">
        <v>1928</v>
      </c>
      <c r="F1931" s="39"/>
      <c r="Q1931" s="39"/>
      <c r="R1931" s="40"/>
      <c r="S1931" s="40"/>
      <c r="T1931" s="39"/>
      <c r="AG1931" s="110"/>
      <c r="AH1931" s="94"/>
      <c r="AJ1931" s="97"/>
      <c r="AL1931" s="39"/>
      <c r="AP1931" s="39"/>
      <c r="AQ1931" s="77"/>
      <c r="AR1931" s="94"/>
      <c r="AT1931" s="97"/>
      <c r="BB1931" s="79"/>
      <c r="BC1931" s="94"/>
      <c r="BE1931" s="97"/>
      <c r="BF1931" s="97"/>
      <c r="BG1931" s="40"/>
      <c r="BK1931" s="40"/>
      <c r="BL1931" s="79"/>
      <c r="BM1931" s="94"/>
      <c r="BO1931" s="97"/>
      <c r="BQ1931" s="40"/>
      <c r="BR1931" s="94"/>
      <c r="BS1931" s="94"/>
      <c r="BT1931" s="94"/>
      <c r="BU1931" s="40"/>
      <c r="BV1931" s="82"/>
      <c r="BW1931" s="94"/>
      <c r="BX1931" s="48"/>
      <c r="BY1931" s="97"/>
      <c r="BZ1931" s="48"/>
      <c r="CA1931" s="40"/>
      <c r="CB1931" s="94"/>
      <c r="CC1931" s="94"/>
      <c r="CD1931" s="94"/>
      <c r="CE1931" s="40"/>
      <c r="CF1931" s="73"/>
      <c r="CG1931" s="41"/>
      <c r="CH1931" s="41"/>
      <c r="CI1931" s="41"/>
      <c r="CJ1931" s="41"/>
      <c r="CK1931" s="41"/>
      <c r="CL1931" s="68"/>
      <c r="CM1931" s="41"/>
      <c r="CN1931" s="41"/>
      <c r="CO1931" s="39"/>
      <c r="CP1931" s="78"/>
    </row>
    <row r="1932" spans="1:94" s="38" customFormat="1" x14ac:dyDescent="0.25">
      <c r="A1932" s="38">
        <v>1929</v>
      </c>
      <c r="F1932" s="39"/>
      <c r="Q1932" s="39"/>
      <c r="R1932" s="40"/>
      <c r="S1932" s="40"/>
      <c r="T1932" s="39"/>
      <c r="AG1932" s="110"/>
      <c r="AH1932" s="94"/>
      <c r="AJ1932" s="97"/>
      <c r="AL1932" s="39"/>
      <c r="AP1932" s="39"/>
      <c r="AQ1932" s="77"/>
      <c r="AR1932" s="94"/>
      <c r="AT1932" s="97"/>
      <c r="BB1932" s="79"/>
      <c r="BC1932" s="94"/>
      <c r="BE1932" s="97"/>
      <c r="BF1932" s="97"/>
      <c r="BG1932" s="40"/>
      <c r="BK1932" s="40"/>
      <c r="BL1932" s="79"/>
      <c r="BM1932" s="94"/>
      <c r="BO1932" s="97"/>
      <c r="BQ1932" s="40"/>
      <c r="BR1932" s="94"/>
      <c r="BS1932" s="94"/>
      <c r="BT1932" s="94"/>
      <c r="BU1932" s="40"/>
      <c r="BV1932" s="82"/>
      <c r="BW1932" s="94"/>
      <c r="BX1932" s="48"/>
      <c r="BY1932" s="97"/>
      <c r="BZ1932" s="48"/>
      <c r="CA1932" s="40"/>
      <c r="CB1932" s="94"/>
      <c r="CC1932" s="94"/>
      <c r="CD1932" s="94"/>
      <c r="CE1932" s="40"/>
      <c r="CF1932" s="73"/>
      <c r="CG1932" s="41"/>
      <c r="CH1932" s="41"/>
      <c r="CI1932" s="41"/>
      <c r="CJ1932" s="41"/>
      <c r="CK1932" s="41"/>
      <c r="CL1932" s="68"/>
      <c r="CM1932" s="41"/>
      <c r="CN1932" s="41"/>
      <c r="CO1932" s="39"/>
      <c r="CP1932" s="78"/>
    </row>
    <row r="1933" spans="1:94" s="38" customFormat="1" x14ac:dyDescent="0.25">
      <c r="A1933" s="38">
        <v>1930</v>
      </c>
      <c r="F1933" s="39"/>
      <c r="Q1933" s="39"/>
      <c r="R1933" s="40"/>
      <c r="S1933" s="40"/>
      <c r="T1933" s="39"/>
      <c r="AG1933" s="110"/>
      <c r="AH1933" s="94"/>
      <c r="AJ1933" s="97"/>
      <c r="AL1933" s="39"/>
      <c r="AP1933" s="39"/>
      <c r="AQ1933" s="77"/>
      <c r="AR1933" s="94"/>
      <c r="AT1933" s="97"/>
      <c r="BB1933" s="79"/>
      <c r="BC1933" s="94"/>
      <c r="BE1933" s="97"/>
      <c r="BF1933" s="97"/>
      <c r="BG1933" s="40"/>
      <c r="BK1933" s="40"/>
      <c r="BL1933" s="79"/>
      <c r="BM1933" s="94"/>
      <c r="BO1933" s="97"/>
      <c r="BQ1933" s="40"/>
      <c r="BR1933" s="94"/>
      <c r="BS1933" s="94"/>
      <c r="BT1933" s="94"/>
      <c r="BU1933" s="40"/>
      <c r="BV1933" s="82"/>
      <c r="BW1933" s="94"/>
      <c r="BX1933" s="48"/>
      <c r="BY1933" s="97"/>
      <c r="BZ1933" s="48"/>
      <c r="CA1933" s="40"/>
      <c r="CB1933" s="94"/>
      <c r="CC1933" s="94"/>
      <c r="CD1933" s="94"/>
      <c r="CE1933" s="40"/>
      <c r="CF1933" s="73"/>
      <c r="CG1933" s="41"/>
      <c r="CH1933" s="41"/>
      <c r="CI1933" s="41"/>
      <c r="CJ1933" s="41"/>
      <c r="CK1933" s="41"/>
      <c r="CL1933" s="68"/>
      <c r="CM1933" s="41"/>
      <c r="CN1933" s="41"/>
      <c r="CO1933" s="39"/>
      <c r="CP1933" s="78"/>
    </row>
    <row r="1934" spans="1:94" s="38" customFormat="1" x14ac:dyDescent="0.25">
      <c r="A1934" s="38">
        <v>1931</v>
      </c>
      <c r="F1934" s="39"/>
      <c r="Q1934" s="39"/>
      <c r="R1934" s="40"/>
      <c r="S1934" s="40"/>
      <c r="T1934" s="39"/>
      <c r="AG1934" s="110"/>
      <c r="AH1934" s="94"/>
      <c r="AJ1934" s="97"/>
      <c r="AL1934" s="39"/>
      <c r="AP1934" s="39"/>
      <c r="AQ1934" s="77"/>
      <c r="AR1934" s="94"/>
      <c r="AT1934" s="97"/>
      <c r="BB1934" s="79"/>
      <c r="BC1934" s="94"/>
      <c r="BE1934" s="97"/>
      <c r="BF1934" s="97"/>
      <c r="BG1934" s="40"/>
      <c r="BK1934" s="40"/>
      <c r="BL1934" s="79"/>
      <c r="BM1934" s="94"/>
      <c r="BO1934" s="97"/>
      <c r="BQ1934" s="40"/>
      <c r="BR1934" s="94"/>
      <c r="BS1934" s="94"/>
      <c r="BT1934" s="94"/>
      <c r="BU1934" s="40"/>
      <c r="BV1934" s="82"/>
      <c r="BW1934" s="94"/>
      <c r="BX1934" s="48"/>
      <c r="BY1934" s="97"/>
      <c r="BZ1934" s="48"/>
      <c r="CA1934" s="40"/>
      <c r="CB1934" s="94"/>
      <c r="CC1934" s="94"/>
      <c r="CD1934" s="94"/>
      <c r="CE1934" s="40"/>
      <c r="CF1934" s="73"/>
      <c r="CG1934" s="41"/>
      <c r="CH1934" s="41"/>
      <c r="CI1934" s="41"/>
      <c r="CJ1934" s="41"/>
      <c r="CK1934" s="41"/>
      <c r="CL1934" s="68"/>
      <c r="CM1934" s="41"/>
      <c r="CN1934" s="41"/>
      <c r="CO1934" s="39"/>
      <c r="CP1934" s="78"/>
    </row>
    <row r="1935" spans="1:94" s="38" customFormat="1" x14ac:dyDescent="0.25">
      <c r="A1935" s="38">
        <v>1932</v>
      </c>
      <c r="F1935" s="39"/>
      <c r="Q1935" s="39"/>
      <c r="R1935" s="40"/>
      <c r="S1935" s="40"/>
      <c r="T1935" s="39"/>
      <c r="AG1935" s="110"/>
      <c r="AH1935" s="94"/>
      <c r="AJ1935" s="97"/>
      <c r="AL1935" s="39"/>
      <c r="AP1935" s="39"/>
      <c r="AQ1935" s="77"/>
      <c r="AR1935" s="94"/>
      <c r="AT1935" s="97"/>
      <c r="BB1935" s="79"/>
      <c r="BC1935" s="94"/>
      <c r="BE1935" s="97"/>
      <c r="BF1935" s="97"/>
      <c r="BG1935" s="40"/>
      <c r="BK1935" s="40"/>
      <c r="BL1935" s="79"/>
      <c r="BM1935" s="94"/>
      <c r="BO1935" s="97"/>
      <c r="BQ1935" s="40"/>
      <c r="BR1935" s="94"/>
      <c r="BS1935" s="94"/>
      <c r="BT1935" s="94"/>
      <c r="BU1935" s="40"/>
      <c r="BV1935" s="82"/>
      <c r="BW1935" s="94"/>
      <c r="BX1935" s="48"/>
      <c r="BY1935" s="97"/>
      <c r="BZ1935" s="48"/>
      <c r="CA1935" s="40"/>
      <c r="CB1935" s="94"/>
      <c r="CC1935" s="94"/>
      <c r="CD1935" s="94"/>
      <c r="CE1935" s="40"/>
      <c r="CF1935" s="73"/>
      <c r="CG1935" s="41"/>
      <c r="CH1935" s="41"/>
      <c r="CI1935" s="41"/>
      <c r="CJ1935" s="41"/>
      <c r="CK1935" s="41"/>
      <c r="CL1935" s="68"/>
      <c r="CM1935" s="41"/>
      <c r="CN1935" s="41"/>
      <c r="CO1935" s="39"/>
      <c r="CP1935" s="78"/>
    </row>
    <row r="1936" spans="1:94" s="38" customFormat="1" x14ac:dyDescent="0.25">
      <c r="A1936" s="38">
        <v>1933</v>
      </c>
      <c r="F1936" s="39"/>
      <c r="Q1936" s="39"/>
      <c r="R1936" s="40"/>
      <c r="S1936" s="40"/>
      <c r="T1936" s="39"/>
      <c r="AG1936" s="110"/>
      <c r="AH1936" s="94"/>
      <c r="AJ1936" s="97"/>
      <c r="AL1936" s="39"/>
      <c r="AP1936" s="39"/>
      <c r="AQ1936" s="77"/>
      <c r="AR1936" s="94"/>
      <c r="AT1936" s="97"/>
      <c r="BB1936" s="79"/>
      <c r="BC1936" s="94"/>
      <c r="BE1936" s="97"/>
      <c r="BF1936" s="97"/>
      <c r="BG1936" s="40"/>
      <c r="BK1936" s="40"/>
      <c r="BL1936" s="79"/>
      <c r="BM1936" s="94"/>
      <c r="BO1936" s="97"/>
      <c r="BQ1936" s="40"/>
      <c r="BR1936" s="94"/>
      <c r="BS1936" s="94"/>
      <c r="BT1936" s="94"/>
      <c r="BU1936" s="40"/>
      <c r="BV1936" s="82"/>
      <c r="BW1936" s="94"/>
      <c r="BX1936" s="48"/>
      <c r="BY1936" s="97"/>
      <c r="BZ1936" s="48"/>
      <c r="CA1936" s="40"/>
      <c r="CB1936" s="94"/>
      <c r="CC1936" s="94"/>
      <c r="CD1936" s="94"/>
      <c r="CE1936" s="40"/>
      <c r="CF1936" s="73"/>
      <c r="CG1936" s="41"/>
      <c r="CH1936" s="41"/>
      <c r="CI1936" s="41"/>
      <c r="CJ1936" s="41"/>
      <c r="CK1936" s="41"/>
      <c r="CL1936" s="68"/>
      <c r="CM1936" s="41"/>
      <c r="CN1936" s="41"/>
      <c r="CO1936" s="39"/>
      <c r="CP1936" s="78"/>
    </row>
    <row r="1937" spans="1:94" s="38" customFormat="1" x14ac:dyDescent="0.25">
      <c r="A1937" s="38">
        <v>1934</v>
      </c>
      <c r="F1937" s="39"/>
      <c r="Q1937" s="39"/>
      <c r="R1937" s="40"/>
      <c r="S1937" s="40"/>
      <c r="T1937" s="39"/>
      <c r="AG1937" s="110"/>
      <c r="AH1937" s="94"/>
      <c r="AJ1937" s="97"/>
      <c r="AL1937" s="39"/>
      <c r="AP1937" s="39"/>
      <c r="AQ1937" s="77"/>
      <c r="AR1937" s="94"/>
      <c r="AT1937" s="97"/>
      <c r="BB1937" s="79"/>
      <c r="BC1937" s="94"/>
      <c r="BE1937" s="97"/>
      <c r="BF1937" s="97"/>
      <c r="BG1937" s="40"/>
      <c r="BK1937" s="40"/>
      <c r="BL1937" s="79"/>
      <c r="BM1937" s="94"/>
      <c r="BO1937" s="97"/>
      <c r="BQ1937" s="40"/>
      <c r="BR1937" s="94"/>
      <c r="BS1937" s="94"/>
      <c r="BT1937" s="94"/>
      <c r="BU1937" s="40"/>
      <c r="BV1937" s="82"/>
      <c r="BW1937" s="94"/>
      <c r="BX1937" s="48"/>
      <c r="BY1937" s="97"/>
      <c r="BZ1937" s="48"/>
      <c r="CA1937" s="40"/>
      <c r="CB1937" s="94"/>
      <c r="CC1937" s="94"/>
      <c r="CD1937" s="94"/>
      <c r="CE1937" s="40"/>
      <c r="CF1937" s="73"/>
      <c r="CG1937" s="41"/>
      <c r="CH1937" s="41"/>
      <c r="CI1937" s="41"/>
      <c r="CJ1937" s="41"/>
      <c r="CK1937" s="41"/>
      <c r="CL1937" s="68"/>
      <c r="CM1937" s="41"/>
      <c r="CN1937" s="41"/>
      <c r="CO1937" s="39"/>
      <c r="CP1937" s="78"/>
    </row>
    <row r="1938" spans="1:94" s="38" customFormat="1" x14ac:dyDescent="0.25">
      <c r="A1938" s="38">
        <v>1935</v>
      </c>
      <c r="F1938" s="39"/>
      <c r="Q1938" s="39"/>
      <c r="R1938" s="40"/>
      <c r="S1938" s="40"/>
      <c r="T1938" s="39"/>
      <c r="AG1938" s="110"/>
      <c r="AH1938" s="94"/>
      <c r="AJ1938" s="97"/>
      <c r="AL1938" s="39"/>
      <c r="AP1938" s="39"/>
      <c r="AQ1938" s="77"/>
      <c r="AR1938" s="94"/>
      <c r="AT1938" s="97"/>
      <c r="BB1938" s="79"/>
      <c r="BC1938" s="94"/>
      <c r="BE1938" s="97"/>
      <c r="BF1938" s="97"/>
      <c r="BG1938" s="40"/>
      <c r="BK1938" s="40"/>
      <c r="BL1938" s="79"/>
      <c r="BM1938" s="94"/>
      <c r="BO1938" s="97"/>
      <c r="BQ1938" s="40"/>
      <c r="BR1938" s="94"/>
      <c r="BS1938" s="94"/>
      <c r="BT1938" s="94"/>
      <c r="BU1938" s="40"/>
      <c r="BV1938" s="82"/>
      <c r="BW1938" s="94"/>
      <c r="BX1938" s="48"/>
      <c r="BY1938" s="97"/>
      <c r="BZ1938" s="48"/>
      <c r="CA1938" s="40"/>
      <c r="CB1938" s="94"/>
      <c r="CC1938" s="94"/>
      <c r="CD1938" s="94"/>
      <c r="CE1938" s="40"/>
      <c r="CF1938" s="73"/>
      <c r="CG1938" s="41"/>
      <c r="CH1938" s="41"/>
      <c r="CI1938" s="41"/>
      <c r="CJ1938" s="41"/>
      <c r="CK1938" s="41"/>
      <c r="CL1938" s="68"/>
      <c r="CM1938" s="41"/>
      <c r="CN1938" s="41"/>
      <c r="CO1938" s="39"/>
      <c r="CP1938" s="78"/>
    </row>
    <row r="1939" spans="1:94" s="38" customFormat="1" x14ac:dyDescent="0.25">
      <c r="A1939" s="38">
        <v>1936</v>
      </c>
      <c r="F1939" s="39"/>
      <c r="Q1939" s="39"/>
      <c r="R1939" s="40"/>
      <c r="S1939" s="40"/>
      <c r="T1939" s="39"/>
      <c r="AG1939" s="110"/>
      <c r="AH1939" s="94"/>
      <c r="AJ1939" s="97"/>
      <c r="AL1939" s="39"/>
      <c r="AP1939" s="39"/>
      <c r="AQ1939" s="77"/>
      <c r="AR1939" s="94"/>
      <c r="AT1939" s="97"/>
      <c r="BB1939" s="79"/>
      <c r="BC1939" s="94"/>
      <c r="BE1939" s="97"/>
      <c r="BF1939" s="97"/>
      <c r="BG1939" s="40"/>
      <c r="BK1939" s="40"/>
      <c r="BL1939" s="79"/>
      <c r="BM1939" s="94"/>
      <c r="BO1939" s="97"/>
      <c r="BQ1939" s="40"/>
      <c r="BR1939" s="94"/>
      <c r="BS1939" s="94"/>
      <c r="BT1939" s="94"/>
      <c r="BU1939" s="40"/>
      <c r="BV1939" s="82"/>
      <c r="BW1939" s="94"/>
      <c r="BX1939" s="48"/>
      <c r="BY1939" s="97"/>
      <c r="BZ1939" s="48"/>
      <c r="CA1939" s="40"/>
      <c r="CB1939" s="94"/>
      <c r="CC1939" s="94"/>
      <c r="CD1939" s="94"/>
      <c r="CE1939" s="40"/>
      <c r="CF1939" s="73"/>
      <c r="CG1939" s="41"/>
      <c r="CH1939" s="41"/>
      <c r="CI1939" s="41"/>
      <c r="CJ1939" s="41"/>
      <c r="CK1939" s="41"/>
      <c r="CL1939" s="68"/>
      <c r="CM1939" s="41"/>
      <c r="CN1939" s="41"/>
      <c r="CO1939" s="39"/>
      <c r="CP1939" s="78"/>
    </row>
    <row r="1940" spans="1:94" s="38" customFormat="1" x14ac:dyDescent="0.25">
      <c r="A1940" s="38">
        <v>1937</v>
      </c>
      <c r="F1940" s="39"/>
      <c r="Q1940" s="39"/>
      <c r="R1940" s="40"/>
      <c r="S1940" s="40"/>
      <c r="T1940" s="39"/>
      <c r="AG1940" s="110"/>
      <c r="AH1940" s="94"/>
      <c r="AJ1940" s="97"/>
      <c r="AL1940" s="39"/>
      <c r="AP1940" s="39"/>
      <c r="AQ1940" s="77"/>
      <c r="AR1940" s="94"/>
      <c r="AT1940" s="97"/>
      <c r="BB1940" s="79"/>
      <c r="BC1940" s="94"/>
      <c r="BE1940" s="97"/>
      <c r="BF1940" s="97"/>
      <c r="BG1940" s="40"/>
      <c r="BK1940" s="40"/>
      <c r="BL1940" s="79"/>
      <c r="BM1940" s="94"/>
      <c r="BO1940" s="97"/>
      <c r="BQ1940" s="40"/>
      <c r="BR1940" s="94"/>
      <c r="BS1940" s="94"/>
      <c r="BT1940" s="94"/>
      <c r="BU1940" s="40"/>
      <c r="BV1940" s="82"/>
      <c r="BW1940" s="94"/>
      <c r="BX1940" s="48"/>
      <c r="BY1940" s="97"/>
      <c r="BZ1940" s="48"/>
      <c r="CA1940" s="40"/>
      <c r="CB1940" s="94"/>
      <c r="CC1940" s="94"/>
      <c r="CD1940" s="94"/>
      <c r="CE1940" s="40"/>
      <c r="CF1940" s="73"/>
      <c r="CG1940" s="41"/>
      <c r="CH1940" s="41"/>
      <c r="CI1940" s="41"/>
      <c r="CJ1940" s="41"/>
      <c r="CK1940" s="41"/>
      <c r="CL1940" s="68"/>
      <c r="CM1940" s="41"/>
      <c r="CN1940" s="41"/>
      <c r="CO1940" s="39"/>
      <c r="CP1940" s="78"/>
    </row>
    <row r="1941" spans="1:94" s="38" customFormat="1" x14ac:dyDescent="0.25">
      <c r="A1941" s="38">
        <v>1938</v>
      </c>
      <c r="F1941" s="39"/>
      <c r="Q1941" s="39"/>
      <c r="R1941" s="40"/>
      <c r="S1941" s="40"/>
      <c r="T1941" s="39"/>
      <c r="AG1941" s="110"/>
      <c r="AH1941" s="94"/>
      <c r="AJ1941" s="97"/>
      <c r="AL1941" s="39"/>
      <c r="AP1941" s="39"/>
      <c r="AQ1941" s="77"/>
      <c r="AR1941" s="94"/>
      <c r="AT1941" s="97"/>
      <c r="BB1941" s="79"/>
      <c r="BC1941" s="94"/>
      <c r="BE1941" s="97"/>
      <c r="BF1941" s="97"/>
      <c r="BG1941" s="40"/>
      <c r="BK1941" s="40"/>
      <c r="BL1941" s="79"/>
      <c r="BM1941" s="94"/>
      <c r="BO1941" s="97"/>
      <c r="BQ1941" s="40"/>
      <c r="BR1941" s="94"/>
      <c r="BS1941" s="94"/>
      <c r="BT1941" s="94"/>
      <c r="BU1941" s="40"/>
      <c r="BV1941" s="82"/>
      <c r="BW1941" s="94"/>
      <c r="BX1941" s="48"/>
      <c r="BY1941" s="97"/>
      <c r="BZ1941" s="48"/>
      <c r="CA1941" s="40"/>
      <c r="CB1941" s="94"/>
      <c r="CC1941" s="94"/>
      <c r="CD1941" s="94"/>
      <c r="CE1941" s="40"/>
      <c r="CF1941" s="73"/>
      <c r="CG1941" s="41"/>
      <c r="CH1941" s="41"/>
      <c r="CI1941" s="41"/>
      <c r="CJ1941" s="41"/>
      <c r="CK1941" s="41"/>
      <c r="CL1941" s="68"/>
      <c r="CM1941" s="41"/>
      <c r="CN1941" s="41"/>
      <c r="CO1941" s="39"/>
      <c r="CP1941" s="78"/>
    </row>
    <row r="1942" spans="1:94" s="38" customFormat="1" x14ac:dyDescent="0.25">
      <c r="A1942" s="38">
        <v>1939</v>
      </c>
      <c r="F1942" s="39"/>
      <c r="Q1942" s="39"/>
      <c r="R1942" s="40"/>
      <c r="S1942" s="40"/>
      <c r="T1942" s="39"/>
      <c r="AG1942" s="110"/>
      <c r="AH1942" s="94"/>
      <c r="AJ1942" s="97"/>
      <c r="AL1942" s="39"/>
      <c r="AP1942" s="39"/>
      <c r="AQ1942" s="77"/>
      <c r="AR1942" s="94"/>
      <c r="AT1942" s="97"/>
      <c r="BB1942" s="79"/>
      <c r="BC1942" s="94"/>
      <c r="BE1942" s="97"/>
      <c r="BF1942" s="97"/>
      <c r="BG1942" s="40"/>
      <c r="BK1942" s="40"/>
      <c r="BL1942" s="79"/>
      <c r="BM1942" s="94"/>
      <c r="BO1942" s="97"/>
      <c r="BQ1942" s="40"/>
      <c r="BR1942" s="94"/>
      <c r="BS1942" s="94"/>
      <c r="BT1942" s="94"/>
      <c r="BU1942" s="40"/>
      <c r="BV1942" s="82"/>
      <c r="BW1942" s="94"/>
      <c r="BX1942" s="48"/>
      <c r="BY1942" s="97"/>
      <c r="BZ1942" s="48"/>
      <c r="CA1942" s="40"/>
      <c r="CB1942" s="94"/>
      <c r="CC1942" s="94"/>
      <c r="CD1942" s="94"/>
      <c r="CE1942" s="40"/>
      <c r="CF1942" s="73"/>
      <c r="CG1942" s="41"/>
      <c r="CH1942" s="41"/>
      <c r="CI1942" s="41"/>
      <c r="CJ1942" s="41"/>
      <c r="CK1942" s="41"/>
      <c r="CL1942" s="68"/>
      <c r="CM1942" s="41"/>
      <c r="CN1942" s="41"/>
      <c r="CO1942" s="39"/>
      <c r="CP1942" s="78"/>
    </row>
    <row r="1943" spans="1:94" s="38" customFormat="1" x14ac:dyDescent="0.25">
      <c r="A1943" s="38">
        <v>1940</v>
      </c>
      <c r="F1943" s="39"/>
      <c r="Q1943" s="39"/>
      <c r="R1943" s="40"/>
      <c r="S1943" s="40"/>
      <c r="T1943" s="39"/>
      <c r="AG1943" s="110"/>
      <c r="AH1943" s="94"/>
      <c r="AJ1943" s="97"/>
      <c r="AL1943" s="39"/>
      <c r="AP1943" s="39"/>
      <c r="AQ1943" s="77"/>
      <c r="AR1943" s="94"/>
      <c r="AT1943" s="97"/>
      <c r="BB1943" s="79"/>
      <c r="BC1943" s="94"/>
      <c r="BE1943" s="97"/>
      <c r="BF1943" s="97"/>
      <c r="BG1943" s="40"/>
      <c r="BK1943" s="40"/>
      <c r="BL1943" s="79"/>
      <c r="BM1943" s="94"/>
      <c r="BO1943" s="97"/>
      <c r="BQ1943" s="40"/>
      <c r="BR1943" s="94"/>
      <c r="BS1943" s="94"/>
      <c r="BT1943" s="94"/>
      <c r="BU1943" s="40"/>
      <c r="BV1943" s="82"/>
      <c r="BW1943" s="94"/>
      <c r="BX1943" s="48"/>
      <c r="BY1943" s="97"/>
      <c r="BZ1943" s="48"/>
      <c r="CA1943" s="40"/>
      <c r="CB1943" s="94"/>
      <c r="CC1943" s="94"/>
      <c r="CD1943" s="94"/>
      <c r="CE1943" s="40"/>
      <c r="CF1943" s="73"/>
      <c r="CG1943" s="41"/>
      <c r="CH1943" s="41"/>
      <c r="CI1943" s="41"/>
      <c r="CJ1943" s="41"/>
      <c r="CK1943" s="41"/>
      <c r="CL1943" s="68"/>
      <c r="CM1943" s="41"/>
      <c r="CN1943" s="41"/>
      <c r="CO1943" s="39"/>
      <c r="CP1943" s="78"/>
    </row>
    <row r="1944" spans="1:94" s="38" customFormat="1" x14ac:dyDescent="0.25">
      <c r="A1944" s="38">
        <v>1941</v>
      </c>
      <c r="F1944" s="39"/>
      <c r="Q1944" s="39"/>
      <c r="R1944" s="40"/>
      <c r="S1944" s="40"/>
      <c r="T1944" s="39"/>
      <c r="AG1944" s="110"/>
      <c r="AH1944" s="94"/>
      <c r="AJ1944" s="97"/>
      <c r="AL1944" s="39"/>
      <c r="AP1944" s="39"/>
      <c r="AQ1944" s="77"/>
      <c r="AR1944" s="94"/>
      <c r="AT1944" s="97"/>
      <c r="BB1944" s="79"/>
      <c r="BC1944" s="94"/>
      <c r="BE1944" s="97"/>
      <c r="BF1944" s="97"/>
      <c r="BG1944" s="40"/>
      <c r="BK1944" s="40"/>
      <c r="BL1944" s="79"/>
      <c r="BM1944" s="94"/>
      <c r="BO1944" s="97"/>
      <c r="BQ1944" s="40"/>
      <c r="BR1944" s="94"/>
      <c r="BS1944" s="94"/>
      <c r="BT1944" s="94"/>
      <c r="BU1944" s="40"/>
      <c r="BV1944" s="82"/>
      <c r="BW1944" s="94"/>
      <c r="BX1944" s="48"/>
      <c r="BY1944" s="97"/>
      <c r="BZ1944" s="48"/>
      <c r="CA1944" s="40"/>
      <c r="CB1944" s="94"/>
      <c r="CC1944" s="94"/>
      <c r="CD1944" s="94"/>
      <c r="CE1944" s="40"/>
      <c r="CF1944" s="73"/>
      <c r="CG1944" s="41"/>
      <c r="CH1944" s="41"/>
      <c r="CI1944" s="41"/>
      <c r="CJ1944" s="41"/>
      <c r="CK1944" s="41"/>
      <c r="CL1944" s="68"/>
      <c r="CM1944" s="41"/>
      <c r="CN1944" s="41"/>
      <c r="CO1944" s="39"/>
      <c r="CP1944" s="78"/>
    </row>
    <row r="1945" spans="1:94" s="38" customFormat="1" x14ac:dyDescent="0.25">
      <c r="A1945" s="38">
        <v>1942</v>
      </c>
      <c r="F1945" s="39"/>
      <c r="Q1945" s="39"/>
      <c r="R1945" s="40"/>
      <c r="S1945" s="40"/>
      <c r="T1945" s="39"/>
      <c r="AG1945" s="110"/>
      <c r="AH1945" s="94"/>
      <c r="AJ1945" s="97"/>
      <c r="AL1945" s="39"/>
      <c r="AP1945" s="39"/>
      <c r="AQ1945" s="77"/>
      <c r="AR1945" s="94"/>
      <c r="AT1945" s="97"/>
      <c r="BB1945" s="79"/>
      <c r="BC1945" s="94"/>
      <c r="BE1945" s="97"/>
      <c r="BF1945" s="97"/>
      <c r="BG1945" s="40"/>
      <c r="BK1945" s="40"/>
      <c r="BL1945" s="79"/>
      <c r="BM1945" s="94"/>
      <c r="BO1945" s="97"/>
      <c r="BQ1945" s="40"/>
      <c r="BR1945" s="94"/>
      <c r="BS1945" s="94"/>
      <c r="BT1945" s="94"/>
      <c r="BU1945" s="40"/>
      <c r="BV1945" s="82"/>
      <c r="BW1945" s="94"/>
      <c r="BX1945" s="48"/>
      <c r="BY1945" s="97"/>
      <c r="BZ1945" s="48"/>
      <c r="CA1945" s="40"/>
      <c r="CB1945" s="94"/>
      <c r="CC1945" s="94"/>
      <c r="CD1945" s="94"/>
      <c r="CE1945" s="40"/>
      <c r="CF1945" s="73"/>
      <c r="CG1945" s="41"/>
      <c r="CH1945" s="41"/>
      <c r="CI1945" s="41"/>
      <c r="CJ1945" s="41"/>
      <c r="CK1945" s="41"/>
      <c r="CL1945" s="68"/>
      <c r="CM1945" s="41"/>
      <c r="CN1945" s="41"/>
      <c r="CO1945" s="39"/>
      <c r="CP1945" s="78"/>
    </row>
    <row r="1946" spans="1:94" s="38" customFormat="1" x14ac:dyDescent="0.25">
      <c r="A1946" s="38">
        <v>1943</v>
      </c>
      <c r="F1946" s="39"/>
      <c r="Q1946" s="39"/>
      <c r="R1946" s="40"/>
      <c r="S1946" s="40"/>
      <c r="T1946" s="39"/>
      <c r="AG1946" s="110"/>
      <c r="AH1946" s="94"/>
      <c r="AJ1946" s="97"/>
      <c r="AL1946" s="39"/>
      <c r="AP1946" s="39"/>
      <c r="AQ1946" s="77"/>
      <c r="AR1946" s="94"/>
      <c r="AT1946" s="97"/>
      <c r="BB1946" s="79"/>
      <c r="BC1946" s="94"/>
      <c r="BE1946" s="97"/>
      <c r="BF1946" s="97"/>
      <c r="BG1946" s="40"/>
      <c r="BK1946" s="40"/>
      <c r="BL1946" s="79"/>
      <c r="BM1946" s="94"/>
      <c r="BO1946" s="97"/>
      <c r="BQ1946" s="40"/>
      <c r="BR1946" s="94"/>
      <c r="BS1946" s="94"/>
      <c r="BT1946" s="94"/>
      <c r="BU1946" s="40"/>
      <c r="BV1946" s="82"/>
      <c r="BW1946" s="94"/>
      <c r="BX1946" s="48"/>
      <c r="BY1946" s="97"/>
      <c r="BZ1946" s="48"/>
      <c r="CA1946" s="40"/>
      <c r="CB1946" s="94"/>
      <c r="CC1946" s="94"/>
      <c r="CD1946" s="94"/>
      <c r="CE1946" s="40"/>
      <c r="CF1946" s="73"/>
      <c r="CG1946" s="41"/>
      <c r="CH1946" s="41"/>
      <c r="CI1946" s="41"/>
      <c r="CJ1946" s="41"/>
      <c r="CK1946" s="41"/>
      <c r="CL1946" s="68"/>
      <c r="CM1946" s="41"/>
      <c r="CN1946" s="41"/>
      <c r="CO1946" s="39"/>
      <c r="CP1946" s="78"/>
    </row>
    <row r="1947" spans="1:94" s="38" customFormat="1" x14ac:dyDescent="0.25">
      <c r="A1947" s="38">
        <v>1944</v>
      </c>
      <c r="F1947" s="39"/>
      <c r="Q1947" s="39"/>
      <c r="R1947" s="40"/>
      <c r="S1947" s="40"/>
      <c r="T1947" s="39"/>
      <c r="AG1947" s="110"/>
      <c r="AH1947" s="94"/>
      <c r="AJ1947" s="97"/>
      <c r="AL1947" s="39"/>
      <c r="AP1947" s="39"/>
      <c r="AQ1947" s="77"/>
      <c r="AR1947" s="94"/>
      <c r="AT1947" s="97"/>
      <c r="BB1947" s="79"/>
      <c r="BC1947" s="94"/>
      <c r="BE1947" s="97"/>
      <c r="BF1947" s="97"/>
      <c r="BG1947" s="40"/>
      <c r="BK1947" s="40"/>
      <c r="BL1947" s="79"/>
      <c r="BM1947" s="94"/>
      <c r="BO1947" s="97"/>
      <c r="BQ1947" s="40"/>
      <c r="BR1947" s="94"/>
      <c r="BS1947" s="94"/>
      <c r="BT1947" s="94"/>
      <c r="BU1947" s="40"/>
      <c r="BV1947" s="82"/>
      <c r="BW1947" s="94"/>
      <c r="BX1947" s="48"/>
      <c r="BY1947" s="97"/>
      <c r="BZ1947" s="48"/>
      <c r="CA1947" s="40"/>
      <c r="CB1947" s="94"/>
      <c r="CC1947" s="94"/>
      <c r="CD1947" s="94"/>
      <c r="CE1947" s="40"/>
      <c r="CF1947" s="73"/>
      <c r="CG1947" s="41"/>
      <c r="CH1947" s="41"/>
      <c r="CI1947" s="41"/>
      <c r="CJ1947" s="41"/>
      <c r="CK1947" s="41"/>
      <c r="CL1947" s="68"/>
      <c r="CM1947" s="41"/>
      <c r="CN1947" s="41"/>
      <c r="CO1947" s="39"/>
      <c r="CP1947" s="78"/>
    </row>
    <row r="1948" spans="1:94" s="38" customFormat="1" x14ac:dyDescent="0.25">
      <c r="A1948" s="38">
        <v>1945</v>
      </c>
      <c r="F1948" s="39"/>
      <c r="Q1948" s="39"/>
      <c r="R1948" s="40"/>
      <c r="S1948" s="40"/>
      <c r="T1948" s="39"/>
      <c r="AG1948" s="110"/>
      <c r="AH1948" s="94"/>
      <c r="AJ1948" s="97"/>
      <c r="AL1948" s="39"/>
      <c r="AP1948" s="39"/>
      <c r="AQ1948" s="77"/>
      <c r="AR1948" s="94"/>
      <c r="AT1948" s="97"/>
      <c r="BB1948" s="79"/>
      <c r="BC1948" s="94"/>
      <c r="BE1948" s="97"/>
      <c r="BF1948" s="97"/>
      <c r="BG1948" s="40"/>
      <c r="BK1948" s="40"/>
      <c r="BL1948" s="79"/>
      <c r="BM1948" s="94"/>
      <c r="BO1948" s="97"/>
      <c r="BQ1948" s="40"/>
      <c r="BR1948" s="94"/>
      <c r="BS1948" s="94"/>
      <c r="BT1948" s="94"/>
      <c r="BU1948" s="40"/>
      <c r="BV1948" s="82"/>
      <c r="BW1948" s="94"/>
      <c r="BX1948" s="48"/>
      <c r="BY1948" s="97"/>
      <c r="BZ1948" s="48"/>
      <c r="CA1948" s="40"/>
      <c r="CB1948" s="94"/>
      <c r="CC1948" s="94"/>
      <c r="CD1948" s="94"/>
      <c r="CE1948" s="40"/>
      <c r="CF1948" s="73"/>
      <c r="CG1948" s="41"/>
      <c r="CH1948" s="41"/>
      <c r="CI1948" s="41"/>
      <c r="CJ1948" s="41"/>
      <c r="CK1948" s="41"/>
      <c r="CL1948" s="68"/>
      <c r="CM1948" s="41"/>
      <c r="CN1948" s="41"/>
      <c r="CO1948" s="39"/>
      <c r="CP1948" s="78"/>
    </row>
    <row r="1949" spans="1:94" s="38" customFormat="1" x14ac:dyDescent="0.25">
      <c r="A1949" s="38">
        <v>1946</v>
      </c>
      <c r="F1949" s="39"/>
      <c r="Q1949" s="39"/>
      <c r="R1949" s="40"/>
      <c r="S1949" s="40"/>
      <c r="T1949" s="39"/>
      <c r="AG1949" s="110"/>
      <c r="AH1949" s="94"/>
      <c r="AJ1949" s="97"/>
      <c r="AL1949" s="39"/>
      <c r="AP1949" s="39"/>
      <c r="AQ1949" s="77"/>
      <c r="AR1949" s="94"/>
      <c r="AT1949" s="97"/>
      <c r="BB1949" s="79"/>
      <c r="BC1949" s="94"/>
      <c r="BE1949" s="97"/>
      <c r="BF1949" s="97"/>
      <c r="BG1949" s="40"/>
      <c r="BK1949" s="40"/>
      <c r="BL1949" s="79"/>
      <c r="BM1949" s="94"/>
      <c r="BO1949" s="97"/>
      <c r="BQ1949" s="40"/>
      <c r="BR1949" s="94"/>
      <c r="BS1949" s="94"/>
      <c r="BT1949" s="94"/>
      <c r="BU1949" s="40"/>
      <c r="BV1949" s="82"/>
      <c r="BW1949" s="94"/>
      <c r="BX1949" s="48"/>
      <c r="BY1949" s="97"/>
      <c r="BZ1949" s="48"/>
      <c r="CA1949" s="40"/>
      <c r="CB1949" s="94"/>
      <c r="CC1949" s="94"/>
      <c r="CD1949" s="94"/>
      <c r="CE1949" s="40"/>
      <c r="CF1949" s="73"/>
      <c r="CG1949" s="41"/>
      <c r="CH1949" s="41"/>
      <c r="CI1949" s="41"/>
      <c r="CJ1949" s="41"/>
      <c r="CK1949" s="41"/>
      <c r="CL1949" s="68"/>
      <c r="CM1949" s="41"/>
      <c r="CN1949" s="41"/>
      <c r="CO1949" s="39"/>
      <c r="CP1949" s="78"/>
    </row>
    <row r="1950" spans="1:94" s="38" customFormat="1" x14ac:dyDescent="0.25">
      <c r="A1950" s="38">
        <v>1947</v>
      </c>
      <c r="F1950" s="39"/>
      <c r="Q1950" s="39"/>
      <c r="R1950" s="40"/>
      <c r="S1950" s="40"/>
      <c r="T1950" s="39"/>
      <c r="AG1950" s="110"/>
      <c r="AH1950" s="94"/>
      <c r="AJ1950" s="97"/>
      <c r="AL1950" s="39"/>
      <c r="AP1950" s="39"/>
      <c r="AQ1950" s="77"/>
      <c r="AR1950" s="94"/>
      <c r="AT1950" s="97"/>
      <c r="BB1950" s="79"/>
      <c r="BC1950" s="94"/>
      <c r="BE1950" s="97"/>
      <c r="BF1950" s="97"/>
      <c r="BG1950" s="40"/>
      <c r="BK1950" s="40"/>
      <c r="BL1950" s="79"/>
      <c r="BM1950" s="94"/>
      <c r="BO1950" s="97"/>
      <c r="BQ1950" s="40"/>
      <c r="BR1950" s="94"/>
      <c r="BS1950" s="94"/>
      <c r="BT1950" s="94"/>
      <c r="BU1950" s="40"/>
      <c r="BV1950" s="82"/>
      <c r="BW1950" s="94"/>
      <c r="BX1950" s="48"/>
      <c r="BY1950" s="97"/>
      <c r="BZ1950" s="48"/>
      <c r="CA1950" s="40"/>
      <c r="CB1950" s="94"/>
      <c r="CC1950" s="94"/>
      <c r="CD1950" s="94"/>
      <c r="CE1950" s="40"/>
      <c r="CF1950" s="73"/>
      <c r="CG1950" s="41"/>
      <c r="CH1950" s="41"/>
      <c r="CI1950" s="41"/>
      <c r="CJ1950" s="41"/>
      <c r="CK1950" s="41"/>
      <c r="CL1950" s="68"/>
      <c r="CM1950" s="41"/>
      <c r="CN1950" s="41"/>
      <c r="CO1950" s="39"/>
      <c r="CP1950" s="78"/>
    </row>
    <row r="1951" spans="1:94" s="38" customFormat="1" x14ac:dyDescent="0.25">
      <c r="A1951" s="38">
        <v>1948</v>
      </c>
      <c r="F1951" s="39"/>
      <c r="Q1951" s="39"/>
      <c r="R1951" s="40"/>
      <c r="S1951" s="40"/>
      <c r="T1951" s="39"/>
      <c r="AG1951" s="110"/>
      <c r="AH1951" s="94"/>
      <c r="AJ1951" s="97"/>
      <c r="AL1951" s="39"/>
      <c r="AP1951" s="39"/>
      <c r="AQ1951" s="77"/>
      <c r="AR1951" s="94"/>
      <c r="AT1951" s="97"/>
      <c r="BB1951" s="79"/>
      <c r="BC1951" s="94"/>
      <c r="BE1951" s="97"/>
      <c r="BF1951" s="97"/>
      <c r="BG1951" s="40"/>
      <c r="BK1951" s="40"/>
      <c r="BL1951" s="79"/>
      <c r="BM1951" s="94"/>
      <c r="BO1951" s="97"/>
      <c r="BQ1951" s="40"/>
      <c r="BR1951" s="94"/>
      <c r="BS1951" s="94"/>
      <c r="BT1951" s="94"/>
      <c r="BU1951" s="40"/>
      <c r="BV1951" s="82"/>
      <c r="BW1951" s="94"/>
      <c r="BX1951" s="48"/>
      <c r="BY1951" s="97"/>
      <c r="BZ1951" s="48"/>
      <c r="CA1951" s="40"/>
      <c r="CB1951" s="94"/>
      <c r="CC1951" s="94"/>
      <c r="CD1951" s="94"/>
      <c r="CE1951" s="40"/>
      <c r="CF1951" s="73"/>
      <c r="CG1951" s="41"/>
      <c r="CH1951" s="41"/>
      <c r="CI1951" s="41"/>
      <c r="CJ1951" s="41"/>
      <c r="CK1951" s="41"/>
      <c r="CL1951" s="68"/>
      <c r="CM1951" s="41"/>
      <c r="CN1951" s="41"/>
      <c r="CO1951" s="39"/>
      <c r="CP1951" s="78"/>
    </row>
    <row r="1952" spans="1:94" s="38" customFormat="1" x14ac:dyDescent="0.25">
      <c r="A1952" s="38">
        <v>1949</v>
      </c>
      <c r="F1952" s="39"/>
      <c r="Q1952" s="39"/>
      <c r="R1952" s="40"/>
      <c r="S1952" s="40"/>
      <c r="T1952" s="39"/>
      <c r="AG1952" s="110"/>
      <c r="AH1952" s="94"/>
      <c r="AJ1952" s="97"/>
      <c r="AL1952" s="39"/>
      <c r="AP1952" s="39"/>
      <c r="AQ1952" s="77"/>
      <c r="AR1952" s="94"/>
      <c r="AT1952" s="97"/>
      <c r="BB1952" s="79"/>
      <c r="BC1952" s="94"/>
      <c r="BE1952" s="97"/>
      <c r="BF1952" s="97"/>
      <c r="BG1952" s="40"/>
      <c r="BK1952" s="40"/>
      <c r="BL1952" s="79"/>
      <c r="BM1952" s="94"/>
      <c r="BO1952" s="97"/>
      <c r="BQ1952" s="40"/>
      <c r="BR1952" s="94"/>
      <c r="BS1952" s="94"/>
      <c r="BT1952" s="94"/>
      <c r="BU1952" s="40"/>
      <c r="BV1952" s="82"/>
      <c r="BW1952" s="94"/>
      <c r="BX1952" s="48"/>
      <c r="BY1952" s="97"/>
      <c r="BZ1952" s="48"/>
      <c r="CA1952" s="40"/>
      <c r="CB1952" s="94"/>
      <c r="CC1952" s="94"/>
      <c r="CD1952" s="94"/>
      <c r="CE1952" s="40"/>
      <c r="CF1952" s="73"/>
      <c r="CG1952" s="41"/>
      <c r="CH1952" s="41"/>
      <c r="CI1952" s="41"/>
      <c r="CJ1952" s="41"/>
      <c r="CK1952" s="41"/>
      <c r="CL1952" s="68"/>
      <c r="CM1952" s="41"/>
      <c r="CN1952" s="41"/>
      <c r="CO1952" s="39"/>
      <c r="CP1952" s="78"/>
    </row>
    <row r="1953" spans="1:94" s="38" customFormat="1" x14ac:dyDescent="0.25">
      <c r="A1953" s="99">
        <v>1950</v>
      </c>
      <c r="F1953" s="39"/>
      <c r="Q1953" s="39"/>
      <c r="R1953" s="40"/>
      <c r="S1953" s="40"/>
      <c r="T1953" s="39"/>
      <c r="AG1953" s="110"/>
      <c r="AH1953" s="94"/>
      <c r="AJ1953" s="97"/>
      <c r="AL1953" s="39"/>
      <c r="AP1953" s="39"/>
      <c r="AQ1953" s="77"/>
      <c r="AR1953" s="94"/>
      <c r="AT1953" s="97"/>
      <c r="BB1953" s="79"/>
      <c r="BC1953" s="94"/>
      <c r="BE1953" s="97"/>
      <c r="BF1953" s="97"/>
      <c r="BG1953" s="40"/>
      <c r="BK1953" s="40"/>
      <c r="BL1953" s="79"/>
      <c r="BM1953" s="94"/>
      <c r="BO1953" s="97"/>
      <c r="BQ1953" s="40"/>
      <c r="BR1953" s="94"/>
      <c r="BS1953" s="94"/>
      <c r="BT1953" s="94"/>
      <c r="BU1953" s="40"/>
      <c r="BV1953" s="82"/>
      <c r="BW1953" s="94"/>
      <c r="BX1953" s="48"/>
      <c r="BY1953" s="97"/>
      <c r="BZ1953" s="48"/>
      <c r="CA1953" s="40"/>
      <c r="CB1953" s="94"/>
      <c r="CC1953" s="94"/>
      <c r="CD1953" s="94"/>
      <c r="CE1953" s="40"/>
      <c r="CF1953" s="73"/>
      <c r="CG1953" s="41"/>
      <c r="CH1953" s="41"/>
      <c r="CI1953" s="41"/>
      <c r="CJ1953" s="41"/>
      <c r="CK1953" s="41"/>
      <c r="CL1953" s="68"/>
      <c r="CM1953" s="41"/>
      <c r="CN1953" s="41"/>
      <c r="CO1953" s="39"/>
      <c r="CP1953" s="78"/>
    </row>
    <row r="1954" spans="1:94" s="38" customFormat="1" x14ac:dyDescent="0.25">
      <c r="A1954" s="38">
        <v>1951</v>
      </c>
      <c r="F1954" s="39"/>
      <c r="Q1954" s="39"/>
      <c r="R1954" s="40"/>
      <c r="S1954" s="40"/>
      <c r="T1954" s="39"/>
      <c r="AG1954" s="110"/>
      <c r="AH1954" s="94"/>
      <c r="AJ1954" s="97"/>
      <c r="AL1954" s="39"/>
      <c r="AP1954" s="39"/>
      <c r="AQ1954" s="77"/>
      <c r="AR1954" s="94"/>
      <c r="AT1954" s="97"/>
      <c r="BB1954" s="79"/>
      <c r="BC1954" s="94"/>
      <c r="BE1954" s="97"/>
      <c r="BF1954" s="97"/>
      <c r="BG1954" s="40"/>
      <c r="BK1954" s="40"/>
      <c r="BL1954" s="79"/>
      <c r="BM1954" s="94"/>
      <c r="BO1954" s="97"/>
      <c r="BQ1954" s="40"/>
      <c r="BR1954" s="94"/>
      <c r="BS1954" s="94"/>
      <c r="BT1954" s="94"/>
      <c r="BU1954" s="40"/>
      <c r="BV1954" s="82"/>
      <c r="BW1954" s="94"/>
      <c r="BX1954" s="48"/>
      <c r="BY1954" s="97"/>
      <c r="BZ1954" s="48"/>
      <c r="CA1954" s="40"/>
      <c r="CB1954" s="94"/>
      <c r="CC1954" s="94"/>
      <c r="CD1954" s="94"/>
      <c r="CE1954" s="40"/>
      <c r="CF1954" s="73"/>
      <c r="CG1954" s="41"/>
      <c r="CH1954" s="41"/>
      <c r="CI1954" s="41"/>
      <c r="CJ1954" s="41"/>
      <c r="CK1954" s="41"/>
      <c r="CL1954" s="68"/>
      <c r="CM1954" s="41"/>
      <c r="CN1954" s="41"/>
      <c r="CO1954" s="39"/>
      <c r="CP1954" s="78"/>
    </row>
    <row r="1955" spans="1:94" s="38" customFormat="1" x14ac:dyDescent="0.25">
      <c r="A1955" s="38">
        <v>1952</v>
      </c>
      <c r="F1955" s="39"/>
      <c r="Q1955" s="39"/>
      <c r="R1955" s="40"/>
      <c r="S1955" s="40"/>
      <c r="T1955" s="39"/>
      <c r="AG1955" s="110"/>
      <c r="AH1955" s="94"/>
      <c r="AJ1955" s="97"/>
      <c r="AL1955" s="39"/>
      <c r="AP1955" s="39"/>
      <c r="AQ1955" s="77"/>
      <c r="AR1955" s="94"/>
      <c r="AT1955" s="97"/>
      <c r="BB1955" s="79"/>
      <c r="BC1955" s="94"/>
      <c r="BE1955" s="97"/>
      <c r="BF1955" s="97"/>
      <c r="BG1955" s="40"/>
      <c r="BK1955" s="40"/>
      <c r="BL1955" s="79"/>
      <c r="BM1955" s="94"/>
      <c r="BO1955" s="97"/>
      <c r="BQ1955" s="40"/>
      <c r="BR1955" s="94"/>
      <c r="BS1955" s="94"/>
      <c r="BT1955" s="94"/>
      <c r="BU1955" s="40"/>
      <c r="BV1955" s="82"/>
      <c r="BW1955" s="94"/>
      <c r="BX1955" s="48"/>
      <c r="BY1955" s="97"/>
      <c r="BZ1955" s="48"/>
      <c r="CA1955" s="40"/>
      <c r="CB1955" s="94"/>
      <c r="CC1955" s="94"/>
      <c r="CD1955" s="94"/>
      <c r="CE1955" s="40"/>
      <c r="CF1955" s="73"/>
      <c r="CG1955" s="41"/>
      <c r="CH1955" s="41"/>
      <c r="CI1955" s="41"/>
      <c r="CJ1955" s="41"/>
      <c r="CK1955" s="41"/>
      <c r="CL1955" s="68"/>
      <c r="CM1955" s="41"/>
      <c r="CN1955" s="41"/>
      <c r="CO1955" s="39"/>
      <c r="CP1955" s="78"/>
    </row>
    <row r="1956" spans="1:94" s="38" customFormat="1" x14ac:dyDescent="0.25">
      <c r="A1956" s="38">
        <v>1953</v>
      </c>
      <c r="F1956" s="39"/>
      <c r="Q1956" s="39"/>
      <c r="R1956" s="40"/>
      <c r="S1956" s="40"/>
      <c r="T1956" s="39"/>
      <c r="AG1956" s="110"/>
      <c r="AH1956" s="94"/>
      <c r="AJ1956" s="97"/>
      <c r="AL1956" s="39"/>
      <c r="AP1956" s="39"/>
      <c r="AQ1956" s="77"/>
      <c r="AR1956" s="94"/>
      <c r="AT1956" s="97"/>
      <c r="BB1956" s="79"/>
      <c r="BC1956" s="94"/>
      <c r="BE1956" s="97"/>
      <c r="BF1956" s="97"/>
      <c r="BG1956" s="40"/>
      <c r="BK1956" s="40"/>
      <c r="BL1956" s="79"/>
      <c r="BM1956" s="94"/>
      <c r="BO1956" s="97"/>
      <c r="BQ1956" s="40"/>
      <c r="BR1956" s="94"/>
      <c r="BS1956" s="94"/>
      <c r="BT1956" s="94"/>
      <c r="BU1956" s="40"/>
      <c r="BV1956" s="82"/>
      <c r="BW1956" s="94"/>
      <c r="BX1956" s="48"/>
      <c r="BY1956" s="97"/>
      <c r="BZ1956" s="48"/>
      <c r="CA1956" s="40"/>
      <c r="CB1956" s="94"/>
      <c r="CC1956" s="94"/>
      <c r="CD1956" s="94"/>
      <c r="CE1956" s="40"/>
      <c r="CF1956" s="73"/>
      <c r="CG1956" s="41"/>
      <c r="CH1956" s="41"/>
      <c r="CI1956" s="41"/>
      <c r="CJ1956" s="41"/>
      <c r="CK1956" s="41"/>
      <c r="CL1956" s="68"/>
      <c r="CM1956" s="41"/>
      <c r="CN1956" s="41"/>
      <c r="CO1956" s="39"/>
      <c r="CP1956" s="78"/>
    </row>
    <row r="1957" spans="1:94" s="38" customFormat="1" x14ac:dyDescent="0.25">
      <c r="A1957" s="38">
        <v>1954</v>
      </c>
      <c r="F1957" s="39"/>
      <c r="Q1957" s="39"/>
      <c r="R1957" s="40"/>
      <c r="S1957" s="40"/>
      <c r="T1957" s="39"/>
      <c r="AG1957" s="110"/>
      <c r="AH1957" s="94"/>
      <c r="AJ1957" s="97"/>
      <c r="AL1957" s="39"/>
      <c r="AP1957" s="39"/>
      <c r="AQ1957" s="77"/>
      <c r="AR1957" s="94"/>
      <c r="AT1957" s="97"/>
      <c r="BB1957" s="79"/>
      <c r="BC1957" s="94"/>
      <c r="BE1957" s="97"/>
      <c r="BF1957" s="97"/>
      <c r="BG1957" s="40"/>
      <c r="BK1957" s="40"/>
      <c r="BL1957" s="79"/>
      <c r="BM1957" s="94"/>
      <c r="BO1957" s="97"/>
      <c r="BQ1957" s="40"/>
      <c r="BR1957" s="94"/>
      <c r="BS1957" s="94"/>
      <c r="BT1957" s="94"/>
      <c r="BU1957" s="40"/>
      <c r="BV1957" s="82"/>
      <c r="BW1957" s="94"/>
      <c r="BX1957" s="48"/>
      <c r="BY1957" s="97"/>
      <c r="BZ1957" s="48"/>
      <c r="CA1957" s="40"/>
      <c r="CB1957" s="94"/>
      <c r="CC1957" s="94"/>
      <c r="CD1957" s="94"/>
      <c r="CE1957" s="40"/>
      <c r="CF1957" s="73"/>
      <c r="CG1957" s="41"/>
      <c r="CH1957" s="41"/>
      <c r="CI1957" s="41"/>
      <c r="CJ1957" s="41"/>
      <c r="CK1957" s="41"/>
      <c r="CL1957" s="68"/>
      <c r="CM1957" s="41"/>
      <c r="CN1957" s="41"/>
      <c r="CO1957" s="39"/>
      <c r="CP1957" s="78"/>
    </row>
    <row r="1958" spans="1:94" s="38" customFormat="1" x14ac:dyDescent="0.25">
      <c r="A1958" s="38">
        <v>1955</v>
      </c>
      <c r="F1958" s="39"/>
      <c r="Q1958" s="39"/>
      <c r="R1958" s="40"/>
      <c r="S1958" s="40"/>
      <c r="T1958" s="39"/>
      <c r="AG1958" s="110"/>
      <c r="AH1958" s="94"/>
      <c r="AJ1958" s="97"/>
      <c r="AL1958" s="39"/>
      <c r="AP1958" s="39"/>
      <c r="AQ1958" s="77"/>
      <c r="AR1958" s="94"/>
      <c r="AT1958" s="97"/>
      <c r="BB1958" s="79"/>
      <c r="BC1958" s="94"/>
      <c r="BE1958" s="97"/>
      <c r="BF1958" s="97"/>
      <c r="BG1958" s="40"/>
      <c r="BK1958" s="40"/>
      <c r="BL1958" s="79"/>
      <c r="BM1958" s="94"/>
      <c r="BO1958" s="97"/>
      <c r="BQ1958" s="40"/>
      <c r="BR1958" s="94"/>
      <c r="BS1958" s="94"/>
      <c r="BT1958" s="94"/>
      <c r="BU1958" s="40"/>
      <c r="BV1958" s="82"/>
      <c r="BW1958" s="94"/>
      <c r="BX1958" s="48"/>
      <c r="BY1958" s="97"/>
      <c r="BZ1958" s="48"/>
      <c r="CA1958" s="40"/>
      <c r="CB1958" s="94"/>
      <c r="CC1958" s="94"/>
      <c r="CD1958" s="94"/>
      <c r="CE1958" s="40"/>
      <c r="CF1958" s="73"/>
      <c r="CG1958" s="41"/>
      <c r="CH1958" s="41"/>
      <c r="CI1958" s="41"/>
      <c r="CJ1958" s="41"/>
      <c r="CK1958" s="41"/>
      <c r="CL1958" s="68"/>
      <c r="CM1958" s="41"/>
      <c r="CN1958" s="41"/>
      <c r="CO1958" s="39"/>
      <c r="CP1958" s="78"/>
    </row>
    <row r="1959" spans="1:94" s="38" customFormat="1" x14ac:dyDescent="0.25">
      <c r="A1959" s="38">
        <v>1956</v>
      </c>
      <c r="F1959" s="39"/>
      <c r="Q1959" s="39"/>
      <c r="R1959" s="40"/>
      <c r="S1959" s="40"/>
      <c r="T1959" s="39"/>
      <c r="AG1959" s="110"/>
      <c r="AH1959" s="94"/>
      <c r="AJ1959" s="97"/>
      <c r="AL1959" s="39"/>
      <c r="AP1959" s="39"/>
      <c r="AQ1959" s="77"/>
      <c r="AR1959" s="94"/>
      <c r="AT1959" s="97"/>
      <c r="BB1959" s="79"/>
      <c r="BC1959" s="94"/>
      <c r="BE1959" s="97"/>
      <c r="BF1959" s="97"/>
      <c r="BG1959" s="40"/>
      <c r="BK1959" s="40"/>
      <c r="BL1959" s="79"/>
      <c r="BM1959" s="94"/>
      <c r="BO1959" s="97"/>
      <c r="BQ1959" s="40"/>
      <c r="BR1959" s="94"/>
      <c r="BS1959" s="94"/>
      <c r="BT1959" s="94"/>
      <c r="BU1959" s="40"/>
      <c r="BV1959" s="82"/>
      <c r="BW1959" s="94"/>
      <c r="BX1959" s="48"/>
      <c r="BY1959" s="97"/>
      <c r="BZ1959" s="48"/>
      <c r="CA1959" s="40"/>
      <c r="CB1959" s="94"/>
      <c r="CC1959" s="94"/>
      <c r="CD1959" s="94"/>
      <c r="CE1959" s="40"/>
      <c r="CF1959" s="73"/>
      <c r="CG1959" s="41"/>
      <c r="CH1959" s="41"/>
      <c r="CI1959" s="41"/>
      <c r="CJ1959" s="41"/>
      <c r="CK1959" s="41"/>
      <c r="CL1959" s="68"/>
      <c r="CM1959" s="41"/>
      <c r="CN1959" s="41"/>
      <c r="CO1959" s="39"/>
      <c r="CP1959" s="78"/>
    </row>
    <row r="1960" spans="1:94" s="38" customFormat="1" x14ac:dyDescent="0.25">
      <c r="A1960" s="38">
        <v>1957</v>
      </c>
      <c r="F1960" s="39"/>
      <c r="Q1960" s="39"/>
      <c r="R1960" s="40"/>
      <c r="S1960" s="40"/>
      <c r="T1960" s="39"/>
      <c r="AG1960" s="110"/>
      <c r="AH1960" s="94"/>
      <c r="AJ1960" s="97"/>
      <c r="AL1960" s="39"/>
      <c r="AP1960" s="39"/>
      <c r="AQ1960" s="77"/>
      <c r="AR1960" s="94"/>
      <c r="AT1960" s="97"/>
      <c r="BB1960" s="79"/>
      <c r="BC1960" s="94"/>
      <c r="BE1960" s="97"/>
      <c r="BF1960" s="97"/>
      <c r="BG1960" s="40"/>
      <c r="BK1960" s="40"/>
      <c r="BL1960" s="79"/>
      <c r="BM1960" s="94"/>
      <c r="BO1960" s="97"/>
      <c r="BQ1960" s="40"/>
      <c r="BR1960" s="94"/>
      <c r="BS1960" s="94"/>
      <c r="BT1960" s="94"/>
      <c r="BU1960" s="40"/>
      <c r="BV1960" s="82"/>
      <c r="BW1960" s="94"/>
      <c r="BX1960" s="48"/>
      <c r="BY1960" s="97"/>
      <c r="BZ1960" s="48"/>
      <c r="CA1960" s="40"/>
      <c r="CB1960" s="94"/>
      <c r="CC1960" s="94"/>
      <c r="CD1960" s="94"/>
      <c r="CE1960" s="40"/>
      <c r="CF1960" s="73"/>
      <c r="CG1960" s="41"/>
      <c r="CH1960" s="41"/>
      <c r="CI1960" s="41"/>
      <c r="CJ1960" s="41"/>
      <c r="CK1960" s="41"/>
      <c r="CL1960" s="68"/>
      <c r="CM1960" s="41"/>
      <c r="CN1960" s="41"/>
      <c r="CO1960" s="39"/>
      <c r="CP1960" s="78"/>
    </row>
    <row r="1961" spans="1:94" s="38" customFormat="1" x14ac:dyDescent="0.25">
      <c r="A1961" s="38">
        <v>1958</v>
      </c>
      <c r="F1961" s="39"/>
      <c r="Q1961" s="39"/>
      <c r="R1961" s="40"/>
      <c r="S1961" s="40"/>
      <c r="T1961" s="39"/>
      <c r="AG1961" s="110"/>
      <c r="AH1961" s="94"/>
      <c r="AJ1961" s="97"/>
      <c r="AL1961" s="39"/>
      <c r="AP1961" s="39"/>
      <c r="AQ1961" s="77"/>
      <c r="AR1961" s="94"/>
      <c r="AT1961" s="97"/>
      <c r="BB1961" s="79"/>
      <c r="BC1961" s="94"/>
      <c r="BE1961" s="97"/>
      <c r="BF1961" s="97"/>
      <c r="BG1961" s="40"/>
      <c r="BK1961" s="40"/>
      <c r="BL1961" s="79"/>
      <c r="BM1961" s="94"/>
      <c r="BO1961" s="97"/>
      <c r="BQ1961" s="40"/>
      <c r="BR1961" s="94"/>
      <c r="BS1961" s="94"/>
      <c r="BT1961" s="94"/>
      <c r="BU1961" s="40"/>
      <c r="BV1961" s="82"/>
      <c r="BW1961" s="94"/>
      <c r="BX1961" s="48"/>
      <c r="BY1961" s="97"/>
      <c r="BZ1961" s="48"/>
      <c r="CA1961" s="40"/>
      <c r="CB1961" s="94"/>
      <c r="CC1961" s="94"/>
      <c r="CD1961" s="94"/>
      <c r="CE1961" s="40"/>
      <c r="CF1961" s="73"/>
      <c r="CG1961" s="41"/>
      <c r="CH1961" s="41"/>
      <c r="CI1961" s="41"/>
      <c r="CJ1961" s="41"/>
      <c r="CK1961" s="41"/>
      <c r="CL1961" s="68"/>
      <c r="CM1961" s="41"/>
      <c r="CN1961" s="41"/>
      <c r="CO1961" s="39"/>
      <c r="CP1961" s="78"/>
    </row>
    <row r="1962" spans="1:94" s="38" customFormat="1" x14ac:dyDescent="0.25">
      <c r="A1962" s="38">
        <v>1959</v>
      </c>
      <c r="F1962" s="39"/>
      <c r="Q1962" s="39"/>
      <c r="R1962" s="40"/>
      <c r="S1962" s="40"/>
      <c r="T1962" s="39"/>
      <c r="AG1962" s="110"/>
      <c r="AH1962" s="94"/>
      <c r="AJ1962" s="97"/>
      <c r="AL1962" s="39"/>
      <c r="AP1962" s="39"/>
      <c r="AQ1962" s="77"/>
      <c r="AR1962" s="94"/>
      <c r="AT1962" s="97"/>
      <c r="BB1962" s="79"/>
      <c r="BC1962" s="94"/>
      <c r="BE1962" s="97"/>
      <c r="BF1962" s="97"/>
      <c r="BG1962" s="40"/>
      <c r="BK1962" s="40"/>
      <c r="BL1962" s="79"/>
      <c r="BM1962" s="94"/>
      <c r="BO1962" s="97"/>
      <c r="BQ1962" s="40"/>
      <c r="BR1962" s="94"/>
      <c r="BS1962" s="94"/>
      <c r="BT1962" s="94"/>
      <c r="BU1962" s="40"/>
      <c r="BV1962" s="82"/>
      <c r="BW1962" s="94"/>
      <c r="BX1962" s="48"/>
      <c r="BY1962" s="97"/>
      <c r="BZ1962" s="48"/>
      <c r="CA1962" s="40"/>
      <c r="CB1962" s="94"/>
      <c r="CC1962" s="94"/>
      <c r="CD1962" s="94"/>
      <c r="CE1962" s="40"/>
      <c r="CF1962" s="73"/>
      <c r="CG1962" s="41"/>
      <c r="CH1962" s="41"/>
      <c r="CI1962" s="41"/>
      <c r="CJ1962" s="41"/>
      <c r="CK1962" s="41"/>
      <c r="CL1962" s="68"/>
      <c r="CM1962" s="41"/>
      <c r="CN1962" s="41"/>
      <c r="CO1962" s="39"/>
      <c r="CP1962" s="78"/>
    </row>
    <row r="1963" spans="1:94" s="38" customFormat="1" x14ac:dyDescent="0.25">
      <c r="A1963" s="38">
        <v>1960</v>
      </c>
      <c r="F1963" s="39"/>
      <c r="Q1963" s="39"/>
      <c r="R1963" s="40"/>
      <c r="S1963" s="40"/>
      <c r="T1963" s="39"/>
      <c r="AG1963" s="110"/>
      <c r="AH1963" s="94"/>
      <c r="AJ1963" s="97"/>
      <c r="AL1963" s="39"/>
      <c r="AP1963" s="39"/>
      <c r="AQ1963" s="77"/>
      <c r="AR1963" s="94"/>
      <c r="AT1963" s="97"/>
      <c r="BB1963" s="79"/>
      <c r="BC1963" s="94"/>
      <c r="BE1963" s="97"/>
      <c r="BF1963" s="97"/>
      <c r="BG1963" s="40"/>
      <c r="BK1963" s="40"/>
      <c r="BL1963" s="79"/>
      <c r="BM1963" s="94"/>
      <c r="BO1963" s="97"/>
      <c r="BQ1963" s="40"/>
      <c r="BR1963" s="94"/>
      <c r="BS1963" s="94"/>
      <c r="BT1963" s="94"/>
      <c r="BU1963" s="40"/>
      <c r="BV1963" s="82"/>
      <c r="BW1963" s="94"/>
      <c r="BX1963" s="48"/>
      <c r="BY1963" s="97"/>
      <c r="BZ1963" s="48"/>
      <c r="CA1963" s="40"/>
      <c r="CB1963" s="94"/>
      <c r="CC1963" s="94"/>
      <c r="CD1963" s="94"/>
      <c r="CE1963" s="40"/>
      <c r="CF1963" s="73"/>
      <c r="CG1963" s="41"/>
      <c r="CH1963" s="41"/>
      <c r="CI1963" s="41"/>
      <c r="CJ1963" s="41"/>
      <c r="CK1963" s="41"/>
      <c r="CL1963" s="68"/>
      <c r="CM1963" s="41"/>
      <c r="CN1963" s="41"/>
      <c r="CO1963" s="39"/>
      <c r="CP1963" s="78"/>
    </row>
    <row r="1964" spans="1:94" s="38" customFormat="1" x14ac:dyDescent="0.25">
      <c r="A1964" s="38">
        <v>1961</v>
      </c>
      <c r="F1964" s="39"/>
      <c r="Q1964" s="39"/>
      <c r="R1964" s="40"/>
      <c r="S1964" s="40"/>
      <c r="T1964" s="39"/>
      <c r="AG1964" s="110"/>
      <c r="AH1964" s="94"/>
      <c r="AJ1964" s="97"/>
      <c r="AL1964" s="39"/>
      <c r="AP1964" s="39"/>
      <c r="AQ1964" s="77"/>
      <c r="AR1964" s="94"/>
      <c r="AT1964" s="97"/>
      <c r="BB1964" s="79"/>
      <c r="BC1964" s="94"/>
      <c r="BE1964" s="97"/>
      <c r="BF1964" s="97"/>
      <c r="BG1964" s="40"/>
      <c r="BK1964" s="40"/>
      <c r="BL1964" s="79"/>
      <c r="BM1964" s="94"/>
      <c r="BO1964" s="97"/>
      <c r="BQ1964" s="40"/>
      <c r="BR1964" s="94"/>
      <c r="BS1964" s="94"/>
      <c r="BT1964" s="94"/>
      <c r="BU1964" s="40"/>
      <c r="BV1964" s="82"/>
      <c r="BW1964" s="94"/>
      <c r="BX1964" s="48"/>
      <c r="BY1964" s="97"/>
      <c r="BZ1964" s="48"/>
      <c r="CA1964" s="40"/>
      <c r="CB1964" s="94"/>
      <c r="CC1964" s="94"/>
      <c r="CD1964" s="94"/>
      <c r="CE1964" s="40"/>
      <c r="CF1964" s="73"/>
      <c r="CG1964" s="41"/>
      <c r="CH1964" s="41"/>
      <c r="CI1964" s="41"/>
      <c r="CJ1964" s="41"/>
      <c r="CK1964" s="41"/>
      <c r="CL1964" s="68"/>
      <c r="CM1964" s="41"/>
      <c r="CN1964" s="41"/>
      <c r="CO1964" s="39"/>
      <c r="CP1964" s="78"/>
    </row>
    <row r="1965" spans="1:94" s="38" customFormat="1" x14ac:dyDescent="0.25">
      <c r="A1965" s="38">
        <v>1962</v>
      </c>
      <c r="F1965" s="39"/>
      <c r="Q1965" s="39"/>
      <c r="R1965" s="40"/>
      <c r="S1965" s="40"/>
      <c r="T1965" s="39"/>
      <c r="AG1965" s="110"/>
      <c r="AH1965" s="94"/>
      <c r="AJ1965" s="97"/>
      <c r="AL1965" s="39"/>
      <c r="AP1965" s="39"/>
      <c r="AQ1965" s="77"/>
      <c r="AR1965" s="94"/>
      <c r="AT1965" s="97"/>
      <c r="BB1965" s="79"/>
      <c r="BC1965" s="94"/>
      <c r="BE1965" s="97"/>
      <c r="BF1965" s="97"/>
      <c r="BG1965" s="40"/>
      <c r="BK1965" s="40"/>
      <c r="BL1965" s="79"/>
      <c r="BM1965" s="94"/>
      <c r="BO1965" s="97"/>
      <c r="BQ1965" s="40"/>
      <c r="BR1965" s="94"/>
      <c r="BS1965" s="94"/>
      <c r="BT1965" s="94"/>
      <c r="BU1965" s="40"/>
      <c r="BV1965" s="82"/>
      <c r="BW1965" s="94"/>
      <c r="BX1965" s="48"/>
      <c r="BY1965" s="97"/>
      <c r="BZ1965" s="48"/>
      <c r="CA1965" s="40"/>
      <c r="CB1965" s="94"/>
      <c r="CC1965" s="94"/>
      <c r="CD1965" s="94"/>
      <c r="CE1965" s="40"/>
      <c r="CF1965" s="73"/>
      <c r="CG1965" s="41"/>
      <c r="CH1965" s="41"/>
      <c r="CI1965" s="41"/>
      <c r="CJ1965" s="41"/>
      <c r="CK1965" s="41"/>
      <c r="CL1965" s="68"/>
      <c r="CM1965" s="41"/>
      <c r="CN1965" s="41"/>
      <c r="CO1965" s="39"/>
      <c r="CP1965" s="78"/>
    </row>
    <row r="1966" spans="1:94" s="38" customFormat="1" x14ac:dyDescent="0.25">
      <c r="A1966" s="38">
        <v>1963</v>
      </c>
      <c r="F1966" s="39"/>
      <c r="Q1966" s="39"/>
      <c r="R1966" s="40"/>
      <c r="S1966" s="40"/>
      <c r="T1966" s="39"/>
      <c r="AG1966" s="110"/>
      <c r="AH1966" s="94"/>
      <c r="AJ1966" s="97"/>
      <c r="AL1966" s="39"/>
      <c r="AP1966" s="39"/>
      <c r="AQ1966" s="77"/>
      <c r="AR1966" s="94"/>
      <c r="AT1966" s="97"/>
      <c r="BB1966" s="79"/>
      <c r="BC1966" s="94"/>
      <c r="BE1966" s="97"/>
      <c r="BF1966" s="97"/>
      <c r="BG1966" s="40"/>
      <c r="BK1966" s="40"/>
      <c r="BL1966" s="79"/>
      <c r="BM1966" s="94"/>
      <c r="BO1966" s="97"/>
      <c r="BQ1966" s="40"/>
      <c r="BR1966" s="94"/>
      <c r="BS1966" s="94"/>
      <c r="BT1966" s="94"/>
      <c r="BU1966" s="40"/>
      <c r="BV1966" s="82"/>
      <c r="BW1966" s="94"/>
      <c r="BX1966" s="48"/>
      <c r="BY1966" s="97"/>
      <c r="BZ1966" s="48"/>
      <c r="CA1966" s="40"/>
      <c r="CB1966" s="94"/>
      <c r="CC1966" s="94"/>
      <c r="CD1966" s="94"/>
      <c r="CE1966" s="40"/>
      <c r="CF1966" s="73"/>
      <c r="CG1966" s="41"/>
      <c r="CH1966" s="41"/>
      <c r="CI1966" s="41"/>
      <c r="CJ1966" s="41"/>
      <c r="CK1966" s="41"/>
      <c r="CL1966" s="68"/>
      <c r="CM1966" s="41"/>
      <c r="CN1966" s="41"/>
      <c r="CO1966" s="39"/>
      <c r="CP1966" s="78"/>
    </row>
    <row r="1967" spans="1:94" s="38" customFormat="1" x14ac:dyDescent="0.25">
      <c r="A1967" s="38">
        <v>1964</v>
      </c>
      <c r="F1967" s="39"/>
      <c r="Q1967" s="39"/>
      <c r="R1967" s="40"/>
      <c r="S1967" s="40"/>
      <c r="T1967" s="39"/>
      <c r="AG1967" s="110"/>
      <c r="AH1967" s="94"/>
      <c r="AJ1967" s="97"/>
      <c r="AL1967" s="39"/>
      <c r="AP1967" s="39"/>
      <c r="AQ1967" s="77"/>
      <c r="AR1967" s="94"/>
      <c r="AT1967" s="97"/>
      <c r="BB1967" s="79"/>
      <c r="BC1967" s="94"/>
      <c r="BE1967" s="97"/>
      <c r="BF1967" s="97"/>
      <c r="BG1967" s="40"/>
      <c r="BK1967" s="40"/>
      <c r="BL1967" s="79"/>
      <c r="BM1967" s="94"/>
      <c r="BO1967" s="97"/>
      <c r="BQ1967" s="40"/>
      <c r="BR1967" s="94"/>
      <c r="BS1967" s="94"/>
      <c r="BT1967" s="94"/>
      <c r="BU1967" s="40"/>
      <c r="BV1967" s="82"/>
      <c r="BW1967" s="94"/>
      <c r="BX1967" s="48"/>
      <c r="BY1967" s="97"/>
      <c r="BZ1967" s="48"/>
      <c r="CA1967" s="40"/>
      <c r="CB1967" s="94"/>
      <c r="CC1967" s="94"/>
      <c r="CD1967" s="94"/>
      <c r="CE1967" s="40"/>
      <c r="CF1967" s="73"/>
      <c r="CG1967" s="41"/>
      <c r="CH1967" s="41"/>
      <c r="CI1967" s="41"/>
      <c r="CJ1967" s="41"/>
      <c r="CK1967" s="41"/>
      <c r="CL1967" s="68"/>
      <c r="CM1967" s="41"/>
      <c r="CN1967" s="41"/>
      <c r="CO1967" s="39"/>
      <c r="CP1967" s="78"/>
    </row>
    <row r="1968" spans="1:94" s="38" customFormat="1" x14ac:dyDescent="0.25">
      <c r="A1968" s="38">
        <v>1965</v>
      </c>
      <c r="F1968" s="39"/>
      <c r="Q1968" s="39"/>
      <c r="R1968" s="40"/>
      <c r="S1968" s="40"/>
      <c r="T1968" s="39"/>
      <c r="AG1968" s="110"/>
      <c r="AH1968" s="94"/>
      <c r="AJ1968" s="97"/>
      <c r="AL1968" s="39"/>
      <c r="AP1968" s="39"/>
      <c r="AQ1968" s="77"/>
      <c r="AR1968" s="94"/>
      <c r="AT1968" s="97"/>
      <c r="BB1968" s="79"/>
      <c r="BC1968" s="94"/>
      <c r="BE1968" s="97"/>
      <c r="BF1968" s="97"/>
      <c r="BG1968" s="40"/>
      <c r="BK1968" s="40"/>
      <c r="BL1968" s="79"/>
      <c r="BM1968" s="94"/>
      <c r="BO1968" s="97"/>
      <c r="BQ1968" s="40"/>
      <c r="BR1968" s="94"/>
      <c r="BS1968" s="94"/>
      <c r="BT1968" s="94"/>
      <c r="BU1968" s="40"/>
      <c r="BV1968" s="82"/>
      <c r="BW1968" s="94"/>
      <c r="BX1968" s="48"/>
      <c r="BY1968" s="97"/>
      <c r="BZ1968" s="48"/>
      <c r="CA1968" s="40"/>
      <c r="CB1968" s="94"/>
      <c r="CC1968" s="94"/>
      <c r="CD1968" s="94"/>
      <c r="CE1968" s="40"/>
      <c r="CF1968" s="73"/>
      <c r="CG1968" s="41"/>
      <c r="CH1968" s="41"/>
      <c r="CI1968" s="41"/>
      <c r="CJ1968" s="41"/>
      <c r="CK1968" s="41"/>
      <c r="CL1968" s="68"/>
      <c r="CM1968" s="41"/>
      <c r="CN1968" s="41"/>
      <c r="CO1968" s="39"/>
      <c r="CP1968" s="78"/>
    </row>
    <row r="1969" spans="1:94" s="38" customFormat="1" x14ac:dyDescent="0.25">
      <c r="A1969" s="38">
        <v>1966</v>
      </c>
      <c r="F1969" s="39"/>
      <c r="Q1969" s="39"/>
      <c r="R1969" s="40"/>
      <c r="S1969" s="40"/>
      <c r="T1969" s="39"/>
      <c r="AG1969" s="110"/>
      <c r="AH1969" s="94"/>
      <c r="AJ1969" s="97"/>
      <c r="AL1969" s="39"/>
      <c r="AP1969" s="39"/>
      <c r="AQ1969" s="77"/>
      <c r="AR1969" s="94"/>
      <c r="AT1969" s="97"/>
      <c r="BB1969" s="79"/>
      <c r="BC1969" s="94"/>
      <c r="BE1969" s="97"/>
      <c r="BF1969" s="97"/>
      <c r="BG1969" s="40"/>
      <c r="BK1969" s="40"/>
      <c r="BL1969" s="79"/>
      <c r="BM1969" s="94"/>
      <c r="BO1969" s="97"/>
      <c r="BQ1969" s="40"/>
      <c r="BR1969" s="94"/>
      <c r="BS1969" s="94"/>
      <c r="BT1969" s="94"/>
      <c r="BU1969" s="40"/>
      <c r="BV1969" s="82"/>
      <c r="BW1969" s="94"/>
      <c r="BX1969" s="48"/>
      <c r="BY1969" s="97"/>
      <c r="BZ1969" s="48"/>
      <c r="CA1969" s="40"/>
      <c r="CB1969" s="94"/>
      <c r="CC1969" s="94"/>
      <c r="CD1969" s="94"/>
      <c r="CE1969" s="40"/>
      <c r="CF1969" s="73"/>
      <c r="CG1969" s="41"/>
      <c r="CH1969" s="41"/>
      <c r="CI1969" s="41"/>
      <c r="CJ1969" s="41"/>
      <c r="CK1969" s="41"/>
      <c r="CL1969" s="68"/>
      <c r="CM1969" s="41"/>
      <c r="CN1969" s="41"/>
      <c r="CO1969" s="39"/>
      <c r="CP1969" s="78"/>
    </row>
    <row r="1970" spans="1:94" s="38" customFormat="1" x14ac:dyDescent="0.25">
      <c r="A1970" s="38">
        <v>1967</v>
      </c>
      <c r="F1970" s="39"/>
      <c r="Q1970" s="39"/>
      <c r="R1970" s="40"/>
      <c r="S1970" s="40"/>
      <c r="T1970" s="39"/>
      <c r="AG1970" s="110"/>
      <c r="AH1970" s="94"/>
      <c r="AJ1970" s="97"/>
      <c r="AL1970" s="39"/>
      <c r="AP1970" s="39"/>
      <c r="AQ1970" s="77"/>
      <c r="AR1970" s="94"/>
      <c r="AT1970" s="97"/>
      <c r="BB1970" s="79"/>
      <c r="BC1970" s="94"/>
      <c r="BE1970" s="97"/>
      <c r="BF1970" s="97"/>
      <c r="BG1970" s="40"/>
      <c r="BK1970" s="40"/>
      <c r="BL1970" s="79"/>
      <c r="BM1970" s="94"/>
      <c r="BO1970" s="97"/>
      <c r="BQ1970" s="40"/>
      <c r="BR1970" s="94"/>
      <c r="BS1970" s="94"/>
      <c r="BT1970" s="94"/>
      <c r="BU1970" s="40"/>
      <c r="BV1970" s="82"/>
      <c r="BW1970" s="94"/>
      <c r="BX1970" s="48"/>
      <c r="BY1970" s="97"/>
      <c r="BZ1970" s="48"/>
      <c r="CA1970" s="40"/>
      <c r="CB1970" s="94"/>
      <c r="CC1970" s="94"/>
      <c r="CD1970" s="94"/>
      <c r="CE1970" s="40"/>
      <c r="CF1970" s="73"/>
      <c r="CG1970" s="41"/>
      <c r="CH1970" s="41"/>
      <c r="CI1970" s="41"/>
      <c r="CJ1970" s="41"/>
      <c r="CK1970" s="41"/>
      <c r="CL1970" s="68"/>
      <c r="CM1970" s="41"/>
      <c r="CN1970" s="41"/>
      <c r="CO1970" s="39"/>
      <c r="CP1970" s="78"/>
    </row>
    <row r="1971" spans="1:94" s="38" customFormat="1" x14ac:dyDescent="0.25">
      <c r="A1971" s="38">
        <v>1968</v>
      </c>
      <c r="F1971" s="39"/>
      <c r="Q1971" s="39"/>
      <c r="R1971" s="40"/>
      <c r="S1971" s="40"/>
      <c r="T1971" s="39"/>
      <c r="AG1971" s="110"/>
      <c r="AH1971" s="94"/>
      <c r="AJ1971" s="97"/>
      <c r="AL1971" s="39"/>
      <c r="AP1971" s="39"/>
      <c r="AQ1971" s="77"/>
      <c r="AR1971" s="94"/>
      <c r="AT1971" s="97"/>
      <c r="BB1971" s="79"/>
      <c r="BC1971" s="94"/>
      <c r="BE1971" s="97"/>
      <c r="BF1971" s="97"/>
      <c r="BG1971" s="40"/>
      <c r="BK1971" s="40"/>
      <c r="BL1971" s="79"/>
      <c r="BM1971" s="94"/>
      <c r="BO1971" s="97"/>
      <c r="BQ1971" s="40"/>
      <c r="BR1971" s="94"/>
      <c r="BS1971" s="94"/>
      <c r="BT1971" s="94"/>
      <c r="BU1971" s="40"/>
      <c r="BV1971" s="82"/>
      <c r="BW1971" s="94"/>
      <c r="BX1971" s="48"/>
      <c r="BY1971" s="97"/>
      <c r="BZ1971" s="48"/>
      <c r="CA1971" s="40"/>
      <c r="CB1971" s="94"/>
      <c r="CC1971" s="94"/>
      <c r="CD1971" s="94"/>
      <c r="CE1971" s="40"/>
      <c r="CF1971" s="73"/>
      <c r="CG1971" s="41"/>
      <c r="CH1971" s="41"/>
      <c r="CI1971" s="41"/>
      <c r="CJ1971" s="41"/>
      <c r="CK1971" s="41"/>
      <c r="CL1971" s="68"/>
      <c r="CM1971" s="41"/>
      <c r="CN1971" s="41"/>
      <c r="CO1971" s="39"/>
      <c r="CP1971" s="78"/>
    </row>
    <row r="1972" spans="1:94" s="38" customFormat="1" x14ac:dyDescent="0.25">
      <c r="A1972" s="38">
        <v>1969</v>
      </c>
      <c r="F1972" s="39"/>
      <c r="Q1972" s="39"/>
      <c r="R1972" s="40"/>
      <c r="S1972" s="40"/>
      <c r="T1972" s="39"/>
      <c r="AG1972" s="110"/>
      <c r="AH1972" s="94"/>
      <c r="AJ1972" s="97"/>
      <c r="AL1972" s="39"/>
      <c r="AP1972" s="39"/>
      <c r="AQ1972" s="77"/>
      <c r="AR1972" s="94"/>
      <c r="AT1972" s="97"/>
      <c r="BB1972" s="79"/>
      <c r="BC1972" s="94"/>
      <c r="BE1972" s="97"/>
      <c r="BF1972" s="97"/>
      <c r="BG1972" s="40"/>
      <c r="BK1972" s="40"/>
      <c r="BL1972" s="79"/>
      <c r="BM1972" s="94"/>
      <c r="BO1972" s="97"/>
      <c r="BQ1972" s="40"/>
      <c r="BR1972" s="94"/>
      <c r="BS1972" s="94"/>
      <c r="BT1972" s="94"/>
      <c r="BU1972" s="40"/>
      <c r="BV1972" s="82"/>
      <c r="BW1972" s="94"/>
      <c r="BX1972" s="48"/>
      <c r="BY1972" s="97"/>
      <c r="BZ1972" s="48"/>
      <c r="CA1972" s="40"/>
      <c r="CB1972" s="94"/>
      <c r="CC1972" s="94"/>
      <c r="CD1972" s="94"/>
      <c r="CE1972" s="40"/>
      <c r="CF1972" s="73"/>
      <c r="CG1972" s="41"/>
      <c r="CH1972" s="41"/>
      <c r="CI1972" s="41"/>
      <c r="CJ1972" s="41"/>
      <c r="CK1972" s="41"/>
      <c r="CL1972" s="68"/>
      <c r="CM1972" s="41"/>
      <c r="CN1972" s="41"/>
      <c r="CO1972" s="39"/>
      <c r="CP1972" s="78"/>
    </row>
    <row r="1973" spans="1:94" s="38" customFormat="1" x14ac:dyDescent="0.25">
      <c r="A1973" s="38">
        <v>1970</v>
      </c>
      <c r="F1973" s="39"/>
      <c r="Q1973" s="39"/>
      <c r="R1973" s="40"/>
      <c r="S1973" s="40"/>
      <c r="T1973" s="39"/>
      <c r="AG1973" s="110"/>
      <c r="AH1973" s="94"/>
      <c r="AJ1973" s="97"/>
      <c r="AL1973" s="39"/>
      <c r="AP1973" s="39"/>
      <c r="AQ1973" s="77"/>
      <c r="AR1973" s="94"/>
      <c r="AT1973" s="97"/>
      <c r="BB1973" s="79"/>
      <c r="BC1973" s="94"/>
      <c r="BE1973" s="97"/>
      <c r="BF1973" s="97"/>
      <c r="BG1973" s="40"/>
      <c r="BK1973" s="40"/>
      <c r="BL1973" s="79"/>
      <c r="BM1973" s="94"/>
      <c r="BO1973" s="97"/>
      <c r="BQ1973" s="40"/>
      <c r="BR1973" s="94"/>
      <c r="BS1973" s="94"/>
      <c r="BT1973" s="94"/>
      <c r="BU1973" s="40"/>
      <c r="BV1973" s="82"/>
      <c r="BW1973" s="94"/>
      <c r="BX1973" s="48"/>
      <c r="BY1973" s="97"/>
      <c r="BZ1973" s="48"/>
      <c r="CA1973" s="40"/>
      <c r="CB1973" s="94"/>
      <c r="CC1973" s="94"/>
      <c r="CD1973" s="94"/>
      <c r="CE1973" s="40"/>
      <c r="CF1973" s="73"/>
      <c r="CG1973" s="41"/>
      <c r="CH1973" s="41"/>
      <c r="CI1973" s="41"/>
      <c r="CJ1973" s="41"/>
      <c r="CK1973" s="41"/>
      <c r="CL1973" s="68"/>
      <c r="CM1973" s="41"/>
      <c r="CN1973" s="41"/>
      <c r="CO1973" s="39"/>
      <c r="CP1973" s="78"/>
    </row>
    <row r="1974" spans="1:94" s="38" customFormat="1" x14ac:dyDescent="0.25">
      <c r="A1974" s="38">
        <v>1971</v>
      </c>
      <c r="F1974" s="39"/>
      <c r="Q1974" s="39"/>
      <c r="R1974" s="40"/>
      <c r="S1974" s="40"/>
      <c r="T1974" s="39"/>
      <c r="AG1974" s="110"/>
      <c r="AH1974" s="94"/>
      <c r="AJ1974" s="97"/>
      <c r="AL1974" s="39"/>
      <c r="AP1974" s="39"/>
      <c r="AQ1974" s="77"/>
      <c r="AR1974" s="94"/>
      <c r="AT1974" s="97"/>
      <c r="BB1974" s="79"/>
      <c r="BC1974" s="94"/>
      <c r="BE1974" s="97"/>
      <c r="BF1974" s="97"/>
      <c r="BG1974" s="40"/>
      <c r="BK1974" s="40"/>
      <c r="BL1974" s="79"/>
      <c r="BM1974" s="94"/>
      <c r="BO1974" s="97"/>
      <c r="BQ1974" s="40"/>
      <c r="BR1974" s="94"/>
      <c r="BS1974" s="94"/>
      <c r="BT1974" s="94"/>
      <c r="BU1974" s="40"/>
      <c r="BV1974" s="82"/>
      <c r="BW1974" s="94"/>
      <c r="BX1974" s="48"/>
      <c r="BY1974" s="97"/>
      <c r="BZ1974" s="48"/>
      <c r="CA1974" s="40"/>
      <c r="CB1974" s="94"/>
      <c r="CC1974" s="94"/>
      <c r="CD1974" s="94"/>
      <c r="CE1974" s="40"/>
      <c r="CF1974" s="73"/>
      <c r="CG1974" s="41"/>
      <c r="CH1974" s="41"/>
      <c r="CI1974" s="41"/>
      <c r="CJ1974" s="41"/>
      <c r="CK1974" s="41"/>
      <c r="CL1974" s="68"/>
      <c r="CM1974" s="41"/>
      <c r="CN1974" s="41"/>
      <c r="CO1974" s="39"/>
      <c r="CP1974" s="78"/>
    </row>
    <row r="1975" spans="1:94" s="38" customFormat="1" x14ac:dyDescent="0.25">
      <c r="A1975" s="38">
        <v>1972</v>
      </c>
      <c r="F1975" s="39"/>
      <c r="Q1975" s="39"/>
      <c r="R1975" s="40"/>
      <c r="S1975" s="40"/>
      <c r="T1975" s="39"/>
      <c r="AG1975" s="110"/>
      <c r="AH1975" s="94"/>
      <c r="AJ1975" s="97"/>
      <c r="AL1975" s="39"/>
      <c r="AP1975" s="39"/>
      <c r="AQ1975" s="77"/>
      <c r="AR1975" s="94"/>
      <c r="AT1975" s="97"/>
      <c r="BB1975" s="79"/>
      <c r="BC1975" s="94"/>
      <c r="BE1975" s="97"/>
      <c r="BF1975" s="97"/>
      <c r="BG1975" s="40"/>
      <c r="BK1975" s="40"/>
      <c r="BL1975" s="79"/>
      <c r="BM1975" s="94"/>
      <c r="BO1975" s="97"/>
      <c r="BQ1975" s="40"/>
      <c r="BR1975" s="94"/>
      <c r="BS1975" s="94"/>
      <c r="BT1975" s="94"/>
      <c r="BU1975" s="40"/>
      <c r="BV1975" s="82"/>
      <c r="BW1975" s="94"/>
      <c r="BX1975" s="48"/>
      <c r="BY1975" s="97"/>
      <c r="BZ1975" s="48"/>
      <c r="CA1975" s="40"/>
      <c r="CB1975" s="94"/>
      <c r="CC1975" s="94"/>
      <c r="CD1975" s="94"/>
      <c r="CE1975" s="40"/>
      <c r="CF1975" s="73"/>
      <c r="CG1975" s="41"/>
      <c r="CH1975" s="41"/>
      <c r="CI1975" s="41"/>
      <c r="CJ1975" s="41"/>
      <c r="CK1975" s="41"/>
      <c r="CL1975" s="68"/>
      <c r="CM1975" s="41"/>
      <c r="CN1975" s="41"/>
      <c r="CO1975" s="39"/>
      <c r="CP1975" s="78"/>
    </row>
    <row r="1976" spans="1:94" s="38" customFormat="1" x14ac:dyDescent="0.25">
      <c r="A1976" s="38">
        <v>1973</v>
      </c>
      <c r="F1976" s="39"/>
      <c r="Q1976" s="39"/>
      <c r="R1976" s="40"/>
      <c r="S1976" s="40"/>
      <c r="T1976" s="39"/>
      <c r="AG1976" s="110"/>
      <c r="AH1976" s="94"/>
      <c r="AJ1976" s="97"/>
      <c r="AL1976" s="39"/>
      <c r="AP1976" s="39"/>
      <c r="AQ1976" s="77"/>
      <c r="AR1976" s="94"/>
      <c r="AT1976" s="97"/>
      <c r="BB1976" s="79"/>
      <c r="BC1976" s="94"/>
      <c r="BE1976" s="97"/>
      <c r="BF1976" s="97"/>
      <c r="BG1976" s="40"/>
      <c r="BK1976" s="40"/>
      <c r="BL1976" s="79"/>
      <c r="BM1976" s="94"/>
      <c r="BO1976" s="97"/>
      <c r="BQ1976" s="40"/>
      <c r="BR1976" s="94"/>
      <c r="BS1976" s="94"/>
      <c r="BT1976" s="94"/>
      <c r="BU1976" s="40"/>
      <c r="BV1976" s="82"/>
      <c r="BW1976" s="94"/>
      <c r="BX1976" s="48"/>
      <c r="BY1976" s="97"/>
      <c r="BZ1976" s="48"/>
      <c r="CA1976" s="40"/>
      <c r="CB1976" s="94"/>
      <c r="CC1976" s="94"/>
      <c r="CD1976" s="94"/>
      <c r="CE1976" s="40"/>
      <c r="CF1976" s="73"/>
      <c r="CG1976" s="41"/>
      <c r="CH1976" s="41"/>
      <c r="CI1976" s="41"/>
      <c r="CJ1976" s="41"/>
      <c r="CK1976" s="41"/>
      <c r="CL1976" s="68"/>
      <c r="CM1976" s="41"/>
      <c r="CN1976" s="41"/>
      <c r="CO1976" s="39"/>
      <c r="CP1976" s="78"/>
    </row>
    <row r="1977" spans="1:94" s="38" customFormat="1" x14ac:dyDescent="0.25">
      <c r="A1977" s="38">
        <v>1974</v>
      </c>
      <c r="F1977" s="39"/>
      <c r="Q1977" s="39"/>
      <c r="R1977" s="40"/>
      <c r="S1977" s="40"/>
      <c r="T1977" s="39"/>
      <c r="AG1977" s="110"/>
      <c r="AH1977" s="94"/>
      <c r="AJ1977" s="97"/>
      <c r="AL1977" s="39"/>
      <c r="AP1977" s="39"/>
      <c r="AQ1977" s="77"/>
      <c r="AR1977" s="94"/>
      <c r="AT1977" s="97"/>
      <c r="BB1977" s="79"/>
      <c r="BC1977" s="94"/>
      <c r="BE1977" s="97"/>
      <c r="BF1977" s="97"/>
      <c r="BG1977" s="40"/>
      <c r="BK1977" s="40"/>
      <c r="BL1977" s="79"/>
      <c r="BM1977" s="94"/>
      <c r="BO1977" s="97"/>
      <c r="BQ1977" s="40"/>
      <c r="BR1977" s="94"/>
      <c r="BS1977" s="94"/>
      <c r="BT1977" s="94"/>
      <c r="BU1977" s="40"/>
      <c r="BV1977" s="82"/>
      <c r="BW1977" s="94"/>
      <c r="BX1977" s="48"/>
      <c r="BY1977" s="97"/>
      <c r="BZ1977" s="48"/>
      <c r="CA1977" s="40"/>
      <c r="CB1977" s="94"/>
      <c r="CC1977" s="94"/>
      <c r="CD1977" s="94"/>
      <c r="CE1977" s="40"/>
      <c r="CF1977" s="73"/>
      <c r="CG1977" s="41"/>
      <c r="CH1977" s="41"/>
      <c r="CI1977" s="41"/>
      <c r="CJ1977" s="41"/>
      <c r="CK1977" s="41"/>
      <c r="CL1977" s="68"/>
      <c r="CM1977" s="41"/>
      <c r="CN1977" s="41"/>
      <c r="CO1977" s="39"/>
      <c r="CP1977" s="78"/>
    </row>
    <row r="1978" spans="1:94" s="38" customFormat="1" x14ac:dyDescent="0.25">
      <c r="A1978" s="38">
        <v>1975</v>
      </c>
      <c r="F1978" s="39"/>
      <c r="Q1978" s="39"/>
      <c r="R1978" s="40"/>
      <c r="S1978" s="40"/>
      <c r="T1978" s="39"/>
      <c r="AG1978" s="110"/>
      <c r="AH1978" s="94"/>
      <c r="AJ1978" s="97"/>
      <c r="AL1978" s="39"/>
      <c r="AP1978" s="39"/>
      <c r="AQ1978" s="77"/>
      <c r="AR1978" s="94"/>
      <c r="AT1978" s="97"/>
      <c r="BB1978" s="79"/>
      <c r="BC1978" s="94"/>
      <c r="BE1978" s="97"/>
      <c r="BF1978" s="97"/>
      <c r="BG1978" s="40"/>
      <c r="BK1978" s="40"/>
      <c r="BL1978" s="79"/>
      <c r="BM1978" s="94"/>
      <c r="BO1978" s="97"/>
      <c r="BQ1978" s="40"/>
      <c r="BR1978" s="94"/>
      <c r="BS1978" s="94"/>
      <c r="BT1978" s="94"/>
      <c r="BU1978" s="40"/>
      <c r="BV1978" s="82"/>
      <c r="BW1978" s="94"/>
      <c r="BX1978" s="48"/>
      <c r="BY1978" s="97"/>
      <c r="BZ1978" s="48"/>
      <c r="CA1978" s="40"/>
      <c r="CB1978" s="94"/>
      <c r="CC1978" s="94"/>
      <c r="CD1978" s="94"/>
      <c r="CE1978" s="40"/>
      <c r="CF1978" s="73"/>
      <c r="CG1978" s="41"/>
      <c r="CH1978" s="41"/>
      <c r="CI1978" s="41"/>
      <c r="CJ1978" s="41"/>
      <c r="CK1978" s="41"/>
      <c r="CL1978" s="68"/>
      <c r="CM1978" s="41"/>
      <c r="CN1978" s="41"/>
      <c r="CO1978" s="39"/>
      <c r="CP1978" s="78"/>
    </row>
    <row r="1979" spans="1:94" s="38" customFormat="1" x14ac:dyDescent="0.25">
      <c r="A1979" s="38">
        <v>1976</v>
      </c>
      <c r="F1979" s="39"/>
      <c r="Q1979" s="39"/>
      <c r="R1979" s="40"/>
      <c r="S1979" s="40"/>
      <c r="T1979" s="39"/>
      <c r="AG1979" s="110"/>
      <c r="AH1979" s="94"/>
      <c r="AJ1979" s="97"/>
      <c r="AL1979" s="39"/>
      <c r="AP1979" s="39"/>
      <c r="AQ1979" s="77"/>
      <c r="AR1979" s="94"/>
      <c r="AT1979" s="97"/>
      <c r="BB1979" s="79"/>
      <c r="BC1979" s="94"/>
      <c r="BE1979" s="97"/>
      <c r="BF1979" s="97"/>
      <c r="BG1979" s="40"/>
      <c r="BK1979" s="40"/>
      <c r="BL1979" s="79"/>
      <c r="BM1979" s="94"/>
      <c r="BO1979" s="97"/>
      <c r="BQ1979" s="40"/>
      <c r="BR1979" s="94"/>
      <c r="BS1979" s="94"/>
      <c r="BT1979" s="94"/>
      <c r="BU1979" s="40"/>
      <c r="BV1979" s="82"/>
      <c r="BW1979" s="94"/>
      <c r="BX1979" s="48"/>
      <c r="BY1979" s="97"/>
      <c r="BZ1979" s="48"/>
      <c r="CA1979" s="40"/>
      <c r="CB1979" s="94"/>
      <c r="CC1979" s="94"/>
      <c r="CD1979" s="94"/>
      <c r="CE1979" s="40"/>
      <c r="CF1979" s="73"/>
      <c r="CG1979" s="41"/>
      <c r="CH1979" s="41"/>
      <c r="CI1979" s="41"/>
      <c r="CJ1979" s="41"/>
      <c r="CK1979" s="41"/>
      <c r="CL1979" s="68"/>
      <c r="CM1979" s="41"/>
      <c r="CN1979" s="41"/>
      <c r="CO1979" s="39"/>
      <c r="CP1979" s="78"/>
    </row>
    <row r="1980" spans="1:94" s="38" customFormat="1" x14ac:dyDescent="0.25">
      <c r="A1980" s="38">
        <v>1977</v>
      </c>
      <c r="F1980" s="39"/>
      <c r="Q1980" s="39"/>
      <c r="R1980" s="40"/>
      <c r="S1980" s="40"/>
      <c r="T1980" s="39"/>
      <c r="AG1980" s="110"/>
      <c r="AH1980" s="94"/>
      <c r="AJ1980" s="97"/>
      <c r="AL1980" s="39"/>
      <c r="AP1980" s="39"/>
      <c r="AQ1980" s="77"/>
      <c r="AR1980" s="94"/>
      <c r="AT1980" s="97"/>
      <c r="BB1980" s="79"/>
      <c r="BC1980" s="94"/>
      <c r="BE1980" s="97"/>
      <c r="BF1980" s="97"/>
      <c r="BG1980" s="40"/>
      <c r="BK1980" s="40"/>
      <c r="BL1980" s="79"/>
      <c r="BM1980" s="94"/>
      <c r="BO1980" s="97"/>
      <c r="BQ1980" s="40"/>
      <c r="BR1980" s="94"/>
      <c r="BS1980" s="94"/>
      <c r="BT1980" s="94"/>
      <c r="BU1980" s="40"/>
      <c r="BV1980" s="82"/>
      <c r="BW1980" s="94"/>
      <c r="BX1980" s="48"/>
      <c r="BY1980" s="97"/>
      <c r="BZ1980" s="48"/>
      <c r="CA1980" s="40"/>
      <c r="CB1980" s="94"/>
      <c r="CC1980" s="94"/>
      <c r="CD1980" s="94"/>
      <c r="CE1980" s="40"/>
      <c r="CF1980" s="73"/>
      <c r="CG1980" s="41"/>
      <c r="CH1980" s="41"/>
      <c r="CI1980" s="41"/>
      <c r="CJ1980" s="41"/>
      <c r="CK1980" s="41"/>
      <c r="CL1980" s="68"/>
      <c r="CM1980" s="41"/>
      <c r="CN1980" s="41"/>
      <c r="CO1980" s="39"/>
      <c r="CP1980" s="78"/>
    </row>
    <row r="1981" spans="1:94" s="38" customFormat="1" x14ac:dyDescent="0.25">
      <c r="A1981" s="38">
        <v>1978</v>
      </c>
      <c r="F1981" s="39"/>
      <c r="Q1981" s="39"/>
      <c r="R1981" s="40"/>
      <c r="S1981" s="40"/>
      <c r="T1981" s="39"/>
      <c r="AG1981" s="110"/>
      <c r="AH1981" s="94"/>
      <c r="AJ1981" s="97"/>
      <c r="AL1981" s="39"/>
      <c r="AP1981" s="39"/>
      <c r="AQ1981" s="77"/>
      <c r="AR1981" s="94"/>
      <c r="AT1981" s="97"/>
      <c r="BB1981" s="79"/>
      <c r="BC1981" s="94"/>
      <c r="BE1981" s="97"/>
      <c r="BF1981" s="97"/>
      <c r="BG1981" s="40"/>
      <c r="BK1981" s="40"/>
      <c r="BL1981" s="79"/>
      <c r="BM1981" s="94"/>
      <c r="BO1981" s="97"/>
      <c r="BQ1981" s="40"/>
      <c r="BR1981" s="94"/>
      <c r="BS1981" s="94"/>
      <c r="BT1981" s="94"/>
      <c r="BU1981" s="40"/>
      <c r="BV1981" s="82"/>
      <c r="BW1981" s="94"/>
      <c r="BX1981" s="48"/>
      <c r="BY1981" s="97"/>
      <c r="BZ1981" s="48"/>
      <c r="CA1981" s="40"/>
      <c r="CB1981" s="94"/>
      <c r="CC1981" s="94"/>
      <c r="CD1981" s="94"/>
      <c r="CE1981" s="40"/>
      <c r="CF1981" s="73"/>
      <c r="CG1981" s="41"/>
      <c r="CH1981" s="41"/>
      <c r="CI1981" s="41"/>
      <c r="CJ1981" s="41"/>
      <c r="CK1981" s="41"/>
      <c r="CL1981" s="68"/>
      <c r="CM1981" s="41"/>
      <c r="CN1981" s="41"/>
      <c r="CO1981" s="39"/>
      <c r="CP1981" s="78"/>
    </row>
    <row r="1982" spans="1:94" s="38" customFormat="1" x14ac:dyDescent="0.25">
      <c r="A1982" s="38">
        <v>1979</v>
      </c>
      <c r="F1982" s="39"/>
      <c r="Q1982" s="39"/>
      <c r="R1982" s="40"/>
      <c r="S1982" s="40"/>
      <c r="T1982" s="39"/>
      <c r="AG1982" s="110"/>
      <c r="AH1982" s="94"/>
      <c r="AJ1982" s="97"/>
      <c r="AL1982" s="39"/>
      <c r="AP1982" s="39"/>
      <c r="AQ1982" s="77"/>
      <c r="AR1982" s="94"/>
      <c r="AT1982" s="97"/>
      <c r="BB1982" s="79"/>
      <c r="BC1982" s="94"/>
      <c r="BE1982" s="97"/>
      <c r="BF1982" s="97"/>
      <c r="BG1982" s="40"/>
      <c r="BK1982" s="40"/>
      <c r="BL1982" s="79"/>
      <c r="BM1982" s="94"/>
      <c r="BO1982" s="97"/>
      <c r="BQ1982" s="40"/>
      <c r="BR1982" s="94"/>
      <c r="BS1982" s="94"/>
      <c r="BT1982" s="94"/>
      <c r="BU1982" s="40"/>
      <c r="BV1982" s="82"/>
      <c r="BW1982" s="94"/>
      <c r="BX1982" s="48"/>
      <c r="BY1982" s="97"/>
      <c r="BZ1982" s="48"/>
      <c r="CA1982" s="40"/>
      <c r="CB1982" s="94"/>
      <c r="CC1982" s="94"/>
      <c r="CD1982" s="94"/>
      <c r="CE1982" s="40"/>
      <c r="CF1982" s="73"/>
      <c r="CG1982" s="41"/>
      <c r="CH1982" s="41"/>
      <c r="CI1982" s="41"/>
      <c r="CJ1982" s="41"/>
      <c r="CK1982" s="41"/>
      <c r="CL1982" s="68"/>
      <c r="CM1982" s="41"/>
      <c r="CN1982" s="41"/>
      <c r="CO1982" s="39"/>
      <c r="CP1982" s="78"/>
    </row>
    <row r="1983" spans="1:94" s="38" customFormat="1" x14ac:dyDescent="0.25">
      <c r="A1983" s="38">
        <v>1980</v>
      </c>
      <c r="F1983" s="39"/>
      <c r="Q1983" s="39"/>
      <c r="R1983" s="40"/>
      <c r="S1983" s="40"/>
      <c r="T1983" s="39"/>
      <c r="AG1983" s="110"/>
      <c r="AH1983" s="94"/>
      <c r="AJ1983" s="97"/>
      <c r="AL1983" s="39"/>
      <c r="AP1983" s="39"/>
      <c r="AQ1983" s="77"/>
      <c r="AR1983" s="94"/>
      <c r="AT1983" s="97"/>
      <c r="BB1983" s="79"/>
      <c r="BC1983" s="94"/>
      <c r="BE1983" s="97"/>
      <c r="BF1983" s="97"/>
      <c r="BG1983" s="40"/>
      <c r="BK1983" s="40"/>
      <c r="BL1983" s="79"/>
      <c r="BM1983" s="94"/>
      <c r="BO1983" s="97"/>
      <c r="BQ1983" s="40"/>
      <c r="BR1983" s="94"/>
      <c r="BS1983" s="94"/>
      <c r="BT1983" s="94"/>
      <c r="BU1983" s="40"/>
      <c r="BV1983" s="82"/>
      <c r="BW1983" s="94"/>
      <c r="BX1983" s="48"/>
      <c r="BY1983" s="97"/>
      <c r="BZ1983" s="48"/>
      <c r="CA1983" s="40"/>
      <c r="CB1983" s="94"/>
      <c r="CC1983" s="94"/>
      <c r="CD1983" s="94"/>
      <c r="CE1983" s="40"/>
      <c r="CF1983" s="73"/>
      <c r="CG1983" s="41"/>
      <c r="CH1983" s="41"/>
      <c r="CI1983" s="41"/>
      <c r="CJ1983" s="41"/>
      <c r="CK1983" s="41"/>
      <c r="CL1983" s="68"/>
      <c r="CM1983" s="41"/>
      <c r="CN1983" s="41"/>
      <c r="CO1983" s="39"/>
      <c r="CP1983" s="78"/>
    </row>
    <row r="1984" spans="1:94" s="38" customFormat="1" x14ac:dyDescent="0.25">
      <c r="A1984" s="38">
        <v>1981</v>
      </c>
      <c r="F1984" s="39"/>
      <c r="Q1984" s="39"/>
      <c r="R1984" s="40"/>
      <c r="S1984" s="40"/>
      <c r="T1984" s="39"/>
      <c r="AG1984" s="110"/>
      <c r="AH1984" s="94"/>
      <c r="AJ1984" s="97"/>
      <c r="AL1984" s="39"/>
      <c r="AP1984" s="39"/>
      <c r="AQ1984" s="77"/>
      <c r="AR1984" s="94"/>
      <c r="AT1984" s="97"/>
      <c r="BB1984" s="79"/>
      <c r="BC1984" s="94"/>
      <c r="BE1984" s="97"/>
      <c r="BF1984" s="97"/>
      <c r="BG1984" s="40"/>
      <c r="BK1984" s="40"/>
      <c r="BL1984" s="79"/>
      <c r="BM1984" s="94"/>
      <c r="BO1984" s="97"/>
      <c r="BQ1984" s="40"/>
      <c r="BR1984" s="94"/>
      <c r="BS1984" s="94"/>
      <c r="BT1984" s="94"/>
      <c r="BU1984" s="40"/>
      <c r="BV1984" s="82"/>
      <c r="BW1984" s="94"/>
      <c r="BX1984" s="48"/>
      <c r="BY1984" s="97"/>
      <c r="BZ1984" s="48"/>
      <c r="CA1984" s="40"/>
      <c r="CB1984" s="94"/>
      <c r="CC1984" s="94"/>
      <c r="CD1984" s="94"/>
      <c r="CE1984" s="40"/>
      <c r="CF1984" s="73"/>
      <c r="CG1984" s="41"/>
      <c r="CH1984" s="41"/>
      <c r="CI1984" s="41"/>
      <c r="CJ1984" s="41"/>
      <c r="CK1984" s="41"/>
      <c r="CL1984" s="68"/>
      <c r="CM1984" s="41"/>
      <c r="CN1984" s="41"/>
      <c r="CO1984" s="39"/>
      <c r="CP1984" s="78"/>
    </row>
    <row r="1985" spans="1:94" s="38" customFormat="1" x14ac:dyDescent="0.25">
      <c r="A1985" s="38">
        <v>1982</v>
      </c>
      <c r="F1985" s="39"/>
      <c r="Q1985" s="39"/>
      <c r="R1985" s="40"/>
      <c r="S1985" s="40"/>
      <c r="T1985" s="39"/>
      <c r="AG1985" s="110"/>
      <c r="AH1985" s="94"/>
      <c r="AJ1985" s="97"/>
      <c r="AL1985" s="39"/>
      <c r="AP1985" s="39"/>
      <c r="AQ1985" s="77"/>
      <c r="AR1985" s="94"/>
      <c r="AT1985" s="97"/>
      <c r="BB1985" s="79"/>
      <c r="BC1985" s="94"/>
      <c r="BE1985" s="97"/>
      <c r="BF1985" s="97"/>
      <c r="BG1985" s="40"/>
      <c r="BK1985" s="40"/>
      <c r="BL1985" s="79"/>
      <c r="BM1985" s="94"/>
      <c r="BO1985" s="97"/>
      <c r="BQ1985" s="40"/>
      <c r="BR1985" s="94"/>
      <c r="BS1985" s="94"/>
      <c r="BT1985" s="94"/>
      <c r="BU1985" s="40"/>
      <c r="BV1985" s="82"/>
      <c r="BW1985" s="94"/>
      <c r="BX1985" s="48"/>
      <c r="BY1985" s="97"/>
      <c r="BZ1985" s="48"/>
      <c r="CA1985" s="40"/>
      <c r="CB1985" s="94"/>
      <c r="CC1985" s="94"/>
      <c r="CD1985" s="94"/>
      <c r="CE1985" s="40"/>
      <c r="CF1985" s="73"/>
      <c r="CG1985" s="41"/>
      <c r="CH1985" s="41"/>
      <c r="CI1985" s="41"/>
      <c r="CJ1985" s="41"/>
      <c r="CK1985" s="41"/>
      <c r="CL1985" s="68"/>
      <c r="CM1985" s="41"/>
      <c r="CN1985" s="41"/>
      <c r="CO1985" s="39"/>
      <c r="CP1985" s="78"/>
    </row>
    <row r="1986" spans="1:94" s="38" customFormat="1" x14ac:dyDescent="0.25">
      <c r="A1986" s="38">
        <v>1983</v>
      </c>
      <c r="F1986" s="39"/>
      <c r="Q1986" s="39"/>
      <c r="R1986" s="40"/>
      <c r="S1986" s="40"/>
      <c r="T1986" s="39"/>
      <c r="AG1986" s="110"/>
      <c r="AH1986" s="94"/>
      <c r="AJ1986" s="97"/>
      <c r="AL1986" s="39"/>
      <c r="AP1986" s="39"/>
      <c r="AQ1986" s="77"/>
      <c r="AR1986" s="94"/>
      <c r="AT1986" s="97"/>
      <c r="BB1986" s="79"/>
      <c r="BC1986" s="94"/>
      <c r="BE1986" s="97"/>
      <c r="BF1986" s="97"/>
      <c r="BG1986" s="40"/>
      <c r="BK1986" s="40"/>
      <c r="BL1986" s="79"/>
      <c r="BM1986" s="94"/>
      <c r="BO1986" s="97"/>
      <c r="BQ1986" s="40"/>
      <c r="BR1986" s="94"/>
      <c r="BS1986" s="94"/>
      <c r="BT1986" s="94"/>
      <c r="BU1986" s="40"/>
      <c r="BV1986" s="82"/>
      <c r="BW1986" s="94"/>
      <c r="BX1986" s="48"/>
      <c r="BY1986" s="97"/>
      <c r="BZ1986" s="48"/>
      <c r="CA1986" s="40"/>
      <c r="CB1986" s="94"/>
      <c r="CC1986" s="94"/>
      <c r="CD1986" s="94"/>
      <c r="CE1986" s="40"/>
      <c r="CF1986" s="73"/>
      <c r="CG1986" s="41"/>
      <c r="CH1986" s="41"/>
      <c r="CI1986" s="41"/>
      <c r="CJ1986" s="41"/>
      <c r="CK1986" s="41"/>
      <c r="CL1986" s="68"/>
      <c r="CM1986" s="41"/>
      <c r="CN1986" s="41"/>
      <c r="CO1986" s="39"/>
      <c r="CP1986" s="78"/>
    </row>
    <row r="1987" spans="1:94" s="38" customFormat="1" x14ac:dyDescent="0.25">
      <c r="A1987" s="38">
        <v>1984</v>
      </c>
      <c r="F1987" s="39"/>
      <c r="Q1987" s="39"/>
      <c r="R1987" s="40"/>
      <c r="S1987" s="40"/>
      <c r="T1987" s="39"/>
      <c r="AG1987" s="110"/>
      <c r="AH1987" s="94"/>
      <c r="AJ1987" s="97"/>
      <c r="AL1987" s="39"/>
      <c r="AP1987" s="39"/>
      <c r="AQ1987" s="77"/>
      <c r="AR1987" s="94"/>
      <c r="AT1987" s="97"/>
      <c r="BB1987" s="79"/>
      <c r="BC1987" s="94"/>
      <c r="BE1987" s="97"/>
      <c r="BF1987" s="97"/>
      <c r="BG1987" s="40"/>
      <c r="BK1987" s="40"/>
      <c r="BL1987" s="79"/>
      <c r="BM1987" s="94"/>
      <c r="BO1987" s="97"/>
      <c r="BQ1987" s="40"/>
      <c r="BR1987" s="94"/>
      <c r="BS1987" s="94"/>
      <c r="BT1987" s="94"/>
      <c r="BU1987" s="40"/>
      <c r="BV1987" s="82"/>
      <c r="BW1987" s="94"/>
      <c r="BX1987" s="48"/>
      <c r="BY1987" s="97"/>
      <c r="BZ1987" s="48"/>
      <c r="CA1987" s="40"/>
      <c r="CB1987" s="94"/>
      <c r="CC1987" s="94"/>
      <c r="CD1987" s="94"/>
      <c r="CE1987" s="40"/>
      <c r="CF1987" s="73"/>
      <c r="CG1987" s="41"/>
      <c r="CH1987" s="41"/>
      <c r="CI1987" s="41"/>
      <c r="CJ1987" s="41"/>
      <c r="CK1987" s="41"/>
      <c r="CL1987" s="68"/>
      <c r="CM1987" s="41"/>
      <c r="CN1987" s="41"/>
      <c r="CO1987" s="39"/>
      <c r="CP1987" s="78"/>
    </row>
    <row r="1988" spans="1:94" s="38" customFormat="1" x14ac:dyDescent="0.25">
      <c r="A1988" s="38">
        <v>1985</v>
      </c>
      <c r="F1988" s="39"/>
      <c r="Q1988" s="39"/>
      <c r="R1988" s="40"/>
      <c r="S1988" s="40"/>
      <c r="T1988" s="39"/>
      <c r="AG1988" s="110"/>
      <c r="AH1988" s="94"/>
      <c r="AJ1988" s="97"/>
      <c r="AL1988" s="39"/>
      <c r="AP1988" s="39"/>
      <c r="AQ1988" s="77"/>
      <c r="AR1988" s="94"/>
      <c r="AT1988" s="97"/>
      <c r="BB1988" s="79"/>
      <c r="BC1988" s="94"/>
      <c r="BE1988" s="97"/>
      <c r="BF1988" s="97"/>
      <c r="BG1988" s="40"/>
      <c r="BK1988" s="40"/>
      <c r="BL1988" s="79"/>
      <c r="BM1988" s="94"/>
      <c r="BO1988" s="97"/>
      <c r="BQ1988" s="40"/>
      <c r="BR1988" s="94"/>
      <c r="BS1988" s="94"/>
      <c r="BT1988" s="94"/>
      <c r="BU1988" s="40"/>
      <c r="BV1988" s="82"/>
      <c r="BW1988" s="94"/>
      <c r="BX1988" s="48"/>
      <c r="BY1988" s="97"/>
      <c r="BZ1988" s="48"/>
      <c r="CA1988" s="40"/>
      <c r="CB1988" s="94"/>
      <c r="CC1988" s="94"/>
      <c r="CD1988" s="94"/>
      <c r="CE1988" s="40"/>
      <c r="CF1988" s="73"/>
      <c r="CG1988" s="41"/>
      <c r="CH1988" s="41"/>
      <c r="CI1988" s="41"/>
      <c r="CJ1988" s="41"/>
      <c r="CK1988" s="41"/>
      <c r="CL1988" s="68"/>
      <c r="CM1988" s="41"/>
      <c r="CN1988" s="41"/>
      <c r="CO1988" s="39"/>
      <c r="CP1988" s="78"/>
    </row>
    <row r="1989" spans="1:94" s="38" customFormat="1" x14ac:dyDescent="0.25">
      <c r="A1989" s="38">
        <v>1986</v>
      </c>
      <c r="F1989" s="39"/>
      <c r="Q1989" s="39"/>
      <c r="R1989" s="40"/>
      <c r="S1989" s="40"/>
      <c r="T1989" s="39"/>
      <c r="AG1989" s="110"/>
      <c r="AH1989" s="94"/>
      <c r="AJ1989" s="97"/>
      <c r="AL1989" s="39"/>
      <c r="AP1989" s="39"/>
      <c r="AQ1989" s="77"/>
      <c r="AR1989" s="94"/>
      <c r="AT1989" s="97"/>
      <c r="BB1989" s="79"/>
      <c r="BC1989" s="94"/>
      <c r="BE1989" s="97"/>
      <c r="BF1989" s="97"/>
      <c r="BG1989" s="40"/>
      <c r="BK1989" s="40"/>
      <c r="BL1989" s="79"/>
      <c r="BM1989" s="94"/>
      <c r="BO1989" s="97"/>
      <c r="BQ1989" s="40"/>
      <c r="BR1989" s="94"/>
      <c r="BS1989" s="94"/>
      <c r="BT1989" s="94"/>
      <c r="BU1989" s="40"/>
      <c r="BV1989" s="82"/>
      <c r="BW1989" s="94"/>
      <c r="BX1989" s="48"/>
      <c r="BY1989" s="97"/>
      <c r="BZ1989" s="48"/>
      <c r="CA1989" s="40"/>
      <c r="CB1989" s="94"/>
      <c r="CC1989" s="94"/>
      <c r="CD1989" s="94"/>
      <c r="CE1989" s="40"/>
      <c r="CF1989" s="73"/>
      <c r="CG1989" s="41"/>
      <c r="CH1989" s="41"/>
      <c r="CI1989" s="41"/>
      <c r="CJ1989" s="41"/>
      <c r="CK1989" s="41"/>
      <c r="CL1989" s="68"/>
      <c r="CM1989" s="41"/>
      <c r="CN1989" s="41"/>
      <c r="CO1989" s="39"/>
      <c r="CP1989" s="78"/>
    </row>
    <row r="1990" spans="1:94" s="38" customFormat="1" x14ac:dyDescent="0.25">
      <c r="A1990" s="38">
        <v>1987</v>
      </c>
      <c r="F1990" s="39"/>
      <c r="Q1990" s="39"/>
      <c r="R1990" s="40"/>
      <c r="S1990" s="40"/>
      <c r="T1990" s="39"/>
      <c r="AG1990" s="110"/>
      <c r="AH1990" s="94"/>
      <c r="AJ1990" s="97"/>
      <c r="AL1990" s="39"/>
      <c r="AP1990" s="39"/>
      <c r="AQ1990" s="77"/>
      <c r="AR1990" s="94"/>
      <c r="AT1990" s="97"/>
      <c r="BB1990" s="79"/>
      <c r="BC1990" s="94"/>
      <c r="BE1990" s="97"/>
      <c r="BF1990" s="97"/>
      <c r="BG1990" s="40"/>
      <c r="BK1990" s="40"/>
      <c r="BL1990" s="79"/>
      <c r="BM1990" s="94"/>
      <c r="BO1990" s="97"/>
      <c r="BQ1990" s="40"/>
      <c r="BR1990" s="94"/>
      <c r="BS1990" s="94"/>
      <c r="BT1990" s="94"/>
      <c r="BU1990" s="40"/>
      <c r="BV1990" s="82"/>
      <c r="BW1990" s="94"/>
      <c r="BX1990" s="48"/>
      <c r="BY1990" s="97"/>
      <c r="BZ1990" s="48"/>
      <c r="CA1990" s="40"/>
      <c r="CB1990" s="94"/>
      <c r="CC1990" s="94"/>
      <c r="CD1990" s="94"/>
      <c r="CE1990" s="40"/>
      <c r="CF1990" s="73"/>
      <c r="CG1990" s="41"/>
      <c r="CH1990" s="41"/>
      <c r="CI1990" s="41"/>
      <c r="CJ1990" s="41"/>
      <c r="CK1990" s="41"/>
      <c r="CL1990" s="68"/>
      <c r="CM1990" s="41"/>
      <c r="CN1990" s="41"/>
      <c r="CO1990" s="39"/>
      <c r="CP1990" s="78"/>
    </row>
    <row r="1991" spans="1:94" s="38" customFormat="1" x14ac:dyDescent="0.25">
      <c r="A1991" s="38">
        <v>1988</v>
      </c>
      <c r="F1991" s="39"/>
      <c r="Q1991" s="39"/>
      <c r="R1991" s="40"/>
      <c r="S1991" s="40"/>
      <c r="T1991" s="39"/>
      <c r="AG1991" s="110"/>
      <c r="AH1991" s="94"/>
      <c r="AJ1991" s="97"/>
      <c r="AL1991" s="39"/>
      <c r="AP1991" s="39"/>
      <c r="AQ1991" s="77"/>
      <c r="AR1991" s="94"/>
      <c r="AT1991" s="97"/>
      <c r="BB1991" s="79"/>
      <c r="BC1991" s="94"/>
      <c r="BE1991" s="97"/>
      <c r="BF1991" s="97"/>
      <c r="BG1991" s="40"/>
      <c r="BK1991" s="40"/>
      <c r="BL1991" s="79"/>
      <c r="BM1991" s="94"/>
      <c r="BO1991" s="97"/>
      <c r="BQ1991" s="40"/>
      <c r="BR1991" s="94"/>
      <c r="BS1991" s="94"/>
      <c r="BT1991" s="94"/>
      <c r="BU1991" s="40"/>
      <c r="BV1991" s="82"/>
      <c r="BW1991" s="94"/>
      <c r="BX1991" s="48"/>
      <c r="BY1991" s="97"/>
      <c r="BZ1991" s="48"/>
      <c r="CA1991" s="40"/>
      <c r="CB1991" s="94"/>
      <c r="CC1991" s="94"/>
      <c r="CD1991" s="94"/>
      <c r="CE1991" s="40"/>
      <c r="CF1991" s="73"/>
      <c r="CG1991" s="41"/>
      <c r="CH1991" s="41"/>
      <c r="CI1991" s="41"/>
      <c r="CJ1991" s="41"/>
      <c r="CK1991" s="41"/>
      <c r="CL1991" s="68"/>
      <c r="CM1991" s="41"/>
      <c r="CN1991" s="41"/>
      <c r="CO1991" s="39"/>
      <c r="CP1991" s="78"/>
    </row>
    <row r="1992" spans="1:94" s="38" customFormat="1" x14ac:dyDescent="0.25">
      <c r="A1992" s="38">
        <v>1989</v>
      </c>
      <c r="F1992" s="39"/>
      <c r="Q1992" s="39"/>
      <c r="R1992" s="40"/>
      <c r="S1992" s="40"/>
      <c r="T1992" s="39"/>
      <c r="AG1992" s="110"/>
      <c r="AH1992" s="94"/>
      <c r="AJ1992" s="97"/>
      <c r="AL1992" s="39"/>
      <c r="AP1992" s="39"/>
      <c r="AQ1992" s="77"/>
      <c r="AR1992" s="94"/>
      <c r="AT1992" s="97"/>
      <c r="BB1992" s="79"/>
      <c r="BC1992" s="94"/>
      <c r="BE1992" s="97"/>
      <c r="BF1992" s="97"/>
      <c r="BG1992" s="40"/>
      <c r="BK1992" s="40"/>
      <c r="BL1992" s="79"/>
      <c r="BM1992" s="94"/>
      <c r="BO1992" s="97"/>
      <c r="BQ1992" s="40"/>
      <c r="BR1992" s="94"/>
      <c r="BS1992" s="94"/>
      <c r="BT1992" s="94"/>
      <c r="BU1992" s="40"/>
      <c r="BV1992" s="82"/>
      <c r="BW1992" s="94"/>
      <c r="BX1992" s="48"/>
      <c r="BY1992" s="97"/>
      <c r="BZ1992" s="48"/>
      <c r="CA1992" s="40"/>
      <c r="CB1992" s="94"/>
      <c r="CC1992" s="94"/>
      <c r="CD1992" s="94"/>
      <c r="CE1992" s="40"/>
      <c r="CF1992" s="73"/>
      <c r="CG1992" s="41"/>
      <c r="CH1992" s="41"/>
      <c r="CI1992" s="41"/>
      <c r="CJ1992" s="41"/>
      <c r="CK1992" s="41"/>
      <c r="CL1992" s="68"/>
      <c r="CM1992" s="41"/>
      <c r="CN1992" s="41"/>
      <c r="CO1992" s="39"/>
      <c r="CP1992" s="78"/>
    </row>
    <row r="1993" spans="1:94" s="38" customFormat="1" x14ac:dyDescent="0.25">
      <c r="A1993" s="38">
        <v>1990</v>
      </c>
      <c r="F1993" s="39"/>
      <c r="Q1993" s="39"/>
      <c r="R1993" s="40"/>
      <c r="S1993" s="40"/>
      <c r="T1993" s="39"/>
      <c r="AG1993" s="110"/>
      <c r="AH1993" s="94"/>
      <c r="AJ1993" s="97"/>
      <c r="AL1993" s="39"/>
      <c r="AP1993" s="39"/>
      <c r="AQ1993" s="77"/>
      <c r="AR1993" s="94"/>
      <c r="AT1993" s="97"/>
      <c r="BB1993" s="79"/>
      <c r="BC1993" s="94"/>
      <c r="BE1993" s="97"/>
      <c r="BF1993" s="97"/>
      <c r="BG1993" s="40"/>
      <c r="BK1993" s="40"/>
      <c r="BL1993" s="79"/>
      <c r="BM1993" s="94"/>
      <c r="BO1993" s="97"/>
      <c r="BQ1993" s="40"/>
      <c r="BR1993" s="94"/>
      <c r="BS1993" s="94"/>
      <c r="BT1993" s="94"/>
      <c r="BU1993" s="40"/>
      <c r="BV1993" s="82"/>
      <c r="BW1993" s="94"/>
      <c r="BX1993" s="48"/>
      <c r="BY1993" s="97"/>
      <c r="BZ1993" s="48"/>
      <c r="CA1993" s="40"/>
      <c r="CB1993" s="94"/>
      <c r="CC1993" s="94"/>
      <c r="CD1993" s="94"/>
      <c r="CE1993" s="40"/>
      <c r="CF1993" s="73"/>
      <c r="CG1993" s="41"/>
      <c r="CH1993" s="41"/>
      <c r="CI1993" s="41"/>
      <c r="CJ1993" s="41"/>
      <c r="CK1993" s="41"/>
      <c r="CL1993" s="68"/>
      <c r="CM1993" s="41"/>
      <c r="CN1993" s="41"/>
      <c r="CO1993" s="39"/>
      <c r="CP1993" s="78"/>
    </row>
    <row r="1994" spans="1:94" s="38" customFormat="1" x14ac:dyDescent="0.25">
      <c r="A1994" s="38">
        <v>1991</v>
      </c>
      <c r="F1994" s="39"/>
      <c r="Q1994" s="39"/>
      <c r="R1994" s="40"/>
      <c r="S1994" s="40"/>
      <c r="T1994" s="39"/>
      <c r="AG1994" s="110"/>
      <c r="AH1994" s="94"/>
      <c r="AJ1994" s="97"/>
      <c r="AL1994" s="39"/>
      <c r="AP1994" s="39"/>
      <c r="AQ1994" s="77"/>
      <c r="AR1994" s="94"/>
      <c r="AT1994" s="97"/>
      <c r="BB1994" s="79"/>
      <c r="BC1994" s="94"/>
      <c r="BE1994" s="97"/>
      <c r="BF1994" s="97"/>
      <c r="BG1994" s="40"/>
      <c r="BK1994" s="40"/>
      <c r="BL1994" s="79"/>
      <c r="BM1994" s="94"/>
      <c r="BO1994" s="97"/>
      <c r="BQ1994" s="40"/>
      <c r="BR1994" s="94"/>
      <c r="BS1994" s="94"/>
      <c r="BT1994" s="94"/>
      <c r="BU1994" s="40"/>
      <c r="BV1994" s="82"/>
      <c r="BW1994" s="94"/>
      <c r="BX1994" s="48"/>
      <c r="BY1994" s="97"/>
      <c r="BZ1994" s="48"/>
      <c r="CA1994" s="40"/>
      <c r="CB1994" s="94"/>
      <c r="CC1994" s="94"/>
      <c r="CD1994" s="94"/>
      <c r="CE1994" s="40"/>
      <c r="CF1994" s="73"/>
      <c r="CG1994" s="41"/>
      <c r="CH1994" s="41"/>
      <c r="CI1994" s="41"/>
      <c r="CJ1994" s="41"/>
      <c r="CK1994" s="41"/>
      <c r="CL1994" s="68"/>
      <c r="CM1994" s="41"/>
      <c r="CN1994" s="41"/>
      <c r="CO1994" s="39"/>
      <c r="CP1994" s="78"/>
    </row>
    <row r="1995" spans="1:94" s="38" customFormat="1" x14ac:dyDescent="0.25">
      <c r="A1995" s="38">
        <v>1992</v>
      </c>
      <c r="F1995" s="39"/>
      <c r="Q1995" s="39"/>
      <c r="R1995" s="40"/>
      <c r="S1995" s="40"/>
      <c r="T1995" s="39"/>
      <c r="AG1995" s="110"/>
      <c r="AH1995" s="94"/>
      <c r="AJ1995" s="97"/>
      <c r="AL1995" s="39"/>
      <c r="AP1995" s="39"/>
      <c r="AQ1995" s="77"/>
      <c r="AR1995" s="94"/>
      <c r="AT1995" s="97"/>
      <c r="BB1995" s="79"/>
      <c r="BC1995" s="94"/>
      <c r="BE1995" s="97"/>
      <c r="BF1995" s="97"/>
      <c r="BG1995" s="40"/>
      <c r="BK1995" s="40"/>
      <c r="BL1995" s="79"/>
      <c r="BM1995" s="94"/>
      <c r="BO1995" s="97"/>
      <c r="BQ1995" s="40"/>
      <c r="BR1995" s="94"/>
      <c r="BS1995" s="94"/>
      <c r="BT1995" s="94"/>
      <c r="BU1995" s="40"/>
      <c r="BV1995" s="82"/>
      <c r="BW1995" s="94"/>
      <c r="BX1995" s="48"/>
      <c r="BY1995" s="97"/>
      <c r="BZ1995" s="48"/>
      <c r="CA1995" s="40"/>
      <c r="CB1995" s="94"/>
      <c r="CC1995" s="94"/>
      <c r="CD1995" s="94"/>
      <c r="CE1995" s="40"/>
      <c r="CF1995" s="73"/>
      <c r="CG1995" s="41"/>
      <c r="CH1995" s="41"/>
      <c r="CI1995" s="41"/>
      <c r="CJ1995" s="41"/>
      <c r="CK1995" s="41"/>
      <c r="CL1995" s="68"/>
      <c r="CM1995" s="41"/>
      <c r="CN1995" s="41"/>
      <c r="CO1995" s="39"/>
      <c r="CP1995" s="78"/>
    </row>
    <row r="1996" spans="1:94" s="38" customFormat="1" x14ac:dyDescent="0.25">
      <c r="A1996" s="38">
        <v>1993</v>
      </c>
      <c r="F1996" s="39"/>
      <c r="Q1996" s="39"/>
      <c r="R1996" s="40"/>
      <c r="S1996" s="40"/>
      <c r="T1996" s="39"/>
      <c r="AG1996" s="110"/>
      <c r="AH1996" s="94"/>
      <c r="AJ1996" s="97"/>
      <c r="AL1996" s="39"/>
      <c r="AP1996" s="39"/>
      <c r="AQ1996" s="77"/>
      <c r="AR1996" s="94"/>
      <c r="AT1996" s="97"/>
      <c r="BB1996" s="79"/>
      <c r="BC1996" s="94"/>
      <c r="BE1996" s="97"/>
      <c r="BF1996" s="97"/>
      <c r="BG1996" s="40"/>
      <c r="BK1996" s="40"/>
      <c r="BL1996" s="79"/>
      <c r="BM1996" s="94"/>
      <c r="BO1996" s="97"/>
      <c r="BQ1996" s="40"/>
      <c r="BR1996" s="94"/>
      <c r="BS1996" s="94"/>
      <c r="BT1996" s="94"/>
      <c r="BU1996" s="40"/>
      <c r="BV1996" s="82"/>
      <c r="BW1996" s="94"/>
      <c r="BX1996" s="48"/>
      <c r="BY1996" s="97"/>
      <c r="BZ1996" s="48"/>
      <c r="CA1996" s="40"/>
      <c r="CB1996" s="94"/>
      <c r="CC1996" s="94"/>
      <c r="CD1996" s="94"/>
      <c r="CE1996" s="40"/>
      <c r="CF1996" s="73"/>
      <c r="CG1996" s="41"/>
      <c r="CH1996" s="41"/>
      <c r="CI1996" s="41"/>
      <c r="CJ1996" s="41"/>
      <c r="CK1996" s="41"/>
      <c r="CL1996" s="68"/>
      <c r="CM1996" s="41"/>
      <c r="CN1996" s="41"/>
      <c r="CO1996" s="39"/>
      <c r="CP1996" s="78"/>
    </row>
    <row r="1997" spans="1:94" s="38" customFormat="1" x14ac:dyDescent="0.25">
      <c r="A1997" s="38">
        <v>1994</v>
      </c>
      <c r="F1997" s="39"/>
      <c r="Q1997" s="39"/>
      <c r="R1997" s="40"/>
      <c r="S1997" s="40"/>
      <c r="T1997" s="39"/>
      <c r="AG1997" s="110"/>
      <c r="AH1997" s="94"/>
      <c r="AJ1997" s="97"/>
      <c r="AL1997" s="39"/>
      <c r="AP1997" s="39"/>
      <c r="AQ1997" s="77"/>
      <c r="AR1997" s="94"/>
      <c r="AT1997" s="97"/>
      <c r="BB1997" s="79"/>
      <c r="BC1997" s="94"/>
      <c r="BE1997" s="97"/>
      <c r="BF1997" s="97"/>
      <c r="BG1997" s="40"/>
      <c r="BK1997" s="40"/>
      <c r="BL1997" s="79"/>
      <c r="BM1997" s="94"/>
      <c r="BO1997" s="97"/>
      <c r="BQ1997" s="40"/>
      <c r="BR1997" s="94"/>
      <c r="BS1997" s="94"/>
      <c r="BT1997" s="94"/>
      <c r="BU1997" s="40"/>
      <c r="BV1997" s="82"/>
      <c r="BW1997" s="94"/>
      <c r="BX1997" s="48"/>
      <c r="BY1997" s="97"/>
      <c r="BZ1997" s="48"/>
      <c r="CA1997" s="40"/>
      <c r="CB1997" s="94"/>
      <c r="CC1997" s="94"/>
      <c r="CD1997" s="94"/>
      <c r="CE1997" s="40"/>
      <c r="CF1997" s="73"/>
      <c r="CG1997" s="41"/>
      <c r="CH1997" s="41"/>
      <c r="CI1997" s="41"/>
      <c r="CJ1997" s="41"/>
      <c r="CK1997" s="41"/>
      <c r="CL1997" s="68"/>
      <c r="CM1997" s="41"/>
      <c r="CN1997" s="41"/>
      <c r="CO1997" s="39"/>
      <c r="CP1997" s="78"/>
    </row>
    <row r="1998" spans="1:94" s="38" customFormat="1" x14ac:dyDescent="0.25">
      <c r="A1998" s="38">
        <v>1995</v>
      </c>
      <c r="F1998" s="39"/>
      <c r="Q1998" s="39"/>
      <c r="R1998" s="40"/>
      <c r="S1998" s="40"/>
      <c r="T1998" s="39"/>
      <c r="AG1998" s="110"/>
      <c r="AH1998" s="94"/>
      <c r="AJ1998" s="97"/>
      <c r="AL1998" s="39"/>
      <c r="AP1998" s="39"/>
      <c r="AQ1998" s="77"/>
      <c r="AR1998" s="94"/>
      <c r="AT1998" s="97"/>
      <c r="BB1998" s="79"/>
      <c r="BC1998" s="94"/>
      <c r="BE1998" s="97"/>
      <c r="BF1998" s="97"/>
      <c r="BG1998" s="40"/>
      <c r="BK1998" s="40"/>
      <c r="BL1998" s="79"/>
      <c r="BM1998" s="94"/>
      <c r="BO1998" s="97"/>
      <c r="BQ1998" s="40"/>
      <c r="BR1998" s="94"/>
      <c r="BS1998" s="94"/>
      <c r="BT1998" s="94"/>
      <c r="BU1998" s="40"/>
      <c r="BV1998" s="82"/>
      <c r="BW1998" s="94"/>
      <c r="BX1998" s="48"/>
      <c r="BY1998" s="97"/>
      <c r="BZ1998" s="48"/>
      <c r="CA1998" s="40"/>
      <c r="CB1998" s="94"/>
      <c r="CC1998" s="94"/>
      <c r="CD1998" s="94"/>
      <c r="CE1998" s="40"/>
      <c r="CF1998" s="73"/>
      <c r="CG1998" s="41"/>
      <c r="CH1998" s="41"/>
      <c r="CI1998" s="41"/>
      <c r="CJ1998" s="41"/>
      <c r="CK1998" s="41"/>
      <c r="CL1998" s="68"/>
      <c r="CM1998" s="41"/>
      <c r="CN1998" s="41"/>
      <c r="CO1998" s="39"/>
      <c r="CP1998" s="78"/>
    </row>
    <row r="1999" spans="1:94" s="38" customFormat="1" x14ac:dyDescent="0.25">
      <c r="A1999" s="38">
        <v>1996</v>
      </c>
      <c r="F1999" s="39"/>
      <c r="Q1999" s="39"/>
      <c r="R1999" s="40"/>
      <c r="S1999" s="40"/>
      <c r="T1999" s="39"/>
      <c r="AG1999" s="110"/>
      <c r="AH1999" s="94"/>
      <c r="AJ1999" s="97"/>
      <c r="AL1999" s="39"/>
      <c r="AP1999" s="39"/>
      <c r="AQ1999" s="77"/>
      <c r="AR1999" s="94"/>
      <c r="AT1999" s="97"/>
      <c r="BB1999" s="79"/>
      <c r="BC1999" s="94"/>
      <c r="BE1999" s="97"/>
      <c r="BF1999" s="97"/>
      <c r="BG1999" s="40"/>
      <c r="BK1999" s="40"/>
      <c r="BL1999" s="79"/>
      <c r="BM1999" s="94"/>
      <c r="BO1999" s="97"/>
      <c r="BQ1999" s="40"/>
      <c r="BR1999" s="94"/>
      <c r="BS1999" s="94"/>
      <c r="BT1999" s="94"/>
      <c r="BU1999" s="40"/>
      <c r="BV1999" s="82"/>
      <c r="BW1999" s="94"/>
      <c r="BX1999" s="48"/>
      <c r="BY1999" s="97"/>
      <c r="BZ1999" s="48"/>
      <c r="CA1999" s="40"/>
      <c r="CB1999" s="94"/>
      <c r="CC1999" s="94"/>
      <c r="CD1999" s="94"/>
      <c r="CE1999" s="40"/>
      <c r="CF1999" s="73"/>
      <c r="CG1999" s="41"/>
      <c r="CH1999" s="41"/>
      <c r="CI1999" s="41"/>
      <c r="CJ1999" s="41"/>
      <c r="CK1999" s="41"/>
      <c r="CL1999" s="68"/>
      <c r="CM1999" s="41"/>
      <c r="CN1999" s="41"/>
      <c r="CO1999" s="39"/>
      <c r="CP1999" s="78"/>
    </row>
    <row r="2000" spans="1:94" s="38" customFormat="1" x14ac:dyDescent="0.25">
      <c r="A2000" s="38">
        <v>1997</v>
      </c>
      <c r="F2000" s="39"/>
      <c r="Q2000" s="39"/>
      <c r="R2000" s="40"/>
      <c r="S2000" s="40"/>
      <c r="T2000" s="39"/>
      <c r="AG2000" s="110"/>
      <c r="AH2000" s="94"/>
      <c r="AJ2000" s="97"/>
      <c r="AL2000" s="39"/>
      <c r="AP2000" s="39"/>
      <c r="AQ2000" s="77"/>
      <c r="AR2000" s="94"/>
      <c r="AT2000" s="97"/>
      <c r="BB2000" s="79"/>
      <c r="BC2000" s="94"/>
      <c r="BE2000" s="97"/>
      <c r="BF2000" s="97"/>
      <c r="BG2000" s="40"/>
      <c r="BK2000" s="40"/>
      <c r="BL2000" s="79"/>
      <c r="BM2000" s="94"/>
      <c r="BO2000" s="97"/>
      <c r="BQ2000" s="40"/>
      <c r="BR2000" s="94"/>
      <c r="BS2000" s="94"/>
      <c r="BT2000" s="94"/>
      <c r="BU2000" s="40"/>
      <c r="BV2000" s="82"/>
      <c r="BW2000" s="94"/>
      <c r="BX2000" s="48"/>
      <c r="BY2000" s="97"/>
      <c r="BZ2000" s="48"/>
      <c r="CA2000" s="40"/>
      <c r="CB2000" s="94"/>
      <c r="CC2000" s="94"/>
      <c r="CD2000" s="94"/>
      <c r="CE2000" s="40"/>
      <c r="CF2000" s="73"/>
      <c r="CG2000" s="41"/>
      <c r="CH2000" s="41"/>
      <c r="CI2000" s="41"/>
      <c r="CJ2000" s="41"/>
      <c r="CK2000" s="41"/>
      <c r="CL2000" s="68"/>
      <c r="CM2000" s="41"/>
      <c r="CN2000" s="41"/>
      <c r="CO2000" s="39"/>
      <c r="CP2000" s="78"/>
    </row>
    <row r="2001" spans="1:94" s="38" customFormat="1" x14ac:dyDescent="0.25">
      <c r="A2001" s="38">
        <v>1998</v>
      </c>
      <c r="F2001" s="39"/>
      <c r="Q2001" s="39"/>
      <c r="R2001" s="40"/>
      <c r="S2001" s="40"/>
      <c r="T2001" s="39"/>
      <c r="AG2001" s="110"/>
      <c r="AH2001" s="94"/>
      <c r="AJ2001" s="97"/>
      <c r="AL2001" s="39"/>
      <c r="AP2001" s="39"/>
      <c r="AQ2001" s="77"/>
      <c r="AR2001" s="94"/>
      <c r="AT2001" s="97"/>
      <c r="BB2001" s="79"/>
      <c r="BC2001" s="94"/>
      <c r="BE2001" s="97"/>
      <c r="BF2001" s="97"/>
      <c r="BG2001" s="40"/>
      <c r="BK2001" s="40"/>
      <c r="BL2001" s="79"/>
      <c r="BM2001" s="94"/>
      <c r="BO2001" s="97"/>
      <c r="BQ2001" s="40"/>
      <c r="BR2001" s="94"/>
      <c r="BS2001" s="94"/>
      <c r="BT2001" s="94"/>
      <c r="BU2001" s="40"/>
      <c r="BV2001" s="82"/>
      <c r="BW2001" s="94"/>
      <c r="BX2001" s="48"/>
      <c r="BY2001" s="97"/>
      <c r="BZ2001" s="48"/>
      <c r="CA2001" s="40"/>
      <c r="CB2001" s="94"/>
      <c r="CC2001" s="94"/>
      <c r="CD2001" s="94"/>
      <c r="CE2001" s="40"/>
      <c r="CF2001" s="73"/>
      <c r="CG2001" s="41"/>
      <c r="CH2001" s="41"/>
      <c r="CI2001" s="41"/>
      <c r="CJ2001" s="41"/>
      <c r="CK2001" s="41"/>
      <c r="CL2001" s="68"/>
      <c r="CM2001" s="41"/>
      <c r="CN2001" s="41"/>
      <c r="CO2001" s="39"/>
      <c r="CP2001" s="78"/>
    </row>
    <row r="2002" spans="1:94" s="38" customFormat="1" x14ac:dyDescent="0.25">
      <c r="A2002" s="38">
        <v>1999</v>
      </c>
      <c r="F2002" s="39"/>
      <c r="Q2002" s="39"/>
      <c r="R2002" s="40"/>
      <c r="S2002" s="40"/>
      <c r="T2002" s="39"/>
      <c r="AG2002" s="110"/>
      <c r="AH2002" s="94"/>
      <c r="AJ2002" s="97"/>
      <c r="AL2002" s="39"/>
      <c r="AP2002" s="39"/>
      <c r="AQ2002" s="77"/>
      <c r="AR2002" s="94"/>
      <c r="AT2002" s="97"/>
      <c r="BB2002" s="79"/>
      <c r="BC2002" s="94"/>
      <c r="BE2002" s="97"/>
      <c r="BF2002" s="97"/>
      <c r="BG2002" s="40"/>
      <c r="BK2002" s="40"/>
      <c r="BL2002" s="79"/>
      <c r="BM2002" s="94"/>
      <c r="BO2002" s="97"/>
      <c r="BQ2002" s="40"/>
      <c r="BR2002" s="94"/>
      <c r="BS2002" s="94"/>
      <c r="BT2002" s="94"/>
      <c r="BU2002" s="40"/>
      <c r="BV2002" s="82"/>
      <c r="BW2002" s="94"/>
      <c r="BX2002" s="48"/>
      <c r="BY2002" s="97"/>
      <c r="BZ2002" s="48"/>
      <c r="CA2002" s="40"/>
      <c r="CB2002" s="94"/>
      <c r="CC2002" s="94"/>
      <c r="CD2002" s="94"/>
      <c r="CE2002" s="40"/>
      <c r="CF2002" s="73"/>
      <c r="CG2002" s="41"/>
      <c r="CH2002" s="41"/>
      <c r="CI2002" s="41"/>
      <c r="CJ2002" s="41"/>
      <c r="CK2002" s="41"/>
      <c r="CL2002" s="68"/>
      <c r="CM2002" s="41"/>
      <c r="CN2002" s="41"/>
      <c r="CO2002" s="39"/>
      <c r="CP2002" s="78"/>
    </row>
    <row r="2003" spans="1:94" s="38" customFormat="1" x14ac:dyDescent="0.25">
      <c r="A2003" s="38">
        <v>2000</v>
      </c>
      <c r="F2003" s="39"/>
      <c r="Q2003" s="39"/>
      <c r="R2003" s="40"/>
      <c r="S2003" s="40"/>
      <c r="T2003" s="39"/>
      <c r="AG2003" s="110"/>
      <c r="AH2003" s="94"/>
      <c r="AJ2003" s="97"/>
      <c r="AL2003" s="39"/>
      <c r="AP2003" s="39"/>
      <c r="AQ2003" s="77"/>
      <c r="AR2003" s="94"/>
      <c r="AT2003" s="97"/>
      <c r="BB2003" s="79"/>
      <c r="BC2003" s="94"/>
      <c r="BE2003" s="97"/>
      <c r="BF2003" s="97"/>
      <c r="BG2003" s="40"/>
      <c r="BK2003" s="40"/>
      <c r="BL2003" s="79"/>
      <c r="BM2003" s="94"/>
      <c r="BO2003" s="97"/>
      <c r="BQ2003" s="40"/>
      <c r="BR2003" s="94"/>
      <c r="BS2003" s="94"/>
      <c r="BT2003" s="94"/>
      <c r="BU2003" s="40"/>
      <c r="BV2003" s="82"/>
      <c r="BW2003" s="94"/>
      <c r="BX2003" s="48"/>
      <c r="BY2003" s="97"/>
      <c r="BZ2003" s="48"/>
      <c r="CA2003" s="40"/>
      <c r="CB2003" s="94"/>
      <c r="CC2003" s="94"/>
      <c r="CD2003" s="94"/>
      <c r="CE2003" s="40"/>
      <c r="CF2003" s="73"/>
      <c r="CG2003" s="41"/>
      <c r="CH2003" s="41"/>
      <c r="CI2003" s="41"/>
      <c r="CJ2003" s="41"/>
      <c r="CK2003" s="41"/>
      <c r="CL2003" s="68"/>
      <c r="CM2003" s="41"/>
      <c r="CN2003" s="41"/>
      <c r="CO2003" s="39"/>
      <c r="CP2003" s="78"/>
    </row>
    <row r="2004" spans="1:94" s="38" customFormat="1" x14ac:dyDescent="0.25">
      <c r="A2004" s="38">
        <v>2001</v>
      </c>
      <c r="F2004" s="39"/>
      <c r="Q2004" s="39"/>
      <c r="R2004" s="40"/>
      <c r="S2004" s="40"/>
      <c r="T2004" s="39"/>
      <c r="AG2004" s="110"/>
      <c r="AH2004" s="94"/>
      <c r="AJ2004" s="97"/>
      <c r="AL2004" s="39"/>
      <c r="AP2004" s="39"/>
      <c r="AQ2004" s="77"/>
      <c r="AR2004" s="94"/>
      <c r="AT2004" s="97"/>
      <c r="BB2004" s="79"/>
      <c r="BC2004" s="94"/>
      <c r="BE2004" s="97"/>
      <c r="BF2004" s="97"/>
      <c r="BG2004" s="40"/>
      <c r="BK2004" s="40"/>
      <c r="BL2004" s="79"/>
      <c r="BM2004" s="94"/>
      <c r="BO2004" s="97"/>
      <c r="BQ2004" s="40"/>
      <c r="BR2004" s="94"/>
      <c r="BS2004" s="94"/>
      <c r="BT2004" s="94"/>
      <c r="BU2004" s="40"/>
      <c r="BV2004" s="82"/>
      <c r="BW2004" s="94"/>
      <c r="BX2004" s="48"/>
      <c r="BY2004" s="97"/>
      <c r="BZ2004" s="48"/>
      <c r="CA2004" s="40"/>
      <c r="CB2004" s="94"/>
      <c r="CC2004" s="94"/>
      <c r="CD2004" s="94"/>
      <c r="CE2004" s="40"/>
      <c r="CF2004" s="73"/>
      <c r="CG2004" s="41"/>
      <c r="CH2004" s="41"/>
      <c r="CI2004" s="41"/>
      <c r="CJ2004" s="41"/>
      <c r="CK2004" s="41"/>
      <c r="CL2004" s="68"/>
      <c r="CM2004" s="41"/>
      <c r="CN2004" s="41"/>
      <c r="CO2004" s="39"/>
      <c r="CP2004" s="78"/>
    </row>
    <row r="2005" spans="1:94" s="38" customFormat="1" x14ac:dyDescent="0.25">
      <c r="A2005" s="38">
        <v>2002</v>
      </c>
      <c r="F2005" s="39"/>
      <c r="Q2005" s="39"/>
      <c r="R2005" s="40"/>
      <c r="S2005" s="40"/>
      <c r="T2005" s="39"/>
      <c r="AG2005" s="110"/>
      <c r="AH2005" s="94"/>
      <c r="AJ2005" s="97"/>
      <c r="AL2005" s="39"/>
      <c r="AP2005" s="39"/>
      <c r="AQ2005" s="77"/>
      <c r="AR2005" s="94"/>
      <c r="AT2005" s="97"/>
      <c r="BB2005" s="79"/>
      <c r="BC2005" s="94"/>
      <c r="BE2005" s="97"/>
      <c r="BF2005" s="97"/>
      <c r="BG2005" s="40"/>
      <c r="BK2005" s="40"/>
      <c r="BL2005" s="79"/>
      <c r="BM2005" s="94"/>
      <c r="BO2005" s="97"/>
      <c r="BQ2005" s="40"/>
      <c r="BR2005" s="94"/>
      <c r="BS2005" s="94"/>
      <c r="BT2005" s="94"/>
      <c r="BU2005" s="40"/>
      <c r="BV2005" s="82"/>
      <c r="BW2005" s="94"/>
      <c r="BX2005" s="48"/>
      <c r="BY2005" s="97"/>
      <c r="BZ2005" s="48"/>
      <c r="CA2005" s="40"/>
      <c r="CB2005" s="94"/>
      <c r="CC2005" s="94"/>
      <c r="CD2005" s="94"/>
      <c r="CE2005" s="40"/>
      <c r="CF2005" s="73"/>
      <c r="CG2005" s="41"/>
      <c r="CH2005" s="41"/>
      <c r="CI2005" s="41"/>
      <c r="CJ2005" s="41"/>
      <c r="CK2005" s="41"/>
      <c r="CL2005" s="68"/>
      <c r="CM2005" s="41"/>
      <c r="CN2005" s="41"/>
      <c r="CO2005" s="39"/>
      <c r="CP2005" s="78"/>
    </row>
    <row r="2006" spans="1:94" s="38" customFormat="1" x14ac:dyDescent="0.25">
      <c r="A2006" s="38">
        <v>2003</v>
      </c>
      <c r="F2006" s="39"/>
      <c r="Q2006" s="39"/>
      <c r="R2006" s="40"/>
      <c r="S2006" s="40"/>
      <c r="T2006" s="39"/>
      <c r="AG2006" s="110"/>
      <c r="AH2006" s="94"/>
      <c r="AJ2006" s="97"/>
      <c r="AL2006" s="39"/>
      <c r="AP2006" s="39"/>
      <c r="AQ2006" s="77"/>
      <c r="AR2006" s="94"/>
      <c r="AT2006" s="97"/>
      <c r="BB2006" s="79"/>
      <c r="BC2006" s="94"/>
      <c r="BE2006" s="97"/>
      <c r="BF2006" s="97"/>
      <c r="BG2006" s="40"/>
      <c r="BK2006" s="40"/>
      <c r="BL2006" s="79"/>
      <c r="BM2006" s="94"/>
      <c r="BO2006" s="97"/>
      <c r="BQ2006" s="40"/>
      <c r="BR2006" s="94"/>
      <c r="BS2006" s="94"/>
      <c r="BT2006" s="94"/>
      <c r="BU2006" s="40"/>
      <c r="BV2006" s="82"/>
      <c r="BW2006" s="94"/>
      <c r="BX2006" s="48"/>
      <c r="BY2006" s="97"/>
      <c r="BZ2006" s="48"/>
      <c r="CA2006" s="40"/>
      <c r="CB2006" s="94"/>
      <c r="CC2006" s="94"/>
      <c r="CD2006" s="94"/>
      <c r="CE2006" s="40"/>
      <c r="CF2006" s="73"/>
      <c r="CG2006" s="41"/>
      <c r="CH2006" s="41"/>
      <c r="CI2006" s="41"/>
      <c r="CJ2006" s="41"/>
      <c r="CK2006" s="41"/>
      <c r="CL2006" s="68"/>
      <c r="CM2006" s="41"/>
      <c r="CN2006" s="41"/>
      <c r="CO2006" s="39"/>
      <c r="CP2006" s="78"/>
    </row>
    <row r="2007" spans="1:94" s="38" customFormat="1" x14ac:dyDescent="0.25">
      <c r="A2007" s="38">
        <v>2004</v>
      </c>
      <c r="F2007" s="39"/>
      <c r="Q2007" s="39"/>
      <c r="R2007" s="40"/>
      <c r="S2007" s="40"/>
      <c r="T2007" s="39"/>
      <c r="AG2007" s="110"/>
      <c r="AH2007" s="94"/>
      <c r="AJ2007" s="97"/>
      <c r="AL2007" s="39"/>
      <c r="AP2007" s="39"/>
      <c r="AQ2007" s="77"/>
      <c r="AR2007" s="94"/>
      <c r="AT2007" s="97"/>
      <c r="BB2007" s="79"/>
      <c r="BC2007" s="94"/>
      <c r="BE2007" s="97"/>
      <c r="BF2007" s="97"/>
      <c r="BG2007" s="40"/>
      <c r="BK2007" s="40"/>
      <c r="BL2007" s="79"/>
      <c r="BM2007" s="94"/>
      <c r="BO2007" s="97"/>
      <c r="BQ2007" s="40"/>
      <c r="BR2007" s="94"/>
      <c r="BS2007" s="94"/>
      <c r="BT2007" s="94"/>
      <c r="BU2007" s="40"/>
      <c r="BV2007" s="82"/>
      <c r="BW2007" s="94"/>
      <c r="BX2007" s="48"/>
      <c r="BY2007" s="97"/>
      <c r="BZ2007" s="48"/>
      <c r="CA2007" s="40"/>
      <c r="CB2007" s="94"/>
      <c r="CC2007" s="94"/>
      <c r="CD2007" s="94"/>
      <c r="CE2007" s="40"/>
      <c r="CF2007" s="73"/>
      <c r="CG2007" s="41"/>
      <c r="CH2007" s="41"/>
      <c r="CI2007" s="41"/>
      <c r="CJ2007" s="41"/>
      <c r="CK2007" s="41"/>
      <c r="CL2007" s="68"/>
      <c r="CM2007" s="41"/>
      <c r="CN2007" s="41"/>
      <c r="CO2007" s="39"/>
      <c r="CP2007" s="78"/>
    </row>
    <row r="2008" spans="1:94" s="38" customFormat="1" x14ac:dyDescent="0.25">
      <c r="A2008" s="38">
        <v>2005</v>
      </c>
      <c r="F2008" s="39"/>
      <c r="Q2008" s="39"/>
      <c r="R2008" s="40"/>
      <c r="S2008" s="40"/>
      <c r="T2008" s="39"/>
      <c r="AG2008" s="110"/>
      <c r="AH2008" s="94"/>
      <c r="AJ2008" s="97"/>
      <c r="AL2008" s="39"/>
      <c r="AP2008" s="39"/>
      <c r="AQ2008" s="77"/>
      <c r="AR2008" s="94"/>
      <c r="AT2008" s="97"/>
      <c r="BB2008" s="79"/>
      <c r="BC2008" s="94"/>
      <c r="BE2008" s="97"/>
      <c r="BF2008" s="97"/>
      <c r="BG2008" s="40"/>
      <c r="BK2008" s="40"/>
      <c r="BL2008" s="79"/>
      <c r="BM2008" s="94"/>
      <c r="BO2008" s="97"/>
      <c r="BQ2008" s="40"/>
      <c r="BR2008" s="94"/>
      <c r="BS2008" s="94"/>
      <c r="BT2008" s="94"/>
      <c r="BU2008" s="40"/>
      <c r="BV2008" s="82"/>
      <c r="BW2008" s="94"/>
      <c r="BX2008" s="48"/>
      <c r="BY2008" s="97"/>
      <c r="BZ2008" s="48"/>
      <c r="CA2008" s="40"/>
      <c r="CB2008" s="94"/>
      <c r="CC2008" s="94"/>
      <c r="CD2008" s="94"/>
      <c r="CE2008" s="40"/>
      <c r="CF2008" s="73"/>
      <c r="CG2008" s="41"/>
      <c r="CH2008" s="41"/>
      <c r="CI2008" s="41"/>
      <c r="CJ2008" s="41"/>
      <c r="CK2008" s="41"/>
      <c r="CL2008" s="68"/>
      <c r="CM2008" s="41"/>
      <c r="CN2008" s="41"/>
      <c r="CO2008" s="39"/>
      <c r="CP2008" s="78"/>
    </row>
    <row r="2009" spans="1:94" s="38" customFormat="1" x14ac:dyDescent="0.25">
      <c r="A2009" s="38">
        <v>2006</v>
      </c>
      <c r="F2009" s="39"/>
      <c r="Q2009" s="39"/>
      <c r="R2009" s="40"/>
      <c r="S2009" s="40"/>
      <c r="T2009" s="39"/>
      <c r="AG2009" s="110"/>
      <c r="AH2009" s="94"/>
      <c r="AJ2009" s="97"/>
      <c r="AL2009" s="39"/>
      <c r="AP2009" s="39"/>
      <c r="AQ2009" s="77"/>
      <c r="AR2009" s="94"/>
      <c r="AT2009" s="97"/>
      <c r="BB2009" s="79"/>
      <c r="BC2009" s="94"/>
      <c r="BE2009" s="97"/>
      <c r="BF2009" s="97"/>
      <c r="BG2009" s="40"/>
      <c r="BK2009" s="40"/>
      <c r="BL2009" s="79"/>
      <c r="BM2009" s="94"/>
      <c r="BO2009" s="97"/>
      <c r="BQ2009" s="40"/>
      <c r="BR2009" s="94"/>
      <c r="BS2009" s="94"/>
      <c r="BT2009" s="94"/>
      <c r="BU2009" s="40"/>
      <c r="BV2009" s="82"/>
      <c r="BW2009" s="94"/>
      <c r="BX2009" s="48"/>
      <c r="BY2009" s="97"/>
      <c r="BZ2009" s="48"/>
      <c r="CA2009" s="40"/>
      <c r="CB2009" s="94"/>
      <c r="CC2009" s="94"/>
      <c r="CD2009" s="94"/>
      <c r="CE2009" s="40"/>
      <c r="CF2009" s="73"/>
      <c r="CG2009" s="41"/>
      <c r="CH2009" s="41"/>
      <c r="CI2009" s="41"/>
      <c r="CJ2009" s="41"/>
      <c r="CK2009" s="41"/>
      <c r="CL2009" s="68"/>
      <c r="CM2009" s="41"/>
      <c r="CN2009" s="41"/>
      <c r="CO2009" s="39"/>
      <c r="CP2009" s="78"/>
    </row>
    <row r="2010" spans="1:94" s="38" customFormat="1" x14ac:dyDescent="0.25">
      <c r="A2010" s="38">
        <v>2007</v>
      </c>
      <c r="F2010" s="39"/>
      <c r="Q2010" s="39"/>
      <c r="R2010" s="40"/>
      <c r="S2010" s="40"/>
      <c r="T2010" s="39"/>
      <c r="AG2010" s="110"/>
      <c r="AH2010" s="94"/>
      <c r="AJ2010" s="97"/>
      <c r="AL2010" s="39"/>
      <c r="AP2010" s="39"/>
      <c r="AQ2010" s="77"/>
      <c r="AR2010" s="94"/>
      <c r="AT2010" s="97"/>
      <c r="BB2010" s="79"/>
      <c r="BC2010" s="94"/>
      <c r="BE2010" s="97"/>
      <c r="BF2010" s="97"/>
      <c r="BG2010" s="40"/>
      <c r="BK2010" s="40"/>
      <c r="BL2010" s="79"/>
      <c r="BM2010" s="94"/>
      <c r="BO2010" s="97"/>
      <c r="BQ2010" s="40"/>
      <c r="BR2010" s="94"/>
      <c r="BS2010" s="94"/>
      <c r="BT2010" s="94"/>
      <c r="BU2010" s="40"/>
      <c r="BV2010" s="82"/>
      <c r="BW2010" s="94"/>
      <c r="BX2010" s="48"/>
      <c r="BY2010" s="97"/>
      <c r="BZ2010" s="48"/>
      <c r="CA2010" s="40"/>
      <c r="CB2010" s="94"/>
      <c r="CC2010" s="94"/>
      <c r="CD2010" s="94"/>
      <c r="CE2010" s="40"/>
      <c r="CF2010" s="73"/>
      <c r="CG2010" s="41"/>
      <c r="CH2010" s="41"/>
      <c r="CI2010" s="41"/>
      <c r="CJ2010" s="41"/>
      <c r="CK2010" s="41"/>
      <c r="CL2010" s="68"/>
      <c r="CM2010" s="41"/>
      <c r="CN2010" s="41"/>
      <c r="CO2010" s="39"/>
      <c r="CP2010" s="78"/>
    </row>
    <row r="2011" spans="1:94" s="38" customFormat="1" x14ac:dyDescent="0.25">
      <c r="A2011" s="38">
        <v>2008</v>
      </c>
      <c r="F2011" s="39"/>
      <c r="Q2011" s="39"/>
      <c r="R2011" s="40"/>
      <c r="S2011" s="40"/>
      <c r="T2011" s="39"/>
      <c r="AG2011" s="110"/>
      <c r="AH2011" s="94"/>
      <c r="AJ2011" s="97"/>
      <c r="AL2011" s="39"/>
      <c r="AP2011" s="39"/>
      <c r="AQ2011" s="77"/>
      <c r="AR2011" s="94"/>
      <c r="AT2011" s="97"/>
      <c r="BB2011" s="79"/>
      <c r="BC2011" s="94"/>
      <c r="BE2011" s="97"/>
      <c r="BF2011" s="97"/>
      <c r="BG2011" s="40"/>
      <c r="BK2011" s="40"/>
      <c r="BL2011" s="79"/>
      <c r="BM2011" s="94"/>
      <c r="BO2011" s="97"/>
      <c r="BQ2011" s="40"/>
      <c r="BR2011" s="94"/>
      <c r="BS2011" s="94"/>
      <c r="BT2011" s="94"/>
      <c r="BU2011" s="40"/>
      <c r="BV2011" s="82"/>
      <c r="BW2011" s="94"/>
      <c r="BX2011" s="48"/>
      <c r="BY2011" s="97"/>
      <c r="BZ2011" s="48"/>
      <c r="CA2011" s="40"/>
      <c r="CB2011" s="94"/>
      <c r="CC2011" s="94"/>
      <c r="CD2011" s="94"/>
      <c r="CE2011" s="40"/>
      <c r="CF2011" s="73"/>
      <c r="CG2011" s="41"/>
      <c r="CH2011" s="41"/>
      <c r="CI2011" s="41"/>
      <c r="CJ2011" s="41"/>
      <c r="CK2011" s="41"/>
      <c r="CL2011" s="68"/>
      <c r="CM2011" s="41"/>
      <c r="CN2011" s="41"/>
      <c r="CO2011" s="39"/>
      <c r="CP2011" s="78"/>
    </row>
    <row r="2012" spans="1:94" s="38" customFormat="1" x14ac:dyDescent="0.25">
      <c r="A2012" s="38">
        <v>2009</v>
      </c>
      <c r="F2012" s="39"/>
      <c r="Q2012" s="39"/>
      <c r="R2012" s="40"/>
      <c r="S2012" s="40"/>
      <c r="T2012" s="39"/>
      <c r="AG2012" s="110"/>
      <c r="AH2012" s="94"/>
      <c r="AJ2012" s="97"/>
      <c r="AL2012" s="39"/>
      <c r="AP2012" s="39"/>
      <c r="AQ2012" s="77"/>
      <c r="AR2012" s="94"/>
      <c r="AT2012" s="97"/>
      <c r="BB2012" s="79"/>
      <c r="BC2012" s="94"/>
      <c r="BE2012" s="97"/>
      <c r="BF2012" s="97"/>
      <c r="BG2012" s="40"/>
      <c r="BK2012" s="40"/>
      <c r="BL2012" s="79"/>
      <c r="BM2012" s="94"/>
      <c r="BO2012" s="97"/>
      <c r="BQ2012" s="40"/>
      <c r="BR2012" s="94"/>
      <c r="BS2012" s="94"/>
      <c r="BT2012" s="94"/>
      <c r="BU2012" s="40"/>
      <c r="BV2012" s="82"/>
      <c r="BW2012" s="94"/>
      <c r="BX2012" s="48"/>
      <c r="BY2012" s="97"/>
      <c r="BZ2012" s="48"/>
      <c r="CA2012" s="40"/>
      <c r="CB2012" s="94"/>
      <c r="CC2012" s="94"/>
      <c r="CD2012" s="94"/>
      <c r="CE2012" s="40"/>
      <c r="CF2012" s="73"/>
      <c r="CG2012" s="41"/>
      <c r="CH2012" s="41"/>
      <c r="CI2012" s="41"/>
      <c r="CJ2012" s="41"/>
      <c r="CK2012" s="41"/>
      <c r="CL2012" s="68"/>
      <c r="CM2012" s="41"/>
      <c r="CN2012" s="41"/>
      <c r="CO2012" s="39"/>
      <c r="CP2012" s="78"/>
    </row>
    <row r="2013" spans="1:94" s="38" customFormat="1" x14ac:dyDescent="0.25">
      <c r="A2013" s="38">
        <v>2010</v>
      </c>
      <c r="F2013" s="39"/>
      <c r="Q2013" s="39"/>
      <c r="R2013" s="40"/>
      <c r="S2013" s="40"/>
      <c r="T2013" s="39"/>
      <c r="AG2013" s="110"/>
      <c r="AH2013" s="94"/>
      <c r="AJ2013" s="97"/>
      <c r="AL2013" s="39"/>
      <c r="AP2013" s="39"/>
      <c r="AQ2013" s="77"/>
      <c r="AR2013" s="94"/>
      <c r="AT2013" s="97"/>
      <c r="BB2013" s="79"/>
      <c r="BC2013" s="94"/>
      <c r="BE2013" s="97"/>
      <c r="BF2013" s="97"/>
      <c r="BG2013" s="40"/>
      <c r="BK2013" s="40"/>
      <c r="BL2013" s="79"/>
      <c r="BM2013" s="94"/>
      <c r="BO2013" s="97"/>
      <c r="BQ2013" s="40"/>
      <c r="BR2013" s="94"/>
      <c r="BS2013" s="94"/>
      <c r="BT2013" s="94"/>
      <c r="BU2013" s="40"/>
      <c r="BV2013" s="82"/>
      <c r="BW2013" s="94"/>
      <c r="BX2013" s="48"/>
      <c r="BY2013" s="97"/>
      <c r="BZ2013" s="48"/>
      <c r="CA2013" s="40"/>
      <c r="CB2013" s="94"/>
      <c r="CC2013" s="94"/>
      <c r="CD2013" s="94"/>
      <c r="CE2013" s="40"/>
      <c r="CF2013" s="73"/>
      <c r="CG2013" s="41"/>
      <c r="CH2013" s="41"/>
      <c r="CI2013" s="41"/>
      <c r="CJ2013" s="41"/>
      <c r="CK2013" s="41"/>
      <c r="CL2013" s="68"/>
      <c r="CM2013" s="41"/>
      <c r="CN2013" s="41"/>
      <c r="CO2013" s="39"/>
      <c r="CP2013" s="78"/>
    </row>
    <row r="2014" spans="1:94" s="38" customFormat="1" x14ac:dyDescent="0.25">
      <c r="A2014" s="38">
        <v>2011</v>
      </c>
      <c r="F2014" s="39"/>
      <c r="Q2014" s="39"/>
      <c r="R2014" s="40"/>
      <c r="S2014" s="40"/>
      <c r="T2014" s="39"/>
      <c r="AG2014" s="110"/>
      <c r="AH2014" s="94"/>
      <c r="AJ2014" s="97"/>
      <c r="AL2014" s="39"/>
      <c r="AP2014" s="39"/>
      <c r="AQ2014" s="77"/>
      <c r="AR2014" s="94"/>
      <c r="AT2014" s="97"/>
      <c r="BB2014" s="79"/>
      <c r="BC2014" s="94"/>
      <c r="BE2014" s="97"/>
      <c r="BF2014" s="97"/>
      <c r="BG2014" s="40"/>
      <c r="BK2014" s="40"/>
      <c r="BL2014" s="79"/>
      <c r="BM2014" s="94"/>
      <c r="BO2014" s="97"/>
      <c r="BQ2014" s="40"/>
      <c r="BR2014" s="94"/>
      <c r="BS2014" s="94"/>
      <c r="BT2014" s="94"/>
      <c r="BU2014" s="40"/>
      <c r="BV2014" s="82"/>
      <c r="BW2014" s="94"/>
      <c r="BX2014" s="48"/>
      <c r="BY2014" s="97"/>
      <c r="BZ2014" s="48"/>
      <c r="CA2014" s="40"/>
      <c r="CB2014" s="94"/>
      <c r="CC2014" s="94"/>
      <c r="CD2014" s="94"/>
      <c r="CE2014" s="40"/>
      <c r="CF2014" s="73"/>
      <c r="CG2014" s="41"/>
      <c r="CH2014" s="41"/>
      <c r="CI2014" s="41"/>
      <c r="CJ2014" s="41"/>
      <c r="CK2014" s="41"/>
      <c r="CL2014" s="68"/>
      <c r="CM2014" s="41"/>
      <c r="CN2014" s="41"/>
      <c r="CO2014" s="39"/>
      <c r="CP2014" s="78"/>
    </row>
    <row r="2015" spans="1:94" s="38" customFormat="1" x14ac:dyDescent="0.25">
      <c r="A2015" s="38">
        <v>2012</v>
      </c>
      <c r="F2015" s="39"/>
      <c r="Q2015" s="39"/>
      <c r="R2015" s="40"/>
      <c r="S2015" s="40"/>
      <c r="T2015" s="39"/>
      <c r="AG2015" s="110"/>
      <c r="AH2015" s="94"/>
      <c r="AJ2015" s="97"/>
      <c r="AL2015" s="39"/>
      <c r="AP2015" s="39"/>
      <c r="AQ2015" s="77"/>
      <c r="AR2015" s="94"/>
      <c r="AT2015" s="97"/>
      <c r="BB2015" s="79"/>
      <c r="BC2015" s="94"/>
      <c r="BE2015" s="97"/>
      <c r="BF2015" s="97"/>
      <c r="BG2015" s="40"/>
      <c r="BK2015" s="40"/>
      <c r="BL2015" s="79"/>
      <c r="BM2015" s="94"/>
      <c r="BO2015" s="97"/>
      <c r="BQ2015" s="40"/>
      <c r="BR2015" s="94"/>
      <c r="BS2015" s="94"/>
      <c r="BT2015" s="94"/>
      <c r="BU2015" s="40"/>
      <c r="BV2015" s="82"/>
      <c r="BW2015" s="94"/>
      <c r="BX2015" s="48"/>
      <c r="BY2015" s="97"/>
      <c r="BZ2015" s="48"/>
      <c r="CA2015" s="40"/>
      <c r="CB2015" s="94"/>
      <c r="CC2015" s="94"/>
      <c r="CD2015" s="94"/>
      <c r="CE2015" s="40"/>
      <c r="CF2015" s="73"/>
      <c r="CG2015" s="41"/>
      <c r="CH2015" s="41"/>
      <c r="CI2015" s="41"/>
      <c r="CJ2015" s="41"/>
      <c r="CK2015" s="41"/>
      <c r="CL2015" s="68"/>
      <c r="CM2015" s="41"/>
      <c r="CN2015" s="41"/>
      <c r="CO2015" s="39"/>
      <c r="CP2015" s="78"/>
    </row>
    <row r="2016" spans="1:94" s="38" customFormat="1" x14ac:dyDescent="0.25">
      <c r="A2016" s="38">
        <v>2013</v>
      </c>
      <c r="F2016" s="39"/>
      <c r="Q2016" s="39"/>
      <c r="R2016" s="40"/>
      <c r="S2016" s="40"/>
      <c r="T2016" s="39"/>
      <c r="AG2016" s="110"/>
      <c r="AH2016" s="94"/>
      <c r="AJ2016" s="97"/>
      <c r="AL2016" s="39"/>
      <c r="AP2016" s="39"/>
      <c r="AQ2016" s="77"/>
      <c r="AR2016" s="94"/>
      <c r="AT2016" s="97"/>
      <c r="BB2016" s="79"/>
      <c r="BC2016" s="94"/>
      <c r="BE2016" s="97"/>
      <c r="BF2016" s="97"/>
      <c r="BG2016" s="40"/>
      <c r="BK2016" s="40"/>
      <c r="BL2016" s="79"/>
      <c r="BM2016" s="94"/>
      <c r="BO2016" s="97"/>
      <c r="BQ2016" s="40"/>
      <c r="BR2016" s="94"/>
      <c r="BS2016" s="94"/>
      <c r="BT2016" s="94"/>
      <c r="BU2016" s="40"/>
      <c r="BV2016" s="82"/>
      <c r="BW2016" s="94"/>
      <c r="BX2016" s="48"/>
      <c r="BY2016" s="97"/>
      <c r="BZ2016" s="48"/>
      <c r="CA2016" s="40"/>
      <c r="CB2016" s="94"/>
      <c r="CC2016" s="94"/>
      <c r="CD2016" s="94"/>
      <c r="CE2016" s="40"/>
      <c r="CF2016" s="73"/>
      <c r="CG2016" s="41"/>
      <c r="CH2016" s="41"/>
      <c r="CI2016" s="41"/>
      <c r="CJ2016" s="41"/>
      <c r="CK2016" s="41"/>
      <c r="CL2016" s="68"/>
      <c r="CM2016" s="41"/>
      <c r="CN2016" s="41"/>
      <c r="CO2016" s="39"/>
      <c r="CP2016" s="78"/>
    </row>
    <row r="2017" spans="1:94" s="38" customFormat="1" x14ac:dyDescent="0.25">
      <c r="A2017" s="38">
        <v>2014</v>
      </c>
      <c r="F2017" s="39"/>
      <c r="Q2017" s="39"/>
      <c r="R2017" s="40"/>
      <c r="S2017" s="40"/>
      <c r="T2017" s="39"/>
      <c r="AG2017" s="110"/>
      <c r="AH2017" s="94"/>
      <c r="AJ2017" s="97"/>
      <c r="AL2017" s="39"/>
      <c r="AP2017" s="39"/>
      <c r="AQ2017" s="77"/>
      <c r="AR2017" s="94"/>
      <c r="AT2017" s="97"/>
      <c r="BB2017" s="79"/>
      <c r="BC2017" s="94"/>
      <c r="BE2017" s="97"/>
      <c r="BF2017" s="97"/>
      <c r="BG2017" s="40"/>
      <c r="BK2017" s="40"/>
      <c r="BL2017" s="79"/>
      <c r="BM2017" s="94"/>
      <c r="BO2017" s="97"/>
      <c r="BQ2017" s="40"/>
      <c r="BR2017" s="94"/>
      <c r="BS2017" s="94"/>
      <c r="BT2017" s="94"/>
      <c r="BU2017" s="40"/>
      <c r="BV2017" s="82"/>
      <c r="BW2017" s="94"/>
      <c r="BX2017" s="48"/>
      <c r="BY2017" s="97"/>
      <c r="BZ2017" s="48"/>
      <c r="CA2017" s="40"/>
      <c r="CB2017" s="94"/>
      <c r="CC2017" s="94"/>
      <c r="CD2017" s="94"/>
      <c r="CE2017" s="40"/>
      <c r="CF2017" s="73"/>
      <c r="CG2017" s="41"/>
      <c r="CH2017" s="41"/>
      <c r="CI2017" s="41"/>
      <c r="CJ2017" s="41"/>
      <c r="CK2017" s="41"/>
      <c r="CL2017" s="68"/>
      <c r="CM2017" s="41"/>
      <c r="CN2017" s="41"/>
      <c r="CO2017" s="39"/>
      <c r="CP2017" s="78"/>
    </row>
    <row r="2018" spans="1:94" s="38" customFormat="1" x14ac:dyDescent="0.25">
      <c r="A2018" s="99">
        <v>2015</v>
      </c>
      <c r="F2018" s="39"/>
      <c r="Q2018" s="39"/>
      <c r="R2018" s="40"/>
      <c r="S2018" s="40"/>
      <c r="T2018" s="39"/>
      <c r="AG2018" s="110"/>
      <c r="AH2018" s="94"/>
      <c r="AJ2018" s="97"/>
      <c r="AL2018" s="39"/>
      <c r="AP2018" s="39"/>
      <c r="AQ2018" s="77"/>
      <c r="AR2018" s="94"/>
      <c r="AT2018" s="97"/>
      <c r="BB2018" s="79"/>
      <c r="BC2018" s="94"/>
      <c r="BE2018" s="97"/>
      <c r="BF2018" s="97"/>
      <c r="BG2018" s="40"/>
      <c r="BK2018" s="40"/>
      <c r="BL2018" s="79"/>
      <c r="BM2018" s="94"/>
      <c r="BO2018" s="97"/>
      <c r="BQ2018" s="40"/>
      <c r="BR2018" s="94"/>
      <c r="BS2018" s="94"/>
      <c r="BT2018" s="94"/>
      <c r="BU2018" s="40"/>
      <c r="BV2018" s="82"/>
      <c r="BW2018" s="94"/>
      <c r="BX2018" s="48"/>
      <c r="BY2018" s="97"/>
      <c r="BZ2018" s="48"/>
      <c r="CA2018" s="40"/>
      <c r="CB2018" s="94"/>
      <c r="CC2018" s="94"/>
      <c r="CD2018" s="94"/>
      <c r="CE2018" s="40"/>
      <c r="CF2018" s="73"/>
      <c r="CG2018" s="41"/>
      <c r="CH2018" s="41"/>
      <c r="CI2018" s="41"/>
      <c r="CJ2018" s="41"/>
      <c r="CK2018" s="41"/>
      <c r="CL2018" s="68"/>
      <c r="CM2018" s="41"/>
      <c r="CN2018" s="41"/>
      <c r="CO2018" s="39"/>
      <c r="CP2018" s="78"/>
    </row>
    <row r="2019" spans="1:94" s="38" customFormat="1" x14ac:dyDescent="0.25">
      <c r="A2019" s="38">
        <v>2016</v>
      </c>
      <c r="F2019" s="39"/>
      <c r="Q2019" s="39"/>
      <c r="R2019" s="40"/>
      <c r="S2019" s="40"/>
      <c r="T2019" s="39"/>
      <c r="AG2019" s="110"/>
      <c r="AH2019" s="94"/>
      <c r="AJ2019" s="97"/>
      <c r="AL2019" s="39"/>
      <c r="AP2019" s="39"/>
      <c r="AQ2019" s="77"/>
      <c r="AR2019" s="94"/>
      <c r="AT2019" s="97"/>
      <c r="BB2019" s="79"/>
      <c r="BC2019" s="94"/>
      <c r="BE2019" s="97"/>
      <c r="BF2019" s="97"/>
      <c r="BG2019" s="40"/>
      <c r="BK2019" s="40"/>
      <c r="BL2019" s="79"/>
      <c r="BM2019" s="94"/>
      <c r="BO2019" s="97"/>
      <c r="BQ2019" s="40"/>
      <c r="BR2019" s="94"/>
      <c r="BS2019" s="94"/>
      <c r="BT2019" s="94"/>
      <c r="BU2019" s="40"/>
      <c r="BV2019" s="82"/>
      <c r="BW2019" s="94"/>
      <c r="BX2019" s="48"/>
      <c r="BY2019" s="97"/>
      <c r="BZ2019" s="48"/>
      <c r="CA2019" s="40"/>
      <c r="CB2019" s="94"/>
      <c r="CC2019" s="94"/>
      <c r="CD2019" s="94"/>
      <c r="CE2019" s="40"/>
      <c r="CF2019" s="73"/>
      <c r="CG2019" s="41"/>
      <c r="CH2019" s="41"/>
      <c r="CI2019" s="41"/>
      <c r="CJ2019" s="41"/>
      <c r="CK2019" s="41"/>
      <c r="CL2019" s="68"/>
      <c r="CM2019" s="41"/>
      <c r="CN2019" s="41"/>
      <c r="CO2019" s="39"/>
      <c r="CP2019" s="78"/>
    </row>
    <row r="2020" spans="1:94" s="38" customFormat="1" x14ac:dyDescent="0.25">
      <c r="A2020" s="38">
        <v>2017</v>
      </c>
      <c r="F2020" s="39"/>
      <c r="Q2020" s="39"/>
      <c r="R2020" s="40"/>
      <c r="S2020" s="40"/>
      <c r="T2020" s="39"/>
      <c r="AG2020" s="110"/>
      <c r="AH2020" s="94"/>
      <c r="AJ2020" s="97"/>
      <c r="AL2020" s="39"/>
      <c r="AP2020" s="39"/>
      <c r="AQ2020" s="77"/>
      <c r="AR2020" s="94"/>
      <c r="AT2020" s="97"/>
      <c r="BB2020" s="79"/>
      <c r="BC2020" s="94"/>
      <c r="BE2020" s="97"/>
      <c r="BF2020" s="97"/>
      <c r="BG2020" s="40"/>
      <c r="BK2020" s="40"/>
      <c r="BL2020" s="79"/>
      <c r="BM2020" s="94"/>
      <c r="BO2020" s="97"/>
      <c r="BQ2020" s="40"/>
      <c r="BR2020" s="94"/>
      <c r="BS2020" s="94"/>
      <c r="BT2020" s="94"/>
      <c r="BU2020" s="40"/>
      <c r="BV2020" s="82"/>
      <c r="BW2020" s="94"/>
      <c r="BX2020" s="48"/>
      <c r="BY2020" s="97"/>
      <c r="BZ2020" s="48"/>
      <c r="CA2020" s="40"/>
      <c r="CB2020" s="94"/>
      <c r="CC2020" s="94"/>
      <c r="CD2020" s="94"/>
      <c r="CE2020" s="40"/>
      <c r="CF2020" s="73"/>
      <c r="CG2020" s="41"/>
      <c r="CH2020" s="41"/>
      <c r="CI2020" s="41"/>
      <c r="CJ2020" s="41"/>
      <c r="CK2020" s="41"/>
      <c r="CL2020" s="68"/>
      <c r="CM2020" s="41"/>
      <c r="CN2020" s="41"/>
      <c r="CO2020" s="39"/>
      <c r="CP2020" s="78"/>
    </row>
    <row r="2021" spans="1:94" s="38" customFormat="1" x14ac:dyDescent="0.25">
      <c r="A2021" s="38">
        <v>2018</v>
      </c>
      <c r="F2021" s="39"/>
      <c r="Q2021" s="39"/>
      <c r="R2021" s="40"/>
      <c r="S2021" s="40"/>
      <c r="T2021" s="39"/>
      <c r="AG2021" s="110"/>
      <c r="AH2021" s="94"/>
      <c r="AJ2021" s="97"/>
      <c r="AL2021" s="39"/>
      <c r="AP2021" s="39"/>
      <c r="AQ2021" s="77"/>
      <c r="AR2021" s="94"/>
      <c r="AT2021" s="97"/>
      <c r="BB2021" s="79"/>
      <c r="BC2021" s="94"/>
      <c r="BE2021" s="97"/>
      <c r="BF2021" s="97"/>
      <c r="BG2021" s="40"/>
      <c r="BK2021" s="40"/>
      <c r="BL2021" s="79"/>
      <c r="BM2021" s="94"/>
      <c r="BO2021" s="97"/>
      <c r="BQ2021" s="40"/>
      <c r="BR2021" s="94"/>
      <c r="BS2021" s="94"/>
      <c r="BT2021" s="94"/>
      <c r="BU2021" s="40"/>
      <c r="BV2021" s="82"/>
      <c r="BW2021" s="94"/>
      <c r="BX2021" s="48"/>
      <c r="BY2021" s="97"/>
      <c r="BZ2021" s="48"/>
      <c r="CA2021" s="40"/>
      <c r="CB2021" s="94"/>
      <c r="CC2021" s="94"/>
      <c r="CD2021" s="94"/>
      <c r="CE2021" s="40"/>
      <c r="CF2021" s="73"/>
      <c r="CG2021" s="41"/>
      <c r="CH2021" s="41"/>
      <c r="CI2021" s="41"/>
      <c r="CJ2021" s="41"/>
      <c r="CK2021" s="41"/>
      <c r="CL2021" s="68"/>
      <c r="CM2021" s="41"/>
      <c r="CN2021" s="41"/>
      <c r="CO2021" s="39"/>
      <c r="CP2021" s="78"/>
    </row>
    <row r="2022" spans="1:94" s="38" customFormat="1" x14ac:dyDescent="0.25">
      <c r="A2022" s="38">
        <v>2019</v>
      </c>
      <c r="F2022" s="39"/>
      <c r="Q2022" s="39"/>
      <c r="R2022" s="40"/>
      <c r="S2022" s="40"/>
      <c r="T2022" s="39"/>
      <c r="AG2022" s="110"/>
      <c r="AH2022" s="94"/>
      <c r="AJ2022" s="97"/>
      <c r="AL2022" s="39"/>
      <c r="AP2022" s="39"/>
      <c r="AQ2022" s="77"/>
      <c r="AR2022" s="94"/>
      <c r="AT2022" s="97"/>
      <c r="BB2022" s="79"/>
      <c r="BC2022" s="94"/>
      <c r="BE2022" s="97"/>
      <c r="BF2022" s="97"/>
      <c r="BG2022" s="40"/>
      <c r="BK2022" s="40"/>
      <c r="BL2022" s="79"/>
      <c r="BM2022" s="94"/>
      <c r="BO2022" s="97"/>
      <c r="BQ2022" s="40"/>
      <c r="BR2022" s="94"/>
      <c r="BS2022" s="94"/>
      <c r="BT2022" s="94"/>
      <c r="BU2022" s="40"/>
      <c r="BV2022" s="82"/>
      <c r="BW2022" s="94"/>
      <c r="BX2022" s="48"/>
      <c r="BY2022" s="97"/>
      <c r="BZ2022" s="48"/>
      <c r="CA2022" s="40"/>
      <c r="CB2022" s="94"/>
      <c r="CC2022" s="94"/>
      <c r="CD2022" s="94"/>
      <c r="CE2022" s="40"/>
      <c r="CF2022" s="73"/>
      <c r="CG2022" s="41"/>
      <c r="CH2022" s="41"/>
      <c r="CI2022" s="41"/>
      <c r="CJ2022" s="41"/>
      <c r="CK2022" s="41"/>
      <c r="CL2022" s="68"/>
      <c r="CM2022" s="41"/>
      <c r="CN2022" s="41"/>
      <c r="CO2022" s="39"/>
      <c r="CP2022" s="78"/>
    </row>
    <row r="2023" spans="1:94" s="38" customFormat="1" x14ac:dyDescent="0.25">
      <c r="A2023" s="38">
        <v>2020</v>
      </c>
      <c r="F2023" s="39"/>
      <c r="Q2023" s="39"/>
      <c r="R2023" s="40"/>
      <c r="S2023" s="40"/>
      <c r="T2023" s="39"/>
      <c r="AG2023" s="110"/>
      <c r="AH2023" s="94"/>
      <c r="AJ2023" s="97"/>
      <c r="AL2023" s="39"/>
      <c r="AP2023" s="39"/>
      <c r="AQ2023" s="77"/>
      <c r="AR2023" s="94"/>
      <c r="AT2023" s="97"/>
      <c r="BB2023" s="79"/>
      <c r="BC2023" s="94"/>
      <c r="BE2023" s="97"/>
      <c r="BF2023" s="97"/>
      <c r="BG2023" s="40"/>
      <c r="BK2023" s="40"/>
      <c r="BL2023" s="79"/>
      <c r="BM2023" s="94"/>
      <c r="BO2023" s="97"/>
      <c r="BQ2023" s="40"/>
      <c r="BR2023" s="94"/>
      <c r="BS2023" s="94"/>
      <c r="BT2023" s="94"/>
      <c r="BU2023" s="40"/>
      <c r="BV2023" s="82"/>
      <c r="BW2023" s="94"/>
      <c r="BX2023" s="48"/>
      <c r="BY2023" s="97"/>
      <c r="BZ2023" s="48"/>
      <c r="CA2023" s="40"/>
      <c r="CB2023" s="94"/>
      <c r="CC2023" s="94"/>
      <c r="CD2023" s="94"/>
      <c r="CE2023" s="40"/>
      <c r="CF2023" s="73"/>
      <c r="CG2023" s="41"/>
      <c r="CH2023" s="41"/>
      <c r="CI2023" s="41"/>
      <c r="CJ2023" s="41"/>
      <c r="CK2023" s="41"/>
      <c r="CL2023" s="68"/>
      <c r="CM2023" s="41"/>
      <c r="CN2023" s="41"/>
      <c r="CO2023" s="39"/>
      <c r="CP2023" s="78"/>
    </row>
    <row r="2024" spans="1:94" s="38" customFormat="1" x14ac:dyDescent="0.25">
      <c r="A2024" s="38">
        <v>2021</v>
      </c>
      <c r="F2024" s="39"/>
      <c r="Q2024" s="39"/>
      <c r="R2024" s="40"/>
      <c r="S2024" s="40"/>
      <c r="T2024" s="39"/>
      <c r="AG2024" s="110"/>
      <c r="AH2024" s="94"/>
      <c r="AJ2024" s="97"/>
      <c r="AL2024" s="39"/>
      <c r="AP2024" s="39"/>
      <c r="AQ2024" s="77"/>
      <c r="AR2024" s="94"/>
      <c r="AT2024" s="97"/>
      <c r="BB2024" s="79"/>
      <c r="BC2024" s="94"/>
      <c r="BE2024" s="97"/>
      <c r="BF2024" s="97"/>
      <c r="BG2024" s="40"/>
      <c r="BK2024" s="40"/>
      <c r="BL2024" s="79"/>
      <c r="BM2024" s="94"/>
      <c r="BO2024" s="97"/>
      <c r="BQ2024" s="40"/>
      <c r="BR2024" s="94"/>
      <c r="BS2024" s="94"/>
      <c r="BT2024" s="94"/>
      <c r="BU2024" s="40"/>
      <c r="BV2024" s="82"/>
      <c r="BW2024" s="94"/>
      <c r="BX2024" s="48"/>
      <c r="BY2024" s="97"/>
      <c r="BZ2024" s="48"/>
      <c r="CA2024" s="40"/>
      <c r="CB2024" s="94"/>
      <c r="CC2024" s="94"/>
      <c r="CD2024" s="94"/>
      <c r="CE2024" s="40"/>
      <c r="CF2024" s="73"/>
      <c r="CG2024" s="41"/>
      <c r="CH2024" s="41"/>
      <c r="CI2024" s="41"/>
      <c r="CJ2024" s="41"/>
      <c r="CK2024" s="41"/>
      <c r="CL2024" s="68"/>
      <c r="CM2024" s="41"/>
      <c r="CN2024" s="41"/>
      <c r="CO2024" s="39"/>
      <c r="CP2024" s="78"/>
    </row>
    <row r="2025" spans="1:94" s="38" customFormat="1" x14ac:dyDescent="0.25">
      <c r="A2025" s="38">
        <v>2022</v>
      </c>
      <c r="F2025" s="39"/>
      <c r="Q2025" s="39"/>
      <c r="R2025" s="40"/>
      <c r="S2025" s="40"/>
      <c r="T2025" s="39"/>
      <c r="AG2025" s="110"/>
      <c r="AH2025" s="94"/>
      <c r="AJ2025" s="97"/>
      <c r="AL2025" s="39"/>
      <c r="AP2025" s="39"/>
      <c r="AQ2025" s="77"/>
      <c r="AR2025" s="94"/>
      <c r="AT2025" s="97"/>
      <c r="BB2025" s="79"/>
      <c r="BC2025" s="94"/>
      <c r="BE2025" s="97"/>
      <c r="BF2025" s="97"/>
      <c r="BG2025" s="40"/>
      <c r="BK2025" s="40"/>
      <c r="BL2025" s="79"/>
      <c r="BM2025" s="94"/>
      <c r="BO2025" s="97"/>
      <c r="BQ2025" s="40"/>
      <c r="BR2025" s="94"/>
      <c r="BS2025" s="94"/>
      <c r="BT2025" s="94"/>
      <c r="BU2025" s="40"/>
      <c r="BV2025" s="82"/>
      <c r="BW2025" s="94"/>
      <c r="BX2025" s="48"/>
      <c r="BY2025" s="97"/>
      <c r="BZ2025" s="48"/>
      <c r="CA2025" s="40"/>
      <c r="CB2025" s="94"/>
      <c r="CC2025" s="94"/>
      <c r="CD2025" s="94"/>
      <c r="CE2025" s="40"/>
      <c r="CF2025" s="73"/>
      <c r="CG2025" s="41"/>
      <c r="CH2025" s="41"/>
      <c r="CI2025" s="41"/>
      <c r="CJ2025" s="41"/>
      <c r="CK2025" s="41"/>
      <c r="CL2025" s="68"/>
      <c r="CM2025" s="41"/>
      <c r="CN2025" s="41"/>
      <c r="CO2025" s="39"/>
      <c r="CP2025" s="78"/>
    </row>
    <row r="2026" spans="1:94" s="38" customFormat="1" x14ac:dyDescent="0.25">
      <c r="A2026" s="38">
        <v>2023</v>
      </c>
      <c r="F2026" s="39"/>
      <c r="Q2026" s="39"/>
      <c r="R2026" s="40"/>
      <c r="S2026" s="40"/>
      <c r="T2026" s="39"/>
      <c r="AG2026" s="110"/>
      <c r="AH2026" s="94"/>
      <c r="AJ2026" s="97"/>
      <c r="AL2026" s="39"/>
      <c r="AP2026" s="39"/>
      <c r="AQ2026" s="77"/>
      <c r="AR2026" s="94"/>
      <c r="AT2026" s="97"/>
      <c r="BB2026" s="79"/>
      <c r="BC2026" s="94"/>
      <c r="BE2026" s="97"/>
      <c r="BF2026" s="97"/>
      <c r="BG2026" s="40"/>
      <c r="BK2026" s="40"/>
      <c r="BL2026" s="79"/>
      <c r="BM2026" s="94"/>
      <c r="BO2026" s="97"/>
      <c r="BQ2026" s="40"/>
      <c r="BR2026" s="94"/>
      <c r="BS2026" s="94"/>
      <c r="BT2026" s="94"/>
      <c r="BU2026" s="40"/>
      <c r="BV2026" s="82"/>
      <c r="BW2026" s="94"/>
      <c r="BX2026" s="48"/>
      <c r="BY2026" s="97"/>
      <c r="BZ2026" s="48"/>
      <c r="CA2026" s="40"/>
      <c r="CB2026" s="94"/>
      <c r="CC2026" s="94"/>
      <c r="CD2026" s="94"/>
      <c r="CE2026" s="40"/>
      <c r="CF2026" s="73"/>
      <c r="CG2026" s="41"/>
      <c r="CH2026" s="41"/>
      <c r="CI2026" s="41"/>
      <c r="CJ2026" s="41"/>
      <c r="CK2026" s="41"/>
      <c r="CL2026" s="68"/>
      <c r="CM2026" s="41"/>
      <c r="CN2026" s="41"/>
      <c r="CO2026" s="39"/>
      <c r="CP2026" s="78"/>
    </row>
    <row r="2027" spans="1:94" s="38" customFormat="1" x14ac:dyDescent="0.25">
      <c r="A2027" s="38">
        <v>2024</v>
      </c>
      <c r="F2027" s="39"/>
      <c r="Q2027" s="39"/>
      <c r="R2027" s="40"/>
      <c r="S2027" s="40"/>
      <c r="T2027" s="39"/>
      <c r="AG2027" s="110"/>
      <c r="AH2027" s="94"/>
      <c r="AJ2027" s="97"/>
      <c r="AL2027" s="39"/>
      <c r="AP2027" s="39"/>
      <c r="AQ2027" s="77"/>
      <c r="AR2027" s="94"/>
      <c r="AT2027" s="97"/>
      <c r="BB2027" s="79"/>
      <c r="BC2027" s="94"/>
      <c r="BE2027" s="97"/>
      <c r="BF2027" s="97"/>
      <c r="BG2027" s="40"/>
      <c r="BK2027" s="40"/>
      <c r="BL2027" s="79"/>
      <c r="BM2027" s="94"/>
      <c r="BO2027" s="97"/>
      <c r="BQ2027" s="40"/>
      <c r="BR2027" s="94"/>
      <c r="BS2027" s="94"/>
      <c r="BT2027" s="94"/>
      <c r="BU2027" s="40"/>
      <c r="BV2027" s="82"/>
      <c r="BW2027" s="94"/>
      <c r="BX2027" s="48"/>
      <c r="BY2027" s="97"/>
      <c r="BZ2027" s="48"/>
      <c r="CA2027" s="40"/>
      <c r="CB2027" s="94"/>
      <c r="CC2027" s="94"/>
      <c r="CD2027" s="94"/>
      <c r="CE2027" s="40"/>
      <c r="CF2027" s="73"/>
      <c r="CG2027" s="41"/>
      <c r="CH2027" s="41"/>
      <c r="CI2027" s="41"/>
      <c r="CJ2027" s="41"/>
      <c r="CK2027" s="41"/>
      <c r="CL2027" s="68"/>
      <c r="CM2027" s="41"/>
      <c r="CN2027" s="41"/>
      <c r="CO2027" s="39"/>
      <c r="CP2027" s="78"/>
    </row>
    <row r="2028" spans="1:94" s="38" customFormat="1" x14ac:dyDescent="0.25">
      <c r="A2028" s="38">
        <v>2025</v>
      </c>
      <c r="F2028" s="39"/>
      <c r="Q2028" s="39"/>
      <c r="R2028" s="40"/>
      <c r="S2028" s="40"/>
      <c r="T2028" s="39"/>
      <c r="AG2028" s="110"/>
      <c r="AH2028" s="94"/>
      <c r="AJ2028" s="97"/>
      <c r="AL2028" s="39"/>
      <c r="AP2028" s="39"/>
      <c r="AQ2028" s="77"/>
      <c r="AR2028" s="94"/>
      <c r="AT2028" s="97"/>
      <c r="BB2028" s="79"/>
      <c r="BC2028" s="94"/>
      <c r="BE2028" s="97"/>
      <c r="BF2028" s="97"/>
      <c r="BG2028" s="40"/>
      <c r="BK2028" s="40"/>
      <c r="BL2028" s="79"/>
      <c r="BM2028" s="94"/>
      <c r="BO2028" s="97"/>
      <c r="BQ2028" s="40"/>
      <c r="BR2028" s="94"/>
      <c r="BS2028" s="94"/>
      <c r="BT2028" s="94"/>
      <c r="BU2028" s="40"/>
      <c r="BV2028" s="82"/>
      <c r="BW2028" s="94"/>
      <c r="BX2028" s="48"/>
      <c r="BY2028" s="97"/>
      <c r="BZ2028" s="48"/>
      <c r="CA2028" s="40"/>
      <c r="CB2028" s="94"/>
      <c r="CC2028" s="94"/>
      <c r="CD2028" s="94"/>
      <c r="CE2028" s="40"/>
      <c r="CF2028" s="73"/>
      <c r="CG2028" s="41"/>
      <c r="CH2028" s="41"/>
      <c r="CI2028" s="41"/>
      <c r="CJ2028" s="41"/>
      <c r="CK2028" s="41"/>
      <c r="CL2028" s="68"/>
      <c r="CM2028" s="41"/>
      <c r="CN2028" s="41"/>
      <c r="CO2028" s="39"/>
      <c r="CP2028" s="78"/>
    </row>
    <row r="2029" spans="1:94" s="38" customFormat="1" x14ac:dyDescent="0.25">
      <c r="A2029" s="38">
        <v>2026</v>
      </c>
      <c r="F2029" s="39"/>
      <c r="Q2029" s="39"/>
      <c r="R2029" s="40"/>
      <c r="S2029" s="40"/>
      <c r="T2029" s="39"/>
      <c r="AG2029" s="110"/>
      <c r="AH2029" s="94"/>
      <c r="AJ2029" s="97"/>
      <c r="AL2029" s="39"/>
      <c r="AP2029" s="39"/>
      <c r="AQ2029" s="77"/>
      <c r="AR2029" s="94"/>
      <c r="AT2029" s="97"/>
      <c r="BB2029" s="79"/>
      <c r="BC2029" s="94"/>
      <c r="BE2029" s="97"/>
      <c r="BF2029" s="97"/>
      <c r="BG2029" s="40"/>
      <c r="BK2029" s="40"/>
      <c r="BL2029" s="79"/>
      <c r="BM2029" s="94"/>
      <c r="BO2029" s="97"/>
      <c r="BQ2029" s="40"/>
      <c r="BR2029" s="94"/>
      <c r="BS2029" s="94"/>
      <c r="BT2029" s="94"/>
      <c r="BU2029" s="40"/>
      <c r="BV2029" s="82"/>
      <c r="BW2029" s="94"/>
      <c r="BX2029" s="48"/>
      <c r="BY2029" s="97"/>
      <c r="BZ2029" s="48"/>
      <c r="CA2029" s="40"/>
      <c r="CB2029" s="94"/>
      <c r="CC2029" s="94"/>
      <c r="CD2029" s="94"/>
      <c r="CE2029" s="40"/>
      <c r="CF2029" s="73"/>
      <c r="CG2029" s="41"/>
      <c r="CH2029" s="41"/>
      <c r="CI2029" s="41"/>
      <c r="CJ2029" s="41"/>
      <c r="CK2029" s="41"/>
      <c r="CL2029" s="68"/>
      <c r="CM2029" s="41"/>
      <c r="CN2029" s="41"/>
      <c r="CO2029" s="39"/>
      <c r="CP2029" s="78"/>
    </row>
    <row r="2030" spans="1:94" s="38" customFormat="1" x14ac:dyDescent="0.25">
      <c r="A2030" s="38">
        <v>2027</v>
      </c>
      <c r="F2030" s="39"/>
      <c r="Q2030" s="39"/>
      <c r="R2030" s="40"/>
      <c r="S2030" s="40"/>
      <c r="T2030" s="39"/>
      <c r="AG2030" s="110"/>
      <c r="AH2030" s="94"/>
      <c r="AJ2030" s="97"/>
      <c r="AL2030" s="39"/>
      <c r="AP2030" s="39"/>
      <c r="AQ2030" s="77"/>
      <c r="AR2030" s="94"/>
      <c r="AT2030" s="97"/>
      <c r="BB2030" s="79"/>
      <c r="BC2030" s="94"/>
      <c r="BE2030" s="97"/>
      <c r="BF2030" s="97"/>
      <c r="BG2030" s="40"/>
      <c r="BK2030" s="40"/>
      <c r="BL2030" s="79"/>
      <c r="BM2030" s="94"/>
      <c r="BO2030" s="97"/>
      <c r="BQ2030" s="40"/>
      <c r="BR2030" s="94"/>
      <c r="BS2030" s="94"/>
      <c r="BT2030" s="94"/>
      <c r="BU2030" s="40"/>
      <c r="BV2030" s="82"/>
      <c r="BW2030" s="94"/>
      <c r="BX2030" s="48"/>
      <c r="BY2030" s="97"/>
      <c r="BZ2030" s="48"/>
      <c r="CA2030" s="40"/>
      <c r="CB2030" s="94"/>
      <c r="CC2030" s="94"/>
      <c r="CD2030" s="94"/>
      <c r="CE2030" s="40"/>
      <c r="CF2030" s="73"/>
      <c r="CG2030" s="41"/>
      <c r="CH2030" s="41"/>
      <c r="CI2030" s="41"/>
      <c r="CJ2030" s="41"/>
      <c r="CK2030" s="41"/>
      <c r="CL2030" s="68"/>
      <c r="CM2030" s="41"/>
      <c r="CN2030" s="41"/>
      <c r="CO2030" s="39"/>
      <c r="CP2030" s="78"/>
    </row>
    <row r="2031" spans="1:94" s="38" customFormat="1" x14ac:dyDescent="0.25">
      <c r="A2031" s="38">
        <v>2028</v>
      </c>
      <c r="F2031" s="39"/>
      <c r="Q2031" s="39"/>
      <c r="R2031" s="40"/>
      <c r="S2031" s="40"/>
      <c r="T2031" s="39"/>
      <c r="AG2031" s="110"/>
      <c r="AH2031" s="94"/>
      <c r="AJ2031" s="97"/>
      <c r="AL2031" s="39"/>
      <c r="AP2031" s="39"/>
      <c r="AQ2031" s="77"/>
      <c r="AR2031" s="94"/>
      <c r="AT2031" s="97"/>
      <c r="BB2031" s="79"/>
      <c r="BC2031" s="94"/>
      <c r="BE2031" s="97"/>
      <c r="BF2031" s="97"/>
      <c r="BG2031" s="40"/>
      <c r="BK2031" s="40"/>
      <c r="BL2031" s="79"/>
      <c r="BM2031" s="94"/>
      <c r="BO2031" s="97"/>
      <c r="BQ2031" s="40"/>
      <c r="BR2031" s="94"/>
      <c r="BS2031" s="94"/>
      <c r="BT2031" s="94"/>
      <c r="BU2031" s="40"/>
      <c r="BV2031" s="82"/>
      <c r="BW2031" s="94"/>
      <c r="BX2031" s="48"/>
      <c r="BY2031" s="97"/>
      <c r="BZ2031" s="48"/>
      <c r="CA2031" s="40"/>
      <c r="CB2031" s="94"/>
      <c r="CC2031" s="94"/>
      <c r="CD2031" s="94"/>
      <c r="CE2031" s="40"/>
      <c r="CF2031" s="73"/>
      <c r="CG2031" s="41"/>
      <c r="CH2031" s="41"/>
      <c r="CI2031" s="41"/>
      <c r="CJ2031" s="41"/>
      <c r="CK2031" s="41"/>
      <c r="CL2031" s="68"/>
      <c r="CM2031" s="41"/>
      <c r="CN2031" s="41"/>
      <c r="CO2031" s="39"/>
      <c r="CP2031" s="78"/>
    </row>
    <row r="2032" spans="1:94" s="38" customFormat="1" x14ac:dyDescent="0.25">
      <c r="A2032" s="38">
        <v>2029</v>
      </c>
      <c r="F2032" s="39"/>
      <c r="Q2032" s="39"/>
      <c r="R2032" s="40"/>
      <c r="S2032" s="40"/>
      <c r="T2032" s="39"/>
      <c r="AG2032" s="110"/>
      <c r="AH2032" s="94"/>
      <c r="AJ2032" s="97"/>
      <c r="AL2032" s="39"/>
      <c r="AP2032" s="39"/>
      <c r="AQ2032" s="77"/>
      <c r="AR2032" s="94"/>
      <c r="AT2032" s="97"/>
      <c r="BB2032" s="79"/>
      <c r="BC2032" s="94"/>
      <c r="BE2032" s="97"/>
      <c r="BF2032" s="97"/>
      <c r="BG2032" s="40"/>
      <c r="BK2032" s="40"/>
      <c r="BL2032" s="79"/>
      <c r="BM2032" s="94"/>
      <c r="BO2032" s="97"/>
      <c r="BQ2032" s="40"/>
      <c r="BR2032" s="94"/>
      <c r="BS2032" s="94"/>
      <c r="BT2032" s="94"/>
      <c r="BU2032" s="40"/>
      <c r="BV2032" s="82"/>
      <c r="BW2032" s="94"/>
      <c r="BX2032" s="48"/>
      <c r="BY2032" s="97"/>
      <c r="BZ2032" s="48"/>
      <c r="CA2032" s="40"/>
      <c r="CB2032" s="94"/>
      <c r="CC2032" s="94"/>
      <c r="CD2032" s="94"/>
      <c r="CE2032" s="40"/>
      <c r="CF2032" s="73"/>
      <c r="CG2032" s="41"/>
      <c r="CH2032" s="41"/>
      <c r="CI2032" s="41"/>
      <c r="CJ2032" s="41"/>
      <c r="CK2032" s="41"/>
      <c r="CL2032" s="68"/>
      <c r="CM2032" s="41"/>
      <c r="CN2032" s="41"/>
      <c r="CO2032" s="39"/>
      <c r="CP2032" s="78"/>
    </row>
    <row r="2033" spans="1:94" s="38" customFormat="1" x14ac:dyDescent="0.25">
      <c r="A2033" s="38">
        <v>2030</v>
      </c>
      <c r="F2033" s="39"/>
      <c r="Q2033" s="39"/>
      <c r="R2033" s="40"/>
      <c r="S2033" s="40"/>
      <c r="T2033" s="39"/>
      <c r="AG2033" s="110"/>
      <c r="AH2033" s="94"/>
      <c r="AJ2033" s="97"/>
      <c r="AL2033" s="39"/>
      <c r="AP2033" s="39"/>
      <c r="AQ2033" s="77"/>
      <c r="AR2033" s="94"/>
      <c r="AT2033" s="97"/>
      <c r="BB2033" s="79"/>
      <c r="BC2033" s="94"/>
      <c r="BE2033" s="97"/>
      <c r="BF2033" s="97"/>
      <c r="BG2033" s="40"/>
      <c r="BK2033" s="40"/>
      <c r="BL2033" s="79"/>
      <c r="BM2033" s="94"/>
      <c r="BO2033" s="97"/>
      <c r="BQ2033" s="40"/>
      <c r="BR2033" s="94"/>
      <c r="BS2033" s="94"/>
      <c r="BT2033" s="94"/>
      <c r="BU2033" s="40"/>
      <c r="BV2033" s="82"/>
      <c r="BW2033" s="94"/>
      <c r="BX2033" s="48"/>
      <c r="BY2033" s="97"/>
      <c r="BZ2033" s="48"/>
      <c r="CA2033" s="40"/>
      <c r="CB2033" s="94"/>
      <c r="CC2033" s="94"/>
      <c r="CD2033" s="94"/>
      <c r="CE2033" s="40"/>
      <c r="CF2033" s="73"/>
      <c r="CG2033" s="41"/>
      <c r="CH2033" s="41"/>
      <c r="CI2033" s="41"/>
      <c r="CJ2033" s="41"/>
      <c r="CK2033" s="41"/>
      <c r="CL2033" s="68"/>
      <c r="CM2033" s="41"/>
      <c r="CN2033" s="41"/>
      <c r="CO2033" s="39"/>
      <c r="CP2033" s="78"/>
    </row>
    <row r="2034" spans="1:94" s="38" customFormat="1" x14ac:dyDescent="0.25">
      <c r="A2034" s="38">
        <v>2031</v>
      </c>
      <c r="F2034" s="39"/>
      <c r="Q2034" s="39"/>
      <c r="R2034" s="40"/>
      <c r="S2034" s="40"/>
      <c r="T2034" s="39"/>
      <c r="AG2034" s="110"/>
      <c r="AH2034" s="94"/>
      <c r="AJ2034" s="97"/>
      <c r="AL2034" s="39"/>
      <c r="AP2034" s="39"/>
      <c r="AQ2034" s="77"/>
      <c r="AR2034" s="94"/>
      <c r="AT2034" s="97"/>
      <c r="BB2034" s="79"/>
      <c r="BC2034" s="94"/>
      <c r="BE2034" s="97"/>
      <c r="BF2034" s="97"/>
      <c r="BG2034" s="40"/>
      <c r="BK2034" s="40"/>
      <c r="BL2034" s="79"/>
      <c r="BM2034" s="94"/>
      <c r="BO2034" s="97"/>
      <c r="BQ2034" s="40"/>
      <c r="BR2034" s="94"/>
      <c r="BS2034" s="94"/>
      <c r="BT2034" s="94"/>
      <c r="BU2034" s="40"/>
      <c r="BV2034" s="82"/>
      <c r="BW2034" s="94"/>
      <c r="BX2034" s="48"/>
      <c r="BY2034" s="97"/>
      <c r="BZ2034" s="48"/>
      <c r="CA2034" s="40"/>
      <c r="CB2034" s="94"/>
      <c r="CC2034" s="94"/>
      <c r="CD2034" s="94"/>
      <c r="CE2034" s="40"/>
      <c r="CF2034" s="73"/>
      <c r="CG2034" s="41"/>
      <c r="CH2034" s="41"/>
      <c r="CI2034" s="41"/>
      <c r="CJ2034" s="41"/>
      <c r="CK2034" s="41"/>
      <c r="CL2034" s="68"/>
      <c r="CM2034" s="41"/>
      <c r="CN2034" s="41"/>
      <c r="CO2034" s="39"/>
      <c r="CP2034" s="78"/>
    </row>
    <row r="2035" spans="1:94" s="38" customFormat="1" x14ac:dyDescent="0.25">
      <c r="A2035" s="38">
        <v>2032</v>
      </c>
      <c r="F2035" s="39"/>
      <c r="Q2035" s="39"/>
      <c r="R2035" s="40"/>
      <c r="S2035" s="40"/>
      <c r="T2035" s="39"/>
      <c r="AG2035" s="110"/>
      <c r="AH2035" s="94"/>
      <c r="AJ2035" s="97"/>
      <c r="AL2035" s="39"/>
      <c r="AP2035" s="39"/>
      <c r="AQ2035" s="77"/>
      <c r="AR2035" s="94"/>
      <c r="AT2035" s="97"/>
      <c r="BB2035" s="79"/>
      <c r="BC2035" s="94"/>
      <c r="BE2035" s="97"/>
      <c r="BF2035" s="97"/>
      <c r="BG2035" s="40"/>
      <c r="BK2035" s="40"/>
      <c r="BL2035" s="79"/>
      <c r="BM2035" s="94"/>
      <c r="BO2035" s="97"/>
      <c r="BQ2035" s="40"/>
      <c r="BR2035" s="94"/>
      <c r="BS2035" s="94"/>
      <c r="BT2035" s="94"/>
      <c r="BU2035" s="40"/>
      <c r="BV2035" s="82"/>
      <c r="BW2035" s="94"/>
      <c r="BX2035" s="48"/>
      <c r="BY2035" s="97"/>
      <c r="BZ2035" s="48"/>
      <c r="CA2035" s="40"/>
      <c r="CB2035" s="94"/>
      <c r="CC2035" s="94"/>
      <c r="CD2035" s="94"/>
      <c r="CE2035" s="40"/>
      <c r="CF2035" s="73"/>
      <c r="CG2035" s="41"/>
      <c r="CH2035" s="41"/>
      <c r="CI2035" s="41"/>
      <c r="CJ2035" s="41"/>
      <c r="CK2035" s="41"/>
      <c r="CL2035" s="68"/>
      <c r="CM2035" s="41"/>
      <c r="CN2035" s="41"/>
      <c r="CO2035" s="39"/>
      <c r="CP2035" s="78"/>
    </row>
    <row r="2036" spans="1:94" s="38" customFormat="1" x14ac:dyDescent="0.25">
      <c r="A2036" s="38">
        <v>2033</v>
      </c>
      <c r="F2036" s="39"/>
      <c r="Q2036" s="39"/>
      <c r="R2036" s="40"/>
      <c r="S2036" s="40"/>
      <c r="T2036" s="39"/>
      <c r="AG2036" s="110"/>
      <c r="AH2036" s="94"/>
      <c r="AJ2036" s="97"/>
      <c r="AL2036" s="39"/>
      <c r="AP2036" s="39"/>
      <c r="AQ2036" s="77"/>
      <c r="AR2036" s="94"/>
      <c r="AT2036" s="97"/>
      <c r="BB2036" s="79"/>
      <c r="BC2036" s="94"/>
      <c r="BE2036" s="97"/>
      <c r="BF2036" s="97"/>
      <c r="BG2036" s="40"/>
      <c r="BK2036" s="40"/>
      <c r="BL2036" s="79"/>
      <c r="BM2036" s="94"/>
      <c r="BO2036" s="97"/>
      <c r="BQ2036" s="40"/>
      <c r="BR2036" s="94"/>
      <c r="BS2036" s="94"/>
      <c r="BT2036" s="94"/>
      <c r="BU2036" s="40"/>
      <c r="BV2036" s="82"/>
      <c r="BW2036" s="94"/>
      <c r="BX2036" s="48"/>
      <c r="BY2036" s="97"/>
      <c r="BZ2036" s="48"/>
      <c r="CA2036" s="40"/>
      <c r="CB2036" s="94"/>
      <c r="CC2036" s="94"/>
      <c r="CD2036" s="94"/>
      <c r="CE2036" s="40"/>
      <c r="CF2036" s="73"/>
      <c r="CG2036" s="41"/>
      <c r="CH2036" s="41"/>
      <c r="CI2036" s="41"/>
      <c r="CJ2036" s="41"/>
      <c r="CK2036" s="41"/>
      <c r="CL2036" s="68"/>
      <c r="CM2036" s="41"/>
      <c r="CN2036" s="41"/>
      <c r="CO2036" s="39"/>
      <c r="CP2036" s="78"/>
    </row>
    <row r="2037" spans="1:94" s="38" customFormat="1" x14ac:dyDescent="0.25">
      <c r="A2037" s="38">
        <v>2034</v>
      </c>
      <c r="F2037" s="39"/>
      <c r="Q2037" s="39"/>
      <c r="R2037" s="40"/>
      <c r="S2037" s="40"/>
      <c r="T2037" s="39"/>
      <c r="AG2037" s="110"/>
      <c r="AH2037" s="94"/>
      <c r="AJ2037" s="97"/>
      <c r="AL2037" s="39"/>
      <c r="AP2037" s="39"/>
      <c r="AQ2037" s="77"/>
      <c r="AR2037" s="94"/>
      <c r="AT2037" s="97"/>
      <c r="BB2037" s="79"/>
      <c r="BC2037" s="94"/>
      <c r="BE2037" s="97"/>
      <c r="BF2037" s="97"/>
      <c r="BG2037" s="40"/>
      <c r="BK2037" s="40"/>
      <c r="BL2037" s="79"/>
      <c r="BM2037" s="94"/>
      <c r="BO2037" s="97"/>
      <c r="BQ2037" s="40"/>
      <c r="BR2037" s="94"/>
      <c r="BS2037" s="94"/>
      <c r="BT2037" s="94"/>
      <c r="BU2037" s="40"/>
      <c r="BV2037" s="82"/>
      <c r="BW2037" s="94"/>
      <c r="BX2037" s="48"/>
      <c r="BY2037" s="97"/>
      <c r="BZ2037" s="48"/>
      <c r="CA2037" s="40"/>
      <c r="CB2037" s="94"/>
      <c r="CC2037" s="94"/>
      <c r="CD2037" s="94"/>
      <c r="CE2037" s="40"/>
      <c r="CF2037" s="73"/>
      <c r="CG2037" s="41"/>
      <c r="CH2037" s="41"/>
      <c r="CI2037" s="41"/>
      <c r="CJ2037" s="41"/>
      <c r="CK2037" s="41"/>
      <c r="CL2037" s="68"/>
      <c r="CM2037" s="41"/>
      <c r="CN2037" s="41"/>
      <c r="CO2037" s="39"/>
      <c r="CP2037" s="78"/>
    </row>
    <row r="2038" spans="1:94" s="38" customFormat="1" x14ac:dyDescent="0.25">
      <c r="A2038" s="38">
        <v>2035</v>
      </c>
      <c r="F2038" s="39"/>
      <c r="Q2038" s="39"/>
      <c r="R2038" s="40"/>
      <c r="S2038" s="40"/>
      <c r="T2038" s="39"/>
      <c r="AG2038" s="110"/>
      <c r="AH2038" s="94"/>
      <c r="AJ2038" s="97"/>
      <c r="AL2038" s="39"/>
      <c r="AP2038" s="39"/>
      <c r="AQ2038" s="77"/>
      <c r="AR2038" s="94"/>
      <c r="AT2038" s="97"/>
      <c r="BB2038" s="79"/>
      <c r="BC2038" s="94"/>
      <c r="BE2038" s="97"/>
      <c r="BF2038" s="97"/>
      <c r="BG2038" s="40"/>
      <c r="BK2038" s="40"/>
      <c r="BL2038" s="79"/>
      <c r="BM2038" s="94"/>
      <c r="BO2038" s="97"/>
      <c r="BQ2038" s="40"/>
      <c r="BR2038" s="94"/>
      <c r="BS2038" s="94"/>
      <c r="BT2038" s="94"/>
      <c r="BU2038" s="40"/>
      <c r="BV2038" s="82"/>
      <c r="BW2038" s="94"/>
      <c r="BX2038" s="48"/>
      <c r="BY2038" s="97"/>
      <c r="BZ2038" s="48"/>
      <c r="CA2038" s="40"/>
      <c r="CB2038" s="94"/>
      <c r="CC2038" s="94"/>
      <c r="CD2038" s="94"/>
      <c r="CE2038" s="40"/>
      <c r="CF2038" s="73"/>
      <c r="CG2038" s="41"/>
      <c r="CH2038" s="41"/>
      <c r="CI2038" s="41"/>
      <c r="CJ2038" s="41"/>
      <c r="CK2038" s="41"/>
      <c r="CL2038" s="68"/>
      <c r="CM2038" s="41"/>
      <c r="CN2038" s="41"/>
      <c r="CO2038" s="39"/>
      <c r="CP2038" s="78"/>
    </row>
    <row r="2039" spans="1:94" s="38" customFormat="1" x14ac:dyDescent="0.25">
      <c r="A2039" s="38">
        <v>2036</v>
      </c>
      <c r="F2039" s="39"/>
      <c r="Q2039" s="39"/>
      <c r="R2039" s="40"/>
      <c r="S2039" s="40"/>
      <c r="T2039" s="39"/>
      <c r="AG2039" s="110"/>
      <c r="AH2039" s="94"/>
      <c r="AJ2039" s="97"/>
      <c r="AL2039" s="39"/>
      <c r="AP2039" s="39"/>
      <c r="AQ2039" s="77"/>
      <c r="AR2039" s="94"/>
      <c r="AT2039" s="97"/>
      <c r="BB2039" s="79"/>
      <c r="BC2039" s="94"/>
      <c r="BE2039" s="97"/>
      <c r="BF2039" s="97"/>
      <c r="BG2039" s="40"/>
      <c r="BK2039" s="40"/>
      <c r="BL2039" s="79"/>
      <c r="BM2039" s="94"/>
      <c r="BO2039" s="97"/>
      <c r="BQ2039" s="40"/>
      <c r="BR2039" s="94"/>
      <c r="BS2039" s="94"/>
      <c r="BT2039" s="94"/>
      <c r="BU2039" s="40"/>
      <c r="BV2039" s="82"/>
      <c r="BW2039" s="94"/>
      <c r="BX2039" s="48"/>
      <c r="BY2039" s="97"/>
      <c r="BZ2039" s="48"/>
      <c r="CA2039" s="40"/>
      <c r="CB2039" s="94"/>
      <c r="CC2039" s="94"/>
      <c r="CD2039" s="94"/>
      <c r="CE2039" s="40"/>
      <c r="CF2039" s="73"/>
      <c r="CG2039" s="41"/>
      <c r="CH2039" s="41"/>
      <c r="CI2039" s="41"/>
      <c r="CJ2039" s="41"/>
      <c r="CK2039" s="41"/>
      <c r="CL2039" s="68"/>
      <c r="CM2039" s="41"/>
      <c r="CN2039" s="41"/>
      <c r="CO2039" s="39"/>
      <c r="CP2039" s="78"/>
    </row>
    <row r="2040" spans="1:94" s="38" customFormat="1" x14ac:dyDescent="0.25">
      <c r="A2040" s="38">
        <v>2037</v>
      </c>
      <c r="F2040" s="39"/>
      <c r="Q2040" s="39"/>
      <c r="R2040" s="40"/>
      <c r="S2040" s="40"/>
      <c r="T2040" s="39"/>
      <c r="AG2040" s="110"/>
      <c r="AH2040" s="94"/>
      <c r="AJ2040" s="97"/>
      <c r="AL2040" s="39"/>
      <c r="AP2040" s="39"/>
      <c r="AQ2040" s="77"/>
      <c r="AR2040" s="94"/>
      <c r="AT2040" s="97"/>
      <c r="BB2040" s="79"/>
      <c r="BC2040" s="94"/>
      <c r="BE2040" s="97"/>
      <c r="BF2040" s="97"/>
      <c r="BG2040" s="40"/>
      <c r="BK2040" s="40"/>
      <c r="BL2040" s="79"/>
      <c r="BM2040" s="94"/>
      <c r="BO2040" s="97"/>
      <c r="BQ2040" s="40"/>
      <c r="BR2040" s="94"/>
      <c r="BS2040" s="94"/>
      <c r="BT2040" s="94"/>
      <c r="BU2040" s="40"/>
      <c r="BV2040" s="82"/>
      <c r="BW2040" s="94"/>
      <c r="BX2040" s="48"/>
      <c r="BY2040" s="97"/>
      <c r="BZ2040" s="48"/>
      <c r="CA2040" s="40"/>
      <c r="CB2040" s="94"/>
      <c r="CC2040" s="94"/>
      <c r="CD2040" s="94"/>
      <c r="CE2040" s="40"/>
      <c r="CF2040" s="73"/>
      <c r="CG2040" s="41"/>
      <c r="CH2040" s="41"/>
      <c r="CI2040" s="41"/>
      <c r="CJ2040" s="41"/>
      <c r="CK2040" s="41"/>
      <c r="CL2040" s="68"/>
      <c r="CM2040" s="41"/>
      <c r="CN2040" s="41"/>
      <c r="CO2040" s="39"/>
      <c r="CP2040" s="78"/>
    </row>
    <row r="2041" spans="1:94" s="38" customFormat="1" x14ac:dyDescent="0.25">
      <c r="A2041" s="38">
        <v>2038</v>
      </c>
      <c r="F2041" s="39"/>
      <c r="Q2041" s="39"/>
      <c r="R2041" s="40"/>
      <c r="S2041" s="40"/>
      <c r="T2041" s="39"/>
      <c r="AG2041" s="110"/>
      <c r="AH2041" s="94"/>
      <c r="AJ2041" s="97"/>
      <c r="AL2041" s="39"/>
      <c r="AP2041" s="39"/>
      <c r="AQ2041" s="77"/>
      <c r="AR2041" s="94"/>
      <c r="AT2041" s="97"/>
      <c r="BB2041" s="79"/>
      <c r="BC2041" s="94"/>
      <c r="BE2041" s="97"/>
      <c r="BF2041" s="97"/>
      <c r="BG2041" s="40"/>
      <c r="BK2041" s="40"/>
      <c r="BL2041" s="79"/>
      <c r="BM2041" s="94"/>
      <c r="BO2041" s="97"/>
      <c r="BQ2041" s="40"/>
      <c r="BR2041" s="94"/>
      <c r="BS2041" s="94"/>
      <c r="BT2041" s="94"/>
      <c r="BU2041" s="40"/>
      <c r="BV2041" s="82"/>
      <c r="BW2041" s="94"/>
      <c r="BX2041" s="48"/>
      <c r="BY2041" s="97"/>
      <c r="BZ2041" s="48"/>
      <c r="CA2041" s="40"/>
      <c r="CB2041" s="94"/>
      <c r="CC2041" s="94"/>
      <c r="CD2041" s="94"/>
      <c r="CE2041" s="40"/>
      <c r="CF2041" s="73"/>
      <c r="CG2041" s="41"/>
      <c r="CH2041" s="41"/>
      <c r="CI2041" s="41"/>
      <c r="CJ2041" s="41"/>
      <c r="CK2041" s="41"/>
      <c r="CL2041" s="68"/>
      <c r="CM2041" s="41"/>
      <c r="CN2041" s="41"/>
      <c r="CO2041" s="39"/>
      <c r="CP2041" s="78"/>
    </row>
    <row r="2042" spans="1:94" s="38" customFormat="1" x14ac:dyDescent="0.25">
      <c r="A2042" s="38">
        <v>2039</v>
      </c>
      <c r="F2042" s="39"/>
      <c r="Q2042" s="39"/>
      <c r="R2042" s="40"/>
      <c r="S2042" s="40"/>
      <c r="T2042" s="39"/>
      <c r="AG2042" s="110"/>
      <c r="AH2042" s="94"/>
      <c r="AJ2042" s="97"/>
      <c r="AL2042" s="39"/>
      <c r="AP2042" s="39"/>
      <c r="AQ2042" s="77"/>
      <c r="AR2042" s="94"/>
      <c r="AT2042" s="97"/>
      <c r="BB2042" s="79"/>
      <c r="BC2042" s="94"/>
      <c r="BE2042" s="97"/>
      <c r="BF2042" s="97"/>
      <c r="BG2042" s="40"/>
      <c r="BK2042" s="40"/>
      <c r="BL2042" s="79"/>
      <c r="BM2042" s="94"/>
      <c r="BO2042" s="97"/>
      <c r="BQ2042" s="40"/>
      <c r="BR2042" s="94"/>
      <c r="BS2042" s="94"/>
      <c r="BT2042" s="94"/>
      <c r="BU2042" s="40"/>
      <c r="BV2042" s="82"/>
      <c r="BW2042" s="94"/>
      <c r="BX2042" s="48"/>
      <c r="BY2042" s="97"/>
      <c r="BZ2042" s="48"/>
      <c r="CA2042" s="40"/>
      <c r="CB2042" s="94"/>
      <c r="CC2042" s="94"/>
      <c r="CD2042" s="94"/>
      <c r="CE2042" s="40"/>
      <c r="CF2042" s="73"/>
      <c r="CG2042" s="41"/>
      <c r="CH2042" s="41"/>
      <c r="CI2042" s="41"/>
      <c r="CJ2042" s="41"/>
      <c r="CK2042" s="41"/>
      <c r="CL2042" s="68"/>
      <c r="CM2042" s="41"/>
      <c r="CN2042" s="41"/>
      <c r="CO2042" s="39"/>
      <c r="CP2042" s="78"/>
    </row>
    <row r="2043" spans="1:94" s="38" customFormat="1" x14ac:dyDescent="0.25">
      <c r="A2043" s="38">
        <v>2040</v>
      </c>
      <c r="F2043" s="39"/>
      <c r="Q2043" s="39"/>
      <c r="R2043" s="40"/>
      <c r="S2043" s="40"/>
      <c r="T2043" s="39"/>
      <c r="AG2043" s="110"/>
      <c r="AH2043" s="94"/>
      <c r="AJ2043" s="97"/>
      <c r="AL2043" s="39"/>
      <c r="AP2043" s="39"/>
      <c r="AQ2043" s="77"/>
      <c r="AR2043" s="94"/>
      <c r="AT2043" s="97"/>
      <c r="BB2043" s="79"/>
      <c r="BC2043" s="94"/>
      <c r="BE2043" s="97"/>
      <c r="BF2043" s="97"/>
      <c r="BG2043" s="40"/>
      <c r="BK2043" s="40"/>
      <c r="BL2043" s="79"/>
      <c r="BM2043" s="94"/>
      <c r="BO2043" s="97"/>
      <c r="BQ2043" s="40"/>
      <c r="BR2043" s="94"/>
      <c r="BS2043" s="94"/>
      <c r="BT2043" s="94"/>
      <c r="BU2043" s="40"/>
      <c r="BV2043" s="82"/>
      <c r="BW2043" s="94"/>
      <c r="BX2043" s="48"/>
      <c r="BY2043" s="97"/>
      <c r="BZ2043" s="48"/>
      <c r="CA2043" s="40"/>
      <c r="CB2043" s="94"/>
      <c r="CC2043" s="94"/>
      <c r="CD2043" s="94"/>
      <c r="CE2043" s="40"/>
      <c r="CF2043" s="73"/>
      <c r="CG2043" s="41"/>
      <c r="CH2043" s="41"/>
      <c r="CI2043" s="41"/>
      <c r="CJ2043" s="41"/>
      <c r="CK2043" s="41"/>
      <c r="CL2043" s="68"/>
      <c r="CM2043" s="41"/>
      <c r="CN2043" s="41"/>
      <c r="CO2043" s="39"/>
      <c r="CP2043" s="78"/>
    </row>
    <row r="2044" spans="1:94" s="38" customFormat="1" x14ac:dyDescent="0.25">
      <c r="A2044" s="38">
        <v>2041</v>
      </c>
      <c r="F2044" s="39"/>
      <c r="Q2044" s="39"/>
      <c r="R2044" s="40"/>
      <c r="S2044" s="40"/>
      <c r="T2044" s="39"/>
      <c r="AG2044" s="110"/>
      <c r="AH2044" s="94"/>
      <c r="AJ2044" s="97"/>
      <c r="AL2044" s="39"/>
      <c r="AP2044" s="39"/>
      <c r="AQ2044" s="77"/>
      <c r="AR2044" s="94"/>
      <c r="AT2044" s="97"/>
      <c r="BB2044" s="79"/>
      <c r="BC2044" s="94"/>
      <c r="BE2044" s="97"/>
      <c r="BF2044" s="97"/>
      <c r="BG2044" s="40"/>
      <c r="BK2044" s="40"/>
      <c r="BL2044" s="79"/>
      <c r="BM2044" s="94"/>
      <c r="BO2044" s="97"/>
      <c r="BQ2044" s="40"/>
      <c r="BR2044" s="94"/>
      <c r="BS2044" s="94"/>
      <c r="BT2044" s="94"/>
      <c r="BU2044" s="40"/>
      <c r="BV2044" s="82"/>
      <c r="BW2044" s="94"/>
      <c r="BX2044" s="48"/>
      <c r="BY2044" s="97"/>
      <c r="BZ2044" s="48"/>
      <c r="CA2044" s="40"/>
      <c r="CB2044" s="94"/>
      <c r="CC2044" s="94"/>
      <c r="CD2044" s="94"/>
      <c r="CE2044" s="40"/>
      <c r="CF2044" s="73"/>
      <c r="CG2044" s="41"/>
      <c r="CH2044" s="41"/>
      <c r="CI2044" s="41"/>
      <c r="CJ2044" s="41"/>
      <c r="CK2044" s="41"/>
      <c r="CL2044" s="68"/>
      <c r="CM2044" s="41"/>
      <c r="CN2044" s="41"/>
      <c r="CO2044" s="39"/>
      <c r="CP2044" s="78"/>
    </row>
    <row r="2045" spans="1:94" s="38" customFormat="1" x14ac:dyDescent="0.25">
      <c r="A2045" s="38">
        <v>2042</v>
      </c>
      <c r="F2045" s="39"/>
      <c r="Q2045" s="39"/>
      <c r="R2045" s="40"/>
      <c r="S2045" s="40"/>
      <c r="T2045" s="39"/>
      <c r="AG2045" s="110"/>
      <c r="AH2045" s="94"/>
      <c r="AJ2045" s="97"/>
      <c r="AL2045" s="39"/>
      <c r="AP2045" s="39"/>
      <c r="AQ2045" s="77"/>
      <c r="AR2045" s="94"/>
      <c r="AT2045" s="97"/>
      <c r="BB2045" s="79"/>
      <c r="BC2045" s="94"/>
      <c r="BE2045" s="97"/>
      <c r="BF2045" s="97"/>
      <c r="BG2045" s="40"/>
      <c r="BK2045" s="40"/>
      <c r="BL2045" s="79"/>
      <c r="BM2045" s="94"/>
      <c r="BO2045" s="97"/>
      <c r="BQ2045" s="40"/>
      <c r="BR2045" s="94"/>
      <c r="BS2045" s="94"/>
      <c r="BT2045" s="94"/>
      <c r="BU2045" s="40"/>
      <c r="BV2045" s="82"/>
      <c r="BW2045" s="94"/>
      <c r="BX2045" s="48"/>
      <c r="BY2045" s="97"/>
      <c r="BZ2045" s="48"/>
      <c r="CA2045" s="40"/>
      <c r="CB2045" s="94"/>
      <c r="CC2045" s="94"/>
      <c r="CD2045" s="94"/>
      <c r="CE2045" s="40"/>
      <c r="CF2045" s="73"/>
      <c r="CG2045" s="41"/>
      <c r="CH2045" s="41"/>
      <c r="CI2045" s="41"/>
      <c r="CJ2045" s="41"/>
      <c r="CK2045" s="41"/>
      <c r="CL2045" s="68"/>
      <c r="CM2045" s="41"/>
      <c r="CN2045" s="41"/>
      <c r="CO2045" s="39"/>
      <c r="CP2045" s="78"/>
    </row>
    <row r="2046" spans="1:94" s="38" customFormat="1" x14ac:dyDescent="0.25">
      <c r="A2046" s="38">
        <v>2043</v>
      </c>
      <c r="F2046" s="39"/>
      <c r="Q2046" s="39"/>
      <c r="R2046" s="40"/>
      <c r="S2046" s="40"/>
      <c r="T2046" s="39"/>
      <c r="AG2046" s="110"/>
      <c r="AH2046" s="94"/>
      <c r="AJ2046" s="97"/>
      <c r="AL2046" s="39"/>
      <c r="AP2046" s="39"/>
      <c r="AQ2046" s="77"/>
      <c r="AR2046" s="94"/>
      <c r="AT2046" s="97"/>
      <c r="BB2046" s="79"/>
      <c r="BC2046" s="94"/>
      <c r="BE2046" s="97"/>
      <c r="BF2046" s="97"/>
      <c r="BG2046" s="40"/>
      <c r="BK2046" s="40"/>
      <c r="BL2046" s="79"/>
      <c r="BM2046" s="94"/>
      <c r="BO2046" s="97"/>
      <c r="BQ2046" s="40"/>
      <c r="BR2046" s="94"/>
      <c r="BS2046" s="94"/>
      <c r="BT2046" s="94"/>
      <c r="BU2046" s="40"/>
      <c r="BV2046" s="82"/>
      <c r="BW2046" s="94"/>
      <c r="BX2046" s="48"/>
      <c r="BY2046" s="97"/>
      <c r="BZ2046" s="48"/>
      <c r="CA2046" s="40"/>
      <c r="CB2046" s="94"/>
      <c r="CC2046" s="94"/>
      <c r="CD2046" s="94"/>
      <c r="CE2046" s="40"/>
      <c r="CF2046" s="73"/>
      <c r="CG2046" s="41"/>
      <c r="CH2046" s="41"/>
      <c r="CI2046" s="41"/>
      <c r="CJ2046" s="41"/>
      <c r="CK2046" s="41"/>
      <c r="CL2046" s="68"/>
      <c r="CM2046" s="41"/>
      <c r="CN2046" s="41"/>
      <c r="CO2046" s="39"/>
      <c r="CP2046" s="78"/>
    </row>
    <row r="2047" spans="1:94" s="38" customFormat="1" x14ac:dyDescent="0.25">
      <c r="A2047" s="38">
        <v>2044</v>
      </c>
      <c r="F2047" s="39"/>
      <c r="Q2047" s="39"/>
      <c r="R2047" s="40"/>
      <c r="S2047" s="40"/>
      <c r="T2047" s="39"/>
      <c r="AG2047" s="110"/>
      <c r="AH2047" s="94"/>
      <c r="AJ2047" s="97"/>
      <c r="AL2047" s="39"/>
      <c r="AP2047" s="39"/>
      <c r="AQ2047" s="77"/>
      <c r="AR2047" s="94"/>
      <c r="AT2047" s="97"/>
      <c r="BB2047" s="79"/>
      <c r="BC2047" s="94"/>
      <c r="BE2047" s="97"/>
      <c r="BF2047" s="97"/>
      <c r="BG2047" s="40"/>
      <c r="BK2047" s="40"/>
      <c r="BL2047" s="79"/>
      <c r="BM2047" s="94"/>
      <c r="BO2047" s="97"/>
      <c r="BQ2047" s="40"/>
      <c r="BR2047" s="94"/>
      <c r="BS2047" s="94"/>
      <c r="BT2047" s="94"/>
      <c r="BU2047" s="40"/>
      <c r="BV2047" s="82"/>
      <c r="BW2047" s="94"/>
      <c r="BX2047" s="48"/>
      <c r="BY2047" s="97"/>
      <c r="BZ2047" s="48"/>
      <c r="CA2047" s="40"/>
      <c r="CB2047" s="94"/>
      <c r="CC2047" s="94"/>
      <c r="CD2047" s="94"/>
      <c r="CE2047" s="40"/>
      <c r="CF2047" s="73"/>
      <c r="CG2047" s="41"/>
      <c r="CH2047" s="41"/>
      <c r="CI2047" s="41"/>
      <c r="CJ2047" s="41"/>
      <c r="CK2047" s="41"/>
      <c r="CL2047" s="68"/>
      <c r="CM2047" s="41"/>
      <c r="CN2047" s="41"/>
      <c r="CO2047" s="39"/>
      <c r="CP2047" s="78"/>
    </row>
    <row r="2048" spans="1:94" s="38" customFormat="1" x14ac:dyDescent="0.25">
      <c r="A2048" s="38">
        <v>2045</v>
      </c>
      <c r="F2048" s="39"/>
      <c r="Q2048" s="39"/>
      <c r="R2048" s="40"/>
      <c r="S2048" s="40"/>
      <c r="T2048" s="39"/>
      <c r="AG2048" s="110"/>
      <c r="AH2048" s="94"/>
      <c r="AJ2048" s="97"/>
      <c r="AL2048" s="39"/>
      <c r="AP2048" s="39"/>
      <c r="AQ2048" s="77"/>
      <c r="AR2048" s="94"/>
      <c r="AT2048" s="97"/>
      <c r="BB2048" s="79"/>
      <c r="BC2048" s="94"/>
      <c r="BE2048" s="97"/>
      <c r="BF2048" s="97"/>
      <c r="BG2048" s="40"/>
      <c r="BK2048" s="40"/>
      <c r="BL2048" s="79"/>
      <c r="BM2048" s="94"/>
      <c r="BO2048" s="97"/>
      <c r="BQ2048" s="40"/>
      <c r="BR2048" s="94"/>
      <c r="BS2048" s="94"/>
      <c r="BT2048" s="94"/>
      <c r="BU2048" s="40"/>
      <c r="BV2048" s="82"/>
      <c r="BW2048" s="94"/>
      <c r="BX2048" s="48"/>
      <c r="BY2048" s="97"/>
      <c r="BZ2048" s="48"/>
      <c r="CA2048" s="40"/>
      <c r="CB2048" s="94"/>
      <c r="CC2048" s="94"/>
      <c r="CD2048" s="94"/>
      <c r="CE2048" s="40"/>
      <c r="CF2048" s="73"/>
      <c r="CG2048" s="41"/>
      <c r="CH2048" s="41"/>
      <c r="CI2048" s="41"/>
      <c r="CJ2048" s="41"/>
      <c r="CK2048" s="41"/>
      <c r="CL2048" s="68"/>
      <c r="CM2048" s="41"/>
      <c r="CN2048" s="41"/>
      <c r="CO2048" s="39"/>
      <c r="CP2048" s="78"/>
    </row>
    <row r="2049" spans="1:94" s="38" customFormat="1" x14ac:dyDescent="0.25">
      <c r="A2049" s="38">
        <v>2046</v>
      </c>
      <c r="F2049" s="39"/>
      <c r="Q2049" s="39"/>
      <c r="R2049" s="40"/>
      <c r="S2049" s="40"/>
      <c r="T2049" s="39"/>
      <c r="AG2049" s="110"/>
      <c r="AH2049" s="94"/>
      <c r="AJ2049" s="97"/>
      <c r="AL2049" s="39"/>
      <c r="AP2049" s="39"/>
      <c r="AQ2049" s="77"/>
      <c r="AR2049" s="94"/>
      <c r="AT2049" s="97"/>
      <c r="BB2049" s="79"/>
      <c r="BC2049" s="94"/>
      <c r="BE2049" s="97"/>
      <c r="BF2049" s="97"/>
      <c r="BG2049" s="40"/>
      <c r="BK2049" s="40"/>
      <c r="BL2049" s="79"/>
      <c r="BM2049" s="94"/>
      <c r="BO2049" s="97"/>
      <c r="BQ2049" s="40"/>
      <c r="BR2049" s="94"/>
      <c r="BS2049" s="94"/>
      <c r="BT2049" s="94"/>
      <c r="BU2049" s="40"/>
      <c r="BV2049" s="82"/>
      <c r="BW2049" s="94"/>
      <c r="BX2049" s="48"/>
      <c r="BY2049" s="97"/>
      <c r="BZ2049" s="48"/>
      <c r="CA2049" s="40"/>
      <c r="CB2049" s="94"/>
      <c r="CC2049" s="94"/>
      <c r="CD2049" s="94"/>
      <c r="CE2049" s="40"/>
      <c r="CF2049" s="73"/>
      <c r="CG2049" s="41"/>
      <c r="CH2049" s="41"/>
      <c r="CI2049" s="41"/>
      <c r="CJ2049" s="41"/>
      <c r="CK2049" s="41"/>
      <c r="CL2049" s="68"/>
      <c r="CM2049" s="41"/>
      <c r="CN2049" s="41"/>
      <c r="CO2049" s="39"/>
      <c r="CP2049" s="78"/>
    </row>
    <row r="2050" spans="1:94" s="38" customFormat="1" x14ac:dyDescent="0.25">
      <c r="A2050" s="38">
        <v>2047</v>
      </c>
      <c r="F2050" s="39"/>
      <c r="Q2050" s="39"/>
      <c r="R2050" s="40"/>
      <c r="S2050" s="40"/>
      <c r="T2050" s="39"/>
      <c r="AG2050" s="110"/>
      <c r="AH2050" s="94"/>
      <c r="AJ2050" s="97"/>
      <c r="AL2050" s="39"/>
      <c r="AP2050" s="39"/>
      <c r="AQ2050" s="77"/>
      <c r="AR2050" s="94"/>
      <c r="AT2050" s="97"/>
      <c r="BB2050" s="79"/>
      <c r="BC2050" s="94"/>
      <c r="BE2050" s="97"/>
      <c r="BF2050" s="97"/>
      <c r="BG2050" s="40"/>
      <c r="BK2050" s="40"/>
      <c r="BL2050" s="79"/>
      <c r="BM2050" s="94"/>
      <c r="BO2050" s="97"/>
      <c r="BQ2050" s="40"/>
      <c r="BR2050" s="94"/>
      <c r="BS2050" s="94"/>
      <c r="BT2050" s="94"/>
      <c r="BU2050" s="40"/>
      <c r="BV2050" s="82"/>
      <c r="BW2050" s="94"/>
      <c r="BX2050" s="48"/>
      <c r="BY2050" s="97"/>
      <c r="BZ2050" s="48"/>
      <c r="CA2050" s="40"/>
      <c r="CB2050" s="94"/>
      <c r="CC2050" s="94"/>
      <c r="CD2050" s="94"/>
      <c r="CE2050" s="40"/>
      <c r="CF2050" s="73"/>
      <c r="CG2050" s="41"/>
      <c r="CH2050" s="41"/>
      <c r="CI2050" s="41"/>
      <c r="CJ2050" s="41"/>
      <c r="CK2050" s="41"/>
      <c r="CL2050" s="68"/>
      <c r="CM2050" s="41"/>
      <c r="CN2050" s="41"/>
      <c r="CO2050" s="39"/>
      <c r="CP2050" s="78"/>
    </row>
    <row r="2051" spans="1:94" s="38" customFormat="1" x14ac:dyDescent="0.25">
      <c r="A2051" s="38">
        <v>2048</v>
      </c>
      <c r="F2051" s="39"/>
      <c r="Q2051" s="39"/>
      <c r="R2051" s="40"/>
      <c r="S2051" s="40"/>
      <c r="T2051" s="39"/>
      <c r="AG2051" s="110"/>
      <c r="AH2051" s="94"/>
      <c r="AJ2051" s="97"/>
      <c r="AL2051" s="39"/>
      <c r="AP2051" s="39"/>
      <c r="AQ2051" s="77"/>
      <c r="AR2051" s="94"/>
      <c r="AT2051" s="97"/>
      <c r="BB2051" s="79"/>
      <c r="BC2051" s="94"/>
      <c r="BE2051" s="97"/>
      <c r="BF2051" s="97"/>
      <c r="BG2051" s="40"/>
      <c r="BK2051" s="40"/>
      <c r="BL2051" s="79"/>
      <c r="BM2051" s="94"/>
      <c r="BO2051" s="97"/>
      <c r="BQ2051" s="40"/>
      <c r="BR2051" s="94"/>
      <c r="BS2051" s="94"/>
      <c r="BT2051" s="94"/>
      <c r="BU2051" s="40"/>
      <c r="BV2051" s="82"/>
      <c r="BW2051" s="94"/>
      <c r="BX2051" s="48"/>
      <c r="BY2051" s="97"/>
      <c r="BZ2051" s="48"/>
      <c r="CA2051" s="40"/>
      <c r="CB2051" s="94"/>
      <c r="CC2051" s="94"/>
      <c r="CD2051" s="94"/>
      <c r="CE2051" s="40"/>
      <c r="CF2051" s="73"/>
      <c r="CG2051" s="41"/>
      <c r="CH2051" s="41"/>
      <c r="CI2051" s="41"/>
      <c r="CJ2051" s="41"/>
      <c r="CK2051" s="41"/>
      <c r="CL2051" s="68"/>
      <c r="CM2051" s="41"/>
      <c r="CN2051" s="41"/>
      <c r="CO2051" s="39"/>
      <c r="CP2051" s="78"/>
    </row>
    <row r="2052" spans="1:94" s="38" customFormat="1" x14ac:dyDescent="0.25">
      <c r="A2052" s="38">
        <v>2049</v>
      </c>
      <c r="F2052" s="39"/>
      <c r="Q2052" s="39"/>
      <c r="R2052" s="40"/>
      <c r="S2052" s="40"/>
      <c r="T2052" s="39"/>
      <c r="AG2052" s="110"/>
      <c r="AH2052" s="94"/>
      <c r="AJ2052" s="97"/>
      <c r="AL2052" s="39"/>
      <c r="AP2052" s="39"/>
      <c r="AQ2052" s="77"/>
      <c r="AR2052" s="94"/>
      <c r="AT2052" s="97"/>
      <c r="BB2052" s="79"/>
      <c r="BC2052" s="94"/>
      <c r="BE2052" s="97"/>
      <c r="BF2052" s="97"/>
      <c r="BG2052" s="40"/>
      <c r="BK2052" s="40"/>
      <c r="BL2052" s="79"/>
      <c r="BM2052" s="94"/>
      <c r="BO2052" s="97"/>
      <c r="BQ2052" s="40"/>
      <c r="BR2052" s="94"/>
      <c r="BS2052" s="94"/>
      <c r="BT2052" s="94"/>
      <c r="BU2052" s="40"/>
      <c r="BV2052" s="82"/>
      <c r="BW2052" s="94"/>
      <c r="BX2052" s="48"/>
      <c r="BY2052" s="97"/>
      <c r="BZ2052" s="48"/>
      <c r="CA2052" s="40"/>
      <c r="CB2052" s="94"/>
      <c r="CC2052" s="94"/>
      <c r="CD2052" s="94"/>
      <c r="CE2052" s="40"/>
      <c r="CF2052" s="73"/>
      <c r="CG2052" s="41"/>
      <c r="CH2052" s="41"/>
      <c r="CI2052" s="41"/>
      <c r="CJ2052" s="41"/>
      <c r="CK2052" s="41"/>
      <c r="CL2052" s="68"/>
      <c r="CM2052" s="41"/>
      <c r="CN2052" s="41"/>
      <c r="CO2052" s="39"/>
      <c r="CP2052" s="78"/>
    </row>
    <row r="2053" spans="1:94" s="38" customFormat="1" x14ac:dyDescent="0.25">
      <c r="A2053" s="38">
        <v>2050</v>
      </c>
      <c r="F2053" s="39"/>
      <c r="Q2053" s="39"/>
      <c r="R2053" s="40"/>
      <c r="S2053" s="40"/>
      <c r="T2053" s="39"/>
      <c r="AG2053" s="110"/>
      <c r="AH2053" s="94"/>
      <c r="AJ2053" s="97"/>
      <c r="AL2053" s="39"/>
      <c r="AP2053" s="39"/>
      <c r="AQ2053" s="77"/>
      <c r="AR2053" s="94"/>
      <c r="AT2053" s="97"/>
      <c r="BB2053" s="79"/>
      <c r="BC2053" s="94"/>
      <c r="BE2053" s="97"/>
      <c r="BF2053" s="97"/>
      <c r="BG2053" s="40"/>
      <c r="BK2053" s="40"/>
      <c r="BL2053" s="79"/>
      <c r="BM2053" s="94"/>
      <c r="BO2053" s="97"/>
      <c r="BQ2053" s="40"/>
      <c r="BR2053" s="94"/>
      <c r="BS2053" s="94"/>
      <c r="BT2053" s="94"/>
      <c r="BU2053" s="40"/>
      <c r="BV2053" s="82"/>
      <c r="BW2053" s="94"/>
      <c r="BX2053" s="48"/>
      <c r="BY2053" s="97"/>
      <c r="BZ2053" s="48"/>
      <c r="CA2053" s="40"/>
      <c r="CB2053" s="94"/>
      <c r="CC2053" s="94"/>
      <c r="CD2053" s="94"/>
      <c r="CE2053" s="40"/>
      <c r="CF2053" s="73"/>
      <c r="CG2053" s="41"/>
      <c r="CH2053" s="41"/>
      <c r="CI2053" s="41"/>
      <c r="CJ2053" s="41"/>
      <c r="CK2053" s="41"/>
      <c r="CL2053" s="68"/>
      <c r="CM2053" s="41"/>
      <c r="CN2053" s="41"/>
      <c r="CO2053" s="39"/>
      <c r="CP2053" s="78"/>
    </row>
    <row r="2054" spans="1:94" s="38" customFormat="1" x14ac:dyDescent="0.25">
      <c r="A2054" s="38">
        <v>2051</v>
      </c>
      <c r="F2054" s="39"/>
      <c r="Q2054" s="39"/>
      <c r="R2054" s="40"/>
      <c r="S2054" s="40"/>
      <c r="T2054" s="39"/>
      <c r="AG2054" s="110"/>
      <c r="AH2054" s="94"/>
      <c r="AJ2054" s="97"/>
      <c r="AL2054" s="39"/>
      <c r="AP2054" s="39"/>
      <c r="AQ2054" s="77"/>
      <c r="AR2054" s="94"/>
      <c r="AT2054" s="97"/>
      <c r="BB2054" s="79"/>
      <c r="BC2054" s="94"/>
      <c r="BE2054" s="97"/>
      <c r="BF2054" s="97"/>
      <c r="BG2054" s="40"/>
      <c r="BK2054" s="40"/>
      <c r="BL2054" s="79"/>
      <c r="BM2054" s="94"/>
      <c r="BO2054" s="97"/>
      <c r="BQ2054" s="40"/>
      <c r="BR2054" s="94"/>
      <c r="BS2054" s="94"/>
      <c r="BT2054" s="94"/>
      <c r="BU2054" s="40"/>
      <c r="BV2054" s="82"/>
      <c r="BW2054" s="94"/>
      <c r="BX2054" s="48"/>
      <c r="BY2054" s="97"/>
      <c r="BZ2054" s="48"/>
      <c r="CA2054" s="40"/>
      <c r="CB2054" s="94"/>
      <c r="CC2054" s="94"/>
      <c r="CD2054" s="94"/>
      <c r="CE2054" s="40"/>
      <c r="CF2054" s="73"/>
      <c r="CG2054" s="41"/>
      <c r="CH2054" s="41"/>
      <c r="CI2054" s="41"/>
      <c r="CJ2054" s="41"/>
      <c r="CK2054" s="41"/>
      <c r="CL2054" s="68"/>
      <c r="CM2054" s="41"/>
      <c r="CN2054" s="41"/>
      <c r="CO2054" s="39"/>
      <c r="CP2054" s="78"/>
    </row>
    <row r="2055" spans="1:94" s="38" customFormat="1" x14ac:dyDescent="0.25">
      <c r="A2055" s="38">
        <v>2052</v>
      </c>
      <c r="F2055" s="39"/>
      <c r="Q2055" s="39"/>
      <c r="R2055" s="40"/>
      <c r="S2055" s="40"/>
      <c r="T2055" s="39"/>
      <c r="AG2055" s="110"/>
      <c r="AH2055" s="94"/>
      <c r="AJ2055" s="97"/>
      <c r="AL2055" s="39"/>
      <c r="AP2055" s="39"/>
      <c r="AQ2055" s="77"/>
      <c r="AR2055" s="94"/>
      <c r="AT2055" s="97"/>
      <c r="BB2055" s="79"/>
      <c r="BC2055" s="94"/>
      <c r="BE2055" s="97"/>
      <c r="BF2055" s="97"/>
      <c r="BG2055" s="40"/>
      <c r="BK2055" s="40"/>
      <c r="BL2055" s="79"/>
      <c r="BM2055" s="94"/>
      <c r="BO2055" s="97"/>
      <c r="BQ2055" s="40"/>
      <c r="BR2055" s="94"/>
      <c r="BS2055" s="94"/>
      <c r="BT2055" s="94"/>
      <c r="BU2055" s="40"/>
      <c r="BV2055" s="82"/>
      <c r="BW2055" s="94"/>
      <c r="BX2055" s="48"/>
      <c r="BY2055" s="97"/>
      <c r="BZ2055" s="48"/>
      <c r="CA2055" s="40"/>
      <c r="CB2055" s="94"/>
      <c r="CC2055" s="94"/>
      <c r="CD2055" s="94"/>
      <c r="CE2055" s="40"/>
      <c r="CF2055" s="73"/>
      <c r="CG2055" s="41"/>
      <c r="CH2055" s="41"/>
      <c r="CI2055" s="41"/>
      <c r="CJ2055" s="41"/>
      <c r="CK2055" s="41"/>
      <c r="CL2055" s="68"/>
      <c r="CM2055" s="41"/>
      <c r="CN2055" s="41"/>
      <c r="CO2055" s="39"/>
      <c r="CP2055" s="78"/>
    </row>
    <row r="2056" spans="1:94" s="38" customFormat="1" x14ac:dyDescent="0.25">
      <c r="A2056" s="38">
        <v>2053</v>
      </c>
      <c r="F2056" s="39"/>
      <c r="Q2056" s="39"/>
      <c r="R2056" s="40"/>
      <c r="S2056" s="40"/>
      <c r="T2056" s="39"/>
      <c r="AG2056" s="110"/>
      <c r="AH2056" s="94"/>
      <c r="AJ2056" s="97"/>
      <c r="AL2056" s="39"/>
      <c r="AP2056" s="39"/>
      <c r="AQ2056" s="77"/>
      <c r="AR2056" s="94"/>
      <c r="AT2056" s="97"/>
      <c r="BB2056" s="79"/>
      <c r="BC2056" s="94"/>
      <c r="BE2056" s="97"/>
      <c r="BF2056" s="97"/>
      <c r="BG2056" s="40"/>
      <c r="BK2056" s="40"/>
      <c r="BL2056" s="79"/>
      <c r="BM2056" s="94"/>
      <c r="BO2056" s="97"/>
      <c r="BQ2056" s="40"/>
      <c r="BR2056" s="94"/>
      <c r="BS2056" s="94"/>
      <c r="BT2056" s="94"/>
      <c r="BU2056" s="40"/>
      <c r="BV2056" s="82"/>
      <c r="BW2056" s="94"/>
      <c r="BX2056" s="48"/>
      <c r="BY2056" s="97"/>
      <c r="BZ2056" s="48"/>
      <c r="CA2056" s="40"/>
      <c r="CB2056" s="94"/>
      <c r="CC2056" s="94"/>
      <c r="CD2056" s="94"/>
      <c r="CE2056" s="40"/>
      <c r="CF2056" s="73"/>
      <c r="CG2056" s="41"/>
      <c r="CH2056" s="41"/>
      <c r="CI2056" s="41"/>
      <c r="CJ2056" s="41"/>
      <c r="CK2056" s="41"/>
      <c r="CL2056" s="68"/>
      <c r="CM2056" s="41"/>
      <c r="CN2056" s="41"/>
      <c r="CO2056" s="39"/>
      <c r="CP2056" s="78"/>
    </row>
    <row r="2057" spans="1:94" s="38" customFormat="1" x14ac:dyDescent="0.25">
      <c r="A2057" s="38">
        <v>2054</v>
      </c>
      <c r="F2057" s="39"/>
      <c r="Q2057" s="39"/>
      <c r="R2057" s="40"/>
      <c r="S2057" s="40"/>
      <c r="T2057" s="39"/>
      <c r="AG2057" s="110"/>
      <c r="AH2057" s="94"/>
      <c r="AJ2057" s="97"/>
      <c r="AL2057" s="39"/>
      <c r="AP2057" s="39"/>
      <c r="AQ2057" s="77"/>
      <c r="AR2057" s="94"/>
      <c r="AT2057" s="97"/>
      <c r="BB2057" s="79"/>
      <c r="BC2057" s="94"/>
      <c r="BE2057" s="97"/>
      <c r="BF2057" s="97"/>
      <c r="BG2057" s="40"/>
      <c r="BK2057" s="40"/>
      <c r="BL2057" s="79"/>
      <c r="BM2057" s="94"/>
      <c r="BO2057" s="97"/>
      <c r="BQ2057" s="40"/>
      <c r="BR2057" s="94"/>
      <c r="BS2057" s="94"/>
      <c r="BT2057" s="94"/>
      <c r="BU2057" s="40"/>
      <c r="BV2057" s="82"/>
      <c r="BW2057" s="94"/>
      <c r="BX2057" s="48"/>
      <c r="BY2057" s="97"/>
      <c r="BZ2057" s="48"/>
      <c r="CA2057" s="40"/>
      <c r="CB2057" s="94"/>
      <c r="CC2057" s="94"/>
      <c r="CD2057" s="94"/>
      <c r="CE2057" s="40"/>
      <c r="CF2057" s="73"/>
      <c r="CG2057" s="41"/>
      <c r="CH2057" s="41"/>
      <c r="CI2057" s="41"/>
      <c r="CJ2057" s="41"/>
      <c r="CK2057" s="41"/>
      <c r="CL2057" s="68"/>
      <c r="CM2057" s="41"/>
      <c r="CN2057" s="41"/>
      <c r="CO2057" s="39"/>
      <c r="CP2057" s="78"/>
    </row>
    <row r="2058" spans="1:94" s="38" customFormat="1" x14ac:dyDescent="0.25">
      <c r="A2058" s="38">
        <v>2055</v>
      </c>
      <c r="F2058" s="39"/>
      <c r="Q2058" s="39"/>
      <c r="R2058" s="40"/>
      <c r="S2058" s="40"/>
      <c r="T2058" s="39"/>
      <c r="AG2058" s="110"/>
      <c r="AH2058" s="94"/>
      <c r="AJ2058" s="97"/>
      <c r="AL2058" s="39"/>
      <c r="AP2058" s="39"/>
      <c r="AQ2058" s="77"/>
      <c r="AR2058" s="94"/>
      <c r="AT2058" s="97"/>
      <c r="BB2058" s="79"/>
      <c r="BC2058" s="94"/>
      <c r="BE2058" s="97"/>
      <c r="BF2058" s="97"/>
      <c r="BG2058" s="40"/>
      <c r="BK2058" s="40"/>
      <c r="BL2058" s="79"/>
      <c r="BM2058" s="94"/>
      <c r="BO2058" s="97"/>
      <c r="BQ2058" s="40"/>
      <c r="BR2058" s="94"/>
      <c r="BS2058" s="94"/>
      <c r="BT2058" s="94"/>
      <c r="BU2058" s="40"/>
      <c r="BV2058" s="82"/>
      <c r="BW2058" s="94"/>
      <c r="BX2058" s="48"/>
      <c r="BY2058" s="97"/>
      <c r="BZ2058" s="48"/>
      <c r="CA2058" s="40"/>
      <c r="CB2058" s="94"/>
      <c r="CC2058" s="94"/>
      <c r="CD2058" s="94"/>
      <c r="CE2058" s="40"/>
      <c r="CF2058" s="73"/>
      <c r="CG2058" s="41"/>
      <c r="CH2058" s="41"/>
      <c r="CI2058" s="41"/>
      <c r="CJ2058" s="41"/>
      <c r="CK2058" s="41"/>
      <c r="CL2058" s="68"/>
      <c r="CM2058" s="41"/>
      <c r="CN2058" s="41"/>
      <c r="CO2058" s="39"/>
      <c r="CP2058" s="78"/>
    </row>
    <row r="2059" spans="1:94" s="38" customFormat="1" x14ac:dyDescent="0.25">
      <c r="A2059" s="38">
        <v>2056</v>
      </c>
      <c r="F2059" s="39"/>
      <c r="Q2059" s="39"/>
      <c r="R2059" s="40"/>
      <c r="S2059" s="40"/>
      <c r="T2059" s="39"/>
      <c r="AG2059" s="110"/>
      <c r="AH2059" s="94"/>
      <c r="AJ2059" s="97"/>
      <c r="AL2059" s="39"/>
      <c r="AP2059" s="39"/>
      <c r="AQ2059" s="77"/>
      <c r="AR2059" s="94"/>
      <c r="AT2059" s="97"/>
      <c r="BB2059" s="79"/>
      <c r="BC2059" s="94"/>
      <c r="BE2059" s="97"/>
      <c r="BF2059" s="97"/>
      <c r="BG2059" s="40"/>
      <c r="BK2059" s="40"/>
      <c r="BL2059" s="79"/>
      <c r="BM2059" s="94"/>
      <c r="BO2059" s="97"/>
      <c r="BQ2059" s="40"/>
      <c r="BR2059" s="94"/>
      <c r="BS2059" s="94"/>
      <c r="BT2059" s="94"/>
      <c r="BU2059" s="40"/>
      <c r="BV2059" s="82"/>
      <c r="BW2059" s="94"/>
      <c r="BX2059" s="48"/>
      <c r="BY2059" s="97"/>
      <c r="BZ2059" s="48"/>
      <c r="CA2059" s="40"/>
      <c r="CB2059" s="94"/>
      <c r="CC2059" s="94"/>
      <c r="CD2059" s="94"/>
      <c r="CE2059" s="40"/>
      <c r="CF2059" s="73"/>
      <c r="CG2059" s="41"/>
      <c r="CH2059" s="41"/>
      <c r="CI2059" s="41"/>
      <c r="CJ2059" s="41"/>
      <c r="CK2059" s="41"/>
      <c r="CL2059" s="68"/>
      <c r="CM2059" s="41"/>
      <c r="CN2059" s="41"/>
      <c r="CO2059" s="39"/>
      <c r="CP2059" s="78"/>
    </row>
    <row r="2060" spans="1:94" s="38" customFormat="1" x14ac:dyDescent="0.25">
      <c r="A2060" s="38">
        <v>2057</v>
      </c>
      <c r="F2060" s="39"/>
      <c r="Q2060" s="39"/>
      <c r="R2060" s="40"/>
      <c r="S2060" s="40"/>
      <c r="T2060" s="39"/>
      <c r="AG2060" s="110"/>
      <c r="AH2060" s="94"/>
      <c r="AJ2060" s="97"/>
      <c r="AL2060" s="39"/>
      <c r="AP2060" s="39"/>
      <c r="AQ2060" s="77"/>
      <c r="AR2060" s="94"/>
      <c r="AT2060" s="97"/>
      <c r="BB2060" s="79"/>
      <c r="BC2060" s="94"/>
      <c r="BE2060" s="97"/>
      <c r="BF2060" s="97"/>
      <c r="BG2060" s="40"/>
      <c r="BK2060" s="40"/>
      <c r="BL2060" s="79"/>
      <c r="BM2060" s="94"/>
      <c r="BO2060" s="97"/>
      <c r="BQ2060" s="40"/>
      <c r="BR2060" s="94"/>
      <c r="BS2060" s="94"/>
      <c r="BT2060" s="94"/>
      <c r="BU2060" s="40"/>
      <c r="BV2060" s="82"/>
      <c r="BW2060" s="94"/>
      <c r="BX2060" s="48"/>
      <c r="BY2060" s="97"/>
      <c r="BZ2060" s="48"/>
      <c r="CA2060" s="40"/>
      <c r="CB2060" s="94"/>
      <c r="CC2060" s="94"/>
      <c r="CD2060" s="94"/>
      <c r="CE2060" s="40"/>
      <c r="CF2060" s="73"/>
      <c r="CG2060" s="41"/>
      <c r="CH2060" s="41"/>
      <c r="CI2060" s="41"/>
      <c r="CJ2060" s="41"/>
      <c r="CK2060" s="41"/>
      <c r="CL2060" s="68"/>
      <c r="CM2060" s="41"/>
      <c r="CN2060" s="41"/>
      <c r="CO2060" s="39"/>
      <c r="CP2060" s="78"/>
    </row>
    <row r="2061" spans="1:94" s="38" customFormat="1" x14ac:dyDescent="0.25">
      <c r="A2061" s="38">
        <v>2058</v>
      </c>
      <c r="F2061" s="39"/>
      <c r="Q2061" s="39"/>
      <c r="R2061" s="40"/>
      <c r="S2061" s="40"/>
      <c r="T2061" s="39"/>
      <c r="AG2061" s="110"/>
      <c r="AH2061" s="94"/>
      <c r="AJ2061" s="97"/>
      <c r="AL2061" s="39"/>
      <c r="AP2061" s="39"/>
      <c r="AQ2061" s="77"/>
      <c r="AR2061" s="94"/>
      <c r="AT2061" s="97"/>
      <c r="BB2061" s="79"/>
      <c r="BC2061" s="94"/>
      <c r="BE2061" s="97"/>
      <c r="BF2061" s="97"/>
      <c r="BG2061" s="40"/>
      <c r="BK2061" s="40"/>
      <c r="BL2061" s="79"/>
      <c r="BM2061" s="94"/>
      <c r="BO2061" s="97"/>
      <c r="BQ2061" s="40"/>
      <c r="BR2061" s="94"/>
      <c r="BS2061" s="94"/>
      <c r="BT2061" s="94"/>
      <c r="BU2061" s="40"/>
      <c r="BV2061" s="82"/>
      <c r="BW2061" s="94"/>
      <c r="BX2061" s="48"/>
      <c r="BY2061" s="97"/>
      <c r="BZ2061" s="48"/>
      <c r="CA2061" s="40"/>
      <c r="CB2061" s="94"/>
      <c r="CC2061" s="94"/>
      <c r="CD2061" s="94"/>
      <c r="CE2061" s="40"/>
      <c r="CF2061" s="73"/>
      <c r="CG2061" s="41"/>
      <c r="CH2061" s="41"/>
      <c r="CI2061" s="41"/>
      <c r="CJ2061" s="41"/>
      <c r="CK2061" s="41"/>
      <c r="CL2061" s="68"/>
      <c r="CM2061" s="41"/>
      <c r="CN2061" s="41"/>
      <c r="CO2061" s="39"/>
      <c r="CP2061" s="78"/>
    </row>
    <row r="2062" spans="1:94" s="38" customFormat="1" x14ac:dyDescent="0.25">
      <c r="A2062" s="38">
        <v>2059</v>
      </c>
      <c r="F2062" s="39"/>
      <c r="Q2062" s="39"/>
      <c r="R2062" s="40"/>
      <c r="S2062" s="40"/>
      <c r="T2062" s="39"/>
      <c r="AG2062" s="110"/>
      <c r="AH2062" s="94"/>
      <c r="AJ2062" s="97"/>
      <c r="AL2062" s="39"/>
      <c r="AP2062" s="39"/>
      <c r="AQ2062" s="77"/>
      <c r="AR2062" s="94"/>
      <c r="AT2062" s="97"/>
      <c r="BB2062" s="79"/>
      <c r="BC2062" s="94"/>
      <c r="BE2062" s="97"/>
      <c r="BF2062" s="97"/>
      <c r="BG2062" s="40"/>
      <c r="BK2062" s="40"/>
      <c r="BL2062" s="79"/>
      <c r="BM2062" s="94"/>
      <c r="BO2062" s="97"/>
      <c r="BQ2062" s="40"/>
      <c r="BR2062" s="94"/>
      <c r="BS2062" s="94"/>
      <c r="BT2062" s="94"/>
      <c r="BU2062" s="40"/>
      <c r="BV2062" s="82"/>
      <c r="BW2062" s="94"/>
      <c r="BX2062" s="48"/>
      <c r="BY2062" s="97"/>
      <c r="BZ2062" s="48"/>
      <c r="CA2062" s="40"/>
      <c r="CB2062" s="94"/>
      <c r="CC2062" s="94"/>
      <c r="CD2062" s="94"/>
      <c r="CE2062" s="40"/>
      <c r="CF2062" s="73"/>
      <c r="CG2062" s="41"/>
      <c r="CH2062" s="41"/>
      <c r="CI2062" s="41"/>
      <c r="CJ2062" s="41"/>
      <c r="CK2062" s="41"/>
      <c r="CL2062" s="68"/>
      <c r="CM2062" s="41"/>
      <c r="CN2062" s="41"/>
      <c r="CO2062" s="39"/>
      <c r="CP2062" s="78"/>
    </row>
    <row r="2063" spans="1:94" s="38" customFormat="1" x14ac:dyDescent="0.25">
      <c r="A2063" s="38">
        <v>2060</v>
      </c>
      <c r="F2063" s="39"/>
      <c r="Q2063" s="39"/>
      <c r="R2063" s="40"/>
      <c r="S2063" s="40"/>
      <c r="T2063" s="39"/>
      <c r="AG2063" s="110"/>
      <c r="AH2063" s="94"/>
      <c r="AJ2063" s="97"/>
      <c r="AL2063" s="39"/>
      <c r="AP2063" s="39"/>
      <c r="AQ2063" s="77"/>
      <c r="AR2063" s="94"/>
      <c r="AT2063" s="97"/>
      <c r="BB2063" s="79"/>
      <c r="BC2063" s="94"/>
      <c r="BE2063" s="97"/>
      <c r="BF2063" s="97"/>
      <c r="BG2063" s="40"/>
      <c r="BK2063" s="40"/>
      <c r="BL2063" s="79"/>
      <c r="BM2063" s="94"/>
      <c r="BO2063" s="97"/>
      <c r="BQ2063" s="40"/>
      <c r="BR2063" s="94"/>
      <c r="BS2063" s="94"/>
      <c r="BT2063" s="94"/>
      <c r="BU2063" s="40"/>
      <c r="BV2063" s="82"/>
      <c r="BW2063" s="94"/>
      <c r="BX2063" s="48"/>
      <c r="BY2063" s="97"/>
      <c r="BZ2063" s="48"/>
      <c r="CA2063" s="40"/>
      <c r="CB2063" s="94"/>
      <c r="CC2063" s="94"/>
      <c r="CD2063" s="94"/>
      <c r="CE2063" s="40"/>
      <c r="CF2063" s="73"/>
      <c r="CG2063" s="41"/>
      <c r="CH2063" s="41"/>
      <c r="CI2063" s="41"/>
      <c r="CJ2063" s="41"/>
      <c r="CK2063" s="41"/>
      <c r="CL2063" s="68"/>
      <c r="CM2063" s="41"/>
      <c r="CN2063" s="41"/>
      <c r="CO2063" s="39"/>
      <c r="CP2063" s="78"/>
    </row>
    <row r="2064" spans="1:94" s="38" customFormat="1" x14ac:dyDescent="0.25">
      <c r="A2064" s="38">
        <v>2061</v>
      </c>
      <c r="F2064" s="39"/>
      <c r="Q2064" s="39"/>
      <c r="R2064" s="40"/>
      <c r="S2064" s="40"/>
      <c r="T2064" s="39"/>
      <c r="AG2064" s="110"/>
      <c r="AH2064" s="94"/>
      <c r="AJ2064" s="97"/>
      <c r="AL2064" s="39"/>
      <c r="AP2064" s="39"/>
      <c r="AQ2064" s="77"/>
      <c r="AR2064" s="94"/>
      <c r="AT2064" s="97"/>
      <c r="BB2064" s="79"/>
      <c r="BC2064" s="94"/>
      <c r="BE2064" s="97"/>
      <c r="BF2064" s="97"/>
      <c r="BG2064" s="40"/>
      <c r="BK2064" s="40"/>
      <c r="BL2064" s="79"/>
      <c r="BM2064" s="94"/>
      <c r="BO2064" s="97"/>
      <c r="BQ2064" s="40"/>
      <c r="BR2064" s="94"/>
      <c r="BS2064" s="94"/>
      <c r="BT2064" s="94"/>
      <c r="BU2064" s="40"/>
      <c r="BV2064" s="82"/>
      <c r="BW2064" s="94"/>
      <c r="BX2064" s="48"/>
      <c r="BY2064" s="97"/>
      <c r="BZ2064" s="48"/>
      <c r="CA2064" s="40"/>
      <c r="CB2064" s="94"/>
      <c r="CC2064" s="94"/>
      <c r="CD2064" s="94"/>
      <c r="CE2064" s="40"/>
      <c r="CF2064" s="73"/>
      <c r="CG2064" s="41"/>
      <c r="CH2064" s="41"/>
      <c r="CI2064" s="41"/>
      <c r="CJ2064" s="41"/>
      <c r="CK2064" s="41"/>
      <c r="CL2064" s="68"/>
      <c r="CM2064" s="41"/>
      <c r="CN2064" s="41"/>
      <c r="CO2064" s="39"/>
      <c r="CP2064" s="78"/>
    </row>
    <row r="2065" spans="1:94" s="38" customFormat="1" x14ac:dyDescent="0.25">
      <c r="A2065" s="38">
        <v>2062</v>
      </c>
      <c r="F2065" s="39"/>
      <c r="Q2065" s="39"/>
      <c r="R2065" s="40"/>
      <c r="S2065" s="40"/>
      <c r="T2065" s="39"/>
      <c r="AG2065" s="110"/>
      <c r="AH2065" s="94"/>
      <c r="AJ2065" s="97"/>
      <c r="AL2065" s="39"/>
      <c r="AP2065" s="39"/>
      <c r="AQ2065" s="77"/>
      <c r="AR2065" s="94"/>
      <c r="AT2065" s="97"/>
      <c r="BB2065" s="79"/>
      <c r="BC2065" s="94"/>
      <c r="BE2065" s="97"/>
      <c r="BF2065" s="97"/>
      <c r="BG2065" s="40"/>
      <c r="BK2065" s="40"/>
      <c r="BL2065" s="79"/>
      <c r="BM2065" s="94"/>
      <c r="BO2065" s="97"/>
      <c r="BQ2065" s="40"/>
      <c r="BR2065" s="94"/>
      <c r="BS2065" s="94"/>
      <c r="BT2065" s="94"/>
      <c r="BU2065" s="40"/>
      <c r="BV2065" s="82"/>
      <c r="BW2065" s="94"/>
      <c r="BX2065" s="48"/>
      <c r="BY2065" s="97"/>
      <c r="BZ2065" s="48"/>
      <c r="CA2065" s="40"/>
      <c r="CB2065" s="94"/>
      <c r="CC2065" s="94"/>
      <c r="CD2065" s="94"/>
      <c r="CE2065" s="40"/>
      <c r="CF2065" s="73"/>
      <c r="CG2065" s="41"/>
      <c r="CH2065" s="41"/>
      <c r="CI2065" s="41"/>
      <c r="CJ2065" s="41"/>
      <c r="CK2065" s="41"/>
      <c r="CL2065" s="68"/>
      <c r="CM2065" s="41"/>
      <c r="CN2065" s="41"/>
      <c r="CO2065" s="39"/>
      <c r="CP2065" s="78"/>
    </row>
    <row r="2066" spans="1:94" s="38" customFormat="1" x14ac:dyDescent="0.25">
      <c r="A2066" s="38">
        <v>2063</v>
      </c>
      <c r="F2066" s="39"/>
      <c r="Q2066" s="39"/>
      <c r="R2066" s="40"/>
      <c r="S2066" s="40"/>
      <c r="T2066" s="39"/>
      <c r="AG2066" s="110"/>
      <c r="AH2066" s="94"/>
      <c r="AJ2066" s="97"/>
      <c r="AL2066" s="39"/>
      <c r="AP2066" s="39"/>
      <c r="AQ2066" s="77"/>
      <c r="AR2066" s="94"/>
      <c r="AT2066" s="97"/>
      <c r="BB2066" s="79"/>
      <c r="BC2066" s="94"/>
      <c r="BE2066" s="97"/>
      <c r="BF2066" s="97"/>
      <c r="BG2066" s="40"/>
      <c r="BK2066" s="40"/>
      <c r="BL2066" s="79"/>
      <c r="BM2066" s="94"/>
      <c r="BO2066" s="97"/>
      <c r="BQ2066" s="40"/>
      <c r="BR2066" s="94"/>
      <c r="BS2066" s="94"/>
      <c r="BT2066" s="94"/>
      <c r="BU2066" s="40"/>
      <c r="BV2066" s="82"/>
      <c r="BW2066" s="94"/>
      <c r="BX2066" s="48"/>
      <c r="BY2066" s="97"/>
      <c r="BZ2066" s="48"/>
      <c r="CA2066" s="40"/>
      <c r="CB2066" s="94"/>
      <c r="CC2066" s="94"/>
      <c r="CD2066" s="94"/>
      <c r="CE2066" s="40"/>
      <c r="CF2066" s="73"/>
      <c r="CG2066" s="41"/>
      <c r="CH2066" s="41"/>
      <c r="CI2066" s="41"/>
      <c r="CJ2066" s="41"/>
      <c r="CK2066" s="41"/>
      <c r="CL2066" s="68"/>
      <c r="CM2066" s="41"/>
      <c r="CN2066" s="41"/>
      <c r="CO2066" s="39"/>
      <c r="CP2066" s="78"/>
    </row>
    <row r="2067" spans="1:94" s="38" customFormat="1" x14ac:dyDescent="0.25">
      <c r="A2067" s="38">
        <v>2064</v>
      </c>
      <c r="F2067" s="39"/>
      <c r="Q2067" s="39"/>
      <c r="R2067" s="40"/>
      <c r="S2067" s="40"/>
      <c r="T2067" s="39"/>
      <c r="AG2067" s="110"/>
      <c r="AH2067" s="94"/>
      <c r="AJ2067" s="97"/>
      <c r="AL2067" s="39"/>
      <c r="AP2067" s="39"/>
      <c r="AQ2067" s="77"/>
      <c r="AR2067" s="94"/>
      <c r="AT2067" s="97"/>
      <c r="BB2067" s="79"/>
      <c r="BC2067" s="94"/>
      <c r="BE2067" s="97"/>
      <c r="BF2067" s="97"/>
      <c r="BG2067" s="40"/>
      <c r="BK2067" s="40"/>
      <c r="BL2067" s="79"/>
      <c r="BM2067" s="94"/>
      <c r="BO2067" s="97"/>
      <c r="BQ2067" s="40"/>
      <c r="BR2067" s="94"/>
      <c r="BS2067" s="94"/>
      <c r="BT2067" s="94"/>
      <c r="BU2067" s="40"/>
      <c r="BV2067" s="82"/>
      <c r="BW2067" s="94"/>
      <c r="BX2067" s="48"/>
      <c r="BY2067" s="97"/>
      <c r="BZ2067" s="48"/>
      <c r="CA2067" s="40"/>
      <c r="CB2067" s="94"/>
      <c r="CC2067" s="94"/>
      <c r="CD2067" s="94"/>
      <c r="CE2067" s="40"/>
      <c r="CF2067" s="73"/>
      <c r="CG2067" s="41"/>
      <c r="CH2067" s="41"/>
      <c r="CI2067" s="41"/>
      <c r="CJ2067" s="41"/>
      <c r="CK2067" s="41"/>
      <c r="CL2067" s="68"/>
      <c r="CM2067" s="41"/>
      <c r="CN2067" s="41"/>
      <c r="CO2067" s="39"/>
      <c r="CP2067" s="78"/>
    </row>
    <row r="2068" spans="1:94" s="38" customFormat="1" x14ac:dyDescent="0.25">
      <c r="A2068" s="38">
        <v>2065</v>
      </c>
      <c r="F2068" s="39"/>
      <c r="Q2068" s="39"/>
      <c r="R2068" s="40"/>
      <c r="S2068" s="40"/>
      <c r="T2068" s="39"/>
      <c r="AG2068" s="110"/>
      <c r="AH2068" s="94"/>
      <c r="AJ2068" s="97"/>
      <c r="AL2068" s="39"/>
      <c r="AP2068" s="39"/>
      <c r="AQ2068" s="77"/>
      <c r="AR2068" s="94"/>
      <c r="AT2068" s="97"/>
      <c r="BB2068" s="79"/>
      <c r="BC2068" s="94"/>
      <c r="BE2068" s="97"/>
      <c r="BF2068" s="97"/>
      <c r="BG2068" s="40"/>
      <c r="BK2068" s="40"/>
      <c r="BL2068" s="79"/>
      <c r="BM2068" s="94"/>
      <c r="BO2068" s="97"/>
      <c r="BQ2068" s="40"/>
      <c r="BR2068" s="94"/>
      <c r="BS2068" s="94"/>
      <c r="BT2068" s="94"/>
      <c r="BU2068" s="40"/>
      <c r="BV2068" s="82"/>
      <c r="BW2068" s="94"/>
      <c r="BX2068" s="48"/>
      <c r="BY2068" s="97"/>
      <c r="BZ2068" s="48"/>
      <c r="CA2068" s="40"/>
      <c r="CB2068" s="94"/>
      <c r="CC2068" s="94"/>
      <c r="CD2068" s="94"/>
      <c r="CE2068" s="40"/>
      <c r="CF2068" s="73"/>
      <c r="CG2068" s="41"/>
      <c r="CH2068" s="41"/>
      <c r="CI2068" s="41"/>
      <c r="CJ2068" s="41"/>
      <c r="CK2068" s="41"/>
      <c r="CL2068" s="68"/>
      <c r="CM2068" s="41"/>
      <c r="CN2068" s="41"/>
      <c r="CO2068" s="39"/>
      <c r="CP2068" s="78"/>
    </row>
    <row r="2069" spans="1:94" s="38" customFormat="1" x14ac:dyDescent="0.25">
      <c r="A2069" s="38">
        <v>2066</v>
      </c>
      <c r="F2069" s="39"/>
      <c r="Q2069" s="39"/>
      <c r="R2069" s="40"/>
      <c r="S2069" s="40"/>
      <c r="T2069" s="39"/>
      <c r="AG2069" s="110"/>
      <c r="AH2069" s="94"/>
      <c r="AJ2069" s="97"/>
      <c r="AL2069" s="39"/>
      <c r="AP2069" s="39"/>
      <c r="AQ2069" s="77"/>
      <c r="AR2069" s="94"/>
      <c r="AT2069" s="97"/>
      <c r="BB2069" s="79"/>
      <c r="BC2069" s="94"/>
      <c r="BE2069" s="97"/>
      <c r="BF2069" s="97"/>
      <c r="BG2069" s="40"/>
      <c r="BK2069" s="40"/>
      <c r="BL2069" s="79"/>
      <c r="BM2069" s="94"/>
      <c r="BO2069" s="97"/>
      <c r="BQ2069" s="40"/>
      <c r="BR2069" s="94"/>
      <c r="BS2069" s="94"/>
      <c r="BT2069" s="94"/>
      <c r="BU2069" s="40"/>
      <c r="BV2069" s="82"/>
      <c r="BW2069" s="94"/>
      <c r="BX2069" s="48"/>
      <c r="BY2069" s="97"/>
      <c r="BZ2069" s="48"/>
      <c r="CA2069" s="40"/>
      <c r="CB2069" s="94"/>
      <c r="CC2069" s="94"/>
      <c r="CD2069" s="94"/>
      <c r="CE2069" s="40"/>
      <c r="CF2069" s="73"/>
      <c r="CG2069" s="41"/>
      <c r="CH2069" s="41"/>
      <c r="CI2069" s="41"/>
      <c r="CJ2069" s="41"/>
      <c r="CK2069" s="41"/>
      <c r="CL2069" s="68"/>
      <c r="CM2069" s="41"/>
      <c r="CN2069" s="41"/>
      <c r="CO2069" s="39"/>
      <c r="CP2069" s="78"/>
    </row>
    <row r="2070" spans="1:94" s="38" customFormat="1" x14ac:dyDescent="0.25">
      <c r="A2070" s="38">
        <v>2067</v>
      </c>
      <c r="F2070" s="39"/>
      <c r="Q2070" s="39"/>
      <c r="R2070" s="40"/>
      <c r="S2070" s="40"/>
      <c r="T2070" s="39"/>
      <c r="AG2070" s="110"/>
      <c r="AH2070" s="94"/>
      <c r="AJ2070" s="97"/>
      <c r="AL2070" s="39"/>
      <c r="AP2070" s="39"/>
      <c r="AQ2070" s="77"/>
      <c r="AR2070" s="94"/>
      <c r="AT2070" s="97"/>
      <c r="BB2070" s="79"/>
      <c r="BC2070" s="94"/>
      <c r="BE2070" s="97"/>
      <c r="BF2070" s="97"/>
      <c r="BG2070" s="40"/>
      <c r="BK2070" s="40"/>
      <c r="BL2070" s="79"/>
      <c r="BM2070" s="94"/>
      <c r="BO2070" s="97"/>
      <c r="BQ2070" s="40"/>
      <c r="BR2070" s="94"/>
      <c r="BS2070" s="94"/>
      <c r="BT2070" s="94"/>
      <c r="BU2070" s="40"/>
      <c r="BV2070" s="82"/>
      <c r="BW2070" s="94"/>
      <c r="BX2070" s="48"/>
      <c r="BY2070" s="97"/>
      <c r="BZ2070" s="48"/>
      <c r="CA2070" s="40"/>
      <c r="CB2070" s="94"/>
      <c r="CC2070" s="94"/>
      <c r="CD2070" s="94"/>
      <c r="CE2070" s="40"/>
      <c r="CF2070" s="73"/>
      <c r="CG2070" s="41"/>
      <c r="CH2070" s="41"/>
      <c r="CI2070" s="41"/>
      <c r="CJ2070" s="41"/>
      <c r="CK2070" s="41"/>
      <c r="CL2070" s="68"/>
      <c r="CM2070" s="41"/>
      <c r="CN2070" s="41"/>
      <c r="CO2070" s="39"/>
      <c r="CP2070" s="78"/>
    </row>
    <row r="2071" spans="1:94" s="38" customFormat="1" x14ac:dyDescent="0.25">
      <c r="A2071" s="38">
        <v>2068</v>
      </c>
      <c r="F2071" s="39"/>
      <c r="Q2071" s="39"/>
      <c r="R2071" s="40"/>
      <c r="S2071" s="40"/>
      <c r="T2071" s="39"/>
      <c r="AG2071" s="110"/>
      <c r="AH2071" s="94"/>
      <c r="AJ2071" s="97"/>
      <c r="AL2071" s="39"/>
      <c r="AP2071" s="39"/>
      <c r="AQ2071" s="77"/>
      <c r="AR2071" s="94"/>
      <c r="AT2071" s="97"/>
      <c r="BB2071" s="79"/>
      <c r="BC2071" s="94"/>
      <c r="BE2071" s="97"/>
      <c r="BF2071" s="97"/>
      <c r="BG2071" s="40"/>
      <c r="BK2071" s="40"/>
      <c r="BL2071" s="79"/>
      <c r="BM2071" s="94"/>
      <c r="BO2071" s="97"/>
      <c r="BQ2071" s="40"/>
      <c r="BR2071" s="94"/>
      <c r="BS2071" s="94"/>
      <c r="BT2071" s="94"/>
      <c r="BU2071" s="40"/>
      <c r="BV2071" s="82"/>
      <c r="BW2071" s="94"/>
      <c r="BX2071" s="48"/>
      <c r="BY2071" s="97"/>
      <c r="BZ2071" s="48"/>
      <c r="CA2071" s="40"/>
      <c r="CB2071" s="94"/>
      <c r="CC2071" s="94"/>
      <c r="CD2071" s="94"/>
      <c r="CE2071" s="40"/>
      <c r="CF2071" s="73"/>
      <c r="CG2071" s="41"/>
      <c r="CH2071" s="41"/>
      <c r="CI2071" s="41"/>
      <c r="CJ2071" s="41"/>
      <c r="CK2071" s="41"/>
      <c r="CL2071" s="68"/>
      <c r="CM2071" s="41"/>
      <c r="CN2071" s="41"/>
      <c r="CO2071" s="39"/>
      <c r="CP2071" s="78"/>
    </row>
    <row r="2072" spans="1:94" s="38" customFormat="1" x14ac:dyDescent="0.25">
      <c r="A2072" s="38">
        <v>2069</v>
      </c>
      <c r="F2072" s="39"/>
      <c r="Q2072" s="39"/>
      <c r="R2072" s="40"/>
      <c r="S2072" s="40"/>
      <c r="T2072" s="39"/>
      <c r="AG2072" s="110"/>
      <c r="AH2072" s="94"/>
      <c r="AJ2072" s="97"/>
      <c r="AL2072" s="39"/>
      <c r="AP2072" s="39"/>
      <c r="AQ2072" s="77"/>
      <c r="AR2072" s="94"/>
      <c r="AT2072" s="97"/>
      <c r="BB2072" s="79"/>
      <c r="BC2072" s="94"/>
      <c r="BE2072" s="97"/>
      <c r="BF2072" s="97"/>
      <c r="BG2072" s="40"/>
      <c r="BK2072" s="40"/>
      <c r="BL2072" s="79"/>
      <c r="BM2072" s="94"/>
      <c r="BO2072" s="97"/>
      <c r="BQ2072" s="40"/>
      <c r="BR2072" s="94"/>
      <c r="BS2072" s="94"/>
      <c r="BT2072" s="94"/>
      <c r="BU2072" s="40"/>
      <c r="BV2072" s="82"/>
      <c r="BW2072" s="94"/>
      <c r="BX2072" s="48"/>
      <c r="BY2072" s="97"/>
      <c r="BZ2072" s="48"/>
      <c r="CA2072" s="40"/>
      <c r="CB2072" s="94"/>
      <c r="CC2072" s="94"/>
      <c r="CD2072" s="94"/>
      <c r="CE2072" s="40"/>
      <c r="CF2072" s="73"/>
      <c r="CG2072" s="41"/>
      <c r="CH2072" s="41"/>
      <c r="CI2072" s="41"/>
      <c r="CJ2072" s="41"/>
      <c r="CK2072" s="41"/>
      <c r="CL2072" s="68"/>
      <c r="CM2072" s="41"/>
      <c r="CN2072" s="41"/>
      <c r="CO2072" s="39"/>
      <c r="CP2072" s="78"/>
    </row>
    <row r="2073" spans="1:94" s="38" customFormat="1" x14ac:dyDescent="0.25">
      <c r="A2073" s="38">
        <v>2070</v>
      </c>
      <c r="F2073" s="39"/>
      <c r="Q2073" s="39"/>
      <c r="R2073" s="40"/>
      <c r="S2073" s="40"/>
      <c r="T2073" s="39"/>
      <c r="AG2073" s="110"/>
      <c r="AH2073" s="94"/>
      <c r="AJ2073" s="97"/>
      <c r="AL2073" s="39"/>
      <c r="AP2073" s="39"/>
      <c r="AQ2073" s="77"/>
      <c r="AR2073" s="94"/>
      <c r="AT2073" s="97"/>
      <c r="BB2073" s="79"/>
      <c r="BC2073" s="94"/>
      <c r="BE2073" s="97"/>
      <c r="BF2073" s="97"/>
      <c r="BG2073" s="40"/>
      <c r="BK2073" s="40"/>
      <c r="BL2073" s="79"/>
      <c r="BM2073" s="94"/>
      <c r="BO2073" s="97"/>
      <c r="BQ2073" s="40"/>
      <c r="BR2073" s="94"/>
      <c r="BS2073" s="94"/>
      <c r="BT2073" s="94"/>
      <c r="BU2073" s="40"/>
      <c r="BV2073" s="82"/>
      <c r="BW2073" s="94"/>
      <c r="BX2073" s="48"/>
      <c r="BY2073" s="97"/>
      <c r="BZ2073" s="48"/>
      <c r="CA2073" s="40"/>
      <c r="CB2073" s="94"/>
      <c r="CC2073" s="94"/>
      <c r="CD2073" s="94"/>
      <c r="CE2073" s="40"/>
      <c r="CF2073" s="73"/>
      <c r="CG2073" s="41"/>
      <c r="CH2073" s="41"/>
      <c r="CI2073" s="41"/>
      <c r="CJ2073" s="41"/>
      <c r="CK2073" s="41"/>
      <c r="CL2073" s="68"/>
      <c r="CM2073" s="41"/>
      <c r="CN2073" s="41"/>
      <c r="CO2073" s="39"/>
      <c r="CP2073" s="78"/>
    </row>
    <row r="2074" spans="1:94" s="38" customFormat="1" x14ac:dyDescent="0.25">
      <c r="A2074" s="38">
        <v>2071</v>
      </c>
      <c r="F2074" s="39"/>
      <c r="Q2074" s="39"/>
      <c r="R2074" s="40"/>
      <c r="S2074" s="40"/>
      <c r="T2074" s="39"/>
      <c r="AG2074" s="110"/>
      <c r="AH2074" s="94"/>
      <c r="AJ2074" s="97"/>
      <c r="AL2074" s="39"/>
      <c r="AP2074" s="39"/>
      <c r="AQ2074" s="77"/>
      <c r="AR2074" s="94"/>
      <c r="AT2074" s="97"/>
      <c r="BB2074" s="79"/>
      <c r="BC2074" s="94"/>
      <c r="BE2074" s="97"/>
      <c r="BF2074" s="97"/>
      <c r="BG2074" s="40"/>
      <c r="BK2074" s="40"/>
      <c r="BL2074" s="79"/>
      <c r="BM2074" s="94"/>
      <c r="BO2074" s="97"/>
      <c r="BQ2074" s="40"/>
      <c r="BR2074" s="94"/>
      <c r="BS2074" s="94"/>
      <c r="BT2074" s="94"/>
      <c r="BU2074" s="40"/>
      <c r="BV2074" s="82"/>
      <c r="BW2074" s="94"/>
      <c r="BX2074" s="48"/>
      <c r="BY2074" s="97"/>
      <c r="BZ2074" s="48"/>
      <c r="CA2074" s="40"/>
      <c r="CB2074" s="94"/>
      <c r="CC2074" s="94"/>
      <c r="CD2074" s="94"/>
      <c r="CE2074" s="40"/>
      <c r="CF2074" s="73"/>
      <c r="CG2074" s="41"/>
      <c r="CH2074" s="41"/>
      <c r="CI2074" s="41"/>
      <c r="CJ2074" s="41"/>
      <c r="CK2074" s="41"/>
      <c r="CL2074" s="68"/>
      <c r="CM2074" s="41"/>
      <c r="CN2074" s="41"/>
      <c r="CO2074" s="39"/>
      <c r="CP2074" s="78"/>
    </row>
    <row r="2075" spans="1:94" s="38" customFormat="1" x14ac:dyDescent="0.25">
      <c r="A2075" s="38">
        <v>2072</v>
      </c>
      <c r="F2075" s="39"/>
      <c r="Q2075" s="39"/>
      <c r="R2075" s="40"/>
      <c r="S2075" s="40"/>
      <c r="T2075" s="39"/>
      <c r="AG2075" s="110"/>
      <c r="AH2075" s="94"/>
      <c r="AJ2075" s="97"/>
      <c r="AL2075" s="39"/>
      <c r="AP2075" s="39"/>
      <c r="AQ2075" s="77"/>
      <c r="AR2075" s="94"/>
      <c r="AT2075" s="97"/>
      <c r="BB2075" s="79"/>
      <c r="BC2075" s="94"/>
      <c r="BE2075" s="97"/>
      <c r="BF2075" s="97"/>
      <c r="BG2075" s="40"/>
      <c r="BK2075" s="40"/>
      <c r="BL2075" s="79"/>
      <c r="BM2075" s="94"/>
      <c r="BO2075" s="97"/>
      <c r="BQ2075" s="40"/>
      <c r="BR2075" s="94"/>
      <c r="BS2075" s="94"/>
      <c r="BT2075" s="94"/>
      <c r="BU2075" s="40"/>
      <c r="BV2075" s="82"/>
      <c r="BW2075" s="94"/>
      <c r="BX2075" s="48"/>
      <c r="BY2075" s="97"/>
      <c r="BZ2075" s="48"/>
      <c r="CA2075" s="40"/>
      <c r="CB2075" s="94"/>
      <c r="CC2075" s="94"/>
      <c r="CD2075" s="94"/>
      <c r="CE2075" s="40"/>
      <c r="CF2075" s="73"/>
      <c r="CG2075" s="41"/>
      <c r="CH2075" s="41"/>
      <c r="CI2075" s="41"/>
      <c r="CJ2075" s="41"/>
      <c r="CK2075" s="41"/>
      <c r="CL2075" s="68"/>
      <c r="CM2075" s="41"/>
      <c r="CN2075" s="41"/>
      <c r="CO2075" s="39"/>
      <c r="CP2075" s="78"/>
    </row>
    <row r="2076" spans="1:94" s="38" customFormat="1" x14ac:dyDescent="0.25">
      <c r="A2076" s="38">
        <v>2073</v>
      </c>
      <c r="F2076" s="39"/>
      <c r="Q2076" s="39"/>
      <c r="R2076" s="40"/>
      <c r="S2076" s="40"/>
      <c r="T2076" s="39"/>
      <c r="AG2076" s="110"/>
      <c r="AH2076" s="94"/>
      <c r="AJ2076" s="97"/>
      <c r="AL2076" s="39"/>
      <c r="AP2076" s="39"/>
      <c r="AQ2076" s="77"/>
      <c r="AR2076" s="94"/>
      <c r="AT2076" s="97"/>
      <c r="BB2076" s="79"/>
      <c r="BC2076" s="94"/>
      <c r="BE2076" s="97"/>
      <c r="BF2076" s="97"/>
      <c r="BG2076" s="40"/>
      <c r="BK2076" s="40"/>
      <c r="BL2076" s="79"/>
      <c r="BM2076" s="94"/>
      <c r="BO2076" s="97"/>
      <c r="BQ2076" s="40"/>
      <c r="BR2076" s="94"/>
      <c r="BS2076" s="94"/>
      <c r="BT2076" s="94"/>
      <c r="BU2076" s="40"/>
      <c r="BV2076" s="82"/>
      <c r="BW2076" s="94"/>
      <c r="BX2076" s="48"/>
      <c r="BY2076" s="97"/>
      <c r="BZ2076" s="48"/>
      <c r="CA2076" s="40"/>
      <c r="CB2076" s="94"/>
      <c r="CC2076" s="94"/>
      <c r="CD2076" s="94"/>
      <c r="CE2076" s="40"/>
      <c r="CF2076" s="73"/>
      <c r="CG2076" s="41"/>
      <c r="CH2076" s="41"/>
      <c r="CI2076" s="41"/>
      <c r="CJ2076" s="41"/>
      <c r="CK2076" s="41"/>
      <c r="CL2076" s="68"/>
      <c r="CM2076" s="41"/>
      <c r="CN2076" s="41"/>
      <c r="CO2076" s="39"/>
      <c r="CP2076" s="78"/>
    </row>
    <row r="2077" spans="1:94" s="38" customFormat="1" x14ac:dyDescent="0.25">
      <c r="A2077" s="38">
        <v>2074</v>
      </c>
      <c r="F2077" s="39"/>
      <c r="Q2077" s="39"/>
      <c r="R2077" s="40"/>
      <c r="S2077" s="40"/>
      <c r="T2077" s="39"/>
      <c r="AG2077" s="110"/>
      <c r="AH2077" s="94"/>
      <c r="AJ2077" s="97"/>
      <c r="AL2077" s="39"/>
      <c r="AP2077" s="39"/>
      <c r="AQ2077" s="77"/>
      <c r="AR2077" s="94"/>
      <c r="AT2077" s="97"/>
      <c r="BB2077" s="79"/>
      <c r="BC2077" s="94"/>
      <c r="BE2077" s="97"/>
      <c r="BF2077" s="97"/>
      <c r="BG2077" s="40"/>
      <c r="BK2077" s="40"/>
      <c r="BL2077" s="79"/>
      <c r="BM2077" s="94"/>
      <c r="BO2077" s="97"/>
      <c r="BQ2077" s="40"/>
      <c r="BR2077" s="94"/>
      <c r="BS2077" s="94"/>
      <c r="BT2077" s="94"/>
      <c r="BU2077" s="40"/>
      <c r="BV2077" s="82"/>
      <c r="BW2077" s="94"/>
      <c r="BX2077" s="48"/>
      <c r="BY2077" s="97"/>
      <c r="BZ2077" s="48"/>
      <c r="CA2077" s="40"/>
      <c r="CB2077" s="94"/>
      <c r="CC2077" s="94"/>
      <c r="CD2077" s="94"/>
      <c r="CE2077" s="40"/>
      <c r="CF2077" s="73"/>
      <c r="CG2077" s="41"/>
      <c r="CH2077" s="41"/>
      <c r="CI2077" s="41"/>
      <c r="CJ2077" s="41"/>
      <c r="CK2077" s="41"/>
      <c r="CL2077" s="68"/>
      <c r="CM2077" s="41"/>
      <c r="CN2077" s="41"/>
      <c r="CO2077" s="39"/>
      <c r="CP2077" s="78"/>
    </row>
    <row r="2078" spans="1:94" s="38" customFormat="1" x14ac:dyDescent="0.25">
      <c r="A2078" s="38">
        <v>2075</v>
      </c>
      <c r="F2078" s="39"/>
      <c r="Q2078" s="39"/>
      <c r="R2078" s="40"/>
      <c r="S2078" s="40"/>
      <c r="T2078" s="39"/>
      <c r="AG2078" s="110"/>
      <c r="AH2078" s="94"/>
      <c r="AJ2078" s="97"/>
      <c r="AL2078" s="39"/>
      <c r="AP2078" s="39"/>
      <c r="AQ2078" s="77"/>
      <c r="AR2078" s="94"/>
      <c r="AT2078" s="97"/>
      <c r="BB2078" s="79"/>
      <c r="BC2078" s="94"/>
      <c r="BE2078" s="97"/>
      <c r="BF2078" s="97"/>
      <c r="BG2078" s="40"/>
      <c r="BK2078" s="40"/>
      <c r="BL2078" s="79"/>
      <c r="BM2078" s="94"/>
      <c r="BO2078" s="97"/>
      <c r="BQ2078" s="40"/>
      <c r="BR2078" s="94"/>
      <c r="BS2078" s="94"/>
      <c r="BT2078" s="94"/>
      <c r="BU2078" s="40"/>
      <c r="BV2078" s="82"/>
      <c r="BW2078" s="94"/>
      <c r="BX2078" s="48"/>
      <c r="BY2078" s="97"/>
      <c r="BZ2078" s="48"/>
      <c r="CA2078" s="40"/>
      <c r="CB2078" s="94"/>
      <c r="CC2078" s="94"/>
      <c r="CD2078" s="94"/>
      <c r="CE2078" s="40"/>
      <c r="CF2078" s="73"/>
      <c r="CG2078" s="41"/>
      <c r="CH2078" s="41"/>
      <c r="CI2078" s="41"/>
      <c r="CJ2078" s="41"/>
      <c r="CK2078" s="41"/>
      <c r="CL2078" s="68"/>
      <c r="CM2078" s="41"/>
      <c r="CN2078" s="41"/>
      <c r="CO2078" s="39"/>
      <c r="CP2078" s="78"/>
    </row>
    <row r="2079" spans="1:94" s="38" customFormat="1" x14ac:dyDescent="0.25">
      <c r="A2079" s="38">
        <v>2076</v>
      </c>
      <c r="F2079" s="39"/>
      <c r="Q2079" s="39"/>
      <c r="R2079" s="40"/>
      <c r="S2079" s="40"/>
      <c r="T2079" s="39"/>
      <c r="AG2079" s="110"/>
      <c r="AH2079" s="94"/>
      <c r="AJ2079" s="97"/>
      <c r="AL2079" s="39"/>
      <c r="AP2079" s="39"/>
      <c r="AQ2079" s="77"/>
      <c r="AR2079" s="94"/>
      <c r="AT2079" s="97"/>
      <c r="BB2079" s="79"/>
      <c r="BC2079" s="94"/>
      <c r="BE2079" s="97"/>
      <c r="BF2079" s="97"/>
      <c r="BG2079" s="40"/>
      <c r="BK2079" s="40"/>
      <c r="BL2079" s="79"/>
      <c r="BM2079" s="94"/>
      <c r="BO2079" s="97"/>
      <c r="BQ2079" s="40"/>
      <c r="BR2079" s="94"/>
      <c r="BS2079" s="94"/>
      <c r="BT2079" s="94"/>
      <c r="BU2079" s="40"/>
      <c r="BV2079" s="82"/>
      <c r="BW2079" s="94"/>
      <c r="BX2079" s="48"/>
      <c r="BY2079" s="97"/>
      <c r="BZ2079" s="48"/>
      <c r="CA2079" s="40"/>
      <c r="CB2079" s="94"/>
      <c r="CC2079" s="94"/>
      <c r="CD2079" s="94"/>
      <c r="CE2079" s="40"/>
      <c r="CF2079" s="73"/>
      <c r="CG2079" s="41"/>
      <c r="CH2079" s="41"/>
      <c r="CI2079" s="41"/>
      <c r="CJ2079" s="41"/>
      <c r="CK2079" s="41"/>
      <c r="CL2079" s="68"/>
      <c r="CM2079" s="41"/>
      <c r="CN2079" s="41"/>
      <c r="CO2079" s="39"/>
      <c r="CP2079" s="78"/>
    </row>
    <row r="2080" spans="1:94" s="38" customFormat="1" x14ac:dyDescent="0.25">
      <c r="A2080" s="38">
        <v>2077</v>
      </c>
      <c r="F2080" s="39"/>
      <c r="Q2080" s="39"/>
      <c r="R2080" s="40"/>
      <c r="S2080" s="40"/>
      <c r="T2080" s="39"/>
      <c r="AG2080" s="110"/>
      <c r="AH2080" s="94"/>
      <c r="AJ2080" s="97"/>
      <c r="AL2080" s="39"/>
      <c r="AP2080" s="39"/>
      <c r="AQ2080" s="77"/>
      <c r="AR2080" s="94"/>
      <c r="AT2080" s="97"/>
      <c r="BB2080" s="79"/>
      <c r="BC2080" s="94"/>
      <c r="BE2080" s="97"/>
      <c r="BF2080" s="97"/>
      <c r="BG2080" s="40"/>
      <c r="BK2080" s="40"/>
      <c r="BL2080" s="79"/>
      <c r="BM2080" s="94"/>
      <c r="BO2080" s="97"/>
      <c r="BQ2080" s="40"/>
      <c r="BR2080" s="94"/>
      <c r="BS2080" s="94"/>
      <c r="BT2080" s="94"/>
      <c r="BU2080" s="40"/>
      <c r="BV2080" s="82"/>
      <c r="BW2080" s="94"/>
      <c r="BX2080" s="48"/>
      <c r="BY2080" s="97"/>
      <c r="BZ2080" s="48"/>
      <c r="CA2080" s="40"/>
      <c r="CB2080" s="94"/>
      <c r="CC2080" s="94"/>
      <c r="CD2080" s="94"/>
      <c r="CE2080" s="40"/>
      <c r="CF2080" s="73"/>
      <c r="CG2080" s="41"/>
      <c r="CH2080" s="41"/>
      <c r="CI2080" s="41"/>
      <c r="CJ2080" s="41"/>
      <c r="CK2080" s="41"/>
      <c r="CL2080" s="68"/>
      <c r="CM2080" s="41"/>
      <c r="CN2080" s="41"/>
      <c r="CO2080" s="39"/>
      <c r="CP2080" s="78"/>
    </row>
    <row r="2081" spans="1:94" s="38" customFormat="1" x14ac:dyDescent="0.25">
      <c r="A2081" s="38">
        <v>2078</v>
      </c>
      <c r="F2081" s="39"/>
      <c r="Q2081" s="39"/>
      <c r="R2081" s="40"/>
      <c r="S2081" s="40"/>
      <c r="T2081" s="39"/>
      <c r="AG2081" s="110"/>
      <c r="AH2081" s="94"/>
      <c r="AJ2081" s="97"/>
      <c r="AL2081" s="39"/>
      <c r="AP2081" s="39"/>
      <c r="AQ2081" s="77"/>
      <c r="AR2081" s="94"/>
      <c r="AT2081" s="97"/>
      <c r="BB2081" s="79"/>
      <c r="BC2081" s="94"/>
      <c r="BE2081" s="97"/>
      <c r="BF2081" s="97"/>
      <c r="BG2081" s="40"/>
      <c r="BK2081" s="40"/>
      <c r="BL2081" s="79"/>
      <c r="BM2081" s="94"/>
      <c r="BO2081" s="97"/>
      <c r="BQ2081" s="40"/>
      <c r="BR2081" s="94"/>
      <c r="BS2081" s="94"/>
      <c r="BT2081" s="94"/>
      <c r="BU2081" s="40"/>
      <c r="BV2081" s="82"/>
      <c r="BW2081" s="94"/>
      <c r="BX2081" s="48"/>
      <c r="BY2081" s="97"/>
      <c r="BZ2081" s="48"/>
      <c r="CA2081" s="40"/>
      <c r="CB2081" s="94"/>
      <c r="CC2081" s="94"/>
      <c r="CD2081" s="94"/>
      <c r="CE2081" s="40"/>
      <c r="CF2081" s="73"/>
      <c r="CG2081" s="41"/>
      <c r="CH2081" s="41"/>
      <c r="CI2081" s="41"/>
      <c r="CJ2081" s="41"/>
      <c r="CK2081" s="41"/>
      <c r="CL2081" s="68"/>
      <c r="CM2081" s="41"/>
      <c r="CN2081" s="41"/>
      <c r="CO2081" s="39"/>
      <c r="CP2081" s="78"/>
    </row>
    <row r="2082" spans="1:94" s="38" customFormat="1" x14ac:dyDescent="0.25">
      <c r="A2082" s="38">
        <v>2079</v>
      </c>
      <c r="F2082" s="39"/>
      <c r="Q2082" s="39"/>
      <c r="R2082" s="40"/>
      <c r="S2082" s="40"/>
      <c r="T2082" s="39"/>
      <c r="AG2082" s="110"/>
      <c r="AH2082" s="94"/>
      <c r="AJ2082" s="97"/>
      <c r="AL2082" s="39"/>
      <c r="AP2082" s="39"/>
      <c r="AQ2082" s="77"/>
      <c r="AR2082" s="94"/>
      <c r="AT2082" s="97"/>
      <c r="BB2082" s="79"/>
      <c r="BC2082" s="94"/>
      <c r="BE2082" s="97"/>
      <c r="BF2082" s="97"/>
      <c r="BG2082" s="40"/>
      <c r="BK2082" s="40"/>
      <c r="BL2082" s="79"/>
      <c r="BM2082" s="94"/>
      <c r="BO2082" s="97"/>
      <c r="BQ2082" s="40"/>
      <c r="BR2082" s="94"/>
      <c r="BS2082" s="94"/>
      <c r="BT2082" s="94"/>
      <c r="BU2082" s="40"/>
      <c r="BV2082" s="82"/>
      <c r="BW2082" s="94"/>
      <c r="BX2082" s="48"/>
      <c r="BY2082" s="97"/>
      <c r="BZ2082" s="48"/>
      <c r="CA2082" s="40"/>
      <c r="CB2082" s="94"/>
      <c r="CC2082" s="94"/>
      <c r="CD2082" s="94"/>
      <c r="CE2082" s="40"/>
      <c r="CF2082" s="73"/>
      <c r="CG2082" s="41"/>
      <c r="CH2082" s="41"/>
      <c r="CI2082" s="41"/>
      <c r="CJ2082" s="41"/>
      <c r="CK2082" s="41"/>
      <c r="CL2082" s="68"/>
      <c r="CM2082" s="41"/>
      <c r="CN2082" s="41"/>
      <c r="CO2082" s="39"/>
      <c r="CP2082" s="78"/>
    </row>
    <row r="2083" spans="1:94" s="38" customFormat="1" x14ac:dyDescent="0.25">
      <c r="A2083" s="99">
        <v>2080</v>
      </c>
      <c r="F2083" s="39"/>
      <c r="Q2083" s="39"/>
      <c r="R2083" s="40"/>
      <c r="S2083" s="40"/>
      <c r="T2083" s="39"/>
      <c r="AG2083" s="110"/>
      <c r="AH2083" s="94"/>
      <c r="AJ2083" s="97"/>
      <c r="AL2083" s="39"/>
      <c r="AP2083" s="39"/>
      <c r="AQ2083" s="77"/>
      <c r="AR2083" s="94"/>
      <c r="AT2083" s="97"/>
      <c r="BB2083" s="79"/>
      <c r="BC2083" s="94"/>
      <c r="BE2083" s="97"/>
      <c r="BF2083" s="97"/>
      <c r="BG2083" s="40"/>
      <c r="BK2083" s="40"/>
      <c r="BL2083" s="79"/>
      <c r="BM2083" s="94"/>
      <c r="BO2083" s="97"/>
      <c r="BQ2083" s="40"/>
      <c r="BR2083" s="94"/>
      <c r="BS2083" s="94"/>
      <c r="BT2083" s="94"/>
      <c r="BU2083" s="40"/>
      <c r="BV2083" s="82"/>
      <c r="BW2083" s="94"/>
      <c r="BX2083" s="48"/>
      <c r="BY2083" s="97"/>
      <c r="BZ2083" s="48"/>
      <c r="CA2083" s="40"/>
      <c r="CB2083" s="94"/>
      <c r="CC2083" s="94"/>
      <c r="CD2083" s="94"/>
      <c r="CE2083" s="40"/>
      <c r="CF2083" s="73"/>
      <c r="CG2083" s="41"/>
      <c r="CH2083" s="41"/>
      <c r="CI2083" s="41"/>
      <c r="CJ2083" s="41"/>
      <c r="CK2083" s="41"/>
      <c r="CL2083" s="68"/>
      <c r="CM2083" s="41"/>
      <c r="CN2083" s="41"/>
      <c r="CO2083" s="39"/>
      <c r="CP2083" s="78"/>
    </row>
    <row r="2084" spans="1:94" s="38" customFormat="1" x14ac:dyDescent="0.25">
      <c r="A2084" s="38">
        <v>2081</v>
      </c>
      <c r="F2084" s="39"/>
      <c r="Q2084" s="39"/>
      <c r="R2084" s="40"/>
      <c r="S2084" s="40"/>
      <c r="T2084" s="39"/>
      <c r="AG2084" s="110"/>
      <c r="AH2084" s="94"/>
      <c r="AJ2084" s="97"/>
      <c r="AL2084" s="39"/>
      <c r="AP2084" s="39"/>
      <c r="AQ2084" s="77"/>
      <c r="AR2084" s="94"/>
      <c r="AT2084" s="97"/>
      <c r="BB2084" s="79"/>
      <c r="BC2084" s="94"/>
      <c r="BE2084" s="97"/>
      <c r="BF2084" s="97"/>
      <c r="BG2084" s="40"/>
      <c r="BK2084" s="40"/>
      <c r="BL2084" s="79"/>
      <c r="BM2084" s="94"/>
      <c r="BO2084" s="97"/>
      <c r="BQ2084" s="40"/>
      <c r="BR2084" s="94"/>
      <c r="BS2084" s="94"/>
      <c r="BT2084" s="94"/>
      <c r="BU2084" s="40"/>
      <c r="BV2084" s="82"/>
      <c r="BW2084" s="94"/>
      <c r="BX2084" s="48"/>
      <c r="BY2084" s="97"/>
      <c r="BZ2084" s="48"/>
      <c r="CA2084" s="40"/>
      <c r="CB2084" s="94"/>
      <c r="CC2084" s="94"/>
      <c r="CD2084" s="94"/>
      <c r="CE2084" s="40"/>
      <c r="CF2084" s="73"/>
      <c r="CG2084" s="41"/>
      <c r="CH2084" s="41"/>
      <c r="CI2084" s="41"/>
      <c r="CJ2084" s="41"/>
      <c r="CK2084" s="41"/>
      <c r="CL2084" s="68"/>
      <c r="CM2084" s="41"/>
      <c r="CN2084" s="41"/>
      <c r="CO2084" s="39"/>
      <c r="CP2084" s="78"/>
    </row>
    <row r="2085" spans="1:94" s="38" customFormat="1" x14ac:dyDescent="0.25">
      <c r="A2085" s="38">
        <v>2082</v>
      </c>
      <c r="F2085" s="39"/>
      <c r="Q2085" s="39"/>
      <c r="R2085" s="40"/>
      <c r="S2085" s="40"/>
      <c r="T2085" s="39"/>
      <c r="AG2085" s="110"/>
      <c r="AH2085" s="94"/>
      <c r="AJ2085" s="97"/>
      <c r="AL2085" s="39"/>
      <c r="AP2085" s="39"/>
      <c r="AQ2085" s="77"/>
      <c r="AR2085" s="94"/>
      <c r="AT2085" s="97"/>
      <c r="BB2085" s="79"/>
      <c r="BC2085" s="94"/>
      <c r="BE2085" s="97"/>
      <c r="BF2085" s="97"/>
      <c r="BG2085" s="40"/>
      <c r="BK2085" s="40"/>
      <c r="BL2085" s="79"/>
      <c r="BM2085" s="94"/>
      <c r="BO2085" s="97"/>
      <c r="BQ2085" s="40"/>
      <c r="BR2085" s="94"/>
      <c r="BS2085" s="94"/>
      <c r="BT2085" s="94"/>
      <c r="BU2085" s="40"/>
      <c r="BV2085" s="82"/>
      <c r="BW2085" s="94"/>
      <c r="BX2085" s="48"/>
      <c r="BY2085" s="97"/>
      <c r="BZ2085" s="48"/>
      <c r="CA2085" s="40"/>
      <c r="CB2085" s="94"/>
      <c r="CC2085" s="94"/>
      <c r="CD2085" s="94"/>
      <c r="CE2085" s="40"/>
      <c r="CF2085" s="73"/>
      <c r="CG2085" s="41"/>
      <c r="CH2085" s="41"/>
      <c r="CI2085" s="41"/>
      <c r="CJ2085" s="41"/>
      <c r="CK2085" s="41"/>
      <c r="CL2085" s="68"/>
      <c r="CM2085" s="41"/>
      <c r="CN2085" s="41"/>
      <c r="CO2085" s="39"/>
      <c r="CP2085" s="78"/>
    </row>
    <row r="2086" spans="1:94" s="38" customFormat="1" x14ac:dyDescent="0.25">
      <c r="A2086" s="38">
        <v>2083</v>
      </c>
      <c r="F2086" s="39"/>
      <c r="Q2086" s="39"/>
      <c r="R2086" s="40"/>
      <c r="S2086" s="40"/>
      <c r="T2086" s="39"/>
      <c r="AG2086" s="110"/>
      <c r="AH2086" s="94"/>
      <c r="AJ2086" s="97"/>
      <c r="AL2086" s="39"/>
      <c r="AP2086" s="39"/>
      <c r="AQ2086" s="77"/>
      <c r="AR2086" s="94"/>
      <c r="AT2086" s="97"/>
      <c r="BB2086" s="79"/>
      <c r="BC2086" s="94"/>
      <c r="BE2086" s="97"/>
      <c r="BF2086" s="97"/>
      <c r="BG2086" s="40"/>
      <c r="BK2086" s="40"/>
      <c r="BL2086" s="79"/>
      <c r="BM2086" s="94"/>
      <c r="BO2086" s="97"/>
      <c r="BQ2086" s="40"/>
      <c r="BR2086" s="94"/>
      <c r="BS2086" s="94"/>
      <c r="BT2086" s="94"/>
      <c r="BU2086" s="40"/>
      <c r="BV2086" s="82"/>
      <c r="BW2086" s="94"/>
      <c r="BX2086" s="48"/>
      <c r="BY2086" s="97"/>
      <c r="BZ2086" s="48"/>
      <c r="CA2086" s="40"/>
      <c r="CB2086" s="94"/>
      <c r="CC2086" s="94"/>
      <c r="CD2086" s="94"/>
      <c r="CE2086" s="40"/>
      <c r="CF2086" s="73"/>
      <c r="CG2086" s="41"/>
      <c r="CH2086" s="41"/>
      <c r="CI2086" s="41"/>
      <c r="CJ2086" s="41"/>
      <c r="CK2086" s="41"/>
      <c r="CL2086" s="68"/>
      <c r="CM2086" s="41"/>
      <c r="CN2086" s="41"/>
      <c r="CO2086" s="39"/>
      <c r="CP2086" s="78"/>
    </row>
    <row r="2087" spans="1:94" s="38" customFormat="1" x14ac:dyDescent="0.25">
      <c r="A2087" s="38">
        <v>2084</v>
      </c>
      <c r="F2087" s="39"/>
      <c r="Q2087" s="39"/>
      <c r="R2087" s="40"/>
      <c r="S2087" s="40"/>
      <c r="T2087" s="39"/>
      <c r="AG2087" s="110"/>
      <c r="AH2087" s="94"/>
      <c r="AJ2087" s="97"/>
      <c r="AL2087" s="39"/>
      <c r="AP2087" s="39"/>
      <c r="AQ2087" s="77"/>
      <c r="AR2087" s="94"/>
      <c r="AT2087" s="97"/>
      <c r="BB2087" s="79"/>
      <c r="BC2087" s="94"/>
      <c r="BE2087" s="97"/>
      <c r="BF2087" s="97"/>
      <c r="BG2087" s="40"/>
      <c r="BK2087" s="40"/>
      <c r="BL2087" s="79"/>
      <c r="BM2087" s="94"/>
      <c r="BO2087" s="97"/>
      <c r="BQ2087" s="40"/>
      <c r="BR2087" s="94"/>
      <c r="BS2087" s="94"/>
      <c r="BT2087" s="94"/>
      <c r="BU2087" s="40"/>
      <c r="BV2087" s="82"/>
      <c r="BW2087" s="94"/>
      <c r="BX2087" s="48"/>
      <c r="BY2087" s="97"/>
      <c r="BZ2087" s="48"/>
      <c r="CA2087" s="40"/>
      <c r="CB2087" s="94"/>
      <c r="CC2087" s="94"/>
      <c r="CD2087" s="94"/>
      <c r="CE2087" s="40"/>
      <c r="CF2087" s="73"/>
      <c r="CG2087" s="41"/>
      <c r="CH2087" s="41"/>
      <c r="CI2087" s="41"/>
      <c r="CJ2087" s="41"/>
      <c r="CK2087" s="41"/>
      <c r="CL2087" s="68"/>
      <c r="CM2087" s="41"/>
      <c r="CN2087" s="41"/>
      <c r="CO2087" s="39"/>
      <c r="CP2087" s="78"/>
    </row>
    <row r="2088" spans="1:94" s="38" customFormat="1" x14ac:dyDescent="0.25">
      <c r="A2088" s="38">
        <v>2085</v>
      </c>
      <c r="F2088" s="39"/>
      <c r="Q2088" s="39"/>
      <c r="R2088" s="40"/>
      <c r="S2088" s="40"/>
      <c r="T2088" s="39"/>
      <c r="AG2088" s="110"/>
      <c r="AH2088" s="94"/>
      <c r="AJ2088" s="97"/>
      <c r="AL2088" s="39"/>
      <c r="AP2088" s="39"/>
      <c r="AQ2088" s="77"/>
      <c r="AR2088" s="94"/>
      <c r="AT2088" s="97"/>
      <c r="BB2088" s="79"/>
      <c r="BC2088" s="94"/>
      <c r="BE2088" s="97"/>
      <c r="BF2088" s="97"/>
      <c r="BG2088" s="40"/>
      <c r="BK2088" s="40"/>
      <c r="BL2088" s="79"/>
      <c r="BM2088" s="94"/>
      <c r="BO2088" s="97"/>
      <c r="BQ2088" s="40"/>
      <c r="BR2088" s="94"/>
      <c r="BS2088" s="94"/>
      <c r="BT2088" s="94"/>
      <c r="BU2088" s="40"/>
      <c r="BV2088" s="82"/>
      <c r="BW2088" s="94"/>
      <c r="BX2088" s="48"/>
      <c r="BY2088" s="97"/>
      <c r="BZ2088" s="48"/>
      <c r="CA2088" s="40"/>
      <c r="CB2088" s="94"/>
      <c r="CC2088" s="94"/>
      <c r="CD2088" s="94"/>
      <c r="CE2088" s="40"/>
      <c r="CF2088" s="73"/>
      <c r="CG2088" s="41"/>
      <c r="CH2088" s="41"/>
      <c r="CI2088" s="41"/>
      <c r="CJ2088" s="41"/>
      <c r="CK2088" s="41"/>
      <c r="CL2088" s="68"/>
      <c r="CM2088" s="41"/>
      <c r="CN2088" s="41"/>
      <c r="CO2088" s="39"/>
      <c r="CP2088" s="78"/>
    </row>
    <row r="2089" spans="1:94" s="38" customFormat="1" x14ac:dyDescent="0.25">
      <c r="A2089" s="38">
        <v>2086</v>
      </c>
      <c r="F2089" s="39"/>
      <c r="Q2089" s="39"/>
      <c r="R2089" s="40"/>
      <c r="S2089" s="40"/>
      <c r="T2089" s="39"/>
      <c r="AG2089" s="110"/>
      <c r="AH2089" s="94"/>
      <c r="AJ2089" s="97"/>
      <c r="AL2089" s="39"/>
      <c r="AP2089" s="39"/>
      <c r="AQ2089" s="77"/>
      <c r="AR2089" s="94"/>
      <c r="AT2089" s="97"/>
      <c r="BB2089" s="79"/>
      <c r="BC2089" s="94"/>
      <c r="BE2089" s="97"/>
      <c r="BF2089" s="97"/>
      <c r="BG2089" s="40"/>
      <c r="BK2089" s="40"/>
      <c r="BL2089" s="79"/>
      <c r="BM2089" s="94"/>
      <c r="BO2089" s="97"/>
      <c r="BQ2089" s="40"/>
      <c r="BR2089" s="94"/>
      <c r="BS2089" s="94"/>
      <c r="BT2089" s="94"/>
      <c r="BU2089" s="40"/>
      <c r="BV2089" s="82"/>
      <c r="BW2089" s="94"/>
      <c r="BX2089" s="48"/>
      <c r="BY2089" s="97"/>
      <c r="BZ2089" s="48"/>
      <c r="CA2089" s="40"/>
      <c r="CB2089" s="94"/>
      <c r="CC2089" s="94"/>
      <c r="CD2089" s="94"/>
      <c r="CE2089" s="40"/>
      <c r="CF2089" s="73"/>
      <c r="CG2089" s="41"/>
      <c r="CH2089" s="41"/>
      <c r="CI2089" s="41"/>
      <c r="CJ2089" s="41"/>
      <c r="CK2089" s="41"/>
      <c r="CL2089" s="68"/>
      <c r="CM2089" s="41"/>
      <c r="CN2089" s="41"/>
      <c r="CO2089" s="39"/>
      <c r="CP2089" s="78"/>
    </row>
    <row r="2090" spans="1:94" s="38" customFormat="1" x14ac:dyDescent="0.25">
      <c r="A2090" s="38">
        <v>2087</v>
      </c>
      <c r="F2090" s="39"/>
      <c r="Q2090" s="39"/>
      <c r="R2090" s="40"/>
      <c r="S2090" s="40"/>
      <c r="T2090" s="39"/>
      <c r="AG2090" s="110"/>
      <c r="AH2090" s="94"/>
      <c r="AJ2090" s="97"/>
      <c r="AL2090" s="39"/>
      <c r="AP2090" s="39"/>
      <c r="AQ2090" s="77"/>
      <c r="AR2090" s="94"/>
      <c r="AT2090" s="97"/>
      <c r="BB2090" s="79"/>
      <c r="BC2090" s="94"/>
      <c r="BE2090" s="97"/>
      <c r="BF2090" s="97"/>
      <c r="BG2090" s="40"/>
      <c r="BK2090" s="40"/>
      <c r="BL2090" s="79"/>
      <c r="BM2090" s="94"/>
      <c r="BO2090" s="97"/>
      <c r="BQ2090" s="40"/>
      <c r="BR2090" s="94"/>
      <c r="BS2090" s="94"/>
      <c r="BT2090" s="94"/>
      <c r="BU2090" s="40"/>
      <c r="BV2090" s="82"/>
      <c r="BW2090" s="94"/>
      <c r="BX2090" s="48"/>
      <c r="BY2090" s="97"/>
      <c r="BZ2090" s="48"/>
      <c r="CA2090" s="40"/>
      <c r="CB2090" s="94"/>
      <c r="CC2090" s="94"/>
      <c r="CD2090" s="94"/>
      <c r="CE2090" s="40"/>
      <c r="CF2090" s="73"/>
      <c r="CG2090" s="41"/>
      <c r="CH2090" s="41"/>
      <c r="CI2090" s="41"/>
      <c r="CJ2090" s="41"/>
      <c r="CK2090" s="41"/>
      <c r="CL2090" s="68"/>
      <c r="CM2090" s="41"/>
      <c r="CN2090" s="41"/>
      <c r="CO2090" s="39"/>
      <c r="CP2090" s="78"/>
    </row>
    <row r="2091" spans="1:94" s="38" customFormat="1" x14ac:dyDescent="0.25">
      <c r="A2091" s="38">
        <v>2088</v>
      </c>
      <c r="F2091" s="39"/>
      <c r="Q2091" s="39"/>
      <c r="R2091" s="40"/>
      <c r="S2091" s="40"/>
      <c r="T2091" s="39"/>
      <c r="AG2091" s="110"/>
      <c r="AH2091" s="94"/>
      <c r="AJ2091" s="97"/>
      <c r="AL2091" s="39"/>
      <c r="AP2091" s="39"/>
      <c r="AQ2091" s="77"/>
      <c r="AR2091" s="94"/>
      <c r="AT2091" s="97"/>
      <c r="BB2091" s="79"/>
      <c r="BC2091" s="94"/>
      <c r="BE2091" s="97"/>
      <c r="BF2091" s="97"/>
      <c r="BG2091" s="40"/>
      <c r="BK2091" s="40"/>
      <c r="BL2091" s="79"/>
      <c r="BM2091" s="94"/>
      <c r="BO2091" s="97"/>
      <c r="BQ2091" s="40"/>
      <c r="BR2091" s="94"/>
      <c r="BS2091" s="94"/>
      <c r="BT2091" s="94"/>
      <c r="BU2091" s="40"/>
      <c r="BV2091" s="82"/>
      <c r="BW2091" s="94"/>
      <c r="BX2091" s="48"/>
      <c r="BY2091" s="97"/>
      <c r="BZ2091" s="48"/>
      <c r="CA2091" s="40"/>
      <c r="CB2091" s="94"/>
      <c r="CC2091" s="94"/>
      <c r="CD2091" s="94"/>
      <c r="CE2091" s="40"/>
      <c r="CF2091" s="73"/>
      <c r="CG2091" s="41"/>
      <c r="CH2091" s="41"/>
      <c r="CI2091" s="41"/>
      <c r="CJ2091" s="41"/>
      <c r="CK2091" s="41"/>
      <c r="CL2091" s="68"/>
      <c r="CM2091" s="41"/>
      <c r="CN2091" s="41"/>
      <c r="CO2091" s="39"/>
      <c r="CP2091" s="78"/>
    </row>
    <row r="2092" spans="1:94" s="38" customFormat="1" x14ac:dyDescent="0.25">
      <c r="A2092" s="38">
        <v>2089</v>
      </c>
      <c r="F2092" s="39"/>
      <c r="Q2092" s="39"/>
      <c r="R2092" s="40"/>
      <c r="S2092" s="40"/>
      <c r="T2092" s="39"/>
      <c r="AG2092" s="110"/>
      <c r="AH2092" s="94"/>
      <c r="AJ2092" s="97"/>
      <c r="AL2092" s="39"/>
      <c r="AP2092" s="39"/>
      <c r="AQ2092" s="77"/>
      <c r="AR2092" s="94"/>
      <c r="AT2092" s="97"/>
      <c r="BB2092" s="79"/>
      <c r="BC2092" s="94"/>
      <c r="BE2092" s="97"/>
      <c r="BF2092" s="97"/>
      <c r="BG2092" s="40"/>
      <c r="BK2092" s="40"/>
      <c r="BL2092" s="79"/>
      <c r="BM2092" s="94"/>
      <c r="BO2092" s="97"/>
      <c r="BQ2092" s="40"/>
      <c r="BR2092" s="94"/>
      <c r="BS2092" s="94"/>
      <c r="BT2092" s="94"/>
      <c r="BU2092" s="40"/>
      <c r="BV2092" s="82"/>
      <c r="BW2092" s="94"/>
      <c r="BX2092" s="48"/>
      <c r="BY2092" s="97"/>
      <c r="BZ2092" s="48"/>
      <c r="CA2092" s="40"/>
      <c r="CB2092" s="94"/>
      <c r="CC2092" s="94"/>
      <c r="CD2092" s="94"/>
      <c r="CE2092" s="40"/>
      <c r="CF2092" s="73"/>
      <c r="CG2092" s="41"/>
      <c r="CH2092" s="41"/>
      <c r="CI2092" s="41"/>
      <c r="CJ2092" s="41"/>
      <c r="CK2092" s="41"/>
      <c r="CL2092" s="68"/>
      <c r="CM2092" s="41"/>
      <c r="CN2092" s="41"/>
      <c r="CO2092" s="39"/>
      <c r="CP2092" s="78"/>
    </row>
    <row r="2093" spans="1:94" s="38" customFormat="1" x14ac:dyDescent="0.25">
      <c r="A2093" s="38">
        <v>2090</v>
      </c>
      <c r="F2093" s="39"/>
      <c r="Q2093" s="39"/>
      <c r="R2093" s="40"/>
      <c r="S2093" s="40"/>
      <c r="T2093" s="39"/>
      <c r="AG2093" s="110"/>
      <c r="AH2093" s="94"/>
      <c r="AJ2093" s="97"/>
      <c r="AL2093" s="39"/>
      <c r="AP2093" s="39"/>
      <c r="AQ2093" s="77"/>
      <c r="AR2093" s="94"/>
      <c r="AT2093" s="97"/>
      <c r="BB2093" s="79"/>
      <c r="BC2093" s="94"/>
      <c r="BE2093" s="97"/>
      <c r="BF2093" s="97"/>
      <c r="BG2093" s="40"/>
      <c r="BK2093" s="40"/>
      <c r="BL2093" s="79"/>
      <c r="BM2093" s="94"/>
      <c r="BO2093" s="97"/>
      <c r="BQ2093" s="40"/>
      <c r="BR2093" s="94"/>
      <c r="BS2093" s="94"/>
      <c r="BT2093" s="94"/>
      <c r="BU2093" s="40"/>
      <c r="BV2093" s="82"/>
      <c r="BW2093" s="94"/>
      <c r="BX2093" s="48"/>
      <c r="BY2093" s="97"/>
      <c r="BZ2093" s="48"/>
      <c r="CA2093" s="40"/>
      <c r="CB2093" s="94"/>
      <c r="CC2093" s="94"/>
      <c r="CD2093" s="94"/>
      <c r="CE2093" s="40"/>
      <c r="CF2093" s="73"/>
      <c r="CG2093" s="41"/>
      <c r="CH2093" s="41"/>
      <c r="CI2093" s="41"/>
      <c r="CJ2093" s="41"/>
      <c r="CK2093" s="41"/>
      <c r="CL2093" s="68"/>
      <c r="CM2093" s="41"/>
      <c r="CN2093" s="41"/>
      <c r="CO2093" s="39"/>
      <c r="CP2093" s="78"/>
    </row>
    <row r="2094" spans="1:94" s="38" customFormat="1" x14ac:dyDescent="0.25">
      <c r="A2094" s="38">
        <v>2091</v>
      </c>
      <c r="F2094" s="39"/>
      <c r="Q2094" s="39"/>
      <c r="R2094" s="40"/>
      <c r="S2094" s="40"/>
      <c r="T2094" s="39"/>
      <c r="AG2094" s="110"/>
      <c r="AH2094" s="94"/>
      <c r="AJ2094" s="97"/>
      <c r="AL2094" s="39"/>
      <c r="AP2094" s="39"/>
      <c r="AQ2094" s="77"/>
      <c r="AR2094" s="94"/>
      <c r="AT2094" s="97"/>
      <c r="BB2094" s="79"/>
      <c r="BC2094" s="94"/>
      <c r="BE2094" s="97"/>
      <c r="BF2094" s="97"/>
      <c r="BG2094" s="40"/>
      <c r="BK2094" s="40"/>
      <c r="BL2094" s="79"/>
      <c r="BM2094" s="94"/>
      <c r="BO2094" s="97"/>
      <c r="BQ2094" s="40"/>
      <c r="BR2094" s="94"/>
      <c r="BS2094" s="94"/>
      <c r="BT2094" s="94"/>
      <c r="BU2094" s="40"/>
      <c r="BV2094" s="82"/>
      <c r="BW2094" s="94"/>
      <c r="BX2094" s="48"/>
      <c r="BY2094" s="97"/>
      <c r="BZ2094" s="48"/>
      <c r="CA2094" s="40"/>
      <c r="CB2094" s="94"/>
      <c r="CC2094" s="94"/>
      <c r="CD2094" s="94"/>
      <c r="CE2094" s="40"/>
      <c r="CF2094" s="73"/>
      <c r="CG2094" s="41"/>
      <c r="CH2094" s="41"/>
      <c r="CI2094" s="41"/>
      <c r="CJ2094" s="41"/>
      <c r="CK2094" s="41"/>
      <c r="CL2094" s="68"/>
      <c r="CM2094" s="41"/>
      <c r="CN2094" s="41"/>
      <c r="CO2094" s="39"/>
      <c r="CP2094" s="78"/>
    </row>
    <row r="2095" spans="1:94" s="38" customFormat="1" x14ac:dyDescent="0.25">
      <c r="A2095" s="38">
        <v>2092</v>
      </c>
      <c r="F2095" s="39"/>
      <c r="Q2095" s="39"/>
      <c r="R2095" s="40"/>
      <c r="S2095" s="40"/>
      <c r="T2095" s="39"/>
      <c r="AG2095" s="110"/>
      <c r="AH2095" s="94"/>
      <c r="AJ2095" s="97"/>
      <c r="AL2095" s="39"/>
      <c r="AP2095" s="39"/>
      <c r="AQ2095" s="77"/>
      <c r="AR2095" s="94"/>
      <c r="AT2095" s="97"/>
      <c r="BB2095" s="79"/>
      <c r="BC2095" s="94"/>
      <c r="BE2095" s="97"/>
      <c r="BF2095" s="97"/>
      <c r="BG2095" s="40"/>
      <c r="BK2095" s="40"/>
      <c r="BL2095" s="79"/>
      <c r="BM2095" s="94"/>
      <c r="BO2095" s="97"/>
      <c r="BQ2095" s="40"/>
      <c r="BR2095" s="94"/>
      <c r="BS2095" s="94"/>
      <c r="BT2095" s="94"/>
      <c r="BU2095" s="40"/>
      <c r="BV2095" s="82"/>
      <c r="BW2095" s="94"/>
      <c r="BX2095" s="48"/>
      <c r="BY2095" s="97"/>
      <c r="BZ2095" s="48"/>
      <c r="CA2095" s="40"/>
      <c r="CB2095" s="94"/>
      <c r="CC2095" s="94"/>
      <c r="CD2095" s="94"/>
      <c r="CE2095" s="40"/>
      <c r="CF2095" s="73"/>
      <c r="CG2095" s="41"/>
      <c r="CH2095" s="41"/>
      <c r="CI2095" s="41"/>
      <c r="CJ2095" s="41"/>
      <c r="CK2095" s="41"/>
      <c r="CL2095" s="68"/>
      <c r="CM2095" s="41"/>
      <c r="CN2095" s="41"/>
      <c r="CO2095" s="39"/>
      <c r="CP2095" s="78"/>
    </row>
    <row r="2096" spans="1:94" s="38" customFormat="1" x14ac:dyDescent="0.25">
      <c r="A2096" s="38">
        <v>2093</v>
      </c>
      <c r="F2096" s="39"/>
      <c r="Q2096" s="39"/>
      <c r="R2096" s="40"/>
      <c r="S2096" s="40"/>
      <c r="T2096" s="39"/>
      <c r="AG2096" s="110"/>
      <c r="AH2096" s="94"/>
      <c r="AJ2096" s="97"/>
      <c r="AL2096" s="39"/>
      <c r="AP2096" s="39"/>
      <c r="AQ2096" s="77"/>
      <c r="AR2096" s="94"/>
      <c r="AT2096" s="97"/>
      <c r="BB2096" s="79"/>
      <c r="BC2096" s="94"/>
      <c r="BE2096" s="97"/>
      <c r="BF2096" s="97"/>
      <c r="BG2096" s="40"/>
      <c r="BK2096" s="40"/>
      <c r="BL2096" s="79"/>
      <c r="BM2096" s="94"/>
      <c r="BO2096" s="97"/>
      <c r="BQ2096" s="40"/>
      <c r="BR2096" s="94"/>
      <c r="BS2096" s="94"/>
      <c r="BT2096" s="94"/>
      <c r="BU2096" s="40"/>
      <c r="BV2096" s="82"/>
      <c r="BW2096" s="94"/>
      <c r="BX2096" s="48"/>
      <c r="BY2096" s="97"/>
      <c r="BZ2096" s="48"/>
      <c r="CA2096" s="40"/>
      <c r="CB2096" s="94"/>
      <c r="CC2096" s="94"/>
      <c r="CD2096" s="94"/>
      <c r="CE2096" s="40"/>
      <c r="CF2096" s="73"/>
      <c r="CG2096" s="41"/>
      <c r="CH2096" s="41"/>
      <c r="CI2096" s="41"/>
      <c r="CJ2096" s="41"/>
      <c r="CK2096" s="41"/>
      <c r="CL2096" s="68"/>
      <c r="CM2096" s="41"/>
      <c r="CN2096" s="41"/>
      <c r="CO2096" s="39"/>
      <c r="CP2096" s="78"/>
    </row>
    <row r="2097" spans="1:94" s="38" customFormat="1" x14ac:dyDescent="0.25">
      <c r="A2097" s="38">
        <v>2094</v>
      </c>
      <c r="F2097" s="39"/>
      <c r="Q2097" s="39"/>
      <c r="R2097" s="40"/>
      <c r="S2097" s="40"/>
      <c r="T2097" s="39"/>
      <c r="AG2097" s="110"/>
      <c r="AH2097" s="94"/>
      <c r="AJ2097" s="97"/>
      <c r="AL2097" s="39"/>
      <c r="AP2097" s="39"/>
      <c r="AQ2097" s="77"/>
      <c r="AR2097" s="94"/>
      <c r="AT2097" s="97"/>
      <c r="BB2097" s="79"/>
      <c r="BC2097" s="94"/>
      <c r="BE2097" s="97"/>
      <c r="BF2097" s="97"/>
      <c r="BG2097" s="40"/>
      <c r="BK2097" s="40"/>
      <c r="BL2097" s="79"/>
      <c r="BM2097" s="94"/>
      <c r="BO2097" s="97"/>
      <c r="BQ2097" s="40"/>
      <c r="BR2097" s="94"/>
      <c r="BS2097" s="94"/>
      <c r="BT2097" s="94"/>
      <c r="BU2097" s="40"/>
      <c r="BV2097" s="82"/>
      <c r="BW2097" s="94"/>
      <c r="BX2097" s="48"/>
      <c r="BY2097" s="97"/>
      <c r="BZ2097" s="48"/>
      <c r="CA2097" s="40"/>
      <c r="CB2097" s="94"/>
      <c r="CC2097" s="94"/>
      <c r="CD2097" s="94"/>
      <c r="CE2097" s="40"/>
      <c r="CF2097" s="73"/>
      <c r="CG2097" s="41"/>
      <c r="CH2097" s="41"/>
      <c r="CI2097" s="41"/>
      <c r="CJ2097" s="41"/>
      <c r="CK2097" s="41"/>
      <c r="CL2097" s="68"/>
      <c r="CM2097" s="41"/>
      <c r="CN2097" s="41"/>
      <c r="CO2097" s="39"/>
      <c r="CP2097" s="78"/>
    </row>
    <row r="2098" spans="1:94" s="38" customFormat="1" x14ac:dyDescent="0.25">
      <c r="A2098" s="38">
        <v>2095</v>
      </c>
      <c r="F2098" s="39"/>
      <c r="Q2098" s="39"/>
      <c r="R2098" s="40"/>
      <c r="S2098" s="40"/>
      <c r="T2098" s="39"/>
      <c r="AG2098" s="110"/>
      <c r="AH2098" s="94"/>
      <c r="AJ2098" s="97"/>
      <c r="AL2098" s="39"/>
      <c r="AP2098" s="39"/>
      <c r="AQ2098" s="77"/>
      <c r="AR2098" s="94"/>
      <c r="AT2098" s="97"/>
      <c r="BB2098" s="79"/>
      <c r="BC2098" s="94"/>
      <c r="BE2098" s="97"/>
      <c r="BF2098" s="97"/>
      <c r="BG2098" s="40"/>
      <c r="BK2098" s="40"/>
      <c r="BL2098" s="79"/>
      <c r="BM2098" s="94"/>
      <c r="BO2098" s="97"/>
      <c r="BQ2098" s="40"/>
      <c r="BR2098" s="94"/>
      <c r="BS2098" s="94"/>
      <c r="BT2098" s="94"/>
      <c r="BU2098" s="40"/>
      <c r="BV2098" s="82"/>
      <c r="BW2098" s="94"/>
      <c r="BX2098" s="48"/>
      <c r="BY2098" s="97"/>
      <c r="BZ2098" s="48"/>
      <c r="CA2098" s="40"/>
      <c r="CB2098" s="94"/>
      <c r="CC2098" s="94"/>
      <c r="CD2098" s="94"/>
      <c r="CE2098" s="40"/>
      <c r="CF2098" s="73"/>
      <c r="CG2098" s="41"/>
      <c r="CH2098" s="41"/>
      <c r="CI2098" s="41"/>
      <c r="CJ2098" s="41"/>
      <c r="CK2098" s="41"/>
      <c r="CL2098" s="68"/>
      <c r="CM2098" s="41"/>
      <c r="CN2098" s="41"/>
      <c r="CO2098" s="39"/>
      <c r="CP2098" s="78"/>
    </row>
    <row r="2099" spans="1:94" s="38" customFormat="1" x14ac:dyDescent="0.25">
      <c r="A2099" s="38">
        <v>2096</v>
      </c>
      <c r="F2099" s="39"/>
      <c r="Q2099" s="39"/>
      <c r="R2099" s="40"/>
      <c r="S2099" s="40"/>
      <c r="T2099" s="39"/>
      <c r="AG2099" s="110"/>
      <c r="AH2099" s="94"/>
      <c r="AJ2099" s="97"/>
      <c r="AL2099" s="39"/>
      <c r="AP2099" s="39"/>
      <c r="AQ2099" s="77"/>
      <c r="AR2099" s="94"/>
      <c r="AT2099" s="97"/>
      <c r="BB2099" s="79"/>
      <c r="BC2099" s="94"/>
      <c r="BE2099" s="97"/>
      <c r="BF2099" s="97"/>
      <c r="BG2099" s="40"/>
      <c r="BK2099" s="40"/>
      <c r="BL2099" s="79"/>
      <c r="BM2099" s="94"/>
      <c r="BO2099" s="97"/>
      <c r="BQ2099" s="40"/>
      <c r="BR2099" s="94"/>
      <c r="BS2099" s="94"/>
      <c r="BT2099" s="94"/>
      <c r="BU2099" s="40"/>
      <c r="BV2099" s="82"/>
      <c r="BW2099" s="94"/>
      <c r="BX2099" s="48"/>
      <c r="BY2099" s="97"/>
      <c r="BZ2099" s="48"/>
      <c r="CA2099" s="40"/>
      <c r="CB2099" s="94"/>
      <c r="CC2099" s="94"/>
      <c r="CD2099" s="94"/>
      <c r="CE2099" s="40"/>
      <c r="CF2099" s="73"/>
      <c r="CG2099" s="41"/>
      <c r="CH2099" s="41"/>
      <c r="CI2099" s="41"/>
      <c r="CJ2099" s="41"/>
      <c r="CK2099" s="41"/>
      <c r="CL2099" s="68"/>
      <c r="CM2099" s="41"/>
      <c r="CN2099" s="41"/>
      <c r="CO2099" s="39"/>
      <c r="CP2099" s="78"/>
    </row>
    <row r="2100" spans="1:94" s="38" customFormat="1" x14ac:dyDescent="0.25">
      <c r="A2100" s="38">
        <v>2097</v>
      </c>
      <c r="F2100" s="39"/>
      <c r="Q2100" s="39"/>
      <c r="R2100" s="40"/>
      <c r="S2100" s="40"/>
      <c r="T2100" s="39"/>
      <c r="AG2100" s="110"/>
      <c r="AH2100" s="94"/>
      <c r="AJ2100" s="97"/>
      <c r="AL2100" s="39"/>
      <c r="AP2100" s="39"/>
      <c r="AQ2100" s="77"/>
      <c r="AR2100" s="94"/>
      <c r="AT2100" s="97"/>
      <c r="BB2100" s="79"/>
      <c r="BC2100" s="94"/>
      <c r="BE2100" s="97"/>
      <c r="BF2100" s="97"/>
      <c r="BG2100" s="40"/>
      <c r="BK2100" s="40"/>
      <c r="BL2100" s="79"/>
      <c r="BM2100" s="94"/>
      <c r="BO2100" s="97"/>
      <c r="BQ2100" s="40"/>
      <c r="BR2100" s="94"/>
      <c r="BS2100" s="94"/>
      <c r="BT2100" s="94"/>
      <c r="BU2100" s="40"/>
      <c r="BV2100" s="82"/>
      <c r="BW2100" s="94"/>
      <c r="BX2100" s="48"/>
      <c r="BY2100" s="97"/>
      <c r="BZ2100" s="48"/>
      <c r="CA2100" s="40"/>
      <c r="CB2100" s="94"/>
      <c r="CC2100" s="94"/>
      <c r="CD2100" s="94"/>
      <c r="CE2100" s="40"/>
      <c r="CF2100" s="73"/>
      <c r="CG2100" s="41"/>
      <c r="CH2100" s="41"/>
      <c r="CI2100" s="41"/>
      <c r="CJ2100" s="41"/>
      <c r="CK2100" s="41"/>
      <c r="CL2100" s="68"/>
      <c r="CM2100" s="41"/>
      <c r="CN2100" s="41"/>
      <c r="CO2100" s="39"/>
      <c r="CP2100" s="78"/>
    </row>
    <row r="2101" spans="1:94" s="38" customFormat="1" x14ac:dyDescent="0.25">
      <c r="A2101" s="38">
        <v>2098</v>
      </c>
      <c r="F2101" s="39"/>
      <c r="Q2101" s="39"/>
      <c r="R2101" s="40"/>
      <c r="S2101" s="40"/>
      <c r="T2101" s="39"/>
      <c r="AG2101" s="110"/>
      <c r="AH2101" s="94"/>
      <c r="AJ2101" s="97"/>
      <c r="AL2101" s="39"/>
      <c r="AP2101" s="39"/>
      <c r="AQ2101" s="77"/>
      <c r="AR2101" s="94"/>
      <c r="AT2101" s="97"/>
      <c r="BB2101" s="79"/>
      <c r="BC2101" s="94"/>
      <c r="BE2101" s="97"/>
      <c r="BF2101" s="97"/>
      <c r="BG2101" s="40"/>
      <c r="BK2101" s="40"/>
      <c r="BL2101" s="79"/>
      <c r="BM2101" s="94"/>
      <c r="BO2101" s="97"/>
      <c r="BQ2101" s="40"/>
      <c r="BR2101" s="94"/>
      <c r="BS2101" s="94"/>
      <c r="BT2101" s="94"/>
      <c r="BU2101" s="40"/>
      <c r="BV2101" s="82"/>
      <c r="BW2101" s="94"/>
      <c r="BX2101" s="48"/>
      <c r="BY2101" s="97"/>
      <c r="BZ2101" s="48"/>
      <c r="CA2101" s="40"/>
      <c r="CB2101" s="94"/>
      <c r="CC2101" s="94"/>
      <c r="CD2101" s="94"/>
      <c r="CE2101" s="40"/>
      <c r="CF2101" s="73"/>
      <c r="CG2101" s="41"/>
      <c r="CH2101" s="41"/>
      <c r="CI2101" s="41"/>
      <c r="CJ2101" s="41"/>
      <c r="CK2101" s="41"/>
      <c r="CL2101" s="68"/>
      <c r="CM2101" s="41"/>
      <c r="CN2101" s="41"/>
      <c r="CO2101" s="39"/>
      <c r="CP2101" s="78"/>
    </row>
    <row r="2102" spans="1:94" s="38" customFormat="1" x14ac:dyDescent="0.25">
      <c r="A2102" s="38">
        <v>2099</v>
      </c>
      <c r="F2102" s="39"/>
      <c r="Q2102" s="39"/>
      <c r="R2102" s="40"/>
      <c r="S2102" s="40"/>
      <c r="T2102" s="39"/>
      <c r="AG2102" s="110"/>
      <c r="AH2102" s="94"/>
      <c r="AJ2102" s="97"/>
      <c r="AL2102" s="39"/>
      <c r="AP2102" s="39"/>
      <c r="AQ2102" s="77"/>
      <c r="AR2102" s="94"/>
      <c r="AT2102" s="97"/>
      <c r="BB2102" s="79"/>
      <c r="BC2102" s="94"/>
      <c r="BE2102" s="97"/>
      <c r="BF2102" s="97"/>
      <c r="BG2102" s="40"/>
      <c r="BK2102" s="40"/>
      <c r="BL2102" s="79"/>
      <c r="BM2102" s="94"/>
      <c r="BO2102" s="97"/>
      <c r="BQ2102" s="40"/>
      <c r="BR2102" s="94"/>
      <c r="BS2102" s="94"/>
      <c r="BT2102" s="94"/>
      <c r="BU2102" s="40"/>
      <c r="BV2102" s="82"/>
      <c r="BW2102" s="94"/>
      <c r="BX2102" s="48"/>
      <c r="BY2102" s="97"/>
      <c r="BZ2102" s="48"/>
      <c r="CA2102" s="40"/>
      <c r="CB2102" s="94"/>
      <c r="CC2102" s="94"/>
      <c r="CD2102" s="94"/>
      <c r="CE2102" s="40"/>
      <c r="CF2102" s="73"/>
      <c r="CG2102" s="41"/>
      <c r="CH2102" s="41"/>
      <c r="CI2102" s="41"/>
      <c r="CJ2102" s="41"/>
      <c r="CK2102" s="41"/>
      <c r="CL2102" s="68"/>
      <c r="CM2102" s="41"/>
      <c r="CN2102" s="41"/>
      <c r="CO2102" s="39"/>
      <c r="CP2102" s="78"/>
    </row>
    <row r="2103" spans="1:94" s="38" customFormat="1" x14ac:dyDescent="0.25">
      <c r="A2103" s="38">
        <v>2100</v>
      </c>
      <c r="F2103" s="39"/>
      <c r="Q2103" s="39"/>
      <c r="R2103" s="40"/>
      <c r="S2103" s="40"/>
      <c r="T2103" s="39"/>
      <c r="AG2103" s="110"/>
      <c r="AH2103" s="94"/>
      <c r="AJ2103" s="97"/>
      <c r="AL2103" s="39"/>
      <c r="AP2103" s="39"/>
      <c r="AQ2103" s="77"/>
      <c r="AR2103" s="94"/>
      <c r="AT2103" s="97"/>
      <c r="BB2103" s="79"/>
      <c r="BC2103" s="94"/>
      <c r="BE2103" s="97"/>
      <c r="BF2103" s="97"/>
      <c r="BG2103" s="40"/>
      <c r="BK2103" s="40"/>
      <c r="BL2103" s="79"/>
      <c r="BM2103" s="94"/>
      <c r="BO2103" s="97"/>
      <c r="BQ2103" s="40"/>
      <c r="BR2103" s="94"/>
      <c r="BS2103" s="94"/>
      <c r="BT2103" s="94"/>
      <c r="BU2103" s="40"/>
      <c r="BV2103" s="82"/>
      <c r="BW2103" s="94"/>
      <c r="BX2103" s="48"/>
      <c r="BY2103" s="97"/>
      <c r="BZ2103" s="48"/>
      <c r="CA2103" s="40"/>
      <c r="CB2103" s="94"/>
      <c r="CC2103" s="94"/>
      <c r="CD2103" s="94"/>
      <c r="CE2103" s="40"/>
      <c r="CF2103" s="73"/>
      <c r="CG2103" s="41"/>
      <c r="CH2103" s="41"/>
      <c r="CI2103" s="41"/>
      <c r="CJ2103" s="41"/>
      <c r="CK2103" s="41"/>
      <c r="CL2103" s="68"/>
      <c r="CM2103" s="41"/>
      <c r="CN2103" s="41"/>
      <c r="CO2103" s="39"/>
      <c r="CP2103" s="78"/>
    </row>
    <row r="2104" spans="1:94" s="38" customFormat="1" x14ac:dyDescent="0.25">
      <c r="A2104" s="38">
        <v>2101</v>
      </c>
      <c r="F2104" s="39"/>
      <c r="Q2104" s="39"/>
      <c r="R2104" s="40"/>
      <c r="S2104" s="40"/>
      <c r="T2104" s="39"/>
      <c r="AG2104" s="110"/>
      <c r="AH2104" s="94"/>
      <c r="AJ2104" s="97"/>
      <c r="AL2104" s="39"/>
      <c r="AP2104" s="39"/>
      <c r="AQ2104" s="77"/>
      <c r="AR2104" s="94"/>
      <c r="AT2104" s="97"/>
      <c r="BB2104" s="79"/>
      <c r="BC2104" s="94"/>
      <c r="BE2104" s="97"/>
      <c r="BF2104" s="97"/>
      <c r="BG2104" s="40"/>
      <c r="BK2104" s="40"/>
      <c r="BL2104" s="79"/>
      <c r="BM2104" s="94"/>
      <c r="BO2104" s="97"/>
      <c r="BQ2104" s="40"/>
      <c r="BR2104" s="94"/>
      <c r="BS2104" s="94"/>
      <c r="BT2104" s="94"/>
      <c r="BU2104" s="40"/>
      <c r="BV2104" s="82"/>
      <c r="BW2104" s="94"/>
      <c r="BX2104" s="48"/>
      <c r="BY2104" s="97"/>
      <c r="BZ2104" s="48"/>
      <c r="CA2104" s="40"/>
      <c r="CB2104" s="94"/>
      <c r="CC2104" s="94"/>
      <c r="CD2104" s="94"/>
      <c r="CE2104" s="40"/>
      <c r="CF2104" s="73"/>
      <c r="CG2104" s="41"/>
      <c r="CH2104" s="41"/>
      <c r="CI2104" s="41"/>
      <c r="CJ2104" s="41"/>
      <c r="CK2104" s="41"/>
      <c r="CL2104" s="68"/>
      <c r="CM2104" s="41"/>
      <c r="CN2104" s="41"/>
      <c r="CO2104" s="39"/>
      <c r="CP2104" s="78"/>
    </row>
    <row r="2105" spans="1:94" s="38" customFormat="1" x14ac:dyDescent="0.25">
      <c r="A2105" s="38">
        <v>2102</v>
      </c>
      <c r="F2105" s="39"/>
      <c r="Q2105" s="39"/>
      <c r="R2105" s="40"/>
      <c r="S2105" s="40"/>
      <c r="T2105" s="39"/>
      <c r="AG2105" s="110"/>
      <c r="AH2105" s="94"/>
      <c r="AJ2105" s="97"/>
      <c r="AL2105" s="39"/>
      <c r="AP2105" s="39"/>
      <c r="AQ2105" s="77"/>
      <c r="AR2105" s="94"/>
      <c r="AT2105" s="97"/>
      <c r="BB2105" s="79"/>
      <c r="BC2105" s="94"/>
      <c r="BE2105" s="97"/>
      <c r="BF2105" s="97"/>
      <c r="BG2105" s="40"/>
      <c r="BK2105" s="40"/>
      <c r="BL2105" s="79"/>
      <c r="BM2105" s="94"/>
      <c r="BO2105" s="97"/>
      <c r="BQ2105" s="40"/>
      <c r="BR2105" s="94"/>
      <c r="BS2105" s="94"/>
      <c r="BT2105" s="94"/>
      <c r="BU2105" s="40"/>
      <c r="BV2105" s="82"/>
      <c r="BW2105" s="94"/>
      <c r="BX2105" s="48"/>
      <c r="BY2105" s="97"/>
      <c r="BZ2105" s="48"/>
      <c r="CA2105" s="40"/>
      <c r="CB2105" s="94"/>
      <c r="CC2105" s="94"/>
      <c r="CD2105" s="94"/>
      <c r="CE2105" s="40"/>
      <c r="CF2105" s="73"/>
      <c r="CG2105" s="41"/>
      <c r="CH2105" s="41"/>
      <c r="CI2105" s="41"/>
      <c r="CJ2105" s="41"/>
      <c r="CK2105" s="41"/>
      <c r="CL2105" s="68"/>
      <c r="CM2105" s="41"/>
      <c r="CN2105" s="41"/>
      <c r="CO2105" s="39"/>
      <c r="CP2105" s="78"/>
    </row>
    <row r="2106" spans="1:94" s="38" customFormat="1" x14ac:dyDescent="0.25">
      <c r="A2106" s="38">
        <v>2103</v>
      </c>
      <c r="F2106" s="39"/>
      <c r="Q2106" s="39"/>
      <c r="R2106" s="40"/>
      <c r="S2106" s="40"/>
      <c r="T2106" s="39"/>
      <c r="AG2106" s="110"/>
      <c r="AH2106" s="94"/>
      <c r="AJ2106" s="97"/>
      <c r="AL2106" s="39"/>
      <c r="AP2106" s="39"/>
      <c r="AQ2106" s="77"/>
      <c r="AR2106" s="94"/>
      <c r="AT2106" s="97"/>
      <c r="BB2106" s="79"/>
      <c r="BC2106" s="94"/>
      <c r="BE2106" s="97"/>
      <c r="BF2106" s="97"/>
      <c r="BG2106" s="40"/>
      <c r="BK2106" s="40"/>
      <c r="BL2106" s="79"/>
      <c r="BM2106" s="94"/>
      <c r="BO2106" s="97"/>
      <c r="BQ2106" s="40"/>
      <c r="BR2106" s="94"/>
      <c r="BS2106" s="94"/>
      <c r="BT2106" s="94"/>
      <c r="BU2106" s="40"/>
      <c r="BV2106" s="82"/>
      <c r="BW2106" s="94"/>
      <c r="BX2106" s="48"/>
      <c r="BY2106" s="97"/>
      <c r="BZ2106" s="48"/>
      <c r="CA2106" s="40"/>
      <c r="CB2106" s="94"/>
      <c r="CC2106" s="94"/>
      <c r="CD2106" s="94"/>
      <c r="CE2106" s="40"/>
      <c r="CF2106" s="73"/>
      <c r="CG2106" s="41"/>
      <c r="CH2106" s="41"/>
      <c r="CI2106" s="41"/>
      <c r="CJ2106" s="41"/>
      <c r="CK2106" s="41"/>
      <c r="CL2106" s="68"/>
      <c r="CM2106" s="41"/>
      <c r="CN2106" s="41"/>
      <c r="CO2106" s="39"/>
      <c r="CP2106" s="78"/>
    </row>
    <row r="2107" spans="1:94" s="38" customFormat="1" x14ac:dyDescent="0.25">
      <c r="A2107" s="38">
        <v>2104</v>
      </c>
      <c r="F2107" s="39"/>
      <c r="Q2107" s="39"/>
      <c r="R2107" s="40"/>
      <c r="S2107" s="40"/>
      <c r="T2107" s="39"/>
      <c r="AG2107" s="110"/>
      <c r="AH2107" s="94"/>
      <c r="AJ2107" s="97"/>
      <c r="AL2107" s="39"/>
      <c r="AP2107" s="39"/>
      <c r="AQ2107" s="77"/>
      <c r="AR2107" s="94"/>
      <c r="AT2107" s="97"/>
      <c r="BB2107" s="79"/>
      <c r="BC2107" s="94"/>
      <c r="BE2107" s="97"/>
      <c r="BF2107" s="97"/>
      <c r="BG2107" s="40"/>
      <c r="BK2107" s="40"/>
      <c r="BL2107" s="79"/>
      <c r="BM2107" s="94"/>
      <c r="BO2107" s="97"/>
      <c r="BQ2107" s="40"/>
      <c r="BR2107" s="94"/>
      <c r="BS2107" s="94"/>
      <c r="BT2107" s="94"/>
      <c r="BU2107" s="40"/>
      <c r="BV2107" s="82"/>
      <c r="BW2107" s="94"/>
      <c r="BX2107" s="48"/>
      <c r="BY2107" s="97"/>
      <c r="BZ2107" s="48"/>
      <c r="CA2107" s="40"/>
      <c r="CB2107" s="94"/>
      <c r="CC2107" s="94"/>
      <c r="CD2107" s="94"/>
      <c r="CE2107" s="40"/>
      <c r="CF2107" s="73"/>
      <c r="CG2107" s="41"/>
      <c r="CH2107" s="41"/>
      <c r="CI2107" s="41"/>
      <c r="CJ2107" s="41"/>
      <c r="CK2107" s="41"/>
      <c r="CL2107" s="68"/>
      <c r="CM2107" s="41"/>
      <c r="CN2107" s="41"/>
      <c r="CO2107" s="39"/>
      <c r="CP2107" s="78"/>
    </row>
    <row r="2108" spans="1:94" s="38" customFormat="1" x14ac:dyDescent="0.25">
      <c r="A2108" s="38">
        <v>2105</v>
      </c>
      <c r="F2108" s="39"/>
      <c r="Q2108" s="39"/>
      <c r="R2108" s="40"/>
      <c r="S2108" s="40"/>
      <c r="T2108" s="39"/>
      <c r="AG2108" s="110"/>
      <c r="AH2108" s="94"/>
      <c r="AJ2108" s="97"/>
      <c r="AL2108" s="39"/>
      <c r="AP2108" s="39"/>
      <c r="AQ2108" s="77"/>
      <c r="AR2108" s="94"/>
      <c r="AT2108" s="97"/>
      <c r="BB2108" s="79"/>
      <c r="BC2108" s="94"/>
      <c r="BE2108" s="97"/>
      <c r="BF2108" s="97"/>
      <c r="BG2108" s="40"/>
      <c r="BK2108" s="40"/>
      <c r="BL2108" s="79"/>
      <c r="BM2108" s="94"/>
      <c r="BO2108" s="97"/>
      <c r="BQ2108" s="40"/>
      <c r="BR2108" s="94"/>
      <c r="BS2108" s="94"/>
      <c r="BT2108" s="94"/>
      <c r="BU2108" s="40"/>
      <c r="BV2108" s="82"/>
      <c r="BW2108" s="94"/>
      <c r="BX2108" s="48"/>
      <c r="BY2108" s="97"/>
      <c r="BZ2108" s="48"/>
      <c r="CA2108" s="40"/>
      <c r="CB2108" s="94"/>
      <c r="CC2108" s="94"/>
      <c r="CD2108" s="94"/>
      <c r="CE2108" s="40"/>
      <c r="CF2108" s="73"/>
      <c r="CG2108" s="41"/>
      <c r="CH2108" s="41"/>
      <c r="CI2108" s="41"/>
      <c r="CJ2108" s="41"/>
      <c r="CK2108" s="41"/>
      <c r="CL2108" s="68"/>
      <c r="CM2108" s="41"/>
      <c r="CN2108" s="41"/>
      <c r="CO2108" s="39"/>
      <c r="CP2108" s="78"/>
    </row>
    <row r="2109" spans="1:94" s="38" customFormat="1" x14ac:dyDescent="0.25">
      <c r="A2109" s="99">
        <v>2106</v>
      </c>
      <c r="F2109" s="39"/>
      <c r="Q2109" s="39"/>
      <c r="R2109" s="40"/>
      <c r="S2109" s="40"/>
      <c r="T2109" s="39"/>
      <c r="AG2109" s="110"/>
      <c r="AH2109" s="94"/>
      <c r="AJ2109" s="97"/>
      <c r="AL2109" s="39"/>
      <c r="AP2109" s="39"/>
      <c r="AQ2109" s="77"/>
      <c r="AR2109" s="94"/>
      <c r="AT2109" s="97"/>
      <c r="BB2109" s="79"/>
      <c r="BC2109" s="94"/>
      <c r="BE2109" s="97"/>
      <c r="BF2109" s="97"/>
      <c r="BG2109" s="40"/>
      <c r="BK2109" s="40"/>
      <c r="BL2109" s="79"/>
      <c r="BM2109" s="94"/>
      <c r="BO2109" s="97"/>
      <c r="BQ2109" s="40"/>
      <c r="BR2109" s="94"/>
      <c r="BS2109" s="94"/>
      <c r="BT2109" s="94"/>
      <c r="BU2109" s="40"/>
      <c r="BV2109" s="82"/>
      <c r="BW2109" s="94"/>
      <c r="BX2109" s="48"/>
      <c r="BY2109" s="97"/>
      <c r="BZ2109" s="48"/>
      <c r="CA2109" s="40"/>
      <c r="CB2109" s="94"/>
      <c r="CC2109" s="94"/>
      <c r="CD2109" s="94"/>
      <c r="CE2109" s="40"/>
      <c r="CF2109" s="73"/>
      <c r="CG2109" s="41"/>
      <c r="CH2109" s="41"/>
      <c r="CI2109" s="41"/>
      <c r="CJ2109" s="41"/>
      <c r="CK2109" s="41"/>
      <c r="CL2109" s="68"/>
      <c r="CM2109" s="41"/>
      <c r="CN2109" s="41"/>
      <c r="CO2109" s="39"/>
      <c r="CP2109" s="78"/>
    </row>
    <row r="2110" spans="1:94" s="38" customFormat="1" x14ac:dyDescent="0.25">
      <c r="A2110" s="38">
        <v>2107</v>
      </c>
      <c r="F2110" s="39"/>
      <c r="Q2110" s="39"/>
      <c r="R2110" s="40"/>
      <c r="S2110" s="40"/>
      <c r="T2110" s="39"/>
      <c r="AG2110" s="110"/>
      <c r="AH2110" s="94"/>
      <c r="AJ2110" s="97"/>
      <c r="AL2110" s="39"/>
      <c r="AP2110" s="39"/>
      <c r="AQ2110" s="77"/>
      <c r="AR2110" s="94"/>
      <c r="AT2110" s="97"/>
      <c r="BB2110" s="79"/>
      <c r="BC2110" s="94"/>
      <c r="BE2110" s="97"/>
      <c r="BF2110" s="97"/>
      <c r="BG2110" s="40"/>
      <c r="BK2110" s="40"/>
      <c r="BL2110" s="79"/>
      <c r="BM2110" s="94"/>
      <c r="BO2110" s="97"/>
      <c r="BQ2110" s="40"/>
      <c r="BR2110" s="94"/>
      <c r="BS2110" s="94"/>
      <c r="BT2110" s="94"/>
      <c r="BU2110" s="40"/>
      <c r="BV2110" s="82"/>
      <c r="BW2110" s="94"/>
      <c r="BX2110" s="48"/>
      <c r="BY2110" s="97"/>
      <c r="BZ2110" s="48"/>
      <c r="CA2110" s="40"/>
      <c r="CB2110" s="94"/>
      <c r="CC2110" s="94"/>
      <c r="CD2110" s="94"/>
      <c r="CE2110" s="40"/>
      <c r="CF2110" s="73"/>
      <c r="CG2110" s="41"/>
      <c r="CH2110" s="41"/>
      <c r="CI2110" s="41"/>
      <c r="CJ2110" s="41"/>
      <c r="CK2110" s="41"/>
      <c r="CL2110" s="68"/>
      <c r="CM2110" s="41"/>
      <c r="CN2110" s="41"/>
      <c r="CO2110" s="39"/>
      <c r="CP2110" s="78"/>
    </row>
    <row r="2111" spans="1:94" s="38" customFormat="1" x14ac:dyDescent="0.25">
      <c r="A2111" s="38">
        <v>2108</v>
      </c>
      <c r="F2111" s="39"/>
      <c r="Q2111" s="39"/>
      <c r="R2111" s="40"/>
      <c r="S2111" s="40"/>
      <c r="T2111" s="39"/>
      <c r="AG2111" s="110"/>
      <c r="AH2111" s="94"/>
      <c r="AJ2111" s="97"/>
      <c r="AL2111" s="39"/>
      <c r="AP2111" s="39"/>
      <c r="AQ2111" s="77"/>
      <c r="AR2111" s="94"/>
      <c r="AT2111" s="97"/>
      <c r="BB2111" s="79"/>
      <c r="BC2111" s="94"/>
      <c r="BE2111" s="97"/>
      <c r="BF2111" s="97"/>
      <c r="BG2111" s="40"/>
      <c r="BK2111" s="40"/>
      <c r="BL2111" s="79"/>
      <c r="BM2111" s="94"/>
      <c r="BO2111" s="97"/>
      <c r="BQ2111" s="40"/>
      <c r="BR2111" s="94"/>
      <c r="BS2111" s="94"/>
      <c r="BT2111" s="94"/>
      <c r="BU2111" s="40"/>
      <c r="BV2111" s="82"/>
      <c r="BW2111" s="94"/>
      <c r="BX2111" s="48"/>
      <c r="BY2111" s="97"/>
      <c r="BZ2111" s="48"/>
      <c r="CA2111" s="40"/>
      <c r="CB2111" s="94"/>
      <c r="CC2111" s="94"/>
      <c r="CD2111" s="94"/>
      <c r="CE2111" s="40"/>
      <c r="CF2111" s="73"/>
      <c r="CG2111" s="41"/>
      <c r="CH2111" s="41"/>
      <c r="CI2111" s="41"/>
      <c r="CJ2111" s="41"/>
      <c r="CK2111" s="41"/>
      <c r="CL2111" s="68"/>
      <c r="CM2111" s="41"/>
      <c r="CN2111" s="41"/>
      <c r="CO2111" s="39"/>
      <c r="CP2111" s="78"/>
    </row>
    <row r="2112" spans="1:94" s="38" customFormat="1" x14ac:dyDescent="0.25">
      <c r="A2112" s="38">
        <v>2109</v>
      </c>
      <c r="F2112" s="39"/>
      <c r="Q2112" s="39"/>
      <c r="R2112" s="40"/>
      <c r="S2112" s="40"/>
      <c r="T2112" s="39"/>
      <c r="AG2112" s="110"/>
      <c r="AH2112" s="94"/>
      <c r="AJ2112" s="97"/>
      <c r="AL2112" s="39"/>
      <c r="AP2112" s="39"/>
      <c r="AQ2112" s="77"/>
      <c r="AR2112" s="94"/>
      <c r="AT2112" s="97"/>
      <c r="BB2112" s="79"/>
      <c r="BC2112" s="94"/>
      <c r="BE2112" s="97"/>
      <c r="BF2112" s="97"/>
      <c r="BG2112" s="40"/>
      <c r="BK2112" s="40"/>
      <c r="BL2112" s="79"/>
      <c r="BM2112" s="94"/>
      <c r="BO2112" s="97"/>
      <c r="BQ2112" s="40"/>
      <c r="BR2112" s="94"/>
      <c r="BS2112" s="94"/>
      <c r="BT2112" s="94"/>
      <c r="BU2112" s="40"/>
      <c r="BV2112" s="82"/>
      <c r="BW2112" s="94"/>
      <c r="BX2112" s="48"/>
      <c r="BY2112" s="97"/>
      <c r="BZ2112" s="48"/>
      <c r="CA2112" s="40"/>
      <c r="CB2112" s="94"/>
      <c r="CC2112" s="94"/>
      <c r="CD2112" s="94"/>
      <c r="CE2112" s="40"/>
      <c r="CF2112" s="73"/>
      <c r="CG2112" s="41"/>
      <c r="CH2112" s="41"/>
      <c r="CI2112" s="41"/>
      <c r="CJ2112" s="41"/>
      <c r="CK2112" s="41"/>
      <c r="CL2112" s="68"/>
      <c r="CM2112" s="41"/>
      <c r="CN2112" s="41"/>
      <c r="CO2112" s="39"/>
      <c r="CP2112" s="78"/>
    </row>
    <row r="2113" spans="1:94" s="38" customFormat="1" x14ac:dyDescent="0.25">
      <c r="A2113" s="38">
        <v>2110</v>
      </c>
      <c r="F2113" s="39"/>
      <c r="Q2113" s="39"/>
      <c r="R2113" s="40"/>
      <c r="S2113" s="40"/>
      <c r="T2113" s="39"/>
      <c r="AG2113" s="110"/>
      <c r="AH2113" s="94"/>
      <c r="AJ2113" s="97"/>
      <c r="AL2113" s="39"/>
      <c r="AP2113" s="39"/>
      <c r="AQ2113" s="77"/>
      <c r="AR2113" s="94"/>
      <c r="AT2113" s="97"/>
      <c r="BB2113" s="79"/>
      <c r="BC2113" s="94"/>
      <c r="BE2113" s="97"/>
      <c r="BF2113" s="97"/>
      <c r="BG2113" s="40"/>
      <c r="BK2113" s="40"/>
      <c r="BL2113" s="79"/>
      <c r="BM2113" s="94"/>
      <c r="BO2113" s="97"/>
      <c r="BQ2113" s="40"/>
      <c r="BR2113" s="94"/>
      <c r="BS2113" s="94"/>
      <c r="BT2113" s="94"/>
      <c r="BU2113" s="40"/>
      <c r="BV2113" s="82"/>
      <c r="BW2113" s="94"/>
      <c r="BX2113" s="48"/>
      <c r="BY2113" s="97"/>
      <c r="BZ2113" s="48"/>
      <c r="CA2113" s="40"/>
      <c r="CB2113" s="94"/>
      <c r="CC2113" s="94"/>
      <c r="CD2113" s="94"/>
      <c r="CE2113" s="40"/>
      <c r="CF2113" s="73"/>
      <c r="CG2113" s="41"/>
      <c r="CH2113" s="41"/>
      <c r="CI2113" s="41"/>
      <c r="CJ2113" s="41"/>
      <c r="CK2113" s="41"/>
      <c r="CL2113" s="68"/>
      <c r="CM2113" s="41"/>
      <c r="CN2113" s="41"/>
      <c r="CO2113" s="39"/>
      <c r="CP2113" s="78"/>
    </row>
    <row r="2114" spans="1:94" s="38" customFormat="1" x14ac:dyDescent="0.25">
      <c r="A2114" s="38">
        <v>2111</v>
      </c>
      <c r="F2114" s="39"/>
      <c r="Q2114" s="39"/>
      <c r="R2114" s="40"/>
      <c r="S2114" s="40"/>
      <c r="T2114" s="39"/>
      <c r="AG2114" s="110"/>
      <c r="AH2114" s="94"/>
      <c r="AJ2114" s="97"/>
      <c r="AL2114" s="39"/>
      <c r="AP2114" s="39"/>
      <c r="AQ2114" s="77"/>
      <c r="AR2114" s="94"/>
      <c r="AT2114" s="97"/>
      <c r="BB2114" s="79"/>
      <c r="BC2114" s="94"/>
      <c r="BE2114" s="97"/>
      <c r="BF2114" s="97"/>
      <c r="BG2114" s="40"/>
      <c r="BK2114" s="40"/>
      <c r="BL2114" s="79"/>
      <c r="BM2114" s="94"/>
      <c r="BO2114" s="97"/>
      <c r="BQ2114" s="40"/>
      <c r="BR2114" s="94"/>
      <c r="BS2114" s="94"/>
      <c r="BT2114" s="94"/>
      <c r="BU2114" s="40"/>
      <c r="BV2114" s="82"/>
      <c r="BW2114" s="94"/>
      <c r="BX2114" s="48"/>
      <c r="BY2114" s="97"/>
      <c r="BZ2114" s="48"/>
      <c r="CA2114" s="40"/>
      <c r="CB2114" s="94"/>
      <c r="CC2114" s="94"/>
      <c r="CD2114" s="94"/>
      <c r="CE2114" s="40"/>
      <c r="CF2114" s="73"/>
      <c r="CG2114" s="41"/>
      <c r="CH2114" s="41"/>
      <c r="CI2114" s="41"/>
      <c r="CJ2114" s="41"/>
      <c r="CK2114" s="41"/>
      <c r="CL2114" s="68"/>
      <c r="CM2114" s="41"/>
      <c r="CN2114" s="41"/>
      <c r="CO2114" s="39"/>
      <c r="CP2114" s="78"/>
    </row>
    <row r="2115" spans="1:94" s="38" customFormat="1" x14ac:dyDescent="0.25">
      <c r="A2115" s="38">
        <v>2112</v>
      </c>
      <c r="F2115" s="39"/>
      <c r="Q2115" s="39"/>
      <c r="R2115" s="40"/>
      <c r="S2115" s="40"/>
      <c r="T2115" s="39"/>
      <c r="AG2115" s="110"/>
      <c r="AH2115" s="94"/>
      <c r="AJ2115" s="97"/>
      <c r="AL2115" s="39"/>
      <c r="AP2115" s="39"/>
      <c r="AQ2115" s="77"/>
      <c r="AR2115" s="94"/>
      <c r="AT2115" s="97"/>
      <c r="BB2115" s="79"/>
      <c r="BC2115" s="94"/>
      <c r="BE2115" s="97"/>
      <c r="BF2115" s="97"/>
      <c r="BG2115" s="40"/>
      <c r="BK2115" s="40"/>
      <c r="BL2115" s="79"/>
      <c r="BM2115" s="94"/>
      <c r="BO2115" s="97"/>
      <c r="BQ2115" s="40"/>
      <c r="BR2115" s="94"/>
      <c r="BS2115" s="94"/>
      <c r="BT2115" s="94"/>
      <c r="BU2115" s="40"/>
      <c r="BV2115" s="82"/>
      <c r="BW2115" s="94"/>
      <c r="BX2115" s="48"/>
      <c r="BY2115" s="97"/>
      <c r="BZ2115" s="48"/>
      <c r="CA2115" s="40"/>
      <c r="CB2115" s="94"/>
      <c r="CC2115" s="94"/>
      <c r="CD2115" s="94"/>
      <c r="CE2115" s="40"/>
      <c r="CF2115" s="73"/>
      <c r="CG2115" s="41"/>
      <c r="CH2115" s="41"/>
      <c r="CI2115" s="41"/>
      <c r="CJ2115" s="41"/>
      <c r="CK2115" s="41"/>
      <c r="CL2115" s="68"/>
      <c r="CM2115" s="41"/>
      <c r="CN2115" s="41"/>
      <c r="CO2115" s="39"/>
      <c r="CP2115" s="78"/>
    </row>
    <row r="2116" spans="1:94" s="38" customFormat="1" x14ac:dyDescent="0.25">
      <c r="A2116" s="38">
        <v>2113</v>
      </c>
      <c r="F2116" s="39"/>
      <c r="Q2116" s="39"/>
      <c r="R2116" s="40"/>
      <c r="S2116" s="40"/>
      <c r="T2116" s="39"/>
      <c r="AG2116" s="110"/>
      <c r="AH2116" s="94"/>
      <c r="AJ2116" s="97"/>
      <c r="AL2116" s="39"/>
      <c r="AP2116" s="39"/>
      <c r="AQ2116" s="77"/>
      <c r="AR2116" s="94"/>
      <c r="AT2116" s="97"/>
      <c r="BB2116" s="79"/>
      <c r="BC2116" s="94"/>
      <c r="BE2116" s="97"/>
      <c r="BF2116" s="97"/>
      <c r="BG2116" s="40"/>
      <c r="BK2116" s="40"/>
      <c r="BL2116" s="79"/>
      <c r="BM2116" s="94"/>
      <c r="BO2116" s="97"/>
      <c r="BQ2116" s="40"/>
      <c r="BR2116" s="94"/>
      <c r="BS2116" s="94"/>
      <c r="BT2116" s="94"/>
      <c r="BU2116" s="40"/>
      <c r="BV2116" s="82"/>
      <c r="BW2116" s="94"/>
      <c r="BX2116" s="48"/>
      <c r="BY2116" s="97"/>
      <c r="BZ2116" s="48"/>
      <c r="CA2116" s="40"/>
      <c r="CB2116" s="94"/>
      <c r="CC2116" s="94"/>
      <c r="CD2116" s="94"/>
      <c r="CE2116" s="40"/>
      <c r="CF2116" s="73"/>
      <c r="CG2116" s="41"/>
      <c r="CH2116" s="41"/>
      <c r="CI2116" s="41"/>
      <c r="CJ2116" s="41"/>
      <c r="CK2116" s="41"/>
      <c r="CL2116" s="68"/>
      <c r="CM2116" s="41"/>
      <c r="CN2116" s="41"/>
      <c r="CO2116" s="39"/>
      <c r="CP2116" s="78"/>
    </row>
    <row r="2117" spans="1:94" s="38" customFormat="1" x14ac:dyDescent="0.25">
      <c r="A2117" s="38">
        <v>2114</v>
      </c>
      <c r="F2117" s="39"/>
      <c r="Q2117" s="39"/>
      <c r="R2117" s="40"/>
      <c r="S2117" s="40"/>
      <c r="T2117" s="39"/>
      <c r="AG2117" s="110"/>
      <c r="AH2117" s="94"/>
      <c r="AJ2117" s="97"/>
      <c r="AL2117" s="39"/>
      <c r="AP2117" s="39"/>
      <c r="AQ2117" s="77"/>
      <c r="AR2117" s="94"/>
      <c r="AT2117" s="97"/>
      <c r="BB2117" s="79"/>
      <c r="BC2117" s="94"/>
      <c r="BE2117" s="97"/>
      <c r="BF2117" s="97"/>
      <c r="BG2117" s="40"/>
      <c r="BK2117" s="40"/>
      <c r="BL2117" s="79"/>
      <c r="BM2117" s="94"/>
      <c r="BO2117" s="97"/>
      <c r="BQ2117" s="40"/>
      <c r="BR2117" s="94"/>
      <c r="BS2117" s="94"/>
      <c r="BT2117" s="94"/>
      <c r="BU2117" s="40"/>
      <c r="BV2117" s="82"/>
      <c r="BW2117" s="94"/>
      <c r="BX2117" s="48"/>
      <c r="BY2117" s="97"/>
      <c r="BZ2117" s="48"/>
      <c r="CA2117" s="40"/>
      <c r="CB2117" s="94"/>
      <c r="CC2117" s="94"/>
      <c r="CD2117" s="94"/>
      <c r="CE2117" s="40"/>
      <c r="CF2117" s="73"/>
      <c r="CG2117" s="41"/>
      <c r="CH2117" s="41"/>
      <c r="CI2117" s="41"/>
      <c r="CJ2117" s="41"/>
      <c r="CK2117" s="41"/>
      <c r="CL2117" s="68"/>
      <c r="CM2117" s="41"/>
      <c r="CN2117" s="41"/>
      <c r="CO2117" s="39"/>
      <c r="CP2117" s="78"/>
    </row>
    <row r="2118" spans="1:94" s="38" customFormat="1" x14ac:dyDescent="0.25">
      <c r="A2118" s="38">
        <v>2115</v>
      </c>
      <c r="F2118" s="39"/>
      <c r="Q2118" s="39"/>
      <c r="R2118" s="40"/>
      <c r="S2118" s="40"/>
      <c r="T2118" s="39"/>
      <c r="AG2118" s="110"/>
      <c r="AH2118" s="94"/>
      <c r="AJ2118" s="97"/>
      <c r="AL2118" s="39"/>
      <c r="AP2118" s="39"/>
      <c r="AQ2118" s="77"/>
      <c r="AR2118" s="94"/>
      <c r="AT2118" s="97"/>
      <c r="BB2118" s="79"/>
      <c r="BC2118" s="94"/>
      <c r="BE2118" s="97"/>
      <c r="BF2118" s="97"/>
      <c r="BG2118" s="40"/>
      <c r="BK2118" s="40"/>
      <c r="BL2118" s="79"/>
      <c r="BM2118" s="94"/>
      <c r="BO2118" s="97"/>
      <c r="BQ2118" s="40"/>
      <c r="BR2118" s="94"/>
      <c r="BS2118" s="94"/>
      <c r="BT2118" s="94"/>
      <c r="BU2118" s="40"/>
      <c r="BV2118" s="82"/>
      <c r="BW2118" s="94"/>
      <c r="BX2118" s="48"/>
      <c r="BY2118" s="97"/>
      <c r="BZ2118" s="48"/>
      <c r="CA2118" s="40"/>
      <c r="CB2118" s="94"/>
      <c r="CC2118" s="94"/>
      <c r="CD2118" s="94"/>
      <c r="CE2118" s="40"/>
      <c r="CF2118" s="73"/>
      <c r="CG2118" s="41"/>
      <c r="CH2118" s="41"/>
      <c r="CI2118" s="41"/>
      <c r="CJ2118" s="41"/>
      <c r="CK2118" s="41"/>
      <c r="CL2118" s="68"/>
      <c r="CM2118" s="41"/>
      <c r="CN2118" s="41"/>
      <c r="CO2118" s="39"/>
      <c r="CP2118" s="78"/>
    </row>
    <row r="2119" spans="1:94" s="38" customFormat="1" x14ac:dyDescent="0.25">
      <c r="A2119" s="38">
        <v>2116</v>
      </c>
      <c r="F2119" s="39"/>
      <c r="Q2119" s="39"/>
      <c r="R2119" s="40"/>
      <c r="S2119" s="40"/>
      <c r="T2119" s="39"/>
      <c r="AG2119" s="110"/>
      <c r="AH2119" s="94"/>
      <c r="AJ2119" s="97"/>
      <c r="AL2119" s="39"/>
      <c r="AP2119" s="39"/>
      <c r="AQ2119" s="77"/>
      <c r="AR2119" s="94"/>
      <c r="AT2119" s="97"/>
      <c r="BB2119" s="79"/>
      <c r="BC2119" s="94"/>
      <c r="BE2119" s="97"/>
      <c r="BF2119" s="97"/>
      <c r="BG2119" s="40"/>
      <c r="BK2119" s="40"/>
      <c r="BL2119" s="79"/>
      <c r="BM2119" s="94"/>
      <c r="BO2119" s="97"/>
      <c r="BQ2119" s="40"/>
      <c r="BR2119" s="94"/>
      <c r="BS2119" s="94"/>
      <c r="BT2119" s="94"/>
      <c r="BU2119" s="40"/>
      <c r="BV2119" s="82"/>
      <c r="BW2119" s="94"/>
      <c r="BX2119" s="48"/>
      <c r="BY2119" s="97"/>
      <c r="BZ2119" s="48"/>
      <c r="CA2119" s="40"/>
      <c r="CB2119" s="94"/>
      <c r="CC2119" s="94"/>
      <c r="CD2119" s="94"/>
      <c r="CE2119" s="40"/>
      <c r="CF2119" s="73"/>
      <c r="CG2119" s="41"/>
      <c r="CH2119" s="41"/>
      <c r="CI2119" s="41"/>
      <c r="CJ2119" s="41"/>
      <c r="CK2119" s="41"/>
      <c r="CL2119" s="68"/>
      <c r="CM2119" s="41"/>
      <c r="CN2119" s="41"/>
      <c r="CO2119" s="39"/>
      <c r="CP2119" s="78"/>
    </row>
    <row r="2120" spans="1:94" s="38" customFormat="1" x14ac:dyDescent="0.25">
      <c r="A2120" s="38">
        <v>2117</v>
      </c>
      <c r="F2120" s="39"/>
      <c r="Q2120" s="39"/>
      <c r="R2120" s="40"/>
      <c r="S2120" s="40"/>
      <c r="T2120" s="39"/>
      <c r="AG2120" s="110"/>
      <c r="AH2120" s="94"/>
      <c r="AJ2120" s="97"/>
      <c r="AL2120" s="39"/>
      <c r="AP2120" s="39"/>
      <c r="AQ2120" s="77"/>
      <c r="AR2120" s="94"/>
      <c r="AT2120" s="97"/>
      <c r="BB2120" s="79"/>
      <c r="BC2120" s="94"/>
      <c r="BE2120" s="97"/>
      <c r="BF2120" s="97"/>
      <c r="BG2120" s="40"/>
      <c r="BK2120" s="40"/>
      <c r="BL2120" s="79"/>
      <c r="BM2120" s="94"/>
      <c r="BO2120" s="97"/>
      <c r="BQ2120" s="40"/>
      <c r="BR2120" s="94"/>
      <c r="BS2120" s="94"/>
      <c r="BT2120" s="94"/>
      <c r="BU2120" s="40"/>
      <c r="BV2120" s="82"/>
      <c r="BW2120" s="94"/>
      <c r="BX2120" s="48"/>
      <c r="BY2120" s="97"/>
      <c r="BZ2120" s="48"/>
      <c r="CA2120" s="40"/>
      <c r="CB2120" s="94"/>
      <c r="CC2120" s="94"/>
      <c r="CD2120" s="94"/>
      <c r="CE2120" s="40"/>
      <c r="CF2120" s="73"/>
      <c r="CG2120" s="41"/>
      <c r="CH2120" s="41"/>
      <c r="CI2120" s="41"/>
      <c r="CJ2120" s="41"/>
      <c r="CK2120" s="41"/>
      <c r="CL2120" s="68"/>
      <c r="CM2120" s="41"/>
      <c r="CN2120" s="41"/>
      <c r="CO2120" s="39"/>
      <c r="CP2120" s="78"/>
    </row>
    <row r="2121" spans="1:94" s="38" customFormat="1" x14ac:dyDescent="0.25">
      <c r="A2121" s="38">
        <v>2118</v>
      </c>
      <c r="F2121" s="39"/>
      <c r="Q2121" s="39"/>
      <c r="R2121" s="40"/>
      <c r="S2121" s="40"/>
      <c r="T2121" s="39"/>
      <c r="AG2121" s="110"/>
      <c r="AH2121" s="94"/>
      <c r="AJ2121" s="97"/>
      <c r="AL2121" s="39"/>
      <c r="AP2121" s="39"/>
      <c r="AQ2121" s="77"/>
      <c r="AR2121" s="94"/>
      <c r="AT2121" s="97"/>
      <c r="BB2121" s="79"/>
      <c r="BC2121" s="94"/>
      <c r="BE2121" s="97"/>
      <c r="BF2121" s="97"/>
      <c r="BG2121" s="40"/>
      <c r="BK2121" s="40"/>
      <c r="BL2121" s="79"/>
      <c r="BM2121" s="94"/>
      <c r="BO2121" s="97"/>
      <c r="BQ2121" s="40"/>
      <c r="BR2121" s="94"/>
      <c r="BS2121" s="94"/>
      <c r="BT2121" s="94"/>
      <c r="BU2121" s="40"/>
      <c r="BV2121" s="82"/>
      <c r="BW2121" s="94"/>
      <c r="BX2121" s="48"/>
      <c r="BY2121" s="97"/>
      <c r="BZ2121" s="48"/>
      <c r="CA2121" s="40"/>
      <c r="CB2121" s="94"/>
      <c r="CC2121" s="94"/>
      <c r="CD2121" s="94"/>
      <c r="CE2121" s="40"/>
      <c r="CF2121" s="73"/>
      <c r="CG2121" s="41"/>
      <c r="CH2121" s="41"/>
      <c r="CI2121" s="41"/>
      <c r="CJ2121" s="41"/>
      <c r="CK2121" s="41"/>
      <c r="CL2121" s="68"/>
      <c r="CM2121" s="41"/>
      <c r="CN2121" s="41"/>
      <c r="CO2121" s="39"/>
      <c r="CP2121" s="78"/>
    </row>
    <row r="2122" spans="1:94" s="38" customFormat="1" x14ac:dyDescent="0.25">
      <c r="A2122" s="99">
        <v>2119</v>
      </c>
      <c r="F2122" s="39"/>
      <c r="Q2122" s="39"/>
      <c r="R2122" s="40"/>
      <c r="S2122" s="40"/>
      <c r="T2122" s="39"/>
      <c r="AG2122" s="110"/>
      <c r="AH2122" s="94"/>
      <c r="AJ2122" s="97"/>
      <c r="AL2122" s="39"/>
      <c r="AP2122" s="39"/>
      <c r="AQ2122" s="77"/>
      <c r="AR2122" s="94"/>
      <c r="AT2122" s="97"/>
      <c r="BB2122" s="79"/>
      <c r="BC2122" s="94"/>
      <c r="BE2122" s="97"/>
      <c r="BF2122" s="97"/>
      <c r="BG2122" s="40"/>
      <c r="BK2122" s="40"/>
      <c r="BL2122" s="79"/>
      <c r="BM2122" s="94"/>
      <c r="BO2122" s="97"/>
      <c r="BQ2122" s="40"/>
      <c r="BR2122" s="94"/>
      <c r="BS2122" s="94"/>
      <c r="BT2122" s="94"/>
      <c r="BU2122" s="40"/>
      <c r="BV2122" s="82"/>
      <c r="BW2122" s="94"/>
      <c r="BX2122" s="48"/>
      <c r="BY2122" s="97"/>
      <c r="BZ2122" s="48"/>
      <c r="CA2122" s="40"/>
      <c r="CB2122" s="94"/>
      <c r="CC2122" s="94"/>
      <c r="CD2122" s="94"/>
      <c r="CE2122" s="40"/>
      <c r="CF2122" s="73"/>
      <c r="CG2122" s="41"/>
      <c r="CH2122" s="41"/>
      <c r="CI2122" s="41"/>
      <c r="CJ2122" s="41"/>
      <c r="CK2122" s="41"/>
      <c r="CL2122" s="68"/>
      <c r="CM2122" s="41"/>
      <c r="CN2122" s="41"/>
      <c r="CO2122" s="39"/>
      <c r="CP2122" s="78"/>
    </row>
    <row r="2123" spans="1:94" s="38" customFormat="1" x14ac:dyDescent="0.25">
      <c r="A2123" s="38">
        <v>2120</v>
      </c>
      <c r="F2123" s="39"/>
      <c r="Q2123" s="39"/>
      <c r="R2123" s="40"/>
      <c r="S2123" s="40"/>
      <c r="T2123" s="39"/>
      <c r="AG2123" s="110"/>
      <c r="AH2123" s="94"/>
      <c r="AJ2123" s="97"/>
      <c r="AL2123" s="39"/>
      <c r="AP2123" s="39"/>
      <c r="AQ2123" s="77"/>
      <c r="AR2123" s="94"/>
      <c r="AT2123" s="97"/>
      <c r="BB2123" s="79"/>
      <c r="BC2123" s="94"/>
      <c r="BE2123" s="97"/>
      <c r="BF2123" s="97"/>
      <c r="BG2123" s="40"/>
      <c r="BK2123" s="40"/>
      <c r="BL2123" s="79"/>
      <c r="BM2123" s="94"/>
      <c r="BO2123" s="97"/>
      <c r="BQ2123" s="40"/>
      <c r="BR2123" s="94"/>
      <c r="BS2123" s="94"/>
      <c r="BT2123" s="94"/>
      <c r="BU2123" s="40"/>
      <c r="BV2123" s="82"/>
      <c r="BW2123" s="94"/>
      <c r="BX2123" s="48"/>
      <c r="BY2123" s="97"/>
      <c r="BZ2123" s="48"/>
      <c r="CA2123" s="40"/>
      <c r="CB2123" s="94"/>
      <c r="CC2123" s="94"/>
      <c r="CD2123" s="94"/>
      <c r="CE2123" s="40"/>
      <c r="CF2123" s="73"/>
      <c r="CG2123" s="41"/>
      <c r="CH2123" s="41"/>
      <c r="CI2123" s="41"/>
      <c r="CJ2123" s="41"/>
      <c r="CK2123" s="41"/>
      <c r="CL2123" s="68"/>
      <c r="CM2123" s="41"/>
      <c r="CN2123" s="41"/>
      <c r="CO2123" s="39"/>
      <c r="CP2123" s="78"/>
    </row>
    <row r="2124" spans="1:94" s="38" customFormat="1" x14ac:dyDescent="0.25">
      <c r="A2124" s="38">
        <v>2121</v>
      </c>
      <c r="F2124" s="39"/>
      <c r="Q2124" s="39"/>
      <c r="R2124" s="40"/>
      <c r="S2124" s="40"/>
      <c r="T2124" s="39"/>
      <c r="AG2124" s="110"/>
      <c r="AH2124" s="94"/>
      <c r="AJ2124" s="97"/>
      <c r="AL2124" s="39"/>
      <c r="AP2124" s="39"/>
      <c r="AQ2124" s="77"/>
      <c r="AR2124" s="94"/>
      <c r="AT2124" s="97"/>
      <c r="BB2124" s="79"/>
      <c r="BC2124" s="94"/>
      <c r="BE2124" s="97"/>
      <c r="BF2124" s="97"/>
      <c r="BG2124" s="40"/>
      <c r="BK2124" s="40"/>
      <c r="BL2124" s="79"/>
      <c r="BM2124" s="94"/>
      <c r="BO2124" s="97"/>
      <c r="BQ2124" s="40"/>
      <c r="BR2124" s="94"/>
      <c r="BS2124" s="94"/>
      <c r="BT2124" s="94"/>
      <c r="BU2124" s="40"/>
      <c r="BV2124" s="82"/>
      <c r="BW2124" s="94"/>
      <c r="BX2124" s="48"/>
      <c r="BY2124" s="97"/>
      <c r="BZ2124" s="48"/>
      <c r="CA2124" s="40"/>
      <c r="CB2124" s="94"/>
      <c r="CC2124" s="94"/>
      <c r="CD2124" s="94"/>
      <c r="CE2124" s="40"/>
      <c r="CF2124" s="73"/>
      <c r="CG2124" s="41"/>
      <c r="CH2124" s="41"/>
      <c r="CI2124" s="41"/>
      <c r="CJ2124" s="41"/>
      <c r="CK2124" s="41"/>
      <c r="CL2124" s="68"/>
      <c r="CM2124" s="41"/>
      <c r="CN2124" s="41"/>
      <c r="CO2124" s="39"/>
      <c r="CP2124" s="78"/>
    </row>
    <row r="2125" spans="1:94" s="38" customFormat="1" x14ac:dyDescent="0.25">
      <c r="A2125" s="38">
        <v>2122</v>
      </c>
      <c r="F2125" s="39"/>
      <c r="Q2125" s="39"/>
      <c r="R2125" s="40"/>
      <c r="S2125" s="40"/>
      <c r="T2125" s="39"/>
      <c r="AG2125" s="110"/>
      <c r="AH2125" s="94"/>
      <c r="AJ2125" s="97"/>
      <c r="AL2125" s="39"/>
      <c r="AP2125" s="39"/>
      <c r="AQ2125" s="77"/>
      <c r="AR2125" s="94"/>
      <c r="AT2125" s="97"/>
      <c r="BB2125" s="79"/>
      <c r="BC2125" s="94"/>
      <c r="BE2125" s="97"/>
      <c r="BF2125" s="97"/>
      <c r="BG2125" s="40"/>
      <c r="BK2125" s="40"/>
      <c r="BL2125" s="79"/>
      <c r="BM2125" s="94"/>
      <c r="BO2125" s="97"/>
      <c r="BQ2125" s="40"/>
      <c r="BR2125" s="94"/>
      <c r="BS2125" s="94"/>
      <c r="BT2125" s="94"/>
      <c r="BU2125" s="40"/>
      <c r="BV2125" s="82"/>
      <c r="BW2125" s="94"/>
      <c r="BX2125" s="48"/>
      <c r="BY2125" s="97"/>
      <c r="BZ2125" s="48"/>
      <c r="CA2125" s="40"/>
      <c r="CB2125" s="94"/>
      <c r="CC2125" s="94"/>
      <c r="CD2125" s="94"/>
      <c r="CE2125" s="40"/>
      <c r="CF2125" s="73"/>
      <c r="CG2125" s="41"/>
      <c r="CH2125" s="41"/>
      <c r="CI2125" s="41"/>
      <c r="CJ2125" s="41"/>
      <c r="CK2125" s="41"/>
      <c r="CL2125" s="68"/>
      <c r="CM2125" s="41"/>
      <c r="CN2125" s="41"/>
      <c r="CO2125" s="39"/>
      <c r="CP2125" s="78"/>
    </row>
    <row r="2126" spans="1:94" s="38" customFormat="1" x14ac:dyDescent="0.25">
      <c r="A2126" s="38">
        <v>2123</v>
      </c>
      <c r="F2126" s="39"/>
      <c r="Q2126" s="39"/>
      <c r="R2126" s="40"/>
      <c r="S2126" s="40"/>
      <c r="T2126" s="39"/>
      <c r="AG2126" s="110"/>
      <c r="AH2126" s="94"/>
      <c r="AJ2126" s="97"/>
      <c r="AL2126" s="39"/>
      <c r="AP2126" s="39"/>
      <c r="AQ2126" s="77"/>
      <c r="AR2126" s="94"/>
      <c r="AT2126" s="97"/>
      <c r="BB2126" s="79"/>
      <c r="BC2126" s="94"/>
      <c r="BE2126" s="97"/>
      <c r="BF2126" s="97"/>
      <c r="BG2126" s="40"/>
      <c r="BK2126" s="40"/>
      <c r="BL2126" s="79"/>
      <c r="BM2126" s="94"/>
      <c r="BO2126" s="97"/>
      <c r="BQ2126" s="40"/>
      <c r="BR2126" s="94"/>
      <c r="BS2126" s="94"/>
      <c r="BT2126" s="94"/>
      <c r="BU2126" s="40"/>
      <c r="BV2126" s="82"/>
      <c r="BW2126" s="94"/>
      <c r="BX2126" s="48"/>
      <c r="BY2126" s="97"/>
      <c r="BZ2126" s="48"/>
      <c r="CA2126" s="40"/>
      <c r="CB2126" s="94"/>
      <c r="CC2126" s="94"/>
      <c r="CD2126" s="94"/>
      <c r="CE2126" s="40"/>
      <c r="CF2126" s="73"/>
      <c r="CG2126" s="41"/>
      <c r="CH2126" s="41"/>
      <c r="CI2126" s="41"/>
      <c r="CJ2126" s="41"/>
      <c r="CK2126" s="41"/>
      <c r="CL2126" s="68"/>
      <c r="CM2126" s="41"/>
      <c r="CN2126" s="41"/>
      <c r="CO2126" s="39"/>
      <c r="CP2126" s="78"/>
    </row>
    <row r="2127" spans="1:94" s="38" customFormat="1" x14ac:dyDescent="0.25">
      <c r="A2127" s="38">
        <v>2124</v>
      </c>
      <c r="F2127" s="39"/>
      <c r="Q2127" s="39"/>
      <c r="R2127" s="40"/>
      <c r="S2127" s="40"/>
      <c r="T2127" s="39"/>
      <c r="AG2127" s="110"/>
      <c r="AH2127" s="94"/>
      <c r="AJ2127" s="97"/>
      <c r="AL2127" s="39"/>
      <c r="AP2127" s="39"/>
      <c r="AQ2127" s="77"/>
      <c r="AR2127" s="94"/>
      <c r="AT2127" s="97"/>
      <c r="BB2127" s="79"/>
      <c r="BC2127" s="94"/>
      <c r="BE2127" s="97"/>
      <c r="BF2127" s="97"/>
      <c r="BG2127" s="40"/>
      <c r="BK2127" s="40"/>
      <c r="BL2127" s="79"/>
      <c r="BM2127" s="94"/>
      <c r="BO2127" s="97"/>
      <c r="BQ2127" s="40"/>
      <c r="BR2127" s="94"/>
      <c r="BS2127" s="94"/>
      <c r="BT2127" s="94"/>
      <c r="BU2127" s="40"/>
      <c r="BV2127" s="82"/>
      <c r="BW2127" s="94"/>
      <c r="BX2127" s="48"/>
      <c r="BY2127" s="97"/>
      <c r="BZ2127" s="48"/>
      <c r="CA2127" s="40"/>
      <c r="CB2127" s="94"/>
      <c r="CC2127" s="94"/>
      <c r="CD2127" s="94"/>
      <c r="CE2127" s="40"/>
      <c r="CF2127" s="73"/>
      <c r="CG2127" s="41"/>
      <c r="CH2127" s="41"/>
      <c r="CI2127" s="41"/>
      <c r="CJ2127" s="41"/>
      <c r="CK2127" s="41"/>
      <c r="CL2127" s="68"/>
      <c r="CM2127" s="41"/>
      <c r="CN2127" s="41"/>
      <c r="CO2127" s="39"/>
      <c r="CP2127" s="78"/>
    </row>
    <row r="2128" spans="1:94" s="38" customFormat="1" x14ac:dyDescent="0.25">
      <c r="A2128" s="38">
        <v>2125</v>
      </c>
      <c r="F2128" s="39"/>
      <c r="Q2128" s="39"/>
      <c r="R2128" s="40"/>
      <c r="S2128" s="40"/>
      <c r="T2128" s="39"/>
      <c r="AG2128" s="110"/>
      <c r="AH2128" s="94"/>
      <c r="AJ2128" s="97"/>
      <c r="AL2128" s="39"/>
      <c r="AP2128" s="39"/>
      <c r="AQ2128" s="77"/>
      <c r="AR2128" s="94"/>
      <c r="AT2128" s="97"/>
      <c r="BB2128" s="79"/>
      <c r="BC2128" s="94"/>
      <c r="BE2128" s="97"/>
      <c r="BF2128" s="97"/>
      <c r="BG2128" s="40"/>
      <c r="BK2128" s="40"/>
      <c r="BL2128" s="79"/>
      <c r="BM2128" s="94"/>
      <c r="BO2128" s="97"/>
      <c r="BQ2128" s="40"/>
      <c r="BR2128" s="94"/>
      <c r="BS2128" s="94"/>
      <c r="BT2128" s="94"/>
      <c r="BU2128" s="40"/>
      <c r="BV2128" s="82"/>
      <c r="BW2128" s="94"/>
      <c r="BX2128" s="48"/>
      <c r="BY2128" s="97"/>
      <c r="BZ2128" s="48"/>
      <c r="CA2128" s="40"/>
      <c r="CB2128" s="94"/>
      <c r="CC2128" s="94"/>
      <c r="CD2128" s="94"/>
      <c r="CE2128" s="40"/>
      <c r="CF2128" s="73"/>
      <c r="CG2128" s="41"/>
      <c r="CH2128" s="41"/>
      <c r="CI2128" s="41"/>
      <c r="CJ2128" s="41"/>
      <c r="CK2128" s="41"/>
      <c r="CL2128" s="68"/>
      <c r="CM2128" s="41"/>
      <c r="CN2128" s="41"/>
      <c r="CO2128" s="39"/>
      <c r="CP2128" s="78"/>
    </row>
    <row r="2129" spans="1:94" s="38" customFormat="1" x14ac:dyDescent="0.25">
      <c r="A2129" s="38">
        <v>2126</v>
      </c>
      <c r="F2129" s="39"/>
      <c r="Q2129" s="39"/>
      <c r="R2129" s="40"/>
      <c r="S2129" s="40"/>
      <c r="T2129" s="39"/>
      <c r="AG2129" s="110"/>
      <c r="AH2129" s="94"/>
      <c r="AJ2129" s="97"/>
      <c r="AL2129" s="39"/>
      <c r="AP2129" s="39"/>
      <c r="AQ2129" s="77"/>
      <c r="AR2129" s="94"/>
      <c r="AT2129" s="97"/>
      <c r="BB2129" s="79"/>
      <c r="BC2129" s="94"/>
      <c r="BE2129" s="97"/>
      <c r="BF2129" s="97"/>
      <c r="BG2129" s="40"/>
      <c r="BK2129" s="40"/>
      <c r="BL2129" s="79"/>
      <c r="BM2129" s="94"/>
      <c r="BO2129" s="97"/>
      <c r="BQ2129" s="40"/>
      <c r="BR2129" s="94"/>
      <c r="BS2129" s="94"/>
      <c r="BT2129" s="94"/>
      <c r="BU2129" s="40"/>
      <c r="BV2129" s="82"/>
      <c r="BW2129" s="94"/>
      <c r="BX2129" s="48"/>
      <c r="BY2129" s="97"/>
      <c r="BZ2129" s="48"/>
      <c r="CA2129" s="40"/>
      <c r="CB2129" s="94"/>
      <c r="CC2129" s="94"/>
      <c r="CD2129" s="94"/>
      <c r="CE2129" s="40"/>
      <c r="CF2129" s="73"/>
      <c r="CG2129" s="41"/>
      <c r="CH2129" s="41"/>
      <c r="CI2129" s="41"/>
      <c r="CJ2129" s="41"/>
      <c r="CK2129" s="41"/>
      <c r="CL2129" s="68"/>
      <c r="CM2129" s="41"/>
      <c r="CN2129" s="41"/>
      <c r="CO2129" s="39"/>
      <c r="CP2129" s="78"/>
    </row>
    <row r="2130" spans="1:94" s="38" customFormat="1" x14ac:dyDescent="0.25">
      <c r="A2130" s="38">
        <v>2127</v>
      </c>
      <c r="F2130" s="39"/>
      <c r="Q2130" s="39"/>
      <c r="R2130" s="40"/>
      <c r="S2130" s="40"/>
      <c r="T2130" s="39"/>
      <c r="AG2130" s="110"/>
      <c r="AH2130" s="94"/>
      <c r="AJ2130" s="97"/>
      <c r="AL2130" s="39"/>
      <c r="AP2130" s="39"/>
      <c r="AQ2130" s="77"/>
      <c r="AR2130" s="94"/>
      <c r="AT2130" s="97"/>
      <c r="BB2130" s="79"/>
      <c r="BC2130" s="94"/>
      <c r="BE2130" s="97"/>
      <c r="BF2130" s="97"/>
      <c r="BG2130" s="40"/>
      <c r="BK2130" s="40"/>
      <c r="BL2130" s="79"/>
      <c r="BM2130" s="94"/>
      <c r="BO2130" s="97"/>
      <c r="BQ2130" s="40"/>
      <c r="BR2130" s="94"/>
      <c r="BS2130" s="94"/>
      <c r="BT2130" s="94"/>
      <c r="BU2130" s="40"/>
      <c r="BV2130" s="82"/>
      <c r="BW2130" s="94"/>
      <c r="BX2130" s="48"/>
      <c r="BY2130" s="97"/>
      <c r="BZ2130" s="48"/>
      <c r="CA2130" s="40"/>
      <c r="CB2130" s="94"/>
      <c r="CC2130" s="94"/>
      <c r="CD2130" s="94"/>
      <c r="CE2130" s="40"/>
      <c r="CF2130" s="73"/>
      <c r="CG2130" s="41"/>
      <c r="CH2130" s="41"/>
      <c r="CI2130" s="41"/>
      <c r="CJ2130" s="41"/>
      <c r="CK2130" s="41"/>
      <c r="CL2130" s="68"/>
      <c r="CM2130" s="41"/>
      <c r="CN2130" s="41"/>
      <c r="CO2130" s="39"/>
      <c r="CP2130" s="78"/>
    </row>
    <row r="2131" spans="1:94" s="38" customFormat="1" x14ac:dyDescent="0.25">
      <c r="A2131" s="38">
        <v>2128</v>
      </c>
      <c r="F2131" s="39"/>
      <c r="Q2131" s="39"/>
      <c r="R2131" s="40"/>
      <c r="S2131" s="40"/>
      <c r="T2131" s="39"/>
      <c r="AG2131" s="110"/>
      <c r="AH2131" s="94"/>
      <c r="AJ2131" s="97"/>
      <c r="AL2131" s="39"/>
      <c r="AP2131" s="39"/>
      <c r="AQ2131" s="77"/>
      <c r="AR2131" s="94"/>
      <c r="AT2131" s="97"/>
      <c r="BB2131" s="79"/>
      <c r="BC2131" s="94"/>
      <c r="BE2131" s="97"/>
      <c r="BF2131" s="97"/>
      <c r="BG2131" s="40"/>
      <c r="BK2131" s="40"/>
      <c r="BL2131" s="79"/>
      <c r="BM2131" s="94"/>
      <c r="BO2131" s="97"/>
      <c r="BQ2131" s="40"/>
      <c r="BR2131" s="94"/>
      <c r="BS2131" s="94"/>
      <c r="BT2131" s="94"/>
      <c r="BU2131" s="40"/>
      <c r="BV2131" s="82"/>
      <c r="BW2131" s="94"/>
      <c r="BX2131" s="48"/>
      <c r="BY2131" s="97"/>
      <c r="BZ2131" s="48"/>
      <c r="CA2131" s="40"/>
      <c r="CB2131" s="94"/>
      <c r="CC2131" s="94"/>
      <c r="CD2131" s="94"/>
      <c r="CE2131" s="40"/>
      <c r="CF2131" s="73"/>
      <c r="CG2131" s="41"/>
      <c r="CH2131" s="41"/>
      <c r="CI2131" s="41"/>
      <c r="CJ2131" s="41"/>
      <c r="CK2131" s="41"/>
      <c r="CL2131" s="68"/>
      <c r="CM2131" s="41"/>
      <c r="CN2131" s="41"/>
      <c r="CO2131" s="39"/>
      <c r="CP2131" s="78"/>
    </row>
    <row r="2132" spans="1:94" s="38" customFormat="1" x14ac:dyDescent="0.25">
      <c r="A2132" s="38">
        <v>2129</v>
      </c>
      <c r="F2132" s="39"/>
      <c r="Q2132" s="39"/>
      <c r="R2132" s="40"/>
      <c r="S2132" s="40"/>
      <c r="T2132" s="39"/>
      <c r="AG2132" s="110"/>
      <c r="AH2132" s="94"/>
      <c r="AJ2132" s="97"/>
      <c r="AL2132" s="39"/>
      <c r="AP2132" s="39"/>
      <c r="AQ2132" s="77"/>
      <c r="AR2132" s="94"/>
      <c r="AT2132" s="97"/>
      <c r="BB2132" s="79"/>
      <c r="BC2132" s="94"/>
      <c r="BE2132" s="97"/>
      <c r="BF2132" s="97"/>
      <c r="BG2132" s="40"/>
      <c r="BK2132" s="40"/>
      <c r="BL2132" s="79"/>
      <c r="BM2132" s="94"/>
      <c r="BO2132" s="97"/>
      <c r="BQ2132" s="40"/>
      <c r="BR2132" s="94"/>
      <c r="BS2132" s="94"/>
      <c r="BT2132" s="94"/>
      <c r="BU2132" s="40"/>
      <c r="BV2132" s="82"/>
      <c r="BW2132" s="94"/>
      <c r="BX2132" s="48"/>
      <c r="BY2132" s="97"/>
      <c r="BZ2132" s="48"/>
      <c r="CA2132" s="40"/>
      <c r="CB2132" s="94"/>
      <c r="CC2132" s="94"/>
      <c r="CD2132" s="94"/>
      <c r="CE2132" s="40"/>
      <c r="CF2132" s="73"/>
      <c r="CG2132" s="41"/>
      <c r="CH2132" s="41"/>
      <c r="CI2132" s="41"/>
      <c r="CJ2132" s="41"/>
      <c r="CK2132" s="41"/>
      <c r="CL2132" s="68"/>
      <c r="CM2132" s="41"/>
      <c r="CN2132" s="41"/>
      <c r="CO2132" s="39"/>
      <c r="CP2132" s="78"/>
    </row>
    <row r="2133" spans="1:94" s="38" customFormat="1" x14ac:dyDescent="0.25">
      <c r="A2133" s="38">
        <v>2130</v>
      </c>
      <c r="F2133" s="39"/>
      <c r="Q2133" s="39"/>
      <c r="R2133" s="40"/>
      <c r="S2133" s="40"/>
      <c r="T2133" s="39"/>
      <c r="AG2133" s="110"/>
      <c r="AH2133" s="94"/>
      <c r="AJ2133" s="97"/>
      <c r="AL2133" s="39"/>
      <c r="AP2133" s="39"/>
      <c r="AQ2133" s="77"/>
      <c r="AR2133" s="94"/>
      <c r="AT2133" s="97"/>
      <c r="BB2133" s="79"/>
      <c r="BC2133" s="94"/>
      <c r="BE2133" s="97"/>
      <c r="BF2133" s="97"/>
      <c r="BG2133" s="40"/>
      <c r="BK2133" s="40"/>
      <c r="BL2133" s="79"/>
      <c r="BM2133" s="94"/>
      <c r="BO2133" s="97"/>
      <c r="BQ2133" s="40"/>
      <c r="BR2133" s="94"/>
      <c r="BS2133" s="94"/>
      <c r="BT2133" s="94"/>
      <c r="BU2133" s="40"/>
      <c r="BV2133" s="82"/>
      <c r="BW2133" s="94"/>
      <c r="BX2133" s="48"/>
      <c r="BY2133" s="97"/>
      <c r="BZ2133" s="48"/>
      <c r="CA2133" s="40"/>
      <c r="CB2133" s="94"/>
      <c r="CC2133" s="94"/>
      <c r="CD2133" s="94"/>
      <c r="CE2133" s="40"/>
      <c r="CF2133" s="73"/>
      <c r="CG2133" s="41"/>
      <c r="CH2133" s="41"/>
      <c r="CI2133" s="41"/>
      <c r="CJ2133" s="41"/>
      <c r="CK2133" s="41"/>
      <c r="CL2133" s="68"/>
      <c r="CM2133" s="41"/>
      <c r="CN2133" s="41"/>
      <c r="CO2133" s="39"/>
      <c r="CP2133" s="78"/>
    </row>
    <row r="2134" spans="1:94" s="38" customFormat="1" x14ac:dyDescent="0.25">
      <c r="A2134" s="38">
        <v>2131</v>
      </c>
      <c r="F2134" s="39"/>
      <c r="Q2134" s="39"/>
      <c r="R2134" s="40"/>
      <c r="S2134" s="40"/>
      <c r="T2134" s="39"/>
      <c r="AG2134" s="110"/>
      <c r="AH2134" s="94"/>
      <c r="AJ2134" s="97"/>
      <c r="AL2134" s="39"/>
      <c r="AP2134" s="39"/>
      <c r="AQ2134" s="77"/>
      <c r="AR2134" s="94"/>
      <c r="AT2134" s="97"/>
      <c r="BB2134" s="79"/>
      <c r="BC2134" s="94"/>
      <c r="BE2134" s="97"/>
      <c r="BF2134" s="97"/>
      <c r="BG2134" s="40"/>
      <c r="BK2134" s="40"/>
      <c r="BL2134" s="79"/>
      <c r="BM2134" s="94"/>
      <c r="BO2134" s="97"/>
      <c r="BQ2134" s="40"/>
      <c r="BR2134" s="94"/>
      <c r="BS2134" s="94"/>
      <c r="BT2134" s="94"/>
      <c r="BU2134" s="40"/>
      <c r="BV2134" s="82"/>
      <c r="BW2134" s="94"/>
      <c r="BX2134" s="48"/>
      <c r="BY2134" s="97"/>
      <c r="BZ2134" s="48"/>
      <c r="CA2134" s="40"/>
      <c r="CB2134" s="94"/>
      <c r="CC2134" s="94"/>
      <c r="CD2134" s="94"/>
      <c r="CE2134" s="40"/>
      <c r="CF2134" s="73"/>
      <c r="CG2134" s="41"/>
      <c r="CH2134" s="41"/>
      <c r="CI2134" s="41"/>
      <c r="CJ2134" s="41"/>
      <c r="CK2134" s="41"/>
      <c r="CL2134" s="68"/>
      <c r="CM2134" s="41"/>
      <c r="CN2134" s="41"/>
      <c r="CO2134" s="39"/>
      <c r="CP2134" s="78"/>
    </row>
    <row r="2135" spans="1:94" s="38" customFormat="1" x14ac:dyDescent="0.25">
      <c r="A2135" s="99">
        <v>2132</v>
      </c>
      <c r="F2135" s="39"/>
      <c r="Q2135" s="39"/>
      <c r="R2135" s="40"/>
      <c r="S2135" s="40"/>
      <c r="T2135" s="39"/>
      <c r="AG2135" s="110"/>
      <c r="AH2135" s="94"/>
      <c r="AJ2135" s="97"/>
      <c r="AL2135" s="39"/>
      <c r="AP2135" s="39"/>
      <c r="AQ2135" s="77"/>
      <c r="AR2135" s="94"/>
      <c r="AT2135" s="97"/>
      <c r="BB2135" s="79"/>
      <c r="BC2135" s="94"/>
      <c r="BE2135" s="97"/>
      <c r="BF2135" s="97"/>
      <c r="BG2135" s="40"/>
      <c r="BK2135" s="40"/>
      <c r="BL2135" s="79"/>
      <c r="BM2135" s="94"/>
      <c r="BO2135" s="97"/>
      <c r="BQ2135" s="40"/>
      <c r="BR2135" s="94"/>
      <c r="BS2135" s="94"/>
      <c r="BT2135" s="94"/>
      <c r="BU2135" s="40"/>
      <c r="BV2135" s="82"/>
      <c r="BW2135" s="94"/>
      <c r="BX2135" s="48"/>
      <c r="BY2135" s="97"/>
      <c r="BZ2135" s="48"/>
      <c r="CA2135" s="40"/>
      <c r="CB2135" s="94"/>
      <c r="CC2135" s="94"/>
      <c r="CD2135" s="94"/>
      <c r="CE2135" s="40"/>
      <c r="CF2135" s="73"/>
      <c r="CG2135" s="41"/>
      <c r="CH2135" s="41"/>
      <c r="CI2135" s="41"/>
      <c r="CJ2135" s="41"/>
      <c r="CK2135" s="41"/>
      <c r="CL2135" s="68"/>
      <c r="CM2135" s="41"/>
      <c r="CN2135" s="41"/>
      <c r="CO2135" s="39"/>
      <c r="CP2135" s="78"/>
    </row>
    <row r="2136" spans="1:94" s="38" customFormat="1" x14ac:dyDescent="0.25">
      <c r="A2136" s="38">
        <v>2133</v>
      </c>
      <c r="F2136" s="39"/>
      <c r="Q2136" s="39"/>
      <c r="R2136" s="40"/>
      <c r="S2136" s="40"/>
      <c r="T2136" s="39"/>
      <c r="AG2136" s="110"/>
      <c r="AH2136" s="94"/>
      <c r="AJ2136" s="97"/>
      <c r="AL2136" s="39"/>
      <c r="AP2136" s="39"/>
      <c r="AQ2136" s="77"/>
      <c r="AR2136" s="94"/>
      <c r="AT2136" s="97"/>
      <c r="BB2136" s="79"/>
      <c r="BC2136" s="94"/>
      <c r="BE2136" s="97"/>
      <c r="BF2136" s="97"/>
      <c r="BG2136" s="40"/>
      <c r="BK2136" s="40"/>
      <c r="BL2136" s="79"/>
      <c r="BM2136" s="94"/>
      <c r="BO2136" s="97"/>
      <c r="BQ2136" s="40"/>
      <c r="BR2136" s="94"/>
      <c r="BS2136" s="94"/>
      <c r="BT2136" s="94"/>
      <c r="BU2136" s="40"/>
      <c r="BV2136" s="82"/>
      <c r="BW2136" s="94"/>
      <c r="BX2136" s="48"/>
      <c r="BY2136" s="97"/>
      <c r="BZ2136" s="48"/>
      <c r="CA2136" s="40"/>
      <c r="CB2136" s="94"/>
      <c r="CC2136" s="94"/>
      <c r="CD2136" s="94"/>
      <c r="CE2136" s="40"/>
      <c r="CF2136" s="73"/>
      <c r="CG2136" s="41"/>
      <c r="CH2136" s="41"/>
      <c r="CI2136" s="41"/>
      <c r="CJ2136" s="41"/>
      <c r="CK2136" s="41"/>
      <c r="CL2136" s="68"/>
      <c r="CM2136" s="41"/>
      <c r="CN2136" s="41"/>
      <c r="CO2136" s="39"/>
      <c r="CP2136" s="78"/>
    </row>
    <row r="2137" spans="1:94" s="38" customFormat="1" x14ac:dyDescent="0.25">
      <c r="A2137" s="38">
        <v>2134</v>
      </c>
      <c r="F2137" s="39"/>
      <c r="Q2137" s="39"/>
      <c r="R2137" s="40"/>
      <c r="S2137" s="40"/>
      <c r="T2137" s="39"/>
      <c r="AG2137" s="110"/>
      <c r="AH2137" s="94"/>
      <c r="AJ2137" s="97"/>
      <c r="AL2137" s="39"/>
      <c r="AP2137" s="39"/>
      <c r="AQ2137" s="77"/>
      <c r="AR2137" s="94"/>
      <c r="AT2137" s="97"/>
      <c r="BB2137" s="79"/>
      <c r="BC2137" s="94"/>
      <c r="BE2137" s="97"/>
      <c r="BF2137" s="97"/>
      <c r="BG2137" s="40"/>
      <c r="BK2137" s="40"/>
      <c r="BL2137" s="79"/>
      <c r="BM2137" s="94"/>
      <c r="BO2137" s="97"/>
      <c r="BQ2137" s="40"/>
      <c r="BR2137" s="94"/>
      <c r="BS2137" s="94"/>
      <c r="BT2137" s="94"/>
      <c r="BU2137" s="40"/>
      <c r="BV2137" s="82"/>
      <c r="BW2137" s="94"/>
      <c r="BX2137" s="48"/>
      <c r="BY2137" s="97"/>
      <c r="BZ2137" s="48"/>
      <c r="CA2137" s="40"/>
      <c r="CB2137" s="94"/>
      <c r="CC2137" s="94"/>
      <c r="CD2137" s="94"/>
      <c r="CE2137" s="40"/>
      <c r="CF2137" s="73"/>
      <c r="CG2137" s="41"/>
      <c r="CH2137" s="41"/>
      <c r="CI2137" s="41"/>
      <c r="CJ2137" s="41"/>
      <c r="CK2137" s="41"/>
      <c r="CL2137" s="68"/>
      <c r="CM2137" s="41"/>
      <c r="CN2137" s="41"/>
      <c r="CO2137" s="39"/>
      <c r="CP2137" s="78"/>
    </row>
    <row r="2138" spans="1:94" s="38" customFormat="1" x14ac:dyDescent="0.25">
      <c r="A2138" s="38">
        <v>2135</v>
      </c>
      <c r="F2138" s="39"/>
      <c r="Q2138" s="39"/>
      <c r="R2138" s="40"/>
      <c r="S2138" s="40"/>
      <c r="T2138" s="39"/>
      <c r="AG2138" s="110"/>
      <c r="AH2138" s="94"/>
      <c r="AJ2138" s="97"/>
      <c r="AL2138" s="39"/>
      <c r="AP2138" s="39"/>
      <c r="AQ2138" s="77"/>
      <c r="AR2138" s="94"/>
      <c r="AT2138" s="97"/>
      <c r="BB2138" s="79"/>
      <c r="BC2138" s="94"/>
      <c r="BE2138" s="97"/>
      <c r="BF2138" s="97"/>
      <c r="BG2138" s="40"/>
      <c r="BK2138" s="40"/>
      <c r="BL2138" s="79"/>
      <c r="BM2138" s="94"/>
      <c r="BO2138" s="97"/>
      <c r="BQ2138" s="40"/>
      <c r="BR2138" s="94"/>
      <c r="BS2138" s="94"/>
      <c r="BT2138" s="94"/>
      <c r="BU2138" s="40"/>
      <c r="BV2138" s="82"/>
      <c r="BW2138" s="94"/>
      <c r="BX2138" s="48"/>
      <c r="BY2138" s="97"/>
      <c r="BZ2138" s="48"/>
      <c r="CA2138" s="40"/>
      <c r="CB2138" s="94"/>
      <c r="CC2138" s="94"/>
      <c r="CD2138" s="94"/>
      <c r="CE2138" s="40"/>
      <c r="CF2138" s="73"/>
      <c r="CG2138" s="41"/>
      <c r="CH2138" s="41"/>
      <c r="CI2138" s="41"/>
      <c r="CJ2138" s="41"/>
      <c r="CK2138" s="41"/>
      <c r="CL2138" s="68"/>
      <c r="CM2138" s="41"/>
      <c r="CN2138" s="41"/>
      <c r="CO2138" s="39"/>
      <c r="CP2138" s="78"/>
    </row>
    <row r="2139" spans="1:94" s="38" customFormat="1" x14ac:dyDescent="0.25">
      <c r="A2139" s="38">
        <v>2136</v>
      </c>
      <c r="F2139" s="39"/>
      <c r="Q2139" s="39"/>
      <c r="R2139" s="40"/>
      <c r="S2139" s="40"/>
      <c r="T2139" s="39"/>
      <c r="AG2139" s="110"/>
      <c r="AH2139" s="94"/>
      <c r="AJ2139" s="97"/>
      <c r="AL2139" s="39"/>
      <c r="AP2139" s="39"/>
      <c r="AQ2139" s="77"/>
      <c r="AR2139" s="94"/>
      <c r="AT2139" s="97"/>
      <c r="BB2139" s="79"/>
      <c r="BC2139" s="94"/>
      <c r="BE2139" s="97"/>
      <c r="BF2139" s="97"/>
      <c r="BG2139" s="40"/>
      <c r="BK2139" s="40"/>
      <c r="BL2139" s="79"/>
      <c r="BM2139" s="94"/>
      <c r="BO2139" s="97"/>
      <c r="BQ2139" s="40"/>
      <c r="BR2139" s="94"/>
      <c r="BS2139" s="94"/>
      <c r="BT2139" s="94"/>
      <c r="BU2139" s="40"/>
      <c r="BV2139" s="82"/>
      <c r="BW2139" s="94"/>
      <c r="BX2139" s="48"/>
      <c r="BY2139" s="97"/>
      <c r="BZ2139" s="48"/>
      <c r="CA2139" s="40"/>
      <c r="CB2139" s="94"/>
      <c r="CC2139" s="94"/>
      <c r="CD2139" s="94"/>
      <c r="CE2139" s="40"/>
      <c r="CF2139" s="73"/>
      <c r="CG2139" s="41"/>
      <c r="CH2139" s="41"/>
      <c r="CI2139" s="41"/>
      <c r="CJ2139" s="41"/>
      <c r="CK2139" s="41"/>
      <c r="CL2139" s="68"/>
      <c r="CM2139" s="41"/>
      <c r="CN2139" s="41"/>
      <c r="CO2139" s="39"/>
      <c r="CP2139" s="78"/>
    </row>
    <row r="2140" spans="1:94" s="38" customFormat="1" x14ac:dyDescent="0.25">
      <c r="A2140" s="38">
        <v>2137</v>
      </c>
      <c r="F2140" s="39"/>
      <c r="Q2140" s="39"/>
      <c r="R2140" s="40"/>
      <c r="S2140" s="40"/>
      <c r="T2140" s="39"/>
      <c r="AG2140" s="110"/>
      <c r="AH2140" s="94"/>
      <c r="AJ2140" s="97"/>
      <c r="AL2140" s="39"/>
      <c r="AP2140" s="39"/>
      <c r="AQ2140" s="77"/>
      <c r="AR2140" s="94"/>
      <c r="AT2140" s="97"/>
      <c r="BB2140" s="79"/>
      <c r="BC2140" s="94"/>
      <c r="BE2140" s="97"/>
      <c r="BF2140" s="97"/>
      <c r="BG2140" s="40"/>
      <c r="BK2140" s="40"/>
      <c r="BL2140" s="79"/>
      <c r="BM2140" s="94"/>
      <c r="BO2140" s="97"/>
      <c r="BQ2140" s="40"/>
      <c r="BR2140" s="94"/>
      <c r="BS2140" s="94"/>
      <c r="BT2140" s="94"/>
      <c r="BU2140" s="40"/>
      <c r="BV2140" s="82"/>
      <c r="BW2140" s="94"/>
      <c r="BX2140" s="48"/>
      <c r="BY2140" s="97"/>
      <c r="BZ2140" s="48"/>
      <c r="CA2140" s="40"/>
      <c r="CB2140" s="94"/>
      <c r="CC2140" s="94"/>
      <c r="CD2140" s="94"/>
      <c r="CE2140" s="40"/>
      <c r="CF2140" s="73"/>
      <c r="CG2140" s="41"/>
      <c r="CH2140" s="41"/>
      <c r="CI2140" s="41"/>
      <c r="CJ2140" s="41"/>
      <c r="CK2140" s="41"/>
      <c r="CL2140" s="68"/>
      <c r="CM2140" s="41"/>
      <c r="CN2140" s="41"/>
      <c r="CO2140" s="39"/>
      <c r="CP2140" s="78"/>
    </row>
    <row r="2141" spans="1:94" s="38" customFormat="1" x14ac:dyDescent="0.25">
      <c r="A2141" s="99">
        <v>2138</v>
      </c>
      <c r="F2141" s="39"/>
      <c r="Q2141" s="39"/>
      <c r="R2141" s="40"/>
      <c r="S2141" s="40"/>
      <c r="T2141" s="39"/>
      <c r="AG2141" s="110"/>
      <c r="AH2141" s="94"/>
      <c r="AJ2141" s="97"/>
      <c r="AL2141" s="39"/>
      <c r="AP2141" s="39"/>
      <c r="AQ2141" s="77"/>
      <c r="AR2141" s="94"/>
      <c r="AT2141" s="97"/>
      <c r="BB2141" s="79"/>
      <c r="BC2141" s="94"/>
      <c r="BE2141" s="97"/>
      <c r="BF2141" s="97"/>
      <c r="BG2141" s="40"/>
      <c r="BK2141" s="40"/>
      <c r="BL2141" s="79"/>
      <c r="BM2141" s="94"/>
      <c r="BO2141" s="97"/>
      <c r="BQ2141" s="40"/>
      <c r="BR2141" s="94"/>
      <c r="BS2141" s="94"/>
      <c r="BT2141" s="94"/>
      <c r="BU2141" s="40"/>
      <c r="BV2141" s="82"/>
      <c r="BW2141" s="94"/>
      <c r="BX2141" s="48"/>
      <c r="BY2141" s="97"/>
      <c r="BZ2141" s="48"/>
      <c r="CA2141" s="40"/>
      <c r="CB2141" s="94"/>
      <c r="CC2141" s="94"/>
      <c r="CD2141" s="94"/>
      <c r="CE2141" s="40"/>
      <c r="CF2141" s="73"/>
      <c r="CG2141" s="41"/>
      <c r="CH2141" s="41"/>
      <c r="CI2141" s="41"/>
      <c r="CJ2141" s="41"/>
      <c r="CK2141" s="41"/>
      <c r="CL2141" s="68"/>
      <c r="CM2141" s="41"/>
      <c r="CN2141" s="41"/>
      <c r="CO2141" s="39"/>
      <c r="CP2141" s="78"/>
    </row>
    <row r="2142" spans="1:94" s="38" customFormat="1" x14ac:dyDescent="0.25">
      <c r="A2142" s="38">
        <v>2139</v>
      </c>
      <c r="F2142" s="39"/>
      <c r="Q2142" s="39"/>
      <c r="R2142" s="40"/>
      <c r="S2142" s="40"/>
      <c r="T2142" s="39"/>
      <c r="AG2142" s="110"/>
      <c r="AH2142" s="94"/>
      <c r="AJ2142" s="97"/>
      <c r="AL2142" s="39"/>
      <c r="AP2142" s="39"/>
      <c r="AQ2142" s="77"/>
      <c r="AR2142" s="94"/>
      <c r="AT2142" s="97"/>
      <c r="BB2142" s="79"/>
      <c r="BC2142" s="94"/>
      <c r="BE2142" s="97"/>
      <c r="BF2142" s="97"/>
      <c r="BG2142" s="40"/>
      <c r="BK2142" s="40"/>
      <c r="BL2142" s="79"/>
      <c r="BM2142" s="94"/>
      <c r="BO2142" s="97"/>
      <c r="BQ2142" s="40"/>
      <c r="BR2142" s="94"/>
      <c r="BS2142" s="94"/>
      <c r="BT2142" s="94"/>
      <c r="BU2142" s="40"/>
      <c r="BV2142" s="82"/>
      <c r="BW2142" s="94"/>
      <c r="BX2142" s="48"/>
      <c r="BY2142" s="97"/>
      <c r="BZ2142" s="48"/>
      <c r="CA2142" s="40"/>
      <c r="CB2142" s="94"/>
      <c r="CC2142" s="94"/>
      <c r="CD2142" s="94"/>
      <c r="CE2142" s="40"/>
      <c r="CF2142" s="73"/>
      <c r="CG2142" s="41"/>
      <c r="CH2142" s="41"/>
      <c r="CI2142" s="41"/>
      <c r="CJ2142" s="41"/>
      <c r="CK2142" s="41"/>
      <c r="CL2142" s="68"/>
      <c r="CM2142" s="41"/>
      <c r="CN2142" s="41"/>
      <c r="CO2142" s="39"/>
      <c r="CP2142" s="78"/>
    </row>
    <row r="2143" spans="1:94" s="38" customFormat="1" x14ac:dyDescent="0.25">
      <c r="A2143" s="38">
        <v>2140</v>
      </c>
      <c r="F2143" s="39"/>
      <c r="Q2143" s="39"/>
      <c r="R2143" s="40"/>
      <c r="S2143" s="40"/>
      <c r="T2143" s="39"/>
      <c r="AG2143" s="110"/>
      <c r="AH2143" s="94"/>
      <c r="AJ2143" s="97"/>
      <c r="AL2143" s="39"/>
      <c r="AP2143" s="39"/>
      <c r="AQ2143" s="77"/>
      <c r="AR2143" s="94"/>
      <c r="AT2143" s="97"/>
      <c r="BB2143" s="79"/>
      <c r="BC2143" s="94"/>
      <c r="BE2143" s="97"/>
      <c r="BF2143" s="97"/>
      <c r="BG2143" s="40"/>
      <c r="BK2143" s="40"/>
      <c r="BL2143" s="79"/>
      <c r="BM2143" s="94"/>
      <c r="BO2143" s="97"/>
      <c r="BQ2143" s="40"/>
      <c r="BR2143" s="94"/>
      <c r="BS2143" s="94"/>
      <c r="BT2143" s="94"/>
      <c r="BU2143" s="40"/>
      <c r="BV2143" s="82"/>
      <c r="BW2143" s="94"/>
      <c r="BX2143" s="48"/>
      <c r="BY2143" s="97"/>
      <c r="BZ2143" s="48"/>
      <c r="CA2143" s="40"/>
      <c r="CB2143" s="94"/>
      <c r="CC2143" s="94"/>
      <c r="CD2143" s="94"/>
      <c r="CE2143" s="40"/>
      <c r="CF2143" s="73"/>
      <c r="CG2143" s="41"/>
      <c r="CH2143" s="41"/>
      <c r="CI2143" s="41"/>
      <c r="CJ2143" s="41"/>
      <c r="CK2143" s="41"/>
      <c r="CL2143" s="68"/>
      <c r="CM2143" s="41"/>
      <c r="CN2143" s="41"/>
      <c r="CO2143" s="39"/>
      <c r="CP2143" s="78"/>
    </row>
    <row r="2144" spans="1:94" s="38" customFormat="1" x14ac:dyDescent="0.25">
      <c r="A2144" s="38">
        <v>2141</v>
      </c>
      <c r="F2144" s="39"/>
      <c r="Q2144" s="39"/>
      <c r="R2144" s="40"/>
      <c r="S2144" s="40"/>
      <c r="T2144" s="39"/>
      <c r="AG2144" s="110"/>
      <c r="AH2144" s="94"/>
      <c r="AJ2144" s="97"/>
      <c r="AL2144" s="39"/>
      <c r="AP2144" s="39"/>
      <c r="AQ2144" s="77"/>
      <c r="AR2144" s="94"/>
      <c r="AT2144" s="97"/>
      <c r="BB2144" s="79"/>
      <c r="BC2144" s="94"/>
      <c r="BE2144" s="97"/>
      <c r="BF2144" s="97"/>
      <c r="BG2144" s="40"/>
      <c r="BK2144" s="40"/>
      <c r="BL2144" s="79"/>
      <c r="BM2144" s="94"/>
      <c r="BO2144" s="97"/>
      <c r="BQ2144" s="40"/>
      <c r="BR2144" s="94"/>
      <c r="BS2144" s="94"/>
      <c r="BT2144" s="94"/>
      <c r="BU2144" s="40"/>
      <c r="BV2144" s="82"/>
      <c r="BW2144" s="94"/>
      <c r="BX2144" s="48"/>
      <c r="BY2144" s="97"/>
      <c r="BZ2144" s="48"/>
      <c r="CA2144" s="40"/>
      <c r="CB2144" s="94"/>
      <c r="CC2144" s="94"/>
      <c r="CD2144" s="94"/>
      <c r="CE2144" s="40"/>
      <c r="CF2144" s="73"/>
      <c r="CG2144" s="41"/>
      <c r="CH2144" s="41"/>
      <c r="CI2144" s="41"/>
      <c r="CJ2144" s="41"/>
      <c r="CK2144" s="41"/>
      <c r="CL2144" s="68"/>
      <c r="CM2144" s="41"/>
      <c r="CN2144" s="41"/>
      <c r="CO2144" s="39"/>
      <c r="CP2144" s="78"/>
    </row>
    <row r="2145" spans="1:94" s="38" customFormat="1" x14ac:dyDescent="0.25">
      <c r="A2145" s="38">
        <v>2142</v>
      </c>
      <c r="F2145" s="39"/>
      <c r="Q2145" s="39"/>
      <c r="R2145" s="40"/>
      <c r="S2145" s="40"/>
      <c r="T2145" s="39"/>
      <c r="AG2145" s="110"/>
      <c r="AH2145" s="94"/>
      <c r="AJ2145" s="97"/>
      <c r="AL2145" s="39"/>
      <c r="AP2145" s="39"/>
      <c r="AQ2145" s="77"/>
      <c r="AR2145" s="94"/>
      <c r="AT2145" s="97"/>
      <c r="BB2145" s="79"/>
      <c r="BC2145" s="94"/>
      <c r="BE2145" s="97"/>
      <c r="BF2145" s="97"/>
      <c r="BG2145" s="40"/>
      <c r="BK2145" s="40"/>
      <c r="BL2145" s="79"/>
      <c r="BM2145" s="94"/>
      <c r="BO2145" s="97"/>
      <c r="BQ2145" s="40"/>
      <c r="BR2145" s="94"/>
      <c r="BS2145" s="94"/>
      <c r="BT2145" s="94"/>
      <c r="BU2145" s="40"/>
      <c r="BV2145" s="82"/>
      <c r="BW2145" s="94"/>
      <c r="BX2145" s="48"/>
      <c r="BY2145" s="97"/>
      <c r="BZ2145" s="48"/>
      <c r="CA2145" s="40"/>
      <c r="CB2145" s="94"/>
      <c r="CC2145" s="94"/>
      <c r="CD2145" s="94"/>
      <c r="CE2145" s="40"/>
      <c r="CF2145" s="73"/>
      <c r="CG2145" s="41"/>
      <c r="CH2145" s="41"/>
      <c r="CI2145" s="41"/>
      <c r="CJ2145" s="41"/>
      <c r="CK2145" s="41"/>
      <c r="CL2145" s="68"/>
      <c r="CM2145" s="41"/>
      <c r="CN2145" s="41"/>
      <c r="CO2145" s="39"/>
      <c r="CP2145" s="78"/>
    </row>
    <row r="2146" spans="1:94" s="38" customFormat="1" x14ac:dyDescent="0.25">
      <c r="A2146" s="38">
        <v>2143</v>
      </c>
      <c r="F2146" s="39"/>
      <c r="Q2146" s="39"/>
      <c r="R2146" s="40"/>
      <c r="S2146" s="40"/>
      <c r="T2146" s="39"/>
      <c r="AG2146" s="110"/>
      <c r="AH2146" s="94"/>
      <c r="AJ2146" s="97"/>
      <c r="AL2146" s="39"/>
      <c r="AP2146" s="39"/>
      <c r="AQ2146" s="77"/>
      <c r="AR2146" s="94"/>
      <c r="AT2146" s="97"/>
      <c r="BB2146" s="79"/>
      <c r="BC2146" s="94"/>
      <c r="BE2146" s="97"/>
      <c r="BF2146" s="97"/>
      <c r="BG2146" s="40"/>
      <c r="BK2146" s="40"/>
      <c r="BL2146" s="79"/>
      <c r="BM2146" s="94"/>
      <c r="BO2146" s="97"/>
      <c r="BQ2146" s="40"/>
      <c r="BR2146" s="94"/>
      <c r="BS2146" s="94"/>
      <c r="BT2146" s="94"/>
      <c r="BU2146" s="40"/>
      <c r="BV2146" s="82"/>
      <c r="BW2146" s="94"/>
      <c r="BX2146" s="48"/>
      <c r="BY2146" s="97"/>
      <c r="BZ2146" s="48"/>
      <c r="CA2146" s="40"/>
      <c r="CB2146" s="94"/>
      <c r="CC2146" s="94"/>
      <c r="CD2146" s="94"/>
      <c r="CE2146" s="40"/>
      <c r="CF2146" s="73"/>
      <c r="CG2146" s="41"/>
      <c r="CH2146" s="41"/>
      <c r="CI2146" s="41"/>
      <c r="CJ2146" s="41"/>
      <c r="CK2146" s="41"/>
      <c r="CL2146" s="68"/>
      <c r="CM2146" s="41"/>
      <c r="CN2146" s="41"/>
      <c r="CO2146" s="39"/>
      <c r="CP2146" s="78"/>
    </row>
    <row r="2147" spans="1:94" s="38" customFormat="1" x14ac:dyDescent="0.25">
      <c r="A2147" s="38">
        <v>2144</v>
      </c>
      <c r="F2147" s="39"/>
      <c r="Q2147" s="39"/>
      <c r="R2147" s="40"/>
      <c r="S2147" s="40"/>
      <c r="T2147" s="39"/>
      <c r="AG2147" s="110"/>
      <c r="AH2147" s="94"/>
      <c r="AJ2147" s="97"/>
      <c r="AL2147" s="39"/>
      <c r="AP2147" s="39"/>
      <c r="AQ2147" s="77"/>
      <c r="AR2147" s="94"/>
      <c r="AT2147" s="97"/>
      <c r="BB2147" s="79"/>
      <c r="BC2147" s="94"/>
      <c r="BE2147" s="97"/>
      <c r="BF2147" s="97"/>
      <c r="BG2147" s="40"/>
      <c r="BK2147" s="40"/>
      <c r="BL2147" s="79"/>
      <c r="BM2147" s="94"/>
      <c r="BO2147" s="97"/>
      <c r="BQ2147" s="40"/>
      <c r="BR2147" s="94"/>
      <c r="BS2147" s="94"/>
      <c r="BT2147" s="94"/>
      <c r="BU2147" s="40"/>
      <c r="BV2147" s="82"/>
      <c r="BW2147" s="94"/>
      <c r="BX2147" s="48"/>
      <c r="BY2147" s="97"/>
      <c r="BZ2147" s="48"/>
      <c r="CA2147" s="40"/>
      <c r="CB2147" s="94"/>
      <c r="CC2147" s="94"/>
      <c r="CD2147" s="94"/>
      <c r="CE2147" s="40"/>
      <c r="CF2147" s="73"/>
      <c r="CG2147" s="41"/>
      <c r="CH2147" s="41"/>
      <c r="CI2147" s="41"/>
      <c r="CJ2147" s="41"/>
      <c r="CK2147" s="41"/>
      <c r="CL2147" s="68"/>
      <c r="CM2147" s="41"/>
      <c r="CN2147" s="41"/>
      <c r="CO2147" s="39"/>
      <c r="CP2147" s="78"/>
    </row>
    <row r="2148" spans="1:94" s="38" customFormat="1" x14ac:dyDescent="0.25">
      <c r="A2148" s="99">
        <v>2145</v>
      </c>
      <c r="F2148" s="39"/>
      <c r="L2148" s="109"/>
      <c r="Q2148" s="39"/>
      <c r="R2148" s="40"/>
      <c r="S2148" s="40"/>
      <c r="T2148" s="39"/>
      <c r="AG2148" s="110"/>
      <c r="AH2148" s="94"/>
      <c r="AJ2148" s="97"/>
      <c r="AL2148" s="39"/>
      <c r="AP2148" s="39"/>
      <c r="AQ2148" s="77"/>
      <c r="AR2148" s="94"/>
      <c r="AT2148" s="97"/>
      <c r="BB2148" s="79"/>
      <c r="BC2148" s="94"/>
      <c r="BE2148" s="97"/>
      <c r="BF2148" s="97"/>
      <c r="BG2148" s="40"/>
      <c r="BK2148" s="40"/>
      <c r="BL2148" s="79"/>
      <c r="BM2148" s="94"/>
      <c r="BO2148" s="97"/>
      <c r="BQ2148" s="40"/>
      <c r="BR2148" s="94"/>
      <c r="BS2148" s="94"/>
      <c r="BT2148" s="94"/>
      <c r="BU2148" s="40"/>
      <c r="BV2148" s="82"/>
      <c r="BW2148" s="94"/>
      <c r="BX2148" s="48"/>
      <c r="BY2148" s="97"/>
      <c r="BZ2148" s="48"/>
      <c r="CA2148" s="40"/>
      <c r="CB2148" s="94"/>
      <c r="CC2148" s="94"/>
      <c r="CD2148" s="94"/>
      <c r="CE2148" s="40"/>
      <c r="CF2148" s="73"/>
      <c r="CG2148" s="41"/>
      <c r="CH2148" s="41"/>
      <c r="CI2148" s="41"/>
      <c r="CJ2148" s="41"/>
      <c r="CK2148" s="41"/>
      <c r="CL2148" s="68"/>
      <c r="CM2148" s="41"/>
      <c r="CN2148" s="41"/>
      <c r="CO2148" s="39"/>
      <c r="CP2148" s="78"/>
    </row>
    <row r="2149" spans="1:94" s="38" customFormat="1" x14ac:dyDescent="0.25">
      <c r="A2149" s="38">
        <v>2146</v>
      </c>
      <c r="F2149" s="39"/>
      <c r="Q2149" s="39"/>
      <c r="R2149" s="40"/>
      <c r="S2149" s="40"/>
      <c r="T2149" s="39"/>
      <c r="AG2149" s="110"/>
      <c r="AH2149" s="94"/>
      <c r="AJ2149" s="97"/>
      <c r="AL2149" s="39"/>
      <c r="AP2149" s="39"/>
      <c r="AQ2149" s="77"/>
      <c r="AR2149" s="94"/>
      <c r="AT2149" s="97"/>
      <c r="BB2149" s="79"/>
      <c r="BC2149" s="94"/>
      <c r="BE2149" s="97"/>
      <c r="BF2149" s="97"/>
      <c r="BG2149" s="40"/>
      <c r="BK2149" s="40"/>
      <c r="BL2149" s="79"/>
      <c r="BM2149" s="94"/>
      <c r="BO2149" s="97"/>
      <c r="BQ2149" s="40"/>
      <c r="BR2149" s="94"/>
      <c r="BS2149" s="94"/>
      <c r="BT2149" s="94"/>
      <c r="BU2149" s="40"/>
      <c r="BV2149" s="82"/>
      <c r="BW2149" s="94"/>
      <c r="BX2149" s="48"/>
      <c r="BY2149" s="97"/>
      <c r="BZ2149" s="48"/>
      <c r="CA2149" s="40"/>
      <c r="CB2149" s="94"/>
      <c r="CC2149" s="94"/>
      <c r="CD2149" s="94"/>
      <c r="CE2149" s="40"/>
      <c r="CF2149" s="73"/>
      <c r="CG2149" s="41"/>
      <c r="CH2149" s="41"/>
      <c r="CI2149" s="41"/>
      <c r="CJ2149" s="41"/>
      <c r="CK2149" s="41"/>
      <c r="CL2149" s="68"/>
      <c r="CM2149" s="41"/>
      <c r="CN2149" s="41"/>
      <c r="CO2149" s="39"/>
      <c r="CP2149" s="78"/>
    </row>
    <row r="2150" spans="1:94" s="38" customFormat="1" x14ac:dyDescent="0.25">
      <c r="A2150" s="38">
        <v>2147</v>
      </c>
      <c r="F2150" s="39"/>
      <c r="Q2150" s="39"/>
      <c r="R2150" s="40"/>
      <c r="S2150" s="40"/>
      <c r="T2150" s="39"/>
      <c r="AG2150" s="110"/>
      <c r="AH2150" s="94"/>
      <c r="AJ2150" s="97"/>
      <c r="AL2150" s="39"/>
      <c r="AP2150" s="39"/>
      <c r="AQ2150" s="77"/>
      <c r="AR2150" s="94"/>
      <c r="AT2150" s="97"/>
      <c r="BB2150" s="79"/>
      <c r="BC2150" s="94"/>
      <c r="BE2150" s="97"/>
      <c r="BF2150" s="97"/>
      <c r="BG2150" s="40"/>
      <c r="BK2150" s="40"/>
      <c r="BL2150" s="79"/>
      <c r="BM2150" s="94"/>
      <c r="BO2150" s="97"/>
      <c r="BQ2150" s="40"/>
      <c r="BR2150" s="94"/>
      <c r="BS2150" s="94"/>
      <c r="BT2150" s="94"/>
      <c r="BU2150" s="40"/>
      <c r="BV2150" s="82"/>
      <c r="BW2150" s="94"/>
      <c r="BX2150" s="48"/>
      <c r="BY2150" s="97"/>
      <c r="BZ2150" s="48"/>
      <c r="CA2150" s="40"/>
      <c r="CB2150" s="94"/>
      <c r="CC2150" s="94"/>
      <c r="CD2150" s="94"/>
      <c r="CE2150" s="40"/>
      <c r="CF2150" s="73"/>
      <c r="CG2150" s="41"/>
      <c r="CH2150" s="41"/>
      <c r="CI2150" s="41"/>
      <c r="CJ2150" s="41"/>
      <c r="CK2150" s="41"/>
      <c r="CL2150" s="68"/>
      <c r="CM2150" s="41"/>
      <c r="CN2150" s="41"/>
      <c r="CO2150" s="39"/>
      <c r="CP2150" s="78"/>
    </row>
    <row r="2151" spans="1:94" s="38" customFormat="1" x14ac:dyDescent="0.25">
      <c r="A2151" s="38">
        <v>2148</v>
      </c>
      <c r="F2151" s="39"/>
      <c r="Q2151" s="39"/>
      <c r="R2151" s="40"/>
      <c r="S2151" s="40"/>
      <c r="T2151" s="39"/>
      <c r="AG2151" s="110"/>
      <c r="AH2151" s="94"/>
      <c r="AJ2151" s="97"/>
      <c r="AL2151" s="39"/>
      <c r="AP2151" s="39"/>
      <c r="AQ2151" s="77"/>
      <c r="AR2151" s="94"/>
      <c r="AT2151" s="97"/>
      <c r="BB2151" s="79"/>
      <c r="BC2151" s="94"/>
      <c r="BE2151" s="97"/>
      <c r="BF2151" s="97"/>
      <c r="BG2151" s="40"/>
      <c r="BK2151" s="40"/>
      <c r="BL2151" s="79"/>
      <c r="BM2151" s="94"/>
      <c r="BO2151" s="97"/>
      <c r="BQ2151" s="40"/>
      <c r="BR2151" s="94"/>
      <c r="BS2151" s="94"/>
      <c r="BT2151" s="94"/>
      <c r="BU2151" s="40"/>
      <c r="BV2151" s="82"/>
      <c r="BW2151" s="94"/>
      <c r="BX2151" s="48"/>
      <c r="BY2151" s="97"/>
      <c r="BZ2151" s="48"/>
      <c r="CA2151" s="40"/>
      <c r="CB2151" s="94"/>
      <c r="CC2151" s="94"/>
      <c r="CD2151" s="94"/>
      <c r="CE2151" s="40"/>
      <c r="CF2151" s="73"/>
      <c r="CG2151" s="41"/>
      <c r="CH2151" s="41"/>
      <c r="CI2151" s="41"/>
      <c r="CJ2151" s="41"/>
      <c r="CK2151" s="41"/>
      <c r="CL2151" s="68"/>
      <c r="CM2151" s="41"/>
      <c r="CN2151" s="41"/>
      <c r="CO2151" s="39"/>
      <c r="CP2151" s="78"/>
    </row>
    <row r="2152" spans="1:94" s="38" customFormat="1" x14ac:dyDescent="0.25">
      <c r="A2152" s="38">
        <v>2149</v>
      </c>
      <c r="F2152" s="39"/>
      <c r="Q2152" s="39"/>
      <c r="R2152" s="40"/>
      <c r="S2152" s="40"/>
      <c r="T2152" s="39"/>
      <c r="AG2152" s="110"/>
      <c r="AH2152" s="94"/>
      <c r="AJ2152" s="97"/>
      <c r="AL2152" s="39"/>
      <c r="AP2152" s="39"/>
      <c r="AQ2152" s="77"/>
      <c r="AR2152" s="94"/>
      <c r="AT2152" s="97"/>
      <c r="BB2152" s="79"/>
      <c r="BC2152" s="94"/>
      <c r="BE2152" s="97"/>
      <c r="BF2152" s="97"/>
      <c r="BG2152" s="40"/>
      <c r="BK2152" s="40"/>
      <c r="BL2152" s="79"/>
      <c r="BM2152" s="94"/>
      <c r="BO2152" s="97"/>
      <c r="BQ2152" s="40"/>
      <c r="BR2152" s="94"/>
      <c r="BS2152" s="94"/>
      <c r="BT2152" s="94"/>
      <c r="BU2152" s="40"/>
      <c r="BV2152" s="82"/>
      <c r="BW2152" s="94"/>
      <c r="BX2152" s="48"/>
      <c r="BY2152" s="97"/>
      <c r="BZ2152" s="48"/>
      <c r="CA2152" s="40"/>
      <c r="CB2152" s="94"/>
      <c r="CC2152" s="94"/>
      <c r="CD2152" s="94"/>
      <c r="CE2152" s="40"/>
      <c r="CF2152" s="73"/>
      <c r="CG2152" s="41"/>
      <c r="CH2152" s="41"/>
      <c r="CI2152" s="41"/>
      <c r="CJ2152" s="41"/>
      <c r="CK2152" s="41"/>
      <c r="CL2152" s="68"/>
      <c r="CM2152" s="41"/>
      <c r="CN2152" s="41"/>
      <c r="CO2152" s="39"/>
      <c r="CP2152" s="78"/>
    </row>
    <row r="2153" spans="1:94" s="38" customFormat="1" x14ac:dyDescent="0.25">
      <c r="A2153" s="38">
        <v>2150</v>
      </c>
      <c r="F2153" s="39"/>
      <c r="Q2153" s="39"/>
      <c r="R2153" s="40"/>
      <c r="S2153" s="40"/>
      <c r="T2153" s="39"/>
      <c r="AG2153" s="110"/>
      <c r="AH2153" s="94"/>
      <c r="AJ2153" s="97"/>
      <c r="AL2153" s="39"/>
      <c r="AP2153" s="39"/>
      <c r="AQ2153" s="77"/>
      <c r="AR2153" s="94"/>
      <c r="AT2153" s="97"/>
      <c r="BB2153" s="79"/>
      <c r="BC2153" s="94"/>
      <c r="BE2153" s="97"/>
      <c r="BF2153" s="97"/>
      <c r="BG2153" s="40"/>
      <c r="BK2153" s="40"/>
      <c r="BL2153" s="79"/>
      <c r="BM2153" s="94"/>
      <c r="BO2153" s="97"/>
      <c r="BQ2153" s="40"/>
      <c r="BR2153" s="94"/>
      <c r="BS2153" s="94"/>
      <c r="BT2153" s="94"/>
      <c r="BU2153" s="40"/>
      <c r="BV2153" s="82"/>
      <c r="BW2153" s="94"/>
      <c r="BX2153" s="48"/>
      <c r="BY2153" s="97"/>
      <c r="BZ2153" s="48"/>
      <c r="CA2153" s="40"/>
      <c r="CB2153" s="94"/>
      <c r="CC2153" s="94"/>
      <c r="CD2153" s="94"/>
      <c r="CE2153" s="40"/>
      <c r="CF2153" s="73"/>
      <c r="CG2153" s="41"/>
      <c r="CH2153" s="41"/>
      <c r="CI2153" s="41"/>
      <c r="CJ2153" s="41"/>
      <c r="CK2153" s="41"/>
      <c r="CL2153" s="68"/>
      <c r="CM2153" s="41"/>
      <c r="CN2153" s="41"/>
      <c r="CO2153" s="39"/>
      <c r="CP2153" s="78"/>
    </row>
    <row r="2154" spans="1:94" s="38" customFormat="1" x14ac:dyDescent="0.25">
      <c r="A2154" s="38">
        <v>2151</v>
      </c>
      <c r="F2154" s="39"/>
      <c r="Q2154" s="39"/>
      <c r="R2154" s="40"/>
      <c r="S2154" s="40"/>
      <c r="T2154" s="39"/>
      <c r="AG2154" s="110"/>
      <c r="AH2154" s="94"/>
      <c r="AJ2154" s="97"/>
      <c r="AL2154" s="39"/>
      <c r="AP2154" s="39"/>
      <c r="AQ2154" s="77"/>
      <c r="AR2154" s="94"/>
      <c r="AT2154" s="97"/>
      <c r="BB2154" s="79"/>
      <c r="BC2154" s="94"/>
      <c r="BE2154" s="97"/>
      <c r="BF2154" s="97"/>
      <c r="BG2154" s="40"/>
      <c r="BK2154" s="40"/>
      <c r="BL2154" s="79"/>
      <c r="BM2154" s="94"/>
      <c r="BO2154" s="97"/>
      <c r="BQ2154" s="40"/>
      <c r="BR2154" s="94"/>
      <c r="BS2154" s="94"/>
      <c r="BT2154" s="94"/>
      <c r="BU2154" s="40"/>
      <c r="BV2154" s="82"/>
      <c r="BW2154" s="94"/>
      <c r="BX2154" s="48"/>
      <c r="BY2154" s="97"/>
      <c r="BZ2154" s="48"/>
      <c r="CA2154" s="40"/>
      <c r="CB2154" s="94"/>
      <c r="CC2154" s="94"/>
      <c r="CD2154" s="94"/>
      <c r="CE2154" s="40"/>
      <c r="CF2154" s="73"/>
      <c r="CG2154" s="41"/>
      <c r="CH2154" s="41"/>
      <c r="CI2154" s="41"/>
      <c r="CJ2154" s="41"/>
      <c r="CK2154" s="41"/>
      <c r="CL2154" s="68"/>
      <c r="CM2154" s="41"/>
      <c r="CN2154" s="41"/>
      <c r="CO2154" s="39"/>
      <c r="CP2154" s="78"/>
    </row>
    <row r="2155" spans="1:94" s="38" customFormat="1" x14ac:dyDescent="0.25">
      <c r="A2155" s="38">
        <v>2152</v>
      </c>
      <c r="F2155" s="39"/>
      <c r="Q2155" s="39"/>
      <c r="R2155" s="40"/>
      <c r="S2155" s="40"/>
      <c r="T2155" s="39"/>
      <c r="AG2155" s="110"/>
      <c r="AH2155" s="94"/>
      <c r="AJ2155" s="97"/>
      <c r="AL2155" s="39"/>
      <c r="AP2155" s="39"/>
      <c r="AQ2155" s="77"/>
      <c r="AR2155" s="94"/>
      <c r="AT2155" s="97"/>
      <c r="BB2155" s="79"/>
      <c r="BC2155" s="94"/>
      <c r="BE2155" s="97"/>
      <c r="BF2155" s="97"/>
      <c r="BG2155" s="40"/>
      <c r="BK2155" s="40"/>
      <c r="BL2155" s="79"/>
      <c r="BM2155" s="94"/>
      <c r="BO2155" s="97"/>
      <c r="BQ2155" s="40"/>
      <c r="BR2155" s="94"/>
      <c r="BS2155" s="94"/>
      <c r="BT2155" s="94"/>
      <c r="BU2155" s="40"/>
      <c r="BV2155" s="82"/>
      <c r="BW2155" s="94"/>
      <c r="BX2155" s="48"/>
      <c r="BY2155" s="97"/>
      <c r="BZ2155" s="48"/>
      <c r="CA2155" s="40"/>
      <c r="CB2155" s="94"/>
      <c r="CC2155" s="94"/>
      <c r="CD2155" s="94"/>
      <c r="CE2155" s="40"/>
      <c r="CF2155" s="73"/>
      <c r="CG2155" s="41"/>
      <c r="CH2155" s="41"/>
      <c r="CI2155" s="41"/>
      <c r="CJ2155" s="41"/>
      <c r="CK2155" s="41"/>
      <c r="CL2155" s="68"/>
      <c r="CM2155" s="41"/>
      <c r="CN2155" s="41"/>
      <c r="CO2155" s="39"/>
      <c r="CP2155" s="78"/>
    </row>
    <row r="2156" spans="1:94" s="38" customFormat="1" x14ac:dyDescent="0.25">
      <c r="A2156" s="38">
        <v>2153</v>
      </c>
      <c r="F2156" s="39"/>
      <c r="Q2156" s="39"/>
      <c r="R2156" s="40"/>
      <c r="S2156" s="40"/>
      <c r="T2156" s="39"/>
      <c r="AG2156" s="110"/>
      <c r="AH2156" s="94"/>
      <c r="AJ2156" s="97"/>
      <c r="AL2156" s="39"/>
      <c r="AP2156" s="39"/>
      <c r="AQ2156" s="77"/>
      <c r="AR2156" s="94"/>
      <c r="AT2156" s="97"/>
      <c r="BB2156" s="79"/>
      <c r="BC2156" s="94"/>
      <c r="BE2156" s="97"/>
      <c r="BF2156" s="97"/>
      <c r="BG2156" s="40"/>
      <c r="BK2156" s="40"/>
      <c r="BL2156" s="79"/>
      <c r="BM2156" s="94"/>
      <c r="BO2156" s="97"/>
      <c r="BQ2156" s="40"/>
      <c r="BR2156" s="94"/>
      <c r="BS2156" s="94"/>
      <c r="BT2156" s="94"/>
      <c r="BU2156" s="40"/>
      <c r="BV2156" s="82"/>
      <c r="BW2156" s="94"/>
      <c r="BX2156" s="48"/>
      <c r="BY2156" s="97"/>
      <c r="BZ2156" s="48"/>
      <c r="CA2156" s="40"/>
      <c r="CB2156" s="94"/>
      <c r="CC2156" s="94"/>
      <c r="CD2156" s="94"/>
      <c r="CE2156" s="40"/>
      <c r="CF2156" s="73"/>
      <c r="CG2156" s="41"/>
      <c r="CH2156" s="41"/>
      <c r="CI2156" s="41"/>
      <c r="CJ2156" s="41"/>
      <c r="CK2156" s="41"/>
      <c r="CL2156" s="68"/>
      <c r="CM2156" s="41"/>
      <c r="CN2156" s="41"/>
      <c r="CO2156" s="39"/>
      <c r="CP2156" s="78"/>
    </row>
    <row r="2157" spans="1:94" s="38" customFormat="1" x14ac:dyDescent="0.25">
      <c r="A2157" s="38">
        <v>2154</v>
      </c>
      <c r="F2157" s="39"/>
      <c r="Q2157" s="39"/>
      <c r="R2157" s="40"/>
      <c r="S2157" s="40"/>
      <c r="T2157" s="39"/>
      <c r="AG2157" s="110"/>
      <c r="AH2157" s="94"/>
      <c r="AJ2157" s="97"/>
      <c r="AL2157" s="39"/>
      <c r="AP2157" s="39"/>
      <c r="AQ2157" s="77"/>
      <c r="AR2157" s="94"/>
      <c r="AT2157" s="97"/>
      <c r="BB2157" s="79"/>
      <c r="BC2157" s="94"/>
      <c r="BE2157" s="97"/>
      <c r="BF2157" s="97"/>
      <c r="BG2157" s="40"/>
      <c r="BK2157" s="40"/>
      <c r="BL2157" s="79"/>
      <c r="BM2157" s="94"/>
      <c r="BO2157" s="97"/>
      <c r="BQ2157" s="40"/>
      <c r="BR2157" s="94"/>
      <c r="BS2157" s="94"/>
      <c r="BT2157" s="94"/>
      <c r="BU2157" s="40"/>
      <c r="BV2157" s="82"/>
      <c r="BW2157" s="94"/>
      <c r="BX2157" s="48"/>
      <c r="BY2157" s="97"/>
      <c r="BZ2157" s="48"/>
      <c r="CA2157" s="40"/>
      <c r="CB2157" s="94"/>
      <c r="CC2157" s="94"/>
      <c r="CD2157" s="94"/>
      <c r="CE2157" s="40"/>
      <c r="CF2157" s="73"/>
      <c r="CG2157" s="41"/>
      <c r="CH2157" s="41"/>
      <c r="CI2157" s="41"/>
      <c r="CJ2157" s="41"/>
      <c r="CK2157" s="41"/>
      <c r="CL2157" s="68"/>
      <c r="CM2157" s="41"/>
      <c r="CN2157" s="41"/>
      <c r="CO2157" s="39"/>
      <c r="CP2157" s="78"/>
    </row>
    <row r="2158" spans="1:94" s="38" customFormat="1" x14ac:dyDescent="0.25">
      <c r="A2158" s="38">
        <v>2155</v>
      </c>
      <c r="F2158" s="39"/>
      <c r="Q2158" s="39"/>
      <c r="R2158" s="40"/>
      <c r="S2158" s="40"/>
      <c r="T2158" s="39"/>
      <c r="AG2158" s="110"/>
      <c r="AH2158" s="94"/>
      <c r="AJ2158" s="97"/>
      <c r="AL2158" s="39"/>
      <c r="AP2158" s="39"/>
      <c r="AQ2158" s="77"/>
      <c r="AR2158" s="94"/>
      <c r="AT2158" s="97"/>
      <c r="BB2158" s="79"/>
      <c r="BC2158" s="94"/>
      <c r="BE2158" s="97"/>
      <c r="BF2158" s="97"/>
      <c r="BG2158" s="40"/>
      <c r="BK2158" s="40"/>
      <c r="BL2158" s="79"/>
      <c r="BM2158" s="94"/>
      <c r="BO2158" s="97"/>
      <c r="BQ2158" s="40"/>
      <c r="BR2158" s="94"/>
      <c r="BS2158" s="94"/>
      <c r="BT2158" s="94"/>
      <c r="BU2158" s="40"/>
      <c r="BV2158" s="82"/>
      <c r="BW2158" s="94"/>
      <c r="BX2158" s="48"/>
      <c r="BY2158" s="97"/>
      <c r="BZ2158" s="48"/>
      <c r="CA2158" s="40"/>
      <c r="CB2158" s="94"/>
      <c r="CC2158" s="94"/>
      <c r="CD2158" s="94"/>
      <c r="CE2158" s="40"/>
      <c r="CF2158" s="73"/>
      <c r="CG2158" s="41"/>
      <c r="CH2158" s="41"/>
      <c r="CI2158" s="41"/>
      <c r="CJ2158" s="41"/>
      <c r="CK2158" s="41"/>
      <c r="CL2158" s="68"/>
      <c r="CM2158" s="41"/>
      <c r="CN2158" s="41"/>
      <c r="CO2158" s="39"/>
      <c r="CP2158" s="78"/>
    </row>
    <row r="2159" spans="1:94" s="38" customFormat="1" x14ac:dyDescent="0.25">
      <c r="A2159" s="38">
        <v>2156</v>
      </c>
      <c r="F2159" s="39"/>
      <c r="Q2159" s="39"/>
      <c r="R2159" s="40"/>
      <c r="S2159" s="40"/>
      <c r="T2159" s="39"/>
      <c r="AG2159" s="110"/>
      <c r="AH2159" s="94"/>
      <c r="AJ2159" s="97"/>
      <c r="AL2159" s="39"/>
      <c r="AP2159" s="39"/>
      <c r="AQ2159" s="77"/>
      <c r="AR2159" s="94"/>
      <c r="AT2159" s="97"/>
      <c r="BB2159" s="79"/>
      <c r="BC2159" s="94"/>
      <c r="BE2159" s="97"/>
      <c r="BF2159" s="97"/>
      <c r="BG2159" s="40"/>
      <c r="BK2159" s="40"/>
      <c r="BL2159" s="79"/>
      <c r="BM2159" s="94"/>
      <c r="BO2159" s="97"/>
      <c r="BQ2159" s="40"/>
      <c r="BR2159" s="94"/>
      <c r="BS2159" s="94"/>
      <c r="BT2159" s="94"/>
      <c r="BU2159" s="40"/>
      <c r="BV2159" s="82"/>
      <c r="BW2159" s="94"/>
      <c r="BX2159" s="48"/>
      <c r="BY2159" s="97"/>
      <c r="BZ2159" s="48"/>
      <c r="CA2159" s="40"/>
      <c r="CB2159" s="94"/>
      <c r="CC2159" s="94"/>
      <c r="CD2159" s="94"/>
      <c r="CE2159" s="40"/>
      <c r="CF2159" s="73"/>
      <c r="CG2159" s="41"/>
      <c r="CH2159" s="41"/>
      <c r="CI2159" s="41"/>
      <c r="CJ2159" s="41"/>
      <c r="CK2159" s="41"/>
      <c r="CL2159" s="68"/>
      <c r="CM2159" s="41"/>
      <c r="CN2159" s="41"/>
      <c r="CO2159" s="39"/>
      <c r="CP2159" s="78"/>
    </row>
    <row r="2160" spans="1:94" s="38" customFormat="1" x14ac:dyDescent="0.25">
      <c r="A2160" s="38">
        <v>2157</v>
      </c>
      <c r="F2160" s="39"/>
      <c r="Q2160" s="39"/>
      <c r="R2160" s="40"/>
      <c r="S2160" s="40"/>
      <c r="T2160" s="39"/>
      <c r="AG2160" s="110"/>
      <c r="AH2160" s="94"/>
      <c r="AJ2160" s="97"/>
      <c r="AL2160" s="39"/>
      <c r="AP2160" s="39"/>
      <c r="AQ2160" s="77"/>
      <c r="AR2160" s="94"/>
      <c r="AT2160" s="97"/>
      <c r="BB2160" s="79"/>
      <c r="BC2160" s="94"/>
      <c r="BE2160" s="97"/>
      <c r="BF2160" s="97"/>
      <c r="BG2160" s="40"/>
      <c r="BK2160" s="40"/>
      <c r="BL2160" s="79"/>
      <c r="BM2160" s="94"/>
      <c r="BO2160" s="97"/>
      <c r="BQ2160" s="40"/>
      <c r="BR2160" s="94"/>
      <c r="BS2160" s="94"/>
      <c r="BT2160" s="94"/>
      <c r="BU2160" s="40"/>
      <c r="BV2160" s="82"/>
      <c r="BW2160" s="94"/>
      <c r="BX2160" s="48"/>
      <c r="BY2160" s="97"/>
      <c r="BZ2160" s="48"/>
      <c r="CA2160" s="40"/>
      <c r="CB2160" s="94"/>
      <c r="CC2160" s="94"/>
      <c r="CD2160" s="94"/>
      <c r="CE2160" s="40"/>
      <c r="CF2160" s="73"/>
      <c r="CG2160" s="41"/>
      <c r="CH2160" s="41"/>
      <c r="CI2160" s="41"/>
      <c r="CJ2160" s="41"/>
      <c r="CK2160" s="41"/>
      <c r="CL2160" s="68"/>
      <c r="CM2160" s="41"/>
      <c r="CN2160" s="41"/>
      <c r="CO2160" s="39"/>
      <c r="CP2160" s="78"/>
    </row>
    <row r="2161" spans="1:94" s="38" customFormat="1" x14ac:dyDescent="0.25">
      <c r="A2161" s="38">
        <v>2158</v>
      </c>
      <c r="F2161" s="39"/>
      <c r="Q2161" s="39"/>
      <c r="R2161" s="40"/>
      <c r="S2161" s="40"/>
      <c r="T2161" s="39"/>
      <c r="AG2161" s="110"/>
      <c r="AH2161" s="94"/>
      <c r="AJ2161" s="97"/>
      <c r="AL2161" s="39"/>
      <c r="AP2161" s="39"/>
      <c r="AQ2161" s="77"/>
      <c r="AR2161" s="94"/>
      <c r="AT2161" s="97"/>
      <c r="BB2161" s="79"/>
      <c r="BC2161" s="94"/>
      <c r="BE2161" s="97"/>
      <c r="BF2161" s="97"/>
      <c r="BG2161" s="40"/>
      <c r="BK2161" s="40"/>
      <c r="BL2161" s="79"/>
      <c r="BM2161" s="94"/>
      <c r="BO2161" s="97"/>
      <c r="BQ2161" s="40"/>
      <c r="BR2161" s="94"/>
      <c r="BS2161" s="94"/>
      <c r="BT2161" s="94"/>
      <c r="BU2161" s="40"/>
      <c r="BV2161" s="82"/>
      <c r="BW2161" s="94"/>
      <c r="BX2161" s="48"/>
      <c r="BY2161" s="97"/>
      <c r="BZ2161" s="48"/>
      <c r="CA2161" s="40"/>
      <c r="CB2161" s="94"/>
      <c r="CC2161" s="94"/>
      <c r="CD2161" s="94"/>
      <c r="CE2161" s="40"/>
      <c r="CF2161" s="73"/>
      <c r="CG2161" s="41"/>
      <c r="CH2161" s="41"/>
      <c r="CI2161" s="41"/>
      <c r="CJ2161" s="41"/>
      <c r="CK2161" s="41"/>
      <c r="CL2161" s="68"/>
      <c r="CM2161" s="41"/>
      <c r="CN2161" s="41"/>
      <c r="CO2161" s="39"/>
      <c r="CP2161" s="78"/>
    </row>
    <row r="2162" spans="1:94" s="38" customFormat="1" x14ac:dyDescent="0.25">
      <c r="A2162" s="38">
        <v>2159</v>
      </c>
      <c r="F2162" s="39"/>
      <c r="Q2162" s="39"/>
      <c r="R2162" s="40"/>
      <c r="S2162" s="40"/>
      <c r="T2162" s="39"/>
      <c r="AG2162" s="110"/>
      <c r="AH2162" s="94"/>
      <c r="AJ2162" s="97"/>
      <c r="AL2162" s="39"/>
      <c r="AP2162" s="39"/>
      <c r="AQ2162" s="77"/>
      <c r="AR2162" s="94"/>
      <c r="AT2162" s="97"/>
      <c r="BB2162" s="79"/>
      <c r="BC2162" s="94"/>
      <c r="BE2162" s="97"/>
      <c r="BF2162" s="97"/>
      <c r="BG2162" s="40"/>
      <c r="BK2162" s="40"/>
      <c r="BL2162" s="79"/>
      <c r="BM2162" s="94"/>
      <c r="BO2162" s="97"/>
      <c r="BQ2162" s="40"/>
      <c r="BR2162" s="94"/>
      <c r="BS2162" s="94"/>
      <c r="BT2162" s="94"/>
      <c r="BU2162" s="40"/>
      <c r="BV2162" s="82"/>
      <c r="BW2162" s="94"/>
      <c r="BX2162" s="48"/>
      <c r="BY2162" s="97"/>
      <c r="BZ2162" s="48"/>
      <c r="CA2162" s="40"/>
      <c r="CB2162" s="94"/>
      <c r="CC2162" s="94"/>
      <c r="CD2162" s="94"/>
      <c r="CE2162" s="40"/>
      <c r="CF2162" s="73"/>
      <c r="CG2162" s="41"/>
      <c r="CH2162" s="41"/>
      <c r="CI2162" s="41"/>
      <c r="CJ2162" s="41"/>
      <c r="CK2162" s="41"/>
      <c r="CL2162" s="68"/>
      <c r="CM2162" s="41"/>
      <c r="CN2162" s="41"/>
      <c r="CO2162" s="39"/>
      <c r="CP2162" s="78"/>
    </row>
    <row r="2163" spans="1:94" s="38" customFormat="1" x14ac:dyDescent="0.25">
      <c r="A2163" s="38">
        <v>2160</v>
      </c>
      <c r="F2163" s="39"/>
      <c r="Q2163" s="39"/>
      <c r="R2163" s="40"/>
      <c r="S2163" s="40"/>
      <c r="T2163" s="39"/>
      <c r="AG2163" s="110"/>
      <c r="AH2163" s="94"/>
      <c r="AJ2163" s="97"/>
      <c r="AL2163" s="39"/>
      <c r="AP2163" s="39"/>
      <c r="AQ2163" s="77"/>
      <c r="AR2163" s="94"/>
      <c r="AT2163" s="97"/>
      <c r="BB2163" s="79"/>
      <c r="BC2163" s="94"/>
      <c r="BE2163" s="97"/>
      <c r="BF2163" s="97"/>
      <c r="BG2163" s="40"/>
      <c r="BK2163" s="40"/>
      <c r="BL2163" s="79"/>
      <c r="BM2163" s="94"/>
      <c r="BO2163" s="97"/>
      <c r="BQ2163" s="40"/>
      <c r="BR2163" s="94"/>
      <c r="BS2163" s="94"/>
      <c r="BT2163" s="94"/>
      <c r="BU2163" s="40"/>
      <c r="BV2163" s="82"/>
      <c r="BW2163" s="94"/>
      <c r="BX2163" s="48"/>
      <c r="BY2163" s="97"/>
      <c r="BZ2163" s="48"/>
      <c r="CA2163" s="40"/>
      <c r="CB2163" s="94"/>
      <c r="CC2163" s="94"/>
      <c r="CD2163" s="94"/>
      <c r="CE2163" s="40"/>
      <c r="CF2163" s="73"/>
      <c r="CG2163" s="41"/>
      <c r="CH2163" s="41"/>
      <c r="CI2163" s="41"/>
      <c r="CJ2163" s="41"/>
      <c r="CK2163" s="41"/>
      <c r="CL2163" s="68"/>
      <c r="CM2163" s="41"/>
      <c r="CN2163" s="41"/>
      <c r="CO2163" s="39"/>
      <c r="CP2163" s="78"/>
    </row>
    <row r="2164" spans="1:94" s="38" customFormat="1" x14ac:dyDescent="0.25">
      <c r="A2164" s="38">
        <v>2161</v>
      </c>
      <c r="F2164" s="39"/>
      <c r="Q2164" s="39"/>
      <c r="R2164" s="40"/>
      <c r="S2164" s="40"/>
      <c r="T2164" s="39"/>
      <c r="AG2164" s="110"/>
      <c r="AH2164" s="94"/>
      <c r="AJ2164" s="97"/>
      <c r="AL2164" s="39"/>
      <c r="AP2164" s="39"/>
      <c r="AQ2164" s="77"/>
      <c r="AR2164" s="94"/>
      <c r="AT2164" s="97"/>
      <c r="BB2164" s="79"/>
      <c r="BC2164" s="94"/>
      <c r="BE2164" s="97"/>
      <c r="BF2164" s="97"/>
      <c r="BG2164" s="40"/>
      <c r="BK2164" s="40"/>
      <c r="BL2164" s="79"/>
      <c r="BM2164" s="94"/>
      <c r="BO2164" s="97"/>
      <c r="BQ2164" s="40"/>
      <c r="BR2164" s="94"/>
      <c r="BS2164" s="94"/>
      <c r="BT2164" s="94"/>
      <c r="BU2164" s="40"/>
      <c r="BV2164" s="82"/>
      <c r="BW2164" s="94"/>
      <c r="BX2164" s="48"/>
      <c r="BY2164" s="97"/>
      <c r="BZ2164" s="48"/>
      <c r="CA2164" s="40"/>
      <c r="CB2164" s="94"/>
      <c r="CC2164" s="94"/>
      <c r="CD2164" s="94"/>
      <c r="CE2164" s="40"/>
      <c r="CF2164" s="73"/>
      <c r="CG2164" s="41"/>
      <c r="CH2164" s="41"/>
      <c r="CI2164" s="41"/>
      <c r="CJ2164" s="41"/>
      <c r="CK2164" s="41"/>
      <c r="CL2164" s="68"/>
      <c r="CM2164" s="41"/>
      <c r="CN2164" s="41"/>
      <c r="CO2164" s="39"/>
      <c r="CP2164" s="78"/>
    </row>
    <row r="2165" spans="1:94" s="38" customFormat="1" x14ac:dyDescent="0.25">
      <c r="A2165" s="38">
        <v>2162</v>
      </c>
      <c r="F2165" s="39"/>
      <c r="Q2165" s="39"/>
      <c r="R2165" s="40"/>
      <c r="S2165" s="40"/>
      <c r="T2165" s="39"/>
      <c r="AG2165" s="110"/>
      <c r="AH2165" s="94"/>
      <c r="AJ2165" s="97"/>
      <c r="AL2165" s="39"/>
      <c r="AP2165" s="39"/>
      <c r="AQ2165" s="77"/>
      <c r="AR2165" s="94"/>
      <c r="AT2165" s="97"/>
      <c r="BB2165" s="79"/>
      <c r="BC2165" s="94"/>
      <c r="BE2165" s="97"/>
      <c r="BF2165" s="97"/>
      <c r="BG2165" s="40"/>
      <c r="BK2165" s="40"/>
      <c r="BL2165" s="79"/>
      <c r="BM2165" s="94"/>
      <c r="BO2165" s="97"/>
      <c r="BQ2165" s="40"/>
      <c r="BR2165" s="94"/>
      <c r="BS2165" s="94"/>
      <c r="BT2165" s="94"/>
      <c r="BU2165" s="40"/>
      <c r="BV2165" s="82"/>
      <c r="BW2165" s="94"/>
      <c r="BX2165" s="48"/>
      <c r="BY2165" s="97"/>
      <c r="BZ2165" s="48"/>
      <c r="CA2165" s="40"/>
      <c r="CB2165" s="94"/>
      <c r="CC2165" s="94"/>
      <c r="CD2165" s="94"/>
      <c r="CE2165" s="40"/>
      <c r="CF2165" s="73"/>
      <c r="CG2165" s="41"/>
      <c r="CH2165" s="41"/>
      <c r="CI2165" s="41"/>
      <c r="CJ2165" s="41"/>
      <c r="CK2165" s="41"/>
      <c r="CL2165" s="68"/>
      <c r="CM2165" s="41"/>
      <c r="CN2165" s="41"/>
      <c r="CO2165" s="39"/>
      <c r="CP2165" s="78"/>
    </row>
    <row r="2166" spans="1:94" s="38" customFormat="1" x14ac:dyDescent="0.25">
      <c r="A2166" s="38">
        <v>2163</v>
      </c>
      <c r="F2166" s="39"/>
      <c r="Q2166" s="39"/>
      <c r="R2166" s="40"/>
      <c r="S2166" s="40"/>
      <c r="T2166" s="39"/>
      <c r="AG2166" s="110"/>
      <c r="AH2166" s="94"/>
      <c r="AJ2166" s="97"/>
      <c r="AL2166" s="39"/>
      <c r="AP2166" s="39"/>
      <c r="AQ2166" s="77"/>
      <c r="AR2166" s="94"/>
      <c r="AT2166" s="97"/>
      <c r="BB2166" s="79"/>
      <c r="BC2166" s="94"/>
      <c r="BE2166" s="97"/>
      <c r="BF2166" s="97"/>
      <c r="BG2166" s="40"/>
      <c r="BK2166" s="40"/>
      <c r="BL2166" s="79"/>
      <c r="BM2166" s="94"/>
      <c r="BO2166" s="97"/>
      <c r="BQ2166" s="40"/>
      <c r="BR2166" s="94"/>
      <c r="BS2166" s="94"/>
      <c r="BT2166" s="94"/>
      <c r="BU2166" s="40"/>
      <c r="BV2166" s="82"/>
      <c r="BW2166" s="94"/>
      <c r="BX2166" s="48"/>
      <c r="BY2166" s="97"/>
      <c r="BZ2166" s="48"/>
      <c r="CA2166" s="40"/>
      <c r="CB2166" s="94"/>
      <c r="CC2166" s="94"/>
      <c r="CD2166" s="94"/>
      <c r="CE2166" s="40"/>
      <c r="CF2166" s="73"/>
      <c r="CG2166" s="41"/>
      <c r="CH2166" s="41"/>
      <c r="CI2166" s="41"/>
      <c r="CJ2166" s="41"/>
      <c r="CK2166" s="41"/>
      <c r="CL2166" s="68"/>
      <c r="CM2166" s="41"/>
      <c r="CN2166" s="41"/>
      <c r="CO2166" s="39"/>
      <c r="CP2166" s="78"/>
    </row>
    <row r="2167" spans="1:94" s="38" customFormat="1" x14ac:dyDescent="0.25">
      <c r="A2167" s="38">
        <v>2164</v>
      </c>
      <c r="F2167" s="39"/>
      <c r="Q2167" s="39"/>
      <c r="R2167" s="40"/>
      <c r="S2167" s="40"/>
      <c r="T2167" s="39"/>
      <c r="AG2167" s="110"/>
      <c r="AH2167" s="94"/>
      <c r="AJ2167" s="97"/>
      <c r="AL2167" s="39"/>
      <c r="AP2167" s="39"/>
      <c r="AQ2167" s="77"/>
      <c r="AR2167" s="94"/>
      <c r="AT2167" s="97"/>
      <c r="BB2167" s="79"/>
      <c r="BC2167" s="94"/>
      <c r="BE2167" s="97"/>
      <c r="BF2167" s="97"/>
      <c r="BG2167" s="40"/>
      <c r="BK2167" s="40"/>
      <c r="BL2167" s="79"/>
      <c r="BM2167" s="94"/>
      <c r="BO2167" s="97"/>
      <c r="BQ2167" s="40"/>
      <c r="BR2167" s="94"/>
      <c r="BS2167" s="94"/>
      <c r="BT2167" s="94"/>
      <c r="BU2167" s="40"/>
      <c r="BV2167" s="82"/>
      <c r="BW2167" s="94"/>
      <c r="BX2167" s="48"/>
      <c r="BY2167" s="97"/>
      <c r="BZ2167" s="48"/>
      <c r="CA2167" s="40"/>
      <c r="CB2167" s="94"/>
      <c r="CC2167" s="94"/>
      <c r="CD2167" s="94"/>
      <c r="CE2167" s="40"/>
      <c r="CF2167" s="73"/>
      <c r="CG2167" s="41"/>
      <c r="CH2167" s="41"/>
      <c r="CI2167" s="41"/>
      <c r="CJ2167" s="41"/>
      <c r="CK2167" s="41"/>
      <c r="CL2167" s="68"/>
      <c r="CM2167" s="41"/>
      <c r="CN2167" s="41"/>
      <c r="CO2167" s="39"/>
      <c r="CP2167" s="78"/>
    </row>
    <row r="2168" spans="1:94" s="38" customFormat="1" x14ac:dyDescent="0.25">
      <c r="A2168" s="38">
        <v>2165</v>
      </c>
      <c r="F2168" s="39"/>
      <c r="Q2168" s="39"/>
      <c r="R2168" s="40"/>
      <c r="S2168" s="40"/>
      <c r="T2168" s="39"/>
      <c r="AG2168" s="110"/>
      <c r="AH2168" s="94"/>
      <c r="AJ2168" s="97"/>
      <c r="AL2168" s="39"/>
      <c r="AP2168" s="39"/>
      <c r="AQ2168" s="77"/>
      <c r="AR2168" s="94"/>
      <c r="AT2168" s="97"/>
      <c r="BB2168" s="79"/>
      <c r="BC2168" s="94"/>
      <c r="BE2168" s="97"/>
      <c r="BF2168" s="97"/>
      <c r="BG2168" s="40"/>
      <c r="BK2168" s="40"/>
      <c r="BL2168" s="79"/>
      <c r="BM2168" s="94"/>
      <c r="BO2168" s="97"/>
      <c r="BQ2168" s="40"/>
      <c r="BR2168" s="94"/>
      <c r="BS2168" s="94"/>
      <c r="BT2168" s="94"/>
      <c r="BU2168" s="40"/>
      <c r="BV2168" s="82"/>
      <c r="BW2168" s="94"/>
      <c r="BX2168" s="48"/>
      <c r="BY2168" s="97"/>
      <c r="BZ2168" s="48"/>
      <c r="CA2168" s="40"/>
      <c r="CB2168" s="94"/>
      <c r="CC2168" s="94"/>
      <c r="CD2168" s="94"/>
      <c r="CE2168" s="40"/>
      <c r="CF2168" s="73"/>
      <c r="CG2168" s="41"/>
      <c r="CH2168" s="41"/>
      <c r="CI2168" s="41"/>
      <c r="CJ2168" s="41"/>
      <c r="CK2168" s="41"/>
      <c r="CL2168" s="68"/>
      <c r="CM2168" s="41"/>
      <c r="CN2168" s="41"/>
      <c r="CO2168" s="39"/>
      <c r="CP2168" s="78"/>
    </row>
    <row r="2169" spans="1:94" s="38" customFormat="1" x14ac:dyDescent="0.25">
      <c r="A2169" s="38">
        <v>2166</v>
      </c>
      <c r="F2169" s="39"/>
      <c r="Q2169" s="39"/>
      <c r="R2169" s="40"/>
      <c r="S2169" s="40"/>
      <c r="T2169" s="39"/>
      <c r="AG2169" s="110"/>
      <c r="AH2169" s="94"/>
      <c r="AJ2169" s="97"/>
      <c r="AL2169" s="39"/>
      <c r="AP2169" s="39"/>
      <c r="AQ2169" s="77"/>
      <c r="AR2169" s="94"/>
      <c r="AT2169" s="97"/>
      <c r="BB2169" s="79"/>
      <c r="BC2169" s="94"/>
      <c r="BE2169" s="97"/>
      <c r="BF2169" s="97"/>
      <c r="BG2169" s="40"/>
      <c r="BK2169" s="40"/>
      <c r="BL2169" s="79"/>
      <c r="BM2169" s="94"/>
      <c r="BO2169" s="97"/>
      <c r="BQ2169" s="40"/>
      <c r="BR2169" s="94"/>
      <c r="BS2169" s="94"/>
      <c r="BT2169" s="94"/>
      <c r="BU2169" s="40"/>
      <c r="BV2169" s="82"/>
      <c r="BW2169" s="94"/>
      <c r="BX2169" s="48"/>
      <c r="BY2169" s="97"/>
      <c r="BZ2169" s="48"/>
      <c r="CA2169" s="40"/>
      <c r="CB2169" s="94"/>
      <c r="CC2169" s="94"/>
      <c r="CD2169" s="94"/>
      <c r="CE2169" s="40"/>
      <c r="CF2169" s="73"/>
      <c r="CG2169" s="41"/>
      <c r="CH2169" s="41"/>
      <c r="CI2169" s="41"/>
      <c r="CJ2169" s="41"/>
      <c r="CK2169" s="41"/>
      <c r="CL2169" s="68"/>
      <c r="CM2169" s="41"/>
      <c r="CN2169" s="41"/>
      <c r="CO2169" s="39"/>
      <c r="CP2169" s="78"/>
    </row>
    <row r="2170" spans="1:94" s="38" customFormat="1" x14ac:dyDescent="0.25">
      <c r="A2170" s="38">
        <v>2167</v>
      </c>
      <c r="F2170" s="39"/>
      <c r="Q2170" s="39"/>
      <c r="R2170" s="40"/>
      <c r="S2170" s="40"/>
      <c r="T2170" s="39"/>
      <c r="AG2170" s="110"/>
      <c r="AH2170" s="94"/>
      <c r="AJ2170" s="97"/>
      <c r="AL2170" s="39"/>
      <c r="AP2170" s="39"/>
      <c r="AQ2170" s="77"/>
      <c r="AR2170" s="94"/>
      <c r="AT2170" s="97"/>
      <c r="BB2170" s="79"/>
      <c r="BC2170" s="94"/>
      <c r="BE2170" s="97"/>
      <c r="BF2170" s="97"/>
      <c r="BG2170" s="40"/>
      <c r="BK2170" s="40"/>
      <c r="BL2170" s="79"/>
      <c r="BM2170" s="94"/>
      <c r="BO2170" s="97"/>
      <c r="BQ2170" s="40"/>
      <c r="BR2170" s="94"/>
      <c r="BS2170" s="94"/>
      <c r="BT2170" s="94"/>
      <c r="BU2170" s="40"/>
      <c r="BV2170" s="82"/>
      <c r="BW2170" s="94"/>
      <c r="BX2170" s="48"/>
      <c r="BY2170" s="97"/>
      <c r="BZ2170" s="48"/>
      <c r="CA2170" s="40"/>
      <c r="CB2170" s="94"/>
      <c r="CC2170" s="94"/>
      <c r="CD2170" s="94"/>
      <c r="CE2170" s="40"/>
      <c r="CF2170" s="73"/>
      <c r="CG2170" s="41"/>
      <c r="CH2170" s="41"/>
      <c r="CI2170" s="41"/>
      <c r="CJ2170" s="41"/>
      <c r="CK2170" s="41"/>
      <c r="CL2170" s="68"/>
      <c r="CM2170" s="41"/>
      <c r="CN2170" s="41"/>
      <c r="CO2170" s="39"/>
      <c r="CP2170" s="78"/>
    </row>
    <row r="2171" spans="1:94" s="38" customFormat="1" x14ac:dyDescent="0.25">
      <c r="A2171" s="38">
        <v>2168</v>
      </c>
      <c r="F2171" s="39"/>
      <c r="Q2171" s="39"/>
      <c r="R2171" s="40"/>
      <c r="S2171" s="40"/>
      <c r="T2171" s="39"/>
      <c r="AG2171" s="110"/>
      <c r="AH2171" s="94"/>
      <c r="AJ2171" s="97"/>
      <c r="AL2171" s="39"/>
      <c r="AP2171" s="39"/>
      <c r="AQ2171" s="77"/>
      <c r="AR2171" s="94"/>
      <c r="AT2171" s="97"/>
      <c r="BB2171" s="79"/>
      <c r="BC2171" s="94"/>
      <c r="BE2171" s="97"/>
      <c r="BF2171" s="97"/>
      <c r="BG2171" s="40"/>
      <c r="BK2171" s="40"/>
      <c r="BL2171" s="79"/>
      <c r="BM2171" s="94"/>
      <c r="BO2171" s="97"/>
      <c r="BQ2171" s="40"/>
      <c r="BR2171" s="94"/>
      <c r="BS2171" s="94"/>
      <c r="BT2171" s="94"/>
      <c r="BU2171" s="40"/>
      <c r="BV2171" s="82"/>
      <c r="BW2171" s="94"/>
      <c r="BX2171" s="48"/>
      <c r="BY2171" s="97"/>
      <c r="BZ2171" s="48"/>
      <c r="CA2171" s="40"/>
      <c r="CB2171" s="94"/>
      <c r="CC2171" s="94"/>
      <c r="CD2171" s="94"/>
      <c r="CE2171" s="40"/>
      <c r="CF2171" s="73"/>
      <c r="CG2171" s="41"/>
      <c r="CH2171" s="41"/>
      <c r="CI2171" s="41"/>
      <c r="CJ2171" s="41"/>
      <c r="CK2171" s="41"/>
      <c r="CL2171" s="68"/>
      <c r="CM2171" s="41"/>
      <c r="CN2171" s="41"/>
      <c r="CO2171" s="39"/>
      <c r="CP2171" s="78"/>
    </row>
    <row r="2172" spans="1:94" s="38" customFormat="1" x14ac:dyDescent="0.25">
      <c r="A2172" s="38">
        <v>2169</v>
      </c>
      <c r="F2172" s="39"/>
      <c r="Q2172" s="39"/>
      <c r="R2172" s="40"/>
      <c r="S2172" s="40"/>
      <c r="T2172" s="39"/>
      <c r="AG2172" s="110"/>
      <c r="AH2172" s="94"/>
      <c r="AJ2172" s="97"/>
      <c r="AL2172" s="39"/>
      <c r="AP2172" s="39"/>
      <c r="AQ2172" s="77"/>
      <c r="AR2172" s="94"/>
      <c r="AT2172" s="97"/>
      <c r="BB2172" s="79"/>
      <c r="BC2172" s="94"/>
      <c r="BE2172" s="97"/>
      <c r="BF2172" s="97"/>
      <c r="BG2172" s="40"/>
      <c r="BK2172" s="40"/>
      <c r="BL2172" s="79"/>
      <c r="BM2172" s="94"/>
      <c r="BO2172" s="97"/>
      <c r="BQ2172" s="40"/>
      <c r="BR2172" s="94"/>
      <c r="BS2172" s="94"/>
      <c r="BT2172" s="94"/>
      <c r="BU2172" s="40"/>
      <c r="BV2172" s="82"/>
      <c r="BW2172" s="94"/>
      <c r="BX2172" s="48"/>
      <c r="BY2172" s="97"/>
      <c r="BZ2172" s="48"/>
      <c r="CA2172" s="40"/>
      <c r="CB2172" s="94"/>
      <c r="CC2172" s="94"/>
      <c r="CD2172" s="94"/>
      <c r="CE2172" s="40"/>
      <c r="CF2172" s="73"/>
      <c r="CG2172" s="41"/>
      <c r="CH2172" s="41"/>
      <c r="CI2172" s="41"/>
      <c r="CJ2172" s="41"/>
      <c r="CK2172" s="41"/>
      <c r="CL2172" s="68"/>
      <c r="CM2172" s="41"/>
      <c r="CN2172" s="41"/>
      <c r="CO2172" s="39"/>
      <c r="CP2172" s="78"/>
    </row>
    <row r="2173" spans="1:94" s="38" customFormat="1" x14ac:dyDescent="0.25">
      <c r="A2173" s="38">
        <v>2170</v>
      </c>
      <c r="F2173" s="39"/>
      <c r="Q2173" s="39"/>
      <c r="R2173" s="40"/>
      <c r="S2173" s="40"/>
      <c r="T2173" s="39"/>
      <c r="AG2173" s="110"/>
      <c r="AH2173" s="94"/>
      <c r="AJ2173" s="97"/>
      <c r="AL2173" s="39"/>
      <c r="AP2173" s="39"/>
      <c r="AQ2173" s="77"/>
      <c r="AR2173" s="94"/>
      <c r="AT2173" s="97"/>
      <c r="BB2173" s="79"/>
      <c r="BC2173" s="94"/>
      <c r="BE2173" s="97"/>
      <c r="BF2173" s="97"/>
      <c r="BG2173" s="40"/>
      <c r="BK2173" s="40"/>
      <c r="BL2173" s="79"/>
      <c r="BM2173" s="94"/>
      <c r="BO2173" s="97"/>
      <c r="BQ2173" s="40"/>
      <c r="BR2173" s="94"/>
      <c r="BS2173" s="94"/>
      <c r="BT2173" s="94"/>
      <c r="BU2173" s="40"/>
      <c r="BV2173" s="82"/>
      <c r="BW2173" s="94"/>
      <c r="BX2173" s="48"/>
      <c r="BY2173" s="97"/>
      <c r="BZ2173" s="48"/>
      <c r="CA2173" s="40"/>
      <c r="CB2173" s="94"/>
      <c r="CC2173" s="94"/>
      <c r="CD2173" s="94"/>
      <c r="CE2173" s="40"/>
      <c r="CF2173" s="73"/>
      <c r="CG2173" s="41"/>
      <c r="CH2173" s="41"/>
      <c r="CI2173" s="41"/>
      <c r="CJ2173" s="41"/>
      <c r="CK2173" s="41"/>
      <c r="CL2173" s="68"/>
      <c r="CM2173" s="41"/>
      <c r="CN2173" s="41"/>
      <c r="CO2173" s="39"/>
      <c r="CP2173" s="78"/>
    </row>
    <row r="2174" spans="1:94" s="38" customFormat="1" x14ac:dyDescent="0.25">
      <c r="A2174" s="99">
        <v>2171</v>
      </c>
      <c r="F2174" s="39"/>
      <c r="Q2174" s="39"/>
      <c r="R2174" s="40"/>
      <c r="S2174" s="40"/>
      <c r="T2174" s="39"/>
      <c r="AG2174" s="110"/>
      <c r="AH2174" s="94"/>
      <c r="AJ2174" s="97"/>
      <c r="AL2174" s="39"/>
      <c r="AP2174" s="39"/>
      <c r="AQ2174" s="77"/>
      <c r="AR2174" s="94"/>
      <c r="AT2174" s="97"/>
      <c r="BB2174" s="79"/>
      <c r="BC2174" s="94"/>
      <c r="BE2174" s="97"/>
      <c r="BF2174" s="97"/>
      <c r="BG2174" s="40"/>
      <c r="BK2174" s="40"/>
      <c r="BL2174" s="79"/>
      <c r="BM2174" s="94"/>
      <c r="BO2174" s="97"/>
      <c r="BQ2174" s="40"/>
      <c r="BR2174" s="94"/>
      <c r="BS2174" s="94"/>
      <c r="BT2174" s="94"/>
      <c r="BU2174" s="40"/>
      <c r="BV2174" s="82"/>
      <c r="BW2174" s="94"/>
      <c r="BX2174" s="48"/>
      <c r="BY2174" s="97"/>
      <c r="BZ2174" s="48"/>
      <c r="CA2174" s="40"/>
      <c r="CB2174" s="94"/>
      <c r="CC2174" s="94"/>
      <c r="CD2174" s="94"/>
      <c r="CE2174" s="40"/>
      <c r="CF2174" s="73"/>
      <c r="CG2174" s="41"/>
      <c r="CH2174" s="41"/>
      <c r="CI2174" s="41"/>
      <c r="CJ2174" s="41"/>
      <c r="CK2174" s="41"/>
      <c r="CL2174" s="68"/>
      <c r="CM2174" s="41"/>
      <c r="CN2174" s="41"/>
      <c r="CO2174" s="39"/>
      <c r="CP2174" s="78"/>
    </row>
    <row r="2175" spans="1:94" s="38" customFormat="1" x14ac:dyDescent="0.25">
      <c r="A2175" s="38">
        <v>2172</v>
      </c>
      <c r="F2175" s="39"/>
      <c r="Q2175" s="39"/>
      <c r="R2175" s="40"/>
      <c r="S2175" s="40"/>
      <c r="T2175" s="39"/>
      <c r="AG2175" s="110"/>
      <c r="AH2175" s="94"/>
      <c r="AJ2175" s="97"/>
      <c r="AL2175" s="39"/>
      <c r="AP2175" s="39"/>
      <c r="AQ2175" s="77"/>
      <c r="AR2175" s="94"/>
      <c r="AT2175" s="97"/>
      <c r="BB2175" s="79"/>
      <c r="BC2175" s="94"/>
      <c r="BE2175" s="97"/>
      <c r="BF2175" s="97"/>
      <c r="BG2175" s="40"/>
      <c r="BK2175" s="40"/>
      <c r="BL2175" s="79"/>
      <c r="BM2175" s="94"/>
      <c r="BO2175" s="97"/>
      <c r="BQ2175" s="40"/>
      <c r="BR2175" s="94"/>
      <c r="BS2175" s="94"/>
      <c r="BT2175" s="94"/>
      <c r="BU2175" s="40"/>
      <c r="BV2175" s="82"/>
      <c r="BW2175" s="94"/>
      <c r="BX2175" s="48"/>
      <c r="BY2175" s="97"/>
      <c r="BZ2175" s="48"/>
      <c r="CA2175" s="40"/>
      <c r="CB2175" s="94"/>
      <c r="CC2175" s="94"/>
      <c r="CD2175" s="94"/>
      <c r="CE2175" s="40"/>
      <c r="CF2175" s="73"/>
      <c r="CG2175" s="41"/>
      <c r="CH2175" s="41"/>
      <c r="CI2175" s="41"/>
      <c r="CJ2175" s="41"/>
      <c r="CK2175" s="41"/>
      <c r="CL2175" s="68"/>
      <c r="CM2175" s="41"/>
      <c r="CN2175" s="41"/>
      <c r="CO2175" s="39"/>
      <c r="CP2175" s="78"/>
    </row>
    <row r="2176" spans="1:94" s="38" customFormat="1" x14ac:dyDescent="0.25">
      <c r="A2176" s="38">
        <v>2173</v>
      </c>
      <c r="F2176" s="39"/>
      <c r="Q2176" s="39"/>
      <c r="R2176" s="40"/>
      <c r="S2176" s="40"/>
      <c r="T2176" s="39"/>
      <c r="AG2176" s="110"/>
      <c r="AH2176" s="94"/>
      <c r="AJ2176" s="97"/>
      <c r="AL2176" s="39"/>
      <c r="AP2176" s="39"/>
      <c r="AQ2176" s="77"/>
      <c r="AR2176" s="94"/>
      <c r="AT2176" s="97"/>
      <c r="BB2176" s="79"/>
      <c r="BC2176" s="94"/>
      <c r="BE2176" s="97"/>
      <c r="BF2176" s="97"/>
      <c r="BG2176" s="40"/>
      <c r="BK2176" s="40"/>
      <c r="BL2176" s="79"/>
      <c r="BM2176" s="94"/>
      <c r="BO2176" s="97"/>
      <c r="BQ2176" s="40"/>
      <c r="BR2176" s="94"/>
      <c r="BS2176" s="94"/>
      <c r="BT2176" s="94"/>
      <c r="BU2176" s="40"/>
      <c r="BV2176" s="82"/>
      <c r="BW2176" s="94"/>
      <c r="BX2176" s="48"/>
      <c r="BY2176" s="97"/>
      <c r="BZ2176" s="48"/>
      <c r="CA2176" s="40"/>
      <c r="CB2176" s="94"/>
      <c r="CC2176" s="94"/>
      <c r="CD2176" s="94"/>
      <c r="CE2176" s="40"/>
      <c r="CF2176" s="73"/>
      <c r="CG2176" s="41"/>
      <c r="CH2176" s="41"/>
      <c r="CI2176" s="41"/>
      <c r="CJ2176" s="41"/>
      <c r="CK2176" s="41"/>
      <c r="CL2176" s="68"/>
      <c r="CM2176" s="41"/>
      <c r="CN2176" s="41"/>
      <c r="CO2176" s="39"/>
      <c r="CP2176" s="78"/>
    </row>
    <row r="2177" spans="1:94" s="38" customFormat="1" x14ac:dyDescent="0.25">
      <c r="A2177" s="38">
        <v>2174</v>
      </c>
      <c r="F2177" s="39"/>
      <c r="Q2177" s="39"/>
      <c r="R2177" s="40"/>
      <c r="S2177" s="40"/>
      <c r="T2177" s="39"/>
      <c r="AG2177" s="110"/>
      <c r="AH2177" s="94"/>
      <c r="AJ2177" s="97"/>
      <c r="AL2177" s="39"/>
      <c r="AP2177" s="39"/>
      <c r="AQ2177" s="77"/>
      <c r="AR2177" s="94"/>
      <c r="AT2177" s="97"/>
      <c r="BB2177" s="79"/>
      <c r="BC2177" s="94"/>
      <c r="BE2177" s="97"/>
      <c r="BF2177" s="97"/>
      <c r="BG2177" s="40"/>
      <c r="BK2177" s="40"/>
      <c r="BL2177" s="79"/>
      <c r="BM2177" s="94"/>
      <c r="BO2177" s="97"/>
      <c r="BQ2177" s="40"/>
      <c r="BR2177" s="94"/>
      <c r="BS2177" s="94"/>
      <c r="BT2177" s="94"/>
      <c r="BU2177" s="40"/>
      <c r="BV2177" s="82"/>
      <c r="BW2177" s="94"/>
      <c r="BX2177" s="48"/>
      <c r="BY2177" s="97"/>
      <c r="BZ2177" s="48"/>
      <c r="CA2177" s="40"/>
      <c r="CB2177" s="94"/>
      <c r="CC2177" s="94"/>
      <c r="CD2177" s="94"/>
      <c r="CE2177" s="40"/>
      <c r="CF2177" s="73"/>
      <c r="CG2177" s="41"/>
      <c r="CH2177" s="41"/>
      <c r="CI2177" s="41"/>
      <c r="CJ2177" s="41"/>
      <c r="CK2177" s="41"/>
      <c r="CL2177" s="68"/>
      <c r="CM2177" s="41"/>
      <c r="CN2177" s="41"/>
      <c r="CO2177" s="39"/>
      <c r="CP2177" s="78"/>
    </row>
    <row r="2178" spans="1:94" s="38" customFormat="1" x14ac:dyDescent="0.25">
      <c r="A2178" s="38">
        <v>2175</v>
      </c>
      <c r="F2178" s="39"/>
      <c r="Q2178" s="39"/>
      <c r="R2178" s="40"/>
      <c r="S2178" s="40"/>
      <c r="T2178" s="39"/>
      <c r="AG2178" s="110"/>
      <c r="AH2178" s="94"/>
      <c r="AJ2178" s="97"/>
      <c r="AL2178" s="39"/>
      <c r="AP2178" s="39"/>
      <c r="AQ2178" s="77"/>
      <c r="AR2178" s="94"/>
      <c r="AT2178" s="97"/>
      <c r="BB2178" s="79"/>
      <c r="BC2178" s="94"/>
      <c r="BE2178" s="97"/>
      <c r="BF2178" s="97"/>
      <c r="BG2178" s="40"/>
      <c r="BK2178" s="40"/>
      <c r="BL2178" s="79"/>
      <c r="BM2178" s="94"/>
      <c r="BO2178" s="97"/>
      <c r="BQ2178" s="40"/>
      <c r="BR2178" s="94"/>
      <c r="BS2178" s="94"/>
      <c r="BT2178" s="94"/>
      <c r="BU2178" s="40"/>
      <c r="BV2178" s="82"/>
      <c r="BW2178" s="94"/>
      <c r="BX2178" s="48"/>
      <c r="BY2178" s="97"/>
      <c r="BZ2178" s="48"/>
      <c r="CA2178" s="40"/>
      <c r="CB2178" s="94"/>
      <c r="CC2178" s="94"/>
      <c r="CD2178" s="94"/>
      <c r="CE2178" s="40"/>
      <c r="CF2178" s="73"/>
      <c r="CG2178" s="41"/>
      <c r="CH2178" s="41"/>
      <c r="CI2178" s="41"/>
      <c r="CJ2178" s="41"/>
      <c r="CK2178" s="41"/>
      <c r="CL2178" s="68"/>
      <c r="CM2178" s="41"/>
      <c r="CN2178" s="41"/>
      <c r="CO2178" s="39"/>
      <c r="CP2178" s="78"/>
    </row>
    <row r="2179" spans="1:94" s="38" customFormat="1" x14ac:dyDescent="0.25">
      <c r="A2179" s="38">
        <v>2176</v>
      </c>
      <c r="F2179" s="39"/>
      <c r="Q2179" s="39"/>
      <c r="R2179" s="40"/>
      <c r="S2179" s="40"/>
      <c r="T2179" s="39"/>
      <c r="AG2179" s="110"/>
      <c r="AH2179" s="94"/>
      <c r="AJ2179" s="97"/>
      <c r="AL2179" s="39"/>
      <c r="AP2179" s="39"/>
      <c r="AQ2179" s="77"/>
      <c r="AR2179" s="94"/>
      <c r="AT2179" s="97"/>
      <c r="BB2179" s="79"/>
      <c r="BC2179" s="94"/>
      <c r="BE2179" s="97"/>
      <c r="BF2179" s="97"/>
      <c r="BG2179" s="40"/>
      <c r="BK2179" s="40"/>
      <c r="BL2179" s="79"/>
      <c r="BM2179" s="94"/>
      <c r="BO2179" s="97"/>
      <c r="BQ2179" s="40"/>
      <c r="BR2179" s="94"/>
      <c r="BS2179" s="94"/>
      <c r="BT2179" s="94"/>
      <c r="BU2179" s="40"/>
      <c r="BV2179" s="82"/>
      <c r="BW2179" s="94"/>
      <c r="BX2179" s="48"/>
      <c r="BY2179" s="97"/>
      <c r="BZ2179" s="48"/>
      <c r="CA2179" s="40"/>
      <c r="CB2179" s="94"/>
      <c r="CC2179" s="94"/>
      <c r="CD2179" s="94"/>
      <c r="CE2179" s="40"/>
      <c r="CF2179" s="73"/>
      <c r="CG2179" s="41"/>
      <c r="CH2179" s="41"/>
      <c r="CI2179" s="41"/>
      <c r="CJ2179" s="41"/>
      <c r="CK2179" s="41"/>
      <c r="CL2179" s="68"/>
      <c r="CM2179" s="41"/>
      <c r="CN2179" s="41"/>
      <c r="CO2179" s="39"/>
      <c r="CP2179" s="78"/>
    </row>
    <row r="2180" spans="1:94" s="38" customFormat="1" x14ac:dyDescent="0.25">
      <c r="A2180" s="38">
        <v>2177</v>
      </c>
      <c r="F2180" s="39"/>
      <c r="Q2180" s="39"/>
      <c r="R2180" s="40"/>
      <c r="S2180" s="40"/>
      <c r="T2180" s="39"/>
      <c r="AG2180" s="110"/>
      <c r="AH2180" s="94"/>
      <c r="AJ2180" s="97"/>
      <c r="AL2180" s="39"/>
      <c r="AP2180" s="39"/>
      <c r="AQ2180" s="77"/>
      <c r="AR2180" s="94"/>
      <c r="AT2180" s="97"/>
      <c r="BB2180" s="79"/>
      <c r="BC2180" s="94"/>
      <c r="BE2180" s="97"/>
      <c r="BF2180" s="97"/>
      <c r="BG2180" s="40"/>
      <c r="BK2180" s="40"/>
      <c r="BL2180" s="79"/>
      <c r="BM2180" s="94"/>
      <c r="BO2180" s="97"/>
      <c r="BQ2180" s="40"/>
      <c r="BR2180" s="94"/>
      <c r="BS2180" s="94"/>
      <c r="BT2180" s="94"/>
      <c r="BU2180" s="40"/>
      <c r="BV2180" s="82"/>
      <c r="BW2180" s="94"/>
      <c r="BX2180" s="48"/>
      <c r="BY2180" s="97"/>
      <c r="BZ2180" s="48"/>
      <c r="CA2180" s="40"/>
      <c r="CB2180" s="94"/>
      <c r="CC2180" s="94"/>
      <c r="CD2180" s="94"/>
      <c r="CE2180" s="40"/>
      <c r="CF2180" s="73"/>
      <c r="CG2180" s="41"/>
      <c r="CH2180" s="41"/>
      <c r="CI2180" s="41"/>
      <c r="CJ2180" s="41"/>
      <c r="CK2180" s="41"/>
      <c r="CL2180" s="68"/>
      <c r="CM2180" s="41"/>
      <c r="CN2180" s="41"/>
      <c r="CO2180" s="39"/>
      <c r="CP2180" s="78"/>
    </row>
    <row r="2181" spans="1:94" s="38" customFormat="1" x14ac:dyDescent="0.25">
      <c r="A2181" s="38">
        <v>2178</v>
      </c>
      <c r="F2181" s="39"/>
      <c r="Q2181" s="39"/>
      <c r="R2181" s="40"/>
      <c r="S2181" s="40"/>
      <c r="T2181" s="39"/>
      <c r="AG2181" s="110"/>
      <c r="AH2181" s="94"/>
      <c r="AJ2181" s="97"/>
      <c r="AL2181" s="39"/>
      <c r="AP2181" s="39"/>
      <c r="AQ2181" s="77"/>
      <c r="AR2181" s="94"/>
      <c r="AT2181" s="97"/>
      <c r="BB2181" s="79"/>
      <c r="BC2181" s="94"/>
      <c r="BE2181" s="97"/>
      <c r="BF2181" s="97"/>
      <c r="BG2181" s="40"/>
      <c r="BK2181" s="40"/>
      <c r="BL2181" s="79"/>
      <c r="BM2181" s="94"/>
      <c r="BO2181" s="97"/>
      <c r="BQ2181" s="40"/>
      <c r="BR2181" s="94"/>
      <c r="BS2181" s="94"/>
      <c r="BT2181" s="94"/>
      <c r="BU2181" s="40"/>
      <c r="BV2181" s="82"/>
      <c r="BW2181" s="94"/>
      <c r="BX2181" s="48"/>
      <c r="BY2181" s="97"/>
      <c r="BZ2181" s="48"/>
      <c r="CA2181" s="40"/>
      <c r="CB2181" s="94"/>
      <c r="CC2181" s="94"/>
      <c r="CD2181" s="94"/>
      <c r="CE2181" s="40"/>
      <c r="CF2181" s="73"/>
      <c r="CG2181" s="41"/>
      <c r="CH2181" s="41"/>
      <c r="CI2181" s="41"/>
      <c r="CJ2181" s="41"/>
      <c r="CK2181" s="41"/>
      <c r="CL2181" s="68"/>
      <c r="CM2181" s="41"/>
      <c r="CN2181" s="41"/>
      <c r="CO2181" s="39"/>
      <c r="CP2181" s="78"/>
    </row>
    <row r="2182" spans="1:94" s="38" customFormat="1" x14ac:dyDescent="0.25">
      <c r="A2182" s="38">
        <v>2179</v>
      </c>
      <c r="F2182" s="39"/>
      <c r="Q2182" s="39"/>
      <c r="R2182" s="40"/>
      <c r="S2182" s="40"/>
      <c r="T2182" s="39"/>
      <c r="AG2182" s="110"/>
      <c r="AH2182" s="94"/>
      <c r="AJ2182" s="97"/>
      <c r="AL2182" s="39"/>
      <c r="AP2182" s="39"/>
      <c r="AQ2182" s="77"/>
      <c r="AR2182" s="94"/>
      <c r="AT2182" s="97"/>
      <c r="BB2182" s="79"/>
      <c r="BC2182" s="94"/>
      <c r="BE2182" s="97"/>
      <c r="BF2182" s="97"/>
      <c r="BG2182" s="40"/>
      <c r="BK2182" s="40"/>
      <c r="BL2182" s="79"/>
      <c r="BM2182" s="94"/>
      <c r="BO2182" s="97"/>
      <c r="BQ2182" s="40"/>
      <c r="BR2182" s="94"/>
      <c r="BS2182" s="94"/>
      <c r="BT2182" s="94"/>
      <c r="BU2182" s="40"/>
      <c r="BV2182" s="82"/>
      <c r="BW2182" s="94"/>
      <c r="BX2182" s="48"/>
      <c r="BY2182" s="97"/>
      <c r="BZ2182" s="48"/>
      <c r="CA2182" s="40"/>
      <c r="CB2182" s="94"/>
      <c r="CC2182" s="94"/>
      <c r="CD2182" s="94"/>
      <c r="CE2182" s="40"/>
      <c r="CF2182" s="73"/>
      <c r="CG2182" s="41"/>
      <c r="CH2182" s="41"/>
      <c r="CI2182" s="41"/>
      <c r="CJ2182" s="41"/>
      <c r="CK2182" s="41"/>
      <c r="CL2182" s="68"/>
      <c r="CM2182" s="41"/>
      <c r="CN2182" s="41"/>
      <c r="CO2182" s="39"/>
      <c r="CP2182" s="78"/>
    </row>
    <row r="2183" spans="1:94" s="38" customFormat="1" x14ac:dyDescent="0.25">
      <c r="A2183" s="38">
        <v>2180</v>
      </c>
      <c r="F2183" s="39"/>
      <c r="Q2183" s="39"/>
      <c r="R2183" s="40"/>
      <c r="S2183" s="40"/>
      <c r="T2183" s="39"/>
      <c r="AG2183" s="110"/>
      <c r="AH2183" s="94"/>
      <c r="AJ2183" s="97"/>
      <c r="AL2183" s="39"/>
      <c r="AP2183" s="39"/>
      <c r="AQ2183" s="77"/>
      <c r="AR2183" s="94"/>
      <c r="AT2183" s="97"/>
      <c r="BB2183" s="79"/>
      <c r="BC2183" s="94"/>
      <c r="BE2183" s="97"/>
      <c r="BF2183" s="97"/>
      <c r="BG2183" s="40"/>
      <c r="BK2183" s="40"/>
      <c r="BL2183" s="79"/>
      <c r="BM2183" s="94"/>
      <c r="BO2183" s="97"/>
      <c r="BQ2183" s="40"/>
      <c r="BR2183" s="94"/>
      <c r="BS2183" s="94"/>
      <c r="BT2183" s="94"/>
      <c r="BU2183" s="40"/>
      <c r="BV2183" s="82"/>
      <c r="BW2183" s="94"/>
      <c r="BX2183" s="48"/>
      <c r="BY2183" s="97"/>
      <c r="BZ2183" s="48"/>
      <c r="CA2183" s="40"/>
      <c r="CB2183" s="94"/>
      <c r="CC2183" s="94"/>
      <c r="CD2183" s="94"/>
      <c r="CE2183" s="40"/>
      <c r="CF2183" s="73"/>
      <c r="CG2183" s="41"/>
      <c r="CH2183" s="41"/>
      <c r="CI2183" s="41"/>
      <c r="CJ2183" s="41"/>
      <c r="CK2183" s="41"/>
      <c r="CL2183" s="68"/>
      <c r="CM2183" s="41"/>
      <c r="CN2183" s="41"/>
      <c r="CO2183" s="39"/>
      <c r="CP2183" s="78"/>
    </row>
    <row r="2184" spans="1:94" s="38" customFormat="1" x14ac:dyDescent="0.25">
      <c r="A2184" s="38">
        <v>2181</v>
      </c>
      <c r="F2184" s="39"/>
      <c r="Q2184" s="39"/>
      <c r="R2184" s="40"/>
      <c r="S2184" s="40"/>
      <c r="T2184" s="39"/>
      <c r="AG2184" s="110"/>
      <c r="AH2184" s="94"/>
      <c r="AJ2184" s="97"/>
      <c r="AL2184" s="39"/>
      <c r="AP2184" s="39"/>
      <c r="AQ2184" s="77"/>
      <c r="AR2184" s="94"/>
      <c r="AT2184" s="97"/>
      <c r="BB2184" s="79"/>
      <c r="BC2184" s="94"/>
      <c r="BE2184" s="97"/>
      <c r="BF2184" s="97"/>
      <c r="BG2184" s="40"/>
      <c r="BK2184" s="40"/>
      <c r="BL2184" s="79"/>
      <c r="BM2184" s="94"/>
      <c r="BO2184" s="97"/>
      <c r="BQ2184" s="40"/>
      <c r="BR2184" s="94"/>
      <c r="BS2184" s="94"/>
      <c r="BT2184" s="94"/>
      <c r="BU2184" s="40"/>
      <c r="BV2184" s="82"/>
      <c r="BW2184" s="94"/>
      <c r="BX2184" s="48"/>
      <c r="BY2184" s="97"/>
      <c r="BZ2184" s="48"/>
      <c r="CA2184" s="40"/>
      <c r="CB2184" s="94"/>
      <c r="CC2184" s="94"/>
      <c r="CD2184" s="94"/>
      <c r="CE2184" s="40"/>
      <c r="CF2184" s="73"/>
      <c r="CG2184" s="41"/>
      <c r="CH2184" s="41"/>
      <c r="CI2184" s="41"/>
      <c r="CJ2184" s="41"/>
      <c r="CK2184" s="41"/>
      <c r="CL2184" s="68"/>
      <c r="CM2184" s="41"/>
      <c r="CN2184" s="41"/>
      <c r="CO2184" s="39"/>
      <c r="CP2184" s="78"/>
    </row>
    <row r="2185" spans="1:94" s="38" customFormat="1" x14ac:dyDescent="0.25">
      <c r="A2185" s="38">
        <v>2182</v>
      </c>
      <c r="F2185" s="39"/>
      <c r="Q2185" s="39"/>
      <c r="R2185" s="40"/>
      <c r="S2185" s="40"/>
      <c r="T2185" s="39"/>
      <c r="AG2185" s="110"/>
      <c r="AH2185" s="94"/>
      <c r="AJ2185" s="97"/>
      <c r="AL2185" s="39"/>
      <c r="AP2185" s="39"/>
      <c r="AQ2185" s="77"/>
      <c r="AR2185" s="94"/>
      <c r="AT2185" s="97"/>
      <c r="BB2185" s="79"/>
      <c r="BC2185" s="94"/>
      <c r="BE2185" s="97"/>
      <c r="BF2185" s="97"/>
      <c r="BG2185" s="40"/>
      <c r="BK2185" s="40"/>
      <c r="BL2185" s="79"/>
      <c r="BM2185" s="94"/>
      <c r="BO2185" s="97"/>
      <c r="BQ2185" s="40"/>
      <c r="BR2185" s="94"/>
      <c r="BS2185" s="94"/>
      <c r="BT2185" s="94"/>
      <c r="BU2185" s="40"/>
      <c r="BV2185" s="82"/>
      <c r="BW2185" s="94"/>
      <c r="BX2185" s="48"/>
      <c r="BY2185" s="97"/>
      <c r="BZ2185" s="48"/>
      <c r="CA2185" s="40"/>
      <c r="CB2185" s="94"/>
      <c r="CC2185" s="94"/>
      <c r="CD2185" s="94"/>
      <c r="CE2185" s="40"/>
      <c r="CF2185" s="73"/>
      <c r="CG2185" s="41"/>
      <c r="CH2185" s="41"/>
      <c r="CI2185" s="41"/>
      <c r="CJ2185" s="41"/>
      <c r="CK2185" s="41"/>
      <c r="CL2185" s="68"/>
      <c r="CM2185" s="41"/>
      <c r="CN2185" s="41"/>
      <c r="CO2185" s="39"/>
      <c r="CP2185" s="78"/>
    </row>
    <row r="2186" spans="1:94" s="38" customFormat="1" x14ac:dyDescent="0.25">
      <c r="A2186" s="38">
        <v>2183</v>
      </c>
      <c r="F2186" s="39"/>
      <c r="Q2186" s="39"/>
      <c r="R2186" s="40"/>
      <c r="S2186" s="40"/>
      <c r="T2186" s="39"/>
      <c r="AG2186" s="110"/>
      <c r="AH2186" s="94"/>
      <c r="AJ2186" s="97"/>
      <c r="AL2186" s="39"/>
      <c r="AP2186" s="39"/>
      <c r="AQ2186" s="77"/>
      <c r="AR2186" s="94"/>
      <c r="AT2186" s="97"/>
      <c r="BB2186" s="79"/>
      <c r="BC2186" s="94"/>
      <c r="BE2186" s="97"/>
      <c r="BF2186" s="97"/>
      <c r="BG2186" s="40"/>
      <c r="BK2186" s="40"/>
      <c r="BL2186" s="79"/>
      <c r="BM2186" s="94"/>
      <c r="BO2186" s="97"/>
      <c r="BQ2186" s="40"/>
      <c r="BR2186" s="94"/>
      <c r="BS2186" s="94"/>
      <c r="BT2186" s="94"/>
      <c r="BU2186" s="40"/>
      <c r="BV2186" s="82"/>
      <c r="BW2186" s="94"/>
      <c r="BX2186" s="48"/>
      <c r="BY2186" s="97"/>
      <c r="BZ2186" s="48"/>
      <c r="CA2186" s="40"/>
      <c r="CB2186" s="94"/>
      <c r="CC2186" s="94"/>
      <c r="CD2186" s="94"/>
      <c r="CE2186" s="40"/>
      <c r="CF2186" s="73"/>
      <c r="CG2186" s="41"/>
      <c r="CH2186" s="41"/>
      <c r="CI2186" s="41"/>
      <c r="CJ2186" s="41"/>
      <c r="CK2186" s="41"/>
      <c r="CL2186" s="68"/>
      <c r="CM2186" s="41"/>
      <c r="CN2186" s="41"/>
      <c r="CO2186" s="39"/>
      <c r="CP2186" s="78"/>
    </row>
    <row r="2187" spans="1:94" s="38" customFormat="1" x14ac:dyDescent="0.25">
      <c r="A2187" s="99">
        <v>2184</v>
      </c>
      <c r="F2187" s="39"/>
      <c r="Q2187" s="39"/>
      <c r="R2187" s="40"/>
      <c r="S2187" s="40"/>
      <c r="T2187" s="39"/>
      <c r="AG2187" s="110"/>
      <c r="AH2187" s="94"/>
      <c r="AJ2187" s="97"/>
      <c r="AL2187" s="39"/>
      <c r="AP2187" s="39"/>
      <c r="AQ2187" s="77"/>
      <c r="AR2187" s="94"/>
      <c r="AT2187" s="97"/>
      <c r="BB2187" s="79"/>
      <c r="BC2187" s="94"/>
      <c r="BE2187" s="97"/>
      <c r="BF2187" s="97"/>
      <c r="BG2187" s="40"/>
      <c r="BK2187" s="40"/>
      <c r="BL2187" s="79"/>
      <c r="BM2187" s="94"/>
      <c r="BO2187" s="97"/>
      <c r="BQ2187" s="40"/>
      <c r="BR2187" s="94"/>
      <c r="BS2187" s="94"/>
      <c r="BT2187" s="94"/>
      <c r="BU2187" s="40"/>
      <c r="BV2187" s="82"/>
      <c r="BW2187" s="94"/>
      <c r="BX2187" s="48"/>
      <c r="BY2187" s="97"/>
      <c r="BZ2187" s="48"/>
      <c r="CA2187" s="40"/>
      <c r="CB2187" s="94"/>
      <c r="CC2187" s="94"/>
      <c r="CD2187" s="94"/>
      <c r="CE2187" s="40"/>
      <c r="CF2187" s="73"/>
      <c r="CG2187" s="41"/>
      <c r="CH2187" s="41"/>
      <c r="CI2187" s="41"/>
      <c r="CJ2187" s="41"/>
      <c r="CK2187" s="41"/>
      <c r="CL2187" s="68"/>
      <c r="CM2187" s="41"/>
      <c r="CN2187" s="41"/>
      <c r="CO2187" s="39"/>
      <c r="CP2187" s="78"/>
    </row>
    <row r="2188" spans="1:94" s="38" customFormat="1" x14ac:dyDescent="0.25">
      <c r="A2188" s="38">
        <v>2185</v>
      </c>
      <c r="F2188" s="39"/>
      <c r="Q2188" s="39"/>
      <c r="R2188" s="40"/>
      <c r="S2188" s="40"/>
      <c r="T2188" s="39"/>
      <c r="AG2188" s="110"/>
      <c r="AH2188" s="94"/>
      <c r="AJ2188" s="97"/>
      <c r="AL2188" s="39"/>
      <c r="AP2188" s="39"/>
      <c r="AQ2188" s="77"/>
      <c r="AR2188" s="94"/>
      <c r="AT2188" s="97"/>
      <c r="BB2188" s="79"/>
      <c r="BC2188" s="94"/>
      <c r="BE2188" s="97"/>
      <c r="BF2188" s="97"/>
      <c r="BG2188" s="40"/>
      <c r="BK2188" s="40"/>
      <c r="BL2188" s="79"/>
      <c r="BM2188" s="94"/>
      <c r="BO2188" s="97"/>
      <c r="BQ2188" s="40"/>
      <c r="BR2188" s="94"/>
      <c r="BS2188" s="94"/>
      <c r="BT2188" s="94"/>
      <c r="BU2188" s="40"/>
      <c r="BV2188" s="82"/>
      <c r="BW2188" s="94"/>
      <c r="BX2188" s="48"/>
      <c r="BY2188" s="97"/>
      <c r="BZ2188" s="48"/>
      <c r="CA2188" s="40"/>
      <c r="CB2188" s="94"/>
      <c r="CC2188" s="94"/>
      <c r="CD2188" s="94"/>
      <c r="CE2188" s="40"/>
      <c r="CF2188" s="73"/>
      <c r="CG2188" s="41"/>
      <c r="CH2188" s="41"/>
      <c r="CI2188" s="41"/>
      <c r="CJ2188" s="41"/>
      <c r="CK2188" s="41"/>
      <c r="CL2188" s="68"/>
      <c r="CM2188" s="41"/>
      <c r="CN2188" s="41"/>
      <c r="CO2188" s="39"/>
      <c r="CP2188" s="78"/>
    </row>
    <row r="2189" spans="1:94" s="38" customFormat="1" x14ac:dyDescent="0.25">
      <c r="A2189" s="38">
        <v>2186</v>
      </c>
      <c r="F2189" s="39"/>
      <c r="Q2189" s="39"/>
      <c r="R2189" s="40"/>
      <c r="S2189" s="40"/>
      <c r="T2189" s="39"/>
      <c r="AG2189" s="110"/>
      <c r="AH2189" s="94"/>
      <c r="AJ2189" s="97"/>
      <c r="AL2189" s="39"/>
      <c r="AP2189" s="39"/>
      <c r="AQ2189" s="77"/>
      <c r="AR2189" s="94"/>
      <c r="AT2189" s="97"/>
      <c r="BB2189" s="79"/>
      <c r="BC2189" s="94"/>
      <c r="BE2189" s="97"/>
      <c r="BF2189" s="97"/>
      <c r="BG2189" s="40"/>
      <c r="BK2189" s="40"/>
      <c r="BL2189" s="79"/>
      <c r="BM2189" s="94"/>
      <c r="BO2189" s="97"/>
      <c r="BQ2189" s="40"/>
      <c r="BR2189" s="94"/>
      <c r="BS2189" s="94"/>
      <c r="BT2189" s="94"/>
      <c r="BU2189" s="40"/>
      <c r="BV2189" s="82"/>
      <c r="BW2189" s="94"/>
      <c r="BX2189" s="48"/>
      <c r="BY2189" s="97"/>
      <c r="BZ2189" s="48"/>
      <c r="CA2189" s="40"/>
      <c r="CB2189" s="94"/>
      <c r="CC2189" s="94"/>
      <c r="CD2189" s="94"/>
      <c r="CE2189" s="40"/>
      <c r="CF2189" s="73"/>
      <c r="CG2189" s="41"/>
      <c r="CH2189" s="41"/>
      <c r="CI2189" s="41"/>
      <c r="CJ2189" s="41"/>
      <c r="CK2189" s="41"/>
      <c r="CL2189" s="68"/>
      <c r="CM2189" s="41"/>
      <c r="CN2189" s="41"/>
      <c r="CO2189" s="39"/>
      <c r="CP2189" s="78"/>
    </row>
    <row r="2190" spans="1:94" s="38" customFormat="1" x14ac:dyDescent="0.25">
      <c r="A2190" s="38">
        <v>2187</v>
      </c>
      <c r="F2190" s="39"/>
      <c r="Q2190" s="39"/>
      <c r="R2190" s="40"/>
      <c r="S2190" s="40"/>
      <c r="T2190" s="39"/>
      <c r="AG2190" s="110"/>
      <c r="AH2190" s="94"/>
      <c r="AJ2190" s="97"/>
      <c r="AL2190" s="39"/>
      <c r="AP2190" s="39"/>
      <c r="AQ2190" s="77"/>
      <c r="AR2190" s="94"/>
      <c r="AT2190" s="97"/>
      <c r="BB2190" s="79"/>
      <c r="BC2190" s="94"/>
      <c r="BE2190" s="97"/>
      <c r="BF2190" s="97"/>
      <c r="BG2190" s="40"/>
      <c r="BK2190" s="40"/>
      <c r="BL2190" s="79"/>
      <c r="BM2190" s="94"/>
      <c r="BO2190" s="97"/>
      <c r="BQ2190" s="40"/>
      <c r="BR2190" s="94"/>
      <c r="BS2190" s="94"/>
      <c r="BT2190" s="94"/>
      <c r="BU2190" s="40"/>
      <c r="BV2190" s="82"/>
      <c r="BW2190" s="94"/>
      <c r="BX2190" s="48"/>
      <c r="BY2190" s="97"/>
      <c r="BZ2190" s="48"/>
      <c r="CA2190" s="40"/>
      <c r="CB2190" s="94"/>
      <c r="CC2190" s="94"/>
      <c r="CD2190" s="94"/>
      <c r="CE2190" s="40"/>
      <c r="CF2190" s="73"/>
      <c r="CG2190" s="41"/>
      <c r="CH2190" s="41"/>
      <c r="CI2190" s="41"/>
      <c r="CJ2190" s="41"/>
      <c r="CK2190" s="41"/>
      <c r="CL2190" s="68"/>
      <c r="CM2190" s="41"/>
      <c r="CN2190" s="41"/>
      <c r="CO2190" s="39"/>
      <c r="CP2190" s="78"/>
    </row>
    <row r="2191" spans="1:94" s="38" customFormat="1" x14ac:dyDescent="0.25">
      <c r="A2191" s="38">
        <v>2188</v>
      </c>
      <c r="F2191" s="39"/>
      <c r="Q2191" s="39"/>
      <c r="R2191" s="40"/>
      <c r="S2191" s="40"/>
      <c r="T2191" s="39"/>
      <c r="AG2191" s="110"/>
      <c r="AH2191" s="94"/>
      <c r="AJ2191" s="97"/>
      <c r="AL2191" s="39"/>
      <c r="AP2191" s="39"/>
      <c r="AQ2191" s="77"/>
      <c r="AR2191" s="94"/>
      <c r="AT2191" s="97"/>
      <c r="BB2191" s="79"/>
      <c r="BC2191" s="94"/>
      <c r="BE2191" s="97"/>
      <c r="BF2191" s="97"/>
      <c r="BG2191" s="40"/>
      <c r="BK2191" s="40"/>
      <c r="BL2191" s="79"/>
      <c r="BM2191" s="94"/>
      <c r="BO2191" s="97"/>
      <c r="BQ2191" s="40"/>
      <c r="BR2191" s="94"/>
      <c r="BS2191" s="94"/>
      <c r="BT2191" s="94"/>
      <c r="BU2191" s="40"/>
      <c r="BV2191" s="82"/>
      <c r="BW2191" s="94"/>
      <c r="BX2191" s="48"/>
      <c r="BY2191" s="97"/>
      <c r="BZ2191" s="48"/>
      <c r="CA2191" s="40"/>
      <c r="CB2191" s="94"/>
      <c r="CC2191" s="94"/>
      <c r="CD2191" s="94"/>
      <c r="CE2191" s="40"/>
      <c r="CF2191" s="73"/>
      <c r="CG2191" s="41"/>
      <c r="CH2191" s="41"/>
      <c r="CI2191" s="41"/>
      <c r="CJ2191" s="41"/>
      <c r="CK2191" s="41"/>
      <c r="CL2191" s="68"/>
      <c r="CM2191" s="41"/>
      <c r="CN2191" s="41"/>
      <c r="CO2191" s="39"/>
      <c r="CP2191" s="78"/>
    </row>
    <row r="2192" spans="1:94" s="38" customFormat="1" x14ac:dyDescent="0.25">
      <c r="A2192" s="38">
        <v>2189</v>
      </c>
      <c r="F2192" s="39"/>
      <c r="Q2192" s="39"/>
      <c r="R2192" s="40"/>
      <c r="S2192" s="40"/>
      <c r="T2192" s="39"/>
      <c r="AG2192" s="110"/>
      <c r="AH2192" s="94"/>
      <c r="AJ2192" s="97"/>
      <c r="AL2192" s="39"/>
      <c r="AP2192" s="39"/>
      <c r="AQ2192" s="77"/>
      <c r="AR2192" s="94"/>
      <c r="AT2192" s="97"/>
      <c r="BB2192" s="79"/>
      <c r="BC2192" s="94"/>
      <c r="BE2192" s="97"/>
      <c r="BF2192" s="97"/>
      <c r="BG2192" s="40"/>
      <c r="BK2192" s="40"/>
      <c r="BL2192" s="79"/>
      <c r="BM2192" s="94"/>
      <c r="BO2192" s="97"/>
      <c r="BQ2192" s="40"/>
      <c r="BR2192" s="94"/>
      <c r="BS2192" s="94"/>
      <c r="BT2192" s="94"/>
      <c r="BU2192" s="40"/>
      <c r="BV2192" s="82"/>
      <c r="BW2192" s="94"/>
      <c r="BX2192" s="48"/>
      <c r="BY2192" s="97"/>
      <c r="BZ2192" s="48"/>
      <c r="CA2192" s="40"/>
      <c r="CB2192" s="94"/>
      <c r="CC2192" s="94"/>
      <c r="CD2192" s="94"/>
      <c r="CE2192" s="40"/>
      <c r="CF2192" s="73"/>
      <c r="CG2192" s="41"/>
      <c r="CH2192" s="41"/>
      <c r="CI2192" s="41"/>
      <c r="CJ2192" s="41"/>
      <c r="CK2192" s="41"/>
      <c r="CL2192" s="68"/>
      <c r="CM2192" s="41"/>
      <c r="CN2192" s="41"/>
      <c r="CO2192" s="39"/>
      <c r="CP2192" s="78"/>
    </row>
    <row r="2193" spans="1:94" s="38" customFormat="1" x14ac:dyDescent="0.25">
      <c r="A2193" s="38">
        <v>2190</v>
      </c>
      <c r="F2193" s="39"/>
      <c r="Q2193" s="39"/>
      <c r="R2193" s="40"/>
      <c r="S2193" s="40"/>
      <c r="T2193" s="39"/>
      <c r="AG2193" s="110"/>
      <c r="AH2193" s="94"/>
      <c r="AJ2193" s="97"/>
      <c r="AL2193" s="39"/>
      <c r="AP2193" s="39"/>
      <c r="AQ2193" s="77"/>
      <c r="AR2193" s="94"/>
      <c r="AT2193" s="97"/>
      <c r="BB2193" s="79"/>
      <c r="BC2193" s="94"/>
      <c r="BE2193" s="97"/>
      <c r="BF2193" s="97"/>
      <c r="BG2193" s="40"/>
      <c r="BK2193" s="40"/>
      <c r="BL2193" s="79"/>
      <c r="BM2193" s="94"/>
      <c r="BO2193" s="97"/>
      <c r="BQ2193" s="40"/>
      <c r="BR2193" s="94"/>
      <c r="BS2193" s="94"/>
      <c r="BT2193" s="94"/>
      <c r="BU2193" s="40"/>
      <c r="BV2193" s="82"/>
      <c r="BW2193" s="94"/>
      <c r="BX2193" s="48"/>
      <c r="BY2193" s="97"/>
      <c r="BZ2193" s="48"/>
      <c r="CA2193" s="40"/>
      <c r="CB2193" s="94"/>
      <c r="CC2193" s="94"/>
      <c r="CD2193" s="94"/>
      <c r="CE2193" s="40"/>
      <c r="CF2193" s="73"/>
      <c r="CG2193" s="41"/>
      <c r="CH2193" s="41"/>
      <c r="CI2193" s="41"/>
      <c r="CJ2193" s="41"/>
      <c r="CK2193" s="41"/>
      <c r="CL2193" s="68"/>
      <c r="CM2193" s="41"/>
      <c r="CN2193" s="41"/>
      <c r="CO2193" s="39"/>
      <c r="CP2193" s="78"/>
    </row>
    <row r="2194" spans="1:94" s="38" customFormat="1" x14ac:dyDescent="0.25">
      <c r="A2194" s="38">
        <v>2191</v>
      </c>
      <c r="F2194" s="39"/>
      <c r="Q2194" s="39"/>
      <c r="R2194" s="40"/>
      <c r="S2194" s="40"/>
      <c r="T2194" s="39"/>
      <c r="AG2194" s="110"/>
      <c r="AH2194" s="94"/>
      <c r="AJ2194" s="97"/>
      <c r="AL2194" s="39"/>
      <c r="AP2194" s="39"/>
      <c r="AQ2194" s="77"/>
      <c r="AR2194" s="94"/>
      <c r="AT2194" s="97"/>
      <c r="BB2194" s="79"/>
      <c r="BC2194" s="94"/>
      <c r="BE2194" s="97"/>
      <c r="BF2194" s="97"/>
      <c r="BG2194" s="40"/>
      <c r="BK2194" s="40"/>
      <c r="BL2194" s="79"/>
      <c r="BM2194" s="94"/>
      <c r="BO2194" s="97"/>
      <c r="BQ2194" s="40"/>
      <c r="BR2194" s="94"/>
      <c r="BS2194" s="94"/>
      <c r="BT2194" s="94"/>
      <c r="BU2194" s="40"/>
      <c r="BV2194" s="82"/>
      <c r="BW2194" s="94"/>
      <c r="BX2194" s="48"/>
      <c r="BY2194" s="97"/>
      <c r="BZ2194" s="48"/>
      <c r="CA2194" s="40"/>
      <c r="CB2194" s="94"/>
      <c r="CC2194" s="94"/>
      <c r="CD2194" s="94"/>
      <c r="CE2194" s="40"/>
      <c r="CF2194" s="73"/>
      <c r="CG2194" s="41"/>
      <c r="CH2194" s="41"/>
      <c r="CI2194" s="41"/>
      <c r="CJ2194" s="41"/>
      <c r="CK2194" s="41"/>
      <c r="CL2194" s="68"/>
      <c r="CM2194" s="41"/>
      <c r="CN2194" s="41"/>
      <c r="CO2194" s="39"/>
      <c r="CP2194" s="78"/>
    </row>
    <row r="2195" spans="1:94" s="38" customFormat="1" x14ac:dyDescent="0.25">
      <c r="A2195" s="38">
        <v>2192</v>
      </c>
      <c r="F2195" s="39"/>
      <c r="Q2195" s="39"/>
      <c r="R2195" s="40"/>
      <c r="S2195" s="40"/>
      <c r="T2195" s="39"/>
      <c r="AG2195" s="110"/>
      <c r="AH2195" s="94"/>
      <c r="AJ2195" s="97"/>
      <c r="AL2195" s="39"/>
      <c r="AP2195" s="39"/>
      <c r="AQ2195" s="77"/>
      <c r="AR2195" s="94"/>
      <c r="AT2195" s="97"/>
      <c r="BB2195" s="79"/>
      <c r="BC2195" s="94"/>
      <c r="BE2195" s="97"/>
      <c r="BF2195" s="97"/>
      <c r="BG2195" s="40"/>
      <c r="BK2195" s="40"/>
      <c r="BL2195" s="79"/>
      <c r="BM2195" s="94"/>
      <c r="BO2195" s="97"/>
      <c r="BQ2195" s="40"/>
      <c r="BR2195" s="94"/>
      <c r="BS2195" s="94"/>
      <c r="BT2195" s="94"/>
      <c r="BU2195" s="40"/>
      <c r="BV2195" s="82"/>
      <c r="BW2195" s="94"/>
      <c r="BX2195" s="48"/>
      <c r="BY2195" s="97"/>
      <c r="BZ2195" s="48"/>
      <c r="CA2195" s="40"/>
      <c r="CB2195" s="94"/>
      <c r="CC2195" s="94"/>
      <c r="CD2195" s="94"/>
      <c r="CE2195" s="40"/>
      <c r="CF2195" s="73"/>
      <c r="CG2195" s="41"/>
      <c r="CH2195" s="41"/>
      <c r="CI2195" s="41"/>
      <c r="CJ2195" s="41"/>
      <c r="CK2195" s="41"/>
      <c r="CL2195" s="68"/>
      <c r="CM2195" s="41"/>
      <c r="CN2195" s="41"/>
      <c r="CO2195" s="39"/>
      <c r="CP2195" s="78"/>
    </row>
    <row r="2196" spans="1:94" s="38" customFormat="1" x14ac:dyDescent="0.25">
      <c r="A2196" s="38">
        <v>2193</v>
      </c>
      <c r="F2196" s="39"/>
      <c r="Q2196" s="39"/>
      <c r="R2196" s="40"/>
      <c r="S2196" s="40"/>
      <c r="T2196" s="39"/>
      <c r="AG2196" s="110"/>
      <c r="AH2196" s="94"/>
      <c r="AJ2196" s="97"/>
      <c r="AL2196" s="39"/>
      <c r="AP2196" s="39"/>
      <c r="AQ2196" s="77"/>
      <c r="AR2196" s="94"/>
      <c r="AT2196" s="97"/>
      <c r="BB2196" s="79"/>
      <c r="BC2196" s="94"/>
      <c r="BE2196" s="97"/>
      <c r="BF2196" s="97"/>
      <c r="BG2196" s="40"/>
      <c r="BK2196" s="40"/>
      <c r="BL2196" s="79"/>
      <c r="BM2196" s="94"/>
      <c r="BO2196" s="97"/>
      <c r="BQ2196" s="40"/>
      <c r="BR2196" s="94"/>
      <c r="BS2196" s="94"/>
      <c r="BT2196" s="94"/>
      <c r="BU2196" s="40"/>
      <c r="BV2196" s="82"/>
      <c r="BW2196" s="94"/>
      <c r="BX2196" s="48"/>
      <c r="BY2196" s="97"/>
      <c r="BZ2196" s="48"/>
      <c r="CA2196" s="40"/>
      <c r="CB2196" s="94"/>
      <c r="CC2196" s="94"/>
      <c r="CD2196" s="94"/>
      <c r="CE2196" s="40"/>
      <c r="CF2196" s="73"/>
      <c r="CG2196" s="41"/>
      <c r="CH2196" s="41"/>
      <c r="CI2196" s="41"/>
      <c r="CJ2196" s="41"/>
      <c r="CK2196" s="41"/>
      <c r="CL2196" s="68"/>
      <c r="CM2196" s="41"/>
      <c r="CN2196" s="41"/>
      <c r="CO2196" s="39"/>
      <c r="CP2196" s="78"/>
    </row>
    <row r="2197" spans="1:94" s="38" customFormat="1" x14ac:dyDescent="0.25">
      <c r="A2197" s="38">
        <v>2194</v>
      </c>
      <c r="F2197" s="39"/>
      <c r="Q2197" s="39"/>
      <c r="R2197" s="40"/>
      <c r="S2197" s="40"/>
      <c r="T2197" s="39"/>
      <c r="AG2197" s="110"/>
      <c r="AH2197" s="94"/>
      <c r="AJ2197" s="97"/>
      <c r="AL2197" s="39"/>
      <c r="AP2197" s="39"/>
      <c r="AQ2197" s="77"/>
      <c r="AR2197" s="94"/>
      <c r="AT2197" s="97"/>
      <c r="BB2197" s="79"/>
      <c r="BC2197" s="94"/>
      <c r="BE2197" s="97"/>
      <c r="BF2197" s="97"/>
      <c r="BG2197" s="40"/>
      <c r="BK2197" s="40"/>
      <c r="BL2197" s="79"/>
      <c r="BM2197" s="94"/>
      <c r="BO2197" s="97"/>
      <c r="BQ2197" s="40"/>
      <c r="BR2197" s="94"/>
      <c r="BS2197" s="94"/>
      <c r="BT2197" s="94"/>
      <c r="BU2197" s="40"/>
      <c r="BV2197" s="82"/>
      <c r="BW2197" s="94"/>
      <c r="BX2197" s="48"/>
      <c r="BY2197" s="97"/>
      <c r="BZ2197" s="48"/>
      <c r="CA2197" s="40"/>
      <c r="CB2197" s="94"/>
      <c r="CC2197" s="94"/>
      <c r="CD2197" s="94"/>
      <c r="CE2197" s="40"/>
      <c r="CF2197" s="73"/>
      <c r="CG2197" s="41"/>
      <c r="CH2197" s="41"/>
      <c r="CI2197" s="41"/>
      <c r="CJ2197" s="41"/>
      <c r="CK2197" s="41"/>
      <c r="CL2197" s="68"/>
      <c r="CM2197" s="41"/>
      <c r="CN2197" s="41"/>
      <c r="CO2197" s="39"/>
      <c r="CP2197" s="78"/>
    </row>
    <row r="2198" spans="1:94" s="38" customFormat="1" x14ac:dyDescent="0.25">
      <c r="A2198" s="38">
        <v>2195</v>
      </c>
      <c r="F2198" s="39"/>
      <c r="Q2198" s="39"/>
      <c r="R2198" s="40"/>
      <c r="S2198" s="40"/>
      <c r="T2198" s="39"/>
      <c r="AG2198" s="110"/>
      <c r="AH2198" s="94"/>
      <c r="AJ2198" s="97"/>
      <c r="AL2198" s="39"/>
      <c r="AP2198" s="39"/>
      <c r="AQ2198" s="77"/>
      <c r="AR2198" s="94"/>
      <c r="AT2198" s="97"/>
      <c r="BB2198" s="79"/>
      <c r="BC2198" s="94"/>
      <c r="BE2198" s="97"/>
      <c r="BF2198" s="97"/>
      <c r="BG2198" s="40"/>
      <c r="BK2198" s="40"/>
      <c r="BL2198" s="79"/>
      <c r="BM2198" s="94"/>
      <c r="BO2198" s="97"/>
      <c r="BQ2198" s="40"/>
      <c r="BR2198" s="94"/>
      <c r="BS2198" s="94"/>
      <c r="BT2198" s="94"/>
      <c r="BU2198" s="40"/>
      <c r="BV2198" s="82"/>
      <c r="BW2198" s="94"/>
      <c r="BX2198" s="48"/>
      <c r="BY2198" s="97"/>
      <c r="BZ2198" s="48"/>
      <c r="CA2198" s="40"/>
      <c r="CB2198" s="94"/>
      <c r="CC2198" s="94"/>
      <c r="CD2198" s="94"/>
      <c r="CE2198" s="40"/>
      <c r="CF2198" s="73"/>
      <c r="CG2198" s="41"/>
      <c r="CH2198" s="41"/>
      <c r="CI2198" s="41"/>
      <c r="CJ2198" s="41"/>
      <c r="CK2198" s="41"/>
      <c r="CL2198" s="68"/>
      <c r="CM2198" s="41"/>
      <c r="CN2198" s="41"/>
      <c r="CO2198" s="39"/>
      <c r="CP2198" s="78"/>
    </row>
    <row r="2199" spans="1:94" s="38" customFormat="1" x14ac:dyDescent="0.25">
      <c r="A2199" s="38">
        <v>2196</v>
      </c>
      <c r="F2199" s="39"/>
      <c r="Q2199" s="39"/>
      <c r="R2199" s="40"/>
      <c r="S2199" s="40"/>
      <c r="T2199" s="39"/>
      <c r="AG2199" s="110"/>
      <c r="AH2199" s="94"/>
      <c r="AJ2199" s="97"/>
      <c r="AL2199" s="39"/>
      <c r="AP2199" s="39"/>
      <c r="AQ2199" s="77"/>
      <c r="AR2199" s="94"/>
      <c r="AT2199" s="97"/>
      <c r="BB2199" s="79"/>
      <c r="BC2199" s="94"/>
      <c r="BE2199" s="97"/>
      <c r="BF2199" s="97"/>
      <c r="BG2199" s="40"/>
      <c r="BK2199" s="40"/>
      <c r="BL2199" s="79"/>
      <c r="BM2199" s="94"/>
      <c r="BO2199" s="97"/>
      <c r="BQ2199" s="40"/>
      <c r="BR2199" s="94"/>
      <c r="BS2199" s="94"/>
      <c r="BT2199" s="94"/>
      <c r="BU2199" s="40"/>
      <c r="BV2199" s="82"/>
      <c r="BW2199" s="94"/>
      <c r="BX2199" s="48"/>
      <c r="BY2199" s="97"/>
      <c r="BZ2199" s="48"/>
      <c r="CA2199" s="40"/>
      <c r="CB2199" s="94"/>
      <c r="CC2199" s="94"/>
      <c r="CD2199" s="94"/>
      <c r="CE2199" s="40"/>
      <c r="CF2199" s="73"/>
      <c r="CG2199" s="41"/>
      <c r="CH2199" s="41"/>
      <c r="CI2199" s="41"/>
      <c r="CJ2199" s="41"/>
      <c r="CK2199" s="41"/>
      <c r="CL2199" s="68"/>
      <c r="CM2199" s="41"/>
      <c r="CN2199" s="41"/>
      <c r="CO2199" s="39"/>
      <c r="CP2199" s="78"/>
    </row>
    <row r="2200" spans="1:94" s="38" customFormat="1" x14ac:dyDescent="0.25">
      <c r="A2200" s="99">
        <v>2197</v>
      </c>
      <c r="F2200" s="39"/>
      <c r="Q2200" s="39"/>
      <c r="R2200" s="40"/>
      <c r="S2200" s="40"/>
      <c r="T2200" s="39"/>
      <c r="AG2200" s="110"/>
      <c r="AH2200" s="94"/>
      <c r="AJ2200" s="97"/>
      <c r="AL2200" s="39"/>
      <c r="AP2200" s="39"/>
      <c r="AQ2200" s="77"/>
      <c r="AR2200" s="94"/>
      <c r="AT2200" s="97"/>
      <c r="BB2200" s="79"/>
      <c r="BC2200" s="94"/>
      <c r="BE2200" s="97"/>
      <c r="BF2200" s="97"/>
      <c r="BG2200" s="40"/>
      <c r="BK2200" s="40"/>
      <c r="BL2200" s="79"/>
      <c r="BM2200" s="94"/>
      <c r="BO2200" s="97"/>
      <c r="BQ2200" s="40"/>
      <c r="BR2200" s="94"/>
      <c r="BS2200" s="94"/>
      <c r="BT2200" s="94"/>
      <c r="BU2200" s="40"/>
      <c r="BV2200" s="82"/>
      <c r="BW2200" s="94"/>
      <c r="BX2200" s="48"/>
      <c r="BY2200" s="97"/>
      <c r="BZ2200" s="48"/>
      <c r="CA2200" s="40"/>
      <c r="CB2200" s="94"/>
      <c r="CC2200" s="94"/>
      <c r="CD2200" s="94"/>
      <c r="CE2200" s="40"/>
      <c r="CF2200" s="73"/>
      <c r="CG2200" s="41"/>
      <c r="CH2200" s="41"/>
      <c r="CI2200" s="41"/>
      <c r="CJ2200" s="41"/>
      <c r="CK2200" s="41"/>
      <c r="CL2200" s="68"/>
      <c r="CM2200" s="41"/>
      <c r="CN2200" s="41"/>
      <c r="CO2200" s="39"/>
      <c r="CP2200" s="78"/>
    </row>
    <row r="2201" spans="1:94" s="38" customFormat="1" x14ac:dyDescent="0.25">
      <c r="A2201" s="38">
        <v>2198</v>
      </c>
      <c r="F2201" s="39"/>
      <c r="Q2201" s="39"/>
      <c r="R2201" s="40"/>
      <c r="S2201" s="40"/>
      <c r="T2201" s="39"/>
      <c r="AG2201" s="110"/>
      <c r="AH2201" s="94"/>
      <c r="AJ2201" s="97"/>
      <c r="AL2201" s="39"/>
      <c r="AP2201" s="39"/>
      <c r="AQ2201" s="77"/>
      <c r="AR2201" s="94"/>
      <c r="AT2201" s="97"/>
      <c r="BB2201" s="79"/>
      <c r="BC2201" s="94"/>
      <c r="BE2201" s="97"/>
      <c r="BF2201" s="97"/>
      <c r="BG2201" s="40"/>
      <c r="BK2201" s="40"/>
      <c r="BL2201" s="79"/>
      <c r="BM2201" s="94"/>
      <c r="BO2201" s="97"/>
      <c r="BQ2201" s="40"/>
      <c r="BR2201" s="94"/>
      <c r="BS2201" s="94"/>
      <c r="BT2201" s="94"/>
      <c r="BU2201" s="40"/>
      <c r="BV2201" s="82"/>
      <c r="BW2201" s="94"/>
      <c r="BX2201" s="48"/>
      <c r="BY2201" s="97"/>
      <c r="BZ2201" s="48"/>
      <c r="CA2201" s="40"/>
      <c r="CB2201" s="94"/>
      <c r="CC2201" s="94"/>
      <c r="CD2201" s="94"/>
      <c r="CE2201" s="40"/>
      <c r="CF2201" s="73"/>
      <c r="CG2201" s="41"/>
      <c r="CH2201" s="41"/>
      <c r="CI2201" s="41"/>
      <c r="CJ2201" s="41"/>
      <c r="CK2201" s="41"/>
      <c r="CL2201" s="68"/>
      <c r="CM2201" s="41"/>
      <c r="CN2201" s="41"/>
      <c r="CO2201" s="39"/>
      <c r="CP2201" s="78"/>
    </row>
    <row r="2202" spans="1:94" s="38" customFormat="1" x14ac:dyDescent="0.25">
      <c r="A2202" s="38">
        <v>2199</v>
      </c>
      <c r="F2202" s="39"/>
      <c r="Q2202" s="39"/>
      <c r="R2202" s="40"/>
      <c r="S2202" s="40"/>
      <c r="T2202" s="39"/>
      <c r="AG2202" s="110"/>
      <c r="AH2202" s="94"/>
      <c r="AJ2202" s="97"/>
      <c r="AL2202" s="39"/>
      <c r="AP2202" s="39"/>
      <c r="AQ2202" s="77"/>
      <c r="AR2202" s="94"/>
      <c r="AT2202" s="97"/>
      <c r="BB2202" s="79"/>
      <c r="BC2202" s="94"/>
      <c r="BE2202" s="97"/>
      <c r="BF2202" s="97"/>
      <c r="BG2202" s="40"/>
      <c r="BK2202" s="40"/>
      <c r="BL2202" s="79"/>
      <c r="BM2202" s="94"/>
      <c r="BO2202" s="97"/>
      <c r="BQ2202" s="40"/>
      <c r="BR2202" s="94"/>
      <c r="BS2202" s="94"/>
      <c r="BT2202" s="94"/>
      <c r="BU2202" s="40"/>
      <c r="BV2202" s="82"/>
      <c r="BW2202" s="94"/>
      <c r="BX2202" s="48"/>
      <c r="BY2202" s="97"/>
      <c r="BZ2202" s="48"/>
      <c r="CA2202" s="40"/>
      <c r="CB2202" s="94"/>
      <c r="CC2202" s="94"/>
      <c r="CD2202" s="94"/>
      <c r="CE2202" s="40"/>
      <c r="CF2202" s="73"/>
      <c r="CG2202" s="41"/>
      <c r="CH2202" s="41"/>
      <c r="CI2202" s="41"/>
      <c r="CJ2202" s="41"/>
      <c r="CK2202" s="41"/>
      <c r="CL2202" s="68"/>
      <c r="CM2202" s="41"/>
      <c r="CN2202" s="41"/>
      <c r="CO2202" s="39"/>
      <c r="CP2202" s="78"/>
    </row>
    <row r="2203" spans="1:94" s="38" customFormat="1" x14ac:dyDescent="0.25">
      <c r="A2203" s="38">
        <v>2200</v>
      </c>
      <c r="F2203" s="39"/>
      <c r="Q2203" s="39"/>
      <c r="R2203" s="40"/>
      <c r="S2203" s="40"/>
      <c r="T2203" s="39"/>
      <c r="AG2203" s="110"/>
      <c r="AH2203" s="94"/>
      <c r="AJ2203" s="97"/>
      <c r="AL2203" s="39"/>
      <c r="AP2203" s="39"/>
      <c r="AQ2203" s="77"/>
      <c r="AR2203" s="94"/>
      <c r="AT2203" s="97"/>
      <c r="BB2203" s="79"/>
      <c r="BC2203" s="94"/>
      <c r="BE2203" s="97"/>
      <c r="BF2203" s="97"/>
      <c r="BG2203" s="40"/>
      <c r="BK2203" s="40"/>
      <c r="BL2203" s="79"/>
      <c r="BM2203" s="94"/>
      <c r="BO2203" s="97"/>
      <c r="BQ2203" s="40"/>
      <c r="BR2203" s="94"/>
      <c r="BS2203" s="94"/>
      <c r="BT2203" s="94"/>
      <c r="BU2203" s="40"/>
      <c r="BV2203" s="82"/>
      <c r="BW2203" s="94"/>
      <c r="BX2203" s="48"/>
      <c r="BY2203" s="97"/>
      <c r="BZ2203" s="48"/>
      <c r="CA2203" s="40"/>
      <c r="CB2203" s="94"/>
      <c r="CC2203" s="94"/>
      <c r="CD2203" s="94"/>
      <c r="CE2203" s="40"/>
      <c r="CF2203" s="73"/>
      <c r="CG2203" s="41"/>
      <c r="CH2203" s="41"/>
      <c r="CI2203" s="41"/>
      <c r="CJ2203" s="41"/>
      <c r="CK2203" s="41"/>
      <c r="CL2203" s="68"/>
      <c r="CM2203" s="41"/>
      <c r="CN2203" s="41"/>
      <c r="CO2203" s="39"/>
      <c r="CP2203" s="78"/>
    </row>
    <row r="2204" spans="1:94" s="38" customFormat="1" x14ac:dyDescent="0.25">
      <c r="A2204" s="38">
        <v>2201</v>
      </c>
      <c r="F2204" s="39"/>
      <c r="Q2204" s="39"/>
      <c r="R2204" s="40"/>
      <c r="S2204" s="40"/>
      <c r="T2204" s="39"/>
      <c r="AG2204" s="110"/>
      <c r="AH2204" s="94"/>
      <c r="AJ2204" s="97"/>
      <c r="AL2204" s="39"/>
      <c r="AP2204" s="39"/>
      <c r="AQ2204" s="77"/>
      <c r="AR2204" s="94"/>
      <c r="AT2204" s="97"/>
      <c r="BB2204" s="79"/>
      <c r="BC2204" s="94"/>
      <c r="BE2204" s="97"/>
      <c r="BF2204" s="97"/>
      <c r="BG2204" s="40"/>
      <c r="BK2204" s="40"/>
      <c r="BL2204" s="79"/>
      <c r="BM2204" s="94"/>
      <c r="BO2204" s="97"/>
      <c r="BQ2204" s="40"/>
      <c r="BR2204" s="94"/>
      <c r="BS2204" s="94"/>
      <c r="BT2204" s="94"/>
      <c r="BU2204" s="40"/>
      <c r="BV2204" s="82"/>
      <c r="BW2204" s="94"/>
      <c r="BX2204" s="48"/>
      <c r="BY2204" s="97"/>
      <c r="BZ2204" s="48"/>
      <c r="CA2204" s="40"/>
      <c r="CB2204" s="94"/>
      <c r="CC2204" s="94"/>
      <c r="CD2204" s="94"/>
      <c r="CE2204" s="40"/>
      <c r="CF2204" s="73"/>
      <c r="CG2204" s="41"/>
      <c r="CH2204" s="41"/>
      <c r="CI2204" s="41"/>
      <c r="CJ2204" s="41"/>
      <c r="CK2204" s="41"/>
      <c r="CL2204" s="68"/>
      <c r="CM2204" s="41"/>
      <c r="CN2204" s="41"/>
      <c r="CO2204" s="39"/>
      <c r="CP2204" s="78"/>
    </row>
    <row r="2205" spans="1:94" s="38" customFormat="1" x14ac:dyDescent="0.25">
      <c r="A2205" s="38">
        <v>2202</v>
      </c>
      <c r="F2205" s="39"/>
      <c r="Q2205" s="39"/>
      <c r="R2205" s="40"/>
      <c r="S2205" s="40"/>
      <c r="T2205" s="39"/>
      <c r="AG2205" s="110"/>
      <c r="AH2205" s="94"/>
      <c r="AJ2205" s="97"/>
      <c r="AL2205" s="39"/>
      <c r="AP2205" s="39"/>
      <c r="AQ2205" s="77"/>
      <c r="AR2205" s="94"/>
      <c r="AT2205" s="97"/>
      <c r="BB2205" s="79"/>
      <c r="BC2205" s="94"/>
      <c r="BE2205" s="97"/>
      <c r="BF2205" s="97"/>
      <c r="BG2205" s="40"/>
      <c r="BK2205" s="40"/>
      <c r="BL2205" s="79"/>
      <c r="BM2205" s="94"/>
      <c r="BO2205" s="97"/>
      <c r="BQ2205" s="40"/>
      <c r="BR2205" s="94"/>
      <c r="BS2205" s="94"/>
      <c r="BT2205" s="94"/>
      <c r="BU2205" s="40"/>
      <c r="BV2205" s="82"/>
      <c r="BW2205" s="94"/>
      <c r="BX2205" s="48"/>
      <c r="BY2205" s="97"/>
      <c r="BZ2205" s="48"/>
      <c r="CA2205" s="40"/>
      <c r="CB2205" s="94"/>
      <c r="CC2205" s="94"/>
      <c r="CD2205" s="94"/>
      <c r="CE2205" s="40"/>
      <c r="CF2205" s="73"/>
      <c r="CG2205" s="41"/>
      <c r="CH2205" s="41"/>
      <c r="CI2205" s="41"/>
      <c r="CJ2205" s="41"/>
      <c r="CK2205" s="41"/>
      <c r="CL2205" s="68"/>
      <c r="CM2205" s="41"/>
      <c r="CN2205" s="41"/>
      <c r="CO2205" s="39"/>
      <c r="CP2205" s="78"/>
    </row>
    <row r="2206" spans="1:94" s="38" customFormat="1" x14ac:dyDescent="0.25">
      <c r="A2206" s="99">
        <v>2203</v>
      </c>
      <c r="F2206" s="39"/>
      <c r="Q2206" s="39"/>
      <c r="R2206" s="40"/>
      <c r="S2206" s="40"/>
      <c r="T2206" s="39"/>
      <c r="AG2206" s="110"/>
      <c r="AH2206" s="94"/>
      <c r="AJ2206" s="97"/>
      <c r="AL2206" s="39"/>
      <c r="AP2206" s="39"/>
      <c r="AQ2206" s="77"/>
      <c r="AR2206" s="94"/>
      <c r="AT2206" s="97"/>
      <c r="BB2206" s="79"/>
      <c r="BC2206" s="94"/>
      <c r="BE2206" s="97"/>
      <c r="BF2206" s="97"/>
      <c r="BG2206" s="40"/>
      <c r="BK2206" s="40"/>
      <c r="BL2206" s="79"/>
      <c r="BM2206" s="94"/>
      <c r="BO2206" s="97"/>
      <c r="BQ2206" s="40"/>
      <c r="BR2206" s="94"/>
      <c r="BS2206" s="94"/>
      <c r="BT2206" s="94"/>
      <c r="BU2206" s="40"/>
      <c r="BV2206" s="82"/>
      <c r="BW2206" s="94"/>
      <c r="BX2206" s="48"/>
      <c r="BY2206" s="97"/>
      <c r="BZ2206" s="48"/>
      <c r="CA2206" s="40"/>
      <c r="CB2206" s="94"/>
      <c r="CC2206" s="94"/>
      <c r="CD2206" s="94"/>
      <c r="CE2206" s="40"/>
      <c r="CF2206" s="73"/>
      <c r="CG2206" s="41"/>
      <c r="CH2206" s="41"/>
      <c r="CI2206" s="41"/>
      <c r="CJ2206" s="41"/>
      <c r="CK2206" s="41"/>
      <c r="CL2206" s="68"/>
      <c r="CM2206" s="41"/>
      <c r="CN2206" s="41"/>
      <c r="CO2206" s="39"/>
      <c r="CP2206" s="78"/>
    </row>
    <row r="2207" spans="1:94" s="38" customFormat="1" x14ac:dyDescent="0.25">
      <c r="A2207" s="38">
        <v>2204</v>
      </c>
      <c r="F2207" s="39"/>
      <c r="Q2207" s="39"/>
      <c r="R2207" s="40"/>
      <c r="S2207" s="40"/>
      <c r="T2207" s="39"/>
      <c r="AG2207" s="110"/>
      <c r="AH2207" s="94"/>
      <c r="AJ2207" s="97"/>
      <c r="AL2207" s="39"/>
      <c r="AP2207" s="39"/>
      <c r="AQ2207" s="77"/>
      <c r="AR2207" s="94"/>
      <c r="AT2207" s="97"/>
      <c r="BB2207" s="79"/>
      <c r="BC2207" s="94"/>
      <c r="BE2207" s="97"/>
      <c r="BF2207" s="97"/>
      <c r="BG2207" s="40"/>
      <c r="BK2207" s="40"/>
      <c r="BL2207" s="79"/>
      <c r="BM2207" s="94"/>
      <c r="BO2207" s="97"/>
      <c r="BQ2207" s="40"/>
      <c r="BR2207" s="94"/>
      <c r="BS2207" s="94"/>
      <c r="BT2207" s="94"/>
      <c r="BU2207" s="40"/>
      <c r="BV2207" s="82"/>
      <c r="BW2207" s="94"/>
      <c r="BX2207" s="48"/>
      <c r="BY2207" s="97"/>
      <c r="BZ2207" s="48"/>
      <c r="CA2207" s="40"/>
      <c r="CB2207" s="94"/>
      <c r="CC2207" s="94"/>
      <c r="CD2207" s="94"/>
      <c r="CE2207" s="40"/>
      <c r="CF2207" s="73"/>
      <c r="CG2207" s="41"/>
      <c r="CH2207" s="41"/>
      <c r="CI2207" s="41"/>
      <c r="CJ2207" s="41"/>
      <c r="CK2207" s="41"/>
      <c r="CL2207" s="68"/>
      <c r="CM2207" s="41"/>
      <c r="CN2207" s="41"/>
      <c r="CO2207" s="39"/>
      <c r="CP2207" s="78"/>
    </row>
    <row r="2208" spans="1:94" s="38" customFormat="1" x14ac:dyDescent="0.25">
      <c r="A2208" s="38">
        <v>2205</v>
      </c>
      <c r="F2208" s="39"/>
      <c r="Q2208" s="39"/>
      <c r="R2208" s="40"/>
      <c r="S2208" s="40"/>
      <c r="T2208" s="39"/>
      <c r="AG2208" s="110"/>
      <c r="AH2208" s="94"/>
      <c r="AJ2208" s="97"/>
      <c r="AL2208" s="39"/>
      <c r="AP2208" s="39"/>
      <c r="AQ2208" s="77"/>
      <c r="AR2208" s="94"/>
      <c r="AT2208" s="97"/>
      <c r="BB2208" s="79"/>
      <c r="BC2208" s="94"/>
      <c r="BE2208" s="97"/>
      <c r="BF2208" s="97"/>
      <c r="BG2208" s="40"/>
      <c r="BK2208" s="40"/>
      <c r="BL2208" s="79"/>
      <c r="BM2208" s="94"/>
      <c r="BO2208" s="97"/>
      <c r="BQ2208" s="40"/>
      <c r="BR2208" s="94"/>
      <c r="BS2208" s="94"/>
      <c r="BT2208" s="94"/>
      <c r="BU2208" s="40"/>
      <c r="BV2208" s="82"/>
      <c r="BW2208" s="94"/>
      <c r="BX2208" s="48"/>
      <c r="BY2208" s="97"/>
      <c r="BZ2208" s="48"/>
      <c r="CA2208" s="40"/>
      <c r="CB2208" s="94"/>
      <c r="CC2208" s="94"/>
      <c r="CD2208" s="94"/>
      <c r="CE2208" s="40"/>
      <c r="CF2208" s="73"/>
      <c r="CG2208" s="41"/>
      <c r="CH2208" s="41"/>
      <c r="CI2208" s="41"/>
      <c r="CJ2208" s="41"/>
      <c r="CK2208" s="41"/>
      <c r="CL2208" s="68"/>
      <c r="CM2208" s="41"/>
      <c r="CN2208" s="41"/>
      <c r="CO2208" s="39"/>
      <c r="CP2208" s="78"/>
    </row>
    <row r="2209" spans="1:94" s="38" customFormat="1" x14ac:dyDescent="0.25">
      <c r="A2209" s="38">
        <v>2206</v>
      </c>
      <c r="F2209" s="39"/>
      <c r="Q2209" s="39"/>
      <c r="R2209" s="40"/>
      <c r="S2209" s="40"/>
      <c r="T2209" s="39"/>
      <c r="AG2209" s="110"/>
      <c r="AH2209" s="94"/>
      <c r="AJ2209" s="97"/>
      <c r="AL2209" s="39"/>
      <c r="AP2209" s="39"/>
      <c r="AQ2209" s="77"/>
      <c r="AR2209" s="94"/>
      <c r="AT2209" s="97"/>
      <c r="BB2209" s="79"/>
      <c r="BC2209" s="94"/>
      <c r="BE2209" s="97"/>
      <c r="BF2209" s="97"/>
      <c r="BG2209" s="40"/>
      <c r="BK2209" s="40"/>
      <c r="BL2209" s="79"/>
      <c r="BM2209" s="94"/>
      <c r="BO2209" s="97"/>
      <c r="BQ2209" s="40"/>
      <c r="BR2209" s="94"/>
      <c r="BS2209" s="94"/>
      <c r="BT2209" s="94"/>
      <c r="BU2209" s="40"/>
      <c r="BV2209" s="82"/>
      <c r="BW2209" s="94"/>
      <c r="BX2209" s="48"/>
      <c r="BY2209" s="97"/>
      <c r="BZ2209" s="48"/>
      <c r="CA2209" s="40"/>
      <c r="CB2209" s="94"/>
      <c r="CC2209" s="94"/>
      <c r="CD2209" s="94"/>
      <c r="CE2209" s="40"/>
      <c r="CF2209" s="73"/>
      <c r="CG2209" s="41"/>
      <c r="CH2209" s="41"/>
      <c r="CI2209" s="41"/>
      <c r="CJ2209" s="41"/>
      <c r="CK2209" s="41"/>
      <c r="CL2209" s="68"/>
      <c r="CM2209" s="41"/>
      <c r="CN2209" s="41"/>
      <c r="CO2209" s="39"/>
      <c r="CP2209" s="78"/>
    </row>
    <row r="2210" spans="1:94" s="38" customFormat="1" x14ac:dyDescent="0.25">
      <c r="A2210" s="38">
        <v>2207</v>
      </c>
      <c r="F2210" s="39"/>
      <c r="Q2210" s="39"/>
      <c r="R2210" s="40"/>
      <c r="S2210" s="40"/>
      <c r="T2210" s="39"/>
      <c r="AG2210" s="110"/>
      <c r="AH2210" s="94"/>
      <c r="AJ2210" s="97"/>
      <c r="AL2210" s="39"/>
      <c r="AP2210" s="39"/>
      <c r="AQ2210" s="77"/>
      <c r="AR2210" s="94"/>
      <c r="AT2210" s="97"/>
      <c r="BB2210" s="79"/>
      <c r="BC2210" s="94"/>
      <c r="BE2210" s="97"/>
      <c r="BF2210" s="97"/>
      <c r="BG2210" s="40"/>
      <c r="BK2210" s="40"/>
      <c r="BL2210" s="79"/>
      <c r="BM2210" s="94"/>
      <c r="BO2210" s="97"/>
      <c r="BQ2210" s="40"/>
      <c r="BR2210" s="94"/>
      <c r="BS2210" s="94"/>
      <c r="BT2210" s="94"/>
      <c r="BU2210" s="40"/>
      <c r="BV2210" s="82"/>
      <c r="BW2210" s="94"/>
      <c r="BX2210" s="48"/>
      <c r="BY2210" s="97"/>
      <c r="BZ2210" s="48"/>
      <c r="CA2210" s="40"/>
      <c r="CB2210" s="94"/>
      <c r="CC2210" s="94"/>
      <c r="CD2210" s="94"/>
      <c r="CE2210" s="40"/>
      <c r="CF2210" s="73"/>
      <c r="CG2210" s="41"/>
      <c r="CH2210" s="41"/>
      <c r="CI2210" s="41"/>
      <c r="CJ2210" s="41"/>
      <c r="CK2210" s="41"/>
      <c r="CL2210" s="68"/>
      <c r="CM2210" s="41"/>
      <c r="CN2210" s="41"/>
      <c r="CO2210" s="39"/>
      <c r="CP2210" s="78"/>
    </row>
    <row r="2211" spans="1:94" s="38" customFormat="1" x14ac:dyDescent="0.25">
      <c r="A2211" s="38">
        <v>2208</v>
      </c>
      <c r="F2211" s="39"/>
      <c r="Q2211" s="39"/>
      <c r="R2211" s="40"/>
      <c r="S2211" s="40"/>
      <c r="T2211" s="39"/>
      <c r="AG2211" s="110"/>
      <c r="AH2211" s="94"/>
      <c r="AJ2211" s="97"/>
      <c r="AL2211" s="39"/>
      <c r="AP2211" s="39"/>
      <c r="AQ2211" s="77"/>
      <c r="AR2211" s="94"/>
      <c r="AT2211" s="97"/>
      <c r="BB2211" s="79"/>
      <c r="BC2211" s="94"/>
      <c r="BE2211" s="97"/>
      <c r="BF2211" s="97"/>
      <c r="BG2211" s="40"/>
      <c r="BK2211" s="40"/>
      <c r="BL2211" s="79"/>
      <c r="BM2211" s="94"/>
      <c r="BO2211" s="97"/>
      <c r="BQ2211" s="40"/>
      <c r="BR2211" s="94"/>
      <c r="BS2211" s="94"/>
      <c r="BT2211" s="94"/>
      <c r="BU2211" s="40"/>
      <c r="BV2211" s="82"/>
      <c r="BW2211" s="94"/>
      <c r="BX2211" s="48"/>
      <c r="BY2211" s="97"/>
      <c r="BZ2211" s="48"/>
      <c r="CA2211" s="40"/>
      <c r="CB2211" s="94"/>
      <c r="CC2211" s="94"/>
      <c r="CD2211" s="94"/>
      <c r="CE2211" s="40"/>
      <c r="CF2211" s="73"/>
      <c r="CG2211" s="41"/>
      <c r="CH2211" s="41"/>
      <c r="CI2211" s="41"/>
      <c r="CJ2211" s="41"/>
      <c r="CK2211" s="41"/>
      <c r="CL2211" s="68"/>
      <c r="CM2211" s="41"/>
      <c r="CN2211" s="41"/>
      <c r="CO2211" s="39"/>
      <c r="CP2211" s="78"/>
    </row>
    <row r="2212" spans="1:94" s="38" customFormat="1" x14ac:dyDescent="0.25">
      <c r="A2212" s="38">
        <v>2209</v>
      </c>
      <c r="F2212" s="39"/>
      <c r="Q2212" s="39"/>
      <c r="R2212" s="40"/>
      <c r="S2212" s="40"/>
      <c r="T2212" s="39"/>
      <c r="AG2212" s="110"/>
      <c r="AH2212" s="94"/>
      <c r="AJ2212" s="97"/>
      <c r="AL2212" s="39"/>
      <c r="AP2212" s="39"/>
      <c r="AQ2212" s="77"/>
      <c r="AR2212" s="94"/>
      <c r="AT2212" s="97"/>
      <c r="BB2212" s="79"/>
      <c r="BC2212" s="94"/>
      <c r="BE2212" s="97"/>
      <c r="BF2212" s="97"/>
      <c r="BG2212" s="40"/>
      <c r="BK2212" s="40"/>
      <c r="BL2212" s="79"/>
      <c r="BM2212" s="94"/>
      <c r="BO2212" s="97"/>
      <c r="BQ2212" s="40"/>
      <c r="BR2212" s="94"/>
      <c r="BS2212" s="94"/>
      <c r="BT2212" s="94"/>
      <c r="BU2212" s="40"/>
      <c r="BV2212" s="82"/>
      <c r="BW2212" s="94"/>
      <c r="BX2212" s="48"/>
      <c r="BY2212" s="97"/>
      <c r="BZ2212" s="48"/>
      <c r="CA2212" s="40"/>
      <c r="CB2212" s="94"/>
      <c r="CC2212" s="94"/>
      <c r="CD2212" s="94"/>
      <c r="CE2212" s="40"/>
      <c r="CF2212" s="73"/>
      <c r="CG2212" s="41"/>
      <c r="CH2212" s="41"/>
      <c r="CI2212" s="41"/>
      <c r="CJ2212" s="41"/>
      <c r="CK2212" s="41"/>
      <c r="CL2212" s="68"/>
      <c r="CM2212" s="41"/>
      <c r="CN2212" s="41"/>
      <c r="CO2212" s="39"/>
      <c r="CP2212" s="78"/>
    </row>
    <row r="2213" spans="1:94" s="38" customFormat="1" x14ac:dyDescent="0.25">
      <c r="A2213" s="99">
        <v>2210</v>
      </c>
      <c r="F2213" s="39"/>
      <c r="Q2213" s="39"/>
      <c r="R2213" s="40"/>
      <c r="S2213" s="40"/>
      <c r="T2213" s="39"/>
      <c r="AG2213" s="110"/>
      <c r="AH2213" s="94"/>
      <c r="AJ2213" s="97"/>
      <c r="AL2213" s="39"/>
      <c r="AP2213" s="39"/>
      <c r="AQ2213" s="77"/>
      <c r="AR2213" s="94"/>
      <c r="AT2213" s="97"/>
      <c r="BB2213" s="79"/>
      <c r="BC2213" s="94"/>
      <c r="BE2213" s="97"/>
      <c r="BF2213" s="97"/>
      <c r="BG2213" s="40"/>
      <c r="BK2213" s="40"/>
      <c r="BL2213" s="79"/>
      <c r="BM2213" s="94"/>
      <c r="BO2213" s="97"/>
      <c r="BQ2213" s="40"/>
      <c r="BR2213" s="94"/>
      <c r="BS2213" s="94"/>
      <c r="BT2213" s="94"/>
      <c r="BU2213" s="40"/>
      <c r="BV2213" s="82"/>
      <c r="BW2213" s="94"/>
      <c r="BX2213" s="48"/>
      <c r="BY2213" s="97"/>
      <c r="BZ2213" s="48"/>
      <c r="CA2213" s="40"/>
      <c r="CB2213" s="94"/>
      <c r="CC2213" s="94"/>
      <c r="CD2213" s="94"/>
      <c r="CE2213" s="40"/>
      <c r="CF2213" s="73"/>
      <c r="CG2213" s="41"/>
      <c r="CH2213" s="41"/>
      <c r="CI2213" s="41"/>
      <c r="CJ2213" s="41"/>
      <c r="CK2213" s="41"/>
      <c r="CL2213" s="68"/>
      <c r="CM2213" s="41"/>
      <c r="CN2213" s="41"/>
      <c r="CO2213" s="39"/>
      <c r="CP2213" s="78"/>
    </row>
    <row r="2214" spans="1:94" s="38" customFormat="1" x14ac:dyDescent="0.25">
      <c r="A2214" s="38">
        <v>2211</v>
      </c>
      <c r="F2214" s="39"/>
      <c r="Q2214" s="39"/>
      <c r="R2214" s="40"/>
      <c r="S2214" s="40"/>
      <c r="T2214" s="39"/>
      <c r="AG2214" s="110"/>
      <c r="AH2214" s="94"/>
      <c r="AJ2214" s="97"/>
      <c r="AL2214" s="39"/>
      <c r="AP2214" s="39"/>
      <c r="AQ2214" s="77"/>
      <c r="AR2214" s="94"/>
      <c r="AT2214" s="97"/>
      <c r="BB2214" s="79"/>
      <c r="BC2214" s="94"/>
      <c r="BE2214" s="97"/>
      <c r="BF2214" s="97"/>
      <c r="BG2214" s="40"/>
      <c r="BK2214" s="40"/>
      <c r="BL2214" s="79"/>
      <c r="BM2214" s="94"/>
      <c r="BO2214" s="97"/>
      <c r="BQ2214" s="40"/>
      <c r="BR2214" s="94"/>
      <c r="BS2214" s="94"/>
      <c r="BT2214" s="94"/>
      <c r="BU2214" s="40"/>
      <c r="BV2214" s="82"/>
      <c r="BW2214" s="94"/>
      <c r="BX2214" s="48"/>
      <c r="BY2214" s="97"/>
      <c r="BZ2214" s="48"/>
      <c r="CA2214" s="40"/>
      <c r="CB2214" s="94"/>
      <c r="CC2214" s="94"/>
      <c r="CD2214" s="94"/>
      <c r="CE2214" s="40"/>
      <c r="CF2214" s="73"/>
      <c r="CG2214" s="41"/>
      <c r="CH2214" s="41"/>
      <c r="CI2214" s="41"/>
      <c r="CJ2214" s="41"/>
      <c r="CK2214" s="41"/>
      <c r="CL2214" s="68"/>
      <c r="CM2214" s="41"/>
      <c r="CN2214" s="41"/>
      <c r="CO2214" s="39"/>
      <c r="CP2214" s="78"/>
    </row>
    <row r="2215" spans="1:94" s="38" customFormat="1" x14ac:dyDescent="0.25">
      <c r="A2215" s="38">
        <v>2212</v>
      </c>
      <c r="F2215" s="39"/>
      <c r="Q2215" s="39"/>
      <c r="R2215" s="40"/>
      <c r="S2215" s="40"/>
      <c r="T2215" s="39"/>
      <c r="AG2215" s="110"/>
      <c r="AH2215" s="94"/>
      <c r="AJ2215" s="97"/>
      <c r="AL2215" s="39"/>
      <c r="AP2215" s="39"/>
      <c r="AQ2215" s="77"/>
      <c r="AR2215" s="94"/>
      <c r="AT2215" s="97"/>
      <c r="BB2215" s="79"/>
      <c r="BC2215" s="94"/>
      <c r="BE2215" s="97"/>
      <c r="BF2215" s="97"/>
      <c r="BG2215" s="40"/>
      <c r="BK2215" s="40"/>
      <c r="BL2215" s="79"/>
      <c r="BM2215" s="94"/>
      <c r="BO2215" s="97"/>
      <c r="BQ2215" s="40"/>
      <c r="BR2215" s="94"/>
      <c r="BS2215" s="94"/>
      <c r="BT2215" s="94"/>
      <c r="BU2215" s="40"/>
      <c r="BV2215" s="82"/>
      <c r="BW2215" s="94"/>
      <c r="BX2215" s="48"/>
      <c r="BY2215" s="97"/>
      <c r="BZ2215" s="48"/>
      <c r="CA2215" s="40"/>
      <c r="CB2215" s="94"/>
      <c r="CC2215" s="94"/>
      <c r="CD2215" s="94"/>
      <c r="CE2215" s="40"/>
      <c r="CF2215" s="73"/>
      <c r="CG2215" s="41"/>
      <c r="CH2215" s="41"/>
      <c r="CI2215" s="41"/>
      <c r="CJ2215" s="41"/>
      <c r="CK2215" s="41"/>
      <c r="CL2215" s="68"/>
      <c r="CM2215" s="41"/>
      <c r="CN2215" s="41"/>
      <c r="CO2215" s="39"/>
      <c r="CP2215" s="78"/>
    </row>
    <row r="2216" spans="1:94" s="38" customFormat="1" x14ac:dyDescent="0.25">
      <c r="A2216" s="38">
        <v>2213</v>
      </c>
      <c r="F2216" s="39"/>
      <c r="Q2216" s="39"/>
      <c r="R2216" s="40"/>
      <c r="S2216" s="40"/>
      <c r="T2216" s="39"/>
      <c r="AG2216" s="110"/>
      <c r="AH2216" s="94"/>
      <c r="AJ2216" s="97"/>
      <c r="AL2216" s="39"/>
      <c r="AP2216" s="39"/>
      <c r="AQ2216" s="77"/>
      <c r="AR2216" s="94"/>
      <c r="AT2216" s="97"/>
      <c r="BB2216" s="79"/>
      <c r="BC2216" s="94"/>
      <c r="BE2216" s="97"/>
      <c r="BF2216" s="97"/>
      <c r="BG2216" s="40"/>
      <c r="BK2216" s="40"/>
      <c r="BL2216" s="79"/>
      <c r="BM2216" s="94"/>
      <c r="BO2216" s="97"/>
      <c r="BQ2216" s="40"/>
      <c r="BR2216" s="94"/>
      <c r="BS2216" s="94"/>
      <c r="BT2216" s="94"/>
      <c r="BU2216" s="40"/>
      <c r="BV2216" s="82"/>
      <c r="BW2216" s="94"/>
      <c r="BX2216" s="48"/>
      <c r="BY2216" s="97"/>
      <c r="BZ2216" s="48"/>
      <c r="CA2216" s="40"/>
      <c r="CB2216" s="94"/>
      <c r="CC2216" s="94"/>
      <c r="CD2216" s="94"/>
      <c r="CE2216" s="40"/>
      <c r="CF2216" s="73"/>
      <c r="CG2216" s="41"/>
      <c r="CH2216" s="41"/>
      <c r="CI2216" s="41"/>
      <c r="CJ2216" s="41"/>
      <c r="CK2216" s="41"/>
      <c r="CL2216" s="68"/>
      <c r="CM2216" s="41"/>
      <c r="CN2216" s="41"/>
      <c r="CO2216" s="39"/>
      <c r="CP2216" s="78"/>
    </row>
    <row r="2217" spans="1:94" s="38" customFormat="1" x14ac:dyDescent="0.25">
      <c r="A2217" s="38">
        <v>2214</v>
      </c>
      <c r="F2217" s="39"/>
      <c r="Q2217" s="39"/>
      <c r="R2217" s="40"/>
      <c r="S2217" s="40"/>
      <c r="T2217" s="39"/>
      <c r="AG2217" s="110"/>
      <c r="AH2217" s="94"/>
      <c r="AJ2217" s="97"/>
      <c r="AL2217" s="39"/>
      <c r="AP2217" s="39"/>
      <c r="AQ2217" s="77"/>
      <c r="AR2217" s="94"/>
      <c r="AT2217" s="97"/>
      <c r="BB2217" s="79"/>
      <c r="BC2217" s="94"/>
      <c r="BE2217" s="97"/>
      <c r="BF2217" s="97"/>
      <c r="BG2217" s="40"/>
      <c r="BK2217" s="40"/>
      <c r="BL2217" s="79"/>
      <c r="BM2217" s="94"/>
      <c r="BO2217" s="97"/>
      <c r="BQ2217" s="40"/>
      <c r="BR2217" s="94"/>
      <c r="BS2217" s="94"/>
      <c r="BT2217" s="94"/>
      <c r="BU2217" s="40"/>
      <c r="BV2217" s="82"/>
      <c r="BW2217" s="94"/>
      <c r="BX2217" s="48"/>
      <c r="BY2217" s="97"/>
      <c r="BZ2217" s="48"/>
      <c r="CA2217" s="40"/>
      <c r="CB2217" s="94"/>
      <c r="CC2217" s="94"/>
      <c r="CD2217" s="94"/>
      <c r="CE2217" s="40"/>
      <c r="CF2217" s="73"/>
      <c r="CG2217" s="41"/>
      <c r="CH2217" s="41"/>
      <c r="CI2217" s="41"/>
      <c r="CJ2217" s="41"/>
      <c r="CK2217" s="41"/>
      <c r="CL2217" s="68"/>
      <c r="CM2217" s="41"/>
      <c r="CN2217" s="41"/>
      <c r="CO2217" s="39"/>
      <c r="CP2217" s="78"/>
    </row>
    <row r="2218" spans="1:94" s="38" customFormat="1" x14ac:dyDescent="0.25">
      <c r="A2218" s="38">
        <v>2215</v>
      </c>
      <c r="F2218" s="39"/>
      <c r="Q2218" s="39"/>
      <c r="R2218" s="40"/>
      <c r="S2218" s="40"/>
      <c r="T2218" s="39"/>
      <c r="AG2218" s="110"/>
      <c r="AH2218" s="94"/>
      <c r="AJ2218" s="97"/>
      <c r="AL2218" s="39"/>
      <c r="AP2218" s="39"/>
      <c r="AQ2218" s="77"/>
      <c r="AR2218" s="94"/>
      <c r="AT2218" s="97"/>
      <c r="BB2218" s="79"/>
      <c r="BC2218" s="94"/>
      <c r="BE2218" s="97"/>
      <c r="BF2218" s="97"/>
      <c r="BG2218" s="40"/>
      <c r="BK2218" s="40"/>
      <c r="BL2218" s="79"/>
      <c r="BM2218" s="94"/>
      <c r="BO2218" s="97"/>
      <c r="BQ2218" s="40"/>
      <c r="BR2218" s="94"/>
      <c r="BS2218" s="94"/>
      <c r="BT2218" s="94"/>
      <c r="BU2218" s="40"/>
      <c r="BV2218" s="82"/>
      <c r="BW2218" s="94"/>
      <c r="BX2218" s="48"/>
      <c r="BY2218" s="97"/>
      <c r="BZ2218" s="48"/>
      <c r="CA2218" s="40"/>
      <c r="CB2218" s="94"/>
      <c r="CC2218" s="94"/>
      <c r="CD2218" s="94"/>
      <c r="CE2218" s="40"/>
      <c r="CF2218" s="73"/>
      <c r="CG2218" s="41"/>
      <c r="CH2218" s="41"/>
      <c r="CI2218" s="41"/>
      <c r="CJ2218" s="41"/>
      <c r="CK2218" s="41"/>
      <c r="CL2218" s="68"/>
      <c r="CM2218" s="41"/>
      <c r="CN2218" s="41"/>
      <c r="CO2218" s="39"/>
      <c r="CP2218" s="78"/>
    </row>
    <row r="2219" spans="1:94" s="38" customFormat="1" x14ac:dyDescent="0.25">
      <c r="A2219" s="38">
        <v>2216</v>
      </c>
      <c r="F2219" s="39"/>
      <c r="Q2219" s="39"/>
      <c r="R2219" s="40"/>
      <c r="S2219" s="40"/>
      <c r="T2219" s="39"/>
      <c r="AG2219" s="110"/>
      <c r="AH2219" s="94"/>
      <c r="AJ2219" s="97"/>
      <c r="AL2219" s="39"/>
      <c r="AP2219" s="39"/>
      <c r="AQ2219" s="77"/>
      <c r="AR2219" s="94"/>
      <c r="AT2219" s="97"/>
      <c r="BB2219" s="79"/>
      <c r="BC2219" s="94"/>
      <c r="BE2219" s="97"/>
      <c r="BF2219" s="97"/>
      <c r="BG2219" s="40"/>
      <c r="BK2219" s="40"/>
      <c r="BL2219" s="79"/>
      <c r="BM2219" s="94"/>
      <c r="BO2219" s="97"/>
      <c r="BQ2219" s="40"/>
      <c r="BR2219" s="94"/>
      <c r="BS2219" s="94"/>
      <c r="BT2219" s="94"/>
      <c r="BU2219" s="40"/>
      <c r="BV2219" s="82"/>
      <c r="BW2219" s="94"/>
      <c r="BX2219" s="48"/>
      <c r="BY2219" s="97"/>
      <c r="BZ2219" s="48"/>
      <c r="CA2219" s="40"/>
      <c r="CB2219" s="94"/>
      <c r="CC2219" s="94"/>
      <c r="CD2219" s="94"/>
      <c r="CE2219" s="40"/>
      <c r="CF2219" s="73"/>
      <c r="CG2219" s="41"/>
      <c r="CH2219" s="41"/>
      <c r="CI2219" s="41"/>
      <c r="CJ2219" s="41"/>
      <c r="CK2219" s="41"/>
      <c r="CL2219" s="68"/>
      <c r="CM2219" s="41"/>
      <c r="CN2219" s="41"/>
      <c r="CO2219" s="39"/>
      <c r="CP2219" s="78"/>
    </row>
    <row r="2220" spans="1:94" s="38" customFormat="1" x14ac:dyDescent="0.25">
      <c r="A2220" s="38">
        <v>2217</v>
      </c>
      <c r="F2220" s="39"/>
      <c r="Q2220" s="39"/>
      <c r="R2220" s="40"/>
      <c r="S2220" s="40"/>
      <c r="T2220" s="39"/>
      <c r="AG2220" s="110"/>
      <c r="AH2220" s="94"/>
      <c r="AJ2220" s="97"/>
      <c r="AL2220" s="39"/>
      <c r="AP2220" s="39"/>
      <c r="AQ2220" s="77"/>
      <c r="AR2220" s="94"/>
      <c r="AT2220" s="97"/>
      <c r="BB2220" s="79"/>
      <c r="BC2220" s="94"/>
      <c r="BE2220" s="97"/>
      <c r="BF2220" s="97"/>
      <c r="BG2220" s="40"/>
      <c r="BK2220" s="40"/>
      <c r="BL2220" s="79"/>
      <c r="BM2220" s="94"/>
      <c r="BO2220" s="97"/>
      <c r="BQ2220" s="40"/>
      <c r="BR2220" s="94"/>
      <c r="BS2220" s="94"/>
      <c r="BT2220" s="94"/>
      <c r="BU2220" s="40"/>
      <c r="BV2220" s="82"/>
      <c r="BW2220" s="94"/>
      <c r="BX2220" s="48"/>
      <c r="BY2220" s="97"/>
      <c r="BZ2220" s="48"/>
      <c r="CA2220" s="40"/>
      <c r="CB2220" s="94"/>
      <c r="CC2220" s="94"/>
      <c r="CD2220" s="94"/>
      <c r="CE2220" s="40"/>
      <c r="CF2220" s="73"/>
      <c r="CG2220" s="41"/>
      <c r="CH2220" s="41"/>
      <c r="CI2220" s="41"/>
      <c r="CJ2220" s="41"/>
      <c r="CK2220" s="41"/>
      <c r="CL2220" s="68"/>
      <c r="CM2220" s="41"/>
      <c r="CN2220" s="41"/>
      <c r="CO2220" s="39"/>
      <c r="CP2220" s="78"/>
    </row>
    <row r="2221" spans="1:94" s="38" customFormat="1" x14ac:dyDescent="0.25">
      <c r="A2221" s="38">
        <v>2218</v>
      </c>
      <c r="F2221" s="39"/>
      <c r="Q2221" s="39"/>
      <c r="R2221" s="40"/>
      <c r="S2221" s="40"/>
      <c r="T2221" s="39"/>
      <c r="AG2221" s="110"/>
      <c r="AH2221" s="94"/>
      <c r="AJ2221" s="97"/>
      <c r="AL2221" s="39"/>
      <c r="AP2221" s="39"/>
      <c r="AQ2221" s="77"/>
      <c r="AR2221" s="94"/>
      <c r="AT2221" s="97"/>
      <c r="BB2221" s="79"/>
      <c r="BC2221" s="94"/>
      <c r="BE2221" s="97"/>
      <c r="BF2221" s="97"/>
      <c r="BG2221" s="40"/>
      <c r="BK2221" s="40"/>
      <c r="BL2221" s="79"/>
      <c r="BM2221" s="94"/>
      <c r="BO2221" s="97"/>
      <c r="BQ2221" s="40"/>
      <c r="BR2221" s="94"/>
      <c r="BS2221" s="94"/>
      <c r="BT2221" s="94"/>
      <c r="BU2221" s="40"/>
      <c r="BV2221" s="82"/>
      <c r="BW2221" s="94"/>
      <c r="BX2221" s="48"/>
      <c r="BY2221" s="97"/>
      <c r="BZ2221" s="48"/>
      <c r="CA2221" s="40"/>
      <c r="CB2221" s="94"/>
      <c r="CC2221" s="94"/>
      <c r="CD2221" s="94"/>
      <c r="CE2221" s="40"/>
      <c r="CF2221" s="73"/>
      <c r="CG2221" s="41"/>
      <c r="CH2221" s="41"/>
      <c r="CI2221" s="41"/>
      <c r="CJ2221" s="41"/>
      <c r="CK2221" s="41"/>
      <c r="CL2221" s="68"/>
      <c r="CM2221" s="41"/>
      <c r="CN2221" s="41"/>
      <c r="CO2221" s="39"/>
      <c r="CP2221" s="78"/>
    </row>
    <row r="2222" spans="1:94" s="38" customFormat="1" x14ac:dyDescent="0.25">
      <c r="A2222" s="38">
        <v>2219</v>
      </c>
      <c r="F2222" s="39"/>
      <c r="Q2222" s="39"/>
      <c r="R2222" s="40"/>
      <c r="S2222" s="40"/>
      <c r="T2222" s="39"/>
      <c r="AG2222" s="110"/>
      <c r="AH2222" s="94"/>
      <c r="AJ2222" s="97"/>
      <c r="AL2222" s="39"/>
      <c r="AP2222" s="39"/>
      <c r="AQ2222" s="77"/>
      <c r="AR2222" s="94"/>
      <c r="AT2222" s="97"/>
      <c r="BB2222" s="79"/>
      <c r="BC2222" s="94"/>
      <c r="BE2222" s="97"/>
      <c r="BF2222" s="97"/>
      <c r="BG2222" s="40"/>
      <c r="BK2222" s="40"/>
      <c r="BL2222" s="79"/>
      <c r="BM2222" s="94"/>
      <c r="BO2222" s="97"/>
      <c r="BQ2222" s="40"/>
      <c r="BR2222" s="94"/>
      <c r="BS2222" s="94"/>
      <c r="BT2222" s="94"/>
      <c r="BU2222" s="40"/>
      <c r="BV2222" s="82"/>
      <c r="BW2222" s="94"/>
      <c r="BX2222" s="48"/>
      <c r="BY2222" s="97"/>
      <c r="BZ2222" s="48"/>
      <c r="CA2222" s="40"/>
      <c r="CB2222" s="94"/>
      <c r="CC2222" s="94"/>
      <c r="CD2222" s="94"/>
      <c r="CE2222" s="40"/>
      <c r="CF2222" s="73"/>
      <c r="CG2222" s="41"/>
      <c r="CH2222" s="41"/>
      <c r="CI2222" s="41"/>
      <c r="CJ2222" s="41"/>
      <c r="CK2222" s="41"/>
      <c r="CL2222" s="68"/>
      <c r="CM2222" s="41"/>
      <c r="CN2222" s="41"/>
      <c r="CO2222" s="39"/>
      <c r="CP2222" s="78"/>
    </row>
    <row r="2223" spans="1:94" s="38" customFormat="1" x14ac:dyDescent="0.25">
      <c r="A2223" s="38">
        <v>2220</v>
      </c>
      <c r="F2223" s="39"/>
      <c r="Q2223" s="39"/>
      <c r="R2223" s="40"/>
      <c r="S2223" s="40"/>
      <c r="T2223" s="39"/>
      <c r="AG2223" s="110"/>
      <c r="AH2223" s="94"/>
      <c r="AJ2223" s="97"/>
      <c r="AL2223" s="39"/>
      <c r="AP2223" s="39"/>
      <c r="AQ2223" s="77"/>
      <c r="AR2223" s="94"/>
      <c r="AT2223" s="97"/>
      <c r="BB2223" s="79"/>
      <c r="BC2223" s="94"/>
      <c r="BE2223" s="97"/>
      <c r="BF2223" s="97"/>
      <c r="BG2223" s="40"/>
      <c r="BK2223" s="40"/>
      <c r="BL2223" s="79"/>
      <c r="BM2223" s="94"/>
      <c r="BO2223" s="97"/>
      <c r="BQ2223" s="40"/>
      <c r="BR2223" s="94"/>
      <c r="BS2223" s="94"/>
      <c r="BT2223" s="94"/>
      <c r="BU2223" s="40"/>
      <c r="BV2223" s="82"/>
      <c r="BW2223" s="94"/>
      <c r="BX2223" s="48"/>
      <c r="BY2223" s="97"/>
      <c r="BZ2223" s="48"/>
      <c r="CA2223" s="40"/>
      <c r="CB2223" s="94"/>
      <c r="CC2223" s="94"/>
      <c r="CD2223" s="94"/>
      <c r="CE2223" s="40"/>
      <c r="CF2223" s="73"/>
      <c r="CG2223" s="41"/>
      <c r="CH2223" s="41"/>
      <c r="CI2223" s="41"/>
      <c r="CJ2223" s="41"/>
      <c r="CK2223" s="41"/>
      <c r="CL2223" s="68"/>
      <c r="CM2223" s="41"/>
      <c r="CN2223" s="41"/>
      <c r="CO2223" s="39"/>
      <c r="CP2223" s="78"/>
    </row>
    <row r="2224" spans="1:94" s="38" customFormat="1" x14ac:dyDescent="0.25">
      <c r="A2224" s="38">
        <v>2221</v>
      </c>
      <c r="F2224" s="39"/>
      <c r="Q2224" s="39"/>
      <c r="R2224" s="40"/>
      <c r="S2224" s="40"/>
      <c r="T2224" s="39"/>
      <c r="AG2224" s="110"/>
      <c r="AH2224" s="94"/>
      <c r="AJ2224" s="97"/>
      <c r="AL2224" s="39"/>
      <c r="AP2224" s="39"/>
      <c r="AQ2224" s="77"/>
      <c r="AR2224" s="94"/>
      <c r="AT2224" s="97"/>
      <c r="BB2224" s="79"/>
      <c r="BC2224" s="94"/>
      <c r="BE2224" s="97"/>
      <c r="BF2224" s="97"/>
      <c r="BG2224" s="40"/>
      <c r="BK2224" s="40"/>
      <c r="BL2224" s="79"/>
      <c r="BM2224" s="94"/>
      <c r="BO2224" s="97"/>
      <c r="BQ2224" s="40"/>
      <c r="BR2224" s="94"/>
      <c r="BS2224" s="94"/>
      <c r="BT2224" s="94"/>
      <c r="BU2224" s="40"/>
      <c r="BV2224" s="82"/>
      <c r="BW2224" s="94"/>
      <c r="BX2224" s="48"/>
      <c r="BY2224" s="97"/>
      <c r="BZ2224" s="48"/>
      <c r="CA2224" s="40"/>
      <c r="CB2224" s="94"/>
      <c r="CC2224" s="94"/>
      <c r="CD2224" s="94"/>
      <c r="CE2224" s="40"/>
      <c r="CF2224" s="73"/>
      <c r="CG2224" s="41"/>
      <c r="CH2224" s="41"/>
      <c r="CI2224" s="41"/>
      <c r="CJ2224" s="41"/>
      <c r="CK2224" s="41"/>
      <c r="CL2224" s="68"/>
      <c r="CM2224" s="41"/>
      <c r="CN2224" s="41"/>
      <c r="CO2224" s="39"/>
      <c r="CP2224" s="78"/>
    </row>
    <row r="2225" spans="1:94" s="38" customFormat="1" x14ac:dyDescent="0.25">
      <c r="A2225" s="38">
        <v>2222</v>
      </c>
      <c r="F2225" s="39"/>
      <c r="Q2225" s="39"/>
      <c r="R2225" s="40"/>
      <c r="S2225" s="40"/>
      <c r="T2225" s="39"/>
      <c r="AG2225" s="110"/>
      <c r="AH2225" s="94"/>
      <c r="AJ2225" s="97"/>
      <c r="AL2225" s="39"/>
      <c r="AP2225" s="39"/>
      <c r="AQ2225" s="77"/>
      <c r="AR2225" s="94"/>
      <c r="AT2225" s="97"/>
      <c r="BB2225" s="79"/>
      <c r="BC2225" s="94"/>
      <c r="BE2225" s="97"/>
      <c r="BF2225" s="97"/>
      <c r="BG2225" s="40"/>
      <c r="BK2225" s="40"/>
      <c r="BL2225" s="79"/>
      <c r="BM2225" s="94"/>
      <c r="BO2225" s="97"/>
      <c r="BQ2225" s="40"/>
      <c r="BR2225" s="94"/>
      <c r="BS2225" s="94"/>
      <c r="BT2225" s="94"/>
      <c r="BU2225" s="40"/>
      <c r="BV2225" s="82"/>
      <c r="BW2225" s="94"/>
      <c r="BX2225" s="48"/>
      <c r="BY2225" s="97"/>
      <c r="BZ2225" s="48"/>
      <c r="CA2225" s="40"/>
      <c r="CB2225" s="94"/>
      <c r="CC2225" s="94"/>
      <c r="CD2225" s="94"/>
      <c r="CE2225" s="40"/>
      <c r="CF2225" s="73"/>
      <c r="CG2225" s="41"/>
      <c r="CH2225" s="41"/>
      <c r="CI2225" s="41"/>
      <c r="CJ2225" s="41"/>
      <c r="CK2225" s="41"/>
      <c r="CL2225" s="68"/>
      <c r="CM2225" s="41"/>
      <c r="CN2225" s="41"/>
      <c r="CO2225" s="39"/>
      <c r="CP2225" s="78"/>
    </row>
    <row r="2226" spans="1:94" s="38" customFormat="1" x14ac:dyDescent="0.25">
      <c r="A2226" s="38">
        <v>2223</v>
      </c>
      <c r="F2226" s="39"/>
      <c r="Q2226" s="39"/>
      <c r="R2226" s="40"/>
      <c r="S2226" s="40"/>
      <c r="T2226" s="39"/>
      <c r="AG2226" s="110"/>
      <c r="AH2226" s="94"/>
      <c r="AJ2226" s="97"/>
      <c r="AL2226" s="39"/>
      <c r="AP2226" s="39"/>
      <c r="AQ2226" s="77"/>
      <c r="AR2226" s="94"/>
      <c r="AT2226" s="97"/>
      <c r="BB2226" s="79"/>
      <c r="BC2226" s="94"/>
      <c r="BE2226" s="97"/>
      <c r="BF2226" s="97"/>
      <c r="BG2226" s="40"/>
      <c r="BK2226" s="40"/>
      <c r="BL2226" s="79"/>
      <c r="BM2226" s="94"/>
      <c r="BO2226" s="97"/>
      <c r="BQ2226" s="40"/>
      <c r="BR2226" s="94"/>
      <c r="BS2226" s="94"/>
      <c r="BT2226" s="94"/>
      <c r="BU2226" s="40"/>
      <c r="BV2226" s="82"/>
      <c r="BW2226" s="94"/>
      <c r="BX2226" s="48"/>
      <c r="BY2226" s="97"/>
      <c r="BZ2226" s="48"/>
      <c r="CA2226" s="40"/>
      <c r="CB2226" s="94"/>
      <c r="CC2226" s="94"/>
      <c r="CD2226" s="94"/>
      <c r="CE2226" s="40"/>
      <c r="CF2226" s="73"/>
      <c r="CG2226" s="41"/>
      <c r="CH2226" s="41"/>
      <c r="CI2226" s="41"/>
      <c r="CJ2226" s="41"/>
      <c r="CK2226" s="41"/>
      <c r="CL2226" s="68"/>
      <c r="CM2226" s="41"/>
      <c r="CN2226" s="41"/>
      <c r="CO2226" s="39"/>
      <c r="CP2226" s="78"/>
    </row>
    <row r="2227" spans="1:94" s="38" customFormat="1" x14ac:dyDescent="0.25">
      <c r="A2227" s="38">
        <v>2224</v>
      </c>
      <c r="F2227" s="39"/>
      <c r="Q2227" s="39"/>
      <c r="R2227" s="40"/>
      <c r="S2227" s="40"/>
      <c r="T2227" s="39"/>
      <c r="AG2227" s="110"/>
      <c r="AH2227" s="94"/>
      <c r="AJ2227" s="97"/>
      <c r="AL2227" s="39"/>
      <c r="AP2227" s="39"/>
      <c r="AQ2227" s="77"/>
      <c r="AR2227" s="94"/>
      <c r="AT2227" s="97"/>
      <c r="BB2227" s="79"/>
      <c r="BC2227" s="94"/>
      <c r="BE2227" s="97"/>
      <c r="BF2227" s="97"/>
      <c r="BG2227" s="40"/>
      <c r="BK2227" s="40"/>
      <c r="BL2227" s="79"/>
      <c r="BM2227" s="94"/>
      <c r="BO2227" s="97"/>
      <c r="BQ2227" s="40"/>
      <c r="BR2227" s="94"/>
      <c r="BS2227" s="94"/>
      <c r="BT2227" s="94"/>
      <c r="BU2227" s="40"/>
      <c r="BV2227" s="82"/>
      <c r="BW2227" s="94"/>
      <c r="BX2227" s="48"/>
      <c r="BY2227" s="97"/>
      <c r="BZ2227" s="48"/>
      <c r="CA2227" s="40"/>
      <c r="CB2227" s="94"/>
      <c r="CC2227" s="94"/>
      <c r="CD2227" s="94"/>
      <c r="CE2227" s="40"/>
      <c r="CF2227" s="73"/>
      <c r="CG2227" s="41"/>
      <c r="CH2227" s="41"/>
      <c r="CI2227" s="41"/>
      <c r="CJ2227" s="41"/>
      <c r="CK2227" s="41"/>
      <c r="CL2227" s="68"/>
      <c r="CM2227" s="41"/>
      <c r="CN2227" s="41"/>
      <c r="CO2227" s="39"/>
      <c r="CP2227" s="78"/>
    </row>
    <row r="2228" spans="1:94" s="38" customFormat="1" x14ac:dyDescent="0.25">
      <c r="A2228" s="38">
        <v>2225</v>
      </c>
      <c r="F2228" s="39"/>
      <c r="Q2228" s="39"/>
      <c r="R2228" s="40"/>
      <c r="S2228" s="40"/>
      <c r="T2228" s="39"/>
      <c r="AG2228" s="110"/>
      <c r="AH2228" s="94"/>
      <c r="AJ2228" s="97"/>
      <c r="AL2228" s="39"/>
      <c r="AP2228" s="39"/>
      <c r="AQ2228" s="77"/>
      <c r="AR2228" s="94"/>
      <c r="AT2228" s="97"/>
      <c r="BB2228" s="79"/>
      <c r="BC2228" s="94"/>
      <c r="BE2228" s="97"/>
      <c r="BF2228" s="97"/>
      <c r="BG2228" s="40"/>
      <c r="BK2228" s="40"/>
      <c r="BL2228" s="79"/>
      <c r="BM2228" s="94"/>
      <c r="BO2228" s="97"/>
      <c r="BQ2228" s="40"/>
      <c r="BR2228" s="94"/>
      <c r="BS2228" s="94"/>
      <c r="BT2228" s="94"/>
      <c r="BU2228" s="40"/>
      <c r="BV2228" s="82"/>
      <c r="BW2228" s="94"/>
      <c r="BX2228" s="48"/>
      <c r="BY2228" s="97"/>
      <c r="BZ2228" s="48"/>
      <c r="CA2228" s="40"/>
      <c r="CB2228" s="94"/>
      <c r="CC2228" s="94"/>
      <c r="CD2228" s="94"/>
      <c r="CE2228" s="40"/>
      <c r="CF2228" s="73"/>
      <c r="CG2228" s="41"/>
      <c r="CH2228" s="41"/>
      <c r="CI2228" s="41"/>
      <c r="CJ2228" s="41"/>
      <c r="CK2228" s="41"/>
      <c r="CL2228" s="68"/>
      <c r="CM2228" s="41"/>
      <c r="CN2228" s="41"/>
      <c r="CO2228" s="39"/>
      <c r="CP2228" s="78"/>
    </row>
    <row r="2229" spans="1:94" s="38" customFormat="1" x14ac:dyDescent="0.25">
      <c r="A2229" s="38">
        <v>2226</v>
      </c>
      <c r="F2229" s="39"/>
      <c r="Q2229" s="39"/>
      <c r="R2229" s="40"/>
      <c r="S2229" s="40"/>
      <c r="T2229" s="39"/>
      <c r="AG2229" s="110"/>
      <c r="AH2229" s="94"/>
      <c r="AJ2229" s="97"/>
      <c r="AL2229" s="39"/>
      <c r="AP2229" s="39"/>
      <c r="AQ2229" s="77"/>
      <c r="AR2229" s="94"/>
      <c r="AT2229" s="97"/>
      <c r="BB2229" s="79"/>
      <c r="BC2229" s="94"/>
      <c r="BE2229" s="97"/>
      <c r="BF2229" s="97"/>
      <c r="BG2229" s="40"/>
      <c r="BK2229" s="40"/>
      <c r="BL2229" s="79"/>
      <c r="BM2229" s="94"/>
      <c r="BO2229" s="97"/>
      <c r="BQ2229" s="40"/>
      <c r="BR2229" s="94"/>
      <c r="BS2229" s="94"/>
      <c r="BT2229" s="94"/>
      <c r="BU2229" s="40"/>
      <c r="BV2229" s="82"/>
      <c r="BW2229" s="94"/>
      <c r="BX2229" s="48"/>
      <c r="BY2229" s="97"/>
      <c r="BZ2229" s="48"/>
      <c r="CA2229" s="40"/>
      <c r="CB2229" s="94"/>
      <c r="CC2229" s="94"/>
      <c r="CD2229" s="94"/>
      <c r="CE2229" s="40"/>
      <c r="CF2229" s="73"/>
      <c r="CG2229" s="41"/>
      <c r="CH2229" s="41"/>
      <c r="CI2229" s="41"/>
      <c r="CJ2229" s="41"/>
      <c r="CK2229" s="41"/>
      <c r="CL2229" s="68"/>
      <c r="CM2229" s="41"/>
      <c r="CN2229" s="41"/>
      <c r="CO2229" s="39"/>
      <c r="CP2229" s="78"/>
    </row>
    <row r="2230" spans="1:94" s="38" customFormat="1" x14ac:dyDescent="0.25">
      <c r="A2230" s="38">
        <v>2227</v>
      </c>
      <c r="F2230" s="39"/>
      <c r="Q2230" s="39"/>
      <c r="R2230" s="40"/>
      <c r="S2230" s="40"/>
      <c r="T2230" s="39"/>
      <c r="AG2230" s="110"/>
      <c r="AH2230" s="94"/>
      <c r="AJ2230" s="97"/>
      <c r="AL2230" s="39"/>
      <c r="AP2230" s="39"/>
      <c r="AQ2230" s="77"/>
      <c r="AR2230" s="94"/>
      <c r="AT2230" s="97"/>
      <c r="BB2230" s="79"/>
      <c r="BC2230" s="94"/>
      <c r="BE2230" s="97"/>
      <c r="BF2230" s="97"/>
      <c r="BG2230" s="40"/>
      <c r="BK2230" s="40"/>
      <c r="BL2230" s="79"/>
      <c r="BM2230" s="94"/>
      <c r="BO2230" s="97"/>
      <c r="BQ2230" s="40"/>
      <c r="BR2230" s="94"/>
      <c r="BS2230" s="94"/>
      <c r="BT2230" s="94"/>
      <c r="BU2230" s="40"/>
      <c r="BV2230" s="82"/>
      <c r="BW2230" s="94"/>
      <c r="BX2230" s="48"/>
      <c r="BY2230" s="97"/>
      <c r="BZ2230" s="48"/>
      <c r="CA2230" s="40"/>
      <c r="CB2230" s="94"/>
      <c r="CC2230" s="94"/>
      <c r="CD2230" s="94"/>
      <c r="CE2230" s="40"/>
      <c r="CF2230" s="73"/>
      <c r="CG2230" s="41"/>
      <c r="CH2230" s="41"/>
      <c r="CI2230" s="41"/>
      <c r="CJ2230" s="41"/>
      <c r="CK2230" s="41"/>
      <c r="CL2230" s="68"/>
      <c r="CM2230" s="41"/>
      <c r="CN2230" s="41"/>
      <c r="CO2230" s="39"/>
      <c r="CP2230" s="78"/>
    </row>
    <row r="2231" spans="1:94" s="38" customFormat="1" x14ac:dyDescent="0.25">
      <c r="A2231" s="38">
        <v>2228</v>
      </c>
      <c r="F2231" s="39"/>
      <c r="Q2231" s="39"/>
      <c r="R2231" s="40"/>
      <c r="S2231" s="40"/>
      <c r="T2231" s="39"/>
      <c r="AG2231" s="110"/>
      <c r="AH2231" s="94"/>
      <c r="AJ2231" s="97"/>
      <c r="AL2231" s="39"/>
      <c r="AP2231" s="39"/>
      <c r="AQ2231" s="77"/>
      <c r="AR2231" s="94"/>
      <c r="AT2231" s="97"/>
      <c r="BB2231" s="79"/>
      <c r="BC2231" s="94"/>
      <c r="BE2231" s="97"/>
      <c r="BF2231" s="97"/>
      <c r="BG2231" s="40"/>
      <c r="BK2231" s="40"/>
      <c r="BL2231" s="79"/>
      <c r="BM2231" s="94"/>
      <c r="BO2231" s="97"/>
      <c r="BQ2231" s="40"/>
      <c r="BR2231" s="94"/>
      <c r="BS2231" s="94"/>
      <c r="BT2231" s="94"/>
      <c r="BU2231" s="40"/>
      <c r="BV2231" s="82"/>
      <c r="BW2231" s="94"/>
      <c r="BX2231" s="48"/>
      <c r="BY2231" s="97"/>
      <c r="BZ2231" s="48"/>
      <c r="CA2231" s="40"/>
      <c r="CB2231" s="94"/>
      <c r="CC2231" s="94"/>
      <c r="CD2231" s="94"/>
      <c r="CE2231" s="40"/>
      <c r="CF2231" s="73"/>
      <c r="CG2231" s="41"/>
      <c r="CH2231" s="41"/>
      <c r="CI2231" s="41"/>
      <c r="CJ2231" s="41"/>
      <c r="CK2231" s="41"/>
      <c r="CL2231" s="68"/>
      <c r="CM2231" s="41"/>
      <c r="CN2231" s="41"/>
      <c r="CO2231" s="39"/>
      <c r="CP2231" s="78"/>
    </row>
    <row r="2232" spans="1:94" s="38" customFormat="1" x14ac:dyDescent="0.25">
      <c r="A2232" s="38">
        <v>2229</v>
      </c>
      <c r="F2232" s="39"/>
      <c r="Q2232" s="39"/>
      <c r="R2232" s="40"/>
      <c r="S2232" s="40"/>
      <c r="T2232" s="39"/>
      <c r="AG2232" s="110"/>
      <c r="AH2232" s="94"/>
      <c r="AJ2232" s="97"/>
      <c r="AL2232" s="39"/>
      <c r="AP2232" s="39"/>
      <c r="AQ2232" s="77"/>
      <c r="AR2232" s="94"/>
      <c r="AT2232" s="97"/>
      <c r="BB2232" s="79"/>
      <c r="BC2232" s="94"/>
      <c r="BE2232" s="97"/>
      <c r="BF2232" s="97"/>
      <c r="BG2232" s="40"/>
      <c r="BK2232" s="40"/>
      <c r="BL2232" s="79"/>
      <c r="BM2232" s="94"/>
      <c r="BO2232" s="97"/>
      <c r="BQ2232" s="40"/>
      <c r="BR2232" s="94"/>
      <c r="BS2232" s="94"/>
      <c r="BT2232" s="94"/>
      <c r="BU2232" s="40"/>
      <c r="BV2232" s="82"/>
      <c r="BW2232" s="94"/>
      <c r="BX2232" s="48"/>
      <c r="BY2232" s="97"/>
      <c r="BZ2232" s="48"/>
      <c r="CA2232" s="40"/>
      <c r="CB2232" s="94"/>
      <c r="CC2232" s="94"/>
      <c r="CD2232" s="94"/>
      <c r="CE2232" s="40"/>
      <c r="CF2232" s="73"/>
      <c r="CG2232" s="41"/>
      <c r="CH2232" s="41"/>
      <c r="CI2232" s="41"/>
      <c r="CJ2232" s="41"/>
      <c r="CK2232" s="41"/>
      <c r="CL2232" s="68"/>
      <c r="CM2232" s="41"/>
      <c r="CN2232" s="41"/>
      <c r="CO2232" s="39"/>
      <c r="CP2232" s="78"/>
    </row>
    <row r="2233" spans="1:94" s="38" customFormat="1" x14ac:dyDescent="0.25">
      <c r="A2233" s="38">
        <v>2230</v>
      </c>
      <c r="F2233" s="39"/>
      <c r="Q2233" s="39"/>
      <c r="R2233" s="40"/>
      <c r="S2233" s="40"/>
      <c r="T2233" s="39"/>
      <c r="AG2233" s="110"/>
      <c r="AH2233" s="94"/>
      <c r="AJ2233" s="97"/>
      <c r="AL2233" s="39"/>
      <c r="AP2233" s="39"/>
      <c r="AQ2233" s="77"/>
      <c r="AR2233" s="94"/>
      <c r="AT2233" s="97"/>
      <c r="BB2233" s="79"/>
      <c r="BC2233" s="94"/>
      <c r="BE2233" s="97"/>
      <c r="BF2233" s="97"/>
      <c r="BG2233" s="40"/>
      <c r="BK2233" s="40"/>
      <c r="BL2233" s="79"/>
      <c r="BM2233" s="94"/>
      <c r="BO2233" s="97"/>
      <c r="BQ2233" s="40"/>
      <c r="BR2233" s="94"/>
      <c r="BS2233" s="94"/>
      <c r="BT2233" s="94"/>
      <c r="BU2233" s="40"/>
      <c r="BV2233" s="82"/>
      <c r="BW2233" s="94"/>
      <c r="BX2233" s="48"/>
      <c r="BY2233" s="97"/>
      <c r="BZ2233" s="48"/>
      <c r="CA2233" s="40"/>
      <c r="CB2233" s="94"/>
      <c r="CC2233" s="94"/>
      <c r="CD2233" s="94"/>
      <c r="CE2233" s="40"/>
      <c r="CF2233" s="73"/>
      <c r="CG2233" s="41"/>
      <c r="CH2233" s="41"/>
      <c r="CI2233" s="41"/>
      <c r="CJ2233" s="41"/>
      <c r="CK2233" s="41"/>
      <c r="CL2233" s="68"/>
      <c r="CM2233" s="41"/>
      <c r="CN2233" s="41"/>
      <c r="CO2233" s="39"/>
      <c r="CP2233" s="78"/>
    </row>
    <row r="2234" spans="1:94" s="38" customFormat="1" x14ac:dyDescent="0.25">
      <c r="A2234" s="38">
        <v>2231</v>
      </c>
      <c r="F2234" s="39"/>
      <c r="Q2234" s="39"/>
      <c r="R2234" s="40"/>
      <c r="S2234" s="40"/>
      <c r="T2234" s="39"/>
      <c r="AG2234" s="110"/>
      <c r="AH2234" s="94"/>
      <c r="AJ2234" s="97"/>
      <c r="AL2234" s="39"/>
      <c r="AP2234" s="39"/>
      <c r="AQ2234" s="77"/>
      <c r="AR2234" s="94"/>
      <c r="AT2234" s="97"/>
      <c r="BB2234" s="79"/>
      <c r="BC2234" s="94"/>
      <c r="BE2234" s="97"/>
      <c r="BF2234" s="97"/>
      <c r="BG2234" s="40"/>
      <c r="BK2234" s="40"/>
      <c r="BL2234" s="79"/>
      <c r="BM2234" s="94"/>
      <c r="BO2234" s="97"/>
      <c r="BQ2234" s="40"/>
      <c r="BR2234" s="94"/>
      <c r="BS2234" s="94"/>
      <c r="BT2234" s="94"/>
      <c r="BU2234" s="40"/>
      <c r="BV2234" s="82"/>
      <c r="BW2234" s="94"/>
      <c r="BX2234" s="48"/>
      <c r="BY2234" s="97"/>
      <c r="BZ2234" s="48"/>
      <c r="CA2234" s="40"/>
      <c r="CB2234" s="94"/>
      <c r="CC2234" s="94"/>
      <c r="CD2234" s="94"/>
      <c r="CE2234" s="40"/>
      <c r="CF2234" s="73"/>
      <c r="CG2234" s="41"/>
      <c r="CH2234" s="41"/>
      <c r="CI2234" s="41"/>
      <c r="CJ2234" s="41"/>
      <c r="CK2234" s="41"/>
      <c r="CL2234" s="68"/>
      <c r="CM2234" s="41"/>
      <c r="CN2234" s="41"/>
      <c r="CO2234" s="39"/>
      <c r="CP2234" s="78"/>
    </row>
    <row r="2235" spans="1:94" s="38" customFormat="1" x14ac:dyDescent="0.25">
      <c r="A2235" s="38">
        <v>2232</v>
      </c>
      <c r="F2235" s="39"/>
      <c r="Q2235" s="39"/>
      <c r="R2235" s="40"/>
      <c r="S2235" s="40"/>
      <c r="T2235" s="39"/>
      <c r="AG2235" s="110"/>
      <c r="AH2235" s="94"/>
      <c r="AJ2235" s="97"/>
      <c r="AL2235" s="39"/>
      <c r="AP2235" s="39"/>
      <c r="AQ2235" s="77"/>
      <c r="AR2235" s="94"/>
      <c r="AT2235" s="97"/>
      <c r="BB2235" s="79"/>
      <c r="BC2235" s="94"/>
      <c r="BE2235" s="97"/>
      <c r="BF2235" s="97"/>
      <c r="BG2235" s="40"/>
      <c r="BK2235" s="40"/>
      <c r="BL2235" s="79"/>
      <c r="BM2235" s="94"/>
      <c r="BO2235" s="97"/>
      <c r="BQ2235" s="40"/>
      <c r="BR2235" s="94"/>
      <c r="BS2235" s="94"/>
      <c r="BT2235" s="94"/>
      <c r="BU2235" s="40"/>
      <c r="BV2235" s="82"/>
      <c r="BW2235" s="94"/>
      <c r="BX2235" s="48"/>
      <c r="BY2235" s="97"/>
      <c r="BZ2235" s="48"/>
      <c r="CA2235" s="40"/>
      <c r="CB2235" s="94"/>
      <c r="CC2235" s="94"/>
      <c r="CD2235" s="94"/>
      <c r="CE2235" s="40"/>
      <c r="CF2235" s="73"/>
      <c r="CG2235" s="41"/>
      <c r="CH2235" s="41"/>
      <c r="CI2235" s="41"/>
      <c r="CJ2235" s="41"/>
      <c r="CK2235" s="41"/>
      <c r="CL2235" s="68"/>
      <c r="CM2235" s="41"/>
      <c r="CN2235" s="41"/>
      <c r="CO2235" s="39"/>
      <c r="CP2235" s="78"/>
    </row>
    <row r="2236" spans="1:94" s="38" customFormat="1" x14ac:dyDescent="0.25">
      <c r="A2236" s="38">
        <v>2233</v>
      </c>
      <c r="F2236" s="39"/>
      <c r="Q2236" s="39"/>
      <c r="R2236" s="40"/>
      <c r="S2236" s="40"/>
      <c r="T2236" s="39"/>
      <c r="AG2236" s="110"/>
      <c r="AH2236" s="94"/>
      <c r="AJ2236" s="97"/>
      <c r="AL2236" s="39"/>
      <c r="AP2236" s="39"/>
      <c r="AQ2236" s="77"/>
      <c r="AR2236" s="94"/>
      <c r="AT2236" s="97"/>
      <c r="BB2236" s="79"/>
      <c r="BC2236" s="94"/>
      <c r="BE2236" s="97"/>
      <c r="BF2236" s="97"/>
      <c r="BG2236" s="40"/>
      <c r="BK2236" s="40"/>
      <c r="BL2236" s="79"/>
      <c r="BM2236" s="94"/>
      <c r="BO2236" s="97"/>
      <c r="BQ2236" s="40"/>
      <c r="BR2236" s="94"/>
      <c r="BS2236" s="94"/>
      <c r="BT2236" s="94"/>
      <c r="BU2236" s="40"/>
      <c r="BV2236" s="82"/>
      <c r="BW2236" s="94"/>
      <c r="BX2236" s="48"/>
      <c r="BY2236" s="97"/>
      <c r="BZ2236" s="48"/>
      <c r="CA2236" s="40"/>
      <c r="CB2236" s="94"/>
      <c r="CC2236" s="94"/>
      <c r="CD2236" s="94"/>
      <c r="CE2236" s="40"/>
      <c r="CF2236" s="73"/>
      <c r="CG2236" s="41"/>
      <c r="CH2236" s="41"/>
      <c r="CI2236" s="41"/>
      <c r="CJ2236" s="41"/>
      <c r="CK2236" s="41"/>
      <c r="CL2236" s="68"/>
      <c r="CM2236" s="41"/>
      <c r="CN2236" s="41"/>
      <c r="CO2236" s="39"/>
      <c r="CP2236" s="78"/>
    </row>
    <row r="2237" spans="1:94" s="38" customFormat="1" x14ac:dyDescent="0.25">
      <c r="A2237" s="38">
        <v>2234</v>
      </c>
      <c r="F2237" s="39"/>
      <c r="Q2237" s="39"/>
      <c r="R2237" s="40"/>
      <c r="S2237" s="40"/>
      <c r="T2237" s="39"/>
      <c r="AG2237" s="110"/>
      <c r="AH2237" s="94"/>
      <c r="AJ2237" s="97"/>
      <c r="AL2237" s="39"/>
      <c r="AP2237" s="39"/>
      <c r="AQ2237" s="77"/>
      <c r="AR2237" s="94"/>
      <c r="AT2237" s="97"/>
      <c r="BB2237" s="79"/>
      <c r="BC2237" s="94"/>
      <c r="BE2237" s="97"/>
      <c r="BF2237" s="97"/>
      <c r="BG2237" s="40"/>
      <c r="BK2237" s="40"/>
      <c r="BL2237" s="79"/>
      <c r="BM2237" s="94"/>
      <c r="BO2237" s="97"/>
      <c r="BQ2237" s="40"/>
      <c r="BR2237" s="94"/>
      <c r="BS2237" s="94"/>
      <c r="BT2237" s="94"/>
      <c r="BU2237" s="40"/>
      <c r="BV2237" s="82"/>
      <c r="BW2237" s="94"/>
      <c r="BX2237" s="48"/>
      <c r="BY2237" s="97"/>
      <c r="BZ2237" s="48"/>
      <c r="CA2237" s="40"/>
      <c r="CB2237" s="94"/>
      <c r="CC2237" s="94"/>
      <c r="CD2237" s="94"/>
      <c r="CE2237" s="40"/>
      <c r="CF2237" s="73"/>
      <c r="CG2237" s="41"/>
      <c r="CH2237" s="41"/>
      <c r="CI2237" s="41"/>
      <c r="CJ2237" s="41"/>
      <c r="CK2237" s="41"/>
      <c r="CL2237" s="68"/>
      <c r="CM2237" s="41"/>
      <c r="CN2237" s="41"/>
      <c r="CO2237" s="39"/>
      <c r="CP2237" s="78"/>
    </row>
    <row r="2238" spans="1:94" s="38" customFormat="1" x14ac:dyDescent="0.25">
      <c r="A2238" s="38">
        <v>2235</v>
      </c>
      <c r="F2238" s="39"/>
      <c r="Q2238" s="39"/>
      <c r="R2238" s="40"/>
      <c r="S2238" s="40"/>
      <c r="T2238" s="39"/>
      <c r="AG2238" s="110"/>
      <c r="AH2238" s="94"/>
      <c r="AJ2238" s="97"/>
      <c r="AL2238" s="39"/>
      <c r="AP2238" s="39"/>
      <c r="AQ2238" s="77"/>
      <c r="AR2238" s="94"/>
      <c r="AT2238" s="97"/>
      <c r="BB2238" s="79"/>
      <c r="BC2238" s="94"/>
      <c r="BE2238" s="97"/>
      <c r="BF2238" s="97"/>
      <c r="BG2238" s="40"/>
      <c r="BK2238" s="40"/>
      <c r="BL2238" s="79"/>
      <c r="BM2238" s="94"/>
      <c r="BO2238" s="97"/>
      <c r="BQ2238" s="40"/>
      <c r="BR2238" s="94"/>
      <c r="BS2238" s="94"/>
      <c r="BT2238" s="94"/>
      <c r="BU2238" s="40"/>
      <c r="BV2238" s="82"/>
      <c r="BW2238" s="94"/>
      <c r="BX2238" s="48"/>
      <c r="BY2238" s="97"/>
      <c r="BZ2238" s="48"/>
      <c r="CA2238" s="40"/>
      <c r="CB2238" s="94"/>
      <c r="CC2238" s="94"/>
      <c r="CD2238" s="94"/>
      <c r="CE2238" s="40"/>
      <c r="CF2238" s="73"/>
      <c r="CG2238" s="41"/>
      <c r="CH2238" s="41"/>
      <c r="CI2238" s="41"/>
      <c r="CJ2238" s="41"/>
      <c r="CK2238" s="41"/>
      <c r="CL2238" s="68"/>
      <c r="CM2238" s="41"/>
      <c r="CN2238" s="41"/>
      <c r="CO2238" s="39"/>
      <c r="CP2238" s="78"/>
    </row>
    <row r="2239" spans="1:94" s="38" customFormat="1" x14ac:dyDescent="0.25">
      <c r="A2239" s="99">
        <v>2236</v>
      </c>
      <c r="F2239" s="39"/>
      <c r="Q2239" s="39"/>
      <c r="R2239" s="40"/>
      <c r="S2239" s="40"/>
      <c r="T2239" s="39"/>
      <c r="AG2239" s="110"/>
      <c r="AH2239" s="94"/>
      <c r="AJ2239" s="97"/>
      <c r="AL2239" s="39"/>
      <c r="AP2239" s="39"/>
      <c r="AQ2239" s="77"/>
      <c r="AR2239" s="94"/>
      <c r="AT2239" s="97"/>
      <c r="BB2239" s="79"/>
      <c r="BC2239" s="94"/>
      <c r="BE2239" s="97"/>
      <c r="BF2239" s="97"/>
      <c r="BG2239" s="40"/>
      <c r="BK2239" s="40"/>
      <c r="BL2239" s="79"/>
      <c r="BM2239" s="94"/>
      <c r="BO2239" s="97"/>
      <c r="BQ2239" s="40"/>
      <c r="BR2239" s="94"/>
      <c r="BS2239" s="94"/>
      <c r="BT2239" s="94"/>
      <c r="BU2239" s="40"/>
      <c r="BV2239" s="82"/>
      <c r="BW2239" s="94"/>
      <c r="BX2239" s="48"/>
      <c r="BY2239" s="97"/>
      <c r="BZ2239" s="48"/>
      <c r="CA2239" s="40"/>
      <c r="CB2239" s="94"/>
      <c r="CC2239" s="94"/>
      <c r="CD2239" s="94"/>
      <c r="CE2239" s="40"/>
      <c r="CF2239" s="73"/>
      <c r="CG2239" s="41"/>
      <c r="CH2239" s="41"/>
      <c r="CI2239" s="41"/>
      <c r="CJ2239" s="41"/>
      <c r="CK2239" s="41"/>
      <c r="CL2239" s="68"/>
      <c r="CM2239" s="41"/>
      <c r="CN2239" s="41"/>
      <c r="CO2239" s="39"/>
      <c r="CP2239" s="78"/>
    </row>
    <row r="2240" spans="1:94" s="38" customFormat="1" x14ac:dyDescent="0.25">
      <c r="A2240" s="38">
        <v>2237</v>
      </c>
      <c r="F2240" s="39"/>
      <c r="Q2240" s="39"/>
      <c r="R2240" s="40"/>
      <c r="S2240" s="40"/>
      <c r="T2240" s="39"/>
      <c r="AG2240" s="110"/>
      <c r="AH2240" s="94"/>
      <c r="AJ2240" s="97"/>
      <c r="AL2240" s="39"/>
      <c r="AP2240" s="39"/>
      <c r="AQ2240" s="77"/>
      <c r="AR2240" s="94"/>
      <c r="AT2240" s="97"/>
      <c r="BB2240" s="79"/>
      <c r="BC2240" s="94"/>
      <c r="BE2240" s="97"/>
      <c r="BF2240" s="97"/>
      <c r="BG2240" s="40"/>
      <c r="BK2240" s="40"/>
      <c r="BL2240" s="79"/>
      <c r="BM2240" s="94"/>
      <c r="BO2240" s="97"/>
      <c r="BQ2240" s="40"/>
      <c r="BR2240" s="94"/>
      <c r="BS2240" s="94"/>
      <c r="BT2240" s="94"/>
      <c r="BU2240" s="40"/>
      <c r="BV2240" s="82"/>
      <c r="BW2240" s="94"/>
      <c r="BX2240" s="48"/>
      <c r="BY2240" s="97"/>
      <c r="BZ2240" s="48"/>
      <c r="CA2240" s="40"/>
      <c r="CB2240" s="94"/>
      <c r="CC2240" s="94"/>
      <c r="CD2240" s="94"/>
      <c r="CE2240" s="40"/>
      <c r="CF2240" s="73"/>
      <c r="CG2240" s="41"/>
      <c r="CH2240" s="41"/>
      <c r="CI2240" s="41"/>
      <c r="CJ2240" s="41"/>
      <c r="CK2240" s="41"/>
      <c r="CL2240" s="68"/>
      <c r="CM2240" s="41"/>
      <c r="CN2240" s="41"/>
      <c r="CO2240" s="39"/>
      <c r="CP2240" s="78"/>
    </row>
    <row r="2241" spans="1:94" s="38" customFormat="1" x14ac:dyDescent="0.25">
      <c r="A2241" s="38">
        <v>2238</v>
      </c>
      <c r="F2241" s="39"/>
      <c r="Q2241" s="39"/>
      <c r="R2241" s="40"/>
      <c r="S2241" s="40"/>
      <c r="T2241" s="39"/>
      <c r="AG2241" s="110"/>
      <c r="AH2241" s="94"/>
      <c r="AJ2241" s="97"/>
      <c r="AL2241" s="39"/>
      <c r="AP2241" s="39"/>
      <c r="AQ2241" s="77"/>
      <c r="AR2241" s="94"/>
      <c r="AT2241" s="97"/>
      <c r="BB2241" s="79"/>
      <c r="BC2241" s="94"/>
      <c r="BE2241" s="97"/>
      <c r="BF2241" s="97"/>
      <c r="BG2241" s="40"/>
      <c r="BK2241" s="40"/>
      <c r="BL2241" s="79"/>
      <c r="BM2241" s="94"/>
      <c r="BO2241" s="97"/>
      <c r="BQ2241" s="40"/>
      <c r="BR2241" s="94"/>
      <c r="BS2241" s="94"/>
      <c r="BT2241" s="94"/>
      <c r="BU2241" s="40"/>
      <c r="BV2241" s="82"/>
      <c r="BW2241" s="94"/>
      <c r="BX2241" s="48"/>
      <c r="BY2241" s="97"/>
      <c r="BZ2241" s="48"/>
      <c r="CA2241" s="40"/>
      <c r="CB2241" s="94"/>
      <c r="CC2241" s="94"/>
      <c r="CD2241" s="94"/>
      <c r="CE2241" s="40"/>
      <c r="CF2241" s="73"/>
      <c r="CG2241" s="41"/>
      <c r="CH2241" s="41"/>
      <c r="CI2241" s="41"/>
      <c r="CJ2241" s="41"/>
      <c r="CK2241" s="41"/>
      <c r="CL2241" s="68"/>
      <c r="CM2241" s="41"/>
      <c r="CN2241" s="41"/>
      <c r="CO2241" s="39"/>
      <c r="CP2241" s="78"/>
    </row>
    <row r="2242" spans="1:94" s="38" customFormat="1" x14ac:dyDescent="0.25">
      <c r="A2242" s="38">
        <v>2239</v>
      </c>
      <c r="F2242" s="39"/>
      <c r="Q2242" s="39"/>
      <c r="R2242" s="40"/>
      <c r="S2242" s="40"/>
      <c r="T2242" s="39"/>
      <c r="AG2242" s="110"/>
      <c r="AH2242" s="94"/>
      <c r="AJ2242" s="97"/>
      <c r="AL2242" s="39"/>
      <c r="AP2242" s="39"/>
      <c r="AQ2242" s="77"/>
      <c r="AR2242" s="94"/>
      <c r="AT2242" s="97"/>
      <c r="BB2242" s="79"/>
      <c r="BC2242" s="94"/>
      <c r="BE2242" s="97"/>
      <c r="BF2242" s="97"/>
      <c r="BG2242" s="40"/>
      <c r="BK2242" s="40"/>
      <c r="BL2242" s="79"/>
      <c r="BM2242" s="94"/>
      <c r="BO2242" s="97"/>
      <c r="BQ2242" s="40"/>
      <c r="BR2242" s="94"/>
      <c r="BS2242" s="94"/>
      <c r="BT2242" s="94"/>
      <c r="BU2242" s="40"/>
      <c r="BV2242" s="82"/>
      <c r="BW2242" s="94"/>
      <c r="BX2242" s="48"/>
      <c r="BY2242" s="97"/>
      <c r="BZ2242" s="48"/>
      <c r="CA2242" s="40"/>
      <c r="CB2242" s="94"/>
      <c r="CC2242" s="94"/>
      <c r="CD2242" s="94"/>
      <c r="CE2242" s="40"/>
      <c r="CF2242" s="73"/>
      <c r="CG2242" s="41"/>
      <c r="CH2242" s="41"/>
      <c r="CI2242" s="41"/>
      <c r="CJ2242" s="41"/>
      <c r="CK2242" s="41"/>
      <c r="CL2242" s="68"/>
      <c r="CM2242" s="41"/>
      <c r="CN2242" s="41"/>
      <c r="CO2242" s="39"/>
      <c r="CP2242" s="78"/>
    </row>
    <row r="2243" spans="1:94" s="38" customFormat="1" x14ac:dyDescent="0.25">
      <c r="A2243" s="38">
        <v>2240</v>
      </c>
      <c r="F2243" s="39"/>
      <c r="Q2243" s="39"/>
      <c r="R2243" s="40"/>
      <c r="S2243" s="40"/>
      <c r="T2243" s="39"/>
      <c r="AG2243" s="110"/>
      <c r="AH2243" s="94"/>
      <c r="AJ2243" s="97"/>
      <c r="AL2243" s="39"/>
      <c r="AP2243" s="39"/>
      <c r="AQ2243" s="77"/>
      <c r="AR2243" s="94"/>
      <c r="AT2243" s="97"/>
      <c r="BB2243" s="79"/>
      <c r="BC2243" s="94"/>
      <c r="BE2243" s="97"/>
      <c r="BF2243" s="97"/>
      <c r="BG2243" s="40"/>
      <c r="BK2243" s="40"/>
      <c r="BL2243" s="79"/>
      <c r="BM2243" s="94"/>
      <c r="BO2243" s="97"/>
      <c r="BQ2243" s="40"/>
      <c r="BR2243" s="94"/>
      <c r="BS2243" s="94"/>
      <c r="BT2243" s="94"/>
      <c r="BU2243" s="40"/>
      <c r="BV2243" s="82"/>
      <c r="BW2243" s="94"/>
      <c r="BX2243" s="48"/>
      <c r="BY2243" s="97"/>
      <c r="BZ2243" s="48"/>
      <c r="CA2243" s="40"/>
      <c r="CB2243" s="94"/>
      <c r="CC2243" s="94"/>
      <c r="CD2243" s="94"/>
      <c r="CE2243" s="40"/>
      <c r="CF2243" s="73"/>
      <c r="CG2243" s="41"/>
      <c r="CH2243" s="41"/>
      <c r="CI2243" s="41"/>
      <c r="CJ2243" s="41"/>
      <c r="CK2243" s="41"/>
      <c r="CL2243" s="68"/>
      <c r="CM2243" s="41"/>
      <c r="CN2243" s="41"/>
      <c r="CO2243" s="39"/>
      <c r="CP2243" s="78"/>
    </row>
    <row r="2244" spans="1:94" s="38" customFormat="1" x14ac:dyDescent="0.25">
      <c r="A2244" s="38">
        <v>2241</v>
      </c>
      <c r="F2244" s="39"/>
      <c r="Q2244" s="39"/>
      <c r="R2244" s="40"/>
      <c r="S2244" s="40"/>
      <c r="T2244" s="39"/>
      <c r="AG2244" s="110"/>
      <c r="AH2244" s="94"/>
      <c r="AJ2244" s="97"/>
      <c r="AL2244" s="39"/>
      <c r="AP2244" s="39"/>
      <c r="AQ2244" s="77"/>
      <c r="AR2244" s="94"/>
      <c r="AT2244" s="97"/>
      <c r="BB2244" s="79"/>
      <c r="BC2244" s="94"/>
      <c r="BE2244" s="97"/>
      <c r="BF2244" s="97"/>
      <c r="BG2244" s="40"/>
      <c r="BK2244" s="40"/>
      <c r="BL2244" s="79"/>
      <c r="BM2244" s="94"/>
      <c r="BO2244" s="97"/>
      <c r="BQ2244" s="40"/>
      <c r="BR2244" s="94"/>
      <c r="BS2244" s="94"/>
      <c r="BT2244" s="94"/>
      <c r="BU2244" s="40"/>
      <c r="BV2244" s="82"/>
      <c r="BW2244" s="94"/>
      <c r="BX2244" s="48"/>
      <c r="BY2244" s="97"/>
      <c r="BZ2244" s="48"/>
      <c r="CA2244" s="40"/>
      <c r="CB2244" s="94"/>
      <c r="CC2244" s="94"/>
      <c r="CD2244" s="94"/>
      <c r="CE2244" s="40"/>
      <c r="CF2244" s="73"/>
      <c r="CG2244" s="41"/>
      <c r="CH2244" s="41"/>
      <c r="CI2244" s="41"/>
      <c r="CJ2244" s="41"/>
      <c r="CK2244" s="41"/>
      <c r="CL2244" s="68"/>
      <c r="CM2244" s="41"/>
      <c r="CN2244" s="41"/>
      <c r="CO2244" s="39"/>
      <c r="CP2244" s="78"/>
    </row>
    <row r="2245" spans="1:94" s="38" customFormat="1" x14ac:dyDescent="0.25">
      <c r="A2245" s="38">
        <v>2242</v>
      </c>
      <c r="F2245" s="39"/>
      <c r="Q2245" s="39"/>
      <c r="R2245" s="40"/>
      <c r="S2245" s="40"/>
      <c r="T2245" s="39"/>
      <c r="AG2245" s="110"/>
      <c r="AH2245" s="94"/>
      <c r="AJ2245" s="97"/>
      <c r="AL2245" s="39"/>
      <c r="AP2245" s="39"/>
      <c r="AQ2245" s="77"/>
      <c r="AR2245" s="94"/>
      <c r="AT2245" s="97"/>
      <c r="BB2245" s="79"/>
      <c r="BC2245" s="94"/>
      <c r="BE2245" s="97"/>
      <c r="BF2245" s="97"/>
      <c r="BG2245" s="40"/>
      <c r="BK2245" s="40"/>
      <c r="BL2245" s="79"/>
      <c r="BM2245" s="94"/>
      <c r="BO2245" s="97"/>
      <c r="BQ2245" s="40"/>
      <c r="BR2245" s="94"/>
      <c r="BS2245" s="94"/>
      <c r="BT2245" s="94"/>
      <c r="BU2245" s="40"/>
      <c r="BV2245" s="82"/>
      <c r="BW2245" s="94"/>
      <c r="BX2245" s="48"/>
      <c r="BY2245" s="97"/>
      <c r="BZ2245" s="48"/>
      <c r="CA2245" s="40"/>
      <c r="CB2245" s="94"/>
      <c r="CC2245" s="94"/>
      <c r="CD2245" s="94"/>
      <c r="CE2245" s="40"/>
      <c r="CF2245" s="73"/>
      <c r="CG2245" s="41"/>
      <c r="CH2245" s="41"/>
      <c r="CI2245" s="41"/>
      <c r="CJ2245" s="41"/>
      <c r="CK2245" s="41"/>
      <c r="CL2245" s="68"/>
      <c r="CM2245" s="41"/>
      <c r="CN2245" s="41"/>
      <c r="CO2245" s="39"/>
      <c r="CP2245" s="78"/>
    </row>
    <row r="2246" spans="1:94" s="38" customFormat="1" x14ac:dyDescent="0.25">
      <c r="A2246" s="38">
        <v>2243</v>
      </c>
      <c r="F2246" s="39"/>
      <c r="Q2246" s="39"/>
      <c r="R2246" s="40"/>
      <c r="S2246" s="40"/>
      <c r="T2246" s="39"/>
      <c r="AG2246" s="110"/>
      <c r="AH2246" s="94"/>
      <c r="AJ2246" s="97"/>
      <c r="AL2246" s="39"/>
      <c r="AP2246" s="39"/>
      <c r="AQ2246" s="77"/>
      <c r="AR2246" s="94"/>
      <c r="AT2246" s="97"/>
      <c r="BB2246" s="79"/>
      <c r="BC2246" s="94"/>
      <c r="BE2246" s="97"/>
      <c r="BF2246" s="97"/>
      <c r="BG2246" s="40"/>
      <c r="BK2246" s="40"/>
      <c r="BL2246" s="79"/>
      <c r="BM2246" s="94"/>
      <c r="BO2246" s="97"/>
      <c r="BQ2246" s="40"/>
      <c r="BR2246" s="94"/>
      <c r="BS2246" s="94"/>
      <c r="BT2246" s="94"/>
      <c r="BU2246" s="40"/>
      <c r="BV2246" s="82"/>
      <c r="BW2246" s="94"/>
      <c r="BX2246" s="48"/>
      <c r="BY2246" s="97"/>
      <c r="BZ2246" s="48"/>
      <c r="CA2246" s="40"/>
      <c r="CB2246" s="94"/>
      <c r="CC2246" s="94"/>
      <c r="CD2246" s="94"/>
      <c r="CE2246" s="40"/>
      <c r="CF2246" s="73"/>
      <c r="CG2246" s="41"/>
      <c r="CH2246" s="41"/>
      <c r="CI2246" s="41"/>
      <c r="CJ2246" s="41"/>
      <c r="CK2246" s="41"/>
      <c r="CL2246" s="68"/>
      <c r="CM2246" s="41"/>
      <c r="CN2246" s="41"/>
      <c r="CO2246" s="39"/>
      <c r="CP2246" s="78"/>
    </row>
    <row r="2247" spans="1:94" s="38" customFormat="1" x14ac:dyDescent="0.25">
      <c r="A2247" s="38">
        <v>2244</v>
      </c>
      <c r="F2247" s="39"/>
      <c r="Q2247" s="39"/>
      <c r="R2247" s="40"/>
      <c r="S2247" s="40"/>
      <c r="T2247" s="39"/>
      <c r="AG2247" s="110"/>
      <c r="AH2247" s="94"/>
      <c r="AJ2247" s="97"/>
      <c r="AL2247" s="39"/>
      <c r="AP2247" s="39"/>
      <c r="AQ2247" s="77"/>
      <c r="AR2247" s="94"/>
      <c r="AT2247" s="97"/>
      <c r="BB2247" s="79"/>
      <c r="BC2247" s="94"/>
      <c r="BE2247" s="97"/>
      <c r="BF2247" s="97"/>
      <c r="BG2247" s="40"/>
      <c r="BK2247" s="40"/>
      <c r="BL2247" s="79"/>
      <c r="BM2247" s="94"/>
      <c r="BO2247" s="97"/>
      <c r="BQ2247" s="40"/>
      <c r="BR2247" s="94"/>
      <c r="BS2247" s="94"/>
      <c r="BT2247" s="94"/>
      <c r="BU2247" s="40"/>
      <c r="BV2247" s="82"/>
      <c r="BW2247" s="94"/>
      <c r="BX2247" s="48"/>
      <c r="BY2247" s="97"/>
      <c r="BZ2247" s="48"/>
      <c r="CA2247" s="40"/>
      <c r="CB2247" s="94"/>
      <c r="CC2247" s="94"/>
      <c r="CD2247" s="94"/>
      <c r="CE2247" s="40"/>
      <c r="CF2247" s="73"/>
      <c r="CG2247" s="41"/>
      <c r="CH2247" s="41"/>
      <c r="CI2247" s="41"/>
      <c r="CJ2247" s="41"/>
      <c r="CK2247" s="41"/>
      <c r="CL2247" s="68"/>
      <c r="CM2247" s="41"/>
      <c r="CN2247" s="41"/>
      <c r="CO2247" s="39"/>
      <c r="CP2247" s="78"/>
    </row>
    <row r="2248" spans="1:94" s="38" customFormat="1" x14ac:dyDescent="0.25">
      <c r="A2248" s="38">
        <v>2245</v>
      </c>
      <c r="F2248" s="39"/>
      <c r="Q2248" s="39"/>
      <c r="R2248" s="40"/>
      <c r="S2248" s="40"/>
      <c r="T2248" s="39"/>
      <c r="AG2248" s="110"/>
      <c r="AH2248" s="94"/>
      <c r="AJ2248" s="97"/>
      <c r="AL2248" s="39"/>
      <c r="AP2248" s="39"/>
      <c r="AQ2248" s="77"/>
      <c r="AR2248" s="94"/>
      <c r="AT2248" s="97"/>
      <c r="BB2248" s="79"/>
      <c r="BC2248" s="94"/>
      <c r="BE2248" s="97"/>
      <c r="BF2248" s="97"/>
      <c r="BG2248" s="40"/>
      <c r="BK2248" s="40"/>
      <c r="BL2248" s="79"/>
      <c r="BM2248" s="94"/>
      <c r="BO2248" s="97"/>
      <c r="BQ2248" s="40"/>
      <c r="BR2248" s="94"/>
      <c r="BS2248" s="94"/>
      <c r="BT2248" s="94"/>
      <c r="BU2248" s="40"/>
      <c r="BV2248" s="82"/>
      <c r="BW2248" s="94"/>
      <c r="BX2248" s="48"/>
      <c r="BY2248" s="97"/>
      <c r="BZ2248" s="48"/>
      <c r="CA2248" s="40"/>
      <c r="CB2248" s="94"/>
      <c r="CC2248" s="94"/>
      <c r="CD2248" s="94"/>
      <c r="CE2248" s="40"/>
      <c r="CF2248" s="73"/>
      <c r="CG2248" s="41"/>
      <c r="CH2248" s="41"/>
      <c r="CI2248" s="41"/>
      <c r="CJ2248" s="41"/>
      <c r="CK2248" s="41"/>
      <c r="CL2248" s="68"/>
      <c r="CM2248" s="41"/>
      <c r="CN2248" s="41"/>
      <c r="CO2248" s="39"/>
      <c r="CP2248" s="78"/>
    </row>
    <row r="2249" spans="1:94" s="38" customFormat="1" x14ac:dyDescent="0.25">
      <c r="A2249" s="38">
        <v>2246</v>
      </c>
      <c r="F2249" s="39"/>
      <c r="Q2249" s="39"/>
      <c r="R2249" s="40"/>
      <c r="S2249" s="40"/>
      <c r="T2249" s="39"/>
      <c r="AG2249" s="110"/>
      <c r="AH2249" s="94"/>
      <c r="AJ2249" s="97"/>
      <c r="AL2249" s="39"/>
      <c r="AP2249" s="39"/>
      <c r="AQ2249" s="77"/>
      <c r="AR2249" s="94"/>
      <c r="AT2249" s="97"/>
      <c r="BB2249" s="79"/>
      <c r="BC2249" s="94"/>
      <c r="BE2249" s="97"/>
      <c r="BF2249" s="97"/>
      <c r="BG2249" s="40"/>
      <c r="BK2249" s="40"/>
      <c r="BL2249" s="79"/>
      <c r="BM2249" s="94"/>
      <c r="BO2249" s="97"/>
      <c r="BQ2249" s="40"/>
      <c r="BR2249" s="94"/>
      <c r="BS2249" s="94"/>
      <c r="BT2249" s="94"/>
      <c r="BU2249" s="40"/>
      <c r="BV2249" s="82"/>
      <c r="BW2249" s="94"/>
      <c r="BX2249" s="48"/>
      <c r="BY2249" s="97"/>
      <c r="BZ2249" s="48"/>
      <c r="CA2249" s="40"/>
      <c r="CB2249" s="94"/>
      <c r="CC2249" s="94"/>
      <c r="CD2249" s="94"/>
      <c r="CE2249" s="40"/>
      <c r="CF2249" s="73"/>
      <c r="CG2249" s="41"/>
      <c r="CH2249" s="41"/>
      <c r="CI2249" s="41"/>
      <c r="CJ2249" s="41"/>
      <c r="CK2249" s="41"/>
      <c r="CL2249" s="68"/>
      <c r="CM2249" s="41"/>
      <c r="CN2249" s="41"/>
      <c r="CO2249" s="39"/>
      <c r="CP2249" s="78"/>
    </row>
    <row r="2250" spans="1:94" s="38" customFormat="1" x14ac:dyDescent="0.25">
      <c r="A2250" s="38">
        <v>2247</v>
      </c>
      <c r="F2250" s="39"/>
      <c r="Q2250" s="39"/>
      <c r="R2250" s="40"/>
      <c r="S2250" s="40"/>
      <c r="T2250" s="39"/>
      <c r="AG2250" s="110"/>
      <c r="AH2250" s="94"/>
      <c r="AJ2250" s="97"/>
      <c r="AL2250" s="39"/>
      <c r="AP2250" s="39"/>
      <c r="AQ2250" s="77"/>
      <c r="AR2250" s="94"/>
      <c r="AT2250" s="97"/>
      <c r="BB2250" s="79"/>
      <c r="BC2250" s="94"/>
      <c r="BE2250" s="97"/>
      <c r="BF2250" s="97"/>
      <c r="BG2250" s="40"/>
      <c r="BK2250" s="40"/>
      <c r="BL2250" s="79"/>
      <c r="BM2250" s="94"/>
      <c r="BO2250" s="97"/>
      <c r="BQ2250" s="40"/>
      <c r="BR2250" s="94"/>
      <c r="BS2250" s="94"/>
      <c r="BT2250" s="94"/>
      <c r="BU2250" s="40"/>
      <c r="BV2250" s="82"/>
      <c r="BW2250" s="94"/>
      <c r="BX2250" s="48"/>
      <c r="BY2250" s="97"/>
      <c r="BZ2250" s="48"/>
      <c r="CA2250" s="40"/>
      <c r="CB2250" s="94"/>
      <c r="CC2250" s="94"/>
      <c r="CD2250" s="94"/>
      <c r="CE2250" s="40"/>
      <c r="CF2250" s="73"/>
      <c r="CG2250" s="41"/>
      <c r="CH2250" s="41"/>
      <c r="CI2250" s="41"/>
      <c r="CJ2250" s="41"/>
      <c r="CK2250" s="41"/>
      <c r="CL2250" s="68"/>
      <c r="CM2250" s="41"/>
      <c r="CN2250" s="41"/>
      <c r="CO2250" s="39"/>
      <c r="CP2250" s="78"/>
    </row>
    <row r="2251" spans="1:94" s="38" customFormat="1" x14ac:dyDescent="0.25">
      <c r="A2251" s="38">
        <v>2248</v>
      </c>
      <c r="F2251" s="39"/>
      <c r="Q2251" s="39"/>
      <c r="R2251" s="40"/>
      <c r="S2251" s="40"/>
      <c r="T2251" s="39"/>
      <c r="AG2251" s="110"/>
      <c r="AH2251" s="94"/>
      <c r="AJ2251" s="97"/>
      <c r="AL2251" s="39"/>
      <c r="AP2251" s="39"/>
      <c r="AQ2251" s="77"/>
      <c r="AR2251" s="94"/>
      <c r="AT2251" s="97"/>
      <c r="BB2251" s="79"/>
      <c r="BC2251" s="94"/>
      <c r="BE2251" s="97"/>
      <c r="BF2251" s="97"/>
      <c r="BG2251" s="40"/>
      <c r="BK2251" s="40"/>
      <c r="BL2251" s="79"/>
      <c r="BM2251" s="94"/>
      <c r="BO2251" s="97"/>
      <c r="BQ2251" s="40"/>
      <c r="BR2251" s="94"/>
      <c r="BS2251" s="94"/>
      <c r="BT2251" s="94"/>
      <c r="BU2251" s="40"/>
      <c r="BV2251" s="82"/>
      <c r="BW2251" s="94"/>
      <c r="BX2251" s="48"/>
      <c r="BY2251" s="97"/>
      <c r="BZ2251" s="48"/>
      <c r="CA2251" s="40"/>
      <c r="CB2251" s="94"/>
      <c r="CC2251" s="94"/>
      <c r="CD2251" s="94"/>
      <c r="CE2251" s="40"/>
      <c r="CF2251" s="73"/>
      <c r="CG2251" s="41"/>
      <c r="CH2251" s="41"/>
      <c r="CI2251" s="41"/>
      <c r="CJ2251" s="41"/>
      <c r="CK2251" s="41"/>
      <c r="CL2251" s="68"/>
      <c r="CM2251" s="41"/>
      <c r="CN2251" s="41"/>
      <c r="CO2251" s="39"/>
      <c r="CP2251" s="78"/>
    </row>
    <row r="2252" spans="1:94" s="38" customFormat="1" x14ac:dyDescent="0.25">
      <c r="A2252" s="99">
        <v>2249</v>
      </c>
      <c r="F2252" s="39"/>
      <c r="Q2252" s="39"/>
      <c r="R2252" s="40"/>
      <c r="S2252" s="40"/>
      <c r="T2252" s="39"/>
      <c r="AG2252" s="110"/>
      <c r="AH2252" s="94"/>
      <c r="AJ2252" s="97"/>
      <c r="AL2252" s="39"/>
      <c r="AP2252" s="39"/>
      <c r="AQ2252" s="77"/>
      <c r="AR2252" s="94"/>
      <c r="AT2252" s="97"/>
      <c r="BB2252" s="79"/>
      <c r="BC2252" s="94"/>
      <c r="BE2252" s="97"/>
      <c r="BF2252" s="97"/>
      <c r="BG2252" s="40"/>
      <c r="BK2252" s="40"/>
      <c r="BL2252" s="79"/>
      <c r="BM2252" s="94"/>
      <c r="BO2252" s="97"/>
      <c r="BQ2252" s="40"/>
      <c r="BR2252" s="94"/>
      <c r="BS2252" s="94"/>
      <c r="BT2252" s="94"/>
      <c r="BU2252" s="40"/>
      <c r="BV2252" s="82"/>
      <c r="BW2252" s="94"/>
      <c r="BX2252" s="48"/>
      <c r="BY2252" s="97"/>
      <c r="BZ2252" s="48"/>
      <c r="CA2252" s="40"/>
      <c r="CB2252" s="94"/>
      <c r="CC2252" s="94"/>
      <c r="CD2252" s="94"/>
      <c r="CE2252" s="40"/>
      <c r="CF2252" s="73"/>
      <c r="CG2252" s="41"/>
      <c r="CH2252" s="41"/>
      <c r="CI2252" s="41"/>
      <c r="CJ2252" s="41"/>
      <c r="CK2252" s="41"/>
      <c r="CL2252" s="68"/>
      <c r="CM2252" s="41"/>
      <c r="CN2252" s="41"/>
      <c r="CO2252" s="39"/>
      <c r="CP2252" s="78"/>
    </row>
    <row r="2253" spans="1:94" s="38" customFormat="1" x14ac:dyDescent="0.25">
      <c r="A2253" s="38">
        <v>2250</v>
      </c>
      <c r="F2253" s="39"/>
      <c r="Q2253" s="39"/>
      <c r="R2253" s="40"/>
      <c r="S2253" s="40"/>
      <c r="T2253" s="39"/>
      <c r="AG2253" s="110"/>
      <c r="AH2253" s="94"/>
      <c r="AJ2253" s="97"/>
      <c r="AL2253" s="39"/>
      <c r="AP2253" s="39"/>
      <c r="AQ2253" s="77"/>
      <c r="AR2253" s="94"/>
      <c r="AT2253" s="97"/>
      <c r="BB2253" s="79"/>
      <c r="BC2253" s="94"/>
      <c r="BE2253" s="97"/>
      <c r="BF2253" s="97"/>
      <c r="BG2253" s="40"/>
      <c r="BK2253" s="40"/>
      <c r="BL2253" s="79"/>
      <c r="BM2253" s="94"/>
      <c r="BO2253" s="97"/>
      <c r="BQ2253" s="40"/>
      <c r="BR2253" s="94"/>
      <c r="BS2253" s="94"/>
      <c r="BT2253" s="94"/>
      <c r="BU2253" s="40"/>
      <c r="BV2253" s="82"/>
      <c r="BW2253" s="94"/>
      <c r="BX2253" s="48"/>
      <c r="BY2253" s="97"/>
      <c r="BZ2253" s="48"/>
      <c r="CA2253" s="40"/>
      <c r="CB2253" s="94"/>
      <c r="CC2253" s="94"/>
      <c r="CD2253" s="94"/>
      <c r="CE2253" s="40"/>
      <c r="CF2253" s="73"/>
      <c r="CG2253" s="41"/>
      <c r="CH2253" s="41"/>
      <c r="CI2253" s="41"/>
      <c r="CJ2253" s="41"/>
      <c r="CK2253" s="41"/>
      <c r="CL2253" s="68"/>
      <c r="CM2253" s="41"/>
      <c r="CN2253" s="41"/>
      <c r="CO2253" s="39"/>
      <c r="CP2253" s="78"/>
    </row>
    <row r="2254" spans="1:94" s="38" customFormat="1" x14ac:dyDescent="0.25">
      <c r="A2254" s="38">
        <v>2251</v>
      </c>
      <c r="F2254" s="39"/>
      <c r="Q2254" s="39"/>
      <c r="R2254" s="40"/>
      <c r="S2254" s="40"/>
      <c r="T2254" s="39"/>
      <c r="AG2254" s="110"/>
      <c r="AH2254" s="94"/>
      <c r="AJ2254" s="97"/>
      <c r="AL2254" s="39"/>
      <c r="AP2254" s="39"/>
      <c r="AQ2254" s="77"/>
      <c r="AR2254" s="94"/>
      <c r="AT2254" s="97"/>
      <c r="BB2254" s="79"/>
      <c r="BC2254" s="94"/>
      <c r="BE2254" s="97"/>
      <c r="BF2254" s="97"/>
      <c r="BG2254" s="40"/>
      <c r="BK2254" s="40"/>
      <c r="BL2254" s="79"/>
      <c r="BM2254" s="94"/>
      <c r="BO2254" s="97"/>
      <c r="BQ2254" s="40"/>
      <c r="BR2254" s="94"/>
      <c r="BS2254" s="94"/>
      <c r="BT2254" s="94"/>
      <c r="BU2254" s="40"/>
      <c r="BV2254" s="82"/>
      <c r="BW2254" s="94"/>
      <c r="BX2254" s="48"/>
      <c r="BY2254" s="97"/>
      <c r="BZ2254" s="48"/>
      <c r="CA2254" s="40"/>
      <c r="CB2254" s="94"/>
      <c r="CC2254" s="94"/>
      <c r="CD2254" s="94"/>
      <c r="CE2254" s="40"/>
      <c r="CF2254" s="73"/>
      <c r="CG2254" s="41"/>
      <c r="CH2254" s="41"/>
      <c r="CI2254" s="41"/>
      <c r="CJ2254" s="41"/>
      <c r="CK2254" s="41"/>
      <c r="CL2254" s="68"/>
      <c r="CM2254" s="41"/>
      <c r="CN2254" s="41"/>
      <c r="CO2254" s="39"/>
      <c r="CP2254" s="78"/>
    </row>
    <row r="2255" spans="1:94" s="38" customFormat="1" x14ac:dyDescent="0.25">
      <c r="A2255" s="38">
        <v>2252</v>
      </c>
      <c r="F2255" s="39"/>
      <c r="Q2255" s="39"/>
      <c r="R2255" s="40"/>
      <c r="S2255" s="40"/>
      <c r="T2255" s="39"/>
      <c r="AG2255" s="110"/>
      <c r="AH2255" s="94"/>
      <c r="AJ2255" s="97"/>
      <c r="AL2255" s="39"/>
      <c r="AP2255" s="39"/>
      <c r="AQ2255" s="77"/>
      <c r="AR2255" s="94"/>
      <c r="AT2255" s="97"/>
      <c r="BB2255" s="79"/>
      <c r="BC2255" s="94"/>
      <c r="BE2255" s="97"/>
      <c r="BF2255" s="97"/>
      <c r="BG2255" s="40"/>
      <c r="BK2255" s="40"/>
      <c r="BL2255" s="79"/>
      <c r="BM2255" s="94"/>
      <c r="BO2255" s="97"/>
      <c r="BQ2255" s="40"/>
      <c r="BR2255" s="94"/>
      <c r="BS2255" s="94"/>
      <c r="BT2255" s="94"/>
      <c r="BU2255" s="40"/>
      <c r="BV2255" s="82"/>
      <c r="BW2255" s="94"/>
      <c r="BX2255" s="48"/>
      <c r="BY2255" s="97"/>
      <c r="BZ2255" s="48"/>
      <c r="CA2255" s="40"/>
      <c r="CB2255" s="94"/>
      <c r="CC2255" s="94"/>
      <c r="CD2255" s="94"/>
      <c r="CE2255" s="40"/>
      <c r="CF2255" s="73"/>
      <c r="CG2255" s="41"/>
      <c r="CH2255" s="41"/>
      <c r="CI2255" s="41"/>
      <c r="CJ2255" s="41"/>
      <c r="CK2255" s="41"/>
      <c r="CL2255" s="68"/>
      <c r="CM2255" s="41"/>
      <c r="CN2255" s="41"/>
      <c r="CO2255" s="39"/>
      <c r="CP2255" s="78"/>
    </row>
    <row r="2256" spans="1:94" s="38" customFormat="1" x14ac:dyDescent="0.25">
      <c r="A2256" s="38">
        <v>2253</v>
      </c>
      <c r="F2256" s="39"/>
      <c r="Q2256" s="39"/>
      <c r="R2256" s="40"/>
      <c r="S2256" s="40"/>
      <c r="T2256" s="39"/>
      <c r="AG2256" s="110"/>
      <c r="AH2256" s="94"/>
      <c r="AJ2256" s="97"/>
      <c r="AL2256" s="39"/>
      <c r="AP2256" s="39"/>
      <c r="AQ2256" s="77"/>
      <c r="AR2256" s="94"/>
      <c r="AT2256" s="97"/>
      <c r="BB2256" s="79"/>
      <c r="BC2256" s="94"/>
      <c r="BE2256" s="97"/>
      <c r="BF2256" s="97"/>
      <c r="BG2256" s="40"/>
      <c r="BK2256" s="40"/>
      <c r="BL2256" s="79"/>
      <c r="BM2256" s="94"/>
      <c r="BO2256" s="97"/>
      <c r="BQ2256" s="40"/>
      <c r="BR2256" s="94"/>
      <c r="BS2256" s="94"/>
      <c r="BT2256" s="94"/>
      <c r="BU2256" s="40"/>
      <c r="BV2256" s="82"/>
      <c r="BW2256" s="94"/>
      <c r="BX2256" s="48"/>
      <c r="BY2256" s="97"/>
      <c r="BZ2256" s="48"/>
      <c r="CA2256" s="40"/>
      <c r="CB2256" s="94"/>
      <c r="CC2256" s="94"/>
      <c r="CD2256" s="94"/>
      <c r="CE2256" s="40"/>
      <c r="CF2256" s="73"/>
      <c r="CG2256" s="41"/>
      <c r="CH2256" s="41"/>
      <c r="CI2256" s="41"/>
      <c r="CJ2256" s="41"/>
      <c r="CK2256" s="41"/>
      <c r="CL2256" s="68"/>
      <c r="CM2256" s="41"/>
      <c r="CN2256" s="41"/>
      <c r="CO2256" s="39"/>
      <c r="CP2256" s="78"/>
    </row>
    <row r="2257" spans="1:94" s="38" customFormat="1" x14ac:dyDescent="0.25">
      <c r="A2257" s="38">
        <v>2254</v>
      </c>
      <c r="F2257" s="39"/>
      <c r="Q2257" s="39"/>
      <c r="R2257" s="40"/>
      <c r="S2257" s="40"/>
      <c r="T2257" s="39"/>
      <c r="AG2257" s="110"/>
      <c r="AH2257" s="94"/>
      <c r="AJ2257" s="97"/>
      <c r="AL2257" s="39"/>
      <c r="AP2257" s="39"/>
      <c r="AQ2257" s="77"/>
      <c r="AR2257" s="94"/>
      <c r="AT2257" s="97"/>
      <c r="BB2257" s="79"/>
      <c r="BC2257" s="94"/>
      <c r="BE2257" s="97"/>
      <c r="BF2257" s="97"/>
      <c r="BG2257" s="40"/>
      <c r="BK2257" s="40"/>
      <c r="BL2257" s="79"/>
      <c r="BM2257" s="94"/>
      <c r="BO2257" s="97"/>
      <c r="BQ2257" s="40"/>
      <c r="BR2257" s="94"/>
      <c r="BS2257" s="94"/>
      <c r="BT2257" s="94"/>
      <c r="BU2257" s="40"/>
      <c r="BV2257" s="82"/>
      <c r="BW2257" s="94"/>
      <c r="BX2257" s="48"/>
      <c r="BY2257" s="97"/>
      <c r="BZ2257" s="48"/>
      <c r="CA2257" s="40"/>
      <c r="CB2257" s="94"/>
      <c r="CC2257" s="94"/>
      <c r="CD2257" s="94"/>
      <c r="CE2257" s="40"/>
      <c r="CF2257" s="73"/>
      <c r="CG2257" s="41"/>
      <c r="CH2257" s="41"/>
      <c r="CI2257" s="41"/>
      <c r="CJ2257" s="41"/>
      <c r="CK2257" s="41"/>
      <c r="CL2257" s="68"/>
      <c r="CM2257" s="41"/>
      <c r="CN2257" s="41"/>
      <c r="CO2257" s="39"/>
      <c r="CP2257" s="78"/>
    </row>
    <row r="2258" spans="1:94" s="38" customFormat="1" x14ac:dyDescent="0.25">
      <c r="A2258" s="38">
        <v>2255</v>
      </c>
      <c r="F2258" s="39"/>
      <c r="Q2258" s="39"/>
      <c r="R2258" s="40"/>
      <c r="S2258" s="40"/>
      <c r="T2258" s="39"/>
      <c r="AG2258" s="110"/>
      <c r="AH2258" s="94"/>
      <c r="AJ2258" s="97"/>
      <c r="AL2258" s="39"/>
      <c r="AP2258" s="39"/>
      <c r="AQ2258" s="77"/>
      <c r="AR2258" s="94"/>
      <c r="AT2258" s="97"/>
      <c r="BB2258" s="79"/>
      <c r="BC2258" s="94"/>
      <c r="BE2258" s="97"/>
      <c r="BF2258" s="97"/>
      <c r="BG2258" s="40"/>
      <c r="BK2258" s="40"/>
      <c r="BL2258" s="79"/>
      <c r="BM2258" s="94"/>
      <c r="BO2258" s="97"/>
      <c r="BQ2258" s="40"/>
      <c r="BR2258" s="94"/>
      <c r="BS2258" s="94"/>
      <c r="BT2258" s="94"/>
      <c r="BU2258" s="40"/>
      <c r="BV2258" s="82"/>
      <c r="BW2258" s="94"/>
      <c r="BX2258" s="48"/>
      <c r="BY2258" s="97"/>
      <c r="BZ2258" s="48"/>
      <c r="CA2258" s="40"/>
      <c r="CB2258" s="94"/>
      <c r="CC2258" s="94"/>
      <c r="CD2258" s="94"/>
      <c r="CE2258" s="40"/>
      <c r="CF2258" s="73"/>
      <c r="CG2258" s="41"/>
      <c r="CH2258" s="41"/>
      <c r="CI2258" s="41"/>
      <c r="CJ2258" s="41"/>
      <c r="CK2258" s="41"/>
      <c r="CL2258" s="68"/>
      <c r="CM2258" s="41"/>
      <c r="CN2258" s="41"/>
      <c r="CO2258" s="39"/>
      <c r="CP2258" s="78"/>
    </row>
    <row r="2259" spans="1:94" s="38" customFormat="1" x14ac:dyDescent="0.25">
      <c r="A2259" s="38">
        <v>2256</v>
      </c>
      <c r="F2259" s="39"/>
      <c r="Q2259" s="39"/>
      <c r="R2259" s="40"/>
      <c r="S2259" s="40"/>
      <c r="T2259" s="39"/>
      <c r="AG2259" s="110"/>
      <c r="AH2259" s="94"/>
      <c r="AJ2259" s="97"/>
      <c r="AL2259" s="39"/>
      <c r="AP2259" s="39"/>
      <c r="AQ2259" s="77"/>
      <c r="AR2259" s="94"/>
      <c r="AT2259" s="97"/>
      <c r="BB2259" s="79"/>
      <c r="BC2259" s="94"/>
      <c r="BE2259" s="97"/>
      <c r="BF2259" s="97"/>
      <c r="BG2259" s="40"/>
      <c r="BK2259" s="40"/>
      <c r="BL2259" s="79"/>
      <c r="BM2259" s="94"/>
      <c r="BO2259" s="97"/>
      <c r="BQ2259" s="40"/>
      <c r="BR2259" s="94"/>
      <c r="BS2259" s="94"/>
      <c r="BT2259" s="94"/>
      <c r="BU2259" s="40"/>
      <c r="BV2259" s="82"/>
      <c r="BW2259" s="94"/>
      <c r="BX2259" s="48"/>
      <c r="BY2259" s="97"/>
      <c r="BZ2259" s="48"/>
      <c r="CA2259" s="40"/>
      <c r="CB2259" s="94"/>
      <c r="CC2259" s="94"/>
      <c r="CD2259" s="94"/>
      <c r="CE2259" s="40"/>
      <c r="CF2259" s="73"/>
      <c r="CG2259" s="41"/>
      <c r="CH2259" s="41"/>
      <c r="CI2259" s="41"/>
      <c r="CJ2259" s="41"/>
      <c r="CK2259" s="41"/>
      <c r="CL2259" s="68"/>
      <c r="CM2259" s="41"/>
      <c r="CN2259" s="41"/>
      <c r="CO2259" s="39"/>
      <c r="CP2259" s="78"/>
    </row>
    <row r="2260" spans="1:94" s="38" customFormat="1" x14ac:dyDescent="0.25">
      <c r="A2260" s="38">
        <v>2257</v>
      </c>
      <c r="F2260" s="39"/>
      <c r="Q2260" s="39"/>
      <c r="R2260" s="40"/>
      <c r="S2260" s="40"/>
      <c r="T2260" s="39"/>
      <c r="AG2260" s="110"/>
      <c r="AH2260" s="94"/>
      <c r="AJ2260" s="97"/>
      <c r="AL2260" s="39"/>
      <c r="AP2260" s="39"/>
      <c r="AQ2260" s="77"/>
      <c r="AR2260" s="94"/>
      <c r="AT2260" s="97"/>
      <c r="BB2260" s="79"/>
      <c r="BC2260" s="94"/>
      <c r="BE2260" s="97"/>
      <c r="BF2260" s="97"/>
      <c r="BG2260" s="40"/>
      <c r="BK2260" s="40"/>
      <c r="BL2260" s="79"/>
      <c r="BM2260" s="94"/>
      <c r="BO2260" s="97"/>
      <c r="BQ2260" s="40"/>
      <c r="BR2260" s="94"/>
      <c r="BS2260" s="94"/>
      <c r="BT2260" s="94"/>
      <c r="BU2260" s="40"/>
      <c r="BV2260" s="82"/>
      <c r="BW2260" s="94"/>
      <c r="BX2260" s="48"/>
      <c r="BY2260" s="97"/>
      <c r="BZ2260" s="48"/>
      <c r="CA2260" s="40"/>
      <c r="CB2260" s="94"/>
      <c r="CC2260" s="94"/>
      <c r="CD2260" s="94"/>
      <c r="CE2260" s="40"/>
      <c r="CF2260" s="73"/>
      <c r="CG2260" s="41"/>
      <c r="CH2260" s="41"/>
      <c r="CI2260" s="41"/>
      <c r="CJ2260" s="41"/>
      <c r="CK2260" s="41"/>
      <c r="CL2260" s="68"/>
      <c r="CM2260" s="41"/>
      <c r="CN2260" s="41"/>
      <c r="CO2260" s="39"/>
      <c r="CP2260" s="78"/>
    </row>
    <row r="2261" spans="1:94" s="38" customFormat="1" x14ac:dyDescent="0.25">
      <c r="A2261" s="38">
        <v>2258</v>
      </c>
      <c r="F2261" s="39"/>
      <c r="Q2261" s="39"/>
      <c r="R2261" s="40"/>
      <c r="S2261" s="40"/>
      <c r="T2261" s="39"/>
      <c r="AG2261" s="110"/>
      <c r="AH2261" s="94"/>
      <c r="AJ2261" s="97"/>
      <c r="AL2261" s="39"/>
      <c r="AP2261" s="39"/>
      <c r="AQ2261" s="77"/>
      <c r="AR2261" s="94"/>
      <c r="AT2261" s="97"/>
      <c r="BB2261" s="79"/>
      <c r="BC2261" s="94"/>
      <c r="BE2261" s="97"/>
      <c r="BF2261" s="97"/>
      <c r="BG2261" s="40"/>
      <c r="BK2261" s="40"/>
      <c r="BL2261" s="79"/>
      <c r="BM2261" s="94"/>
      <c r="BO2261" s="97"/>
      <c r="BQ2261" s="40"/>
      <c r="BR2261" s="94"/>
      <c r="BS2261" s="94"/>
      <c r="BT2261" s="94"/>
      <c r="BU2261" s="40"/>
      <c r="BV2261" s="82"/>
      <c r="BW2261" s="94"/>
      <c r="BX2261" s="48"/>
      <c r="BY2261" s="97"/>
      <c r="BZ2261" s="48"/>
      <c r="CA2261" s="40"/>
      <c r="CB2261" s="94"/>
      <c r="CC2261" s="94"/>
      <c r="CD2261" s="94"/>
      <c r="CE2261" s="40"/>
      <c r="CF2261" s="73"/>
      <c r="CG2261" s="41"/>
      <c r="CH2261" s="41"/>
      <c r="CI2261" s="41"/>
      <c r="CJ2261" s="41"/>
      <c r="CK2261" s="41"/>
      <c r="CL2261" s="68"/>
      <c r="CM2261" s="41"/>
      <c r="CN2261" s="41"/>
      <c r="CO2261" s="39"/>
      <c r="CP2261" s="78"/>
    </row>
    <row r="2262" spans="1:94" s="38" customFormat="1" x14ac:dyDescent="0.25">
      <c r="A2262" s="38">
        <v>2259</v>
      </c>
      <c r="F2262" s="39"/>
      <c r="Q2262" s="39"/>
      <c r="R2262" s="40"/>
      <c r="S2262" s="40"/>
      <c r="T2262" s="39"/>
      <c r="AG2262" s="110"/>
      <c r="AH2262" s="94"/>
      <c r="AJ2262" s="97"/>
      <c r="AL2262" s="39"/>
      <c r="AP2262" s="39"/>
      <c r="AQ2262" s="77"/>
      <c r="AR2262" s="94"/>
      <c r="AT2262" s="97"/>
      <c r="BB2262" s="79"/>
      <c r="BC2262" s="94"/>
      <c r="BE2262" s="97"/>
      <c r="BF2262" s="97"/>
      <c r="BG2262" s="40"/>
      <c r="BK2262" s="40"/>
      <c r="BL2262" s="79"/>
      <c r="BM2262" s="94"/>
      <c r="BO2262" s="97"/>
      <c r="BQ2262" s="40"/>
      <c r="BR2262" s="94"/>
      <c r="BS2262" s="94"/>
      <c r="BT2262" s="94"/>
      <c r="BU2262" s="40"/>
      <c r="BV2262" s="82"/>
      <c r="BW2262" s="94"/>
      <c r="BX2262" s="48"/>
      <c r="BY2262" s="97"/>
      <c r="BZ2262" s="48"/>
      <c r="CA2262" s="40"/>
      <c r="CB2262" s="94"/>
      <c r="CC2262" s="94"/>
      <c r="CD2262" s="94"/>
      <c r="CE2262" s="40"/>
      <c r="CF2262" s="73"/>
      <c r="CG2262" s="41"/>
      <c r="CH2262" s="41"/>
      <c r="CI2262" s="41"/>
      <c r="CJ2262" s="41"/>
      <c r="CK2262" s="41"/>
      <c r="CL2262" s="68"/>
      <c r="CM2262" s="41"/>
      <c r="CN2262" s="41"/>
      <c r="CO2262" s="39"/>
      <c r="CP2262" s="78"/>
    </row>
    <row r="2263" spans="1:94" s="38" customFormat="1" x14ac:dyDescent="0.25">
      <c r="A2263" s="38">
        <v>2260</v>
      </c>
      <c r="F2263" s="39"/>
      <c r="Q2263" s="39"/>
      <c r="R2263" s="40"/>
      <c r="S2263" s="40"/>
      <c r="T2263" s="39"/>
      <c r="AG2263" s="110"/>
      <c r="AH2263" s="94"/>
      <c r="AJ2263" s="97"/>
      <c r="AL2263" s="39"/>
      <c r="AP2263" s="39"/>
      <c r="AQ2263" s="77"/>
      <c r="AR2263" s="94"/>
      <c r="AT2263" s="97"/>
      <c r="BB2263" s="79"/>
      <c r="BC2263" s="94"/>
      <c r="BE2263" s="97"/>
      <c r="BF2263" s="97"/>
      <c r="BG2263" s="40"/>
      <c r="BK2263" s="40"/>
      <c r="BL2263" s="79"/>
      <c r="BM2263" s="94"/>
      <c r="BO2263" s="97"/>
      <c r="BQ2263" s="40"/>
      <c r="BR2263" s="94"/>
      <c r="BS2263" s="94"/>
      <c r="BT2263" s="94"/>
      <c r="BU2263" s="40"/>
      <c r="BV2263" s="82"/>
      <c r="BW2263" s="94"/>
      <c r="BX2263" s="48"/>
      <c r="BY2263" s="97"/>
      <c r="BZ2263" s="48"/>
      <c r="CA2263" s="40"/>
      <c r="CB2263" s="94"/>
      <c r="CC2263" s="94"/>
      <c r="CD2263" s="94"/>
      <c r="CE2263" s="40"/>
      <c r="CF2263" s="73"/>
      <c r="CG2263" s="41"/>
      <c r="CH2263" s="41"/>
      <c r="CI2263" s="41"/>
      <c r="CJ2263" s="41"/>
      <c r="CK2263" s="41"/>
      <c r="CL2263" s="68"/>
      <c r="CM2263" s="41"/>
      <c r="CN2263" s="41"/>
      <c r="CO2263" s="39"/>
      <c r="CP2263" s="78"/>
    </row>
    <row r="2264" spans="1:94" s="38" customFormat="1" x14ac:dyDescent="0.25">
      <c r="A2264" s="38">
        <v>2261</v>
      </c>
      <c r="F2264" s="39"/>
      <c r="Q2264" s="39"/>
      <c r="R2264" s="40"/>
      <c r="S2264" s="40"/>
      <c r="T2264" s="39"/>
      <c r="AG2264" s="110"/>
      <c r="AH2264" s="94"/>
      <c r="AJ2264" s="97"/>
      <c r="AL2264" s="39"/>
      <c r="AP2264" s="39"/>
      <c r="AQ2264" s="77"/>
      <c r="AR2264" s="94"/>
      <c r="AT2264" s="97"/>
      <c r="BB2264" s="79"/>
      <c r="BC2264" s="94"/>
      <c r="BE2264" s="97"/>
      <c r="BF2264" s="97"/>
      <c r="BG2264" s="40"/>
      <c r="BK2264" s="40"/>
      <c r="BL2264" s="79"/>
      <c r="BM2264" s="94"/>
      <c r="BO2264" s="97"/>
      <c r="BQ2264" s="40"/>
      <c r="BR2264" s="94"/>
      <c r="BS2264" s="94"/>
      <c r="BT2264" s="94"/>
      <c r="BU2264" s="40"/>
      <c r="BV2264" s="82"/>
      <c r="BW2264" s="94"/>
      <c r="BX2264" s="48"/>
      <c r="BY2264" s="97"/>
      <c r="BZ2264" s="48"/>
      <c r="CA2264" s="40"/>
      <c r="CB2264" s="94"/>
      <c r="CC2264" s="94"/>
      <c r="CD2264" s="94"/>
      <c r="CE2264" s="40"/>
      <c r="CF2264" s="73"/>
      <c r="CG2264" s="41"/>
      <c r="CH2264" s="41"/>
      <c r="CI2264" s="41"/>
      <c r="CJ2264" s="41"/>
      <c r="CK2264" s="41"/>
      <c r="CL2264" s="68"/>
      <c r="CM2264" s="41"/>
      <c r="CN2264" s="41"/>
      <c r="CO2264" s="39"/>
      <c r="CP2264" s="78"/>
    </row>
    <row r="2265" spans="1:94" s="38" customFormat="1" x14ac:dyDescent="0.25">
      <c r="A2265" s="99">
        <v>2262</v>
      </c>
      <c r="F2265" s="39"/>
      <c r="Q2265" s="39"/>
      <c r="R2265" s="40"/>
      <c r="S2265" s="40"/>
      <c r="T2265" s="39"/>
      <c r="AG2265" s="110"/>
      <c r="AH2265" s="94"/>
      <c r="AJ2265" s="97"/>
      <c r="AL2265" s="39"/>
      <c r="AP2265" s="39"/>
      <c r="AQ2265" s="77"/>
      <c r="AR2265" s="94"/>
      <c r="AT2265" s="97"/>
      <c r="BB2265" s="79"/>
      <c r="BC2265" s="94"/>
      <c r="BE2265" s="97"/>
      <c r="BF2265" s="97"/>
      <c r="BG2265" s="40"/>
      <c r="BK2265" s="40"/>
      <c r="BL2265" s="79"/>
      <c r="BM2265" s="94"/>
      <c r="BO2265" s="97"/>
      <c r="BQ2265" s="40"/>
      <c r="BR2265" s="94"/>
      <c r="BS2265" s="94"/>
      <c r="BT2265" s="94"/>
      <c r="BU2265" s="40"/>
      <c r="BV2265" s="82"/>
      <c r="BW2265" s="94"/>
      <c r="BX2265" s="48"/>
      <c r="BY2265" s="97"/>
      <c r="BZ2265" s="48"/>
      <c r="CA2265" s="40"/>
      <c r="CB2265" s="94"/>
      <c r="CC2265" s="94"/>
      <c r="CD2265" s="94"/>
      <c r="CE2265" s="40"/>
      <c r="CF2265" s="73"/>
      <c r="CG2265" s="41"/>
      <c r="CH2265" s="41"/>
      <c r="CI2265" s="41"/>
      <c r="CJ2265" s="41"/>
      <c r="CK2265" s="41"/>
      <c r="CL2265" s="68"/>
      <c r="CM2265" s="41"/>
      <c r="CN2265" s="41"/>
      <c r="CO2265" s="39"/>
      <c r="CP2265" s="78"/>
    </row>
    <row r="2266" spans="1:94" s="38" customFormat="1" x14ac:dyDescent="0.25">
      <c r="A2266" s="38">
        <v>2263</v>
      </c>
      <c r="F2266" s="39"/>
      <c r="Q2266" s="39"/>
      <c r="R2266" s="40"/>
      <c r="S2266" s="40"/>
      <c r="T2266" s="39"/>
      <c r="AG2266" s="110"/>
      <c r="AH2266" s="94"/>
      <c r="AJ2266" s="97"/>
      <c r="AL2266" s="39"/>
      <c r="AP2266" s="39"/>
      <c r="AQ2266" s="77"/>
      <c r="AR2266" s="94"/>
      <c r="AT2266" s="97"/>
      <c r="BB2266" s="79"/>
      <c r="BC2266" s="94"/>
      <c r="BE2266" s="97"/>
      <c r="BF2266" s="97"/>
      <c r="BG2266" s="40"/>
      <c r="BK2266" s="40"/>
      <c r="BL2266" s="79"/>
      <c r="BM2266" s="94"/>
      <c r="BO2266" s="97"/>
      <c r="BQ2266" s="40"/>
      <c r="BR2266" s="94"/>
      <c r="BS2266" s="94"/>
      <c r="BT2266" s="94"/>
      <c r="BU2266" s="40"/>
      <c r="BV2266" s="82"/>
      <c r="BW2266" s="94"/>
      <c r="BX2266" s="48"/>
      <c r="BY2266" s="97"/>
      <c r="BZ2266" s="48"/>
      <c r="CA2266" s="40"/>
      <c r="CB2266" s="94"/>
      <c r="CC2266" s="94"/>
      <c r="CD2266" s="94"/>
      <c r="CE2266" s="40"/>
      <c r="CF2266" s="73"/>
      <c r="CG2266" s="41"/>
      <c r="CH2266" s="41"/>
      <c r="CI2266" s="41"/>
      <c r="CJ2266" s="41"/>
      <c r="CK2266" s="41"/>
      <c r="CL2266" s="68"/>
      <c r="CM2266" s="41"/>
      <c r="CN2266" s="41"/>
      <c r="CO2266" s="39"/>
      <c r="CP2266" s="78"/>
    </row>
    <row r="2267" spans="1:94" s="38" customFormat="1" x14ac:dyDescent="0.25">
      <c r="A2267" s="38">
        <v>2264</v>
      </c>
      <c r="F2267" s="39"/>
      <c r="Q2267" s="39"/>
      <c r="R2267" s="40"/>
      <c r="S2267" s="40"/>
      <c r="T2267" s="39"/>
      <c r="AG2267" s="110"/>
      <c r="AH2267" s="94"/>
      <c r="AJ2267" s="97"/>
      <c r="AL2267" s="39"/>
      <c r="AP2267" s="39"/>
      <c r="AQ2267" s="77"/>
      <c r="AR2267" s="94"/>
      <c r="AT2267" s="97"/>
      <c r="BB2267" s="79"/>
      <c r="BC2267" s="94"/>
      <c r="BE2267" s="97"/>
      <c r="BF2267" s="97"/>
      <c r="BG2267" s="40"/>
      <c r="BK2267" s="40"/>
      <c r="BL2267" s="79"/>
      <c r="BM2267" s="94"/>
      <c r="BO2267" s="97"/>
      <c r="BQ2267" s="40"/>
      <c r="BR2267" s="94"/>
      <c r="BS2267" s="94"/>
      <c r="BT2267" s="94"/>
      <c r="BU2267" s="40"/>
      <c r="BV2267" s="82"/>
      <c r="BW2267" s="94"/>
      <c r="BX2267" s="48"/>
      <c r="BY2267" s="97"/>
      <c r="BZ2267" s="48"/>
      <c r="CA2267" s="40"/>
      <c r="CB2267" s="94"/>
      <c r="CC2267" s="94"/>
      <c r="CD2267" s="94"/>
      <c r="CE2267" s="40"/>
      <c r="CF2267" s="73"/>
      <c r="CG2267" s="41"/>
      <c r="CH2267" s="41"/>
      <c r="CI2267" s="41"/>
      <c r="CJ2267" s="41"/>
      <c r="CK2267" s="41"/>
      <c r="CL2267" s="68"/>
      <c r="CM2267" s="41"/>
      <c r="CN2267" s="41"/>
      <c r="CO2267" s="39"/>
      <c r="CP2267" s="78"/>
    </row>
    <row r="2268" spans="1:94" s="38" customFormat="1" x14ac:dyDescent="0.25">
      <c r="A2268" s="38">
        <v>2265</v>
      </c>
      <c r="F2268" s="39"/>
      <c r="Q2268" s="39"/>
      <c r="R2268" s="40"/>
      <c r="S2268" s="40"/>
      <c r="T2268" s="39"/>
      <c r="AG2268" s="110"/>
      <c r="AH2268" s="94"/>
      <c r="AJ2268" s="97"/>
      <c r="AL2268" s="39"/>
      <c r="AP2268" s="39"/>
      <c r="AQ2268" s="77"/>
      <c r="AR2268" s="94"/>
      <c r="AT2268" s="97"/>
      <c r="BB2268" s="79"/>
      <c r="BC2268" s="94"/>
      <c r="BE2268" s="97"/>
      <c r="BF2268" s="97"/>
      <c r="BG2268" s="40"/>
      <c r="BK2268" s="40"/>
      <c r="BL2268" s="79"/>
      <c r="BM2268" s="94"/>
      <c r="BO2268" s="97"/>
      <c r="BQ2268" s="40"/>
      <c r="BR2268" s="94"/>
      <c r="BS2268" s="94"/>
      <c r="BT2268" s="94"/>
      <c r="BU2268" s="40"/>
      <c r="BV2268" s="82"/>
      <c r="BW2268" s="94"/>
      <c r="BX2268" s="48"/>
      <c r="BY2268" s="97"/>
      <c r="BZ2268" s="48"/>
      <c r="CA2268" s="40"/>
      <c r="CB2268" s="94"/>
      <c r="CC2268" s="94"/>
      <c r="CD2268" s="94"/>
      <c r="CE2268" s="40"/>
      <c r="CF2268" s="73"/>
      <c r="CG2268" s="41"/>
      <c r="CH2268" s="41"/>
      <c r="CI2268" s="41"/>
      <c r="CJ2268" s="41"/>
      <c r="CK2268" s="41"/>
      <c r="CL2268" s="68"/>
      <c r="CM2268" s="41"/>
      <c r="CN2268" s="41"/>
      <c r="CO2268" s="39"/>
      <c r="CP2268" s="78"/>
    </row>
    <row r="2269" spans="1:94" s="38" customFormat="1" x14ac:dyDescent="0.25">
      <c r="A2269" s="38">
        <v>2266</v>
      </c>
      <c r="F2269" s="39"/>
      <c r="Q2269" s="39"/>
      <c r="R2269" s="40"/>
      <c r="S2269" s="40"/>
      <c r="T2269" s="39"/>
      <c r="AG2269" s="110"/>
      <c r="AH2269" s="94"/>
      <c r="AJ2269" s="97"/>
      <c r="AL2269" s="39"/>
      <c r="AP2269" s="39"/>
      <c r="AQ2269" s="77"/>
      <c r="AR2269" s="94"/>
      <c r="AT2269" s="97"/>
      <c r="BB2269" s="79"/>
      <c r="BC2269" s="94"/>
      <c r="BE2269" s="97"/>
      <c r="BF2269" s="97"/>
      <c r="BG2269" s="40"/>
      <c r="BK2269" s="40"/>
      <c r="BL2269" s="79"/>
      <c r="BM2269" s="94"/>
      <c r="BO2269" s="97"/>
      <c r="BQ2269" s="40"/>
      <c r="BR2269" s="94"/>
      <c r="BS2269" s="94"/>
      <c r="BT2269" s="94"/>
      <c r="BU2269" s="40"/>
      <c r="BV2269" s="82"/>
      <c r="BW2269" s="94"/>
      <c r="BX2269" s="48"/>
      <c r="BY2269" s="97"/>
      <c r="BZ2269" s="48"/>
      <c r="CA2269" s="40"/>
      <c r="CB2269" s="94"/>
      <c r="CC2269" s="94"/>
      <c r="CD2269" s="94"/>
      <c r="CE2269" s="40"/>
      <c r="CF2269" s="73"/>
      <c r="CG2269" s="41"/>
      <c r="CH2269" s="41"/>
      <c r="CI2269" s="41"/>
      <c r="CJ2269" s="41"/>
      <c r="CK2269" s="41"/>
      <c r="CL2269" s="68"/>
      <c r="CM2269" s="41"/>
      <c r="CN2269" s="41"/>
      <c r="CO2269" s="39"/>
      <c r="CP2269" s="78"/>
    </row>
    <row r="2270" spans="1:94" s="38" customFormat="1" x14ac:dyDescent="0.25">
      <c r="A2270" s="38">
        <v>2267</v>
      </c>
      <c r="F2270" s="39"/>
      <c r="Q2270" s="39"/>
      <c r="R2270" s="40"/>
      <c r="S2270" s="40"/>
      <c r="T2270" s="39"/>
      <c r="AG2270" s="110"/>
      <c r="AH2270" s="94"/>
      <c r="AJ2270" s="97"/>
      <c r="AL2270" s="39"/>
      <c r="AP2270" s="39"/>
      <c r="AQ2270" s="77"/>
      <c r="AR2270" s="94"/>
      <c r="AT2270" s="97"/>
      <c r="BB2270" s="79"/>
      <c r="BC2270" s="94"/>
      <c r="BE2270" s="97"/>
      <c r="BF2270" s="97"/>
      <c r="BG2270" s="40"/>
      <c r="BK2270" s="40"/>
      <c r="BL2270" s="79"/>
      <c r="BM2270" s="94"/>
      <c r="BO2270" s="97"/>
      <c r="BQ2270" s="40"/>
      <c r="BR2270" s="94"/>
      <c r="BS2270" s="94"/>
      <c r="BT2270" s="94"/>
      <c r="BU2270" s="40"/>
      <c r="BV2270" s="82"/>
      <c r="BW2270" s="94"/>
      <c r="BX2270" s="48"/>
      <c r="BY2270" s="97"/>
      <c r="BZ2270" s="48"/>
      <c r="CA2270" s="40"/>
      <c r="CB2270" s="94"/>
      <c r="CC2270" s="94"/>
      <c r="CD2270" s="94"/>
      <c r="CE2270" s="40"/>
      <c r="CF2270" s="73"/>
      <c r="CG2270" s="41"/>
      <c r="CH2270" s="41"/>
      <c r="CI2270" s="41"/>
      <c r="CJ2270" s="41"/>
      <c r="CK2270" s="41"/>
      <c r="CL2270" s="68"/>
      <c r="CM2270" s="41"/>
      <c r="CN2270" s="41"/>
      <c r="CO2270" s="39"/>
      <c r="CP2270" s="78"/>
    </row>
    <row r="2271" spans="1:94" s="38" customFormat="1" x14ac:dyDescent="0.25">
      <c r="A2271" s="99">
        <v>2268</v>
      </c>
      <c r="F2271" s="39"/>
      <c r="Q2271" s="39"/>
      <c r="R2271" s="40"/>
      <c r="S2271" s="40"/>
      <c r="T2271" s="39"/>
      <c r="AG2271" s="110"/>
      <c r="AH2271" s="94"/>
      <c r="AJ2271" s="97"/>
      <c r="AL2271" s="39"/>
      <c r="AP2271" s="39"/>
      <c r="AQ2271" s="77"/>
      <c r="AR2271" s="94"/>
      <c r="AT2271" s="97"/>
      <c r="BB2271" s="79"/>
      <c r="BC2271" s="94"/>
      <c r="BE2271" s="97"/>
      <c r="BF2271" s="97"/>
      <c r="BG2271" s="40"/>
      <c r="BK2271" s="40"/>
      <c r="BL2271" s="79"/>
      <c r="BM2271" s="94"/>
      <c r="BO2271" s="97"/>
      <c r="BQ2271" s="40"/>
      <c r="BR2271" s="94"/>
      <c r="BS2271" s="94"/>
      <c r="BT2271" s="94"/>
      <c r="BU2271" s="40"/>
      <c r="BV2271" s="82"/>
      <c r="BW2271" s="94"/>
      <c r="BX2271" s="48"/>
      <c r="BY2271" s="97"/>
      <c r="BZ2271" s="48"/>
      <c r="CA2271" s="40"/>
      <c r="CB2271" s="94"/>
      <c r="CC2271" s="94"/>
      <c r="CD2271" s="94"/>
      <c r="CE2271" s="40"/>
      <c r="CF2271" s="73"/>
      <c r="CG2271" s="41"/>
      <c r="CH2271" s="41"/>
      <c r="CI2271" s="41"/>
      <c r="CJ2271" s="41"/>
      <c r="CK2271" s="41"/>
      <c r="CL2271" s="68"/>
      <c r="CM2271" s="41"/>
      <c r="CN2271" s="41"/>
      <c r="CO2271" s="39"/>
      <c r="CP2271" s="78"/>
    </row>
    <row r="2272" spans="1:94" s="38" customFormat="1" x14ac:dyDescent="0.25">
      <c r="A2272" s="38">
        <v>2269</v>
      </c>
      <c r="F2272" s="39"/>
      <c r="Q2272" s="39"/>
      <c r="R2272" s="40"/>
      <c r="S2272" s="40"/>
      <c r="T2272" s="39"/>
      <c r="AG2272" s="110"/>
      <c r="AH2272" s="94"/>
      <c r="AJ2272" s="97"/>
      <c r="AL2272" s="39"/>
      <c r="AP2272" s="39"/>
      <c r="AQ2272" s="77"/>
      <c r="AR2272" s="94"/>
      <c r="AT2272" s="97"/>
      <c r="BB2272" s="79"/>
      <c r="BC2272" s="94"/>
      <c r="BE2272" s="97"/>
      <c r="BF2272" s="97"/>
      <c r="BG2272" s="40"/>
      <c r="BK2272" s="40"/>
      <c r="BL2272" s="79"/>
      <c r="BM2272" s="94"/>
      <c r="BO2272" s="97"/>
      <c r="BQ2272" s="40"/>
      <c r="BR2272" s="94"/>
      <c r="BS2272" s="94"/>
      <c r="BT2272" s="94"/>
      <c r="BU2272" s="40"/>
      <c r="BV2272" s="82"/>
      <c r="BW2272" s="94"/>
      <c r="BX2272" s="48"/>
      <c r="BY2272" s="97"/>
      <c r="BZ2272" s="48"/>
      <c r="CA2272" s="40"/>
      <c r="CB2272" s="94"/>
      <c r="CC2272" s="94"/>
      <c r="CD2272" s="94"/>
      <c r="CE2272" s="40"/>
      <c r="CF2272" s="73"/>
      <c r="CG2272" s="41"/>
      <c r="CH2272" s="41"/>
      <c r="CI2272" s="41"/>
      <c r="CJ2272" s="41"/>
      <c r="CK2272" s="41"/>
      <c r="CL2272" s="68"/>
      <c r="CM2272" s="41"/>
      <c r="CN2272" s="41"/>
      <c r="CO2272" s="39"/>
      <c r="CP2272" s="78"/>
    </row>
    <row r="2273" spans="1:94" s="38" customFormat="1" x14ac:dyDescent="0.25">
      <c r="A2273" s="38">
        <v>2270</v>
      </c>
      <c r="F2273" s="39"/>
      <c r="Q2273" s="39"/>
      <c r="R2273" s="40"/>
      <c r="S2273" s="40"/>
      <c r="T2273" s="39"/>
      <c r="AG2273" s="110"/>
      <c r="AH2273" s="94"/>
      <c r="AJ2273" s="97"/>
      <c r="AL2273" s="39"/>
      <c r="AP2273" s="39"/>
      <c r="AQ2273" s="77"/>
      <c r="AR2273" s="94"/>
      <c r="AT2273" s="97"/>
      <c r="BB2273" s="79"/>
      <c r="BC2273" s="94"/>
      <c r="BE2273" s="97"/>
      <c r="BF2273" s="97"/>
      <c r="BG2273" s="40"/>
      <c r="BK2273" s="40"/>
      <c r="BL2273" s="79"/>
      <c r="BM2273" s="94"/>
      <c r="BO2273" s="97"/>
      <c r="BQ2273" s="40"/>
      <c r="BR2273" s="94"/>
      <c r="BS2273" s="94"/>
      <c r="BT2273" s="94"/>
      <c r="BU2273" s="40"/>
      <c r="BV2273" s="82"/>
      <c r="BW2273" s="94"/>
      <c r="BX2273" s="48"/>
      <c r="BY2273" s="97"/>
      <c r="BZ2273" s="48"/>
      <c r="CA2273" s="40"/>
      <c r="CB2273" s="94"/>
      <c r="CC2273" s="94"/>
      <c r="CD2273" s="94"/>
      <c r="CE2273" s="40"/>
      <c r="CF2273" s="73"/>
      <c r="CG2273" s="41"/>
      <c r="CH2273" s="41"/>
      <c r="CI2273" s="41"/>
      <c r="CJ2273" s="41"/>
      <c r="CK2273" s="41"/>
      <c r="CL2273" s="68"/>
      <c r="CM2273" s="41"/>
      <c r="CN2273" s="41"/>
      <c r="CO2273" s="39"/>
      <c r="CP2273" s="78"/>
    </row>
    <row r="2274" spans="1:94" s="38" customFormat="1" x14ac:dyDescent="0.25">
      <c r="A2274" s="38">
        <v>2271</v>
      </c>
      <c r="F2274" s="39"/>
      <c r="Q2274" s="39"/>
      <c r="R2274" s="40"/>
      <c r="S2274" s="40"/>
      <c r="T2274" s="39"/>
      <c r="AG2274" s="110"/>
      <c r="AH2274" s="94"/>
      <c r="AJ2274" s="97"/>
      <c r="AL2274" s="39"/>
      <c r="AP2274" s="39"/>
      <c r="AQ2274" s="77"/>
      <c r="AR2274" s="94"/>
      <c r="AT2274" s="97"/>
      <c r="BB2274" s="79"/>
      <c r="BC2274" s="94"/>
      <c r="BE2274" s="97"/>
      <c r="BF2274" s="97"/>
      <c r="BG2274" s="40"/>
      <c r="BK2274" s="40"/>
      <c r="BL2274" s="79"/>
      <c r="BM2274" s="94"/>
      <c r="BO2274" s="97"/>
      <c r="BQ2274" s="40"/>
      <c r="BR2274" s="94"/>
      <c r="BS2274" s="94"/>
      <c r="BT2274" s="94"/>
      <c r="BU2274" s="40"/>
      <c r="BV2274" s="82"/>
      <c r="BW2274" s="94"/>
      <c r="BX2274" s="48"/>
      <c r="BY2274" s="97"/>
      <c r="BZ2274" s="48"/>
      <c r="CA2274" s="40"/>
      <c r="CB2274" s="94"/>
      <c r="CC2274" s="94"/>
      <c r="CD2274" s="94"/>
      <c r="CE2274" s="40"/>
      <c r="CF2274" s="73"/>
      <c r="CG2274" s="41"/>
      <c r="CH2274" s="41"/>
      <c r="CI2274" s="41"/>
      <c r="CJ2274" s="41"/>
      <c r="CK2274" s="41"/>
      <c r="CL2274" s="68"/>
      <c r="CM2274" s="41"/>
      <c r="CN2274" s="41"/>
      <c r="CO2274" s="39"/>
      <c r="CP2274" s="78"/>
    </row>
    <row r="2275" spans="1:94" s="38" customFormat="1" x14ac:dyDescent="0.25">
      <c r="A2275" s="38">
        <v>2272</v>
      </c>
      <c r="F2275" s="39"/>
      <c r="Q2275" s="39"/>
      <c r="R2275" s="40"/>
      <c r="S2275" s="40"/>
      <c r="T2275" s="39"/>
      <c r="AG2275" s="110"/>
      <c r="AH2275" s="94"/>
      <c r="AJ2275" s="97"/>
      <c r="AL2275" s="39"/>
      <c r="AP2275" s="39"/>
      <c r="AQ2275" s="77"/>
      <c r="AR2275" s="94"/>
      <c r="AT2275" s="97"/>
      <c r="BB2275" s="79"/>
      <c r="BC2275" s="94"/>
      <c r="BE2275" s="97"/>
      <c r="BF2275" s="97"/>
      <c r="BG2275" s="40"/>
      <c r="BK2275" s="40"/>
      <c r="BL2275" s="79"/>
      <c r="BM2275" s="94"/>
      <c r="BO2275" s="97"/>
      <c r="BQ2275" s="40"/>
      <c r="BR2275" s="94"/>
      <c r="BS2275" s="94"/>
      <c r="BT2275" s="94"/>
      <c r="BU2275" s="40"/>
      <c r="BV2275" s="82"/>
      <c r="BW2275" s="94"/>
      <c r="BX2275" s="48"/>
      <c r="BY2275" s="97"/>
      <c r="BZ2275" s="48"/>
      <c r="CA2275" s="40"/>
      <c r="CB2275" s="94"/>
      <c r="CC2275" s="94"/>
      <c r="CD2275" s="94"/>
      <c r="CE2275" s="40"/>
      <c r="CF2275" s="73"/>
      <c r="CG2275" s="41"/>
      <c r="CH2275" s="41"/>
      <c r="CI2275" s="41"/>
      <c r="CJ2275" s="41"/>
      <c r="CK2275" s="41"/>
      <c r="CL2275" s="68"/>
      <c r="CM2275" s="41"/>
      <c r="CN2275" s="41"/>
      <c r="CO2275" s="39"/>
      <c r="CP2275" s="78"/>
    </row>
    <row r="2276" spans="1:94" s="38" customFormat="1" x14ac:dyDescent="0.25">
      <c r="A2276" s="38">
        <v>2273</v>
      </c>
      <c r="F2276" s="39"/>
      <c r="Q2276" s="39"/>
      <c r="R2276" s="40"/>
      <c r="S2276" s="40"/>
      <c r="T2276" s="39"/>
      <c r="AG2276" s="110"/>
      <c r="AH2276" s="94"/>
      <c r="AJ2276" s="97"/>
      <c r="AL2276" s="39"/>
      <c r="AP2276" s="39"/>
      <c r="AQ2276" s="77"/>
      <c r="AR2276" s="94"/>
      <c r="AT2276" s="97"/>
      <c r="BB2276" s="79"/>
      <c r="BC2276" s="94"/>
      <c r="BE2276" s="97"/>
      <c r="BF2276" s="97"/>
      <c r="BG2276" s="40"/>
      <c r="BK2276" s="40"/>
      <c r="BL2276" s="79"/>
      <c r="BM2276" s="94"/>
      <c r="BO2276" s="97"/>
      <c r="BQ2276" s="40"/>
      <c r="BR2276" s="94"/>
      <c r="BS2276" s="94"/>
      <c r="BT2276" s="94"/>
      <c r="BU2276" s="40"/>
      <c r="BV2276" s="82"/>
      <c r="BW2276" s="94"/>
      <c r="BX2276" s="48"/>
      <c r="BY2276" s="97"/>
      <c r="BZ2276" s="48"/>
      <c r="CA2276" s="40"/>
      <c r="CB2276" s="94"/>
      <c r="CC2276" s="94"/>
      <c r="CD2276" s="94"/>
      <c r="CE2276" s="40"/>
      <c r="CF2276" s="73"/>
      <c r="CG2276" s="41"/>
      <c r="CH2276" s="41"/>
      <c r="CI2276" s="41"/>
      <c r="CJ2276" s="41"/>
      <c r="CK2276" s="41"/>
      <c r="CL2276" s="68"/>
      <c r="CM2276" s="41"/>
      <c r="CN2276" s="41"/>
      <c r="CO2276" s="39"/>
      <c r="CP2276" s="78"/>
    </row>
    <row r="2277" spans="1:94" s="38" customFormat="1" x14ac:dyDescent="0.25">
      <c r="A2277" s="38">
        <v>2274</v>
      </c>
      <c r="F2277" s="39"/>
      <c r="Q2277" s="39"/>
      <c r="R2277" s="40"/>
      <c r="S2277" s="40"/>
      <c r="T2277" s="39"/>
      <c r="AG2277" s="110"/>
      <c r="AH2277" s="94"/>
      <c r="AJ2277" s="97"/>
      <c r="AL2277" s="39"/>
      <c r="AP2277" s="39"/>
      <c r="AQ2277" s="77"/>
      <c r="AR2277" s="94"/>
      <c r="AT2277" s="97"/>
      <c r="BB2277" s="79"/>
      <c r="BC2277" s="94"/>
      <c r="BE2277" s="97"/>
      <c r="BF2277" s="97"/>
      <c r="BG2277" s="40"/>
      <c r="BK2277" s="40"/>
      <c r="BL2277" s="79"/>
      <c r="BM2277" s="94"/>
      <c r="BO2277" s="97"/>
      <c r="BQ2277" s="40"/>
      <c r="BR2277" s="94"/>
      <c r="BS2277" s="94"/>
      <c r="BT2277" s="94"/>
      <c r="BU2277" s="40"/>
      <c r="BV2277" s="82"/>
      <c r="BW2277" s="94"/>
      <c r="BX2277" s="48"/>
      <c r="BY2277" s="97"/>
      <c r="BZ2277" s="48"/>
      <c r="CA2277" s="40"/>
      <c r="CB2277" s="94"/>
      <c r="CC2277" s="94"/>
      <c r="CD2277" s="94"/>
      <c r="CE2277" s="40"/>
      <c r="CF2277" s="73"/>
      <c r="CG2277" s="41"/>
      <c r="CH2277" s="41"/>
      <c r="CI2277" s="41"/>
      <c r="CJ2277" s="41"/>
      <c r="CK2277" s="41"/>
      <c r="CL2277" s="68"/>
      <c r="CM2277" s="41"/>
      <c r="CN2277" s="41"/>
      <c r="CO2277" s="39"/>
      <c r="CP2277" s="78"/>
    </row>
    <row r="2278" spans="1:94" s="38" customFormat="1" x14ac:dyDescent="0.25">
      <c r="A2278" s="99">
        <v>2275</v>
      </c>
      <c r="F2278" s="39"/>
      <c r="Q2278" s="39"/>
      <c r="R2278" s="40"/>
      <c r="S2278" s="40"/>
      <c r="T2278" s="39"/>
      <c r="AG2278" s="110"/>
      <c r="AH2278" s="94"/>
      <c r="AJ2278" s="97"/>
      <c r="AL2278" s="39"/>
      <c r="AP2278" s="39"/>
      <c r="AQ2278" s="77"/>
      <c r="AR2278" s="94"/>
      <c r="AT2278" s="97"/>
      <c r="BB2278" s="79"/>
      <c r="BC2278" s="94"/>
      <c r="BE2278" s="97"/>
      <c r="BF2278" s="97"/>
      <c r="BG2278" s="40"/>
      <c r="BK2278" s="40"/>
      <c r="BL2278" s="79"/>
      <c r="BM2278" s="94"/>
      <c r="BO2278" s="97"/>
      <c r="BQ2278" s="40"/>
      <c r="BR2278" s="94"/>
      <c r="BS2278" s="94"/>
      <c r="BT2278" s="94"/>
      <c r="BU2278" s="40"/>
      <c r="BV2278" s="82"/>
      <c r="BW2278" s="94"/>
      <c r="BX2278" s="48"/>
      <c r="BY2278" s="97"/>
      <c r="BZ2278" s="48"/>
      <c r="CA2278" s="40"/>
      <c r="CB2278" s="94"/>
      <c r="CC2278" s="94"/>
      <c r="CD2278" s="94"/>
      <c r="CE2278" s="40"/>
      <c r="CF2278" s="73"/>
      <c r="CG2278" s="41"/>
      <c r="CH2278" s="41"/>
      <c r="CI2278" s="41"/>
      <c r="CJ2278" s="41"/>
      <c r="CK2278" s="41"/>
      <c r="CL2278" s="68"/>
      <c r="CM2278" s="41"/>
      <c r="CN2278" s="41"/>
      <c r="CO2278" s="39"/>
      <c r="CP2278" s="78"/>
    </row>
    <row r="2279" spans="1:94" s="38" customFormat="1" x14ac:dyDescent="0.25">
      <c r="A2279" s="38">
        <v>2276</v>
      </c>
      <c r="F2279" s="39"/>
      <c r="Q2279" s="39"/>
      <c r="R2279" s="40"/>
      <c r="S2279" s="40"/>
      <c r="T2279" s="39"/>
      <c r="AG2279" s="110"/>
      <c r="AH2279" s="94"/>
      <c r="AJ2279" s="97"/>
      <c r="AL2279" s="39"/>
      <c r="AP2279" s="39"/>
      <c r="AQ2279" s="77"/>
      <c r="AR2279" s="94"/>
      <c r="AT2279" s="97"/>
      <c r="BB2279" s="79"/>
      <c r="BC2279" s="94"/>
      <c r="BE2279" s="97"/>
      <c r="BF2279" s="97"/>
      <c r="BG2279" s="40"/>
      <c r="BK2279" s="40"/>
      <c r="BL2279" s="79"/>
      <c r="BM2279" s="94"/>
      <c r="BO2279" s="97"/>
      <c r="BQ2279" s="40"/>
      <c r="BR2279" s="94"/>
      <c r="BS2279" s="94"/>
      <c r="BT2279" s="94"/>
      <c r="BU2279" s="40"/>
      <c r="BV2279" s="82"/>
      <c r="BW2279" s="94"/>
      <c r="BX2279" s="48"/>
      <c r="BY2279" s="97"/>
      <c r="BZ2279" s="48"/>
      <c r="CA2279" s="40"/>
      <c r="CB2279" s="94"/>
      <c r="CC2279" s="94"/>
      <c r="CD2279" s="94"/>
      <c r="CE2279" s="40"/>
      <c r="CF2279" s="73"/>
      <c r="CG2279" s="41"/>
      <c r="CH2279" s="41"/>
      <c r="CI2279" s="41"/>
      <c r="CJ2279" s="41"/>
      <c r="CK2279" s="41"/>
      <c r="CL2279" s="68"/>
      <c r="CM2279" s="41"/>
      <c r="CN2279" s="41"/>
      <c r="CO2279" s="39"/>
      <c r="CP2279" s="78"/>
    </row>
    <row r="2280" spans="1:94" s="38" customFormat="1" x14ac:dyDescent="0.25">
      <c r="A2280" s="38">
        <v>2277</v>
      </c>
      <c r="F2280" s="39"/>
      <c r="Q2280" s="39"/>
      <c r="R2280" s="40"/>
      <c r="S2280" s="40"/>
      <c r="T2280" s="39"/>
      <c r="AG2280" s="110"/>
      <c r="AH2280" s="94"/>
      <c r="AJ2280" s="97"/>
      <c r="AL2280" s="39"/>
      <c r="AP2280" s="39"/>
      <c r="AQ2280" s="77"/>
      <c r="AR2280" s="94"/>
      <c r="AT2280" s="97"/>
      <c r="BB2280" s="79"/>
      <c r="BC2280" s="94"/>
      <c r="BE2280" s="97"/>
      <c r="BF2280" s="97"/>
      <c r="BG2280" s="40"/>
      <c r="BK2280" s="40"/>
      <c r="BL2280" s="79"/>
      <c r="BM2280" s="94"/>
      <c r="BO2280" s="97"/>
      <c r="BQ2280" s="40"/>
      <c r="BR2280" s="94"/>
      <c r="BS2280" s="94"/>
      <c r="BT2280" s="94"/>
      <c r="BU2280" s="40"/>
      <c r="BV2280" s="82"/>
      <c r="BW2280" s="94"/>
      <c r="BX2280" s="48"/>
      <c r="BY2280" s="97"/>
      <c r="BZ2280" s="48"/>
      <c r="CA2280" s="40"/>
      <c r="CB2280" s="94"/>
      <c r="CC2280" s="94"/>
      <c r="CD2280" s="94"/>
      <c r="CE2280" s="40"/>
      <c r="CF2280" s="73"/>
      <c r="CG2280" s="41"/>
      <c r="CH2280" s="41"/>
      <c r="CI2280" s="41"/>
      <c r="CJ2280" s="41"/>
      <c r="CK2280" s="41"/>
      <c r="CL2280" s="68"/>
      <c r="CM2280" s="41"/>
      <c r="CN2280" s="41"/>
      <c r="CO2280" s="39"/>
      <c r="CP2280" s="78"/>
    </row>
    <row r="2281" spans="1:94" s="38" customFormat="1" x14ac:dyDescent="0.25">
      <c r="A2281" s="38">
        <v>2278</v>
      </c>
      <c r="F2281" s="39"/>
      <c r="Q2281" s="39"/>
      <c r="R2281" s="40"/>
      <c r="S2281" s="40"/>
      <c r="T2281" s="39"/>
      <c r="AG2281" s="110"/>
      <c r="AH2281" s="94"/>
      <c r="AJ2281" s="97"/>
      <c r="AL2281" s="39"/>
      <c r="AP2281" s="39"/>
      <c r="AQ2281" s="77"/>
      <c r="AR2281" s="94"/>
      <c r="AT2281" s="97"/>
      <c r="BB2281" s="79"/>
      <c r="BC2281" s="94"/>
      <c r="BE2281" s="97"/>
      <c r="BF2281" s="97"/>
      <c r="BG2281" s="40"/>
      <c r="BK2281" s="40"/>
      <c r="BL2281" s="79"/>
      <c r="BM2281" s="94"/>
      <c r="BO2281" s="97"/>
      <c r="BQ2281" s="40"/>
      <c r="BR2281" s="94"/>
      <c r="BS2281" s="94"/>
      <c r="BT2281" s="94"/>
      <c r="BU2281" s="40"/>
      <c r="BV2281" s="82"/>
      <c r="BW2281" s="94"/>
      <c r="BX2281" s="48"/>
      <c r="BY2281" s="97"/>
      <c r="BZ2281" s="48"/>
      <c r="CA2281" s="40"/>
      <c r="CB2281" s="94"/>
      <c r="CC2281" s="94"/>
      <c r="CD2281" s="94"/>
      <c r="CE2281" s="40"/>
      <c r="CF2281" s="73"/>
      <c r="CG2281" s="41"/>
      <c r="CH2281" s="41"/>
      <c r="CI2281" s="41"/>
      <c r="CJ2281" s="41"/>
      <c r="CK2281" s="41"/>
      <c r="CL2281" s="68"/>
      <c r="CM2281" s="41"/>
      <c r="CN2281" s="41"/>
      <c r="CO2281" s="39"/>
      <c r="CP2281" s="78"/>
    </row>
    <row r="2282" spans="1:94" s="38" customFormat="1" x14ac:dyDescent="0.25">
      <c r="A2282" s="38">
        <v>2279</v>
      </c>
      <c r="F2282" s="39"/>
      <c r="Q2282" s="39"/>
      <c r="R2282" s="40"/>
      <c r="S2282" s="40"/>
      <c r="T2282" s="39"/>
      <c r="AG2282" s="110"/>
      <c r="AH2282" s="94"/>
      <c r="AJ2282" s="97"/>
      <c r="AL2282" s="39"/>
      <c r="AP2282" s="39"/>
      <c r="AQ2282" s="77"/>
      <c r="AR2282" s="94"/>
      <c r="AT2282" s="97"/>
      <c r="BB2282" s="79"/>
      <c r="BC2282" s="94"/>
      <c r="BE2282" s="97"/>
      <c r="BF2282" s="97"/>
      <c r="BG2282" s="40"/>
      <c r="BK2282" s="40"/>
      <c r="BL2282" s="79"/>
      <c r="BM2282" s="94"/>
      <c r="BO2282" s="97"/>
      <c r="BQ2282" s="40"/>
      <c r="BR2282" s="94"/>
      <c r="BS2282" s="94"/>
      <c r="BT2282" s="94"/>
      <c r="BU2282" s="40"/>
      <c r="BV2282" s="82"/>
      <c r="BW2282" s="94"/>
      <c r="BX2282" s="48"/>
      <c r="BY2282" s="97"/>
      <c r="BZ2282" s="48"/>
      <c r="CA2282" s="40"/>
      <c r="CB2282" s="94"/>
      <c r="CC2282" s="94"/>
      <c r="CD2282" s="94"/>
      <c r="CE2282" s="40"/>
      <c r="CF2282" s="73"/>
      <c r="CG2282" s="41"/>
      <c r="CH2282" s="41"/>
      <c r="CI2282" s="41"/>
      <c r="CJ2282" s="41"/>
      <c r="CK2282" s="41"/>
      <c r="CL2282" s="68"/>
      <c r="CM2282" s="41"/>
      <c r="CN2282" s="41"/>
      <c r="CO2282" s="39"/>
      <c r="CP2282" s="78"/>
    </row>
    <row r="2283" spans="1:94" s="38" customFormat="1" x14ac:dyDescent="0.25">
      <c r="A2283" s="38">
        <v>2280</v>
      </c>
      <c r="F2283" s="39"/>
      <c r="Q2283" s="39"/>
      <c r="R2283" s="40"/>
      <c r="S2283" s="40"/>
      <c r="T2283" s="39"/>
      <c r="AG2283" s="110"/>
      <c r="AH2283" s="94"/>
      <c r="AJ2283" s="97"/>
      <c r="AL2283" s="39"/>
      <c r="AP2283" s="39"/>
      <c r="AQ2283" s="77"/>
      <c r="AR2283" s="94"/>
      <c r="AT2283" s="97"/>
      <c r="BB2283" s="79"/>
      <c r="BC2283" s="94"/>
      <c r="BE2283" s="97"/>
      <c r="BF2283" s="97"/>
      <c r="BG2283" s="40"/>
      <c r="BK2283" s="40"/>
      <c r="BL2283" s="79"/>
      <c r="BM2283" s="94"/>
      <c r="BO2283" s="97"/>
      <c r="BQ2283" s="40"/>
      <c r="BR2283" s="94"/>
      <c r="BS2283" s="94"/>
      <c r="BT2283" s="94"/>
      <c r="BU2283" s="40"/>
      <c r="BV2283" s="82"/>
      <c r="BW2283" s="94"/>
      <c r="BX2283" s="48"/>
      <c r="BY2283" s="97"/>
      <c r="BZ2283" s="48"/>
      <c r="CA2283" s="40"/>
      <c r="CB2283" s="94"/>
      <c r="CC2283" s="94"/>
      <c r="CD2283" s="94"/>
      <c r="CE2283" s="40"/>
      <c r="CF2283" s="73"/>
      <c r="CG2283" s="41"/>
      <c r="CH2283" s="41"/>
      <c r="CI2283" s="41"/>
      <c r="CJ2283" s="41"/>
      <c r="CK2283" s="41"/>
      <c r="CL2283" s="68"/>
      <c r="CM2283" s="41"/>
      <c r="CN2283" s="41"/>
      <c r="CO2283" s="39"/>
      <c r="CP2283" s="78"/>
    </row>
    <row r="2284" spans="1:94" s="38" customFormat="1" x14ac:dyDescent="0.25">
      <c r="A2284" s="38">
        <v>2281</v>
      </c>
      <c r="F2284" s="39"/>
      <c r="Q2284" s="39"/>
      <c r="R2284" s="40"/>
      <c r="S2284" s="40"/>
      <c r="T2284" s="39"/>
      <c r="AG2284" s="110"/>
      <c r="AH2284" s="94"/>
      <c r="AJ2284" s="97"/>
      <c r="AL2284" s="39"/>
      <c r="AP2284" s="39"/>
      <c r="AQ2284" s="77"/>
      <c r="AR2284" s="94"/>
      <c r="AT2284" s="97"/>
      <c r="BB2284" s="79"/>
      <c r="BC2284" s="94"/>
      <c r="BE2284" s="97"/>
      <c r="BF2284" s="97"/>
      <c r="BG2284" s="40"/>
      <c r="BK2284" s="40"/>
      <c r="BL2284" s="79"/>
      <c r="BM2284" s="94"/>
      <c r="BO2284" s="97"/>
      <c r="BQ2284" s="40"/>
      <c r="BR2284" s="94"/>
      <c r="BS2284" s="94"/>
      <c r="BT2284" s="94"/>
      <c r="BU2284" s="40"/>
      <c r="BV2284" s="82"/>
      <c r="BW2284" s="94"/>
      <c r="BX2284" s="48"/>
      <c r="BY2284" s="97"/>
      <c r="BZ2284" s="48"/>
      <c r="CA2284" s="40"/>
      <c r="CB2284" s="94"/>
      <c r="CC2284" s="94"/>
      <c r="CD2284" s="94"/>
      <c r="CE2284" s="40"/>
      <c r="CF2284" s="73"/>
      <c r="CG2284" s="41"/>
      <c r="CH2284" s="41"/>
      <c r="CI2284" s="41"/>
      <c r="CJ2284" s="41"/>
      <c r="CK2284" s="41"/>
      <c r="CL2284" s="68"/>
      <c r="CM2284" s="41"/>
      <c r="CN2284" s="41"/>
      <c r="CO2284" s="39"/>
      <c r="CP2284" s="78"/>
    </row>
    <row r="2285" spans="1:94" s="38" customFormat="1" x14ac:dyDescent="0.25">
      <c r="A2285" s="38">
        <v>2282</v>
      </c>
      <c r="F2285" s="39"/>
      <c r="Q2285" s="39"/>
      <c r="R2285" s="40"/>
      <c r="S2285" s="40"/>
      <c r="T2285" s="39"/>
      <c r="AG2285" s="110"/>
      <c r="AH2285" s="94"/>
      <c r="AJ2285" s="97"/>
      <c r="AL2285" s="39"/>
      <c r="AP2285" s="39"/>
      <c r="AQ2285" s="77"/>
      <c r="AR2285" s="94"/>
      <c r="AT2285" s="97"/>
      <c r="BB2285" s="79"/>
      <c r="BC2285" s="94"/>
      <c r="BE2285" s="97"/>
      <c r="BF2285" s="97"/>
      <c r="BG2285" s="40"/>
      <c r="BK2285" s="40"/>
      <c r="BL2285" s="79"/>
      <c r="BM2285" s="94"/>
      <c r="BO2285" s="97"/>
      <c r="BQ2285" s="40"/>
      <c r="BR2285" s="94"/>
      <c r="BS2285" s="94"/>
      <c r="BT2285" s="94"/>
      <c r="BU2285" s="40"/>
      <c r="BV2285" s="82"/>
      <c r="BW2285" s="94"/>
      <c r="BX2285" s="48"/>
      <c r="BY2285" s="97"/>
      <c r="BZ2285" s="48"/>
      <c r="CA2285" s="40"/>
      <c r="CB2285" s="94"/>
      <c r="CC2285" s="94"/>
      <c r="CD2285" s="94"/>
      <c r="CE2285" s="40"/>
      <c r="CF2285" s="73"/>
      <c r="CG2285" s="41"/>
      <c r="CH2285" s="41"/>
      <c r="CI2285" s="41"/>
      <c r="CJ2285" s="41"/>
      <c r="CK2285" s="41"/>
      <c r="CL2285" s="68"/>
      <c r="CM2285" s="41"/>
      <c r="CN2285" s="41"/>
      <c r="CO2285" s="39"/>
      <c r="CP2285" s="78"/>
    </row>
    <row r="2286" spans="1:94" s="38" customFormat="1" x14ac:dyDescent="0.25">
      <c r="A2286" s="38">
        <v>2283</v>
      </c>
      <c r="F2286" s="39"/>
      <c r="Q2286" s="39"/>
      <c r="R2286" s="40"/>
      <c r="S2286" s="40"/>
      <c r="T2286" s="39"/>
      <c r="AG2286" s="110"/>
      <c r="AH2286" s="94"/>
      <c r="AJ2286" s="97"/>
      <c r="AL2286" s="39"/>
      <c r="AP2286" s="39"/>
      <c r="AQ2286" s="77"/>
      <c r="AR2286" s="94"/>
      <c r="AT2286" s="97"/>
      <c r="BB2286" s="79"/>
      <c r="BC2286" s="94"/>
      <c r="BE2286" s="97"/>
      <c r="BF2286" s="97"/>
      <c r="BG2286" s="40"/>
      <c r="BK2286" s="40"/>
      <c r="BL2286" s="79"/>
      <c r="BM2286" s="94"/>
      <c r="BO2286" s="97"/>
      <c r="BQ2286" s="40"/>
      <c r="BR2286" s="94"/>
      <c r="BS2286" s="94"/>
      <c r="BT2286" s="94"/>
      <c r="BU2286" s="40"/>
      <c r="BV2286" s="82"/>
      <c r="BW2286" s="94"/>
      <c r="BX2286" s="48"/>
      <c r="BY2286" s="97"/>
      <c r="BZ2286" s="48"/>
      <c r="CA2286" s="40"/>
      <c r="CB2286" s="94"/>
      <c r="CC2286" s="94"/>
      <c r="CD2286" s="94"/>
      <c r="CE2286" s="40"/>
      <c r="CF2286" s="73"/>
      <c r="CG2286" s="41"/>
      <c r="CH2286" s="41"/>
      <c r="CI2286" s="41"/>
      <c r="CJ2286" s="41"/>
      <c r="CK2286" s="41"/>
      <c r="CL2286" s="68"/>
      <c r="CM2286" s="41"/>
      <c r="CN2286" s="41"/>
      <c r="CO2286" s="39"/>
      <c r="CP2286" s="78"/>
    </row>
    <row r="2287" spans="1:94" s="38" customFormat="1" x14ac:dyDescent="0.25">
      <c r="A2287" s="38">
        <v>2284</v>
      </c>
      <c r="F2287" s="39"/>
      <c r="Q2287" s="39"/>
      <c r="R2287" s="40"/>
      <c r="S2287" s="40"/>
      <c r="T2287" s="39"/>
      <c r="AG2287" s="110"/>
      <c r="AH2287" s="94"/>
      <c r="AJ2287" s="97"/>
      <c r="AL2287" s="39"/>
      <c r="AP2287" s="39"/>
      <c r="AQ2287" s="77"/>
      <c r="AR2287" s="94"/>
      <c r="AT2287" s="97"/>
      <c r="BB2287" s="79"/>
      <c r="BC2287" s="94"/>
      <c r="BE2287" s="97"/>
      <c r="BF2287" s="97"/>
      <c r="BG2287" s="40"/>
      <c r="BK2287" s="40"/>
      <c r="BL2287" s="79"/>
      <c r="BM2287" s="94"/>
      <c r="BO2287" s="97"/>
      <c r="BQ2287" s="40"/>
      <c r="BR2287" s="94"/>
      <c r="BS2287" s="94"/>
      <c r="BT2287" s="94"/>
      <c r="BU2287" s="40"/>
      <c r="BV2287" s="82"/>
      <c r="BW2287" s="94"/>
      <c r="BX2287" s="48"/>
      <c r="BY2287" s="97"/>
      <c r="BZ2287" s="48"/>
      <c r="CA2287" s="40"/>
      <c r="CB2287" s="94"/>
      <c r="CC2287" s="94"/>
      <c r="CD2287" s="94"/>
      <c r="CE2287" s="40"/>
      <c r="CF2287" s="73"/>
      <c r="CG2287" s="41"/>
      <c r="CH2287" s="41"/>
      <c r="CI2287" s="41"/>
      <c r="CJ2287" s="41"/>
      <c r="CK2287" s="41"/>
      <c r="CL2287" s="68"/>
      <c r="CM2287" s="41"/>
      <c r="CN2287" s="41"/>
      <c r="CO2287" s="39"/>
      <c r="CP2287" s="78"/>
    </row>
    <row r="2288" spans="1:94" s="38" customFormat="1" x14ac:dyDescent="0.25">
      <c r="A2288" s="38">
        <v>2285</v>
      </c>
      <c r="F2288" s="39"/>
      <c r="Q2288" s="39"/>
      <c r="R2288" s="40"/>
      <c r="S2288" s="40"/>
      <c r="T2288" s="39"/>
      <c r="AG2288" s="110"/>
      <c r="AH2288" s="94"/>
      <c r="AJ2288" s="97"/>
      <c r="AL2288" s="39"/>
      <c r="AP2288" s="39"/>
      <c r="AQ2288" s="77"/>
      <c r="AR2288" s="94"/>
      <c r="AT2288" s="97"/>
      <c r="BB2288" s="79"/>
      <c r="BC2288" s="94"/>
      <c r="BE2288" s="97"/>
      <c r="BF2288" s="97"/>
      <c r="BG2288" s="40"/>
      <c r="BK2288" s="40"/>
      <c r="BL2288" s="79"/>
      <c r="BM2288" s="94"/>
      <c r="BO2288" s="97"/>
      <c r="BQ2288" s="40"/>
      <c r="BR2288" s="94"/>
      <c r="BS2288" s="94"/>
      <c r="BT2288" s="94"/>
      <c r="BU2288" s="40"/>
      <c r="BV2288" s="82"/>
      <c r="BW2288" s="94"/>
      <c r="BX2288" s="48"/>
      <c r="BY2288" s="97"/>
      <c r="BZ2288" s="48"/>
      <c r="CA2288" s="40"/>
      <c r="CB2288" s="94"/>
      <c r="CC2288" s="94"/>
      <c r="CD2288" s="94"/>
      <c r="CE2288" s="40"/>
      <c r="CF2288" s="73"/>
      <c r="CG2288" s="41"/>
      <c r="CH2288" s="41"/>
      <c r="CI2288" s="41"/>
      <c r="CJ2288" s="41"/>
      <c r="CK2288" s="41"/>
      <c r="CL2288" s="68"/>
      <c r="CM2288" s="41"/>
      <c r="CN2288" s="41"/>
      <c r="CO2288" s="39"/>
      <c r="CP2288" s="78"/>
    </row>
    <row r="2289" spans="1:94" s="38" customFormat="1" x14ac:dyDescent="0.25">
      <c r="A2289" s="38">
        <v>2286</v>
      </c>
      <c r="F2289" s="39"/>
      <c r="Q2289" s="39"/>
      <c r="R2289" s="40"/>
      <c r="S2289" s="40"/>
      <c r="T2289" s="39"/>
      <c r="AG2289" s="110"/>
      <c r="AH2289" s="94"/>
      <c r="AJ2289" s="97"/>
      <c r="AL2289" s="39"/>
      <c r="AP2289" s="39"/>
      <c r="AQ2289" s="77"/>
      <c r="AR2289" s="94"/>
      <c r="AT2289" s="97"/>
      <c r="BB2289" s="79"/>
      <c r="BC2289" s="94"/>
      <c r="BE2289" s="97"/>
      <c r="BF2289" s="97"/>
      <c r="BG2289" s="40"/>
      <c r="BK2289" s="40"/>
      <c r="BL2289" s="79"/>
      <c r="BM2289" s="94"/>
      <c r="BO2289" s="97"/>
      <c r="BQ2289" s="40"/>
      <c r="BR2289" s="94"/>
      <c r="BS2289" s="94"/>
      <c r="BT2289" s="94"/>
      <c r="BU2289" s="40"/>
      <c r="BV2289" s="82"/>
      <c r="BW2289" s="94"/>
      <c r="BX2289" s="48"/>
      <c r="BY2289" s="97"/>
      <c r="BZ2289" s="48"/>
      <c r="CA2289" s="40"/>
      <c r="CB2289" s="94"/>
      <c r="CC2289" s="94"/>
      <c r="CD2289" s="94"/>
      <c r="CE2289" s="40"/>
      <c r="CF2289" s="73"/>
      <c r="CG2289" s="41"/>
      <c r="CH2289" s="41"/>
      <c r="CI2289" s="41"/>
      <c r="CJ2289" s="41"/>
      <c r="CK2289" s="41"/>
      <c r="CL2289" s="68"/>
      <c r="CM2289" s="41"/>
      <c r="CN2289" s="41"/>
      <c r="CO2289" s="39"/>
      <c r="CP2289" s="78"/>
    </row>
    <row r="2290" spans="1:94" s="38" customFormat="1" x14ac:dyDescent="0.25">
      <c r="A2290" s="38">
        <v>2287</v>
      </c>
      <c r="F2290" s="39"/>
      <c r="Q2290" s="39"/>
      <c r="R2290" s="40"/>
      <c r="S2290" s="40"/>
      <c r="T2290" s="39"/>
      <c r="AG2290" s="110"/>
      <c r="AH2290" s="94"/>
      <c r="AJ2290" s="97"/>
      <c r="AL2290" s="39"/>
      <c r="AP2290" s="39"/>
      <c r="AQ2290" s="77"/>
      <c r="AR2290" s="94"/>
      <c r="AT2290" s="97"/>
      <c r="BB2290" s="79"/>
      <c r="BC2290" s="94"/>
      <c r="BE2290" s="97"/>
      <c r="BF2290" s="97"/>
      <c r="BG2290" s="40"/>
      <c r="BK2290" s="40"/>
      <c r="BL2290" s="79"/>
      <c r="BM2290" s="94"/>
      <c r="BO2290" s="97"/>
      <c r="BQ2290" s="40"/>
      <c r="BR2290" s="94"/>
      <c r="BS2290" s="94"/>
      <c r="BT2290" s="94"/>
      <c r="BU2290" s="40"/>
      <c r="BV2290" s="82"/>
      <c r="BW2290" s="94"/>
      <c r="BX2290" s="48"/>
      <c r="BY2290" s="97"/>
      <c r="BZ2290" s="48"/>
      <c r="CA2290" s="40"/>
      <c r="CB2290" s="94"/>
      <c r="CC2290" s="94"/>
      <c r="CD2290" s="94"/>
      <c r="CE2290" s="40"/>
      <c r="CF2290" s="73"/>
      <c r="CG2290" s="41"/>
      <c r="CH2290" s="41"/>
      <c r="CI2290" s="41"/>
      <c r="CJ2290" s="41"/>
      <c r="CK2290" s="41"/>
      <c r="CL2290" s="68"/>
      <c r="CM2290" s="41"/>
      <c r="CN2290" s="41"/>
      <c r="CO2290" s="39"/>
      <c r="CP2290" s="78"/>
    </row>
    <row r="2291" spans="1:94" s="38" customFormat="1" x14ac:dyDescent="0.25">
      <c r="A2291" s="38">
        <v>2288</v>
      </c>
      <c r="F2291" s="39"/>
      <c r="Q2291" s="39"/>
      <c r="R2291" s="40"/>
      <c r="S2291" s="40"/>
      <c r="T2291" s="39"/>
      <c r="AG2291" s="110"/>
      <c r="AH2291" s="94"/>
      <c r="AJ2291" s="97"/>
      <c r="AL2291" s="39"/>
      <c r="AP2291" s="39"/>
      <c r="AQ2291" s="77"/>
      <c r="AR2291" s="94"/>
      <c r="AT2291" s="97"/>
      <c r="BB2291" s="79"/>
      <c r="BC2291" s="94"/>
      <c r="BE2291" s="97"/>
      <c r="BF2291" s="97"/>
      <c r="BG2291" s="40"/>
      <c r="BK2291" s="40"/>
      <c r="BL2291" s="79"/>
      <c r="BM2291" s="94"/>
      <c r="BO2291" s="97"/>
      <c r="BQ2291" s="40"/>
      <c r="BR2291" s="94"/>
      <c r="BS2291" s="94"/>
      <c r="BT2291" s="94"/>
      <c r="BU2291" s="40"/>
      <c r="BV2291" s="82"/>
      <c r="BW2291" s="94"/>
      <c r="BX2291" s="48"/>
      <c r="BY2291" s="97"/>
      <c r="BZ2291" s="48"/>
      <c r="CA2291" s="40"/>
      <c r="CB2291" s="94"/>
      <c r="CC2291" s="94"/>
      <c r="CD2291" s="94"/>
      <c r="CE2291" s="40"/>
      <c r="CF2291" s="73"/>
      <c r="CG2291" s="41"/>
      <c r="CH2291" s="41"/>
      <c r="CI2291" s="41"/>
      <c r="CJ2291" s="41"/>
      <c r="CK2291" s="41"/>
      <c r="CL2291" s="68"/>
      <c r="CM2291" s="41"/>
      <c r="CN2291" s="41"/>
      <c r="CO2291" s="39"/>
      <c r="CP2291" s="78"/>
    </row>
    <row r="2292" spans="1:94" s="38" customFormat="1" x14ac:dyDescent="0.25">
      <c r="A2292" s="38">
        <v>2289</v>
      </c>
      <c r="F2292" s="39"/>
      <c r="Q2292" s="39"/>
      <c r="R2292" s="40"/>
      <c r="S2292" s="40"/>
      <c r="T2292" s="39"/>
      <c r="AG2292" s="110"/>
      <c r="AH2292" s="94"/>
      <c r="AJ2292" s="97"/>
      <c r="AL2292" s="39"/>
      <c r="AP2292" s="39"/>
      <c r="AQ2292" s="77"/>
      <c r="AR2292" s="94"/>
      <c r="AT2292" s="97"/>
      <c r="BB2292" s="79"/>
      <c r="BC2292" s="94"/>
      <c r="BE2292" s="97"/>
      <c r="BF2292" s="97"/>
      <c r="BG2292" s="40"/>
      <c r="BK2292" s="40"/>
      <c r="BL2292" s="79"/>
      <c r="BM2292" s="94"/>
      <c r="BO2292" s="97"/>
      <c r="BQ2292" s="40"/>
      <c r="BR2292" s="94"/>
      <c r="BS2292" s="94"/>
      <c r="BT2292" s="94"/>
      <c r="BU2292" s="40"/>
      <c r="BV2292" s="82"/>
      <c r="BW2292" s="94"/>
      <c r="BX2292" s="48"/>
      <c r="BY2292" s="97"/>
      <c r="BZ2292" s="48"/>
      <c r="CA2292" s="40"/>
      <c r="CB2292" s="94"/>
      <c r="CC2292" s="94"/>
      <c r="CD2292" s="94"/>
      <c r="CE2292" s="40"/>
      <c r="CF2292" s="73"/>
      <c r="CG2292" s="41"/>
      <c r="CH2292" s="41"/>
      <c r="CI2292" s="41"/>
      <c r="CJ2292" s="41"/>
      <c r="CK2292" s="41"/>
      <c r="CL2292" s="68"/>
      <c r="CM2292" s="41"/>
      <c r="CN2292" s="41"/>
      <c r="CO2292" s="39"/>
      <c r="CP2292" s="78"/>
    </row>
    <row r="2293" spans="1:94" s="38" customFormat="1" x14ac:dyDescent="0.25">
      <c r="A2293" s="38">
        <v>2290</v>
      </c>
      <c r="F2293" s="39"/>
      <c r="Q2293" s="39"/>
      <c r="R2293" s="40"/>
      <c r="S2293" s="40"/>
      <c r="T2293" s="39"/>
      <c r="AG2293" s="110"/>
      <c r="AH2293" s="94"/>
      <c r="AJ2293" s="97"/>
      <c r="AL2293" s="39"/>
      <c r="AP2293" s="39"/>
      <c r="AQ2293" s="77"/>
      <c r="AR2293" s="94"/>
      <c r="AT2293" s="97"/>
      <c r="BB2293" s="79"/>
      <c r="BC2293" s="94"/>
      <c r="BE2293" s="97"/>
      <c r="BF2293" s="97"/>
      <c r="BG2293" s="40"/>
      <c r="BK2293" s="40"/>
      <c r="BL2293" s="79"/>
      <c r="BM2293" s="94"/>
      <c r="BO2293" s="97"/>
      <c r="BQ2293" s="40"/>
      <c r="BR2293" s="94"/>
      <c r="BS2293" s="94"/>
      <c r="BT2293" s="94"/>
      <c r="BU2293" s="40"/>
      <c r="BV2293" s="82"/>
      <c r="BW2293" s="94"/>
      <c r="BX2293" s="48"/>
      <c r="BY2293" s="97"/>
      <c r="BZ2293" s="48"/>
      <c r="CA2293" s="40"/>
      <c r="CB2293" s="94"/>
      <c r="CC2293" s="94"/>
      <c r="CD2293" s="94"/>
      <c r="CE2293" s="40"/>
      <c r="CF2293" s="73"/>
      <c r="CG2293" s="41"/>
      <c r="CH2293" s="41"/>
      <c r="CI2293" s="41"/>
      <c r="CJ2293" s="41"/>
      <c r="CK2293" s="41"/>
      <c r="CL2293" s="68"/>
      <c r="CM2293" s="41"/>
      <c r="CN2293" s="41"/>
      <c r="CO2293" s="39"/>
      <c r="CP2293" s="78"/>
    </row>
    <row r="2294" spans="1:94" s="38" customFormat="1" x14ac:dyDescent="0.25">
      <c r="A2294" s="38">
        <v>2291</v>
      </c>
      <c r="F2294" s="39"/>
      <c r="Q2294" s="39"/>
      <c r="R2294" s="40"/>
      <c r="S2294" s="40"/>
      <c r="T2294" s="39"/>
      <c r="AG2294" s="110"/>
      <c r="AH2294" s="94"/>
      <c r="AJ2294" s="97"/>
      <c r="AL2294" s="39"/>
      <c r="AP2294" s="39"/>
      <c r="AQ2294" s="77"/>
      <c r="AR2294" s="94"/>
      <c r="AT2294" s="97"/>
      <c r="BB2294" s="79"/>
      <c r="BC2294" s="94"/>
      <c r="BE2294" s="97"/>
      <c r="BF2294" s="97"/>
      <c r="BG2294" s="40"/>
      <c r="BK2294" s="40"/>
      <c r="BL2294" s="79"/>
      <c r="BM2294" s="94"/>
      <c r="BO2294" s="97"/>
      <c r="BQ2294" s="40"/>
      <c r="BR2294" s="94"/>
      <c r="BS2294" s="94"/>
      <c r="BT2294" s="94"/>
      <c r="BU2294" s="40"/>
      <c r="BV2294" s="82"/>
      <c r="BW2294" s="94"/>
      <c r="BX2294" s="48"/>
      <c r="BY2294" s="97"/>
      <c r="BZ2294" s="48"/>
      <c r="CA2294" s="40"/>
      <c r="CB2294" s="94"/>
      <c r="CC2294" s="94"/>
      <c r="CD2294" s="94"/>
      <c r="CE2294" s="40"/>
      <c r="CF2294" s="73"/>
      <c r="CG2294" s="41"/>
      <c r="CH2294" s="41"/>
      <c r="CI2294" s="41"/>
      <c r="CJ2294" s="41"/>
      <c r="CK2294" s="41"/>
      <c r="CL2294" s="68"/>
      <c r="CM2294" s="41"/>
      <c r="CN2294" s="41"/>
      <c r="CO2294" s="39"/>
      <c r="CP2294" s="78"/>
    </row>
    <row r="2295" spans="1:94" s="38" customFormat="1" x14ac:dyDescent="0.25">
      <c r="A2295" s="38">
        <v>2292</v>
      </c>
      <c r="F2295" s="39"/>
      <c r="Q2295" s="39"/>
      <c r="R2295" s="40"/>
      <c r="S2295" s="40"/>
      <c r="T2295" s="39"/>
      <c r="AG2295" s="110"/>
      <c r="AH2295" s="94"/>
      <c r="AJ2295" s="97"/>
      <c r="AL2295" s="39"/>
      <c r="AP2295" s="39"/>
      <c r="AQ2295" s="77"/>
      <c r="AR2295" s="94"/>
      <c r="AT2295" s="97"/>
      <c r="BB2295" s="79"/>
      <c r="BC2295" s="94"/>
      <c r="BE2295" s="97"/>
      <c r="BF2295" s="97"/>
      <c r="BG2295" s="40"/>
      <c r="BK2295" s="40"/>
      <c r="BL2295" s="79"/>
      <c r="BM2295" s="94"/>
      <c r="BO2295" s="97"/>
      <c r="BQ2295" s="40"/>
      <c r="BR2295" s="94"/>
      <c r="BS2295" s="94"/>
      <c r="BT2295" s="94"/>
      <c r="BU2295" s="40"/>
      <c r="BV2295" s="82"/>
      <c r="BW2295" s="94"/>
      <c r="BX2295" s="48"/>
      <c r="BY2295" s="97"/>
      <c r="BZ2295" s="48"/>
      <c r="CA2295" s="40"/>
      <c r="CB2295" s="94"/>
      <c r="CC2295" s="94"/>
      <c r="CD2295" s="94"/>
      <c r="CE2295" s="40"/>
      <c r="CF2295" s="73"/>
      <c r="CG2295" s="41"/>
      <c r="CH2295" s="41"/>
      <c r="CI2295" s="41"/>
      <c r="CJ2295" s="41"/>
      <c r="CK2295" s="41"/>
      <c r="CL2295" s="68"/>
      <c r="CM2295" s="41"/>
      <c r="CN2295" s="41"/>
      <c r="CO2295" s="39"/>
      <c r="CP2295" s="78"/>
    </row>
    <row r="2296" spans="1:94" s="38" customFormat="1" x14ac:dyDescent="0.25">
      <c r="A2296" s="38">
        <v>2293</v>
      </c>
      <c r="F2296" s="39"/>
      <c r="Q2296" s="39"/>
      <c r="R2296" s="40"/>
      <c r="S2296" s="40"/>
      <c r="T2296" s="39"/>
      <c r="AG2296" s="110"/>
      <c r="AH2296" s="94"/>
      <c r="AJ2296" s="97"/>
      <c r="AL2296" s="39"/>
      <c r="AP2296" s="39"/>
      <c r="AQ2296" s="77"/>
      <c r="AR2296" s="94"/>
      <c r="AT2296" s="97"/>
      <c r="BB2296" s="79"/>
      <c r="BC2296" s="94"/>
      <c r="BE2296" s="97"/>
      <c r="BF2296" s="97"/>
      <c r="BG2296" s="40"/>
      <c r="BK2296" s="40"/>
      <c r="BL2296" s="79"/>
      <c r="BM2296" s="94"/>
      <c r="BO2296" s="97"/>
      <c r="BQ2296" s="40"/>
      <c r="BR2296" s="94"/>
      <c r="BS2296" s="94"/>
      <c r="BT2296" s="94"/>
      <c r="BU2296" s="40"/>
      <c r="BV2296" s="82"/>
      <c r="BW2296" s="94"/>
      <c r="BX2296" s="48"/>
      <c r="BY2296" s="97"/>
      <c r="BZ2296" s="48"/>
      <c r="CA2296" s="40"/>
      <c r="CB2296" s="94"/>
      <c r="CC2296" s="94"/>
      <c r="CD2296" s="94"/>
      <c r="CE2296" s="40"/>
      <c r="CF2296" s="73"/>
      <c r="CG2296" s="41"/>
      <c r="CH2296" s="41"/>
      <c r="CI2296" s="41"/>
      <c r="CJ2296" s="41"/>
      <c r="CK2296" s="41"/>
      <c r="CL2296" s="68"/>
      <c r="CM2296" s="41"/>
      <c r="CN2296" s="41"/>
      <c r="CO2296" s="39"/>
      <c r="CP2296" s="78"/>
    </row>
    <row r="2297" spans="1:94" s="38" customFormat="1" x14ac:dyDescent="0.25">
      <c r="A2297" s="38">
        <v>2294</v>
      </c>
      <c r="F2297" s="39"/>
      <c r="Q2297" s="39"/>
      <c r="R2297" s="40"/>
      <c r="S2297" s="40"/>
      <c r="T2297" s="39"/>
      <c r="AG2297" s="110"/>
      <c r="AH2297" s="94"/>
      <c r="AJ2297" s="97"/>
      <c r="AL2297" s="39"/>
      <c r="AP2297" s="39"/>
      <c r="AQ2297" s="77"/>
      <c r="AR2297" s="94"/>
      <c r="AT2297" s="97"/>
      <c r="BB2297" s="79"/>
      <c r="BC2297" s="94"/>
      <c r="BE2297" s="97"/>
      <c r="BF2297" s="97"/>
      <c r="BG2297" s="40"/>
      <c r="BK2297" s="40"/>
      <c r="BL2297" s="79"/>
      <c r="BM2297" s="94"/>
      <c r="BO2297" s="97"/>
      <c r="BQ2297" s="40"/>
      <c r="BR2297" s="94"/>
      <c r="BS2297" s="94"/>
      <c r="BT2297" s="94"/>
      <c r="BU2297" s="40"/>
      <c r="BV2297" s="82"/>
      <c r="BW2297" s="94"/>
      <c r="BX2297" s="48"/>
      <c r="BY2297" s="97"/>
      <c r="BZ2297" s="48"/>
      <c r="CA2297" s="40"/>
      <c r="CB2297" s="94"/>
      <c r="CC2297" s="94"/>
      <c r="CD2297" s="94"/>
      <c r="CE2297" s="40"/>
      <c r="CF2297" s="73"/>
      <c r="CG2297" s="41"/>
      <c r="CH2297" s="41"/>
      <c r="CI2297" s="41"/>
      <c r="CJ2297" s="41"/>
      <c r="CK2297" s="41"/>
      <c r="CL2297" s="68"/>
      <c r="CM2297" s="41"/>
      <c r="CN2297" s="41"/>
      <c r="CO2297" s="39"/>
      <c r="CP2297" s="78"/>
    </row>
    <row r="2298" spans="1:94" s="38" customFormat="1" x14ac:dyDescent="0.25">
      <c r="A2298" s="38">
        <v>2295</v>
      </c>
      <c r="F2298" s="39"/>
      <c r="Q2298" s="39"/>
      <c r="R2298" s="40"/>
      <c r="S2298" s="40"/>
      <c r="T2298" s="39"/>
      <c r="AG2298" s="110"/>
      <c r="AH2298" s="94"/>
      <c r="AJ2298" s="97"/>
      <c r="AL2298" s="39"/>
      <c r="AP2298" s="39"/>
      <c r="AQ2298" s="77"/>
      <c r="AR2298" s="94"/>
      <c r="AT2298" s="97"/>
      <c r="BB2298" s="79"/>
      <c r="BC2298" s="94"/>
      <c r="BE2298" s="97"/>
      <c r="BF2298" s="97"/>
      <c r="BG2298" s="40"/>
      <c r="BK2298" s="40"/>
      <c r="BL2298" s="79"/>
      <c r="BM2298" s="94"/>
      <c r="BO2298" s="97"/>
      <c r="BQ2298" s="40"/>
      <c r="BR2298" s="94"/>
      <c r="BS2298" s="94"/>
      <c r="BT2298" s="94"/>
      <c r="BU2298" s="40"/>
      <c r="BV2298" s="82"/>
      <c r="BW2298" s="94"/>
      <c r="BX2298" s="48"/>
      <c r="BY2298" s="97"/>
      <c r="BZ2298" s="48"/>
      <c r="CA2298" s="40"/>
      <c r="CB2298" s="94"/>
      <c r="CC2298" s="94"/>
      <c r="CD2298" s="94"/>
      <c r="CE2298" s="40"/>
      <c r="CF2298" s="73"/>
      <c r="CG2298" s="41"/>
      <c r="CH2298" s="41"/>
      <c r="CI2298" s="41"/>
      <c r="CJ2298" s="41"/>
      <c r="CK2298" s="41"/>
      <c r="CL2298" s="68"/>
      <c r="CM2298" s="41"/>
      <c r="CN2298" s="41"/>
      <c r="CO2298" s="39"/>
      <c r="CP2298" s="78"/>
    </row>
    <row r="2299" spans="1:94" s="38" customFormat="1" x14ac:dyDescent="0.25">
      <c r="A2299" s="38">
        <v>2296</v>
      </c>
      <c r="F2299" s="39"/>
      <c r="Q2299" s="39"/>
      <c r="R2299" s="40"/>
      <c r="S2299" s="40"/>
      <c r="T2299" s="39"/>
      <c r="AG2299" s="110"/>
      <c r="AH2299" s="94"/>
      <c r="AJ2299" s="97"/>
      <c r="AL2299" s="39"/>
      <c r="AP2299" s="39"/>
      <c r="AQ2299" s="77"/>
      <c r="AR2299" s="94"/>
      <c r="AT2299" s="97"/>
      <c r="BB2299" s="79"/>
      <c r="BC2299" s="94"/>
      <c r="BE2299" s="97"/>
      <c r="BF2299" s="97"/>
      <c r="BG2299" s="40"/>
      <c r="BK2299" s="40"/>
      <c r="BL2299" s="79"/>
      <c r="BM2299" s="94"/>
      <c r="BO2299" s="97"/>
      <c r="BQ2299" s="40"/>
      <c r="BR2299" s="94"/>
      <c r="BS2299" s="94"/>
      <c r="BT2299" s="94"/>
      <c r="BU2299" s="40"/>
      <c r="BV2299" s="82"/>
      <c r="BW2299" s="94"/>
      <c r="BX2299" s="48"/>
      <c r="BY2299" s="97"/>
      <c r="BZ2299" s="48"/>
      <c r="CA2299" s="40"/>
      <c r="CB2299" s="94"/>
      <c r="CC2299" s="94"/>
      <c r="CD2299" s="94"/>
      <c r="CE2299" s="40"/>
      <c r="CF2299" s="73"/>
      <c r="CG2299" s="41"/>
      <c r="CH2299" s="41"/>
      <c r="CI2299" s="41"/>
      <c r="CJ2299" s="41"/>
      <c r="CK2299" s="41"/>
      <c r="CL2299" s="68"/>
      <c r="CM2299" s="41"/>
      <c r="CN2299" s="41"/>
      <c r="CO2299" s="39"/>
      <c r="CP2299" s="78"/>
    </row>
    <row r="2300" spans="1:94" s="38" customFormat="1" x14ac:dyDescent="0.25">
      <c r="A2300" s="38">
        <v>2297</v>
      </c>
      <c r="F2300" s="39"/>
      <c r="Q2300" s="39"/>
      <c r="R2300" s="40"/>
      <c r="S2300" s="40"/>
      <c r="T2300" s="39"/>
      <c r="AG2300" s="110"/>
      <c r="AH2300" s="94"/>
      <c r="AJ2300" s="97"/>
      <c r="AL2300" s="39"/>
      <c r="AP2300" s="39"/>
      <c r="AQ2300" s="77"/>
      <c r="AR2300" s="94"/>
      <c r="AT2300" s="97"/>
      <c r="BB2300" s="79"/>
      <c r="BC2300" s="94"/>
      <c r="BE2300" s="97"/>
      <c r="BF2300" s="97"/>
      <c r="BG2300" s="40"/>
      <c r="BK2300" s="40"/>
      <c r="BL2300" s="79"/>
      <c r="BM2300" s="94"/>
      <c r="BO2300" s="97"/>
      <c r="BQ2300" s="40"/>
      <c r="BR2300" s="94"/>
      <c r="BS2300" s="94"/>
      <c r="BT2300" s="94"/>
      <c r="BU2300" s="40"/>
      <c r="BV2300" s="82"/>
      <c r="BW2300" s="94"/>
      <c r="BX2300" s="48"/>
      <c r="BY2300" s="97"/>
      <c r="BZ2300" s="48"/>
      <c r="CA2300" s="40"/>
      <c r="CB2300" s="94"/>
      <c r="CC2300" s="94"/>
      <c r="CD2300" s="94"/>
      <c r="CE2300" s="40"/>
      <c r="CF2300" s="73"/>
      <c r="CG2300" s="41"/>
      <c r="CH2300" s="41"/>
      <c r="CI2300" s="41"/>
      <c r="CJ2300" s="41"/>
      <c r="CK2300" s="41"/>
      <c r="CL2300" s="68"/>
      <c r="CM2300" s="41"/>
      <c r="CN2300" s="41"/>
      <c r="CO2300" s="39"/>
      <c r="CP2300" s="78"/>
    </row>
    <row r="2301" spans="1:94" s="38" customFormat="1" x14ac:dyDescent="0.25">
      <c r="A2301" s="38">
        <v>2298</v>
      </c>
      <c r="F2301" s="39"/>
      <c r="Q2301" s="39"/>
      <c r="R2301" s="40"/>
      <c r="S2301" s="40"/>
      <c r="T2301" s="39"/>
      <c r="AG2301" s="110"/>
      <c r="AH2301" s="94"/>
      <c r="AJ2301" s="97"/>
      <c r="AL2301" s="39"/>
      <c r="AP2301" s="39"/>
      <c r="AQ2301" s="77"/>
      <c r="AR2301" s="94"/>
      <c r="AT2301" s="97"/>
      <c r="BB2301" s="79"/>
      <c r="BC2301" s="94"/>
      <c r="BE2301" s="97"/>
      <c r="BF2301" s="97"/>
      <c r="BG2301" s="40"/>
      <c r="BK2301" s="40"/>
      <c r="BL2301" s="79"/>
      <c r="BM2301" s="94"/>
      <c r="BO2301" s="97"/>
      <c r="BQ2301" s="40"/>
      <c r="BR2301" s="94"/>
      <c r="BS2301" s="94"/>
      <c r="BT2301" s="94"/>
      <c r="BU2301" s="40"/>
      <c r="BV2301" s="82"/>
      <c r="BW2301" s="94"/>
      <c r="BX2301" s="48"/>
      <c r="BY2301" s="97"/>
      <c r="BZ2301" s="48"/>
      <c r="CA2301" s="40"/>
      <c r="CB2301" s="94"/>
      <c r="CC2301" s="94"/>
      <c r="CD2301" s="94"/>
      <c r="CE2301" s="40"/>
      <c r="CF2301" s="73"/>
      <c r="CG2301" s="41"/>
      <c r="CH2301" s="41"/>
      <c r="CI2301" s="41"/>
      <c r="CJ2301" s="41"/>
      <c r="CK2301" s="41"/>
      <c r="CL2301" s="68"/>
      <c r="CM2301" s="41"/>
      <c r="CN2301" s="41"/>
      <c r="CO2301" s="39"/>
      <c r="CP2301" s="78"/>
    </row>
    <row r="2302" spans="1:94" s="38" customFormat="1" x14ac:dyDescent="0.25">
      <c r="A2302" s="38">
        <v>2299</v>
      </c>
      <c r="F2302" s="39"/>
      <c r="Q2302" s="39"/>
      <c r="R2302" s="40"/>
      <c r="S2302" s="40"/>
      <c r="T2302" s="39"/>
      <c r="AG2302" s="110"/>
      <c r="AH2302" s="94"/>
      <c r="AJ2302" s="97"/>
      <c r="AL2302" s="39"/>
      <c r="AP2302" s="39"/>
      <c r="AQ2302" s="77"/>
      <c r="AR2302" s="94"/>
      <c r="AT2302" s="97"/>
      <c r="BB2302" s="79"/>
      <c r="BC2302" s="94"/>
      <c r="BE2302" s="97"/>
      <c r="BF2302" s="97"/>
      <c r="BG2302" s="40"/>
      <c r="BK2302" s="40"/>
      <c r="BL2302" s="79"/>
      <c r="BM2302" s="94"/>
      <c r="BO2302" s="97"/>
      <c r="BQ2302" s="40"/>
      <c r="BR2302" s="94"/>
      <c r="BS2302" s="94"/>
      <c r="BT2302" s="94"/>
      <c r="BU2302" s="40"/>
      <c r="BV2302" s="82"/>
      <c r="BW2302" s="94"/>
      <c r="BX2302" s="48"/>
      <c r="BY2302" s="97"/>
      <c r="BZ2302" s="48"/>
      <c r="CA2302" s="40"/>
      <c r="CB2302" s="94"/>
      <c r="CC2302" s="94"/>
      <c r="CD2302" s="94"/>
      <c r="CE2302" s="40"/>
      <c r="CF2302" s="73"/>
      <c r="CG2302" s="41"/>
      <c r="CH2302" s="41"/>
      <c r="CI2302" s="41"/>
      <c r="CJ2302" s="41"/>
      <c r="CK2302" s="41"/>
      <c r="CL2302" s="68"/>
      <c r="CM2302" s="41"/>
      <c r="CN2302" s="41"/>
      <c r="CO2302" s="39"/>
      <c r="CP2302" s="78"/>
    </row>
    <row r="2303" spans="1:94" s="38" customFormat="1" x14ac:dyDescent="0.25">
      <c r="A2303" s="38">
        <v>2300</v>
      </c>
      <c r="F2303" s="39"/>
      <c r="Q2303" s="39"/>
      <c r="R2303" s="40"/>
      <c r="S2303" s="40"/>
      <c r="T2303" s="39"/>
      <c r="AG2303" s="110"/>
      <c r="AH2303" s="94"/>
      <c r="AJ2303" s="97"/>
      <c r="AL2303" s="39"/>
      <c r="AP2303" s="39"/>
      <c r="AQ2303" s="77"/>
      <c r="AR2303" s="94"/>
      <c r="AT2303" s="97"/>
      <c r="BB2303" s="79"/>
      <c r="BC2303" s="94"/>
      <c r="BE2303" s="97"/>
      <c r="BF2303" s="97"/>
      <c r="BG2303" s="40"/>
      <c r="BK2303" s="40"/>
      <c r="BL2303" s="79"/>
      <c r="BM2303" s="94"/>
      <c r="BO2303" s="97"/>
      <c r="BQ2303" s="40"/>
      <c r="BR2303" s="94"/>
      <c r="BS2303" s="94"/>
      <c r="BT2303" s="94"/>
      <c r="BU2303" s="40"/>
      <c r="BV2303" s="82"/>
      <c r="BW2303" s="94"/>
      <c r="BX2303" s="48"/>
      <c r="BY2303" s="97"/>
      <c r="BZ2303" s="48"/>
      <c r="CA2303" s="40"/>
      <c r="CB2303" s="94"/>
      <c r="CC2303" s="94"/>
      <c r="CD2303" s="94"/>
      <c r="CE2303" s="40"/>
      <c r="CF2303" s="73"/>
      <c r="CG2303" s="41"/>
      <c r="CH2303" s="41"/>
      <c r="CI2303" s="41"/>
      <c r="CJ2303" s="41"/>
      <c r="CK2303" s="41"/>
      <c r="CL2303" s="68"/>
      <c r="CM2303" s="41"/>
      <c r="CN2303" s="41"/>
      <c r="CO2303" s="39"/>
      <c r="CP2303" s="78"/>
    </row>
    <row r="2304" spans="1:94" s="38" customFormat="1" x14ac:dyDescent="0.25">
      <c r="A2304" s="99">
        <v>2301</v>
      </c>
      <c r="F2304" s="39"/>
      <c r="Q2304" s="39"/>
      <c r="R2304" s="40"/>
      <c r="S2304" s="40"/>
      <c r="T2304" s="39"/>
      <c r="AG2304" s="110"/>
      <c r="AH2304" s="94"/>
      <c r="AJ2304" s="97"/>
      <c r="AL2304" s="39"/>
      <c r="AP2304" s="39"/>
      <c r="AQ2304" s="77"/>
      <c r="AR2304" s="94"/>
      <c r="AT2304" s="97"/>
      <c r="BB2304" s="79"/>
      <c r="BC2304" s="94"/>
      <c r="BE2304" s="97"/>
      <c r="BF2304" s="97"/>
      <c r="BG2304" s="40"/>
      <c r="BK2304" s="40"/>
      <c r="BL2304" s="79"/>
      <c r="BM2304" s="94"/>
      <c r="BO2304" s="97"/>
      <c r="BQ2304" s="40"/>
      <c r="BR2304" s="94"/>
      <c r="BS2304" s="94"/>
      <c r="BT2304" s="94"/>
      <c r="BU2304" s="40"/>
      <c r="BV2304" s="82"/>
      <c r="BW2304" s="94"/>
      <c r="BX2304" s="48"/>
      <c r="BY2304" s="97"/>
      <c r="BZ2304" s="48"/>
      <c r="CA2304" s="40"/>
      <c r="CB2304" s="94"/>
      <c r="CC2304" s="94"/>
      <c r="CD2304" s="94"/>
      <c r="CE2304" s="40"/>
      <c r="CF2304" s="73"/>
      <c r="CG2304" s="41"/>
      <c r="CH2304" s="41"/>
      <c r="CI2304" s="41"/>
      <c r="CJ2304" s="41"/>
      <c r="CK2304" s="41"/>
      <c r="CL2304" s="68"/>
      <c r="CM2304" s="41"/>
      <c r="CN2304" s="41"/>
      <c r="CO2304" s="39"/>
      <c r="CP2304" s="78"/>
    </row>
    <row r="2305" spans="1:94" s="38" customFormat="1" x14ac:dyDescent="0.25">
      <c r="A2305" s="38">
        <v>2302</v>
      </c>
      <c r="F2305" s="39"/>
      <c r="Q2305" s="39"/>
      <c r="R2305" s="40"/>
      <c r="S2305" s="40"/>
      <c r="T2305" s="39"/>
      <c r="AG2305" s="110"/>
      <c r="AH2305" s="94"/>
      <c r="AJ2305" s="97"/>
      <c r="AL2305" s="39"/>
      <c r="AP2305" s="39"/>
      <c r="AQ2305" s="77"/>
      <c r="AR2305" s="94"/>
      <c r="AT2305" s="97"/>
      <c r="BB2305" s="79"/>
      <c r="BC2305" s="94"/>
      <c r="BE2305" s="97"/>
      <c r="BF2305" s="97"/>
      <c r="BG2305" s="40"/>
      <c r="BK2305" s="40"/>
      <c r="BL2305" s="79"/>
      <c r="BM2305" s="94"/>
      <c r="BO2305" s="97"/>
      <c r="BQ2305" s="40"/>
      <c r="BR2305" s="94"/>
      <c r="BS2305" s="94"/>
      <c r="BT2305" s="94"/>
      <c r="BU2305" s="40"/>
      <c r="BV2305" s="82"/>
      <c r="BW2305" s="94"/>
      <c r="BX2305" s="48"/>
      <c r="BY2305" s="97"/>
      <c r="BZ2305" s="48"/>
      <c r="CA2305" s="40"/>
      <c r="CB2305" s="94"/>
      <c r="CC2305" s="94"/>
      <c r="CD2305" s="94"/>
      <c r="CE2305" s="40"/>
      <c r="CF2305" s="73"/>
      <c r="CG2305" s="41"/>
      <c r="CH2305" s="41"/>
      <c r="CI2305" s="41"/>
      <c r="CJ2305" s="41"/>
      <c r="CK2305" s="41"/>
      <c r="CL2305" s="68"/>
      <c r="CM2305" s="41"/>
      <c r="CN2305" s="41"/>
      <c r="CO2305" s="39"/>
      <c r="CP2305" s="78"/>
    </row>
    <row r="2306" spans="1:94" s="38" customFormat="1" x14ac:dyDescent="0.25">
      <c r="A2306" s="38">
        <v>2303</v>
      </c>
      <c r="F2306" s="39"/>
      <c r="Q2306" s="39"/>
      <c r="R2306" s="40"/>
      <c r="S2306" s="40"/>
      <c r="T2306" s="39"/>
      <c r="AG2306" s="110"/>
      <c r="AH2306" s="94"/>
      <c r="AJ2306" s="97"/>
      <c r="AL2306" s="39"/>
      <c r="AP2306" s="39"/>
      <c r="AQ2306" s="77"/>
      <c r="AR2306" s="94"/>
      <c r="AT2306" s="97"/>
      <c r="BB2306" s="79"/>
      <c r="BC2306" s="94"/>
      <c r="BE2306" s="97"/>
      <c r="BF2306" s="97"/>
      <c r="BG2306" s="40"/>
      <c r="BK2306" s="40"/>
      <c r="BL2306" s="79"/>
      <c r="BM2306" s="94"/>
      <c r="BO2306" s="97"/>
      <c r="BQ2306" s="40"/>
      <c r="BR2306" s="94"/>
      <c r="BS2306" s="94"/>
      <c r="BT2306" s="94"/>
      <c r="BU2306" s="40"/>
      <c r="BV2306" s="82"/>
      <c r="BW2306" s="94"/>
      <c r="BX2306" s="48"/>
      <c r="BY2306" s="97"/>
      <c r="BZ2306" s="48"/>
      <c r="CA2306" s="40"/>
      <c r="CB2306" s="94"/>
      <c r="CC2306" s="94"/>
      <c r="CD2306" s="94"/>
      <c r="CE2306" s="40"/>
      <c r="CF2306" s="73"/>
      <c r="CG2306" s="41"/>
      <c r="CH2306" s="41"/>
      <c r="CI2306" s="41"/>
      <c r="CJ2306" s="41"/>
      <c r="CK2306" s="41"/>
      <c r="CL2306" s="68"/>
      <c r="CM2306" s="41"/>
      <c r="CN2306" s="41"/>
      <c r="CO2306" s="39"/>
      <c r="CP2306" s="78"/>
    </row>
    <row r="2307" spans="1:94" s="38" customFormat="1" x14ac:dyDescent="0.25">
      <c r="A2307" s="38">
        <v>2304</v>
      </c>
      <c r="F2307" s="39"/>
      <c r="Q2307" s="39"/>
      <c r="R2307" s="40"/>
      <c r="S2307" s="40"/>
      <c r="T2307" s="39"/>
      <c r="AG2307" s="110"/>
      <c r="AH2307" s="94"/>
      <c r="AJ2307" s="97"/>
      <c r="AL2307" s="39"/>
      <c r="AP2307" s="39"/>
      <c r="AQ2307" s="77"/>
      <c r="AR2307" s="94"/>
      <c r="AT2307" s="97"/>
      <c r="BB2307" s="79"/>
      <c r="BC2307" s="94"/>
      <c r="BE2307" s="97"/>
      <c r="BF2307" s="97"/>
      <c r="BG2307" s="40"/>
      <c r="BK2307" s="40"/>
      <c r="BL2307" s="79"/>
      <c r="BM2307" s="94"/>
      <c r="BO2307" s="97"/>
      <c r="BQ2307" s="40"/>
      <c r="BR2307" s="94"/>
      <c r="BS2307" s="94"/>
      <c r="BT2307" s="94"/>
      <c r="BU2307" s="40"/>
      <c r="BV2307" s="82"/>
      <c r="BW2307" s="94"/>
      <c r="BX2307" s="48"/>
      <c r="BY2307" s="97"/>
      <c r="BZ2307" s="48"/>
      <c r="CA2307" s="40"/>
      <c r="CB2307" s="94"/>
      <c r="CC2307" s="94"/>
      <c r="CD2307" s="94"/>
      <c r="CE2307" s="40"/>
      <c r="CF2307" s="73"/>
      <c r="CG2307" s="41"/>
      <c r="CH2307" s="41"/>
      <c r="CI2307" s="41"/>
      <c r="CJ2307" s="41"/>
      <c r="CK2307" s="41"/>
      <c r="CL2307" s="68"/>
      <c r="CM2307" s="41"/>
      <c r="CN2307" s="41"/>
      <c r="CO2307" s="39"/>
      <c r="CP2307" s="78"/>
    </row>
    <row r="2308" spans="1:94" s="38" customFormat="1" x14ac:dyDescent="0.25">
      <c r="A2308" s="38">
        <v>2305</v>
      </c>
      <c r="F2308" s="39"/>
      <c r="Q2308" s="39"/>
      <c r="R2308" s="40"/>
      <c r="S2308" s="40"/>
      <c r="T2308" s="39"/>
      <c r="AG2308" s="110"/>
      <c r="AH2308" s="94"/>
      <c r="AJ2308" s="97"/>
      <c r="AL2308" s="39"/>
      <c r="AP2308" s="39"/>
      <c r="AQ2308" s="77"/>
      <c r="AR2308" s="94"/>
      <c r="AT2308" s="97"/>
      <c r="BB2308" s="79"/>
      <c r="BC2308" s="94"/>
      <c r="BE2308" s="97"/>
      <c r="BF2308" s="97"/>
      <c r="BG2308" s="40"/>
      <c r="BK2308" s="40"/>
      <c r="BL2308" s="79"/>
      <c r="BM2308" s="94"/>
      <c r="BO2308" s="97"/>
      <c r="BQ2308" s="40"/>
      <c r="BR2308" s="94"/>
      <c r="BS2308" s="94"/>
      <c r="BT2308" s="94"/>
      <c r="BU2308" s="40"/>
      <c r="BV2308" s="82"/>
      <c r="BW2308" s="94"/>
      <c r="BX2308" s="48"/>
      <c r="BY2308" s="97"/>
      <c r="BZ2308" s="48"/>
      <c r="CA2308" s="40"/>
      <c r="CB2308" s="94"/>
      <c r="CC2308" s="94"/>
      <c r="CD2308" s="94"/>
      <c r="CE2308" s="40"/>
      <c r="CF2308" s="73"/>
      <c r="CG2308" s="41"/>
      <c r="CH2308" s="41"/>
      <c r="CI2308" s="41"/>
      <c r="CJ2308" s="41"/>
      <c r="CK2308" s="41"/>
      <c r="CL2308" s="68"/>
      <c r="CM2308" s="41"/>
      <c r="CN2308" s="41"/>
      <c r="CO2308" s="39"/>
      <c r="CP2308" s="78"/>
    </row>
    <row r="2309" spans="1:94" s="38" customFormat="1" x14ac:dyDescent="0.25">
      <c r="A2309" s="38">
        <v>2306</v>
      </c>
      <c r="F2309" s="39"/>
      <c r="Q2309" s="39"/>
      <c r="R2309" s="40"/>
      <c r="S2309" s="40"/>
      <c r="T2309" s="39"/>
      <c r="AG2309" s="110"/>
      <c r="AH2309" s="94"/>
      <c r="AJ2309" s="97"/>
      <c r="AL2309" s="39"/>
      <c r="AP2309" s="39"/>
      <c r="AQ2309" s="77"/>
      <c r="AR2309" s="94"/>
      <c r="AT2309" s="97"/>
      <c r="BB2309" s="79"/>
      <c r="BC2309" s="94"/>
      <c r="BE2309" s="97"/>
      <c r="BF2309" s="97"/>
      <c r="BG2309" s="40"/>
      <c r="BK2309" s="40"/>
      <c r="BL2309" s="79"/>
      <c r="BM2309" s="94"/>
      <c r="BO2309" s="97"/>
      <c r="BQ2309" s="40"/>
      <c r="BR2309" s="94"/>
      <c r="BS2309" s="94"/>
      <c r="BT2309" s="94"/>
      <c r="BU2309" s="40"/>
      <c r="BV2309" s="82"/>
      <c r="BW2309" s="94"/>
      <c r="BX2309" s="48"/>
      <c r="BY2309" s="97"/>
      <c r="BZ2309" s="48"/>
      <c r="CA2309" s="40"/>
      <c r="CB2309" s="94"/>
      <c r="CC2309" s="94"/>
      <c r="CD2309" s="94"/>
      <c r="CE2309" s="40"/>
      <c r="CF2309" s="73"/>
      <c r="CG2309" s="41"/>
      <c r="CH2309" s="41"/>
      <c r="CI2309" s="41"/>
      <c r="CJ2309" s="41"/>
      <c r="CK2309" s="41"/>
      <c r="CL2309" s="68"/>
      <c r="CM2309" s="41"/>
      <c r="CN2309" s="41"/>
      <c r="CO2309" s="39"/>
      <c r="CP2309" s="78"/>
    </row>
    <row r="2310" spans="1:94" s="38" customFormat="1" x14ac:dyDescent="0.25">
      <c r="A2310" s="38">
        <v>2307</v>
      </c>
      <c r="F2310" s="39"/>
      <c r="Q2310" s="39"/>
      <c r="R2310" s="40"/>
      <c r="S2310" s="40"/>
      <c r="T2310" s="39"/>
      <c r="AG2310" s="110"/>
      <c r="AH2310" s="94"/>
      <c r="AJ2310" s="97"/>
      <c r="AL2310" s="39"/>
      <c r="AP2310" s="39"/>
      <c r="AQ2310" s="77"/>
      <c r="AR2310" s="94"/>
      <c r="AT2310" s="97"/>
      <c r="BB2310" s="79"/>
      <c r="BC2310" s="94"/>
      <c r="BE2310" s="97"/>
      <c r="BF2310" s="97"/>
      <c r="BG2310" s="40"/>
      <c r="BK2310" s="40"/>
      <c r="BL2310" s="79"/>
      <c r="BM2310" s="94"/>
      <c r="BO2310" s="97"/>
      <c r="BQ2310" s="40"/>
      <c r="BR2310" s="94"/>
      <c r="BS2310" s="94"/>
      <c r="BT2310" s="94"/>
      <c r="BU2310" s="40"/>
      <c r="BV2310" s="82"/>
      <c r="BW2310" s="94"/>
      <c r="BX2310" s="48"/>
      <c r="BY2310" s="97"/>
      <c r="BZ2310" s="48"/>
      <c r="CA2310" s="40"/>
      <c r="CB2310" s="94"/>
      <c r="CC2310" s="94"/>
      <c r="CD2310" s="94"/>
      <c r="CE2310" s="40"/>
      <c r="CF2310" s="73"/>
      <c r="CG2310" s="41"/>
      <c r="CH2310" s="41"/>
      <c r="CI2310" s="41"/>
      <c r="CJ2310" s="41"/>
      <c r="CK2310" s="41"/>
      <c r="CL2310" s="68"/>
      <c r="CM2310" s="41"/>
      <c r="CN2310" s="41"/>
      <c r="CO2310" s="39"/>
      <c r="CP2310" s="78"/>
    </row>
    <row r="2311" spans="1:94" s="38" customFormat="1" x14ac:dyDescent="0.25">
      <c r="A2311" s="38">
        <v>2308</v>
      </c>
      <c r="F2311" s="39"/>
      <c r="Q2311" s="39"/>
      <c r="R2311" s="40"/>
      <c r="S2311" s="40"/>
      <c r="T2311" s="39"/>
      <c r="AG2311" s="110"/>
      <c r="AH2311" s="94"/>
      <c r="AJ2311" s="97"/>
      <c r="AL2311" s="39"/>
      <c r="AP2311" s="39"/>
      <c r="AQ2311" s="77"/>
      <c r="AR2311" s="94"/>
      <c r="AT2311" s="97"/>
      <c r="BB2311" s="79"/>
      <c r="BC2311" s="94"/>
      <c r="BE2311" s="97"/>
      <c r="BF2311" s="97"/>
      <c r="BG2311" s="40"/>
      <c r="BK2311" s="40"/>
      <c r="BL2311" s="79"/>
      <c r="BM2311" s="94"/>
      <c r="BO2311" s="97"/>
      <c r="BQ2311" s="40"/>
      <c r="BR2311" s="94"/>
      <c r="BS2311" s="94"/>
      <c r="BT2311" s="94"/>
      <c r="BU2311" s="40"/>
      <c r="BV2311" s="82"/>
      <c r="BW2311" s="94"/>
      <c r="BX2311" s="48"/>
      <c r="BY2311" s="97"/>
      <c r="BZ2311" s="48"/>
      <c r="CA2311" s="40"/>
      <c r="CB2311" s="94"/>
      <c r="CC2311" s="94"/>
      <c r="CD2311" s="94"/>
      <c r="CE2311" s="40"/>
      <c r="CF2311" s="73"/>
      <c r="CG2311" s="41"/>
      <c r="CH2311" s="41"/>
      <c r="CI2311" s="41"/>
      <c r="CJ2311" s="41"/>
      <c r="CK2311" s="41"/>
      <c r="CL2311" s="68"/>
      <c r="CM2311" s="41"/>
      <c r="CN2311" s="41"/>
      <c r="CO2311" s="39"/>
      <c r="CP2311" s="78"/>
    </row>
    <row r="2312" spans="1:94" s="38" customFormat="1" x14ac:dyDescent="0.25">
      <c r="A2312" s="38">
        <v>2309</v>
      </c>
      <c r="F2312" s="39"/>
      <c r="Q2312" s="39"/>
      <c r="R2312" s="40"/>
      <c r="S2312" s="40"/>
      <c r="T2312" s="39"/>
      <c r="AG2312" s="110"/>
      <c r="AH2312" s="94"/>
      <c r="AJ2312" s="97"/>
      <c r="AL2312" s="39"/>
      <c r="AP2312" s="39"/>
      <c r="AQ2312" s="77"/>
      <c r="AR2312" s="94"/>
      <c r="AT2312" s="97"/>
      <c r="BB2312" s="79"/>
      <c r="BC2312" s="94"/>
      <c r="BE2312" s="97"/>
      <c r="BF2312" s="97"/>
      <c r="BG2312" s="40"/>
      <c r="BK2312" s="40"/>
      <c r="BL2312" s="79"/>
      <c r="BM2312" s="94"/>
      <c r="BO2312" s="97"/>
      <c r="BQ2312" s="40"/>
      <c r="BR2312" s="94"/>
      <c r="BS2312" s="94"/>
      <c r="BT2312" s="94"/>
      <c r="BU2312" s="40"/>
      <c r="BV2312" s="82"/>
      <c r="BW2312" s="94"/>
      <c r="BX2312" s="48"/>
      <c r="BY2312" s="97"/>
      <c r="BZ2312" s="48"/>
      <c r="CA2312" s="40"/>
      <c r="CB2312" s="94"/>
      <c r="CC2312" s="94"/>
      <c r="CD2312" s="94"/>
      <c r="CE2312" s="40"/>
      <c r="CF2312" s="73"/>
      <c r="CG2312" s="41"/>
      <c r="CH2312" s="41"/>
      <c r="CI2312" s="41"/>
      <c r="CJ2312" s="41"/>
      <c r="CK2312" s="41"/>
      <c r="CL2312" s="68"/>
      <c r="CM2312" s="41"/>
      <c r="CN2312" s="41"/>
      <c r="CO2312" s="39"/>
      <c r="CP2312" s="78"/>
    </row>
    <row r="2313" spans="1:94" s="38" customFormat="1" x14ac:dyDescent="0.25">
      <c r="A2313" s="38">
        <v>2310</v>
      </c>
      <c r="F2313" s="39"/>
      <c r="Q2313" s="39"/>
      <c r="R2313" s="40"/>
      <c r="S2313" s="40"/>
      <c r="T2313" s="39"/>
      <c r="AG2313" s="110"/>
      <c r="AH2313" s="94"/>
      <c r="AJ2313" s="97"/>
      <c r="AL2313" s="39"/>
      <c r="AP2313" s="39"/>
      <c r="AQ2313" s="77"/>
      <c r="AR2313" s="94"/>
      <c r="AT2313" s="97"/>
      <c r="BB2313" s="79"/>
      <c r="BC2313" s="94"/>
      <c r="BE2313" s="97"/>
      <c r="BF2313" s="97"/>
      <c r="BG2313" s="40"/>
      <c r="BK2313" s="40"/>
      <c r="BL2313" s="79"/>
      <c r="BM2313" s="94"/>
      <c r="BO2313" s="97"/>
      <c r="BQ2313" s="40"/>
      <c r="BR2313" s="94"/>
      <c r="BS2313" s="94"/>
      <c r="BT2313" s="94"/>
      <c r="BU2313" s="40"/>
      <c r="BV2313" s="82"/>
      <c r="BW2313" s="94"/>
      <c r="BX2313" s="48"/>
      <c r="BY2313" s="97"/>
      <c r="BZ2313" s="48"/>
      <c r="CA2313" s="40"/>
      <c r="CB2313" s="94"/>
      <c r="CC2313" s="94"/>
      <c r="CD2313" s="94"/>
      <c r="CE2313" s="40"/>
      <c r="CF2313" s="73"/>
      <c r="CG2313" s="41"/>
      <c r="CH2313" s="41"/>
      <c r="CI2313" s="41"/>
      <c r="CJ2313" s="41"/>
      <c r="CK2313" s="41"/>
      <c r="CL2313" s="68"/>
      <c r="CM2313" s="41"/>
      <c r="CN2313" s="41"/>
      <c r="CO2313" s="39"/>
      <c r="CP2313" s="78"/>
    </row>
    <row r="2314" spans="1:94" s="38" customFormat="1" x14ac:dyDescent="0.25">
      <c r="A2314" s="38">
        <v>2311</v>
      </c>
      <c r="F2314" s="39"/>
      <c r="Q2314" s="39"/>
      <c r="R2314" s="40"/>
      <c r="S2314" s="40"/>
      <c r="T2314" s="39"/>
      <c r="AG2314" s="110"/>
      <c r="AH2314" s="94"/>
      <c r="AJ2314" s="97"/>
      <c r="AL2314" s="39"/>
      <c r="AP2314" s="39"/>
      <c r="AQ2314" s="77"/>
      <c r="AR2314" s="94"/>
      <c r="AT2314" s="97"/>
      <c r="BB2314" s="79"/>
      <c r="BC2314" s="94"/>
      <c r="BE2314" s="97"/>
      <c r="BF2314" s="97"/>
      <c r="BG2314" s="40"/>
      <c r="BK2314" s="40"/>
      <c r="BL2314" s="79"/>
      <c r="BM2314" s="94"/>
      <c r="BO2314" s="97"/>
      <c r="BQ2314" s="40"/>
      <c r="BR2314" s="94"/>
      <c r="BS2314" s="94"/>
      <c r="BT2314" s="94"/>
      <c r="BU2314" s="40"/>
      <c r="BV2314" s="82"/>
      <c r="BW2314" s="94"/>
      <c r="BX2314" s="48"/>
      <c r="BY2314" s="97"/>
      <c r="BZ2314" s="48"/>
      <c r="CA2314" s="40"/>
      <c r="CB2314" s="94"/>
      <c r="CC2314" s="94"/>
      <c r="CD2314" s="94"/>
      <c r="CE2314" s="40"/>
      <c r="CF2314" s="73"/>
      <c r="CG2314" s="41"/>
      <c r="CH2314" s="41"/>
      <c r="CI2314" s="41"/>
      <c r="CJ2314" s="41"/>
      <c r="CK2314" s="41"/>
      <c r="CL2314" s="68"/>
      <c r="CM2314" s="41"/>
      <c r="CN2314" s="41"/>
      <c r="CO2314" s="39"/>
      <c r="CP2314" s="78"/>
    </row>
    <row r="2315" spans="1:94" s="38" customFormat="1" x14ac:dyDescent="0.25">
      <c r="A2315" s="38">
        <v>2312</v>
      </c>
      <c r="F2315" s="39"/>
      <c r="Q2315" s="39"/>
      <c r="R2315" s="40"/>
      <c r="S2315" s="40"/>
      <c r="T2315" s="39"/>
      <c r="AG2315" s="110"/>
      <c r="AH2315" s="94"/>
      <c r="AJ2315" s="97"/>
      <c r="AL2315" s="39"/>
      <c r="AP2315" s="39"/>
      <c r="AQ2315" s="77"/>
      <c r="AR2315" s="94"/>
      <c r="AT2315" s="97"/>
      <c r="BB2315" s="79"/>
      <c r="BC2315" s="94"/>
      <c r="BE2315" s="97"/>
      <c r="BF2315" s="97"/>
      <c r="BG2315" s="40"/>
      <c r="BK2315" s="40"/>
      <c r="BL2315" s="79"/>
      <c r="BM2315" s="94"/>
      <c r="BO2315" s="97"/>
      <c r="BQ2315" s="40"/>
      <c r="BR2315" s="94"/>
      <c r="BS2315" s="94"/>
      <c r="BT2315" s="94"/>
      <c r="BU2315" s="40"/>
      <c r="BV2315" s="82"/>
      <c r="BW2315" s="94"/>
      <c r="BX2315" s="48"/>
      <c r="BY2315" s="97"/>
      <c r="BZ2315" s="48"/>
      <c r="CA2315" s="40"/>
      <c r="CB2315" s="94"/>
      <c r="CC2315" s="94"/>
      <c r="CD2315" s="94"/>
      <c r="CE2315" s="40"/>
      <c r="CF2315" s="73"/>
      <c r="CG2315" s="41"/>
      <c r="CH2315" s="41"/>
      <c r="CI2315" s="41"/>
      <c r="CJ2315" s="41"/>
      <c r="CK2315" s="41"/>
      <c r="CL2315" s="68"/>
      <c r="CM2315" s="41"/>
      <c r="CN2315" s="41"/>
      <c r="CO2315" s="39"/>
      <c r="CP2315" s="78"/>
    </row>
    <row r="2316" spans="1:94" s="38" customFormat="1" x14ac:dyDescent="0.25">
      <c r="A2316" s="38">
        <v>2313</v>
      </c>
      <c r="F2316" s="39"/>
      <c r="Q2316" s="39"/>
      <c r="R2316" s="40"/>
      <c r="S2316" s="40"/>
      <c r="T2316" s="39"/>
      <c r="AG2316" s="110"/>
      <c r="AH2316" s="94"/>
      <c r="AJ2316" s="97"/>
      <c r="AL2316" s="39"/>
      <c r="AP2316" s="39"/>
      <c r="AQ2316" s="77"/>
      <c r="AR2316" s="94"/>
      <c r="AT2316" s="97"/>
      <c r="BB2316" s="79"/>
      <c r="BC2316" s="94"/>
      <c r="BE2316" s="97"/>
      <c r="BF2316" s="97"/>
      <c r="BG2316" s="40"/>
      <c r="BK2316" s="40"/>
      <c r="BL2316" s="79"/>
      <c r="BM2316" s="94"/>
      <c r="BO2316" s="97"/>
      <c r="BQ2316" s="40"/>
      <c r="BR2316" s="94"/>
      <c r="BS2316" s="94"/>
      <c r="BT2316" s="94"/>
      <c r="BU2316" s="40"/>
      <c r="BV2316" s="82"/>
      <c r="BW2316" s="94"/>
      <c r="BX2316" s="48"/>
      <c r="BY2316" s="97"/>
      <c r="BZ2316" s="48"/>
      <c r="CA2316" s="40"/>
      <c r="CB2316" s="94"/>
      <c r="CC2316" s="94"/>
      <c r="CD2316" s="94"/>
      <c r="CE2316" s="40"/>
      <c r="CF2316" s="73"/>
      <c r="CG2316" s="41"/>
      <c r="CH2316" s="41"/>
      <c r="CI2316" s="41"/>
      <c r="CJ2316" s="41"/>
      <c r="CK2316" s="41"/>
      <c r="CL2316" s="68"/>
      <c r="CM2316" s="41"/>
      <c r="CN2316" s="41"/>
      <c r="CO2316" s="39"/>
      <c r="CP2316" s="78"/>
    </row>
    <row r="2317" spans="1:94" s="38" customFormat="1" x14ac:dyDescent="0.25">
      <c r="A2317" s="99">
        <v>2314</v>
      </c>
      <c r="F2317" s="39"/>
      <c r="Q2317" s="39"/>
      <c r="R2317" s="40"/>
      <c r="S2317" s="40"/>
      <c r="T2317" s="39"/>
      <c r="AG2317" s="110"/>
      <c r="AH2317" s="94"/>
      <c r="AJ2317" s="97"/>
      <c r="AL2317" s="39"/>
      <c r="AP2317" s="39"/>
      <c r="AQ2317" s="77"/>
      <c r="AR2317" s="94"/>
      <c r="AT2317" s="97"/>
      <c r="BB2317" s="79"/>
      <c r="BC2317" s="94"/>
      <c r="BE2317" s="97"/>
      <c r="BF2317" s="97"/>
      <c r="BG2317" s="40"/>
      <c r="BK2317" s="40"/>
      <c r="BL2317" s="79"/>
      <c r="BM2317" s="94"/>
      <c r="BO2317" s="97"/>
      <c r="BQ2317" s="40"/>
      <c r="BR2317" s="94"/>
      <c r="BS2317" s="94"/>
      <c r="BT2317" s="94"/>
      <c r="BU2317" s="40"/>
      <c r="BV2317" s="82"/>
      <c r="BW2317" s="94"/>
      <c r="BX2317" s="48"/>
      <c r="BY2317" s="97"/>
      <c r="BZ2317" s="48"/>
      <c r="CA2317" s="40"/>
      <c r="CB2317" s="94"/>
      <c r="CC2317" s="94"/>
      <c r="CD2317" s="94"/>
      <c r="CE2317" s="40"/>
      <c r="CF2317" s="73"/>
      <c r="CG2317" s="41"/>
      <c r="CH2317" s="41"/>
      <c r="CI2317" s="41"/>
      <c r="CJ2317" s="41"/>
      <c r="CK2317" s="41"/>
      <c r="CL2317" s="68"/>
      <c r="CM2317" s="41"/>
      <c r="CN2317" s="41"/>
      <c r="CO2317" s="39"/>
      <c r="CP2317" s="78"/>
    </row>
    <row r="2318" spans="1:94" s="38" customFormat="1" x14ac:dyDescent="0.25">
      <c r="A2318" s="38">
        <v>2315</v>
      </c>
      <c r="F2318" s="39"/>
      <c r="Q2318" s="39"/>
      <c r="R2318" s="40"/>
      <c r="S2318" s="40"/>
      <c r="T2318" s="39"/>
      <c r="AG2318" s="110"/>
      <c r="AH2318" s="94"/>
      <c r="AJ2318" s="97"/>
      <c r="AL2318" s="39"/>
      <c r="AP2318" s="39"/>
      <c r="AQ2318" s="77"/>
      <c r="AR2318" s="94"/>
      <c r="AT2318" s="97"/>
      <c r="BB2318" s="79"/>
      <c r="BC2318" s="94"/>
      <c r="BE2318" s="97"/>
      <c r="BF2318" s="97"/>
      <c r="BG2318" s="40"/>
      <c r="BK2318" s="40"/>
      <c r="BL2318" s="79"/>
      <c r="BM2318" s="94"/>
      <c r="BO2318" s="97"/>
      <c r="BQ2318" s="40"/>
      <c r="BR2318" s="94"/>
      <c r="BS2318" s="94"/>
      <c r="BT2318" s="94"/>
      <c r="BU2318" s="40"/>
      <c r="BV2318" s="82"/>
      <c r="BW2318" s="94"/>
      <c r="BX2318" s="48"/>
      <c r="BY2318" s="97"/>
      <c r="BZ2318" s="48"/>
      <c r="CA2318" s="40"/>
      <c r="CB2318" s="94"/>
      <c r="CC2318" s="94"/>
      <c r="CD2318" s="94"/>
      <c r="CE2318" s="40"/>
      <c r="CF2318" s="73"/>
      <c r="CG2318" s="41"/>
      <c r="CH2318" s="41"/>
      <c r="CI2318" s="41"/>
      <c r="CJ2318" s="41"/>
      <c r="CK2318" s="41"/>
      <c r="CL2318" s="68"/>
      <c r="CM2318" s="41"/>
      <c r="CN2318" s="41"/>
      <c r="CO2318" s="39"/>
      <c r="CP2318" s="78"/>
    </row>
    <row r="2319" spans="1:94" s="38" customFormat="1" x14ac:dyDescent="0.25">
      <c r="A2319" s="38">
        <v>2316</v>
      </c>
      <c r="F2319" s="39"/>
      <c r="Q2319" s="39"/>
      <c r="R2319" s="40"/>
      <c r="S2319" s="40"/>
      <c r="T2319" s="39"/>
      <c r="AG2319" s="110"/>
      <c r="AH2319" s="94"/>
      <c r="AJ2319" s="97"/>
      <c r="AL2319" s="39"/>
      <c r="AP2319" s="39"/>
      <c r="AQ2319" s="77"/>
      <c r="AR2319" s="94"/>
      <c r="AT2319" s="97"/>
      <c r="BB2319" s="79"/>
      <c r="BC2319" s="94"/>
      <c r="BE2319" s="97"/>
      <c r="BF2319" s="97"/>
      <c r="BG2319" s="40"/>
      <c r="BK2319" s="40"/>
      <c r="BL2319" s="79"/>
      <c r="BM2319" s="94"/>
      <c r="BO2319" s="97"/>
      <c r="BQ2319" s="40"/>
      <c r="BR2319" s="94"/>
      <c r="BS2319" s="94"/>
      <c r="BT2319" s="94"/>
      <c r="BU2319" s="40"/>
      <c r="BV2319" s="82"/>
      <c r="BW2319" s="94"/>
      <c r="BX2319" s="48"/>
      <c r="BY2319" s="97"/>
      <c r="BZ2319" s="48"/>
      <c r="CA2319" s="40"/>
      <c r="CB2319" s="94"/>
      <c r="CC2319" s="94"/>
      <c r="CD2319" s="94"/>
      <c r="CE2319" s="40"/>
      <c r="CF2319" s="73"/>
      <c r="CG2319" s="41"/>
      <c r="CH2319" s="41"/>
      <c r="CI2319" s="41"/>
      <c r="CJ2319" s="41"/>
      <c r="CK2319" s="41"/>
      <c r="CL2319" s="68"/>
      <c r="CM2319" s="41"/>
      <c r="CN2319" s="41"/>
      <c r="CO2319" s="39"/>
      <c r="CP2319" s="78"/>
    </row>
    <row r="2320" spans="1:94" s="38" customFormat="1" x14ac:dyDescent="0.25">
      <c r="A2320" s="38">
        <v>2317</v>
      </c>
      <c r="F2320" s="39"/>
      <c r="Q2320" s="39"/>
      <c r="R2320" s="40"/>
      <c r="S2320" s="40"/>
      <c r="T2320" s="39"/>
      <c r="AG2320" s="110"/>
      <c r="AH2320" s="94"/>
      <c r="AJ2320" s="97"/>
      <c r="AL2320" s="39"/>
      <c r="AP2320" s="39"/>
      <c r="AQ2320" s="77"/>
      <c r="AR2320" s="94"/>
      <c r="AT2320" s="97"/>
      <c r="BB2320" s="79"/>
      <c r="BC2320" s="94"/>
      <c r="BE2320" s="97"/>
      <c r="BF2320" s="97"/>
      <c r="BG2320" s="40"/>
      <c r="BK2320" s="40"/>
      <c r="BL2320" s="79"/>
      <c r="BM2320" s="94"/>
      <c r="BO2320" s="97"/>
      <c r="BQ2320" s="40"/>
      <c r="BR2320" s="94"/>
      <c r="BS2320" s="94"/>
      <c r="BT2320" s="94"/>
      <c r="BU2320" s="40"/>
      <c r="BV2320" s="82"/>
      <c r="BW2320" s="94"/>
      <c r="BX2320" s="48"/>
      <c r="BY2320" s="97"/>
      <c r="BZ2320" s="48"/>
      <c r="CA2320" s="40"/>
      <c r="CB2320" s="94"/>
      <c r="CC2320" s="94"/>
      <c r="CD2320" s="94"/>
      <c r="CE2320" s="40"/>
      <c r="CF2320" s="73"/>
      <c r="CG2320" s="41"/>
      <c r="CH2320" s="41"/>
      <c r="CI2320" s="41"/>
      <c r="CJ2320" s="41"/>
      <c r="CK2320" s="41"/>
      <c r="CL2320" s="68"/>
      <c r="CM2320" s="41"/>
      <c r="CN2320" s="41"/>
      <c r="CO2320" s="39"/>
      <c r="CP2320" s="78"/>
    </row>
    <row r="2321" spans="1:94" s="38" customFormat="1" x14ac:dyDescent="0.25">
      <c r="A2321" s="38">
        <v>2318</v>
      </c>
      <c r="F2321" s="39"/>
      <c r="Q2321" s="39"/>
      <c r="R2321" s="40"/>
      <c r="S2321" s="40"/>
      <c r="T2321" s="39"/>
      <c r="AG2321" s="110"/>
      <c r="AH2321" s="94"/>
      <c r="AJ2321" s="97"/>
      <c r="AL2321" s="39"/>
      <c r="AP2321" s="39"/>
      <c r="AQ2321" s="77"/>
      <c r="AR2321" s="94"/>
      <c r="AT2321" s="97"/>
      <c r="BB2321" s="79"/>
      <c r="BC2321" s="94"/>
      <c r="BE2321" s="97"/>
      <c r="BF2321" s="97"/>
      <c r="BG2321" s="40"/>
      <c r="BK2321" s="40"/>
      <c r="BL2321" s="79"/>
      <c r="BM2321" s="94"/>
      <c r="BO2321" s="97"/>
      <c r="BQ2321" s="40"/>
      <c r="BR2321" s="94"/>
      <c r="BS2321" s="94"/>
      <c r="BT2321" s="94"/>
      <c r="BU2321" s="40"/>
      <c r="BV2321" s="82"/>
      <c r="BW2321" s="94"/>
      <c r="BX2321" s="48"/>
      <c r="BY2321" s="97"/>
      <c r="BZ2321" s="48"/>
      <c r="CA2321" s="40"/>
      <c r="CB2321" s="94"/>
      <c r="CC2321" s="94"/>
      <c r="CD2321" s="94"/>
      <c r="CE2321" s="40"/>
      <c r="CF2321" s="73"/>
      <c r="CG2321" s="41"/>
      <c r="CH2321" s="41"/>
      <c r="CI2321" s="41"/>
      <c r="CJ2321" s="41"/>
      <c r="CK2321" s="41"/>
      <c r="CL2321" s="68"/>
      <c r="CM2321" s="41"/>
      <c r="CN2321" s="41"/>
      <c r="CO2321" s="39"/>
      <c r="CP2321" s="78"/>
    </row>
    <row r="2322" spans="1:94" s="38" customFormat="1" x14ac:dyDescent="0.25">
      <c r="A2322" s="38">
        <v>2319</v>
      </c>
      <c r="F2322" s="39"/>
      <c r="Q2322" s="39"/>
      <c r="R2322" s="40"/>
      <c r="S2322" s="40"/>
      <c r="T2322" s="39"/>
      <c r="AG2322" s="110"/>
      <c r="AH2322" s="94"/>
      <c r="AJ2322" s="97"/>
      <c r="AL2322" s="39"/>
      <c r="AP2322" s="39"/>
      <c r="AQ2322" s="77"/>
      <c r="AR2322" s="94"/>
      <c r="AT2322" s="97"/>
      <c r="BB2322" s="79"/>
      <c r="BC2322" s="94"/>
      <c r="BE2322" s="97"/>
      <c r="BF2322" s="97"/>
      <c r="BG2322" s="40"/>
      <c r="BK2322" s="40"/>
      <c r="BL2322" s="79"/>
      <c r="BM2322" s="94"/>
      <c r="BO2322" s="97"/>
      <c r="BQ2322" s="40"/>
      <c r="BR2322" s="94"/>
      <c r="BS2322" s="94"/>
      <c r="BT2322" s="94"/>
      <c r="BU2322" s="40"/>
      <c r="BV2322" s="82"/>
      <c r="BW2322" s="94"/>
      <c r="BX2322" s="48"/>
      <c r="BY2322" s="97"/>
      <c r="BZ2322" s="48"/>
      <c r="CA2322" s="40"/>
      <c r="CB2322" s="94"/>
      <c r="CC2322" s="94"/>
      <c r="CD2322" s="94"/>
      <c r="CE2322" s="40"/>
      <c r="CF2322" s="73"/>
      <c r="CG2322" s="41"/>
      <c r="CH2322" s="41"/>
      <c r="CI2322" s="41"/>
      <c r="CJ2322" s="41"/>
      <c r="CK2322" s="41"/>
      <c r="CL2322" s="68"/>
      <c r="CM2322" s="41"/>
      <c r="CN2322" s="41"/>
      <c r="CO2322" s="39"/>
      <c r="CP2322" s="78"/>
    </row>
    <row r="2323" spans="1:94" s="38" customFormat="1" x14ac:dyDescent="0.25">
      <c r="A2323" s="38">
        <v>2320</v>
      </c>
      <c r="F2323" s="39"/>
      <c r="Q2323" s="39"/>
      <c r="R2323" s="40"/>
      <c r="S2323" s="40"/>
      <c r="T2323" s="39"/>
      <c r="AG2323" s="110"/>
      <c r="AH2323" s="94"/>
      <c r="AJ2323" s="97"/>
      <c r="AL2323" s="39"/>
      <c r="AP2323" s="39"/>
      <c r="AQ2323" s="77"/>
      <c r="AR2323" s="94"/>
      <c r="AT2323" s="97"/>
      <c r="BB2323" s="79"/>
      <c r="BC2323" s="94"/>
      <c r="BE2323" s="97"/>
      <c r="BF2323" s="97"/>
      <c r="BG2323" s="40"/>
      <c r="BK2323" s="40"/>
      <c r="BL2323" s="79"/>
      <c r="BM2323" s="94"/>
      <c r="BO2323" s="97"/>
      <c r="BQ2323" s="40"/>
      <c r="BR2323" s="94"/>
      <c r="BS2323" s="94"/>
      <c r="BT2323" s="94"/>
      <c r="BU2323" s="40"/>
      <c r="BV2323" s="82"/>
      <c r="BW2323" s="94"/>
      <c r="BX2323" s="48"/>
      <c r="BY2323" s="97"/>
      <c r="BZ2323" s="48"/>
      <c r="CA2323" s="40"/>
      <c r="CB2323" s="94"/>
      <c r="CC2323" s="94"/>
      <c r="CD2323" s="94"/>
      <c r="CE2323" s="40"/>
      <c r="CF2323" s="73"/>
      <c r="CG2323" s="41"/>
      <c r="CH2323" s="41"/>
      <c r="CI2323" s="41"/>
      <c r="CJ2323" s="41"/>
      <c r="CK2323" s="41"/>
      <c r="CL2323" s="68"/>
      <c r="CM2323" s="41"/>
      <c r="CN2323" s="41"/>
      <c r="CO2323" s="39"/>
      <c r="CP2323" s="78"/>
    </row>
    <row r="2324" spans="1:94" s="38" customFormat="1" x14ac:dyDescent="0.25">
      <c r="A2324" s="38">
        <v>2321</v>
      </c>
      <c r="F2324" s="39"/>
      <c r="Q2324" s="39"/>
      <c r="R2324" s="40"/>
      <c r="S2324" s="40"/>
      <c r="T2324" s="39"/>
      <c r="AG2324" s="110"/>
      <c r="AH2324" s="94"/>
      <c r="AJ2324" s="97"/>
      <c r="AL2324" s="39"/>
      <c r="AP2324" s="39"/>
      <c r="AQ2324" s="77"/>
      <c r="AR2324" s="94"/>
      <c r="AT2324" s="97"/>
      <c r="BB2324" s="79"/>
      <c r="BC2324" s="94"/>
      <c r="BE2324" s="97"/>
      <c r="BF2324" s="97"/>
      <c r="BG2324" s="40"/>
      <c r="BK2324" s="40"/>
      <c r="BL2324" s="79"/>
      <c r="BM2324" s="94"/>
      <c r="BO2324" s="97"/>
      <c r="BQ2324" s="40"/>
      <c r="BR2324" s="94"/>
      <c r="BS2324" s="94"/>
      <c r="BT2324" s="94"/>
      <c r="BU2324" s="40"/>
      <c r="BV2324" s="82"/>
      <c r="BW2324" s="94"/>
      <c r="BX2324" s="48"/>
      <c r="BY2324" s="97"/>
      <c r="BZ2324" s="48"/>
      <c r="CA2324" s="40"/>
      <c r="CB2324" s="94"/>
      <c r="CC2324" s="94"/>
      <c r="CD2324" s="94"/>
      <c r="CE2324" s="40"/>
      <c r="CF2324" s="73"/>
      <c r="CG2324" s="41"/>
      <c r="CH2324" s="41"/>
      <c r="CI2324" s="41"/>
      <c r="CJ2324" s="41"/>
      <c r="CK2324" s="41"/>
      <c r="CL2324" s="68"/>
      <c r="CM2324" s="41"/>
      <c r="CN2324" s="41"/>
      <c r="CO2324" s="39"/>
      <c r="CP2324" s="78"/>
    </row>
    <row r="2325" spans="1:94" s="38" customFormat="1" x14ac:dyDescent="0.25">
      <c r="A2325" s="38">
        <v>2322</v>
      </c>
      <c r="F2325" s="39"/>
      <c r="Q2325" s="39"/>
      <c r="R2325" s="40"/>
      <c r="S2325" s="40"/>
      <c r="T2325" s="39"/>
      <c r="AG2325" s="110"/>
      <c r="AH2325" s="94"/>
      <c r="AJ2325" s="97"/>
      <c r="AL2325" s="39"/>
      <c r="AP2325" s="39"/>
      <c r="AQ2325" s="77"/>
      <c r="AR2325" s="94"/>
      <c r="AT2325" s="97"/>
      <c r="BB2325" s="79"/>
      <c r="BC2325" s="94"/>
      <c r="BE2325" s="97"/>
      <c r="BF2325" s="97"/>
      <c r="BG2325" s="40"/>
      <c r="BK2325" s="40"/>
      <c r="BL2325" s="79"/>
      <c r="BM2325" s="94"/>
      <c r="BO2325" s="97"/>
      <c r="BQ2325" s="40"/>
      <c r="BR2325" s="94"/>
      <c r="BS2325" s="94"/>
      <c r="BT2325" s="94"/>
      <c r="BU2325" s="40"/>
      <c r="BV2325" s="82"/>
      <c r="BW2325" s="94"/>
      <c r="BX2325" s="48"/>
      <c r="BY2325" s="97"/>
      <c r="BZ2325" s="48"/>
      <c r="CA2325" s="40"/>
      <c r="CB2325" s="94"/>
      <c r="CC2325" s="94"/>
      <c r="CD2325" s="94"/>
      <c r="CE2325" s="40"/>
      <c r="CF2325" s="73"/>
      <c r="CG2325" s="41"/>
      <c r="CH2325" s="41"/>
      <c r="CI2325" s="41"/>
      <c r="CJ2325" s="41"/>
      <c r="CK2325" s="41"/>
      <c r="CL2325" s="68"/>
      <c r="CM2325" s="41"/>
      <c r="CN2325" s="41"/>
      <c r="CO2325" s="39"/>
      <c r="CP2325" s="78"/>
    </row>
    <row r="2326" spans="1:94" s="38" customFormat="1" x14ac:dyDescent="0.25">
      <c r="A2326" s="38">
        <v>2323</v>
      </c>
      <c r="F2326" s="39"/>
      <c r="Q2326" s="39"/>
      <c r="R2326" s="40"/>
      <c r="S2326" s="40"/>
      <c r="T2326" s="39"/>
      <c r="AG2326" s="110"/>
      <c r="AH2326" s="94"/>
      <c r="AJ2326" s="97"/>
      <c r="AL2326" s="39"/>
      <c r="AP2326" s="39"/>
      <c r="AQ2326" s="77"/>
      <c r="AR2326" s="94"/>
      <c r="AT2326" s="97"/>
      <c r="BB2326" s="79"/>
      <c r="BC2326" s="94"/>
      <c r="BE2326" s="97"/>
      <c r="BF2326" s="97"/>
      <c r="BG2326" s="40"/>
      <c r="BK2326" s="40"/>
      <c r="BL2326" s="79"/>
      <c r="BM2326" s="94"/>
      <c r="BO2326" s="97"/>
      <c r="BQ2326" s="40"/>
      <c r="BR2326" s="94"/>
      <c r="BS2326" s="94"/>
      <c r="BT2326" s="94"/>
      <c r="BU2326" s="40"/>
      <c r="BV2326" s="82"/>
      <c r="BW2326" s="94"/>
      <c r="BX2326" s="48"/>
      <c r="BY2326" s="97"/>
      <c r="BZ2326" s="48"/>
      <c r="CA2326" s="40"/>
      <c r="CB2326" s="94"/>
      <c r="CC2326" s="94"/>
      <c r="CD2326" s="94"/>
      <c r="CE2326" s="40"/>
      <c r="CF2326" s="73"/>
      <c r="CG2326" s="41"/>
      <c r="CH2326" s="41"/>
      <c r="CI2326" s="41"/>
      <c r="CJ2326" s="41"/>
      <c r="CK2326" s="41"/>
      <c r="CL2326" s="68"/>
      <c r="CM2326" s="41"/>
      <c r="CN2326" s="41"/>
      <c r="CO2326" s="39"/>
      <c r="CP2326" s="78"/>
    </row>
    <row r="2327" spans="1:94" s="38" customFormat="1" x14ac:dyDescent="0.25">
      <c r="A2327" s="38">
        <v>2324</v>
      </c>
      <c r="F2327" s="39"/>
      <c r="Q2327" s="39"/>
      <c r="R2327" s="40"/>
      <c r="S2327" s="40"/>
      <c r="T2327" s="39"/>
      <c r="AG2327" s="110"/>
      <c r="AH2327" s="94"/>
      <c r="AJ2327" s="97"/>
      <c r="AL2327" s="39"/>
      <c r="AP2327" s="39"/>
      <c r="AQ2327" s="77"/>
      <c r="AR2327" s="94"/>
      <c r="AT2327" s="97"/>
      <c r="BB2327" s="79"/>
      <c r="BC2327" s="94"/>
      <c r="BE2327" s="97"/>
      <c r="BF2327" s="97"/>
      <c r="BG2327" s="40"/>
      <c r="BK2327" s="40"/>
      <c r="BL2327" s="79"/>
      <c r="BM2327" s="94"/>
      <c r="BO2327" s="97"/>
      <c r="BQ2327" s="40"/>
      <c r="BR2327" s="94"/>
      <c r="BS2327" s="94"/>
      <c r="BT2327" s="94"/>
      <c r="BU2327" s="40"/>
      <c r="BV2327" s="82"/>
      <c r="BW2327" s="94"/>
      <c r="BX2327" s="48"/>
      <c r="BY2327" s="97"/>
      <c r="BZ2327" s="48"/>
      <c r="CA2327" s="40"/>
      <c r="CB2327" s="94"/>
      <c r="CC2327" s="94"/>
      <c r="CD2327" s="94"/>
      <c r="CE2327" s="40"/>
      <c r="CF2327" s="73"/>
      <c r="CG2327" s="41"/>
      <c r="CH2327" s="41"/>
      <c r="CI2327" s="41"/>
      <c r="CJ2327" s="41"/>
      <c r="CK2327" s="41"/>
      <c r="CL2327" s="68"/>
      <c r="CM2327" s="41"/>
      <c r="CN2327" s="41"/>
      <c r="CO2327" s="39"/>
      <c r="CP2327" s="78"/>
    </row>
    <row r="2328" spans="1:94" s="38" customFormat="1" x14ac:dyDescent="0.25">
      <c r="A2328" s="38">
        <v>2325</v>
      </c>
      <c r="F2328" s="39"/>
      <c r="Q2328" s="39"/>
      <c r="R2328" s="40"/>
      <c r="S2328" s="40"/>
      <c r="T2328" s="39"/>
      <c r="AG2328" s="110"/>
      <c r="AH2328" s="94"/>
      <c r="AJ2328" s="97"/>
      <c r="AL2328" s="39"/>
      <c r="AP2328" s="39"/>
      <c r="AQ2328" s="77"/>
      <c r="AR2328" s="94"/>
      <c r="AT2328" s="97"/>
      <c r="BB2328" s="79"/>
      <c r="BC2328" s="94"/>
      <c r="BE2328" s="97"/>
      <c r="BF2328" s="97"/>
      <c r="BG2328" s="40"/>
      <c r="BK2328" s="40"/>
      <c r="BL2328" s="79"/>
      <c r="BM2328" s="94"/>
      <c r="BO2328" s="97"/>
      <c r="BQ2328" s="40"/>
      <c r="BR2328" s="94"/>
      <c r="BS2328" s="94"/>
      <c r="BT2328" s="94"/>
      <c r="BU2328" s="40"/>
      <c r="BV2328" s="82"/>
      <c r="BW2328" s="94"/>
      <c r="BX2328" s="48"/>
      <c r="BY2328" s="97"/>
      <c r="BZ2328" s="48"/>
      <c r="CA2328" s="40"/>
      <c r="CB2328" s="94"/>
      <c r="CC2328" s="94"/>
      <c r="CD2328" s="94"/>
      <c r="CE2328" s="40"/>
      <c r="CF2328" s="73"/>
      <c r="CG2328" s="41"/>
      <c r="CH2328" s="41"/>
      <c r="CI2328" s="41"/>
      <c r="CJ2328" s="41"/>
      <c r="CK2328" s="41"/>
      <c r="CL2328" s="68"/>
      <c r="CM2328" s="41"/>
      <c r="CN2328" s="41"/>
      <c r="CO2328" s="39"/>
      <c r="CP2328" s="78"/>
    </row>
    <row r="2329" spans="1:94" s="38" customFormat="1" x14ac:dyDescent="0.25">
      <c r="A2329" s="38">
        <v>2326</v>
      </c>
      <c r="F2329" s="39"/>
      <c r="Q2329" s="39"/>
      <c r="R2329" s="40"/>
      <c r="S2329" s="40"/>
      <c r="T2329" s="39"/>
      <c r="AG2329" s="110"/>
      <c r="AH2329" s="94"/>
      <c r="AJ2329" s="97"/>
      <c r="AL2329" s="39"/>
      <c r="AP2329" s="39"/>
      <c r="AQ2329" s="77"/>
      <c r="AR2329" s="94"/>
      <c r="AT2329" s="97"/>
      <c r="BB2329" s="79"/>
      <c r="BC2329" s="94"/>
      <c r="BE2329" s="97"/>
      <c r="BF2329" s="97"/>
      <c r="BG2329" s="40"/>
      <c r="BK2329" s="40"/>
      <c r="BL2329" s="79"/>
      <c r="BM2329" s="94"/>
      <c r="BO2329" s="97"/>
      <c r="BQ2329" s="40"/>
      <c r="BR2329" s="94"/>
      <c r="BS2329" s="94"/>
      <c r="BT2329" s="94"/>
      <c r="BU2329" s="40"/>
      <c r="BV2329" s="82"/>
      <c r="BW2329" s="94"/>
      <c r="BX2329" s="48"/>
      <c r="BY2329" s="97"/>
      <c r="BZ2329" s="48"/>
      <c r="CA2329" s="40"/>
      <c r="CB2329" s="94"/>
      <c r="CC2329" s="94"/>
      <c r="CD2329" s="94"/>
      <c r="CE2329" s="40"/>
      <c r="CF2329" s="73"/>
      <c r="CG2329" s="41"/>
      <c r="CH2329" s="41"/>
      <c r="CI2329" s="41"/>
      <c r="CJ2329" s="41"/>
      <c r="CK2329" s="41"/>
      <c r="CL2329" s="68"/>
      <c r="CM2329" s="41"/>
      <c r="CN2329" s="41"/>
      <c r="CO2329" s="39"/>
      <c r="CP2329" s="78"/>
    </row>
    <row r="2330" spans="1:94" s="38" customFormat="1" x14ac:dyDescent="0.25">
      <c r="A2330" s="99">
        <v>2327</v>
      </c>
      <c r="F2330" s="39"/>
      <c r="Q2330" s="39"/>
      <c r="R2330" s="40"/>
      <c r="S2330" s="40"/>
      <c r="T2330" s="39"/>
      <c r="AG2330" s="110"/>
      <c r="AH2330" s="94"/>
      <c r="AJ2330" s="97"/>
      <c r="AL2330" s="39"/>
      <c r="AP2330" s="39"/>
      <c r="AQ2330" s="77"/>
      <c r="AR2330" s="94"/>
      <c r="AT2330" s="97"/>
      <c r="BB2330" s="79"/>
      <c r="BC2330" s="94"/>
      <c r="BE2330" s="97"/>
      <c r="BF2330" s="97"/>
      <c r="BG2330" s="40"/>
      <c r="BK2330" s="40"/>
      <c r="BL2330" s="79"/>
      <c r="BM2330" s="94"/>
      <c r="BO2330" s="97"/>
      <c r="BQ2330" s="40"/>
      <c r="BR2330" s="94"/>
      <c r="BS2330" s="94"/>
      <c r="BT2330" s="94"/>
      <c r="BU2330" s="40"/>
      <c r="BV2330" s="82"/>
      <c r="BW2330" s="94"/>
      <c r="BX2330" s="48"/>
      <c r="BY2330" s="97"/>
      <c r="BZ2330" s="48"/>
      <c r="CA2330" s="40"/>
      <c r="CB2330" s="94"/>
      <c r="CC2330" s="94"/>
      <c r="CD2330" s="94"/>
      <c r="CE2330" s="40"/>
      <c r="CF2330" s="73"/>
      <c r="CG2330" s="41"/>
      <c r="CH2330" s="41"/>
      <c r="CI2330" s="41"/>
      <c r="CJ2330" s="41"/>
      <c r="CK2330" s="41"/>
      <c r="CL2330" s="68"/>
      <c r="CM2330" s="41"/>
      <c r="CN2330" s="41"/>
      <c r="CO2330" s="39"/>
      <c r="CP2330" s="78"/>
    </row>
    <row r="2331" spans="1:94" s="38" customFormat="1" x14ac:dyDescent="0.25">
      <c r="A2331" s="38">
        <v>2328</v>
      </c>
      <c r="F2331" s="39"/>
      <c r="Q2331" s="39"/>
      <c r="R2331" s="40"/>
      <c r="S2331" s="40"/>
      <c r="T2331" s="39"/>
      <c r="AG2331" s="110"/>
      <c r="AH2331" s="94"/>
      <c r="AJ2331" s="97"/>
      <c r="AL2331" s="39"/>
      <c r="AP2331" s="39"/>
      <c r="AQ2331" s="77"/>
      <c r="AR2331" s="94"/>
      <c r="AT2331" s="97"/>
      <c r="BB2331" s="79"/>
      <c r="BC2331" s="94"/>
      <c r="BE2331" s="97"/>
      <c r="BF2331" s="97"/>
      <c r="BG2331" s="40"/>
      <c r="BK2331" s="40"/>
      <c r="BL2331" s="79"/>
      <c r="BM2331" s="94"/>
      <c r="BO2331" s="97"/>
      <c r="BQ2331" s="40"/>
      <c r="BR2331" s="94"/>
      <c r="BS2331" s="94"/>
      <c r="BT2331" s="94"/>
      <c r="BU2331" s="40"/>
      <c r="BV2331" s="82"/>
      <c r="BW2331" s="94"/>
      <c r="BX2331" s="48"/>
      <c r="BY2331" s="97"/>
      <c r="BZ2331" s="48"/>
      <c r="CA2331" s="40"/>
      <c r="CB2331" s="94"/>
      <c r="CC2331" s="94"/>
      <c r="CD2331" s="94"/>
      <c r="CE2331" s="40"/>
      <c r="CF2331" s="73"/>
      <c r="CG2331" s="41"/>
      <c r="CH2331" s="41"/>
      <c r="CI2331" s="41"/>
      <c r="CJ2331" s="41"/>
      <c r="CK2331" s="41"/>
      <c r="CL2331" s="68"/>
      <c r="CM2331" s="41"/>
      <c r="CN2331" s="41"/>
      <c r="CO2331" s="39"/>
      <c r="CP2331" s="78"/>
    </row>
    <row r="2332" spans="1:94" s="38" customFormat="1" x14ac:dyDescent="0.25">
      <c r="A2332" s="38">
        <v>2329</v>
      </c>
      <c r="F2332" s="39"/>
      <c r="Q2332" s="39"/>
      <c r="R2332" s="40"/>
      <c r="S2332" s="40"/>
      <c r="T2332" s="39"/>
      <c r="AG2332" s="110"/>
      <c r="AH2332" s="94"/>
      <c r="AJ2332" s="97"/>
      <c r="AL2332" s="39"/>
      <c r="AP2332" s="39"/>
      <c r="AQ2332" s="77"/>
      <c r="AR2332" s="94"/>
      <c r="AT2332" s="97"/>
      <c r="BB2332" s="79"/>
      <c r="BC2332" s="94"/>
      <c r="BE2332" s="97"/>
      <c r="BF2332" s="97"/>
      <c r="BG2332" s="40"/>
      <c r="BK2332" s="40"/>
      <c r="BL2332" s="79"/>
      <c r="BM2332" s="94"/>
      <c r="BO2332" s="97"/>
      <c r="BQ2332" s="40"/>
      <c r="BR2332" s="94"/>
      <c r="BS2332" s="94"/>
      <c r="BT2332" s="94"/>
      <c r="BU2332" s="40"/>
      <c r="BV2332" s="82"/>
      <c r="BW2332" s="94"/>
      <c r="BX2332" s="48"/>
      <c r="BY2332" s="97"/>
      <c r="BZ2332" s="48"/>
      <c r="CA2332" s="40"/>
      <c r="CB2332" s="94"/>
      <c r="CC2332" s="94"/>
      <c r="CD2332" s="94"/>
      <c r="CE2332" s="40"/>
      <c r="CF2332" s="73"/>
      <c r="CG2332" s="41"/>
      <c r="CH2332" s="41"/>
      <c r="CI2332" s="41"/>
      <c r="CJ2332" s="41"/>
      <c r="CK2332" s="41"/>
      <c r="CL2332" s="68"/>
      <c r="CM2332" s="41"/>
      <c r="CN2332" s="41"/>
      <c r="CO2332" s="39"/>
      <c r="CP2332" s="78"/>
    </row>
    <row r="2333" spans="1:94" s="38" customFormat="1" x14ac:dyDescent="0.25">
      <c r="A2333" s="38">
        <v>2330</v>
      </c>
      <c r="F2333" s="39"/>
      <c r="Q2333" s="39"/>
      <c r="R2333" s="40"/>
      <c r="S2333" s="40"/>
      <c r="T2333" s="39"/>
      <c r="AG2333" s="110"/>
      <c r="AH2333" s="94"/>
      <c r="AJ2333" s="97"/>
      <c r="AL2333" s="39"/>
      <c r="AP2333" s="39"/>
      <c r="AQ2333" s="77"/>
      <c r="AR2333" s="94"/>
      <c r="AT2333" s="97"/>
      <c r="BB2333" s="79"/>
      <c r="BC2333" s="94"/>
      <c r="BE2333" s="97"/>
      <c r="BF2333" s="97"/>
      <c r="BG2333" s="40"/>
      <c r="BK2333" s="40"/>
      <c r="BL2333" s="79"/>
      <c r="BM2333" s="94"/>
      <c r="BO2333" s="97"/>
      <c r="BQ2333" s="40"/>
      <c r="BR2333" s="94"/>
      <c r="BS2333" s="94"/>
      <c r="BT2333" s="94"/>
      <c r="BU2333" s="40"/>
      <c r="BV2333" s="82"/>
      <c r="BW2333" s="94"/>
      <c r="BX2333" s="48"/>
      <c r="BY2333" s="97"/>
      <c r="BZ2333" s="48"/>
      <c r="CA2333" s="40"/>
      <c r="CB2333" s="94"/>
      <c r="CC2333" s="94"/>
      <c r="CD2333" s="94"/>
      <c r="CE2333" s="40"/>
      <c r="CF2333" s="73"/>
      <c r="CG2333" s="41"/>
      <c r="CH2333" s="41"/>
      <c r="CI2333" s="41"/>
      <c r="CJ2333" s="41"/>
      <c r="CK2333" s="41"/>
      <c r="CL2333" s="68"/>
      <c r="CM2333" s="41"/>
      <c r="CN2333" s="41"/>
      <c r="CO2333" s="39"/>
      <c r="CP2333" s="78"/>
    </row>
    <row r="2334" spans="1:94" s="38" customFormat="1" x14ac:dyDescent="0.25">
      <c r="A2334" s="38">
        <v>2331</v>
      </c>
      <c r="F2334" s="39"/>
      <c r="Q2334" s="39"/>
      <c r="R2334" s="40"/>
      <c r="S2334" s="40"/>
      <c r="T2334" s="39"/>
      <c r="AG2334" s="110"/>
      <c r="AH2334" s="94"/>
      <c r="AJ2334" s="97"/>
      <c r="AL2334" s="39"/>
      <c r="AP2334" s="39"/>
      <c r="AQ2334" s="77"/>
      <c r="AR2334" s="94"/>
      <c r="AT2334" s="97"/>
      <c r="BB2334" s="79"/>
      <c r="BC2334" s="94"/>
      <c r="BE2334" s="97"/>
      <c r="BF2334" s="97"/>
      <c r="BG2334" s="40"/>
      <c r="BK2334" s="40"/>
      <c r="BL2334" s="79"/>
      <c r="BM2334" s="94"/>
      <c r="BO2334" s="97"/>
      <c r="BQ2334" s="40"/>
      <c r="BR2334" s="94"/>
      <c r="BS2334" s="94"/>
      <c r="BT2334" s="94"/>
      <c r="BU2334" s="40"/>
      <c r="BV2334" s="82"/>
      <c r="BW2334" s="94"/>
      <c r="BX2334" s="48"/>
      <c r="BY2334" s="97"/>
      <c r="BZ2334" s="48"/>
      <c r="CA2334" s="40"/>
      <c r="CB2334" s="94"/>
      <c r="CC2334" s="94"/>
      <c r="CD2334" s="94"/>
      <c r="CE2334" s="40"/>
      <c r="CF2334" s="73"/>
      <c r="CG2334" s="41"/>
      <c r="CH2334" s="41"/>
      <c r="CI2334" s="41"/>
      <c r="CJ2334" s="41"/>
      <c r="CK2334" s="41"/>
      <c r="CL2334" s="68"/>
      <c r="CM2334" s="41"/>
      <c r="CN2334" s="41"/>
      <c r="CO2334" s="39"/>
      <c r="CP2334" s="78"/>
    </row>
    <row r="2335" spans="1:94" s="38" customFormat="1" x14ac:dyDescent="0.25">
      <c r="A2335" s="38">
        <v>2332</v>
      </c>
      <c r="F2335" s="39"/>
      <c r="Q2335" s="39"/>
      <c r="R2335" s="40"/>
      <c r="S2335" s="40"/>
      <c r="T2335" s="39"/>
      <c r="AG2335" s="110"/>
      <c r="AH2335" s="94"/>
      <c r="AJ2335" s="97"/>
      <c r="AL2335" s="39"/>
      <c r="AP2335" s="39"/>
      <c r="AQ2335" s="77"/>
      <c r="AR2335" s="94"/>
      <c r="AT2335" s="97"/>
      <c r="BB2335" s="79"/>
      <c r="BC2335" s="94"/>
      <c r="BE2335" s="97"/>
      <c r="BF2335" s="97"/>
      <c r="BG2335" s="40"/>
      <c r="BK2335" s="40"/>
      <c r="BL2335" s="79"/>
      <c r="BM2335" s="94"/>
      <c r="BO2335" s="97"/>
      <c r="BQ2335" s="40"/>
      <c r="BR2335" s="94"/>
      <c r="BS2335" s="94"/>
      <c r="BT2335" s="94"/>
      <c r="BU2335" s="40"/>
      <c r="BV2335" s="82"/>
      <c r="BW2335" s="94"/>
      <c r="BX2335" s="48"/>
      <c r="BY2335" s="97"/>
      <c r="BZ2335" s="48"/>
      <c r="CA2335" s="40"/>
      <c r="CB2335" s="94"/>
      <c r="CC2335" s="94"/>
      <c r="CD2335" s="94"/>
      <c r="CE2335" s="40"/>
      <c r="CF2335" s="73"/>
      <c r="CG2335" s="41"/>
      <c r="CH2335" s="41"/>
      <c r="CI2335" s="41"/>
      <c r="CJ2335" s="41"/>
      <c r="CK2335" s="41"/>
      <c r="CL2335" s="68"/>
      <c r="CM2335" s="41"/>
      <c r="CN2335" s="41"/>
      <c r="CO2335" s="39"/>
      <c r="CP2335" s="78"/>
    </row>
    <row r="2336" spans="1:94" s="38" customFormat="1" x14ac:dyDescent="0.25">
      <c r="A2336" s="99">
        <v>2333</v>
      </c>
      <c r="F2336" s="39"/>
      <c r="Q2336" s="39"/>
      <c r="R2336" s="40"/>
      <c r="S2336" s="40"/>
      <c r="T2336" s="39"/>
      <c r="AG2336" s="110"/>
      <c r="AH2336" s="94"/>
      <c r="AJ2336" s="97"/>
      <c r="AL2336" s="39"/>
      <c r="AP2336" s="39"/>
      <c r="AQ2336" s="77"/>
      <c r="AR2336" s="94"/>
      <c r="AT2336" s="97"/>
      <c r="BB2336" s="79"/>
      <c r="BC2336" s="94"/>
      <c r="BE2336" s="97"/>
      <c r="BF2336" s="97"/>
      <c r="BG2336" s="40"/>
      <c r="BK2336" s="40"/>
      <c r="BL2336" s="79"/>
      <c r="BM2336" s="94"/>
      <c r="BO2336" s="97"/>
      <c r="BQ2336" s="40"/>
      <c r="BR2336" s="94"/>
      <c r="BS2336" s="94"/>
      <c r="BT2336" s="94"/>
      <c r="BU2336" s="40"/>
      <c r="BV2336" s="82"/>
      <c r="BW2336" s="94"/>
      <c r="BX2336" s="48"/>
      <c r="BY2336" s="97"/>
      <c r="BZ2336" s="48"/>
      <c r="CA2336" s="40"/>
      <c r="CB2336" s="94"/>
      <c r="CC2336" s="94"/>
      <c r="CD2336" s="94"/>
      <c r="CE2336" s="40"/>
      <c r="CF2336" s="73"/>
      <c r="CG2336" s="41"/>
      <c r="CH2336" s="41"/>
      <c r="CI2336" s="41"/>
      <c r="CJ2336" s="41"/>
      <c r="CK2336" s="41"/>
      <c r="CL2336" s="68"/>
      <c r="CM2336" s="41"/>
      <c r="CN2336" s="41"/>
      <c r="CO2336" s="39"/>
      <c r="CP2336" s="78"/>
    </row>
    <row r="2337" spans="1:94" s="38" customFormat="1" x14ac:dyDescent="0.25">
      <c r="A2337" s="38">
        <v>2334</v>
      </c>
      <c r="F2337" s="39"/>
      <c r="Q2337" s="39"/>
      <c r="R2337" s="40"/>
      <c r="S2337" s="40"/>
      <c r="T2337" s="39"/>
      <c r="AG2337" s="110"/>
      <c r="AH2337" s="94"/>
      <c r="AJ2337" s="97"/>
      <c r="AL2337" s="39"/>
      <c r="AP2337" s="39"/>
      <c r="AQ2337" s="77"/>
      <c r="AR2337" s="94"/>
      <c r="AT2337" s="97"/>
      <c r="BB2337" s="79"/>
      <c r="BC2337" s="94"/>
      <c r="BE2337" s="97"/>
      <c r="BF2337" s="97"/>
      <c r="BG2337" s="40"/>
      <c r="BK2337" s="40"/>
      <c r="BL2337" s="79"/>
      <c r="BM2337" s="94"/>
      <c r="BO2337" s="97"/>
      <c r="BQ2337" s="40"/>
      <c r="BR2337" s="94"/>
      <c r="BS2337" s="94"/>
      <c r="BT2337" s="94"/>
      <c r="BU2337" s="40"/>
      <c r="BV2337" s="82"/>
      <c r="BW2337" s="94"/>
      <c r="BX2337" s="48"/>
      <c r="BY2337" s="97"/>
      <c r="BZ2337" s="48"/>
      <c r="CA2337" s="40"/>
      <c r="CB2337" s="94"/>
      <c r="CC2337" s="94"/>
      <c r="CD2337" s="94"/>
      <c r="CE2337" s="40"/>
      <c r="CF2337" s="73"/>
      <c r="CG2337" s="41"/>
      <c r="CH2337" s="41"/>
      <c r="CI2337" s="41"/>
      <c r="CJ2337" s="41"/>
      <c r="CK2337" s="41"/>
      <c r="CL2337" s="68"/>
      <c r="CM2337" s="41"/>
      <c r="CN2337" s="41"/>
      <c r="CO2337" s="39"/>
      <c r="CP2337" s="78"/>
    </row>
    <row r="2338" spans="1:94" s="38" customFormat="1" x14ac:dyDescent="0.25">
      <c r="A2338" s="38">
        <v>2335</v>
      </c>
      <c r="F2338" s="39"/>
      <c r="Q2338" s="39"/>
      <c r="R2338" s="40"/>
      <c r="S2338" s="40"/>
      <c r="T2338" s="39"/>
      <c r="AG2338" s="110"/>
      <c r="AH2338" s="94"/>
      <c r="AJ2338" s="97"/>
      <c r="AL2338" s="39"/>
      <c r="AP2338" s="39"/>
      <c r="AQ2338" s="77"/>
      <c r="AR2338" s="94"/>
      <c r="AT2338" s="97"/>
      <c r="BB2338" s="79"/>
      <c r="BC2338" s="94"/>
      <c r="BE2338" s="97"/>
      <c r="BF2338" s="97"/>
      <c r="BG2338" s="40"/>
      <c r="BK2338" s="40"/>
      <c r="BL2338" s="79"/>
      <c r="BM2338" s="94"/>
      <c r="BO2338" s="97"/>
      <c r="BQ2338" s="40"/>
      <c r="BR2338" s="94"/>
      <c r="BS2338" s="94"/>
      <c r="BT2338" s="94"/>
      <c r="BU2338" s="40"/>
      <c r="BV2338" s="82"/>
      <c r="BW2338" s="94"/>
      <c r="BX2338" s="48"/>
      <c r="BY2338" s="97"/>
      <c r="BZ2338" s="48"/>
      <c r="CA2338" s="40"/>
      <c r="CB2338" s="94"/>
      <c r="CC2338" s="94"/>
      <c r="CD2338" s="94"/>
      <c r="CE2338" s="40"/>
      <c r="CF2338" s="73"/>
      <c r="CG2338" s="41"/>
      <c r="CH2338" s="41"/>
      <c r="CI2338" s="41"/>
      <c r="CJ2338" s="41"/>
      <c r="CK2338" s="41"/>
      <c r="CL2338" s="68"/>
      <c r="CM2338" s="41"/>
      <c r="CN2338" s="41"/>
      <c r="CO2338" s="39"/>
      <c r="CP2338" s="78"/>
    </row>
    <row r="2339" spans="1:94" s="38" customFormat="1" x14ac:dyDescent="0.25">
      <c r="A2339" s="38">
        <v>2336</v>
      </c>
      <c r="F2339" s="39"/>
      <c r="Q2339" s="39"/>
      <c r="R2339" s="40"/>
      <c r="S2339" s="40"/>
      <c r="T2339" s="39"/>
      <c r="AG2339" s="110"/>
      <c r="AH2339" s="94"/>
      <c r="AJ2339" s="97"/>
      <c r="AL2339" s="39"/>
      <c r="AP2339" s="39"/>
      <c r="AQ2339" s="77"/>
      <c r="AR2339" s="94"/>
      <c r="AT2339" s="97"/>
      <c r="BB2339" s="79"/>
      <c r="BC2339" s="94"/>
      <c r="BE2339" s="97"/>
      <c r="BF2339" s="97"/>
      <c r="BG2339" s="40"/>
      <c r="BK2339" s="40"/>
      <c r="BL2339" s="79"/>
      <c r="BM2339" s="94"/>
      <c r="BO2339" s="97"/>
      <c r="BQ2339" s="40"/>
      <c r="BR2339" s="94"/>
      <c r="BS2339" s="94"/>
      <c r="BT2339" s="94"/>
      <c r="BU2339" s="40"/>
      <c r="BV2339" s="82"/>
      <c r="BW2339" s="94"/>
      <c r="BX2339" s="48"/>
      <c r="BY2339" s="97"/>
      <c r="BZ2339" s="48"/>
      <c r="CA2339" s="40"/>
      <c r="CB2339" s="94"/>
      <c r="CC2339" s="94"/>
      <c r="CD2339" s="94"/>
      <c r="CE2339" s="40"/>
      <c r="CF2339" s="73"/>
      <c r="CG2339" s="41"/>
      <c r="CH2339" s="41"/>
      <c r="CI2339" s="41"/>
      <c r="CJ2339" s="41"/>
      <c r="CK2339" s="41"/>
      <c r="CL2339" s="68"/>
      <c r="CM2339" s="41"/>
      <c r="CN2339" s="41"/>
      <c r="CO2339" s="39"/>
      <c r="CP2339" s="78"/>
    </row>
    <row r="2340" spans="1:94" s="38" customFormat="1" x14ac:dyDescent="0.25">
      <c r="A2340" s="38">
        <v>2337</v>
      </c>
      <c r="F2340" s="39"/>
      <c r="Q2340" s="39"/>
      <c r="R2340" s="40"/>
      <c r="S2340" s="40"/>
      <c r="T2340" s="39"/>
      <c r="AG2340" s="110"/>
      <c r="AH2340" s="94"/>
      <c r="AJ2340" s="97"/>
      <c r="AL2340" s="39"/>
      <c r="AP2340" s="39"/>
      <c r="AQ2340" s="77"/>
      <c r="AR2340" s="94"/>
      <c r="AT2340" s="97"/>
      <c r="BB2340" s="79"/>
      <c r="BC2340" s="94"/>
      <c r="BE2340" s="97"/>
      <c r="BF2340" s="97"/>
      <c r="BG2340" s="40"/>
      <c r="BK2340" s="40"/>
      <c r="BL2340" s="79"/>
      <c r="BM2340" s="94"/>
      <c r="BO2340" s="97"/>
      <c r="BQ2340" s="40"/>
      <c r="BR2340" s="94"/>
      <c r="BS2340" s="94"/>
      <c r="BT2340" s="94"/>
      <c r="BU2340" s="40"/>
      <c r="BV2340" s="82"/>
      <c r="BW2340" s="94"/>
      <c r="BX2340" s="48"/>
      <c r="BY2340" s="97"/>
      <c r="BZ2340" s="48"/>
      <c r="CA2340" s="40"/>
      <c r="CB2340" s="94"/>
      <c r="CC2340" s="94"/>
      <c r="CD2340" s="94"/>
      <c r="CE2340" s="40"/>
      <c r="CF2340" s="73"/>
      <c r="CG2340" s="41"/>
      <c r="CH2340" s="41"/>
      <c r="CI2340" s="41"/>
      <c r="CJ2340" s="41"/>
      <c r="CK2340" s="41"/>
      <c r="CL2340" s="68"/>
      <c r="CM2340" s="41"/>
      <c r="CN2340" s="41"/>
      <c r="CO2340" s="39"/>
      <c r="CP2340" s="78"/>
    </row>
    <row r="2341" spans="1:94" s="38" customFormat="1" x14ac:dyDescent="0.25">
      <c r="A2341" s="38">
        <v>2338</v>
      </c>
      <c r="F2341" s="39"/>
      <c r="Q2341" s="39"/>
      <c r="R2341" s="40"/>
      <c r="S2341" s="40"/>
      <c r="T2341" s="39"/>
      <c r="AG2341" s="110"/>
      <c r="AH2341" s="94"/>
      <c r="AJ2341" s="97"/>
      <c r="AL2341" s="39"/>
      <c r="AP2341" s="39"/>
      <c r="AQ2341" s="77"/>
      <c r="AR2341" s="94"/>
      <c r="AT2341" s="97"/>
      <c r="BB2341" s="79"/>
      <c r="BC2341" s="94"/>
      <c r="BE2341" s="97"/>
      <c r="BF2341" s="97"/>
      <c r="BG2341" s="40"/>
      <c r="BK2341" s="40"/>
      <c r="BL2341" s="79"/>
      <c r="BM2341" s="94"/>
      <c r="BO2341" s="97"/>
      <c r="BQ2341" s="40"/>
      <c r="BR2341" s="94"/>
      <c r="BS2341" s="94"/>
      <c r="BT2341" s="94"/>
      <c r="BU2341" s="40"/>
      <c r="BV2341" s="82"/>
      <c r="BW2341" s="94"/>
      <c r="BX2341" s="48"/>
      <c r="BY2341" s="97"/>
      <c r="BZ2341" s="48"/>
      <c r="CA2341" s="40"/>
      <c r="CB2341" s="94"/>
      <c r="CC2341" s="94"/>
      <c r="CD2341" s="94"/>
      <c r="CE2341" s="40"/>
      <c r="CF2341" s="73"/>
      <c r="CG2341" s="41"/>
      <c r="CH2341" s="41"/>
      <c r="CI2341" s="41"/>
      <c r="CJ2341" s="41"/>
      <c r="CK2341" s="41"/>
      <c r="CL2341" s="68"/>
      <c r="CM2341" s="41"/>
      <c r="CN2341" s="41"/>
      <c r="CO2341" s="39"/>
      <c r="CP2341" s="78"/>
    </row>
    <row r="2342" spans="1:94" s="38" customFormat="1" x14ac:dyDescent="0.25">
      <c r="A2342" s="38">
        <v>2339</v>
      </c>
      <c r="F2342" s="39"/>
      <c r="Q2342" s="39"/>
      <c r="R2342" s="40"/>
      <c r="S2342" s="40"/>
      <c r="T2342" s="39"/>
      <c r="AG2342" s="110"/>
      <c r="AH2342" s="94"/>
      <c r="AJ2342" s="97"/>
      <c r="AL2342" s="39"/>
      <c r="AP2342" s="39"/>
      <c r="AQ2342" s="77"/>
      <c r="AR2342" s="94"/>
      <c r="AT2342" s="97"/>
      <c r="BB2342" s="79"/>
      <c r="BC2342" s="94"/>
      <c r="BE2342" s="97"/>
      <c r="BF2342" s="97"/>
      <c r="BG2342" s="40"/>
      <c r="BK2342" s="40"/>
      <c r="BL2342" s="79"/>
      <c r="BM2342" s="94"/>
      <c r="BO2342" s="97"/>
      <c r="BQ2342" s="40"/>
      <c r="BR2342" s="94"/>
      <c r="BS2342" s="94"/>
      <c r="BT2342" s="94"/>
      <c r="BU2342" s="40"/>
      <c r="BV2342" s="82"/>
      <c r="BW2342" s="94"/>
      <c r="BX2342" s="48"/>
      <c r="BY2342" s="97"/>
      <c r="BZ2342" s="48"/>
      <c r="CA2342" s="40"/>
      <c r="CB2342" s="94"/>
      <c r="CC2342" s="94"/>
      <c r="CD2342" s="94"/>
      <c r="CE2342" s="40"/>
      <c r="CF2342" s="73"/>
      <c r="CG2342" s="41"/>
      <c r="CH2342" s="41"/>
      <c r="CI2342" s="41"/>
      <c r="CJ2342" s="41"/>
      <c r="CK2342" s="41"/>
      <c r="CL2342" s="68"/>
      <c r="CM2342" s="41"/>
      <c r="CN2342" s="41"/>
      <c r="CO2342" s="39"/>
      <c r="CP2342" s="78"/>
    </row>
    <row r="2343" spans="1:94" s="38" customFormat="1" x14ac:dyDescent="0.25">
      <c r="A2343" s="99">
        <v>2340</v>
      </c>
      <c r="F2343" s="39"/>
      <c r="Q2343" s="39"/>
      <c r="R2343" s="40"/>
      <c r="S2343" s="40"/>
      <c r="T2343" s="39"/>
      <c r="AG2343" s="110"/>
      <c r="AH2343" s="94"/>
      <c r="AJ2343" s="97"/>
      <c r="AL2343" s="39"/>
      <c r="AP2343" s="39"/>
      <c r="AQ2343" s="77"/>
      <c r="AR2343" s="94"/>
      <c r="AT2343" s="97"/>
      <c r="BB2343" s="79"/>
      <c r="BC2343" s="94"/>
      <c r="BE2343" s="97"/>
      <c r="BF2343" s="97"/>
      <c r="BG2343" s="40"/>
      <c r="BK2343" s="40"/>
      <c r="BL2343" s="79"/>
      <c r="BM2343" s="94"/>
      <c r="BO2343" s="97"/>
      <c r="BQ2343" s="40"/>
      <c r="BR2343" s="94"/>
      <c r="BS2343" s="94"/>
      <c r="BT2343" s="94"/>
      <c r="BU2343" s="40"/>
      <c r="BV2343" s="82"/>
      <c r="BW2343" s="94"/>
      <c r="BX2343" s="48"/>
      <c r="BY2343" s="97"/>
      <c r="BZ2343" s="48"/>
      <c r="CA2343" s="40"/>
      <c r="CB2343" s="94"/>
      <c r="CC2343" s="94"/>
      <c r="CD2343" s="94"/>
      <c r="CE2343" s="40"/>
      <c r="CF2343" s="73"/>
      <c r="CG2343" s="41"/>
      <c r="CH2343" s="41"/>
      <c r="CI2343" s="41"/>
      <c r="CJ2343" s="41"/>
      <c r="CK2343" s="41"/>
      <c r="CL2343" s="68"/>
      <c r="CM2343" s="41"/>
      <c r="CN2343" s="41"/>
      <c r="CO2343" s="39"/>
      <c r="CP2343" s="78"/>
    </row>
    <row r="2344" spans="1:94" s="38" customFormat="1" x14ac:dyDescent="0.25">
      <c r="A2344" s="38">
        <v>2341</v>
      </c>
      <c r="F2344" s="39"/>
      <c r="Q2344" s="39"/>
      <c r="R2344" s="40"/>
      <c r="S2344" s="40"/>
      <c r="T2344" s="39"/>
      <c r="AG2344" s="110"/>
      <c r="AH2344" s="94"/>
      <c r="AJ2344" s="97"/>
      <c r="AL2344" s="39"/>
      <c r="AP2344" s="39"/>
      <c r="AQ2344" s="77"/>
      <c r="AR2344" s="94"/>
      <c r="AT2344" s="97"/>
      <c r="BB2344" s="79"/>
      <c r="BC2344" s="94"/>
      <c r="BE2344" s="97"/>
      <c r="BF2344" s="97"/>
      <c r="BG2344" s="40"/>
      <c r="BK2344" s="40"/>
      <c r="BL2344" s="79"/>
      <c r="BM2344" s="94"/>
      <c r="BO2344" s="97"/>
      <c r="BQ2344" s="40"/>
      <c r="BR2344" s="94"/>
      <c r="BS2344" s="94"/>
      <c r="BT2344" s="94"/>
      <c r="BU2344" s="40"/>
      <c r="BV2344" s="82"/>
      <c r="BW2344" s="94"/>
      <c r="BX2344" s="48"/>
      <c r="BY2344" s="97"/>
      <c r="BZ2344" s="48"/>
      <c r="CA2344" s="40"/>
      <c r="CB2344" s="94"/>
      <c r="CC2344" s="94"/>
      <c r="CD2344" s="94"/>
      <c r="CE2344" s="40"/>
      <c r="CF2344" s="73"/>
      <c r="CG2344" s="41"/>
      <c r="CH2344" s="41"/>
      <c r="CI2344" s="41"/>
      <c r="CJ2344" s="41"/>
      <c r="CK2344" s="41"/>
      <c r="CL2344" s="68"/>
      <c r="CM2344" s="41"/>
      <c r="CN2344" s="41"/>
      <c r="CO2344" s="39"/>
      <c r="CP2344" s="78"/>
    </row>
    <row r="2345" spans="1:94" s="38" customFormat="1" x14ac:dyDescent="0.25">
      <c r="A2345" s="38">
        <v>2342</v>
      </c>
      <c r="F2345" s="39"/>
      <c r="Q2345" s="39"/>
      <c r="R2345" s="40"/>
      <c r="S2345" s="40"/>
      <c r="T2345" s="39"/>
      <c r="AG2345" s="110"/>
      <c r="AH2345" s="94"/>
      <c r="AJ2345" s="97"/>
      <c r="AL2345" s="39"/>
      <c r="AP2345" s="39"/>
      <c r="AQ2345" s="77"/>
      <c r="AR2345" s="94"/>
      <c r="AT2345" s="97"/>
      <c r="BB2345" s="79"/>
      <c r="BC2345" s="94"/>
      <c r="BE2345" s="97"/>
      <c r="BF2345" s="97"/>
      <c r="BG2345" s="40"/>
      <c r="BK2345" s="40"/>
      <c r="BL2345" s="79"/>
      <c r="BM2345" s="94"/>
      <c r="BO2345" s="97"/>
      <c r="BQ2345" s="40"/>
      <c r="BR2345" s="94"/>
      <c r="BS2345" s="94"/>
      <c r="BT2345" s="94"/>
      <c r="BU2345" s="40"/>
      <c r="BV2345" s="82"/>
      <c r="BW2345" s="94"/>
      <c r="BX2345" s="48"/>
      <c r="BY2345" s="97"/>
      <c r="BZ2345" s="48"/>
      <c r="CA2345" s="40"/>
      <c r="CB2345" s="94"/>
      <c r="CC2345" s="94"/>
      <c r="CD2345" s="94"/>
      <c r="CE2345" s="40"/>
      <c r="CF2345" s="73"/>
      <c r="CG2345" s="41"/>
      <c r="CH2345" s="41"/>
      <c r="CI2345" s="41"/>
      <c r="CJ2345" s="41"/>
      <c r="CK2345" s="41"/>
      <c r="CL2345" s="68"/>
      <c r="CM2345" s="41"/>
      <c r="CN2345" s="41"/>
      <c r="CO2345" s="39"/>
      <c r="CP2345" s="78"/>
    </row>
    <row r="2346" spans="1:94" s="38" customFormat="1" x14ac:dyDescent="0.25">
      <c r="A2346" s="38">
        <v>2343</v>
      </c>
      <c r="F2346" s="39"/>
      <c r="Q2346" s="39"/>
      <c r="R2346" s="40"/>
      <c r="S2346" s="40"/>
      <c r="T2346" s="39"/>
      <c r="AG2346" s="110"/>
      <c r="AH2346" s="94"/>
      <c r="AJ2346" s="97"/>
      <c r="AL2346" s="39"/>
      <c r="AP2346" s="39"/>
      <c r="AQ2346" s="77"/>
      <c r="AR2346" s="94"/>
      <c r="AT2346" s="97"/>
      <c r="BB2346" s="79"/>
      <c r="BC2346" s="94"/>
      <c r="BE2346" s="97"/>
      <c r="BF2346" s="97"/>
      <c r="BG2346" s="40"/>
      <c r="BK2346" s="40"/>
      <c r="BL2346" s="79"/>
      <c r="BM2346" s="94"/>
      <c r="BO2346" s="97"/>
      <c r="BQ2346" s="40"/>
      <c r="BR2346" s="94"/>
      <c r="BS2346" s="94"/>
      <c r="BT2346" s="94"/>
      <c r="BU2346" s="40"/>
      <c r="BV2346" s="82"/>
      <c r="BW2346" s="94"/>
      <c r="BX2346" s="48"/>
      <c r="BY2346" s="97"/>
      <c r="BZ2346" s="48"/>
      <c r="CA2346" s="40"/>
      <c r="CB2346" s="94"/>
      <c r="CC2346" s="94"/>
      <c r="CD2346" s="94"/>
      <c r="CE2346" s="40"/>
      <c r="CF2346" s="73"/>
      <c r="CG2346" s="41"/>
      <c r="CH2346" s="41"/>
      <c r="CI2346" s="41"/>
      <c r="CJ2346" s="41"/>
      <c r="CK2346" s="41"/>
      <c r="CL2346" s="68"/>
      <c r="CM2346" s="41"/>
      <c r="CN2346" s="41"/>
      <c r="CO2346" s="39"/>
      <c r="CP2346" s="78"/>
    </row>
    <row r="2347" spans="1:94" s="38" customFormat="1" x14ac:dyDescent="0.25">
      <c r="A2347" s="38">
        <v>2344</v>
      </c>
      <c r="F2347" s="39"/>
      <c r="Q2347" s="39"/>
      <c r="R2347" s="40"/>
      <c r="S2347" s="40"/>
      <c r="T2347" s="39"/>
      <c r="AG2347" s="110"/>
      <c r="AH2347" s="94"/>
      <c r="AJ2347" s="97"/>
      <c r="AL2347" s="39"/>
      <c r="AP2347" s="39"/>
      <c r="AQ2347" s="77"/>
      <c r="AR2347" s="94"/>
      <c r="AT2347" s="97"/>
      <c r="BB2347" s="79"/>
      <c r="BC2347" s="94"/>
      <c r="BE2347" s="97"/>
      <c r="BF2347" s="97"/>
      <c r="BG2347" s="40"/>
      <c r="BK2347" s="40"/>
      <c r="BL2347" s="79"/>
      <c r="BM2347" s="94"/>
      <c r="BO2347" s="97"/>
      <c r="BQ2347" s="40"/>
      <c r="BR2347" s="94"/>
      <c r="BS2347" s="94"/>
      <c r="BT2347" s="94"/>
      <c r="BU2347" s="40"/>
      <c r="BV2347" s="82"/>
      <c r="BW2347" s="94"/>
      <c r="BX2347" s="48"/>
      <c r="BY2347" s="97"/>
      <c r="BZ2347" s="48"/>
      <c r="CA2347" s="40"/>
      <c r="CB2347" s="94"/>
      <c r="CC2347" s="94"/>
      <c r="CD2347" s="94"/>
      <c r="CE2347" s="40"/>
      <c r="CF2347" s="73"/>
      <c r="CG2347" s="41"/>
      <c r="CH2347" s="41"/>
      <c r="CI2347" s="41"/>
      <c r="CJ2347" s="41"/>
      <c r="CK2347" s="41"/>
      <c r="CL2347" s="68"/>
      <c r="CM2347" s="41"/>
      <c r="CN2347" s="41"/>
      <c r="CO2347" s="39"/>
      <c r="CP2347" s="78"/>
    </row>
    <row r="2348" spans="1:94" s="38" customFormat="1" x14ac:dyDescent="0.25">
      <c r="A2348" s="38">
        <v>2345</v>
      </c>
      <c r="F2348" s="39"/>
      <c r="Q2348" s="39"/>
      <c r="R2348" s="40"/>
      <c r="S2348" s="40"/>
      <c r="T2348" s="39"/>
      <c r="AG2348" s="110"/>
      <c r="AH2348" s="94"/>
      <c r="AJ2348" s="97"/>
      <c r="AL2348" s="39"/>
      <c r="AP2348" s="39"/>
      <c r="AQ2348" s="77"/>
      <c r="AR2348" s="94"/>
      <c r="AT2348" s="97"/>
      <c r="BB2348" s="79"/>
      <c r="BC2348" s="94"/>
      <c r="BE2348" s="97"/>
      <c r="BF2348" s="97"/>
      <c r="BG2348" s="40"/>
      <c r="BK2348" s="40"/>
      <c r="BL2348" s="79"/>
      <c r="BM2348" s="94"/>
      <c r="BO2348" s="97"/>
      <c r="BQ2348" s="40"/>
      <c r="BR2348" s="94"/>
      <c r="BS2348" s="94"/>
      <c r="BT2348" s="94"/>
      <c r="BU2348" s="40"/>
      <c r="BV2348" s="82"/>
      <c r="BW2348" s="94"/>
      <c r="BX2348" s="48"/>
      <c r="BY2348" s="97"/>
      <c r="BZ2348" s="48"/>
      <c r="CA2348" s="40"/>
      <c r="CB2348" s="94"/>
      <c r="CC2348" s="94"/>
      <c r="CD2348" s="94"/>
      <c r="CE2348" s="40"/>
      <c r="CF2348" s="73"/>
      <c r="CG2348" s="41"/>
      <c r="CH2348" s="41"/>
      <c r="CI2348" s="41"/>
      <c r="CJ2348" s="41"/>
      <c r="CK2348" s="41"/>
      <c r="CL2348" s="68"/>
      <c r="CM2348" s="41"/>
      <c r="CN2348" s="41"/>
      <c r="CO2348" s="39"/>
      <c r="CP2348" s="78"/>
    </row>
    <row r="2349" spans="1:94" s="38" customFormat="1" x14ac:dyDescent="0.25">
      <c r="A2349" s="38">
        <v>2346</v>
      </c>
      <c r="F2349" s="39"/>
      <c r="Q2349" s="39"/>
      <c r="R2349" s="40"/>
      <c r="S2349" s="40"/>
      <c r="T2349" s="39"/>
      <c r="AG2349" s="110"/>
      <c r="AH2349" s="94"/>
      <c r="AJ2349" s="97"/>
      <c r="AL2349" s="39"/>
      <c r="AP2349" s="39"/>
      <c r="AQ2349" s="77"/>
      <c r="AR2349" s="94"/>
      <c r="AT2349" s="97"/>
      <c r="BB2349" s="79"/>
      <c r="BC2349" s="94"/>
      <c r="BE2349" s="97"/>
      <c r="BF2349" s="97"/>
      <c r="BG2349" s="40"/>
      <c r="BK2349" s="40"/>
      <c r="BL2349" s="79"/>
      <c r="BM2349" s="94"/>
      <c r="BO2349" s="97"/>
      <c r="BQ2349" s="40"/>
      <c r="BR2349" s="94"/>
      <c r="BS2349" s="94"/>
      <c r="BT2349" s="94"/>
      <c r="BU2349" s="40"/>
      <c r="BV2349" s="82"/>
      <c r="BW2349" s="94"/>
      <c r="BX2349" s="48"/>
      <c r="BY2349" s="97"/>
      <c r="BZ2349" s="48"/>
      <c r="CA2349" s="40"/>
      <c r="CB2349" s="94"/>
      <c r="CC2349" s="94"/>
      <c r="CD2349" s="94"/>
      <c r="CE2349" s="40"/>
      <c r="CF2349" s="73"/>
      <c r="CG2349" s="41"/>
      <c r="CH2349" s="41"/>
      <c r="CI2349" s="41"/>
      <c r="CJ2349" s="41"/>
      <c r="CK2349" s="41"/>
      <c r="CL2349" s="68"/>
      <c r="CM2349" s="41"/>
      <c r="CN2349" s="41"/>
      <c r="CO2349" s="39"/>
      <c r="CP2349" s="78"/>
    </row>
    <row r="2350" spans="1:94" s="38" customFormat="1" x14ac:dyDescent="0.25">
      <c r="A2350" s="38">
        <v>2347</v>
      </c>
      <c r="F2350" s="39"/>
      <c r="Q2350" s="39"/>
      <c r="R2350" s="40"/>
      <c r="S2350" s="40"/>
      <c r="T2350" s="39"/>
      <c r="AG2350" s="110"/>
      <c r="AH2350" s="94"/>
      <c r="AJ2350" s="97"/>
      <c r="AL2350" s="39"/>
      <c r="AP2350" s="39"/>
      <c r="AQ2350" s="77"/>
      <c r="AR2350" s="94"/>
      <c r="AT2350" s="97"/>
      <c r="BB2350" s="79"/>
      <c r="BC2350" s="94"/>
      <c r="BE2350" s="97"/>
      <c r="BF2350" s="97"/>
      <c r="BG2350" s="40"/>
      <c r="BK2350" s="40"/>
      <c r="BL2350" s="79"/>
      <c r="BM2350" s="94"/>
      <c r="BO2350" s="97"/>
      <c r="BQ2350" s="40"/>
      <c r="BR2350" s="94"/>
      <c r="BS2350" s="94"/>
      <c r="BT2350" s="94"/>
      <c r="BU2350" s="40"/>
      <c r="BV2350" s="82"/>
      <c r="BW2350" s="94"/>
      <c r="BX2350" s="48"/>
      <c r="BY2350" s="97"/>
      <c r="BZ2350" s="48"/>
      <c r="CA2350" s="40"/>
      <c r="CB2350" s="94"/>
      <c r="CC2350" s="94"/>
      <c r="CD2350" s="94"/>
      <c r="CE2350" s="40"/>
      <c r="CF2350" s="73"/>
      <c r="CG2350" s="41"/>
      <c r="CH2350" s="41"/>
      <c r="CI2350" s="41"/>
      <c r="CJ2350" s="41"/>
      <c r="CK2350" s="41"/>
      <c r="CL2350" s="68"/>
      <c r="CM2350" s="41"/>
      <c r="CN2350" s="41"/>
      <c r="CO2350" s="39"/>
      <c r="CP2350" s="78"/>
    </row>
    <row r="2351" spans="1:94" s="38" customFormat="1" x14ac:dyDescent="0.25">
      <c r="A2351" s="38">
        <v>2348</v>
      </c>
      <c r="F2351" s="39"/>
      <c r="Q2351" s="39"/>
      <c r="R2351" s="40"/>
      <c r="S2351" s="40"/>
      <c r="T2351" s="39"/>
      <c r="AG2351" s="110"/>
      <c r="AH2351" s="94"/>
      <c r="AJ2351" s="97"/>
      <c r="AL2351" s="39"/>
      <c r="AP2351" s="39"/>
      <c r="AQ2351" s="77"/>
      <c r="AR2351" s="94"/>
      <c r="AT2351" s="97"/>
      <c r="BB2351" s="79"/>
      <c r="BC2351" s="94"/>
      <c r="BE2351" s="97"/>
      <c r="BF2351" s="97"/>
      <c r="BG2351" s="40"/>
      <c r="BK2351" s="40"/>
      <c r="BL2351" s="79"/>
      <c r="BM2351" s="94"/>
      <c r="BO2351" s="97"/>
      <c r="BQ2351" s="40"/>
      <c r="BR2351" s="94"/>
      <c r="BS2351" s="94"/>
      <c r="BT2351" s="94"/>
      <c r="BU2351" s="40"/>
      <c r="BV2351" s="82"/>
      <c r="BW2351" s="94"/>
      <c r="BX2351" s="48"/>
      <c r="BY2351" s="97"/>
      <c r="BZ2351" s="48"/>
      <c r="CA2351" s="40"/>
      <c r="CB2351" s="94"/>
      <c r="CC2351" s="94"/>
      <c r="CD2351" s="94"/>
      <c r="CE2351" s="40"/>
      <c r="CF2351" s="73"/>
      <c r="CG2351" s="41"/>
      <c r="CH2351" s="41"/>
      <c r="CI2351" s="41"/>
      <c r="CJ2351" s="41"/>
      <c r="CK2351" s="41"/>
      <c r="CL2351" s="68"/>
      <c r="CM2351" s="41"/>
      <c r="CN2351" s="41"/>
      <c r="CO2351" s="39"/>
      <c r="CP2351" s="78"/>
    </row>
    <row r="2352" spans="1:94" s="38" customFormat="1" x14ac:dyDescent="0.25">
      <c r="A2352" s="38">
        <v>2349</v>
      </c>
      <c r="F2352" s="39"/>
      <c r="Q2352" s="39"/>
      <c r="R2352" s="40"/>
      <c r="S2352" s="40"/>
      <c r="T2352" s="39"/>
      <c r="AG2352" s="110"/>
      <c r="AH2352" s="94"/>
      <c r="AJ2352" s="97"/>
      <c r="AL2352" s="39"/>
      <c r="AP2352" s="39"/>
      <c r="AQ2352" s="77"/>
      <c r="AR2352" s="94"/>
      <c r="AT2352" s="97"/>
      <c r="BB2352" s="79"/>
      <c r="BC2352" s="94"/>
      <c r="BE2352" s="97"/>
      <c r="BF2352" s="97"/>
      <c r="BG2352" s="40"/>
      <c r="BK2352" s="40"/>
      <c r="BL2352" s="79"/>
      <c r="BM2352" s="94"/>
      <c r="BO2352" s="97"/>
      <c r="BQ2352" s="40"/>
      <c r="BR2352" s="94"/>
      <c r="BS2352" s="94"/>
      <c r="BT2352" s="94"/>
      <c r="BU2352" s="40"/>
      <c r="BV2352" s="82"/>
      <c r="BW2352" s="94"/>
      <c r="BX2352" s="48"/>
      <c r="BY2352" s="97"/>
      <c r="BZ2352" s="48"/>
      <c r="CA2352" s="40"/>
      <c r="CB2352" s="94"/>
      <c r="CC2352" s="94"/>
      <c r="CD2352" s="94"/>
      <c r="CE2352" s="40"/>
      <c r="CF2352" s="73"/>
      <c r="CG2352" s="41"/>
      <c r="CH2352" s="41"/>
      <c r="CI2352" s="41"/>
      <c r="CJ2352" s="41"/>
      <c r="CK2352" s="41"/>
      <c r="CL2352" s="68"/>
      <c r="CM2352" s="41"/>
      <c r="CN2352" s="41"/>
      <c r="CO2352" s="39"/>
      <c r="CP2352" s="78"/>
    </row>
    <row r="2353" spans="1:94" s="38" customFormat="1" x14ac:dyDescent="0.25">
      <c r="A2353" s="38">
        <v>2350</v>
      </c>
      <c r="F2353" s="39"/>
      <c r="Q2353" s="39"/>
      <c r="R2353" s="40"/>
      <c r="S2353" s="40"/>
      <c r="T2353" s="39"/>
      <c r="AG2353" s="110"/>
      <c r="AH2353" s="94"/>
      <c r="AJ2353" s="97"/>
      <c r="AL2353" s="39"/>
      <c r="AP2353" s="39"/>
      <c r="AQ2353" s="77"/>
      <c r="AR2353" s="94"/>
      <c r="AT2353" s="97"/>
      <c r="BB2353" s="79"/>
      <c r="BC2353" s="94"/>
      <c r="BE2353" s="97"/>
      <c r="BF2353" s="97"/>
      <c r="BG2353" s="40"/>
      <c r="BK2353" s="40"/>
      <c r="BL2353" s="79"/>
      <c r="BM2353" s="94"/>
      <c r="BO2353" s="97"/>
      <c r="BQ2353" s="40"/>
      <c r="BR2353" s="94"/>
      <c r="BS2353" s="94"/>
      <c r="BT2353" s="94"/>
      <c r="BU2353" s="40"/>
      <c r="BV2353" s="82"/>
      <c r="BW2353" s="94"/>
      <c r="BX2353" s="48"/>
      <c r="BY2353" s="97"/>
      <c r="BZ2353" s="48"/>
      <c r="CA2353" s="40"/>
      <c r="CB2353" s="94"/>
      <c r="CC2353" s="94"/>
      <c r="CD2353" s="94"/>
      <c r="CE2353" s="40"/>
      <c r="CF2353" s="73"/>
      <c r="CG2353" s="41"/>
      <c r="CH2353" s="41"/>
      <c r="CI2353" s="41"/>
      <c r="CJ2353" s="41"/>
      <c r="CK2353" s="41"/>
      <c r="CL2353" s="68"/>
      <c r="CM2353" s="41"/>
      <c r="CN2353" s="41"/>
      <c r="CO2353" s="39"/>
      <c r="CP2353" s="78"/>
    </row>
    <row r="2354" spans="1:94" s="38" customFormat="1" x14ac:dyDescent="0.25">
      <c r="A2354" s="38">
        <v>2351</v>
      </c>
      <c r="F2354" s="39"/>
      <c r="Q2354" s="39"/>
      <c r="R2354" s="40"/>
      <c r="S2354" s="40"/>
      <c r="T2354" s="39"/>
      <c r="AG2354" s="110"/>
      <c r="AH2354" s="94"/>
      <c r="AJ2354" s="97"/>
      <c r="AL2354" s="39"/>
      <c r="AP2354" s="39"/>
      <c r="AQ2354" s="77"/>
      <c r="AR2354" s="94"/>
      <c r="AT2354" s="97"/>
      <c r="BB2354" s="79"/>
      <c r="BC2354" s="94"/>
      <c r="BE2354" s="97"/>
      <c r="BF2354" s="97"/>
      <c r="BG2354" s="40"/>
      <c r="BK2354" s="40"/>
      <c r="BL2354" s="79"/>
      <c r="BM2354" s="94"/>
      <c r="BO2354" s="97"/>
      <c r="BQ2354" s="40"/>
      <c r="BR2354" s="94"/>
      <c r="BS2354" s="94"/>
      <c r="BT2354" s="94"/>
      <c r="BU2354" s="40"/>
      <c r="BV2354" s="82"/>
      <c r="BW2354" s="94"/>
      <c r="BX2354" s="48"/>
      <c r="BY2354" s="97"/>
      <c r="BZ2354" s="48"/>
      <c r="CA2354" s="40"/>
      <c r="CB2354" s="94"/>
      <c r="CC2354" s="94"/>
      <c r="CD2354" s="94"/>
      <c r="CE2354" s="40"/>
      <c r="CF2354" s="73"/>
      <c r="CG2354" s="41"/>
      <c r="CH2354" s="41"/>
      <c r="CI2354" s="41"/>
      <c r="CJ2354" s="41"/>
      <c r="CK2354" s="41"/>
      <c r="CL2354" s="68"/>
      <c r="CM2354" s="41"/>
      <c r="CN2354" s="41"/>
      <c r="CO2354" s="39"/>
      <c r="CP2354" s="78"/>
    </row>
    <row r="2355" spans="1:94" s="38" customFormat="1" x14ac:dyDescent="0.25">
      <c r="A2355" s="38">
        <v>2352</v>
      </c>
      <c r="F2355" s="39"/>
      <c r="Q2355" s="39"/>
      <c r="R2355" s="40"/>
      <c r="S2355" s="40"/>
      <c r="T2355" s="39"/>
      <c r="AG2355" s="110"/>
      <c r="AH2355" s="94"/>
      <c r="AJ2355" s="97"/>
      <c r="AL2355" s="39"/>
      <c r="AP2355" s="39"/>
      <c r="AQ2355" s="77"/>
      <c r="AR2355" s="94"/>
      <c r="AT2355" s="97"/>
      <c r="BB2355" s="79"/>
      <c r="BC2355" s="94"/>
      <c r="BE2355" s="97"/>
      <c r="BF2355" s="97"/>
      <c r="BG2355" s="40"/>
      <c r="BK2355" s="40"/>
      <c r="BL2355" s="79"/>
      <c r="BM2355" s="94"/>
      <c r="BO2355" s="97"/>
      <c r="BQ2355" s="40"/>
      <c r="BR2355" s="94"/>
      <c r="BS2355" s="94"/>
      <c r="BT2355" s="94"/>
      <c r="BU2355" s="40"/>
      <c r="BV2355" s="82"/>
      <c r="BW2355" s="94"/>
      <c r="BX2355" s="48"/>
      <c r="BY2355" s="97"/>
      <c r="BZ2355" s="48"/>
      <c r="CA2355" s="40"/>
      <c r="CB2355" s="94"/>
      <c r="CC2355" s="94"/>
      <c r="CD2355" s="94"/>
      <c r="CE2355" s="40"/>
      <c r="CF2355" s="73"/>
      <c r="CG2355" s="41"/>
      <c r="CH2355" s="41"/>
      <c r="CI2355" s="41"/>
      <c r="CJ2355" s="41"/>
      <c r="CK2355" s="41"/>
      <c r="CL2355" s="68"/>
      <c r="CM2355" s="41"/>
      <c r="CN2355" s="41"/>
      <c r="CO2355" s="39"/>
      <c r="CP2355" s="78"/>
    </row>
    <row r="2356" spans="1:94" s="38" customFormat="1" x14ac:dyDescent="0.25">
      <c r="A2356" s="38">
        <v>2353</v>
      </c>
      <c r="F2356" s="39"/>
      <c r="Q2356" s="39"/>
      <c r="R2356" s="40"/>
      <c r="S2356" s="40"/>
      <c r="T2356" s="39"/>
      <c r="AG2356" s="110"/>
      <c r="AH2356" s="94"/>
      <c r="AJ2356" s="97"/>
      <c r="AL2356" s="39"/>
      <c r="AP2356" s="39"/>
      <c r="AQ2356" s="77"/>
      <c r="AR2356" s="94"/>
      <c r="AT2356" s="97"/>
      <c r="BB2356" s="79"/>
      <c r="BC2356" s="94"/>
      <c r="BE2356" s="97"/>
      <c r="BF2356" s="97"/>
      <c r="BG2356" s="40"/>
      <c r="BK2356" s="40"/>
      <c r="BL2356" s="79"/>
      <c r="BM2356" s="94"/>
      <c r="BO2356" s="97"/>
      <c r="BQ2356" s="40"/>
      <c r="BR2356" s="94"/>
      <c r="BS2356" s="94"/>
      <c r="BT2356" s="94"/>
      <c r="BU2356" s="40"/>
      <c r="BV2356" s="82"/>
      <c r="BW2356" s="94"/>
      <c r="BX2356" s="48"/>
      <c r="BY2356" s="97"/>
      <c r="BZ2356" s="48"/>
      <c r="CA2356" s="40"/>
      <c r="CB2356" s="94"/>
      <c r="CC2356" s="94"/>
      <c r="CD2356" s="94"/>
      <c r="CE2356" s="40"/>
      <c r="CF2356" s="73"/>
      <c r="CG2356" s="41"/>
      <c r="CH2356" s="41"/>
      <c r="CI2356" s="41"/>
      <c r="CJ2356" s="41"/>
      <c r="CK2356" s="41"/>
      <c r="CL2356" s="68"/>
      <c r="CM2356" s="41"/>
      <c r="CN2356" s="41"/>
      <c r="CO2356" s="39"/>
      <c r="CP2356" s="78"/>
    </row>
    <row r="2357" spans="1:94" s="38" customFormat="1" x14ac:dyDescent="0.25">
      <c r="A2357" s="38">
        <v>2354</v>
      </c>
      <c r="F2357" s="39"/>
      <c r="Q2357" s="39"/>
      <c r="R2357" s="40"/>
      <c r="S2357" s="40"/>
      <c r="T2357" s="39"/>
      <c r="AG2357" s="110"/>
      <c r="AH2357" s="94"/>
      <c r="AJ2357" s="97"/>
      <c r="AL2357" s="39"/>
      <c r="AP2357" s="39"/>
      <c r="AQ2357" s="77"/>
      <c r="AR2357" s="94"/>
      <c r="AT2357" s="97"/>
      <c r="BB2357" s="79"/>
      <c r="BC2357" s="94"/>
      <c r="BE2357" s="97"/>
      <c r="BF2357" s="97"/>
      <c r="BG2357" s="40"/>
      <c r="BK2357" s="40"/>
      <c r="BL2357" s="79"/>
      <c r="BM2357" s="94"/>
      <c r="BO2357" s="97"/>
      <c r="BQ2357" s="40"/>
      <c r="BR2357" s="94"/>
      <c r="BS2357" s="94"/>
      <c r="BT2357" s="94"/>
      <c r="BU2357" s="40"/>
      <c r="BV2357" s="82"/>
      <c r="BW2357" s="94"/>
      <c r="BX2357" s="48"/>
      <c r="BY2357" s="97"/>
      <c r="BZ2357" s="48"/>
      <c r="CA2357" s="40"/>
      <c r="CB2357" s="94"/>
      <c r="CC2357" s="94"/>
      <c r="CD2357" s="94"/>
      <c r="CE2357" s="40"/>
      <c r="CF2357" s="73"/>
      <c r="CG2357" s="41"/>
      <c r="CH2357" s="41"/>
      <c r="CI2357" s="41"/>
      <c r="CJ2357" s="41"/>
      <c r="CK2357" s="41"/>
      <c r="CL2357" s="68"/>
      <c r="CM2357" s="41"/>
      <c r="CN2357" s="41"/>
      <c r="CO2357" s="39"/>
      <c r="CP2357" s="78"/>
    </row>
    <row r="2358" spans="1:94" s="38" customFormat="1" x14ac:dyDescent="0.25">
      <c r="A2358" s="38">
        <v>2355</v>
      </c>
      <c r="F2358" s="39"/>
      <c r="Q2358" s="39"/>
      <c r="R2358" s="40"/>
      <c r="S2358" s="40"/>
      <c r="T2358" s="39"/>
      <c r="AG2358" s="110"/>
      <c r="AH2358" s="94"/>
      <c r="AJ2358" s="97"/>
      <c r="AL2358" s="39"/>
      <c r="AP2358" s="39"/>
      <c r="AQ2358" s="77"/>
      <c r="AR2358" s="94"/>
      <c r="AT2358" s="97"/>
      <c r="BB2358" s="79"/>
      <c r="BC2358" s="94"/>
      <c r="BE2358" s="97"/>
      <c r="BF2358" s="97"/>
      <c r="BG2358" s="40"/>
      <c r="BK2358" s="40"/>
      <c r="BL2358" s="79"/>
      <c r="BM2358" s="94"/>
      <c r="BO2358" s="97"/>
      <c r="BQ2358" s="40"/>
      <c r="BR2358" s="94"/>
      <c r="BS2358" s="94"/>
      <c r="BT2358" s="94"/>
      <c r="BU2358" s="40"/>
      <c r="BV2358" s="82"/>
      <c r="BW2358" s="94"/>
      <c r="BX2358" s="48"/>
      <c r="BY2358" s="97"/>
      <c r="BZ2358" s="48"/>
      <c r="CA2358" s="40"/>
      <c r="CB2358" s="94"/>
      <c r="CC2358" s="94"/>
      <c r="CD2358" s="94"/>
      <c r="CE2358" s="40"/>
      <c r="CF2358" s="73"/>
      <c r="CG2358" s="41"/>
      <c r="CH2358" s="41"/>
      <c r="CI2358" s="41"/>
      <c r="CJ2358" s="41"/>
      <c r="CK2358" s="41"/>
      <c r="CL2358" s="68"/>
      <c r="CM2358" s="41"/>
      <c r="CN2358" s="41"/>
      <c r="CO2358" s="39"/>
      <c r="CP2358" s="78"/>
    </row>
    <row r="2359" spans="1:94" s="38" customFormat="1" x14ac:dyDescent="0.25">
      <c r="A2359" s="38">
        <v>2356</v>
      </c>
      <c r="F2359" s="39"/>
      <c r="Q2359" s="39"/>
      <c r="R2359" s="40"/>
      <c r="S2359" s="40"/>
      <c r="T2359" s="39"/>
      <c r="AG2359" s="110"/>
      <c r="AH2359" s="94"/>
      <c r="AJ2359" s="97"/>
      <c r="AL2359" s="39"/>
      <c r="AP2359" s="39"/>
      <c r="AQ2359" s="77"/>
      <c r="AR2359" s="94"/>
      <c r="AT2359" s="97"/>
      <c r="BB2359" s="79"/>
      <c r="BC2359" s="94"/>
      <c r="BE2359" s="97"/>
      <c r="BF2359" s="97"/>
      <c r="BG2359" s="40"/>
      <c r="BK2359" s="40"/>
      <c r="BL2359" s="79"/>
      <c r="BM2359" s="94"/>
      <c r="BO2359" s="97"/>
      <c r="BQ2359" s="40"/>
      <c r="BR2359" s="94"/>
      <c r="BS2359" s="94"/>
      <c r="BT2359" s="94"/>
      <c r="BU2359" s="40"/>
      <c r="BV2359" s="82"/>
      <c r="BW2359" s="94"/>
      <c r="BX2359" s="48"/>
      <c r="BY2359" s="97"/>
      <c r="BZ2359" s="48"/>
      <c r="CA2359" s="40"/>
      <c r="CB2359" s="94"/>
      <c r="CC2359" s="94"/>
      <c r="CD2359" s="94"/>
      <c r="CE2359" s="40"/>
      <c r="CF2359" s="73"/>
      <c r="CG2359" s="41"/>
      <c r="CH2359" s="41"/>
      <c r="CI2359" s="41"/>
      <c r="CJ2359" s="41"/>
      <c r="CK2359" s="41"/>
      <c r="CL2359" s="68"/>
      <c r="CM2359" s="41"/>
      <c r="CN2359" s="41"/>
      <c r="CO2359" s="39"/>
      <c r="CP2359" s="78"/>
    </row>
    <row r="2360" spans="1:94" s="38" customFormat="1" x14ac:dyDescent="0.25">
      <c r="A2360" s="38">
        <v>2357</v>
      </c>
      <c r="F2360" s="39"/>
      <c r="Q2360" s="39"/>
      <c r="R2360" s="40"/>
      <c r="S2360" s="40"/>
      <c r="T2360" s="39"/>
      <c r="AG2360" s="110"/>
      <c r="AH2360" s="94"/>
      <c r="AJ2360" s="97"/>
      <c r="AL2360" s="39"/>
      <c r="AP2360" s="39"/>
      <c r="AQ2360" s="77"/>
      <c r="AR2360" s="94"/>
      <c r="AT2360" s="97"/>
      <c r="BB2360" s="79"/>
      <c r="BC2360" s="94"/>
      <c r="BE2360" s="97"/>
      <c r="BF2360" s="97"/>
      <c r="BG2360" s="40"/>
      <c r="BK2360" s="40"/>
      <c r="BL2360" s="79"/>
      <c r="BM2360" s="94"/>
      <c r="BO2360" s="97"/>
      <c r="BQ2360" s="40"/>
      <c r="BR2360" s="94"/>
      <c r="BS2360" s="94"/>
      <c r="BT2360" s="94"/>
      <c r="BU2360" s="40"/>
      <c r="BV2360" s="82"/>
      <c r="BW2360" s="94"/>
      <c r="BX2360" s="48"/>
      <c r="BY2360" s="97"/>
      <c r="BZ2360" s="48"/>
      <c r="CA2360" s="40"/>
      <c r="CB2360" s="94"/>
      <c r="CC2360" s="94"/>
      <c r="CD2360" s="94"/>
      <c r="CE2360" s="40"/>
      <c r="CF2360" s="73"/>
      <c r="CG2360" s="41"/>
      <c r="CH2360" s="41"/>
      <c r="CI2360" s="41"/>
      <c r="CJ2360" s="41"/>
      <c r="CK2360" s="41"/>
      <c r="CL2360" s="68"/>
      <c r="CM2360" s="41"/>
      <c r="CN2360" s="41"/>
      <c r="CO2360" s="39"/>
      <c r="CP2360" s="78"/>
    </row>
    <row r="2361" spans="1:94" s="38" customFormat="1" x14ac:dyDescent="0.25">
      <c r="A2361" s="38">
        <v>2358</v>
      </c>
      <c r="F2361" s="39"/>
      <c r="Q2361" s="39"/>
      <c r="R2361" s="40"/>
      <c r="S2361" s="40"/>
      <c r="T2361" s="39"/>
      <c r="AG2361" s="110"/>
      <c r="AH2361" s="94"/>
      <c r="AJ2361" s="97"/>
      <c r="AL2361" s="39"/>
      <c r="AP2361" s="39"/>
      <c r="AQ2361" s="77"/>
      <c r="AR2361" s="94"/>
      <c r="AT2361" s="97"/>
      <c r="BB2361" s="79"/>
      <c r="BC2361" s="94"/>
      <c r="BE2361" s="97"/>
      <c r="BF2361" s="97"/>
      <c r="BG2361" s="40"/>
      <c r="BK2361" s="40"/>
      <c r="BL2361" s="79"/>
      <c r="BM2361" s="94"/>
      <c r="BO2361" s="97"/>
      <c r="BQ2361" s="40"/>
      <c r="BR2361" s="94"/>
      <c r="BS2361" s="94"/>
      <c r="BT2361" s="94"/>
      <c r="BU2361" s="40"/>
      <c r="BV2361" s="82"/>
      <c r="BW2361" s="94"/>
      <c r="BX2361" s="48"/>
      <c r="BY2361" s="97"/>
      <c r="BZ2361" s="48"/>
      <c r="CA2361" s="40"/>
      <c r="CB2361" s="94"/>
      <c r="CC2361" s="94"/>
      <c r="CD2361" s="94"/>
      <c r="CE2361" s="40"/>
      <c r="CF2361" s="73"/>
      <c r="CG2361" s="41"/>
      <c r="CH2361" s="41"/>
      <c r="CI2361" s="41"/>
      <c r="CJ2361" s="41"/>
      <c r="CK2361" s="41"/>
      <c r="CL2361" s="68"/>
      <c r="CM2361" s="41"/>
      <c r="CN2361" s="41"/>
      <c r="CO2361" s="39"/>
      <c r="CP2361" s="78"/>
    </row>
    <row r="2362" spans="1:94" s="38" customFormat="1" x14ac:dyDescent="0.25">
      <c r="A2362" s="38">
        <v>2359</v>
      </c>
      <c r="F2362" s="39"/>
      <c r="Q2362" s="39"/>
      <c r="R2362" s="40"/>
      <c r="S2362" s="40"/>
      <c r="T2362" s="39"/>
      <c r="AG2362" s="110"/>
      <c r="AH2362" s="94"/>
      <c r="AJ2362" s="97"/>
      <c r="AL2362" s="39"/>
      <c r="AP2362" s="39"/>
      <c r="AQ2362" s="77"/>
      <c r="AR2362" s="94"/>
      <c r="AT2362" s="97"/>
      <c r="BB2362" s="79"/>
      <c r="BC2362" s="94"/>
      <c r="BE2362" s="97"/>
      <c r="BF2362" s="97"/>
      <c r="BG2362" s="40"/>
      <c r="BK2362" s="40"/>
      <c r="BL2362" s="79"/>
      <c r="BM2362" s="94"/>
      <c r="BO2362" s="97"/>
      <c r="BQ2362" s="40"/>
      <c r="BR2362" s="94"/>
      <c r="BS2362" s="94"/>
      <c r="BT2362" s="94"/>
      <c r="BU2362" s="40"/>
      <c r="BV2362" s="82"/>
      <c r="BW2362" s="94"/>
      <c r="BX2362" s="48"/>
      <c r="BY2362" s="97"/>
      <c r="BZ2362" s="48"/>
      <c r="CA2362" s="40"/>
      <c r="CB2362" s="94"/>
      <c r="CC2362" s="94"/>
      <c r="CD2362" s="94"/>
      <c r="CE2362" s="40"/>
      <c r="CF2362" s="73"/>
      <c r="CG2362" s="41"/>
      <c r="CH2362" s="41"/>
      <c r="CI2362" s="41"/>
      <c r="CJ2362" s="41"/>
      <c r="CK2362" s="41"/>
      <c r="CL2362" s="68"/>
      <c r="CM2362" s="41"/>
      <c r="CN2362" s="41"/>
      <c r="CO2362" s="39"/>
      <c r="CP2362" s="78"/>
    </row>
    <row r="2363" spans="1:94" s="38" customFormat="1" x14ac:dyDescent="0.25">
      <c r="A2363" s="38">
        <v>2360</v>
      </c>
      <c r="F2363" s="39"/>
      <c r="Q2363" s="39"/>
      <c r="R2363" s="40"/>
      <c r="S2363" s="40"/>
      <c r="T2363" s="39"/>
      <c r="AG2363" s="110"/>
      <c r="AH2363" s="94"/>
      <c r="AJ2363" s="97"/>
      <c r="AL2363" s="39"/>
      <c r="AP2363" s="39"/>
      <c r="AQ2363" s="77"/>
      <c r="AR2363" s="94"/>
      <c r="AT2363" s="97"/>
      <c r="BB2363" s="79"/>
      <c r="BC2363" s="94"/>
      <c r="BE2363" s="97"/>
      <c r="BF2363" s="97"/>
      <c r="BG2363" s="40"/>
      <c r="BK2363" s="40"/>
      <c r="BL2363" s="79"/>
      <c r="BM2363" s="94"/>
      <c r="BO2363" s="97"/>
      <c r="BQ2363" s="40"/>
      <c r="BR2363" s="94"/>
      <c r="BS2363" s="94"/>
      <c r="BT2363" s="94"/>
      <c r="BU2363" s="40"/>
      <c r="BV2363" s="82"/>
      <c r="BW2363" s="94"/>
      <c r="BX2363" s="48"/>
      <c r="BY2363" s="97"/>
      <c r="BZ2363" s="48"/>
      <c r="CA2363" s="40"/>
      <c r="CB2363" s="94"/>
      <c r="CC2363" s="94"/>
      <c r="CD2363" s="94"/>
      <c r="CE2363" s="40"/>
      <c r="CF2363" s="73"/>
      <c r="CG2363" s="41"/>
      <c r="CH2363" s="41"/>
      <c r="CI2363" s="41"/>
      <c r="CJ2363" s="41"/>
      <c r="CK2363" s="41"/>
      <c r="CL2363" s="68"/>
      <c r="CM2363" s="41"/>
      <c r="CN2363" s="41"/>
      <c r="CO2363" s="39"/>
      <c r="CP2363" s="78"/>
    </row>
    <row r="2364" spans="1:94" s="38" customFormat="1" x14ac:dyDescent="0.25">
      <c r="A2364" s="38">
        <v>2361</v>
      </c>
      <c r="F2364" s="39"/>
      <c r="Q2364" s="39"/>
      <c r="R2364" s="40"/>
      <c r="S2364" s="40"/>
      <c r="T2364" s="39"/>
      <c r="AG2364" s="110"/>
      <c r="AH2364" s="94"/>
      <c r="AJ2364" s="97"/>
      <c r="AL2364" s="39"/>
      <c r="AP2364" s="39"/>
      <c r="AQ2364" s="77"/>
      <c r="AR2364" s="94"/>
      <c r="AT2364" s="97"/>
      <c r="BB2364" s="79"/>
      <c r="BC2364" s="94"/>
      <c r="BE2364" s="97"/>
      <c r="BF2364" s="97"/>
      <c r="BG2364" s="40"/>
      <c r="BK2364" s="40"/>
      <c r="BL2364" s="79"/>
      <c r="BM2364" s="94"/>
      <c r="BO2364" s="97"/>
      <c r="BQ2364" s="40"/>
      <c r="BR2364" s="94"/>
      <c r="BS2364" s="94"/>
      <c r="BT2364" s="94"/>
      <c r="BU2364" s="40"/>
      <c r="BV2364" s="82"/>
      <c r="BW2364" s="94"/>
      <c r="BX2364" s="48"/>
      <c r="BY2364" s="97"/>
      <c r="BZ2364" s="48"/>
      <c r="CA2364" s="40"/>
      <c r="CB2364" s="94"/>
      <c r="CC2364" s="94"/>
      <c r="CD2364" s="94"/>
      <c r="CE2364" s="40"/>
      <c r="CF2364" s="73"/>
      <c r="CG2364" s="41"/>
      <c r="CH2364" s="41"/>
      <c r="CI2364" s="41"/>
      <c r="CJ2364" s="41"/>
      <c r="CK2364" s="41"/>
      <c r="CL2364" s="68"/>
      <c r="CM2364" s="41"/>
      <c r="CN2364" s="41"/>
      <c r="CO2364" s="39"/>
      <c r="CP2364" s="78"/>
    </row>
    <row r="2365" spans="1:94" s="38" customFormat="1" x14ac:dyDescent="0.25">
      <c r="A2365" s="38">
        <v>2362</v>
      </c>
      <c r="F2365" s="39"/>
      <c r="Q2365" s="39"/>
      <c r="R2365" s="40"/>
      <c r="S2365" s="40"/>
      <c r="T2365" s="39"/>
      <c r="AG2365" s="110"/>
      <c r="AH2365" s="94"/>
      <c r="AJ2365" s="97"/>
      <c r="AL2365" s="39"/>
      <c r="AP2365" s="39"/>
      <c r="AQ2365" s="77"/>
      <c r="AR2365" s="94"/>
      <c r="AT2365" s="97"/>
      <c r="BB2365" s="79"/>
      <c r="BC2365" s="94"/>
      <c r="BE2365" s="97"/>
      <c r="BF2365" s="97"/>
      <c r="BG2365" s="40"/>
      <c r="BK2365" s="40"/>
      <c r="BL2365" s="79"/>
      <c r="BM2365" s="94"/>
      <c r="BO2365" s="97"/>
      <c r="BQ2365" s="40"/>
      <c r="BR2365" s="94"/>
      <c r="BS2365" s="94"/>
      <c r="BT2365" s="94"/>
      <c r="BU2365" s="40"/>
      <c r="BV2365" s="82"/>
      <c r="BW2365" s="94"/>
      <c r="BX2365" s="48"/>
      <c r="BY2365" s="97"/>
      <c r="BZ2365" s="48"/>
      <c r="CA2365" s="40"/>
      <c r="CB2365" s="94"/>
      <c r="CC2365" s="94"/>
      <c r="CD2365" s="94"/>
      <c r="CE2365" s="40"/>
      <c r="CF2365" s="73"/>
      <c r="CG2365" s="41"/>
      <c r="CH2365" s="41"/>
      <c r="CI2365" s="41"/>
      <c r="CJ2365" s="41"/>
      <c r="CK2365" s="41"/>
      <c r="CL2365" s="68"/>
      <c r="CM2365" s="41"/>
      <c r="CN2365" s="41"/>
      <c r="CO2365" s="39"/>
      <c r="CP2365" s="78"/>
    </row>
    <row r="2366" spans="1:94" s="38" customFormat="1" x14ac:dyDescent="0.25">
      <c r="A2366" s="38">
        <v>2363</v>
      </c>
      <c r="F2366" s="39"/>
      <c r="Q2366" s="39"/>
      <c r="R2366" s="40"/>
      <c r="S2366" s="40"/>
      <c r="T2366" s="39"/>
      <c r="AG2366" s="110"/>
      <c r="AH2366" s="94"/>
      <c r="AJ2366" s="97"/>
      <c r="AL2366" s="39"/>
      <c r="AP2366" s="39"/>
      <c r="AQ2366" s="77"/>
      <c r="AR2366" s="94"/>
      <c r="AT2366" s="97"/>
      <c r="BB2366" s="79"/>
      <c r="BC2366" s="94"/>
      <c r="BE2366" s="97"/>
      <c r="BF2366" s="97"/>
      <c r="BG2366" s="40"/>
      <c r="BK2366" s="40"/>
      <c r="BL2366" s="79"/>
      <c r="BM2366" s="94"/>
      <c r="BO2366" s="97"/>
      <c r="BQ2366" s="40"/>
      <c r="BR2366" s="94"/>
      <c r="BS2366" s="94"/>
      <c r="BT2366" s="94"/>
      <c r="BU2366" s="40"/>
      <c r="BV2366" s="82"/>
      <c r="BW2366" s="94"/>
      <c r="BX2366" s="48"/>
      <c r="BY2366" s="97"/>
      <c r="BZ2366" s="48"/>
      <c r="CA2366" s="40"/>
      <c r="CB2366" s="94"/>
      <c r="CC2366" s="94"/>
      <c r="CD2366" s="94"/>
      <c r="CE2366" s="40"/>
      <c r="CF2366" s="73"/>
      <c r="CG2366" s="41"/>
      <c r="CH2366" s="41"/>
      <c r="CI2366" s="41"/>
      <c r="CJ2366" s="41"/>
      <c r="CK2366" s="41"/>
      <c r="CL2366" s="68"/>
      <c r="CM2366" s="41"/>
      <c r="CN2366" s="41"/>
      <c r="CO2366" s="39"/>
      <c r="CP2366" s="78"/>
    </row>
    <row r="2367" spans="1:94" s="38" customFormat="1" x14ac:dyDescent="0.25">
      <c r="A2367" s="38">
        <v>2364</v>
      </c>
      <c r="F2367" s="39"/>
      <c r="Q2367" s="39"/>
      <c r="R2367" s="40"/>
      <c r="S2367" s="40"/>
      <c r="T2367" s="39"/>
      <c r="AG2367" s="110"/>
      <c r="AH2367" s="94"/>
      <c r="AJ2367" s="97"/>
      <c r="AL2367" s="39"/>
      <c r="AP2367" s="39"/>
      <c r="AQ2367" s="77"/>
      <c r="AR2367" s="94"/>
      <c r="AT2367" s="97"/>
      <c r="BB2367" s="79"/>
      <c r="BC2367" s="94"/>
      <c r="BE2367" s="97"/>
      <c r="BF2367" s="97"/>
      <c r="BG2367" s="40"/>
      <c r="BK2367" s="40"/>
      <c r="BL2367" s="79"/>
      <c r="BM2367" s="94"/>
      <c r="BO2367" s="97"/>
      <c r="BQ2367" s="40"/>
      <c r="BR2367" s="94"/>
      <c r="BS2367" s="94"/>
      <c r="BT2367" s="94"/>
      <c r="BU2367" s="40"/>
      <c r="BV2367" s="82"/>
      <c r="BW2367" s="94"/>
      <c r="BX2367" s="48"/>
      <c r="BY2367" s="97"/>
      <c r="BZ2367" s="48"/>
      <c r="CA2367" s="40"/>
      <c r="CB2367" s="94"/>
      <c r="CC2367" s="94"/>
      <c r="CD2367" s="94"/>
      <c r="CE2367" s="40"/>
      <c r="CF2367" s="73"/>
      <c r="CG2367" s="41"/>
      <c r="CH2367" s="41"/>
      <c r="CI2367" s="41"/>
      <c r="CJ2367" s="41"/>
      <c r="CK2367" s="41"/>
      <c r="CL2367" s="68"/>
      <c r="CM2367" s="41"/>
      <c r="CN2367" s="41"/>
      <c r="CO2367" s="39"/>
      <c r="CP2367" s="78"/>
    </row>
    <row r="2368" spans="1:94" s="38" customFormat="1" x14ac:dyDescent="0.25">
      <c r="A2368" s="38">
        <v>2365</v>
      </c>
      <c r="F2368" s="39"/>
      <c r="Q2368" s="39"/>
      <c r="R2368" s="40"/>
      <c r="S2368" s="40"/>
      <c r="T2368" s="39"/>
      <c r="AG2368" s="110"/>
      <c r="AH2368" s="94"/>
      <c r="AJ2368" s="97"/>
      <c r="AL2368" s="39"/>
      <c r="AP2368" s="39"/>
      <c r="AQ2368" s="77"/>
      <c r="AR2368" s="94"/>
      <c r="AT2368" s="97"/>
      <c r="BB2368" s="79"/>
      <c r="BC2368" s="94"/>
      <c r="BE2368" s="97"/>
      <c r="BF2368" s="97"/>
      <c r="BG2368" s="40"/>
      <c r="BK2368" s="40"/>
      <c r="BL2368" s="79"/>
      <c r="BM2368" s="94"/>
      <c r="BO2368" s="97"/>
      <c r="BQ2368" s="40"/>
      <c r="BR2368" s="94"/>
      <c r="BS2368" s="94"/>
      <c r="BT2368" s="94"/>
      <c r="BU2368" s="40"/>
      <c r="BV2368" s="82"/>
      <c r="BW2368" s="94"/>
      <c r="BX2368" s="48"/>
      <c r="BY2368" s="97"/>
      <c r="BZ2368" s="48"/>
      <c r="CA2368" s="40"/>
      <c r="CB2368" s="94"/>
      <c r="CC2368" s="94"/>
      <c r="CD2368" s="94"/>
      <c r="CE2368" s="40"/>
      <c r="CF2368" s="73"/>
      <c r="CG2368" s="41"/>
      <c r="CH2368" s="41"/>
      <c r="CI2368" s="41"/>
      <c r="CJ2368" s="41"/>
      <c r="CK2368" s="41"/>
      <c r="CL2368" s="68"/>
      <c r="CM2368" s="41"/>
      <c r="CN2368" s="41"/>
      <c r="CO2368" s="39"/>
      <c r="CP2368" s="78"/>
    </row>
    <row r="2369" spans="1:94" s="38" customFormat="1" x14ac:dyDescent="0.25">
      <c r="A2369" s="38">
        <v>2366</v>
      </c>
      <c r="F2369" s="39"/>
      <c r="Q2369" s="39"/>
      <c r="R2369" s="40"/>
      <c r="S2369" s="40"/>
      <c r="T2369" s="39"/>
      <c r="AG2369" s="110"/>
      <c r="AH2369" s="94"/>
      <c r="AJ2369" s="97"/>
      <c r="AL2369" s="39"/>
      <c r="AP2369" s="39"/>
      <c r="AQ2369" s="77"/>
      <c r="AR2369" s="94"/>
      <c r="AT2369" s="97"/>
      <c r="BB2369" s="79"/>
      <c r="BC2369" s="94"/>
      <c r="BE2369" s="97"/>
      <c r="BF2369" s="97"/>
      <c r="BG2369" s="40"/>
      <c r="BK2369" s="40"/>
      <c r="BL2369" s="79"/>
      <c r="BM2369" s="94"/>
      <c r="BO2369" s="97"/>
      <c r="BQ2369" s="40"/>
      <c r="BR2369" s="94"/>
      <c r="BS2369" s="94"/>
      <c r="BT2369" s="94"/>
      <c r="BU2369" s="40"/>
      <c r="BV2369" s="82"/>
      <c r="BW2369" s="94"/>
      <c r="BX2369" s="48"/>
      <c r="BY2369" s="97"/>
      <c r="BZ2369" s="48"/>
      <c r="CA2369" s="40"/>
      <c r="CB2369" s="94"/>
      <c r="CC2369" s="94"/>
      <c r="CD2369" s="94"/>
      <c r="CE2369" s="40"/>
      <c r="CF2369" s="73"/>
      <c r="CG2369" s="41"/>
      <c r="CH2369" s="41"/>
      <c r="CI2369" s="41"/>
      <c r="CJ2369" s="41"/>
      <c r="CK2369" s="41"/>
      <c r="CL2369" s="68"/>
      <c r="CM2369" s="41"/>
      <c r="CN2369" s="41"/>
      <c r="CO2369" s="39"/>
      <c r="CP2369" s="78"/>
    </row>
    <row r="2370" spans="1:94" s="38" customFormat="1" x14ac:dyDescent="0.25">
      <c r="A2370" s="38">
        <v>2367</v>
      </c>
      <c r="F2370" s="39"/>
      <c r="Q2370" s="39"/>
      <c r="R2370" s="40"/>
      <c r="S2370" s="40"/>
      <c r="T2370" s="39"/>
      <c r="AG2370" s="110"/>
      <c r="AH2370" s="94"/>
      <c r="AJ2370" s="97"/>
      <c r="AL2370" s="39"/>
      <c r="AP2370" s="39"/>
      <c r="AQ2370" s="77"/>
      <c r="AR2370" s="94"/>
      <c r="AT2370" s="97"/>
      <c r="BB2370" s="79"/>
      <c r="BC2370" s="94"/>
      <c r="BE2370" s="97"/>
      <c r="BF2370" s="97"/>
      <c r="BG2370" s="40"/>
      <c r="BK2370" s="40"/>
      <c r="BL2370" s="79"/>
      <c r="BM2370" s="94"/>
      <c r="BO2370" s="97"/>
      <c r="BQ2370" s="40"/>
      <c r="BR2370" s="94"/>
      <c r="BS2370" s="94"/>
      <c r="BT2370" s="94"/>
      <c r="BU2370" s="40"/>
      <c r="BV2370" s="82"/>
      <c r="BW2370" s="94"/>
      <c r="BX2370" s="48"/>
      <c r="BY2370" s="97"/>
      <c r="BZ2370" s="48"/>
      <c r="CA2370" s="40"/>
      <c r="CB2370" s="94"/>
      <c r="CC2370" s="94"/>
      <c r="CD2370" s="94"/>
      <c r="CE2370" s="40"/>
      <c r="CF2370" s="73"/>
      <c r="CG2370" s="41"/>
      <c r="CH2370" s="41"/>
      <c r="CI2370" s="41"/>
      <c r="CJ2370" s="41"/>
      <c r="CK2370" s="41"/>
      <c r="CL2370" s="68"/>
      <c r="CM2370" s="41"/>
      <c r="CN2370" s="41"/>
      <c r="CO2370" s="39"/>
      <c r="CP2370" s="78"/>
    </row>
    <row r="2371" spans="1:94" s="38" customFormat="1" x14ac:dyDescent="0.25">
      <c r="A2371" s="38">
        <v>2368</v>
      </c>
      <c r="F2371" s="39"/>
      <c r="Q2371" s="39"/>
      <c r="R2371" s="40"/>
      <c r="S2371" s="40"/>
      <c r="T2371" s="39"/>
      <c r="AG2371" s="110"/>
      <c r="AH2371" s="94"/>
      <c r="AJ2371" s="97"/>
      <c r="AL2371" s="39"/>
      <c r="AP2371" s="39"/>
      <c r="AQ2371" s="77"/>
      <c r="AR2371" s="94"/>
      <c r="AT2371" s="97"/>
      <c r="BB2371" s="79"/>
      <c r="BC2371" s="94"/>
      <c r="BE2371" s="97"/>
      <c r="BF2371" s="97"/>
      <c r="BG2371" s="40"/>
      <c r="BK2371" s="40"/>
      <c r="BL2371" s="79"/>
      <c r="BM2371" s="94"/>
      <c r="BO2371" s="97"/>
      <c r="BQ2371" s="40"/>
      <c r="BR2371" s="94"/>
      <c r="BS2371" s="94"/>
      <c r="BT2371" s="94"/>
      <c r="BU2371" s="40"/>
      <c r="BV2371" s="82"/>
      <c r="BW2371" s="94"/>
      <c r="BX2371" s="48"/>
      <c r="BY2371" s="97"/>
      <c r="BZ2371" s="48"/>
      <c r="CA2371" s="40"/>
      <c r="CB2371" s="94"/>
      <c r="CC2371" s="94"/>
      <c r="CD2371" s="94"/>
      <c r="CE2371" s="40"/>
      <c r="CF2371" s="73"/>
      <c r="CG2371" s="41"/>
      <c r="CH2371" s="41"/>
      <c r="CI2371" s="41"/>
      <c r="CJ2371" s="41"/>
      <c r="CK2371" s="41"/>
      <c r="CL2371" s="68"/>
      <c r="CM2371" s="41"/>
      <c r="CN2371" s="41"/>
      <c r="CO2371" s="39"/>
      <c r="CP2371" s="78"/>
    </row>
    <row r="2372" spans="1:94" s="38" customFormat="1" x14ac:dyDescent="0.25">
      <c r="A2372" s="38">
        <v>2369</v>
      </c>
      <c r="F2372" s="39"/>
      <c r="Q2372" s="39"/>
      <c r="R2372" s="40"/>
      <c r="S2372" s="40"/>
      <c r="T2372" s="39"/>
      <c r="AG2372" s="110"/>
      <c r="AH2372" s="94"/>
      <c r="AJ2372" s="97"/>
      <c r="AL2372" s="39"/>
      <c r="AP2372" s="39"/>
      <c r="AQ2372" s="77"/>
      <c r="AR2372" s="94"/>
      <c r="AT2372" s="97"/>
      <c r="BB2372" s="79"/>
      <c r="BC2372" s="94"/>
      <c r="BE2372" s="97"/>
      <c r="BF2372" s="97"/>
      <c r="BG2372" s="40"/>
      <c r="BK2372" s="40"/>
      <c r="BL2372" s="79"/>
      <c r="BM2372" s="94"/>
      <c r="BO2372" s="97"/>
      <c r="BQ2372" s="40"/>
      <c r="BR2372" s="94"/>
      <c r="BS2372" s="94"/>
      <c r="BT2372" s="94"/>
      <c r="BU2372" s="40"/>
      <c r="BV2372" s="82"/>
      <c r="BW2372" s="94"/>
      <c r="BX2372" s="48"/>
      <c r="BY2372" s="97"/>
      <c r="BZ2372" s="48"/>
      <c r="CA2372" s="40"/>
      <c r="CB2372" s="94"/>
      <c r="CC2372" s="94"/>
      <c r="CD2372" s="94"/>
      <c r="CE2372" s="40"/>
      <c r="CF2372" s="73"/>
      <c r="CG2372" s="41"/>
      <c r="CH2372" s="41"/>
      <c r="CI2372" s="41"/>
      <c r="CJ2372" s="41"/>
      <c r="CK2372" s="41"/>
      <c r="CL2372" s="68"/>
      <c r="CM2372" s="41"/>
      <c r="CN2372" s="41"/>
      <c r="CO2372" s="39"/>
      <c r="CP2372" s="78"/>
    </row>
    <row r="2373" spans="1:94" s="38" customFormat="1" x14ac:dyDescent="0.25">
      <c r="A2373" s="38">
        <v>2370</v>
      </c>
      <c r="F2373" s="39"/>
      <c r="Q2373" s="39"/>
      <c r="R2373" s="40"/>
      <c r="S2373" s="40"/>
      <c r="T2373" s="39"/>
      <c r="AG2373" s="110"/>
      <c r="AH2373" s="94"/>
      <c r="AJ2373" s="97"/>
      <c r="AL2373" s="39"/>
      <c r="AP2373" s="39"/>
      <c r="AQ2373" s="77"/>
      <c r="AR2373" s="94"/>
      <c r="AT2373" s="97"/>
      <c r="BB2373" s="79"/>
      <c r="BC2373" s="94"/>
      <c r="BE2373" s="97"/>
      <c r="BF2373" s="97"/>
      <c r="BG2373" s="40"/>
      <c r="BK2373" s="40"/>
      <c r="BL2373" s="79"/>
      <c r="BM2373" s="94"/>
      <c r="BO2373" s="97"/>
      <c r="BQ2373" s="40"/>
      <c r="BR2373" s="94"/>
      <c r="BS2373" s="94"/>
      <c r="BT2373" s="94"/>
      <c r="BU2373" s="40"/>
      <c r="BV2373" s="82"/>
      <c r="BW2373" s="94"/>
      <c r="BX2373" s="48"/>
      <c r="BY2373" s="97"/>
      <c r="BZ2373" s="48"/>
      <c r="CA2373" s="40"/>
      <c r="CB2373" s="94"/>
      <c r="CC2373" s="94"/>
      <c r="CD2373" s="94"/>
      <c r="CE2373" s="40"/>
      <c r="CF2373" s="73"/>
      <c r="CG2373" s="41"/>
      <c r="CH2373" s="41"/>
      <c r="CI2373" s="41"/>
      <c r="CJ2373" s="41"/>
      <c r="CK2373" s="41"/>
      <c r="CL2373" s="68"/>
      <c r="CM2373" s="41"/>
      <c r="CN2373" s="41"/>
      <c r="CO2373" s="39"/>
      <c r="CP2373" s="78"/>
    </row>
    <row r="2374" spans="1:94" s="38" customFormat="1" x14ac:dyDescent="0.25">
      <c r="A2374" s="38">
        <v>2371</v>
      </c>
      <c r="F2374" s="39"/>
      <c r="Q2374" s="39"/>
      <c r="R2374" s="40"/>
      <c r="S2374" s="40"/>
      <c r="T2374" s="39"/>
      <c r="AG2374" s="110"/>
      <c r="AH2374" s="94"/>
      <c r="AJ2374" s="97"/>
      <c r="AL2374" s="39"/>
      <c r="AP2374" s="39"/>
      <c r="AQ2374" s="77"/>
      <c r="AR2374" s="94"/>
      <c r="AT2374" s="97"/>
      <c r="BB2374" s="79"/>
      <c r="BC2374" s="94"/>
      <c r="BE2374" s="97"/>
      <c r="BF2374" s="97"/>
      <c r="BG2374" s="40"/>
      <c r="BK2374" s="40"/>
      <c r="BL2374" s="79"/>
      <c r="BM2374" s="94"/>
      <c r="BO2374" s="97"/>
      <c r="BQ2374" s="40"/>
      <c r="BR2374" s="94"/>
      <c r="BS2374" s="94"/>
      <c r="BT2374" s="94"/>
      <c r="BU2374" s="40"/>
      <c r="BV2374" s="82"/>
      <c r="BW2374" s="94"/>
      <c r="BX2374" s="48"/>
      <c r="BY2374" s="97"/>
      <c r="BZ2374" s="48"/>
      <c r="CA2374" s="40"/>
      <c r="CB2374" s="94"/>
      <c r="CC2374" s="94"/>
      <c r="CD2374" s="94"/>
      <c r="CE2374" s="40"/>
      <c r="CF2374" s="73"/>
      <c r="CG2374" s="41"/>
      <c r="CH2374" s="41"/>
      <c r="CI2374" s="41"/>
      <c r="CJ2374" s="41"/>
      <c r="CK2374" s="41"/>
      <c r="CL2374" s="68"/>
      <c r="CM2374" s="41"/>
      <c r="CN2374" s="41"/>
      <c r="CO2374" s="39"/>
      <c r="CP2374" s="78"/>
    </row>
    <row r="2375" spans="1:94" s="38" customFormat="1" x14ac:dyDescent="0.25">
      <c r="A2375" s="38">
        <v>2372</v>
      </c>
      <c r="F2375" s="39"/>
      <c r="Q2375" s="39"/>
      <c r="R2375" s="40"/>
      <c r="S2375" s="40"/>
      <c r="T2375" s="39"/>
      <c r="AG2375" s="110"/>
      <c r="AH2375" s="94"/>
      <c r="AJ2375" s="97"/>
      <c r="AL2375" s="39"/>
      <c r="AP2375" s="39"/>
      <c r="AQ2375" s="77"/>
      <c r="AR2375" s="94"/>
      <c r="AT2375" s="97"/>
      <c r="BB2375" s="79"/>
      <c r="BC2375" s="94"/>
      <c r="BE2375" s="97"/>
      <c r="BF2375" s="97"/>
      <c r="BG2375" s="40"/>
      <c r="BK2375" s="40"/>
      <c r="BL2375" s="79"/>
      <c r="BM2375" s="94"/>
      <c r="BO2375" s="97"/>
      <c r="BQ2375" s="40"/>
      <c r="BR2375" s="94"/>
      <c r="BS2375" s="94"/>
      <c r="BT2375" s="94"/>
      <c r="BU2375" s="40"/>
      <c r="BV2375" s="82"/>
      <c r="BW2375" s="94"/>
      <c r="BX2375" s="48"/>
      <c r="BY2375" s="97"/>
      <c r="BZ2375" s="48"/>
      <c r="CA2375" s="40"/>
      <c r="CB2375" s="94"/>
      <c r="CC2375" s="94"/>
      <c r="CD2375" s="94"/>
      <c r="CE2375" s="40"/>
      <c r="CF2375" s="73"/>
      <c r="CG2375" s="41"/>
      <c r="CH2375" s="41"/>
      <c r="CI2375" s="41"/>
      <c r="CJ2375" s="41"/>
      <c r="CK2375" s="41"/>
      <c r="CL2375" s="68"/>
      <c r="CM2375" s="41"/>
      <c r="CN2375" s="41"/>
      <c r="CO2375" s="39"/>
      <c r="CP2375" s="78"/>
    </row>
    <row r="2376" spans="1:94" s="38" customFormat="1" x14ac:dyDescent="0.25">
      <c r="A2376" s="38">
        <v>2373</v>
      </c>
      <c r="F2376" s="39"/>
      <c r="Q2376" s="39"/>
      <c r="R2376" s="40"/>
      <c r="S2376" s="40"/>
      <c r="T2376" s="39"/>
      <c r="AG2376" s="110"/>
      <c r="AH2376" s="94"/>
      <c r="AJ2376" s="97"/>
      <c r="AL2376" s="39"/>
      <c r="AP2376" s="39"/>
      <c r="AQ2376" s="77"/>
      <c r="AR2376" s="94"/>
      <c r="AT2376" s="97"/>
      <c r="BB2376" s="79"/>
      <c r="BC2376" s="94"/>
      <c r="BE2376" s="97"/>
      <c r="BF2376" s="97"/>
      <c r="BG2376" s="40"/>
      <c r="BK2376" s="40"/>
      <c r="BL2376" s="79"/>
      <c r="BM2376" s="94"/>
      <c r="BO2376" s="97"/>
      <c r="BQ2376" s="40"/>
      <c r="BR2376" s="94"/>
      <c r="BS2376" s="94"/>
      <c r="BT2376" s="94"/>
      <c r="BU2376" s="40"/>
      <c r="BV2376" s="82"/>
      <c r="BW2376" s="94"/>
      <c r="BX2376" s="48"/>
      <c r="BY2376" s="97"/>
      <c r="BZ2376" s="48"/>
      <c r="CA2376" s="40"/>
      <c r="CB2376" s="94"/>
      <c r="CC2376" s="94"/>
      <c r="CD2376" s="94"/>
      <c r="CE2376" s="40"/>
      <c r="CF2376" s="73"/>
      <c r="CG2376" s="41"/>
      <c r="CH2376" s="41"/>
      <c r="CI2376" s="41"/>
      <c r="CJ2376" s="41"/>
      <c r="CK2376" s="41"/>
      <c r="CL2376" s="68"/>
      <c r="CM2376" s="41"/>
      <c r="CN2376" s="41"/>
      <c r="CO2376" s="39"/>
      <c r="CP2376" s="78"/>
    </row>
    <row r="2377" spans="1:94" s="38" customFormat="1" x14ac:dyDescent="0.25">
      <c r="A2377" s="38">
        <v>2374</v>
      </c>
      <c r="F2377" s="39"/>
      <c r="Q2377" s="39"/>
      <c r="R2377" s="40"/>
      <c r="S2377" s="40"/>
      <c r="T2377" s="39"/>
      <c r="AG2377" s="110"/>
      <c r="AH2377" s="94"/>
      <c r="AJ2377" s="97"/>
      <c r="AL2377" s="39"/>
      <c r="AP2377" s="39"/>
      <c r="AQ2377" s="77"/>
      <c r="AR2377" s="94"/>
      <c r="AT2377" s="97"/>
      <c r="BB2377" s="79"/>
      <c r="BC2377" s="94"/>
      <c r="BE2377" s="97"/>
      <c r="BF2377" s="97"/>
      <c r="BG2377" s="40"/>
      <c r="BK2377" s="40"/>
      <c r="BL2377" s="79"/>
      <c r="BM2377" s="94"/>
      <c r="BO2377" s="97"/>
      <c r="BQ2377" s="40"/>
      <c r="BR2377" s="94"/>
      <c r="BS2377" s="94"/>
      <c r="BT2377" s="94"/>
      <c r="BU2377" s="40"/>
      <c r="BV2377" s="82"/>
      <c r="BW2377" s="94"/>
      <c r="BX2377" s="48"/>
      <c r="BY2377" s="97"/>
      <c r="BZ2377" s="48"/>
      <c r="CA2377" s="40"/>
      <c r="CB2377" s="94"/>
      <c r="CC2377" s="94"/>
      <c r="CD2377" s="94"/>
      <c r="CE2377" s="40"/>
      <c r="CF2377" s="73"/>
      <c r="CG2377" s="41"/>
      <c r="CH2377" s="41"/>
      <c r="CI2377" s="41"/>
      <c r="CJ2377" s="41"/>
      <c r="CK2377" s="41"/>
      <c r="CL2377" s="68"/>
      <c r="CM2377" s="41"/>
      <c r="CN2377" s="41"/>
      <c r="CO2377" s="39"/>
      <c r="CP2377" s="78"/>
    </row>
    <row r="2378" spans="1:94" s="38" customFormat="1" x14ac:dyDescent="0.25">
      <c r="A2378" s="38">
        <v>2375</v>
      </c>
      <c r="F2378" s="39"/>
      <c r="Q2378" s="39"/>
      <c r="R2378" s="40"/>
      <c r="S2378" s="40"/>
      <c r="T2378" s="39"/>
      <c r="AG2378" s="110"/>
      <c r="AH2378" s="94"/>
      <c r="AJ2378" s="97"/>
      <c r="AL2378" s="39"/>
      <c r="AP2378" s="39"/>
      <c r="AQ2378" s="77"/>
      <c r="AR2378" s="94"/>
      <c r="AT2378" s="97"/>
      <c r="BB2378" s="79"/>
      <c r="BC2378" s="94"/>
      <c r="BE2378" s="97"/>
      <c r="BF2378" s="97"/>
      <c r="BG2378" s="40"/>
      <c r="BK2378" s="40"/>
      <c r="BL2378" s="79"/>
      <c r="BM2378" s="94"/>
      <c r="BO2378" s="97"/>
      <c r="BQ2378" s="40"/>
      <c r="BR2378" s="94"/>
      <c r="BS2378" s="94"/>
      <c r="BT2378" s="94"/>
      <c r="BU2378" s="40"/>
      <c r="BV2378" s="82"/>
      <c r="BW2378" s="94"/>
      <c r="BX2378" s="48"/>
      <c r="BY2378" s="97"/>
      <c r="BZ2378" s="48"/>
      <c r="CA2378" s="40"/>
      <c r="CB2378" s="94"/>
      <c r="CC2378" s="94"/>
      <c r="CD2378" s="94"/>
      <c r="CE2378" s="40"/>
      <c r="CF2378" s="73"/>
      <c r="CG2378" s="41"/>
      <c r="CH2378" s="41"/>
      <c r="CI2378" s="41"/>
      <c r="CJ2378" s="41"/>
      <c r="CK2378" s="41"/>
      <c r="CL2378" s="68"/>
      <c r="CM2378" s="41"/>
      <c r="CN2378" s="41"/>
      <c r="CO2378" s="39"/>
      <c r="CP2378" s="78"/>
    </row>
    <row r="2379" spans="1:94" s="38" customFormat="1" x14ac:dyDescent="0.25">
      <c r="A2379" s="38">
        <v>2376</v>
      </c>
      <c r="F2379" s="39"/>
      <c r="Q2379" s="39"/>
      <c r="R2379" s="40"/>
      <c r="S2379" s="40"/>
      <c r="T2379" s="39"/>
      <c r="AG2379" s="110"/>
      <c r="AH2379" s="94"/>
      <c r="AJ2379" s="97"/>
      <c r="AL2379" s="39"/>
      <c r="AP2379" s="39"/>
      <c r="AQ2379" s="77"/>
      <c r="AR2379" s="94"/>
      <c r="AT2379" s="97"/>
      <c r="BB2379" s="79"/>
      <c r="BC2379" s="94"/>
      <c r="BE2379" s="97"/>
      <c r="BF2379" s="97"/>
      <c r="BG2379" s="40"/>
      <c r="BK2379" s="40"/>
      <c r="BL2379" s="79"/>
      <c r="BM2379" s="94"/>
      <c r="BO2379" s="97"/>
      <c r="BQ2379" s="40"/>
      <c r="BR2379" s="94"/>
      <c r="BS2379" s="94"/>
      <c r="BT2379" s="94"/>
      <c r="BU2379" s="40"/>
      <c r="BV2379" s="82"/>
      <c r="BW2379" s="94"/>
      <c r="BX2379" s="48"/>
      <c r="BY2379" s="97"/>
      <c r="BZ2379" s="48"/>
      <c r="CA2379" s="40"/>
      <c r="CB2379" s="94"/>
      <c r="CC2379" s="94"/>
      <c r="CD2379" s="94"/>
      <c r="CE2379" s="40"/>
      <c r="CF2379" s="73"/>
      <c r="CG2379" s="41"/>
      <c r="CH2379" s="41"/>
      <c r="CI2379" s="41"/>
      <c r="CJ2379" s="41"/>
      <c r="CK2379" s="41"/>
      <c r="CL2379" s="68"/>
      <c r="CM2379" s="41"/>
      <c r="CN2379" s="41"/>
      <c r="CO2379" s="39"/>
      <c r="CP2379" s="78"/>
    </row>
    <row r="2380" spans="1:94" s="38" customFormat="1" x14ac:dyDescent="0.25">
      <c r="A2380" s="38">
        <v>2377</v>
      </c>
      <c r="F2380" s="39"/>
      <c r="Q2380" s="39"/>
      <c r="R2380" s="40"/>
      <c r="S2380" s="40"/>
      <c r="T2380" s="39"/>
      <c r="AG2380" s="110"/>
      <c r="AH2380" s="94"/>
      <c r="AJ2380" s="97"/>
      <c r="AL2380" s="39"/>
      <c r="AP2380" s="39"/>
      <c r="AQ2380" s="77"/>
      <c r="AR2380" s="94"/>
      <c r="AT2380" s="97"/>
      <c r="BB2380" s="79"/>
      <c r="BC2380" s="94"/>
      <c r="BE2380" s="97"/>
      <c r="BF2380" s="97"/>
      <c r="BG2380" s="40"/>
      <c r="BK2380" s="40"/>
      <c r="BL2380" s="79"/>
      <c r="BM2380" s="94"/>
      <c r="BO2380" s="97"/>
      <c r="BQ2380" s="40"/>
      <c r="BR2380" s="94"/>
      <c r="BS2380" s="94"/>
      <c r="BT2380" s="94"/>
      <c r="BU2380" s="40"/>
      <c r="BV2380" s="82"/>
      <c r="BW2380" s="94"/>
      <c r="BX2380" s="48"/>
      <c r="BY2380" s="97"/>
      <c r="BZ2380" s="48"/>
      <c r="CA2380" s="40"/>
      <c r="CB2380" s="94"/>
      <c r="CC2380" s="94"/>
      <c r="CD2380" s="94"/>
      <c r="CE2380" s="40"/>
      <c r="CF2380" s="73"/>
      <c r="CG2380" s="41"/>
      <c r="CH2380" s="41"/>
      <c r="CI2380" s="41"/>
      <c r="CJ2380" s="41"/>
      <c r="CK2380" s="41"/>
      <c r="CL2380" s="68"/>
      <c r="CM2380" s="41"/>
      <c r="CN2380" s="41"/>
      <c r="CO2380" s="39"/>
      <c r="CP2380" s="78"/>
    </row>
    <row r="2381" spans="1:94" s="38" customFormat="1" x14ac:dyDescent="0.25">
      <c r="A2381" s="38">
        <v>2378</v>
      </c>
      <c r="F2381" s="39"/>
      <c r="Q2381" s="39"/>
      <c r="R2381" s="40"/>
      <c r="S2381" s="40"/>
      <c r="T2381" s="39"/>
      <c r="AG2381" s="110"/>
      <c r="AH2381" s="94"/>
      <c r="AJ2381" s="97"/>
      <c r="AL2381" s="39"/>
      <c r="AP2381" s="39"/>
      <c r="AQ2381" s="77"/>
      <c r="AR2381" s="94"/>
      <c r="AT2381" s="97"/>
      <c r="BB2381" s="79"/>
      <c r="BC2381" s="94"/>
      <c r="BE2381" s="97"/>
      <c r="BF2381" s="97"/>
      <c r="BG2381" s="40"/>
      <c r="BK2381" s="40"/>
      <c r="BL2381" s="79"/>
      <c r="BM2381" s="94"/>
      <c r="BO2381" s="97"/>
      <c r="BQ2381" s="40"/>
      <c r="BR2381" s="94"/>
      <c r="BS2381" s="94"/>
      <c r="BT2381" s="94"/>
      <c r="BU2381" s="40"/>
      <c r="BV2381" s="82"/>
      <c r="BW2381" s="94"/>
      <c r="BX2381" s="48"/>
      <c r="BY2381" s="97"/>
      <c r="BZ2381" s="48"/>
      <c r="CA2381" s="40"/>
      <c r="CB2381" s="94"/>
      <c r="CC2381" s="94"/>
      <c r="CD2381" s="94"/>
      <c r="CE2381" s="40"/>
      <c r="CF2381" s="73"/>
      <c r="CG2381" s="41"/>
      <c r="CH2381" s="41"/>
      <c r="CI2381" s="41"/>
      <c r="CJ2381" s="41"/>
      <c r="CK2381" s="41"/>
      <c r="CL2381" s="68"/>
      <c r="CM2381" s="41"/>
      <c r="CN2381" s="41"/>
      <c r="CO2381" s="39"/>
      <c r="CP2381" s="78"/>
    </row>
    <row r="2382" spans="1:94" s="38" customFormat="1" x14ac:dyDescent="0.25">
      <c r="A2382" s="38">
        <v>2379</v>
      </c>
      <c r="F2382" s="39"/>
      <c r="Q2382" s="39"/>
      <c r="R2382" s="40"/>
      <c r="S2382" s="40"/>
      <c r="T2382" s="39"/>
      <c r="AG2382" s="110"/>
      <c r="AH2382" s="94"/>
      <c r="AJ2382" s="97"/>
      <c r="AL2382" s="39"/>
      <c r="AP2382" s="39"/>
      <c r="AQ2382" s="77"/>
      <c r="AR2382" s="94"/>
      <c r="AT2382" s="97"/>
      <c r="BB2382" s="79"/>
      <c r="BC2382" s="94"/>
      <c r="BE2382" s="97"/>
      <c r="BF2382" s="97"/>
      <c r="BG2382" s="40"/>
      <c r="BK2382" s="40"/>
      <c r="BL2382" s="79"/>
      <c r="BM2382" s="94"/>
      <c r="BO2382" s="97"/>
      <c r="BQ2382" s="40"/>
      <c r="BR2382" s="94"/>
      <c r="BS2382" s="94"/>
      <c r="BT2382" s="94"/>
      <c r="BU2382" s="40"/>
      <c r="BV2382" s="82"/>
      <c r="BW2382" s="94"/>
      <c r="BX2382" s="48"/>
      <c r="BY2382" s="97"/>
      <c r="BZ2382" s="48"/>
      <c r="CA2382" s="40"/>
      <c r="CB2382" s="94"/>
      <c r="CC2382" s="94"/>
      <c r="CD2382" s="94"/>
      <c r="CE2382" s="40"/>
      <c r="CF2382" s="73"/>
      <c r="CG2382" s="41"/>
      <c r="CH2382" s="41"/>
      <c r="CI2382" s="41"/>
      <c r="CJ2382" s="41"/>
      <c r="CK2382" s="41"/>
      <c r="CL2382" s="68"/>
      <c r="CM2382" s="41"/>
      <c r="CN2382" s="41"/>
      <c r="CO2382" s="39"/>
      <c r="CP2382" s="78"/>
    </row>
    <row r="2383" spans="1:94" s="38" customFormat="1" x14ac:dyDescent="0.25">
      <c r="A2383" s="38">
        <v>2380</v>
      </c>
      <c r="F2383" s="39"/>
      <c r="Q2383" s="39"/>
      <c r="R2383" s="40"/>
      <c r="S2383" s="40"/>
      <c r="T2383" s="39"/>
      <c r="AG2383" s="110"/>
      <c r="AH2383" s="94"/>
      <c r="AJ2383" s="97"/>
      <c r="AL2383" s="39"/>
      <c r="AP2383" s="39"/>
      <c r="AQ2383" s="77"/>
      <c r="AR2383" s="94"/>
      <c r="AT2383" s="97"/>
      <c r="BB2383" s="79"/>
      <c r="BC2383" s="94"/>
      <c r="BE2383" s="97"/>
      <c r="BF2383" s="97"/>
      <c r="BG2383" s="40"/>
      <c r="BK2383" s="40"/>
      <c r="BL2383" s="79"/>
      <c r="BM2383" s="94"/>
      <c r="BO2383" s="97"/>
      <c r="BQ2383" s="40"/>
      <c r="BR2383" s="94"/>
      <c r="BS2383" s="94"/>
      <c r="BT2383" s="94"/>
      <c r="BU2383" s="40"/>
      <c r="BV2383" s="82"/>
      <c r="BW2383" s="94"/>
      <c r="BX2383" s="48"/>
      <c r="BY2383" s="97"/>
      <c r="BZ2383" s="48"/>
      <c r="CA2383" s="40"/>
      <c r="CB2383" s="94"/>
      <c r="CC2383" s="94"/>
      <c r="CD2383" s="94"/>
      <c r="CE2383" s="40"/>
      <c r="CF2383" s="73"/>
      <c r="CG2383" s="41"/>
      <c r="CH2383" s="41"/>
      <c r="CI2383" s="41"/>
      <c r="CJ2383" s="41"/>
      <c r="CK2383" s="41"/>
      <c r="CL2383" s="68"/>
      <c r="CM2383" s="41"/>
      <c r="CN2383" s="41"/>
      <c r="CO2383" s="39"/>
      <c r="CP2383" s="78"/>
    </row>
    <row r="2384" spans="1:94" s="38" customFormat="1" x14ac:dyDescent="0.25">
      <c r="A2384" s="38">
        <v>2381</v>
      </c>
      <c r="F2384" s="39"/>
      <c r="Q2384" s="39"/>
      <c r="R2384" s="40"/>
      <c r="S2384" s="40"/>
      <c r="T2384" s="39"/>
      <c r="AG2384" s="110"/>
      <c r="AH2384" s="94"/>
      <c r="AJ2384" s="97"/>
      <c r="AL2384" s="39"/>
      <c r="AP2384" s="39"/>
      <c r="AQ2384" s="77"/>
      <c r="AR2384" s="94"/>
      <c r="AT2384" s="97"/>
      <c r="BB2384" s="79"/>
      <c r="BC2384" s="94"/>
      <c r="BE2384" s="97"/>
      <c r="BF2384" s="97"/>
      <c r="BG2384" s="40"/>
      <c r="BK2384" s="40"/>
      <c r="BL2384" s="79"/>
      <c r="BM2384" s="94"/>
      <c r="BO2384" s="97"/>
      <c r="BQ2384" s="40"/>
      <c r="BR2384" s="94"/>
      <c r="BS2384" s="94"/>
      <c r="BT2384" s="94"/>
      <c r="BU2384" s="40"/>
      <c r="BV2384" s="82"/>
      <c r="BW2384" s="94"/>
      <c r="BX2384" s="48"/>
      <c r="BY2384" s="97"/>
      <c r="BZ2384" s="48"/>
      <c r="CA2384" s="40"/>
      <c r="CB2384" s="94"/>
      <c r="CC2384" s="94"/>
      <c r="CD2384" s="94"/>
      <c r="CE2384" s="40"/>
      <c r="CF2384" s="73"/>
      <c r="CG2384" s="41"/>
      <c r="CH2384" s="41"/>
      <c r="CI2384" s="41"/>
      <c r="CJ2384" s="41"/>
      <c r="CK2384" s="41"/>
      <c r="CL2384" s="68"/>
      <c r="CM2384" s="41"/>
      <c r="CN2384" s="41"/>
      <c r="CO2384" s="39"/>
      <c r="CP2384" s="78"/>
    </row>
    <row r="2385" spans="1:94" s="38" customFormat="1" x14ac:dyDescent="0.25">
      <c r="A2385" s="38">
        <v>2382</v>
      </c>
      <c r="F2385" s="39"/>
      <c r="Q2385" s="39"/>
      <c r="R2385" s="40"/>
      <c r="S2385" s="40"/>
      <c r="T2385" s="39"/>
      <c r="AG2385" s="110"/>
      <c r="AH2385" s="94"/>
      <c r="AJ2385" s="97"/>
      <c r="AL2385" s="39"/>
      <c r="AP2385" s="39"/>
      <c r="AQ2385" s="77"/>
      <c r="AR2385" s="94"/>
      <c r="AT2385" s="97"/>
      <c r="BB2385" s="79"/>
      <c r="BC2385" s="94"/>
      <c r="BE2385" s="97"/>
      <c r="BF2385" s="97"/>
      <c r="BG2385" s="40"/>
      <c r="BK2385" s="40"/>
      <c r="BL2385" s="79"/>
      <c r="BM2385" s="94"/>
      <c r="BO2385" s="97"/>
      <c r="BQ2385" s="40"/>
      <c r="BR2385" s="94"/>
      <c r="BS2385" s="94"/>
      <c r="BT2385" s="94"/>
      <c r="BU2385" s="40"/>
      <c r="BV2385" s="82"/>
      <c r="BW2385" s="94"/>
      <c r="BX2385" s="48"/>
      <c r="BY2385" s="97"/>
      <c r="BZ2385" s="48"/>
      <c r="CA2385" s="40"/>
      <c r="CB2385" s="94"/>
      <c r="CC2385" s="94"/>
      <c r="CD2385" s="94"/>
      <c r="CE2385" s="40"/>
      <c r="CF2385" s="73"/>
      <c r="CG2385" s="41"/>
      <c r="CH2385" s="41"/>
      <c r="CI2385" s="41"/>
      <c r="CJ2385" s="41"/>
      <c r="CK2385" s="41"/>
      <c r="CL2385" s="68"/>
      <c r="CM2385" s="41"/>
      <c r="CN2385" s="41"/>
      <c r="CO2385" s="39"/>
      <c r="CP2385" s="78"/>
    </row>
    <row r="2386" spans="1:94" s="38" customFormat="1" x14ac:dyDescent="0.25">
      <c r="A2386" s="38">
        <v>2383</v>
      </c>
      <c r="F2386" s="39"/>
      <c r="Q2386" s="39"/>
      <c r="R2386" s="40"/>
      <c r="S2386" s="40"/>
      <c r="T2386" s="39"/>
      <c r="AG2386" s="110"/>
      <c r="AH2386" s="94"/>
      <c r="AJ2386" s="97"/>
      <c r="AL2386" s="39"/>
      <c r="AP2386" s="39"/>
      <c r="AQ2386" s="77"/>
      <c r="AR2386" s="94"/>
      <c r="AT2386" s="97"/>
      <c r="BB2386" s="79"/>
      <c r="BC2386" s="94"/>
      <c r="BE2386" s="97"/>
      <c r="BF2386" s="97"/>
      <c r="BG2386" s="40"/>
      <c r="BK2386" s="40"/>
      <c r="BL2386" s="79"/>
      <c r="BM2386" s="94"/>
      <c r="BO2386" s="97"/>
      <c r="BQ2386" s="40"/>
      <c r="BR2386" s="94"/>
      <c r="BS2386" s="94"/>
      <c r="BT2386" s="94"/>
      <c r="BU2386" s="40"/>
      <c r="BV2386" s="82"/>
      <c r="BW2386" s="94"/>
      <c r="BX2386" s="48"/>
      <c r="BY2386" s="97"/>
      <c r="BZ2386" s="48"/>
      <c r="CA2386" s="40"/>
      <c r="CB2386" s="94"/>
      <c r="CC2386" s="94"/>
      <c r="CD2386" s="94"/>
      <c r="CE2386" s="40"/>
      <c r="CF2386" s="73"/>
      <c r="CG2386" s="41"/>
      <c r="CH2386" s="41"/>
      <c r="CI2386" s="41"/>
      <c r="CJ2386" s="41"/>
      <c r="CK2386" s="41"/>
      <c r="CL2386" s="68"/>
      <c r="CM2386" s="41"/>
      <c r="CN2386" s="41"/>
      <c r="CO2386" s="39"/>
      <c r="CP2386" s="78"/>
    </row>
    <row r="2387" spans="1:94" s="38" customFormat="1" x14ac:dyDescent="0.25">
      <c r="A2387" s="38">
        <v>2384</v>
      </c>
      <c r="F2387" s="39"/>
      <c r="Q2387" s="39"/>
      <c r="R2387" s="40"/>
      <c r="S2387" s="40"/>
      <c r="T2387" s="39"/>
      <c r="AG2387" s="110"/>
      <c r="AH2387" s="94"/>
      <c r="AJ2387" s="97"/>
      <c r="AL2387" s="39"/>
      <c r="AP2387" s="39"/>
      <c r="AQ2387" s="77"/>
      <c r="AR2387" s="94"/>
      <c r="AT2387" s="97"/>
      <c r="BB2387" s="79"/>
      <c r="BC2387" s="94"/>
      <c r="BE2387" s="97"/>
      <c r="BF2387" s="97"/>
      <c r="BG2387" s="40"/>
      <c r="BK2387" s="40"/>
      <c r="BL2387" s="79"/>
      <c r="BM2387" s="94"/>
      <c r="BO2387" s="97"/>
      <c r="BQ2387" s="40"/>
      <c r="BR2387" s="94"/>
      <c r="BS2387" s="94"/>
      <c r="BT2387" s="94"/>
      <c r="BU2387" s="40"/>
      <c r="BV2387" s="82"/>
      <c r="BW2387" s="94"/>
      <c r="BX2387" s="48"/>
      <c r="BY2387" s="97"/>
      <c r="BZ2387" s="48"/>
      <c r="CA2387" s="40"/>
      <c r="CB2387" s="94"/>
      <c r="CC2387" s="94"/>
      <c r="CD2387" s="94"/>
      <c r="CE2387" s="40"/>
      <c r="CF2387" s="73"/>
      <c r="CG2387" s="41"/>
      <c r="CH2387" s="41"/>
      <c r="CI2387" s="41"/>
      <c r="CJ2387" s="41"/>
      <c r="CK2387" s="41"/>
      <c r="CL2387" s="68"/>
      <c r="CM2387" s="41"/>
      <c r="CN2387" s="41"/>
      <c r="CO2387" s="39"/>
      <c r="CP2387" s="78"/>
    </row>
    <row r="2388" spans="1:94" s="38" customFormat="1" x14ac:dyDescent="0.25">
      <c r="A2388" s="38">
        <v>2385</v>
      </c>
      <c r="F2388" s="39"/>
      <c r="Q2388" s="39"/>
      <c r="R2388" s="40"/>
      <c r="S2388" s="40"/>
      <c r="T2388" s="39"/>
      <c r="AG2388" s="110"/>
      <c r="AH2388" s="94"/>
      <c r="AJ2388" s="97"/>
      <c r="AL2388" s="39"/>
      <c r="AP2388" s="39"/>
      <c r="AQ2388" s="77"/>
      <c r="AR2388" s="94"/>
      <c r="AT2388" s="97"/>
      <c r="BB2388" s="79"/>
      <c r="BC2388" s="94"/>
      <c r="BE2388" s="97"/>
      <c r="BF2388" s="97"/>
      <c r="BG2388" s="40"/>
      <c r="BK2388" s="40"/>
      <c r="BL2388" s="79"/>
      <c r="BM2388" s="94"/>
      <c r="BO2388" s="97"/>
      <c r="BQ2388" s="40"/>
      <c r="BR2388" s="94"/>
      <c r="BS2388" s="94"/>
      <c r="BT2388" s="94"/>
      <c r="BU2388" s="40"/>
      <c r="BV2388" s="82"/>
      <c r="BW2388" s="94"/>
      <c r="BX2388" s="48"/>
      <c r="BY2388" s="97"/>
      <c r="BZ2388" s="48"/>
      <c r="CA2388" s="40"/>
      <c r="CB2388" s="94"/>
      <c r="CC2388" s="94"/>
      <c r="CD2388" s="94"/>
      <c r="CE2388" s="40"/>
      <c r="CF2388" s="73"/>
      <c r="CG2388" s="41"/>
      <c r="CH2388" s="41"/>
      <c r="CI2388" s="41"/>
      <c r="CJ2388" s="41"/>
      <c r="CK2388" s="41"/>
      <c r="CL2388" s="68"/>
      <c r="CM2388" s="41"/>
      <c r="CN2388" s="41"/>
      <c r="CO2388" s="39"/>
      <c r="CP2388" s="78"/>
    </row>
    <row r="2389" spans="1:94" s="38" customFormat="1" x14ac:dyDescent="0.25">
      <c r="A2389" s="38">
        <v>2386</v>
      </c>
      <c r="F2389" s="39"/>
      <c r="Q2389" s="39"/>
      <c r="R2389" s="40"/>
      <c r="S2389" s="40"/>
      <c r="T2389" s="39"/>
      <c r="AG2389" s="110"/>
      <c r="AH2389" s="94"/>
      <c r="AJ2389" s="97"/>
      <c r="AL2389" s="39"/>
      <c r="AP2389" s="39"/>
      <c r="AQ2389" s="77"/>
      <c r="AR2389" s="94"/>
      <c r="AT2389" s="97"/>
      <c r="BB2389" s="79"/>
      <c r="BC2389" s="94"/>
      <c r="BE2389" s="97"/>
      <c r="BF2389" s="97"/>
      <c r="BG2389" s="40"/>
      <c r="BK2389" s="40"/>
      <c r="BL2389" s="79"/>
      <c r="BM2389" s="94"/>
      <c r="BO2389" s="97"/>
      <c r="BQ2389" s="40"/>
      <c r="BR2389" s="94"/>
      <c r="BS2389" s="94"/>
      <c r="BT2389" s="94"/>
      <c r="BU2389" s="40"/>
      <c r="BV2389" s="82"/>
      <c r="BW2389" s="94"/>
      <c r="BX2389" s="48"/>
      <c r="BY2389" s="97"/>
      <c r="BZ2389" s="48"/>
      <c r="CA2389" s="40"/>
      <c r="CB2389" s="94"/>
      <c r="CC2389" s="94"/>
      <c r="CD2389" s="94"/>
      <c r="CE2389" s="40"/>
      <c r="CF2389" s="73"/>
      <c r="CG2389" s="41"/>
      <c r="CH2389" s="41"/>
      <c r="CI2389" s="41"/>
      <c r="CJ2389" s="41"/>
      <c r="CK2389" s="41"/>
      <c r="CL2389" s="68"/>
      <c r="CM2389" s="41"/>
      <c r="CN2389" s="41"/>
      <c r="CO2389" s="39"/>
      <c r="CP2389" s="78"/>
    </row>
    <row r="2390" spans="1:94" s="38" customFormat="1" x14ac:dyDescent="0.25">
      <c r="A2390" s="38">
        <v>2387</v>
      </c>
      <c r="F2390" s="39"/>
      <c r="Q2390" s="39"/>
      <c r="R2390" s="40"/>
      <c r="S2390" s="40"/>
      <c r="T2390" s="39"/>
      <c r="AG2390" s="110"/>
      <c r="AH2390" s="94"/>
      <c r="AJ2390" s="97"/>
      <c r="AL2390" s="39"/>
      <c r="AP2390" s="39"/>
      <c r="AQ2390" s="77"/>
      <c r="AR2390" s="94"/>
      <c r="AT2390" s="97"/>
      <c r="BB2390" s="79"/>
      <c r="BC2390" s="94"/>
      <c r="BE2390" s="97"/>
      <c r="BF2390" s="97"/>
      <c r="BG2390" s="40"/>
      <c r="BK2390" s="40"/>
      <c r="BL2390" s="79"/>
      <c r="BM2390" s="94"/>
      <c r="BO2390" s="97"/>
      <c r="BQ2390" s="40"/>
      <c r="BR2390" s="94"/>
      <c r="BS2390" s="94"/>
      <c r="BT2390" s="94"/>
      <c r="BU2390" s="40"/>
      <c r="BV2390" s="82"/>
      <c r="BW2390" s="94"/>
      <c r="BX2390" s="48"/>
      <c r="BY2390" s="97"/>
      <c r="BZ2390" s="48"/>
      <c r="CA2390" s="40"/>
      <c r="CB2390" s="94"/>
      <c r="CC2390" s="94"/>
      <c r="CD2390" s="94"/>
      <c r="CE2390" s="40"/>
      <c r="CF2390" s="73"/>
      <c r="CG2390" s="41"/>
      <c r="CH2390" s="41"/>
      <c r="CI2390" s="41"/>
      <c r="CJ2390" s="41"/>
      <c r="CK2390" s="41"/>
      <c r="CL2390" s="68"/>
      <c r="CM2390" s="41"/>
      <c r="CN2390" s="41"/>
      <c r="CO2390" s="39"/>
      <c r="CP2390" s="78"/>
    </row>
    <row r="2391" spans="1:94" s="38" customFormat="1" x14ac:dyDescent="0.25">
      <c r="A2391" s="38">
        <v>2388</v>
      </c>
      <c r="F2391" s="39"/>
      <c r="Q2391" s="39"/>
      <c r="R2391" s="40"/>
      <c r="S2391" s="40"/>
      <c r="T2391" s="39"/>
      <c r="AG2391" s="110"/>
      <c r="AH2391" s="94"/>
      <c r="AJ2391" s="97"/>
      <c r="AL2391" s="39"/>
      <c r="AP2391" s="39"/>
      <c r="AQ2391" s="77"/>
      <c r="AR2391" s="94"/>
      <c r="AT2391" s="97"/>
      <c r="BB2391" s="79"/>
      <c r="BC2391" s="94"/>
      <c r="BE2391" s="97"/>
      <c r="BF2391" s="97"/>
      <c r="BG2391" s="40"/>
      <c r="BK2391" s="40"/>
      <c r="BL2391" s="79"/>
      <c r="BM2391" s="94"/>
      <c r="BO2391" s="97"/>
      <c r="BQ2391" s="40"/>
      <c r="BR2391" s="94"/>
      <c r="BS2391" s="94"/>
      <c r="BT2391" s="94"/>
      <c r="BU2391" s="40"/>
      <c r="BV2391" s="82"/>
      <c r="BW2391" s="94"/>
      <c r="BX2391" s="48"/>
      <c r="BY2391" s="97"/>
      <c r="BZ2391" s="48"/>
      <c r="CA2391" s="40"/>
      <c r="CB2391" s="94"/>
      <c r="CC2391" s="94"/>
      <c r="CD2391" s="94"/>
      <c r="CE2391" s="40"/>
      <c r="CF2391" s="73"/>
      <c r="CG2391" s="41"/>
      <c r="CH2391" s="41"/>
      <c r="CI2391" s="41"/>
      <c r="CJ2391" s="41"/>
      <c r="CK2391" s="41"/>
      <c r="CL2391" s="68"/>
      <c r="CM2391" s="41"/>
      <c r="CN2391" s="41"/>
      <c r="CO2391" s="39"/>
      <c r="CP2391" s="78"/>
    </row>
    <row r="2392" spans="1:94" s="38" customFormat="1" x14ac:dyDescent="0.25">
      <c r="A2392" s="38">
        <v>2389</v>
      </c>
      <c r="F2392" s="39"/>
      <c r="Q2392" s="39"/>
      <c r="R2392" s="40"/>
      <c r="S2392" s="40"/>
      <c r="T2392" s="39"/>
      <c r="AG2392" s="110"/>
      <c r="AH2392" s="94"/>
      <c r="AJ2392" s="97"/>
      <c r="AL2392" s="39"/>
      <c r="AP2392" s="39"/>
      <c r="AQ2392" s="77"/>
      <c r="AR2392" s="94"/>
      <c r="AT2392" s="97"/>
      <c r="BB2392" s="79"/>
      <c r="BC2392" s="94"/>
      <c r="BE2392" s="97"/>
      <c r="BF2392" s="97"/>
      <c r="BG2392" s="40"/>
      <c r="BK2392" s="40"/>
      <c r="BL2392" s="79"/>
      <c r="BM2392" s="94"/>
      <c r="BO2392" s="97"/>
      <c r="BQ2392" s="40"/>
      <c r="BR2392" s="94"/>
      <c r="BS2392" s="94"/>
      <c r="BT2392" s="94"/>
      <c r="BU2392" s="40"/>
      <c r="BV2392" s="82"/>
      <c r="BW2392" s="94"/>
      <c r="BX2392" s="48"/>
      <c r="BY2392" s="97"/>
      <c r="BZ2392" s="48"/>
      <c r="CA2392" s="40"/>
      <c r="CB2392" s="94"/>
      <c r="CC2392" s="94"/>
      <c r="CD2392" s="94"/>
      <c r="CE2392" s="40"/>
      <c r="CF2392" s="73"/>
      <c r="CG2392" s="41"/>
      <c r="CH2392" s="41"/>
      <c r="CI2392" s="41"/>
      <c r="CJ2392" s="41"/>
      <c r="CK2392" s="41"/>
      <c r="CL2392" s="68"/>
      <c r="CM2392" s="41"/>
      <c r="CN2392" s="41"/>
      <c r="CO2392" s="39"/>
      <c r="CP2392" s="78"/>
    </row>
    <row r="2393" spans="1:94" s="38" customFormat="1" x14ac:dyDescent="0.25">
      <c r="A2393" s="38">
        <v>2390</v>
      </c>
      <c r="F2393" s="39"/>
      <c r="Q2393" s="39"/>
      <c r="R2393" s="40"/>
      <c r="S2393" s="40"/>
      <c r="T2393" s="39"/>
      <c r="AG2393" s="110"/>
      <c r="AH2393" s="94"/>
      <c r="AJ2393" s="97"/>
      <c r="AL2393" s="39"/>
      <c r="AP2393" s="39"/>
      <c r="AQ2393" s="77"/>
      <c r="AR2393" s="94"/>
      <c r="AT2393" s="97"/>
      <c r="BB2393" s="79"/>
      <c r="BC2393" s="94"/>
      <c r="BE2393" s="97"/>
      <c r="BF2393" s="97"/>
      <c r="BG2393" s="40"/>
      <c r="BK2393" s="40"/>
      <c r="BL2393" s="79"/>
      <c r="BM2393" s="94"/>
      <c r="BO2393" s="97"/>
      <c r="BQ2393" s="40"/>
      <c r="BR2393" s="94"/>
      <c r="BS2393" s="94"/>
      <c r="BT2393" s="94"/>
      <c r="BU2393" s="40"/>
      <c r="BV2393" s="82"/>
      <c r="BW2393" s="94"/>
      <c r="BX2393" s="48"/>
      <c r="BY2393" s="97"/>
      <c r="BZ2393" s="48"/>
      <c r="CA2393" s="40"/>
      <c r="CB2393" s="94"/>
      <c r="CC2393" s="94"/>
      <c r="CD2393" s="94"/>
      <c r="CE2393" s="40"/>
      <c r="CF2393" s="73"/>
      <c r="CG2393" s="41"/>
      <c r="CH2393" s="41"/>
      <c r="CI2393" s="41"/>
      <c r="CJ2393" s="41"/>
      <c r="CK2393" s="41"/>
      <c r="CL2393" s="68"/>
      <c r="CM2393" s="41"/>
      <c r="CN2393" s="41"/>
      <c r="CO2393" s="39"/>
      <c r="CP2393" s="78"/>
    </row>
    <row r="2394" spans="1:94" s="38" customFormat="1" x14ac:dyDescent="0.25">
      <c r="A2394" s="38">
        <v>2391</v>
      </c>
      <c r="F2394" s="39"/>
      <c r="Q2394" s="39"/>
      <c r="R2394" s="40"/>
      <c r="S2394" s="40"/>
      <c r="T2394" s="39"/>
      <c r="AG2394" s="110"/>
      <c r="AH2394" s="94"/>
      <c r="AJ2394" s="97"/>
      <c r="AL2394" s="39"/>
      <c r="AP2394" s="39"/>
      <c r="AQ2394" s="77"/>
      <c r="AR2394" s="94"/>
      <c r="AT2394" s="97"/>
      <c r="BB2394" s="79"/>
      <c r="BC2394" s="94"/>
      <c r="BE2394" s="97"/>
      <c r="BF2394" s="97"/>
      <c r="BG2394" s="40"/>
      <c r="BK2394" s="40"/>
      <c r="BL2394" s="79"/>
      <c r="BM2394" s="94"/>
      <c r="BO2394" s="97"/>
      <c r="BQ2394" s="40"/>
      <c r="BR2394" s="94"/>
      <c r="BS2394" s="94"/>
      <c r="BT2394" s="94"/>
      <c r="BU2394" s="40"/>
      <c r="BV2394" s="82"/>
      <c r="BW2394" s="94"/>
      <c r="BX2394" s="48"/>
      <c r="BY2394" s="97"/>
      <c r="BZ2394" s="48"/>
      <c r="CA2394" s="40"/>
      <c r="CB2394" s="94"/>
      <c r="CC2394" s="94"/>
      <c r="CD2394" s="94"/>
      <c r="CE2394" s="40"/>
      <c r="CF2394" s="73"/>
      <c r="CG2394" s="41"/>
      <c r="CH2394" s="41"/>
      <c r="CI2394" s="41"/>
      <c r="CJ2394" s="41"/>
      <c r="CK2394" s="41"/>
      <c r="CL2394" s="68"/>
      <c r="CM2394" s="41"/>
      <c r="CN2394" s="41"/>
      <c r="CO2394" s="39"/>
      <c r="CP2394" s="78"/>
    </row>
    <row r="2395" spans="1:94" s="38" customFormat="1" x14ac:dyDescent="0.25">
      <c r="A2395" s="38">
        <v>2392</v>
      </c>
      <c r="F2395" s="39"/>
      <c r="Q2395" s="39"/>
      <c r="R2395" s="40"/>
      <c r="S2395" s="40"/>
      <c r="T2395" s="39"/>
      <c r="AG2395" s="110"/>
      <c r="AH2395" s="94"/>
      <c r="AJ2395" s="97"/>
      <c r="AL2395" s="39"/>
      <c r="AP2395" s="39"/>
      <c r="AQ2395" s="77"/>
      <c r="AR2395" s="94"/>
      <c r="AT2395" s="97"/>
      <c r="BB2395" s="79"/>
      <c r="BC2395" s="94"/>
      <c r="BE2395" s="97"/>
      <c r="BF2395" s="97"/>
      <c r="BG2395" s="40"/>
      <c r="BK2395" s="40"/>
      <c r="BL2395" s="79"/>
      <c r="BM2395" s="94"/>
      <c r="BO2395" s="97"/>
      <c r="BQ2395" s="40"/>
      <c r="BR2395" s="94"/>
      <c r="BS2395" s="94"/>
      <c r="BT2395" s="94"/>
      <c r="BU2395" s="40"/>
      <c r="BV2395" s="82"/>
      <c r="BW2395" s="94"/>
      <c r="BX2395" s="48"/>
      <c r="BY2395" s="97"/>
      <c r="BZ2395" s="48"/>
      <c r="CA2395" s="40"/>
      <c r="CB2395" s="94"/>
      <c r="CC2395" s="94"/>
      <c r="CD2395" s="94"/>
      <c r="CE2395" s="40"/>
      <c r="CF2395" s="73"/>
      <c r="CG2395" s="41"/>
      <c r="CH2395" s="41"/>
      <c r="CI2395" s="41"/>
      <c r="CJ2395" s="41"/>
      <c r="CK2395" s="41"/>
      <c r="CL2395" s="68"/>
      <c r="CM2395" s="41"/>
      <c r="CN2395" s="41"/>
      <c r="CO2395" s="39"/>
      <c r="CP2395" s="78"/>
    </row>
    <row r="2396" spans="1:94" s="38" customFormat="1" x14ac:dyDescent="0.25">
      <c r="A2396" s="38">
        <v>2393</v>
      </c>
      <c r="F2396" s="39"/>
      <c r="Q2396" s="39"/>
      <c r="R2396" s="40"/>
      <c r="S2396" s="40"/>
      <c r="T2396" s="39"/>
      <c r="AG2396" s="110"/>
      <c r="AH2396" s="94"/>
      <c r="AJ2396" s="97"/>
      <c r="AL2396" s="39"/>
      <c r="AP2396" s="39"/>
      <c r="AQ2396" s="77"/>
      <c r="AR2396" s="94"/>
      <c r="AT2396" s="97"/>
      <c r="BB2396" s="79"/>
      <c r="BC2396" s="94"/>
      <c r="BE2396" s="97"/>
      <c r="BF2396" s="97"/>
      <c r="BG2396" s="40"/>
      <c r="BK2396" s="40"/>
      <c r="BL2396" s="79"/>
      <c r="BM2396" s="94"/>
      <c r="BO2396" s="97"/>
      <c r="BQ2396" s="40"/>
      <c r="BR2396" s="94"/>
      <c r="BS2396" s="94"/>
      <c r="BT2396" s="94"/>
      <c r="BU2396" s="40"/>
      <c r="BV2396" s="82"/>
      <c r="BW2396" s="94"/>
      <c r="BX2396" s="48"/>
      <c r="BY2396" s="97"/>
      <c r="BZ2396" s="48"/>
      <c r="CA2396" s="40"/>
      <c r="CB2396" s="94"/>
      <c r="CC2396" s="94"/>
      <c r="CD2396" s="94"/>
      <c r="CE2396" s="40"/>
      <c r="CF2396" s="73"/>
      <c r="CG2396" s="41"/>
      <c r="CH2396" s="41"/>
      <c r="CI2396" s="41"/>
      <c r="CJ2396" s="41"/>
      <c r="CK2396" s="41"/>
      <c r="CL2396" s="68"/>
      <c r="CM2396" s="41"/>
      <c r="CN2396" s="41"/>
      <c r="CO2396" s="39"/>
      <c r="CP2396" s="78"/>
    </row>
    <row r="2397" spans="1:94" s="38" customFormat="1" x14ac:dyDescent="0.25">
      <c r="A2397" s="38">
        <v>2394</v>
      </c>
      <c r="F2397" s="39"/>
      <c r="Q2397" s="39"/>
      <c r="R2397" s="40"/>
      <c r="S2397" s="40"/>
      <c r="T2397" s="39"/>
      <c r="AG2397" s="110"/>
      <c r="AH2397" s="94"/>
      <c r="AJ2397" s="97"/>
      <c r="AL2397" s="39"/>
      <c r="AP2397" s="39"/>
      <c r="AQ2397" s="77"/>
      <c r="AR2397" s="94"/>
      <c r="AT2397" s="97"/>
      <c r="BB2397" s="79"/>
      <c r="BC2397" s="94"/>
      <c r="BE2397" s="97"/>
      <c r="BF2397" s="97"/>
      <c r="BG2397" s="40"/>
      <c r="BK2397" s="40"/>
      <c r="BL2397" s="79"/>
      <c r="BM2397" s="94"/>
      <c r="BO2397" s="97"/>
      <c r="BQ2397" s="40"/>
      <c r="BR2397" s="94"/>
      <c r="BS2397" s="94"/>
      <c r="BT2397" s="94"/>
      <c r="BU2397" s="40"/>
      <c r="BV2397" s="82"/>
      <c r="BW2397" s="94"/>
      <c r="BX2397" s="48"/>
      <c r="BY2397" s="97"/>
      <c r="BZ2397" s="48"/>
      <c r="CA2397" s="40"/>
      <c r="CB2397" s="94"/>
      <c r="CC2397" s="94"/>
      <c r="CD2397" s="94"/>
      <c r="CE2397" s="40"/>
      <c r="CF2397" s="73"/>
      <c r="CG2397" s="41"/>
      <c r="CH2397" s="41"/>
      <c r="CI2397" s="41"/>
      <c r="CJ2397" s="41"/>
      <c r="CK2397" s="41"/>
      <c r="CL2397" s="68"/>
      <c r="CM2397" s="41"/>
      <c r="CN2397" s="41"/>
      <c r="CO2397" s="39"/>
      <c r="CP2397" s="78"/>
    </row>
    <row r="2398" spans="1:94" s="38" customFormat="1" x14ac:dyDescent="0.25">
      <c r="A2398" s="38">
        <v>2395</v>
      </c>
      <c r="F2398" s="39"/>
      <c r="Q2398" s="39"/>
      <c r="R2398" s="40"/>
      <c r="S2398" s="40"/>
      <c r="T2398" s="39"/>
      <c r="AG2398" s="110"/>
      <c r="AH2398" s="94"/>
      <c r="AJ2398" s="97"/>
      <c r="AL2398" s="39"/>
      <c r="AP2398" s="39"/>
      <c r="AQ2398" s="77"/>
      <c r="AR2398" s="94"/>
      <c r="AT2398" s="97"/>
      <c r="BB2398" s="79"/>
      <c r="BC2398" s="94"/>
      <c r="BE2398" s="97"/>
      <c r="BF2398" s="97"/>
      <c r="BG2398" s="40"/>
      <c r="BK2398" s="40"/>
      <c r="BL2398" s="79"/>
      <c r="BM2398" s="94"/>
      <c r="BO2398" s="97"/>
      <c r="BQ2398" s="40"/>
      <c r="BR2398" s="94"/>
      <c r="BS2398" s="94"/>
      <c r="BT2398" s="94"/>
      <c r="BU2398" s="40"/>
      <c r="BV2398" s="82"/>
      <c r="BW2398" s="94"/>
      <c r="BX2398" s="48"/>
      <c r="BY2398" s="97"/>
      <c r="BZ2398" s="48"/>
      <c r="CA2398" s="40"/>
      <c r="CB2398" s="94"/>
      <c r="CC2398" s="94"/>
      <c r="CD2398" s="94"/>
      <c r="CE2398" s="40"/>
      <c r="CF2398" s="73"/>
      <c r="CG2398" s="41"/>
      <c r="CH2398" s="41"/>
      <c r="CI2398" s="41"/>
      <c r="CJ2398" s="41"/>
      <c r="CK2398" s="41"/>
      <c r="CL2398" s="68"/>
      <c r="CM2398" s="41"/>
      <c r="CN2398" s="41"/>
      <c r="CO2398" s="39"/>
      <c r="CP2398" s="78"/>
    </row>
    <row r="2399" spans="1:94" s="38" customFormat="1" x14ac:dyDescent="0.25">
      <c r="A2399" s="38">
        <v>2396</v>
      </c>
      <c r="F2399" s="39"/>
      <c r="Q2399" s="39"/>
      <c r="R2399" s="40"/>
      <c r="S2399" s="40"/>
      <c r="T2399" s="39"/>
      <c r="AG2399" s="110"/>
      <c r="AH2399" s="94"/>
      <c r="AJ2399" s="97"/>
      <c r="AL2399" s="39"/>
      <c r="AP2399" s="39"/>
      <c r="AQ2399" s="77"/>
      <c r="AR2399" s="94"/>
      <c r="AT2399" s="97"/>
      <c r="BB2399" s="79"/>
      <c r="BC2399" s="94"/>
      <c r="BE2399" s="97"/>
      <c r="BF2399" s="97"/>
      <c r="BG2399" s="40"/>
      <c r="BK2399" s="40"/>
      <c r="BL2399" s="79"/>
      <c r="BM2399" s="94"/>
      <c r="BO2399" s="97"/>
      <c r="BQ2399" s="40"/>
      <c r="BR2399" s="94"/>
      <c r="BS2399" s="94"/>
      <c r="BT2399" s="94"/>
      <c r="BU2399" s="40"/>
      <c r="BV2399" s="82"/>
      <c r="BW2399" s="94"/>
      <c r="BX2399" s="48"/>
      <c r="BY2399" s="97"/>
      <c r="BZ2399" s="48"/>
      <c r="CA2399" s="40"/>
      <c r="CB2399" s="94"/>
      <c r="CC2399" s="94"/>
      <c r="CD2399" s="94"/>
      <c r="CE2399" s="40"/>
      <c r="CF2399" s="73"/>
      <c r="CG2399" s="41"/>
      <c r="CH2399" s="41"/>
      <c r="CI2399" s="41"/>
      <c r="CJ2399" s="41"/>
      <c r="CK2399" s="41"/>
      <c r="CL2399" s="68"/>
      <c r="CM2399" s="41"/>
      <c r="CN2399" s="41"/>
      <c r="CO2399" s="39"/>
      <c r="CP2399" s="78"/>
    </row>
    <row r="2400" spans="1:94" s="38" customFormat="1" x14ac:dyDescent="0.25">
      <c r="A2400" s="38">
        <v>2397</v>
      </c>
      <c r="F2400" s="39"/>
      <c r="Q2400" s="39"/>
      <c r="R2400" s="40"/>
      <c r="S2400" s="40"/>
      <c r="T2400" s="39"/>
      <c r="AG2400" s="110"/>
      <c r="AH2400" s="94"/>
      <c r="AJ2400" s="97"/>
      <c r="AL2400" s="39"/>
      <c r="AP2400" s="39"/>
      <c r="AQ2400" s="77"/>
      <c r="AR2400" s="94"/>
      <c r="AT2400" s="97"/>
      <c r="BB2400" s="79"/>
      <c r="BC2400" s="94"/>
      <c r="BE2400" s="97"/>
      <c r="BF2400" s="97"/>
      <c r="BG2400" s="40"/>
      <c r="BK2400" s="40"/>
      <c r="BL2400" s="79"/>
      <c r="BM2400" s="94"/>
      <c r="BO2400" s="97"/>
      <c r="BQ2400" s="40"/>
      <c r="BR2400" s="94"/>
      <c r="BS2400" s="94"/>
      <c r="BT2400" s="94"/>
      <c r="BU2400" s="40"/>
      <c r="BV2400" s="82"/>
      <c r="BW2400" s="94"/>
      <c r="BX2400" s="48"/>
      <c r="BY2400" s="97"/>
      <c r="BZ2400" s="48"/>
      <c r="CA2400" s="40"/>
      <c r="CB2400" s="94"/>
      <c r="CC2400" s="94"/>
      <c r="CD2400" s="94"/>
      <c r="CE2400" s="40"/>
      <c r="CF2400" s="73"/>
      <c r="CG2400" s="41"/>
      <c r="CH2400" s="41"/>
      <c r="CI2400" s="41"/>
      <c r="CJ2400" s="41"/>
      <c r="CK2400" s="41"/>
      <c r="CL2400" s="68"/>
      <c r="CM2400" s="41"/>
      <c r="CN2400" s="41"/>
      <c r="CO2400" s="39"/>
      <c r="CP2400" s="78"/>
    </row>
    <row r="2401" spans="1:97" s="38" customFormat="1" x14ac:dyDescent="0.25">
      <c r="A2401" s="38">
        <v>2398</v>
      </c>
      <c r="F2401" s="39"/>
      <c r="Q2401" s="39"/>
      <c r="R2401" s="40"/>
      <c r="S2401" s="40"/>
      <c r="T2401" s="39"/>
      <c r="AG2401" s="110"/>
      <c r="AH2401" s="94"/>
      <c r="AJ2401" s="97"/>
      <c r="AL2401" s="39"/>
      <c r="AP2401" s="39"/>
      <c r="AQ2401" s="77"/>
      <c r="AR2401" s="94"/>
      <c r="AT2401" s="97"/>
      <c r="BB2401" s="79"/>
      <c r="BC2401" s="94"/>
      <c r="BE2401" s="97"/>
      <c r="BF2401" s="97"/>
      <c r="BG2401" s="40"/>
      <c r="BK2401" s="40"/>
      <c r="BL2401" s="79"/>
      <c r="BM2401" s="94"/>
      <c r="BO2401" s="97"/>
      <c r="BQ2401" s="40"/>
      <c r="BR2401" s="94"/>
      <c r="BS2401" s="94"/>
      <c r="BT2401" s="94"/>
      <c r="BU2401" s="40"/>
      <c r="BV2401" s="82"/>
      <c r="BW2401" s="94"/>
      <c r="BX2401" s="48"/>
      <c r="BY2401" s="97"/>
      <c r="BZ2401" s="48"/>
      <c r="CA2401" s="40"/>
      <c r="CB2401" s="94"/>
      <c r="CC2401" s="94"/>
      <c r="CD2401" s="94"/>
      <c r="CE2401" s="40"/>
      <c r="CF2401" s="73"/>
      <c r="CG2401" s="41"/>
      <c r="CH2401" s="41"/>
      <c r="CI2401" s="41"/>
      <c r="CJ2401" s="41"/>
      <c r="CK2401" s="41"/>
      <c r="CL2401" s="68"/>
      <c r="CM2401" s="41"/>
      <c r="CN2401" s="41"/>
      <c r="CO2401" s="39"/>
      <c r="CP2401" s="78"/>
    </row>
    <row r="2402" spans="1:97" s="38" customFormat="1" x14ac:dyDescent="0.25">
      <c r="A2402" s="38">
        <v>2399</v>
      </c>
      <c r="F2402" s="39"/>
      <c r="Q2402" s="39"/>
      <c r="R2402" s="40"/>
      <c r="S2402" s="40"/>
      <c r="T2402" s="39"/>
      <c r="AG2402" s="110"/>
      <c r="AH2402" s="94"/>
      <c r="AJ2402" s="97"/>
      <c r="AL2402" s="39"/>
      <c r="AP2402" s="39"/>
      <c r="AQ2402" s="77"/>
      <c r="AR2402" s="94"/>
      <c r="AT2402" s="97"/>
      <c r="BB2402" s="79"/>
      <c r="BC2402" s="94"/>
      <c r="BE2402" s="97"/>
      <c r="BF2402" s="97"/>
      <c r="BG2402" s="40"/>
      <c r="BK2402" s="40"/>
      <c r="BL2402" s="79"/>
      <c r="BM2402" s="94"/>
      <c r="BO2402" s="97"/>
      <c r="BQ2402" s="40"/>
      <c r="BR2402" s="94"/>
      <c r="BS2402" s="94"/>
      <c r="BT2402" s="94"/>
      <c r="BU2402" s="40"/>
      <c r="BV2402" s="82"/>
      <c r="BW2402" s="94"/>
      <c r="BX2402" s="48"/>
      <c r="BY2402" s="97"/>
      <c r="BZ2402" s="48"/>
      <c r="CA2402" s="40"/>
      <c r="CB2402" s="94"/>
      <c r="CC2402" s="94"/>
      <c r="CD2402" s="94"/>
      <c r="CE2402" s="40"/>
      <c r="CF2402" s="73"/>
      <c r="CG2402" s="41"/>
      <c r="CH2402" s="41"/>
      <c r="CI2402" s="41"/>
      <c r="CJ2402" s="41"/>
      <c r="CK2402" s="41"/>
      <c r="CL2402" s="68"/>
      <c r="CM2402" s="41"/>
      <c r="CN2402" s="41"/>
      <c r="CO2402" s="39"/>
      <c r="CP2402" s="78"/>
    </row>
    <row r="2403" spans="1:97" s="38" customFormat="1" x14ac:dyDescent="0.25">
      <c r="A2403" s="38">
        <v>2400</v>
      </c>
      <c r="F2403" s="39"/>
      <c r="Q2403" s="39"/>
      <c r="R2403" s="40"/>
      <c r="S2403" s="40"/>
      <c r="T2403" s="39"/>
      <c r="AG2403" s="110"/>
      <c r="AH2403" s="94"/>
      <c r="AJ2403" s="97"/>
      <c r="AL2403" s="39"/>
      <c r="AP2403" s="39"/>
      <c r="AQ2403" s="77"/>
      <c r="AR2403" s="94"/>
      <c r="AT2403" s="97"/>
      <c r="BB2403" s="79"/>
      <c r="BC2403" s="94"/>
      <c r="BE2403" s="97"/>
      <c r="BF2403" s="97"/>
      <c r="BG2403" s="40"/>
      <c r="BK2403" s="40"/>
      <c r="BL2403" s="79"/>
      <c r="BM2403" s="94"/>
      <c r="BO2403" s="97"/>
      <c r="BQ2403" s="40"/>
      <c r="BR2403" s="94"/>
      <c r="BS2403" s="94"/>
      <c r="BT2403" s="94"/>
      <c r="BU2403" s="40"/>
      <c r="BV2403" s="82"/>
      <c r="BW2403" s="94"/>
      <c r="BX2403" s="48"/>
      <c r="BY2403" s="97"/>
      <c r="BZ2403" s="48"/>
      <c r="CA2403" s="40"/>
      <c r="CB2403" s="94"/>
      <c r="CC2403" s="94"/>
      <c r="CD2403" s="94"/>
      <c r="CE2403" s="40"/>
      <c r="CF2403" s="73"/>
      <c r="CG2403" s="41"/>
      <c r="CH2403" s="41"/>
      <c r="CI2403" s="41"/>
      <c r="CJ2403" s="41"/>
      <c r="CK2403" s="41"/>
      <c r="CL2403" s="68"/>
      <c r="CM2403" s="41"/>
      <c r="CN2403" s="41"/>
      <c r="CO2403" s="39"/>
      <c r="CP2403" s="78"/>
    </row>
    <row r="2404" spans="1:97" s="38" customFormat="1" x14ac:dyDescent="0.25">
      <c r="A2404" s="38">
        <v>2401</v>
      </c>
      <c r="F2404" s="39"/>
      <c r="Q2404" s="39"/>
      <c r="R2404" s="40"/>
      <c r="S2404" s="40"/>
      <c r="T2404" s="39"/>
      <c r="AG2404" s="110"/>
      <c r="AH2404" s="94"/>
      <c r="AJ2404" s="97"/>
      <c r="AL2404" s="39"/>
      <c r="AP2404" s="39"/>
      <c r="AQ2404" s="77"/>
      <c r="AR2404" s="94"/>
      <c r="AT2404" s="97"/>
      <c r="BB2404" s="79"/>
      <c r="BC2404" s="94"/>
      <c r="BE2404" s="97"/>
      <c r="BF2404" s="97"/>
      <c r="BG2404" s="40"/>
      <c r="BK2404" s="40"/>
      <c r="BL2404" s="79"/>
      <c r="BM2404" s="94"/>
      <c r="BO2404" s="97"/>
      <c r="BQ2404" s="40"/>
      <c r="BR2404" s="94"/>
      <c r="BS2404" s="94"/>
      <c r="BT2404" s="94"/>
      <c r="BU2404" s="40"/>
      <c r="BV2404" s="82"/>
      <c r="BW2404" s="94"/>
      <c r="BX2404" s="48"/>
      <c r="BY2404" s="97"/>
      <c r="BZ2404" s="48"/>
      <c r="CA2404" s="40"/>
      <c r="CB2404" s="94"/>
      <c r="CC2404" s="94"/>
      <c r="CD2404" s="94"/>
      <c r="CE2404" s="40"/>
      <c r="CF2404" s="73"/>
      <c r="CG2404" s="41"/>
      <c r="CH2404" s="41"/>
      <c r="CI2404" s="41"/>
      <c r="CJ2404" s="41"/>
      <c r="CK2404" s="41"/>
      <c r="CL2404" s="68"/>
      <c r="CM2404" s="41"/>
      <c r="CN2404" s="41"/>
      <c r="CO2404" s="39"/>
      <c r="CP2404" s="78"/>
    </row>
    <row r="2405" spans="1:97" s="38" customFormat="1" x14ac:dyDescent="0.25">
      <c r="A2405" s="38">
        <v>2402</v>
      </c>
      <c r="F2405" s="39"/>
      <c r="Q2405" s="39"/>
      <c r="R2405" s="40"/>
      <c r="S2405" s="40"/>
      <c r="T2405" s="39"/>
      <c r="AG2405" s="110"/>
      <c r="AH2405" s="94"/>
      <c r="AJ2405" s="97"/>
      <c r="AL2405" s="39"/>
      <c r="AP2405" s="39"/>
      <c r="AQ2405" s="77"/>
      <c r="AR2405" s="94"/>
      <c r="AT2405" s="97"/>
      <c r="BB2405" s="79"/>
      <c r="BC2405" s="94"/>
      <c r="BE2405" s="97"/>
      <c r="BF2405" s="97"/>
      <c r="BG2405" s="40"/>
      <c r="BK2405" s="40"/>
      <c r="BL2405" s="79"/>
      <c r="BM2405" s="94"/>
      <c r="BO2405" s="97"/>
      <c r="BQ2405" s="40"/>
      <c r="BR2405" s="94"/>
      <c r="BS2405" s="94"/>
      <c r="BT2405" s="94"/>
      <c r="BU2405" s="40"/>
      <c r="BV2405" s="82"/>
      <c r="BW2405" s="94"/>
      <c r="BX2405" s="48"/>
      <c r="BY2405" s="97"/>
      <c r="BZ2405" s="48"/>
      <c r="CA2405" s="40"/>
      <c r="CB2405" s="94"/>
      <c r="CC2405" s="94"/>
      <c r="CD2405" s="94"/>
      <c r="CE2405" s="40"/>
      <c r="CF2405" s="73"/>
      <c r="CG2405" s="41"/>
      <c r="CH2405" s="41"/>
      <c r="CI2405" s="41"/>
      <c r="CJ2405" s="41"/>
      <c r="CK2405" s="41"/>
      <c r="CL2405" s="68"/>
      <c r="CM2405" s="41"/>
      <c r="CN2405" s="41"/>
      <c r="CO2405" s="39"/>
      <c r="CP2405" s="78"/>
    </row>
    <row r="2406" spans="1:97" s="38" customFormat="1" x14ac:dyDescent="0.25">
      <c r="A2406" s="38">
        <v>2403</v>
      </c>
      <c r="F2406" s="39"/>
      <c r="Q2406" s="39"/>
      <c r="R2406" s="40"/>
      <c r="S2406" s="40"/>
      <c r="T2406" s="39"/>
      <c r="AG2406" s="110"/>
      <c r="AH2406" s="94"/>
      <c r="AJ2406" s="97"/>
      <c r="AL2406" s="39"/>
      <c r="AP2406" s="39"/>
      <c r="AQ2406" s="77"/>
      <c r="AR2406" s="94"/>
      <c r="AT2406" s="97"/>
      <c r="BB2406" s="79"/>
      <c r="BC2406" s="94"/>
      <c r="BE2406" s="97"/>
      <c r="BF2406" s="97"/>
      <c r="BG2406" s="40"/>
      <c r="BK2406" s="40"/>
      <c r="BL2406" s="79"/>
      <c r="BM2406" s="94"/>
      <c r="BO2406" s="97"/>
      <c r="BQ2406" s="40"/>
      <c r="BR2406" s="94"/>
      <c r="BS2406" s="94"/>
      <c r="BT2406" s="94"/>
      <c r="BU2406" s="40"/>
      <c r="BV2406" s="82"/>
      <c r="BW2406" s="94"/>
      <c r="BX2406" s="48"/>
      <c r="BY2406" s="97"/>
      <c r="BZ2406" s="48"/>
      <c r="CA2406" s="40"/>
      <c r="CB2406" s="94"/>
      <c r="CC2406" s="94"/>
      <c r="CD2406" s="94"/>
      <c r="CE2406" s="40"/>
      <c r="CF2406" s="73"/>
      <c r="CG2406" s="41"/>
      <c r="CH2406" s="41"/>
      <c r="CI2406" s="41"/>
      <c r="CJ2406" s="41"/>
      <c r="CK2406" s="41"/>
      <c r="CL2406" s="68"/>
      <c r="CM2406" s="41"/>
      <c r="CN2406" s="41"/>
      <c r="CO2406" s="39"/>
      <c r="CP2406" s="78"/>
    </row>
    <row r="2407" spans="1:97" s="38" customFormat="1" x14ac:dyDescent="0.25">
      <c r="A2407" s="38">
        <v>2404</v>
      </c>
      <c r="F2407" s="39"/>
      <c r="Q2407" s="39"/>
      <c r="R2407" s="40"/>
      <c r="S2407" s="40"/>
      <c r="T2407" s="39"/>
      <c r="AG2407" s="110"/>
      <c r="AH2407" s="94"/>
      <c r="AJ2407" s="97"/>
      <c r="AL2407" s="39"/>
      <c r="AP2407" s="39"/>
      <c r="AQ2407" s="77"/>
      <c r="AR2407" s="94"/>
      <c r="AT2407" s="97"/>
      <c r="BB2407" s="79"/>
      <c r="BC2407" s="94"/>
      <c r="BE2407" s="97"/>
      <c r="BF2407" s="97"/>
      <c r="BG2407" s="40"/>
      <c r="BK2407" s="40"/>
      <c r="BL2407" s="79"/>
      <c r="BM2407" s="94"/>
      <c r="BO2407" s="97"/>
      <c r="BQ2407" s="40"/>
      <c r="BR2407" s="94"/>
      <c r="BS2407" s="94"/>
      <c r="BT2407" s="94"/>
      <c r="BU2407" s="40"/>
      <c r="BV2407" s="82"/>
      <c r="BW2407" s="94"/>
      <c r="BX2407" s="48"/>
      <c r="BY2407" s="97"/>
      <c r="BZ2407" s="48"/>
      <c r="CA2407" s="40"/>
      <c r="CB2407" s="94"/>
      <c r="CC2407" s="94"/>
      <c r="CD2407" s="94"/>
      <c r="CE2407" s="40"/>
      <c r="CF2407" s="73"/>
      <c r="CG2407" s="41"/>
      <c r="CH2407" s="41"/>
      <c r="CI2407" s="41"/>
      <c r="CJ2407" s="41"/>
      <c r="CK2407" s="41"/>
      <c r="CL2407" s="68"/>
      <c r="CM2407" s="41"/>
      <c r="CN2407" s="41"/>
      <c r="CO2407" s="39"/>
      <c r="CP2407" s="78"/>
    </row>
    <row r="2408" spans="1:97" s="38" customFormat="1" x14ac:dyDescent="0.25">
      <c r="A2408" s="38">
        <v>2405</v>
      </c>
      <c r="F2408" s="39"/>
      <c r="Q2408" s="39"/>
      <c r="R2408" s="40"/>
      <c r="S2408" s="40"/>
      <c r="T2408" s="39"/>
      <c r="AG2408" s="110"/>
      <c r="AH2408" s="94"/>
      <c r="AJ2408" s="97"/>
      <c r="AL2408" s="39"/>
      <c r="AP2408" s="39"/>
      <c r="AQ2408" s="77"/>
      <c r="AR2408" s="94"/>
      <c r="AT2408" s="97"/>
      <c r="BB2408" s="79"/>
      <c r="BC2408" s="94"/>
      <c r="BE2408" s="97"/>
      <c r="BF2408" s="97"/>
      <c r="BG2408" s="40"/>
      <c r="BK2408" s="40"/>
      <c r="BL2408" s="79"/>
      <c r="BM2408" s="94"/>
      <c r="BO2408" s="97"/>
      <c r="BQ2408" s="40"/>
      <c r="BR2408" s="94"/>
      <c r="BS2408" s="94"/>
      <c r="BT2408" s="94"/>
      <c r="BU2408" s="40"/>
      <c r="BV2408" s="82"/>
      <c r="BW2408" s="94"/>
      <c r="BX2408" s="48"/>
      <c r="BY2408" s="97"/>
      <c r="BZ2408" s="48"/>
      <c r="CA2408" s="40"/>
      <c r="CB2408" s="94"/>
      <c r="CC2408" s="94"/>
      <c r="CD2408" s="94"/>
      <c r="CE2408" s="40"/>
      <c r="CF2408" s="73"/>
      <c r="CG2408" s="41"/>
      <c r="CH2408" s="41"/>
      <c r="CI2408" s="41"/>
      <c r="CJ2408" s="41"/>
      <c r="CK2408" s="41"/>
      <c r="CL2408" s="68"/>
      <c r="CM2408" s="41"/>
      <c r="CN2408" s="41"/>
      <c r="CO2408" s="39"/>
      <c r="CP2408" s="78"/>
    </row>
    <row r="2409" spans="1:97" s="38" customFormat="1" x14ac:dyDescent="0.25">
      <c r="A2409" s="38">
        <v>2406</v>
      </c>
      <c r="F2409" s="39"/>
      <c r="Q2409" s="39"/>
      <c r="R2409" s="40"/>
      <c r="S2409" s="40"/>
      <c r="T2409" s="39"/>
      <c r="AG2409" s="110"/>
      <c r="AH2409" s="94"/>
      <c r="AJ2409" s="97"/>
      <c r="AL2409" s="39"/>
      <c r="AP2409" s="39"/>
      <c r="AQ2409" s="77"/>
      <c r="AR2409" s="94"/>
      <c r="AT2409" s="97"/>
      <c r="BB2409" s="79"/>
      <c r="BC2409" s="94"/>
      <c r="BE2409" s="97"/>
      <c r="BF2409" s="97"/>
      <c r="BG2409" s="40"/>
      <c r="BK2409" s="40"/>
      <c r="BL2409" s="79"/>
      <c r="BM2409" s="94"/>
      <c r="BO2409" s="97"/>
      <c r="BQ2409" s="40"/>
      <c r="BR2409" s="94"/>
      <c r="BS2409" s="94"/>
      <c r="BT2409" s="94"/>
      <c r="BU2409" s="40"/>
      <c r="BV2409" s="82"/>
      <c r="BW2409" s="94"/>
      <c r="BX2409" s="48"/>
      <c r="BY2409" s="97"/>
      <c r="BZ2409" s="48"/>
      <c r="CA2409" s="40"/>
      <c r="CB2409" s="94"/>
      <c r="CC2409" s="94"/>
      <c r="CD2409" s="94"/>
      <c r="CE2409" s="40"/>
      <c r="CF2409" s="73"/>
      <c r="CG2409" s="41"/>
      <c r="CH2409" s="41"/>
      <c r="CI2409" s="41"/>
      <c r="CJ2409" s="41"/>
      <c r="CK2409" s="41"/>
      <c r="CL2409" s="68"/>
      <c r="CM2409" s="41"/>
      <c r="CN2409" s="41"/>
      <c r="CO2409" s="39"/>
      <c r="CP2409" s="78"/>
      <c r="CS2409" s="96"/>
    </row>
    <row r="2410" spans="1:97" s="38" customFormat="1" x14ac:dyDescent="0.25">
      <c r="A2410" s="38">
        <v>2407</v>
      </c>
      <c r="F2410" s="39"/>
      <c r="Q2410" s="39"/>
      <c r="R2410" s="40"/>
      <c r="S2410" s="40"/>
      <c r="T2410" s="39"/>
      <c r="AG2410" s="110"/>
      <c r="AH2410" s="94"/>
      <c r="AJ2410" s="97"/>
      <c r="AL2410" s="39"/>
      <c r="AP2410" s="39"/>
      <c r="AQ2410" s="77"/>
      <c r="AR2410" s="94"/>
      <c r="AT2410" s="97"/>
      <c r="BB2410" s="79"/>
      <c r="BC2410" s="94"/>
      <c r="BE2410" s="97"/>
      <c r="BF2410" s="97"/>
      <c r="BG2410" s="40"/>
      <c r="BK2410" s="40"/>
      <c r="BL2410" s="79"/>
      <c r="BM2410" s="94"/>
      <c r="BO2410" s="97"/>
      <c r="BQ2410" s="40"/>
      <c r="BR2410" s="94"/>
      <c r="BS2410" s="94"/>
      <c r="BT2410" s="94"/>
      <c r="BU2410" s="40"/>
      <c r="BV2410" s="82"/>
      <c r="BW2410" s="94"/>
      <c r="BX2410" s="48"/>
      <c r="BY2410" s="97"/>
      <c r="BZ2410" s="48"/>
      <c r="CA2410" s="40"/>
      <c r="CB2410" s="94"/>
      <c r="CC2410" s="94"/>
      <c r="CD2410" s="94"/>
      <c r="CE2410" s="40"/>
      <c r="CF2410" s="73"/>
      <c r="CG2410" s="41"/>
      <c r="CH2410" s="41"/>
      <c r="CI2410" s="41"/>
      <c r="CJ2410" s="41"/>
      <c r="CK2410" s="41"/>
      <c r="CL2410" s="68"/>
      <c r="CM2410" s="41"/>
      <c r="CN2410" s="41"/>
      <c r="CO2410" s="39"/>
      <c r="CP2410" s="78"/>
      <c r="CS2410" s="96"/>
    </row>
    <row r="2411" spans="1:97" s="38" customFormat="1" x14ac:dyDescent="0.25">
      <c r="A2411" s="38">
        <v>2408</v>
      </c>
      <c r="F2411" s="39"/>
      <c r="Q2411" s="39"/>
      <c r="R2411" s="40"/>
      <c r="S2411" s="40"/>
      <c r="T2411" s="39"/>
      <c r="AG2411" s="110"/>
      <c r="AH2411" s="94"/>
      <c r="AJ2411" s="97"/>
      <c r="AL2411" s="39"/>
      <c r="AP2411" s="39"/>
      <c r="AQ2411" s="77"/>
      <c r="AR2411" s="94"/>
      <c r="AT2411" s="97"/>
      <c r="BB2411" s="79"/>
      <c r="BC2411" s="94"/>
      <c r="BE2411" s="97"/>
      <c r="BF2411" s="97"/>
      <c r="BG2411" s="40"/>
      <c r="BK2411" s="40"/>
      <c r="BL2411" s="79"/>
      <c r="BM2411" s="94"/>
      <c r="BO2411" s="97"/>
      <c r="BQ2411" s="40"/>
      <c r="BR2411" s="94"/>
      <c r="BS2411" s="94"/>
      <c r="BT2411" s="94"/>
      <c r="BU2411" s="40"/>
      <c r="BV2411" s="82"/>
      <c r="BW2411" s="94"/>
      <c r="BX2411" s="48"/>
      <c r="BY2411" s="97"/>
      <c r="BZ2411" s="48"/>
      <c r="CA2411" s="40"/>
      <c r="CB2411" s="94"/>
      <c r="CC2411" s="94"/>
      <c r="CD2411" s="94"/>
      <c r="CE2411" s="40"/>
      <c r="CF2411" s="73"/>
      <c r="CG2411" s="41"/>
      <c r="CH2411" s="41"/>
      <c r="CI2411" s="41"/>
      <c r="CJ2411" s="41"/>
      <c r="CK2411" s="41"/>
      <c r="CL2411" s="68"/>
      <c r="CM2411" s="41"/>
      <c r="CN2411" s="41"/>
      <c r="CO2411" s="39"/>
      <c r="CP2411" s="78"/>
      <c r="CS2411" s="96"/>
    </row>
    <row r="2412" spans="1:97" s="38" customFormat="1" x14ac:dyDescent="0.25">
      <c r="A2412" s="38">
        <v>2409</v>
      </c>
      <c r="F2412" s="39"/>
      <c r="Q2412" s="39"/>
      <c r="R2412" s="40"/>
      <c r="S2412" s="40"/>
      <c r="T2412" s="39"/>
      <c r="AG2412" s="110"/>
      <c r="AH2412" s="94"/>
      <c r="AJ2412" s="97"/>
      <c r="AL2412" s="39"/>
      <c r="AP2412" s="39"/>
      <c r="AQ2412" s="77"/>
      <c r="AR2412" s="94"/>
      <c r="AT2412" s="97"/>
      <c r="BB2412" s="79"/>
      <c r="BC2412" s="94"/>
      <c r="BE2412" s="97"/>
      <c r="BF2412" s="97"/>
      <c r="BG2412" s="40"/>
      <c r="BK2412" s="40"/>
      <c r="BL2412" s="79"/>
      <c r="BM2412" s="94"/>
      <c r="BO2412" s="97"/>
      <c r="BQ2412" s="40"/>
      <c r="BR2412" s="94"/>
      <c r="BS2412" s="94"/>
      <c r="BT2412" s="94"/>
      <c r="BU2412" s="40"/>
      <c r="BV2412" s="82"/>
      <c r="BW2412" s="94"/>
      <c r="BX2412" s="48"/>
      <c r="BY2412" s="97"/>
      <c r="BZ2412" s="48"/>
      <c r="CA2412" s="40"/>
      <c r="CB2412" s="94"/>
      <c r="CC2412" s="94"/>
      <c r="CD2412" s="94"/>
      <c r="CE2412" s="40"/>
      <c r="CF2412" s="73"/>
      <c r="CG2412" s="41"/>
      <c r="CH2412" s="41"/>
      <c r="CI2412" s="41"/>
      <c r="CJ2412" s="41"/>
      <c r="CK2412" s="41"/>
      <c r="CL2412" s="68"/>
      <c r="CM2412" s="41"/>
      <c r="CN2412" s="41"/>
      <c r="CO2412" s="39"/>
      <c r="CP2412" s="78"/>
      <c r="CS2412" s="96"/>
    </row>
    <row r="2413" spans="1:97" s="38" customFormat="1" x14ac:dyDescent="0.25">
      <c r="A2413" s="38">
        <v>2410</v>
      </c>
      <c r="F2413" s="39"/>
      <c r="Q2413" s="39"/>
      <c r="R2413" s="40"/>
      <c r="S2413" s="40"/>
      <c r="T2413" s="39"/>
      <c r="AG2413" s="110"/>
      <c r="AH2413" s="94"/>
      <c r="AJ2413" s="97"/>
      <c r="AL2413" s="39"/>
      <c r="AP2413" s="39"/>
      <c r="AQ2413" s="77"/>
      <c r="AR2413" s="94"/>
      <c r="AT2413" s="97"/>
      <c r="BB2413" s="79"/>
      <c r="BC2413" s="94"/>
      <c r="BE2413" s="97"/>
      <c r="BF2413" s="97"/>
      <c r="BG2413" s="40"/>
      <c r="BK2413" s="40"/>
      <c r="BL2413" s="79"/>
      <c r="BM2413" s="94"/>
      <c r="BO2413" s="97"/>
      <c r="BQ2413" s="40"/>
      <c r="BR2413" s="94"/>
      <c r="BS2413" s="94"/>
      <c r="BT2413" s="94"/>
      <c r="BU2413" s="40"/>
      <c r="BV2413" s="82"/>
      <c r="BW2413" s="94"/>
      <c r="BX2413" s="48"/>
      <c r="BY2413" s="97"/>
      <c r="BZ2413" s="48"/>
      <c r="CA2413" s="40"/>
      <c r="CB2413" s="94"/>
      <c r="CC2413" s="94"/>
      <c r="CD2413" s="94"/>
      <c r="CE2413" s="40"/>
      <c r="CF2413" s="73"/>
      <c r="CG2413" s="41"/>
      <c r="CH2413" s="41"/>
      <c r="CI2413" s="41"/>
      <c r="CJ2413" s="41"/>
      <c r="CK2413" s="41"/>
      <c r="CL2413" s="68"/>
      <c r="CM2413" s="41"/>
      <c r="CN2413" s="41"/>
      <c r="CO2413" s="39"/>
      <c r="CP2413" s="78"/>
      <c r="CS2413" s="96"/>
    </row>
    <row r="2414" spans="1:97" s="38" customFormat="1" x14ac:dyDescent="0.25">
      <c r="A2414" s="38">
        <v>2411</v>
      </c>
      <c r="F2414" s="39"/>
      <c r="Q2414" s="39"/>
      <c r="R2414" s="40"/>
      <c r="S2414" s="40"/>
      <c r="T2414" s="39"/>
      <c r="AG2414" s="110"/>
      <c r="AH2414" s="94"/>
      <c r="AJ2414" s="97"/>
      <c r="AL2414" s="39"/>
      <c r="AP2414" s="39"/>
      <c r="AQ2414" s="77"/>
      <c r="AR2414" s="94"/>
      <c r="AT2414" s="97"/>
      <c r="BB2414" s="79"/>
      <c r="BC2414" s="94"/>
      <c r="BE2414" s="97"/>
      <c r="BF2414" s="97"/>
      <c r="BG2414" s="40"/>
      <c r="BK2414" s="40"/>
      <c r="BL2414" s="79"/>
      <c r="BM2414" s="94"/>
      <c r="BO2414" s="97"/>
      <c r="BQ2414" s="40"/>
      <c r="BR2414" s="94"/>
      <c r="BS2414" s="94"/>
      <c r="BT2414" s="94"/>
      <c r="BU2414" s="40"/>
      <c r="BV2414" s="82"/>
      <c r="BW2414" s="94"/>
      <c r="BX2414" s="48"/>
      <c r="BY2414" s="97"/>
      <c r="BZ2414" s="48"/>
      <c r="CA2414" s="40"/>
      <c r="CB2414" s="94"/>
      <c r="CC2414" s="94"/>
      <c r="CD2414" s="94"/>
      <c r="CE2414" s="40"/>
      <c r="CF2414" s="73"/>
      <c r="CG2414" s="41"/>
      <c r="CH2414" s="41"/>
      <c r="CI2414" s="41"/>
      <c r="CJ2414" s="41"/>
      <c r="CK2414" s="41"/>
      <c r="CL2414" s="68"/>
      <c r="CM2414" s="41"/>
      <c r="CN2414" s="41"/>
      <c r="CO2414" s="39"/>
      <c r="CP2414" s="78"/>
      <c r="CS2414" s="96"/>
    </row>
    <row r="2415" spans="1:97" s="38" customFormat="1" x14ac:dyDescent="0.25">
      <c r="A2415" s="38">
        <v>2412</v>
      </c>
      <c r="F2415" s="39"/>
      <c r="Q2415" s="39"/>
      <c r="R2415" s="40"/>
      <c r="S2415" s="40"/>
      <c r="T2415" s="39"/>
      <c r="AG2415" s="110"/>
      <c r="AH2415" s="94"/>
      <c r="AJ2415" s="97"/>
      <c r="AL2415" s="39"/>
      <c r="AP2415" s="39"/>
      <c r="AQ2415" s="77"/>
      <c r="AR2415" s="94"/>
      <c r="AT2415" s="97"/>
      <c r="BB2415" s="79"/>
      <c r="BC2415" s="94"/>
      <c r="BE2415" s="97"/>
      <c r="BF2415" s="97"/>
      <c r="BG2415" s="40"/>
      <c r="BK2415" s="40"/>
      <c r="BL2415" s="79"/>
      <c r="BM2415" s="94"/>
      <c r="BO2415" s="97"/>
      <c r="BQ2415" s="40"/>
      <c r="BR2415" s="94"/>
      <c r="BS2415" s="94"/>
      <c r="BT2415" s="94"/>
      <c r="BU2415" s="40"/>
      <c r="BV2415" s="82"/>
      <c r="BW2415" s="94"/>
      <c r="BX2415" s="48"/>
      <c r="BY2415" s="97"/>
      <c r="BZ2415" s="48"/>
      <c r="CA2415" s="40"/>
      <c r="CB2415" s="94"/>
      <c r="CC2415" s="94"/>
      <c r="CD2415" s="94"/>
      <c r="CE2415" s="40"/>
      <c r="CF2415" s="73"/>
      <c r="CG2415" s="41"/>
      <c r="CH2415" s="41"/>
      <c r="CI2415" s="41"/>
      <c r="CJ2415" s="41"/>
      <c r="CK2415" s="41"/>
      <c r="CL2415" s="68"/>
      <c r="CM2415" s="41"/>
      <c r="CN2415" s="41"/>
      <c r="CO2415" s="39"/>
      <c r="CP2415" s="78"/>
      <c r="CS2415" s="96"/>
    </row>
    <row r="2416" spans="1:97" s="38" customFormat="1" x14ac:dyDescent="0.25">
      <c r="A2416" s="38">
        <v>2413</v>
      </c>
      <c r="F2416" s="39"/>
      <c r="Q2416" s="39"/>
      <c r="R2416" s="40"/>
      <c r="S2416" s="40"/>
      <c r="T2416" s="39"/>
      <c r="AG2416" s="110"/>
      <c r="AH2416" s="94"/>
      <c r="AJ2416" s="97"/>
      <c r="AL2416" s="39"/>
      <c r="AP2416" s="39"/>
      <c r="AQ2416" s="77"/>
      <c r="AR2416" s="94"/>
      <c r="AT2416" s="97"/>
      <c r="BB2416" s="79"/>
      <c r="BC2416" s="94"/>
      <c r="BE2416" s="97"/>
      <c r="BF2416" s="97"/>
      <c r="BG2416" s="40"/>
      <c r="BK2416" s="40"/>
      <c r="BL2416" s="79"/>
      <c r="BM2416" s="94"/>
      <c r="BO2416" s="97"/>
      <c r="BQ2416" s="40"/>
      <c r="BR2416" s="94"/>
      <c r="BS2416" s="94"/>
      <c r="BT2416" s="94"/>
      <c r="BU2416" s="40"/>
      <c r="BV2416" s="82"/>
      <c r="BW2416" s="94"/>
      <c r="BX2416" s="48"/>
      <c r="BY2416" s="97"/>
      <c r="BZ2416" s="48"/>
      <c r="CA2416" s="40"/>
      <c r="CB2416" s="94"/>
      <c r="CC2416" s="94"/>
      <c r="CD2416" s="94"/>
      <c r="CE2416" s="40"/>
      <c r="CF2416" s="73"/>
      <c r="CG2416" s="41"/>
      <c r="CH2416" s="41"/>
      <c r="CI2416" s="41"/>
      <c r="CJ2416" s="41"/>
      <c r="CK2416" s="41"/>
      <c r="CL2416" s="68"/>
      <c r="CM2416" s="41"/>
      <c r="CN2416" s="41"/>
      <c r="CO2416" s="39"/>
      <c r="CP2416" s="78"/>
      <c r="CS2416" s="96"/>
    </row>
    <row r="2417" spans="1:97" s="38" customFormat="1" x14ac:dyDescent="0.25">
      <c r="A2417" s="38">
        <v>2414</v>
      </c>
      <c r="F2417" s="39"/>
      <c r="Q2417" s="39"/>
      <c r="R2417" s="40"/>
      <c r="S2417" s="40"/>
      <c r="T2417" s="39"/>
      <c r="AG2417" s="110"/>
      <c r="AH2417" s="94"/>
      <c r="AJ2417" s="97"/>
      <c r="AL2417" s="39"/>
      <c r="AP2417" s="39"/>
      <c r="AQ2417" s="77"/>
      <c r="AR2417" s="94"/>
      <c r="AT2417" s="97"/>
      <c r="BB2417" s="79"/>
      <c r="BC2417" s="94"/>
      <c r="BE2417" s="97"/>
      <c r="BF2417" s="97"/>
      <c r="BG2417" s="40"/>
      <c r="BK2417" s="40"/>
      <c r="BL2417" s="79"/>
      <c r="BM2417" s="94"/>
      <c r="BO2417" s="97"/>
      <c r="BQ2417" s="40"/>
      <c r="BR2417" s="94"/>
      <c r="BS2417" s="94"/>
      <c r="BT2417" s="94"/>
      <c r="BU2417" s="40"/>
      <c r="BV2417" s="82"/>
      <c r="BW2417" s="94"/>
      <c r="BX2417" s="48"/>
      <c r="BY2417" s="97"/>
      <c r="BZ2417" s="48"/>
      <c r="CA2417" s="40"/>
      <c r="CB2417" s="94"/>
      <c r="CC2417" s="94"/>
      <c r="CD2417" s="94"/>
      <c r="CE2417" s="40"/>
      <c r="CF2417" s="73"/>
      <c r="CG2417" s="41"/>
      <c r="CH2417" s="41"/>
      <c r="CI2417" s="41"/>
      <c r="CJ2417" s="41"/>
      <c r="CK2417" s="41"/>
      <c r="CL2417" s="68"/>
      <c r="CM2417" s="41"/>
      <c r="CN2417" s="41"/>
      <c r="CO2417" s="39"/>
      <c r="CP2417" s="78"/>
      <c r="CS2417" s="96"/>
    </row>
    <row r="2418" spans="1:97" s="38" customFormat="1" x14ac:dyDescent="0.25">
      <c r="A2418" s="38">
        <v>2415</v>
      </c>
      <c r="F2418" s="39"/>
      <c r="Q2418" s="39"/>
      <c r="R2418" s="40"/>
      <c r="S2418" s="40"/>
      <c r="T2418" s="39"/>
      <c r="AG2418" s="110"/>
      <c r="AH2418" s="94"/>
      <c r="AJ2418" s="97"/>
      <c r="AL2418" s="39"/>
      <c r="AP2418" s="39"/>
      <c r="AQ2418" s="77"/>
      <c r="AR2418" s="94"/>
      <c r="AT2418" s="97"/>
      <c r="BB2418" s="79"/>
      <c r="BC2418" s="94"/>
      <c r="BE2418" s="97"/>
      <c r="BF2418" s="97"/>
      <c r="BG2418" s="40"/>
      <c r="BK2418" s="40"/>
      <c r="BL2418" s="79"/>
      <c r="BM2418" s="94"/>
      <c r="BO2418" s="97"/>
      <c r="BQ2418" s="40"/>
      <c r="BR2418" s="94"/>
      <c r="BS2418" s="94"/>
      <c r="BT2418" s="94"/>
      <c r="BU2418" s="40"/>
      <c r="BV2418" s="82"/>
      <c r="BW2418" s="94"/>
      <c r="BX2418" s="48"/>
      <c r="BY2418" s="97"/>
      <c r="BZ2418" s="48"/>
      <c r="CA2418" s="40"/>
      <c r="CB2418" s="94"/>
      <c r="CC2418" s="94"/>
      <c r="CD2418" s="94"/>
      <c r="CE2418" s="40"/>
      <c r="CF2418" s="73"/>
      <c r="CG2418" s="41"/>
      <c r="CH2418" s="41"/>
      <c r="CI2418" s="41"/>
      <c r="CJ2418" s="41"/>
      <c r="CK2418" s="41"/>
      <c r="CL2418" s="68"/>
      <c r="CM2418" s="41"/>
      <c r="CN2418" s="41"/>
      <c r="CO2418" s="39"/>
      <c r="CP2418" s="78"/>
      <c r="CS2418" s="96"/>
    </row>
    <row r="2419" spans="1:97" s="38" customFormat="1" x14ac:dyDescent="0.25">
      <c r="A2419" s="38">
        <v>2416</v>
      </c>
      <c r="F2419" s="39"/>
      <c r="Q2419" s="39"/>
      <c r="R2419" s="40"/>
      <c r="S2419" s="40"/>
      <c r="T2419" s="39"/>
      <c r="AG2419" s="110"/>
      <c r="AH2419" s="94"/>
      <c r="AJ2419" s="97"/>
      <c r="AL2419" s="39"/>
      <c r="AP2419" s="39"/>
      <c r="AQ2419" s="77"/>
      <c r="AR2419" s="94"/>
      <c r="AT2419" s="97"/>
      <c r="BB2419" s="79"/>
      <c r="BC2419" s="94"/>
      <c r="BE2419" s="97"/>
      <c r="BF2419" s="97"/>
      <c r="BG2419" s="40"/>
      <c r="BK2419" s="40"/>
      <c r="BL2419" s="79"/>
      <c r="BM2419" s="94"/>
      <c r="BO2419" s="97"/>
      <c r="BQ2419" s="40"/>
      <c r="BR2419" s="94"/>
      <c r="BS2419" s="94"/>
      <c r="BT2419" s="94"/>
      <c r="BU2419" s="40"/>
      <c r="BV2419" s="82"/>
      <c r="BW2419" s="94"/>
      <c r="BX2419" s="48"/>
      <c r="BY2419" s="97"/>
      <c r="BZ2419" s="48"/>
      <c r="CA2419" s="40"/>
      <c r="CB2419" s="94"/>
      <c r="CC2419" s="94"/>
      <c r="CD2419" s="94"/>
      <c r="CE2419" s="40"/>
      <c r="CF2419" s="73"/>
      <c r="CG2419" s="41"/>
      <c r="CH2419" s="41"/>
      <c r="CI2419" s="41"/>
      <c r="CJ2419" s="41"/>
      <c r="CK2419" s="41"/>
      <c r="CL2419" s="68"/>
      <c r="CM2419" s="41"/>
      <c r="CN2419" s="41"/>
      <c r="CO2419" s="39"/>
      <c r="CP2419" s="78"/>
      <c r="CS2419" s="96"/>
    </row>
    <row r="2420" spans="1:97" s="38" customFormat="1" x14ac:dyDescent="0.25">
      <c r="A2420" s="38">
        <v>2417</v>
      </c>
      <c r="F2420" s="39"/>
      <c r="Q2420" s="39"/>
      <c r="R2420" s="40"/>
      <c r="S2420" s="40"/>
      <c r="T2420" s="39"/>
      <c r="AG2420" s="110"/>
      <c r="AH2420" s="94"/>
      <c r="AJ2420" s="97"/>
      <c r="AL2420" s="39"/>
      <c r="AP2420" s="39"/>
      <c r="AQ2420" s="77"/>
      <c r="AR2420" s="94"/>
      <c r="AT2420" s="97"/>
      <c r="BB2420" s="79"/>
      <c r="BC2420" s="94"/>
      <c r="BE2420" s="97"/>
      <c r="BF2420" s="97"/>
      <c r="BG2420" s="40"/>
      <c r="BK2420" s="40"/>
      <c r="BL2420" s="79"/>
      <c r="BM2420" s="94"/>
      <c r="BO2420" s="97"/>
      <c r="BQ2420" s="40"/>
      <c r="BR2420" s="94"/>
      <c r="BS2420" s="94"/>
      <c r="BT2420" s="94"/>
      <c r="BU2420" s="40"/>
      <c r="BV2420" s="82"/>
      <c r="BW2420" s="94"/>
      <c r="BX2420" s="48"/>
      <c r="BY2420" s="97"/>
      <c r="BZ2420" s="48"/>
      <c r="CA2420" s="40"/>
      <c r="CB2420" s="94"/>
      <c r="CC2420" s="94"/>
      <c r="CD2420" s="94"/>
      <c r="CE2420" s="40"/>
      <c r="CF2420" s="73"/>
      <c r="CG2420" s="41"/>
      <c r="CH2420" s="41"/>
      <c r="CI2420" s="41"/>
      <c r="CJ2420" s="41"/>
      <c r="CK2420" s="41"/>
      <c r="CL2420" s="68"/>
      <c r="CM2420" s="41"/>
      <c r="CN2420" s="41"/>
      <c r="CO2420" s="39"/>
      <c r="CP2420" s="78"/>
      <c r="CS2420" s="96"/>
    </row>
    <row r="2421" spans="1:97" s="38" customFormat="1" x14ac:dyDescent="0.25">
      <c r="A2421" s="38">
        <v>2418</v>
      </c>
      <c r="F2421" s="39"/>
      <c r="Q2421" s="39"/>
      <c r="R2421" s="40"/>
      <c r="S2421" s="40"/>
      <c r="T2421" s="39"/>
      <c r="AG2421" s="110"/>
      <c r="AH2421" s="94"/>
      <c r="AJ2421" s="97"/>
      <c r="AL2421" s="39"/>
      <c r="AP2421" s="39"/>
      <c r="AQ2421" s="77"/>
      <c r="AR2421" s="94"/>
      <c r="AT2421" s="97"/>
      <c r="BB2421" s="79"/>
      <c r="BC2421" s="94"/>
      <c r="BE2421" s="97"/>
      <c r="BF2421" s="97"/>
      <c r="BG2421" s="40"/>
      <c r="BK2421" s="40"/>
      <c r="BL2421" s="79"/>
      <c r="BM2421" s="94"/>
      <c r="BO2421" s="97"/>
      <c r="BQ2421" s="40"/>
      <c r="BR2421" s="94"/>
      <c r="BS2421" s="94"/>
      <c r="BT2421" s="94"/>
      <c r="BU2421" s="40"/>
      <c r="BV2421" s="82"/>
      <c r="BW2421" s="94"/>
      <c r="BX2421" s="48"/>
      <c r="BY2421" s="97"/>
      <c r="BZ2421" s="48"/>
      <c r="CA2421" s="40"/>
      <c r="CB2421" s="94"/>
      <c r="CC2421" s="94"/>
      <c r="CD2421" s="94"/>
      <c r="CE2421" s="40"/>
      <c r="CF2421" s="73"/>
      <c r="CG2421" s="41"/>
      <c r="CH2421" s="41"/>
      <c r="CI2421" s="41"/>
      <c r="CJ2421" s="41"/>
      <c r="CK2421" s="41"/>
      <c r="CL2421" s="68"/>
      <c r="CM2421" s="41"/>
      <c r="CN2421" s="41"/>
      <c r="CO2421" s="39"/>
      <c r="CP2421" s="78"/>
      <c r="CS2421" s="96"/>
    </row>
    <row r="2422" spans="1:97" s="38" customFormat="1" x14ac:dyDescent="0.25">
      <c r="A2422" s="38">
        <v>2419</v>
      </c>
      <c r="F2422" s="39"/>
      <c r="Q2422" s="39"/>
      <c r="R2422" s="40"/>
      <c r="S2422" s="40"/>
      <c r="T2422" s="39"/>
      <c r="AG2422" s="110"/>
      <c r="AH2422" s="94"/>
      <c r="AJ2422" s="97"/>
      <c r="AL2422" s="39"/>
      <c r="AP2422" s="39"/>
      <c r="AQ2422" s="77"/>
      <c r="AR2422" s="94"/>
      <c r="AT2422" s="97"/>
      <c r="BB2422" s="79"/>
      <c r="BC2422" s="94"/>
      <c r="BE2422" s="97"/>
      <c r="BF2422" s="97"/>
      <c r="BG2422" s="40"/>
      <c r="BK2422" s="40"/>
      <c r="BL2422" s="79"/>
      <c r="BM2422" s="94"/>
      <c r="BO2422" s="97"/>
      <c r="BQ2422" s="40"/>
      <c r="BR2422" s="94"/>
      <c r="BS2422" s="94"/>
      <c r="BT2422" s="94"/>
      <c r="BU2422" s="40"/>
      <c r="BV2422" s="82"/>
      <c r="BW2422" s="94"/>
      <c r="BX2422" s="48"/>
      <c r="BY2422" s="97"/>
      <c r="BZ2422" s="48"/>
      <c r="CA2422" s="40"/>
      <c r="CB2422" s="94"/>
      <c r="CC2422" s="94"/>
      <c r="CD2422" s="94"/>
      <c r="CE2422" s="40"/>
      <c r="CF2422" s="73"/>
      <c r="CG2422" s="41"/>
      <c r="CH2422" s="41"/>
      <c r="CI2422" s="41"/>
      <c r="CJ2422" s="41"/>
      <c r="CK2422" s="41"/>
      <c r="CL2422" s="68"/>
      <c r="CM2422" s="41"/>
      <c r="CN2422" s="41"/>
      <c r="CO2422" s="39"/>
      <c r="CP2422" s="78"/>
      <c r="CS2422" s="96"/>
    </row>
    <row r="2423" spans="1:97" s="38" customFormat="1" x14ac:dyDescent="0.25">
      <c r="A2423" s="38">
        <v>2420</v>
      </c>
      <c r="F2423" s="39"/>
      <c r="Q2423" s="39"/>
      <c r="R2423" s="40"/>
      <c r="S2423" s="40"/>
      <c r="T2423" s="39"/>
      <c r="AG2423" s="110"/>
      <c r="AH2423" s="94"/>
      <c r="AJ2423" s="97"/>
      <c r="AL2423" s="39"/>
      <c r="AP2423" s="39"/>
      <c r="AQ2423" s="77"/>
      <c r="AR2423" s="94"/>
      <c r="AT2423" s="97"/>
      <c r="BB2423" s="79"/>
      <c r="BC2423" s="94"/>
      <c r="BE2423" s="97"/>
      <c r="BF2423" s="97"/>
      <c r="BG2423" s="40"/>
      <c r="BK2423" s="40"/>
      <c r="BL2423" s="79"/>
      <c r="BM2423" s="94"/>
      <c r="BO2423" s="97"/>
      <c r="BQ2423" s="40"/>
      <c r="BR2423" s="94"/>
      <c r="BS2423" s="94"/>
      <c r="BT2423" s="94"/>
      <c r="BU2423" s="40"/>
      <c r="BV2423" s="82"/>
      <c r="BW2423" s="94"/>
      <c r="BX2423" s="48"/>
      <c r="BY2423" s="97"/>
      <c r="BZ2423" s="48"/>
      <c r="CA2423" s="40"/>
      <c r="CB2423" s="94"/>
      <c r="CC2423" s="94"/>
      <c r="CD2423" s="94"/>
      <c r="CE2423" s="40"/>
      <c r="CF2423" s="73"/>
      <c r="CG2423" s="41"/>
      <c r="CH2423" s="41"/>
      <c r="CI2423" s="41"/>
      <c r="CJ2423" s="41"/>
      <c r="CK2423" s="41"/>
      <c r="CL2423" s="68"/>
      <c r="CM2423" s="41"/>
      <c r="CN2423" s="41"/>
      <c r="CO2423" s="39"/>
      <c r="CP2423" s="78"/>
      <c r="CS2423" s="96"/>
    </row>
    <row r="2424" spans="1:97" s="38" customFormat="1" x14ac:dyDescent="0.25">
      <c r="A2424" s="38">
        <v>2421</v>
      </c>
      <c r="F2424" s="39"/>
      <c r="Q2424" s="39"/>
      <c r="R2424" s="40"/>
      <c r="S2424" s="40"/>
      <c r="T2424" s="39"/>
      <c r="AG2424" s="110"/>
      <c r="AH2424" s="94"/>
      <c r="AJ2424" s="97"/>
      <c r="AL2424" s="39"/>
      <c r="AP2424" s="39"/>
      <c r="AQ2424" s="77"/>
      <c r="AR2424" s="94"/>
      <c r="AT2424" s="97"/>
      <c r="BB2424" s="79"/>
      <c r="BC2424" s="94"/>
      <c r="BE2424" s="97"/>
      <c r="BF2424" s="97"/>
      <c r="BG2424" s="40"/>
      <c r="BK2424" s="40"/>
      <c r="BL2424" s="79"/>
      <c r="BM2424" s="94"/>
      <c r="BO2424" s="97"/>
      <c r="BQ2424" s="40"/>
      <c r="BR2424" s="94"/>
      <c r="BS2424" s="94"/>
      <c r="BT2424" s="94"/>
      <c r="BU2424" s="40"/>
      <c r="BV2424" s="82"/>
      <c r="BW2424" s="94"/>
      <c r="BX2424" s="48"/>
      <c r="BY2424" s="97"/>
      <c r="BZ2424" s="48"/>
      <c r="CA2424" s="40"/>
      <c r="CB2424" s="94"/>
      <c r="CC2424" s="94"/>
      <c r="CD2424" s="94"/>
      <c r="CE2424" s="40"/>
      <c r="CF2424" s="73"/>
      <c r="CG2424" s="41"/>
      <c r="CH2424" s="41"/>
      <c r="CI2424" s="41"/>
      <c r="CJ2424" s="41"/>
      <c r="CK2424" s="41"/>
      <c r="CL2424" s="68"/>
      <c r="CM2424" s="41"/>
      <c r="CN2424" s="41"/>
      <c r="CO2424" s="39"/>
      <c r="CP2424" s="78"/>
      <c r="CS2424" s="96"/>
    </row>
    <row r="2425" spans="1:97" s="38" customFormat="1" x14ac:dyDescent="0.25">
      <c r="A2425" s="38">
        <v>2422</v>
      </c>
      <c r="F2425" s="39"/>
      <c r="Q2425" s="39"/>
      <c r="R2425" s="40"/>
      <c r="S2425" s="40"/>
      <c r="T2425" s="39"/>
      <c r="AG2425" s="110"/>
      <c r="AH2425" s="94"/>
      <c r="AJ2425" s="97"/>
      <c r="AL2425" s="39"/>
      <c r="AP2425" s="39"/>
      <c r="AQ2425" s="77"/>
      <c r="AR2425" s="94"/>
      <c r="AT2425" s="97"/>
      <c r="BB2425" s="79"/>
      <c r="BC2425" s="94"/>
      <c r="BE2425" s="97"/>
      <c r="BF2425" s="97"/>
      <c r="BG2425" s="40"/>
      <c r="BK2425" s="40"/>
      <c r="BL2425" s="79"/>
      <c r="BM2425" s="94"/>
      <c r="BO2425" s="97"/>
      <c r="BQ2425" s="40"/>
      <c r="BR2425" s="94"/>
      <c r="BS2425" s="94"/>
      <c r="BT2425" s="94"/>
      <c r="BU2425" s="40"/>
      <c r="BV2425" s="82"/>
      <c r="BW2425" s="94"/>
      <c r="BX2425" s="48"/>
      <c r="BY2425" s="97"/>
      <c r="BZ2425" s="48"/>
      <c r="CA2425" s="40"/>
      <c r="CB2425" s="94"/>
      <c r="CC2425" s="94"/>
      <c r="CD2425" s="94"/>
      <c r="CE2425" s="40"/>
      <c r="CF2425" s="73"/>
      <c r="CG2425" s="41"/>
      <c r="CH2425" s="41"/>
      <c r="CI2425" s="41"/>
      <c r="CJ2425" s="41"/>
      <c r="CK2425" s="41"/>
      <c r="CL2425" s="68"/>
      <c r="CM2425" s="41"/>
      <c r="CN2425" s="41"/>
      <c r="CO2425" s="39"/>
      <c r="CP2425" s="78"/>
      <c r="CS2425" s="96"/>
    </row>
    <row r="2426" spans="1:97" s="38" customFormat="1" x14ac:dyDescent="0.25">
      <c r="A2426" s="38">
        <v>2423</v>
      </c>
      <c r="F2426" s="39"/>
      <c r="Q2426" s="39"/>
      <c r="R2426" s="40"/>
      <c r="S2426" s="40"/>
      <c r="T2426" s="39"/>
      <c r="AG2426" s="110"/>
      <c r="AH2426" s="94"/>
      <c r="AJ2426" s="97"/>
      <c r="AL2426" s="39"/>
      <c r="AP2426" s="39"/>
      <c r="AQ2426" s="77"/>
      <c r="AR2426" s="94"/>
      <c r="AT2426" s="97"/>
      <c r="BB2426" s="79"/>
      <c r="BC2426" s="94"/>
      <c r="BE2426" s="97"/>
      <c r="BF2426" s="97"/>
      <c r="BG2426" s="40"/>
      <c r="BK2426" s="40"/>
      <c r="BL2426" s="79"/>
      <c r="BM2426" s="94"/>
      <c r="BO2426" s="97"/>
      <c r="BQ2426" s="40"/>
      <c r="BR2426" s="94"/>
      <c r="BS2426" s="94"/>
      <c r="BT2426" s="94"/>
      <c r="BU2426" s="40"/>
      <c r="BV2426" s="82"/>
      <c r="BW2426" s="94"/>
      <c r="BX2426" s="48"/>
      <c r="BY2426" s="97"/>
      <c r="BZ2426" s="48"/>
      <c r="CA2426" s="40"/>
      <c r="CB2426" s="94"/>
      <c r="CC2426" s="94"/>
      <c r="CD2426" s="94"/>
      <c r="CE2426" s="40"/>
      <c r="CF2426" s="73"/>
      <c r="CG2426" s="41"/>
      <c r="CH2426" s="41"/>
      <c r="CI2426" s="41"/>
      <c r="CJ2426" s="41"/>
      <c r="CK2426" s="41"/>
      <c r="CL2426" s="68"/>
      <c r="CM2426" s="41"/>
      <c r="CN2426" s="41"/>
      <c r="CO2426" s="39"/>
      <c r="CP2426" s="78"/>
      <c r="CS2426" s="96"/>
    </row>
    <row r="2427" spans="1:97" s="38" customFormat="1" x14ac:dyDescent="0.25">
      <c r="A2427" s="38">
        <v>2424</v>
      </c>
      <c r="F2427" s="39"/>
      <c r="Q2427" s="39"/>
      <c r="R2427" s="40"/>
      <c r="S2427" s="40"/>
      <c r="T2427" s="39"/>
      <c r="AG2427" s="110"/>
      <c r="AH2427" s="94"/>
      <c r="AJ2427" s="97"/>
      <c r="AL2427" s="39"/>
      <c r="AP2427" s="39"/>
      <c r="AQ2427" s="77"/>
      <c r="AR2427" s="94"/>
      <c r="AT2427" s="97"/>
      <c r="BB2427" s="79"/>
      <c r="BC2427" s="94"/>
      <c r="BE2427" s="97"/>
      <c r="BF2427" s="97"/>
      <c r="BG2427" s="40"/>
      <c r="BK2427" s="40"/>
      <c r="BL2427" s="79"/>
      <c r="BM2427" s="94"/>
      <c r="BO2427" s="97"/>
      <c r="BQ2427" s="40"/>
      <c r="BR2427" s="94"/>
      <c r="BS2427" s="94"/>
      <c r="BT2427" s="94"/>
      <c r="BU2427" s="40"/>
      <c r="BV2427" s="82"/>
      <c r="BW2427" s="94"/>
      <c r="BX2427" s="48"/>
      <c r="BY2427" s="97"/>
      <c r="BZ2427" s="48"/>
      <c r="CA2427" s="40"/>
      <c r="CB2427" s="94"/>
      <c r="CC2427" s="94"/>
      <c r="CD2427" s="94"/>
      <c r="CE2427" s="40"/>
      <c r="CF2427" s="73"/>
      <c r="CG2427" s="41"/>
      <c r="CH2427" s="41"/>
      <c r="CI2427" s="41"/>
      <c r="CJ2427" s="41"/>
      <c r="CK2427" s="41"/>
      <c r="CL2427" s="68"/>
      <c r="CM2427" s="41"/>
      <c r="CN2427" s="41"/>
      <c r="CO2427" s="39"/>
      <c r="CP2427" s="78"/>
      <c r="CS2427" s="96"/>
    </row>
    <row r="2428" spans="1:97" s="38" customFormat="1" x14ac:dyDescent="0.25">
      <c r="A2428" s="38">
        <v>2425</v>
      </c>
      <c r="F2428" s="39"/>
      <c r="Q2428" s="39"/>
      <c r="R2428" s="40"/>
      <c r="S2428" s="40"/>
      <c r="T2428" s="39"/>
      <c r="AG2428" s="110"/>
      <c r="AH2428" s="94"/>
      <c r="AJ2428" s="97"/>
      <c r="AL2428" s="39"/>
      <c r="AP2428" s="39"/>
      <c r="AQ2428" s="77"/>
      <c r="AR2428" s="94"/>
      <c r="AT2428" s="97"/>
      <c r="BB2428" s="79"/>
      <c r="BC2428" s="94"/>
      <c r="BE2428" s="97"/>
      <c r="BF2428" s="97"/>
      <c r="BG2428" s="40"/>
      <c r="BK2428" s="40"/>
      <c r="BL2428" s="79"/>
      <c r="BM2428" s="94"/>
      <c r="BO2428" s="97"/>
      <c r="BQ2428" s="40"/>
      <c r="BR2428" s="94"/>
      <c r="BS2428" s="94"/>
      <c r="BT2428" s="94"/>
      <c r="BU2428" s="40"/>
      <c r="BV2428" s="82"/>
      <c r="BW2428" s="94"/>
      <c r="BX2428" s="48"/>
      <c r="BY2428" s="97"/>
      <c r="BZ2428" s="48"/>
      <c r="CA2428" s="40"/>
      <c r="CB2428" s="94"/>
      <c r="CC2428" s="94"/>
      <c r="CD2428" s="94"/>
      <c r="CE2428" s="40"/>
      <c r="CF2428" s="73"/>
      <c r="CG2428" s="41"/>
      <c r="CH2428" s="41"/>
      <c r="CI2428" s="41"/>
      <c r="CJ2428" s="41"/>
      <c r="CK2428" s="41"/>
      <c r="CL2428" s="68"/>
      <c r="CM2428" s="41"/>
      <c r="CN2428" s="41"/>
      <c r="CO2428" s="39"/>
      <c r="CP2428" s="78"/>
      <c r="CS2428" s="96"/>
    </row>
    <row r="2429" spans="1:97" s="38" customFormat="1" x14ac:dyDescent="0.25">
      <c r="A2429" s="38">
        <v>2426</v>
      </c>
      <c r="F2429" s="39"/>
      <c r="Q2429" s="39"/>
      <c r="R2429" s="40"/>
      <c r="S2429" s="40"/>
      <c r="T2429" s="39"/>
      <c r="AG2429" s="110"/>
      <c r="AH2429" s="94"/>
      <c r="AJ2429" s="97"/>
      <c r="AL2429" s="39"/>
      <c r="AP2429" s="39"/>
      <c r="AQ2429" s="77"/>
      <c r="AR2429" s="94"/>
      <c r="AT2429" s="97"/>
      <c r="BB2429" s="79"/>
      <c r="BC2429" s="94"/>
      <c r="BE2429" s="97"/>
      <c r="BF2429" s="97"/>
      <c r="BG2429" s="40"/>
      <c r="BK2429" s="40"/>
      <c r="BL2429" s="79"/>
      <c r="BM2429" s="94"/>
      <c r="BO2429" s="97"/>
      <c r="BQ2429" s="40"/>
      <c r="BR2429" s="94"/>
      <c r="BS2429" s="94"/>
      <c r="BT2429" s="94"/>
      <c r="BU2429" s="40"/>
      <c r="BV2429" s="82"/>
      <c r="BW2429" s="94"/>
      <c r="BX2429" s="48"/>
      <c r="BY2429" s="97"/>
      <c r="BZ2429" s="48"/>
      <c r="CA2429" s="40"/>
      <c r="CB2429" s="94"/>
      <c r="CC2429" s="94"/>
      <c r="CD2429" s="94"/>
      <c r="CE2429" s="40"/>
      <c r="CF2429" s="73"/>
      <c r="CG2429" s="41"/>
      <c r="CH2429" s="41"/>
      <c r="CI2429" s="41"/>
      <c r="CJ2429" s="41"/>
      <c r="CK2429" s="41"/>
      <c r="CL2429" s="68"/>
      <c r="CM2429" s="41"/>
      <c r="CN2429" s="41"/>
      <c r="CO2429" s="39"/>
      <c r="CP2429" s="78"/>
      <c r="CS2429" s="96"/>
    </row>
    <row r="2430" spans="1:97" s="38" customFormat="1" x14ac:dyDescent="0.25">
      <c r="A2430" s="38">
        <v>2427</v>
      </c>
      <c r="F2430" s="39"/>
      <c r="Q2430" s="39"/>
      <c r="R2430" s="40"/>
      <c r="S2430" s="40"/>
      <c r="T2430" s="39"/>
      <c r="AG2430" s="110"/>
      <c r="AH2430" s="94"/>
      <c r="AJ2430" s="97"/>
      <c r="AL2430" s="39"/>
      <c r="AP2430" s="39"/>
      <c r="AQ2430" s="77"/>
      <c r="AR2430" s="94"/>
      <c r="AT2430" s="97"/>
      <c r="BB2430" s="79"/>
      <c r="BC2430" s="94"/>
      <c r="BE2430" s="97"/>
      <c r="BF2430" s="97"/>
      <c r="BG2430" s="40"/>
      <c r="BK2430" s="40"/>
      <c r="BL2430" s="79"/>
      <c r="BM2430" s="94"/>
      <c r="BO2430" s="97"/>
      <c r="BQ2430" s="40"/>
      <c r="BR2430" s="94"/>
      <c r="BS2430" s="94"/>
      <c r="BT2430" s="94"/>
      <c r="BU2430" s="40"/>
      <c r="BV2430" s="82"/>
      <c r="BW2430" s="94"/>
      <c r="BX2430" s="48"/>
      <c r="BY2430" s="97"/>
      <c r="BZ2430" s="48"/>
      <c r="CA2430" s="40"/>
      <c r="CB2430" s="94"/>
      <c r="CC2430" s="94"/>
      <c r="CD2430" s="94"/>
      <c r="CE2430" s="40"/>
      <c r="CF2430" s="73"/>
      <c r="CG2430" s="41"/>
      <c r="CH2430" s="41"/>
      <c r="CI2430" s="41"/>
      <c r="CJ2430" s="41"/>
      <c r="CK2430" s="41"/>
      <c r="CL2430" s="68"/>
      <c r="CM2430" s="41"/>
      <c r="CN2430" s="41"/>
      <c r="CO2430" s="39"/>
      <c r="CP2430" s="78"/>
      <c r="CS2430" s="96"/>
    </row>
    <row r="2431" spans="1:97" s="38" customFormat="1" x14ac:dyDescent="0.25">
      <c r="A2431" s="38">
        <v>2428</v>
      </c>
      <c r="F2431" s="39"/>
      <c r="Q2431" s="39"/>
      <c r="R2431" s="40"/>
      <c r="S2431" s="40"/>
      <c r="T2431" s="39"/>
      <c r="AG2431" s="110"/>
      <c r="AH2431" s="94"/>
      <c r="AJ2431" s="97"/>
      <c r="AL2431" s="39"/>
      <c r="AP2431" s="39"/>
      <c r="AQ2431" s="77"/>
      <c r="AR2431" s="94"/>
      <c r="AT2431" s="97"/>
      <c r="BB2431" s="79"/>
      <c r="BC2431" s="94"/>
      <c r="BE2431" s="97"/>
      <c r="BF2431" s="97"/>
      <c r="BG2431" s="40"/>
      <c r="BK2431" s="40"/>
      <c r="BL2431" s="79"/>
      <c r="BM2431" s="94"/>
      <c r="BO2431" s="97"/>
      <c r="BQ2431" s="40"/>
      <c r="BR2431" s="94"/>
      <c r="BS2431" s="94"/>
      <c r="BT2431" s="94"/>
      <c r="BU2431" s="40"/>
      <c r="BV2431" s="82"/>
      <c r="BW2431" s="94"/>
      <c r="BX2431" s="48"/>
      <c r="BY2431" s="97"/>
      <c r="BZ2431" s="48"/>
      <c r="CA2431" s="40"/>
      <c r="CB2431" s="94"/>
      <c r="CC2431" s="94"/>
      <c r="CD2431" s="94"/>
      <c r="CE2431" s="40"/>
      <c r="CF2431" s="73"/>
      <c r="CG2431" s="41"/>
      <c r="CH2431" s="41"/>
      <c r="CI2431" s="41"/>
      <c r="CJ2431" s="41"/>
      <c r="CK2431" s="41"/>
      <c r="CL2431" s="68"/>
      <c r="CM2431" s="41"/>
      <c r="CN2431" s="41"/>
      <c r="CO2431" s="39"/>
      <c r="CP2431" s="78"/>
      <c r="CS2431" s="96"/>
    </row>
    <row r="2432" spans="1:97" s="38" customFormat="1" x14ac:dyDescent="0.25">
      <c r="A2432" s="38">
        <v>2429</v>
      </c>
      <c r="F2432" s="39"/>
      <c r="Q2432" s="39"/>
      <c r="R2432" s="40"/>
      <c r="S2432" s="40"/>
      <c r="T2432" s="39"/>
      <c r="AG2432" s="110"/>
      <c r="AH2432" s="94"/>
      <c r="AJ2432" s="97"/>
      <c r="AL2432" s="39"/>
      <c r="AP2432" s="39"/>
      <c r="AQ2432" s="77"/>
      <c r="AR2432" s="94"/>
      <c r="AT2432" s="97"/>
      <c r="BB2432" s="79"/>
      <c r="BC2432" s="94"/>
      <c r="BE2432" s="97"/>
      <c r="BF2432" s="97"/>
      <c r="BG2432" s="40"/>
      <c r="BK2432" s="40"/>
      <c r="BL2432" s="79"/>
      <c r="BM2432" s="94"/>
      <c r="BO2432" s="97"/>
      <c r="BQ2432" s="40"/>
      <c r="BR2432" s="94"/>
      <c r="BS2432" s="94"/>
      <c r="BT2432" s="94"/>
      <c r="BU2432" s="40"/>
      <c r="BV2432" s="82"/>
      <c r="BW2432" s="94"/>
      <c r="BX2432" s="48"/>
      <c r="BY2432" s="97"/>
      <c r="BZ2432" s="48"/>
      <c r="CA2432" s="40"/>
      <c r="CB2432" s="94"/>
      <c r="CC2432" s="94"/>
      <c r="CD2432" s="94"/>
      <c r="CE2432" s="40"/>
      <c r="CF2432" s="73"/>
      <c r="CG2432" s="41"/>
      <c r="CH2432" s="41"/>
      <c r="CI2432" s="41"/>
      <c r="CJ2432" s="41"/>
      <c r="CK2432" s="41"/>
      <c r="CL2432" s="68"/>
      <c r="CM2432" s="41"/>
      <c r="CN2432" s="41"/>
      <c r="CO2432" s="39"/>
      <c r="CP2432" s="78"/>
      <c r="CS2432" s="96"/>
    </row>
    <row r="2433" spans="1:97" s="38" customFormat="1" x14ac:dyDescent="0.25">
      <c r="A2433" s="38">
        <v>2430</v>
      </c>
      <c r="F2433" s="39"/>
      <c r="Q2433" s="39"/>
      <c r="R2433" s="40"/>
      <c r="S2433" s="40"/>
      <c r="T2433" s="39"/>
      <c r="AG2433" s="110"/>
      <c r="AH2433" s="94"/>
      <c r="AJ2433" s="97"/>
      <c r="AL2433" s="39"/>
      <c r="AP2433" s="39"/>
      <c r="AQ2433" s="77"/>
      <c r="AR2433" s="94"/>
      <c r="AT2433" s="97"/>
      <c r="BB2433" s="79"/>
      <c r="BC2433" s="94"/>
      <c r="BE2433" s="97"/>
      <c r="BF2433" s="97"/>
      <c r="BG2433" s="40"/>
      <c r="BK2433" s="40"/>
      <c r="BL2433" s="79"/>
      <c r="BM2433" s="94"/>
      <c r="BO2433" s="97"/>
      <c r="BQ2433" s="40"/>
      <c r="BR2433" s="94"/>
      <c r="BS2433" s="94"/>
      <c r="BT2433" s="94"/>
      <c r="BU2433" s="40"/>
      <c r="BV2433" s="82"/>
      <c r="BW2433" s="94"/>
      <c r="BX2433" s="48"/>
      <c r="BY2433" s="97"/>
      <c r="BZ2433" s="48"/>
      <c r="CA2433" s="40"/>
      <c r="CB2433" s="94"/>
      <c r="CC2433" s="94"/>
      <c r="CD2433" s="94"/>
      <c r="CE2433" s="40"/>
      <c r="CF2433" s="73"/>
      <c r="CG2433" s="41"/>
      <c r="CH2433" s="41"/>
      <c r="CI2433" s="41"/>
      <c r="CJ2433" s="41"/>
      <c r="CK2433" s="41"/>
      <c r="CL2433" s="68"/>
      <c r="CM2433" s="41"/>
      <c r="CN2433" s="41"/>
      <c r="CO2433" s="39"/>
      <c r="CP2433" s="78"/>
      <c r="CS2433" s="96"/>
    </row>
    <row r="2434" spans="1:97" s="38" customFormat="1" x14ac:dyDescent="0.25">
      <c r="A2434" s="38">
        <v>2431</v>
      </c>
      <c r="F2434" s="39"/>
      <c r="Q2434" s="39"/>
      <c r="R2434" s="40"/>
      <c r="S2434" s="40"/>
      <c r="T2434" s="39"/>
      <c r="AG2434" s="110"/>
      <c r="AH2434" s="94"/>
      <c r="AJ2434" s="97"/>
      <c r="AL2434" s="39"/>
      <c r="AP2434" s="39"/>
      <c r="AQ2434" s="77"/>
      <c r="AR2434" s="94"/>
      <c r="AT2434" s="97"/>
      <c r="BB2434" s="79"/>
      <c r="BC2434" s="94"/>
      <c r="BE2434" s="97"/>
      <c r="BF2434" s="97"/>
      <c r="BG2434" s="40"/>
      <c r="BK2434" s="40"/>
      <c r="BL2434" s="79"/>
      <c r="BM2434" s="94"/>
      <c r="BO2434" s="97"/>
      <c r="BQ2434" s="40"/>
      <c r="BR2434" s="94"/>
      <c r="BS2434" s="94"/>
      <c r="BT2434" s="94"/>
      <c r="BU2434" s="40"/>
      <c r="BV2434" s="82"/>
      <c r="BW2434" s="94"/>
      <c r="BX2434" s="48"/>
      <c r="BY2434" s="97"/>
      <c r="BZ2434" s="48"/>
      <c r="CA2434" s="40"/>
      <c r="CB2434" s="94"/>
      <c r="CC2434" s="94"/>
      <c r="CD2434" s="94"/>
      <c r="CE2434" s="40"/>
      <c r="CF2434" s="73"/>
      <c r="CG2434" s="41"/>
      <c r="CH2434" s="41"/>
      <c r="CI2434" s="41"/>
      <c r="CJ2434" s="41"/>
      <c r="CK2434" s="41"/>
      <c r="CL2434" s="68"/>
      <c r="CM2434" s="41"/>
      <c r="CN2434" s="41"/>
      <c r="CO2434" s="39"/>
      <c r="CP2434" s="78"/>
      <c r="CS2434" s="96"/>
    </row>
    <row r="2435" spans="1:97" s="38" customFormat="1" x14ac:dyDescent="0.25">
      <c r="A2435" s="38">
        <v>2432</v>
      </c>
      <c r="F2435" s="39"/>
      <c r="Q2435" s="39"/>
      <c r="R2435" s="40"/>
      <c r="S2435" s="40"/>
      <c r="T2435" s="39"/>
      <c r="AG2435" s="110"/>
      <c r="AH2435" s="94"/>
      <c r="AJ2435" s="97"/>
      <c r="AL2435" s="39"/>
      <c r="AP2435" s="39"/>
      <c r="AQ2435" s="77"/>
      <c r="AR2435" s="94"/>
      <c r="AT2435" s="97"/>
      <c r="BB2435" s="79"/>
      <c r="BC2435" s="94"/>
      <c r="BE2435" s="97"/>
      <c r="BF2435" s="97"/>
      <c r="BG2435" s="40"/>
      <c r="BK2435" s="40"/>
      <c r="BL2435" s="79"/>
      <c r="BM2435" s="94"/>
      <c r="BO2435" s="97"/>
      <c r="BQ2435" s="40"/>
      <c r="BR2435" s="94"/>
      <c r="BS2435" s="94"/>
      <c r="BT2435" s="94"/>
      <c r="BU2435" s="40"/>
      <c r="BV2435" s="82"/>
      <c r="BW2435" s="94"/>
      <c r="BX2435" s="48"/>
      <c r="BY2435" s="97"/>
      <c r="BZ2435" s="48"/>
      <c r="CA2435" s="40"/>
      <c r="CB2435" s="94"/>
      <c r="CC2435" s="94"/>
      <c r="CD2435" s="94"/>
      <c r="CE2435" s="40"/>
      <c r="CF2435" s="73"/>
      <c r="CG2435" s="41"/>
      <c r="CH2435" s="41"/>
      <c r="CI2435" s="41"/>
      <c r="CJ2435" s="41"/>
      <c r="CK2435" s="41"/>
      <c r="CL2435" s="68"/>
      <c r="CM2435" s="41"/>
      <c r="CN2435" s="41"/>
      <c r="CO2435" s="39"/>
      <c r="CP2435" s="78"/>
      <c r="CS2435" s="96"/>
    </row>
    <row r="2436" spans="1:97" s="38" customFormat="1" x14ac:dyDescent="0.25">
      <c r="A2436" s="38">
        <v>2433</v>
      </c>
      <c r="F2436" s="39"/>
      <c r="Q2436" s="39"/>
      <c r="R2436" s="40"/>
      <c r="S2436" s="40"/>
      <c r="T2436" s="39"/>
      <c r="AG2436" s="110"/>
      <c r="AH2436" s="94"/>
      <c r="AJ2436" s="97"/>
      <c r="AL2436" s="39"/>
      <c r="AP2436" s="39"/>
      <c r="AQ2436" s="77"/>
      <c r="AR2436" s="94"/>
      <c r="AT2436" s="97"/>
      <c r="BB2436" s="79"/>
      <c r="BC2436" s="94"/>
      <c r="BE2436" s="97"/>
      <c r="BF2436" s="97"/>
      <c r="BG2436" s="40"/>
      <c r="BK2436" s="40"/>
      <c r="BL2436" s="79"/>
      <c r="BM2436" s="94"/>
      <c r="BO2436" s="97"/>
      <c r="BQ2436" s="40"/>
      <c r="BR2436" s="94"/>
      <c r="BS2436" s="94"/>
      <c r="BT2436" s="94"/>
      <c r="BU2436" s="40"/>
      <c r="BV2436" s="82"/>
      <c r="BW2436" s="94"/>
      <c r="BX2436" s="48"/>
      <c r="BY2436" s="97"/>
      <c r="BZ2436" s="48"/>
      <c r="CA2436" s="40"/>
      <c r="CB2436" s="94"/>
      <c r="CC2436" s="94"/>
      <c r="CD2436" s="94"/>
      <c r="CE2436" s="40"/>
      <c r="CF2436" s="73"/>
      <c r="CG2436" s="41"/>
      <c r="CH2436" s="41"/>
      <c r="CI2436" s="41"/>
      <c r="CJ2436" s="41"/>
      <c r="CK2436" s="41"/>
      <c r="CL2436" s="68"/>
      <c r="CM2436" s="41"/>
      <c r="CN2436" s="41"/>
      <c r="CO2436" s="39"/>
      <c r="CP2436" s="78"/>
      <c r="CS2436" s="96"/>
    </row>
    <row r="2437" spans="1:97" s="38" customFormat="1" x14ac:dyDescent="0.25">
      <c r="A2437" s="38">
        <v>2434</v>
      </c>
      <c r="F2437" s="39"/>
      <c r="Q2437" s="39"/>
      <c r="R2437" s="40"/>
      <c r="S2437" s="40"/>
      <c r="T2437" s="39"/>
      <c r="AG2437" s="110"/>
      <c r="AH2437" s="94"/>
      <c r="AJ2437" s="97"/>
      <c r="AL2437" s="39"/>
      <c r="AP2437" s="39"/>
      <c r="AQ2437" s="77"/>
      <c r="AR2437" s="94"/>
      <c r="AT2437" s="97"/>
      <c r="BB2437" s="79"/>
      <c r="BC2437" s="94"/>
      <c r="BE2437" s="97"/>
      <c r="BF2437" s="97"/>
      <c r="BG2437" s="40"/>
      <c r="BK2437" s="40"/>
      <c r="BL2437" s="79"/>
      <c r="BM2437" s="94"/>
      <c r="BO2437" s="97"/>
      <c r="BQ2437" s="40"/>
      <c r="BR2437" s="94"/>
      <c r="BS2437" s="94"/>
      <c r="BT2437" s="94"/>
      <c r="BU2437" s="40"/>
      <c r="BV2437" s="82"/>
      <c r="BW2437" s="94"/>
      <c r="BX2437" s="48"/>
      <c r="BY2437" s="97"/>
      <c r="BZ2437" s="48"/>
      <c r="CA2437" s="40"/>
      <c r="CB2437" s="94"/>
      <c r="CC2437" s="94"/>
      <c r="CD2437" s="94"/>
      <c r="CE2437" s="40"/>
      <c r="CF2437" s="73"/>
      <c r="CG2437" s="41"/>
      <c r="CH2437" s="41"/>
      <c r="CI2437" s="41"/>
      <c r="CJ2437" s="41"/>
      <c r="CK2437" s="41"/>
      <c r="CL2437" s="68"/>
      <c r="CM2437" s="41"/>
      <c r="CN2437" s="41"/>
      <c r="CO2437" s="39"/>
      <c r="CP2437" s="78"/>
      <c r="CS2437" s="96"/>
    </row>
    <row r="2438" spans="1:97" s="38" customFormat="1" x14ac:dyDescent="0.25">
      <c r="A2438" s="38">
        <v>2435</v>
      </c>
      <c r="F2438" s="39"/>
      <c r="Q2438" s="39"/>
      <c r="R2438" s="40"/>
      <c r="S2438" s="40"/>
      <c r="T2438" s="39"/>
      <c r="AG2438" s="110"/>
      <c r="AH2438" s="94"/>
      <c r="AJ2438" s="97"/>
      <c r="AL2438" s="39"/>
      <c r="AP2438" s="39"/>
      <c r="AQ2438" s="77"/>
      <c r="AR2438" s="94"/>
      <c r="AT2438" s="97"/>
      <c r="BB2438" s="79"/>
      <c r="BC2438" s="94"/>
      <c r="BE2438" s="97"/>
      <c r="BF2438" s="97"/>
      <c r="BG2438" s="40"/>
      <c r="BK2438" s="40"/>
      <c r="BL2438" s="79"/>
      <c r="BM2438" s="94"/>
      <c r="BO2438" s="97"/>
      <c r="BQ2438" s="40"/>
      <c r="BR2438" s="94"/>
      <c r="BS2438" s="94"/>
      <c r="BT2438" s="94"/>
      <c r="BU2438" s="40"/>
      <c r="BV2438" s="82"/>
      <c r="BW2438" s="94"/>
      <c r="BX2438" s="48"/>
      <c r="BY2438" s="97"/>
      <c r="BZ2438" s="48"/>
      <c r="CA2438" s="40"/>
      <c r="CB2438" s="94"/>
      <c r="CC2438" s="94"/>
      <c r="CD2438" s="94"/>
      <c r="CE2438" s="40"/>
      <c r="CF2438" s="73"/>
      <c r="CG2438" s="41"/>
      <c r="CH2438" s="41"/>
      <c r="CI2438" s="41"/>
      <c r="CJ2438" s="41"/>
      <c r="CK2438" s="41"/>
      <c r="CL2438" s="68"/>
      <c r="CM2438" s="41"/>
      <c r="CN2438" s="41"/>
      <c r="CO2438" s="39"/>
      <c r="CP2438" s="78"/>
      <c r="CS2438" s="96"/>
    </row>
    <row r="2439" spans="1:97" s="38" customFormat="1" x14ac:dyDescent="0.25">
      <c r="A2439" s="38">
        <v>2436</v>
      </c>
      <c r="F2439" s="39"/>
      <c r="Q2439" s="39"/>
      <c r="R2439" s="40"/>
      <c r="S2439" s="40"/>
      <c r="T2439" s="39"/>
      <c r="AG2439" s="110"/>
      <c r="AH2439" s="94"/>
      <c r="AJ2439" s="97"/>
      <c r="AL2439" s="39"/>
      <c r="AP2439" s="39"/>
      <c r="AQ2439" s="77"/>
      <c r="AR2439" s="94"/>
      <c r="AT2439" s="97"/>
      <c r="BB2439" s="79"/>
      <c r="BC2439" s="94"/>
      <c r="BE2439" s="97"/>
      <c r="BF2439" s="97"/>
      <c r="BG2439" s="40"/>
      <c r="BK2439" s="40"/>
      <c r="BL2439" s="79"/>
      <c r="BM2439" s="94"/>
      <c r="BO2439" s="97"/>
      <c r="BQ2439" s="40"/>
      <c r="BR2439" s="94"/>
      <c r="BS2439" s="94"/>
      <c r="BT2439" s="94"/>
      <c r="BU2439" s="40"/>
      <c r="BV2439" s="82"/>
      <c r="BW2439" s="94"/>
      <c r="BX2439" s="48"/>
      <c r="BY2439" s="97"/>
      <c r="BZ2439" s="48"/>
      <c r="CA2439" s="40"/>
      <c r="CB2439" s="94"/>
      <c r="CC2439" s="94"/>
      <c r="CD2439" s="94"/>
      <c r="CE2439" s="40"/>
      <c r="CF2439" s="73"/>
      <c r="CG2439" s="41"/>
      <c r="CH2439" s="41"/>
      <c r="CI2439" s="41"/>
      <c r="CJ2439" s="41"/>
      <c r="CK2439" s="41"/>
      <c r="CL2439" s="68"/>
      <c r="CM2439" s="41"/>
      <c r="CN2439" s="41"/>
      <c r="CO2439" s="39"/>
      <c r="CP2439" s="78"/>
      <c r="CS2439" s="96"/>
    </row>
    <row r="2440" spans="1:97" s="38" customFormat="1" x14ac:dyDescent="0.25">
      <c r="A2440" s="38">
        <v>2437</v>
      </c>
      <c r="F2440" s="39"/>
      <c r="Q2440" s="39"/>
      <c r="R2440" s="40"/>
      <c r="S2440" s="40"/>
      <c r="T2440" s="39"/>
      <c r="AG2440" s="110"/>
      <c r="AH2440" s="94"/>
      <c r="AJ2440" s="97"/>
      <c r="AL2440" s="39"/>
      <c r="AP2440" s="39"/>
      <c r="AQ2440" s="77"/>
      <c r="AR2440" s="94"/>
      <c r="AT2440" s="97"/>
      <c r="BB2440" s="79"/>
      <c r="BC2440" s="94"/>
      <c r="BE2440" s="97"/>
      <c r="BF2440" s="97"/>
      <c r="BG2440" s="40"/>
      <c r="BK2440" s="40"/>
      <c r="BL2440" s="79"/>
      <c r="BM2440" s="94"/>
      <c r="BO2440" s="97"/>
      <c r="BQ2440" s="40"/>
      <c r="BR2440" s="94"/>
      <c r="BS2440" s="94"/>
      <c r="BT2440" s="94"/>
      <c r="BU2440" s="40"/>
      <c r="BV2440" s="82"/>
      <c r="BW2440" s="94"/>
      <c r="BX2440" s="48"/>
      <c r="BY2440" s="97"/>
      <c r="BZ2440" s="48"/>
      <c r="CA2440" s="40"/>
      <c r="CB2440" s="94"/>
      <c r="CC2440" s="94"/>
      <c r="CD2440" s="94"/>
      <c r="CE2440" s="40"/>
      <c r="CF2440" s="73"/>
      <c r="CG2440" s="41"/>
      <c r="CH2440" s="41"/>
      <c r="CI2440" s="41"/>
      <c r="CJ2440" s="41"/>
      <c r="CK2440" s="41"/>
      <c r="CL2440" s="68"/>
      <c r="CM2440" s="41"/>
      <c r="CN2440" s="41"/>
      <c r="CO2440" s="39"/>
      <c r="CP2440" s="78"/>
      <c r="CS2440" s="96"/>
    </row>
    <row r="2441" spans="1:97" s="38" customFormat="1" x14ac:dyDescent="0.25">
      <c r="A2441" s="38">
        <v>2438</v>
      </c>
      <c r="F2441" s="39"/>
      <c r="Q2441" s="39"/>
      <c r="R2441" s="40"/>
      <c r="S2441" s="40"/>
      <c r="T2441" s="39"/>
      <c r="AG2441" s="110"/>
      <c r="AH2441" s="94"/>
      <c r="AJ2441" s="97"/>
      <c r="AL2441" s="39"/>
      <c r="AP2441" s="39"/>
      <c r="AQ2441" s="77"/>
      <c r="AR2441" s="94"/>
      <c r="AT2441" s="97"/>
      <c r="BB2441" s="79"/>
      <c r="BC2441" s="94"/>
      <c r="BE2441" s="97"/>
      <c r="BF2441" s="97"/>
      <c r="BG2441" s="40"/>
      <c r="BK2441" s="40"/>
      <c r="BL2441" s="79"/>
      <c r="BM2441" s="94"/>
      <c r="BO2441" s="97"/>
      <c r="BQ2441" s="40"/>
      <c r="BR2441" s="94"/>
      <c r="BS2441" s="94"/>
      <c r="BT2441" s="94"/>
      <c r="BU2441" s="40"/>
      <c r="BV2441" s="82"/>
      <c r="BW2441" s="94"/>
      <c r="BX2441" s="48"/>
      <c r="BY2441" s="97"/>
      <c r="BZ2441" s="48"/>
      <c r="CA2441" s="40"/>
      <c r="CB2441" s="94"/>
      <c r="CC2441" s="94"/>
      <c r="CD2441" s="94"/>
      <c r="CE2441" s="40"/>
      <c r="CF2441" s="73"/>
      <c r="CG2441" s="41"/>
      <c r="CH2441" s="41"/>
      <c r="CI2441" s="41"/>
      <c r="CJ2441" s="41"/>
      <c r="CK2441" s="41"/>
      <c r="CL2441" s="68"/>
      <c r="CM2441" s="41"/>
      <c r="CN2441" s="41"/>
      <c r="CO2441" s="39"/>
      <c r="CP2441" s="78"/>
      <c r="CS2441" s="96"/>
    </row>
    <row r="2442" spans="1:97" s="38" customFormat="1" x14ac:dyDescent="0.25">
      <c r="A2442" s="38">
        <v>2439</v>
      </c>
      <c r="F2442" s="39"/>
      <c r="Q2442" s="39"/>
      <c r="R2442" s="40"/>
      <c r="S2442" s="40"/>
      <c r="T2442" s="39"/>
      <c r="AG2442" s="110"/>
      <c r="AH2442" s="94"/>
      <c r="AJ2442" s="97"/>
      <c r="AL2442" s="39"/>
      <c r="AP2442" s="39"/>
      <c r="AQ2442" s="77"/>
      <c r="AR2442" s="94"/>
      <c r="AT2442" s="97"/>
      <c r="BB2442" s="79"/>
      <c r="BC2442" s="94"/>
      <c r="BE2442" s="97"/>
      <c r="BF2442" s="97"/>
      <c r="BG2442" s="40"/>
      <c r="BK2442" s="40"/>
      <c r="BL2442" s="79"/>
      <c r="BM2442" s="94"/>
      <c r="BO2442" s="97"/>
      <c r="BQ2442" s="40"/>
      <c r="BR2442" s="94"/>
      <c r="BS2442" s="94"/>
      <c r="BT2442" s="94"/>
      <c r="BU2442" s="40"/>
      <c r="BV2442" s="82"/>
      <c r="BW2442" s="94"/>
      <c r="BX2442" s="48"/>
      <c r="BY2442" s="97"/>
      <c r="BZ2442" s="48"/>
      <c r="CA2442" s="40"/>
      <c r="CB2442" s="94"/>
      <c r="CC2442" s="94"/>
      <c r="CD2442" s="94"/>
      <c r="CE2442" s="40"/>
      <c r="CF2442" s="73"/>
      <c r="CG2442" s="41"/>
      <c r="CH2442" s="41"/>
      <c r="CI2442" s="41"/>
      <c r="CJ2442" s="41"/>
      <c r="CK2442" s="41"/>
      <c r="CL2442" s="68"/>
      <c r="CM2442" s="41"/>
      <c r="CN2442" s="41"/>
      <c r="CO2442" s="39"/>
      <c r="CP2442" s="78"/>
      <c r="CS2442" s="96"/>
    </row>
    <row r="2443" spans="1:97" s="38" customFormat="1" x14ac:dyDescent="0.25">
      <c r="A2443" s="38">
        <v>2440</v>
      </c>
      <c r="F2443" s="39"/>
      <c r="Q2443" s="39"/>
      <c r="R2443" s="40"/>
      <c r="S2443" s="40"/>
      <c r="T2443" s="39"/>
      <c r="AG2443" s="110"/>
      <c r="AH2443" s="94"/>
      <c r="AJ2443" s="97"/>
      <c r="AL2443" s="39"/>
      <c r="AP2443" s="39"/>
      <c r="AQ2443" s="77"/>
      <c r="AR2443" s="94"/>
      <c r="AT2443" s="97"/>
      <c r="BB2443" s="79"/>
      <c r="BC2443" s="94"/>
      <c r="BE2443" s="97"/>
      <c r="BF2443" s="97"/>
      <c r="BG2443" s="40"/>
      <c r="BK2443" s="40"/>
      <c r="BL2443" s="79"/>
      <c r="BM2443" s="94"/>
      <c r="BO2443" s="97"/>
      <c r="BQ2443" s="40"/>
      <c r="BR2443" s="94"/>
      <c r="BS2443" s="94"/>
      <c r="BT2443" s="94"/>
      <c r="BU2443" s="40"/>
      <c r="BV2443" s="82"/>
      <c r="BW2443" s="94"/>
      <c r="BX2443" s="48"/>
      <c r="BY2443" s="97"/>
      <c r="BZ2443" s="48"/>
      <c r="CA2443" s="40"/>
      <c r="CB2443" s="94"/>
      <c r="CC2443" s="94"/>
      <c r="CD2443" s="94"/>
      <c r="CE2443" s="40"/>
      <c r="CF2443" s="73"/>
      <c r="CG2443" s="41"/>
      <c r="CH2443" s="41"/>
      <c r="CI2443" s="41"/>
      <c r="CJ2443" s="41"/>
      <c r="CK2443" s="41"/>
      <c r="CL2443" s="68"/>
      <c r="CM2443" s="41"/>
      <c r="CN2443" s="41"/>
      <c r="CO2443" s="39"/>
      <c r="CP2443" s="78"/>
      <c r="CS2443" s="96"/>
    </row>
    <row r="2444" spans="1:97" s="38" customFormat="1" x14ac:dyDescent="0.25">
      <c r="A2444" s="38">
        <v>2441</v>
      </c>
      <c r="F2444" s="39"/>
      <c r="Q2444" s="39"/>
      <c r="R2444" s="40"/>
      <c r="S2444" s="40"/>
      <c r="T2444" s="39"/>
      <c r="AG2444" s="110"/>
      <c r="AH2444" s="94"/>
      <c r="AJ2444" s="97"/>
      <c r="AL2444" s="39"/>
      <c r="AP2444" s="39"/>
      <c r="AQ2444" s="77"/>
      <c r="AR2444" s="94"/>
      <c r="AT2444" s="97"/>
      <c r="BB2444" s="79"/>
      <c r="BC2444" s="94"/>
      <c r="BE2444" s="97"/>
      <c r="BF2444" s="97"/>
      <c r="BG2444" s="40"/>
      <c r="BK2444" s="40"/>
      <c r="BL2444" s="79"/>
      <c r="BM2444" s="94"/>
      <c r="BO2444" s="97"/>
      <c r="BQ2444" s="40"/>
      <c r="BR2444" s="94"/>
      <c r="BS2444" s="94"/>
      <c r="BT2444" s="94"/>
      <c r="BU2444" s="40"/>
      <c r="BV2444" s="82"/>
      <c r="BW2444" s="94"/>
      <c r="BX2444" s="48"/>
      <c r="BY2444" s="97"/>
      <c r="BZ2444" s="48"/>
      <c r="CA2444" s="40"/>
      <c r="CB2444" s="94"/>
      <c r="CC2444" s="94"/>
      <c r="CD2444" s="94"/>
      <c r="CE2444" s="40"/>
      <c r="CF2444" s="73"/>
      <c r="CG2444" s="41"/>
      <c r="CH2444" s="41"/>
      <c r="CI2444" s="41"/>
      <c r="CJ2444" s="41"/>
      <c r="CK2444" s="41"/>
      <c r="CL2444" s="68"/>
      <c r="CM2444" s="41"/>
      <c r="CN2444" s="41"/>
      <c r="CO2444" s="39"/>
      <c r="CP2444" s="78"/>
      <c r="CS2444" s="96"/>
    </row>
    <row r="2445" spans="1:97" s="38" customFormat="1" x14ac:dyDescent="0.25">
      <c r="A2445" s="38">
        <v>2442</v>
      </c>
      <c r="F2445" s="39"/>
      <c r="Q2445" s="39"/>
      <c r="R2445" s="40"/>
      <c r="S2445" s="40"/>
      <c r="T2445" s="39"/>
      <c r="AG2445" s="110"/>
      <c r="AH2445" s="94"/>
      <c r="AJ2445" s="97"/>
      <c r="AL2445" s="39"/>
      <c r="AP2445" s="39"/>
      <c r="AQ2445" s="77"/>
      <c r="AR2445" s="94"/>
      <c r="AT2445" s="97"/>
      <c r="BB2445" s="79"/>
      <c r="BC2445" s="94"/>
      <c r="BE2445" s="97"/>
      <c r="BF2445" s="97"/>
      <c r="BG2445" s="40"/>
      <c r="BK2445" s="40"/>
      <c r="BL2445" s="79"/>
      <c r="BM2445" s="94"/>
      <c r="BO2445" s="97"/>
      <c r="BQ2445" s="40"/>
      <c r="BR2445" s="94"/>
      <c r="BS2445" s="94"/>
      <c r="BT2445" s="94"/>
      <c r="BU2445" s="40"/>
      <c r="BV2445" s="82"/>
      <c r="BW2445" s="94"/>
      <c r="BX2445" s="48"/>
      <c r="BY2445" s="97"/>
      <c r="BZ2445" s="48"/>
      <c r="CA2445" s="40"/>
      <c r="CB2445" s="94"/>
      <c r="CC2445" s="94"/>
      <c r="CD2445" s="94"/>
      <c r="CE2445" s="40"/>
      <c r="CF2445" s="73"/>
      <c r="CG2445" s="41"/>
      <c r="CH2445" s="41"/>
      <c r="CI2445" s="41"/>
      <c r="CJ2445" s="41"/>
      <c r="CK2445" s="41"/>
      <c r="CL2445" s="68"/>
      <c r="CM2445" s="41"/>
      <c r="CN2445" s="41"/>
      <c r="CO2445" s="39"/>
      <c r="CP2445" s="78"/>
      <c r="CS2445" s="96"/>
    </row>
    <row r="2446" spans="1:97" s="38" customFormat="1" x14ac:dyDescent="0.25">
      <c r="A2446" s="38">
        <v>2443</v>
      </c>
      <c r="F2446" s="39"/>
      <c r="Q2446" s="39"/>
      <c r="R2446" s="40"/>
      <c r="S2446" s="40"/>
      <c r="T2446" s="39"/>
      <c r="AG2446" s="110"/>
      <c r="AH2446" s="94"/>
      <c r="AJ2446" s="97"/>
      <c r="AL2446" s="39"/>
      <c r="AP2446" s="39"/>
      <c r="AQ2446" s="77"/>
      <c r="AR2446" s="94"/>
      <c r="AT2446" s="97"/>
      <c r="BB2446" s="79"/>
      <c r="BC2446" s="94"/>
      <c r="BE2446" s="97"/>
      <c r="BF2446" s="97"/>
      <c r="BG2446" s="40"/>
      <c r="BK2446" s="40"/>
      <c r="BL2446" s="79"/>
      <c r="BM2446" s="94"/>
      <c r="BO2446" s="97"/>
      <c r="BQ2446" s="40"/>
      <c r="BR2446" s="94"/>
      <c r="BS2446" s="94"/>
      <c r="BT2446" s="94"/>
      <c r="BU2446" s="40"/>
      <c r="BV2446" s="82"/>
      <c r="BW2446" s="94"/>
      <c r="BX2446" s="48"/>
      <c r="BY2446" s="97"/>
      <c r="BZ2446" s="48"/>
      <c r="CA2446" s="40"/>
      <c r="CB2446" s="94"/>
      <c r="CC2446" s="94"/>
      <c r="CD2446" s="94"/>
      <c r="CE2446" s="40"/>
      <c r="CF2446" s="73"/>
      <c r="CG2446" s="41"/>
      <c r="CH2446" s="41"/>
      <c r="CI2446" s="41"/>
      <c r="CJ2446" s="41"/>
      <c r="CK2446" s="41"/>
      <c r="CL2446" s="68"/>
      <c r="CM2446" s="41"/>
      <c r="CN2446" s="41"/>
      <c r="CO2446" s="39"/>
      <c r="CP2446" s="78"/>
      <c r="CS2446" s="96"/>
    </row>
    <row r="2447" spans="1:97" s="38" customFormat="1" x14ac:dyDescent="0.25">
      <c r="A2447" s="38">
        <v>2444</v>
      </c>
      <c r="F2447" s="39"/>
      <c r="Q2447" s="39"/>
      <c r="R2447" s="40"/>
      <c r="S2447" s="40"/>
      <c r="T2447" s="39"/>
      <c r="AG2447" s="110"/>
      <c r="AH2447" s="94"/>
      <c r="AJ2447" s="97"/>
      <c r="AL2447" s="39"/>
      <c r="AP2447" s="39"/>
      <c r="AQ2447" s="77"/>
      <c r="AR2447" s="94"/>
      <c r="AT2447" s="97"/>
      <c r="BB2447" s="79"/>
      <c r="BC2447" s="94"/>
      <c r="BE2447" s="97"/>
      <c r="BF2447" s="97"/>
      <c r="BG2447" s="40"/>
      <c r="BK2447" s="40"/>
      <c r="BL2447" s="79"/>
      <c r="BM2447" s="94"/>
      <c r="BO2447" s="97"/>
      <c r="BQ2447" s="40"/>
      <c r="BR2447" s="94"/>
      <c r="BS2447" s="94"/>
      <c r="BT2447" s="94"/>
      <c r="BU2447" s="40"/>
      <c r="BV2447" s="82"/>
      <c r="BW2447" s="94"/>
      <c r="BX2447" s="48"/>
      <c r="BY2447" s="97"/>
      <c r="BZ2447" s="48"/>
      <c r="CA2447" s="40"/>
      <c r="CB2447" s="94"/>
      <c r="CC2447" s="94"/>
      <c r="CD2447" s="94"/>
      <c r="CE2447" s="40"/>
      <c r="CF2447" s="73"/>
      <c r="CG2447" s="41"/>
      <c r="CH2447" s="41"/>
      <c r="CI2447" s="41"/>
      <c r="CJ2447" s="41"/>
      <c r="CK2447" s="41"/>
      <c r="CL2447" s="68"/>
      <c r="CM2447" s="41"/>
      <c r="CN2447" s="41"/>
      <c r="CO2447" s="39"/>
      <c r="CP2447" s="78"/>
      <c r="CS2447" s="96"/>
    </row>
    <row r="2448" spans="1:97" s="38" customFormat="1" x14ac:dyDescent="0.25">
      <c r="A2448" s="38">
        <v>2445</v>
      </c>
      <c r="F2448" s="39"/>
      <c r="Q2448" s="39"/>
      <c r="R2448" s="40"/>
      <c r="S2448" s="40"/>
      <c r="T2448" s="39"/>
      <c r="AG2448" s="110"/>
      <c r="AH2448" s="94"/>
      <c r="AJ2448" s="97"/>
      <c r="AL2448" s="39"/>
      <c r="AP2448" s="39"/>
      <c r="AQ2448" s="77"/>
      <c r="AR2448" s="94"/>
      <c r="AT2448" s="97"/>
      <c r="BB2448" s="79"/>
      <c r="BC2448" s="94"/>
      <c r="BE2448" s="97"/>
      <c r="BF2448" s="97"/>
      <c r="BG2448" s="40"/>
      <c r="BK2448" s="40"/>
      <c r="BL2448" s="79"/>
      <c r="BM2448" s="94"/>
      <c r="BO2448" s="97"/>
      <c r="BQ2448" s="40"/>
      <c r="BR2448" s="94"/>
      <c r="BS2448" s="94"/>
      <c r="BT2448" s="94"/>
      <c r="BU2448" s="40"/>
      <c r="BV2448" s="82"/>
      <c r="BW2448" s="94"/>
      <c r="BX2448" s="48"/>
      <c r="BY2448" s="97"/>
      <c r="BZ2448" s="48"/>
      <c r="CA2448" s="40"/>
      <c r="CB2448" s="94"/>
      <c r="CC2448" s="94"/>
      <c r="CD2448" s="94"/>
      <c r="CE2448" s="40"/>
      <c r="CF2448" s="73"/>
      <c r="CG2448" s="41"/>
      <c r="CH2448" s="41"/>
      <c r="CI2448" s="41"/>
      <c r="CJ2448" s="41"/>
      <c r="CK2448" s="41"/>
      <c r="CL2448" s="68"/>
      <c r="CM2448" s="41"/>
      <c r="CN2448" s="41"/>
      <c r="CO2448" s="39"/>
      <c r="CP2448" s="78"/>
      <c r="CS2448" s="96"/>
    </row>
    <row r="2449" spans="1:97" s="38" customFormat="1" x14ac:dyDescent="0.25">
      <c r="A2449" s="38">
        <v>2446</v>
      </c>
      <c r="F2449" s="39"/>
      <c r="Q2449" s="39"/>
      <c r="R2449" s="40"/>
      <c r="S2449" s="40"/>
      <c r="T2449" s="39"/>
      <c r="AG2449" s="110"/>
      <c r="AH2449" s="94"/>
      <c r="AJ2449" s="97"/>
      <c r="AL2449" s="39"/>
      <c r="AP2449" s="39"/>
      <c r="AQ2449" s="77"/>
      <c r="AR2449" s="94"/>
      <c r="AT2449" s="97"/>
      <c r="BB2449" s="79"/>
      <c r="BC2449" s="94"/>
      <c r="BE2449" s="97"/>
      <c r="BF2449" s="97"/>
      <c r="BG2449" s="40"/>
      <c r="BK2449" s="40"/>
      <c r="BL2449" s="79"/>
      <c r="BM2449" s="94"/>
      <c r="BO2449" s="97"/>
      <c r="BQ2449" s="40"/>
      <c r="BR2449" s="94"/>
      <c r="BS2449" s="94"/>
      <c r="BT2449" s="94"/>
      <c r="BU2449" s="40"/>
      <c r="BV2449" s="82"/>
      <c r="BW2449" s="94"/>
      <c r="BX2449" s="48"/>
      <c r="BY2449" s="97"/>
      <c r="BZ2449" s="48"/>
      <c r="CA2449" s="40"/>
      <c r="CB2449" s="94"/>
      <c r="CC2449" s="94"/>
      <c r="CD2449" s="94"/>
      <c r="CE2449" s="40"/>
      <c r="CF2449" s="73"/>
      <c r="CG2449" s="41"/>
      <c r="CH2449" s="41"/>
      <c r="CI2449" s="41"/>
      <c r="CJ2449" s="41"/>
      <c r="CK2449" s="41"/>
      <c r="CL2449" s="68"/>
      <c r="CM2449" s="41"/>
      <c r="CN2449" s="41"/>
      <c r="CO2449" s="39"/>
      <c r="CP2449" s="78"/>
      <c r="CS2449" s="96"/>
    </row>
    <row r="2450" spans="1:97" s="38" customFormat="1" x14ac:dyDescent="0.25">
      <c r="A2450" s="38">
        <v>2447</v>
      </c>
      <c r="F2450" s="39"/>
      <c r="Q2450" s="39"/>
      <c r="R2450" s="40"/>
      <c r="S2450" s="40"/>
      <c r="T2450" s="39"/>
      <c r="AG2450" s="110"/>
      <c r="AH2450" s="94"/>
      <c r="AJ2450" s="97"/>
      <c r="AL2450" s="39"/>
      <c r="AP2450" s="39"/>
      <c r="AQ2450" s="77"/>
      <c r="AR2450" s="94"/>
      <c r="AT2450" s="97"/>
      <c r="BB2450" s="79"/>
      <c r="BC2450" s="94"/>
      <c r="BE2450" s="97"/>
      <c r="BF2450" s="97"/>
      <c r="BG2450" s="40"/>
      <c r="BK2450" s="40"/>
      <c r="BL2450" s="79"/>
      <c r="BM2450" s="94"/>
      <c r="BO2450" s="97"/>
      <c r="BQ2450" s="40"/>
      <c r="BR2450" s="94"/>
      <c r="BS2450" s="94"/>
      <c r="BT2450" s="94"/>
      <c r="BU2450" s="40"/>
      <c r="BV2450" s="82"/>
      <c r="BW2450" s="94"/>
      <c r="BX2450" s="48"/>
      <c r="BY2450" s="97"/>
      <c r="BZ2450" s="48"/>
      <c r="CA2450" s="40"/>
      <c r="CB2450" s="94"/>
      <c r="CC2450" s="94"/>
      <c r="CD2450" s="94"/>
      <c r="CE2450" s="40"/>
      <c r="CF2450" s="73"/>
      <c r="CG2450" s="41"/>
      <c r="CH2450" s="41"/>
      <c r="CI2450" s="41"/>
      <c r="CJ2450" s="41"/>
      <c r="CK2450" s="41"/>
      <c r="CL2450" s="68"/>
      <c r="CM2450" s="41"/>
      <c r="CN2450" s="41"/>
      <c r="CO2450" s="39"/>
      <c r="CP2450" s="78"/>
      <c r="CS2450" s="96"/>
    </row>
    <row r="2451" spans="1:97" s="38" customFormat="1" x14ac:dyDescent="0.25">
      <c r="A2451" s="38">
        <v>2448</v>
      </c>
      <c r="F2451" s="39"/>
      <c r="Q2451" s="39"/>
      <c r="R2451" s="40"/>
      <c r="S2451" s="40"/>
      <c r="T2451" s="39"/>
      <c r="AG2451" s="110"/>
      <c r="AH2451" s="94"/>
      <c r="AJ2451" s="97"/>
      <c r="AL2451" s="39"/>
      <c r="AP2451" s="39"/>
      <c r="AQ2451" s="77"/>
      <c r="AR2451" s="94"/>
      <c r="AT2451" s="97"/>
      <c r="BB2451" s="79"/>
      <c r="BC2451" s="94"/>
      <c r="BE2451" s="97"/>
      <c r="BF2451" s="97"/>
      <c r="BG2451" s="40"/>
      <c r="BK2451" s="40"/>
      <c r="BL2451" s="79"/>
      <c r="BM2451" s="94"/>
      <c r="BO2451" s="97"/>
      <c r="BQ2451" s="40"/>
      <c r="BR2451" s="94"/>
      <c r="BS2451" s="94"/>
      <c r="BT2451" s="94"/>
      <c r="BU2451" s="40"/>
      <c r="BV2451" s="82"/>
      <c r="BW2451" s="94"/>
      <c r="BX2451" s="48"/>
      <c r="BY2451" s="97"/>
      <c r="BZ2451" s="48"/>
      <c r="CA2451" s="40"/>
      <c r="CB2451" s="94"/>
      <c r="CC2451" s="94"/>
      <c r="CD2451" s="94"/>
      <c r="CE2451" s="40"/>
      <c r="CF2451" s="73"/>
      <c r="CG2451" s="41"/>
      <c r="CH2451" s="41"/>
      <c r="CI2451" s="41"/>
      <c r="CJ2451" s="41"/>
      <c r="CK2451" s="41"/>
      <c r="CL2451" s="68"/>
      <c r="CM2451" s="41"/>
      <c r="CN2451" s="41"/>
      <c r="CO2451" s="39"/>
      <c r="CP2451" s="78"/>
      <c r="CS2451" s="96"/>
    </row>
    <row r="2452" spans="1:97" s="38" customFormat="1" x14ac:dyDescent="0.25">
      <c r="A2452" s="38">
        <v>2449</v>
      </c>
      <c r="F2452" s="39"/>
      <c r="Q2452" s="39"/>
      <c r="R2452" s="40"/>
      <c r="S2452" s="40"/>
      <c r="T2452" s="39"/>
      <c r="AG2452" s="110"/>
      <c r="AH2452" s="94"/>
      <c r="AJ2452" s="97"/>
      <c r="AL2452" s="39"/>
      <c r="AP2452" s="39"/>
      <c r="AQ2452" s="77"/>
      <c r="AR2452" s="94"/>
      <c r="AT2452" s="97"/>
      <c r="BB2452" s="79"/>
      <c r="BC2452" s="94"/>
      <c r="BE2452" s="97"/>
      <c r="BF2452" s="97"/>
      <c r="BG2452" s="40"/>
      <c r="BK2452" s="40"/>
      <c r="BL2452" s="79"/>
      <c r="BM2452" s="94"/>
      <c r="BO2452" s="97"/>
      <c r="BQ2452" s="40"/>
      <c r="BR2452" s="94"/>
      <c r="BS2452" s="94"/>
      <c r="BT2452" s="94"/>
      <c r="BU2452" s="40"/>
      <c r="BV2452" s="82"/>
      <c r="BW2452" s="94"/>
      <c r="BX2452" s="48"/>
      <c r="BY2452" s="97"/>
      <c r="BZ2452" s="48"/>
      <c r="CA2452" s="40"/>
      <c r="CB2452" s="94"/>
      <c r="CC2452" s="94"/>
      <c r="CD2452" s="94"/>
      <c r="CE2452" s="40"/>
      <c r="CF2452" s="73"/>
      <c r="CG2452" s="41"/>
      <c r="CH2452" s="41"/>
      <c r="CI2452" s="41"/>
      <c r="CJ2452" s="41"/>
      <c r="CK2452" s="41"/>
      <c r="CL2452" s="68"/>
      <c r="CM2452" s="41"/>
      <c r="CN2452" s="41"/>
      <c r="CO2452" s="39"/>
      <c r="CP2452" s="78"/>
      <c r="CS2452" s="96"/>
    </row>
    <row r="2453" spans="1:97" s="38" customFormat="1" x14ac:dyDescent="0.25">
      <c r="A2453" s="38">
        <v>2450</v>
      </c>
      <c r="F2453" s="39"/>
      <c r="Q2453" s="39"/>
      <c r="R2453" s="40"/>
      <c r="S2453" s="40"/>
      <c r="T2453" s="39"/>
      <c r="AG2453" s="110"/>
      <c r="AH2453" s="94"/>
      <c r="AJ2453" s="97"/>
      <c r="AL2453" s="39"/>
      <c r="AP2453" s="39"/>
      <c r="AQ2453" s="77"/>
      <c r="AR2453" s="94"/>
      <c r="AT2453" s="97"/>
      <c r="BB2453" s="79"/>
      <c r="BC2453" s="94"/>
      <c r="BE2453" s="97"/>
      <c r="BF2453" s="97"/>
      <c r="BG2453" s="40"/>
      <c r="BK2453" s="40"/>
      <c r="BL2453" s="79"/>
      <c r="BM2453" s="94"/>
      <c r="BO2453" s="97"/>
      <c r="BQ2453" s="40"/>
      <c r="BR2453" s="94"/>
      <c r="BS2453" s="94"/>
      <c r="BT2453" s="94"/>
      <c r="BU2453" s="40"/>
      <c r="BV2453" s="82"/>
      <c r="BW2453" s="94"/>
      <c r="BX2453" s="48"/>
      <c r="BY2453" s="97"/>
      <c r="BZ2453" s="48"/>
      <c r="CA2453" s="40"/>
      <c r="CB2453" s="94"/>
      <c r="CC2453" s="94"/>
      <c r="CD2453" s="94"/>
      <c r="CE2453" s="40"/>
      <c r="CF2453" s="73"/>
      <c r="CG2453" s="41"/>
      <c r="CH2453" s="41"/>
      <c r="CI2453" s="41"/>
      <c r="CJ2453" s="41"/>
      <c r="CK2453" s="41"/>
      <c r="CL2453" s="68"/>
      <c r="CM2453" s="41"/>
      <c r="CN2453" s="41"/>
      <c r="CO2453" s="39"/>
      <c r="CP2453" s="78"/>
      <c r="CS2453" s="96"/>
    </row>
    <row r="2454" spans="1:97" s="38" customFormat="1" x14ac:dyDescent="0.25">
      <c r="A2454" s="38">
        <v>2451</v>
      </c>
      <c r="F2454" s="39"/>
      <c r="Q2454" s="39"/>
      <c r="R2454" s="40"/>
      <c r="S2454" s="40"/>
      <c r="T2454" s="39"/>
      <c r="AG2454" s="110"/>
      <c r="AH2454" s="94"/>
      <c r="AJ2454" s="97"/>
      <c r="AL2454" s="39"/>
      <c r="AP2454" s="39"/>
      <c r="AQ2454" s="77"/>
      <c r="AR2454" s="94"/>
      <c r="AT2454" s="97"/>
      <c r="BB2454" s="79"/>
      <c r="BC2454" s="94"/>
      <c r="BE2454" s="97"/>
      <c r="BF2454" s="97"/>
      <c r="BG2454" s="40"/>
      <c r="BK2454" s="40"/>
      <c r="BL2454" s="79"/>
      <c r="BM2454" s="94"/>
      <c r="BO2454" s="97"/>
      <c r="BQ2454" s="40"/>
      <c r="BR2454" s="94"/>
      <c r="BS2454" s="94"/>
      <c r="BT2454" s="94"/>
      <c r="BU2454" s="40"/>
      <c r="BV2454" s="82"/>
      <c r="BW2454" s="94"/>
      <c r="BX2454" s="48"/>
      <c r="BY2454" s="97"/>
      <c r="BZ2454" s="48"/>
      <c r="CA2454" s="40"/>
      <c r="CB2454" s="94"/>
      <c r="CC2454" s="94"/>
      <c r="CD2454" s="94"/>
      <c r="CE2454" s="40"/>
      <c r="CF2454" s="73"/>
      <c r="CG2454" s="41"/>
      <c r="CH2454" s="41"/>
      <c r="CI2454" s="41"/>
      <c r="CJ2454" s="41"/>
      <c r="CK2454" s="41"/>
      <c r="CL2454" s="68"/>
      <c r="CM2454" s="41"/>
      <c r="CN2454" s="41"/>
      <c r="CO2454" s="39"/>
      <c r="CP2454" s="78"/>
      <c r="CS2454" s="96"/>
    </row>
    <row r="2455" spans="1:97" s="38" customFormat="1" x14ac:dyDescent="0.25">
      <c r="A2455" s="38">
        <v>2452</v>
      </c>
      <c r="F2455" s="39"/>
      <c r="Q2455" s="39"/>
      <c r="R2455" s="40"/>
      <c r="S2455" s="40"/>
      <c r="T2455" s="39"/>
      <c r="AG2455" s="110"/>
      <c r="AH2455" s="94"/>
      <c r="AJ2455" s="97"/>
      <c r="AL2455" s="39"/>
      <c r="AP2455" s="39"/>
      <c r="AQ2455" s="77"/>
      <c r="AR2455" s="94"/>
      <c r="AT2455" s="97"/>
      <c r="BB2455" s="79"/>
      <c r="BC2455" s="94"/>
      <c r="BE2455" s="97"/>
      <c r="BF2455" s="97"/>
      <c r="BG2455" s="40"/>
      <c r="BK2455" s="40"/>
      <c r="BL2455" s="79"/>
      <c r="BM2455" s="94"/>
      <c r="BO2455" s="97"/>
      <c r="BQ2455" s="40"/>
      <c r="BR2455" s="94"/>
      <c r="BS2455" s="94"/>
      <c r="BT2455" s="94"/>
      <c r="BU2455" s="40"/>
      <c r="BV2455" s="82"/>
      <c r="BW2455" s="94"/>
      <c r="BX2455" s="48"/>
      <c r="BY2455" s="97"/>
      <c r="BZ2455" s="48"/>
      <c r="CA2455" s="40"/>
      <c r="CB2455" s="94"/>
      <c r="CC2455" s="94"/>
      <c r="CD2455" s="94"/>
      <c r="CE2455" s="40"/>
      <c r="CF2455" s="73"/>
      <c r="CG2455" s="41"/>
      <c r="CH2455" s="41"/>
      <c r="CI2455" s="41"/>
      <c r="CJ2455" s="41"/>
      <c r="CK2455" s="41"/>
      <c r="CL2455" s="68"/>
      <c r="CM2455" s="41"/>
      <c r="CN2455" s="41"/>
      <c r="CO2455" s="39"/>
      <c r="CP2455" s="78"/>
      <c r="CS2455" s="96"/>
    </row>
    <row r="2456" spans="1:97" s="38" customFormat="1" x14ac:dyDescent="0.25">
      <c r="A2456" s="38">
        <v>2453</v>
      </c>
      <c r="F2456" s="39"/>
      <c r="Q2456" s="39"/>
      <c r="R2456" s="40"/>
      <c r="S2456" s="40"/>
      <c r="T2456" s="39"/>
      <c r="AG2456" s="110"/>
      <c r="AH2456" s="94"/>
      <c r="AJ2456" s="97"/>
      <c r="AL2456" s="39"/>
      <c r="AP2456" s="39"/>
      <c r="AQ2456" s="77"/>
      <c r="AR2456" s="94"/>
      <c r="AT2456" s="97"/>
      <c r="BB2456" s="79"/>
      <c r="BC2456" s="94"/>
      <c r="BE2456" s="97"/>
      <c r="BF2456" s="97"/>
      <c r="BG2456" s="40"/>
      <c r="BK2456" s="40"/>
      <c r="BL2456" s="79"/>
      <c r="BM2456" s="94"/>
      <c r="BO2456" s="97"/>
      <c r="BQ2456" s="40"/>
      <c r="BR2456" s="94"/>
      <c r="BS2456" s="94"/>
      <c r="BT2456" s="94"/>
      <c r="BU2456" s="40"/>
      <c r="BV2456" s="82"/>
      <c r="BW2456" s="94"/>
      <c r="BX2456" s="48"/>
      <c r="BY2456" s="97"/>
      <c r="BZ2456" s="48"/>
      <c r="CA2456" s="40"/>
      <c r="CB2456" s="94"/>
      <c r="CC2456" s="94"/>
      <c r="CD2456" s="94"/>
      <c r="CE2456" s="40"/>
      <c r="CF2456" s="73"/>
      <c r="CG2456" s="41"/>
      <c r="CH2456" s="41"/>
      <c r="CI2456" s="41"/>
      <c r="CJ2456" s="41"/>
      <c r="CK2456" s="41"/>
      <c r="CL2456" s="68"/>
      <c r="CM2456" s="41"/>
      <c r="CN2456" s="41"/>
      <c r="CO2456" s="39"/>
      <c r="CP2456" s="78"/>
      <c r="CS2456" s="96"/>
    </row>
    <row r="2457" spans="1:97" s="38" customFormat="1" x14ac:dyDescent="0.25">
      <c r="A2457" s="38">
        <v>2454</v>
      </c>
      <c r="F2457" s="39"/>
      <c r="Q2457" s="39"/>
      <c r="R2457" s="40"/>
      <c r="S2457" s="40"/>
      <c r="T2457" s="39"/>
      <c r="AG2457" s="110"/>
      <c r="AH2457" s="94"/>
      <c r="AJ2457" s="97"/>
      <c r="AL2457" s="39"/>
      <c r="AP2457" s="39"/>
      <c r="AQ2457" s="77"/>
      <c r="AR2457" s="94"/>
      <c r="AT2457" s="97"/>
      <c r="BB2457" s="79"/>
      <c r="BC2457" s="94"/>
      <c r="BE2457" s="97"/>
      <c r="BF2457" s="97"/>
      <c r="BG2457" s="40"/>
      <c r="BK2457" s="40"/>
      <c r="BL2457" s="79"/>
      <c r="BM2457" s="94"/>
      <c r="BO2457" s="97"/>
      <c r="BQ2457" s="40"/>
      <c r="BR2457" s="94"/>
      <c r="BS2457" s="94"/>
      <c r="BT2457" s="94"/>
      <c r="BU2457" s="40"/>
      <c r="BV2457" s="82"/>
      <c r="BW2457" s="94"/>
      <c r="BX2457" s="48"/>
      <c r="BY2457" s="97"/>
      <c r="BZ2457" s="48"/>
      <c r="CA2457" s="40"/>
      <c r="CB2457" s="94"/>
      <c r="CC2457" s="94"/>
      <c r="CD2457" s="94"/>
      <c r="CE2457" s="40"/>
      <c r="CF2457" s="73"/>
      <c r="CG2457" s="41"/>
      <c r="CH2457" s="41"/>
      <c r="CI2457" s="41"/>
      <c r="CJ2457" s="41"/>
      <c r="CK2457" s="41"/>
      <c r="CL2457" s="68"/>
      <c r="CM2457" s="41"/>
      <c r="CN2457" s="41"/>
      <c r="CO2457" s="39"/>
      <c r="CP2457" s="78"/>
      <c r="CS2457" s="96"/>
    </row>
    <row r="2458" spans="1:97" s="38" customFormat="1" x14ac:dyDescent="0.25">
      <c r="A2458" s="38">
        <v>2455</v>
      </c>
      <c r="F2458" s="39"/>
      <c r="Q2458" s="39"/>
      <c r="R2458" s="40"/>
      <c r="S2458" s="40"/>
      <c r="T2458" s="39"/>
      <c r="AG2458" s="110"/>
      <c r="AH2458" s="94"/>
      <c r="AJ2458" s="97"/>
      <c r="AL2458" s="39"/>
      <c r="AP2458" s="39"/>
      <c r="AQ2458" s="77"/>
      <c r="AR2458" s="94"/>
      <c r="AT2458" s="97"/>
      <c r="BB2458" s="79"/>
      <c r="BC2458" s="94"/>
      <c r="BE2458" s="97"/>
      <c r="BF2458" s="97"/>
      <c r="BG2458" s="40"/>
      <c r="BK2458" s="40"/>
      <c r="BL2458" s="79"/>
      <c r="BM2458" s="94"/>
      <c r="BO2458" s="97"/>
      <c r="BQ2458" s="40"/>
      <c r="BR2458" s="94"/>
      <c r="BS2458" s="94"/>
      <c r="BT2458" s="94"/>
      <c r="BU2458" s="40"/>
      <c r="BV2458" s="82"/>
      <c r="BW2458" s="94"/>
      <c r="BX2458" s="48"/>
      <c r="BY2458" s="97"/>
      <c r="BZ2458" s="48"/>
      <c r="CA2458" s="40"/>
      <c r="CB2458" s="94"/>
      <c r="CC2458" s="94"/>
      <c r="CD2458" s="94"/>
      <c r="CE2458" s="40"/>
      <c r="CF2458" s="73"/>
      <c r="CG2458" s="41"/>
      <c r="CH2458" s="41"/>
      <c r="CI2458" s="41"/>
      <c r="CJ2458" s="41"/>
      <c r="CK2458" s="41"/>
      <c r="CL2458" s="68"/>
      <c r="CM2458" s="41"/>
      <c r="CN2458" s="41"/>
      <c r="CO2458" s="39"/>
      <c r="CP2458" s="78"/>
      <c r="CS2458" s="96"/>
    </row>
    <row r="2459" spans="1:97" s="38" customFormat="1" x14ac:dyDescent="0.25">
      <c r="A2459" s="38">
        <v>2456</v>
      </c>
      <c r="F2459" s="39"/>
      <c r="Q2459" s="39"/>
      <c r="R2459" s="40"/>
      <c r="S2459" s="40"/>
      <c r="T2459" s="39"/>
      <c r="AG2459" s="110"/>
      <c r="AH2459" s="94"/>
      <c r="AJ2459" s="97"/>
      <c r="AL2459" s="39"/>
      <c r="AP2459" s="39"/>
      <c r="AQ2459" s="77"/>
      <c r="AR2459" s="94"/>
      <c r="AT2459" s="97"/>
      <c r="BB2459" s="79"/>
      <c r="BC2459" s="94"/>
      <c r="BE2459" s="97"/>
      <c r="BF2459" s="97"/>
      <c r="BG2459" s="40"/>
      <c r="BK2459" s="40"/>
      <c r="BL2459" s="79"/>
      <c r="BM2459" s="94"/>
      <c r="BO2459" s="97"/>
      <c r="BQ2459" s="40"/>
      <c r="BR2459" s="94"/>
      <c r="BS2459" s="94"/>
      <c r="BT2459" s="94"/>
      <c r="BU2459" s="40"/>
      <c r="BV2459" s="82"/>
      <c r="BW2459" s="94"/>
      <c r="BX2459" s="48"/>
      <c r="BY2459" s="97"/>
      <c r="BZ2459" s="48"/>
      <c r="CA2459" s="40"/>
      <c r="CB2459" s="94"/>
      <c r="CC2459" s="94"/>
      <c r="CD2459" s="94"/>
      <c r="CE2459" s="40"/>
      <c r="CF2459" s="73"/>
      <c r="CG2459" s="41"/>
      <c r="CH2459" s="41"/>
      <c r="CI2459" s="41"/>
      <c r="CJ2459" s="41"/>
      <c r="CK2459" s="41"/>
      <c r="CL2459" s="68"/>
      <c r="CM2459" s="41"/>
      <c r="CN2459" s="41"/>
      <c r="CO2459" s="39"/>
      <c r="CP2459" s="78"/>
      <c r="CS2459" s="96"/>
    </row>
    <row r="2460" spans="1:97" s="38" customFormat="1" x14ac:dyDescent="0.25">
      <c r="A2460" s="38">
        <v>2457</v>
      </c>
      <c r="F2460" s="39"/>
      <c r="Q2460" s="39"/>
      <c r="R2460" s="40"/>
      <c r="S2460" s="40"/>
      <c r="T2460" s="39"/>
      <c r="AG2460" s="110"/>
      <c r="AH2460" s="94"/>
      <c r="AJ2460" s="97"/>
      <c r="AL2460" s="39"/>
      <c r="AP2460" s="39"/>
      <c r="AQ2460" s="77"/>
      <c r="AR2460" s="94"/>
      <c r="AT2460" s="97"/>
      <c r="BB2460" s="79"/>
      <c r="BC2460" s="94"/>
      <c r="BE2460" s="97"/>
      <c r="BF2460" s="97"/>
      <c r="BG2460" s="40"/>
      <c r="BK2460" s="40"/>
      <c r="BL2460" s="79"/>
      <c r="BM2460" s="94"/>
      <c r="BO2460" s="97"/>
      <c r="BQ2460" s="40"/>
      <c r="BR2460" s="94"/>
      <c r="BS2460" s="94"/>
      <c r="BT2460" s="94"/>
      <c r="BU2460" s="40"/>
      <c r="BV2460" s="82"/>
      <c r="BW2460" s="94"/>
      <c r="BX2460" s="48"/>
      <c r="BY2460" s="97"/>
      <c r="BZ2460" s="48"/>
      <c r="CA2460" s="40"/>
      <c r="CB2460" s="94"/>
      <c r="CC2460" s="94"/>
      <c r="CD2460" s="94"/>
      <c r="CE2460" s="40"/>
      <c r="CF2460" s="73"/>
      <c r="CG2460" s="41"/>
      <c r="CH2460" s="41"/>
      <c r="CI2460" s="41"/>
      <c r="CJ2460" s="41"/>
      <c r="CK2460" s="41"/>
      <c r="CL2460" s="68"/>
      <c r="CM2460" s="41"/>
      <c r="CN2460" s="41"/>
      <c r="CO2460" s="39"/>
      <c r="CP2460" s="78"/>
      <c r="CS2460" s="96"/>
    </row>
    <row r="2461" spans="1:97" s="38" customFormat="1" x14ac:dyDescent="0.25">
      <c r="A2461" s="38">
        <v>2458</v>
      </c>
      <c r="F2461" s="39"/>
      <c r="Q2461" s="39"/>
      <c r="R2461" s="40"/>
      <c r="S2461" s="40"/>
      <c r="T2461" s="39"/>
      <c r="AG2461" s="110"/>
      <c r="AH2461" s="94"/>
      <c r="AJ2461" s="97"/>
      <c r="AL2461" s="39"/>
      <c r="AP2461" s="39"/>
      <c r="AQ2461" s="77"/>
      <c r="AR2461" s="94"/>
      <c r="AT2461" s="97"/>
      <c r="BB2461" s="79"/>
      <c r="BC2461" s="94"/>
      <c r="BE2461" s="97"/>
      <c r="BF2461" s="97"/>
      <c r="BG2461" s="40"/>
      <c r="BK2461" s="40"/>
      <c r="BL2461" s="79"/>
      <c r="BM2461" s="94"/>
      <c r="BO2461" s="97"/>
      <c r="BQ2461" s="40"/>
      <c r="BR2461" s="94"/>
      <c r="BS2461" s="94"/>
      <c r="BT2461" s="94"/>
      <c r="BU2461" s="40"/>
      <c r="BV2461" s="82"/>
      <c r="BW2461" s="94"/>
      <c r="BX2461" s="48"/>
      <c r="BY2461" s="97"/>
      <c r="BZ2461" s="48"/>
      <c r="CA2461" s="40"/>
      <c r="CB2461" s="94"/>
      <c r="CC2461" s="94"/>
      <c r="CD2461" s="94"/>
      <c r="CE2461" s="40"/>
      <c r="CF2461" s="73"/>
      <c r="CG2461" s="41"/>
      <c r="CH2461" s="41"/>
      <c r="CI2461" s="41"/>
      <c r="CJ2461" s="41"/>
      <c r="CK2461" s="41"/>
      <c r="CL2461" s="68"/>
      <c r="CM2461" s="41"/>
      <c r="CN2461" s="41"/>
      <c r="CO2461" s="39"/>
      <c r="CP2461" s="78"/>
      <c r="CS2461" s="96"/>
    </row>
    <row r="2462" spans="1:97" s="38" customFormat="1" x14ac:dyDescent="0.25">
      <c r="A2462" s="38">
        <v>2459</v>
      </c>
      <c r="F2462" s="39"/>
      <c r="Q2462" s="39"/>
      <c r="R2462" s="40"/>
      <c r="S2462" s="40"/>
      <c r="T2462" s="39"/>
      <c r="AG2462" s="110"/>
      <c r="AH2462" s="94"/>
      <c r="AJ2462" s="97"/>
      <c r="AL2462" s="39"/>
      <c r="AP2462" s="39"/>
      <c r="AQ2462" s="77"/>
      <c r="AR2462" s="94"/>
      <c r="AT2462" s="97"/>
      <c r="BB2462" s="79"/>
      <c r="BC2462" s="94"/>
      <c r="BE2462" s="97"/>
      <c r="BF2462" s="97"/>
      <c r="BG2462" s="40"/>
      <c r="BK2462" s="40"/>
      <c r="BL2462" s="79"/>
      <c r="BM2462" s="94"/>
      <c r="BO2462" s="97"/>
      <c r="BQ2462" s="40"/>
      <c r="BR2462" s="94"/>
      <c r="BS2462" s="94"/>
      <c r="BT2462" s="94"/>
      <c r="BU2462" s="40"/>
      <c r="BV2462" s="82"/>
      <c r="BW2462" s="94"/>
      <c r="BX2462" s="48"/>
      <c r="BY2462" s="97"/>
      <c r="BZ2462" s="48"/>
      <c r="CA2462" s="40"/>
      <c r="CB2462" s="94"/>
      <c r="CC2462" s="94"/>
      <c r="CD2462" s="94"/>
      <c r="CE2462" s="40"/>
      <c r="CF2462" s="73"/>
      <c r="CG2462" s="41"/>
      <c r="CH2462" s="41"/>
      <c r="CI2462" s="41"/>
      <c r="CJ2462" s="41"/>
      <c r="CK2462" s="41"/>
      <c r="CL2462" s="68"/>
      <c r="CM2462" s="41"/>
      <c r="CN2462" s="41"/>
      <c r="CO2462" s="39"/>
      <c r="CP2462" s="78"/>
      <c r="CS2462" s="96"/>
    </row>
    <row r="2463" spans="1:97" s="38" customFormat="1" x14ac:dyDescent="0.25">
      <c r="A2463" s="38">
        <v>2460</v>
      </c>
      <c r="F2463" s="39"/>
      <c r="Q2463" s="39"/>
      <c r="R2463" s="40"/>
      <c r="S2463" s="40"/>
      <c r="T2463" s="39"/>
      <c r="AG2463" s="110"/>
      <c r="AH2463" s="94"/>
      <c r="AJ2463" s="97"/>
      <c r="AL2463" s="39"/>
      <c r="AP2463" s="39"/>
      <c r="AQ2463" s="77"/>
      <c r="AR2463" s="94"/>
      <c r="AT2463" s="97"/>
      <c r="BB2463" s="79"/>
      <c r="BC2463" s="94"/>
      <c r="BE2463" s="97"/>
      <c r="BF2463" s="97"/>
      <c r="BG2463" s="40"/>
      <c r="BK2463" s="40"/>
      <c r="BL2463" s="79"/>
      <c r="BM2463" s="94"/>
      <c r="BO2463" s="97"/>
      <c r="BQ2463" s="40"/>
      <c r="BR2463" s="94"/>
      <c r="BS2463" s="94"/>
      <c r="BT2463" s="94"/>
      <c r="BU2463" s="40"/>
      <c r="BV2463" s="82"/>
      <c r="BW2463" s="94"/>
      <c r="BX2463" s="48"/>
      <c r="BY2463" s="97"/>
      <c r="BZ2463" s="48"/>
      <c r="CA2463" s="40"/>
      <c r="CB2463" s="94"/>
      <c r="CC2463" s="94"/>
      <c r="CD2463" s="94"/>
      <c r="CE2463" s="40"/>
      <c r="CF2463" s="73"/>
      <c r="CG2463" s="41"/>
      <c r="CH2463" s="41"/>
      <c r="CI2463" s="41"/>
      <c r="CJ2463" s="41"/>
      <c r="CK2463" s="41"/>
      <c r="CL2463" s="68"/>
      <c r="CM2463" s="41"/>
      <c r="CN2463" s="41"/>
      <c r="CO2463" s="39"/>
      <c r="CP2463" s="78"/>
      <c r="CS2463" s="96"/>
    </row>
    <row r="2464" spans="1:97" s="38" customFormat="1" x14ac:dyDescent="0.25">
      <c r="A2464" s="38">
        <v>2461</v>
      </c>
      <c r="F2464" s="39"/>
      <c r="Q2464" s="39"/>
      <c r="R2464" s="40"/>
      <c r="S2464" s="40"/>
      <c r="T2464" s="39"/>
      <c r="AG2464" s="110"/>
      <c r="AH2464" s="94"/>
      <c r="AJ2464" s="97"/>
      <c r="AL2464" s="39"/>
      <c r="AP2464" s="39"/>
      <c r="AQ2464" s="77"/>
      <c r="AR2464" s="94"/>
      <c r="AT2464" s="97"/>
      <c r="BB2464" s="79"/>
      <c r="BC2464" s="94"/>
      <c r="BE2464" s="97"/>
      <c r="BF2464" s="97"/>
      <c r="BG2464" s="40"/>
      <c r="BK2464" s="40"/>
      <c r="BL2464" s="79"/>
      <c r="BM2464" s="94"/>
      <c r="BO2464" s="97"/>
      <c r="BQ2464" s="40"/>
      <c r="BR2464" s="94"/>
      <c r="BS2464" s="94"/>
      <c r="BT2464" s="94"/>
      <c r="BU2464" s="40"/>
      <c r="BV2464" s="82"/>
      <c r="BW2464" s="94"/>
      <c r="BX2464" s="48"/>
      <c r="BY2464" s="97"/>
      <c r="BZ2464" s="48"/>
      <c r="CA2464" s="40"/>
      <c r="CB2464" s="94"/>
      <c r="CC2464" s="94"/>
      <c r="CD2464" s="94"/>
      <c r="CE2464" s="40"/>
      <c r="CF2464" s="73"/>
      <c r="CG2464" s="41"/>
      <c r="CH2464" s="41"/>
      <c r="CI2464" s="41"/>
      <c r="CJ2464" s="41"/>
      <c r="CK2464" s="41"/>
      <c r="CL2464" s="68"/>
      <c r="CM2464" s="41"/>
      <c r="CN2464" s="41"/>
      <c r="CO2464" s="39"/>
      <c r="CP2464" s="78"/>
      <c r="CS2464" s="96"/>
    </row>
    <row r="2465" spans="1:97" s="38" customFormat="1" x14ac:dyDescent="0.25">
      <c r="A2465" s="38">
        <v>2462</v>
      </c>
      <c r="F2465" s="39"/>
      <c r="Q2465" s="39"/>
      <c r="R2465" s="40"/>
      <c r="S2465" s="40"/>
      <c r="T2465" s="39"/>
      <c r="AG2465" s="110"/>
      <c r="AH2465" s="94"/>
      <c r="AJ2465" s="97"/>
      <c r="AL2465" s="39"/>
      <c r="AP2465" s="39"/>
      <c r="AQ2465" s="77"/>
      <c r="AR2465" s="94"/>
      <c r="AT2465" s="97"/>
      <c r="BB2465" s="79"/>
      <c r="BC2465" s="94"/>
      <c r="BE2465" s="97"/>
      <c r="BF2465" s="97"/>
      <c r="BG2465" s="40"/>
      <c r="BK2465" s="40"/>
      <c r="BL2465" s="79"/>
      <c r="BM2465" s="94"/>
      <c r="BO2465" s="97"/>
      <c r="BQ2465" s="40"/>
      <c r="BR2465" s="94"/>
      <c r="BS2465" s="94"/>
      <c r="BT2465" s="94"/>
      <c r="BU2465" s="40"/>
      <c r="BV2465" s="82"/>
      <c r="BW2465" s="94"/>
      <c r="BX2465" s="48"/>
      <c r="BY2465" s="97"/>
      <c r="BZ2465" s="48"/>
      <c r="CA2465" s="40"/>
      <c r="CB2465" s="94"/>
      <c r="CC2465" s="94"/>
      <c r="CD2465" s="94"/>
      <c r="CE2465" s="40"/>
      <c r="CF2465" s="73"/>
      <c r="CG2465" s="41"/>
      <c r="CH2465" s="41"/>
      <c r="CI2465" s="41"/>
      <c r="CJ2465" s="41"/>
      <c r="CK2465" s="41"/>
      <c r="CL2465" s="68"/>
      <c r="CM2465" s="41"/>
      <c r="CN2465" s="41"/>
      <c r="CO2465" s="39"/>
      <c r="CP2465" s="78"/>
      <c r="CS2465" s="96"/>
    </row>
    <row r="2466" spans="1:97" s="38" customFormat="1" x14ac:dyDescent="0.25">
      <c r="A2466" s="38">
        <v>2463</v>
      </c>
      <c r="F2466" s="39"/>
      <c r="Q2466" s="39"/>
      <c r="R2466" s="40"/>
      <c r="S2466" s="40"/>
      <c r="T2466" s="39"/>
      <c r="AG2466" s="110"/>
      <c r="AH2466" s="94"/>
      <c r="AJ2466" s="97"/>
      <c r="AL2466" s="39"/>
      <c r="AP2466" s="39"/>
      <c r="AQ2466" s="77"/>
      <c r="AR2466" s="94"/>
      <c r="AT2466" s="97"/>
      <c r="BB2466" s="79"/>
      <c r="BC2466" s="94"/>
      <c r="BE2466" s="97"/>
      <c r="BF2466" s="97"/>
      <c r="BG2466" s="40"/>
      <c r="BK2466" s="40"/>
      <c r="BL2466" s="79"/>
      <c r="BM2466" s="94"/>
      <c r="BO2466" s="97"/>
      <c r="BQ2466" s="40"/>
      <c r="BR2466" s="94"/>
      <c r="BS2466" s="94"/>
      <c r="BT2466" s="94"/>
      <c r="BU2466" s="40"/>
      <c r="BV2466" s="82"/>
      <c r="BW2466" s="94"/>
      <c r="BX2466" s="48"/>
      <c r="BY2466" s="97"/>
      <c r="BZ2466" s="48"/>
      <c r="CA2466" s="40"/>
      <c r="CB2466" s="94"/>
      <c r="CC2466" s="94"/>
      <c r="CD2466" s="94"/>
      <c r="CE2466" s="40"/>
      <c r="CF2466" s="73"/>
      <c r="CG2466" s="41"/>
      <c r="CH2466" s="41"/>
      <c r="CI2466" s="41"/>
      <c r="CJ2466" s="41"/>
      <c r="CK2466" s="41"/>
      <c r="CL2466" s="68"/>
      <c r="CM2466" s="41"/>
      <c r="CN2466" s="41"/>
      <c r="CO2466" s="39"/>
      <c r="CP2466" s="78"/>
      <c r="CS2466" s="96"/>
    </row>
    <row r="2467" spans="1:97" s="38" customFormat="1" x14ac:dyDescent="0.25">
      <c r="A2467" s="38">
        <v>2464</v>
      </c>
      <c r="F2467" s="39"/>
      <c r="Q2467" s="39"/>
      <c r="R2467" s="40"/>
      <c r="S2467" s="40"/>
      <c r="T2467" s="39"/>
      <c r="AG2467" s="110"/>
      <c r="AH2467" s="94"/>
      <c r="AJ2467" s="97"/>
      <c r="AL2467" s="39"/>
      <c r="AP2467" s="39"/>
      <c r="AQ2467" s="77"/>
      <c r="AR2467" s="94"/>
      <c r="AT2467" s="97"/>
      <c r="BB2467" s="79"/>
      <c r="BC2467" s="94"/>
      <c r="BE2467" s="97"/>
      <c r="BF2467" s="97"/>
      <c r="BG2467" s="40"/>
      <c r="BK2467" s="40"/>
      <c r="BL2467" s="79"/>
      <c r="BM2467" s="94"/>
      <c r="BO2467" s="97"/>
      <c r="BQ2467" s="40"/>
      <c r="BR2467" s="94"/>
      <c r="BS2467" s="94"/>
      <c r="BT2467" s="94"/>
      <c r="BU2467" s="40"/>
      <c r="BV2467" s="82"/>
      <c r="BW2467" s="94"/>
      <c r="BX2467" s="48"/>
      <c r="BY2467" s="97"/>
      <c r="BZ2467" s="48"/>
      <c r="CA2467" s="40"/>
      <c r="CB2467" s="94"/>
      <c r="CC2467" s="94"/>
      <c r="CD2467" s="94"/>
      <c r="CE2467" s="40"/>
      <c r="CF2467" s="73"/>
      <c r="CG2467" s="41"/>
      <c r="CH2467" s="41"/>
      <c r="CI2467" s="41"/>
      <c r="CJ2467" s="41"/>
      <c r="CK2467" s="41"/>
      <c r="CL2467" s="68"/>
      <c r="CM2467" s="41"/>
      <c r="CN2467" s="41"/>
      <c r="CO2467" s="39"/>
      <c r="CP2467" s="78"/>
      <c r="CS2467" s="96"/>
    </row>
    <row r="2468" spans="1:97" s="38" customFormat="1" x14ac:dyDescent="0.25">
      <c r="A2468" s="38">
        <v>2465</v>
      </c>
      <c r="F2468" s="39"/>
      <c r="Q2468" s="39"/>
      <c r="R2468" s="40"/>
      <c r="S2468" s="40"/>
      <c r="T2468" s="39"/>
      <c r="AG2468" s="110"/>
      <c r="AH2468" s="94"/>
      <c r="AJ2468" s="97"/>
      <c r="AL2468" s="39"/>
      <c r="AP2468" s="39"/>
      <c r="AQ2468" s="77"/>
      <c r="AR2468" s="94"/>
      <c r="AT2468" s="97"/>
      <c r="BB2468" s="79"/>
      <c r="BC2468" s="94"/>
      <c r="BE2468" s="97"/>
      <c r="BF2468" s="97"/>
      <c r="BG2468" s="40"/>
      <c r="BK2468" s="40"/>
      <c r="BL2468" s="79"/>
      <c r="BM2468" s="94"/>
      <c r="BO2468" s="97"/>
      <c r="BQ2468" s="40"/>
      <c r="BR2468" s="94"/>
      <c r="BS2468" s="94"/>
      <c r="BT2468" s="94"/>
      <c r="BU2468" s="40"/>
      <c r="BV2468" s="82"/>
      <c r="BW2468" s="94"/>
      <c r="BX2468" s="48"/>
      <c r="BY2468" s="97"/>
      <c r="BZ2468" s="48"/>
      <c r="CA2468" s="40"/>
      <c r="CB2468" s="94"/>
      <c r="CC2468" s="94"/>
      <c r="CD2468" s="94"/>
      <c r="CE2468" s="40"/>
      <c r="CF2468" s="73"/>
      <c r="CG2468" s="41"/>
      <c r="CH2468" s="41"/>
      <c r="CI2468" s="41"/>
      <c r="CJ2468" s="41"/>
      <c r="CK2468" s="41"/>
      <c r="CL2468" s="68"/>
      <c r="CM2468" s="41"/>
      <c r="CN2468" s="41"/>
      <c r="CO2468" s="39"/>
      <c r="CP2468" s="78"/>
      <c r="CS2468" s="96"/>
    </row>
    <row r="2469" spans="1:97" s="38" customFormat="1" x14ac:dyDescent="0.25">
      <c r="A2469" s="38">
        <v>2466</v>
      </c>
      <c r="F2469" s="39"/>
      <c r="Q2469" s="39"/>
      <c r="R2469" s="40"/>
      <c r="S2469" s="40"/>
      <c r="T2469" s="39"/>
      <c r="AG2469" s="110"/>
      <c r="AH2469" s="94"/>
      <c r="AJ2469" s="97"/>
      <c r="AL2469" s="39"/>
      <c r="AP2469" s="39"/>
      <c r="AQ2469" s="77"/>
      <c r="AR2469" s="94"/>
      <c r="AT2469" s="97"/>
      <c r="BB2469" s="79"/>
      <c r="BC2469" s="94"/>
      <c r="BE2469" s="97"/>
      <c r="BF2469" s="97"/>
      <c r="BG2469" s="40"/>
      <c r="BK2469" s="40"/>
      <c r="BL2469" s="79"/>
      <c r="BM2469" s="94"/>
      <c r="BO2469" s="97"/>
      <c r="BQ2469" s="40"/>
      <c r="BR2469" s="94"/>
      <c r="BS2469" s="94"/>
      <c r="BT2469" s="94"/>
      <c r="BU2469" s="40"/>
      <c r="BV2469" s="82"/>
      <c r="BW2469" s="94"/>
      <c r="BX2469" s="48"/>
      <c r="BY2469" s="97"/>
      <c r="BZ2469" s="48"/>
      <c r="CA2469" s="40"/>
      <c r="CB2469" s="94"/>
      <c r="CC2469" s="94"/>
      <c r="CD2469" s="94"/>
      <c r="CE2469" s="40"/>
      <c r="CF2469" s="73"/>
      <c r="CG2469" s="41"/>
      <c r="CH2469" s="41"/>
      <c r="CI2469" s="41"/>
      <c r="CJ2469" s="41"/>
      <c r="CK2469" s="41"/>
      <c r="CL2469" s="68"/>
      <c r="CM2469" s="41"/>
      <c r="CN2469" s="41"/>
      <c r="CO2469" s="39"/>
      <c r="CP2469" s="78"/>
      <c r="CS2469" s="96"/>
    </row>
    <row r="2470" spans="1:97" s="38" customFormat="1" x14ac:dyDescent="0.25">
      <c r="A2470" s="38">
        <v>2467</v>
      </c>
      <c r="F2470" s="39"/>
      <c r="Q2470" s="39"/>
      <c r="R2470" s="40"/>
      <c r="S2470" s="40"/>
      <c r="T2470" s="39"/>
      <c r="AG2470" s="110"/>
      <c r="AH2470" s="94"/>
      <c r="AJ2470" s="97"/>
      <c r="AL2470" s="39"/>
      <c r="AP2470" s="39"/>
      <c r="AQ2470" s="77"/>
      <c r="AR2470" s="94"/>
      <c r="AT2470" s="97"/>
      <c r="BB2470" s="79"/>
      <c r="BC2470" s="94"/>
      <c r="BE2470" s="97"/>
      <c r="BF2470" s="97"/>
      <c r="BG2470" s="40"/>
      <c r="BK2470" s="40"/>
      <c r="BL2470" s="79"/>
      <c r="BM2470" s="94"/>
      <c r="BO2470" s="97"/>
      <c r="BQ2470" s="40"/>
      <c r="BR2470" s="94"/>
      <c r="BS2470" s="94"/>
      <c r="BT2470" s="94"/>
      <c r="BU2470" s="40"/>
      <c r="BV2470" s="82"/>
      <c r="BW2470" s="94"/>
      <c r="BX2470" s="48"/>
      <c r="BY2470" s="97"/>
      <c r="BZ2470" s="48"/>
      <c r="CA2470" s="40"/>
      <c r="CB2470" s="94"/>
      <c r="CC2470" s="94"/>
      <c r="CD2470" s="94"/>
      <c r="CE2470" s="40"/>
      <c r="CF2470" s="73"/>
      <c r="CG2470" s="41"/>
      <c r="CH2470" s="41"/>
      <c r="CI2470" s="41"/>
      <c r="CJ2470" s="41"/>
      <c r="CK2470" s="41"/>
      <c r="CL2470" s="68"/>
      <c r="CM2470" s="41"/>
      <c r="CN2470" s="41"/>
      <c r="CO2470" s="39"/>
      <c r="CP2470" s="78"/>
      <c r="CS2470" s="96"/>
    </row>
    <row r="2471" spans="1:97" s="38" customFormat="1" x14ac:dyDescent="0.25">
      <c r="A2471" s="38">
        <v>2468</v>
      </c>
      <c r="F2471" s="39"/>
      <c r="Q2471" s="39"/>
      <c r="R2471" s="40"/>
      <c r="S2471" s="40"/>
      <c r="T2471" s="39"/>
      <c r="AG2471" s="110"/>
      <c r="AH2471" s="94"/>
      <c r="AJ2471" s="97"/>
      <c r="AL2471" s="39"/>
      <c r="AP2471" s="39"/>
      <c r="AQ2471" s="77"/>
      <c r="AR2471" s="94"/>
      <c r="AT2471" s="97"/>
      <c r="BB2471" s="79"/>
      <c r="BC2471" s="94"/>
      <c r="BE2471" s="97"/>
      <c r="BF2471" s="97"/>
      <c r="BG2471" s="40"/>
      <c r="BK2471" s="40"/>
      <c r="BL2471" s="79"/>
      <c r="BM2471" s="94"/>
      <c r="BO2471" s="97"/>
      <c r="BQ2471" s="40"/>
      <c r="BR2471" s="94"/>
      <c r="BS2471" s="94"/>
      <c r="BT2471" s="94"/>
      <c r="BU2471" s="40"/>
      <c r="BV2471" s="82"/>
      <c r="BW2471" s="94"/>
      <c r="BX2471" s="48"/>
      <c r="BY2471" s="97"/>
      <c r="BZ2471" s="48"/>
      <c r="CA2471" s="40"/>
      <c r="CB2471" s="94"/>
      <c r="CC2471" s="94"/>
      <c r="CD2471" s="94"/>
      <c r="CE2471" s="40"/>
      <c r="CF2471" s="73"/>
      <c r="CG2471" s="41"/>
      <c r="CH2471" s="41"/>
      <c r="CI2471" s="41"/>
      <c r="CJ2471" s="41"/>
      <c r="CK2471" s="41"/>
      <c r="CL2471" s="68"/>
      <c r="CM2471" s="41"/>
      <c r="CN2471" s="41"/>
      <c r="CO2471" s="39"/>
      <c r="CP2471" s="78"/>
      <c r="CS2471" s="96"/>
    </row>
    <row r="2472" spans="1:97" s="38" customFormat="1" x14ac:dyDescent="0.25">
      <c r="A2472" s="38">
        <v>2469</v>
      </c>
      <c r="F2472" s="39"/>
      <c r="Q2472" s="39"/>
      <c r="R2472" s="40"/>
      <c r="S2472" s="40"/>
      <c r="T2472" s="39"/>
      <c r="AG2472" s="110"/>
      <c r="AH2472" s="94"/>
      <c r="AJ2472" s="97"/>
      <c r="AL2472" s="39"/>
      <c r="AP2472" s="39"/>
      <c r="AQ2472" s="77"/>
      <c r="AR2472" s="94"/>
      <c r="AT2472" s="97"/>
      <c r="BB2472" s="79"/>
      <c r="BC2472" s="94"/>
      <c r="BE2472" s="97"/>
      <c r="BF2472" s="97"/>
      <c r="BG2472" s="40"/>
      <c r="BK2472" s="40"/>
      <c r="BL2472" s="79"/>
      <c r="BM2472" s="94"/>
      <c r="BO2472" s="97"/>
      <c r="BQ2472" s="40"/>
      <c r="BR2472" s="94"/>
      <c r="BS2472" s="94"/>
      <c r="BT2472" s="94"/>
      <c r="BU2472" s="40"/>
      <c r="BV2472" s="82"/>
      <c r="BW2472" s="94"/>
      <c r="BX2472" s="48"/>
      <c r="BY2472" s="97"/>
      <c r="BZ2472" s="48"/>
      <c r="CA2472" s="40"/>
      <c r="CB2472" s="94"/>
      <c r="CC2472" s="94"/>
      <c r="CD2472" s="94"/>
      <c r="CE2472" s="40"/>
      <c r="CF2472" s="73"/>
      <c r="CG2472" s="41"/>
      <c r="CH2472" s="41"/>
      <c r="CI2472" s="41"/>
      <c r="CJ2472" s="41"/>
      <c r="CK2472" s="41"/>
      <c r="CL2472" s="68"/>
      <c r="CM2472" s="41"/>
      <c r="CN2472" s="41"/>
      <c r="CO2472" s="39"/>
      <c r="CP2472" s="78"/>
      <c r="CS2472" s="96"/>
    </row>
    <row r="2473" spans="1:97" s="38" customFormat="1" x14ac:dyDescent="0.25">
      <c r="A2473" s="38">
        <v>2470</v>
      </c>
      <c r="F2473" s="39"/>
      <c r="Q2473" s="39"/>
      <c r="R2473" s="40"/>
      <c r="S2473" s="40"/>
      <c r="T2473" s="39"/>
      <c r="AG2473" s="110"/>
      <c r="AH2473" s="94"/>
      <c r="AJ2473" s="97"/>
      <c r="AL2473" s="39"/>
      <c r="AP2473" s="39"/>
      <c r="AQ2473" s="77"/>
      <c r="AR2473" s="94"/>
      <c r="AT2473" s="97"/>
      <c r="BB2473" s="79"/>
      <c r="BC2473" s="94"/>
      <c r="BE2473" s="97"/>
      <c r="BF2473" s="97"/>
      <c r="BG2473" s="40"/>
      <c r="BK2473" s="40"/>
      <c r="BL2473" s="79"/>
      <c r="BM2473" s="94"/>
      <c r="BO2473" s="97"/>
      <c r="BQ2473" s="40"/>
      <c r="BR2473" s="94"/>
      <c r="BS2473" s="94"/>
      <c r="BT2473" s="94"/>
      <c r="BU2473" s="40"/>
      <c r="BV2473" s="82"/>
      <c r="BW2473" s="94"/>
      <c r="BX2473" s="48"/>
      <c r="BY2473" s="97"/>
      <c r="BZ2473" s="48"/>
      <c r="CA2473" s="40"/>
      <c r="CB2473" s="94"/>
      <c r="CC2473" s="94"/>
      <c r="CD2473" s="94"/>
      <c r="CE2473" s="40"/>
      <c r="CF2473" s="73"/>
      <c r="CG2473" s="41"/>
      <c r="CH2473" s="41"/>
      <c r="CI2473" s="41"/>
      <c r="CJ2473" s="41"/>
      <c r="CK2473" s="41"/>
      <c r="CL2473" s="68"/>
      <c r="CM2473" s="41"/>
      <c r="CN2473" s="41"/>
      <c r="CO2473" s="39"/>
      <c r="CP2473" s="78"/>
      <c r="CS2473" s="96"/>
    </row>
    <row r="2474" spans="1:97" s="38" customFormat="1" x14ac:dyDescent="0.25">
      <c r="A2474" s="38">
        <v>2471</v>
      </c>
      <c r="F2474" s="39"/>
      <c r="Q2474" s="39"/>
      <c r="R2474" s="40"/>
      <c r="S2474" s="40"/>
      <c r="T2474" s="39"/>
      <c r="AG2474" s="110"/>
      <c r="AH2474" s="94"/>
      <c r="AJ2474" s="97"/>
      <c r="AL2474" s="39"/>
      <c r="AP2474" s="39"/>
      <c r="AQ2474" s="77"/>
      <c r="AR2474" s="94"/>
      <c r="AT2474" s="97"/>
      <c r="BB2474" s="79"/>
      <c r="BC2474" s="94"/>
      <c r="BE2474" s="97"/>
      <c r="BF2474" s="97"/>
      <c r="BG2474" s="40"/>
      <c r="BK2474" s="40"/>
      <c r="BL2474" s="79"/>
      <c r="BM2474" s="94"/>
      <c r="BO2474" s="97"/>
      <c r="BQ2474" s="40"/>
      <c r="BR2474" s="94"/>
      <c r="BS2474" s="94"/>
      <c r="BT2474" s="94"/>
      <c r="BU2474" s="40"/>
      <c r="BV2474" s="82"/>
      <c r="BW2474" s="94"/>
      <c r="BX2474" s="48"/>
      <c r="BY2474" s="97"/>
      <c r="BZ2474" s="48"/>
      <c r="CA2474" s="40"/>
      <c r="CB2474" s="94"/>
      <c r="CC2474" s="94"/>
      <c r="CD2474" s="94"/>
      <c r="CE2474" s="40"/>
      <c r="CF2474" s="73"/>
      <c r="CG2474" s="41"/>
      <c r="CH2474" s="41"/>
      <c r="CI2474" s="41"/>
      <c r="CJ2474" s="41"/>
      <c r="CK2474" s="41"/>
      <c r="CL2474" s="68"/>
      <c r="CM2474" s="41"/>
      <c r="CN2474" s="41"/>
      <c r="CO2474" s="39"/>
      <c r="CP2474" s="78"/>
    </row>
    <row r="2475" spans="1:97" s="38" customFormat="1" x14ac:dyDescent="0.25">
      <c r="A2475" s="38">
        <v>2472</v>
      </c>
      <c r="F2475" s="39"/>
      <c r="Q2475" s="39"/>
      <c r="R2475" s="40"/>
      <c r="S2475" s="40"/>
      <c r="T2475" s="39"/>
      <c r="AG2475" s="110"/>
      <c r="AH2475" s="94"/>
      <c r="AJ2475" s="97"/>
      <c r="AL2475" s="39"/>
      <c r="AP2475" s="39"/>
      <c r="AQ2475" s="77"/>
      <c r="AR2475" s="94"/>
      <c r="AT2475" s="97"/>
      <c r="BB2475" s="79"/>
      <c r="BC2475" s="94"/>
      <c r="BE2475" s="97"/>
      <c r="BF2475" s="97"/>
      <c r="BG2475" s="40"/>
      <c r="BK2475" s="40"/>
      <c r="BL2475" s="79"/>
      <c r="BM2475" s="94"/>
      <c r="BO2475" s="97"/>
      <c r="BQ2475" s="40"/>
      <c r="BR2475" s="94"/>
      <c r="BS2475" s="94"/>
      <c r="BT2475" s="94"/>
      <c r="BU2475" s="40"/>
      <c r="BV2475" s="82"/>
      <c r="BW2475" s="94"/>
      <c r="BX2475" s="48"/>
      <c r="BY2475" s="97"/>
      <c r="BZ2475" s="48"/>
      <c r="CA2475" s="40"/>
      <c r="CB2475" s="94"/>
      <c r="CC2475" s="94"/>
      <c r="CD2475" s="94"/>
      <c r="CE2475" s="40"/>
      <c r="CF2475" s="73"/>
      <c r="CG2475" s="41"/>
      <c r="CH2475" s="41"/>
      <c r="CI2475" s="41"/>
      <c r="CJ2475" s="41"/>
      <c r="CK2475" s="41"/>
      <c r="CL2475" s="68"/>
      <c r="CM2475" s="41"/>
      <c r="CN2475" s="41"/>
      <c r="CO2475" s="39"/>
      <c r="CP2475" s="78"/>
    </row>
    <row r="2476" spans="1:97" s="38" customFormat="1" x14ac:dyDescent="0.25">
      <c r="A2476" s="38">
        <v>2473</v>
      </c>
      <c r="F2476" s="39"/>
      <c r="Q2476" s="39"/>
      <c r="R2476" s="40"/>
      <c r="S2476" s="40"/>
      <c r="T2476" s="39"/>
      <c r="AG2476" s="110"/>
      <c r="AH2476" s="94"/>
      <c r="AJ2476" s="97"/>
      <c r="AL2476" s="39"/>
      <c r="AP2476" s="39"/>
      <c r="AQ2476" s="77"/>
      <c r="AR2476" s="94"/>
      <c r="AT2476" s="97"/>
      <c r="BB2476" s="79"/>
      <c r="BC2476" s="94"/>
      <c r="BE2476" s="97"/>
      <c r="BF2476" s="97"/>
      <c r="BG2476" s="40"/>
      <c r="BK2476" s="40"/>
      <c r="BL2476" s="79"/>
      <c r="BM2476" s="94"/>
      <c r="BO2476" s="97"/>
      <c r="BQ2476" s="40"/>
      <c r="BR2476" s="94"/>
      <c r="BS2476" s="94"/>
      <c r="BT2476" s="94"/>
      <c r="BU2476" s="40"/>
      <c r="BV2476" s="82"/>
      <c r="BW2476" s="94"/>
      <c r="BX2476" s="48"/>
      <c r="BY2476" s="97"/>
      <c r="BZ2476" s="48"/>
      <c r="CA2476" s="40"/>
      <c r="CB2476" s="94"/>
      <c r="CC2476" s="94"/>
      <c r="CD2476" s="94"/>
      <c r="CE2476" s="40"/>
      <c r="CF2476" s="73"/>
      <c r="CG2476" s="41"/>
      <c r="CH2476" s="41"/>
      <c r="CI2476" s="41"/>
      <c r="CJ2476" s="41"/>
      <c r="CK2476" s="41"/>
      <c r="CL2476" s="68"/>
      <c r="CM2476" s="41"/>
      <c r="CN2476" s="41"/>
      <c r="CO2476" s="39"/>
      <c r="CP2476" s="78"/>
    </row>
    <row r="2477" spans="1:97" s="38" customFormat="1" x14ac:dyDescent="0.25">
      <c r="A2477" s="38">
        <v>2474</v>
      </c>
      <c r="F2477" s="39"/>
      <c r="Q2477" s="39"/>
      <c r="R2477" s="40"/>
      <c r="S2477" s="40"/>
      <c r="T2477" s="39"/>
      <c r="AG2477" s="110"/>
      <c r="AH2477" s="94"/>
      <c r="AJ2477" s="97"/>
      <c r="AL2477" s="39"/>
      <c r="AP2477" s="39"/>
      <c r="AQ2477" s="77"/>
      <c r="AR2477" s="94"/>
      <c r="AT2477" s="97"/>
      <c r="BB2477" s="79"/>
      <c r="BC2477" s="94"/>
      <c r="BE2477" s="97"/>
      <c r="BF2477" s="97"/>
      <c r="BG2477" s="40"/>
      <c r="BK2477" s="40"/>
      <c r="BL2477" s="79"/>
      <c r="BM2477" s="94"/>
      <c r="BO2477" s="97"/>
      <c r="BQ2477" s="40"/>
      <c r="BR2477" s="94"/>
      <c r="BS2477" s="94"/>
      <c r="BT2477" s="94"/>
      <c r="BU2477" s="40"/>
      <c r="BV2477" s="82"/>
      <c r="BW2477" s="94"/>
      <c r="BX2477" s="48"/>
      <c r="BY2477" s="97"/>
      <c r="BZ2477" s="48"/>
      <c r="CA2477" s="40"/>
      <c r="CB2477" s="94"/>
      <c r="CC2477" s="94"/>
      <c r="CD2477" s="94"/>
      <c r="CE2477" s="40"/>
      <c r="CF2477" s="73"/>
      <c r="CG2477" s="41"/>
      <c r="CH2477" s="41"/>
      <c r="CI2477" s="41"/>
      <c r="CJ2477" s="41"/>
      <c r="CK2477" s="41"/>
      <c r="CL2477" s="68"/>
      <c r="CM2477" s="41"/>
      <c r="CN2477" s="41"/>
      <c r="CO2477" s="39"/>
      <c r="CP2477" s="78"/>
    </row>
    <row r="2478" spans="1:97" s="38" customFormat="1" x14ac:dyDescent="0.25">
      <c r="A2478" s="38">
        <v>2475</v>
      </c>
      <c r="F2478" s="39"/>
      <c r="Q2478" s="39"/>
      <c r="R2478" s="40"/>
      <c r="S2478" s="40"/>
      <c r="T2478" s="39"/>
      <c r="AG2478" s="110"/>
      <c r="AH2478" s="94"/>
      <c r="AJ2478" s="97"/>
      <c r="AL2478" s="39"/>
      <c r="AP2478" s="39"/>
      <c r="AQ2478" s="77"/>
      <c r="AR2478" s="94"/>
      <c r="AT2478" s="97"/>
      <c r="BB2478" s="79"/>
      <c r="BC2478" s="94"/>
      <c r="BE2478" s="97"/>
      <c r="BF2478" s="97"/>
      <c r="BG2478" s="40"/>
      <c r="BK2478" s="40"/>
      <c r="BL2478" s="79"/>
      <c r="BM2478" s="94"/>
      <c r="BO2478" s="97"/>
      <c r="BQ2478" s="40"/>
      <c r="BR2478" s="94"/>
      <c r="BS2478" s="94"/>
      <c r="BT2478" s="94"/>
      <c r="BU2478" s="40"/>
      <c r="BV2478" s="82"/>
      <c r="BW2478" s="94"/>
      <c r="BX2478" s="48"/>
      <c r="BY2478" s="97"/>
      <c r="BZ2478" s="48"/>
      <c r="CA2478" s="40"/>
      <c r="CB2478" s="94"/>
      <c r="CC2478" s="94"/>
      <c r="CD2478" s="94"/>
      <c r="CE2478" s="40"/>
      <c r="CF2478" s="73"/>
      <c r="CG2478" s="41"/>
      <c r="CH2478" s="41"/>
      <c r="CI2478" s="41"/>
      <c r="CJ2478" s="41"/>
      <c r="CK2478" s="41"/>
      <c r="CL2478" s="68"/>
      <c r="CM2478" s="41"/>
      <c r="CN2478" s="41"/>
      <c r="CO2478" s="39"/>
      <c r="CP2478" s="78"/>
    </row>
    <row r="2479" spans="1:97" s="38" customFormat="1" x14ac:dyDescent="0.25">
      <c r="A2479" s="38">
        <v>2476</v>
      </c>
      <c r="F2479" s="39"/>
      <c r="Q2479" s="39"/>
      <c r="R2479" s="40"/>
      <c r="S2479" s="40"/>
      <c r="T2479" s="39"/>
      <c r="AG2479" s="110"/>
      <c r="AH2479" s="94"/>
      <c r="AJ2479" s="97"/>
      <c r="AL2479" s="39"/>
      <c r="AP2479" s="39"/>
      <c r="AQ2479" s="77"/>
      <c r="AR2479" s="94"/>
      <c r="AT2479" s="97"/>
      <c r="BB2479" s="79"/>
      <c r="BC2479" s="94"/>
      <c r="BE2479" s="97"/>
      <c r="BF2479" s="97"/>
      <c r="BG2479" s="40"/>
      <c r="BK2479" s="40"/>
      <c r="BL2479" s="79"/>
      <c r="BM2479" s="94"/>
      <c r="BO2479" s="97"/>
      <c r="BQ2479" s="40"/>
      <c r="BR2479" s="94"/>
      <c r="BS2479" s="94"/>
      <c r="BT2479" s="94"/>
      <c r="BU2479" s="40"/>
      <c r="BV2479" s="82"/>
      <c r="BW2479" s="94"/>
      <c r="BX2479" s="48"/>
      <c r="BY2479" s="97"/>
      <c r="BZ2479" s="48"/>
      <c r="CA2479" s="40"/>
      <c r="CB2479" s="94"/>
      <c r="CC2479" s="94"/>
      <c r="CD2479" s="94"/>
      <c r="CE2479" s="40"/>
      <c r="CF2479" s="73"/>
      <c r="CG2479" s="41"/>
      <c r="CH2479" s="41"/>
      <c r="CI2479" s="41"/>
      <c r="CJ2479" s="41"/>
      <c r="CK2479" s="41"/>
      <c r="CL2479" s="68"/>
      <c r="CM2479" s="41"/>
      <c r="CN2479" s="41"/>
      <c r="CO2479" s="39"/>
      <c r="CP2479" s="78"/>
    </row>
    <row r="2480" spans="1:97" s="38" customFormat="1" x14ac:dyDescent="0.25">
      <c r="A2480" s="38">
        <v>2477</v>
      </c>
      <c r="F2480" s="39"/>
      <c r="Q2480" s="39"/>
      <c r="R2480" s="40"/>
      <c r="S2480" s="40"/>
      <c r="T2480" s="39"/>
      <c r="AG2480" s="110"/>
      <c r="AH2480" s="94"/>
      <c r="AJ2480" s="97"/>
      <c r="AL2480" s="39"/>
      <c r="AP2480" s="39"/>
      <c r="AQ2480" s="77"/>
      <c r="AR2480" s="94"/>
      <c r="AT2480" s="97"/>
      <c r="BB2480" s="79"/>
      <c r="BC2480" s="94"/>
      <c r="BE2480" s="97"/>
      <c r="BF2480" s="97"/>
      <c r="BG2480" s="40"/>
      <c r="BK2480" s="40"/>
      <c r="BL2480" s="79"/>
      <c r="BM2480" s="94"/>
      <c r="BO2480" s="97"/>
      <c r="BQ2480" s="40"/>
      <c r="BR2480" s="94"/>
      <c r="BS2480" s="94"/>
      <c r="BT2480" s="94"/>
      <c r="BU2480" s="40"/>
      <c r="BV2480" s="82"/>
      <c r="BW2480" s="94"/>
      <c r="BX2480" s="48"/>
      <c r="BY2480" s="97"/>
      <c r="BZ2480" s="48"/>
      <c r="CA2480" s="40"/>
      <c r="CB2480" s="94"/>
      <c r="CC2480" s="94"/>
      <c r="CD2480" s="94"/>
      <c r="CE2480" s="40"/>
      <c r="CF2480" s="73"/>
      <c r="CG2480" s="41"/>
      <c r="CH2480" s="41"/>
      <c r="CI2480" s="41"/>
      <c r="CJ2480" s="41"/>
      <c r="CK2480" s="41"/>
      <c r="CL2480" s="68"/>
      <c r="CM2480" s="41"/>
      <c r="CN2480" s="41"/>
      <c r="CO2480" s="39"/>
      <c r="CP2480" s="78"/>
    </row>
    <row r="2481" spans="1:94" s="38" customFormat="1" x14ac:dyDescent="0.25">
      <c r="A2481" s="38">
        <v>2478</v>
      </c>
      <c r="F2481" s="39"/>
      <c r="Q2481" s="39"/>
      <c r="R2481" s="40"/>
      <c r="S2481" s="40"/>
      <c r="T2481" s="39"/>
      <c r="AG2481" s="110"/>
      <c r="AH2481" s="94"/>
      <c r="AJ2481" s="97"/>
      <c r="AL2481" s="39"/>
      <c r="AP2481" s="39"/>
      <c r="AQ2481" s="77"/>
      <c r="AR2481" s="94"/>
      <c r="AT2481" s="97"/>
      <c r="BB2481" s="79"/>
      <c r="BC2481" s="94"/>
      <c r="BE2481" s="97"/>
      <c r="BF2481" s="97"/>
      <c r="BG2481" s="40"/>
      <c r="BK2481" s="40"/>
      <c r="BL2481" s="79"/>
      <c r="BM2481" s="94"/>
      <c r="BO2481" s="97"/>
      <c r="BQ2481" s="40"/>
      <c r="BR2481" s="94"/>
      <c r="BS2481" s="94"/>
      <c r="BT2481" s="94"/>
      <c r="BU2481" s="40"/>
      <c r="BV2481" s="82"/>
      <c r="BW2481" s="94"/>
      <c r="BX2481" s="48"/>
      <c r="BY2481" s="97"/>
      <c r="BZ2481" s="48"/>
      <c r="CA2481" s="40"/>
      <c r="CB2481" s="94"/>
      <c r="CC2481" s="94"/>
      <c r="CD2481" s="94"/>
      <c r="CE2481" s="40"/>
      <c r="CF2481" s="73"/>
      <c r="CG2481" s="41"/>
      <c r="CH2481" s="41"/>
      <c r="CI2481" s="41"/>
      <c r="CJ2481" s="41"/>
      <c r="CK2481" s="41"/>
      <c r="CL2481" s="68"/>
      <c r="CM2481" s="41"/>
      <c r="CN2481" s="41"/>
      <c r="CO2481" s="39"/>
      <c r="CP2481" s="78"/>
    </row>
    <row r="2482" spans="1:94" s="38" customFormat="1" x14ac:dyDescent="0.25">
      <c r="A2482" s="38">
        <v>2479</v>
      </c>
      <c r="F2482" s="39"/>
      <c r="Q2482" s="39"/>
      <c r="R2482" s="40"/>
      <c r="S2482" s="40"/>
      <c r="T2482" s="39"/>
      <c r="AG2482" s="110"/>
      <c r="AH2482" s="94"/>
      <c r="AJ2482" s="97"/>
      <c r="AL2482" s="39"/>
      <c r="AP2482" s="39"/>
      <c r="AQ2482" s="77"/>
      <c r="AR2482" s="94"/>
      <c r="AT2482" s="97"/>
      <c r="BB2482" s="79"/>
      <c r="BC2482" s="94"/>
      <c r="BE2482" s="97"/>
      <c r="BF2482" s="97"/>
      <c r="BG2482" s="40"/>
      <c r="BK2482" s="40"/>
      <c r="BL2482" s="79"/>
      <c r="BM2482" s="94"/>
      <c r="BO2482" s="97"/>
      <c r="BQ2482" s="40"/>
      <c r="BR2482" s="94"/>
      <c r="BS2482" s="94"/>
      <c r="BT2482" s="94"/>
      <c r="BU2482" s="40"/>
      <c r="BV2482" s="82"/>
      <c r="BW2482" s="94"/>
      <c r="BX2482" s="48"/>
      <c r="BY2482" s="97"/>
      <c r="BZ2482" s="48"/>
      <c r="CA2482" s="40"/>
      <c r="CB2482" s="94"/>
      <c r="CC2482" s="94"/>
      <c r="CD2482" s="94"/>
      <c r="CE2482" s="40"/>
      <c r="CF2482" s="73"/>
      <c r="CG2482" s="41"/>
      <c r="CH2482" s="41"/>
      <c r="CI2482" s="41"/>
      <c r="CJ2482" s="41"/>
      <c r="CK2482" s="41"/>
      <c r="CL2482" s="68"/>
      <c r="CM2482" s="41"/>
      <c r="CN2482" s="41"/>
      <c r="CO2482" s="39"/>
      <c r="CP2482" s="78"/>
    </row>
    <row r="2483" spans="1:94" s="38" customFormat="1" x14ac:dyDescent="0.25">
      <c r="A2483" s="38">
        <v>2480</v>
      </c>
      <c r="F2483" s="39"/>
      <c r="Q2483" s="39"/>
      <c r="R2483" s="40"/>
      <c r="S2483" s="40"/>
      <c r="T2483" s="39"/>
      <c r="AG2483" s="110"/>
      <c r="AH2483" s="94"/>
      <c r="AJ2483" s="97"/>
      <c r="AL2483" s="39"/>
      <c r="AP2483" s="39"/>
      <c r="AQ2483" s="77"/>
      <c r="AR2483" s="94"/>
      <c r="AT2483" s="97"/>
      <c r="BB2483" s="79"/>
      <c r="BC2483" s="94"/>
      <c r="BE2483" s="97"/>
      <c r="BF2483" s="97"/>
      <c r="BG2483" s="40"/>
      <c r="BK2483" s="40"/>
      <c r="BL2483" s="79"/>
      <c r="BM2483" s="94"/>
      <c r="BO2483" s="97"/>
      <c r="BQ2483" s="40"/>
      <c r="BR2483" s="94"/>
      <c r="BS2483" s="94"/>
      <c r="BT2483" s="94"/>
      <c r="BU2483" s="40"/>
      <c r="BV2483" s="82"/>
      <c r="BW2483" s="94"/>
      <c r="BX2483" s="48"/>
      <c r="BY2483" s="97"/>
      <c r="BZ2483" s="48"/>
      <c r="CA2483" s="40"/>
      <c r="CB2483" s="94"/>
      <c r="CC2483" s="94"/>
      <c r="CD2483" s="94"/>
      <c r="CE2483" s="40"/>
      <c r="CF2483" s="73"/>
      <c r="CG2483" s="41"/>
      <c r="CH2483" s="41"/>
      <c r="CI2483" s="41"/>
      <c r="CJ2483" s="41"/>
      <c r="CK2483" s="41"/>
      <c r="CL2483" s="68"/>
      <c r="CM2483" s="41"/>
      <c r="CN2483" s="41"/>
      <c r="CO2483" s="39"/>
      <c r="CP2483" s="78"/>
    </row>
    <row r="2484" spans="1:94" s="38" customFormat="1" x14ac:dyDescent="0.25">
      <c r="A2484" s="38">
        <v>2481</v>
      </c>
      <c r="F2484" s="39"/>
      <c r="Q2484" s="39"/>
      <c r="R2484" s="40"/>
      <c r="S2484" s="40"/>
      <c r="T2484" s="39"/>
      <c r="AG2484" s="110"/>
      <c r="AH2484" s="94"/>
      <c r="AJ2484" s="97"/>
      <c r="AL2484" s="39"/>
      <c r="AP2484" s="39"/>
      <c r="AQ2484" s="77"/>
      <c r="AR2484" s="94"/>
      <c r="AT2484" s="97"/>
      <c r="BB2484" s="79"/>
      <c r="BC2484" s="94"/>
      <c r="BE2484" s="97"/>
      <c r="BF2484" s="97"/>
      <c r="BG2484" s="40"/>
      <c r="BK2484" s="40"/>
      <c r="BL2484" s="79"/>
      <c r="BM2484" s="94"/>
      <c r="BO2484" s="97"/>
      <c r="BQ2484" s="40"/>
      <c r="BR2484" s="94"/>
      <c r="BS2484" s="94"/>
      <c r="BT2484" s="94"/>
      <c r="BU2484" s="40"/>
      <c r="BV2484" s="82"/>
      <c r="BW2484" s="94"/>
      <c r="BX2484" s="48"/>
      <c r="BY2484" s="97"/>
      <c r="BZ2484" s="48"/>
      <c r="CA2484" s="40"/>
      <c r="CB2484" s="94"/>
      <c r="CC2484" s="94"/>
      <c r="CD2484" s="94"/>
      <c r="CE2484" s="40"/>
      <c r="CF2484" s="73"/>
      <c r="CG2484" s="41"/>
      <c r="CH2484" s="41"/>
      <c r="CI2484" s="41"/>
      <c r="CJ2484" s="41"/>
      <c r="CK2484" s="41"/>
      <c r="CL2484" s="68"/>
      <c r="CM2484" s="41"/>
      <c r="CN2484" s="41"/>
      <c r="CO2484" s="39"/>
      <c r="CP2484" s="78"/>
    </row>
    <row r="2485" spans="1:94" s="38" customFormat="1" x14ac:dyDescent="0.25">
      <c r="A2485" s="38">
        <v>2482</v>
      </c>
      <c r="F2485" s="39"/>
      <c r="Q2485" s="39"/>
      <c r="R2485" s="40"/>
      <c r="S2485" s="40"/>
      <c r="T2485" s="39"/>
      <c r="AG2485" s="110"/>
      <c r="AH2485" s="94"/>
      <c r="AJ2485" s="97"/>
      <c r="AL2485" s="39"/>
      <c r="AP2485" s="39"/>
      <c r="AQ2485" s="77"/>
      <c r="AR2485" s="94"/>
      <c r="AT2485" s="97"/>
      <c r="BB2485" s="79"/>
      <c r="BC2485" s="94"/>
      <c r="BE2485" s="97"/>
      <c r="BF2485" s="97"/>
      <c r="BG2485" s="40"/>
      <c r="BK2485" s="40"/>
      <c r="BL2485" s="79"/>
      <c r="BM2485" s="94"/>
      <c r="BO2485" s="97"/>
      <c r="BQ2485" s="40"/>
      <c r="BR2485" s="94"/>
      <c r="BS2485" s="94"/>
      <c r="BT2485" s="94"/>
      <c r="BU2485" s="40"/>
      <c r="BV2485" s="82"/>
      <c r="BW2485" s="94"/>
      <c r="BX2485" s="48"/>
      <c r="BY2485" s="97"/>
      <c r="BZ2485" s="48"/>
      <c r="CA2485" s="40"/>
      <c r="CB2485" s="94"/>
      <c r="CC2485" s="94"/>
      <c r="CD2485" s="94"/>
      <c r="CE2485" s="40"/>
      <c r="CF2485" s="73"/>
      <c r="CG2485" s="41"/>
      <c r="CH2485" s="41"/>
      <c r="CI2485" s="41"/>
      <c r="CJ2485" s="41"/>
      <c r="CK2485" s="41"/>
      <c r="CL2485" s="68"/>
      <c r="CM2485" s="41"/>
      <c r="CN2485" s="41"/>
      <c r="CO2485" s="39"/>
      <c r="CP2485" s="78"/>
    </row>
    <row r="2486" spans="1:94" s="38" customFormat="1" x14ac:dyDescent="0.25">
      <c r="A2486" s="38">
        <v>2483</v>
      </c>
      <c r="F2486" s="39"/>
      <c r="Q2486" s="39"/>
      <c r="R2486" s="40"/>
      <c r="S2486" s="40"/>
      <c r="T2486" s="39"/>
      <c r="AG2486" s="110"/>
      <c r="AH2486" s="94"/>
      <c r="AJ2486" s="97"/>
      <c r="AL2486" s="39"/>
      <c r="AP2486" s="39"/>
      <c r="AQ2486" s="77"/>
      <c r="AR2486" s="94"/>
      <c r="AT2486" s="97"/>
      <c r="BB2486" s="79"/>
      <c r="BC2486" s="94"/>
      <c r="BE2486" s="97"/>
      <c r="BF2486" s="97"/>
      <c r="BG2486" s="40"/>
      <c r="BK2486" s="40"/>
      <c r="BL2486" s="79"/>
      <c r="BM2486" s="94"/>
      <c r="BO2486" s="97"/>
      <c r="BQ2486" s="40"/>
      <c r="BR2486" s="94"/>
      <c r="BS2486" s="94"/>
      <c r="BT2486" s="94"/>
      <c r="BU2486" s="40"/>
      <c r="BV2486" s="82"/>
      <c r="BW2486" s="94"/>
      <c r="BX2486" s="48"/>
      <c r="BY2486" s="97"/>
      <c r="BZ2486" s="48"/>
      <c r="CA2486" s="40"/>
      <c r="CB2486" s="94"/>
      <c r="CC2486" s="94"/>
      <c r="CD2486" s="94"/>
      <c r="CE2486" s="40"/>
      <c r="CF2486" s="73"/>
      <c r="CG2486" s="41"/>
      <c r="CH2486" s="41"/>
      <c r="CI2486" s="41"/>
      <c r="CJ2486" s="41"/>
      <c r="CK2486" s="41"/>
      <c r="CL2486" s="68"/>
      <c r="CM2486" s="41"/>
      <c r="CN2486" s="41"/>
      <c r="CO2486" s="39"/>
      <c r="CP2486" s="78"/>
    </row>
    <row r="2487" spans="1:94" s="38" customFormat="1" x14ac:dyDescent="0.25">
      <c r="A2487" s="38">
        <v>2484</v>
      </c>
      <c r="F2487" s="39"/>
      <c r="Q2487" s="39"/>
      <c r="R2487" s="40"/>
      <c r="S2487" s="40"/>
      <c r="T2487" s="39"/>
      <c r="AG2487" s="110"/>
      <c r="AH2487" s="94"/>
      <c r="AJ2487" s="97"/>
      <c r="AL2487" s="39"/>
      <c r="AP2487" s="39"/>
      <c r="AQ2487" s="77"/>
      <c r="AR2487" s="94"/>
      <c r="AT2487" s="97"/>
      <c r="BB2487" s="79"/>
      <c r="BC2487" s="94"/>
      <c r="BE2487" s="97"/>
      <c r="BF2487" s="97"/>
      <c r="BG2487" s="40"/>
      <c r="BK2487" s="40"/>
      <c r="BL2487" s="79"/>
      <c r="BM2487" s="94"/>
      <c r="BO2487" s="97"/>
      <c r="BQ2487" s="40"/>
      <c r="BR2487" s="94"/>
      <c r="BS2487" s="94"/>
      <c r="BT2487" s="94"/>
      <c r="BU2487" s="40"/>
      <c r="BV2487" s="82"/>
      <c r="BW2487" s="94"/>
      <c r="BX2487" s="48"/>
      <c r="BY2487" s="97"/>
      <c r="BZ2487" s="48"/>
      <c r="CA2487" s="40"/>
      <c r="CB2487" s="94"/>
      <c r="CC2487" s="94"/>
      <c r="CD2487" s="94"/>
      <c r="CE2487" s="40"/>
      <c r="CF2487" s="73"/>
      <c r="CG2487" s="41"/>
      <c r="CH2487" s="41"/>
      <c r="CI2487" s="41"/>
      <c r="CJ2487" s="41"/>
      <c r="CK2487" s="41"/>
      <c r="CL2487" s="68"/>
      <c r="CM2487" s="41"/>
      <c r="CN2487" s="41"/>
      <c r="CO2487" s="39"/>
      <c r="CP2487" s="78"/>
    </row>
    <row r="2488" spans="1:94" s="38" customFormat="1" x14ac:dyDescent="0.25">
      <c r="A2488" s="38">
        <v>2485</v>
      </c>
      <c r="F2488" s="39"/>
      <c r="Q2488" s="39"/>
      <c r="R2488" s="40"/>
      <c r="S2488" s="40"/>
      <c r="T2488" s="39"/>
      <c r="AG2488" s="110"/>
      <c r="AH2488" s="94"/>
      <c r="AJ2488" s="97"/>
      <c r="AL2488" s="39"/>
      <c r="AP2488" s="39"/>
      <c r="AQ2488" s="77"/>
      <c r="AR2488" s="94"/>
      <c r="AT2488" s="97"/>
      <c r="BB2488" s="79"/>
      <c r="BC2488" s="94"/>
      <c r="BE2488" s="97"/>
      <c r="BF2488" s="97"/>
      <c r="BG2488" s="40"/>
      <c r="BK2488" s="40"/>
      <c r="BL2488" s="79"/>
      <c r="BM2488" s="94"/>
      <c r="BO2488" s="97"/>
      <c r="BQ2488" s="40"/>
      <c r="BR2488" s="94"/>
      <c r="BS2488" s="94"/>
      <c r="BT2488" s="94"/>
      <c r="BU2488" s="40"/>
      <c r="BV2488" s="82"/>
      <c r="BW2488" s="94"/>
      <c r="BX2488" s="48"/>
      <c r="BY2488" s="97"/>
      <c r="BZ2488" s="48"/>
      <c r="CA2488" s="40"/>
      <c r="CB2488" s="94"/>
      <c r="CC2488" s="94"/>
      <c r="CD2488" s="94"/>
      <c r="CE2488" s="40"/>
      <c r="CF2488" s="73"/>
      <c r="CG2488" s="41"/>
      <c r="CH2488" s="41"/>
      <c r="CI2488" s="41"/>
      <c r="CJ2488" s="41"/>
      <c r="CK2488" s="41"/>
      <c r="CL2488" s="68"/>
      <c r="CM2488" s="41"/>
      <c r="CN2488" s="41"/>
      <c r="CO2488" s="39"/>
      <c r="CP2488" s="78"/>
    </row>
    <row r="2489" spans="1:94" s="38" customFormat="1" x14ac:dyDescent="0.25">
      <c r="A2489" s="38">
        <v>2486</v>
      </c>
      <c r="F2489" s="39"/>
      <c r="Q2489" s="39"/>
      <c r="R2489" s="40"/>
      <c r="S2489" s="40"/>
      <c r="T2489" s="39"/>
      <c r="AG2489" s="110"/>
      <c r="AH2489" s="94"/>
      <c r="AJ2489" s="97"/>
      <c r="AL2489" s="39"/>
      <c r="AP2489" s="39"/>
      <c r="AQ2489" s="77"/>
      <c r="AR2489" s="94"/>
      <c r="AT2489" s="97"/>
      <c r="BB2489" s="79"/>
      <c r="BC2489" s="94"/>
      <c r="BE2489" s="97"/>
      <c r="BF2489" s="97"/>
      <c r="BG2489" s="40"/>
      <c r="BK2489" s="40"/>
      <c r="BL2489" s="79"/>
      <c r="BM2489" s="94"/>
      <c r="BO2489" s="97"/>
      <c r="BQ2489" s="40"/>
      <c r="BR2489" s="94"/>
      <c r="BS2489" s="94"/>
      <c r="BT2489" s="94"/>
      <c r="BU2489" s="40"/>
      <c r="BV2489" s="82"/>
      <c r="BW2489" s="94"/>
      <c r="BX2489" s="48"/>
      <c r="BY2489" s="97"/>
      <c r="BZ2489" s="48"/>
      <c r="CA2489" s="40"/>
      <c r="CB2489" s="94"/>
      <c r="CC2489" s="94"/>
      <c r="CD2489" s="94"/>
      <c r="CE2489" s="40"/>
      <c r="CF2489" s="73"/>
      <c r="CG2489" s="41"/>
      <c r="CH2489" s="41"/>
      <c r="CI2489" s="41"/>
      <c r="CJ2489" s="41"/>
      <c r="CK2489" s="41"/>
      <c r="CL2489" s="68"/>
      <c r="CM2489" s="41"/>
      <c r="CN2489" s="41"/>
      <c r="CO2489" s="39"/>
      <c r="CP2489" s="78"/>
    </row>
    <row r="2490" spans="1:94" s="38" customFormat="1" x14ac:dyDescent="0.25">
      <c r="A2490" s="38">
        <v>2487</v>
      </c>
      <c r="F2490" s="39"/>
      <c r="Q2490" s="39"/>
      <c r="R2490" s="40"/>
      <c r="S2490" s="40"/>
      <c r="T2490" s="39"/>
      <c r="AG2490" s="110"/>
      <c r="AH2490" s="94"/>
      <c r="AJ2490" s="97"/>
      <c r="AL2490" s="39"/>
      <c r="AP2490" s="39"/>
      <c r="AQ2490" s="77"/>
      <c r="AR2490" s="94"/>
      <c r="AT2490" s="97"/>
      <c r="BB2490" s="79"/>
      <c r="BC2490" s="94"/>
      <c r="BE2490" s="97"/>
      <c r="BF2490" s="97"/>
      <c r="BG2490" s="40"/>
      <c r="BK2490" s="40"/>
      <c r="BL2490" s="79"/>
      <c r="BM2490" s="94"/>
      <c r="BO2490" s="97"/>
      <c r="BQ2490" s="40"/>
      <c r="BR2490" s="94"/>
      <c r="BS2490" s="94"/>
      <c r="BT2490" s="94"/>
      <c r="BU2490" s="40"/>
      <c r="BV2490" s="82"/>
      <c r="BW2490" s="94"/>
      <c r="BX2490" s="48"/>
      <c r="BY2490" s="97"/>
      <c r="BZ2490" s="48"/>
      <c r="CA2490" s="40"/>
      <c r="CB2490" s="94"/>
      <c r="CC2490" s="94"/>
      <c r="CD2490" s="94"/>
      <c r="CE2490" s="40"/>
      <c r="CF2490" s="73"/>
      <c r="CG2490" s="41"/>
      <c r="CH2490" s="41"/>
      <c r="CI2490" s="41"/>
      <c r="CJ2490" s="41"/>
      <c r="CK2490" s="41"/>
      <c r="CL2490" s="68"/>
      <c r="CM2490" s="41"/>
      <c r="CN2490" s="41"/>
      <c r="CO2490" s="39"/>
      <c r="CP2490" s="78"/>
    </row>
    <row r="2491" spans="1:94" s="38" customFormat="1" x14ac:dyDescent="0.25">
      <c r="A2491" s="38">
        <v>2488</v>
      </c>
      <c r="F2491" s="39"/>
      <c r="Q2491" s="39"/>
      <c r="R2491" s="40"/>
      <c r="S2491" s="40"/>
      <c r="T2491" s="39"/>
      <c r="AG2491" s="110"/>
      <c r="AH2491" s="94"/>
      <c r="AJ2491" s="97"/>
      <c r="AL2491" s="39"/>
      <c r="AP2491" s="39"/>
      <c r="AQ2491" s="77"/>
      <c r="AR2491" s="94"/>
      <c r="AT2491" s="97"/>
      <c r="BB2491" s="79"/>
      <c r="BC2491" s="94"/>
      <c r="BE2491" s="97"/>
      <c r="BF2491" s="97"/>
      <c r="BG2491" s="40"/>
      <c r="BK2491" s="40"/>
      <c r="BL2491" s="79"/>
      <c r="BM2491" s="94"/>
      <c r="BO2491" s="97"/>
      <c r="BQ2491" s="40"/>
      <c r="BR2491" s="94"/>
      <c r="BS2491" s="94"/>
      <c r="BT2491" s="94"/>
      <c r="BU2491" s="40"/>
      <c r="BV2491" s="82"/>
      <c r="BW2491" s="94"/>
      <c r="BX2491" s="48"/>
      <c r="BY2491" s="97"/>
      <c r="BZ2491" s="48"/>
      <c r="CA2491" s="40"/>
      <c r="CB2491" s="94"/>
      <c r="CC2491" s="94"/>
      <c r="CD2491" s="94"/>
      <c r="CE2491" s="40"/>
      <c r="CF2491" s="73"/>
      <c r="CG2491" s="41"/>
      <c r="CH2491" s="41"/>
      <c r="CI2491" s="41"/>
      <c r="CJ2491" s="41"/>
      <c r="CK2491" s="41"/>
      <c r="CL2491" s="68"/>
      <c r="CM2491" s="41"/>
      <c r="CN2491" s="41"/>
      <c r="CO2491" s="39"/>
      <c r="CP2491" s="78"/>
    </row>
    <row r="2492" spans="1:94" s="38" customFormat="1" x14ac:dyDescent="0.25">
      <c r="A2492" s="38">
        <v>2489</v>
      </c>
      <c r="F2492" s="39"/>
      <c r="Q2492" s="39"/>
      <c r="R2492" s="40"/>
      <c r="S2492" s="40"/>
      <c r="T2492" s="39"/>
      <c r="AG2492" s="110"/>
      <c r="AH2492" s="94"/>
      <c r="AJ2492" s="97"/>
      <c r="AL2492" s="39"/>
      <c r="AP2492" s="39"/>
      <c r="AQ2492" s="77"/>
      <c r="AR2492" s="94"/>
      <c r="AT2492" s="97"/>
      <c r="BB2492" s="79"/>
      <c r="BC2492" s="94"/>
      <c r="BE2492" s="97"/>
      <c r="BF2492" s="97"/>
      <c r="BG2492" s="40"/>
      <c r="BK2492" s="40"/>
      <c r="BL2492" s="79"/>
      <c r="BM2492" s="94"/>
      <c r="BO2492" s="97"/>
      <c r="BQ2492" s="40"/>
      <c r="BR2492" s="94"/>
      <c r="BS2492" s="94"/>
      <c r="BT2492" s="94"/>
      <c r="BU2492" s="40"/>
      <c r="BV2492" s="82"/>
      <c r="BW2492" s="94"/>
      <c r="BX2492" s="48"/>
      <c r="BY2492" s="97"/>
      <c r="BZ2492" s="48"/>
      <c r="CA2492" s="40"/>
      <c r="CB2492" s="94"/>
      <c r="CC2492" s="94"/>
      <c r="CD2492" s="94"/>
      <c r="CE2492" s="40"/>
      <c r="CF2492" s="73"/>
      <c r="CG2492" s="41"/>
      <c r="CH2492" s="41"/>
      <c r="CI2492" s="41"/>
      <c r="CJ2492" s="41"/>
      <c r="CK2492" s="41"/>
      <c r="CL2492" s="68"/>
      <c r="CM2492" s="41"/>
      <c r="CN2492" s="41"/>
      <c r="CO2492" s="39"/>
      <c r="CP2492" s="78"/>
    </row>
    <row r="2493" spans="1:94" s="38" customFormat="1" x14ac:dyDescent="0.25">
      <c r="A2493" s="38">
        <v>2490</v>
      </c>
      <c r="F2493" s="39"/>
      <c r="Q2493" s="39"/>
      <c r="R2493" s="40"/>
      <c r="S2493" s="40"/>
      <c r="T2493" s="39"/>
      <c r="AG2493" s="110"/>
      <c r="AH2493" s="94"/>
      <c r="AJ2493" s="97"/>
      <c r="AL2493" s="39"/>
      <c r="AP2493" s="39"/>
      <c r="AQ2493" s="77"/>
      <c r="AR2493" s="94"/>
      <c r="AT2493" s="97"/>
      <c r="BB2493" s="79"/>
      <c r="BC2493" s="94"/>
      <c r="BE2493" s="97"/>
      <c r="BF2493" s="97"/>
      <c r="BG2493" s="40"/>
      <c r="BK2493" s="40"/>
      <c r="BL2493" s="79"/>
      <c r="BM2493" s="94"/>
      <c r="BO2493" s="97"/>
      <c r="BQ2493" s="40"/>
      <c r="BR2493" s="94"/>
      <c r="BS2493" s="94"/>
      <c r="BT2493" s="94"/>
      <c r="BU2493" s="40"/>
      <c r="BV2493" s="82"/>
      <c r="BW2493" s="94"/>
      <c r="BX2493" s="48"/>
      <c r="BY2493" s="97"/>
      <c r="BZ2493" s="48"/>
      <c r="CA2493" s="40"/>
      <c r="CB2493" s="94"/>
      <c r="CC2493" s="94"/>
      <c r="CD2493" s="94"/>
      <c r="CE2493" s="40"/>
      <c r="CF2493" s="73"/>
      <c r="CG2493" s="41"/>
      <c r="CH2493" s="41"/>
      <c r="CI2493" s="41"/>
      <c r="CJ2493" s="41"/>
      <c r="CK2493" s="41"/>
      <c r="CL2493" s="68"/>
      <c r="CM2493" s="41"/>
      <c r="CN2493" s="41"/>
      <c r="CO2493" s="39"/>
      <c r="CP2493" s="78"/>
    </row>
    <row r="2494" spans="1:94" s="38" customFormat="1" x14ac:dyDescent="0.25">
      <c r="A2494" s="38">
        <v>2491</v>
      </c>
      <c r="F2494" s="39"/>
      <c r="Q2494" s="39"/>
      <c r="R2494" s="40"/>
      <c r="S2494" s="40"/>
      <c r="T2494" s="39"/>
      <c r="AG2494" s="110"/>
      <c r="AH2494" s="94"/>
      <c r="AJ2494" s="97"/>
      <c r="AL2494" s="39"/>
      <c r="AP2494" s="39"/>
      <c r="AQ2494" s="77"/>
      <c r="AR2494" s="94"/>
      <c r="AT2494" s="97"/>
      <c r="BB2494" s="79"/>
      <c r="BC2494" s="94"/>
      <c r="BE2494" s="97"/>
      <c r="BF2494" s="97"/>
      <c r="BG2494" s="40"/>
      <c r="BK2494" s="40"/>
      <c r="BL2494" s="79"/>
      <c r="BM2494" s="94"/>
      <c r="BO2494" s="97"/>
      <c r="BQ2494" s="40"/>
      <c r="BR2494" s="94"/>
      <c r="BS2494" s="94"/>
      <c r="BT2494" s="94"/>
      <c r="BU2494" s="40"/>
      <c r="BV2494" s="82"/>
      <c r="BW2494" s="94"/>
      <c r="BX2494" s="48"/>
      <c r="BY2494" s="97"/>
      <c r="BZ2494" s="48"/>
      <c r="CA2494" s="40"/>
      <c r="CB2494" s="94"/>
      <c r="CC2494" s="94"/>
      <c r="CD2494" s="94"/>
      <c r="CE2494" s="40"/>
      <c r="CF2494" s="73"/>
      <c r="CG2494" s="41"/>
      <c r="CH2494" s="41"/>
      <c r="CI2494" s="41"/>
      <c r="CJ2494" s="41"/>
      <c r="CK2494" s="41"/>
      <c r="CL2494" s="68"/>
      <c r="CM2494" s="41"/>
      <c r="CN2494" s="41"/>
      <c r="CO2494" s="39"/>
      <c r="CP2494" s="78"/>
    </row>
    <row r="2495" spans="1:94" s="38" customFormat="1" x14ac:dyDescent="0.25">
      <c r="A2495" s="38">
        <v>2492</v>
      </c>
      <c r="F2495" s="39"/>
      <c r="Q2495" s="39"/>
      <c r="R2495" s="40"/>
      <c r="S2495" s="40"/>
      <c r="T2495" s="39"/>
      <c r="AG2495" s="110"/>
      <c r="AH2495" s="94"/>
      <c r="AJ2495" s="97"/>
      <c r="AL2495" s="39"/>
      <c r="AP2495" s="39"/>
      <c r="AQ2495" s="77"/>
      <c r="AR2495" s="94"/>
      <c r="AT2495" s="97"/>
      <c r="BB2495" s="79"/>
      <c r="BC2495" s="94"/>
      <c r="BE2495" s="97"/>
      <c r="BF2495" s="97"/>
      <c r="BG2495" s="40"/>
      <c r="BK2495" s="40"/>
      <c r="BL2495" s="79"/>
      <c r="BM2495" s="94"/>
      <c r="BO2495" s="97"/>
      <c r="BQ2495" s="40"/>
      <c r="BR2495" s="94"/>
      <c r="BS2495" s="94"/>
      <c r="BT2495" s="94"/>
      <c r="BU2495" s="40"/>
      <c r="BV2495" s="82"/>
      <c r="BW2495" s="94"/>
      <c r="BX2495" s="48"/>
      <c r="BY2495" s="97"/>
      <c r="BZ2495" s="48"/>
      <c r="CA2495" s="40"/>
      <c r="CB2495" s="94"/>
      <c r="CC2495" s="94"/>
      <c r="CD2495" s="94"/>
      <c r="CE2495" s="40"/>
      <c r="CF2495" s="73"/>
      <c r="CG2495" s="41"/>
      <c r="CH2495" s="41"/>
      <c r="CI2495" s="41"/>
      <c r="CJ2495" s="41"/>
      <c r="CK2495" s="41"/>
      <c r="CL2495" s="68"/>
      <c r="CM2495" s="41"/>
      <c r="CN2495" s="41"/>
      <c r="CO2495" s="39"/>
      <c r="CP2495" s="78"/>
    </row>
    <row r="2496" spans="1:94" s="38" customFormat="1" x14ac:dyDescent="0.25">
      <c r="A2496" s="38">
        <v>2493</v>
      </c>
      <c r="F2496" s="39"/>
      <c r="Q2496" s="39"/>
      <c r="R2496" s="40"/>
      <c r="S2496" s="40"/>
      <c r="T2496" s="39"/>
      <c r="AG2496" s="110"/>
      <c r="AH2496" s="94"/>
      <c r="AJ2496" s="97"/>
      <c r="AL2496" s="39"/>
      <c r="AP2496" s="39"/>
      <c r="AQ2496" s="77"/>
      <c r="AR2496" s="94"/>
      <c r="AT2496" s="97"/>
      <c r="BB2496" s="79"/>
      <c r="BC2496" s="94"/>
      <c r="BE2496" s="97"/>
      <c r="BF2496" s="97"/>
      <c r="BG2496" s="40"/>
      <c r="BK2496" s="40"/>
      <c r="BL2496" s="79"/>
      <c r="BM2496" s="94"/>
      <c r="BO2496" s="97"/>
      <c r="BQ2496" s="40"/>
      <c r="BR2496" s="94"/>
      <c r="BS2496" s="94"/>
      <c r="BT2496" s="94"/>
      <c r="BU2496" s="40"/>
      <c r="BV2496" s="82"/>
      <c r="BW2496" s="94"/>
      <c r="BX2496" s="48"/>
      <c r="BY2496" s="97"/>
      <c r="BZ2496" s="48"/>
      <c r="CA2496" s="40"/>
      <c r="CB2496" s="94"/>
      <c r="CC2496" s="94"/>
      <c r="CD2496" s="94"/>
      <c r="CE2496" s="40"/>
      <c r="CF2496" s="73"/>
      <c r="CG2496" s="41"/>
      <c r="CH2496" s="41"/>
      <c r="CI2496" s="41"/>
      <c r="CJ2496" s="41"/>
      <c r="CK2496" s="41"/>
      <c r="CL2496" s="68"/>
      <c r="CM2496" s="41"/>
      <c r="CN2496" s="41"/>
      <c r="CO2496" s="39"/>
      <c r="CP2496" s="78"/>
    </row>
    <row r="2497" spans="1:94" s="38" customFormat="1" x14ac:dyDescent="0.25">
      <c r="A2497" s="38">
        <v>2494</v>
      </c>
      <c r="F2497" s="39"/>
      <c r="Q2497" s="39"/>
      <c r="R2497" s="40"/>
      <c r="S2497" s="40"/>
      <c r="T2497" s="39"/>
      <c r="AG2497" s="110"/>
      <c r="AH2497" s="94"/>
      <c r="AJ2497" s="97"/>
      <c r="AL2497" s="39"/>
      <c r="AP2497" s="39"/>
      <c r="AQ2497" s="77"/>
      <c r="AR2497" s="94"/>
      <c r="AT2497" s="97"/>
      <c r="BB2497" s="79"/>
      <c r="BC2497" s="94"/>
      <c r="BE2497" s="97"/>
      <c r="BF2497" s="97"/>
      <c r="BG2497" s="40"/>
      <c r="BK2497" s="40"/>
      <c r="BL2497" s="79"/>
      <c r="BM2497" s="94"/>
      <c r="BO2497" s="97"/>
      <c r="BQ2497" s="40"/>
      <c r="BR2497" s="94"/>
      <c r="BS2497" s="94"/>
      <c r="BT2497" s="94"/>
      <c r="BU2497" s="40"/>
      <c r="BV2497" s="82"/>
      <c r="BW2497" s="94"/>
      <c r="BX2497" s="48"/>
      <c r="BY2497" s="97"/>
      <c r="BZ2497" s="48"/>
      <c r="CA2497" s="40"/>
      <c r="CB2497" s="94"/>
      <c r="CC2497" s="94"/>
      <c r="CD2497" s="94"/>
      <c r="CE2497" s="40"/>
      <c r="CF2497" s="73"/>
      <c r="CG2497" s="41"/>
      <c r="CH2497" s="41"/>
      <c r="CI2497" s="41"/>
      <c r="CJ2497" s="41"/>
      <c r="CK2497" s="41"/>
      <c r="CL2497" s="68"/>
      <c r="CM2497" s="41"/>
      <c r="CN2497" s="41"/>
      <c r="CO2497" s="39"/>
      <c r="CP2497" s="78"/>
    </row>
    <row r="2498" spans="1:94" s="38" customFormat="1" x14ac:dyDescent="0.25">
      <c r="A2498" s="38">
        <v>2495</v>
      </c>
      <c r="F2498" s="39"/>
      <c r="Q2498" s="39"/>
      <c r="R2498" s="40"/>
      <c r="S2498" s="40"/>
      <c r="T2498" s="39"/>
      <c r="AG2498" s="110"/>
      <c r="AH2498" s="94"/>
      <c r="AJ2498" s="97"/>
      <c r="AL2498" s="39"/>
      <c r="AP2498" s="39"/>
      <c r="AQ2498" s="77"/>
      <c r="AR2498" s="94"/>
      <c r="AT2498" s="97"/>
      <c r="BB2498" s="79"/>
      <c r="BC2498" s="94"/>
      <c r="BE2498" s="97"/>
      <c r="BF2498" s="97"/>
      <c r="BG2498" s="40"/>
      <c r="BK2498" s="40"/>
      <c r="BL2498" s="79"/>
      <c r="BM2498" s="94"/>
      <c r="BO2498" s="97"/>
      <c r="BQ2498" s="40"/>
      <c r="BR2498" s="94"/>
      <c r="BS2498" s="94"/>
      <c r="BT2498" s="94"/>
      <c r="BU2498" s="40"/>
      <c r="BV2498" s="82"/>
      <c r="BW2498" s="94"/>
      <c r="BX2498" s="48"/>
      <c r="BY2498" s="97"/>
      <c r="BZ2498" s="48"/>
      <c r="CA2498" s="40"/>
      <c r="CB2498" s="94"/>
      <c r="CC2498" s="94"/>
      <c r="CD2498" s="94"/>
      <c r="CE2498" s="40"/>
      <c r="CF2498" s="73"/>
      <c r="CG2498" s="41"/>
      <c r="CH2498" s="41"/>
      <c r="CI2498" s="41"/>
      <c r="CJ2498" s="41"/>
      <c r="CK2498" s="41"/>
      <c r="CL2498" s="68"/>
      <c r="CM2498" s="41"/>
      <c r="CN2498" s="41"/>
      <c r="CO2498" s="39"/>
      <c r="CP2498" s="78"/>
    </row>
    <row r="2499" spans="1:94" s="38" customFormat="1" x14ac:dyDescent="0.25">
      <c r="A2499" s="99">
        <v>2496</v>
      </c>
      <c r="F2499" s="39"/>
      <c r="Q2499" s="39"/>
      <c r="R2499" s="40"/>
      <c r="S2499" s="40"/>
      <c r="T2499" s="39"/>
      <c r="AG2499" s="110"/>
      <c r="AH2499" s="94"/>
      <c r="AJ2499" s="97"/>
      <c r="AL2499" s="39"/>
      <c r="AP2499" s="39"/>
      <c r="AQ2499" s="77"/>
      <c r="AR2499" s="94"/>
      <c r="AT2499" s="97"/>
      <c r="BB2499" s="79"/>
      <c r="BC2499" s="94"/>
      <c r="BE2499" s="97"/>
      <c r="BF2499" s="97"/>
      <c r="BG2499" s="40"/>
      <c r="BK2499" s="40"/>
      <c r="BL2499" s="79"/>
      <c r="BM2499" s="94"/>
      <c r="BO2499" s="97"/>
      <c r="BQ2499" s="40"/>
      <c r="BR2499" s="94"/>
      <c r="BS2499" s="94"/>
      <c r="BT2499" s="94"/>
      <c r="BU2499" s="40"/>
      <c r="BV2499" s="82"/>
      <c r="BW2499" s="94"/>
      <c r="BX2499" s="48"/>
      <c r="BY2499" s="97"/>
      <c r="BZ2499" s="48"/>
      <c r="CA2499" s="40"/>
      <c r="CB2499" s="94"/>
      <c r="CC2499" s="94"/>
      <c r="CD2499" s="94"/>
      <c r="CE2499" s="40"/>
      <c r="CF2499" s="73"/>
      <c r="CG2499" s="41"/>
      <c r="CH2499" s="41"/>
      <c r="CI2499" s="41"/>
      <c r="CJ2499" s="41"/>
      <c r="CK2499" s="41"/>
      <c r="CL2499" s="68"/>
      <c r="CM2499" s="41"/>
      <c r="CN2499" s="41"/>
      <c r="CO2499" s="39"/>
      <c r="CP2499" s="78"/>
    </row>
    <row r="2500" spans="1:94" s="38" customFormat="1" x14ac:dyDescent="0.25">
      <c r="A2500" s="38">
        <v>2497</v>
      </c>
      <c r="F2500" s="39"/>
      <c r="Q2500" s="39"/>
      <c r="R2500" s="40"/>
      <c r="S2500" s="40"/>
      <c r="T2500" s="39"/>
      <c r="AG2500" s="110"/>
      <c r="AH2500" s="94"/>
      <c r="AJ2500" s="97"/>
      <c r="AL2500" s="39"/>
      <c r="AP2500" s="39"/>
      <c r="AQ2500" s="77"/>
      <c r="AR2500" s="94"/>
      <c r="AT2500" s="97"/>
      <c r="BB2500" s="79"/>
      <c r="BC2500" s="94"/>
      <c r="BE2500" s="97"/>
      <c r="BF2500" s="97"/>
      <c r="BG2500" s="40"/>
      <c r="BK2500" s="40"/>
      <c r="BL2500" s="79"/>
      <c r="BM2500" s="94"/>
      <c r="BO2500" s="97"/>
      <c r="BQ2500" s="40"/>
      <c r="BR2500" s="94"/>
      <c r="BS2500" s="94"/>
      <c r="BT2500" s="94"/>
      <c r="BU2500" s="40"/>
      <c r="BV2500" s="82"/>
      <c r="BW2500" s="94"/>
      <c r="BX2500" s="48"/>
      <c r="BY2500" s="97"/>
      <c r="BZ2500" s="48"/>
      <c r="CA2500" s="40"/>
      <c r="CB2500" s="94"/>
      <c r="CC2500" s="94"/>
      <c r="CD2500" s="94"/>
      <c r="CE2500" s="40"/>
      <c r="CF2500" s="73"/>
      <c r="CG2500" s="41"/>
      <c r="CH2500" s="41"/>
      <c r="CI2500" s="41"/>
      <c r="CJ2500" s="41"/>
      <c r="CK2500" s="41"/>
      <c r="CL2500" s="68"/>
      <c r="CM2500" s="41"/>
      <c r="CN2500" s="41"/>
      <c r="CO2500" s="39"/>
      <c r="CP2500" s="78"/>
    </row>
    <row r="2501" spans="1:94" s="38" customFormat="1" x14ac:dyDescent="0.25">
      <c r="A2501" s="38">
        <v>2498</v>
      </c>
      <c r="F2501" s="39"/>
      <c r="Q2501" s="39"/>
      <c r="R2501" s="40"/>
      <c r="S2501" s="40"/>
      <c r="T2501" s="39"/>
      <c r="AG2501" s="110"/>
      <c r="AH2501" s="94"/>
      <c r="AJ2501" s="97"/>
      <c r="AL2501" s="39"/>
      <c r="AP2501" s="39"/>
      <c r="AQ2501" s="77"/>
      <c r="AR2501" s="94"/>
      <c r="AT2501" s="97"/>
      <c r="BB2501" s="79"/>
      <c r="BC2501" s="94"/>
      <c r="BE2501" s="97"/>
      <c r="BF2501" s="97"/>
      <c r="BG2501" s="40"/>
      <c r="BK2501" s="40"/>
      <c r="BL2501" s="79"/>
      <c r="BM2501" s="94"/>
      <c r="BO2501" s="97"/>
      <c r="BQ2501" s="40"/>
      <c r="BR2501" s="94"/>
      <c r="BS2501" s="94"/>
      <c r="BT2501" s="94"/>
      <c r="BU2501" s="40"/>
      <c r="BV2501" s="82"/>
      <c r="BW2501" s="94"/>
      <c r="BX2501" s="48"/>
      <c r="BY2501" s="97"/>
      <c r="BZ2501" s="48"/>
      <c r="CA2501" s="40"/>
      <c r="CB2501" s="94"/>
      <c r="CC2501" s="94"/>
      <c r="CD2501" s="94"/>
      <c r="CE2501" s="40"/>
      <c r="CF2501" s="73"/>
      <c r="CG2501" s="41"/>
      <c r="CH2501" s="41"/>
      <c r="CI2501" s="41"/>
      <c r="CJ2501" s="41"/>
      <c r="CK2501" s="41"/>
      <c r="CL2501" s="68"/>
      <c r="CM2501" s="41"/>
      <c r="CN2501" s="41"/>
      <c r="CO2501" s="39"/>
      <c r="CP2501" s="78"/>
    </row>
    <row r="2502" spans="1:94" s="38" customFormat="1" x14ac:dyDescent="0.25">
      <c r="A2502" s="38">
        <v>2499</v>
      </c>
      <c r="F2502" s="39"/>
      <c r="Q2502" s="39"/>
      <c r="R2502" s="40"/>
      <c r="S2502" s="40"/>
      <c r="T2502" s="39"/>
      <c r="AG2502" s="110"/>
      <c r="AH2502" s="94"/>
      <c r="AJ2502" s="97"/>
      <c r="AL2502" s="39"/>
      <c r="AP2502" s="39"/>
      <c r="AQ2502" s="77"/>
      <c r="AR2502" s="94"/>
      <c r="AT2502" s="97"/>
      <c r="BB2502" s="79"/>
      <c r="BC2502" s="94"/>
      <c r="BE2502" s="97"/>
      <c r="BF2502" s="97"/>
      <c r="BG2502" s="40"/>
      <c r="BK2502" s="40"/>
      <c r="BL2502" s="79"/>
      <c r="BM2502" s="94"/>
      <c r="BO2502" s="97"/>
      <c r="BQ2502" s="40"/>
      <c r="BR2502" s="94"/>
      <c r="BS2502" s="94"/>
      <c r="BT2502" s="94"/>
      <c r="BU2502" s="40"/>
      <c r="BV2502" s="82"/>
      <c r="BW2502" s="94"/>
      <c r="BX2502" s="48"/>
      <c r="BY2502" s="97"/>
      <c r="BZ2502" s="48"/>
      <c r="CA2502" s="40"/>
      <c r="CB2502" s="94"/>
      <c r="CC2502" s="94"/>
      <c r="CD2502" s="94"/>
      <c r="CE2502" s="40"/>
      <c r="CF2502" s="73"/>
      <c r="CG2502" s="41"/>
      <c r="CH2502" s="41"/>
      <c r="CI2502" s="41"/>
      <c r="CJ2502" s="41"/>
      <c r="CK2502" s="41"/>
      <c r="CL2502" s="68"/>
      <c r="CM2502" s="41"/>
      <c r="CN2502" s="41"/>
      <c r="CO2502" s="39"/>
      <c r="CP2502" s="78"/>
    </row>
    <row r="2503" spans="1:94" s="38" customFormat="1" x14ac:dyDescent="0.25">
      <c r="A2503" s="38">
        <v>2500</v>
      </c>
      <c r="F2503" s="39"/>
      <c r="Q2503" s="39"/>
      <c r="R2503" s="40"/>
      <c r="S2503" s="40"/>
      <c r="T2503" s="39"/>
      <c r="AG2503" s="110"/>
      <c r="AH2503" s="94"/>
      <c r="AJ2503" s="97"/>
      <c r="AL2503" s="39"/>
      <c r="AP2503" s="39"/>
      <c r="AQ2503" s="77"/>
      <c r="AR2503" s="94"/>
      <c r="AT2503" s="97"/>
      <c r="BB2503" s="79"/>
      <c r="BC2503" s="94"/>
      <c r="BE2503" s="97"/>
      <c r="BF2503" s="97"/>
      <c r="BG2503" s="40"/>
      <c r="BK2503" s="40"/>
      <c r="BL2503" s="79"/>
      <c r="BM2503" s="94"/>
      <c r="BO2503" s="97"/>
      <c r="BQ2503" s="40"/>
      <c r="BR2503" s="94"/>
      <c r="BS2503" s="94"/>
      <c r="BT2503" s="94"/>
      <c r="BU2503" s="40"/>
      <c r="BV2503" s="82"/>
      <c r="BW2503" s="94"/>
      <c r="BX2503" s="48"/>
      <c r="BY2503" s="97"/>
      <c r="BZ2503" s="48"/>
      <c r="CA2503" s="40"/>
      <c r="CB2503" s="94"/>
      <c r="CC2503" s="94"/>
      <c r="CD2503" s="94"/>
      <c r="CE2503" s="40"/>
      <c r="CF2503" s="73"/>
      <c r="CG2503" s="41"/>
      <c r="CH2503" s="41"/>
      <c r="CI2503" s="41"/>
      <c r="CJ2503" s="41"/>
      <c r="CK2503" s="41"/>
      <c r="CL2503" s="68"/>
      <c r="CM2503" s="41"/>
      <c r="CN2503" s="41"/>
      <c r="CO2503" s="39"/>
      <c r="CP2503" s="78"/>
    </row>
    <row r="2504" spans="1:94" s="38" customFormat="1" x14ac:dyDescent="0.25">
      <c r="A2504" s="38">
        <v>2501</v>
      </c>
      <c r="F2504" s="39"/>
      <c r="Q2504" s="39"/>
      <c r="R2504" s="40"/>
      <c r="S2504" s="40"/>
      <c r="T2504" s="39"/>
      <c r="AG2504" s="110"/>
      <c r="AH2504" s="94"/>
      <c r="AJ2504" s="97"/>
      <c r="AL2504" s="39"/>
      <c r="AP2504" s="39"/>
      <c r="AQ2504" s="77"/>
      <c r="AR2504" s="94"/>
      <c r="AT2504" s="97"/>
      <c r="BB2504" s="79"/>
      <c r="BC2504" s="94"/>
      <c r="BE2504" s="97"/>
      <c r="BF2504" s="97"/>
      <c r="BG2504" s="40"/>
      <c r="BK2504" s="40"/>
      <c r="BL2504" s="79"/>
      <c r="BM2504" s="94"/>
      <c r="BO2504" s="97"/>
      <c r="BQ2504" s="40"/>
      <c r="BR2504" s="94"/>
      <c r="BS2504" s="94"/>
      <c r="BT2504" s="94"/>
      <c r="BU2504" s="40"/>
      <c r="BV2504" s="82"/>
      <c r="BW2504" s="94"/>
      <c r="BX2504" s="48"/>
      <c r="BY2504" s="97"/>
      <c r="BZ2504" s="48"/>
      <c r="CA2504" s="40"/>
      <c r="CB2504" s="94"/>
      <c r="CC2504" s="94"/>
      <c r="CD2504" s="94"/>
      <c r="CE2504" s="40"/>
      <c r="CF2504" s="73"/>
      <c r="CG2504" s="41"/>
      <c r="CH2504" s="41"/>
      <c r="CI2504" s="41"/>
      <c r="CJ2504" s="41"/>
      <c r="CK2504" s="41"/>
      <c r="CL2504" s="68"/>
      <c r="CM2504" s="41"/>
      <c r="CN2504" s="41"/>
      <c r="CO2504" s="39"/>
      <c r="CP2504" s="78"/>
    </row>
    <row r="2505" spans="1:94" s="38" customFormat="1" x14ac:dyDescent="0.25">
      <c r="A2505" s="38">
        <v>2502</v>
      </c>
      <c r="F2505" s="39"/>
      <c r="Q2505" s="39"/>
      <c r="R2505" s="40"/>
      <c r="S2505" s="40"/>
      <c r="T2505" s="39"/>
      <c r="AG2505" s="110"/>
      <c r="AH2505" s="94"/>
      <c r="AJ2505" s="97"/>
      <c r="AL2505" s="39"/>
      <c r="AP2505" s="39"/>
      <c r="AQ2505" s="77"/>
      <c r="AR2505" s="94"/>
      <c r="AT2505" s="97"/>
      <c r="BB2505" s="79"/>
      <c r="BC2505" s="94"/>
      <c r="BE2505" s="97"/>
      <c r="BF2505" s="97"/>
      <c r="BG2505" s="40"/>
      <c r="BK2505" s="40"/>
      <c r="BL2505" s="79"/>
      <c r="BM2505" s="94"/>
      <c r="BO2505" s="97"/>
      <c r="BQ2505" s="40"/>
      <c r="BR2505" s="94"/>
      <c r="BS2505" s="94"/>
      <c r="BT2505" s="94"/>
      <c r="BU2505" s="40"/>
      <c r="BV2505" s="82"/>
      <c r="BW2505" s="94"/>
      <c r="BX2505" s="48"/>
      <c r="BY2505" s="97"/>
      <c r="BZ2505" s="48"/>
      <c r="CA2505" s="40"/>
      <c r="CB2505" s="94"/>
      <c r="CC2505" s="94"/>
      <c r="CD2505" s="94"/>
      <c r="CE2505" s="40"/>
      <c r="CF2505" s="73"/>
      <c r="CG2505" s="41"/>
      <c r="CH2505" s="41"/>
      <c r="CI2505" s="41"/>
      <c r="CJ2505" s="41"/>
      <c r="CK2505" s="41"/>
      <c r="CL2505" s="68"/>
      <c r="CM2505" s="41"/>
      <c r="CN2505" s="41"/>
      <c r="CO2505" s="39"/>
      <c r="CP2505" s="78"/>
    </row>
    <row r="2506" spans="1:94" s="38" customFormat="1" x14ac:dyDescent="0.25">
      <c r="A2506" s="38">
        <v>2503</v>
      </c>
      <c r="F2506" s="39"/>
      <c r="Q2506" s="39"/>
      <c r="R2506" s="40"/>
      <c r="S2506" s="40"/>
      <c r="T2506" s="39"/>
      <c r="AG2506" s="110"/>
      <c r="AH2506" s="94"/>
      <c r="AJ2506" s="97"/>
      <c r="AL2506" s="39"/>
      <c r="AP2506" s="39"/>
      <c r="AQ2506" s="77"/>
      <c r="AR2506" s="94"/>
      <c r="AT2506" s="97"/>
      <c r="BB2506" s="79"/>
      <c r="BC2506" s="94"/>
      <c r="BE2506" s="97"/>
      <c r="BF2506" s="97"/>
      <c r="BG2506" s="40"/>
      <c r="BK2506" s="40"/>
      <c r="BL2506" s="79"/>
      <c r="BM2506" s="94"/>
      <c r="BO2506" s="97"/>
      <c r="BQ2506" s="40"/>
      <c r="BR2506" s="94"/>
      <c r="BS2506" s="94"/>
      <c r="BT2506" s="94"/>
      <c r="BU2506" s="40"/>
      <c r="BV2506" s="82"/>
      <c r="BW2506" s="94"/>
      <c r="BX2506" s="48"/>
      <c r="BY2506" s="97"/>
      <c r="BZ2506" s="48"/>
      <c r="CA2506" s="40"/>
      <c r="CB2506" s="94"/>
      <c r="CC2506" s="94"/>
      <c r="CD2506" s="94"/>
      <c r="CE2506" s="40"/>
      <c r="CF2506" s="73"/>
      <c r="CG2506" s="41"/>
      <c r="CH2506" s="41"/>
      <c r="CI2506" s="41"/>
      <c r="CJ2506" s="41"/>
      <c r="CK2506" s="41"/>
      <c r="CL2506" s="68"/>
      <c r="CM2506" s="41"/>
      <c r="CN2506" s="41"/>
      <c r="CO2506" s="39"/>
      <c r="CP2506" s="78"/>
    </row>
    <row r="2507" spans="1:94" s="38" customFormat="1" x14ac:dyDescent="0.25">
      <c r="A2507" s="38">
        <v>2504</v>
      </c>
      <c r="F2507" s="39"/>
      <c r="Q2507" s="39"/>
      <c r="R2507" s="40"/>
      <c r="S2507" s="40"/>
      <c r="T2507" s="39"/>
      <c r="AG2507" s="110"/>
      <c r="AH2507" s="94"/>
      <c r="AJ2507" s="97"/>
      <c r="AL2507" s="39"/>
      <c r="AP2507" s="39"/>
      <c r="AQ2507" s="77"/>
      <c r="AR2507" s="94"/>
      <c r="AT2507" s="97"/>
      <c r="BB2507" s="79"/>
      <c r="BC2507" s="94"/>
      <c r="BE2507" s="97"/>
      <c r="BF2507" s="97"/>
      <c r="BG2507" s="40"/>
      <c r="BK2507" s="40"/>
      <c r="BL2507" s="79"/>
      <c r="BM2507" s="94"/>
      <c r="BO2507" s="97"/>
      <c r="BQ2507" s="40"/>
      <c r="BR2507" s="94"/>
      <c r="BS2507" s="94"/>
      <c r="BT2507" s="94"/>
      <c r="BU2507" s="40"/>
      <c r="BV2507" s="82"/>
      <c r="BW2507" s="94"/>
      <c r="BX2507" s="48"/>
      <c r="BY2507" s="97"/>
      <c r="BZ2507" s="48"/>
      <c r="CA2507" s="40"/>
      <c r="CB2507" s="94"/>
      <c r="CC2507" s="94"/>
      <c r="CD2507" s="94"/>
      <c r="CE2507" s="40"/>
      <c r="CF2507" s="73"/>
      <c r="CG2507" s="41"/>
      <c r="CH2507" s="41"/>
      <c r="CI2507" s="41"/>
      <c r="CJ2507" s="41"/>
      <c r="CK2507" s="41"/>
      <c r="CL2507" s="68"/>
      <c r="CM2507" s="41"/>
      <c r="CN2507" s="41"/>
      <c r="CO2507" s="39"/>
      <c r="CP2507" s="78"/>
    </row>
    <row r="2508" spans="1:94" s="38" customFormat="1" x14ac:dyDescent="0.25">
      <c r="A2508" s="38">
        <v>2505</v>
      </c>
      <c r="F2508" s="39"/>
      <c r="Q2508" s="39"/>
      <c r="R2508" s="40"/>
      <c r="S2508" s="40"/>
      <c r="T2508" s="39"/>
      <c r="AG2508" s="110"/>
      <c r="AH2508" s="94"/>
      <c r="AJ2508" s="97"/>
      <c r="AL2508" s="39"/>
      <c r="AP2508" s="39"/>
      <c r="AQ2508" s="77"/>
      <c r="AR2508" s="94"/>
      <c r="AT2508" s="97"/>
      <c r="BB2508" s="79"/>
      <c r="BC2508" s="94"/>
      <c r="BE2508" s="97"/>
      <c r="BF2508" s="97"/>
      <c r="BG2508" s="40"/>
      <c r="BK2508" s="40"/>
      <c r="BL2508" s="79"/>
      <c r="BM2508" s="94"/>
      <c r="BO2508" s="97"/>
      <c r="BQ2508" s="40"/>
      <c r="BR2508" s="94"/>
      <c r="BS2508" s="94"/>
      <c r="BT2508" s="94"/>
      <c r="BU2508" s="40"/>
      <c r="BV2508" s="82"/>
      <c r="BW2508" s="94"/>
      <c r="BX2508" s="48"/>
      <c r="BY2508" s="97"/>
      <c r="BZ2508" s="48"/>
      <c r="CA2508" s="40"/>
      <c r="CB2508" s="94"/>
      <c r="CC2508" s="94"/>
      <c r="CD2508" s="94"/>
      <c r="CE2508" s="40"/>
      <c r="CF2508" s="73"/>
      <c r="CG2508" s="41"/>
      <c r="CH2508" s="41"/>
      <c r="CI2508" s="41"/>
      <c r="CJ2508" s="41"/>
      <c r="CK2508" s="41"/>
      <c r="CL2508" s="68"/>
      <c r="CM2508" s="41"/>
      <c r="CN2508" s="41"/>
      <c r="CO2508" s="39"/>
      <c r="CP2508" s="78"/>
    </row>
    <row r="2509" spans="1:94" s="38" customFormat="1" x14ac:dyDescent="0.25">
      <c r="A2509" s="38">
        <v>2506</v>
      </c>
      <c r="F2509" s="39"/>
      <c r="Q2509" s="39"/>
      <c r="R2509" s="40"/>
      <c r="S2509" s="40"/>
      <c r="T2509" s="39"/>
      <c r="AG2509" s="110"/>
      <c r="AH2509" s="94"/>
      <c r="AJ2509" s="97"/>
      <c r="AL2509" s="39"/>
      <c r="AP2509" s="39"/>
      <c r="AQ2509" s="77"/>
      <c r="AR2509" s="94"/>
      <c r="AT2509" s="97"/>
      <c r="BB2509" s="79"/>
      <c r="BC2509" s="94"/>
      <c r="BE2509" s="97"/>
      <c r="BF2509" s="97"/>
      <c r="BG2509" s="40"/>
      <c r="BK2509" s="40"/>
      <c r="BL2509" s="79"/>
      <c r="BM2509" s="94"/>
      <c r="BO2509" s="97"/>
      <c r="BQ2509" s="40"/>
      <c r="BR2509" s="94"/>
      <c r="BS2509" s="94"/>
      <c r="BT2509" s="94"/>
      <c r="BU2509" s="40"/>
      <c r="BV2509" s="82"/>
      <c r="BW2509" s="94"/>
      <c r="BX2509" s="48"/>
      <c r="BY2509" s="97"/>
      <c r="BZ2509" s="48"/>
      <c r="CA2509" s="40"/>
      <c r="CB2509" s="94"/>
      <c r="CC2509" s="94"/>
      <c r="CD2509" s="94"/>
      <c r="CE2509" s="40"/>
      <c r="CF2509" s="73"/>
      <c r="CG2509" s="41"/>
      <c r="CH2509" s="41"/>
      <c r="CI2509" s="41"/>
      <c r="CJ2509" s="41"/>
      <c r="CK2509" s="41"/>
      <c r="CL2509" s="68"/>
      <c r="CM2509" s="41"/>
      <c r="CN2509" s="41"/>
      <c r="CO2509" s="39"/>
      <c r="CP2509" s="78"/>
    </row>
    <row r="2510" spans="1:94" s="38" customFormat="1" x14ac:dyDescent="0.25">
      <c r="A2510" s="38">
        <v>2507</v>
      </c>
      <c r="F2510" s="39"/>
      <c r="Q2510" s="39"/>
      <c r="R2510" s="40"/>
      <c r="S2510" s="40"/>
      <c r="T2510" s="39"/>
      <c r="AG2510" s="110"/>
      <c r="AH2510" s="94"/>
      <c r="AJ2510" s="97"/>
      <c r="AL2510" s="39"/>
      <c r="AP2510" s="39"/>
      <c r="AQ2510" s="77"/>
      <c r="AR2510" s="94"/>
      <c r="AT2510" s="97"/>
      <c r="BB2510" s="79"/>
      <c r="BC2510" s="94"/>
      <c r="BE2510" s="97"/>
      <c r="BF2510" s="97"/>
      <c r="BG2510" s="40"/>
      <c r="BK2510" s="40"/>
      <c r="BL2510" s="79"/>
      <c r="BM2510" s="94"/>
      <c r="BO2510" s="97"/>
      <c r="BQ2510" s="40"/>
      <c r="BR2510" s="94"/>
      <c r="BS2510" s="94"/>
      <c r="BT2510" s="94"/>
      <c r="BU2510" s="40"/>
      <c r="BV2510" s="82"/>
      <c r="BW2510" s="94"/>
      <c r="BX2510" s="48"/>
      <c r="BY2510" s="97"/>
      <c r="BZ2510" s="48"/>
      <c r="CA2510" s="40"/>
      <c r="CB2510" s="94"/>
      <c r="CC2510" s="94"/>
      <c r="CD2510" s="94"/>
      <c r="CE2510" s="40"/>
      <c r="CF2510" s="73"/>
      <c r="CG2510" s="41"/>
      <c r="CH2510" s="41"/>
      <c r="CI2510" s="41"/>
      <c r="CJ2510" s="41"/>
      <c r="CK2510" s="41"/>
      <c r="CL2510" s="68"/>
      <c r="CM2510" s="41"/>
      <c r="CN2510" s="41"/>
      <c r="CO2510" s="39"/>
      <c r="CP2510" s="78"/>
    </row>
    <row r="2511" spans="1:94" s="38" customFormat="1" x14ac:dyDescent="0.25">
      <c r="A2511" s="38">
        <v>2508</v>
      </c>
      <c r="F2511" s="39"/>
      <c r="Q2511" s="39"/>
      <c r="R2511" s="40"/>
      <c r="S2511" s="40"/>
      <c r="T2511" s="39"/>
      <c r="AG2511" s="110"/>
      <c r="AH2511" s="94"/>
      <c r="AJ2511" s="97"/>
      <c r="AL2511" s="39"/>
      <c r="AP2511" s="39"/>
      <c r="AQ2511" s="77"/>
      <c r="AR2511" s="94"/>
      <c r="AT2511" s="97"/>
      <c r="BB2511" s="79"/>
      <c r="BC2511" s="94"/>
      <c r="BE2511" s="97"/>
      <c r="BF2511" s="97"/>
      <c r="BG2511" s="40"/>
      <c r="BK2511" s="40"/>
      <c r="BL2511" s="79"/>
      <c r="BM2511" s="94"/>
      <c r="BO2511" s="97"/>
      <c r="BQ2511" s="40"/>
      <c r="BR2511" s="94"/>
      <c r="BS2511" s="94"/>
      <c r="BT2511" s="94"/>
      <c r="BU2511" s="40"/>
      <c r="BV2511" s="82"/>
      <c r="BW2511" s="94"/>
      <c r="BX2511" s="48"/>
      <c r="BY2511" s="97"/>
      <c r="BZ2511" s="48"/>
      <c r="CA2511" s="40"/>
      <c r="CB2511" s="94"/>
      <c r="CC2511" s="94"/>
      <c r="CD2511" s="94"/>
      <c r="CE2511" s="40"/>
      <c r="CF2511" s="73"/>
      <c r="CG2511" s="41"/>
      <c r="CH2511" s="41"/>
      <c r="CI2511" s="41"/>
      <c r="CJ2511" s="41"/>
      <c r="CK2511" s="41"/>
      <c r="CL2511" s="68"/>
      <c r="CM2511" s="41"/>
      <c r="CN2511" s="41"/>
      <c r="CO2511" s="39"/>
      <c r="CP2511" s="78"/>
    </row>
    <row r="2512" spans="1:94" s="38" customFormat="1" x14ac:dyDescent="0.25">
      <c r="A2512" s="99">
        <v>2509</v>
      </c>
      <c r="F2512" s="39"/>
      <c r="Q2512" s="39"/>
      <c r="R2512" s="40"/>
      <c r="S2512" s="40"/>
      <c r="T2512" s="39"/>
      <c r="AG2512" s="110"/>
      <c r="AH2512" s="94"/>
      <c r="AJ2512" s="97"/>
      <c r="AL2512" s="39"/>
      <c r="AP2512" s="39"/>
      <c r="AQ2512" s="77"/>
      <c r="AR2512" s="94"/>
      <c r="AT2512" s="97"/>
      <c r="BB2512" s="79"/>
      <c r="BC2512" s="94"/>
      <c r="BE2512" s="97"/>
      <c r="BF2512" s="97"/>
      <c r="BG2512" s="40"/>
      <c r="BK2512" s="40"/>
      <c r="BL2512" s="79"/>
      <c r="BM2512" s="94"/>
      <c r="BO2512" s="97"/>
      <c r="BQ2512" s="40"/>
      <c r="BR2512" s="94"/>
      <c r="BS2512" s="94"/>
      <c r="BT2512" s="94"/>
      <c r="BU2512" s="40"/>
      <c r="BV2512" s="82"/>
      <c r="BW2512" s="94"/>
      <c r="BX2512" s="48"/>
      <c r="BY2512" s="97"/>
      <c r="BZ2512" s="48"/>
      <c r="CA2512" s="40"/>
      <c r="CB2512" s="94"/>
      <c r="CC2512" s="94"/>
      <c r="CD2512" s="94"/>
      <c r="CE2512" s="40"/>
      <c r="CF2512" s="73"/>
      <c r="CG2512" s="41"/>
      <c r="CH2512" s="41"/>
      <c r="CI2512" s="41"/>
      <c r="CJ2512" s="41"/>
      <c r="CK2512" s="41"/>
      <c r="CL2512" s="68"/>
      <c r="CM2512" s="41"/>
      <c r="CN2512" s="41"/>
      <c r="CO2512" s="39"/>
      <c r="CP2512" s="78"/>
    </row>
    <row r="2513" spans="1:94" s="38" customFormat="1" x14ac:dyDescent="0.25">
      <c r="A2513" s="38">
        <v>2510</v>
      </c>
      <c r="F2513" s="39"/>
      <c r="Q2513" s="39"/>
      <c r="R2513" s="40"/>
      <c r="S2513" s="40"/>
      <c r="T2513" s="39"/>
      <c r="AG2513" s="110"/>
      <c r="AH2513" s="94"/>
      <c r="AJ2513" s="97"/>
      <c r="AL2513" s="39"/>
      <c r="AP2513" s="39"/>
      <c r="AQ2513" s="77"/>
      <c r="AR2513" s="94"/>
      <c r="AT2513" s="97"/>
      <c r="BB2513" s="79"/>
      <c r="BC2513" s="94"/>
      <c r="BE2513" s="97"/>
      <c r="BF2513" s="97"/>
      <c r="BG2513" s="40"/>
      <c r="BK2513" s="40"/>
      <c r="BL2513" s="79"/>
      <c r="BM2513" s="94"/>
      <c r="BO2513" s="97"/>
      <c r="BQ2513" s="40"/>
      <c r="BR2513" s="94"/>
      <c r="BS2513" s="94"/>
      <c r="BT2513" s="94"/>
      <c r="BU2513" s="40"/>
      <c r="BV2513" s="82"/>
      <c r="BW2513" s="94"/>
      <c r="BX2513" s="48"/>
      <c r="BY2513" s="97"/>
      <c r="BZ2513" s="48"/>
      <c r="CA2513" s="40"/>
      <c r="CB2513" s="94"/>
      <c r="CC2513" s="94"/>
      <c r="CD2513" s="94"/>
      <c r="CE2513" s="40"/>
      <c r="CF2513" s="73"/>
      <c r="CG2513" s="41"/>
      <c r="CH2513" s="41"/>
      <c r="CI2513" s="41"/>
      <c r="CJ2513" s="41"/>
      <c r="CK2513" s="41"/>
      <c r="CL2513" s="68"/>
      <c r="CM2513" s="41"/>
      <c r="CN2513" s="41"/>
      <c r="CO2513" s="39"/>
      <c r="CP2513" s="78"/>
    </row>
    <row r="2514" spans="1:94" s="38" customFormat="1" x14ac:dyDescent="0.25">
      <c r="A2514" s="38">
        <v>2511</v>
      </c>
      <c r="F2514" s="39"/>
      <c r="Q2514" s="39"/>
      <c r="R2514" s="40"/>
      <c r="S2514" s="40"/>
      <c r="T2514" s="39"/>
      <c r="AG2514" s="110"/>
      <c r="AH2514" s="94"/>
      <c r="AJ2514" s="97"/>
      <c r="AL2514" s="39"/>
      <c r="AP2514" s="39"/>
      <c r="AQ2514" s="77"/>
      <c r="AR2514" s="94"/>
      <c r="AT2514" s="97"/>
      <c r="BB2514" s="79"/>
      <c r="BC2514" s="94"/>
      <c r="BE2514" s="97"/>
      <c r="BF2514" s="97"/>
      <c r="BG2514" s="40"/>
      <c r="BK2514" s="40"/>
      <c r="BL2514" s="79"/>
      <c r="BM2514" s="94"/>
      <c r="BO2514" s="97"/>
      <c r="BQ2514" s="40"/>
      <c r="BR2514" s="94"/>
      <c r="BS2514" s="94"/>
      <c r="BT2514" s="94"/>
      <c r="BU2514" s="40"/>
      <c r="BV2514" s="82"/>
      <c r="BW2514" s="94"/>
      <c r="BX2514" s="48"/>
      <c r="BY2514" s="97"/>
      <c r="BZ2514" s="48"/>
      <c r="CA2514" s="40"/>
      <c r="CB2514" s="94"/>
      <c r="CC2514" s="94"/>
      <c r="CD2514" s="94"/>
      <c r="CE2514" s="40"/>
      <c r="CF2514" s="73"/>
      <c r="CG2514" s="41"/>
      <c r="CH2514" s="41"/>
      <c r="CI2514" s="41"/>
      <c r="CJ2514" s="41"/>
      <c r="CK2514" s="41"/>
      <c r="CL2514" s="68"/>
      <c r="CM2514" s="41"/>
      <c r="CN2514" s="41"/>
      <c r="CO2514" s="39"/>
      <c r="CP2514" s="78"/>
    </row>
    <row r="2515" spans="1:94" s="38" customFormat="1" x14ac:dyDescent="0.25">
      <c r="A2515" s="38">
        <v>2512</v>
      </c>
      <c r="F2515" s="39"/>
      <c r="Q2515" s="39"/>
      <c r="R2515" s="40"/>
      <c r="S2515" s="40"/>
      <c r="T2515" s="39"/>
      <c r="AG2515" s="110"/>
      <c r="AH2515" s="94"/>
      <c r="AJ2515" s="97"/>
      <c r="AL2515" s="39"/>
      <c r="AP2515" s="39"/>
      <c r="AQ2515" s="77"/>
      <c r="AR2515" s="94"/>
      <c r="AT2515" s="97"/>
      <c r="BB2515" s="79"/>
      <c r="BC2515" s="94"/>
      <c r="BE2515" s="97"/>
      <c r="BF2515" s="97"/>
      <c r="BG2515" s="40"/>
      <c r="BK2515" s="40"/>
      <c r="BL2515" s="79"/>
      <c r="BM2515" s="94"/>
      <c r="BO2515" s="97"/>
      <c r="BQ2515" s="40"/>
      <c r="BR2515" s="94"/>
      <c r="BS2515" s="94"/>
      <c r="BT2515" s="94"/>
      <c r="BU2515" s="40"/>
      <c r="BV2515" s="82"/>
      <c r="BW2515" s="94"/>
      <c r="BX2515" s="48"/>
      <c r="BY2515" s="97"/>
      <c r="BZ2515" s="48"/>
      <c r="CA2515" s="40"/>
      <c r="CB2515" s="94"/>
      <c r="CC2515" s="94"/>
      <c r="CD2515" s="94"/>
      <c r="CE2515" s="40"/>
      <c r="CF2515" s="73"/>
      <c r="CG2515" s="41"/>
      <c r="CH2515" s="41"/>
      <c r="CI2515" s="41"/>
      <c r="CJ2515" s="41"/>
      <c r="CK2515" s="41"/>
      <c r="CL2515" s="68"/>
      <c r="CM2515" s="41"/>
      <c r="CN2515" s="41"/>
      <c r="CO2515" s="39"/>
      <c r="CP2515" s="78"/>
    </row>
    <row r="2516" spans="1:94" s="38" customFormat="1" x14ac:dyDescent="0.25">
      <c r="A2516" s="38">
        <v>2513</v>
      </c>
      <c r="F2516" s="39"/>
      <c r="Q2516" s="39"/>
      <c r="R2516" s="40"/>
      <c r="S2516" s="40"/>
      <c r="T2516" s="39"/>
      <c r="AG2516" s="110"/>
      <c r="AH2516" s="94"/>
      <c r="AJ2516" s="97"/>
      <c r="AL2516" s="39"/>
      <c r="AP2516" s="39"/>
      <c r="AQ2516" s="77"/>
      <c r="AR2516" s="94"/>
      <c r="AT2516" s="97"/>
      <c r="BB2516" s="79"/>
      <c r="BC2516" s="94"/>
      <c r="BE2516" s="97"/>
      <c r="BF2516" s="97"/>
      <c r="BG2516" s="40"/>
      <c r="BK2516" s="40"/>
      <c r="BL2516" s="79"/>
      <c r="BM2516" s="94"/>
      <c r="BO2516" s="97"/>
      <c r="BQ2516" s="40"/>
      <c r="BR2516" s="94"/>
      <c r="BS2516" s="94"/>
      <c r="BT2516" s="94"/>
      <c r="BU2516" s="40"/>
      <c r="BV2516" s="82"/>
      <c r="BW2516" s="94"/>
      <c r="BX2516" s="48"/>
      <c r="BY2516" s="97"/>
      <c r="BZ2516" s="48"/>
      <c r="CA2516" s="40"/>
      <c r="CB2516" s="94"/>
      <c r="CC2516" s="94"/>
      <c r="CD2516" s="94"/>
      <c r="CE2516" s="40"/>
      <c r="CF2516" s="73"/>
      <c r="CG2516" s="41"/>
      <c r="CH2516" s="41"/>
      <c r="CI2516" s="41"/>
      <c r="CJ2516" s="41"/>
      <c r="CK2516" s="41"/>
      <c r="CL2516" s="68"/>
      <c r="CM2516" s="41"/>
      <c r="CN2516" s="41"/>
      <c r="CO2516" s="39"/>
      <c r="CP2516" s="78"/>
    </row>
    <row r="2517" spans="1:94" s="38" customFormat="1" x14ac:dyDescent="0.25">
      <c r="A2517" s="38">
        <v>2514</v>
      </c>
      <c r="F2517" s="39"/>
      <c r="Q2517" s="39"/>
      <c r="R2517" s="40"/>
      <c r="S2517" s="40"/>
      <c r="T2517" s="39"/>
      <c r="AG2517" s="110"/>
      <c r="AH2517" s="94"/>
      <c r="AJ2517" s="97"/>
      <c r="AL2517" s="39"/>
      <c r="AP2517" s="39"/>
      <c r="AQ2517" s="77"/>
      <c r="AR2517" s="94"/>
      <c r="AT2517" s="97"/>
      <c r="BB2517" s="79"/>
      <c r="BC2517" s="94"/>
      <c r="BE2517" s="97"/>
      <c r="BF2517" s="97"/>
      <c r="BG2517" s="40"/>
      <c r="BK2517" s="40"/>
      <c r="BL2517" s="79"/>
      <c r="BM2517" s="94"/>
      <c r="BO2517" s="97"/>
      <c r="BQ2517" s="40"/>
      <c r="BR2517" s="94"/>
      <c r="BS2517" s="94"/>
      <c r="BT2517" s="94"/>
      <c r="BU2517" s="40"/>
      <c r="BV2517" s="82"/>
      <c r="BW2517" s="94"/>
      <c r="BX2517" s="48"/>
      <c r="BY2517" s="97"/>
      <c r="BZ2517" s="48"/>
      <c r="CA2517" s="40"/>
      <c r="CB2517" s="94"/>
      <c r="CC2517" s="94"/>
      <c r="CD2517" s="94"/>
      <c r="CE2517" s="40"/>
      <c r="CF2517" s="73"/>
      <c r="CG2517" s="41"/>
      <c r="CH2517" s="41"/>
      <c r="CI2517" s="41"/>
      <c r="CJ2517" s="41"/>
      <c r="CK2517" s="41"/>
      <c r="CL2517" s="68"/>
      <c r="CM2517" s="41"/>
      <c r="CN2517" s="41"/>
      <c r="CO2517" s="39"/>
      <c r="CP2517" s="78"/>
    </row>
    <row r="2518" spans="1:94" s="38" customFormat="1" x14ac:dyDescent="0.25">
      <c r="A2518" s="38">
        <v>2515</v>
      </c>
      <c r="F2518" s="39"/>
      <c r="Q2518" s="39"/>
      <c r="R2518" s="40"/>
      <c r="S2518" s="40"/>
      <c r="T2518" s="39"/>
      <c r="AG2518" s="110"/>
      <c r="AH2518" s="94"/>
      <c r="AJ2518" s="97"/>
      <c r="AL2518" s="39"/>
      <c r="AP2518" s="39"/>
      <c r="AQ2518" s="77"/>
      <c r="AR2518" s="94"/>
      <c r="AT2518" s="97"/>
      <c r="BB2518" s="79"/>
      <c r="BC2518" s="94"/>
      <c r="BE2518" s="97"/>
      <c r="BF2518" s="97"/>
      <c r="BG2518" s="40"/>
      <c r="BK2518" s="40"/>
      <c r="BL2518" s="79"/>
      <c r="BM2518" s="94"/>
      <c r="BO2518" s="97"/>
      <c r="BQ2518" s="40"/>
      <c r="BR2518" s="94"/>
      <c r="BS2518" s="94"/>
      <c r="BT2518" s="94"/>
      <c r="BU2518" s="40"/>
      <c r="BV2518" s="82"/>
      <c r="BW2518" s="94"/>
      <c r="BX2518" s="48"/>
      <c r="BY2518" s="97"/>
      <c r="BZ2518" s="48"/>
      <c r="CA2518" s="40"/>
      <c r="CB2518" s="94"/>
      <c r="CC2518" s="94"/>
      <c r="CD2518" s="94"/>
      <c r="CE2518" s="40"/>
      <c r="CF2518" s="73"/>
      <c r="CG2518" s="41"/>
      <c r="CH2518" s="41"/>
      <c r="CI2518" s="41"/>
      <c r="CJ2518" s="41"/>
      <c r="CK2518" s="41"/>
      <c r="CL2518" s="68"/>
      <c r="CM2518" s="41"/>
      <c r="CN2518" s="41"/>
      <c r="CO2518" s="39"/>
      <c r="CP2518" s="78"/>
    </row>
    <row r="2519" spans="1:94" s="38" customFormat="1" x14ac:dyDescent="0.25">
      <c r="A2519" s="38">
        <v>2516</v>
      </c>
      <c r="F2519" s="39"/>
      <c r="Q2519" s="39"/>
      <c r="R2519" s="40"/>
      <c r="S2519" s="40"/>
      <c r="T2519" s="39"/>
      <c r="AG2519" s="110"/>
      <c r="AH2519" s="94"/>
      <c r="AJ2519" s="97"/>
      <c r="AL2519" s="39"/>
      <c r="AP2519" s="39"/>
      <c r="AQ2519" s="77"/>
      <c r="AR2519" s="94"/>
      <c r="AT2519" s="97"/>
      <c r="BB2519" s="79"/>
      <c r="BC2519" s="94"/>
      <c r="BE2519" s="97"/>
      <c r="BF2519" s="97"/>
      <c r="BG2519" s="40"/>
      <c r="BK2519" s="40"/>
      <c r="BL2519" s="79"/>
      <c r="BM2519" s="94"/>
      <c r="BO2519" s="97"/>
      <c r="BQ2519" s="40"/>
      <c r="BR2519" s="94"/>
      <c r="BS2519" s="94"/>
      <c r="BT2519" s="94"/>
      <c r="BU2519" s="40"/>
      <c r="BV2519" s="82"/>
      <c r="BW2519" s="94"/>
      <c r="BX2519" s="48"/>
      <c r="BY2519" s="97"/>
      <c r="BZ2519" s="48"/>
      <c r="CA2519" s="40"/>
      <c r="CB2519" s="94"/>
      <c r="CC2519" s="94"/>
      <c r="CD2519" s="94"/>
      <c r="CE2519" s="40"/>
      <c r="CF2519" s="73"/>
      <c r="CG2519" s="41"/>
      <c r="CH2519" s="41"/>
      <c r="CI2519" s="41"/>
      <c r="CJ2519" s="41"/>
      <c r="CK2519" s="41"/>
      <c r="CL2519" s="68"/>
      <c r="CM2519" s="41"/>
      <c r="CN2519" s="41"/>
      <c r="CO2519" s="39"/>
      <c r="CP2519" s="78"/>
    </row>
    <row r="2520" spans="1:94" s="38" customFormat="1" x14ac:dyDescent="0.25">
      <c r="A2520" s="38">
        <v>2517</v>
      </c>
      <c r="F2520" s="39"/>
      <c r="Q2520" s="39"/>
      <c r="R2520" s="40"/>
      <c r="S2520" s="40"/>
      <c r="T2520" s="39"/>
      <c r="AG2520" s="110"/>
      <c r="AH2520" s="94"/>
      <c r="AJ2520" s="97"/>
      <c r="AL2520" s="39"/>
      <c r="AP2520" s="39"/>
      <c r="AQ2520" s="77"/>
      <c r="AR2520" s="94"/>
      <c r="AT2520" s="97"/>
      <c r="BB2520" s="79"/>
      <c r="BC2520" s="94"/>
      <c r="BE2520" s="97"/>
      <c r="BF2520" s="97"/>
      <c r="BG2520" s="40"/>
      <c r="BK2520" s="40"/>
      <c r="BL2520" s="79"/>
      <c r="BM2520" s="94"/>
      <c r="BO2520" s="97"/>
      <c r="BQ2520" s="40"/>
      <c r="BR2520" s="94"/>
      <c r="BS2520" s="94"/>
      <c r="BT2520" s="94"/>
      <c r="BU2520" s="40"/>
      <c r="BV2520" s="82"/>
      <c r="BW2520" s="94"/>
      <c r="BX2520" s="48"/>
      <c r="BY2520" s="97"/>
      <c r="BZ2520" s="48"/>
      <c r="CA2520" s="40"/>
      <c r="CB2520" s="94"/>
      <c r="CC2520" s="94"/>
      <c r="CD2520" s="94"/>
      <c r="CE2520" s="40"/>
      <c r="CF2520" s="73"/>
      <c r="CG2520" s="41"/>
      <c r="CH2520" s="41"/>
      <c r="CI2520" s="41"/>
      <c r="CJ2520" s="41"/>
      <c r="CK2520" s="41"/>
      <c r="CL2520" s="68"/>
      <c r="CM2520" s="41"/>
      <c r="CN2520" s="41"/>
      <c r="CO2520" s="39"/>
      <c r="CP2520" s="78"/>
    </row>
    <row r="2521" spans="1:94" s="38" customFormat="1" x14ac:dyDescent="0.25">
      <c r="A2521" s="38">
        <v>2518</v>
      </c>
      <c r="F2521" s="39"/>
      <c r="Q2521" s="39"/>
      <c r="R2521" s="40"/>
      <c r="S2521" s="40"/>
      <c r="T2521" s="39"/>
      <c r="AG2521" s="110"/>
      <c r="AH2521" s="94"/>
      <c r="AJ2521" s="97"/>
      <c r="AL2521" s="39"/>
      <c r="AP2521" s="39"/>
      <c r="AQ2521" s="77"/>
      <c r="AR2521" s="94"/>
      <c r="AT2521" s="97"/>
      <c r="BB2521" s="79"/>
      <c r="BC2521" s="94"/>
      <c r="BE2521" s="97"/>
      <c r="BF2521" s="97"/>
      <c r="BG2521" s="40"/>
      <c r="BK2521" s="40"/>
      <c r="BL2521" s="79"/>
      <c r="BM2521" s="94"/>
      <c r="BO2521" s="97"/>
      <c r="BQ2521" s="40"/>
      <c r="BR2521" s="94"/>
      <c r="BS2521" s="94"/>
      <c r="BT2521" s="94"/>
      <c r="BU2521" s="40"/>
      <c r="BV2521" s="82"/>
      <c r="BW2521" s="94"/>
      <c r="BX2521" s="48"/>
      <c r="BY2521" s="97"/>
      <c r="BZ2521" s="48"/>
      <c r="CA2521" s="40"/>
      <c r="CB2521" s="94"/>
      <c r="CC2521" s="94"/>
      <c r="CD2521" s="94"/>
      <c r="CE2521" s="40"/>
      <c r="CF2521" s="73"/>
      <c r="CG2521" s="41"/>
      <c r="CH2521" s="41"/>
      <c r="CI2521" s="41"/>
      <c r="CJ2521" s="41"/>
      <c r="CK2521" s="41"/>
      <c r="CL2521" s="68"/>
      <c r="CM2521" s="41"/>
      <c r="CN2521" s="41"/>
      <c r="CO2521" s="39"/>
      <c r="CP2521" s="78"/>
    </row>
    <row r="2522" spans="1:94" s="38" customFormat="1" x14ac:dyDescent="0.25">
      <c r="A2522" s="38">
        <v>2519</v>
      </c>
      <c r="F2522" s="39"/>
      <c r="Q2522" s="39"/>
      <c r="R2522" s="40"/>
      <c r="S2522" s="40"/>
      <c r="T2522" s="39"/>
      <c r="AG2522" s="110"/>
      <c r="AH2522" s="94"/>
      <c r="AJ2522" s="97"/>
      <c r="AL2522" s="39"/>
      <c r="AP2522" s="39"/>
      <c r="AQ2522" s="77"/>
      <c r="AR2522" s="94"/>
      <c r="AT2522" s="97"/>
      <c r="BB2522" s="79"/>
      <c r="BC2522" s="94"/>
      <c r="BE2522" s="97"/>
      <c r="BF2522" s="97"/>
      <c r="BG2522" s="40"/>
      <c r="BK2522" s="40"/>
      <c r="BL2522" s="79"/>
      <c r="BM2522" s="94"/>
      <c r="BO2522" s="97"/>
      <c r="BQ2522" s="40"/>
      <c r="BR2522" s="94"/>
      <c r="BS2522" s="94"/>
      <c r="BT2522" s="94"/>
      <c r="BU2522" s="40"/>
      <c r="BV2522" s="82"/>
      <c r="BW2522" s="94"/>
      <c r="BX2522" s="48"/>
      <c r="BY2522" s="97"/>
      <c r="BZ2522" s="48"/>
      <c r="CA2522" s="40"/>
      <c r="CB2522" s="94"/>
      <c r="CC2522" s="94"/>
      <c r="CD2522" s="94"/>
      <c r="CE2522" s="40"/>
      <c r="CF2522" s="73"/>
      <c r="CG2522" s="41"/>
      <c r="CH2522" s="41"/>
      <c r="CI2522" s="41"/>
      <c r="CJ2522" s="41"/>
      <c r="CK2522" s="41"/>
      <c r="CL2522" s="68"/>
      <c r="CM2522" s="41"/>
      <c r="CN2522" s="41"/>
      <c r="CO2522" s="39"/>
      <c r="CP2522" s="78"/>
    </row>
    <row r="2523" spans="1:94" s="38" customFormat="1" x14ac:dyDescent="0.25">
      <c r="A2523" s="38">
        <v>2520</v>
      </c>
      <c r="F2523" s="39"/>
      <c r="Q2523" s="39"/>
      <c r="R2523" s="40"/>
      <c r="S2523" s="40"/>
      <c r="T2523" s="39"/>
      <c r="AG2523" s="110"/>
      <c r="AH2523" s="94"/>
      <c r="AJ2523" s="97"/>
      <c r="AL2523" s="39"/>
      <c r="AP2523" s="39"/>
      <c r="AQ2523" s="77"/>
      <c r="AR2523" s="94"/>
      <c r="AT2523" s="97"/>
      <c r="BB2523" s="79"/>
      <c r="BC2523" s="94"/>
      <c r="BE2523" s="97"/>
      <c r="BF2523" s="97"/>
      <c r="BG2523" s="40"/>
      <c r="BK2523" s="40"/>
      <c r="BL2523" s="79"/>
      <c r="BM2523" s="94"/>
      <c r="BO2523" s="97"/>
      <c r="BQ2523" s="40"/>
      <c r="BR2523" s="94"/>
      <c r="BS2523" s="94"/>
      <c r="BT2523" s="94"/>
      <c r="BU2523" s="40"/>
      <c r="BV2523" s="82"/>
      <c r="BW2523" s="94"/>
      <c r="BX2523" s="48"/>
      <c r="BY2523" s="97"/>
      <c r="BZ2523" s="48"/>
      <c r="CA2523" s="40"/>
      <c r="CB2523" s="94"/>
      <c r="CC2523" s="94"/>
      <c r="CD2523" s="94"/>
      <c r="CE2523" s="40"/>
      <c r="CF2523" s="73"/>
      <c r="CG2523" s="41"/>
      <c r="CH2523" s="41"/>
      <c r="CI2523" s="41"/>
      <c r="CJ2523" s="41"/>
      <c r="CK2523" s="41"/>
      <c r="CL2523" s="68"/>
      <c r="CM2523" s="41"/>
      <c r="CN2523" s="41"/>
      <c r="CO2523" s="39"/>
      <c r="CP2523" s="78"/>
    </row>
    <row r="2524" spans="1:94" s="38" customFormat="1" x14ac:dyDescent="0.25">
      <c r="A2524" s="38">
        <v>2521</v>
      </c>
      <c r="F2524" s="39"/>
      <c r="Q2524" s="39"/>
      <c r="R2524" s="40"/>
      <c r="S2524" s="40"/>
      <c r="T2524" s="39"/>
      <c r="AG2524" s="110"/>
      <c r="AH2524" s="94"/>
      <c r="AJ2524" s="97"/>
      <c r="AL2524" s="39"/>
      <c r="AP2524" s="39"/>
      <c r="AQ2524" s="77"/>
      <c r="AR2524" s="94"/>
      <c r="AT2524" s="97"/>
      <c r="BB2524" s="79"/>
      <c r="BC2524" s="94"/>
      <c r="BE2524" s="97"/>
      <c r="BF2524" s="97"/>
      <c r="BG2524" s="40"/>
      <c r="BK2524" s="40"/>
      <c r="BL2524" s="79"/>
      <c r="BM2524" s="94"/>
      <c r="BO2524" s="97"/>
      <c r="BQ2524" s="40"/>
      <c r="BR2524" s="94"/>
      <c r="BS2524" s="94"/>
      <c r="BT2524" s="94"/>
      <c r="BU2524" s="40"/>
      <c r="BV2524" s="82"/>
      <c r="BW2524" s="94"/>
      <c r="BX2524" s="48"/>
      <c r="BY2524" s="97"/>
      <c r="BZ2524" s="48"/>
      <c r="CA2524" s="40"/>
      <c r="CB2524" s="94"/>
      <c r="CC2524" s="94"/>
      <c r="CD2524" s="94"/>
      <c r="CE2524" s="40"/>
      <c r="CF2524" s="73"/>
      <c r="CG2524" s="41"/>
      <c r="CH2524" s="41"/>
      <c r="CI2524" s="41"/>
      <c r="CJ2524" s="41"/>
      <c r="CK2524" s="41"/>
      <c r="CL2524" s="68"/>
      <c r="CM2524" s="41"/>
      <c r="CN2524" s="41"/>
      <c r="CO2524" s="39"/>
      <c r="CP2524" s="78"/>
    </row>
    <row r="2525" spans="1:94" s="38" customFormat="1" x14ac:dyDescent="0.25">
      <c r="A2525" s="99">
        <v>2522</v>
      </c>
      <c r="F2525" s="39"/>
      <c r="Q2525" s="39"/>
      <c r="R2525" s="40"/>
      <c r="S2525" s="40"/>
      <c r="T2525" s="39"/>
      <c r="AG2525" s="110"/>
      <c r="AH2525" s="94"/>
      <c r="AJ2525" s="97"/>
      <c r="AL2525" s="39"/>
      <c r="AP2525" s="39"/>
      <c r="AQ2525" s="77"/>
      <c r="AR2525" s="94"/>
      <c r="AT2525" s="97"/>
      <c r="BB2525" s="79"/>
      <c r="BC2525" s="94"/>
      <c r="BE2525" s="97"/>
      <c r="BF2525" s="97"/>
      <c r="BG2525" s="40"/>
      <c r="BK2525" s="40"/>
      <c r="BL2525" s="79"/>
      <c r="BM2525" s="94"/>
      <c r="BO2525" s="97"/>
      <c r="BQ2525" s="40"/>
      <c r="BR2525" s="94"/>
      <c r="BS2525" s="94"/>
      <c r="BT2525" s="94"/>
      <c r="BU2525" s="40"/>
      <c r="BV2525" s="82"/>
      <c r="BW2525" s="94"/>
      <c r="BX2525" s="48"/>
      <c r="BY2525" s="97"/>
      <c r="BZ2525" s="48"/>
      <c r="CA2525" s="40"/>
      <c r="CB2525" s="94"/>
      <c r="CC2525" s="94"/>
      <c r="CD2525" s="94"/>
      <c r="CE2525" s="40"/>
      <c r="CF2525" s="73"/>
      <c r="CG2525" s="41"/>
      <c r="CH2525" s="41"/>
      <c r="CI2525" s="41"/>
      <c r="CJ2525" s="41"/>
      <c r="CK2525" s="41"/>
      <c r="CL2525" s="68"/>
      <c r="CM2525" s="41"/>
      <c r="CN2525" s="41"/>
      <c r="CO2525" s="39"/>
      <c r="CP2525" s="78"/>
    </row>
    <row r="2526" spans="1:94" s="38" customFormat="1" x14ac:dyDescent="0.25">
      <c r="A2526" s="38">
        <v>2523</v>
      </c>
      <c r="F2526" s="39"/>
      <c r="Q2526" s="39"/>
      <c r="R2526" s="40"/>
      <c r="S2526" s="40"/>
      <c r="T2526" s="39"/>
      <c r="AG2526" s="110"/>
      <c r="AH2526" s="94"/>
      <c r="AJ2526" s="97"/>
      <c r="AL2526" s="39"/>
      <c r="AP2526" s="39"/>
      <c r="AQ2526" s="77"/>
      <c r="AR2526" s="94"/>
      <c r="AT2526" s="97"/>
      <c r="BB2526" s="79"/>
      <c r="BC2526" s="94"/>
      <c r="BE2526" s="97"/>
      <c r="BF2526" s="97"/>
      <c r="BG2526" s="40"/>
      <c r="BK2526" s="40"/>
      <c r="BL2526" s="79"/>
      <c r="BM2526" s="94"/>
      <c r="BO2526" s="97"/>
      <c r="BQ2526" s="40"/>
      <c r="BR2526" s="94"/>
      <c r="BS2526" s="94"/>
      <c r="BT2526" s="94"/>
      <c r="BU2526" s="40"/>
      <c r="BV2526" s="82"/>
      <c r="BW2526" s="94"/>
      <c r="BX2526" s="48"/>
      <c r="BY2526" s="97"/>
      <c r="BZ2526" s="48"/>
      <c r="CA2526" s="40"/>
      <c r="CB2526" s="94"/>
      <c r="CC2526" s="94"/>
      <c r="CD2526" s="94"/>
      <c r="CE2526" s="40"/>
      <c r="CF2526" s="73"/>
      <c r="CG2526" s="41"/>
      <c r="CH2526" s="41"/>
      <c r="CI2526" s="41"/>
      <c r="CJ2526" s="41"/>
      <c r="CK2526" s="41"/>
      <c r="CL2526" s="68"/>
      <c r="CM2526" s="41"/>
      <c r="CN2526" s="41"/>
      <c r="CO2526" s="39"/>
      <c r="CP2526" s="78"/>
    </row>
    <row r="2527" spans="1:94" s="38" customFormat="1" x14ac:dyDescent="0.25">
      <c r="A2527" s="38">
        <v>2524</v>
      </c>
      <c r="F2527" s="39"/>
      <c r="Q2527" s="39"/>
      <c r="R2527" s="40"/>
      <c r="S2527" s="40"/>
      <c r="T2527" s="39"/>
      <c r="AG2527" s="110"/>
      <c r="AH2527" s="94"/>
      <c r="AJ2527" s="97"/>
      <c r="AL2527" s="39"/>
      <c r="AP2527" s="39"/>
      <c r="AQ2527" s="77"/>
      <c r="AR2527" s="94"/>
      <c r="AT2527" s="97"/>
      <c r="BB2527" s="79"/>
      <c r="BC2527" s="94"/>
      <c r="BE2527" s="97"/>
      <c r="BF2527" s="97"/>
      <c r="BG2527" s="40"/>
      <c r="BK2527" s="40"/>
      <c r="BL2527" s="79"/>
      <c r="BM2527" s="94"/>
      <c r="BO2527" s="97"/>
      <c r="BQ2527" s="40"/>
      <c r="BR2527" s="94"/>
      <c r="BS2527" s="94"/>
      <c r="BT2527" s="94"/>
      <c r="BU2527" s="40"/>
      <c r="BV2527" s="82"/>
      <c r="BW2527" s="94"/>
      <c r="BX2527" s="48"/>
      <c r="BY2527" s="97"/>
      <c r="BZ2527" s="48"/>
      <c r="CA2527" s="40"/>
      <c r="CB2527" s="94"/>
      <c r="CC2527" s="94"/>
      <c r="CD2527" s="94"/>
      <c r="CE2527" s="40"/>
      <c r="CF2527" s="73"/>
      <c r="CG2527" s="41"/>
      <c r="CH2527" s="41"/>
      <c r="CI2527" s="41"/>
      <c r="CJ2527" s="41"/>
      <c r="CK2527" s="41"/>
      <c r="CL2527" s="68"/>
      <c r="CM2527" s="41"/>
      <c r="CN2527" s="41"/>
      <c r="CO2527" s="39"/>
      <c r="CP2527" s="78"/>
    </row>
    <row r="2528" spans="1:94" s="38" customFormat="1" x14ac:dyDescent="0.25">
      <c r="A2528" s="38">
        <v>2525</v>
      </c>
      <c r="F2528" s="39"/>
      <c r="Q2528" s="39"/>
      <c r="R2528" s="40"/>
      <c r="S2528" s="40"/>
      <c r="T2528" s="39"/>
      <c r="AG2528" s="110"/>
      <c r="AH2528" s="94"/>
      <c r="AJ2528" s="97"/>
      <c r="AL2528" s="39"/>
      <c r="AP2528" s="39"/>
      <c r="AQ2528" s="77"/>
      <c r="AR2528" s="94"/>
      <c r="AT2528" s="97"/>
      <c r="BB2528" s="79"/>
      <c r="BC2528" s="94"/>
      <c r="BE2528" s="97"/>
      <c r="BF2528" s="97"/>
      <c r="BG2528" s="40"/>
      <c r="BK2528" s="40"/>
      <c r="BL2528" s="79"/>
      <c r="BM2528" s="94"/>
      <c r="BO2528" s="97"/>
      <c r="BQ2528" s="40"/>
      <c r="BR2528" s="94"/>
      <c r="BS2528" s="94"/>
      <c r="BT2528" s="94"/>
      <c r="BU2528" s="40"/>
      <c r="BV2528" s="82"/>
      <c r="BW2528" s="94"/>
      <c r="BX2528" s="48"/>
      <c r="BY2528" s="97"/>
      <c r="BZ2528" s="48"/>
      <c r="CA2528" s="40"/>
      <c r="CB2528" s="94"/>
      <c r="CC2528" s="94"/>
      <c r="CD2528" s="94"/>
      <c r="CE2528" s="40"/>
      <c r="CF2528" s="73"/>
      <c r="CG2528" s="41"/>
      <c r="CH2528" s="41"/>
      <c r="CI2528" s="41"/>
      <c r="CJ2528" s="41"/>
      <c r="CK2528" s="41"/>
      <c r="CL2528" s="68"/>
      <c r="CM2528" s="41"/>
      <c r="CN2528" s="41"/>
      <c r="CO2528" s="39"/>
      <c r="CP2528" s="78"/>
    </row>
    <row r="2529" spans="1:94" s="38" customFormat="1" x14ac:dyDescent="0.25">
      <c r="A2529" s="38">
        <v>2526</v>
      </c>
      <c r="F2529" s="39"/>
      <c r="Q2529" s="39"/>
      <c r="R2529" s="40"/>
      <c r="S2529" s="40"/>
      <c r="T2529" s="39"/>
      <c r="AG2529" s="110"/>
      <c r="AH2529" s="94"/>
      <c r="AJ2529" s="97"/>
      <c r="AL2529" s="39"/>
      <c r="AP2529" s="39"/>
      <c r="AQ2529" s="77"/>
      <c r="AR2529" s="94"/>
      <c r="AT2529" s="97"/>
      <c r="BB2529" s="79"/>
      <c r="BC2529" s="94"/>
      <c r="BE2529" s="97"/>
      <c r="BF2529" s="97"/>
      <c r="BG2529" s="40"/>
      <c r="BK2529" s="40"/>
      <c r="BL2529" s="79"/>
      <c r="BM2529" s="94"/>
      <c r="BO2529" s="97"/>
      <c r="BQ2529" s="40"/>
      <c r="BR2529" s="94"/>
      <c r="BS2529" s="94"/>
      <c r="BT2529" s="94"/>
      <c r="BU2529" s="40"/>
      <c r="BV2529" s="82"/>
      <c r="BW2529" s="94"/>
      <c r="BX2529" s="48"/>
      <c r="BY2529" s="97"/>
      <c r="BZ2529" s="48"/>
      <c r="CA2529" s="40"/>
      <c r="CB2529" s="94"/>
      <c r="CC2529" s="94"/>
      <c r="CD2529" s="94"/>
      <c r="CE2529" s="40"/>
      <c r="CF2529" s="73"/>
      <c r="CG2529" s="41"/>
      <c r="CH2529" s="41"/>
      <c r="CI2529" s="41"/>
      <c r="CJ2529" s="41"/>
      <c r="CK2529" s="41"/>
      <c r="CL2529" s="68"/>
      <c r="CM2529" s="41"/>
      <c r="CN2529" s="41"/>
      <c r="CO2529" s="39"/>
      <c r="CP2529" s="78"/>
    </row>
    <row r="2530" spans="1:94" s="38" customFormat="1" x14ac:dyDescent="0.25">
      <c r="A2530" s="38">
        <v>2527</v>
      </c>
      <c r="F2530" s="39"/>
      <c r="Q2530" s="39"/>
      <c r="R2530" s="40"/>
      <c r="S2530" s="40"/>
      <c r="T2530" s="39"/>
      <c r="AG2530" s="110"/>
      <c r="AH2530" s="94"/>
      <c r="AJ2530" s="97"/>
      <c r="AL2530" s="39"/>
      <c r="AP2530" s="39"/>
      <c r="AQ2530" s="77"/>
      <c r="AR2530" s="94"/>
      <c r="AT2530" s="97"/>
      <c r="BB2530" s="79"/>
      <c r="BC2530" s="94"/>
      <c r="BE2530" s="97"/>
      <c r="BF2530" s="97"/>
      <c r="BG2530" s="40"/>
      <c r="BK2530" s="40"/>
      <c r="BL2530" s="79"/>
      <c r="BM2530" s="94"/>
      <c r="BO2530" s="97"/>
      <c r="BQ2530" s="40"/>
      <c r="BR2530" s="94"/>
      <c r="BS2530" s="94"/>
      <c r="BT2530" s="94"/>
      <c r="BU2530" s="40"/>
      <c r="BV2530" s="82"/>
      <c r="BW2530" s="94"/>
      <c r="BX2530" s="48"/>
      <c r="BY2530" s="97"/>
      <c r="BZ2530" s="48"/>
      <c r="CA2530" s="40"/>
      <c r="CB2530" s="94"/>
      <c r="CC2530" s="94"/>
      <c r="CD2530" s="94"/>
      <c r="CE2530" s="40"/>
      <c r="CF2530" s="73"/>
      <c r="CG2530" s="41"/>
      <c r="CH2530" s="41"/>
      <c r="CI2530" s="41"/>
      <c r="CJ2530" s="41"/>
      <c r="CK2530" s="41"/>
      <c r="CL2530" s="68"/>
      <c r="CM2530" s="41"/>
      <c r="CN2530" s="41"/>
      <c r="CO2530" s="39"/>
      <c r="CP2530" s="78"/>
    </row>
    <row r="2531" spans="1:94" s="38" customFormat="1" x14ac:dyDescent="0.25">
      <c r="A2531" s="99">
        <v>2528</v>
      </c>
      <c r="F2531" s="39"/>
      <c r="Q2531" s="39"/>
      <c r="R2531" s="40"/>
      <c r="S2531" s="40"/>
      <c r="T2531" s="39"/>
      <c r="AG2531" s="110"/>
      <c r="AH2531" s="94"/>
      <c r="AJ2531" s="97"/>
      <c r="AL2531" s="39"/>
      <c r="AP2531" s="39"/>
      <c r="AQ2531" s="77"/>
      <c r="AR2531" s="94"/>
      <c r="AT2531" s="97"/>
      <c r="BB2531" s="79"/>
      <c r="BC2531" s="94"/>
      <c r="BE2531" s="97"/>
      <c r="BF2531" s="97"/>
      <c r="BG2531" s="40"/>
      <c r="BK2531" s="40"/>
      <c r="BL2531" s="79"/>
      <c r="BM2531" s="94"/>
      <c r="BO2531" s="97"/>
      <c r="BQ2531" s="40"/>
      <c r="BR2531" s="94"/>
      <c r="BS2531" s="94"/>
      <c r="BT2531" s="94"/>
      <c r="BU2531" s="40"/>
      <c r="BV2531" s="82"/>
      <c r="BW2531" s="94"/>
      <c r="BX2531" s="48"/>
      <c r="BY2531" s="97"/>
      <c r="BZ2531" s="48"/>
      <c r="CA2531" s="40"/>
      <c r="CB2531" s="94"/>
      <c r="CC2531" s="94"/>
      <c r="CD2531" s="94"/>
      <c r="CE2531" s="40"/>
      <c r="CF2531" s="73"/>
      <c r="CG2531" s="41"/>
      <c r="CH2531" s="41"/>
      <c r="CI2531" s="41"/>
      <c r="CJ2531" s="41"/>
      <c r="CK2531" s="41"/>
      <c r="CL2531" s="68"/>
      <c r="CM2531" s="41"/>
      <c r="CN2531" s="41"/>
      <c r="CO2531" s="39"/>
      <c r="CP2531" s="78"/>
    </row>
    <row r="2532" spans="1:94" s="38" customFormat="1" x14ac:dyDescent="0.25">
      <c r="A2532" s="38">
        <v>2529</v>
      </c>
      <c r="F2532" s="39"/>
      <c r="Q2532" s="39"/>
      <c r="R2532" s="40"/>
      <c r="S2532" s="40"/>
      <c r="T2532" s="39"/>
      <c r="AG2532" s="110"/>
      <c r="AH2532" s="94"/>
      <c r="AJ2532" s="97"/>
      <c r="AL2532" s="39"/>
      <c r="AP2532" s="39"/>
      <c r="AQ2532" s="77"/>
      <c r="AR2532" s="94"/>
      <c r="AT2532" s="97"/>
      <c r="BB2532" s="79"/>
      <c r="BC2532" s="94"/>
      <c r="BE2532" s="97"/>
      <c r="BF2532" s="97"/>
      <c r="BG2532" s="40"/>
      <c r="BK2532" s="40"/>
      <c r="BL2532" s="79"/>
      <c r="BM2532" s="94"/>
      <c r="BO2532" s="97"/>
      <c r="BQ2532" s="40"/>
      <c r="BR2532" s="94"/>
      <c r="BS2532" s="94"/>
      <c r="BT2532" s="94"/>
      <c r="BU2532" s="40"/>
      <c r="BV2532" s="82"/>
      <c r="BW2532" s="94"/>
      <c r="BX2532" s="48"/>
      <c r="BY2532" s="97"/>
      <c r="BZ2532" s="48"/>
      <c r="CA2532" s="40"/>
      <c r="CB2532" s="94"/>
      <c r="CC2532" s="94"/>
      <c r="CD2532" s="94"/>
      <c r="CE2532" s="40"/>
      <c r="CF2532" s="73"/>
      <c r="CG2532" s="41"/>
      <c r="CH2532" s="41"/>
      <c r="CI2532" s="41"/>
      <c r="CJ2532" s="41"/>
      <c r="CK2532" s="41"/>
      <c r="CL2532" s="68"/>
      <c r="CM2532" s="41"/>
      <c r="CN2532" s="41"/>
      <c r="CO2532" s="39"/>
      <c r="CP2532" s="78"/>
    </row>
    <row r="2533" spans="1:94" s="38" customFormat="1" x14ac:dyDescent="0.25">
      <c r="A2533" s="38">
        <v>2530</v>
      </c>
      <c r="F2533" s="39"/>
      <c r="Q2533" s="39"/>
      <c r="R2533" s="40"/>
      <c r="S2533" s="40"/>
      <c r="T2533" s="39"/>
      <c r="AG2533" s="110"/>
      <c r="AH2533" s="94"/>
      <c r="AJ2533" s="97"/>
      <c r="AL2533" s="39"/>
      <c r="AP2533" s="39"/>
      <c r="AQ2533" s="77"/>
      <c r="AR2533" s="94"/>
      <c r="AT2533" s="97"/>
      <c r="BB2533" s="79"/>
      <c r="BC2533" s="94"/>
      <c r="BE2533" s="97"/>
      <c r="BF2533" s="97"/>
      <c r="BG2533" s="40"/>
      <c r="BK2533" s="40"/>
      <c r="BL2533" s="79"/>
      <c r="BM2533" s="94"/>
      <c r="BO2533" s="97"/>
      <c r="BQ2533" s="40"/>
      <c r="BR2533" s="94"/>
      <c r="BS2533" s="94"/>
      <c r="BT2533" s="94"/>
      <c r="BU2533" s="40"/>
      <c r="BV2533" s="82"/>
      <c r="BW2533" s="94"/>
      <c r="BX2533" s="48"/>
      <c r="BY2533" s="97"/>
      <c r="BZ2533" s="48"/>
      <c r="CA2533" s="40"/>
      <c r="CB2533" s="94"/>
      <c r="CC2533" s="94"/>
      <c r="CD2533" s="94"/>
      <c r="CE2533" s="40"/>
      <c r="CF2533" s="73"/>
      <c r="CG2533" s="41"/>
      <c r="CH2533" s="41"/>
      <c r="CI2533" s="41"/>
      <c r="CJ2533" s="41"/>
      <c r="CK2533" s="41"/>
      <c r="CL2533" s="68"/>
      <c r="CM2533" s="41"/>
      <c r="CN2533" s="41"/>
      <c r="CO2533" s="39"/>
      <c r="CP2533" s="78"/>
    </row>
    <row r="2534" spans="1:94" s="38" customFormat="1" x14ac:dyDescent="0.25">
      <c r="A2534" s="38">
        <v>2531</v>
      </c>
      <c r="F2534" s="39"/>
      <c r="Q2534" s="39"/>
      <c r="R2534" s="40"/>
      <c r="S2534" s="40"/>
      <c r="T2534" s="39"/>
      <c r="AG2534" s="110"/>
      <c r="AH2534" s="94"/>
      <c r="AJ2534" s="97"/>
      <c r="AL2534" s="39"/>
      <c r="AP2534" s="39"/>
      <c r="AQ2534" s="77"/>
      <c r="AR2534" s="94"/>
      <c r="AT2534" s="97"/>
      <c r="BB2534" s="79"/>
      <c r="BC2534" s="94"/>
      <c r="BE2534" s="97"/>
      <c r="BF2534" s="97"/>
      <c r="BG2534" s="40"/>
      <c r="BK2534" s="40"/>
      <c r="BL2534" s="79"/>
      <c r="BM2534" s="94"/>
      <c r="BO2534" s="97"/>
      <c r="BQ2534" s="40"/>
      <c r="BR2534" s="94"/>
      <c r="BS2534" s="94"/>
      <c r="BT2534" s="94"/>
      <c r="BU2534" s="40"/>
      <c r="BV2534" s="82"/>
      <c r="BW2534" s="94"/>
      <c r="BX2534" s="48"/>
      <c r="BY2534" s="97"/>
      <c r="BZ2534" s="48"/>
      <c r="CA2534" s="40"/>
      <c r="CB2534" s="94"/>
      <c r="CC2534" s="94"/>
      <c r="CD2534" s="94"/>
      <c r="CE2534" s="40"/>
      <c r="CF2534" s="73"/>
      <c r="CG2534" s="41"/>
      <c r="CH2534" s="41"/>
      <c r="CI2534" s="41"/>
      <c r="CJ2534" s="41"/>
      <c r="CK2534" s="41"/>
      <c r="CL2534" s="68"/>
      <c r="CM2534" s="41"/>
      <c r="CN2534" s="41"/>
      <c r="CO2534" s="39"/>
      <c r="CP2534" s="78"/>
    </row>
    <row r="2535" spans="1:94" s="38" customFormat="1" x14ac:dyDescent="0.25">
      <c r="A2535" s="38">
        <v>2532</v>
      </c>
      <c r="F2535" s="39"/>
      <c r="Q2535" s="39"/>
      <c r="R2535" s="40"/>
      <c r="S2535" s="40"/>
      <c r="T2535" s="39"/>
      <c r="AG2535" s="110"/>
      <c r="AH2535" s="94"/>
      <c r="AJ2535" s="97"/>
      <c r="AL2535" s="39"/>
      <c r="AP2535" s="39"/>
      <c r="AQ2535" s="77"/>
      <c r="AR2535" s="94"/>
      <c r="AT2535" s="97"/>
      <c r="BB2535" s="79"/>
      <c r="BC2535" s="94"/>
      <c r="BE2535" s="97"/>
      <c r="BF2535" s="97"/>
      <c r="BG2535" s="40"/>
      <c r="BK2535" s="40"/>
      <c r="BL2535" s="79"/>
      <c r="BM2535" s="94"/>
      <c r="BO2535" s="97"/>
      <c r="BQ2535" s="40"/>
      <c r="BR2535" s="94"/>
      <c r="BS2535" s="94"/>
      <c r="BT2535" s="94"/>
      <c r="BU2535" s="40"/>
      <c r="BV2535" s="82"/>
      <c r="BW2535" s="94"/>
      <c r="BX2535" s="48"/>
      <c r="BY2535" s="97"/>
      <c r="BZ2535" s="48"/>
      <c r="CA2535" s="40"/>
      <c r="CB2535" s="94"/>
      <c r="CC2535" s="94"/>
      <c r="CD2535" s="94"/>
      <c r="CE2535" s="40"/>
      <c r="CF2535" s="73"/>
      <c r="CG2535" s="41"/>
      <c r="CH2535" s="41"/>
      <c r="CI2535" s="41"/>
      <c r="CJ2535" s="41"/>
      <c r="CK2535" s="41"/>
      <c r="CL2535" s="68"/>
      <c r="CM2535" s="41"/>
      <c r="CN2535" s="41"/>
      <c r="CO2535" s="39"/>
      <c r="CP2535" s="78"/>
    </row>
    <row r="2536" spans="1:94" s="38" customFormat="1" x14ac:dyDescent="0.25">
      <c r="A2536" s="38">
        <v>2533</v>
      </c>
      <c r="F2536" s="39"/>
      <c r="Q2536" s="39"/>
      <c r="R2536" s="40"/>
      <c r="S2536" s="40"/>
      <c r="T2536" s="39"/>
      <c r="AG2536" s="110"/>
      <c r="AH2536" s="94"/>
      <c r="AJ2536" s="97"/>
      <c r="AL2536" s="39"/>
      <c r="AP2536" s="39"/>
      <c r="AQ2536" s="77"/>
      <c r="AR2536" s="94"/>
      <c r="AT2536" s="97"/>
      <c r="BB2536" s="79"/>
      <c r="BC2536" s="94"/>
      <c r="BE2536" s="97"/>
      <c r="BF2536" s="97"/>
      <c r="BG2536" s="40"/>
      <c r="BK2536" s="40"/>
      <c r="BL2536" s="79"/>
      <c r="BM2536" s="94"/>
      <c r="BO2536" s="97"/>
      <c r="BQ2536" s="40"/>
      <c r="BR2536" s="94"/>
      <c r="BS2536" s="94"/>
      <c r="BT2536" s="94"/>
      <c r="BU2536" s="40"/>
      <c r="BV2536" s="82"/>
      <c r="BW2536" s="94"/>
      <c r="BX2536" s="48"/>
      <c r="BY2536" s="97"/>
      <c r="BZ2536" s="48"/>
      <c r="CA2536" s="40"/>
      <c r="CB2536" s="94"/>
      <c r="CC2536" s="94"/>
      <c r="CD2536" s="94"/>
      <c r="CE2536" s="40"/>
      <c r="CF2536" s="73"/>
      <c r="CG2536" s="41"/>
      <c r="CH2536" s="41"/>
      <c r="CI2536" s="41"/>
      <c r="CJ2536" s="41"/>
      <c r="CK2536" s="41"/>
      <c r="CL2536" s="68"/>
      <c r="CM2536" s="41"/>
      <c r="CN2536" s="41"/>
      <c r="CO2536" s="39"/>
      <c r="CP2536" s="78"/>
    </row>
    <row r="2537" spans="1:94" s="38" customFormat="1" x14ac:dyDescent="0.25">
      <c r="A2537" s="38">
        <v>2534</v>
      </c>
      <c r="F2537" s="39"/>
      <c r="Q2537" s="39"/>
      <c r="R2537" s="40"/>
      <c r="S2537" s="40"/>
      <c r="T2537" s="39"/>
      <c r="AG2537" s="110"/>
      <c r="AH2537" s="94"/>
      <c r="AJ2537" s="97"/>
      <c r="AL2537" s="39"/>
      <c r="AP2537" s="39"/>
      <c r="AQ2537" s="77"/>
      <c r="AR2537" s="94"/>
      <c r="AT2537" s="97"/>
      <c r="BB2537" s="79"/>
      <c r="BC2537" s="94"/>
      <c r="BE2537" s="97"/>
      <c r="BF2537" s="97"/>
      <c r="BG2537" s="40"/>
      <c r="BK2537" s="40"/>
      <c r="BL2537" s="79"/>
      <c r="BM2537" s="94"/>
      <c r="BO2537" s="97"/>
      <c r="BQ2537" s="40"/>
      <c r="BR2537" s="94"/>
      <c r="BS2537" s="94"/>
      <c r="BT2537" s="94"/>
      <c r="BU2537" s="40"/>
      <c r="BV2537" s="82"/>
      <c r="BW2537" s="94"/>
      <c r="BX2537" s="48"/>
      <c r="BY2537" s="97"/>
      <c r="BZ2537" s="48"/>
      <c r="CA2537" s="40"/>
      <c r="CB2537" s="94"/>
      <c r="CC2537" s="94"/>
      <c r="CD2537" s="94"/>
      <c r="CE2537" s="40"/>
      <c r="CF2537" s="73"/>
      <c r="CG2537" s="41"/>
      <c r="CH2537" s="41"/>
      <c r="CI2537" s="41"/>
      <c r="CJ2537" s="41"/>
      <c r="CK2537" s="41"/>
      <c r="CL2537" s="68"/>
      <c r="CM2537" s="41"/>
      <c r="CN2537" s="41"/>
      <c r="CO2537" s="39"/>
      <c r="CP2537" s="78"/>
    </row>
    <row r="2538" spans="1:94" s="38" customFormat="1" x14ac:dyDescent="0.25">
      <c r="A2538" s="99">
        <v>2535</v>
      </c>
      <c r="F2538" s="39"/>
      <c r="Q2538" s="39"/>
      <c r="R2538" s="40"/>
      <c r="S2538" s="40"/>
      <c r="T2538" s="39"/>
      <c r="AG2538" s="110"/>
      <c r="AH2538" s="94"/>
      <c r="AJ2538" s="97"/>
      <c r="AL2538" s="39"/>
      <c r="AP2538" s="39"/>
      <c r="AQ2538" s="77"/>
      <c r="AR2538" s="94"/>
      <c r="AT2538" s="97"/>
      <c r="BB2538" s="79"/>
      <c r="BC2538" s="94"/>
      <c r="BE2538" s="97"/>
      <c r="BF2538" s="97"/>
      <c r="BG2538" s="40"/>
      <c r="BK2538" s="40"/>
      <c r="BL2538" s="79"/>
      <c r="BM2538" s="94"/>
      <c r="BO2538" s="97"/>
      <c r="BQ2538" s="40"/>
      <c r="BR2538" s="94"/>
      <c r="BS2538" s="94"/>
      <c r="BT2538" s="94"/>
      <c r="BU2538" s="40"/>
      <c r="BV2538" s="82"/>
      <c r="BW2538" s="94"/>
      <c r="BX2538" s="48"/>
      <c r="BY2538" s="97"/>
      <c r="BZ2538" s="48"/>
      <c r="CA2538" s="40"/>
      <c r="CB2538" s="94"/>
      <c r="CC2538" s="94"/>
      <c r="CD2538" s="94"/>
      <c r="CE2538" s="40"/>
      <c r="CF2538" s="73"/>
      <c r="CG2538" s="41"/>
      <c r="CH2538" s="41"/>
      <c r="CI2538" s="41"/>
      <c r="CJ2538" s="41"/>
      <c r="CK2538" s="41"/>
      <c r="CL2538" s="68"/>
      <c r="CM2538" s="41"/>
      <c r="CN2538" s="41"/>
      <c r="CO2538" s="39"/>
      <c r="CP2538" s="78"/>
    </row>
    <row r="2539" spans="1:94" s="38" customFormat="1" x14ac:dyDescent="0.25">
      <c r="A2539" s="38">
        <v>2536</v>
      </c>
      <c r="F2539" s="39"/>
      <c r="Q2539" s="39"/>
      <c r="R2539" s="40"/>
      <c r="S2539" s="40"/>
      <c r="T2539" s="39"/>
      <c r="AG2539" s="110"/>
      <c r="AH2539" s="94"/>
      <c r="AJ2539" s="97"/>
      <c r="AL2539" s="39"/>
      <c r="AP2539" s="39"/>
      <c r="AQ2539" s="77"/>
      <c r="AR2539" s="94"/>
      <c r="AT2539" s="97"/>
      <c r="BB2539" s="79"/>
      <c r="BC2539" s="94"/>
      <c r="BE2539" s="97"/>
      <c r="BF2539" s="97"/>
      <c r="BG2539" s="40"/>
      <c r="BK2539" s="40"/>
      <c r="BL2539" s="79"/>
      <c r="BM2539" s="94"/>
      <c r="BO2539" s="97"/>
      <c r="BQ2539" s="40"/>
      <c r="BR2539" s="94"/>
      <c r="BS2539" s="94"/>
      <c r="BT2539" s="94"/>
      <c r="BU2539" s="40"/>
      <c r="BV2539" s="82"/>
      <c r="BW2539" s="94"/>
      <c r="BX2539" s="48"/>
      <c r="BY2539" s="97"/>
      <c r="BZ2539" s="48"/>
      <c r="CA2539" s="40"/>
      <c r="CB2539" s="94"/>
      <c r="CC2539" s="94"/>
      <c r="CD2539" s="94"/>
      <c r="CE2539" s="40"/>
      <c r="CF2539" s="73"/>
      <c r="CG2539" s="41"/>
      <c r="CH2539" s="41"/>
      <c r="CI2539" s="41"/>
      <c r="CJ2539" s="41"/>
      <c r="CK2539" s="41"/>
      <c r="CL2539" s="68"/>
      <c r="CM2539" s="41"/>
      <c r="CN2539" s="41"/>
      <c r="CO2539" s="39"/>
      <c r="CP2539" s="78"/>
    </row>
    <row r="2540" spans="1:94" s="38" customFormat="1" x14ac:dyDescent="0.25">
      <c r="A2540" s="38">
        <v>2537</v>
      </c>
      <c r="F2540" s="39"/>
      <c r="Q2540" s="39"/>
      <c r="R2540" s="40"/>
      <c r="S2540" s="40"/>
      <c r="T2540" s="39"/>
      <c r="AG2540" s="110"/>
      <c r="AH2540" s="94"/>
      <c r="AJ2540" s="97"/>
      <c r="AL2540" s="39"/>
      <c r="AP2540" s="39"/>
      <c r="AQ2540" s="77"/>
      <c r="AR2540" s="94"/>
      <c r="AT2540" s="97"/>
      <c r="BB2540" s="79"/>
      <c r="BC2540" s="94"/>
      <c r="BE2540" s="97"/>
      <c r="BF2540" s="97"/>
      <c r="BG2540" s="40"/>
      <c r="BK2540" s="40"/>
      <c r="BL2540" s="79"/>
      <c r="BM2540" s="94"/>
      <c r="BO2540" s="97"/>
      <c r="BQ2540" s="40"/>
      <c r="BR2540" s="94"/>
      <c r="BS2540" s="94"/>
      <c r="BT2540" s="94"/>
      <c r="BU2540" s="40"/>
      <c r="BV2540" s="82"/>
      <c r="BW2540" s="94"/>
      <c r="BX2540" s="48"/>
      <c r="BY2540" s="97"/>
      <c r="BZ2540" s="48"/>
      <c r="CA2540" s="40"/>
      <c r="CB2540" s="94"/>
      <c r="CC2540" s="94"/>
      <c r="CD2540" s="94"/>
      <c r="CE2540" s="40"/>
      <c r="CF2540" s="73"/>
      <c r="CG2540" s="41"/>
      <c r="CH2540" s="41"/>
      <c r="CI2540" s="41"/>
      <c r="CJ2540" s="41"/>
      <c r="CK2540" s="41"/>
      <c r="CL2540" s="68"/>
      <c r="CM2540" s="41"/>
      <c r="CN2540" s="41"/>
      <c r="CO2540" s="39"/>
      <c r="CP2540" s="78"/>
    </row>
    <row r="2541" spans="1:94" s="38" customFormat="1" x14ac:dyDescent="0.25">
      <c r="A2541" s="38">
        <v>2538</v>
      </c>
      <c r="F2541" s="39"/>
      <c r="Q2541" s="39"/>
      <c r="R2541" s="40"/>
      <c r="S2541" s="40"/>
      <c r="T2541" s="39"/>
      <c r="AG2541" s="110"/>
      <c r="AH2541" s="94"/>
      <c r="AJ2541" s="97"/>
      <c r="AL2541" s="39"/>
      <c r="AP2541" s="39"/>
      <c r="AQ2541" s="77"/>
      <c r="AR2541" s="94"/>
      <c r="AT2541" s="97"/>
      <c r="BB2541" s="79"/>
      <c r="BC2541" s="94"/>
      <c r="BE2541" s="97"/>
      <c r="BF2541" s="97"/>
      <c r="BG2541" s="40"/>
      <c r="BK2541" s="40"/>
      <c r="BL2541" s="79"/>
      <c r="BM2541" s="94"/>
      <c r="BO2541" s="97"/>
      <c r="BQ2541" s="40"/>
      <c r="BR2541" s="94"/>
      <c r="BS2541" s="94"/>
      <c r="BT2541" s="94"/>
      <c r="BU2541" s="40"/>
      <c r="BV2541" s="82"/>
      <c r="BW2541" s="94"/>
      <c r="BX2541" s="48"/>
      <c r="BY2541" s="97"/>
      <c r="BZ2541" s="48"/>
      <c r="CA2541" s="40"/>
      <c r="CB2541" s="94"/>
      <c r="CC2541" s="94"/>
      <c r="CD2541" s="94"/>
      <c r="CE2541" s="40"/>
      <c r="CF2541" s="73"/>
      <c r="CG2541" s="41"/>
      <c r="CH2541" s="41"/>
      <c r="CI2541" s="41"/>
      <c r="CJ2541" s="41"/>
      <c r="CK2541" s="41"/>
      <c r="CL2541" s="68"/>
      <c r="CM2541" s="41"/>
      <c r="CN2541" s="41"/>
      <c r="CO2541" s="39"/>
      <c r="CP2541" s="78"/>
    </row>
    <row r="2542" spans="1:94" s="38" customFormat="1" x14ac:dyDescent="0.25">
      <c r="A2542" s="38">
        <v>2539</v>
      </c>
      <c r="F2542" s="39"/>
      <c r="Q2542" s="39"/>
      <c r="R2542" s="40"/>
      <c r="S2542" s="40"/>
      <c r="T2542" s="39"/>
      <c r="AG2542" s="110"/>
      <c r="AH2542" s="94"/>
      <c r="AJ2542" s="97"/>
      <c r="AL2542" s="39"/>
      <c r="AP2542" s="39"/>
      <c r="AQ2542" s="77"/>
      <c r="AR2542" s="94"/>
      <c r="AT2542" s="97"/>
      <c r="BB2542" s="79"/>
      <c r="BC2542" s="94"/>
      <c r="BE2542" s="97"/>
      <c r="BF2542" s="97"/>
      <c r="BG2542" s="40"/>
      <c r="BK2542" s="40"/>
      <c r="BL2542" s="79"/>
      <c r="BM2542" s="94"/>
      <c r="BO2542" s="97"/>
      <c r="BQ2542" s="40"/>
      <c r="BR2542" s="94"/>
      <c r="BS2542" s="94"/>
      <c r="BT2542" s="94"/>
      <c r="BU2542" s="40"/>
      <c r="BV2542" s="82"/>
      <c r="BW2542" s="94"/>
      <c r="BX2542" s="48"/>
      <c r="BY2542" s="97"/>
      <c r="BZ2542" s="48"/>
      <c r="CA2542" s="40"/>
      <c r="CB2542" s="94"/>
      <c r="CC2542" s="94"/>
      <c r="CD2542" s="94"/>
      <c r="CE2542" s="40"/>
      <c r="CF2542" s="73"/>
      <c r="CG2542" s="41"/>
      <c r="CH2542" s="41"/>
      <c r="CI2542" s="41"/>
      <c r="CJ2542" s="41"/>
      <c r="CK2542" s="41"/>
      <c r="CL2542" s="68"/>
      <c r="CM2542" s="41"/>
      <c r="CN2542" s="41"/>
      <c r="CO2542" s="39"/>
      <c r="CP2542" s="78"/>
    </row>
    <row r="2543" spans="1:94" s="38" customFormat="1" x14ac:dyDescent="0.25">
      <c r="A2543" s="38">
        <v>2540</v>
      </c>
      <c r="F2543" s="39"/>
      <c r="Q2543" s="39"/>
      <c r="R2543" s="40"/>
      <c r="S2543" s="40"/>
      <c r="T2543" s="39"/>
      <c r="AG2543" s="110"/>
      <c r="AH2543" s="94"/>
      <c r="AJ2543" s="97"/>
      <c r="AL2543" s="39"/>
      <c r="AP2543" s="39"/>
      <c r="AQ2543" s="77"/>
      <c r="AR2543" s="94"/>
      <c r="AT2543" s="97"/>
      <c r="BB2543" s="79"/>
      <c r="BC2543" s="94"/>
      <c r="BE2543" s="97"/>
      <c r="BF2543" s="97"/>
      <c r="BG2543" s="40"/>
      <c r="BK2543" s="40"/>
      <c r="BL2543" s="79"/>
      <c r="BM2543" s="94"/>
      <c r="BO2543" s="97"/>
      <c r="BQ2543" s="40"/>
      <c r="BR2543" s="94"/>
      <c r="BS2543" s="94"/>
      <c r="BT2543" s="94"/>
      <c r="BU2543" s="40"/>
      <c r="BV2543" s="82"/>
      <c r="BW2543" s="94"/>
      <c r="BX2543" s="48"/>
      <c r="BY2543" s="97"/>
      <c r="BZ2543" s="48"/>
      <c r="CA2543" s="40"/>
      <c r="CB2543" s="94"/>
      <c r="CC2543" s="94"/>
      <c r="CD2543" s="94"/>
      <c r="CE2543" s="40"/>
      <c r="CF2543" s="73"/>
      <c r="CG2543" s="41"/>
      <c r="CH2543" s="41"/>
      <c r="CI2543" s="41"/>
      <c r="CJ2543" s="41"/>
      <c r="CK2543" s="41"/>
      <c r="CL2543" s="68"/>
      <c r="CM2543" s="41"/>
      <c r="CN2543" s="41"/>
      <c r="CO2543" s="39"/>
      <c r="CP2543" s="78"/>
    </row>
    <row r="2544" spans="1:94" s="38" customFormat="1" x14ac:dyDescent="0.25">
      <c r="A2544" s="38">
        <v>2541</v>
      </c>
      <c r="F2544" s="39"/>
      <c r="Q2544" s="39"/>
      <c r="R2544" s="40"/>
      <c r="S2544" s="40"/>
      <c r="T2544" s="39"/>
      <c r="AG2544" s="110"/>
      <c r="AH2544" s="94"/>
      <c r="AJ2544" s="97"/>
      <c r="AL2544" s="39"/>
      <c r="AP2544" s="39"/>
      <c r="AQ2544" s="77"/>
      <c r="AR2544" s="94"/>
      <c r="AT2544" s="97"/>
      <c r="BB2544" s="79"/>
      <c r="BC2544" s="94"/>
      <c r="BE2544" s="97"/>
      <c r="BF2544" s="97"/>
      <c r="BG2544" s="40"/>
      <c r="BK2544" s="40"/>
      <c r="BL2544" s="79"/>
      <c r="BM2544" s="94"/>
      <c r="BO2544" s="97"/>
      <c r="BQ2544" s="40"/>
      <c r="BR2544" s="94"/>
      <c r="BS2544" s="94"/>
      <c r="BT2544" s="94"/>
      <c r="BU2544" s="40"/>
      <c r="BV2544" s="82"/>
      <c r="BW2544" s="94"/>
      <c r="BX2544" s="48"/>
      <c r="BY2544" s="97"/>
      <c r="BZ2544" s="48"/>
      <c r="CA2544" s="40"/>
      <c r="CB2544" s="94"/>
      <c r="CC2544" s="94"/>
      <c r="CD2544" s="94"/>
      <c r="CE2544" s="40"/>
      <c r="CF2544" s="73"/>
      <c r="CG2544" s="41"/>
      <c r="CH2544" s="41"/>
      <c r="CI2544" s="41"/>
      <c r="CJ2544" s="41"/>
      <c r="CK2544" s="41"/>
      <c r="CL2544" s="68"/>
      <c r="CM2544" s="41"/>
      <c r="CN2544" s="41"/>
      <c r="CO2544" s="39"/>
      <c r="CP2544" s="78"/>
    </row>
    <row r="2545" spans="1:94" s="38" customFormat="1" x14ac:dyDescent="0.25">
      <c r="A2545" s="38">
        <v>2542</v>
      </c>
      <c r="F2545" s="39"/>
      <c r="Q2545" s="39"/>
      <c r="R2545" s="40"/>
      <c r="S2545" s="40"/>
      <c r="T2545" s="39"/>
      <c r="AG2545" s="110"/>
      <c r="AH2545" s="94"/>
      <c r="AJ2545" s="97"/>
      <c r="AL2545" s="39"/>
      <c r="AP2545" s="39"/>
      <c r="AQ2545" s="77"/>
      <c r="AR2545" s="94"/>
      <c r="AT2545" s="97"/>
      <c r="BB2545" s="79"/>
      <c r="BC2545" s="94"/>
      <c r="BE2545" s="97"/>
      <c r="BF2545" s="97"/>
      <c r="BG2545" s="40"/>
      <c r="BK2545" s="40"/>
      <c r="BL2545" s="79"/>
      <c r="BM2545" s="94"/>
      <c r="BO2545" s="97"/>
      <c r="BQ2545" s="40"/>
      <c r="BR2545" s="94"/>
      <c r="BS2545" s="94"/>
      <c r="BT2545" s="94"/>
      <c r="BU2545" s="40"/>
      <c r="BV2545" s="82"/>
      <c r="BW2545" s="94"/>
      <c r="BX2545" s="48"/>
      <c r="BY2545" s="97"/>
      <c r="BZ2545" s="48"/>
      <c r="CA2545" s="40"/>
      <c r="CB2545" s="94"/>
      <c r="CC2545" s="94"/>
      <c r="CD2545" s="94"/>
      <c r="CE2545" s="40"/>
      <c r="CF2545" s="73"/>
      <c r="CG2545" s="41"/>
      <c r="CH2545" s="41"/>
      <c r="CI2545" s="41"/>
      <c r="CJ2545" s="41"/>
      <c r="CK2545" s="41"/>
      <c r="CL2545" s="68"/>
      <c r="CM2545" s="41"/>
      <c r="CN2545" s="41"/>
      <c r="CO2545" s="39"/>
      <c r="CP2545" s="78"/>
    </row>
    <row r="2546" spans="1:94" s="38" customFormat="1" x14ac:dyDescent="0.25">
      <c r="A2546" s="38">
        <v>2543</v>
      </c>
      <c r="F2546" s="39"/>
      <c r="Q2546" s="39"/>
      <c r="R2546" s="40"/>
      <c r="S2546" s="40"/>
      <c r="T2546" s="39"/>
      <c r="AG2546" s="110"/>
      <c r="AH2546" s="94"/>
      <c r="AJ2546" s="97"/>
      <c r="AL2546" s="39"/>
      <c r="AP2546" s="39"/>
      <c r="AQ2546" s="77"/>
      <c r="AR2546" s="94"/>
      <c r="AT2546" s="97"/>
      <c r="BB2546" s="79"/>
      <c r="BC2546" s="94"/>
      <c r="BE2546" s="97"/>
      <c r="BF2546" s="97"/>
      <c r="BG2546" s="40"/>
      <c r="BK2546" s="40"/>
      <c r="BL2546" s="79"/>
      <c r="BM2546" s="94"/>
      <c r="BO2546" s="97"/>
      <c r="BQ2546" s="40"/>
      <c r="BR2546" s="94"/>
      <c r="BS2546" s="94"/>
      <c r="BT2546" s="94"/>
      <c r="BU2546" s="40"/>
      <c r="BV2546" s="82"/>
      <c r="BW2546" s="94"/>
      <c r="BX2546" s="48"/>
      <c r="BY2546" s="97"/>
      <c r="BZ2546" s="48"/>
      <c r="CA2546" s="40"/>
      <c r="CB2546" s="94"/>
      <c r="CC2546" s="94"/>
      <c r="CD2546" s="94"/>
      <c r="CE2546" s="40"/>
      <c r="CF2546" s="73"/>
      <c r="CG2546" s="41"/>
      <c r="CH2546" s="41"/>
      <c r="CI2546" s="41"/>
      <c r="CJ2546" s="41"/>
      <c r="CK2546" s="41"/>
      <c r="CL2546" s="68"/>
      <c r="CM2546" s="41"/>
      <c r="CN2546" s="41"/>
      <c r="CO2546" s="39"/>
      <c r="CP2546" s="78"/>
    </row>
    <row r="2547" spans="1:94" s="38" customFormat="1" x14ac:dyDescent="0.25">
      <c r="A2547" s="38">
        <v>2544</v>
      </c>
      <c r="F2547" s="39"/>
      <c r="Q2547" s="39"/>
      <c r="R2547" s="40"/>
      <c r="S2547" s="40"/>
      <c r="T2547" s="39"/>
      <c r="AG2547" s="110"/>
      <c r="AH2547" s="94"/>
      <c r="AJ2547" s="97"/>
      <c r="AL2547" s="39"/>
      <c r="AP2547" s="39"/>
      <c r="AQ2547" s="77"/>
      <c r="AR2547" s="94"/>
      <c r="AT2547" s="97"/>
      <c r="BB2547" s="79"/>
      <c r="BC2547" s="94"/>
      <c r="BE2547" s="97"/>
      <c r="BF2547" s="97"/>
      <c r="BG2547" s="40"/>
      <c r="BK2547" s="40"/>
      <c r="BL2547" s="79"/>
      <c r="BM2547" s="94"/>
      <c r="BO2547" s="97"/>
      <c r="BQ2547" s="40"/>
      <c r="BR2547" s="94"/>
      <c r="BS2547" s="94"/>
      <c r="BT2547" s="94"/>
      <c r="BU2547" s="40"/>
      <c r="BV2547" s="82"/>
      <c r="BW2547" s="94"/>
      <c r="BX2547" s="48"/>
      <c r="BY2547" s="97"/>
      <c r="BZ2547" s="48"/>
      <c r="CA2547" s="40"/>
      <c r="CB2547" s="94"/>
      <c r="CC2547" s="94"/>
      <c r="CD2547" s="94"/>
      <c r="CE2547" s="40"/>
      <c r="CF2547" s="73"/>
      <c r="CG2547" s="41"/>
      <c r="CH2547" s="41"/>
      <c r="CI2547" s="41"/>
      <c r="CJ2547" s="41"/>
      <c r="CK2547" s="41"/>
      <c r="CL2547" s="68"/>
      <c r="CM2547" s="41"/>
      <c r="CN2547" s="41"/>
      <c r="CO2547" s="39"/>
      <c r="CP2547" s="78"/>
    </row>
    <row r="2548" spans="1:94" s="38" customFormat="1" x14ac:dyDescent="0.25">
      <c r="A2548" s="38">
        <v>2545</v>
      </c>
      <c r="F2548" s="39"/>
      <c r="Q2548" s="39"/>
      <c r="R2548" s="40"/>
      <c r="S2548" s="40"/>
      <c r="T2548" s="39"/>
      <c r="AG2548" s="110"/>
      <c r="AH2548" s="94"/>
      <c r="AJ2548" s="97"/>
      <c r="AL2548" s="39"/>
      <c r="AP2548" s="39"/>
      <c r="AQ2548" s="77"/>
      <c r="AR2548" s="94"/>
      <c r="AT2548" s="97"/>
      <c r="BB2548" s="79"/>
      <c r="BC2548" s="94"/>
      <c r="BE2548" s="97"/>
      <c r="BF2548" s="97"/>
      <c r="BG2548" s="40"/>
      <c r="BK2548" s="40"/>
      <c r="BL2548" s="79"/>
      <c r="BM2548" s="94"/>
      <c r="BO2548" s="97"/>
      <c r="BQ2548" s="40"/>
      <c r="BR2548" s="94"/>
      <c r="BS2548" s="94"/>
      <c r="BT2548" s="94"/>
      <c r="BU2548" s="40"/>
      <c r="BV2548" s="82"/>
      <c r="BW2548" s="94"/>
      <c r="BX2548" s="48"/>
      <c r="BY2548" s="97"/>
      <c r="BZ2548" s="48"/>
      <c r="CA2548" s="40"/>
      <c r="CB2548" s="94"/>
      <c r="CC2548" s="94"/>
      <c r="CD2548" s="94"/>
      <c r="CE2548" s="40"/>
      <c r="CF2548" s="73"/>
      <c r="CG2548" s="41"/>
      <c r="CH2548" s="41"/>
      <c r="CI2548" s="41"/>
      <c r="CJ2548" s="41"/>
      <c r="CK2548" s="41"/>
      <c r="CL2548" s="68"/>
      <c r="CM2548" s="41"/>
      <c r="CN2548" s="41"/>
      <c r="CO2548" s="39"/>
      <c r="CP2548" s="78"/>
    </row>
    <row r="2549" spans="1:94" s="38" customFormat="1" x14ac:dyDescent="0.25">
      <c r="A2549" s="38">
        <v>2546</v>
      </c>
      <c r="F2549" s="39"/>
      <c r="Q2549" s="39"/>
      <c r="R2549" s="40"/>
      <c r="S2549" s="40"/>
      <c r="T2549" s="39"/>
      <c r="AG2549" s="110"/>
      <c r="AH2549" s="94"/>
      <c r="AJ2549" s="97"/>
      <c r="AL2549" s="39"/>
      <c r="AP2549" s="39"/>
      <c r="AQ2549" s="77"/>
      <c r="AR2549" s="94"/>
      <c r="AT2549" s="97"/>
      <c r="BB2549" s="79"/>
      <c r="BC2549" s="94"/>
      <c r="BE2549" s="97"/>
      <c r="BF2549" s="97"/>
      <c r="BG2549" s="40"/>
      <c r="BK2549" s="40"/>
      <c r="BL2549" s="79"/>
      <c r="BM2549" s="94"/>
      <c r="BO2549" s="97"/>
      <c r="BQ2549" s="40"/>
      <c r="BR2549" s="94"/>
      <c r="BS2549" s="94"/>
      <c r="BT2549" s="94"/>
      <c r="BU2549" s="40"/>
      <c r="BV2549" s="82"/>
      <c r="BW2549" s="94"/>
      <c r="BX2549" s="48"/>
      <c r="BY2549" s="97"/>
      <c r="BZ2549" s="48"/>
      <c r="CA2549" s="40"/>
      <c r="CB2549" s="94"/>
      <c r="CC2549" s="94"/>
      <c r="CD2549" s="94"/>
      <c r="CE2549" s="40"/>
      <c r="CF2549" s="73"/>
      <c r="CG2549" s="41"/>
      <c r="CH2549" s="41"/>
      <c r="CI2549" s="41"/>
      <c r="CJ2549" s="41"/>
      <c r="CK2549" s="41"/>
      <c r="CL2549" s="68"/>
      <c r="CM2549" s="41"/>
      <c r="CN2549" s="41"/>
      <c r="CO2549" s="39"/>
      <c r="CP2549" s="78"/>
    </row>
    <row r="2550" spans="1:94" s="38" customFormat="1" x14ac:dyDescent="0.25">
      <c r="A2550" s="38">
        <v>2547</v>
      </c>
      <c r="F2550" s="39"/>
      <c r="Q2550" s="39"/>
      <c r="R2550" s="40"/>
      <c r="S2550" s="40"/>
      <c r="T2550" s="39"/>
      <c r="AG2550" s="110"/>
      <c r="AH2550" s="94"/>
      <c r="AJ2550" s="97"/>
      <c r="AL2550" s="39"/>
      <c r="AP2550" s="39"/>
      <c r="AQ2550" s="77"/>
      <c r="AR2550" s="94"/>
      <c r="AT2550" s="97"/>
      <c r="BB2550" s="79"/>
      <c r="BC2550" s="94"/>
      <c r="BE2550" s="97"/>
      <c r="BF2550" s="97"/>
      <c r="BG2550" s="40"/>
      <c r="BK2550" s="40"/>
      <c r="BL2550" s="79"/>
      <c r="BM2550" s="94"/>
      <c r="BO2550" s="97"/>
      <c r="BQ2550" s="40"/>
      <c r="BR2550" s="94"/>
      <c r="BS2550" s="94"/>
      <c r="BT2550" s="94"/>
      <c r="BU2550" s="40"/>
      <c r="BV2550" s="82"/>
      <c r="BW2550" s="94"/>
      <c r="BX2550" s="48"/>
      <c r="BY2550" s="97"/>
      <c r="BZ2550" s="48"/>
      <c r="CA2550" s="40"/>
      <c r="CB2550" s="94"/>
      <c r="CC2550" s="94"/>
      <c r="CD2550" s="94"/>
      <c r="CE2550" s="40"/>
      <c r="CF2550" s="73"/>
      <c r="CG2550" s="41"/>
      <c r="CH2550" s="41"/>
      <c r="CI2550" s="41"/>
      <c r="CJ2550" s="41"/>
      <c r="CK2550" s="41"/>
      <c r="CL2550" s="68"/>
      <c r="CM2550" s="41"/>
      <c r="CN2550" s="41"/>
      <c r="CO2550" s="39"/>
      <c r="CP2550" s="78"/>
    </row>
    <row r="2551" spans="1:94" s="38" customFormat="1" x14ac:dyDescent="0.25">
      <c r="A2551" s="38">
        <v>2548</v>
      </c>
      <c r="F2551" s="39"/>
      <c r="Q2551" s="39"/>
      <c r="R2551" s="40"/>
      <c r="S2551" s="40"/>
      <c r="T2551" s="39"/>
      <c r="AG2551" s="110"/>
      <c r="AH2551" s="94"/>
      <c r="AJ2551" s="97"/>
      <c r="AL2551" s="39"/>
      <c r="AP2551" s="39"/>
      <c r="AQ2551" s="77"/>
      <c r="AR2551" s="94"/>
      <c r="AT2551" s="97"/>
      <c r="BB2551" s="79"/>
      <c r="BC2551" s="94"/>
      <c r="BE2551" s="97"/>
      <c r="BF2551" s="97"/>
      <c r="BG2551" s="40"/>
      <c r="BK2551" s="40"/>
      <c r="BL2551" s="79"/>
      <c r="BM2551" s="94"/>
      <c r="BO2551" s="97"/>
      <c r="BQ2551" s="40"/>
      <c r="BR2551" s="94"/>
      <c r="BS2551" s="94"/>
      <c r="BT2551" s="94"/>
      <c r="BU2551" s="40"/>
      <c r="BV2551" s="82"/>
      <c r="BW2551" s="94"/>
      <c r="BX2551" s="48"/>
      <c r="BY2551" s="97"/>
      <c r="BZ2551" s="48"/>
      <c r="CA2551" s="40"/>
      <c r="CB2551" s="94"/>
      <c r="CC2551" s="94"/>
      <c r="CD2551" s="94"/>
      <c r="CE2551" s="40"/>
      <c r="CF2551" s="73"/>
      <c r="CG2551" s="41"/>
      <c r="CH2551" s="41"/>
      <c r="CI2551" s="41"/>
      <c r="CJ2551" s="41"/>
      <c r="CK2551" s="41"/>
      <c r="CL2551" s="68"/>
      <c r="CM2551" s="41"/>
      <c r="CN2551" s="41"/>
      <c r="CO2551" s="39"/>
      <c r="CP2551" s="78"/>
    </row>
    <row r="2552" spans="1:94" s="38" customFormat="1" x14ac:dyDescent="0.25">
      <c r="A2552" s="38">
        <v>2549</v>
      </c>
      <c r="F2552" s="39"/>
      <c r="Q2552" s="39"/>
      <c r="R2552" s="40"/>
      <c r="S2552" s="40"/>
      <c r="T2552" s="39"/>
      <c r="AG2552" s="110"/>
      <c r="AH2552" s="94"/>
      <c r="AJ2552" s="97"/>
      <c r="AL2552" s="39"/>
      <c r="AP2552" s="39"/>
      <c r="AQ2552" s="77"/>
      <c r="AR2552" s="94"/>
      <c r="AT2552" s="97"/>
      <c r="BB2552" s="79"/>
      <c r="BC2552" s="94"/>
      <c r="BE2552" s="97"/>
      <c r="BF2552" s="97"/>
      <c r="BG2552" s="40"/>
      <c r="BK2552" s="40"/>
      <c r="BL2552" s="79"/>
      <c r="BM2552" s="94"/>
      <c r="BO2552" s="97"/>
      <c r="BQ2552" s="40"/>
      <c r="BR2552" s="94"/>
      <c r="BS2552" s="94"/>
      <c r="BT2552" s="94"/>
      <c r="BU2552" s="40"/>
      <c r="BV2552" s="82"/>
      <c r="BW2552" s="94"/>
      <c r="BX2552" s="48"/>
      <c r="BY2552" s="97"/>
      <c r="BZ2552" s="48"/>
      <c r="CA2552" s="40"/>
      <c r="CB2552" s="94"/>
      <c r="CC2552" s="94"/>
      <c r="CD2552" s="94"/>
      <c r="CE2552" s="40"/>
      <c r="CF2552" s="73"/>
      <c r="CG2552" s="41"/>
      <c r="CH2552" s="41"/>
      <c r="CI2552" s="41"/>
      <c r="CJ2552" s="41"/>
      <c r="CK2552" s="41"/>
      <c r="CL2552" s="68"/>
      <c r="CM2552" s="41"/>
      <c r="CN2552" s="41"/>
      <c r="CO2552" s="39"/>
      <c r="CP2552" s="78"/>
    </row>
    <row r="2553" spans="1:94" s="38" customFormat="1" x14ac:dyDescent="0.25">
      <c r="A2553" s="38">
        <v>2550</v>
      </c>
      <c r="F2553" s="39"/>
      <c r="Q2553" s="39"/>
      <c r="R2553" s="40"/>
      <c r="S2553" s="40"/>
      <c r="T2553" s="39"/>
      <c r="AG2553" s="110"/>
      <c r="AH2553" s="94"/>
      <c r="AJ2553" s="97"/>
      <c r="AL2553" s="39"/>
      <c r="AP2553" s="39"/>
      <c r="AQ2553" s="77"/>
      <c r="AR2553" s="94"/>
      <c r="AT2553" s="97"/>
      <c r="BB2553" s="79"/>
      <c r="BC2553" s="94"/>
      <c r="BE2553" s="97"/>
      <c r="BF2553" s="97"/>
      <c r="BG2553" s="40"/>
      <c r="BK2553" s="40"/>
      <c r="BL2553" s="79"/>
      <c r="BM2553" s="94"/>
      <c r="BO2553" s="97"/>
      <c r="BQ2553" s="40"/>
      <c r="BR2553" s="94"/>
      <c r="BS2553" s="94"/>
      <c r="BT2553" s="94"/>
      <c r="BU2553" s="40"/>
      <c r="BV2553" s="82"/>
      <c r="BW2553" s="94"/>
      <c r="BX2553" s="48"/>
      <c r="BY2553" s="97"/>
      <c r="BZ2553" s="48"/>
      <c r="CA2553" s="40"/>
      <c r="CB2553" s="94"/>
      <c r="CC2553" s="94"/>
      <c r="CD2553" s="94"/>
      <c r="CE2553" s="40"/>
      <c r="CF2553" s="73"/>
      <c r="CG2553" s="41"/>
      <c r="CH2553" s="41"/>
      <c r="CI2553" s="41"/>
      <c r="CJ2553" s="41"/>
      <c r="CK2553" s="41"/>
      <c r="CL2553" s="68"/>
      <c r="CM2553" s="41"/>
      <c r="CN2553" s="41"/>
      <c r="CO2553" s="39"/>
      <c r="CP2553" s="78"/>
    </row>
    <row r="2554" spans="1:94" s="38" customFormat="1" x14ac:dyDescent="0.25">
      <c r="A2554" s="38">
        <v>2551</v>
      </c>
      <c r="F2554" s="39"/>
      <c r="Q2554" s="39"/>
      <c r="R2554" s="40"/>
      <c r="S2554" s="40"/>
      <c r="T2554" s="39"/>
      <c r="AG2554" s="110"/>
      <c r="AH2554" s="94"/>
      <c r="AJ2554" s="97"/>
      <c r="AL2554" s="39"/>
      <c r="AP2554" s="39"/>
      <c r="AQ2554" s="77"/>
      <c r="AR2554" s="94"/>
      <c r="AT2554" s="97"/>
      <c r="BB2554" s="79"/>
      <c r="BC2554" s="94"/>
      <c r="BE2554" s="97"/>
      <c r="BF2554" s="97"/>
      <c r="BG2554" s="40"/>
      <c r="BK2554" s="40"/>
      <c r="BL2554" s="79"/>
      <c r="BM2554" s="94"/>
      <c r="BO2554" s="97"/>
      <c r="BQ2554" s="40"/>
      <c r="BR2554" s="94"/>
      <c r="BS2554" s="94"/>
      <c r="BT2554" s="94"/>
      <c r="BU2554" s="40"/>
      <c r="BV2554" s="82"/>
      <c r="BW2554" s="94"/>
      <c r="BX2554" s="48"/>
      <c r="BY2554" s="97"/>
      <c r="BZ2554" s="48"/>
      <c r="CA2554" s="40"/>
      <c r="CB2554" s="94"/>
      <c r="CC2554" s="94"/>
      <c r="CD2554" s="94"/>
      <c r="CE2554" s="40"/>
      <c r="CF2554" s="73"/>
      <c r="CG2554" s="41"/>
      <c r="CH2554" s="41"/>
      <c r="CI2554" s="41"/>
      <c r="CJ2554" s="41"/>
      <c r="CK2554" s="41"/>
      <c r="CL2554" s="68"/>
      <c r="CM2554" s="41"/>
      <c r="CN2554" s="41"/>
      <c r="CO2554" s="39"/>
      <c r="CP2554" s="78"/>
    </row>
    <row r="2555" spans="1:94" s="38" customFormat="1" x14ac:dyDescent="0.25">
      <c r="A2555" s="38">
        <v>2552</v>
      </c>
      <c r="F2555" s="39"/>
      <c r="Q2555" s="39"/>
      <c r="R2555" s="40"/>
      <c r="S2555" s="40"/>
      <c r="T2555" s="39"/>
      <c r="AG2555" s="110"/>
      <c r="AH2555" s="94"/>
      <c r="AJ2555" s="97"/>
      <c r="AL2555" s="39"/>
      <c r="AP2555" s="39"/>
      <c r="AQ2555" s="77"/>
      <c r="AR2555" s="94"/>
      <c r="AT2555" s="97"/>
      <c r="BB2555" s="79"/>
      <c r="BC2555" s="94"/>
      <c r="BE2555" s="97"/>
      <c r="BF2555" s="97"/>
      <c r="BG2555" s="40"/>
      <c r="BK2555" s="40"/>
      <c r="BL2555" s="79"/>
      <c r="BM2555" s="94"/>
      <c r="BO2555" s="97"/>
      <c r="BQ2555" s="40"/>
      <c r="BR2555" s="94"/>
      <c r="BS2555" s="94"/>
      <c r="BT2555" s="94"/>
      <c r="BU2555" s="40"/>
      <c r="BV2555" s="82"/>
      <c r="BW2555" s="94"/>
      <c r="BX2555" s="48"/>
      <c r="BY2555" s="97"/>
      <c r="BZ2555" s="48"/>
      <c r="CA2555" s="40"/>
      <c r="CB2555" s="94"/>
      <c r="CC2555" s="94"/>
      <c r="CD2555" s="94"/>
      <c r="CE2555" s="40"/>
      <c r="CF2555" s="73"/>
      <c r="CG2555" s="41"/>
      <c r="CH2555" s="41"/>
      <c r="CI2555" s="41"/>
      <c r="CJ2555" s="41"/>
      <c r="CK2555" s="41"/>
      <c r="CL2555" s="68"/>
      <c r="CM2555" s="41"/>
      <c r="CN2555" s="41"/>
      <c r="CO2555" s="39"/>
      <c r="CP2555" s="78"/>
    </row>
    <row r="2556" spans="1:94" s="38" customFormat="1" x14ac:dyDescent="0.25">
      <c r="A2556" s="38">
        <v>2553</v>
      </c>
      <c r="F2556" s="39"/>
      <c r="Q2556" s="39"/>
      <c r="R2556" s="40"/>
      <c r="S2556" s="40"/>
      <c r="T2556" s="39"/>
      <c r="AG2556" s="110"/>
      <c r="AH2556" s="94"/>
      <c r="AJ2556" s="97"/>
      <c r="AL2556" s="39"/>
      <c r="AP2556" s="39"/>
      <c r="AQ2556" s="77"/>
      <c r="AR2556" s="94"/>
      <c r="AT2556" s="97"/>
      <c r="BB2556" s="79"/>
      <c r="BC2556" s="94"/>
      <c r="BE2556" s="97"/>
      <c r="BF2556" s="97"/>
      <c r="BG2556" s="40"/>
      <c r="BK2556" s="40"/>
      <c r="BL2556" s="79"/>
      <c r="BM2556" s="94"/>
      <c r="BO2556" s="97"/>
      <c r="BQ2556" s="40"/>
      <c r="BR2556" s="94"/>
      <c r="BS2556" s="94"/>
      <c r="BT2556" s="94"/>
      <c r="BU2556" s="40"/>
      <c r="BV2556" s="82"/>
      <c r="BW2556" s="94"/>
      <c r="BX2556" s="48"/>
      <c r="BY2556" s="97"/>
      <c r="BZ2556" s="48"/>
      <c r="CA2556" s="40"/>
      <c r="CB2556" s="94"/>
      <c r="CC2556" s="94"/>
      <c r="CD2556" s="94"/>
      <c r="CE2556" s="40"/>
      <c r="CF2556" s="73"/>
      <c r="CG2556" s="41"/>
      <c r="CH2556" s="41"/>
      <c r="CI2556" s="41"/>
      <c r="CJ2556" s="41"/>
      <c r="CK2556" s="41"/>
      <c r="CL2556" s="68"/>
      <c r="CM2556" s="41"/>
      <c r="CN2556" s="41"/>
      <c r="CO2556" s="39"/>
      <c r="CP2556" s="78"/>
    </row>
    <row r="2557" spans="1:94" s="38" customFormat="1" x14ac:dyDescent="0.25">
      <c r="A2557" s="38">
        <v>2554</v>
      </c>
      <c r="F2557" s="39"/>
      <c r="Q2557" s="39"/>
      <c r="R2557" s="40"/>
      <c r="S2557" s="40"/>
      <c r="T2557" s="39"/>
      <c r="AG2557" s="110"/>
      <c r="AH2557" s="94"/>
      <c r="AJ2557" s="97"/>
      <c r="AL2557" s="39"/>
      <c r="AP2557" s="39"/>
      <c r="AQ2557" s="77"/>
      <c r="AR2557" s="94"/>
      <c r="AT2557" s="97"/>
      <c r="BB2557" s="79"/>
      <c r="BC2557" s="94"/>
      <c r="BE2557" s="97"/>
      <c r="BF2557" s="97"/>
      <c r="BG2557" s="40"/>
      <c r="BK2557" s="40"/>
      <c r="BL2557" s="79"/>
      <c r="BM2557" s="94"/>
      <c r="BO2557" s="97"/>
      <c r="BQ2557" s="40"/>
      <c r="BR2557" s="94"/>
      <c r="BS2557" s="94"/>
      <c r="BT2557" s="94"/>
      <c r="BU2557" s="40"/>
      <c r="BV2557" s="82"/>
      <c r="BW2557" s="94"/>
      <c r="BX2557" s="48"/>
      <c r="BY2557" s="97"/>
      <c r="BZ2557" s="48"/>
      <c r="CA2557" s="40"/>
      <c r="CB2557" s="94"/>
      <c r="CC2557" s="94"/>
      <c r="CD2557" s="94"/>
      <c r="CE2557" s="40"/>
      <c r="CF2557" s="73"/>
      <c r="CG2557" s="41"/>
      <c r="CH2557" s="41"/>
      <c r="CI2557" s="41"/>
      <c r="CJ2557" s="41"/>
      <c r="CK2557" s="41"/>
      <c r="CL2557" s="68"/>
      <c r="CM2557" s="41"/>
      <c r="CN2557" s="41"/>
      <c r="CO2557" s="39"/>
      <c r="CP2557" s="78"/>
    </row>
    <row r="2558" spans="1:94" s="38" customFormat="1" x14ac:dyDescent="0.25">
      <c r="A2558" s="38">
        <v>2555</v>
      </c>
      <c r="F2558" s="39"/>
      <c r="Q2558" s="39"/>
      <c r="R2558" s="40"/>
      <c r="S2558" s="40"/>
      <c r="T2558" s="39"/>
      <c r="AG2558" s="110"/>
      <c r="AH2558" s="94"/>
      <c r="AJ2558" s="97"/>
      <c r="AL2558" s="39"/>
      <c r="AP2558" s="39"/>
      <c r="AQ2558" s="77"/>
      <c r="AR2558" s="94"/>
      <c r="AT2558" s="97"/>
      <c r="BB2558" s="79"/>
      <c r="BC2558" s="94"/>
      <c r="BE2558" s="97"/>
      <c r="BF2558" s="97"/>
      <c r="BG2558" s="40"/>
      <c r="BK2558" s="40"/>
      <c r="BL2558" s="79"/>
      <c r="BM2558" s="94"/>
      <c r="BO2558" s="97"/>
      <c r="BQ2558" s="40"/>
      <c r="BR2558" s="94"/>
      <c r="BS2558" s="94"/>
      <c r="BT2558" s="94"/>
      <c r="BU2558" s="40"/>
      <c r="BV2558" s="82"/>
      <c r="BW2558" s="94"/>
      <c r="BX2558" s="48"/>
      <c r="BY2558" s="97"/>
      <c r="BZ2558" s="48"/>
      <c r="CA2558" s="40"/>
      <c r="CB2558" s="94"/>
      <c r="CC2558" s="94"/>
      <c r="CD2558" s="94"/>
      <c r="CE2558" s="40"/>
      <c r="CF2558" s="73"/>
      <c r="CG2558" s="41"/>
      <c r="CH2558" s="41"/>
      <c r="CI2558" s="41"/>
      <c r="CJ2558" s="41"/>
      <c r="CK2558" s="41"/>
      <c r="CL2558" s="68"/>
      <c r="CM2558" s="41"/>
      <c r="CN2558" s="41"/>
      <c r="CO2558" s="39"/>
      <c r="CP2558" s="78"/>
    </row>
    <row r="2559" spans="1:94" s="38" customFormat="1" x14ac:dyDescent="0.25">
      <c r="A2559" s="38">
        <v>2556</v>
      </c>
      <c r="F2559" s="39"/>
      <c r="Q2559" s="39"/>
      <c r="R2559" s="40"/>
      <c r="S2559" s="40"/>
      <c r="T2559" s="39"/>
      <c r="AG2559" s="110"/>
      <c r="AH2559" s="94"/>
      <c r="AJ2559" s="97"/>
      <c r="AL2559" s="39"/>
      <c r="AP2559" s="39"/>
      <c r="AQ2559" s="77"/>
      <c r="AR2559" s="94"/>
      <c r="AT2559" s="97"/>
      <c r="BB2559" s="79"/>
      <c r="BC2559" s="94"/>
      <c r="BE2559" s="97"/>
      <c r="BF2559" s="97"/>
      <c r="BG2559" s="40"/>
      <c r="BK2559" s="40"/>
      <c r="BL2559" s="79"/>
      <c r="BM2559" s="94"/>
      <c r="BO2559" s="97"/>
      <c r="BQ2559" s="40"/>
      <c r="BR2559" s="94"/>
      <c r="BS2559" s="94"/>
      <c r="BT2559" s="94"/>
      <c r="BU2559" s="40"/>
      <c r="BV2559" s="82"/>
      <c r="BW2559" s="94"/>
      <c r="BX2559" s="48"/>
      <c r="BY2559" s="97"/>
      <c r="BZ2559" s="48"/>
      <c r="CA2559" s="40"/>
      <c r="CB2559" s="94"/>
      <c r="CC2559" s="94"/>
      <c r="CD2559" s="94"/>
      <c r="CE2559" s="40"/>
      <c r="CF2559" s="73"/>
      <c r="CG2559" s="41"/>
      <c r="CH2559" s="41"/>
      <c r="CI2559" s="41"/>
      <c r="CJ2559" s="41"/>
      <c r="CK2559" s="41"/>
      <c r="CL2559" s="68"/>
      <c r="CM2559" s="41"/>
      <c r="CN2559" s="41"/>
      <c r="CO2559" s="39"/>
      <c r="CP2559" s="78"/>
    </row>
    <row r="2560" spans="1:94" s="38" customFormat="1" x14ac:dyDescent="0.25">
      <c r="A2560" s="38">
        <v>2557</v>
      </c>
      <c r="F2560" s="39"/>
      <c r="Q2560" s="39"/>
      <c r="R2560" s="40"/>
      <c r="S2560" s="40"/>
      <c r="T2560" s="39"/>
      <c r="AG2560" s="110"/>
      <c r="AH2560" s="94"/>
      <c r="AJ2560" s="97"/>
      <c r="AL2560" s="39"/>
      <c r="AP2560" s="39"/>
      <c r="AQ2560" s="77"/>
      <c r="AR2560" s="94"/>
      <c r="AT2560" s="97"/>
      <c r="BB2560" s="79"/>
      <c r="BC2560" s="94"/>
      <c r="BE2560" s="97"/>
      <c r="BF2560" s="97"/>
      <c r="BG2560" s="40"/>
      <c r="BK2560" s="40"/>
      <c r="BL2560" s="79"/>
      <c r="BM2560" s="94"/>
      <c r="BO2560" s="97"/>
      <c r="BQ2560" s="40"/>
      <c r="BR2560" s="94"/>
      <c r="BS2560" s="94"/>
      <c r="BT2560" s="94"/>
      <c r="BU2560" s="40"/>
      <c r="BV2560" s="82"/>
      <c r="BW2560" s="94"/>
      <c r="BX2560" s="48"/>
      <c r="BY2560" s="97"/>
      <c r="BZ2560" s="48"/>
      <c r="CA2560" s="40"/>
      <c r="CB2560" s="94"/>
      <c r="CC2560" s="94"/>
      <c r="CD2560" s="94"/>
      <c r="CE2560" s="40"/>
      <c r="CF2560" s="73"/>
      <c r="CG2560" s="41"/>
      <c r="CH2560" s="41"/>
      <c r="CI2560" s="41"/>
      <c r="CJ2560" s="41"/>
      <c r="CK2560" s="41"/>
      <c r="CL2560" s="68"/>
      <c r="CM2560" s="41"/>
      <c r="CN2560" s="41"/>
      <c r="CO2560" s="39"/>
      <c r="CP2560" s="78"/>
    </row>
    <row r="2561" spans="1:94" s="38" customFormat="1" x14ac:dyDescent="0.25">
      <c r="A2561" s="38">
        <v>2558</v>
      </c>
      <c r="F2561" s="39"/>
      <c r="Q2561" s="39"/>
      <c r="R2561" s="40"/>
      <c r="S2561" s="40"/>
      <c r="T2561" s="39"/>
      <c r="AG2561" s="110"/>
      <c r="AH2561" s="94"/>
      <c r="AJ2561" s="97"/>
      <c r="AL2561" s="39"/>
      <c r="AP2561" s="39"/>
      <c r="AQ2561" s="77"/>
      <c r="AR2561" s="94"/>
      <c r="AT2561" s="97"/>
      <c r="BB2561" s="79"/>
      <c r="BC2561" s="94"/>
      <c r="BE2561" s="97"/>
      <c r="BF2561" s="97"/>
      <c r="BG2561" s="40"/>
      <c r="BK2561" s="40"/>
      <c r="BL2561" s="79"/>
      <c r="BM2561" s="94"/>
      <c r="BO2561" s="97"/>
      <c r="BQ2561" s="40"/>
      <c r="BR2561" s="94"/>
      <c r="BS2561" s="94"/>
      <c r="BT2561" s="94"/>
      <c r="BU2561" s="40"/>
      <c r="BV2561" s="82"/>
      <c r="BW2561" s="94"/>
      <c r="BX2561" s="48"/>
      <c r="BY2561" s="97"/>
      <c r="BZ2561" s="48"/>
      <c r="CA2561" s="40"/>
      <c r="CB2561" s="94"/>
      <c r="CC2561" s="94"/>
      <c r="CD2561" s="94"/>
      <c r="CE2561" s="40"/>
      <c r="CF2561" s="73"/>
      <c r="CG2561" s="41"/>
      <c r="CH2561" s="41"/>
      <c r="CI2561" s="41"/>
      <c r="CJ2561" s="41"/>
      <c r="CK2561" s="41"/>
      <c r="CL2561" s="68"/>
      <c r="CM2561" s="41"/>
      <c r="CN2561" s="41"/>
      <c r="CO2561" s="39"/>
      <c r="CP2561" s="78"/>
    </row>
    <row r="2562" spans="1:94" s="38" customFormat="1" x14ac:dyDescent="0.25">
      <c r="A2562" s="38">
        <v>2559</v>
      </c>
      <c r="F2562" s="39"/>
      <c r="Q2562" s="39"/>
      <c r="R2562" s="40"/>
      <c r="S2562" s="40"/>
      <c r="T2562" s="39"/>
      <c r="AG2562" s="110"/>
      <c r="AH2562" s="94"/>
      <c r="AJ2562" s="97"/>
      <c r="AL2562" s="39"/>
      <c r="AP2562" s="39"/>
      <c r="AQ2562" s="77"/>
      <c r="AR2562" s="94"/>
      <c r="AT2562" s="97"/>
      <c r="BB2562" s="79"/>
      <c r="BC2562" s="94"/>
      <c r="BE2562" s="97"/>
      <c r="BF2562" s="97"/>
      <c r="BG2562" s="40"/>
      <c r="BK2562" s="40"/>
      <c r="BL2562" s="79"/>
      <c r="BM2562" s="94"/>
      <c r="BO2562" s="97"/>
      <c r="BQ2562" s="40"/>
      <c r="BR2562" s="94"/>
      <c r="BS2562" s="94"/>
      <c r="BT2562" s="94"/>
      <c r="BU2562" s="40"/>
      <c r="BV2562" s="82"/>
      <c r="BW2562" s="94"/>
      <c r="BX2562" s="48"/>
      <c r="BY2562" s="97"/>
      <c r="BZ2562" s="48"/>
      <c r="CA2562" s="40"/>
      <c r="CB2562" s="94"/>
      <c r="CC2562" s="94"/>
      <c r="CD2562" s="94"/>
      <c r="CE2562" s="40"/>
      <c r="CF2562" s="73"/>
      <c r="CG2562" s="41"/>
      <c r="CH2562" s="41"/>
      <c r="CI2562" s="41"/>
      <c r="CJ2562" s="41"/>
      <c r="CK2562" s="41"/>
      <c r="CL2562" s="68"/>
      <c r="CM2562" s="41"/>
      <c r="CN2562" s="41"/>
      <c r="CO2562" s="39"/>
      <c r="CP2562" s="78"/>
    </row>
    <row r="2563" spans="1:94" s="38" customFormat="1" x14ac:dyDescent="0.25">
      <c r="A2563" s="38">
        <v>2560</v>
      </c>
      <c r="F2563" s="39"/>
      <c r="Q2563" s="39"/>
      <c r="R2563" s="40"/>
      <c r="S2563" s="40"/>
      <c r="T2563" s="39"/>
      <c r="AG2563" s="110"/>
      <c r="AH2563" s="94"/>
      <c r="AJ2563" s="97"/>
      <c r="AL2563" s="39"/>
      <c r="AP2563" s="39"/>
      <c r="AQ2563" s="77"/>
      <c r="AR2563" s="94"/>
      <c r="AT2563" s="97"/>
      <c r="BB2563" s="79"/>
      <c r="BC2563" s="94"/>
      <c r="BE2563" s="97"/>
      <c r="BF2563" s="97"/>
      <c r="BG2563" s="40"/>
      <c r="BK2563" s="40"/>
      <c r="BL2563" s="79"/>
      <c r="BM2563" s="94"/>
      <c r="BO2563" s="97"/>
      <c r="BQ2563" s="40"/>
      <c r="BR2563" s="94"/>
      <c r="BS2563" s="94"/>
      <c r="BT2563" s="94"/>
      <c r="BU2563" s="40"/>
      <c r="BV2563" s="82"/>
      <c r="BW2563" s="94"/>
      <c r="BX2563" s="48"/>
      <c r="BY2563" s="97"/>
      <c r="BZ2563" s="48"/>
      <c r="CA2563" s="40"/>
      <c r="CB2563" s="94"/>
      <c r="CC2563" s="94"/>
      <c r="CD2563" s="94"/>
      <c r="CE2563" s="40"/>
      <c r="CF2563" s="73"/>
      <c r="CG2563" s="41"/>
      <c r="CH2563" s="41"/>
      <c r="CI2563" s="41"/>
      <c r="CJ2563" s="41"/>
      <c r="CK2563" s="41"/>
      <c r="CL2563" s="68"/>
      <c r="CM2563" s="41"/>
      <c r="CN2563" s="41"/>
      <c r="CO2563" s="39"/>
      <c r="CP2563" s="78"/>
    </row>
    <row r="2564" spans="1:94" s="38" customFormat="1" x14ac:dyDescent="0.25">
      <c r="A2564" s="99">
        <v>2561</v>
      </c>
      <c r="F2564" s="39"/>
      <c r="Q2564" s="39"/>
      <c r="R2564" s="40"/>
      <c r="S2564" s="40"/>
      <c r="T2564" s="39"/>
      <c r="AG2564" s="110"/>
      <c r="AH2564" s="94"/>
      <c r="AJ2564" s="97"/>
      <c r="AL2564" s="39"/>
      <c r="AP2564" s="39"/>
      <c r="AQ2564" s="77"/>
      <c r="AR2564" s="94"/>
      <c r="AT2564" s="97"/>
      <c r="BB2564" s="79"/>
      <c r="BC2564" s="94"/>
      <c r="BE2564" s="97"/>
      <c r="BF2564" s="97"/>
      <c r="BG2564" s="40"/>
      <c r="BK2564" s="40"/>
      <c r="BL2564" s="79"/>
      <c r="BM2564" s="94"/>
      <c r="BO2564" s="97"/>
      <c r="BQ2564" s="40"/>
      <c r="BR2564" s="94"/>
      <c r="BS2564" s="94"/>
      <c r="BT2564" s="94"/>
      <c r="BU2564" s="40"/>
      <c r="BV2564" s="82"/>
      <c r="BW2564" s="94"/>
      <c r="BX2564" s="48"/>
      <c r="BY2564" s="97"/>
      <c r="BZ2564" s="48"/>
      <c r="CA2564" s="40"/>
      <c r="CB2564" s="94"/>
      <c r="CC2564" s="94"/>
      <c r="CD2564" s="94"/>
      <c r="CE2564" s="40"/>
      <c r="CF2564" s="73"/>
      <c r="CG2564" s="41"/>
      <c r="CH2564" s="41"/>
      <c r="CI2564" s="41"/>
      <c r="CJ2564" s="41"/>
      <c r="CK2564" s="41"/>
      <c r="CL2564" s="68"/>
      <c r="CM2564" s="41"/>
      <c r="CN2564" s="41"/>
      <c r="CO2564" s="39"/>
      <c r="CP2564" s="78"/>
    </row>
    <row r="2565" spans="1:94" s="38" customFormat="1" x14ac:dyDescent="0.25">
      <c r="A2565" s="38">
        <v>2562</v>
      </c>
      <c r="F2565" s="39"/>
      <c r="Q2565" s="39"/>
      <c r="R2565" s="40"/>
      <c r="S2565" s="40"/>
      <c r="T2565" s="39"/>
      <c r="AG2565" s="110"/>
      <c r="AH2565" s="94"/>
      <c r="AJ2565" s="97"/>
      <c r="AL2565" s="39"/>
      <c r="AP2565" s="39"/>
      <c r="AQ2565" s="77"/>
      <c r="AR2565" s="94"/>
      <c r="AT2565" s="97"/>
      <c r="BB2565" s="79"/>
      <c r="BC2565" s="94"/>
      <c r="BE2565" s="97"/>
      <c r="BF2565" s="97"/>
      <c r="BG2565" s="40"/>
      <c r="BK2565" s="40"/>
      <c r="BL2565" s="79"/>
      <c r="BM2565" s="94"/>
      <c r="BO2565" s="97"/>
      <c r="BQ2565" s="40"/>
      <c r="BR2565" s="94"/>
      <c r="BS2565" s="94"/>
      <c r="BT2565" s="94"/>
      <c r="BU2565" s="40"/>
      <c r="BV2565" s="82"/>
      <c r="BW2565" s="94"/>
      <c r="BX2565" s="48"/>
      <c r="BY2565" s="97"/>
      <c r="BZ2565" s="48"/>
      <c r="CA2565" s="40"/>
      <c r="CB2565" s="94"/>
      <c r="CC2565" s="94"/>
      <c r="CD2565" s="94"/>
      <c r="CE2565" s="40"/>
      <c r="CF2565" s="73"/>
      <c r="CG2565" s="41"/>
      <c r="CH2565" s="41"/>
      <c r="CI2565" s="41"/>
      <c r="CJ2565" s="41"/>
      <c r="CK2565" s="41"/>
      <c r="CL2565" s="68"/>
      <c r="CM2565" s="41"/>
      <c r="CN2565" s="41"/>
      <c r="CO2565" s="39"/>
      <c r="CP2565" s="78"/>
    </row>
    <row r="2566" spans="1:94" s="38" customFormat="1" x14ac:dyDescent="0.25">
      <c r="A2566" s="38">
        <v>2563</v>
      </c>
      <c r="F2566" s="39"/>
      <c r="Q2566" s="39"/>
      <c r="R2566" s="40"/>
      <c r="S2566" s="40"/>
      <c r="T2566" s="39"/>
      <c r="AG2566" s="110"/>
      <c r="AH2566" s="94"/>
      <c r="AJ2566" s="97"/>
      <c r="AL2566" s="39"/>
      <c r="AP2566" s="39"/>
      <c r="AQ2566" s="77"/>
      <c r="AR2566" s="94"/>
      <c r="AT2566" s="97"/>
      <c r="BB2566" s="79"/>
      <c r="BC2566" s="94"/>
      <c r="BE2566" s="97"/>
      <c r="BF2566" s="97"/>
      <c r="BG2566" s="40"/>
      <c r="BK2566" s="40"/>
      <c r="BL2566" s="79"/>
      <c r="BM2566" s="94"/>
      <c r="BO2566" s="97"/>
      <c r="BQ2566" s="40"/>
      <c r="BR2566" s="94"/>
      <c r="BS2566" s="94"/>
      <c r="BT2566" s="94"/>
      <c r="BU2566" s="40"/>
      <c r="BV2566" s="82"/>
      <c r="BW2566" s="94"/>
      <c r="BX2566" s="48"/>
      <c r="BY2566" s="97"/>
      <c r="BZ2566" s="48"/>
      <c r="CA2566" s="40"/>
      <c r="CB2566" s="94"/>
      <c r="CC2566" s="94"/>
      <c r="CD2566" s="94"/>
      <c r="CE2566" s="40"/>
      <c r="CF2566" s="73"/>
      <c r="CG2566" s="41"/>
      <c r="CH2566" s="41"/>
      <c r="CI2566" s="41"/>
      <c r="CJ2566" s="41"/>
      <c r="CK2566" s="41"/>
      <c r="CL2566" s="68"/>
      <c r="CM2566" s="41"/>
      <c r="CN2566" s="41"/>
      <c r="CO2566" s="39"/>
      <c r="CP2566" s="78"/>
    </row>
    <row r="2567" spans="1:94" s="38" customFormat="1" x14ac:dyDescent="0.25">
      <c r="A2567" s="38">
        <v>2564</v>
      </c>
      <c r="F2567" s="39"/>
      <c r="Q2567" s="39"/>
      <c r="R2567" s="40"/>
      <c r="S2567" s="40"/>
      <c r="T2567" s="39"/>
      <c r="AG2567" s="110"/>
      <c r="AH2567" s="94"/>
      <c r="AJ2567" s="97"/>
      <c r="AL2567" s="39"/>
      <c r="AP2567" s="39"/>
      <c r="AQ2567" s="77"/>
      <c r="AR2567" s="94"/>
      <c r="AT2567" s="97"/>
      <c r="BB2567" s="79"/>
      <c r="BC2567" s="94"/>
      <c r="BE2567" s="97"/>
      <c r="BF2567" s="97"/>
      <c r="BG2567" s="40"/>
      <c r="BK2567" s="40"/>
      <c r="BL2567" s="79"/>
      <c r="BM2567" s="94"/>
      <c r="BO2567" s="97"/>
      <c r="BQ2567" s="40"/>
      <c r="BR2567" s="94"/>
      <c r="BS2567" s="94"/>
      <c r="BT2567" s="94"/>
      <c r="BU2567" s="40"/>
      <c r="BV2567" s="82"/>
      <c r="BW2567" s="94"/>
      <c r="BX2567" s="48"/>
      <c r="BY2567" s="97"/>
      <c r="BZ2567" s="48"/>
      <c r="CA2567" s="40"/>
      <c r="CB2567" s="94"/>
      <c r="CC2567" s="94"/>
      <c r="CD2567" s="94"/>
      <c r="CE2567" s="40"/>
      <c r="CF2567" s="73"/>
      <c r="CG2567" s="41"/>
      <c r="CH2567" s="41"/>
      <c r="CI2567" s="41"/>
      <c r="CJ2567" s="41"/>
      <c r="CK2567" s="41"/>
      <c r="CL2567" s="68"/>
      <c r="CM2567" s="41"/>
      <c r="CN2567" s="41"/>
      <c r="CO2567" s="39"/>
      <c r="CP2567" s="78"/>
    </row>
    <row r="2568" spans="1:94" s="38" customFormat="1" x14ac:dyDescent="0.25">
      <c r="A2568" s="38">
        <v>2565</v>
      </c>
      <c r="F2568" s="39"/>
      <c r="Q2568" s="39"/>
      <c r="R2568" s="40"/>
      <c r="S2568" s="40"/>
      <c r="T2568" s="39"/>
      <c r="AG2568" s="110"/>
      <c r="AH2568" s="94"/>
      <c r="AJ2568" s="97"/>
      <c r="AL2568" s="39"/>
      <c r="AP2568" s="39"/>
      <c r="AQ2568" s="77"/>
      <c r="AR2568" s="94"/>
      <c r="AT2568" s="97"/>
      <c r="BB2568" s="79"/>
      <c r="BC2568" s="94"/>
      <c r="BE2568" s="97"/>
      <c r="BF2568" s="97"/>
      <c r="BG2568" s="40"/>
      <c r="BK2568" s="40"/>
      <c r="BL2568" s="79"/>
      <c r="BM2568" s="94"/>
      <c r="BO2568" s="97"/>
      <c r="BQ2568" s="40"/>
      <c r="BR2568" s="94"/>
      <c r="BS2568" s="94"/>
      <c r="BT2568" s="94"/>
      <c r="BU2568" s="40"/>
      <c r="BV2568" s="82"/>
      <c r="BW2568" s="94"/>
      <c r="BX2568" s="48"/>
      <c r="BY2568" s="97"/>
      <c r="BZ2568" s="48"/>
      <c r="CA2568" s="40"/>
      <c r="CB2568" s="94"/>
      <c r="CC2568" s="94"/>
      <c r="CD2568" s="94"/>
      <c r="CE2568" s="40"/>
      <c r="CF2568" s="73"/>
      <c r="CG2568" s="41"/>
      <c r="CH2568" s="41"/>
      <c r="CI2568" s="41"/>
      <c r="CJ2568" s="41"/>
      <c r="CK2568" s="41"/>
      <c r="CL2568" s="68"/>
      <c r="CM2568" s="41"/>
      <c r="CN2568" s="41"/>
      <c r="CO2568" s="39"/>
      <c r="CP2568" s="78"/>
    </row>
    <row r="2569" spans="1:94" s="38" customFormat="1" x14ac:dyDescent="0.25">
      <c r="A2569" s="38">
        <v>2566</v>
      </c>
      <c r="F2569" s="39"/>
      <c r="Q2569" s="39"/>
      <c r="R2569" s="40"/>
      <c r="S2569" s="40"/>
      <c r="T2569" s="39"/>
      <c r="AG2569" s="110"/>
      <c r="AH2569" s="94"/>
      <c r="AJ2569" s="97"/>
      <c r="AL2569" s="39"/>
      <c r="AP2569" s="39"/>
      <c r="AQ2569" s="77"/>
      <c r="AR2569" s="94"/>
      <c r="AT2569" s="97"/>
      <c r="BB2569" s="79"/>
      <c r="BC2569" s="94"/>
      <c r="BE2569" s="97"/>
      <c r="BF2569" s="97"/>
      <c r="BG2569" s="40"/>
      <c r="BK2569" s="40"/>
      <c r="BL2569" s="79"/>
      <c r="BM2569" s="94"/>
      <c r="BO2569" s="97"/>
      <c r="BQ2569" s="40"/>
      <c r="BR2569" s="94"/>
      <c r="BS2569" s="94"/>
      <c r="BT2569" s="94"/>
      <c r="BU2569" s="40"/>
      <c r="BV2569" s="82"/>
      <c r="BW2569" s="94"/>
      <c r="BX2569" s="48"/>
      <c r="BY2569" s="97"/>
      <c r="BZ2569" s="48"/>
      <c r="CA2569" s="40"/>
      <c r="CB2569" s="94"/>
      <c r="CC2569" s="94"/>
      <c r="CD2569" s="94"/>
      <c r="CE2569" s="40"/>
      <c r="CF2569" s="73"/>
      <c r="CG2569" s="41"/>
      <c r="CH2569" s="41"/>
      <c r="CI2569" s="41"/>
      <c r="CJ2569" s="41"/>
      <c r="CK2569" s="41"/>
      <c r="CL2569" s="68"/>
      <c r="CM2569" s="41"/>
      <c r="CN2569" s="41"/>
      <c r="CO2569" s="39"/>
      <c r="CP2569" s="78"/>
    </row>
    <row r="2570" spans="1:94" s="38" customFormat="1" x14ac:dyDescent="0.25">
      <c r="A2570" s="38">
        <v>2567</v>
      </c>
      <c r="F2570" s="39"/>
      <c r="Q2570" s="39"/>
      <c r="R2570" s="40"/>
      <c r="S2570" s="40"/>
      <c r="T2570" s="39"/>
      <c r="AG2570" s="110"/>
      <c r="AH2570" s="94"/>
      <c r="AJ2570" s="97"/>
      <c r="AL2570" s="39"/>
      <c r="AP2570" s="39"/>
      <c r="AQ2570" s="77"/>
      <c r="AR2570" s="94"/>
      <c r="AT2570" s="97"/>
      <c r="BB2570" s="79"/>
      <c r="BC2570" s="94"/>
      <c r="BE2570" s="97"/>
      <c r="BF2570" s="97"/>
      <c r="BG2570" s="40"/>
      <c r="BK2570" s="40"/>
      <c r="BL2570" s="79"/>
      <c r="BM2570" s="94"/>
      <c r="BO2570" s="97"/>
      <c r="BQ2570" s="40"/>
      <c r="BR2570" s="94"/>
      <c r="BS2570" s="94"/>
      <c r="BT2570" s="94"/>
      <c r="BU2570" s="40"/>
      <c r="BV2570" s="82"/>
      <c r="BW2570" s="94"/>
      <c r="BX2570" s="48"/>
      <c r="BY2570" s="97"/>
      <c r="BZ2570" s="48"/>
      <c r="CA2570" s="40"/>
      <c r="CB2570" s="94"/>
      <c r="CC2570" s="94"/>
      <c r="CD2570" s="94"/>
      <c r="CE2570" s="40"/>
      <c r="CF2570" s="73"/>
      <c r="CG2570" s="41"/>
      <c r="CH2570" s="41"/>
      <c r="CI2570" s="41"/>
      <c r="CJ2570" s="41"/>
      <c r="CK2570" s="41"/>
      <c r="CL2570" s="68"/>
      <c r="CM2570" s="41"/>
      <c r="CN2570" s="41"/>
      <c r="CO2570" s="39"/>
      <c r="CP2570" s="78"/>
    </row>
    <row r="2571" spans="1:94" s="38" customFormat="1" x14ac:dyDescent="0.25">
      <c r="A2571" s="38">
        <v>2568</v>
      </c>
      <c r="F2571" s="39"/>
      <c r="Q2571" s="39"/>
      <c r="R2571" s="40"/>
      <c r="S2571" s="40"/>
      <c r="T2571" s="39"/>
      <c r="AG2571" s="110"/>
      <c r="AH2571" s="94"/>
      <c r="AJ2571" s="97"/>
      <c r="AL2571" s="39"/>
      <c r="AP2571" s="39"/>
      <c r="AQ2571" s="77"/>
      <c r="AR2571" s="94"/>
      <c r="AT2571" s="97"/>
      <c r="BB2571" s="79"/>
      <c r="BC2571" s="94"/>
      <c r="BE2571" s="97"/>
      <c r="BF2571" s="97"/>
      <c r="BG2571" s="40"/>
      <c r="BK2571" s="40"/>
      <c r="BL2571" s="79"/>
      <c r="BM2571" s="94"/>
      <c r="BO2571" s="97"/>
      <c r="BQ2571" s="40"/>
      <c r="BR2571" s="94"/>
      <c r="BS2571" s="94"/>
      <c r="BT2571" s="94"/>
      <c r="BU2571" s="40"/>
      <c r="BV2571" s="82"/>
      <c r="BW2571" s="94"/>
      <c r="BX2571" s="48"/>
      <c r="BY2571" s="97"/>
      <c r="BZ2571" s="48"/>
      <c r="CA2571" s="40"/>
      <c r="CB2571" s="94"/>
      <c r="CC2571" s="94"/>
      <c r="CD2571" s="94"/>
      <c r="CE2571" s="40"/>
      <c r="CF2571" s="73"/>
      <c r="CG2571" s="41"/>
      <c r="CH2571" s="41"/>
      <c r="CI2571" s="41"/>
      <c r="CJ2571" s="41"/>
      <c r="CK2571" s="41"/>
      <c r="CL2571" s="68"/>
      <c r="CM2571" s="41"/>
      <c r="CN2571" s="41"/>
      <c r="CO2571" s="39"/>
      <c r="CP2571" s="78"/>
    </row>
    <row r="2572" spans="1:94" s="38" customFormat="1" x14ac:dyDescent="0.25">
      <c r="A2572" s="38">
        <v>2569</v>
      </c>
      <c r="F2572" s="39"/>
      <c r="Q2572" s="39"/>
      <c r="R2572" s="40"/>
      <c r="S2572" s="40"/>
      <c r="T2572" s="39"/>
      <c r="AG2572" s="110"/>
      <c r="AH2572" s="94"/>
      <c r="AJ2572" s="97"/>
      <c r="AL2572" s="39"/>
      <c r="AP2572" s="39"/>
      <c r="AQ2572" s="77"/>
      <c r="AR2572" s="94"/>
      <c r="AT2572" s="97"/>
      <c r="BB2572" s="79"/>
      <c r="BC2572" s="94"/>
      <c r="BE2572" s="97"/>
      <c r="BF2572" s="97"/>
      <c r="BG2572" s="40"/>
      <c r="BK2572" s="40"/>
      <c r="BL2572" s="79"/>
      <c r="BM2572" s="94"/>
      <c r="BO2572" s="97"/>
      <c r="BQ2572" s="40"/>
      <c r="BR2572" s="94"/>
      <c r="BS2572" s="94"/>
      <c r="BT2572" s="94"/>
      <c r="BU2572" s="40"/>
      <c r="BV2572" s="82"/>
      <c r="BW2572" s="94"/>
      <c r="BX2572" s="48"/>
      <c r="BY2572" s="97"/>
      <c r="BZ2572" s="48"/>
      <c r="CA2572" s="40"/>
      <c r="CB2572" s="94"/>
      <c r="CC2572" s="94"/>
      <c r="CD2572" s="94"/>
      <c r="CE2572" s="40"/>
      <c r="CF2572" s="73"/>
      <c r="CG2572" s="41"/>
      <c r="CH2572" s="41"/>
      <c r="CI2572" s="41"/>
      <c r="CJ2572" s="41"/>
      <c r="CK2572" s="41"/>
      <c r="CL2572" s="68"/>
      <c r="CM2572" s="41"/>
      <c r="CN2572" s="41"/>
      <c r="CO2572" s="39"/>
      <c r="CP2572" s="78"/>
    </row>
    <row r="2573" spans="1:94" s="38" customFormat="1" x14ac:dyDescent="0.25">
      <c r="A2573" s="38">
        <v>2570</v>
      </c>
      <c r="F2573" s="39"/>
      <c r="Q2573" s="39"/>
      <c r="R2573" s="40"/>
      <c r="S2573" s="40"/>
      <c r="T2573" s="39"/>
      <c r="AG2573" s="110"/>
      <c r="AH2573" s="94"/>
      <c r="AJ2573" s="97"/>
      <c r="AL2573" s="39"/>
      <c r="AP2573" s="39"/>
      <c r="AQ2573" s="77"/>
      <c r="AR2573" s="94"/>
      <c r="AT2573" s="97"/>
      <c r="BB2573" s="79"/>
      <c r="BC2573" s="94"/>
      <c r="BE2573" s="97"/>
      <c r="BF2573" s="97"/>
      <c r="BG2573" s="40"/>
      <c r="BK2573" s="40"/>
      <c r="BL2573" s="79"/>
      <c r="BM2573" s="94"/>
      <c r="BO2573" s="97"/>
      <c r="BQ2573" s="40"/>
      <c r="BR2573" s="94"/>
      <c r="BS2573" s="94"/>
      <c r="BT2573" s="94"/>
      <c r="BU2573" s="40"/>
      <c r="BV2573" s="82"/>
      <c r="BW2573" s="94"/>
      <c r="BX2573" s="48"/>
      <c r="BY2573" s="97"/>
      <c r="BZ2573" s="48"/>
      <c r="CA2573" s="40"/>
      <c r="CB2573" s="94"/>
      <c r="CC2573" s="94"/>
      <c r="CD2573" s="94"/>
      <c r="CE2573" s="40"/>
      <c r="CF2573" s="73"/>
      <c r="CG2573" s="41"/>
      <c r="CH2573" s="41"/>
      <c r="CI2573" s="41"/>
      <c r="CJ2573" s="41"/>
      <c r="CK2573" s="41"/>
      <c r="CL2573" s="68"/>
      <c r="CM2573" s="41"/>
      <c r="CN2573" s="41"/>
      <c r="CO2573" s="39"/>
      <c r="CP2573" s="78"/>
    </row>
    <row r="2574" spans="1:94" s="38" customFormat="1" x14ac:dyDescent="0.25">
      <c r="A2574" s="38">
        <v>2571</v>
      </c>
      <c r="F2574" s="39"/>
      <c r="Q2574" s="39"/>
      <c r="R2574" s="40"/>
      <c r="S2574" s="40"/>
      <c r="T2574" s="39"/>
      <c r="AG2574" s="110"/>
      <c r="AH2574" s="94"/>
      <c r="AJ2574" s="97"/>
      <c r="AL2574" s="39"/>
      <c r="AP2574" s="39"/>
      <c r="AQ2574" s="77"/>
      <c r="AR2574" s="94"/>
      <c r="AT2574" s="97"/>
      <c r="BB2574" s="79"/>
      <c r="BC2574" s="94"/>
      <c r="BE2574" s="97"/>
      <c r="BF2574" s="97"/>
      <c r="BG2574" s="40"/>
      <c r="BK2574" s="40"/>
      <c r="BL2574" s="79"/>
      <c r="BM2574" s="94"/>
      <c r="BO2574" s="97"/>
      <c r="BQ2574" s="40"/>
      <c r="BR2574" s="94"/>
      <c r="BS2574" s="94"/>
      <c r="BT2574" s="94"/>
      <c r="BU2574" s="40"/>
      <c r="BV2574" s="82"/>
      <c r="BW2574" s="94"/>
      <c r="BX2574" s="48"/>
      <c r="BY2574" s="97"/>
      <c r="BZ2574" s="48"/>
      <c r="CA2574" s="40"/>
      <c r="CB2574" s="94"/>
      <c r="CC2574" s="94"/>
      <c r="CD2574" s="94"/>
      <c r="CE2574" s="40"/>
      <c r="CF2574" s="73"/>
      <c r="CG2574" s="41"/>
      <c r="CH2574" s="41"/>
      <c r="CI2574" s="41"/>
      <c r="CJ2574" s="41"/>
      <c r="CK2574" s="41"/>
      <c r="CL2574" s="68"/>
      <c r="CM2574" s="41"/>
      <c r="CN2574" s="41"/>
      <c r="CO2574" s="39"/>
      <c r="CP2574" s="78"/>
    </row>
    <row r="2575" spans="1:94" s="38" customFormat="1" x14ac:dyDescent="0.25">
      <c r="A2575" s="38">
        <v>2572</v>
      </c>
      <c r="F2575" s="39"/>
      <c r="Q2575" s="39"/>
      <c r="R2575" s="40"/>
      <c r="S2575" s="40"/>
      <c r="T2575" s="39"/>
      <c r="AG2575" s="110"/>
      <c r="AH2575" s="94"/>
      <c r="AJ2575" s="97"/>
      <c r="AL2575" s="39"/>
      <c r="AP2575" s="39"/>
      <c r="AQ2575" s="77"/>
      <c r="AR2575" s="94"/>
      <c r="AT2575" s="97"/>
      <c r="BB2575" s="79"/>
      <c r="BC2575" s="94"/>
      <c r="BE2575" s="97"/>
      <c r="BF2575" s="97"/>
      <c r="BG2575" s="40"/>
      <c r="BK2575" s="40"/>
      <c r="BL2575" s="79"/>
      <c r="BM2575" s="94"/>
      <c r="BO2575" s="97"/>
      <c r="BQ2575" s="40"/>
      <c r="BR2575" s="94"/>
      <c r="BS2575" s="94"/>
      <c r="BT2575" s="94"/>
      <c r="BU2575" s="40"/>
      <c r="BV2575" s="82"/>
      <c r="BW2575" s="94"/>
      <c r="BX2575" s="48"/>
      <c r="BY2575" s="97"/>
      <c r="BZ2575" s="48"/>
      <c r="CA2575" s="40"/>
      <c r="CB2575" s="94"/>
      <c r="CC2575" s="94"/>
      <c r="CD2575" s="94"/>
      <c r="CE2575" s="40"/>
      <c r="CF2575" s="73"/>
      <c r="CG2575" s="41"/>
      <c r="CH2575" s="41"/>
      <c r="CI2575" s="41"/>
      <c r="CJ2575" s="41"/>
      <c r="CK2575" s="41"/>
      <c r="CL2575" s="68"/>
      <c r="CM2575" s="41"/>
      <c r="CN2575" s="41"/>
      <c r="CO2575" s="39"/>
      <c r="CP2575" s="78"/>
    </row>
    <row r="2576" spans="1:94" s="38" customFormat="1" x14ac:dyDescent="0.25">
      <c r="A2576" s="38">
        <v>2573</v>
      </c>
      <c r="F2576" s="39"/>
      <c r="Q2576" s="39"/>
      <c r="R2576" s="40"/>
      <c r="S2576" s="40"/>
      <c r="T2576" s="39"/>
      <c r="AG2576" s="110"/>
      <c r="AH2576" s="94"/>
      <c r="AJ2576" s="97"/>
      <c r="AL2576" s="39"/>
      <c r="AP2576" s="39"/>
      <c r="AQ2576" s="77"/>
      <c r="AR2576" s="94"/>
      <c r="AT2576" s="97"/>
      <c r="BB2576" s="79"/>
      <c r="BC2576" s="94"/>
      <c r="BE2576" s="97"/>
      <c r="BF2576" s="97"/>
      <c r="BG2576" s="40"/>
      <c r="BK2576" s="40"/>
      <c r="BL2576" s="79"/>
      <c r="BM2576" s="94"/>
      <c r="BO2576" s="97"/>
      <c r="BQ2576" s="40"/>
      <c r="BR2576" s="94"/>
      <c r="BS2576" s="94"/>
      <c r="BT2576" s="94"/>
      <c r="BU2576" s="40"/>
      <c r="BV2576" s="82"/>
      <c r="BW2576" s="94"/>
      <c r="BX2576" s="48"/>
      <c r="BY2576" s="97"/>
      <c r="BZ2576" s="48"/>
      <c r="CA2576" s="40"/>
      <c r="CB2576" s="94"/>
      <c r="CC2576" s="94"/>
      <c r="CD2576" s="94"/>
      <c r="CE2576" s="40"/>
      <c r="CF2576" s="73"/>
      <c r="CG2576" s="41"/>
      <c r="CH2576" s="41"/>
      <c r="CI2576" s="41"/>
      <c r="CJ2576" s="41"/>
      <c r="CK2576" s="41"/>
      <c r="CL2576" s="68"/>
      <c r="CM2576" s="41"/>
      <c r="CN2576" s="41"/>
      <c r="CO2576" s="39"/>
      <c r="CP2576" s="78"/>
    </row>
    <row r="2577" spans="1:94" s="38" customFormat="1" x14ac:dyDescent="0.25">
      <c r="A2577" s="99">
        <v>2574</v>
      </c>
      <c r="F2577" s="39"/>
      <c r="Q2577" s="39"/>
      <c r="R2577" s="40"/>
      <c r="S2577" s="40"/>
      <c r="T2577" s="39"/>
      <c r="AG2577" s="110"/>
      <c r="AH2577" s="94"/>
      <c r="AJ2577" s="97"/>
      <c r="AL2577" s="39"/>
      <c r="AP2577" s="39"/>
      <c r="AQ2577" s="77"/>
      <c r="AR2577" s="94"/>
      <c r="AT2577" s="97"/>
      <c r="BB2577" s="79"/>
      <c r="BC2577" s="94"/>
      <c r="BE2577" s="97"/>
      <c r="BF2577" s="97"/>
      <c r="BG2577" s="40"/>
      <c r="BK2577" s="40"/>
      <c r="BL2577" s="79"/>
      <c r="BM2577" s="94"/>
      <c r="BO2577" s="97"/>
      <c r="BQ2577" s="40"/>
      <c r="BR2577" s="94"/>
      <c r="BS2577" s="94"/>
      <c r="BT2577" s="94"/>
      <c r="BU2577" s="40"/>
      <c r="BV2577" s="82"/>
      <c r="BW2577" s="94"/>
      <c r="BX2577" s="48"/>
      <c r="BY2577" s="97"/>
      <c r="BZ2577" s="48"/>
      <c r="CA2577" s="40"/>
      <c r="CB2577" s="94"/>
      <c r="CC2577" s="94"/>
      <c r="CD2577" s="94"/>
      <c r="CE2577" s="40"/>
      <c r="CF2577" s="73"/>
      <c r="CG2577" s="41"/>
      <c r="CH2577" s="41"/>
      <c r="CI2577" s="41"/>
      <c r="CJ2577" s="41"/>
      <c r="CK2577" s="41"/>
      <c r="CL2577" s="68"/>
      <c r="CM2577" s="41"/>
      <c r="CN2577" s="41"/>
      <c r="CO2577" s="39"/>
      <c r="CP2577" s="78"/>
    </row>
    <row r="2578" spans="1:94" s="38" customFormat="1" x14ac:dyDescent="0.25">
      <c r="A2578" s="38">
        <v>2575</v>
      </c>
      <c r="F2578" s="39"/>
      <c r="Q2578" s="39"/>
      <c r="R2578" s="40"/>
      <c r="S2578" s="40"/>
      <c r="T2578" s="39"/>
      <c r="AG2578" s="110"/>
      <c r="AH2578" s="94"/>
      <c r="AJ2578" s="97"/>
      <c r="AL2578" s="39"/>
      <c r="AP2578" s="39"/>
      <c r="AQ2578" s="77"/>
      <c r="AR2578" s="94"/>
      <c r="AT2578" s="97"/>
      <c r="BB2578" s="79"/>
      <c r="BC2578" s="94"/>
      <c r="BE2578" s="97"/>
      <c r="BF2578" s="97"/>
      <c r="BG2578" s="40"/>
      <c r="BK2578" s="40"/>
      <c r="BL2578" s="79"/>
      <c r="BM2578" s="94"/>
      <c r="BO2578" s="97"/>
      <c r="BQ2578" s="40"/>
      <c r="BR2578" s="94"/>
      <c r="BS2578" s="94"/>
      <c r="BT2578" s="94"/>
      <c r="BU2578" s="40"/>
      <c r="BV2578" s="82"/>
      <c r="BW2578" s="94"/>
      <c r="BX2578" s="48"/>
      <c r="BY2578" s="97"/>
      <c r="BZ2578" s="48"/>
      <c r="CA2578" s="40"/>
      <c r="CB2578" s="94"/>
      <c r="CC2578" s="94"/>
      <c r="CD2578" s="94"/>
      <c r="CE2578" s="40"/>
      <c r="CF2578" s="73"/>
      <c r="CG2578" s="41"/>
      <c r="CH2578" s="41"/>
      <c r="CI2578" s="41"/>
      <c r="CJ2578" s="41"/>
      <c r="CK2578" s="41"/>
      <c r="CL2578" s="68"/>
      <c r="CM2578" s="41"/>
      <c r="CN2578" s="41"/>
      <c r="CO2578" s="39"/>
      <c r="CP2578" s="78"/>
    </row>
    <row r="2579" spans="1:94" s="38" customFormat="1" x14ac:dyDescent="0.25">
      <c r="A2579" s="38">
        <v>2576</v>
      </c>
      <c r="F2579" s="39"/>
      <c r="Q2579" s="39"/>
      <c r="R2579" s="40"/>
      <c r="S2579" s="40"/>
      <c r="T2579" s="39"/>
      <c r="AG2579" s="110"/>
      <c r="AH2579" s="94"/>
      <c r="AJ2579" s="97"/>
      <c r="AL2579" s="39"/>
      <c r="AP2579" s="39"/>
      <c r="AQ2579" s="77"/>
      <c r="AR2579" s="94"/>
      <c r="AT2579" s="97"/>
      <c r="BB2579" s="79"/>
      <c r="BC2579" s="94"/>
      <c r="BE2579" s="97"/>
      <c r="BF2579" s="97"/>
      <c r="BG2579" s="40"/>
      <c r="BK2579" s="40"/>
      <c r="BL2579" s="79"/>
      <c r="BM2579" s="94"/>
      <c r="BO2579" s="97"/>
      <c r="BQ2579" s="40"/>
      <c r="BR2579" s="94"/>
      <c r="BS2579" s="94"/>
      <c r="BT2579" s="94"/>
      <c r="BU2579" s="40"/>
      <c r="BV2579" s="82"/>
      <c r="BW2579" s="94"/>
      <c r="BX2579" s="48"/>
      <c r="BY2579" s="97"/>
      <c r="BZ2579" s="48"/>
      <c r="CA2579" s="40"/>
      <c r="CB2579" s="94"/>
      <c r="CC2579" s="94"/>
      <c r="CD2579" s="94"/>
      <c r="CE2579" s="40"/>
      <c r="CF2579" s="73"/>
      <c r="CG2579" s="41"/>
      <c r="CH2579" s="41"/>
      <c r="CI2579" s="41"/>
      <c r="CJ2579" s="41"/>
      <c r="CK2579" s="41"/>
      <c r="CL2579" s="68"/>
      <c r="CM2579" s="41"/>
      <c r="CN2579" s="41"/>
      <c r="CO2579" s="39"/>
      <c r="CP2579" s="78"/>
    </row>
    <row r="2580" spans="1:94" s="38" customFormat="1" x14ac:dyDescent="0.25">
      <c r="A2580" s="38">
        <v>2577</v>
      </c>
      <c r="F2580" s="39"/>
      <c r="Q2580" s="39"/>
      <c r="R2580" s="40"/>
      <c r="S2580" s="40"/>
      <c r="T2580" s="39"/>
      <c r="AG2580" s="110"/>
      <c r="AH2580" s="94"/>
      <c r="AJ2580" s="97"/>
      <c r="AL2580" s="39"/>
      <c r="AP2580" s="39"/>
      <c r="AQ2580" s="77"/>
      <c r="AR2580" s="94"/>
      <c r="AT2580" s="97"/>
      <c r="BB2580" s="79"/>
      <c r="BC2580" s="94"/>
      <c r="BE2580" s="97"/>
      <c r="BF2580" s="97"/>
      <c r="BG2580" s="40"/>
      <c r="BK2580" s="40"/>
      <c r="BL2580" s="79"/>
      <c r="BM2580" s="94"/>
      <c r="BO2580" s="97"/>
      <c r="BQ2580" s="40"/>
      <c r="BR2580" s="94"/>
      <c r="BS2580" s="94"/>
      <c r="BT2580" s="94"/>
      <c r="BU2580" s="40"/>
      <c r="BV2580" s="82"/>
      <c r="BW2580" s="94"/>
      <c r="BX2580" s="48"/>
      <c r="BY2580" s="97"/>
      <c r="BZ2580" s="48"/>
      <c r="CA2580" s="40"/>
      <c r="CB2580" s="94"/>
      <c r="CC2580" s="94"/>
      <c r="CD2580" s="94"/>
      <c r="CE2580" s="40"/>
      <c r="CF2580" s="73"/>
      <c r="CG2580" s="41"/>
      <c r="CH2580" s="41"/>
      <c r="CI2580" s="41"/>
      <c r="CJ2580" s="41"/>
      <c r="CK2580" s="41"/>
      <c r="CL2580" s="68"/>
      <c r="CM2580" s="41"/>
      <c r="CN2580" s="41"/>
      <c r="CO2580" s="39"/>
      <c r="CP2580" s="78"/>
    </row>
    <row r="2581" spans="1:94" s="38" customFormat="1" x14ac:dyDescent="0.25">
      <c r="A2581" s="38">
        <v>2578</v>
      </c>
      <c r="F2581" s="39"/>
      <c r="Q2581" s="39"/>
      <c r="R2581" s="40"/>
      <c r="S2581" s="40"/>
      <c r="T2581" s="39"/>
      <c r="AG2581" s="110"/>
      <c r="AH2581" s="94"/>
      <c r="AJ2581" s="97"/>
      <c r="AL2581" s="39"/>
      <c r="AP2581" s="39"/>
      <c r="AQ2581" s="77"/>
      <c r="AR2581" s="94"/>
      <c r="AT2581" s="97"/>
      <c r="BB2581" s="79"/>
      <c r="BC2581" s="94"/>
      <c r="BE2581" s="97"/>
      <c r="BF2581" s="97"/>
      <c r="BG2581" s="40"/>
      <c r="BK2581" s="40"/>
      <c r="BL2581" s="79"/>
      <c r="BM2581" s="94"/>
      <c r="BO2581" s="97"/>
      <c r="BQ2581" s="40"/>
      <c r="BR2581" s="94"/>
      <c r="BS2581" s="94"/>
      <c r="BT2581" s="94"/>
      <c r="BU2581" s="40"/>
      <c r="BV2581" s="82"/>
      <c r="BW2581" s="94"/>
      <c r="BX2581" s="48"/>
      <c r="BY2581" s="97"/>
      <c r="BZ2581" s="48"/>
      <c r="CA2581" s="40"/>
      <c r="CB2581" s="94"/>
      <c r="CC2581" s="94"/>
      <c r="CD2581" s="94"/>
      <c r="CE2581" s="40"/>
      <c r="CF2581" s="73"/>
      <c r="CG2581" s="41"/>
      <c r="CH2581" s="41"/>
      <c r="CI2581" s="41"/>
      <c r="CJ2581" s="41"/>
      <c r="CK2581" s="41"/>
      <c r="CL2581" s="68"/>
      <c r="CM2581" s="41"/>
      <c r="CN2581" s="41"/>
      <c r="CO2581" s="39"/>
      <c r="CP2581" s="78"/>
    </row>
    <row r="2582" spans="1:94" s="38" customFormat="1" x14ac:dyDescent="0.25">
      <c r="A2582" s="38">
        <v>2579</v>
      </c>
      <c r="F2582" s="39"/>
      <c r="Q2582" s="39"/>
      <c r="R2582" s="40"/>
      <c r="S2582" s="40"/>
      <c r="T2582" s="39"/>
      <c r="AG2582" s="110"/>
      <c r="AH2582" s="94"/>
      <c r="AJ2582" s="97"/>
      <c r="AL2582" s="39"/>
      <c r="AP2582" s="39"/>
      <c r="AQ2582" s="77"/>
      <c r="AR2582" s="94"/>
      <c r="AT2582" s="97"/>
      <c r="BB2582" s="79"/>
      <c r="BC2582" s="94"/>
      <c r="BE2582" s="97"/>
      <c r="BF2582" s="97"/>
      <c r="BG2582" s="40"/>
      <c r="BK2582" s="40"/>
      <c r="BL2582" s="79"/>
      <c r="BM2582" s="94"/>
      <c r="BO2582" s="97"/>
      <c r="BQ2582" s="40"/>
      <c r="BR2582" s="94"/>
      <c r="BS2582" s="94"/>
      <c r="BT2582" s="94"/>
      <c r="BU2582" s="40"/>
      <c r="BV2582" s="82"/>
      <c r="BW2582" s="94"/>
      <c r="BX2582" s="48"/>
      <c r="BY2582" s="97"/>
      <c r="BZ2582" s="48"/>
      <c r="CA2582" s="40"/>
      <c r="CB2582" s="94"/>
      <c r="CC2582" s="94"/>
      <c r="CD2582" s="94"/>
      <c r="CE2582" s="40"/>
      <c r="CF2582" s="73"/>
      <c r="CG2582" s="41"/>
      <c r="CH2582" s="41"/>
      <c r="CI2582" s="41"/>
      <c r="CJ2582" s="41"/>
      <c r="CK2582" s="41"/>
      <c r="CL2582" s="68"/>
      <c r="CM2582" s="41"/>
      <c r="CN2582" s="41"/>
      <c r="CO2582" s="39"/>
      <c r="CP2582" s="78"/>
    </row>
    <row r="2583" spans="1:94" s="38" customFormat="1" x14ac:dyDescent="0.25">
      <c r="A2583" s="38">
        <v>2580</v>
      </c>
      <c r="F2583" s="39"/>
      <c r="Q2583" s="39"/>
      <c r="R2583" s="40"/>
      <c r="S2583" s="40"/>
      <c r="T2583" s="39"/>
      <c r="AG2583" s="110"/>
      <c r="AH2583" s="94"/>
      <c r="AJ2583" s="97"/>
      <c r="AL2583" s="39"/>
      <c r="AP2583" s="39"/>
      <c r="AQ2583" s="77"/>
      <c r="AR2583" s="94"/>
      <c r="AT2583" s="97"/>
      <c r="BB2583" s="79"/>
      <c r="BC2583" s="94"/>
      <c r="BE2583" s="97"/>
      <c r="BF2583" s="97"/>
      <c r="BG2583" s="40"/>
      <c r="BK2583" s="40"/>
      <c r="BL2583" s="79"/>
      <c r="BM2583" s="94"/>
      <c r="BO2583" s="97"/>
      <c r="BQ2583" s="40"/>
      <c r="BR2583" s="94"/>
      <c r="BS2583" s="94"/>
      <c r="BT2583" s="94"/>
      <c r="BU2583" s="40"/>
      <c r="BV2583" s="82"/>
      <c r="BW2583" s="94"/>
      <c r="BX2583" s="48"/>
      <c r="BY2583" s="97"/>
      <c r="BZ2583" s="48"/>
      <c r="CA2583" s="40"/>
      <c r="CB2583" s="94"/>
      <c r="CC2583" s="94"/>
      <c r="CD2583" s="94"/>
      <c r="CE2583" s="40"/>
      <c r="CF2583" s="73"/>
      <c r="CG2583" s="41"/>
      <c r="CH2583" s="41"/>
      <c r="CI2583" s="41"/>
      <c r="CJ2583" s="41"/>
      <c r="CK2583" s="41"/>
      <c r="CL2583" s="68"/>
      <c r="CM2583" s="41"/>
      <c r="CN2583" s="41"/>
      <c r="CO2583" s="39"/>
      <c r="CP2583" s="78"/>
    </row>
    <row r="2584" spans="1:94" s="38" customFormat="1" x14ac:dyDescent="0.25">
      <c r="A2584" s="38">
        <v>2581</v>
      </c>
      <c r="F2584" s="39"/>
      <c r="Q2584" s="39"/>
      <c r="R2584" s="40"/>
      <c r="S2584" s="40"/>
      <c r="T2584" s="39"/>
      <c r="AG2584" s="110"/>
      <c r="AH2584" s="94"/>
      <c r="AJ2584" s="97"/>
      <c r="AL2584" s="39"/>
      <c r="AP2584" s="39"/>
      <c r="AQ2584" s="77"/>
      <c r="AR2584" s="94"/>
      <c r="AT2584" s="97"/>
      <c r="BB2584" s="79"/>
      <c r="BC2584" s="94"/>
      <c r="BE2584" s="97"/>
      <c r="BF2584" s="97"/>
      <c r="BG2584" s="40"/>
      <c r="BK2584" s="40"/>
      <c r="BL2584" s="79"/>
      <c r="BM2584" s="94"/>
      <c r="BO2584" s="97"/>
      <c r="BQ2584" s="40"/>
      <c r="BR2584" s="94"/>
      <c r="BS2584" s="94"/>
      <c r="BT2584" s="94"/>
      <c r="BU2584" s="40"/>
      <c r="BV2584" s="82"/>
      <c r="BW2584" s="94"/>
      <c r="BX2584" s="48"/>
      <c r="BY2584" s="97"/>
      <c r="BZ2584" s="48"/>
      <c r="CA2584" s="40"/>
      <c r="CB2584" s="94"/>
      <c r="CC2584" s="94"/>
      <c r="CD2584" s="94"/>
      <c r="CE2584" s="40"/>
      <c r="CF2584" s="73"/>
      <c r="CG2584" s="41"/>
      <c r="CH2584" s="41"/>
      <c r="CI2584" s="41"/>
      <c r="CJ2584" s="41"/>
      <c r="CK2584" s="41"/>
      <c r="CL2584" s="68"/>
      <c r="CM2584" s="41"/>
      <c r="CN2584" s="41"/>
      <c r="CO2584" s="39"/>
      <c r="CP2584" s="78"/>
    </row>
    <row r="2585" spans="1:94" s="38" customFormat="1" x14ac:dyDescent="0.25">
      <c r="A2585" s="38">
        <v>2582</v>
      </c>
      <c r="F2585" s="39"/>
      <c r="Q2585" s="39"/>
      <c r="R2585" s="40"/>
      <c r="S2585" s="40"/>
      <c r="T2585" s="39"/>
      <c r="AG2585" s="110"/>
      <c r="AH2585" s="94"/>
      <c r="AJ2585" s="97"/>
      <c r="AL2585" s="39"/>
      <c r="AP2585" s="39"/>
      <c r="AQ2585" s="77"/>
      <c r="AR2585" s="94"/>
      <c r="AT2585" s="97"/>
      <c r="BB2585" s="79"/>
      <c r="BC2585" s="94"/>
      <c r="BE2585" s="97"/>
      <c r="BF2585" s="97"/>
      <c r="BG2585" s="40"/>
      <c r="BK2585" s="40"/>
      <c r="BL2585" s="79"/>
      <c r="BM2585" s="94"/>
      <c r="BO2585" s="97"/>
      <c r="BQ2585" s="40"/>
      <c r="BR2585" s="94"/>
      <c r="BS2585" s="94"/>
      <c r="BT2585" s="94"/>
      <c r="BU2585" s="40"/>
      <c r="BV2585" s="82"/>
      <c r="BW2585" s="94"/>
      <c r="BX2585" s="48"/>
      <c r="BY2585" s="97"/>
      <c r="BZ2585" s="48"/>
      <c r="CA2585" s="40"/>
      <c r="CB2585" s="94"/>
      <c r="CC2585" s="94"/>
      <c r="CD2585" s="94"/>
      <c r="CE2585" s="40"/>
      <c r="CF2585" s="73"/>
      <c r="CG2585" s="41"/>
      <c r="CH2585" s="41"/>
      <c r="CI2585" s="41"/>
      <c r="CJ2585" s="41"/>
      <c r="CK2585" s="41"/>
      <c r="CL2585" s="68"/>
      <c r="CM2585" s="41"/>
      <c r="CN2585" s="41"/>
      <c r="CO2585" s="39"/>
      <c r="CP2585" s="78"/>
    </row>
    <row r="2586" spans="1:94" s="38" customFormat="1" x14ac:dyDescent="0.25">
      <c r="A2586" s="38">
        <v>2583</v>
      </c>
      <c r="F2586" s="39"/>
      <c r="Q2586" s="39"/>
      <c r="R2586" s="40"/>
      <c r="S2586" s="40"/>
      <c r="T2586" s="39"/>
      <c r="AG2586" s="110"/>
      <c r="AH2586" s="94"/>
      <c r="AJ2586" s="97"/>
      <c r="AL2586" s="39"/>
      <c r="AP2586" s="39"/>
      <c r="AQ2586" s="77"/>
      <c r="AR2586" s="94"/>
      <c r="AT2586" s="97"/>
      <c r="BB2586" s="79"/>
      <c r="BC2586" s="94"/>
      <c r="BE2586" s="97"/>
      <c r="BF2586" s="97"/>
      <c r="BG2586" s="40"/>
      <c r="BK2586" s="40"/>
      <c r="BL2586" s="79"/>
      <c r="BM2586" s="94"/>
      <c r="BO2586" s="97"/>
      <c r="BQ2586" s="40"/>
      <c r="BR2586" s="94"/>
      <c r="BS2586" s="94"/>
      <c r="BT2586" s="94"/>
      <c r="BU2586" s="40"/>
      <c r="BV2586" s="82"/>
      <c r="BW2586" s="94"/>
      <c r="BX2586" s="48"/>
      <c r="BY2586" s="97"/>
      <c r="BZ2586" s="48"/>
      <c r="CA2586" s="40"/>
      <c r="CB2586" s="94"/>
      <c r="CC2586" s="94"/>
      <c r="CD2586" s="94"/>
      <c r="CE2586" s="40"/>
      <c r="CF2586" s="73"/>
      <c r="CG2586" s="41"/>
      <c r="CH2586" s="41"/>
      <c r="CI2586" s="41"/>
      <c r="CJ2586" s="41"/>
      <c r="CK2586" s="41"/>
      <c r="CL2586" s="68"/>
      <c r="CM2586" s="41"/>
      <c r="CN2586" s="41"/>
      <c r="CO2586" s="39"/>
      <c r="CP2586" s="78"/>
    </row>
    <row r="2587" spans="1:94" s="38" customFormat="1" x14ac:dyDescent="0.25">
      <c r="A2587" s="38">
        <v>2584</v>
      </c>
      <c r="F2587" s="39"/>
      <c r="Q2587" s="39"/>
      <c r="R2587" s="40"/>
      <c r="S2587" s="40"/>
      <c r="T2587" s="39"/>
      <c r="AG2587" s="110"/>
      <c r="AH2587" s="94"/>
      <c r="AJ2587" s="97"/>
      <c r="AL2587" s="39"/>
      <c r="AP2587" s="39"/>
      <c r="AQ2587" s="77"/>
      <c r="AR2587" s="94"/>
      <c r="AT2587" s="97"/>
      <c r="BB2587" s="79"/>
      <c r="BC2587" s="94"/>
      <c r="BE2587" s="97"/>
      <c r="BF2587" s="97"/>
      <c r="BG2587" s="40"/>
      <c r="BK2587" s="40"/>
      <c r="BL2587" s="79"/>
      <c r="BM2587" s="94"/>
      <c r="BO2587" s="97"/>
      <c r="BQ2587" s="40"/>
      <c r="BR2587" s="94"/>
      <c r="BS2587" s="94"/>
      <c r="BT2587" s="94"/>
      <c r="BU2587" s="40"/>
      <c r="BV2587" s="82"/>
      <c r="BW2587" s="94"/>
      <c r="BX2587" s="48"/>
      <c r="BY2587" s="97"/>
      <c r="BZ2587" s="48"/>
      <c r="CA2587" s="40"/>
      <c r="CB2587" s="94"/>
      <c r="CC2587" s="94"/>
      <c r="CD2587" s="94"/>
      <c r="CE2587" s="40"/>
      <c r="CF2587" s="73"/>
      <c r="CG2587" s="41"/>
      <c r="CH2587" s="41"/>
      <c r="CI2587" s="41"/>
      <c r="CJ2587" s="41"/>
      <c r="CK2587" s="41"/>
      <c r="CL2587" s="68"/>
      <c r="CM2587" s="41"/>
      <c r="CN2587" s="41"/>
      <c r="CO2587" s="39"/>
      <c r="CP2587" s="78"/>
    </row>
    <row r="2588" spans="1:94" s="38" customFormat="1" x14ac:dyDescent="0.25">
      <c r="A2588" s="38">
        <v>2585</v>
      </c>
      <c r="F2588" s="39"/>
      <c r="Q2588" s="39"/>
      <c r="R2588" s="40"/>
      <c r="S2588" s="40"/>
      <c r="T2588" s="39"/>
      <c r="AG2588" s="110"/>
      <c r="AH2588" s="94"/>
      <c r="AJ2588" s="97"/>
      <c r="AL2588" s="39"/>
      <c r="AP2588" s="39"/>
      <c r="AQ2588" s="77"/>
      <c r="AR2588" s="94"/>
      <c r="AT2588" s="97"/>
      <c r="BB2588" s="79"/>
      <c r="BC2588" s="94"/>
      <c r="BE2588" s="97"/>
      <c r="BF2588" s="97"/>
      <c r="BG2588" s="40"/>
      <c r="BK2588" s="40"/>
      <c r="BL2588" s="79"/>
      <c r="BM2588" s="94"/>
      <c r="BO2588" s="97"/>
      <c r="BQ2588" s="40"/>
      <c r="BR2588" s="94"/>
      <c r="BS2588" s="94"/>
      <c r="BT2588" s="94"/>
      <c r="BU2588" s="40"/>
      <c r="BV2588" s="82"/>
      <c r="BW2588" s="94"/>
      <c r="BX2588" s="48"/>
      <c r="BY2588" s="97"/>
      <c r="BZ2588" s="48"/>
      <c r="CA2588" s="40"/>
      <c r="CB2588" s="94"/>
      <c r="CC2588" s="94"/>
      <c r="CD2588" s="94"/>
      <c r="CE2588" s="40"/>
      <c r="CF2588" s="73"/>
      <c r="CG2588" s="41"/>
      <c r="CH2588" s="41"/>
      <c r="CI2588" s="41"/>
      <c r="CJ2588" s="41"/>
      <c r="CK2588" s="41"/>
      <c r="CL2588" s="68"/>
      <c r="CM2588" s="41"/>
      <c r="CN2588" s="41"/>
      <c r="CO2588" s="39"/>
      <c r="CP2588" s="78"/>
    </row>
    <row r="2589" spans="1:94" s="38" customFormat="1" x14ac:dyDescent="0.25">
      <c r="A2589" s="38">
        <v>2586</v>
      </c>
      <c r="F2589" s="39"/>
      <c r="Q2589" s="39"/>
      <c r="R2589" s="40"/>
      <c r="S2589" s="40"/>
      <c r="T2589" s="39"/>
      <c r="AG2589" s="110"/>
      <c r="AH2589" s="94"/>
      <c r="AJ2589" s="97"/>
      <c r="AL2589" s="39"/>
      <c r="AP2589" s="39"/>
      <c r="AQ2589" s="77"/>
      <c r="AR2589" s="94"/>
      <c r="AT2589" s="97"/>
      <c r="BB2589" s="79"/>
      <c r="BC2589" s="94"/>
      <c r="BE2589" s="97"/>
      <c r="BF2589" s="97"/>
      <c r="BG2589" s="40"/>
      <c r="BK2589" s="40"/>
      <c r="BL2589" s="79"/>
      <c r="BM2589" s="94"/>
      <c r="BO2589" s="97"/>
      <c r="BQ2589" s="40"/>
      <c r="BR2589" s="94"/>
      <c r="BS2589" s="94"/>
      <c r="BT2589" s="94"/>
      <c r="BU2589" s="40"/>
      <c r="BV2589" s="82"/>
      <c r="BW2589" s="94"/>
      <c r="BX2589" s="48"/>
      <c r="BY2589" s="97"/>
      <c r="BZ2589" s="48"/>
      <c r="CA2589" s="40"/>
      <c r="CB2589" s="94"/>
      <c r="CC2589" s="94"/>
      <c r="CD2589" s="94"/>
      <c r="CE2589" s="40"/>
      <c r="CF2589" s="73"/>
      <c r="CG2589" s="41"/>
      <c r="CH2589" s="41"/>
      <c r="CI2589" s="41"/>
      <c r="CJ2589" s="41"/>
      <c r="CK2589" s="41"/>
      <c r="CL2589" s="68"/>
      <c r="CM2589" s="41"/>
      <c r="CN2589" s="41"/>
      <c r="CO2589" s="39"/>
      <c r="CP2589" s="78"/>
    </row>
    <row r="2590" spans="1:94" s="38" customFormat="1" x14ac:dyDescent="0.25">
      <c r="A2590" s="99">
        <v>2587</v>
      </c>
      <c r="F2590" s="39"/>
      <c r="Q2590" s="39"/>
      <c r="R2590" s="40"/>
      <c r="S2590" s="40"/>
      <c r="T2590" s="39"/>
      <c r="AG2590" s="110"/>
      <c r="AH2590" s="94"/>
      <c r="AJ2590" s="97"/>
      <c r="AL2590" s="39"/>
      <c r="AP2590" s="39"/>
      <c r="AQ2590" s="77"/>
      <c r="AR2590" s="94"/>
      <c r="AT2590" s="97"/>
      <c r="BB2590" s="79"/>
      <c r="BC2590" s="94"/>
      <c r="BE2590" s="97"/>
      <c r="BF2590" s="97"/>
      <c r="BG2590" s="40"/>
      <c r="BK2590" s="40"/>
      <c r="BL2590" s="79"/>
      <c r="BM2590" s="94"/>
      <c r="BO2590" s="97"/>
      <c r="BQ2590" s="40"/>
      <c r="BR2590" s="94"/>
      <c r="BS2590" s="94"/>
      <c r="BT2590" s="94"/>
      <c r="BU2590" s="40"/>
      <c r="BV2590" s="82"/>
      <c r="BW2590" s="94"/>
      <c r="BX2590" s="48"/>
      <c r="BY2590" s="97"/>
      <c r="BZ2590" s="48"/>
      <c r="CA2590" s="40"/>
      <c r="CB2590" s="94"/>
      <c r="CC2590" s="94"/>
      <c r="CD2590" s="94"/>
      <c r="CE2590" s="40"/>
      <c r="CF2590" s="73"/>
      <c r="CG2590" s="41"/>
      <c r="CH2590" s="41"/>
      <c r="CI2590" s="41"/>
      <c r="CJ2590" s="41"/>
      <c r="CK2590" s="41"/>
      <c r="CL2590" s="68"/>
      <c r="CM2590" s="41"/>
      <c r="CN2590" s="41"/>
      <c r="CO2590" s="39"/>
      <c r="CP2590" s="78"/>
    </row>
    <row r="2591" spans="1:94" s="38" customFormat="1" x14ac:dyDescent="0.25">
      <c r="A2591" s="38">
        <v>2588</v>
      </c>
      <c r="F2591" s="39"/>
      <c r="Q2591" s="39"/>
      <c r="R2591" s="40"/>
      <c r="S2591" s="40"/>
      <c r="T2591" s="39"/>
      <c r="AG2591" s="110"/>
      <c r="AH2591" s="94"/>
      <c r="AJ2591" s="97"/>
      <c r="AL2591" s="39"/>
      <c r="AP2591" s="39"/>
      <c r="AQ2591" s="77"/>
      <c r="AR2591" s="94"/>
      <c r="AT2591" s="97"/>
      <c r="BB2591" s="79"/>
      <c r="BC2591" s="94"/>
      <c r="BE2591" s="97"/>
      <c r="BF2591" s="97"/>
      <c r="BG2591" s="40"/>
      <c r="BK2591" s="40"/>
      <c r="BL2591" s="79"/>
      <c r="BM2591" s="94"/>
      <c r="BO2591" s="97"/>
      <c r="BQ2591" s="40"/>
      <c r="BR2591" s="94"/>
      <c r="BS2591" s="94"/>
      <c r="BT2591" s="94"/>
      <c r="BU2591" s="40"/>
      <c r="BV2591" s="82"/>
      <c r="BW2591" s="94"/>
      <c r="BX2591" s="48"/>
      <c r="BY2591" s="97"/>
      <c r="BZ2591" s="48"/>
      <c r="CA2591" s="40"/>
      <c r="CB2591" s="94"/>
      <c r="CC2591" s="94"/>
      <c r="CD2591" s="94"/>
      <c r="CE2591" s="40"/>
      <c r="CF2591" s="73"/>
      <c r="CG2591" s="41"/>
      <c r="CH2591" s="41"/>
      <c r="CI2591" s="41"/>
      <c r="CJ2591" s="41"/>
      <c r="CK2591" s="41"/>
      <c r="CL2591" s="68"/>
      <c r="CM2591" s="41"/>
      <c r="CN2591" s="41"/>
      <c r="CO2591" s="39"/>
      <c r="CP2591" s="78"/>
    </row>
    <row r="2592" spans="1:94" s="38" customFormat="1" x14ac:dyDescent="0.25">
      <c r="A2592" s="38">
        <v>2589</v>
      </c>
      <c r="F2592" s="39"/>
      <c r="Q2592" s="39"/>
      <c r="R2592" s="40"/>
      <c r="S2592" s="40"/>
      <c r="T2592" s="39"/>
      <c r="AG2592" s="110"/>
      <c r="AH2592" s="94"/>
      <c r="AJ2592" s="97"/>
      <c r="AL2592" s="39"/>
      <c r="AP2592" s="39"/>
      <c r="AQ2592" s="77"/>
      <c r="AR2592" s="94"/>
      <c r="AT2592" s="97"/>
      <c r="BB2592" s="79"/>
      <c r="BC2592" s="94"/>
      <c r="BE2592" s="97"/>
      <c r="BF2592" s="97"/>
      <c r="BG2592" s="40"/>
      <c r="BK2592" s="40"/>
      <c r="BL2592" s="79"/>
      <c r="BM2592" s="94"/>
      <c r="BO2592" s="97"/>
      <c r="BQ2592" s="40"/>
      <c r="BR2592" s="94"/>
      <c r="BS2592" s="94"/>
      <c r="BT2592" s="94"/>
      <c r="BU2592" s="40"/>
      <c r="BV2592" s="82"/>
      <c r="BW2592" s="94"/>
      <c r="BX2592" s="48"/>
      <c r="BY2592" s="97"/>
      <c r="BZ2592" s="48"/>
      <c r="CA2592" s="40"/>
      <c r="CB2592" s="94"/>
      <c r="CC2592" s="94"/>
      <c r="CD2592" s="94"/>
      <c r="CE2592" s="40"/>
      <c r="CF2592" s="73"/>
      <c r="CG2592" s="41"/>
      <c r="CH2592" s="41"/>
      <c r="CI2592" s="41"/>
      <c r="CJ2592" s="41"/>
      <c r="CK2592" s="41"/>
      <c r="CL2592" s="68"/>
      <c r="CM2592" s="41"/>
      <c r="CN2592" s="41"/>
      <c r="CO2592" s="39"/>
      <c r="CP2592" s="78"/>
    </row>
    <row r="2593" spans="1:94" s="38" customFormat="1" x14ac:dyDescent="0.25">
      <c r="A2593" s="38">
        <v>2590</v>
      </c>
      <c r="F2593" s="39"/>
      <c r="Q2593" s="39"/>
      <c r="R2593" s="40"/>
      <c r="S2593" s="40"/>
      <c r="T2593" s="39"/>
      <c r="AG2593" s="110"/>
      <c r="AH2593" s="94"/>
      <c r="AJ2593" s="97"/>
      <c r="AL2593" s="39"/>
      <c r="AP2593" s="39"/>
      <c r="AQ2593" s="77"/>
      <c r="AR2593" s="94"/>
      <c r="AT2593" s="97"/>
      <c r="BB2593" s="79"/>
      <c r="BC2593" s="94"/>
      <c r="BE2593" s="97"/>
      <c r="BF2593" s="97"/>
      <c r="BG2593" s="40"/>
      <c r="BK2593" s="40"/>
      <c r="BL2593" s="79"/>
      <c r="BM2593" s="94"/>
      <c r="BO2593" s="97"/>
      <c r="BQ2593" s="40"/>
      <c r="BR2593" s="94"/>
      <c r="BS2593" s="94"/>
      <c r="BT2593" s="94"/>
      <c r="BU2593" s="40"/>
      <c r="BV2593" s="82"/>
      <c r="BW2593" s="94"/>
      <c r="BX2593" s="48"/>
      <c r="BY2593" s="97"/>
      <c r="BZ2593" s="48"/>
      <c r="CA2593" s="40"/>
      <c r="CB2593" s="94"/>
      <c r="CC2593" s="94"/>
      <c r="CD2593" s="94"/>
      <c r="CE2593" s="40"/>
      <c r="CF2593" s="73"/>
      <c r="CG2593" s="41"/>
      <c r="CH2593" s="41"/>
      <c r="CI2593" s="41"/>
      <c r="CJ2593" s="41"/>
      <c r="CK2593" s="41"/>
      <c r="CL2593" s="68"/>
      <c r="CM2593" s="41"/>
      <c r="CN2593" s="41"/>
      <c r="CO2593" s="39"/>
      <c r="CP2593" s="78"/>
    </row>
    <row r="2594" spans="1:94" s="38" customFormat="1" x14ac:dyDescent="0.25">
      <c r="A2594" s="38">
        <v>2591</v>
      </c>
      <c r="F2594" s="39"/>
      <c r="Q2594" s="39"/>
      <c r="R2594" s="40"/>
      <c r="S2594" s="40"/>
      <c r="T2594" s="39"/>
      <c r="AG2594" s="110"/>
      <c r="AH2594" s="94"/>
      <c r="AJ2594" s="97"/>
      <c r="AL2594" s="39"/>
      <c r="AP2594" s="39"/>
      <c r="AQ2594" s="77"/>
      <c r="AR2594" s="94"/>
      <c r="AT2594" s="97"/>
      <c r="BB2594" s="79"/>
      <c r="BC2594" s="94"/>
      <c r="BE2594" s="97"/>
      <c r="BF2594" s="97"/>
      <c r="BG2594" s="40"/>
      <c r="BK2594" s="40"/>
      <c r="BL2594" s="79"/>
      <c r="BM2594" s="94"/>
      <c r="BO2594" s="97"/>
      <c r="BQ2594" s="40"/>
      <c r="BR2594" s="94"/>
      <c r="BS2594" s="94"/>
      <c r="BT2594" s="94"/>
      <c r="BU2594" s="40"/>
      <c r="BV2594" s="82"/>
      <c r="BW2594" s="94"/>
      <c r="BX2594" s="48"/>
      <c r="BY2594" s="97"/>
      <c r="BZ2594" s="48"/>
      <c r="CA2594" s="40"/>
      <c r="CB2594" s="94"/>
      <c r="CC2594" s="94"/>
      <c r="CD2594" s="94"/>
      <c r="CE2594" s="40"/>
      <c r="CF2594" s="73"/>
      <c r="CG2594" s="41"/>
      <c r="CH2594" s="41"/>
      <c r="CI2594" s="41"/>
      <c r="CJ2594" s="41"/>
      <c r="CK2594" s="41"/>
      <c r="CL2594" s="68"/>
      <c r="CM2594" s="41"/>
      <c r="CN2594" s="41"/>
      <c r="CO2594" s="39"/>
      <c r="CP2594" s="78"/>
    </row>
    <row r="2595" spans="1:94" s="38" customFormat="1" x14ac:dyDescent="0.25">
      <c r="A2595" s="38">
        <v>2592</v>
      </c>
      <c r="F2595" s="39"/>
      <c r="Q2595" s="39"/>
      <c r="R2595" s="40"/>
      <c r="S2595" s="40"/>
      <c r="T2595" s="39"/>
      <c r="AG2595" s="110"/>
      <c r="AH2595" s="94"/>
      <c r="AJ2595" s="97"/>
      <c r="AL2595" s="39"/>
      <c r="AP2595" s="39"/>
      <c r="AQ2595" s="77"/>
      <c r="AR2595" s="94"/>
      <c r="AT2595" s="97"/>
      <c r="BB2595" s="79"/>
      <c r="BC2595" s="94"/>
      <c r="BE2595" s="97"/>
      <c r="BF2595" s="97"/>
      <c r="BG2595" s="40"/>
      <c r="BK2595" s="40"/>
      <c r="BL2595" s="79"/>
      <c r="BM2595" s="94"/>
      <c r="BO2595" s="97"/>
      <c r="BQ2595" s="40"/>
      <c r="BR2595" s="94"/>
      <c r="BS2595" s="94"/>
      <c r="BT2595" s="94"/>
      <c r="BU2595" s="40"/>
      <c r="BV2595" s="82"/>
      <c r="BW2595" s="94"/>
      <c r="BX2595" s="48"/>
      <c r="BY2595" s="97"/>
      <c r="BZ2595" s="48"/>
      <c r="CA2595" s="40"/>
      <c r="CB2595" s="94"/>
      <c r="CC2595" s="94"/>
      <c r="CD2595" s="94"/>
      <c r="CE2595" s="40"/>
      <c r="CF2595" s="73"/>
      <c r="CG2595" s="41"/>
      <c r="CH2595" s="41"/>
      <c r="CI2595" s="41"/>
      <c r="CJ2595" s="41"/>
      <c r="CK2595" s="41"/>
      <c r="CL2595" s="68"/>
      <c r="CM2595" s="41"/>
      <c r="CN2595" s="41"/>
      <c r="CO2595" s="39"/>
      <c r="CP2595" s="78"/>
    </row>
    <row r="2596" spans="1:94" s="38" customFormat="1" x14ac:dyDescent="0.25">
      <c r="A2596" s="99">
        <v>2593</v>
      </c>
      <c r="F2596" s="39"/>
      <c r="Q2596" s="39"/>
      <c r="R2596" s="40"/>
      <c r="S2596" s="40"/>
      <c r="T2596" s="39"/>
      <c r="AG2596" s="110"/>
      <c r="AH2596" s="94"/>
      <c r="AJ2596" s="97"/>
      <c r="AL2596" s="39"/>
      <c r="AP2596" s="39"/>
      <c r="AQ2596" s="77"/>
      <c r="AR2596" s="94"/>
      <c r="AT2596" s="97"/>
      <c r="BB2596" s="79"/>
      <c r="BC2596" s="94"/>
      <c r="BE2596" s="97"/>
      <c r="BF2596" s="97"/>
      <c r="BG2596" s="40"/>
      <c r="BK2596" s="40"/>
      <c r="BL2596" s="79"/>
      <c r="BM2596" s="94"/>
      <c r="BO2596" s="97"/>
      <c r="BQ2596" s="40"/>
      <c r="BR2596" s="94"/>
      <c r="BS2596" s="94"/>
      <c r="BT2596" s="94"/>
      <c r="BU2596" s="40"/>
      <c r="BV2596" s="82"/>
      <c r="BW2596" s="94"/>
      <c r="BX2596" s="48"/>
      <c r="BY2596" s="97"/>
      <c r="BZ2596" s="48"/>
      <c r="CA2596" s="40"/>
      <c r="CB2596" s="94"/>
      <c r="CC2596" s="94"/>
      <c r="CD2596" s="94"/>
      <c r="CE2596" s="40"/>
      <c r="CF2596" s="73"/>
      <c r="CG2596" s="41"/>
      <c r="CH2596" s="41"/>
      <c r="CI2596" s="41"/>
      <c r="CJ2596" s="41"/>
      <c r="CK2596" s="41"/>
      <c r="CL2596" s="68"/>
      <c r="CM2596" s="41"/>
      <c r="CN2596" s="41"/>
      <c r="CO2596" s="39"/>
      <c r="CP2596" s="78"/>
    </row>
    <row r="2597" spans="1:94" s="38" customFormat="1" x14ac:dyDescent="0.25">
      <c r="A2597" s="38">
        <v>2594</v>
      </c>
      <c r="F2597" s="39"/>
      <c r="Q2597" s="39"/>
      <c r="R2597" s="40"/>
      <c r="S2597" s="40"/>
      <c r="T2597" s="39"/>
      <c r="AG2597" s="110"/>
      <c r="AH2597" s="94"/>
      <c r="AJ2597" s="97"/>
      <c r="AL2597" s="39"/>
      <c r="AP2597" s="39"/>
      <c r="AQ2597" s="77"/>
      <c r="AR2597" s="94"/>
      <c r="AT2597" s="97"/>
      <c r="BB2597" s="79"/>
      <c r="BC2597" s="94"/>
      <c r="BE2597" s="97"/>
      <c r="BF2597" s="97"/>
      <c r="BG2597" s="40"/>
      <c r="BK2597" s="40"/>
      <c r="BL2597" s="79"/>
      <c r="BM2597" s="94"/>
      <c r="BO2597" s="97"/>
      <c r="BQ2597" s="40"/>
      <c r="BR2597" s="94"/>
      <c r="BS2597" s="94"/>
      <c r="BT2597" s="94"/>
      <c r="BU2597" s="40"/>
      <c r="BV2597" s="82"/>
      <c r="BW2597" s="94"/>
      <c r="BX2597" s="48"/>
      <c r="BY2597" s="97"/>
      <c r="BZ2597" s="48"/>
      <c r="CA2597" s="40"/>
      <c r="CB2597" s="94"/>
      <c r="CC2597" s="94"/>
      <c r="CD2597" s="94"/>
      <c r="CE2597" s="40"/>
      <c r="CF2597" s="73"/>
      <c r="CG2597" s="41"/>
      <c r="CH2597" s="41"/>
      <c r="CI2597" s="41"/>
      <c r="CJ2597" s="41"/>
      <c r="CK2597" s="41"/>
      <c r="CL2597" s="68"/>
      <c r="CM2597" s="41"/>
      <c r="CN2597" s="41"/>
      <c r="CO2597" s="39"/>
      <c r="CP2597" s="78"/>
    </row>
    <row r="2598" spans="1:94" s="38" customFormat="1" x14ac:dyDescent="0.25">
      <c r="A2598" s="38">
        <v>2595</v>
      </c>
      <c r="F2598" s="39"/>
      <c r="Q2598" s="39"/>
      <c r="R2598" s="40"/>
      <c r="S2598" s="40"/>
      <c r="T2598" s="39"/>
      <c r="AG2598" s="110"/>
      <c r="AH2598" s="94"/>
      <c r="AJ2598" s="97"/>
      <c r="AL2598" s="39"/>
      <c r="AP2598" s="39"/>
      <c r="AQ2598" s="77"/>
      <c r="AR2598" s="94"/>
      <c r="AT2598" s="97"/>
      <c r="BB2598" s="79"/>
      <c r="BC2598" s="94"/>
      <c r="BE2598" s="97"/>
      <c r="BF2598" s="97"/>
      <c r="BG2598" s="40"/>
      <c r="BK2598" s="40"/>
      <c r="BL2598" s="79"/>
      <c r="BM2598" s="94"/>
      <c r="BO2598" s="97"/>
      <c r="BQ2598" s="40"/>
      <c r="BR2598" s="94"/>
      <c r="BS2598" s="94"/>
      <c r="BT2598" s="94"/>
      <c r="BU2598" s="40"/>
      <c r="BV2598" s="82"/>
      <c r="BW2598" s="94"/>
      <c r="BX2598" s="48"/>
      <c r="BY2598" s="97"/>
      <c r="BZ2598" s="48"/>
      <c r="CA2598" s="40"/>
      <c r="CB2598" s="94"/>
      <c r="CC2598" s="94"/>
      <c r="CD2598" s="94"/>
      <c r="CE2598" s="40"/>
      <c r="CF2598" s="73"/>
      <c r="CG2598" s="41"/>
      <c r="CH2598" s="41"/>
      <c r="CI2598" s="41"/>
      <c r="CJ2598" s="41"/>
      <c r="CK2598" s="41"/>
      <c r="CL2598" s="68"/>
      <c r="CM2598" s="41"/>
      <c r="CN2598" s="41"/>
      <c r="CO2598" s="39"/>
      <c r="CP2598" s="78"/>
    </row>
    <row r="2599" spans="1:94" s="38" customFormat="1" x14ac:dyDescent="0.25">
      <c r="A2599" s="38">
        <v>2596</v>
      </c>
      <c r="F2599" s="39"/>
      <c r="Q2599" s="39"/>
      <c r="R2599" s="40"/>
      <c r="S2599" s="40"/>
      <c r="T2599" s="39"/>
      <c r="AG2599" s="110"/>
      <c r="AH2599" s="94"/>
      <c r="AJ2599" s="97"/>
      <c r="AL2599" s="39"/>
      <c r="AP2599" s="39"/>
      <c r="AQ2599" s="77"/>
      <c r="AR2599" s="94"/>
      <c r="AT2599" s="97"/>
      <c r="BB2599" s="79"/>
      <c r="BC2599" s="94"/>
      <c r="BE2599" s="97"/>
      <c r="BF2599" s="97"/>
      <c r="BG2599" s="40"/>
      <c r="BK2599" s="40"/>
      <c r="BL2599" s="79"/>
      <c r="BM2599" s="94"/>
      <c r="BO2599" s="97"/>
      <c r="BQ2599" s="40"/>
      <c r="BR2599" s="94"/>
      <c r="BS2599" s="94"/>
      <c r="BT2599" s="94"/>
      <c r="BU2599" s="40"/>
      <c r="BV2599" s="82"/>
      <c r="BW2599" s="94"/>
      <c r="BX2599" s="48"/>
      <c r="BY2599" s="97"/>
      <c r="BZ2599" s="48"/>
      <c r="CA2599" s="40"/>
      <c r="CB2599" s="94"/>
      <c r="CC2599" s="94"/>
      <c r="CD2599" s="94"/>
      <c r="CE2599" s="40"/>
      <c r="CF2599" s="73"/>
      <c r="CG2599" s="41"/>
      <c r="CH2599" s="41"/>
      <c r="CI2599" s="41"/>
      <c r="CJ2599" s="41"/>
      <c r="CK2599" s="41"/>
      <c r="CL2599" s="68"/>
      <c r="CM2599" s="41"/>
      <c r="CN2599" s="41"/>
      <c r="CO2599" s="39"/>
      <c r="CP2599" s="78"/>
    </row>
    <row r="2600" spans="1:94" s="38" customFormat="1" x14ac:dyDescent="0.25">
      <c r="A2600" s="38">
        <v>2597</v>
      </c>
      <c r="F2600" s="39"/>
      <c r="Q2600" s="39"/>
      <c r="R2600" s="40"/>
      <c r="S2600" s="40"/>
      <c r="T2600" s="39"/>
      <c r="AG2600" s="110"/>
      <c r="AH2600" s="94"/>
      <c r="AJ2600" s="97"/>
      <c r="AL2600" s="39"/>
      <c r="AP2600" s="39"/>
      <c r="AQ2600" s="77"/>
      <c r="AR2600" s="94"/>
      <c r="AT2600" s="97"/>
      <c r="BB2600" s="79"/>
      <c r="BC2600" s="94"/>
      <c r="BE2600" s="97"/>
      <c r="BF2600" s="97"/>
      <c r="BG2600" s="40"/>
      <c r="BK2600" s="40"/>
      <c r="BL2600" s="79"/>
      <c r="BM2600" s="94"/>
      <c r="BO2600" s="97"/>
      <c r="BQ2600" s="40"/>
      <c r="BR2600" s="94"/>
      <c r="BS2600" s="94"/>
      <c r="BT2600" s="94"/>
      <c r="BU2600" s="40"/>
      <c r="BV2600" s="82"/>
      <c r="BW2600" s="94"/>
      <c r="BX2600" s="48"/>
      <c r="BY2600" s="97"/>
      <c r="BZ2600" s="48"/>
      <c r="CA2600" s="40"/>
      <c r="CB2600" s="94"/>
      <c r="CC2600" s="94"/>
      <c r="CD2600" s="94"/>
      <c r="CE2600" s="40"/>
      <c r="CF2600" s="73"/>
      <c r="CG2600" s="41"/>
      <c r="CH2600" s="41"/>
      <c r="CI2600" s="41"/>
      <c r="CJ2600" s="41"/>
      <c r="CK2600" s="41"/>
      <c r="CL2600" s="68"/>
      <c r="CM2600" s="41"/>
      <c r="CN2600" s="41"/>
      <c r="CO2600" s="39"/>
      <c r="CP2600" s="78"/>
    </row>
    <row r="2601" spans="1:94" s="38" customFormat="1" x14ac:dyDescent="0.25">
      <c r="A2601" s="38">
        <v>2598</v>
      </c>
      <c r="F2601" s="39"/>
      <c r="Q2601" s="39"/>
      <c r="R2601" s="40"/>
      <c r="S2601" s="40"/>
      <c r="T2601" s="39"/>
      <c r="AG2601" s="110"/>
      <c r="AH2601" s="94"/>
      <c r="AJ2601" s="97"/>
      <c r="AL2601" s="39"/>
      <c r="AP2601" s="39"/>
      <c r="AQ2601" s="77"/>
      <c r="AR2601" s="94"/>
      <c r="AT2601" s="97"/>
      <c r="BB2601" s="79"/>
      <c r="BC2601" s="94"/>
      <c r="BE2601" s="97"/>
      <c r="BF2601" s="97"/>
      <c r="BG2601" s="40"/>
      <c r="BK2601" s="40"/>
      <c r="BL2601" s="79"/>
      <c r="BM2601" s="94"/>
      <c r="BO2601" s="97"/>
      <c r="BQ2601" s="40"/>
      <c r="BR2601" s="94"/>
      <c r="BS2601" s="94"/>
      <c r="BT2601" s="94"/>
      <c r="BU2601" s="40"/>
      <c r="BV2601" s="82"/>
      <c r="BW2601" s="94"/>
      <c r="BX2601" s="48"/>
      <c r="BY2601" s="97"/>
      <c r="BZ2601" s="48"/>
      <c r="CA2601" s="40"/>
      <c r="CB2601" s="94"/>
      <c r="CC2601" s="94"/>
      <c r="CD2601" s="94"/>
      <c r="CE2601" s="40"/>
      <c r="CF2601" s="73"/>
      <c r="CG2601" s="41"/>
      <c r="CH2601" s="41"/>
      <c r="CI2601" s="41"/>
      <c r="CJ2601" s="41"/>
      <c r="CK2601" s="41"/>
      <c r="CL2601" s="68"/>
      <c r="CM2601" s="41"/>
      <c r="CN2601" s="41"/>
      <c r="CO2601" s="39"/>
      <c r="CP2601" s="78"/>
    </row>
    <row r="2602" spans="1:94" s="38" customFormat="1" x14ac:dyDescent="0.25">
      <c r="A2602" s="38">
        <v>2599</v>
      </c>
      <c r="F2602" s="39"/>
      <c r="Q2602" s="39"/>
      <c r="R2602" s="40"/>
      <c r="S2602" s="40"/>
      <c r="T2602" s="39"/>
      <c r="AG2602" s="110"/>
      <c r="AH2602" s="94"/>
      <c r="AJ2602" s="97"/>
      <c r="AL2602" s="39"/>
      <c r="AP2602" s="39"/>
      <c r="AQ2602" s="77"/>
      <c r="AR2602" s="94"/>
      <c r="AT2602" s="97"/>
      <c r="BB2602" s="79"/>
      <c r="BC2602" s="94"/>
      <c r="BE2602" s="97"/>
      <c r="BF2602" s="97"/>
      <c r="BG2602" s="40"/>
      <c r="BK2602" s="40"/>
      <c r="BL2602" s="79"/>
      <c r="BM2602" s="94"/>
      <c r="BO2602" s="97"/>
      <c r="BQ2602" s="40"/>
      <c r="BR2602" s="94"/>
      <c r="BS2602" s="94"/>
      <c r="BT2602" s="94"/>
      <c r="BU2602" s="40"/>
      <c r="BV2602" s="82"/>
      <c r="BW2602" s="94"/>
      <c r="BX2602" s="48"/>
      <c r="BY2602" s="97"/>
      <c r="BZ2602" s="48"/>
      <c r="CA2602" s="40"/>
      <c r="CB2602" s="94"/>
      <c r="CC2602" s="94"/>
      <c r="CD2602" s="94"/>
      <c r="CE2602" s="40"/>
      <c r="CF2602" s="73"/>
      <c r="CG2602" s="41"/>
      <c r="CH2602" s="41"/>
      <c r="CI2602" s="41"/>
      <c r="CJ2602" s="41"/>
      <c r="CK2602" s="41"/>
      <c r="CL2602" s="68"/>
      <c r="CM2602" s="41"/>
      <c r="CN2602" s="41"/>
      <c r="CO2602" s="39"/>
      <c r="CP2602" s="78"/>
    </row>
    <row r="2603" spans="1:94" s="38" customFormat="1" x14ac:dyDescent="0.25">
      <c r="A2603" s="99">
        <v>2600</v>
      </c>
      <c r="F2603" s="39"/>
      <c r="Q2603" s="39"/>
      <c r="R2603" s="40"/>
      <c r="S2603" s="40"/>
      <c r="T2603" s="39"/>
      <c r="AG2603" s="110"/>
      <c r="AH2603" s="94"/>
      <c r="AJ2603" s="97"/>
      <c r="AL2603" s="39"/>
      <c r="AP2603" s="39"/>
      <c r="AQ2603" s="77"/>
      <c r="AR2603" s="94"/>
      <c r="AT2603" s="97"/>
      <c r="BB2603" s="79"/>
      <c r="BC2603" s="94"/>
      <c r="BE2603" s="97"/>
      <c r="BF2603" s="97"/>
      <c r="BG2603" s="40"/>
      <c r="BK2603" s="40"/>
      <c r="BL2603" s="79"/>
      <c r="BM2603" s="94"/>
      <c r="BO2603" s="97"/>
      <c r="BQ2603" s="40"/>
      <c r="BR2603" s="94"/>
      <c r="BS2603" s="94"/>
      <c r="BT2603" s="94"/>
      <c r="BU2603" s="40"/>
      <c r="BV2603" s="82"/>
      <c r="BW2603" s="94"/>
      <c r="BX2603" s="48"/>
      <c r="BY2603" s="97"/>
      <c r="BZ2603" s="48"/>
      <c r="CA2603" s="40"/>
      <c r="CB2603" s="94"/>
      <c r="CC2603" s="94"/>
      <c r="CD2603" s="94"/>
      <c r="CE2603" s="40"/>
      <c r="CF2603" s="73"/>
      <c r="CG2603" s="41"/>
      <c r="CH2603" s="41"/>
      <c r="CI2603" s="41"/>
      <c r="CJ2603" s="41"/>
      <c r="CK2603" s="41"/>
      <c r="CL2603" s="68"/>
      <c r="CM2603" s="41"/>
      <c r="CN2603" s="41"/>
      <c r="CO2603" s="39"/>
      <c r="CP2603" s="78"/>
    </row>
    <row r="2604" spans="1:94" s="38" customFormat="1" x14ac:dyDescent="0.25">
      <c r="A2604" s="38">
        <v>2601</v>
      </c>
      <c r="F2604" s="39"/>
      <c r="Q2604" s="39"/>
      <c r="R2604" s="40"/>
      <c r="S2604" s="40"/>
      <c r="T2604" s="39"/>
      <c r="AG2604" s="110"/>
      <c r="AH2604" s="94"/>
      <c r="AJ2604" s="97"/>
      <c r="AL2604" s="39"/>
      <c r="AP2604" s="39"/>
      <c r="AQ2604" s="77"/>
      <c r="AR2604" s="94"/>
      <c r="AT2604" s="97"/>
      <c r="BB2604" s="79"/>
      <c r="BC2604" s="94"/>
      <c r="BE2604" s="97"/>
      <c r="BF2604" s="97"/>
      <c r="BG2604" s="40"/>
      <c r="BK2604" s="40"/>
      <c r="BL2604" s="79"/>
      <c r="BM2604" s="94"/>
      <c r="BO2604" s="97"/>
      <c r="BQ2604" s="40"/>
      <c r="BR2604" s="94"/>
      <c r="BS2604" s="94"/>
      <c r="BT2604" s="94"/>
      <c r="BU2604" s="40"/>
      <c r="BV2604" s="82"/>
      <c r="BW2604" s="94"/>
      <c r="BX2604" s="48"/>
      <c r="BY2604" s="97"/>
      <c r="BZ2604" s="48"/>
      <c r="CA2604" s="40"/>
      <c r="CB2604" s="94"/>
      <c r="CC2604" s="94"/>
      <c r="CD2604" s="94"/>
      <c r="CE2604" s="40"/>
      <c r="CF2604" s="73"/>
      <c r="CG2604" s="41"/>
      <c r="CH2604" s="41"/>
      <c r="CI2604" s="41"/>
      <c r="CJ2604" s="41"/>
      <c r="CK2604" s="41"/>
      <c r="CL2604" s="68"/>
      <c r="CM2604" s="41"/>
      <c r="CN2604" s="41"/>
      <c r="CO2604" s="39"/>
      <c r="CP2604" s="78"/>
    </row>
    <row r="2605" spans="1:94" s="38" customFormat="1" x14ac:dyDescent="0.25">
      <c r="A2605" s="38">
        <v>2602</v>
      </c>
      <c r="F2605" s="39"/>
      <c r="Q2605" s="39"/>
      <c r="R2605" s="40"/>
      <c r="S2605" s="40"/>
      <c r="T2605" s="39"/>
      <c r="AG2605" s="110"/>
      <c r="AH2605" s="94"/>
      <c r="AJ2605" s="97"/>
      <c r="AL2605" s="39"/>
      <c r="AP2605" s="39"/>
      <c r="AQ2605" s="77"/>
      <c r="AR2605" s="94"/>
      <c r="AT2605" s="97"/>
      <c r="BB2605" s="79"/>
      <c r="BC2605" s="94"/>
      <c r="BE2605" s="97"/>
      <c r="BF2605" s="97"/>
      <c r="BG2605" s="40"/>
      <c r="BK2605" s="40"/>
      <c r="BL2605" s="79"/>
      <c r="BM2605" s="94"/>
      <c r="BO2605" s="97"/>
      <c r="BQ2605" s="40"/>
      <c r="BR2605" s="94"/>
      <c r="BS2605" s="94"/>
      <c r="BT2605" s="94"/>
      <c r="BU2605" s="40"/>
      <c r="BV2605" s="82"/>
      <c r="BW2605" s="94"/>
      <c r="BX2605" s="48"/>
      <c r="BY2605" s="97"/>
      <c r="BZ2605" s="48"/>
      <c r="CA2605" s="40"/>
      <c r="CB2605" s="94"/>
      <c r="CC2605" s="94"/>
      <c r="CD2605" s="94"/>
      <c r="CE2605" s="40"/>
      <c r="CF2605" s="73"/>
      <c r="CG2605" s="41"/>
      <c r="CH2605" s="41"/>
      <c r="CI2605" s="41"/>
      <c r="CJ2605" s="41"/>
      <c r="CK2605" s="41"/>
      <c r="CL2605" s="68"/>
      <c r="CM2605" s="41"/>
      <c r="CN2605" s="41"/>
      <c r="CO2605" s="39"/>
      <c r="CP2605" s="78"/>
    </row>
    <row r="2606" spans="1:94" s="38" customFormat="1" x14ac:dyDescent="0.25">
      <c r="A2606" s="38">
        <v>2603</v>
      </c>
      <c r="F2606" s="39"/>
      <c r="Q2606" s="39"/>
      <c r="R2606" s="40"/>
      <c r="S2606" s="40"/>
      <c r="T2606" s="39"/>
      <c r="AG2606" s="110"/>
      <c r="AH2606" s="94"/>
      <c r="AJ2606" s="97"/>
      <c r="AL2606" s="39"/>
      <c r="AP2606" s="39"/>
      <c r="AQ2606" s="77"/>
      <c r="AR2606" s="94"/>
      <c r="AT2606" s="97"/>
      <c r="BB2606" s="79"/>
      <c r="BC2606" s="94"/>
      <c r="BE2606" s="97"/>
      <c r="BF2606" s="97"/>
      <c r="BG2606" s="40"/>
      <c r="BK2606" s="40"/>
      <c r="BL2606" s="79"/>
      <c r="BM2606" s="94"/>
      <c r="BO2606" s="97"/>
      <c r="BQ2606" s="40"/>
      <c r="BR2606" s="94"/>
      <c r="BS2606" s="94"/>
      <c r="BT2606" s="94"/>
      <c r="BU2606" s="40"/>
      <c r="BV2606" s="82"/>
      <c r="BW2606" s="94"/>
      <c r="BX2606" s="48"/>
      <c r="BY2606" s="97"/>
      <c r="BZ2606" s="48"/>
      <c r="CA2606" s="40"/>
      <c r="CB2606" s="94"/>
      <c r="CC2606" s="94"/>
      <c r="CD2606" s="94"/>
      <c r="CE2606" s="40"/>
      <c r="CF2606" s="73"/>
      <c r="CG2606" s="41"/>
      <c r="CH2606" s="41"/>
      <c r="CI2606" s="41"/>
      <c r="CJ2606" s="41"/>
      <c r="CK2606" s="41"/>
      <c r="CL2606" s="68"/>
      <c r="CM2606" s="41"/>
      <c r="CN2606" s="41"/>
      <c r="CO2606" s="39"/>
      <c r="CP2606" s="78"/>
    </row>
    <row r="2607" spans="1:94" s="38" customFormat="1" x14ac:dyDescent="0.25">
      <c r="A2607" s="38">
        <v>2604</v>
      </c>
      <c r="F2607" s="39"/>
      <c r="Q2607" s="39"/>
      <c r="R2607" s="40"/>
      <c r="S2607" s="40"/>
      <c r="T2607" s="39"/>
      <c r="AG2607" s="110"/>
      <c r="AH2607" s="94"/>
      <c r="AJ2607" s="97"/>
      <c r="AL2607" s="39"/>
      <c r="AP2607" s="39"/>
      <c r="AQ2607" s="77"/>
      <c r="AR2607" s="94"/>
      <c r="AT2607" s="97"/>
      <c r="BB2607" s="79"/>
      <c r="BC2607" s="94"/>
      <c r="BE2607" s="97"/>
      <c r="BF2607" s="97"/>
      <c r="BG2607" s="40"/>
      <c r="BK2607" s="40"/>
      <c r="BL2607" s="79"/>
      <c r="BM2607" s="94"/>
      <c r="BO2607" s="97"/>
      <c r="BQ2607" s="40"/>
      <c r="BR2607" s="94"/>
      <c r="BS2607" s="94"/>
      <c r="BT2607" s="94"/>
      <c r="BU2607" s="40"/>
      <c r="BV2607" s="82"/>
      <c r="BW2607" s="94"/>
      <c r="BX2607" s="48"/>
      <c r="BY2607" s="97"/>
      <c r="BZ2607" s="48"/>
      <c r="CA2607" s="40"/>
      <c r="CB2607" s="94"/>
      <c r="CC2607" s="94"/>
      <c r="CD2607" s="94"/>
      <c r="CE2607" s="40"/>
      <c r="CF2607" s="73"/>
      <c r="CG2607" s="41"/>
      <c r="CH2607" s="41"/>
      <c r="CI2607" s="41"/>
      <c r="CJ2607" s="41"/>
      <c r="CK2607" s="41"/>
      <c r="CL2607" s="68"/>
      <c r="CM2607" s="41"/>
      <c r="CN2607" s="41"/>
      <c r="CO2607" s="39"/>
      <c r="CP2607" s="78"/>
    </row>
    <row r="2608" spans="1:94" s="38" customFormat="1" x14ac:dyDescent="0.25">
      <c r="A2608" s="38">
        <v>2605</v>
      </c>
      <c r="F2608" s="39"/>
      <c r="Q2608" s="39"/>
      <c r="R2608" s="40"/>
      <c r="S2608" s="40"/>
      <c r="T2608" s="39"/>
      <c r="AG2608" s="110"/>
      <c r="AH2608" s="94"/>
      <c r="AJ2608" s="97"/>
      <c r="AL2608" s="39"/>
      <c r="AP2608" s="39"/>
      <c r="AQ2608" s="77"/>
      <c r="AR2608" s="94"/>
      <c r="AT2608" s="97"/>
      <c r="BB2608" s="79"/>
      <c r="BC2608" s="94"/>
      <c r="BE2608" s="97"/>
      <c r="BF2608" s="97"/>
      <c r="BG2608" s="40"/>
      <c r="BK2608" s="40"/>
      <c r="BL2608" s="79"/>
      <c r="BM2608" s="94"/>
      <c r="BO2608" s="97"/>
      <c r="BQ2608" s="40"/>
      <c r="BR2608" s="94"/>
      <c r="BS2608" s="94"/>
      <c r="BT2608" s="94"/>
      <c r="BU2608" s="40"/>
      <c r="BV2608" s="82"/>
      <c r="BW2608" s="94"/>
      <c r="BX2608" s="48"/>
      <c r="BY2608" s="97"/>
      <c r="BZ2608" s="48"/>
      <c r="CA2608" s="40"/>
      <c r="CB2608" s="94"/>
      <c r="CC2608" s="94"/>
      <c r="CD2608" s="94"/>
      <c r="CE2608" s="40"/>
      <c r="CF2608" s="73"/>
      <c r="CG2608" s="41"/>
      <c r="CH2608" s="41"/>
      <c r="CI2608" s="41"/>
      <c r="CJ2608" s="41"/>
      <c r="CK2608" s="41"/>
      <c r="CL2608" s="68"/>
      <c r="CM2608" s="41"/>
      <c r="CN2608" s="41"/>
      <c r="CO2608" s="39"/>
      <c r="CP2608" s="78"/>
    </row>
    <row r="2609" spans="1:94" s="38" customFormat="1" x14ac:dyDescent="0.25">
      <c r="A2609" s="38">
        <v>2606</v>
      </c>
      <c r="F2609" s="39"/>
      <c r="Q2609" s="39"/>
      <c r="R2609" s="40"/>
      <c r="S2609" s="40"/>
      <c r="T2609" s="39"/>
      <c r="AG2609" s="110"/>
      <c r="AH2609" s="94"/>
      <c r="AJ2609" s="97"/>
      <c r="AL2609" s="39"/>
      <c r="AP2609" s="39"/>
      <c r="AQ2609" s="77"/>
      <c r="AR2609" s="94"/>
      <c r="AT2609" s="97"/>
      <c r="BB2609" s="79"/>
      <c r="BC2609" s="94"/>
      <c r="BE2609" s="97"/>
      <c r="BF2609" s="97"/>
      <c r="BG2609" s="40"/>
      <c r="BK2609" s="40"/>
      <c r="BL2609" s="79"/>
      <c r="BM2609" s="94"/>
      <c r="BO2609" s="97"/>
      <c r="BQ2609" s="40"/>
      <c r="BR2609" s="94"/>
      <c r="BS2609" s="94"/>
      <c r="BT2609" s="94"/>
      <c r="BU2609" s="40"/>
      <c r="BV2609" s="82"/>
      <c r="BW2609" s="94"/>
      <c r="BX2609" s="48"/>
      <c r="BY2609" s="97"/>
      <c r="BZ2609" s="48"/>
      <c r="CA2609" s="40"/>
      <c r="CB2609" s="94"/>
      <c r="CC2609" s="94"/>
      <c r="CD2609" s="94"/>
      <c r="CE2609" s="40"/>
      <c r="CF2609" s="73"/>
      <c r="CG2609" s="41"/>
      <c r="CH2609" s="41"/>
      <c r="CI2609" s="41"/>
      <c r="CJ2609" s="41"/>
      <c r="CK2609" s="41"/>
      <c r="CL2609" s="68"/>
      <c r="CM2609" s="41"/>
      <c r="CN2609" s="41"/>
      <c r="CO2609" s="39"/>
      <c r="CP2609" s="78"/>
    </row>
    <row r="2610" spans="1:94" s="38" customFormat="1" x14ac:dyDescent="0.25">
      <c r="A2610" s="38">
        <v>2607</v>
      </c>
      <c r="F2610" s="39"/>
      <c r="Q2610" s="39"/>
      <c r="R2610" s="40"/>
      <c r="S2610" s="40"/>
      <c r="T2610" s="39"/>
      <c r="AG2610" s="110"/>
      <c r="AH2610" s="94"/>
      <c r="AJ2610" s="97"/>
      <c r="AL2610" s="39"/>
      <c r="AP2610" s="39"/>
      <c r="AQ2610" s="77"/>
      <c r="AR2610" s="94"/>
      <c r="AT2610" s="97"/>
      <c r="BB2610" s="79"/>
      <c r="BC2610" s="94"/>
      <c r="BE2610" s="97"/>
      <c r="BF2610" s="97"/>
      <c r="BG2610" s="40"/>
      <c r="BK2610" s="40"/>
      <c r="BL2610" s="79"/>
      <c r="BM2610" s="94"/>
      <c r="BO2610" s="97"/>
      <c r="BQ2610" s="40"/>
      <c r="BR2610" s="94"/>
      <c r="BS2610" s="94"/>
      <c r="BT2610" s="94"/>
      <c r="BU2610" s="40"/>
      <c r="BV2610" s="82"/>
      <c r="BW2610" s="94"/>
      <c r="BX2610" s="48"/>
      <c r="BY2610" s="97"/>
      <c r="BZ2610" s="48"/>
      <c r="CA2610" s="40"/>
      <c r="CB2610" s="94"/>
      <c r="CC2610" s="94"/>
      <c r="CD2610" s="94"/>
      <c r="CE2610" s="40"/>
      <c r="CF2610" s="73"/>
      <c r="CG2610" s="41"/>
      <c r="CH2610" s="41"/>
      <c r="CI2610" s="41"/>
      <c r="CJ2610" s="41"/>
      <c r="CK2610" s="41"/>
      <c r="CL2610" s="68"/>
      <c r="CM2610" s="41"/>
      <c r="CN2610" s="41"/>
      <c r="CO2610" s="39"/>
      <c r="CP2610" s="78"/>
    </row>
    <row r="2611" spans="1:94" s="38" customFormat="1" x14ac:dyDescent="0.25">
      <c r="A2611" s="38">
        <v>2608</v>
      </c>
      <c r="F2611" s="39"/>
      <c r="Q2611" s="39"/>
      <c r="R2611" s="40"/>
      <c r="S2611" s="40"/>
      <c r="T2611" s="39"/>
      <c r="AG2611" s="110"/>
      <c r="AH2611" s="94"/>
      <c r="AJ2611" s="97"/>
      <c r="AL2611" s="39"/>
      <c r="AP2611" s="39"/>
      <c r="AQ2611" s="77"/>
      <c r="AR2611" s="94"/>
      <c r="AT2611" s="97"/>
      <c r="BB2611" s="79"/>
      <c r="BC2611" s="94"/>
      <c r="BE2611" s="97"/>
      <c r="BF2611" s="97"/>
      <c r="BG2611" s="40"/>
      <c r="BK2611" s="40"/>
      <c r="BL2611" s="79"/>
      <c r="BM2611" s="94"/>
      <c r="BO2611" s="97"/>
      <c r="BQ2611" s="40"/>
      <c r="BR2611" s="94"/>
      <c r="BS2611" s="94"/>
      <c r="BT2611" s="94"/>
      <c r="BU2611" s="40"/>
      <c r="BV2611" s="82"/>
      <c r="BW2611" s="94"/>
      <c r="BX2611" s="48"/>
      <c r="BY2611" s="97"/>
      <c r="BZ2611" s="48"/>
      <c r="CA2611" s="40"/>
      <c r="CB2611" s="94"/>
      <c r="CC2611" s="94"/>
      <c r="CD2611" s="94"/>
      <c r="CE2611" s="40"/>
      <c r="CF2611" s="73"/>
      <c r="CG2611" s="41"/>
      <c r="CH2611" s="41"/>
      <c r="CI2611" s="41"/>
      <c r="CJ2611" s="41"/>
      <c r="CK2611" s="41"/>
      <c r="CL2611" s="68"/>
      <c r="CM2611" s="41"/>
      <c r="CN2611" s="41"/>
      <c r="CO2611" s="39"/>
      <c r="CP2611" s="78"/>
    </row>
    <row r="2612" spans="1:94" s="38" customFormat="1" x14ac:dyDescent="0.25">
      <c r="A2612" s="38">
        <v>2609</v>
      </c>
      <c r="F2612" s="39"/>
      <c r="Q2612" s="39"/>
      <c r="R2612" s="40"/>
      <c r="S2612" s="40"/>
      <c r="T2612" s="39"/>
      <c r="AG2612" s="110"/>
      <c r="AH2612" s="94"/>
      <c r="AJ2612" s="97"/>
      <c r="AL2612" s="39"/>
      <c r="AP2612" s="39"/>
      <c r="AQ2612" s="77"/>
      <c r="AR2612" s="94"/>
      <c r="AT2612" s="97"/>
      <c r="BB2612" s="79"/>
      <c r="BC2612" s="94"/>
      <c r="BE2612" s="97"/>
      <c r="BF2612" s="97"/>
      <c r="BG2612" s="40"/>
      <c r="BK2612" s="40"/>
      <c r="BL2612" s="79"/>
      <c r="BM2612" s="94"/>
      <c r="BO2612" s="97"/>
      <c r="BQ2612" s="40"/>
      <c r="BR2612" s="94"/>
      <c r="BS2612" s="94"/>
      <c r="BT2612" s="94"/>
      <c r="BU2612" s="40"/>
      <c r="BV2612" s="82"/>
      <c r="BW2612" s="94"/>
      <c r="BX2612" s="48"/>
      <c r="BY2612" s="97"/>
      <c r="BZ2612" s="48"/>
      <c r="CA2612" s="40"/>
      <c r="CB2612" s="94"/>
      <c r="CC2612" s="94"/>
      <c r="CD2612" s="94"/>
      <c r="CE2612" s="40"/>
      <c r="CF2612" s="73"/>
      <c r="CG2612" s="41"/>
      <c r="CH2612" s="41"/>
      <c r="CI2612" s="41"/>
      <c r="CJ2612" s="41"/>
      <c r="CK2612" s="41"/>
      <c r="CL2612" s="68"/>
      <c r="CM2612" s="41"/>
      <c r="CN2612" s="41"/>
      <c r="CO2612" s="39"/>
      <c r="CP2612" s="78"/>
    </row>
    <row r="2613" spans="1:94" s="38" customFormat="1" x14ac:dyDescent="0.25">
      <c r="A2613" s="38">
        <v>2610</v>
      </c>
      <c r="F2613" s="39"/>
      <c r="Q2613" s="39"/>
      <c r="R2613" s="40"/>
      <c r="S2613" s="40"/>
      <c r="T2613" s="39"/>
      <c r="AG2613" s="110"/>
      <c r="AH2613" s="94"/>
      <c r="AJ2613" s="97"/>
      <c r="AL2613" s="39"/>
      <c r="AP2613" s="39"/>
      <c r="AQ2613" s="77"/>
      <c r="AR2613" s="94"/>
      <c r="AT2613" s="97"/>
      <c r="BB2613" s="79"/>
      <c r="BC2613" s="94"/>
      <c r="BE2613" s="97"/>
      <c r="BF2613" s="97"/>
      <c r="BG2613" s="40"/>
      <c r="BK2613" s="40"/>
      <c r="BL2613" s="79"/>
      <c r="BM2613" s="94"/>
      <c r="BO2613" s="97"/>
      <c r="BQ2613" s="40"/>
      <c r="BR2613" s="94"/>
      <c r="BS2613" s="94"/>
      <c r="BT2613" s="94"/>
      <c r="BU2613" s="40"/>
      <c r="BV2613" s="82"/>
      <c r="BW2613" s="94"/>
      <c r="BX2613" s="48"/>
      <c r="BY2613" s="97"/>
      <c r="BZ2613" s="48"/>
      <c r="CA2613" s="40"/>
      <c r="CB2613" s="94"/>
      <c r="CC2613" s="94"/>
      <c r="CD2613" s="94"/>
      <c r="CE2613" s="40"/>
      <c r="CF2613" s="73"/>
      <c r="CG2613" s="41"/>
      <c r="CH2613" s="41"/>
      <c r="CI2613" s="41"/>
      <c r="CJ2613" s="41"/>
      <c r="CK2613" s="41"/>
      <c r="CL2613" s="68"/>
      <c r="CM2613" s="41"/>
      <c r="CN2613" s="41"/>
      <c r="CO2613" s="39"/>
      <c r="CP2613" s="78"/>
    </row>
    <row r="2614" spans="1:94" s="38" customFormat="1" x14ac:dyDescent="0.25">
      <c r="A2614" s="38">
        <v>2611</v>
      </c>
      <c r="F2614" s="39"/>
      <c r="Q2614" s="39"/>
      <c r="R2614" s="40"/>
      <c r="S2614" s="40"/>
      <c r="T2614" s="39"/>
      <c r="AG2614" s="110"/>
      <c r="AH2614" s="94"/>
      <c r="AJ2614" s="97"/>
      <c r="AL2614" s="39"/>
      <c r="AP2614" s="39"/>
      <c r="AQ2614" s="77"/>
      <c r="AR2614" s="94"/>
      <c r="AT2614" s="97"/>
      <c r="BB2614" s="79"/>
      <c r="BC2614" s="94"/>
      <c r="BE2614" s="97"/>
      <c r="BF2614" s="97"/>
      <c r="BG2614" s="40"/>
      <c r="BK2614" s="40"/>
      <c r="BL2614" s="79"/>
      <c r="BM2614" s="94"/>
      <c r="BO2614" s="97"/>
      <c r="BQ2614" s="40"/>
      <c r="BR2614" s="94"/>
      <c r="BS2614" s="94"/>
      <c r="BT2614" s="94"/>
      <c r="BU2614" s="40"/>
      <c r="BV2614" s="82"/>
      <c r="BW2614" s="94"/>
      <c r="BX2614" s="48"/>
      <c r="BY2614" s="97"/>
      <c r="BZ2614" s="48"/>
      <c r="CA2614" s="40"/>
      <c r="CB2614" s="94"/>
      <c r="CC2614" s="94"/>
      <c r="CD2614" s="94"/>
      <c r="CE2614" s="40"/>
      <c r="CF2614" s="73"/>
      <c r="CG2614" s="41"/>
      <c r="CH2614" s="41"/>
      <c r="CI2614" s="41"/>
      <c r="CJ2614" s="41"/>
      <c r="CK2614" s="41"/>
      <c r="CL2614" s="68"/>
      <c r="CM2614" s="41"/>
      <c r="CN2614" s="41"/>
      <c r="CO2614" s="39"/>
      <c r="CP2614" s="78"/>
    </row>
    <row r="2615" spans="1:94" s="38" customFormat="1" x14ac:dyDescent="0.25">
      <c r="A2615" s="38">
        <v>2612</v>
      </c>
      <c r="F2615" s="39"/>
      <c r="Q2615" s="39"/>
      <c r="R2615" s="40"/>
      <c r="S2615" s="40"/>
      <c r="T2615" s="39"/>
      <c r="AG2615" s="110"/>
      <c r="AH2615" s="94"/>
      <c r="AJ2615" s="97"/>
      <c r="AL2615" s="39"/>
      <c r="AP2615" s="39"/>
      <c r="AQ2615" s="77"/>
      <c r="AR2615" s="94"/>
      <c r="AT2615" s="97"/>
      <c r="BB2615" s="79"/>
      <c r="BC2615" s="94"/>
      <c r="BE2615" s="97"/>
      <c r="BF2615" s="97"/>
      <c r="BG2615" s="40"/>
      <c r="BK2615" s="40"/>
      <c r="BL2615" s="79"/>
      <c r="BM2615" s="94"/>
      <c r="BO2615" s="97"/>
      <c r="BQ2615" s="40"/>
      <c r="BR2615" s="94"/>
      <c r="BS2615" s="94"/>
      <c r="BT2615" s="94"/>
      <c r="BU2615" s="40"/>
      <c r="BV2615" s="82"/>
      <c r="BW2615" s="94"/>
      <c r="BX2615" s="48"/>
      <c r="BY2615" s="97"/>
      <c r="BZ2615" s="48"/>
      <c r="CA2615" s="40"/>
      <c r="CB2615" s="94"/>
      <c r="CC2615" s="94"/>
      <c r="CD2615" s="94"/>
      <c r="CE2615" s="40"/>
      <c r="CF2615" s="73"/>
      <c r="CG2615" s="41"/>
      <c r="CH2615" s="41"/>
      <c r="CI2615" s="41"/>
      <c r="CJ2615" s="41"/>
      <c r="CK2615" s="41"/>
      <c r="CL2615" s="68"/>
      <c r="CM2615" s="41"/>
      <c r="CN2615" s="41"/>
      <c r="CO2615" s="39"/>
      <c r="CP2615" s="78"/>
    </row>
    <row r="2616" spans="1:94" s="38" customFormat="1" x14ac:dyDescent="0.25">
      <c r="A2616" s="38">
        <v>2613</v>
      </c>
      <c r="F2616" s="39"/>
      <c r="Q2616" s="39"/>
      <c r="R2616" s="40"/>
      <c r="S2616" s="40"/>
      <c r="T2616" s="39"/>
      <c r="AG2616" s="110"/>
      <c r="AH2616" s="94"/>
      <c r="AJ2616" s="97"/>
      <c r="AL2616" s="39"/>
      <c r="AP2616" s="39"/>
      <c r="AQ2616" s="77"/>
      <c r="AR2616" s="94"/>
      <c r="AT2616" s="97"/>
      <c r="BB2616" s="79"/>
      <c r="BC2616" s="94"/>
      <c r="BE2616" s="97"/>
      <c r="BF2616" s="97"/>
      <c r="BG2616" s="40"/>
      <c r="BK2616" s="40"/>
      <c r="BL2616" s="79"/>
      <c r="BM2616" s="94"/>
      <c r="BO2616" s="97"/>
      <c r="BQ2616" s="40"/>
      <c r="BR2616" s="94"/>
      <c r="BS2616" s="94"/>
      <c r="BT2616" s="94"/>
      <c r="BU2616" s="40"/>
      <c r="BV2616" s="82"/>
      <c r="BW2616" s="94"/>
      <c r="BX2616" s="48"/>
      <c r="BY2616" s="97"/>
      <c r="BZ2616" s="48"/>
      <c r="CA2616" s="40"/>
      <c r="CB2616" s="94"/>
      <c r="CC2616" s="94"/>
      <c r="CD2616" s="94"/>
      <c r="CE2616" s="40"/>
      <c r="CF2616" s="73"/>
      <c r="CG2616" s="41"/>
      <c r="CH2616" s="41"/>
      <c r="CI2616" s="41"/>
      <c r="CJ2616" s="41"/>
      <c r="CK2616" s="41"/>
      <c r="CL2616" s="68"/>
      <c r="CM2616" s="41"/>
      <c r="CN2616" s="41"/>
      <c r="CO2616" s="39"/>
      <c r="CP2616" s="78"/>
    </row>
    <row r="2617" spans="1:94" s="38" customFormat="1" x14ac:dyDescent="0.25">
      <c r="A2617" s="38">
        <v>2614</v>
      </c>
      <c r="F2617" s="39"/>
      <c r="Q2617" s="39"/>
      <c r="R2617" s="40"/>
      <c r="S2617" s="40"/>
      <c r="T2617" s="39"/>
      <c r="AG2617" s="110"/>
      <c r="AH2617" s="94"/>
      <c r="AJ2617" s="97"/>
      <c r="AL2617" s="39"/>
      <c r="AP2617" s="39"/>
      <c r="AQ2617" s="77"/>
      <c r="AR2617" s="94"/>
      <c r="AT2617" s="97"/>
      <c r="BB2617" s="79"/>
      <c r="BC2617" s="94"/>
      <c r="BE2617" s="97"/>
      <c r="BF2617" s="97"/>
      <c r="BG2617" s="40"/>
      <c r="BK2617" s="40"/>
      <c r="BL2617" s="79"/>
      <c r="BM2617" s="94"/>
      <c r="BO2617" s="97"/>
      <c r="BQ2617" s="40"/>
      <c r="BR2617" s="94"/>
      <c r="BS2617" s="94"/>
      <c r="BT2617" s="94"/>
      <c r="BU2617" s="40"/>
      <c r="BV2617" s="82"/>
      <c r="BW2617" s="94"/>
      <c r="BX2617" s="48"/>
      <c r="BY2617" s="97"/>
      <c r="BZ2617" s="48"/>
      <c r="CA2617" s="40"/>
      <c r="CB2617" s="94"/>
      <c r="CC2617" s="94"/>
      <c r="CD2617" s="94"/>
      <c r="CE2617" s="40"/>
      <c r="CF2617" s="73"/>
      <c r="CG2617" s="41"/>
      <c r="CH2617" s="41"/>
      <c r="CI2617" s="41"/>
      <c r="CJ2617" s="41"/>
      <c r="CK2617" s="41"/>
      <c r="CL2617" s="68"/>
      <c r="CM2617" s="41"/>
      <c r="CN2617" s="41"/>
      <c r="CO2617" s="39"/>
      <c r="CP2617" s="78"/>
    </row>
    <row r="2618" spans="1:94" s="38" customFormat="1" x14ac:dyDescent="0.25">
      <c r="A2618" s="38">
        <v>2615</v>
      </c>
      <c r="F2618" s="39"/>
      <c r="Q2618" s="39"/>
      <c r="R2618" s="40"/>
      <c r="S2618" s="40"/>
      <c r="T2618" s="39"/>
      <c r="AG2618" s="110"/>
      <c r="AH2618" s="94"/>
      <c r="AJ2618" s="97"/>
      <c r="AL2618" s="39"/>
      <c r="AP2618" s="39"/>
      <c r="AQ2618" s="77"/>
      <c r="AR2618" s="94"/>
      <c r="AT2618" s="97"/>
      <c r="BB2618" s="79"/>
      <c r="BC2618" s="94"/>
      <c r="BE2618" s="97"/>
      <c r="BF2618" s="97"/>
      <c r="BG2618" s="40"/>
      <c r="BK2618" s="40"/>
      <c r="BL2618" s="79"/>
      <c r="BM2618" s="94"/>
      <c r="BO2618" s="97"/>
      <c r="BQ2618" s="40"/>
      <c r="BR2618" s="94"/>
      <c r="BS2618" s="94"/>
      <c r="BT2618" s="94"/>
      <c r="BU2618" s="40"/>
      <c r="BV2618" s="82"/>
      <c r="BW2618" s="94"/>
      <c r="BX2618" s="48"/>
      <c r="BY2618" s="97"/>
      <c r="BZ2618" s="48"/>
      <c r="CA2618" s="40"/>
      <c r="CB2618" s="94"/>
      <c r="CC2618" s="94"/>
      <c r="CD2618" s="94"/>
      <c r="CE2618" s="40"/>
      <c r="CF2618" s="73"/>
      <c r="CG2618" s="41"/>
      <c r="CH2618" s="41"/>
      <c r="CI2618" s="41"/>
      <c r="CJ2618" s="41"/>
      <c r="CK2618" s="41"/>
      <c r="CL2618" s="68"/>
      <c r="CM2618" s="41"/>
      <c r="CN2618" s="41"/>
      <c r="CO2618" s="39"/>
      <c r="CP2618" s="78"/>
    </row>
    <row r="2619" spans="1:94" s="38" customFormat="1" x14ac:dyDescent="0.25">
      <c r="A2619" s="38">
        <v>2616</v>
      </c>
      <c r="F2619" s="39"/>
      <c r="Q2619" s="39"/>
      <c r="R2619" s="40"/>
      <c r="S2619" s="40"/>
      <c r="T2619" s="39"/>
      <c r="AG2619" s="110"/>
      <c r="AH2619" s="94"/>
      <c r="AJ2619" s="97"/>
      <c r="AL2619" s="39"/>
      <c r="AP2619" s="39"/>
      <c r="AQ2619" s="77"/>
      <c r="AR2619" s="94"/>
      <c r="AT2619" s="97"/>
      <c r="BB2619" s="79"/>
      <c r="BC2619" s="94"/>
      <c r="BE2619" s="97"/>
      <c r="BF2619" s="97"/>
      <c r="BG2619" s="40"/>
      <c r="BK2619" s="40"/>
      <c r="BL2619" s="79"/>
      <c r="BM2619" s="94"/>
      <c r="BO2619" s="97"/>
      <c r="BQ2619" s="40"/>
      <c r="BR2619" s="94"/>
      <c r="BS2619" s="94"/>
      <c r="BT2619" s="94"/>
      <c r="BU2619" s="40"/>
      <c r="BV2619" s="82"/>
      <c r="BW2619" s="94"/>
      <c r="BX2619" s="48"/>
      <c r="BY2619" s="97"/>
      <c r="BZ2619" s="48"/>
      <c r="CA2619" s="40"/>
      <c r="CB2619" s="94"/>
      <c r="CC2619" s="94"/>
      <c r="CD2619" s="94"/>
      <c r="CE2619" s="40"/>
      <c r="CF2619" s="73"/>
      <c r="CG2619" s="41"/>
      <c r="CH2619" s="41"/>
      <c r="CI2619" s="41"/>
      <c r="CJ2619" s="41"/>
      <c r="CK2619" s="41"/>
      <c r="CL2619" s="68"/>
      <c r="CM2619" s="41"/>
      <c r="CN2619" s="41"/>
      <c r="CO2619" s="39"/>
      <c r="CP2619" s="78"/>
    </row>
    <row r="2620" spans="1:94" s="38" customFormat="1" x14ac:dyDescent="0.25">
      <c r="A2620" s="38">
        <v>2617</v>
      </c>
      <c r="F2620" s="39"/>
      <c r="Q2620" s="39"/>
      <c r="R2620" s="40"/>
      <c r="S2620" s="40"/>
      <c r="T2620" s="39"/>
      <c r="AG2620" s="110"/>
      <c r="AH2620" s="94"/>
      <c r="AJ2620" s="97"/>
      <c r="AL2620" s="39"/>
      <c r="AP2620" s="39"/>
      <c r="AQ2620" s="77"/>
      <c r="AR2620" s="94"/>
      <c r="AT2620" s="97"/>
      <c r="BB2620" s="79"/>
      <c r="BC2620" s="94"/>
      <c r="BE2620" s="97"/>
      <c r="BF2620" s="97"/>
      <c r="BG2620" s="40"/>
      <c r="BK2620" s="40"/>
      <c r="BL2620" s="79"/>
      <c r="BM2620" s="94"/>
      <c r="BO2620" s="97"/>
      <c r="BQ2620" s="40"/>
      <c r="BR2620" s="94"/>
      <c r="BS2620" s="94"/>
      <c r="BT2620" s="94"/>
      <c r="BU2620" s="40"/>
      <c r="BV2620" s="82"/>
      <c r="BW2620" s="94"/>
      <c r="BX2620" s="48"/>
      <c r="BY2620" s="97"/>
      <c r="BZ2620" s="48"/>
      <c r="CA2620" s="40"/>
      <c r="CB2620" s="94"/>
      <c r="CC2620" s="94"/>
      <c r="CD2620" s="94"/>
      <c r="CE2620" s="40"/>
      <c r="CF2620" s="73"/>
      <c r="CG2620" s="41"/>
      <c r="CH2620" s="41"/>
      <c r="CI2620" s="41"/>
      <c r="CJ2620" s="41"/>
      <c r="CK2620" s="41"/>
      <c r="CL2620" s="68"/>
      <c r="CM2620" s="41"/>
      <c r="CN2620" s="41"/>
      <c r="CO2620" s="39"/>
      <c r="CP2620" s="78"/>
    </row>
    <row r="2621" spans="1:94" s="38" customFormat="1" x14ac:dyDescent="0.25">
      <c r="A2621" s="38">
        <v>2618</v>
      </c>
      <c r="F2621" s="39"/>
      <c r="Q2621" s="39"/>
      <c r="R2621" s="40"/>
      <c r="S2621" s="40"/>
      <c r="T2621" s="39"/>
      <c r="AG2621" s="110"/>
      <c r="AH2621" s="94"/>
      <c r="AJ2621" s="97"/>
      <c r="AL2621" s="39"/>
      <c r="AP2621" s="39"/>
      <c r="AQ2621" s="77"/>
      <c r="AR2621" s="94"/>
      <c r="AT2621" s="97"/>
      <c r="BB2621" s="79"/>
      <c r="BC2621" s="94"/>
      <c r="BE2621" s="97"/>
      <c r="BF2621" s="97"/>
      <c r="BG2621" s="40"/>
      <c r="BK2621" s="40"/>
      <c r="BL2621" s="79"/>
      <c r="BM2621" s="94"/>
      <c r="BO2621" s="97"/>
      <c r="BQ2621" s="40"/>
      <c r="BR2621" s="94"/>
      <c r="BS2621" s="94"/>
      <c r="BT2621" s="94"/>
      <c r="BU2621" s="40"/>
      <c r="BV2621" s="82"/>
      <c r="BW2621" s="94"/>
      <c r="BX2621" s="48"/>
      <c r="BY2621" s="97"/>
      <c r="BZ2621" s="48"/>
      <c r="CA2621" s="40"/>
      <c r="CB2621" s="94"/>
      <c r="CC2621" s="94"/>
      <c r="CD2621" s="94"/>
      <c r="CE2621" s="40"/>
      <c r="CF2621" s="73"/>
      <c r="CG2621" s="41"/>
      <c r="CH2621" s="41"/>
      <c r="CI2621" s="41"/>
      <c r="CJ2621" s="41"/>
      <c r="CK2621" s="41"/>
      <c r="CL2621" s="68"/>
      <c r="CM2621" s="41"/>
      <c r="CN2621" s="41"/>
      <c r="CO2621" s="39"/>
      <c r="CP2621" s="78"/>
    </row>
    <row r="2622" spans="1:94" s="38" customFormat="1" x14ac:dyDescent="0.25">
      <c r="A2622" s="38">
        <v>2619</v>
      </c>
      <c r="F2622" s="39"/>
      <c r="Q2622" s="39"/>
      <c r="R2622" s="40"/>
      <c r="S2622" s="40"/>
      <c r="T2622" s="39"/>
      <c r="AG2622" s="110"/>
      <c r="AH2622" s="94"/>
      <c r="AJ2622" s="97"/>
      <c r="AL2622" s="39"/>
      <c r="AP2622" s="39"/>
      <c r="AQ2622" s="77"/>
      <c r="AR2622" s="94"/>
      <c r="AT2622" s="97"/>
      <c r="BB2622" s="79"/>
      <c r="BC2622" s="94"/>
      <c r="BE2622" s="97"/>
      <c r="BF2622" s="97"/>
      <c r="BG2622" s="40"/>
      <c r="BK2622" s="40"/>
      <c r="BL2622" s="79"/>
      <c r="BM2622" s="94"/>
      <c r="BO2622" s="97"/>
      <c r="BQ2622" s="40"/>
      <c r="BR2622" s="94"/>
      <c r="BS2622" s="94"/>
      <c r="BT2622" s="94"/>
      <c r="BU2622" s="40"/>
      <c r="BV2622" s="82"/>
      <c r="BW2622" s="94"/>
      <c r="BX2622" s="48"/>
      <c r="BY2622" s="97"/>
      <c r="BZ2622" s="48"/>
      <c r="CA2622" s="40"/>
      <c r="CB2622" s="94"/>
      <c r="CC2622" s="94"/>
      <c r="CD2622" s="94"/>
      <c r="CE2622" s="40"/>
      <c r="CF2622" s="73"/>
      <c r="CG2622" s="41"/>
      <c r="CH2622" s="41"/>
      <c r="CI2622" s="41"/>
      <c r="CJ2622" s="41"/>
      <c r="CK2622" s="41"/>
      <c r="CL2622" s="68"/>
      <c r="CM2622" s="41"/>
      <c r="CN2622" s="41"/>
      <c r="CO2622" s="39"/>
      <c r="CP2622" s="78"/>
    </row>
    <row r="2623" spans="1:94" s="38" customFormat="1" x14ac:dyDescent="0.25">
      <c r="A2623" s="38">
        <v>2620</v>
      </c>
      <c r="F2623" s="39"/>
      <c r="Q2623" s="39"/>
      <c r="R2623" s="40"/>
      <c r="S2623" s="40"/>
      <c r="T2623" s="39"/>
      <c r="AG2623" s="110"/>
      <c r="AH2623" s="94"/>
      <c r="AJ2623" s="97"/>
      <c r="AL2623" s="39"/>
      <c r="AP2623" s="39"/>
      <c r="AQ2623" s="77"/>
      <c r="AR2623" s="94"/>
      <c r="AT2623" s="97"/>
      <c r="BB2623" s="79"/>
      <c r="BC2623" s="94"/>
      <c r="BE2623" s="97"/>
      <c r="BF2623" s="97"/>
      <c r="BG2623" s="40"/>
      <c r="BK2623" s="40"/>
      <c r="BL2623" s="79"/>
      <c r="BM2623" s="94"/>
      <c r="BO2623" s="97"/>
      <c r="BQ2623" s="40"/>
      <c r="BR2623" s="94"/>
      <c r="BS2623" s="94"/>
      <c r="BT2623" s="94"/>
      <c r="BU2623" s="40"/>
      <c r="BV2623" s="82"/>
      <c r="BW2623" s="94"/>
      <c r="BX2623" s="48"/>
      <c r="BY2623" s="97"/>
      <c r="BZ2623" s="48"/>
      <c r="CA2623" s="40"/>
      <c r="CB2623" s="94"/>
      <c r="CC2623" s="94"/>
      <c r="CD2623" s="94"/>
      <c r="CE2623" s="40"/>
      <c r="CF2623" s="73"/>
      <c r="CG2623" s="41"/>
      <c r="CH2623" s="41"/>
      <c r="CI2623" s="41"/>
      <c r="CJ2623" s="41"/>
      <c r="CK2623" s="41"/>
      <c r="CL2623" s="68"/>
      <c r="CM2623" s="41"/>
      <c r="CN2623" s="41"/>
      <c r="CO2623" s="39"/>
      <c r="CP2623" s="78"/>
    </row>
    <row r="2624" spans="1:94" s="38" customFormat="1" x14ac:dyDescent="0.25">
      <c r="A2624" s="38">
        <v>2621</v>
      </c>
      <c r="F2624" s="39"/>
      <c r="Q2624" s="39"/>
      <c r="R2624" s="40"/>
      <c r="S2624" s="40"/>
      <c r="T2624" s="39"/>
      <c r="AG2624" s="110"/>
      <c r="AH2624" s="94"/>
      <c r="AJ2624" s="97"/>
      <c r="AL2624" s="39"/>
      <c r="AP2624" s="39"/>
      <c r="AQ2624" s="77"/>
      <c r="AR2624" s="94"/>
      <c r="AT2624" s="97"/>
      <c r="BB2624" s="79"/>
      <c r="BC2624" s="94"/>
      <c r="BE2624" s="97"/>
      <c r="BF2624" s="97"/>
      <c r="BG2624" s="40"/>
      <c r="BK2624" s="40"/>
      <c r="BL2624" s="79"/>
      <c r="BM2624" s="94"/>
      <c r="BO2624" s="97"/>
      <c r="BQ2624" s="40"/>
      <c r="BR2624" s="94"/>
      <c r="BS2624" s="94"/>
      <c r="BT2624" s="94"/>
      <c r="BU2624" s="40"/>
      <c r="BV2624" s="82"/>
      <c r="BW2624" s="94"/>
      <c r="BX2624" s="48"/>
      <c r="BY2624" s="97"/>
      <c r="BZ2624" s="48"/>
      <c r="CA2624" s="40"/>
      <c r="CB2624" s="94"/>
      <c r="CC2624" s="94"/>
      <c r="CD2624" s="94"/>
      <c r="CE2624" s="40"/>
      <c r="CF2624" s="73"/>
      <c r="CG2624" s="41"/>
      <c r="CH2624" s="41"/>
      <c r="CI2624" s="41"/>
      <c r="CJ2624" s="41"/>
      <c r="CK2624" s="41"/>
      <c r="CL2624" s="68"/>
      <c r="CM2624" s="41"/>
      <c r="CN2624" s="41"/>
      <c r="CO2624" s="39"/>
      <c r="CP2624" s="78"/>
    </row>
    <row r="2625" spans="1:94" s="38" customFormat="1" x14ac:dyDescent="0.25">
      <c r="A2625" s="38">
        <v>2622</v>
      </c>
      <c r="F2625" s="39"/>
      <c r="Q2625" s="39"/>
      <c r="R2625" s="40"/>
      <c r="S2625" s="40"/>
      <c r="T2625" s="39"/>
      <c r="AG2625" s="110"/>
      <c r="AH2625" s="94"/>
      <c r="AJ2625" s="97"/>
      <c r="AL2625" s="39"/>
      <c r="AP2625" s="39"/>
      <c r="AQ2625" s="77"/>
      <c r="AR2625" s="94"/>
      <c r="AT2625" s="97"/>
      <c r="BB2625" s="79"/>
      <c r="BC2625" s="94"/>
      <c r="BE2625" s="97"/>
      <c r="BF2625" s="97"/>
      <c r="BG2625" s="40"/>
      <c r="BK2625" s="40"/>
      <c r="BL2625" s="79"/>
      <c r="BM2625" s="94"/>
      <c r="BO2625" s="97"/>
      <c r="BQ2625" s="40"/>
      <c r="BR2625" s="94"/>
      <c r="BS2625" s="94"/>
      <c r="BT2625" s="94"/>
      <c r="BU2625" s="40"/>
      <c r="BV2625" s="82"/>
      <c r="BW2625" s="94"/>
      <c r="BX2625" s="48"/>
      <c r="BY2625" s="97"/>
      <c r="BZ2625" s="48"/>
      <c r="CA2625" s="40"/>
      <c r="CB2625" s="94"/>
      <c r="CC2625" s="94"/>
      <c r="CD2625" s="94"/>
      <c r="CE2625" s="40"/>
      <c r="CF2625" s="73"/>
      <c r="CG2625" s="41"/>
      <c r="CH2625" s="41"/>
      <c r="CI2625" s="41"/>
      <c r="CJ2625" s="41"/>
      <c r="CK2625" s="41"/>
      <c r="CL2625" s="68"/>
      <c r="CM2625" s="41"/>
      <c r="CN2625" s="41"/>
      <c r="CO2625" s="39"/>
      <c r="CP2625" s="78"/>
    </row>
    <row r="2626" spans="1:94" s="38" customFormat="1" x14ac:dyDescent="0.25">
      <c r="A2626" s="38">
        <v>2623</v>
      </c>
      <c r="F2626" s="39"/>
      <c r="Q2626" s="39"/>
      <c r="R2626" s="40"/>
      <c r="S2626" s="40"/>
      <c r="T2626" s="39"/>
      <c r="AG2626" s="110"/>
      <c r="AH2626" s="94"/>
      <c r="AJ2626" s="97"/>
      <c r="AL2626" s="39"/>
      <c r="AP2626" s="39"/>
      <c r="AQ2626" s="77"/>
      <c r="AR2626" s="94"/>
      <c r="AT2626" s="97"/>
      <c r="BB2626" s="79"/>
      <c r="BC2626" s="94"/>
      <c r="BE2626" s="97"/>
      <c r="BF2626" s="97"/>
      <c r="BG2626" s="40"/>
      <c r="BK2626" s="40"/>
      <c r="BL2626" s="79"/>
      <c r="BM2626" s="94"/>
      <c r="BO2626" s="97"/>
      <c r="BQ2626" s="40"/>
      <c r="BR2626" s="94"/>
      <c r="BS2626" s="94"/>
      <c r="BT2626" s="94"/>
      <c r="BU2626" s="40"/>
      <c r="BV2626" s="82"/>
      <c r="BW2626" s="94"/>
      <c r="BX2626" s="48"/>
      <c r="BY2626" s="97"/>
      <c r="BZ2626" s="48"/>
      <c r="CA2626" s="40"/>
      <c r="CB2626" s="94"/>
      <c r="CC2626" s="94"/>
      <c r="CD2626" s="94"/>
      <c r="CE2626" s="40"/>
      <c r="CF2626" s="73"/>
      <c r="CG2626" s="41"/>
      <c r="CH2626" s="41"/>
      <c r="CI2626" s="41"/>
      <c r="CJ2626" s="41"/>
      <c r="CK2626" s="41"/>
      <c r="CL2626" s="68"/>
      <c r="CM2626" s="41"/>
      <c r="CN2626" s="41"/>
      <c r="CO2626" s="39"/>
      <c r="CP2626" s="78"/>
    </row>
    <row r="2627" spans="1:94" s="38" customFormat="1" x14ac:dyDescent="0.25">
      <c r="A2627" s="38">
        <v>2624</v>
      </c>
      <c r="F2627" s="39"/>
      <c r="Q2627" s="39"/>
      <c r="R2627" s="40"/>
      <c r="S2627" s="40"/>
      <c r="T2627" s="39"/>
      <c r="AG2627" s="110"/>
      <c r="AH2627" s="94"/>
      <c r="AJ2627" s="97"/>
      <c r="AL2627" s="39"/>
      <c r="AP2627" s="39"/>
      <c r="AQ2627" s="77"/>
      <c r="AR2627" s="94"/>
      <c r="AT2627" s="97"/>
      <c r="BB2627" s="79"/>
      <c r="BC2627" s="94"/>
      <c r="BE2627" s="97"/>
      <c r="BF2627" s="97"/>
      <c r="BG2627" s="40"/>
      <c r="BK2627" s="40"/>
      <c r="BL2627" s="79"/>
      <c r="BM2627" s="94"/>
      <c r="BO2627" s="97"/>
      <c r="BQ2627" s="40"/>
      <c r="BR2627" s="94"/>
      <c r="BS2627" s="94"/>
      <c r="BT2627" s="94"/>
      <c r="BU2627" s="40"/>
      <c r="BV2627" s="82"/>
      <c r="BW2627" s="94"/>
      <c r="BX2627" s="48"/>
      <c r="BY2627" s="97"/>
      <c r="BZ2627" s="48"/>
      <c r="CA2627" s="40"/>
      <c r="CB2627" s="94"/>
      <c r="CC2627" s="94"/>
      <c r="CD2627" s="94"/>
      <c r="CE2627" s="40"/>
      <c r="CF2627" s="73"/>
      <c r="CG2627" s="41"/>
      <c r="CH2627" s="41"/>
      <c r="CI2627" s="41"/>
      <c r="CJ2627" s="41"/>
      <c r="CK2627" s="41"/>
      <c r="CL2627" s="68"/>
      <c r="CM2627" s="41"/>
      <c r="CN2627" s="41"/>
      <c r="CO2627" s="39"/>
      <c r="CP2627" s="78"/>
    </row>
    <row r="2628" spans="1:94" s="38" customFormat="1" x14ac:dyDescent="0.25">
      <c r="A2628" s="38">
        <v>2625</v>
      </c>
      <c r="F2628" s="39"/>
      <c r="Q2628" s="39"/>
      <c r="R2628" s="40"/>
      <c r="S2628" s="40"/>
      <c r="T2628" s="39"/>
      <c r="AG2628" s="110"/>
      <c r="AH2628" s="94"/>
      <c r="AJ2628" s="97"/>
      <c r="AL2628" s="39"/>
      <c r="AP2628" s="39"/>
      <c r="AQ2628" s="77"/>
      <c r="AR2628" s="94"/>
      <c r="AT2628" s="97"/>
      <c r="BB2628" s="79"/>
      <c r="BC2628" s="94"/>
      <c r="BE2628" s="97"/>
      <c r="BF2628" s="97"/>
      <c r="BG2628" s="40"/>
      <c r="BK2628" s="40"/>
      <c r="BL2628" s="79"/>
      <c r="BM2628" s="94"/>
      <c r="BO2628" s="97"/>
      <c r="BQ2628" s="40"/>
      <c r="BR2628" s="94"/>
      <c r="BS2628" s="94"/>
      <c r="BT2628" s="94"/>
      <c r="BU2628" s="40"/>
      <c r="BV2628" s="82"/>
      <c r="BW2628" s="94"/>
      <c r="BX2628" s="48"/>
      <c r="BY2628" s="97"/>
      <c r="BZ2628" s="48"/>
      <c r="CA2628" s="40"/>
      <c r="CB2628" s="94"/>
      <c r="CC2628" s="94"/>
      <c r="CD2628" s="94"/>
      <c r="CE2628" s="40"/>
      <c r="CF2628" s="73"/>
      <c r="CG2628" s="41"/>
      <c r="CH2628" s="41"/>
      <c r="CI2628" s="41"/>
      <c r="CJ2628" s="41"/>
      <c r="CK2628" s="41"/>
      <c r="CL2628" s="68"/>
      <c r="CM2628" s="41"/>
      <c r="CN2628" s="41"/>
      <c r="CO2628" s="39"/>
      <c r="CP2628" s="78"/>
    </row>
    <row r="2629" spans="1:94" s="38" customFormat="1" x14ac:dyDescent="0.25">
      <c r="A2629" s="99">
        <v>2626</v>
      </c>
      <c r="F2629" s="39"/>
      <c r="Q2629" s="39"/>
      <c r="R2629" s="40"/>
      <c r="S2629" s="40"/>
      <c r="T2629" s="39"/>
      <c r="AG2629" s="110"/>
      <c r="AH2629" s="94"/>
      <c r="AJ2629" s="97"/>
      <c r="AL2629" s="39"/>
      <c r="AP2629" s="39"/>
      <c r="AQ2629" s="77"/>
      <c r="AR2629" s="94"/>
      <c r="AT2629" s="97"/>
      <c r="BB2629" s="79"/>
      <c r="BC2629" s="94"/>
      <c r="BE2629" s="97"/>
      <c r="BF2629" s="97"/>
      <c r="BG2629" s="40"/>
      <c r="BK2629" s="40"/>
      <c r="BL2629" s="79"/>
      <c r="BM2629" s="94"/>
      <c r="BO2629" s="97"/>
      <c r="BQ2629" s="40"/>
      <c r="BR2629" s="94"/>
      <c r="BS2629" s="94"/>
      <c r="BT2629" s="94"/>
      <c r="BU2629" s="40"/>
      <c r="BV2629" s="82"/>
      <c r="BW2629" s="94"/>
      <c r="BX2629" s="48"/>
      <c r="BY2629" s="97"/>
      <c r="BZ2629" s="48"/>
      <c r="CA2629" s="40"/>
      <c r="CB2629" s="94"/>
      <c r="CC2629" s="94"/>
      <c r="CD2629" s="94"/>
      <c r="CE2629" s="40"/>
      <c r="CF2629" s="73"/>
      <c r="CG2629" s="41"/>
      <c r="CH2629" s="41"/>
      <c r="CI2629" s="41"/>
      <c r="CJ2629" s="41"/>
      <c r="CK2629" s="41"/>
      <c r="CL2629" s="68"/>
      <c r="CM2629" s="41"/>
      <c r="CN2629" s="41"/>
      <c r="CO2629" s="39"/>
      <c r="CP2629" s="78"/>
    </row>
    <row r="2630" spans="1:94" s="38" customFormat="1" x14ac:dyDescent="0.25">
      <c r="A2630" s="38">
        <v>2627</v>
      </c>
      <c r="F2630" s="39"/>
      <c r="Q2630" s="39"/>
      <c r="R2630" s="40"/>
      <c r="S2630" s="40"/>
      <c r="T2630" s="39"/>
      <c r="AG2630" s="110"/>
      <c r="AH2630" s="94"/>
      <c r="AJ2630" s="97"/>
      <c r="AL2630" s="39"/>
      <c r="AP2630" s="39"/>
      <c r="AQ2630" s="77"/>
      <c r="AR2630" s="94"/>
      <c r="AT2630" s="97"/>
      <c r="BB2630" s="79"/>
      <c r="BC2630" s="94"/>
      <c r="BE2630" s="97"/>
      <c r="BF2630" s="97"/>
      <c r="BG2630" s="40"/>
      <c r="BK2630" s="40"/>
      <c r="BL2630" s="79"/>
      <c r="BM2630" s="94"/>
      <c r="BO2630" s="97"/>
      <c r="BQ2630" s="40"/>
      <c r="BR2630" s="94"/>
      <c r="BS2630" s="94"/>
      <c r="BT2630" s="94"/>
      <c r="BU2630" s="40"/>
      <c r="BV2630" s="82"/>
      <c r="BW2630" s="94"/>
      <c r="BX2630" s="48"/>
      <c r="BY2630" s="97"/>
      <c r="BZ2630" s="48"/>
      <c r="CA2630" s="40"/>
      <c r="CB2630" s="94"/>
      <c r="CC2630" s="94"/>
      <c r="CD2630" s="94"/>
      <c r="CE2630" s="40"/>
      <c r="CF2630" s="73"/>
      <c r="CG2630" s="41"/>
      <c r="CH2630" s="41"/>
      <c r="CI2630" s="41"/>
      <c r="CJ2630" s="41"/>
      <c r="CK2630" s="41"/>
      <c r="CL2630" s="68"/>
      <c r="CM2630" s="41"/>
      <c r="CN2630" s="41"/>
      <c r="CO2630" s="39"/>
      <c r="CP2630" s="78"/>
    </row>
    <row r="2631" spans="1:94" s="38" customFormat="1" x14ac:dyDescent="0.25">
      <c r="A2631" s="38">
        <v>2628</v>
      </c>
      <c r="F2631" s="39"/>
      <c r="Q2631" s="39"/>
      <c r="R2631" s="40"/>
      <c r="S2631" s="40"/>
      <c r="T2631" s="39"/>
      <c r="AG2631" s="110"/>
      <c r="AH2631" s="94"/>
      <c r="AJ2631" s="97"/>
      <c r="AL2631" s="39"/>
      <c r="AP2631" s="39"/>
      <c r="AQ2631" s="77"/>
      <c r="AR2631" s="94"/>
      <c r="AT2631" s="97"/>
      <c r="BB2631" s="79"/>
      <c r="BC2631" s="94"/>
      <c r="BE2631" s="97"/>
      <c r="BF2631" s="97"/>
      <c r="BG2631" s="40"/>
      <c r="BK2631" s="40"/>
      <c r="BL2631" s="79"/>
      <c r="BM2631" s="94"/>
      <c r="BO2631" s="97"/>
      <c r="BQ2631" s="40"/>
      <c r="BR2631" s="94"/>
      <c r="BS2631" s="94"/>
      <c r="BT2631" s="94"/>
      <c r="BU2631" s="40"/>
      <c r="BV2631" s="82"/>
      <c r="BW2631" s="94"/>
      <c r="BX2631" s="48"/>
      <c r="BY2631" s="97"/>
      <c r="BZ2631" s="48"/>
      <c r="CA2631" s="40"/>
      <c r="CB2631" s="94"/>
      <c r="CC2631" s="94"/>
      <c r="CD2631" s="94"/>
      <c r="CE2631" s="40"/>
      <c r="CF2631" s="73"/>
      <c r="CG2631" s="41"/>
      <c r="CH2631" s="41"/>
      <c r="CI2631" s="41"/>
      <c r="CJ2631" s="41"/>
      <c r="CK2631" s="41"/>
      <c r="CL2631" s="68"/>
      <c r="CM2631" s="41"/>
      <c r="CN2631" s="41"/>
      <c r="CO2631" s="39"/>
      <c r="CP2631" s="78"/>
    </row>
    <row r="2632" spans="1:94" s="38" customFormat="1" x14ac:dyDescent="0.25">
      <c r="A2632" s="38">
        <v>2629</v>
      </c>
      <c r="F2632" s="39"/>
      <c r="Q2632" s="39"/>
      <c r="R2632" s="40"/>
      <c r="S2632" s="40"/>
      <c r="T2632" s="39"/>
      <c r="AG2632" s="110"/>
      <c r="AH2632" s="94"/>
      <c r="AJ2632" s="97"/>
      <c r="AL2632" s="39"/>
      <c r="AP2632" s="39"/>
      <c r="AQ2632" s="77"/>
      <c r="AR2632" s="94"/>
      <c r="AT2632" s="97"/>
      <c r="BB2632" s="79"/>
      <c r="BC2632" s="94"/>
      <c r="BE2632" s="97"/>
      <c r="BF2632" s="97"/>
      <c r="BG2632" s="40"/>
      <c r="BK2632" s="40"/>
      <c r="BL2632" s="79"/>
      <c r="BM2632" s="94"/>
      <c r="BO2632" s="97"/>
      <c r="BQ2632" s="40"/>
      <c r="BR2632" s="94"/>
      <c r="BS2632" s="94"/>
      <c r="BT2632" s="94"/>
      <c r="BU2632" s="40"/>
      <c r="BV2632" s="82"/>
      <c r="BW2632" s="94"/>
      <c r="BX2632" s="48"/>
      <c r="BY2632" s="97"/>
      <c r="BZ2632" s="48"/>
      <c r="CA2632" s="40"/>
      <c r="CB2632" s="94"/>
      <c r="CC2632" s="94"/>
      <c r="CD2632" s="94"/>
      <c r="CE2632" s="40"/>
      <c r="CF2632" s="73"/>
      <c r="CG2632" s="41"/>
      <c r="CH2632" s="41"/>
      <c r="CI2632" s="41"/>
      <c r="CJ2632" s="41"/>
      <c r="CK2632" s="41"/>
      <c r="CL2632" s="68"/>
      <c r="CM2632" s="41"/>
      <c r="CN2632" s="41"/>
      <c r="CO2632" s="39"/>
      <c r="CP2632" s="78"/>
    </row>
    <row r="2633" spans="1:94" s="38" customFormat="1" x14ac:dyDescent="0.25">
      <c r="A2633" s="38">
        <v>2630</v>
      </c>
      <c r="F2633" s="39"/>
      <c r="Q2633" s="39"/>
      <c r="R2633" s="40"/>
      <c r="S2633" s="40"/>
      <c r="T2633" s="39"/>
      <c r="AG2633" s="110"/>
      <c r="AH2633" s="94"/>
      <c r="AJ2633" s="97"/>
      <c r="AL2633" s="39"/>
      <c r="AP2633" s="39"/>
      <c r="AQ2633" s="77"/>
      <c r="AR2633" s="94"/>
      <c r="AT2633" s="97"/>
      <c r="BB2633" s="79"/>
      <c r="BC2633" s="94"/>
      <c r="BE2633" s="97"/>
      <c r="BF2633" s="97"/>
      <c r="BG2633" s="40"/>
      <c r="BK2633" s="40"/>
      <c r="BL2633" s="79"/>
      <c r="BM2633" s="94"/>
      <c r="BO2633" s="97"/>
      <c r="BQ2633" s="40"/>
      <c r="BR2633" s="94"/>
      <c r="BS2633" s="94"/>
      <c r="BT2633" s="94"/>
      <c r="BU2633" s="40"/>
      <c r="BV2633" s="82"/>
      <c r="BW2633" s="94"/>
      <c r="BX2633" s="48"/>
      <c r="BY2633" s="97"/>
      <c r="BZ2633" s="48"/>
      <c r="CA2633" s="40"/>
      <c r="CB2633" s="94"/>
      <c r="CC2633" s="94"/>
      <c r="CD2633" s="94"/>
      <c r="CE2633" s="40"/>
      <c r="CF2633" s="73"/>
      <c r="CG2633" s="41"/>
      <c r="CH2633" s="41"/>
      <c r="CI2633" s="41"/>
      <c r="CJ2633" s="41"/>
      <c r="CK2633" s="41"/>
      <c r="CL2633" s="68"/>
      <c r="CM2633" s="41"/>
      <c r="CN2633" s="41"/>
      <c r="CO2633" s="39"/>
      <c r="CP2633" s="78"/>
    </row>
    <row r="2634" spans="1:94" s="38" customFormat="1" x14ac:dyDescent="0.25">
      <c r="A2634" s="38">
        <v>2631</v>
      </c>
      <c r="F2634" s="39"/>
      <c r="Q2634" s="39"/>
      <c r="R2634" s="40"/>
      <c r="S2634" s="40"/>
      <c r="T2634" s="39"/>
      <c r="AG2634" s="110"/>
      <c r="AH2634" s="94"/>
      <c r="AJ2634" s="97"/>
      <c r="AL2634" s="39"/>
      <c r="AP2634" s="39"/>
      <c r="AQ2634" s="77"/>
      <c r="AR2634" s="94"/>
      <c r="AT2634" s="97"/>
      <c r="BB2634" s="79"/>
      <c r="BC2634" s="94"/>
      <c r="BE2634" s="97"/>
      <c r="BF2634" s="97"/>
      <c r="BG2634" s="40"/>
      <c r="BK2634" s="40"/>
      <c r="BL2634" s="79"/>
      <c r="BM2634" s="94"/>
      <c r="BO2634" s="97"/>
      <c r="BQ2634" s="40"/>
      <c r="BR2634" s="94"/>
      <c r="BS2634" s="94"/>
      <c r="BT2634" s="94"/>
      <c r="BU2634" s="40"/>
      <c r="BV2634" s="82"/>
      <c r="BW2634" s="94"/>
      <c r="BX2634" s="48"/>
      <c r="BY2634" s="97"/>
      <c r="BZ2634" s="48"/>
      <c r="CA2634" s="40"/>
      <c r="CB2634" s="94"/>
      <c r="CC2634" s="94"/>
      <c r="CD2634" s="94"/>
      <c r="CE2634" s="40"/>
      <c r="CF2634" s="73"/>
      <c r="CG2634" s="41"/>
      <c r="CH2634" s="41"/>
      <c r="CI2634" s="41"/>
      <c r="CJ2634" s="41"/>
      <c r="CK2634" s="41"/>
      <c r="CL2634" s="68"/>
      <c r="CM2634" s="41"/>
      <c r="CN2634" s="41"/>
      <c r="CO2634" s="39"/>
      <c r="CP2634" s="78"/>
    </row>
    <row r="2635" spans="1:94" s="38" customFormat="1" x14ac:dyDescent="0.25">
      <c r="A2635" s="38">
        <v>2632</v>
      </c>
      <c r="F2635" s="39"/>
      <c r="Q2635" s="39"/>
      <c r="R2635" s="40"/>
      <c r="S2635" s="40"/>
      <c r="T2635" s="39"/>
      <c r="AG2635" s="110"/>
      <c r="AH2635" s="94"/>
      <c r="AJ2635" s="97"/>
      <c r="AL2635" s="39"/>
      <c r="AP2635" s="39"/>
      <c r="AQ2635" s="77"/>
      <c r="AR2635" s="94"/>
      <c r="AT2635" s="97"/>
      <c r="BB2635" s="79"/>
      <c r="BC2635" s="94"/>
      <c r="BE2635" s="97"/>
      <c r="BF2635" s="97"/>
      <c r="BG2635" s="40"/>
      <c r="BK2635" s="40"/>
      <c r="BL2635" s="79"/>
      <c r="BM2635" s="94"/>
      <c r="BO2635" s="97"/>
      <c r="BQ2635" s="40"/>
      <c r="BR2635" s="94"/>
      <c r="BS2635" s="94"/>
      <c r="BT2635" s="94"/>
      <c r="BU2635" s="40"/>
      <c r="BV2635" s="82"/>
      <c r="BW2635" s="94"/>
      <c r="BX2635" s="48"/>
      <c r="BY2635" s="97"/>
      <c r="BZ2635" s="48"/>
      <c r="CA2635" s="40"/>
      <c r="CB2635" s="94"/>
      <c r="CC2635" s="94"/>
      <c r="CD2635" s="94"/>
      <c r="CE2635" s="40"/>
      <c r="CF2635" s="73"/>
      <c r="CG2635" s="41"/>
      <c r="CH2635" s="41"/>
      <c r="CI2635" s="41"/>
      <c r="CJ2635" s="41"/>
      <c r="CK2635" s="41"/>
      <c r="CL2635" s="68"/>
      <c r="CM2635" s="41"/>
      <c r="CN2635" s="41"/>
      <c r="CO2635" s="39"/>
      <c r="CP2635" s="78"/>
    </row>
    <row r="2636" spans="1:94" s="38" customFormat="1" x14ac:dyDescent="0.25">
      <c r="A2636" s="38">
        <v>2633</v>
      </c>
      <c r="F2636" s="39"/>
      <c r="Q2636" s="39"/>
      <c r="R2636" s="40"/>
      <c r="S2636" s="40"/>
      <c r="T2636" s="39"/>
      <c r="AG2636" s="110"/>
      <c r="AH2636" s="94"/>
      <c r="AJ2636" s="97"/>
      <c r="AL2636" s="39"/>
      <c r="AP2636" s="39"/>
      <c r="AQ2636" s="77"/>
      <c r="AR2636" s="94"/>
      <c r="AT2636" s="97"/>
      <c r="BB2636" s="79"/>
      <c r="BC2636" s="94"/>
      <c r="BE2636" s="97"/>
      <c r="BF2636" s="97"/>
      <c r="BG2636" s="40"/>
      <c r="BK2636" s="40"/>
      <c r="BL2636" s="79"/>
      <c r="BM2636" s="94"/>
      <c r="BO2636" s="97"/>
      <c r="BQ2636" s="40"/>
      <c r="BR2636" s="94"/>
      <c r="BS2636" s="94"/>
      <c r="BT2636" s="94"/>
      <c r="BU2636" s="40"/>
      <c r="BV2636" s="82"/>
      <c r="BW2636" s="94"/>
      <c r="BX2636" s="48"/>
      <c r="BY2636" s="97"/>
      <c r="BZ2636" s="48"/>
      <c r="CA2636" s="40"/>
      <c r="CB2636" s="94"/>
      <c r="CC2636" s="94"/>
      <c r="CD2636" s="94"/>
      <c r="CE2636" s="40"/>
      <c r="CF2636" s="73"/>
      <c r="CG2636" s="41"/>
      <c r="CH2636" s="41"/>
      <c r="CI2636" s="41"/>
      <c r="CJ2636" s="41"/>
      <c r="CK2636" s="41"/>
      <c r="CL2636" s="68"/>
      <c r="CM2636" s="41"/>
      <c r="CN2636" s="41"/>
      <c r="CO2636" s="39"/>
      <c r="CP2636" s="78"/>
    </row>
    <row r="2637" spans="1:94" s="38" customFormat="1" x14ac:dyDescent="0.25">
      <c r="A2637" s="38">
        <v>2634</v>
      </c>
      <c r="F2637" s="39"/>
      <c r="Q2637" s="39"/>
      <c r="R2637" s="40"/>
      <c r="S2637" s="40"/>
      <c r="T2637" s="39"/>
      <c r="AG2637" s="110"/>
      <c r="AH2637" s="94"/>
      <c r="AJ2637" s="97"/>
      <c r="AL2637" s="39"/>
      <c r="AP2637" s="39"/>
      <c r="AQ2637" s="77"/>
      <c r="AR2637" s="94"/>
      <c r="AT2637" s="97"/>
      <c r="BB2637" s="79"/>
      <c r="BC2637" s="94"/>
      <c r="BE2637" s="97"/>
      <c r="BF2637" s="97"/>
      <c r="BG2637" s="40"/>
      <c r="BK2637" s="40"/>
      <c r="BL2637" s="79"/>
      <c r="BM2637" s="94"/>
      <c r="BO2637" s="97"/>
      <c r="BQ2637" s="40"/>
      <c r="BR2637" s="94"/>
      <c r="BS2637" s="94"/>
      <c r="BT2637" s="94"/>
      <c r="BU2637" s="40"/>
      <c r="BV2637" s="82"/>
      <c r="BW2637" s="94"/>
      <c r="BX2637" s="48"/>
      <c r="BY2637" s="97"/>
      <c r="BZ2637" s="48"/>
      <c r="CA2637" s="40"/>
      <c r="CB2637" s="94"/>
      <c r="CC2637" s="94"/>
      <c r="CD2637" s="94"/>
      <c r="CE2637" s="40"/>
      <c r="CF2637" s="73"/>
      <c r="CG2637" s="41"/>
      <c r="CH2637" s="41"/>
      <c r="CI2637" s="41"/>
      <c r="CJ2637" s="41"/>
      <c r="CK2637" s="41"/>
      <c r="CL2637" s="68"/>
      <c r="CM2637" s="41"/>
      <c r="CN2637" s="41"/>
      <c r="CO2637" s="39"/>
      <c r="CP2637" s="78"/>
    </row>
    <row r="2638" spans="1:94" s="38" customFormat="1" x14ac:dyDescent="0.25">
      <c r="A2638" s="38">
        <v>2635</v>
      </c>
      <c r="F2638" s="39"/>
      <c r="Q2638" s="39"/>
      <c r="R2638" s="40"/>
      <c r="S2638" s="40"/>
      <c r="T2638" s="39"/>
      <c r="AG2638" s="110"/>
      <c r="AH2638" s="94"/>
      <c r="AJ2638" s="97"/>
      <c r="AL2638" s="39"/>
      <c r="AP2638" s="39"/>
      <c r="AQ2638" s="77"/>
      <c r="AR2638" s="94"/>
      <c r="AT2638" s="97"/>
      <c r="BB2638" s="79"/>
      <c r="BC2638" s="94"/>
      <c r="BE2638" s="97"/>
      <c r="BF2638" s="97"/>
      <c r="BG2638" s="40"/>
      <c r="BK2638" s="40"/>
      <c r="BL2638" s="79"/>
      <c r="BM2638" s="94"/>
      <c r="BO2638" s="97"/>
      <c r="BQ2638" s="40"/>
      <c r="BR2638" s="94"/>
      <c r="BS2638" s="94"/>
      <c r="BT2638" s="94"/>
      <c r="BU2638" s="40"/>
      <c r="BV2638" s="82"/>
      <c r="BW2638" s="94"/>
      <c r="BX2638" s="48"/>
      <c r="BY2638" s="97"/>
      <c r="BZ2638" s="48"/>
      <c r="CA2638" s="40"/>
      <c r="CB2638" s="94"/>
      <c r="CC2638" s="94"/>
      <c r="CD2638" s="94"/>
      <c r="CE2638" s="40"/>
      <c r="CF2638" s="73"/>
      <c r="CG2638" s="41"/>
      <c r="CH2638" s="41"/>
      <c r="CI2638" s="41"/>
      <c r="CJ2638" s="41"/>
      <c r="CK2638" s="41"/>
      <c r="CL2638" s="68"/>
      <c r="CM2638" s="41"/>
      <c r="CN2638" s="41"/>
      <c r="CO2638" s="39"/>
      <c r="CP2638" s="78"/>
    </row>
    <row r="2639" spans="1:94" s="38" customFormat="1" x14ac:dyDescent="0.25">
      <c r="A2639" s="38">
        <v>2636</v>
      </c>
      <c r="F2639" s="39"/>
      <c r="Q2639" s="39"/>
      <c r="R2639" s="40"/>
      <c r="S2639" s="40"/>
      <c r="T2639" s="39"/>
      <c r="AG2639" s="110"/>
      <c r="AH2639" s="94"/>
      <c r="AJ2639" s="97"/>
      <c r="AL2639" s="39"/>
      <c r="AP2639" s="39"/>
      <c r="AQ2639" s="77"/>
      <c r="AR2639" s="94"/>
      <c r="AT2639" s="97"/>
      <c r="BB2639" s="79"/>
      <c r="BC2639" s="94"/>
      <c r="BE2639" s="97"/>
      <c r="BF2639" s="97"/>
      <c r="BG2639" s="40"/>
      <c r="BK2639" s="40"/>
      <c r="BL2639" s="79"/>
      <c r="BM2639" s="94"/>
      <c r="BO2639" s="97"/>
      <c r="BQ2639" s="40"/>
      <c r="BR2639" s="94"/>
      <c r="BS2639" s="94"/>
      <c r="BT2639" s="94"/>
      <c r="BU2639" s="40"/>
      <c r="BV2639" s="82"/>
      <c r="BW2639" s="94"/>
      <c r="BX2639" s="48"/>
      <c r="BY2639" s="97"/>
      <c r="BZ2639" s="48"/>
      <c r="CA2639" s="40"/>
      <c r="CB2639" s="94"/>
      <c r="CC2639" s="94"/>
      <c r="CD2639" s="94"/>
      <c r="CE2639" s="40"/>
      <c r="CF2639" s="73"/>
      <c r="CG2639" s="41"/>
      <c r="CH2639" s="41"/>
      <c r="CI2639" s="41"/>
      <c r="CJ2639" s="41"/>
      <c r="CK2639" s="41"/>
      <c r="CL2639" s="68"/>
      <c r="CM2639" s="41"/>
      <c r="CN2639" s="41"/>
      <c r="CO2639" s="39"/>
      <c r="CP2639" s="78"/>
    </row>
    <row r="2640" spans="1:94" s="38" customFormat="1" x14ac:dyDescent="0.25">
      <c r="A2640" s="38">
        <v>2637</v>
      </c>
      <c r="F2640" s="39"/>
      <c r="Q2640" s="39"/>
      <c r="R2640" s="40"/>
      <c r="S2640" s="40"/>
      <c r="T2640" s="39"/>
      <c r="AG2640" s="110"/>
      <c r="AH2640" s="94"/>
      <c r="AJ2640" s="97"/>
      <c r="AL2640" s="39"/>
      <c r="AP2640" s="39"/>
      <c r="AQ2640" s="77"/>
      <c r="AR2640" s="94"/>
      <c r="AT2640" s="97"/>
      <c r="BB2640" s="79"/>
      <c r="BC2640" s="94"/>
      <c r="BE2640" s="97"/>
      <c r="BF2640" s="97"/>
      <c r="BG2640" s="40"/>
      <c r="BK2640" s="40"/>
      <c r="BL2640" s="79"/>
      <c r="BM2640" s="94"/>
      <c r="BO2640" s="97"/>
      <c r="BQ2640" s="40"/>
      <c r="BR2640" s="94"/>
      <c r="BS2640" s="94"/>
      <c r="BT2640" s="94"/>
      <c r="BU2640" s="40"/>
      <c r="BV2640" s="82"/>
      <c r="BW2640" s="94"/>
      <c r="BX2640" s="48"/>
      <c r="BY2640" s="97"/>
      <c r="BZ2640" s="48"/>
      <c r="CA2640" s="40"/>
      <c r="CB2640" s="94"/>
      <c r="CC2640" s="94"/>
      <c r="CD2640" s="94"/>
      <c r="CE2640" s="40"/>
      <c r="CF2640" s="73"/>
      <c r="CG2640" s="41"/>
      <c r="CH2640" s="41"/>
      <c r="CI2640" s="41"/>
      <c r="CJ2640" s="41"/>
      <c r="CK2640" s="41"/>
      <c r="CL2640" s="68"/>
      <c r="CM2640" s="41"/>
      <c r="CN2640" s="41"/>
      <c r="CO2640" s="39"/>
      <c r="CP2640" s="78"/>
    </row>
    <row r="2641" spans="1:94" s="38" customFormat="1" x14ac:dyDescent="0.25">
      <c r="A2641" s="38">
        <v>2638</v>
      </c>
      <c r="F2641" s="39"/>
      <c r="Q2641" s="39"/>
      <c r="R2641" s="40"/>
      <c r="S2641" s="40"/>
      <c r="T2641" s="39"/>
      <c r="AG2641" s="110"/>
      <c r="AH2641" s="94"/>
      <c r="AJ2641" s="97"/>
      <c r="AL2641" s="39"/>
      <c r="AP2641" s="39"/>
      <c r="AQ2641" s="77"/>
      <c r="AR2641" s="94"/>
      <c r="AT2641" s="97"/>
      <c r="BB2641" s="79"/>
      <c r="BC2641" s="94"/>
      <c r="BE2641" s="97"/>
      <c r="BF2641" s="97"/>
      <c r="BG2641" s="40"/>
      <c r="BK2641" s="40"/>
      <c r="BL2641" s="79"/>
      <c r="BM2641" s="94"/>
      <c r="BO2641" s="97"/>
      <c r="BQ2641" s="40"/>
      <c r="BR2641" s="94"/>
      <c r="BS2641" s="94"/>
      <c r="BT2641" s="94"/>
      <c r="BU2641" s="40"/>
      <c r="BV2641" s="82"/>
      <c r="BW2641" s="94"/>
      <c r="BX2641" s="48"/>
      <c r="BY2641" s="97"/>
      <c r="BZ2641" s="48"/>
      <c r="CA2641" s="40"/>
      <c r="CB2641" s="94"/>
      <c r="CC2641" s="94"/>
      <c r="CD2641" s="94"/>
      <c r="CE2641" s="40"/>
      <c r="CF2641" s="73"/>
      <c r="CG2641" s="41"/>
      <c r="CH2641" s="41"/>
      <c r="CI2641" s="41"/>
      <c r="CJ2641" s="41"/>
      <c r="CK2641" s="41"/>
      <c r="CL2641" s="68"/>
      <c r="CM2641" s="41"/>
      <c r="CN2641" s="41"/>
      <c r="CO2641" s="39"/>
      <c r="CP2641" s="78"/>
    </row>
    <row r="2642" spans="1:94" s="38" customFormat="1" x14ac:dyDescent="0.25">
      <c r="A2642" s="99">
        <v>2639</v>
      </c>
      <c r="F2642" s="39"/>
      <c r="Q2642" s="39"/>
      <c r="R2642" s="40"/>
      <c r="S2642" s="40"/>
      <c r="T2642" s="39"/>
      <c r="AG2642" s="110"/>
      <c r="AH2642" s="94"/>
      <c r="AJ2642" s="97"/>
      <c r="AL2642" s="39"/>
      <c r="AP2642" s="39"/>
      <c r="AQ2642" s="77"/>
      <c r="AR2642" s="94"/>
      <c r="AT2642" s="97"/>
      <c r="BB2642" s="79"/>
      <c r="BC2642" s="94"/>
      <c r="BE2642" s="97"/>
      <c r="BF2642" s="97"/>
      <c r="BG2642" s="40"/>
      <c r="BK2642" s="40"/>
      <c r="BL2642" s="79"/>
      <c r="BM2642" s="94"/>
      <c r="BO2642" s="97"/>
      <c r="BQ2642" s="40"/>
      <c r="BR2642" s="94"/>
      <c r="BS2642" s="94"/>
      <c r="BT2642" s="94"/>
      <c r="BU2642" s="40"/>
      <c r="BV2642" s="82"/>
      <c r="BW2642" s="94"/>
      <c r="BX2642" s="48"/>
      <c r="BY2642" s="97"/>
      <c r="BZ2642" s="48"/>
      <c r="CA2642" s="40"/>
      <c r="CB2642" s="94"/>
      <c r="CC2642" s="94"/>
      <c r="CD2642" s="94"/>
      <c r="CE2642" s="40"/>
      <c r="CF2642" s="73"/>
      <c r="CG2642" s="41"/>
      <c r="CH2642" s="41"/>
      <c r="CI2642" s="41"/>
      <c r="CJ2642" s="41"/>
      <c r="CK2642" s="41"/>
      <c r="CL2642" s="68"/>
      <c r="CM2642" s="41"/>
      <c r="CN2642" s="41"/>
      <c r="CO2642" s="39"/>
      <c r="CP2642" s="78"/>
    </row>
    <row r="2643" spans="1:94" s="38" customFormat="1" x14ac:dyDescent="0.25">
      <c r="A2643" s="38">
        <v>2640</v>
      </c>
      <c r="F2643" s="39"/>
      <c r="Q2643" s="39"/>
      <c r="R2643" s="40"/>
      <c r="S2643" s="40"/>
      <c r="T2643" s="39"/>
      <c r="AG2643" s="110"/>
      <c r="AH2643" s="94"/>
      <c r="AJ2643" s="97"/>
      <c r="AL2643" s="39"/>
      <c r="AP2643" s="39"/>
      <c r="AQ2643" s="77"/>
      <c r="AR2643" s="94"/>
      <c r="AT2643" s="97"/>
      <c r="BB2643" s="79"/>
      <c r="BC2643" s="94"/>
      <c r="BE2643" s="97"/>
      <c r="BF2643" s="97"/>
      <c r="BG2643" s="40"/>
      <c r="BK2643" s="40"/>
      <c r="BL2643" s="79"/>
      <c r="BM2643" s="94"/>
      <c r="BO2643" s="97"/>
      <c r="BQ2643" s="40"/>
      <c r="BR2643" s="94"/>
      <c r="BS2643" s="94"/>
      <c r="BT2643" s="94"/>
      <c r="BU2643" s="40"/>
      <c r="BV2643" s="82"/>
      <c r="BW2643" s="94"/>
      <c r="BX2643" s="48"/>
      <c r="BY2643" s="97"/>
      <c r="BZ2643" s="48"/>
      <c r="CA2643" s="40"/>
      <c r="CB2643" s="94"/>
      <c r="CC2643" s="94"/>
      <c r="CD2643" s="94"/>
      <c r="CE2643" s="40"/>
      <c r="CF2643" s="73"/>
      <c r="CG2643" s="41"/>
      <c r="CH2643" s="41"/>
      <c r="CI2643" s="41"/>
      <c r="CJ2643" s="41"/>
      <c r="CK2643" s="41"/>
      <c r="CL2643" s="68"/>
      <c r="CM2643" s="41"/>
      <c r="CN2643" s="41"/>
      <c r="CO2643" s="39"/>
      <c r="CP2643" s="78"/>
    </row>
    <row r="2644" spans="1:94" s="38" customFormat="1" x14ac:dyDescent="0.25">
      <c r="A2644" s="38">
        <v>2641</v>
      </c>
      <c r="F2644" s="39"/>
      <c r="Q2644" s="39"/>
      <c r="R2644" s="40"/>
      <c r="S2644" s="40"/>
      <c r="T2644" s="39"/>
      <c r="AG2644" s="110"/>
      <c r="AH2644" s="94"/>
      <c r="AJ2644" s="97"/>
      <c r="AL2644" s="39"/>
      <c r="AP2644" s="39"/>
      <c r="AQ2644" s="77"/>
      <c r="AR2644" s="94"/>
      <c r="AT2644" s="97"/>
      <c r="BB2644" s="79"/>
      <c r="BC2644" s="94"/>
      <c r="BE2644" s="97"/>
      <c r="BF2644" s="97"/>
      <c r="BG2644" s="40"/>
      <c r="BK2644" s="40"/>
      <c r="BL2644" s="79"/>
      <c r="BM2644" s="94"/>
      <c r="BO2644" s="97"/>
      <c r="BQ2644" s="40"/>
      <c r="BR2644" s="94"/>
      <c r="BS2644" s="94"/>
      <c r="BT2644" s="94"/>
      <c r="BU2644" s="40"/>
      <c r="BV2644" s="82"/>
      <c r="BW2644" s="94"/>
      <c r="BX2644" s="48"/>
      <c r="BY2644" s="97"/>
      <c r="BZ2644" s="48"/>
      <c r="CA2644" s="40"/>
      <c r="CB2644" s="94"/>
      <c r="CC2644" s="94"/>
      <c r="CD2644" s="94"/>
      <c r="CE2644" s="40"/>
      <c r="CF2644" s="73"/>
      <c r="CG2644" s="41"/>
      <c r="CH2644" s="41"/>
      <c r="CI2644" s="41"/>
      <c r="CJ2644" s="41"/>
      <c r="CK2644" s="41"/>
      <c r="CL2644" s="68"/>
      <c r="CM2644" s="41"/>
      <c r="CN2644" s="41"/>
      <c r="CO2644" s="39"/>
      <c r="CP2644" s="78"/>
    </row>
    <row r="2645" spans="1:94" s="38" customFormat="1" x14ac:dyDescent="0.25">
      <c r="A2645" s="38">
        <v>2642</v>
      </c>
      <c r="F2645" s="39"/>
      <c r="Q2645" s="39"/>
      <c r="R2645" s="40"/>
      <c r="S2645" s="40"/>
      <c r="T2645" s="39"/>
      <c r="AG2645" s="110"/>
      <c r="AH2645" s="94"/>
      <c r="AJ2645" s="97"/>
      <c r="AL2645" s="39"/>
      <c r="AP2645" s="39"/>
      <c r="AQ2645" s="77"/>
      <c r="AR2645" s="94"/>
      <c r="AT2645" s="97"/>
      <c r="BB2645" s="79"/>
      <c r="BC2645" s="94"/>
      <c r="BE2645" s="97"/>
      <c r="BF2645" s="97"/>
      <c r="BG2645" s="40"/>
      <c r="BK2645" s="40"/>
      <c r="BL2645" s="79"/>
      <c r="BM2645" s="94"/>
      <c r="BO2645" s="97"/>
      <c r="BQ2645" s="40"/>
      <c r="BR2645" s="94"/>
      <c r="BS2645" s="94"/>
      <c r="BT2645" s="94"/>
      <c r="BU2645" s="40"/>
      <c r="BV2645" s="82"/>
      <c r="BW2645" s="94"/>
      <c r="BX2645" s="48"/>
      <c r="BY2645" s="97"/>
      <c r="BZ2645" s="48"/>
      <c r="CA2645" s="40"/>
      <c r="CB2645" s="94"/>
      <c r="CC2645" s="94"/>
      <c r="CD2645" s="94"/>
      <c r="CE2645" s="40"/>
      <c r="CF2645" s="73"/>
      <c r="CG2645" s="41"/>
      <c r="CH2645" s="41"/>
      <c r="CI2645" s="41"/>
      <c r="CJ2645" s="41"/>
      <c r="CK2645" s="41"/>
      <c r="CL2645" s="68"/>
      <c r="CM2645" s="41"/>
      <c r="CN2645" s="41"/>
      <c r="CO2645" s="39"/>
      <c r="CP2645" s="78"/>
    </row>
    <row r="2646" spans="1:94" s="38" customFormat="1" x14ac:dyDescent="0.25">
      <c r="A2646" s="38">
        <v>2643</v>
      </c>
      <c r="F2646" s="39"/>
      <c r="Q2646" s="39"/>
      <c r="R2646" s="40"/>
      <c r="S2646" s="40"/>
      <c r="T2646" s="39"/>
      <c r="AG2646" s="110"/>
      <c r="AH2646" s="94"/>
      <c r="AJ2646" s="97"/>
      <c r="AL2646" s="39"/>
      <c r="AP2646" s="39"/>
      <c r="AQ2646" s="77"/>
      <c r="AR2646" s="94"/>
      <c r="AT2646" s="97"/>
      <c r="BB2646" s="79"/>
      <c r="BC2646" s="94"/>
      <c r="BE2646" s="97"/>
      <c r="BF2646" s="97"/>
      <c r="BG2646" s="40"/>
      <c r="BK2646" s="40"/>
      <c r="BL2646" s="79"/>
      <c r="BM2646" s="94"/>
      <c r="BO2646" s="97"/>
      <c r="BQ2646" s="40"/>
      <c r="BR2646" s="94"/>
      <c r="BS2646" s="94"/>
      <c r="BT2646" s="94"/>
      <c r="BU2646" s="40"/>
      <c r="BV2646" s="82"/>
      <c r="BW2646" s="94"/>
      <c r="BX2646" s="48"/>
      <c r="BY2646" s="97"/>
      <c r="BZ2646" s="48"/>
      <c r="CA2646" s="40"/>
      <c r="CB2646" s="94"/>
      <c r="CC2646" s="94"/>
      <c r="CD2646" s="94"/>
      <c r="CE2646" s="40"/>
      <c r="CF2646" s="73"/>
      <c r="CG2646" s="41"/>
      <c r="CH2646" s="41"/>
      <c r="CI2646" s="41"/>
      <c r="CJ2646" s="41"/>
      <c r="CK2646" s="41"/>
      <c r="CL2646" s="68"/>
      <c r="CM2646" s="41"/>
      <c r="CN2646" s="41"/>
      <c r="CO2646" s="39"/>
      <c r="CP2646" s="78"/>
    </row>
    <row r="2647" spans="1:94" s="38" customFormat="1" x14ac:dyDescent="0.25">
      <c r="A2647" s="38">
        <v>2644</v>
      </c>
      <c r="F2647" s="39"/>
      <c r="Q2647" s="39"/>
      <c r="R2647" s="40"/>
      <c r="S2647" s="40"/>
      <c r="T2647" s="39"/>
      <c r="AG2647" s="110"/>
      <c r="AH2647" s="94"/>
      <c r="AJ2647" s="97"/>
      <c r="AL2647" s="39"/>
      <c r="AP2647" s="39"/>
      <c r="AQ2647" s="77"/>
      <c r="AR2647" s="94"/>
      <c r="AT2647" s="97"/>
      <c r="BB2647" s="79"/>
      <c r="BC2647" s="94"/>
      <c r="BE2647" s="97"/>
      <c r="BF2647" s="97"/>
      <c r="BG2647" s="40"/>
      <c r="BK2647" s="40"/>
      <c r="BL2647" s="79"/>
      <c r="BM2647" s="94"/>
      <c r="BO2647" s="97"/>
      <c r="BQ2647" s="40"/>
      <c r="BR2647" s="94"/>
      <c r="BS2647" s="94"/>
      <c r="BT2647" s="94"/>
      <c r="BU2647" s="40"/>
      <c r="BV2647" s="82"/>
      <c r="BW2647" s="94"/>
      <c r="BX2647" s="48"/>
      <c r="BY2647" s="97"/>
      <c r="BZ2647" s="48"/>
      <c r="CA2647" s="40"/>
      <c r="CB2647" s="94"/>
      <c r="CC2647" s="94"/>
      <c r="CD2647" s="94"/>
      <c r="CE2647" s="40"/>
      <c r="CF2647" s="73"/>
      <c r="CG2647" s="41"/>
      <c r="CH2647" s="41"/>
      <c r="CI2647" s="41"/>
      <c r="CJ2647" s="41"/>
      <c r="CK2647" s="41"/>
      <c r="CL2647" s="68"/>
      <c r="CM2647" s="41"/>
      <c r="CN2647" s="41"/>
      <c r="CO2647" s="39"/>
      <c r="CP2647" s="78"/>
    </row>
    <row r="2648" spans="1:94" s="38" customFormat="1" x14ac:dyDescent="0.25">
      <c r="A2648" s="38">
        <v>2645</v>
      </c>
      <c r="F2648" s="39"/>
      <c r="Q2648" s="39"/>
      <c r="R2648" s="40"/>
      <c r="S2648" s="40"/>
      <c r="T2648" s="39"/>
      <c r="AG2648" s="110"/>
      <c r="AH2648" s="94"/>
      <c r="AJ2648" s="97"/>
      <c r="AL2648" s="39"/>
      <c r="AP2648" s="39"/>
      <c r="AQ2648" s="77"/>
      <c r="AR2648" s="94"/>
      <c r="AT2648" s="97"/>
      <c r="BB2648" s="79"/>
      <c r="BC2648" s="94"/>
      <c r="BE2648" s="97"/>
      <c r="BF2648" s="97"/>
      <c r="BG2648" s="40"/>
      <c r="BK2648" s="40"/>
      <c r="BL2648" s="79"/>
      <c r="BM2648" s="94"/>
      <c r="BO2648" s="97"/>
      <c r="BQ2648" s="40"/>
      <c r="BR2648" s="94"/>
      <c r="BS2648" s="94"/>
      <c r="BT2648" s="94"/>
      <c r="BU2648" s="40"/>
      <c r="BV2648" s="82"/>
      <c r="BW2648" s="94"/>
      <c r="BX2648" s="48"/>
      <c r="BY2648" s="97"/>
      <c r="BZ2648" s="48"/>
      <c r="CA2648" s="40"/>
      <c r="CB2648" s="94"/>
      <c r="CC2648" s="94"/>
      <c r="CD2648" s="94"/>
      <c r="CE2648" s="40"/>
      <c r="CF2648" s="73"/>
      <c r="CG2648" s="41"/>
      <c r="CH2648" s="41"/>
      <c r="CI2648" s="41"/>
      <c r="CJ2648" s="41"/>
      <c r="CK2648" s="41"/>
      <c r="CL2648" s="68"/>
      <c r="CM2648" s="41"/>
      <c r="CN2648" s="41"/>
      <c r="CO2648" s="39"/>
      <c r="CP2648" s="78"/>
    </row>
    <row r="2649" spans="1:94" s="38" customFormat="1" x14ac:dyDescent="0.25">
      <c r="A2649" s="38">
        <v>2646</v>
      </c>
      <c r="F2649" s="39"/>
      <c r="Q2649" s="39"/>
      <c r="R2649" s="40"/>
      <c r="S2649" s="40"/>
      <c r="T2649" s="39"/>
      <c r="AG2649" s="110"/>
      <c r="AH2649" s="94"/>
      <c r="AJ2649" s="97"/>
      <c r="AL2649" s="39"/>
      <c r="AP2649" s="39"/>
      <c r="AQ2649" s="77"/>
      <c r="AR2649" s="94"/>
      <c r="AT2649" s="97"/>
      <c r="BB2649" s="79"/>
      <c r="BC2649" s="94"/>
      <c r="BE2649" s="97"/>
      <c r="BF2649" s="97"/>
      <c r="BG2649" s="40"/>
      <c r="BK2649" s="40"/>
      <c r="BL2649" s="79"/>
      <c r="BM2649" s="94"/>
      <c r="BO2649" s="97"/>
      <c r="BQ2649" s="40"/>
      <c r="BR2649" s="94"/>
      <c r="BS2649" s="94"/>
      <c r="BT2649" s="94"/>
      <c r="BU2649" s="40"/>
      <c r="BV2649" s="82"/>
      <c r="BW2649" s="94"/>
      <c r="BX2649" s="48"/>
      <c r="BY2649" s="97"/>
      <c r="BZ2649" s="48"/>
      <c r="CA2649" s="40"/>
      <c r="CB2649" s="94"/>
      <c r="CC2649" s="94"/>
      <c r="CD2649" s="94"/>
      <c r="CE2649" s="40"/>
      <c r="CF2649" s="73"/>
      <c r="CG2649" s="41"/>
      <c r="CH2649" s="41"/>
      <c r="CI2649" s="41"/>
      <c r="CJ2649" s="41"/>
      <c r="CK2649" s="41"/>
      <c r="CL2649" s="68"/>
      <c r="CM2649" s="41"/>
      <c r="CN2649" s="41"/>
      <c r="CO2649" s="39"/>
      <c r="CP2649" s="78"/>
    </row>
    <row r="2650" spans="1:94" s="38" customFormat="1" x14ac:dyDescent="0.25">
      <c r="A2650" s="38">
        <v>2647</v>
      </c>
      <c r="F2650" s="39"/>
      <c r="Q2650" s="39"/>
      <c r="R2650" s="40"/>
      <c r="S2650" s="40"/>
      <c r="T2650" s="39"/>
      <c r="AG2650" s="110"/>
      <c r="AH2650" s="94"/>
      <c r="AJ2650" s="97"/>
      <c r="AL2650" s="39"/>
      <c r="AP2650" s="39"/>
      <c r="AQ2650" s="77"/>
      <c r="AR2650" s="94"/>
      <c r="AT2650" s="97"/>
      <c r="BB2650" s="79"/>
      <c r="BC2650" s="94"/>
      <c r="BE2650" s="97"/>
      <c r="BF2650" s="97"/>
      <c r="BG2650" s="40"/>
      <c r="BK2650" s="40"/>
      <c r="BL2650" s="79"/>
      <c r="BM2650" s="94"/>
      <c r="BO2650" s="97"/>
      <c r="BQ2650" s="40"/>
      <c r="BR2650" s="94"/>
      <c r="BS2650" s="94"/>
      <c r="BT2650" s="94"/>
      <c r="BU2650" s="40"/>
      <c r="BV2650" s="82"/>
      <c r="BW2650" s="94"/>
      <c r="BX2650" s="48"/>
      <c r="BY2650" s="97"/>
      <c r="BZ2650" s="48"/>
      <c r="CA2650" s="40"/>
      <c r="CB2650" s="94"/>
      <c r="CC2650" s="94"/>
      <c r="CD2650" s="94"/>
      <c r="CE2650" s="40"/>
      <c r="CF2650" s="73"/>
      <c r="CG2650" s="41"/>
      <c r="CH2650" s="41"/>
      <c r="CI2650" s="41"/>
      <c r="CJ2650" s="41"/>
      <c r="CK2650" s="41"/>
      <c r="CL2650" s="68"/>
      <c r="CM2650" s="41"/>
      <c r="CN2650" s="41"/>
      <c r="CO2650" s="39"/>
      <c r="CP2650" s="78"/>
    </row>
    <row r="2651" spans="1:94" s="38" customFormat="1" x14ac:dyDescent="0.25">
      <c r="A2651" s="38">
        <v>2648</v>
      </c>
      <c r="F2651" s="39"/>
      <c r="Q2651" s="39"/>
      <c r="R2651" s="40"/>
      <c r="S2651" s="40"/>
      <c r="T2651" s="39"/>
      <c r="AG2651" s="110"/>
      <c r="AH2651" s="94"/>
      <c r="AJ2651" s="97"/>
      <c r="AL2651" s="39"/>
      <c r="AP2651" s="39"/>
      <c r="AQ2651" s="77"/>
      <c r="AR2651" s="94"/>
      <c r="AT2651" s="97"/>
      <c r="BB2651" s="79"/>
      <c r="BC2651" s="94"/>
      <c r="BE2651" s="97"/>
      <c r="BF2651" s="97"/>
      <c r="BG2651" s="40"/>
      <c r="BK2651" s="40"/>
      <c r="BL2651" s="79"/>
      <c r="BM2651" s="94"/>
      <c r="BO2651" s="97"/>
      <c r="BQ2651" s="40"/>
      <c r="BR2651" s="94"/>
      <c r="BS2651" s="94"/>
      <c r="BT2651" s="94"/>
      <c r="BU2651" s="40"/>
      <c r="BV2651" s="82"/>
      <c r="BW2651" s="94"/>
      <c r="BX2651" s="48"/>
      <c r="BY2651" s="97"/>
      <c r="BZ2651" s="48"/>
      <c r="CA2651" s="40"/>
      <c r="CB2651" s="94"/>
      <c r="CC2651" s="94"/>
      <c r="CD2651" s="94"/>
      <c r="CE2651" s="40"/>
      <c r="CF2651" s="73"/>
      <c r="CG2651" s="41"/>
      <c r="CH2651" s="41"/>
      <c r="CI2651" s="41"/>
      <c r="CJ2651" s="41"/>
      <c r="CK2651" s="41"/>
      <c r="CL2651" s="68"/>
      <c r="CM2651" s="41"/>
      <c r="CN2651" s="41"/>
      <c r="CO2651" s="39"/>
      <c r="CP2651" s="78"/>
    </row>
    <row r="2652" spans="1:94" s="38" customFormat="1" x14ac:dyDescent="0.25">
      <c r="A2652" s="38">
        <v>2649</v>
      </c>
      <c r="F2652" s="39"/>
      <c r="Q2652" s="39"/>
      <c r="R2652" s="40"/>
      <c r="S2652" s="40"/>
      <c r="T2652" s="39"/>
      <c r="AG2652" s="110"/>
      <c r="AH2652" s="94"/>
      <c r="AJ2652" s="97"/>
      <c r="AL2652" s="39"/>
      <c r="AP2652" s="39"/>
      <c r="AQ2652" s="77"/>
      <c r="AR2652" s="94"/>
      <c r="AT2652" s="97"/>
      <c r="BB2652" s="79"/>
      <c r="BC2652" s="94"/>
      <c r="BE2652" s="97"/>
      <c r="BF2652" s="97"/>
      <c r="BG2652" s="40"/>
      <c r="BK2652" s="40"/>
      <c r="BL2652" s="79"/>
      <c r="BM2652" s="94"/>
      <c r="BO2652" s="97"/>
      <c r="BQ2652" s="40"/>
      <c r="BR2652" s="94"/>
      <c r="BS2652" s="94"/>
      <c r="BT2652" s="94"/>
      <c r="BU2652" s="40"/>
      <c r="BV2652" s="82"/>
      <c r="BW2652" s="94"/>
      <c r="BX2652" s="48"/>
      <c r="BY2652" s="97"/>
      <c r="BZ2652" s="48"/>
      <c r="CA2652" s="40"/>
      <c r="CB2652" s="94"/>
      <c r="CC2652" s="94"/>
      <c r="CD2652" s="94"/>
      <c r="CE2652" s="40"/>
      <c r="CF2652" s="73"/>
      <c r="CG2652" s="41"/>
      <c r="CH2652" s="41"/>
      <c r="CI2652" s="41"/>
      <c r="CJ2652" s="41"/>
      <c r="CK2652" s="41"/>
      <c r="CL2652" s="68"/>
      <c r="CM2652" s="41"/>
      <c r="CN2652" s="41"/>
      <c r="CO2652" s="39"/>
      <c r="CP2652" s="78"/>
    </row>
    <row r="2653" spans="1:94" s="38" customFormat="1" x14ac:dyDescent="0.25">
      <c r="A2653" s="38">
        <v>2650</v>
      </c>
      <c r="F2653" s="39"/>
      <c r="Q2653" s="39"/>
      <c r="R2653" s="40"/>
      <c r="S2653" s="40"/>
      <c r="T2653" s="39"/>
      <c r="AG2653" s="110"/>
      <c r="AH2653" s="94"/>
      <c r="AJ2653" s="97"/>
      <c r="AL2653" s="39"/>
      <c r="AP2653" s="39"/>
      <c r="AQ2653" s="77"/>
      <c r="AR2653" s="94"/>
      <c r="AT2653" s="97"/>
      <c r="BB2653" s="79"/>
      <c r="BC2653" s="94"/>
      <c r="BE2653" s="97"/>
      <c r="BF2653" s="97"/>
      <c r="BG2653" s="40"/>
      <c r="BK2653" s="40"/>
      <c r="BL2653" s="79"/>
      <c r="BM2653" s="94"/>
      <c r="BO2653" s="97"/>
      <c r="BQ2653" s="40"/>
      <c r="BR2653" s="94"/>
      <c r="BS2653" s="94"/>
      <c r="BT2653" s="94"/>
      <c r="BU2653" s="40"/>
      <c r="BV2653" s="82"/>
      <c r="BW2653" s="94"/>
      <c r="BX2653" s="48"/>
      <c r="BY2653" s="97"/>
      <c r="BZ2653" s="48"/>
      <c r="CA2653" s="40"/>
      <c r="CB2653" s="94"/>
      <c r="CC2653" s="94"/>
      <c r="CD2653" s="94"/>
      <c r="CE2653" s="40"/>
      <c r="CF2653" s="73"/>
      <c r="CG2653" s="41"/>
      <c r="CH2653" s="41"/>
      <c r="CI2653" s="41"/>
      <c r="CJ2653" s="41"/>
      <c r="CK2653" s="41"/>
      <c r="CL2653" s="68"/>
      <c r="CM2653" s="41"/>
      <c r="CN2653" s="41"/>
      <c r="CO2653" s="39"/>
      <c r="CP2653" s="78"/>
    </row>
    <row r="2654" spans="1:94" s="38" customFormat="1" x14ac:dyDescent="0.25">
      <c r="A2654" s="38">
        <v>2651</v>
      </c>
      <c r="F2654" s="39"/>
      <c r="Q2654" s="39"/>
      <c r="R2654" s="40"/>
      <c r="S2654" s="40"/>
      <c r="T2654" s="39"/>
      <c r="AG2654" s="110"/>
      <c r="AH2654" s="94"/>
      <c r="AJ2654" s="97"/>
      <c r="AL2654" s="39"/>
      <c r="AP2654" s="39"/>
      <c r="AQ2654" s="77"/>
      <c r="AR2654" s="94"/>
      <c r="AT2654" s="97"/>
      <c r="BB2654" s="79"/>
      <c r="BC2654" s="94"/>
      <c r="BE2654" s="97"/>
      <c r="BF2654" s="97"/>
      <c r="BG2654" s="40"/>
      <c r="BK2654" s="40"/>
      <c r="BL2654" s="79"/>
      <c r="BM2654" s="94"/>
      <c r="BO2654" s="97"/>
      <c r="BQ2654" s="40"/>
      <c r="BR2654" s="94"/>
      <c r="BS2654" s="94"/>
      <c r="BT2654" s="94"/>
      <c r="BU2654" s="40"/>
      <c r="BV2654" s="82"/>
      <c r="BW2654" s="94"/>
      <c r="BX2654" s="48"/>
      <c r="BY2654" s="97"/>
      <c r="BZ2654" s="48"/>
      <c r="CA2654" s="40"/>
      <c r="CB2654" s="94"/>
      <c r="CC2654" s="94"/>
      <c r="CD2654" s="94"/>
      <c r="CE2654" s="40"/>
      <c r="CF2654" s="73"/>
      <c r="CG2654" s="41"/>
      <c r="CH2654" s="41"/>
      <c r="CI2654" s="41"/>
      <c r="CJ2654" s="41"/>
      <c r="CK2654" s="41"/>
      <c r="CL2654" s="68"/>
      <c r="CM2654" s="41"/>
      <c r="CN2654" s="41"/>
      <c r="CO2654" s="39"/>
      <c r="CP2654" s="78"/>
    </row>
    <row r="2655" spans="1:94" s="38" customFormat="1" x14ac:dyDescent="0.25">
      <c r="A2655" s="99">
        <v>2652</v>
      </c>
      <c r="F2655" s="39"/>
      <c r="Q2655" s="39"/>
      <c r="R2655" s="40"/>
      <c r="S2655" s="40"/>
      <c r="T2655" s="39"/>
      <c r="AG2655" s="110"/>
      <c r="AH2655" s="94"/>
      <c r="AJ2655" s="97"/>
      <c r="AL2655" s="39"/>
      <c r="AP2655" s="39"/>
      <c r="AQ2655" s="77"/>
      <c r="AR2655" s="94"/>
      <c r="AT2655" s="97"/>
      <c r="BB2655" s="79"/>
      <c r="BC2655" s="94"/>
      <c r="BE2655" s="97"/>
      <c r="BF2655" s="97"/>
      <c r="BG2655" s="40"/>
      <c r="BK2655" s="40"/>
      <c r="BL2655" s="79"/>
      <c r="BM2655" s="94"/>
      <c r="BO2655" s="97"/>
      <c r="BQ2655" s="40"/>
      <c r="BR2655" s="94"/>
      <c r="BS2655" s="94"/>
      <c r="BT2655" s="94"/>
      <c r="BU2655" s="40"/>
      <c r="BV2655" s="82"/>
      <c r="BW2655" s="94"/>
      <c r="BX2655" s="48"/>
      <c r="BY2655" s="97"/>
      <c r="BZ2655" s="48"/>
      <c r="CA2655" s="40"/>
      <c r="CB2655" s="94"/>
      <c r="CC2655" s="94"/>
      <c r="CD2655" s="94"/>
      <c r="CE2655" s="40"/>
      <c r="CF2655" s="73"/>
      <c r="CG2655" s="41"/>
      <c r="CH2655" s="41"/>
      <c r="CI2655" s="41"/>
      <c r="CJ2655" s="41"/>
      <c r="CK2655" s="41"/>
      <c r="CL2655" s="68"/>
      <c r="CM2655" s="41"/>
      <c r="CN2655" s="41"/>
      <c r="CO2655" s="39"/>
      <c r="CP2655" s="78"/>
    </row>
    <row r="2656" spans="1:94" s="38" customFormat="1" x14ac:dyDescent="0.25">
      <c r="A2656" s="38">
        <v>2653</v>
      </c>
      <c r="F2656" s="39"/>
      <c r="Q2656" s="39"/>
      <c r="R2656" s="40"/>
      <c r="S2656" s="40"/>
      <c r="T2656" s="39"/>
      <c r="AG2656" s="110"/>
      <c r="AH2656" s="94"/>
      <c r="AJ2656" s="97"/>
      <c r="AL2656" s="39"/>
      <c r="AP2656" s="39"/>
      <c r="AQ2656" s="77"/>
      <c r="AR2656" s="94"/>
      <c r="AT2656" s="97"/>
      <c r="BB2656" s="79"/>
      <c r="BC2656" s="94"/>
      <c r="BE2656" s="97"/>
      <c r="BF2656" s="97"/>
      <c r="BG2656" s="40"/>
      <c r="BK2656" s="40"/>
      <c r="BL2656" s="79"/>
      <c r="BM2656" s="94"/>
      <c r="BO2656" s="97"/>
      <c r="BQ2656" s="40"/>
      <c r="BR2656" s="94"/>
      <c r="BS2656" s="94"/>
      <c r="BT2656" s="94"/>
      <c r="BU2656" s="40"/>
      <c r="BV2656" s="82"/>
      <c r="BW2656" s="94"/>
      <c r="BX2656" s="48"/>
      <c r="BY2656" s="97"/>
      <c r="BZ2656" s="48"/>
      <c r="CA2656" s="40"/>
      <c r="CB2656" s="94"/>
      <c r="CC2656" s="94"/>
      <c r="CD2656" s="94"/>
      <c r="CE2656" s="40"/>
      <c r="CF2656" s="73"/>
      <c r="CG2656" s="41"/>
      <c r="CH2656" s="41"/>
      <c r="CI2656" s="41"/>
      <c r="CJ2656" s="41"/>
      <c r="CK2656" s="41"/>
      <c r="CL2656" s="68"/>
      <c r="CM2656" s="41"/>
      <c r="CN2656" s="41"/>
      <c r="CO2656" s="39"/>
      <c r="CP2656" s="78"/>
    </row>
    <row r="2657" spans="1:94" s="38" customFormat="1" x14ac:dyDescent="0.25">
      <c r="A2657" s="38">
        <v>2654</v>
      </c>
      <c r="F2657" s="39"/>
      <c r="Q2657" s="39"/>
      <c r="R2657" s="40"/>
      <c r="S2657" s="40"/>
      <c r="T2657" s="39"/>
      <c r="AG2657" s="110"/>
      <c r="AH2657" s="94"/>
      <c r="AJ2657" s="97"/>
      <c r="AL2657" s="39"/>
      <c r="AP2657" s="39"/>
      <c r="AQ2657" s="77"/>
      <c r="AR2657" s="94"/>
      <c r="AT2657" s="97"/>
      <c r="BB2657" s="79"/>
      <c r="BC2657" s="94"/>
      <c r="BE2657" s="97"/>
      <c r="BF2657" s="97"/>
      <c r="BG2657" s="40"/>
      <c r="BK2657" s="40"/>
      <c r="BL2657" s="79"/>
      <c r="BM2657" s="94"/>
      <c r="BO2657" s="97"/>
      <c r="BQ2657" s="40"/>
      <c r="BR2657" s="94"/>
      <c r="BS2657" s="94"/>
      <c r="BT2657" s="94"/>
      <c r="BU2657" s="40"/>
      <c r="BV2657" s="82"/>
      <c r="BW2657" s="94"/>
      <c r="BX2657" s="48"/>
      <c r="BY2657" s="97"/>
      <c r="BZ2657" s="48"/>
      <c r="CA2657" s="40"/>
      <c r="CB2657" s="94"/>
      <c r="CC2657" s="94"/>
      <c r="CD2657" s="94"/>
      <c r="CE2657" s="40"/>
      <c r="CF2657" s="73"/>
      <c r="CG2657" s="41"/>
      <c r="CH2657" s="41"/>
      <c r="CI2657" s="41"/>
      <c r="CJ2657" s="41"/>
      <c r="CK2657" s="41"/>
      <c r="CL2657" s="68"/>
      <c r="CM2657" s="41"/>
      <c r="CN2657" s="41"/>
      <c r="CO2657" s="39"/>
      <c r="CP2657" s="78"/>
    </row>
    <row r="2658" spans="1:94" s="38" customFormat="1" x14ac:dyDescent="0.25">
      <c r="A2658" s="38">
        <v>2655</v>
      </c>
      <c r="F2658" s="39"/>
      <c r="Q2658" s="39"/>
      <c r="R2658" s="40"/>
      <c r="S2658" s="40"/>
      <c r="T2658" s="39"/>
      <c r="AG2658" s="110"/>
      <c r="AH2658" s="94"/>
      <c r="AJ2658" s="97"/>
      <c r="AL2658" s="39"/>
      <c r="AP2658" s="39"/>
      <c r="AQ2658" s="77"/>
      <c r="AR2658" s="94"/>
      <c r="AT2658" s="97"/>
      <c r="BB2658" s="79"/>
      <c r="BC2658" s="94"/>
      <c r="BE2658" s="97"/>
      <c r="BF2658" s="97"/>
      <c r="BG2658" s="40"/>
      <c r="BK2658" s="40"/>
      <c r="BL2658" s="79"/>
      <c r="BM2658" s="94"/>
      <c r="BO2658" s="97"/>
      <c r="BQ2658" s="40"/>
      <c r="BR2658" s="94"/>
      <c r="BS2658" s="94"/>
      <c r="BT2658" s="94"/>
      <c r="BU2658" s="40"/>
      <c r="BV2658" s="82"/>
      <c r="BW2658" s="94"/>
      <c r="BX2658" s="48"/>
      <c r="BY2658" s="97"/>
      <c r="BZ2658" s="48"/>
      <c r="CA2658" s="40"/>
      <c r="CB2658" s="94"/>
      <c r="CC2658" s="94"/>
      <c r="CD2658" s="94"/>
      <c r="CE2658" s="40"/>
      <c r="CF2658" s="73"/>
      <c r="CG2658" s="41"/>
      <c r="CH2658" s="41"/>
      <c r="CI2658" s="41"/>
      <c r="CJ2658" s="41"/>
      <c r="CK2658" s="41"/>
      <c r="CL2658" s="68"/>
      <c r="CM2658" s="41"/>
      <c r="CN2658" s="41"/>
      <c r="CO2658" s="39"/>
      <c r="CP2658" s="78"/>
    </row>
    <row r="2659" spans="1:94" s="38" customFormat="1" x14ac:dyDescent="0.25">
      <c r="A2659" s="38">
        <v>2656</v>
      </c>
      <c r="F2659" s="39"/>
      <c r="Q2659" s="39"/>
      <c r="R2659" s="40"/>
      <c r="S2659" s="40"/>
      <c r="T2659" s="39"/>
      <c r="AG2659" s="110"/>
      <c r="AH2659" s="94"/>
      <c r="AJ2659" s="97"/>
      <c r="AL2659" s="39"/>
      <c r="AP2659" s="39"/>
      <c r="AQ2659" s="77"/>
      <c r="AR2659" s="94"/>
      <c r="AT2659" s="97"/>
      <c r="BB2659" s="79"/>
      <c r="BC2659" s="94"/>
      <c r="BE2659" s="97"/>
      <c r="BF2659" s="97"/>
      <c r="BG2659" s="40"/>
      <c r="BK2659" s="40"/>
      <c r="BL2659" s="79"/>
      <c r="BM2659" s="94"/>
      <c r="BO2659" s="97"/>
      <c r="BQ2659" s="40"/>
      <c r="BR2659" s="94"/>
      <c r="BS2659" s="94"/>
      <c r="BT2659" s="94"/>
      <c r="BU2659" s="40"/>
      <c r="BV2659" s="82"/>
      <c r="BW2659" s="94"/>
      <c r="BX2659" s="48"/>
      <c r="BY2659" s="97"/>
      <c r="BZ2659" s="48"/>
      <c r="CA2659" s="40"/>
      <c r="CB2659" s="94"/>
      <c r="CC2659" s="94"/>
      <c r="CD2659" s="94"/>
      <c r="CE2659" s="40"/>
      <c r="CF2659" s="73"/>
      <c r="CG2659" s="41"/>
      <c r="CH2659" s="41"/>
      <c r="CI2659" s="41"/>
      <c r="CJ2659" s="41"/>
      <c r="CK2659" s="41"/>
      <c r="CL2659" s="68"/>
      <c r="CM2659" s="41"/>
      <c r="CN2659" s="41"/>
      <c r="CO2659" s="39"/>
      <c r="CP2659" s="78"/>
    </row>
    <row r="2660" spans="1:94" s="38" customFormat="1" x14ac:dyDescent="0.25">
      <c r="A2660" s="38">
        <v>2657</v>
      </c>
      <c r="F2660" s="39"/>
      <c r="Q2660" s="39"/>
      <c r="R2660" s="40"/>
      <c r="S2660" s="40"/>
      <c r="T2660" s="39"/>
      <c r="AG2660" s="110"/>
      <c r="AH2660" s="94"/>
      <c r="AJ2660" s="97"/>
      <c r="AL2660" s="39"/>
      <c r="AP2660" s="39"/>
      <c r="AQ2660" s="77"/>
      <c r="AR2660" s="94"/>
      <c r="AT2660" s="97"/>
      <c r="BB2660" s="79"/>
      <c r="BC2660" s="94"/>
      <c r="BE2660" s="97"/>
      <c r="BF2660" s="97"/>
      <c r="BG2660" s="40"/>
      <c r="BK2660" s="40"/>
      <c r="BL2660" s="79"/>
      <c r="BM2660" s="94"/>
      <c r="BO2660" s="97"/>
      <c r="BQ2660" s="40"/>
      <c r="BR2660" s="94"/>
      <c r="BS2660" s="94"/>
      <c r="BT2660" s="94"/>
      <c r="BU2660" s="40"/>
      <c r="BV2660" s="82"/>
      <c r="BW2660" s="94"/>
      <c r="BX2660" s="48"/>
      <c r="BY2660" s="97"/>
      <c r="BZ2660" s="48"/>
      <c r="CA2660" s="40"/>
      <c r="CB2660" s="94"/>
      <c r="CC2660" s="94"/>
      <c r="CD2660" s="94"/>
      <c r="CE2660" s="40"/>
      <c r="CF2660" s="73"/>
      <c r="CG2660" s="41"/>
      <c r="CH2660" s="41"/>
      <c r="CI2660" s="41"/>
      <c r="CJ2660" s="41"/>
      <c r="CK2660" s="41"/>
      <c r="CL2660" s="68"/>
      <c r="CM2660" s="41"/>
      <c r="CN2660" s="41"/>
      <c r="CO2660" s="39"/>
      <c r="CP2660" s="78"/>
    </row>
    <row r="2661" spans="1:94" s="38" customFormat="1" x14ac:dyDescent="0.25">
      <c r="A2661" s="99">
        <v>2658</v>
      </c>
      <c r="F2661" s="39"/>
      <c r="Q2661" s="39"/>
      <c r="R2661" s="40"/>
      <c r="S2661" s="40"/>
      <c r="T2661" s="39"/>
      <c r="AG2661" s="110"/>
      <c r="AH2661" s="94"/>
      <c r="AJ2661" s="97"/>
      <c r="AL2661" s="39"/>
      <c r="AP2661" s="39"/>
      <c r="AQ2661" s="77"/>
      <c r="AR2661" s="94"/>
      <c r="AT2661" s="97"/>
      <c r="BB2661" s="79"/>
      <c r="BC2661" s="94"/>
      <c r="BE2661" s="97"/>
      <c r="BF2661" s="97"/>
      <c r="BG2661" s="40"/>
      <c r="BK2661" s="40"/>
      <c r="BL2661" s="79"/>
      <c r="BM2661" s="94"/>
      <c r="BO2661" s="97"/>
      <c r="BQ2661" s="40"/>
      <c r="BR2661" s="94"/>
      <c r="BS2661" s="94"/>
      <c r="BT2661" s="94"/>
      <c r="BU2661" s="40"/>
      <c r="BV2661" s="82"/>
      <c r="BW2661" s="94"/>
      <c r="BX2661" s="48"/>
      <c r="BY2661" s="97"/>
      <c r="BZ2661" s="48"/>
      <c r="CA2661" s="40"/>
      <c r="CB2661" s="94"/>
      <c r="CC2661" s="94"/>
      <c r="CD2661" s="94"/>
      <c r="CE2661" s="40"/>
      <c r="CF2661" s="73"/>
      <c r="CG2661" s="41"/>
      <c r="CH2661" s="41"/>
      <c r="CI2661" s="41"/>
      <c r="CJ2661" s="41"/>
      <c r="CK2661" s="41"/>
      <c r="CL2661" s="68"/>
      <c r="CM2661" s="41"/>
      <c r="CN2661" s="41"/>
      <c r="CO2661" s="39"/>
      <c r="CP2661" s="78"/>
    </row>
    <row r="2662" spans="1:94" s="38" customFormat="1" x14ac:dyDescent="0.25">
      <c r="A2662" s="38">
        <v>2659</v>
      </c>
      <c r="F2662" s="39"/>
      <c r="Q2662" s="39"/>
      <c r="R2662" s="40"/>
      <c r="S2662" s="40"/>
      <c r="T2662" s="39"/>
      <c r="AG2662" s="110"/>
      <c r="AH2662" s="94"/>
      <c r="AJ2662" s="97"/>
      <c r="AL2662" s="39"/>
      <c r="AP2662" s="39"/>
      <c r="AQ2662" s="77"/>
      <c r="AR2662" s="94"/>
      <c r="AT2662" s="97"/>
      <c r="BB2662" s="79"/>
      <c r="BC2662" s="94"/>
      <c r="BE2662" s="97"/>
      <c r="BF2662" s="97"/>
      <c r="BG2662" s="40"/>
      <c r="BK2662" s="40"/>
      <c r="BL2662" s="79"/>
      <c r="BM2662" s="94"/>
      <c r="BO2662" s="97"/>
      <c r="BQ2662" s="40"/>
      <c r="BR2662" s="94"/>
      <c r="BS2662" s="94"/>
      <c r="BT2662" s="94"/>
      <c r="BU2662" s="40"/>
      <c r="BV2662" s="82"/>
      <c r="BW2662" s="94"/>
      <c r="BX2662" s="48"/>
      <c r="BY2662" s="97"/>
      <c r="BZ2662" s="48"/>
      <c r="CA2662" s="40"/>
      <c r="CB2662" s="94"/>
      <c r="CC2662" s="94"/>
      <c r="CD2662" s="94"/>
      <c r="CE2662" s="40"/>
      <c r="CF2662" s="73"/>
      <c r="CG2662" s="41"/>
      <c r="CH2662" s="41"/>
      <c r="CI2662" s="41"/>
      <c r="CJ2662" s="41"/>
      <c r="CK2662" s="41"/>
      <c r="CL2662" s="68"/>
      <c r="CM2662" s="41"/>
      <c r="CN2662" s="41"/>
      <c r="CO2662" s="39"/>
      <c r="CP2662" s="78"/>
    </row>
    <row r="2663" spans="1:94" s="38" customFormat="1" x14ac:dyDescent="0.25">
      <c r="A2663" s="38">
        <v>2660</v>
      </c>
      <c r="F2663" s="39"/>
      <c r="Q2663" s="39"/>
      <c r="R2663" s="40"/>
      <c r="S2663" s="40"/>
      <c r="T2663" s="39"/>
      <c r="AG2663" s="110"/>
      <c r="AH2663" s="94"/>
      <c r="AJ2663" s="97"/>
      <c r="AL2663" s="39"/>
      <c r="AP2663" s="39"/>
      <c r="AQ2663" s="77"/>
      <c r="AR2663" s="94"/>
      <c r="AT2663" s="97"/>
      <c r="BB2663" s="79"/>
      <c r="BC2663" s="94"/>
      <c r="BE2663" s="97"/>
      <c r="BF2663" s="97"/>
      <c r="BG2663" s="40"/>
      <c r="BK2663" s="40"/>
      <c r="BL2663" s="79"/>
      <c r="BM2663" s="94"/>
      <c r="BO2663" s="97"/>
      <c r="BQ2663" s="40"/>
      <c r="BR2663" s="94"/>
      <c r="BS2663" s="94"/>
      <c r="BT2663" s="94"/>
      <c r="BU2663" s="40"/>
      <c r="BV2663" s="82"/>
      <c r="BW2663" s="94"/>
      <c r="BX2663" s="48"/>
      <c r="BY2663" s="97"/>
      <c r="BZ2663" s="48"/>
      <c r="CA2663" s="40"/>
      <c r="CB2663" s="94"/>
      <c r="CC2663" s="94"/>
      <c r="CD2663" s="94"/>
      <c r="CE2663" s="40"/>
      <c r="CF2663" s="73"/>
      <c r="CG2663" s="41"/>
      <c r="CH2663" s="41"/>
      <c r="CI2663" s="41"/>
      <c r="CJ2663" s="41"/>
      <c r="CK2663" s="41"/>
      <c r="CL2663" s="68"/>
      <c r="CM2663" s="41"/>
      <c r="CN2663" s="41"/>
      <c r="CO2663" s="39"/>
      <c r="CP2663" s="78"/>
    </row>
    <row r="2664" spans="1:94" s="38" customFormat="1" x14ac:dyDescent="0.25">
      <c r="A2664" s="38">
        <v>2661</v>
      </c>
      <c r="F2664" s="39"/>
      <c r="Q2664" s="39"/>
      <c r="R2664" s="40"/>
      <c r="S2664" s="40"/>
      <c r="T2664" s="39"/>
      <c r="AG2664" s="110"/>
      <c r="AH2664" s="94"/>
      <c r="AJ2664" s="97"/>
      <c r="AL2664" s="39"/>
      <c r="AP2664" s="39"/>
      <c r="AQ2664" s="77"/>
      <c r="AR2664" s="94"/>
      <c r="AT2664" s="97"/>
      <c r="BB2664" s="79"/>
      <c r="BC2664" s="94"/>
      <c r="BE2664" s="97"/>
      <c r="BF2664" s="97"/>
      <c r="BG2664" s="40"/>
      <c r="BK2664" s="40"/>
      <c r="BL2664" s="79"/>
      <c r="BM2664" s="94"/>
      <c r="BO2664" s="97"/>
      <c r="BQ2664" s="40"/>
      <c r="BR2664" s="94"/>
      <c r="BS2664" s="94"/>
      <c r="BT2664" s="94"/>
      <c r="BU2664" s="40"/>
      <c r="BV2664" s="82"/>
      <c r="BW2664" s="94"/>
      <c r="BX2664" s="48"/>
      <c r="BY2664" s="97"/>
      <c r="BZ2664" s="48"/>
      <c r="CA2664" s="40"/>
      <c r="CB2664" s="94"/>
      <c r="CC2664" s="94"/>
      <c r="CD2664" s="94"/>
      <c r="CE2664" s="40"/>
      <c r="CF2664" s="73"/>
      <c r="CG2664" s="41"/>
      <c r="CH2664" s="41"/>
      <c r="CI2664" s="41"/>
      <c r="CJ2664" s="41"/>
      <c r="CK2664" s="41"/>
      <c r="CL2664" s="68"/>
      <c r="CM2664" s="41"/>
      <c r="CN2664" s="41"/>
      <c r="CO2664" s="39"/>
      <c r="CP2664" s="78"/>
    </row>
    <row r="2665" spans="1:94" s="38" customFormat="1" x14ac:dyDescent="0.25">
      <c r="A2665" s="38">
        <v>2662</v>
      </c>
      <c r="F2665" s="39"/>
      <c r="Q2665" s="39"/>
      <c r="R2665" s="40"/>
      <c r="S2665" s="40"/>
      <c r="T2665" s="39"/>
      <c r="AG2665" s="110"/>
      <c r="AH2665" s="94"/>
      <c r="AJ2665" s="97"/>
      <c r="AL2665" s="39"/>
      <c r="AP2665" s="39"/>
      <c r="AQ2665" s="77"/>
      <c r="AR2665" s="94"/>
      <c r="AT2665" s="97"/>
      <c r="BB2665" s="79"/>
      <c r="BC2665" s="94"/>
      <c r="BE2665" s="97"/>
      <c r="BF2665" s="97"/>
      <c r="BG2665" s="40"/>
      <c r="BK2665" s="40"/>
      <c r="BL2665" s="79"/>
      <c r="BM2665" s="94"/>
      <c r="BO2665" s="97"/>
      <c r="BQ2665" s="40"/>
      <c r="BR2665" s="94"/>
      <c r="BS2665" s="94"/>
      <c r="BT2665" s="94"/>
      <c r="BU2665" s="40"/>
      <c r="BV2665" s="82"/>
      <c r="BW2665" s="94"/>
      <c r="BX2665" s="48"/>
      <c r="BY2665" s="97"/>
      <c r="BZ2665" s="48"/>
      <c r="CA2665" s="40"/>
      <c r="CB2665" s="94"/>
      <c r="CC2665" s="94"/>
      <c r="CD2665" s="94"/>
      <c r="CE2665" s="40"/>
      <c r="CF2665" s="73"/>
      <c r="CG2665" s="41"/>
      <c r="CH2665" s="41"/>
      <c r="CI2665" s="41"/>
      <c r="CJ2665" s="41"/>
      <c r="CK2665" s="41"/>
      <c r="CL2665" s="68"/>
      <c r="CM2665" s="41"/>
      <c r="CN2665" s="41"/>
      <c r="CO2665" s="39"/>
      <c r="CP2665" s="78"/>
    </row>
    <row r="2666" spans="1:94" s="38" customFormat="1" x14ac:dyDescent="0.25">
      <c r="A2666" s="38">
        <v>2663</v>
      </c>
      <c r="F2666" s="39"/>
      <c r="Q2666" s="39"/>
      <c r="R2666" s="40"/>
      <c r="S2666" s="40"/>
      <c r="T2666" s="39"/>
      <c r="AG2666" s="110"/>
      <c r="AH2666" s="94"/>
      <c r="AJ2666" s="97"/>
      <c r="AL2666" s="39"/>
      <c r="AP2666" s="39"/>
      <c r="AQ2666" s="77"/>
      <c r="AR2666" s="94"/>
      <c r="AT2666" s="97"/>
      <c r="BB2666" s="79"/>
      <c r="BC2666" s="94"/>
      <c r="BE2666" s="97"/>
      <c r="BF2666" s="97"/>
      <c r="BG2666" s="40"/>
      <c r="BK2666" s="40"/>
      <c r="BL2666" s="79"/>
      <c r="BM2666" s="94"/>
      <c r="BO2666" s="97"/>
      <c r="BQ2666" s="40"/>
      <c r="BR2666" s="94"/>
      <c r="BS2666" s="94"/>
      <c r="BT2666" s="94"/>
      <c r="BU2666" s="40"/>
      <c r="BV2666" s="82"/>
      <c r="BW2666" s="94"/>
      <c r="BX2666" s="48"/>
      <c r="BY2666" s="97"/>
      <c r="BZ2666" s="48"/>
      <c r="CA2666" s="40"/>
      <c r="CB2666" s="94"/>
      <c r="CC2666" s="94"/>
      <c r="CD2666" s="94"/>
      <c r="CE2666" s="40"/>
      <c r="CF2666" s="73"/>
      <c r="CG2666" s="41"/>
      <c r="CH2666" s="41"/>
      <c r="CI2666" s="41"/>
      <c r="CJ2666" s="41"/>
      <c r="CK2666" s="41"/>
      <c r="CL2666" s="68"/>
      <c r="CM2666" s="41"/>
      <c r="CN2666" s="41"/>
      <c r="CO2666" s="39"/>
      <c r="CP2666" s="78"/>
    </row>
    <row r="2667" spans="1:94" s="38" customFormat="1" x14ac:dyDescent="0.25">
      <c r="A2667" s="38">
        <v>2664</v>
      </c>
      <c r="F2667" s="39"/>
      <c r="Q2667" s="39"/>
      <c r="R2667" s="40"/>
      <c r="S2667" s="40"/>
      <c r="T2667" s="39"/>
      <c r="AG2667" s="110"/>
      <c r="AH2667" s="94"/>
      <c r="AJ2667" s="97"/>
      <c r="AL2667" s="39"/>
      <c r="AP2667" s="39"/>
      <c r="AQ2667" s="77"/>
      <c r="AR2667" s="94"/>
      <c r="AT2667" s="97"/>
      <c r="BB2667" s="79"/>
      <c r="BC2667" s="94"/>
      <c r="BE2667" s="97"/>
      <c r="BF2667" s="97"/>
      <c r="BG2667" s="40"/>
      <c r="BK2667" s="40"/>
      <c r="BL2667" s="79"/>
      <c r="BM2667" s="94"/>
      <c r="BO2667" s="97"/>
      <c r="BQ2667" s="40"/>
      <c r="BR2667" s="94"/>
      <c r="BS2667" s="94"/>
      <c r="BT2667" s="94"/>
      <c r="BU2667" s="40"/>
      <c r="BV2667" s="82"/>
      <c r="BW2667" s="94"/>
      <c r="BX2667" s="48"/>
      <c r="BY2667" s="97"/>
      <c r="BZ2667" s="48"/>
      <c r="CA2667" s="40"/>
      <c r="CB2667" s="94"/>
      <c r="CC2667" s="94"/>
      <c r="CD2667" s="94"/>
      <c r="CE2667" s="40"/>
      <c r="CF2667" s="73"/>
      <c r="CG2667" s="41"/>
      <c r="CH2667" s="41"/>
      <c r="CI2667" s="41"/>
      <c r="CJ2667" s="41"/>
      <c r="CK2667" s="41"/>
      <c r="CL2667" s="68"/>
      <c r="CM2667" s="41"/>
      <c r="CN2667" s="41"/>
      <c r="CO2667" s="39"/>
      <c r="CP2667" s="78"/>
    </row>
    <row r="2668" spans="1:94" s="38" customFormat="1" x14ac:dyDescent="0.25">
      <c r="A2668" s="99">
        <v>2665</v>
      </c>
      <c r="F2668" s="39"/>
      <c r="Q2668" s="39"/>
      <c r="R2668" s="40"/>
      <c r="S2668" s="40"/>
      <c r="T2668" s="39"/>
      <c r="AG2668" s="110"/>
      <c r="AH2668" s="94"/>
      <c r="AJ2668" s="97"/>
      <c r="AL2668" s="39"/>
      <c r="AP2668" s="39"/>
      <c r="AQ2668" s="77"/>
      <c r="AR2668" s="94"/>
      <c r="AT2668" s="97"/>
      <c r="BB2668" s="79"/>
      <c r="BC2668" s="94"/>
      <c r="BE2668" s="97"/>
      <c r="BF2668" s="97"/>
      <c r="BG2668" s="40"/>
      <c r="BK2668" s="40"/>
      <c r="BL2668" s="79"/>
      <c r="BM2668" s="94"/>
      <c r="BO2668" s="97"/>
      <c r="BQ2668" s="40"/>
      <c r="BR2668" s="94"/>
      <c r="BS2668" s="94"/>
      <c r="BT2668" s="94"/>
      <c r="BU2668" s="40"/>
      <c r="BV2668" s="82"/>
      <c r="BW2668" s="94"/>
      <c r="BX2668" s="48"/>
      <c r="BY2668" s="97"/>
      <c r="BZ2668" s="48"/>
      <c r="CA2668" s="40"/>
      <c r="CB2668" s="94"/>
      <c r="CC2668" s="94"/>
      <c r="CD2668" s="94"/>
      <c r="CE2668" s="40"/>
      <c r="CF2668" s="73"/>
      <c r="CG2668" s="41"/>
      <c r="CH2668" s="41"/>
      <c r="CI2668" s="41"/>
      <c r="CJ2668" s="41"/>
      <c r="CK2668" s="41"/>
      <c r="CL2668" s="68"/>
      <c r="CM2668" s="41"/>
      <c r="CN2668" s="41"/>
      <c r="CO2668" s="39"/>
      <c r="CP2668" s="78"/>
    </row>
    <row r="2669" spans="1:94" s="38" customFormat="1" x14ac:dyDescent="0.25">
      <c r="A2669" s="38">
        <v>2666</v>
      </c>
      <c r="F2669" s="39"/>
      <c r="Q2669" s="39"/>
      <c r="R2669" s="40"/>
      <c r="S2669" s="40"/>
      <c r="T2669" s="39"/>
      <c r="AG2669" s="110"/>
      <c r="AH2669" s="94"/>
      <c r="AJ2669" s="97"/>
      <c r="AL2669" s="39"/>
      <c r="AP2669" s="39"/>
      <c r="AQ2669" s="77"/>
      <c r="AR2669" s="94"/>
      <c r="AT2669" s="97"/>
      <c r="BB2669" s="79"/>
      <c r="BC2669" s="94"/>
      <c r="BE2669" s="97"/>
      <c r="BF2669" s="97"/>
      <c r="BG2669" s="40"/>
      <c r="BK2669" s="40"/>
      <c r="BL2669" s="79"/>
      <c r="BM2669" s="94"/>
      <c r="BO2669" s="97"/>
      <c r="BQ2669" s="40"/>
      <c r="BR2669" s="94"/>
      <c r="BS2669" s="94"/>
      <c r="BT2669" s="94"/>
      <c r="BU2669" s="40"/>
      <c r="BV2669" s="82"/>
      <c r="BW2669" s="94"/>
      <c r="BX2669" s="48"/>
      <c r="BY2669" s="97"/>
      <c r="BZ2669" s="48"/>
      <c r="CA2669" s="40"/>
      <c r="CB2669" s="94"/>
      <c r="CC2669" s="94"/>
      <c r="CD2669" s="94"/>
      <c r="CE2669" s="40"/>
      <c r="CF2669" s="73"/>
      <c r="CG2669" s="41"/>
      <c r="CH2669" s="41"/>
      <c r="CI2669" s="41"/>
      <c r="CJ2669" s="41"/>
      <c r="CK2669" s="41"/>
      <c r="CL2669" s="68"/>
      <c r="CM2669" s="41"/>
      <c r="CN2669" s="41"/>
      <c r="CO2669" s="39"/>
      <c r="CP2669" s="78"/>
    </row>
    <row r="2670" spans="1:94" s="38" customFormat="1" x14ac:dyDescent="0.25">
      <c r="A2670" s="38">
        <v>2667</v>
      </c>
      <c r="F2670" s="39"/>
      <c r="Q2670" s="39"/>
      <c r="R2670" s="40"/>
      <c r="S2670" s="40"/>
      <c r="T2670" s="39"/>
      <c r="AG2670" s="110"/>
      <c r="AH2670" s="94"/>
      <c r="AJ2670" s="97"/>
      <c r="AL2670" s="39"/>
      <c r="AP2670" s="39"/>
      <c r="AQ2670" s="77"/>
      <c r="AR2670" s="94"/>
      <c r="AT2670" s="97"/>
      <c r="BB2670" s="79"/>
      <c r="BC2670" s="94"/>
      <c r="BE2670" s="97"/>
      <c r="BF2670" s="97"/>
      <c r="BG2670" s="40"/>
      <c r="BK2670" s="40"/>
      <c r="BL2670" s="79"/>
      <c r="BM2670" s="94"/>
      <c r="BO2670" s="97"/>
      <c r="BQ2670" s="40"/>
      <c r="BR2670" s="94"/>
      <c r="BS2670" s="94"/>
      <c r="BT2670" s="94"/>
      <c r="BU2670" s="40"/>
      <c r="BV2670" s="82"/>
      <c r="BW2670" s="94"/>
      <c r="BX2670" s="48"/>
      <c r="BY2670" s="97"/>
      <c r="BZ2670" s="48"/>
      <c r="CA2670" s="40"/>
      <c r="CB2670" s="94"/>
      <c r="CC2670" s="94"/>
      <c r="CD2670" s="94"/>
      <c r="CE2670" s="40"/>
      <c r="CF2670" s="73"/>
      <c r="CG2670" s="41"/>
      <c r="CH2670" s="41"/>
      <c r="CI2670" s="41"/>
      <c r="CJ2670" s="41"/>
      <c r="CK2670" s="41"/>
      <c r="CL2670" s="68"/>
      <c r="CM2670" s="41"/>
      <c r="CN2670" s="41"/>
      <c r="CO2670" s="39"/>
      <c r="CP2670" s="78"/>
    </row>
    <row r="2671" spans="1:94" s="38" customFormat="1" x14ac:dyDescent="0.25">
      <c r="A2671" s="38">
        <v>2668</v>
      </c>
      <c r="F2671" s="39"/>
      <c r="Q2671" s="39"/>
      <c r="R2671" s="40"/>
      <c r="S2671" s="40"/>
      <c r="T2671" s="39"/>
      <c r="AG2671" s="110"/>
      <c r="AH2671" s="94"/>
      <c r="AJ2671" s="97"/>
      <c r="AL2671" s="39"/>
      <c r="AP2671" s="39"/>
      <c r="AQ2671" s="77"/>
      <c r="AR2671" s="94"/>
      <c r="AT2671" s="97"/>
      <c r="BB2671" s="79"/>
      <c r="BC2671" s="94"/>
      <c r="BE2671" s="97"/>
      <c r="BF2671" s="97"/>
      <c r="BG2671" s="40"/>
      <c r="BK2671" s="40"/>
      <c r="BL2671" s="79"/>
      <c r="BM2671" s="94"/>
      <c r="BO2671" s="97"/>
      <c r="BQ2671" s="40"/>
      <c r="BR2671" s="94"/>
      <c r="BS2671" s="94"/>
      <c r="BT2671" s="94"/>
      <c r="BU2671" s="40"/>
      <c r="BV2671" s="82"/>
      <c r="BW2671" s="94"/>
      <c r="BX2671" s="48"/>
      <c r="BY2671" s="97"/>
      <c r="BZ2671" s="48"/>
      <c r="CA2671" s="40"/>
      <c r="CB2671" s="94"/>
      <c r="CC2671" s="94"/>
      <c r="CD2671" s="94"/>
      <c r="CE2671" s="40"/>
      <c r="CF2671" s="73"/>
      <c r="CG2671" s="41"/>
      <c r="CH2671" s="41"/>
      <c r="CI2671" s="41"/>
      <c r="CJ2671" s="41"/>
      <c r="CK2671" s="41"/>
      <c r="CL2671" s="68"/>
      <c r="CM2671" s="41"/>
      <c r="CN2671" s="41"/>
      <c r="CO2671" s="39"/>
      <c r="CP2671" s="78"/>
    </row>
    <row r="2672" spans="1:94" s="38" customFormat="1" x14ac:dyDescent="0.25">
      <c r="A2672" s="38">
        <v>2669</v>
      </c>
      <c r="F2672" s="39"/>
      <c r="Q2672" s="39"/>
      <c r="R2672" s="40"/>
      <c r="S2672" s="40"/>
      <c r="T2672" s="39"/>
      <c r="AG2672" s="110"/>
      <c r="AH2672" s="94"/>
      <c r="AJ2672" s="97"/>
      <c r="AL2672" s="39"/>
      <c r="AP2672" s="39"/>
      <c r="AQ2672" s="77"/>
      <c r="AR2672" s="94"/>
      <c r="AT2672" s="97"/>
      <c r="BB2672" s="79"/>
      <c r="BC2672" s="94"/>
      <c r="BE2672" s="97"/>
      <c r="BF2672" s="97"/>
      <c r="BG2672" s="40"/>
      <c r="BK2672" s="40"/>
      <c r="BL2672" s="79"/>
      <c r="BM2672" s="94"/>
      <c r="BO2672" s="97"/>
      <c r="BQ2672" s="40"/>
      <c r="BR2672" s="94"/>
      <c r="BS2672" s="94"/>
      <c r="BT2672" s="94"/>
      <c r="BU2672" s="40"/>
      <c r="BV2672" s="82"/>
      <c r="BW2672" s="94"/>
      <c r="BX2672" s="48"/>
      <c r="BY2672" s="97"/>
      <c r="BZ2672" s="48"/>
      <c r="CA2672" s="40"/>
      <c r="CB2672" s="94"/>
      <c r="CC2672" s="94"/>
      <c r="CD2672" s="94"/>
      <c r="CE2672" s="40"/>
      <c r="CF2672" s="73"/>
      <c r="CG2672" s="41"/>
      <c r="CH2672" s="41"/>
      <c r="CI2672" s="41"/>
      <c r="CJ2672" s="41"/>
      <c r="CK2672" s="41"/>
      <c r="CL2672" s="68"/>
      <c r="CM2672" s="41"/>
      <c r="CN2672" s="41"/>
      <c r="CO2672" s="39"/>
      <c r="CP2672" s="78"/>
    </row>
    <row r="2673" spans="1:94" s="38" customFormat="1" x14ac:dyDescent="0.25">
      <c r="A2673" s="38">
        <v>2670</v>
      </c>
      <c r="F2673" s="39"/>
      <c r="Q2673" s="39"/>
      <c r="R2673" s="40"/>
      <c r="S2673" s="40"/>
      <c r="T2673" s="39"/>
      <c r="AG2673" s="110"/>
      <c r="AH2673" s="94"/>
      <c r="AJ2673" s="97"/>
      <c r="AL2673" s="39"/>
      <c r="AP2673" s="39"/>
      <c r="AQ2673" s="77"/>
      <c r="AR2673" s="94"/>
      <c r="AT2673" s="97"/>
      <c r="BB2673" s="79"/>
      <c r="BC2673" s="94"/>
      <c r="BE2673" s="97"/>
      <c r="BF2673" s="97"/>
      <c r="BG2673" s="40"/>
      <c r="BK2673" s="40"/>
      <c r="BL2673" s="79"/>
      <c r="BM2673" s="94"/>
      <c r="BO2673" s="97"/>
      <c r="BQ2673" s="40"/>
      <c r="BR2673" s="94"/>
      <c r="BS2673" s="94"/>
      <c r="BT2673" s="94"/>
      <c r="BU2673" s="40"/>
      <c r="BV2673" s="82"/>
      <c r="BW2673" s="94"/>
      <c r="BX2673" s="48"/>
      <c r="BY2673" s="97"/>
      <c r="BZ2673" s="48"/>
      <c r="CA2673" s="40"/>
      <c r="CB2673" s="94"/>
      <c r="CC2673" s="94"/>
      <c r="CD2673" s="94"/>
      <c r="CE2673" s="40"/>
      <c r="CF2673" s="73"/>
      <c r="CG2673" s="41"/>
      <c r="CH2673" s="41"/>
      <c r="CI2673" s="41"/>
      <c r="CJ2673" s="41"/>
      <c r="CK2673" s="41"/>
      <c r="CL2673" s="68"/>
      <c r="CM2673" s="41"/>
      <c r="CN2673" s="41"/>
      <c r="CO2673" s="39"/>
      <c r="CP2673" s="78"/>
    </row>
    <row r="2674" spans="1:94" s="38" customFormat="1" x14ac:dyDescent="0.25">
      <c r="A2674" s="38">
        <v>2671</v>
      </c>
      <c r="F2674" s="39"/>
      <c r="Q2674" s="39"/>
      <c r="R2674" s="40"/>
      <c r="S2674" s="40"/>
      <c r="T2674" s="39"/>
      <c r="AG2674" s="110"/>
      <c r="AH2674" s="94"/>
      <c r="AJ2674" s="97"/>
      <c r="AL2674" s="39"/>
      <c r="AP2674" s="39"/>
      <c r="AQ2674" s="77"/>
      <c r="AR2674" s="94"/>
      <c r="AT2674" s="97"/>
      <c r="BB2674" s="79"/>
      <c r="BC2674" s="94"/>
      <c r="BE2674" s="97"/>
      <c r="BF2674" s="97"/>
      <c r="BG2674" s="40"/>
      <c r="BK2674" s="40"/>
      <c r="BL2674" s="79"/>
      <c r="BM2674" s="94"/>
      <c r="BO2674" s="97"/>
      <c r="BQ2674" s="40"/>
      <c r="BR2674" s="94"/>
      <c r="BS2674" s="94"/>
      <c r="BT2674" s="94"/>
      <c r="BU2674" s="40"/>
      <c r="BV2674" s="82"/>
      <c r="BW2674" s="94"/>
      <c r="BX2674" s="48"/>
      <c r="BY2674" s="97"/>
      <c r="BZ2674" s="48"/>
      <c r="CA2674" s="40"/>
      <c r="CB2674" s="94"/>
      <c r="CC2674" s="94"/>
      <c r="CD2674" s="94"/>
      <c r="CE2674" s="40"/>
      <c r="CF2674" s="73"/>
      <c r="CG2674" s="41"/>
      <c r="CH2674" s="41"/>
      <c r="CI2674" s="41"/>
      <c r="CJ2674" s="41"/>
      <c r="CK2674" s="41"/>
      <c r="CL2674" s="68"/>
      <c r="CM2674" s="41"/>
      <c r="CN2674" s="41"/>
      <c r="CO2674" s="39"/>
      <c r="CP2674" s="78"/>
    </row>
    <row r="2675" spans="1:94" s="38" customFormat="1" x14ac:dyDescent="0.25">
      <c r="A2675" s="38">
        <v>2672</v>
      </c>
      <c r="F2675" s="39"/>
      <c r="Q2675" s="39"/>
      <c r="R2675" s="40"/>
      <c r="S2675" s="40"/>
      <c r="T2675" s="39"/>
      <c r="AG2675" s="110"/>
      <c r="AH2675" s="94"/>
      <c r="AJ2675" s="97"/>
      <c r="AL2675" s="39"/>
      <c r="AP2675" s="39"/>
      <c r="AQ2675" s="77"/>
      <c r="AR2675" s="94"/>
      <c r="AT2675" s="97"/>
      <c r="BB2675" s="79"/>
      <c r="BC2675" s="94"/>
      <c r="BE2675" s="97"/>
      <c r="BF2675" s="97"/>
      <c r="BG2675" s="40"/>
      <c r="BK2675" s="40"/>
      <c r="BL2675" s="79"/>
      <c r="BM2675" s="94"/>
      <c r="BO2675" s="97"/>
      <c r="BQ2675" s="40"/>
      <c r="BR2675" s="94"/>
      <c r="BS2675" s="94"/>
      <c r="BT2675" s="94"/>
      <c r="BU2675" s="40"/>
      <c r="BV2675" s="82"/>
      <c r="BW2675" s="94"/>
      <c r="BX2675" s="48"/>
      <c r="BY2675" s="97"/>
      <c r="BZ2675" s="48"/>
      <c r="CA2675" s="40"/>
      <c r="CB2675" s="94"/>
      <c r="CC2675" s="94"/>
      <c r="CD2675" s="94"/>
      <c r="CE2675" s="40"/>
      <c r="CF2675" s="73"/>
      <c r="CG2675" s="41"/>
      <c r="CH2675" s="41"/>
      <c r="CI2675" s="41"/>
      <c r="CJ2675" s="41"/>
      <c r="CK2675" s="41"/>
      <c r="CL2675" s="68"/>
      <c r="CM2675" s="41"/>
      <c r="CN2675" s="41"/>
      <c r="CO2675" s="39"/>
      <c r="CP2675" s="78"/>
    </row>
    <row r="2676" spans="1:94" s="38" customFormat="1" x14ac:dyDescent="0.25">
      <c r="A2676" s="38">
        <v>2673</v>
      </c>
      <c r="F2676" s="39"/>
      <c r="Q2676" s="39"/>
      <c r="R2676" s="40"/>
      <c r="S2676" s="40"/>
      <c r="T2676" s="39"/>
      <c r="AG2676" s="110"/>
      <c r="AH2676" s="94"/>
      <c r="AJ2676" s="97"/>
      <c r="AL2676" s="39"/>
      <c r="AP2676" s="39"/>
      <c r="AQ2676" s="77"/>
      <c r="AR2676" s="94"/>
      <c r="AT2676" s="97"/>
      <c r="BB2676" s="79"/>
      <c r="BC2676" s="94"/>
      <c r="BE2676" s="97"/>
      <c r="BF2676" s="97"/>
      <c r="BG2676" s="40"/>
      <c r="BK2676" s="40"/>
      <c r="BL2676" s="79"/>
      <c r="BM2676" s="94"/>
      <c r="BO2676" s="97"/>
      <c r="BQ2676" s="40"/>
      <c r="BR2676" s="94"/>
      <c r="BS2676" s="94"/>
      <c r="BT2676" s="94"/>
      <c r="BU2676" s="40"/>
      <c r="BV2676" s="82"/>
      <c r="BW2676" s="94"/>
      <c r="BX2676" s="48"/>
      <c r="BY2676" s="97"/>
      <c r="BZ2676" s="48"/>
      <c r="CA2676" s="40"/>
      <c r="CB2676" s="94"/>
      <c r="CC2676" s="94"/>
      <c r="CD2676" s="94"/>
      <c r="CE2676" s="40"/>
      <c r="CF2676" s="73"/>
      <c r="CG2676" s="41"/>
      <c r="CH2676" s="41"/>
      <c r="CI2676" s="41"/>
      <c r="CJ2676" s="41"/>
      <c r="CK2676" s="41"/>
      <c r="CL2676" s="68"/>
      <c r="CM2676" s="41"/>
      <c r="CN2676" s="41"/>
      <c r="CO2676" s="39"/>
      <c r="CP2676" s="78"/>
    </row>
    <row r="2677" spans="1:94" s="38" customFormat="1" x14ac:dyDescent="0.25">
      <c r="A2677" s="38">
        <v>2674</v>
      </c>
      <c r="F2677" s="39"/>
      <c r="Q2677" s="39"/>
      <c r="R2677" s="40"/>
      <c r="S2677" s="40"/>
      <c r="T2677" s="39"/>
      <c r="AG2677" s="110"/>
      <c r="AH2677" s="94"/>
      <c r="AJ2677" s="97"/>
      <c r="AL2677" s="39"/>
      <c r="AP2677" s="39"/>
      <c r="AQ2677" s="77"/>
      <c r="AR2677" s="94"/>
      <c r="AT2677" s="97"/>
      <c r="BB2677" s="79"/>
      <c r="BC2677" s="94"/>
      <c r="BE2677" s="97"/>
      <c r="BF2677" s="97"/>
      <c r="BG2677" s="40"/>
      <c r="BK2677" s="40"/>
      <c r="BL2677" s="79"/>
      <c r="BM2677" s="94"/>
      <c r="BO2677" s="97"/>
      <c r="BQ2677" s="40"/>
      <c r="BR2677" s="94"/>
      <c r="BS2677" s="94"/>
      <c r="BT2677" s="94"/>
      <c r="BU2677" s="40"/>
      <c r="BV2677" s="82"/>
      <c r="BW2677" s="94"/>
      <c r="BX2677" s="48"/>
      <c r="BY2677" s="97"/>
      <c r="BZ2677" s="48"/>
      <c r="CA2677" s="40"/>
      <c r="CB2677" s="94"/>
      <c r="CC2677" s="94"/>
      <c r="CD2677" s="94"/>
      <c r="CE2677" s="40"/>
      <c r="CF2677" s="73"/>
      <c r="CG2677" s="41"/>
      <c r="CH2677" s="41"/>
      <c r="CI2677" s="41"/>
      <c r="CJ2677" s="41"/>
      <c r="CK2677" s="41"/>
      <c r="CL2677" s="68"/>
      <c r="CM2677" s="41"/>
      <c r="CN2677" s="41"/>
      <c r="CO2677" s="39"/>
      <c r="CP2677" s="78"/>
    </row>
    <row r="2678" spans="1:94" s="38" customFormat="1" x14ac:dyDescent="0.25">
      <c r="A2678" s="38">
        <v>2675</v>
      </c>
      <c r="F2678" s="39"/>
      <c r="Q2678" s="39"/>
      <c r="R2678" s="40"/>
      <c r="S2678" s="40"/>
      <c r="T2678" s="39"/>
      <c r="AG2678" s="110"/>
      <c r="AH2678" s="94"/>
      <c r="AJ2678" s="97"/>
      <c r="AL2678" s="39"/>
      <c r="AP2678" s="39"/>
      <c r="AQ2678" s="77"/>
      <c r="AR2678" s="94"/>
      <c r="AT2678" s="97"/>
      <c r="BB2678" s="79"/>
      <c r="BC2678" s="94"/>
      <c r="BE2678" s="97"/>
      <c r="BF2678" s="97"/>
      <c r="BG2678" s="40"/>
      <c r="BK2678" s="40"/>
      <c r="BL2678" s="79"/>
      <c r="BM2678" s="94"/>
      <c r="BO2678" s="97"/>
      <c r="BQ2678" s="40"/>
      <c r="BR2678" s="94"/>
      <c r="BS2678" s="94"/>
      <c r="BT2678" s="94"/>
      <c r="BU2678" s="40"/>
      <c r="BV2678" s="82"/>
      <c r="BW2678" s="94"/>
      <c r="BX2678" s="48"/>
      <c r="BY2678" s="97"/>
      <c r="BZ2678" s="48"/>
      <c r="CA2678" s="40"/>
      <c r="CB2678" s="94"/>
      <c r="CC2678" s="94"/>
      <c r="CD2678" s="94"/>
      <c r="CE2678" s="40"/>
      <c r="CF2678" s="73"/>
      <c r="CG2678" s="41"/>
      <c r="CH2678" s="41"/>
      <c r="CI2678" s="41"/>
      <c r="CJ2678" s="41"/>
      <c r="CK2678" s="41"/>
      <c r="CL2678" s="68"/>
      <c r="CM2678" s="41"/>
      <c r="CN2678" s="41"/>
      <c r="CO2678" s="39"/>
      <c r="CP2678" s="78"/>
    </row>
    <row r="2679" spans="1:94" s="38" customFormat="1" x14ac:dyDescent="0.25">
      <c r="A2679" s="38">
        <v>2676</v>
      </c>
      <c r="F2679" s="39"/>
      <c r="Q2679" s="39"/>
      <c r="R2679" s="40"/>
      <c r="S2679" s="40"/>
      <c r="T2679" s="39"/>
      <c r="AG2679" s="110"/>
      <c r="AH2679" s="94"/>
      <c r="AJ2679" s="97"/>
      <c r="AL2679" s="39"/>
      <c r="AP2679" s="39"/>
      <c r="AQ2679" s="77"/>
      <c r="AR2679" s="94"/>
      <c r="AT2679" s="97"/>
      <c r="BB2679" s="79"/>
      <c r="BC2679" s="94"/>
      <c r="BE2679" s="97"/>
      <c r="BF2679" s="97"/>
      <c r="BG2679" s="40"/>
      <c r="BK2679" s="40"/>
      <c r="BL2679" s="79"/>
      <c r="BM2679" s="94"/>
      <c r="BO2679" s="97"/>
      <c r="BQ2679" s="40"/>
      <c r="BR2679" s="94"/>
      <c r="BS2679" s="94"/>
      <c r="BT2679" s="94"/>
      <c r="BU2679" s="40"/>
      <c r="BV2679" s="82"/>
      <c r="BW2679" s="94"/>
      <c r="BX2679" s="48"/>
      <c r="BY2679" s="97"/>
      <c r="BZ2679" s="48"/>
      <c r="CA2679" s="40"/>
      <c r="CB2679" s="94"/>
      <c r="CC2679" s="94"/>
      <c r="CD2679" s="94"/>
      <c r="CE2679" s="40"/>
      <c r="CF2679" s="73"/>
      <c r="CG2679" s="41"/>
      <c r="CH2679" s="41"/>
      <c r="CI2679" s="41"/>
      <c r="CJ2679" s="41"/>
      <c r="CK2679" s="41"/>
      <c r="CL2679" s="68"/>
      <c r="CM2679" s="41"/>
      <c r="CN2679" s="41"/>
      <c r="CO2679" s="39"/>
      <c r="CP2679" s="78"/>
    </row>
    <row r="2680" spans="1:94" s="38" customFormat="1" x14ac:dyDescent="0.25">
      <c r="A2680" s="38">
        <v>2677</v>
      </c>
      <c r="F2680" s="39"/>
      <c r="Q2680" s="39"/>
      <c r="R2680" s="40"/>
      <c r="S2680" s="40"/>
      <c r="T2680" s="39"/>
      <c r="AG2680" s="110"/>
      <c r="AH2680" s="94"/>
      <c r="AJ2680" s="97"/>
      <c r="AL2680" s="39"/>
      <c r="AP2680" s="39"/>
      <c r="AQ2680" s="77"/>
      <c r="AR2680" s="94"/>
      <c r="AT2680" s="97"/>
      <c r="BB2680" s="79"/>
      <c r="BC2680" s="94"/>
      <c r="BE2680" s="97"/>
      <c r="BF2680" s="97"/>
      <c r="BG2680" s="40"/>
      <c r="BK2680" s="40"/>
      <c r="BL2680" s="79"/>
      <c r="BM2680" s="94"/>
      <c r="BO2680" s="97"/>
      <c r="BQ2680" s="40"/>
      <c r="BR2680" s="94"/>
      <c r="BS2680" s="94"/>
      <c r="BT2680" s="94"/>
      <c r="BU2680" s="40"/>
      <c r="BV2680" s="82"/>
      <c r="BW2680" s="94"/>
      <c r="BX2680" s="48"/>
      <c r="BY2680" s="97"/>
      <c r="BZ2680" s="48"/>
      <c r="CA2680" s="40"/>
      <c r="CB2680" s="94"/>
      <c r="CC2680" s="94"/>
      <c r="CD2680" s="94"/>
      <c r="CE2680" s="40"/>
      <c r="CF2680" s="73"/>
      <c r="CG2680" s="41"/>
      <c r="CH2680" s="41"/>
      <c r="CI2680" s="41"/>
      <c r="CJ2680" s="41"/>
      <c r="CK2680" s="41"/>
      <c r="CL2680" s="68"/>
      <c r="CM2680" s="41"/>
      <c r="CN2680" s="41"/>
      <c r="CO2680" s="39"/>
      <c r="CP2680" s="78"/>
    </row>
    <row r="2681" spans="1:94" s="38" customFormat="1" x14ac:dyDescent="0.25">
      <c r="A2681" s="38">
        <v>2678</v>
      </c>
      <c r="F2681" s="39"/>
      <c r="Q2681" s="39"/>
      <c r="R2681" s="40"/>
      <c r="S2681" s="40"/>
      <c r="T2681" s="39"/>
      <c r="AG2681" s="110"/>
      <c r="AH2681" s="94"/>
      <c r="AJ2681" s="97"/>
      <c r="AL2681" s="39"/>
      <c r="AP2681" s="39"/>
      <c r="AQ2681" s="77"/>
      <c r="AR2681" s="94"/>
      <c r="AT2681" s="97"/>
      <c r="BB2681" s="79"/>
      <c r="BC2681" s="94"/>
      <c r="BE2681" s="97"/>
      <c r="BF2681" s="97"/>
      <c r="BG2681" s="40"/>
      <c r="BK2681" s="40"/>
      <c r="BL2681" s="79"/>
      <c r="BM2681" s="94"/>
      <c r="BO2681" s="97"/>
      <c r="BQ2681" s="40"/>
      <c r="BR2681" s="94"/>
      <c r="BS2681" s="94"/>
      <c r="BT2681" s="94"/>
      <c r="BU2681" s="40"/>
      <c r="BV2681" s="82"/>
      <c r="BW2681" s="94"/>
      <c r="BX2681" s="48"/>
      <c r="BY2681" s="97"/>
      <c r="BZ2681" s="48"/>
      <c r="CA2681" s="40"/>
      <c r="CB2681" s="94"/>
      <c r="CC2681" s="94"/>
      <c r="CD2681" s="94"/>
      <c r="CE2681" s="40"/>
      <c r="CF2681" s="73"/>
      <c r="CG2681" s="41"/>
      <c r="CH2681" s="41"/>
      <c r="CI2681" s="41"/>
      <c r="CJ2681" s="41"/>
      <c r="CK2681" s="41"/>
      <c r="CL2681" s="68"/>
      <c r="CM2681" s="41"/>
      <c r="CN2681" s="41"/>
      <c r="CO2681" s="39"/>
      <c r="CP2681" s="78"/>
    </row>
    <row r="2682" spans="1:94" s="38" customFormat="1" x14ac:dyDescent="0.25">
      <c r="A2682" s="38">
        <v>2679</v>
      </c>
      <c r="F2682" s="39"/>
      <c r="Q2682" s="39"/>
      <c r="R2682" s="40"/>
      <c r="S2682" s="40"/>
      <c r="T2682" s="39"/>
      <c r="AG2682" s="110"/>
      <c r="AH2682" s="94"/>
      <c r="AJ2682" s="97"/>
      <c r="AL2682" s="39"/>
      <c r="AP2682" s="39"/>
      <c r="AQ2682" s="77"/>
      <c r="AR2682" s="94"/>
      <c r="AT2682" s="97"/>
      <c r="BB2682" s="79"/>
      <c r="BC2682" s="94"/>
      <c r="BE2682" s="97"/>
      <c r="BF2682" s="97"/>
      <c r="BG2682" s="40"/>
      <c r="BK2682" s="40"/>
      <c r="BL2682" s="79"/>
      <c r="BM2682" s="94"/>
      <c r="BO2682" s="97"/>
      <c r="BQ2682" s="40"/>
      <c r="BR2682" s="94"/>
      <c r="BS2682" s="94"/>
      <c r="BT2682" s="94"/>
      <c r="BU2682" s="40"/>
      <c r="BV2682" s="82"/>
      <c r="BW2682" s="94"/>
      <c r="BX2682" s="48"/>
      <c r="BY2682" s="97"/>
      <c r="BZ2682" s="48"/>
      <c r="CA2682" s="40"/>
      <c r="CB2682" s="94"/>
      <c r="CC2682" s="94"/>
      <c r="CD2682" s="94"/>
      <c r="CE2682" s="40"/>
      <c r="CF2682" s="73"/>
      <c r="CG2682" s="41"/>
      <c r="CH2682" s="41"/>
      <c r="CI2682" s="41"/>
      <c r="CJ2682" s="41"/>
      <c r="CK2682" s="41"/>
      <c r="CL2682" s="68"/>
      <c r="CM2682" s="41"/>
      <c r="CN2682" s="41"/>
      <c r="CO2682" s="39"/>
      <c r="CP2682" s="78"/>
    </row>
    <row r="2683" spans="1:94" s="38" customFormat="1" x14ac:dyDescent="0.25">
      <c r="A2683" s="38">
        <v>2680</v>
      </c>
      <c r="F2683" s="39"/>
      <c r="Q2683" s="39"/>
      <c r="R2683" s="40"/>
      <c r="S2683" s="40"/>
      <c r="T2683" s="39"/>
      <c r="AG2683" s="110"/>
      <c r="AH2683" s="94"/>
      <c r="AJ2683" s="97"/>
      <c r="AL2683" s="39"/>
      <c r="AP2683" s="39"/>
      <c r="AQ2683" s="77"/>
      <c r="AR2683" s="94"/>
      <c r="AT2683" s="97"/>
      <c r="BB2683" s="79"/>
      <c r="BC2683" s="94"/>
      <c r="BE2683" s="97"/>
      <c r="BF2683" s="97"/>
      <c r="BG2683" s="40"/>
      <c r="BK2683" s="40"/>
      <c r="BL2683" s="79"/>
      <c r="BM2683" s="94"/>
      <c r="BO2683" s="97"/>
      <c r="BQ2683" s="40"/>
      <c r="BR2683" s="94"/>
      <c r="BS2683" s="94"/>
      <c r="BT2683" s="94"/>
      <c r="BU2683" s="40"/>
      <c r="BV2683" s="82"/>
      <c r="BW2683" s="94"/>
      <c r="BX2683" s="48"/>
      <c r="BY2683" s="97"/>
      <c r="BZ2683" s="48"/>
      <c r="CA2683" s="40"/>
      <c r="CB2683" s="94"/>
      <c r="CC2683" s="94"/>
      <c r="CD2683" s="94"/>
      <c r="CE2683" s="40"/>
      <c r="CF2683" s="73"/>
      <c r="CG2683" s="41"/>
      <c r="CH2683" s="41"/>
      <c r="CI2683" s="41"/>
      <c r="CJ2683" s="41"/>
      <c r="CK2683" s="41"/>
      <c r="CL2683" s="68"/>
      <c r="CM2683" s="41"/>
      <c r="CN2683" s="41"/>
      <c r="CO2683" s="39"/>
      <c r="CP2683" s="78"/>
    </row>
    <row r="2684" spans="1:94" s="38" customFormat="1" x14ac:dyDescent="0.25">
      <c r="A2684" s="38">
        <v>2681</v>
      </c>
      <c r="F2684" s="39"/>
      <c r="Q2684" s="39"/>
      <c r="R2684" s="40"/>
      <c r="S2684" s="40"/>
      <c r="T2684" s="39"/>
      <c r="AG2684" s="110"/>
      <c r="AH2684" s="94"/>
      <c r="AJ2684" s="97"/>
      <c r="AL2684" s="39"/>
      <c r="AP2684" s="39"/>
      <c r="AQ2684" s="77"/>
      <c r="AR2684" s="94"/>
      <c r="AT2684" s="97"/>
      <c r="BB2684" s="79"/>
      <c r="BC2684" s="94"/>
      <c r="BE2684" s="97"/>
      <c r="BF2684" s="97"/>
      <c r="BG2684" s="40"/>
      <c r="BK2684" s="40"/>
      <c r="BL2684" s="79"/>
      <c r="BM2684" s="94"/>
      <c r="BO2684" s="97"/>
      <c r="BQ2684" s="40"/>
      <c r="BR2684" s="94"/>
      <c r="BS2684" s="94"/>
      <c r="BT2684" s="94"/>
      <c r="BU2684" s="40"/>
      <c r="BV2684" s="82"/>
      <c r="BW2684" s="94"/>
      <c r="BX2684" s="48"/>
      <c r="BY2684" s="97"/>
      <c r="BZ2684" s="48"/>
      <c r="CA2684" s="40"/>
      <c r="CB2684" s="94"/>
      <c r="CC2684" s="94"/>
      <c r="CD2684" s="94"/>
      <c r="CE2684" s="40"/>
      <c r="CF2684" s="73"/>
      <c r="CG2684" s="41"/>
      <c r="CH2684" s="41"/>
      <c r="CI2684" s="41"/>
      <c r="CJ2684" s="41"/>
      <c r="CK2684" s="41"/>
      <c r="CL2684" s="68"/>
      <c r="CM2684" s="41"/>
      <c r="CN2684" s="41"/>
      <c r="CO2684" s="39"/>
      <c r="CP2684" s="78"/>
    </row>
    <row r="2685" spans="1:94" s="38" customFormat="1" x14ac:dyDescent="0.25">
      <c r="A2685" s="38">
        <v>2682</v>
      </c>
      <c r="F2685" s="39"/>
      <c r="Q2685" s="39"/>
      <c r="R2685" s="40"/>
      <c r="S2685" s="40"/>
      <c r="T2685" s="39"/>
      <c r="AG2685" s="110"/>
      <c r="AH2685" s="94"/>
      <c r="AJ2685" s="97"/>
      <c r="AL2685" s="39"/>
      <c r="AP2685" s="39"/>
      <c r="AQ2685" s="77"/>
      <c r="AR2685" s="94"/>
      <c r="AT2685" s="97"/>
      <c r="BB2685" s="79"/>
      <c r="BC2685" s="94"/>
      <c r="BE2685" s="97"/>
      <c r="BF2685" s="97"/>
      <c r="BG2685" s="40"/>
      <c r="BK2685" s="40"/>
      <c r="BL2685" s="79"/>
      <c r="BM2685" s="94"/>
      <c r="BO2685" s="97"/>
      <c r="BQ2685" s="40"/>
      <c r="BR2685" s="94"/>
      <c r="BS2685" s="94"/>
      <c r="BT2685" s="94"/>
      <c r="BU2685" s="40"/>
      <c r="BV2685" s="82"/>
      <c r="BW2685" s="94"/>
      <c r="BX2685" s="48"/>
      <c r="BY2685" s="97"/>
      <c r="BZ2685" s="48"/>
      <c r="CA2685" s="40"/>
      <c r="CB2685" s="94"/>
      <c r="CC2685" s="94"/>
      <c r="CD2685" s="94"/>
      <c r="CE2685" s="40"/>
      <c r="CF2685" s="73"/>
      <c r="CG2685" s="41"/>
      <c r="CH2685" s="41"/>
      <c r="CI2685" s="41"/>
      <c r="CJ2685" s="41"/>
      <c r="CK2685" s="41"/>
      <c r="CL2685" s="68"/>
      <c r="CM2685" s="41"/>
      <c r="CN2685" s="41"/>
      <c r="CO2685" s="39"/>
      <c r="CP2685" s="78"/>
    </row>
    <row r="2686" spans="1:94" s="38" customFormat="1" x14ac:dyDescent="0.25">
      <c r="A2686" s="38">
        <v>2683</v>
      </c>
      <c r="F2686" s="39"/>
      <c r="Q2686" s="39"/>
      <c r="R2686" s="40"/>
      <c r="S2686" s="40"/>
      <c r="T2686" s="39"/>
      <c r="AG2686" s="110"/>
      <c r="AH2686" s="94"/>
      <c r="AJ2686" s="97"/>
      <c r="AL2686" s="39"/>
      <c r="AP2686" s="39"/>
      <c r="AQ2686" s="77"/>
      <c r="AR2686" s="94"/>
      <c r="AT2686" s="97"/>
      <c r="BB2686" s="79"/>
      <c r="BC2686" s="94"/>
      <c r="BE2686" s="97"/>
      <c r="BF2686" s="97"/>
      <c r="BG2686" s="40"/>
      <c r="BK2686" s="40"/>
      <c r="BL2686" s="79"/>
      <c r="BM2686" s="94"/>
      <c r="BO2686" s="97"/>
      <c r="BQ2686" s="40"/>
      <c r="BR2686" s="94"/>
      <c r="BS2686" s="94"/>
      <c r="BT2686" s="94"/>
      <c r="BU2686" s="40"/>
      <c r="BV2686" s="82"/>
      <c r="BW2686" s="94"/>
      <c r="BX2686" s="48"/>
      <c r="BY2686" s="97"/>
      <c r="BZ2686" s="48"/>
      <c r="CA2686" s="40"/>
      <c r="CB2686" s="94"/>
      <c r="CC2686" s="94"/>
      <c r="CD2686" s="94"/>
      <c r="CE2686" s="40"/>
      <c r="CF2686" s="73"/>
      <c r="CG2686" s="41"/>
      <c r="CH2686" s="41"/>
      <c r="CI2686" s="41"/>
      <c r="CJ2686" s="41"/>
      <c r="CK2686" s="41"/>
      <c r="CL2686" s="68"/>
      <c r="CM2686" s="41"/>
      <c r="CN2686" s="41"/>
      <c r="CO2686" s="39"/>
      <c r="CP2686" s="78"/>
    </row>
    <row r="2687" spans="1:94" s="38" customFormat="1" x14ac:dyDescent="0.25">
      <c r="A2687" s="38">
        <v>2684</v>
      </c>
      <c r="F2687" s="39"/>
      <c r="Q2687" s="39"/>
      <c r="R2687" s="40"/>
      <c r="S2687" s="40"/>
      <c r="T2687" s="39"/>
      <c r="AG2687" s="110"/>
      <c r="AH2687" s="94"/>
      <c r="AJ2687" s="97"/>
      <c r="AL2687" s="39"/>
      <c r="AP2687" s="39"/>
      <c r="AQ2687" s="77"/>
      <c r="AR2687" s="94"/>
      <c r="AT2687" s="97"/>
      <c r="BB2687" s="79"/>
      <c r="BC2687" s="94"/>
      <c r="BE2687" s="97"/>
      <c r="BF2687" s="97"/>
      <c r="BG2687" s="40"/>
      <c r="BK2687" s="40"/>
      <c r="BL2687" s="79"/>
      <c r="BM2687" s="94"/>
      <c r="BO2687" s="97"/>
      <c r="BQ2687" s="40"/>
      <c r="BR2687" s="94"/>
      <c r="BS2687" s="94"/>
      <c r="BT2687" s="94"/>
      <c r="BU2687" s="40"/>
      <c r="BV2687" s="82"/>
      <c r="BW2687" s="94"/>
      <c r="BX2687" s="48"/>
      <c r="BY2687" s="97"/>
      <c r="BZ2687" s="48"/>
      <c r="CA2687" s="40"/>
      <c r="CB2687" s="94"/>
      <c r="CC2687" s="94"/>
      <c r="CD2687" s="94"/>
      <c r="CE2687" s="40"/>
      <c r="CF2687" s="73"/>
      <c r="CG2687" s="41"/>
      <c r="CH2687" s="41"/>
      <c r="CI2687" s="41"/>
      <c r="CJ2687" s="41"/>
      <c r="CK2687" s="41"/>
      <c r="CL2687" s="68"/>
      <c r="CM2687" s="41"/>
      <c r="CN2687" s="41"/>
      <c r="CO2687" s="39"/>
      <c r="CP2687" s="78"/>
    </row>
    <row r="2688" spans="1:94" s="38" customFormat="1" x14ac:dyDescent="0.25">
      <c r="A2688" s="38">
        <v>2685</v>
      </c>
      <c r="F2688" s="39"/>
      <c r="Q2688" s="39"/>
      <c r="R2688" s="40"/>
      <c r="S2688" s="40"/>
      <c r="T2688" s="39"/>
      <c r="AG2688" s="110"/>
      <c r="AH2688" s="94"/>
      <c r="AJ2688" s="97"/>
      <c r="AL2688" s="39"/>
      <c r="AP2688" s="39"/>
      <c r="AQ2688" s="77"/>
      <c r="AR2688" s="94"/>
      <c r="AT2688" s="97"/>
      <c r="BB2688" s="79"/>
      <c r="BC2688" s="94"/>
      <c r="BE2688" s="97"/>
      <c r="BF2688" s="97"/>
      <c r="BG2688" s="40"/>
      <c r="BK2688" s="40"/>
      <c r="BL2688" s="79"/>
      <c r="BM2688" s="94"/>
      <c r="BO2688" s="97"/>
      <c r="BQ2688" s="40"/>
      <c r="BR2688" s="94"/>
      <c r="BS2688" s="94"/>
      <c r="BT2688" s="94"/>
      <c r="BU2688" s="40"/>
      <c r="BV2688" s="82"/>
      <c r="BW2688" s="94"/>
      <c r="BX2688" s="48"/>
      <c r="BY2688" s="97"/>
      <c r="BZ2688" s="48"/>
      <c r="CA2688" s="40"/>
      <c r="CB2688" s="94"/>
      <c r="CC2688" s="94"/>
      <c r="CD2688" s="94"/>
      <c r="CE2688" s="40"/>
      <c r="CF2688" s="73"/>
      <c r="CG2688" s="41"/>
      <c r="CH2688" s="41"/>
      <c r="CI2688" s="41"/>
      <c r="CJ2688" s="41"/>
      <c r="CK2688" s="41"/>
      <c r="CL2688" s="68"/>
      <c r="CM2688" s="41"/>
      <c r="CN2688" s="41"/>
      <c r="CO2688" s="39"/>
      <c r="CP2688" s="78"/>
    </row>
    <row r="2689" spans="1:94" s="38" customFormat="1" x14ac:dyDescent="0.25">
      <c r="A2689" s="38">
        <v>2686</v>
      </c>
      <c r="F2689" s="39"/>
      <c r="Q2689" s="39"/>
      <c r="R2689" s="40"/>
      <c r="S2689" s="40"/>
      <c r="T2689" s="39"/>
      <c r="AG2689" s="110"/>
      <c r="AH2689" s="94"/>
      <c r="AJ2689" s="97"/>
      <c r="AL2689" s="39"/>
      <c r="AP2689" s="39"/>
      <c r="AQ2689" s="77"/>
      <c r="AR2689" s="94"/>
      <c r="AT2689" s="97"/>
      <c r="BB2689" s="79"/>
      <c r="BC2689" s="94"/>
      <c r="BE2689" s="97"/>
      <c r="BF2689" s="97"/>
      <c r="BG2689" s="40"/>
      <c r="BK2689" s="40"/>
      <c r="BL2689" s="79"/>
      <c r="BM2689" s="94"/>
      <c r="BO2689" s="97"/>
      <c r="BQ2689" s="40"/>
      <c r="BR2689" s="94"/>
      <c r="BS2689" s="94"/>
      <c r="BT2689" s="94"/>
      <c r="BU2689" s="40"/>
      <c r="BV2689" s="82"/>
      <c r="BW2689" s="94"/>
      <c r="BX2689" s="48"/>
      <c r="BY2689" s="97"/>
      <c r="BZ2689" s="48"/>
      <c r="CA2689" s="40"/>
      <c r="CB2689" s="94"/>
      <c r="CC2689" s="94"/>
      <c r="CD2689" s="94"/>
      <c r="CE2689" s="40"/>
      <c r="CF2689" s="73"/>
      <c r="CG2689" s="41"/>
      <c r="CH2689" s="41"/>
      <c r="CI2689" s="41"/>
      <c r="CJ2689" s="41"/>
      <c r="CK2689" s="41"/>
      <c r="CL2689" s="68"/>
      <c r="CM2689" s="41"/>
      <c r="CN2689" s="41"/>
      <c r="CO2689" s="39"/>
      <c r="CP2689" s="78"/>
    </row>
    <row r="2690" spans="1:94" s="38" customFormat="1" x14ac:dyDescent="0.25">
      <c r="A2690" s="38">
        <v>2687</v>
      </c>
      <c r="F2690" s="39"/>
      <c r="Q2690" s="39"/>
      <c r="R2690" s="40"/>
      <c r="S2690" s="40"/>
      <c r="T2690" s="39"/>
      <c r="AG2690" s="110"/>
      <c r="AH2690" s="94"/>
      <c r="AJ2690" s="97"/>
      <c r="AL2690" s="39"/>
      <c r="AP2690" s="39"/>
      <c r="AQ2690" s="77"/>
      <c r="AR2690" s="94"/>
      <c r="AT2690" s="97"/>
      <c r="BB2690" s="79"/>
      <c r="BC2690" s="94"/>
      <c r="BE2690" s="97"/>
      <c r="BF2690" s="97"/>
      <c r="BG2690" s="40"/>
      <c r="BK2690" s="40"/>
      <c r="BL2690" s="79"/>
      <c r="BM2690" s="94"/>
      <c r="BO2690" s="97"/>
      <c r="BQ2690" s="40"/>
      <c r="BR2690" s="94"/>
      <c r="BS2690" s="94"/>
      <c r="BT2690" s="94"/>
      <c r="BU2690" s="40"/>
      <c r="BV2690" s="82"/>
      <c r="BW2690" s="94"/>
      <c r="BX2690" s="48"/>
      <c r="BY2690" s="97"/>
      <c r="BZ2690" s="48"/>
      <c r="CA2690" s="40"/>
      <c r="CB2690" s="94"/>
      <c r="CC2690" s="94"/>
      <c r="CD2690" s="94"/>
      <c r="CE2690" s="40"/>
      <c r="CF2690" s="73"/>
      <c r="CG2690" s="41"/>
      <c r="CH2690" s="41"/>
      <c r="CI2690" s="41"/>
      <c r="CJ2690" s="41"/>
      <c r="CK2690" s="41"/>
      <c r="CL2690" s="68"/>
      <c r="CM2690" s="41"/>
      <c r="CN2690" s="41"/>
      <c r="CO2690" s="39"/>
      <c r="CP2690" s="78"/>
    </row>
    <row r="2691" spans="1:94" s="38" customFormat="1" x14ac:dyDescent="0.25">
      <c r="A2691" s="38">
        <v>2688</v>
      </c>
      <c r="F2691" s="39"/>
      <c r="Q2691" s="39"/>
      <c r="R2691" s="40"/>
      <c r="S2691" s="40"/>
      <c r="T2691" s="39"/>
      <c r="AG2691" s="110"/>
      <c r="AH2691" s="94"/>
      <c r="AJ2691" s="97"/>
      <c r="AL2691" s="39"/>
      <c r="AP2691" s="39"/>
      <c r="AQ2691" s="77"/>
      <c r="AR2691" s="94"/>
      <c r="AT2691" s="97"/>
      <c r="BB2691" s="79"/>
      <c r="BC2691" s="94"/>
      <c r="BE2691" s="97"/>
      <c r="BF2691" s="97"/>
      <c r="BG2691" s="40"/>
      <c r="BK2691" s="40"/>
      <c r="BL2691" s="79"/>
      <c r="BM2691" s="94"/>
      <c r="BO2691" s="97"/>
      <c r="BQ2691" s="40"/>
      <c r="BR2691" s="94"/>
      <c r="BS2691" s="94"/>
      <c r="BT2691" s="94"/>
      <c r="BU2691" s="40"/>
      <c r="BV2691" s="82"/>
      <c r="BW2691" s="94"/>
      <c r="BX2691" s="48"/>
      <c r="BY2691" s="97"/>
      <c r="BZ2691" s="48"/>
      <c r="CA2691" s="40"/>
      <c r="CB2691" s="94"/>
      <c r="CC2691" s="94"/>
      <c r="CD2691" s="94"/>
      <c r="CE2691" s="40"/>
      <c r="CF2691" s="73"/>
      <c r="CG2691" s="41"/>
      <c r="CH2691" s="41"/>
      <c r="CI2691" s="41"/>
      <c r="CJ2691" s="41"/>
      <c r="CK2691" s="41"/>
      <c r="CL2691" s="68"/>
      <c r="CM2691" s="41"/>
      <c r="CN2691" s="41"/>
      <c r="CO2691" s="39"/>
      <c r="CP2691" s="78"/>
    </row>
    <row r="2692" spans="1:94" s="38" customFormat="1" x14ac:dyDescent="0.25">
      <c r="A2692" s="38">
        <v>2689</v>
      </c>
      <c r="F2692" s="39"/>
      <c r="Q2692" s="39"/>
      <c r="R2692" s="40"/>
      <c r="S2692" s="40"/>
      <c r="T2692" s="39"/>
      <c r="AG2692" s="110"/>
      <c r="AH2692" s="94"/>
      <c r="AJ2692" s="97"/>
      <c r="AL2692" s="39"/>
      <c r="AP2692" s="39"/>
      <c r="AQ2692" s="77"/>
      <c r="AR2692" s="94"/>
      <c r="AT2692" s="97"/>
      <c r="BB2692" s="79"/>
      <c r="BC2692" s="94"/>
      <c r="BE2692" s="97"/>
      <c r="BF2692" s="97"/>
      <c r="BG2692" s="40"/>
      <c r="BK2692" s="40"/>
      <c r="BL2692" s="79"/>
      <c r="BM2692" s="94"/>
      <c r="BO2692" s="97"/>
      <c r="BQ2692" s="40"/>
      <c r="BR2692" s="94"/>
      <c r="BS2692" s="94"/>
      <c r="BT2692" s="94"/>
      <c r="BU2692" s="40"/>
      <c r="BV2692" s="82"/>
      <c r="BW2692" s="94"/>
      <c r="BX2692" s="48"/>
      <c r="BY2692" s="97"/>
      <c r="BZ2692" s="48"/>
      <c r="CA2692" s="40"/>
      <c r="CB2692" s="94"/>
      <c r="CC2692" s="94"/>
      <c r="CD2692" s="94"/>
      <c r="CE2692" s="40"/>
      <c r="CF2692" s="73"/>
      <c r="CG2692" s="41"/>
      <c r="CH2692" s="41"/>
      <c r="CI2692" s="41"/>
      <c r="CJ2692" s="41"/>
      <c r="CK2692" s="41"/>
      <c r="CL2692" s="68"/>
      <c r="CM2692" s="41"/>
      <c r="CN2692" s="41"/>
      <c r="CO2692" s="39"/>
      <c r="CP2692" s="78"/>
    </row>
    <row r="2693" spans="1:94" s="38" customFormat="1" x14ac:dyDescent="0.25">
      <c r="A2693" s="38">
        <v>2690</v>
      </c>
      <c r="F2693" s="39"/>
      <c r="Q2693" s="39"/>
      <c r="R2693" s="40"/>
      <c r="S2693" s="40"/>
      <c r="T2693" s="39"/>
      <c r="AG2693" s="110"/>
      <c r="AH2693" s="94"/>
      <c r="AJ2693" s="97"/>
      <c r="AL2693" s="39"/>
      <c r="AP2693" s="39"/>
      <c r="AQ2693" s="77"/>
      <c r="AR2693" s="94"/>
      <c r="AT2693" s="97"/>
      <c r="BB2693" s="79"/>
      <c r="BC2693" s="94"/>
      <c r="BE2693" s="97"/>
      <c r="BF2693" s="97"/>
      <c r="BG2693" s="40"/>
      <c r="BK2693" s="40"/>
      <c r="BL2693" s="79"/>
      <c r="BM2693" s="94"/>
      <c r="BO2693" s="97"/>
      <c r="BQ2693" s="40"/>
      <c r="BR2693" s="94"/>
      <c r="BS2693" s="94"/>
      <c r="BT2693" s="94"/>
      <c r="BU2693" s="40"/>
      <c r="BV2693" s="82"/>
      <c r="BW2693" s="94"/>
      <c r="BX2693" s="48"/>
      <c r="BY2693" s="97"/>
      <c r="BZ2693" s="48"/>
      <c r="CA2693" s="40"/>
      <c r="CB2693" s="94"/>
      <c r="CC2693" s="94"/>
      <c r="CD2693" s="94"/>
      <c r="CE2693" s="40"/>
      <c r="CF2693" s="73"/>
      <c r="CG2693" s="41"/>
      <c r="CH2693" s="41"/>
      <c r="CI2693" s="41"/>
      <c r="CJ2693" s="41"/>
      <c r="CK2693" s="41"/>
      <c r="CL2693" s="68"/>
      <c r="CM2693" s="41"/>
      <c r="CN2693" s="41"/>
      <c r="CO2693" s="39"/>
      <c r="CP2693" s="78"/>
    </row>
    <row r="2694" spans="1:94" s="38" customFormat="1" x14ac:dyDescent="0.25">
      <c r="A2694" s="99">
        <v>2691</v>
      </c>
      <c r="F2694" s="39"/>
      <c r="Q2694" s="39"/>
      <c r="R2694" s="40"/>
      <c r="S2694" s="40"/>
      <c r="T2694" s="39"/>
      <c r="AG2694" s="110"/>
      <c r="AH2694" s="94"/>
      <c r="AJ2694" s="97"/>
      <c r="AL2694" s="39"/>
      <c r="AP2694" s="39"/>
      <c r="AQ2694" s="77"/>
      <c r="AR2694" s="94"/>
      <c r="AT2694" s="97"/>
      <c r="BB2694" s="79"/>
      <c r="BC2694" s="94"/>
      <c r="BE2694" s="97"/>
      <c r="BF2694" s="97"/>
      <c r="BG2694" s="40"/>
      <c r="BK2694" s="40"/>
      <c r="BL2694" s="79"/>
      <c r="BM2694" s="94"/>
      <c r="BO2694" s="97"/>
      <c r="BQ2694" s="40"/>
      <c r="BR2694" s="94"/>
      <c r="BS2694" s="94"/>
      <c r="BT2694" s="94"/>
      <c r="BU2694" s="40"/>
      <c r="BV2694" s="82"/>
      <c r="BW2694" s="94"/>
      <c r="BX2694" s="48"/>
      <c r="BY2694" s="97"/>
      <c r="BZ2694" s="48"/>
      <c r="CA2694" s="40"/>
      <c r="CB2694" s="94"/>
      <c r="CC2694" s="94"/>
      <c r="CD2694" s="94"/>
      <c r="CE2694" s="40"/>
      <c r="CF2694" s="73"/>
      <c r="CG2694" s="41"/>
      <c r="CH2694" s="41"/>
      <c r="CI2694" s="41"/>
      <c r="CJ2694" s="41"/>
      <c r="CK2694" s="41"/>
      <c r="CL2694" s="68"/>
      <c r="CM2694" s="41"/>
      <c r="CN2694" s="41"/>
      <c r="CO2694" s="39"/>
      <c r="CP2694" s="78"/>
    </row>
    <row r="2695" spans="1:94" s="38" customFormat="1" x14ac:dyDescent="0.25">
      <c r="A2695" s="38">
        <v>2692</v>
      </c>
      <c r="F2695" s="39"/>
      <c r="Q2695" s="39"/>
      <c r="R2695" s="40"/>
      <c r="S2695" s="40"/>
      <c r="T2695" s="39"/>
      <c r="AG2695" s="110"/>
      <c r="AH2695" s="94"/>
      <c r="AJ2695" s="97"/>
      <c r="AL2695" s="39"/>
      <c r="AP2695" s="39"/>
      <c r="AQ2695" s="77"/>
      <c r="AR2695" s="94"/>
      <c r="AT2695" s="97"/>
      <c r="BB2695" s="79"/>
      <c r="BC2695" s="94"/>
      <c r="BE2695" s="97"/>
      <c r="BF2695" s="97"/>
      <c r="BG2695" s="40"/>
      <c r="BK2695" s="40"/>
      <c r="BL2695" s="79"/>
      <c r="BM2695" s="94"/>
      <c r="BO2695" s="97"/>
      <c r="BQ2695" s="40"/>
      <c r="BR2695" s="94"/>
      <c r="BS2695" s="94"/>
      <c r="BT2695" s="94"/>
      <c r="BU2695" s="40"/>
      <c r="BV2695" s="82"/>
      <c r="BW2695" s="94"/>
      <c r="BX2695" s="48"/>
      <c r="BY2695" s="97"/>
      <c r="BZ2695" s="48"/>
      <c r="CA2695" s="40"/>
      <c r="CB2695" s="94"/>
      <c r="CC2695" s="94"/>
      <c r="CD2695" s="94"/>
      <c r="CE2695" s="40"/>
      <c r="CF2695" s="73"/>
      <c r="CG2695" s="41"/>
      <c r="CH2695" s="41"/>
      <c r="CI2695" s="41"/>
      <c r="CJ2695" s="41"/>
      <c r="CK2695" s="41"/>
      <c r="CL2695" s="68"/>
      <c r="CM2695" s="41"/>
      <c r="CN2695" s="41"/>
      <c r="CO2695" s="39"/>
      <c r="CP2695" s="78"/>
    </row>
    <row r="2696" spans="1:94" s="38" customFormat="1" x14ac:dyDescent="0.25">
      <c r="A2696" s="38">
        <v>2693</v>
      </c>
      <c r="F2696" s="39"/>
      <c r="Q2696" s="39"/>
      <c r="R2696" s="40"/>
      <c r="S2696" s="40"/>
      <c r="T2696" s="39"/>
      <c r="AG2696" s="110"/>
      <c r="AH2696" s="94"/>
      <c r="AJ2696" s="97"/>
      <c r="AL2696" s="39"/>
      <c r="AP2696" s="39"/>
      <c r="AQ2696" s="77"/>
      <c r="AR2696" s="94"/>
      <c r="AT2696" s="97"/>
      <c r="BB2696" s="79"/>
      <c r="BC2696" s="94"/>
      <c r="BE2696" s="97"/>
      <c r="BF2696" s="97"/>
      <c r="BG2696" s="40"/>
      <c r="BK2696" s="40"/>
      <c r="BL2696" s="79"/>
      <c r="BM2696" s="94"/>
      <c r="BO2696" s="97"/>
      <c r="BQ2696" s="40"/>
      <c r="BR2696" s="94"/>
      <c r="BS2696" s="94"/>
      <c r="BT2696" s="94"/>
      <c r="BU2696" s="40"/>
      <c r="BV2696" s="82"/>
      <c r="BW2696" s="94"/>
      <c r="BX2696" s="48"/>
      <c r="BY2696" s="97"/>
      <c r="BZ2696" s="48"/>
      <c r="CA2696" s="40"/>
      <c r="CB2696" s="94"/>
      <c r="CC2696" s="94"/>
      <c r="CD2696" s="94"/>
      <c r="CE2696" s="40"/>
      <c r="CF2696" s="73"/>
      <c r="CG2696" s="41"/>
      <c r="CH2696" s="41"/>
      <c r="CI2696" s="41"/>
      <c r="CJ2696" s="41"/>
      <c r="CK2696" s="41"/>
      <c r="CL2696" s="68"/>
      <c r="CM2696" s="41"/>
      <c r="CN2696" s="41"/>
      <c r="CO2696" s="39"/>
      <c r="CP2696" s="78"/>
    </row>
    <row r="2697" spans="1:94" s="38" customFormat="1" x14ac:dyDescent="0.25">
      <c r="A2697" s="38">
        <v>2694</v>
      </c>
      <c r="F2697" s="39"/>
      <c r="Q2697" s="39"/>
      <c r="R2697" s="40"/>
      <c r="S2697" s="40"/>
      <c r="T2697" s="39"/>
      <c r="AG2697" s="110"/>
      <c r="AH2697" s="94"/>
      <c r="AJ2697" s="97"/>
      <c r="AL2697" s="39"/>
      <c r="AP2697" s="39"/>
      <c r="AQ2697" s="77"/>
      <c r="AR2697" s="94"/>
      <c r="AT2697" s="97"/>
      <c r="BB2697" s="79"/>
      <c r="BC2697" s="94"/>
      <c r="BE2697" s="97"/>
      <c r="BF2697" s="97"/>
      <c r="BG2697" s="40"/>
      <c r="BK2697" s="40"/>
      <c r="BL2697" s="79"/>
      <c r="BM2697" s="94"/>
      <c r="BO2697" s="97"/>
      <c r="BQ2697" s="40"/>
      <c r="BR2697" s="94"/>
      <c r="BS2697" s="94"/>
      <c r="BT2697" s="94"/>
      <c r="BU2697" s="40"/>
      <c r="BV2697" s="82"/>
      <c r="BW2697" s="94"/>
      <c r="BX2697" s="48"/>
      <c r="BY2697" s="97"/>
      <c r="BZ2697" s="48"/>
      <c r="CA2697" s="40"/>
      <c r="CB2697" s="94"/>
      <c r="CC2697" s="94"/>
      <c r="CD2697" s="94"/>
      <c r="CE2697" s="40"/>
      <c r="CF2697" s="73"/>
      <c r="CG2697" s="41"/>
      <c r="CH2697" s="41"/>
      <c r="CI2697" s="41"/>
      <c r="CJ2697" s="41"/>
      <c r="CK2697" s="41"/>
      <c r="CL2697" s="68"/>
      <c r="CM2697" s="41"/>
      <c r="CN2697" s="41"/>
      <c r="CO2697" s="39"/>
      <c r="CP2697" s="78"/>
    </row>
    <row r="2698" spans="1:94" s="38" customFormat="1" x14ac:dyDescent="0.25">
      <c r="A2698" s="38">
        <v>2695</v>
      </c>
      <c r="F2698" s="39"/>
      <c r="Q2698" s="39"/>
      <c r="R2698" s="40"/>
      <c r="S2698" s="40"/>
      <c r="T2698" s="39"/>
      <c r="AG2698" s="110"/>
      <c r="AH2698" s="94"/>
      <c r="AJ2698" s="97"/>
      <c r="AL2698" s="39"/>
      <c r="AP2698" s="39"/>
      <c r="AQ2698" s="77"/>
      <c r="AR2698" s="94"/>
      <c r="AT2698" s="97"/>
      <c r="BB2698" s="79"/>
      <c r="BC2698" s="94"/>
      <c r="BE2698" s="97"/>
      <c r="BF2698" s="97"/>
      <c r="BG2698" s="40"/>
      <c r="BK2698" s="40"/>
      <c r="BL2698" s="79"/>
      <c r="BM2698" s="94"/>
      <c r="BO2698" s="97"/>
      <c r="BQ2698" s="40"/>
      <c r="BR2698" s="94"/>
      <c r="BS2698" s="94"/>
      <c r="BT2698" s="94"/>
      <c r="BU2698" s="40"/>
      <c r="BV2698" s="82"/>
      <c r="BW2698" s="94"/>
      <c r="BX2698" s="48"/>
      <c r="BY2698" s="97"/>
      <c r="BZ2698" s="48"/>
      <c r="CA2698" s="40"/>
      <c r="CB2698" s="94"/>
      <c r="CC2698" s="94"/>
      <c r="CD2698" s="94"/>
      <c r="CE2698" s="40"/>
      <c r="CF2698" s="73"/>
      <c r="CG2698" s="41"/>
      <c r="CH2698" s="41"/>
      <c r="CI2698" s="41"/>
      <c r="CJ2698" s="41"/>
      <c r="CK2698" s="41"/>
      <c r="CL2698" s="68"/>
      <c r="CM2698" s="41"/>
      <c r="CN2698" s="41"/>
      <c r="CO2698" s="39"/>
      <c r="CP2698" s="78"/>
    </row>
    <row r="2699" spans="1:94" s="38" customFormat="1" x14ac:dyDescent="0.25">
      <c r="A2699" s="38">
        <v>2696</v>
      </c>
      <c r="F2699" s="39"/>
      <c r="Q2699" s="39"/>
      <c r="R2699" s="40"/>
      <c r="S2699" s="40"/>
      <c r="T2699" s="39"/>
      <c r="AG2699" s="110"/>
      <c r="AH2699" s="94"/>
      <c r="AJ2699" s="97"/>
      <c r="AL2699" s="39"/>
      <c r="AP2699" s="39"/>
      <c r="AQ2699" s="77"/>
      <c r="AR2699" s="94"/>
      <c r="AT2699" s="97"/>
      <c r="BB2699" s="79"/>
      <c r="BC2699" s="94"/>
      <c r="BE2699" s="97"/>
      <c r="BF2699" s="97"/>
      <c r="BG2699" s="40"/>
      <c r="BK2699" s="40"/>
      <c r="BL2699" s="79"/>
      <c r="BM2699" s="94"/>
      <c r="BO2699" s="97"/>
      <c r="BQ2699" s="40"/>
      <c r="BR2699" s="94"/>
      <c r="BS2699" s="94"/>
      <c r="BT2699" s="94"/>
      <c r="BU2699" s="40"/>
      <c r="BV2699" s="82"/>
      <c r="BW2699" s="94"/>
      <c r="BX2699" s="48"/>
      <c r="BY2699" s="97"/>
      <c r="BZ2699" s="48"/>
      <c r="CA2699" s="40"/>
      <c r="CB2699" s="94"/>
      <c r="CC2699" s="94"/>
      <c r="CD2699" s="94"/>
      <c r="CE2699" s="40"/>
      <c r="CF2699" s="73"/>
      <c r="CG2699" s="41"/>
      <c r="CH2699" s="41"/>
      <c r="CI2699" s="41"/>
      <c r="CJ2699" s="41"/>
      <c r="CK2699" s="41"/>
      <c r="CL2699" s="68"/>
      <c r="CM2699" s="41"/>
      <c r="CN2699" s="41"/>
      <c r="CO2699" s="39"/>
      <c r="CP2699" s="78"/>
    </row>
    <row r="2700" spans="1:94" s="38" customFormat="1" x14ac:dyDescent="0.25">
      <c r="A2700" s="38">
        <v>2697</v>
      </c>
      <c r="F2700" s="39"/>
      <c r="Q2700" s="39"/>
      <c r="R2700" s="40"/>
      <c r="S2700" s="40"/>
      <c r="T2700" s="39"/>
      <c r="AG2700" s="110"/>
      <c r="AH2700" s="94"/>
      <c r="AJ2700" s="97"/>
      <c r="AL2700" s="39"/>
      <c r="AP2700" s="39"/>
      <c r="AQ2700" s="77"/>
      <c r="AR2700" s="94"/>
      <c r="AT2700" s="97"/>
      <c r="BB2700" s="79"/>
      <c r="BC2700" s="94"/>
      <c r="BE2700" s="97"/>
      <c r="BF2700" s="97"/>
      <c r="BG2700" s="40"/>
      <c r="BK2700" s="40"/>
      <c r="BL2700" s="79"/>
      <c r="BM2700" s="94"/>
      <c r="BO2700" s="97"/>
      <c r="BQ2700" s="40"/>
      <c r="BR2700" s="94"/>
      <c r="BS2700" s="94"/>
      <c r="BT2700" s="94"/>
      <c r="BU2700" s="40"/>
      <c r="BV2700" s="82"/>
      <c r="BW2700" s="94"/>
      <c r="BX2700" s="48"/>
      <c r="BY2700" s="97"/>
      <c r="BZ2700" s="48"/>
      <c r="CA2700" s="40"/>
      <c r="CB2700" s="94"/>
      <c r="CC2700" s="94"/>
      <c r="CD2700" s="94"/>
      <c r="CE2700" s="40"/>
      <c r="CF2700" s="73"/>
      <c r="CG2700" s="41"/>
      <c r="CH2700" s="41"/>
      <c r="CI2700" s="41"/>
      <c r="CJ2700" s="41"/>
      <c r="CK2700" s="41"/>
      <c r="CL2700" s="68"/>
      <c r="CM2700" s="41"/>
      <c r="CN2700" s="41"/>
      <c r="CO2700" s="39"/>
      <c r="CP2700" s="78"/>
    </row>
    <row r="2701" spans="1:94" s="38" customFormat="1" x14ac:dyDescent="0.25">
      <c r="A2701" s="38">
        <v>2698</v>
      </c>
      <c r="F2701" s="39"/>
      <c r="Q2701" s="39"/>
      <c r="R2701" s="40"/>
      <c r="S2701" s="40"/>
      <c r="T2701" s="39"/>
      <c r="AG2701" s="110"/>
      <c r="AH2701" s="94"/>
      <c r="AJ2701" s="97"/>
      <c r="AL2701" s="39"/>
      <c r="AP2701" s="39"/>
      <c r="AQ2701" s="77"/>
      <c r="AR2701" s="94"/>
      <c r="AT2701" s="97"/>
      <c r="BB2701" s="79"/>
      <c r="BC2701" s="94"/>
      <c r="BE2701" s="97"/>
      <c r="BF2701" s="97"/>
      <c r="BG2701" s="40"/>
      <c r="BK2701" s="40"/>
      <c r="BL2701" s="79"/>
      <c r="BM2701" s="94"/>
      <c r="BO2701" s="97"/>
      <c r="BQ2701" s="40"/>
      <c r="BR2701" s="94"/>
      <c r="BS2701" s="94"/>
      <c r="BT2701" s="94"/>
      <c r="BU2701" s="40"/>
      <c r="BV2701" s="82"/>
      <c r="BW2701" s="94"/>
      <c r="BX2701" s="48"/>
      <c r="BY2701" s="97"/>
      <c r="BZ2701" s="48"/>
      <c r="CA2701" s="40"/>
      <c r="CB2701" s="94"/>
      <c r="CC2701" s="94"/>
      <c r="CD2701" s="94"/>
      <c r="CE2701" s="40"/>
      <c r="CF2701" s="73"/>
      <c r="CG2701" s="41"/>
      <c r="CH2701" s="41"/>
      <c r="CI2701" s="41"/>
      <c r="CJ2701" s="41"/>
      <c r="CK2701" s="41"/>
      <c r="CL2701" s="68"/>
      <c r="CM2701" s="41"/>
      <c r="CN2701" s="41"/>
      <c r="CO2701" s="39"/>
      <c r="CP2701" s="78"/>
    </row>
    <row r="2702" spans="1:94" s="38" customFormat="1" x14ac:dyDescent="0.25">
      <c r="A2702" s="38">
        <v>2699</v>
      </c>
      <c r="F2702" s="39"/>
      <c r="Q2702" s="39"/>
      <c r="R2702" s="40"/>
      <c r="S2702" s="40"/>
      <c r="T2702" s="39"/>
      <c r="AG2702" s="110"/>
      <c r="AH2702" s="94"/>
      <c r="AJ2702" s="97"/>
      <c r="AL2702" s="39"/>
      <c r="AP2702" s="39"/>
      <c r="AQ2702" s="77"/>
      <c r="AR2702" s="94"/>
      <c r="AT2702" s="97"/>
      <c r="BB2702" s="79"/>
      <c r="BC2702" s="94"/>
      <c r="BE2702" s="97"/>
      <c r="BF2702" s="97"/>
      <c r="BG2702" s="40"/>
      <c r="BK2702" s="40"/>
      <c r="BL2702" s="79"/>
      <c r="BM2702" s="94"/>
      <c r="BO2702" s="97"/>
      <c r="BQ2702" s="40"/>
      <c r="BR2702" s="94"/>
      <c r="BS2702" s="94"/>
      <c r="BT2702" s="94"/>
      <c r="BU2702" s="40"/>
      <c r="BV2702" s="82"/>
      <c r="BW2702" s="94"/>
      <c r="BX2702" s="48"/>
      <c r="BY2702" s="97"/>
      <c r="BZ2702" s="48"/>
      <c r="CA2702" s="40"/>
      <c r="CB2702" s="94"/>
      <c r="CC2702" s="94"/>
      <c r="CD2702" s="94"/>
      <c r="CE2702" s="40"/>
      <c r="CF2702" s="73"/>
      <c r="CG2702" s="41"/>
      <c r="CH2702" s="41"/>
      <c r="CI2702" s="41"/>
      <c r="CJ2702" s="41"/>
      <c r="CK2702" s="41"/>
      <c r="CL2702" s="68"/>
      <c r="CM2702" s="41"/>
      <c r="CN2702" s="41"/>
      <c r="CO2702" s="39"/>
      <c r="CP2702" s="78"/>
    </row>
    <row r="2703" spans="1:94" s="38" customFormat="1" x14ac:dyDescent="0.25">
      <c r="A2703" s="38">
        <v>2700</v>
      </c>
      <c r="F2703" s="39"/>
      <c r="Q2703" s="39"/>
      <c r="R2703" s="40"/>
      <c r="S2703" s="40"/>
      <c r="T2703" s="39"/>
      <c r="AG2703" s="110"/>
      <c r="AH2703" s="94"/>
      <c r="AJ2703" s="97"/>
      <c r="AL2703" s="39"/>
      <c r="AP2703" s="39"/>
      <c r="AQ2703" s="77"/>
      <c r="AR2703" s="94"/>
      <c r="AT2703" s="97"/>
      <c r="BB2703" s="79"/>
      <c r="BC2703" s="94"/>
      <c r="BE2703" s="97"/>
      <c r="BF2703" s="97"/>
      <c r="BG2703" s="40"/>
      <c r="BK2703" s="40"/>
      <c r="BL2703" s="79"/>
      <c r="BM2703" s="94"/>
      <c r="BO2703" s="97"/>
      <c r="BQ2703" s="40"/>
      <c r="BR2703" s="94"/>
      <c r="BS2703" s="94"/>
      <c r="BT2703" s="94"/>
      <c r="BU2703" s="40"/>
      <c r="BV2703" s="82"/>
      <c r="BW2703" s="94"/>
      <c r="BX2703" s="48"/>
      <c r="BY2703" s="97"/>
      <c r="BZ2703" s="48"/>
      <c r="CA2703" s="40"/>
      <c r="CB2703" s="94"/>
      <c r="CC2703" s="94"/>
      <c r="CD2703" s="94"/>
      <c r="CE2703" s="40"/>
      <c r="CF2703" s="73"/>
      <c r="CG2703" s="41"/>
      <c r="CH2703" s="41"/>
      <c r="CI2703" s="41"/>
      <c r="CJ2703" s="41"/>
      <c r="CK2703" s="41"/>
      <c r="CL2703" s="68"/>
      <c r="CM2703" s="41"/>
      <c r="CN2703" s="41"/>
      <c r="CO2703" s="39"/>
      <c r="CP2703" s="78"/>
    </row>
    <row r="2704" spans="1:94" s="38" customFormat="1" x14ac:dyDescent="0.25">
      <c r="A2704" s="38">
        <v>2701</v>
      </c>
      <c r="F2704" s="39"/>
      <c r="Q2704" s="39"/>
      <c r="R2704" s="40"/>
      <c r="S2704" s="40"/>
      <c r="T2704" s="39"/>
      <c r="AG2704" s="110"/>
      <c r="AH2704" s="94"/>
      <c r="AJ2704" s="97"/>
      <c r="AL2704" s="39"/>
      <c r="AP2704" s="39"/>
      <c r="AQ2704" s="77"/>
      <c r="AR2704" s="94"/>
      <c r="AT2704" s="97"/>
      <c r="BB2704" s="79"/>
      <c r="BC2704" s="94"/>
      <c r="BE2704" s="97"/>
      <c r="BF2704" s="97"/>
      <c r="BG2704" s="40"/>
      <c r="BK2704" s="40"/>
      <c r="BL2704" s="79"/>
      <c r="BM2704" s="94"/>
      <c r="BO2704" s="97"/>
      <c r="BQ2704" s="40"/>
      <c r="BR2704" s="94"/>
      <c r="BS2704" s="94"/>
      <c r="BT2704" s="94"/>
      <c r="BU2704" s="40"/>
      <c r="BV2704" s="82"/>
      <c r="BW2704" s="94"/>
      <c r="BX2704" s="48"/>
      <c r="BY2704" s="97"/>
      <c r="BZ2704" s="48"/>
      <c r="CA2704" s="40"/>
      <c r="CB2704" s="94"/>
      <c r="CC2704" s="94"/>
      <c r="CD2704" s="94"/>
      <c r="CE2704" s="40"/>
      <c r="CF2704" s="73"/>
      <c r="CG2704" s="41"/>
      <c r="CH2704" s="41"/>
      <c r="CI2704" s="41"/>
      <c r="CJ2704" s="41"/>
      <c r="CK2704" s="41"/>
      <c r="CL2704" s="68"/>
      <c r="CM2704" s="41"/>
      <c r="CN2704" s="41"/>
      <c r="CO2704" s="39"/>
      <c r="CP2704" s="78"/>
    </row>
    <row r="2705" spans="1:94" s="38" customFormat="1" x14ac:dyDescent="0.25">
      <c r="A2705" s="38">
        <v>2702</v>
      </c>
      <c r="F2705" s="39"/>
      <c r="Q2705" s="39"/>
      <c r="R2705" s="40"/>
      <c r="S2705" s="40"/>
      <c r="T2705" s="39"/>
      <c r="AG2705" s="110"/>
      <c r="AH2705" s="94"/>
      <c r="AJ2705" s="97"/>
      <c r="AL2705" s="39"/>
      <c r="AP2705" s="39"/>
      <c r="AQ2705" s="77"/>
      <c r="AR2705" s="94"/>
      <c r="AT2705" s="97"/>
      <c r="BB2705" s="79"/>
      <c r="BC2705" s="94"/>
      <c r="BE2705" s="97"/>
      <c r="BF2705" s="97"/>
      <c r="BG2705" s="40"/>
      <c r="BK2705" s="40"/>
      <c r="BL2705" s="79"/>
      <c r="BM2705" s="94"/>
      <c r="BO2705" s="97"/>
      <c r="BQ2705" s="40"/>
      <c r="BR2705" s="94"/>
      <c r="BS2705" s="94"/>
      <c r="BT2705" s="94"/>
      <c r="BU2705" s="40"/>
      <c r="BV2705" s="82"/>
      <c r="BW2705" s="94"/>
      <c r="BX2705" s="48"/>
      <c r="BY2705" s="97"/>
      <c r="BZ2705" s="48"/>
      <c r="CA2705" s="40"/>
      <c r="CB2705" s="94"/>
      <c r="CC2705" s="94"/>
      <c r="CD2705" s="94"/>
      <c r="CE2705" s="40"/>
      <c r="CF2705" s="73"/>
      <c r="CG2705" s="41"/>
      <c r="CH2705" s="41"/>
      <c r="CI2705" s="41"/>
      <c r="CJ2705" s="41"/>
      <c r="CK2705" s="41"/>
      <c r="CL2705" s="68"/>
      <c r="CM2705" s="41"/>
      <c r="CN2705" s="41"/>
      <c r="CO2705" s="39"/>
      <c r="CP2705" s="78"/>
    </row>
    <row r="2706" spans="1:94" s="38" customFormat="1" x14ac:dyDescent="0.25">
      <c r="A2706" s="38">
        <v>2703</v>
      </c>
      <c r="F2706" s="39"/>
      <c r="Q2706" s="39"/>
      <c r="R2706" s="40"/>
      <c r="S2706" s="40"/>
      <c r="T2706" s="39"/>
      <c r="AG2706" s="110"/>
      <c r="AH2706" s="94"/>
      <c r="AJ2706" s="97"/>
      <c r="AL2706" s="39"/>
      <c r="AP2706" s="39"/>
      <c r="AQ2706" s="77"/>
      <c r="AR2706" s="94"/>
      <c r="AT2706" s="97"/>
      <c r="BB2706" s="79"/>
      <c r="BC2706" s="94"/>
      <c r="BE2706" s="97"/>
      <c r="BF2706" s="97"/>
      <c r="BG2706" s="40"/>
      <c r="BK2706" s="40"/>
      <c r="BL2706" s="79"/>
      <c r="BM2706" s="94"/>
      <c r="BO2706" s="97"/>
      <c r="BQ2706" s="40"/>
      <c r="BR2706" s="94"/>
      <c r="BS2706" s="94"/>
      <c r="BT2706" s="94"/>
      <c r="BU2706" s="40"/>
      <c r="BV2706" s="82"/>
      <c r="BW2706" s="94"/>
      <c r="BX2706" s="48"/>
      <c r="BY2706" s="97"/>
      <c r="BZ2706" s="48"/>
      <c r="CA2706" s="40"/>
      <c r="CB2706" s="94"/>
      <c r="CC2706" s="94"/>
      <c r="CD2706" s="94"/>
      <c r="CE2706" s="40"/>
      <c r="CF2706" s="73"/>
      <c r="CG2706" s="41"/>
      <c r="CH2706" s="41"/>
      <c r="CI2706" s="41"/>
      <c r="CJ2706" s="41"/>
      <c r="CK2706" s="41"/>
      <c r="CL2706" s="68"/>
      <c r="CM2706" s="41"/>
      <c r="CN2706" s="41"/>
      <c r="CO2706" s="39"/>
      <c r="CP2706" s="78"/>
    </row>
    <row r="2707" spans="1:94" s="38" customFormat="1" x14ac:dyDescent="0.25">
      <c r="A2707" s="99">
        <v>2704</v>
      </c>
      <c r="F2707" s="39"/>
      <c r="Q2707" s="39"/>
      <c r="R2707" s="40"/>
      <c r="S2707" s="40"/>
      <c r="T2707" s="39"/>
      <c r="AG2707" s="110"/>
      <c r="AH2707" s="94"/>
      <c r="AJ2707" s="97"/>
      <c r="AL2707" s="39"/>
      <c r="AP2707" s="39"/>
      <c r="AQ2707" s="77"/>
      <c r="AR2707" s="94"/>
      <c r="AT2707" s="97"/>
      <c r="BB2707" s="79"/>
      <c r="BC2707" s="94"/>
      <c r="BE2707" s="97"/>
      <c r="BF2707" s="97"/>
      <c r="BG2707" s="40"/>
      <c r="BK2707" s="40"/>
      <c r="BL2707" s="79"/>
      <c r="BM2707" s="94"/>
      <c r="BO2707" s="97"/>
      <c r="BQ2707" s="40"/>
      <c r="BR2707" s="94"/>
      <c r="BS2707" s="94"/>
      <c r="BT2707" s="94"/>
      <c r="BU2707" s="40"/>
      <c r="BV2707" s="82"/>
      <c r="BW2707" s="94"/>
      <c r="BX2707" s="48"/>
      <c r="BY2707" s="97"/>
      <c r="BZ2707" s="48"/>
      <c r="CA2707" s="40"/>
      <c r="CB2707" s="94"/>
      <c r="CC2707" s="94"/>
      <c r="CD2707" s="94"/>
      <c r="CE2707" s="40"/>
      <c r="CF2707" s="73"/>
      <c r="CG2707" s="41"/>
      <c r="CH2707" s="41"/>
      <c r="CI2707" s="41"/>
      <c r="CJ2707" s="41"/>
      <c r="CK2707" s="41"/>
      <c r="CL2707" s="68"/>
      <c r="CM2707" s="41"/>
      <c r="CN2707" s="41"/>
      <c r="CO2707" s="39"/>
      <c r="CP2707" s="78"/>
    </row>
    <row r="2708" spans="1:94" s="38" customFormat="1" x14ac:dyDescent="0.25">
      <c r="A2708" s="38">
        <v>2705</v>
      </c>
      <c r="F2708" s="39"/>
      <c r="Q2708" s="39"/>
      <c r="R2708" s="40"/>
      <c r="S2708" s="40"/>
      <c r="T2708" s="39"/>
      <c r="AG2708" s="110"/>
      <c r="AH2708" s="94"/>
      <c r="AJ2708" s="97"/>
      <c r="AL2708" s="39"/>
      <c r="AP2708" s="39"/>
      <c r="AQ2708" s="77"/>
      <c r="AR2708" s="94"/>
      <c r="AT2708" s="97"/>
      <c r="BB2708" s="79"/>
      <c r="BC2708" s="94"/>
      <c r="BE2708" s="97"/>
      <c r="BF2708" s="97"/>
      <c r="BG2708" s="40"/>
      <c r="BK2708" s="40"/>
      <c r="BL2708" s="79"/>
      <c r="BM2708" s="94"/>
      <c r="BO2708" s="97"/>
      <c r="BQ2708" s="40"/>
      <c r="BR2708" s="94"/>
      <c r="BS2708" s="94"/>
      <c r="BT2708" s="94"/>
      <c r="BU2708" s="40"/>
      <c r="BV2708" s="82"/>
      <c r="BW2708" s="94"/>
      <c r="BX2708" s="48"/>
      <c r="BY2708" s="97"/>
      <c r="BZ2708" s="48"/>
      <c r="CA2708" s="40"/>
      <c r="CB2708" s="94"/>
      <c r="CC2708" s="94"/>
      <c r="CD2708" s="94"/>
      <c r="CE2708" s="40"/>
      <c r="CF2708" s="73"/>
      <c r="CG2708" s="41"/>
      <c r="CH2708" s="41"/>
      <c r="CI2708" s="41"/>
      <c r="CJ2708" s="41"/>
      <c r="CK2708" s="41"/>
      <c r="CL2708" s="68"/>
      <c r="CM2708" s="41"/>
      <c r="CN2708" s="41"/>
      <c r="CO2708" s="39"/>
      <c r="CP2708" s="78"/>
    </row>
    <row r="2709" spans="1:94" s="38" customFormat="1" x14ac:dyDescent="0.25">
      <c r="A2709" s="38">
        <v>2706</v>
      </c>
      <c r="F2709" s="39"/>
      <c r="Q2709" s="39"/>
      <c r="R2709" s="40"/>
      <c r="S2709" s="40"/>
      <c r="T2709" s="39"/>
      <c r="AG2709" s="110"/>
      <c r="AH2709" s="94"/>
      <c r="AJ2709" s="97"/>
      <c r="AL2709" s="39"/>
      <c r="AP2709" s="39"/>
      <c r="AQ2709" s="77"/>
      <c r="AR2709" s="94"/>
      <c r="AT2709" s="97"/>
      <c r="BB2709" s="79"/>
      <c r="BC2709" s="94"/>
      <c r="BE2709" s="97"/>
      <c r="BF2709" s="97"/>
      <c r="BG2709" s="40"/>
      <c r="BK2709" s="40"/>
      <c r="BL2709" s="79"/>
      <c r="BM2709" s="94"/>
      <c r="BO2709" s="97"/>
      <c r="BQ2709" s="40"/>
      <c r="BR2709" s="94"/>
      <c r="BS2709" s="94"/>
      <c r="BT2709" s="94"/>
      <c r="BU2709" s="40"/>
      <c r="BV2709" s="82"/>
      <c r="BW2709" s="94"/>
      <c r="BX2709" s="48"/>
      <c r="BY2709" s="97"/>
      <c r="BZ2709" s="48"/>
      <c r="CA2709" s="40"/>
      <c r="CB2709" s="94"/>
      <c r="CC2709" s="94"/>
      <c r="CD2709" s="94"/>
      <c r="CE2709" s="40"/>
      <c r="CF2709" s="73"/>
      <c r="CG2709" s="41"/>
      <c r="CH2709" s="41"/>
      <c r="CI2709" s="41"/>
      <c r="CJ2709" s="41"/>
      <c r="CK2709" s="41"/>
      <c r="CL2709" s="68"/>
      <c r="CM2709" s="41"/>
      <c r="CN2709" s="41"/>
      <c r="CO2709" s="39"/>
      <c r="CP2709" s="78"/>
    </row>
    <row r="2710" spans="1:94" s="38" customFormat="1" x14ac:dyDescent="0.25">
      <c r="A2710" s="38">
        <v>2707</v>
      </c>
      <c r="F2710" s="39"/>
      <c r="Q2710" s="39"/>
      <c r="R2710" s="40"/>
      <c r="S2710" s="40"/>
      <c r="T2710" s="39"/>
      <c r="AG2710" s="110"/>
      <c r="AH2710" s="94"/>
      <c r="AJ2710" s="97"/>
      <c r="AL2710" s="39"/>
      <c r="AP2710" s="39"/>
      <c r="AQ2710" s="77"/>
      <c r="AR2710" s="94"/>
      <c r="AT2710" s="97"/>
      <c r="BB2710" s="79"/>
      <c r="BC2710" s="94"/>
      <c r="BE2710" s="97"/>
      <c r="BF2710" s="97"/>
      <c r="BG2710" s="40"/>
      <c r="BK2710" s="40"/>
      <c r="BL2710" s="79"/>
      <c r="BM2710" s="94"/>
      <c r="BO2710" s="97"/>
      <c r="BQ2710" s="40"/>
      <c r="BR2710" s="94"/>
      <c r="BS2710" s="94"/>
      <c r="BT2710" s="94"/>
      <c r="BU2710" s="40"/>
      <c r="BV2710" s="82"/>
      <c r="BW2710" s="94"/>
      <c r="BX2710" s="48"/>
      <c r="BY2710" s="97"/>
      <c r="BZ2710" s="48"/>
      <c r="CA2710" s="40"/>
      <c r="CB2710" s="94"/>
      <c r="CC2710" s="94"/>
      <c r="CD2710" s="94"/>
      <c r="CE2710" s="40"/>
      <c r="CF2710" s="73"/>
      <c r="CG2710" s="41"/>
      <c r="CH2710" s="41"/>
      <c r="CI2710" s="41"/>
      <c r="CJ2710" s="41"/>
      <c r="CK2710" s="41"/>
      <c r="CL2710" s="68"/>
      <c r="CM2710" s="41"/>
      <c r="CN2710" s="41"/>
      <c r="CO2710" s="39"/>
      <c r="CP2710" s="78"/>
    </row>
    <row r="2711" spans="1:94" s="38" customFormat="1" x14ac:dyDescent="0.25">
      <c r="A2711" s="38">
        <v>2708</v>
      </c>
      <c r="F2711" s="39"/>
      <c r="Q2711" s="39"/>
      <c r="R2711" s="40"/>
      <c r="S2711" s="40"/>
      <c r="T2711" s="39"/>
      <c r="AG2711" s="110"/>
      <c r="AH2711" s="94"/>
      <c r="AJ2711" s="97"/>
      <c r="AL2711" s="39"/>
      <c r="AP2711" s="39"/>
      <c r="AQ2711" s="77"/>
      <c r="AR2711" s="94"/>
      <c r="AT2711" s="97"/>
      <c r="BB2711" s="79"/>
      <c r="BC2711" s="94"/>
      <c r="BE2711" s="97"/>
      <c r="BF2711" s="97"/>
      <c r="BG2711" s="40"/>
      <c r="BK2711" s="40"/>
      <c r="BL2711" s="79"/>
      <c r="BM2711" s="94"/>
      <c r="BO2711" s="97"/>
      <c r="BQ2711" s="40"/>
      <c r="BR2711" s="94"/>
      <c r="BS2711" s="94"/>
      <c r="BT2711" s="94"/>
      <c r="BU2711" s="40"/>
      <c r="BV2711" s="82"/>
      <c r="BW2711" s="94"/>
      <c r="BX2711" s="48"/>
      <c r="BY2711" s="97"/>
      <c r="BZ2711" s="48"/>
      <c r="CA2711" s="40"/>
      <c r="CB2711" s="94"/>
      <c r="CC2711" s="94"/>
      <c r="CD2711" s="94"/>
      <c r="CE2711" s="40"/>
      <c r="CF2711" s="73"/>
      <c r="CG2711" s="41"/>
      <c r="CH2711" s="41"/>
      <c r="CI2711" s="41"/>
      <c r="CJ2711" s="41"/>
      <c r="CK2711" s="41"/>
      <c r="CL2711" s="68"/>
      <c r="CM2711" s="41"/>
      <c r="CN2711" s="41"/>
      <c r="CO2711" s="39"/>
      <c r="CP2711" s="78"/>
    </row>
    <row r="2712" spans="1:94" s="38" customFormat="1" x14ac:dyDescent="0.25">
      <c r="A2712" s="38">
        <v>2709</v>
      </c>
      <c r="F2712" s="39"/>
      <c r="Q2712" s="39"/>
      <c r="R2712" s="40"/>
      <c r="S2712" s="40"/>
      <c r="T2712" s="39"/>
      <c r="AG2712" s="110"/>
      <c r="AH2712" s="94"/>
      <c r="AJ2712" s="97"/>
      <c r="AL2712" s="39"/>
      <c r="AP2712" s="39"/>
      <c r="AQ2712" s="77"/>
      <c r="AR2712" s="94"/>
      <c r="AT2712" s="97"/>
      <c r="BB2712" s="79"/>
      <c r="BC2712" s="94"/>
      <c r="BE2712" s="97"/>
      <c r="BF2712" s="97"/>
      <c r="BG2712" s="40"/>
      <c r="BK2712" s="40"/>
      <c r="BL2712" s="79"/>
      <c r="BM2712" s="94"/>
      <c r="BO2712" s="97"/>
      <c r="BQ2712" s="40"/>
      <c r="BR2712" s="94"/>
      <c r="BS2712" s="94"/>
      <c r="BT2712" s="94"/>
      <c r="BU2712" s="40"/>
      <c r="BV2712" s="82"/>
      <c r="BW2712" s="94"/>
      <c r="BX2712" s="48"/>
      <c r="BY2712" s="97"/>
      <c r="BZ2712" s="48"/>
      <c r="CA2712" s="40"/>
      <c r="CB2712" s="94"/>
      <c r="CC2712" s="94"/>
      <c r="CD2712" s="94"/>
      <c r="CE2712" s="40"/>
      <c r="CF2712" s="73"/>
      <c r="CG2712" s="41"/>
      <c r="CH2712" s="41"/>
      <c r="CI2712" s="41"/>
      <c r="CJ2712" s="41"/>
      <c r="CK2712" s="41"/>
      <c r="CL2712" s="68"/>
      <c r="CM2712" s="41"/>
      <c r="CN2712" s="41"/>
      <c r="CO2712" s="39"/>
      <c r="CP2712" s="78"/>
    </row>
    <row r="2713" spans="1:94" s="38" customFormat="1" x14ac:dyDescent="0.25">
      <c r="A2713" s="38">
        <v>2710</v>
      </c>
      <c r="F2713" s="39"/>
      <c r="Q2713" s="39"/>
      <c r="R2713" s="40"/>
      <c r="S2713" s="40"/>
      <c r="T2713" s="39"/>
      <c r="AG2713" s="110"/>
      <c r="AH2713" s="94"/>
      <c r="AJ2713" s="97"/>
      <c r="AL2713" s="39"/>
      <c r="AP2713" s="39"/>
      <c r="AQ2713" s="77"/>
      <c r="AR2713" s="94"/>
      <c r="AT2713" s="97"/>
      <c r="BB2713" s="79"/>
      <c r="BC2713" s="94"/>
      <c r="BE2713" s="97"/>
      <c r="BF2713" s="97"/>
      <c r="BG2713" s="40"/>
      <c r="BK2713" s="40"/>
      <c r="BL2713" s="79"/>
      <c r="BM2713" s="94"/>
      <c r="BO2713" s="97"/>
      <c r="BQ2713" s="40"/>
      <c r="BR2713" s="94"/>
      <c r="BS2713" s="94"/>
      <c r="BT2713" s="94"/>
      <c r="BU2713" s="40"/>
      <c r="BV2713" s="82"/>
      <c r="BW2713" s="94"/>
      <c r="BX2713" s="48"/>
      <c r="BY2713" s="97"/>
      <c r="BZ2713" s="48"/>
      <c r="CA2713" s="40"/>
      <c r="CB2713" s="94"/>
      <c r="CC2713" s="94"/>
      <c r="CD2713" s="94"/>
      <c r="CE2713" s="40"/>
      <c r="CF2713" s="73"/>
      <c r="CG2713" s="41"/>
      <c r="CH2713" s="41"/>
      <c r="CI2713" s="41"/>
      <c r="CJ2713" s="41"/>
      <c r="CK2713" s="41"/>
      <c r="CL2713" s="68"/>
      <c r="CM2713" s="41"/>
      <c r="CN2713" s="41"/>
      <c r="CO2713" s="39"/>
      <c r="CP2713" s="78"/>
    </row>
    <row r="2714" spans="1:94" s="38" customFormat="1" x14ac:dyDescent="0.25">
      <c r="A2714" s="38">
        <v>2711</v>
      </c>
      <c r="F2714" s="39"/>
      <c r="Q2714" s="39"/>
      <c r="R2714" s="40"/>
      <c r="S2714" s="40"/>
      <c r="T2714" s="39"/>
      <c r="AG2714" s="110"/>
      <c r="AH2714" s="94"/>
      <c r="AJ2714" s="97"/>
      <c r="AL2714" s="39"/>
      <c r="AP2714" s="39"/>
      <c r="AQ2714" s="77"/>
      <c r="AR2714" s="94"/>
      <c r="AT2714" s="97"/>
      <c r="BB2714" s="79"/>
      <c r="BC2714" s="94"/>
      <c r="BE2714" s="97"/>
      <c r="BF2714" s="97"/>
      <c r="BG2714" s="40"/>
      <c r="BK2714" s="40"/>
      <c r="BL2714" s="79"/>
      <c r="BM2714" s="94"/>
      <c r="BO2714" s="97"/>
      <c r="BQ2714" s="40"/>
      <c r="BR2714" s="94"/>
      <c r="BS2714" s="94"/>
      <c r="BT2714" s="94"/>
      <c r="BU2714" s="40"/>
      <c r="BV2714" s="82"/>
      <c r="BW2714" s="94"/>
      <c r="BX2714" s="48"/>
      <c r="BY2714" s="97"/>
      <c r="BZ2714" s="48"/>
      <c r="CA2714" s="40"/>
      <c r="CB2714" s="94"/>
      <c r="CC2714" s="94"/>
      <c r="CD2714" s="94"/>
      <c r="CE2714" s="40"/>
      <c r="CF2714" s="73"/>
      <c r="CG2714" s="41"/>
      <c r="CH2714" s="41"/>
      <c r="CI2714" s="41"/>
      <c r="CJ2714" s="41"/>
      <c r="CK2714" s="41"/>
      <c r="CL2714" s="68"/>
      <c r="CM2714" s="41"/>
      <c r="CN2714" s="41"/>
      <c r="CO2714" s="39"/>
      <c r="CP2714" s="78"/>
    </row>
    <row r="2715" spans="1:94" s="38" customFormat="1" x14ac:dyDescent="0.25">
      <c r="A2715" s="38">
        <v>2712</v>
      </c>
      <c r="F2715" s="39"/>
      <c r="Q2715" s="39"/>
      <c r="R2715" s="40"/>
      <c r="S2715" s="40"/>
      <c r="T2715" s="39"/>
      <c r="AG2715" s="110"/>
      <c r="AH2715" s="94"/>
      <c r="AJ2715" s="97"/>
      <c r="AL2715" s="39"/>
      <c r="AP2715" s="39"/>
      <c r="AQ2715" s="77"/>
      <c r="AR2715" s="94"/>
      <c r="AT2715" s="97"/>
      <c r="BB2715" s="79"/>
      <c r="BC2715" s="94"/>
      <c r="BE2715" s="97"/>
      <c r="BF2715" s="97"/>
      <c r="BG2715" s="40"/>
      <c r="BK2715" s="40"/>
      <c r="BL2715" s="79"/>
      <c r="BM2715" s="94"/>
      <c r="BO2715" s="97"/>
      <c r="BQ2715" s="40"/>
      <c r="BR2715" s="94"/>
      <c r="BS2715" s="94"/>
      <c r="BT2715" s="94"/>
      <c r="BU2715" s="40"/>
      <c r="BV2715" s="82"/>
      <c r="BW2715" s="94"/>
      <c r="BX2715" s="48"/>
      <c r="BY2715" s="97"/>
      <c r="BZ2715" s="48"/>
      <c r="CA2715" s="40"/>
      <c r="CB2715" s="94"/>
      <c r="CC2715" s="94"/>
      <c r="CD2715" s="94"/>
      <c r="CE2715" s="40"/>
      <c r="CF2715" s="73"/>
      <c r="CG2715" s="41"/>
      <c r="CH2715" s="41"/>
      <c r="CI2715" s="41"/>
      <c r="CJ2715" s="41"/>
      <c r="CK2715" s="41"/>
      <c r="CL2715" s="68"/>
      <c r="CM2715" s="41"/>
      <c r="CN2715" s="41"/>
      <c r="CO2715" s="39"/>
      <c r="CP2715" s="78"/>
    </row>
    <row r="2716" spans="1:94" s="38" customFormat="1" x14ac:dyDescent="0.25">
      <c r="A2716" s="38">
        <v>2713</v>
      </c>
      <c r="F2716" s="39"/>
      <c r="Q2716" s="39"/>
      <c r="R2716" s="40"/>
      <c r="S2716" s="40"/>
      <c r="T2716" s="39"/>
      <c r="AG2716" s="110"/>
      <c r="AH2716" s="94"/>
      <c r="AJ2716" s="97"/>
      <c r="AL2716" s="39"/>
      <c r="AP2716" s="39"/>
      <c r="AQ2716" s="77"/>
      <c r="AR2716" s="94"/>
      <c r="AT2716" s="97"/>
      <c r="BB2716" s="79"/>
      <c r="BC2716" s="94"/>
      <c r="BE2716" s="97"/>
      <c r="BF2716" s="97"/>
      <c r="BG2716" s="40"/>
      <c r="BK2716" s="40"/>
      <c r="BL2716" s="79"/>
      <c r="BM2716" s="94"/>
      <c r="BO2716" s="97"/>
      <c r="BQ2716" s="40"/>
      <c r="BR2716" s="94"/>
      <c r="BS2716" s="94"/>
      <c r="BT2716" s="94"/>
      <c r="BU2716" s="40"/>
      <c r="BV2716" s="82"/>
      <c r="BW2716" s="94"/>
      <c r="BX2716" s="48"/>
      <c r="BY2716" s="97"/>
      <c r="BZ2716" s="48"/>
      <c r="CA2716" s="40"/>
      <c r="CB2716" s="94"/>
      <c r="CC2716" s="94"/>
      <c r="CD2716" s="94"/>
      <c r="CE2716" s="40"/>
      <c r="CF2716" s="73"/>
      <c r="CG2716" s="41"/>
      <c r="CH2716" s="41"/>
      <c r="CI2716" s="41"/>
      <c r="CJ2716" s="41"/>
      <c r="CK2716" s="41"/>
      <c r="CL2716" s="68"/>
      <c r="CM2716" s="41"/>
      <c r="CN2716" s="41"/>
      <c r="CO2716" s="39"/>
      <c r="CP2716" s="78"/>
    </row>
    <row r="2717" spans="1:94" s="38" customFormat="1" x14ac:dyDescent="0.25">
      <c r="A2717" s="38">
        <v>2714</v>
      </c>
      <c r="F2717" s="39"/>
      <c r="Q2717" s="39"/>
      <c r="R2717" s="40"/>
      <c r="S2717" s="40"/>
      <c r="T2717" s="39"/>
      <c r="AG2717" s="110"/>
      <c r="AH2717" s="94"/>
      <c r="AJ2717" s="97"/>
      <c r="AL2717" s="39"/>
      <c r="AP2717" s="39"/>
      <c r="AQ2717" s="77"/>
      <c r="AR2717" s="94"/>
      <c r="AT2717" s="97"/>
      <c r="BB2717" s="79"/>
      <c r="BC2717" s="94"/>
      <c r="BE2717" s="97"/>
      <c r="BF2717" s="97"/>
      <c r="BG2717" s="40"/>
      <c r="BK2717" s="40"/>
      <c r="BL2717" s="79"/>
      <c r="BM2717" s="94"/>
      <c r="BO2717" s="97"/>
      <c r="BQ2717" s="40"/>
      <c r="BR2717" s="94"/>
      <c r="BS2717" s="94"/>
      <c r="BT2717" s="94"/>
      <c r="BU2717" s="40"/>
      <c r="BV2717" s="82"/>
      <c r="BW2717" s="94"/>
      <c r="BX2717" s="48"/>
      <c r="BY2717" s="97"/>
      <c r="BZ2717" s="48"/>
      <c r="CA2717" s="40"/>
      <c r="CB2717" s="94"/>
      <c r="CC2717" s="94"/>
      <c r="CD2717" s="94"/>
      <c r="CE2717" s="40"/>
      <c r="CF2717" s="73"/>
      <c r="CG2717" s="41"/>
      <c r="CH2717" s="41"/>
      <c r="CI2717" s="41"/>
      <c r="CJ2717" s="41"/>
      <c r="CK2717" s="41"/>
      <c r="CL2717" s="68"/>
      <c r="CM2717" s="41"/>
      <c r="CN2717" s="41"/>
      <c r="CO2717" s="39"/>
      <c r="CP2717" s="78"/>
    </row>
    <row r="2718" spans="1:94" s="38" customFormat="1" x14ac:dyDescent="0.25">
      <c r="A2718" s="38">
        <v>2715</v>
      </c>
      <c r="F2718" s="39"/>
      <c r="Q2718" s="39"/>
      <c r="R2718" s="40"/>
      <c r="S2718" s="40"/>
      <c r="T2718" s="39"/>
      <c r="AG2718" s="110"/>
      <c r="AH2718" s="94"/>
      <c r="AJ2718" s="97"/>
      <c r="AL2718" s="39"/>
      <c r="AP2718" s="39"/>
      <c r="AQ2718" s="77"/>
      <c r="AR2718" s="94"/>
      <c r="AT2718" s="97"/>
      <c r="BB2718" s="79"/>
      <c r="BC2718" s="94"/>
      <c r="BE2718" s="97"/>
      <c r="BF2718" s="97"/>
      <c r="BG2718" s="40"/>
      <c r="BK2718" s="40"/>
      <c r="BL2718" s="79"/>
      <c r="BM2718" s="94"/>
      <c r="BO2718" s="97"/>
      <c r="BQ2718" s="40"/>
      <c r="BR2718" s="94"/>
      <c r="BS2718" s="94"/>
      <c r="BT2718" s="94"/>
      <c r="BU2718" s="40"/>
      <c r="BV2718" s="82"/>
      <c r="BW2718" s="94"/>
      <c r="BX2718" s="48"/>
      <c r="BY2718" s="97"/>
      <c r="BZ2718" s="48"/>
      <c r="CA2718" s="40"/>
      <c r="CB2718" s="94"/>
      <c r="CC2718" s="94"/>
      <c r="CD2718" s="94"/>
      <c r="CE2718" s="40"/>
      <c r="CF2718" s="73"/>
      <c r="CG2718" s="41"/>
      <c r="CH2718" s="41"/>
      <c r="CI2718" s="41"/>
      <c r="CJ2718" s="41"/>
      <c r="CK2718" s="41"/>
      <c r="CL2718" s="68"/>
      <c r="CM2718" s="41"/>
      <c r="CN2718" s="41"/>
      <c r="CO2718" s="39"/>
      <c r="CP2718" s="78"/>
    </row>
    <row r="2719" spans="1:94" s="38" customFormat="1" x14ac:dyDescent="0.25">
      <c r="A2719" s="38">
        <v>2716</v>
      </c>
      <c r="F2719" s="39"/>
      <c r="Q2719" s="39"/>
      <c r="R2719" s="40"/>
      <c r="S2719" s="40"/>
      <c r="T2719" s="39"/>
      <c r="AG2719" s="110"/>
      <c r="AH2719" s="94"/>
      <c r="AJ2719" s="97"/>
      <c r="AL2719" s="39"/>
      <c r="AP2719" s="39"/>
      <c r="AQ2719" s="77"/>
      <c r="AR2719" s="94"/>
      <c r="AT2719" s="97"/>
      <c r="BB2719" s="79"/>
      <c r="BC2719" s="94"/>
      <c r="BE2719" s="97"/>
      <c r="BF2719" s="97"/>
      <c r="BG2719" s="40"/>
      <c r="BK2719" s="40"/>
      <c r="BL2719" s="79"/>
      <c r="BM2719" s="94"/>
      <c r="BO2719" s="97"/>
      <c r="BQ2719" s="40"/>
      <c r="BR2719" s="94"/>
      <c r="BS2719" s="94"/>
      <c r="BT2719" s="94"/>
      <c r="BU2719" s="40"/>
      <c r="BV2719" s="82"/>
      <c r="BW2719" s="94"/>
      <c r="BX2719" s="48"/>
      <c r="BY2719" s="97"/>
      <c r="BZ2719" s="48"/>
      <c r="CA2719" s="40"/>
      <c r="CB2719" s="94"/>
      <c r="CC2719" s="94"/>
      <c r="CD2719" s="94"/>
      <c r="CE2719" s="40"/>
      <c r="CF2719" s="73"/>
      <c r="CG2719" s="41"/>
      <c r="CH2719" s="41"/>
      <c r="CI2719" s="41"/>
      <c r="CJ2719" s="41"/>
      <c r="CK2719" s="41"/>
      <c r="CL2719" s="68"/>
      <c r="CM2719" s="41"/>
      <c r="CN2719" s="41"/>
      <c r="CO2719" s="39"/>
      <c r="CP2719" s="78"/>
    </row>
    <row r="2720" spans="1:94" s="38" customFormat="1" x14ac:dyDescent="0.25">
      <c r="A2720" s="99">
        <v>2717</v>
      </c>
      <c r="F2720" s="39"/>
      <c r="Q2720" s="39"/>
      <c r="R2720" s="40"/>
      <c r="S2720" s="40"/>
      <c r="T2720" s="39"/>
      <c r="AG2720" s="110"/>
      <c r="AH2720" s="94"/>
      <c r="AJ2720" s="97"/>
      <c r="AL2720" s="39"/>
      <c r="AP2720" s="39"/>
      <c r="AQ2720" s="77"/>
      <c r="AR2720" s="94"/>
      <c r="AT2720" s="97"/>
      <c r="BB2720" s="79"/>
      <c r="BC2720" s="94"/>
      <c r="BE2720" s="97"/>
      <c r="BF2720" s="97"/>
      <c r="BG2720" s="40"/>
      <c r="BK2720" s="40"/>
      <c r="BL2720" s="79"/>
      <c r="BM2720" s="94"/>
      <c r="BO2720" s="97"/>
      <c r="BQ2720" s="40"/>
      <c r="BR2720" s="94"/>
      <c r="BS2720" s="94"/>
      <c r="BT2720" s="94"/>
      <c r="BU2720" s="40"/>
      <c r="BV2720" s="82"/>
      <c r="BW2720" s="94"/>
      <c r="BX2720" s="48"/>
      <c r="BY2720" s="97"/>
      <c r="BZ2720" s="48"/>
      <c r="CA2720" s="40"/>
      <c r="CB2720" s="94"/>
      <c r="CC2720" s="94"/>
      <c r="CD2720" s="94"/>
      <c r="CE2720" s="40"/>
      <c r="CF2720" s="73"/>
      <c r="CG2720" s="41"/>
      <c r="CH2720" s="41"/>
      <c r="CI2720" s="41"/>
      <c r="CJ2720" s="41"/>
      <c r="CK2720" s="41"/>
      <c r="CL2720" s="68"/>
      <c r="CM2720" s="41"/>
      <c r="CN2720" s="41"/>
      <c r="CO2720" s="39"/>
      <c r="CP2720" s="78"/>
    </row>
    <row r="2721" spans="1:94" s="38" customFormat="1" x14ac:dyDescent="0.25">
      <c r="A2721" s="38">
        <v>2718</v>
      </c>
      <c r="F2721" s="39"/>
      <c r="Q2721" s="39"/>
      <c r="R2721" s="40"/>
      <c r="S2721" s="40"/>
      <c r="T2721" s="39"/>
      <c r="AG2721" s="110"/>
      <c r="AH2721" s="94"/>
      <c r="AJ2721" s="97"/>
      <c r="AL2721" s="39"/>
      <c r="AP2721" s="39"/>
      <c r="AQ2721" s="77"/>
      <c r="AR2721" s="94"/>
      <c r="AT2721" s="97"/>
      <c r="BB2721" s="79"/>
      <c r="BC2721" s="94"/>
      <c r="BE2721" s="97"/>
      <c r="BF2721" s="97"/>
      <c r="BG2721" s="40"/>
      <c r="BK2721" s="40"/>
      <c r="BL2721" s="79"/>
      <c r="BM2721" s="94"/>
      <c r="BO2721" s="97"/>
      <c r="BQ2721" s="40"/>
      <c r="BR2721" s="94"/>
      <c r="BS2721" s="94"/>
      <c r="BT2721" s="94"/>
      <c r="BU2721" s="40"/>
      <c r="BV2721" s="82"/>
      <c r="BW2721" s="94"/>
      <c r="BX2721" s="48"/>
      <c r="BY2721" s="97"/>
      <c r="BZ2721" s="48"/>
      <c r="CA2721" s="40"/>
      <c r="CB2721" s="94"/>
      <c r="CC2721" s="94"/>
      <c r="CD2721" s="94"/>
      <c r="CE2721" s="40"/>
      <c r="CF2721" s="73"/>
      <c r="CG2721" s="41"/>
      <c r="CH2721" s="41"/>
      <c r="CI2721" s="41"/>
      <c r="CJ2721" s="41"/>
      <c r="CK2721" s="41"/>
      <c r="CL2721" s="68"/>
      <c r="CM2721" s="41"/>
      <c r="CN2721" s="41"/>
      <c r="CO2721" s="39"/>
      <c r="CP2721" s="78"/>
    </row>
    <row r="2722" spans="1:94" s="38" customFormat="1" x14ac:dyDescent="0.25">
      <c r="A2722" s="38">
        <v>2719</v>
      </c>
      <c r="F2722" s="39"/>
      <c r="Q2722" s="39"/>
      <c r="R2722" s="40"/>
      <c r="S2722" s="40"/>
      <c r="T2722" s="39"/>
      <c r="AG2722" s="110"/>
      <c r="AH2722" s="94"/>
      <c r="AJ2722" s="97"/>
      <c r="AL2722" s="39"/>
      <c r="AP2722" s="39"/>
      <c r="AQ2722" s="77"/>
      <c r="AR2722" s="94"/>
      <c r="AT2722" s="97"/>
      <c r="BB2722" s="79"/>
      <c r="BC2722" s="94"/>
      <c r="BE2722" s="97"/>
      <c r="BF2722" s="97"/>
      <c r="BG2722" s="40"/>
      <c r="BK2722" s="40"/>
      <c r="BL2722" s="79"/>
      <c r="BM2722" s="94"/>
      <c r="BO2722" s="97"/>
      <c r="BQ2722" s="40"/>
      <c r="BR2722" s="94"/>
      <c r="BS2722" s="94"/>
      <c r="BT2722" s="94"/>
      <c r="BU2722" s="40"/>
      <c r="BV2722" s="82"/>
      <c r="BW2722" s="94"/>
      <c r="BX2722" s="48"/>
      <c r="BY2722" s="97"/>
      <c r="BZ2722" s="48"/>
      <c r="CA2722" s="40"/>
      <c r="CB2722" s="94"/>
      <c r="CC2722" s="94"/>
      <c r="CD2722" s="94"/>
      <c r="CE2722" s="40"/>
      <c r="CF2722" s="73"/>
      <c r="CG2722" s="41"/>
      <c r="CH2722" s="41"/>
      <c r="CI2722" s="41"/>
      <c r="CJ2722" s="41"/>
      <c r="CK2722" s="41"/>
      <c r="CL2722" s="68"/>
      <c r="CM2722" s="41"/>
      <c r="CN2722" s="41"/>
      <c r="CO2722" s="39"/>
      <c r="CP2722" s="78"/>
    </row>
    <row r="2723" spans="1:94" s="38" customFormat="1" x14ac:dyDescent="0.25">
      <c r="A2723" s="38">
        <v>2720</v>
      </c>
      <c r="F2723" s="39"/>
      <c r="Q2723" s="39"/>
      <c r="R2723" s="40"/>
      <c r="S2723" s="40"/>
      <c r="T2723" s="39"/>
      <c r="AG2723" s="110"/>
      <c r="AH2723" s="94"/>
      <c r="AJ2723" s="97"/>
      <c r="AL2723" s="39"/>
      <c r="AP2723" s="39"/>
      <c r="AQ2723" s="77"/>
      <c r="AR2723" s="94"/>
      <c r="AT2723" s="97"/>
      <c r="BB2723" s="79"/>
      <c r="BC2723" s="94"/>
      <c r="BE2723" s="97"/>
      <c r="BF2723" s="97"/>
      <c r="BG2723" s="40"/>
      <c r="BK2723" s="40"/>
      <c r="BL2723" s="79"/>
      <c r="BM2723" s="94"/>
      <c r="BO2723" s="97"/>
      <c r="BQ2723" s="40"/>
      <c r="BR2723" s="94"/>
      <c r="BS2723" s="94"/>
      <c r="BT2723" s="94"/>
      <c r="BU2723" s="40"/>
      <c r="BV2723" s="82"/>
      <c r="BW2723" s="94"/>
      <c r="BX2723" s="48"/>
      <c r="BY2723" s="97"/>
      <c r="BZ2723" s="48"/>
      <c r="CA2723" s="40"/>
      <c r="CB2723" s="94"/>
      <c r="CC2723" s="94"/>
      <c r="CD2723" s="94"/>
      <c r="CE2723" s="40"/>
      <c r="CF2723" s="73"/>
      <c r="CG2723" s="41"/>
      <c r="CH2723" s="41"/>
      <c r="CI2723" s="41"/>
      <c r="CJ2723" s="41"/>
      <c r="CK2723" s="41"/>
      <c r="CL2723" s="68"/>
      <c r="CM2723" s="41"/>
      <c r="CN2723" s="41"/>
      <c r="CO2723" s="39"/>
      <c r="CP2723" s="78"/>
    </row>
    <row r="2724" spans="1:94" s="38" customFormat="1" x14ac:dyDescent="0.25">
      <c r="A2724" s="38">
        <v>2721</v>
      </c>
      <c r="F2724" s="39"/>
      <c r="Q2724" s="39"/>
      <c r="R2724" s="40"/>
      <c r="S2724" s="40"/>
      <c r="T2724" s="39"/>
      <c r="AG2724" s="110"/>
      <c r="AH2724" s="94"/>
      <c r="AJ2724" s="97"/>
      <c r="AL2724" s="39"/>
      <c r="AP2724" s="39"/>
      <c r="AQ2724" s="77"/>
      <c r="AR2724" s="94"/>
      <c r="AT2724" s="97"/>
      <c r="BB2724" s="79"/>
      <c r="BC2724" s="94"/>
      <c r="BE2724" s="97"/>
      <c r="BF2724" s="97"/>
      <c r="BG2724" s="40"/>
      <c r="BK2724" s="40"/>
      <c r="BL2724" s="79"/>
      <c r="BM2724" s="94"/>
      <c r="BO2724" s="97"/>
      <c r="BQ2724" s="40"/>
      <c r="BR2724" s="94"/>
      <c r="BS2724" s="94"/>
      <c r="BT2724" s="94"/>
      <c r="BU2724" s="40"/>
      <c r="BV2724" s="82"/>
      <c r="BW2724" s="94"/>
      <c r="BX2724" s="48"/>
      <c r="BY2724" s="97"/>
      <c r="BZ2724" s="48"/>
      <c r="CA2724" s="40"/>
      <c r="CB2724" s="94"/>
      <c r="CC2724" s="94"/>
      <c r="CD2724" s="94"/>
      <c r="CE2724" s="40"/>
      <c r="CF2724" s="73"/>
      <c r="CG2724" s="41"/>
      <c r="CH2724" s="41"/>
      <c r="CI2724" s="41"/>
      <c r="CJ2724" s="41"/>
      <c r="CK2724" s="41"/>
      <c r="CL2724" s="68"/>
      <c r="CM2724" s="41"/>
      <c r="CN2724" s="41"/>
      <c r="CO2724" s="39"/>
      <c r="CP2724" s="78"/>
    </row>
    <row r="2725" spans="1:94" s="38" customFormat="1" x14ac:dyDescent="0.25">
      <c r="A2725" s="38">
        <v>2722</v>
      </c>
      <c r="F2725" s="39"/>
      <c r="Q2725" s="39"/>
      <c r="R2725" s="40"/>
      <c r="S2725" s="40"/>
      <c r="T2725" s="39"/>
      <c r="AG2725" s="110"/>
      <c r="AH2725" s="94"/>
      <c r="AJ2725" s="97"/>
      <c r="AL2725" s="39"/>
      <c r="AP2725" s="39"/>
      <c r="AQ2725" s="77"/>
      <c r="AR2725" s="94"/>
      <c r="AT2725" s="97"/>
      <c r="BB2725" s="79"/>
      <c r="BC2725" s="94"/>
      <c r="BE2725" s="97"/>
      <c r="BF2725" s="97"/>
      <c r="BG2725" s="40"/>
      <c r="BK2725" s="40"/>
      <c r="BL2725" s="79"/>
      <c r="BM2725" s="94"/>
      <c r="BO2725" s="97"/>
      <c r="BQ2725" s="40"/>
      <c r="BR2725" s="94"/>
      <c r="BS2725" s="94"/>
      <c r="BT2725" s="94"/>
      <c r="BU2725" s="40"/>
      <c r="BV2725" s="82"/>
      <c r="BW2725" s="94"/>
      <c r="BX2725" s="48"/>
      <c r="BY2725" s="97"/>
      <c r="BZ2725" s="48"/>
      <c r="CA2725" s="40"/>
      <c r="CB2725" s="94"/>
      <c r="CC2725" s="94"/>
      <c r="CD2725" s="94"/>
      <c r="CE2725" s="40"/>
      <c r="CF2725" s="73"/>
      <c r="CG2725" s="41"/>
      <c r="CH2725" s="41"/>
      <c r="CI2725" s="41"/>
      <c r="CJ2725" s="41"/>
      <c r="CK2725" s="41"/>
      <c r="CL2725" s="68"/>
      <c r="CM2725" s="41"/>
      <c r="CN2725" s="41"/>
      <c r="CO2725" s="39"/>
      <c r="CP2725" s="78"/>
    </row>
    <row r="2726" spans="1:94" s="38" customFormat="1" x14ac:dyDescent="0.25">
      <c r="A2726" s="99">
        <v>2723</v>
      </c>
      <c r="F2726" s="39"/>
      <c r="Q2726" s="39"/>
      <c r="R2726" s="40"/>
      <c r="S2726" s="40"/>
      <c r="T2726" s="39"/>
      <c r="AG2726" s="110"/>
      <c r="AH2726" s="94"/>
      <c r="AJ2726" s="97"/>
      <c r="AL2726" s="39"/>
      <c r="AP2726" s="39"/>
      <c r="AQ2726" s="77"/>
      <c r="AR2726" s="94"/>
      <c r="AT2726" s="97"/>
      <c r="BB2726" s="79"/>
      <c r="BC2726" s="94"/>
      <c r="BE2726" s="97"/>
      <c r="BF2726" s="97"/>
      <c r="BG2726" s="40"/>
      <c r="BK2726" s="40"/>
      <c r="BL2726" s="79"/>
      <c r="BM2726" s="94"/>
      <c r="BO2726" s="97"/>
      <c r="BQ2726" s="40"/>
      <c r="BR2726" s="94"/>
      <c r="BS2726" s="94"/>
      <c r="BT2726" s="94"/>
      <c r="BU2726" s="40"/>
      <c r="BV2726" s="82"/>
      <c r="BW2726" s="94"/>
      <c r="BX2726" s="48"/>
      <c r="BY2726" s="97"/>
      <c r="BZ2726" s="48"/>
      <c r="CA2726" s="40"/>
      <c r="CB2726" s="94"/>
      <c r="CC2726" s="94"/>
      <c r="CD2726" s="94"/>
      <c r="CE2726" s="40"/>
      <c r="CF2726" s="73"/>
      <c r="CG2726" s="41"/>
      <c r="CH2726" s="41"/>
      <c r="CI2726" s="41"/>
      <c r="CJ2726" s="41"/>
      <c r="CK2726" s="41"/>
      <c r="CL2726" s="68"/>
      <c r="CM2726" s="41"/>
      <c r="CN2726" s="41"/>
      <c r="CO2726" s="39"/>
      <c r="CP2726" s="78"/>
    </row>
    <row r="2727" spans="1:94" s="38" customFormat="1" x14ac:dyDescent="0.25">
      <c r="A2727" s="38">
        <v>2724</v>
      </c>
      <c r="F2727" s="39"/>
      <c r="Q2727" s="39"/>
      <c r="R2727" s="40"/>
      <c r="S2727" s="40"/>
      <c r="T2727" s="39"/>
      <c r="AG2727" s="110"/>
      <c r="AH2727" s="94"/>
      <c r="AJ2727" s="97"/>
      <c r="AL2727" s="39"/>
      <c r="AP2727" s="39"/>
      <c r="AQ2727" s="77"/>
      <c r="AR2727" s="94"/>
      <c r="AT2727" s="97"/>
      <c r="BB2727" s="79"/>
      <c r="BC2727" s="94"/>
      <c r="BE2727" s="97"/>
      <c r="BF2727" s="97"/>
      <c r="BG2727" s="40"/>
      <c r="BK2727" s="40"/>
      <c r="BL2727" s="79"/>
      <c r="BM2727" s="94"/>
      <c r="BO2727" s="97"/>
      <c r="BQ2727" s="40"/>
      <c r="BR2727" s="94"/>
      <c r="BS2727" s="94"/>
      <c r="BT2727" s="94"/>
      <c r="BU2727" s="40"/>
      <c r="BV2727" s="82"/>
      <c r="BW2727" s="94"/>
      <c r="BX2727" s="48"/>
      <c r="BY2727" s="97"/>
      <c r="BZ2727" s="48"/>
      <c r="CA2727" s="40"/>
      <c r="CB2727" s="94"/>
      <c r="CC2727" s="94"/>
      <c r="CD2727" s="94"/>
      <c r="CE2727" s="40"/>
      <c r="CF2727" s="73"/>
      <c r="CG2727" s="41"/>
      <c r="CH2727" s="41"/>
      <c r="CI2727" s="41"/>
      <c r="CJ2727" s="41"/>
      <c r="CK2727" s="41"/>
      <c r="CL2727" s="68"/>
      <c r="CM2727" s="41"/>
      <c r="CN2727" s="41"/>
      <c r="CO2727" s="39"/>
      <c r="CP2727" s="78"/>
    </row>
    <row r="2728" spans="1:94" s="38" customFormat="1" x14ac:dyDescent="0.25">
      <c r="A2728" s="38">
        <v>2725</v>
      </c>
      <c r="F2728" s="39"/>
      <c r="Q2728" s="39"/>
      <c r="R2728" s="40"/>
      <c r="S2728" s="40"/>
      <c r="T2728" s="39"/>
      <c r="AG2728" s="110"/>
      <c r="AH2728" s="94"/>
      <c r="AJ2728" s="97"/>
      <c r="AL2728" s="39"/>
      <c r="AP2728" s="39"/>
      <c r="AQ2728" s="77"/>
      <c r="AR2728" s="94"/>
      <c r="AT2728" s="97"/>
      <c r="BB2728" s="79"/>
      <c r="BC2728" s="94"/>
      <c r="BE2728" s="97"/>
      <c r="BF2728" s="97"/>
      <c r="BG2728" s="40"/>
      <c r="BK2728" s="40"/>
      <c r="BL2728" s="79"/>
      <c r="BM2728" s="94"/>
      <c r="BO2728" s="97"/>
      <c r="BQ2728" s="40"/>
      <c r="BR2728" s="94"/>
      <c r="BS2728" s="94"/>
      <c r="BT2728" s="94"/>
      <c r="BU2728" s="40"/>
      <c r="BV2728" s="82"/>
      <c r="BW2728" s="94"/>
      <c r="BX2728" s="48"/>
      <c r="BY2728" s="97"/>
      <c r="BZ2728" s="48"/>
      <c r="CA2728" s="40"/>
      <c r="CB2728" s="94"/>
      <c r="CC2728" s="94"/>
      <c r="CD2728" s="94"/>
      <c r="CE2728" s="40"/>
      <c r="CF2728" s="73"/>
      <c r="CG2728" s="41"/>
      <c r="CH2728" s="41"/>
      <c r="CI2728" s="41"/>
      <c r="CJ2728" s="41"/>
      <c r="CK2728" s="41"/>
      <c r="CL2728" s="68"/>
      <c r="CM2728" s="41"/>
      <c r="CN2728" s="41"/>
      <c r="CO2728" s="39"/>
      <c r="CP2728" s="78"/>
    </row>
    <row r="2729" spans="1:94" s="38" customFormat="1" x14ac:dyDescent="0.25">
      <c r="A2729" s="38">
        <v>2726</v>
      </c>
      <c r="F2729" s="39"/>
      <c r="Q2729" s="39"/>
      <c r="R2729" s="40"/>
      <c r="S2729" s="40"/>
      <c r="T2729" s="39"/>
      <c r="AG2729" s="110"/>
      <c r="AH2729" s="94"/>
      <c r="AJ2729" s="97"/>
      <c r="AL2729" s="39"/>
      <c r="AP2729" s="39"/>
      <c r="AQ2729" s="77"/>
      <c r="AR2729" s="94"/>
      <c r="AT2729" s="97"/>
      <c r="BB2729" s="79"/>
      <c r="BC2729" s="94"/>
      <c r="BE2729" s="97"/>
      <c r="BF2729" s="97"/>
      <c r="BG2729" s="40"/>
      <c r="BK2729" s="40"/>
      <c r="BL2729" s="79"/>
      <c r="BM2729" s="94"/>
      <c r="BO2729" s="97"/>
      <c r="BQ2729" s="40"/>
      <c r="BR2729" s="94"/>
      <c r="BS2729" s="94"/>
      <c r="BT2729" s="94"/>
      <c r="BU2729" s="40"/>
      <c r="BV2729" s="82"/>
      <c r="BW2729" s="94"/>
      <c r="BX2729" s="48"/>
      <c r="BY2729" s="97"/>
      <c r="BZ2729" s="48"/>
      <c r="CA2729" s="40"/>
      <c r="CB2729" s="94"/>
      <c r="CC2729" s="94"/>
      <c r="CD2729" s="94"/>
      <c r="CE2729" s="40"/>
      <c r="CF2729" s="73"/>
      <c r="CG2729" s="41"/>
      <c r="CH2729" s="41"/>
      <c r="CI2729" s="41"/>
      <c r="CJ2729" s="41"/>
      <c r="CK2729" s="41"/>
      <c r="CL2729" s="68"/>
      <c r="CM2729" s="41"/>
      <c r="CN2729" s="41"/>
      <c r="CO2729" s="39"/>
      <c r="CP2729" s="78"/>
    </row>
    <row r="2730" spans="1:94" s="38" customFormat="1" x14ac:dyDescent="0.25">
      <c r="A2730" s="38">
        <v>2727</v>
      </c>
      <c r="F2730" s="39"/>
      <c r="Q2730" s="39"/>
      <c r="R2730" s="40"/>
      <c r="S2730" s="40"/>
      <c r="T2730" s="39"/>
      <c r="AG2730" s="110"/>
      <c r="AH2730" s="94"/>
      <c r="AJ2730" s="97"/>
      <c r="AL2730" s="39"/>
      <c r="AP2730" s="39"/>
      <c r="AQ2730" s="77"/>
      <c r="AR2730" s="94"/>
      <c r="AT2730" s="97"/>
      <c r="BB2730" s="79"/>
      <c r="BC2730" s="94"/>
      <c r="BE2730" s="97"/>
      <c r="BF2730" s="97"/>
      <c r="BG2730" s="40"/>
      <c r="BK2730" s="40"/>
      <c r="BL2730" s="79"/>
      <c r="BM2730" s="94"/>
      <c r="BO2730" s="97"/>
      <c r="BQ2730" s="40"/>
      <c r="BR2730" s="94"/>
      <c r="BS2730" s="94"/>
      <c r="BT2730" s="94"/>
      <c r="BU2730" s="40"/>
      <c r="BV2730" s="82"/>
      <c r="BW2730" s="94"/>
      <c r="BX2730" s="48"/>
      <c r="BY2730" s="97"/>
      <c r="BZ2730" s="48"/>
      <c r="CA2730" s="40"/>
      <c r="CB2730" s="94"/>
      <c r="CC2730" s="94"/>
      <c r="CD2730" s="94"/>
      <c r="CE2730" s="40"/>
      <c r="CF2730" s="73"/>
      <c r="CG2730" s="41"/>
      <c r="CH2730" s="41"/>
      <c r="CI2730" s="41"/>
      <c r="CJ2730" s="41"/>
      <c r="CK2730" s="41"/>
      <c r="CL2730" s="68"/>
      <c r="CM2730" s="41"/>
      <c r="CN2730" s="41"/>
      <c r="CO2730" s="39"/>
      <c r="CP2730" s="78"/>
    </row>
    <row r="2731" spans="1:94" s="38" customFormat="1" x14ac:dyDescent="0.25">
      <c r="A2731" s="38">
        <v>2728</v>
      </c>
      <c r="F2731" s="39"/>
      <c r="Q2731" s="39"/>
      <c r="R2731" s="40"/>
      <c r="S2731" s="40"/>
      <c r="T2731" s="39"/>
      <c r="AG2731" s="110"/>
      <c r="AH2731" s="94"/>
      <c r="AJ2731" s="97"/>
      <c r="AL2731" s="39"/>
      <c r="AP2731" s="39"/>
      <c r="AQ2731" s="77"/>
      <c r="AR2731" s="94"/>
      <c r="AT2731" s="97"/>
      <c r="BB2731" s="79"/>
      <c r="BC2731" s="94"/>
      <c r="BE2731" s="97"/>
      <c r="BF2731" s="97"/>
      <c r="BG2731" s="40"/>
      <c r="BK2731" s="40"/>
      <c r="BL2731" s="79"/>
      <c r="BM2731" s="94"/>
      <c r="BO2731" s="97"/>
      <c r="BQ2731" s="40"/>
      <c r="BR2731" s="94"/>
      <c r="BS2731" s="94"/>
      <c r="BT2731" s="94"/>
      <c r="BU2731" s="40"/>
      <c r="BV2731" s="82"/>
      <c r="BW2731" s="94"/>
      <c r="BX2731" s="48"/>
      <c r="BY2731" s="97"/>
      <c r="BZ2731" s="48"/>
      <c r="CA2731" s="40"/>
      <c r="CB2731" s="94"/>
      <c r="CC2731" s="94"/>
      <c r="CD2731" s="94"/>
      <c r="CE2731" s="40"/>
      <c r="CF2731" s="73"/>
      <c r="CG2731" s="41"/>
      <c r="CH2731" s="41"/>
      <c r="CI2731" s="41"/>
      <c r="CJ2731" s="41"/>
      <c r="CK2731" s="41"/>
      <c r="CL2731" s="68"/>
      <c r="CM2731" s="41"/>
      <c r="CN2731" s="41"/>
      <c r="CO2731" s="39"/>
      <c r="CP2731" s="78"/>
    </row>
    <row r="2732" spans="1:94" s="38" customFormat="1" x14ac:dyDescent="0.25">
      <c r="A2732" s="38">
        <v>2729</v>
      </c>
      <c r="F2732" s="39"/>
      <c r="Q2732" s="39"/>
      <c r="R2732" s="40"/>
      <c r="S2732" s="40"/>
      <c r="T2732" s="39"/>
      <c r="AG2732" s="110"/>
      <c r="AH2732" s="94"/>
      <c r="AJ2732" s="97"/>
      <c r="AL2732" s="39"/>
      <c r="AP2732" s="39"/>
      <c r="AQ2732" s="77"/>
      <c r="AR2732" s="94"/>
      <c r="AT2732" s="97"/>
      <c r="BB2732" s="79"/>
      <c r="BC2732" s="94"/>
      <c r="BE2732" s="97"/>
      <c r="BF2732" s="97"/>
      <c r="BG2732" s="40"/>
      <c r="BK2732" s="40"/>
      <c r="BL2732" s="79"/>
      <c r="BM2732" s="94"/>
      <c r="BO2732" s="97"/>
      <c r="BQ2732" s="40"/>
      <c r="BR2732" s="94"/>
      <c r="BS2732" s="94"/>
      <c r="BT2732" s="94"/>
      <c r="BU2732" s="40"/>
      <c r="BV2732" s="82"/>
      <c r="BW2732" s="94"/>
      <c r="BX2732" s="48"/>
      <c r="BY2732" s="97"/>
      <c r="BZ2732" s="48"/>
      <c r="CA2732" s="40"/>
      <c r="CB2732" s="94"/>
      <c r="CC2732" s="94"/>
      <c r="CD2732" s="94"/>
      <c r="CE2732" s="40"/>
      <c r="CF2732" s="73"/>
      <c r="CG2732" s="41"/>
      <c r="CH2732" s="41"/>
      <c r="CI2732" s="41"/>
      <c r="CJ2732" s="41"/>
      <c r="CK2732" s="41"/>
      <c r="CL2732" s="68"/>
      <c r="CM2732" s="41"/>
      <c r="CN2732" s="41"/>
      <c r="CO2732" s="39"/>
      <c r="CP2732" s="78"/>
    </row>
    <row r="2733" spans="1:94" s="38" customFormat="1" x14ac:dyDescent="0.25">
      <c r="A2733" s="99">
        <v>2730</v>
      </c>
      <c r="F2733" s="39"/>
      <c r="Q2733" s="39"/>
      <c r="R2733" s="40"/>
      <c r="S2733" s="40"/>
      <c r="T2733" s="39"/>
      <c r="AG2733" s="110"/>
      <c r="AH2733" s="94"/>
      <c r="AJ2733" s="97"/>
      <c r="AL2733" s="39"/>
      <c r="AP2733" s="39"/>
      <c r="AQ2733" s="77"/>
      <c r="AR2733" s="94"/>
      <c r="AT2733" s="97"/>
      <c r="BB2733" s="79"/>
      <c r="BC2733" s="94"/>
      <c r="BE2733" s="97"/>
      <c r="BF2733" s="97"/>
      <c r="BG2733" s="40"/>
      <c r="BK2733" s="40"/>
      <c r="BL2733" s="79"/>
      <c r="BM2733" s="94"/>
      <c r="BO2733" s="97"/>
      <c r="BQ2733" s="40"/>
      <c r="BR2733" s="94"/>
      <c r="BS2733" s="94"/>
      <c r="BT2733" s="94"/>
      <c r="BU2733" s="40"/>
      <c r="BV2733" s="82"/>
      <c r="BW2733" s="94"/>
      <c r="BX2733" s="48"/>
      <c r="BY2733" s="97"/>
      <c r="BZ2733" s="48"/>
      <c r="CA2733" s="40"/>
      <c r="CB2733" s="94"/>
      <c r="CC2733" s="94"/>
      <c r="CD2733" s="94"/>
      <c r="CE2733" s="40"/>
      <c r="CF2733" s="73"/>
      <c r="CG2733" s="41"/>
      <c r="CH2733" s="41"/>
      <c r="CI2733" s="41"/>
      <c r="CJ2733" s="41"/>
      <c r="CK2733" s="41"/>
      <c r="CL2733" s="68"/>
      <c r="CM2733" s="41"/>
      <c r="CN2733" s="41"/>
      <c r="CO2733" s="39"/>
      <c r="CP2733" s="78"/>
    </row>
    <row r="2734" spans="1:94" s="38" customFormat="1" x14ac:dyDescent="0.25">
      <c r="A2734" s="38">
        <v>2731</v>
      </c>
      <c r="F2734" s="39"/>
      <c r="Q2734" s="39"/>
      <c r="R2734" s="40"/>
      <c r="S2734" s="40"/>
      <c r="T2734" s="39"/>
      <c r="AG2734" s="110"/>
      <c r="AH2734" s="94"/>
      <c r="AJ2734" s="97"/>
      <c r="AL2734" s="39"/>
      <c r="AP2734" s="39"/>
      <c r="AQ2734" s="77"/>
      <c r="AR2734" s="94"/>
      <c r="AT2734" s="97"/>
      <c r="BB2734" s="79"/>
      <c r="BC2734" s="94"/>
      <c r="BE2734" s="97"/>
      <c r="BF2734" s="97"/>
      <c r="BG2734" s="40"/>
      <c r="BK2734" s="40"/>
      <c r="BL2734" s="79"/>
      <c r="BM2734" s="94"/>
      <c r="BO2734" s="97"/>
      <c r="BQ2734" s="40"/>
      <c r="BR2734" s="94"/>
      <c r="BS2734" s="94"/>
      <c r="BT2734" s="94"/>
      <c r="BU2734" s="40"/>
      <c r="BV2734" s="82"/>
      <c r="BW2734" s="94"/>
      <c r="BX2734" s="48"/>
      <c r="BY2734" s="97"/>
      <c r="BZ2734" s="48"/>
      <c r="CA2734" s="40"/>
      <c r="CB2734" s="94"/>
      <c r="CC2734" s="94"/>
      <c r="CD2734" s="94"/>
      <c r="CE2734" s="40"/>
      <c r="CF2734" s="73"/>
      <c r="CG2734" s="41"/>
      <c r="CH2734" s="41"/>
      <c r="CI2734" s="41"/>
      <c r="CJ2734" s="41"/>
      <c r="CK2734" s="41"/>
      <c r="CL2734" s="68"/>
      <c r="CM2734" s="41"/>
      <c r="CN2734" s="41"/>
      <c r="CO2734" s="39"/>
      <c r="CP2734" s="78"/>
    </row>
    <row r="2735" spans="1:94" s="38" customFormat="1" x14ac:dyDescent="0.25">
      <c r="A2735" s="38">
        <v>2732</v>
      </c>
      <c r="F2735" s="39"/>
      <c r="Q2735" s="39"/>
      <c r="R2735" s="40"/>
      <c r="S2735" s="40"/>
      <c r="T2735" s="39"/>
      <c r="AG2735" s="110"/>
      <c r="AH2735" s="94"/>
      <c r="AJ2735" s="97"/>
      <c r="AL2735" s="39"/>
      <c r="AP2735" s="39"/>
      <c r="AQ2735" s="77"/>
      <c r="AR2735" s="94"/>
      <c r="AT2735" s="97"/>
      <c r="BB2735" s="79"/>
      <c r="BC2735" s="94"/>
      <c r="BE2735" s="97"/>
      <c r="BF2735" s="97"/>
      <c r="BG2735" s="40"/>
      <c r="BK2735" s="40"/>
      <c r="BL2735" s="79"/>
      <c r="BM2735" s="94"/>
      <c r="BO2735" s="97"/>
      <c r="BQ2735" s="40"/>
      <c r="BR2735" s="94"/>
      <c r="BS2735" s="94"/>
      <c r="BT2735" s="94"/>
      <c r="BU2735" s="40"/>
      <c r="BV2735" s="82"/>
      <c r="BW2735" s="94"/>
      <c r="BX2735" s="48"/>
      <c r="BY2735" s="97"/>
      <c r="BZ2735" s="48"/>
      <c r="CA2735" s="40"/>
      <c r="CB2735" s="94"/>
      <c r="CC2735" s="94"/>
      <c r="CD2735" s="94"/>
      <c r="CE2735" s="40"/>
      <c r="CF2735" s="73"/>
      <c r="CG2735" s="41"/>
      <c r="CH2735" s="41"/>
      <c r="CI2735" s="41"/>
      <c r="CJ2735" s="41"/>
      <c r="CK2735" s="41"/>
      <c r="CL2735" s="68"/>
      <c r="CM2735" s="41"/>
      <c r="CN2735" s="41"/>
      <c r="CO2735" s="39"/>
      <c r="CP2735" s="78"/>
    </row>
    <row r="2736" spans="1:94" s="38" customFormat="1" x14ac:dyDescent="0.25">
      <c r="A2736" s="38">
        <v>2733</v>
      </c>
      <c r="F2736" s="39"/>
      <c r="Q2736" s="39"/>
      <c r="R2736" s="40"/>
      <c r="S2736" s="40"/>
      <c r="T2736" s="39"/>
      <c r="AG2736" s="110"/>
      <c r="AH2736" s="94"/>
      <c r="AJ2736" s="97"/>
      <c r="AL2736" s="39"/>
      <c r="AP2736" s="39"/>
      <c r="AQ2736" s="77"/>
      <c r="AR2736" s="94"/>
      <c r="AT2736" s="97"/>
      <c r="BB2736" s="79"/>
      <c r="BC2736" s="94"/>
      <c r="BE2736" s="97"/>
      <c r="BF2736" s="97"/>
      <c r="BG2736" s="40"/>
      <c r="BK2736" s="40"/>
      <c r="BL2736" s="79"/>
      <c r="BM2736" s="94"/>
      <c r="BO2736" s="97"/>
      <c r="BQ2736" s="40"/>
      <c r="BR2736" s="94"/>
      <c r="BS2736" s="94"/>
      <c r="BT2736" s="94"/>
      <c r="BU2736" s="40"/>
      <c r="BV2736" s="82"/>
      <c r="BW2736" s="94"/>
      <c r="BX2736" s="48"/>
      <c r="BY2736" s="97"/>
      <c r="BZ2736" s="48"/>
      <c r="CA2736" s="40"/>
      <c r="CB2736" s="94"/>
      <c r="CC2736" s="94"/>
      <c r="CD2736" s="94"/>
      <c r="CE2736" s="40"/>
      <c r="CF2736" s="73"/>
      <c r="CG2736" s="41"/>
      <c r="CH2736" s="41"/>
      <c r="CI2736" s="41"/>
      <c r="CJ2736" s="41"/>
      <c r="CK2736" s="41"/>
      <c r="CL2736" s="68"/>
      <c r="CM2736" s="41"/>
      <c r="CN2736" s="41"/>
      <c r="CO2736" s="39"/>
      <c r="CP2736" s="78"/>
    </row>
    <row r="2737" spans="1:94" s="38" customFormat="1" x14ac:dyDescent="0.25">
      <c r="A2737" s="38">
        <v>2734</v>
      </c>
      <c r="F2737" s="39"/>
      <c r="Q2737" s="39"/>
      <c r="R2737" s="40"/>
      <c r="S2737" s="40"/>
      <c r="T2737" s="39"/>
      <c r="AG2737" s="110"/>
      <c r="AH2737" s="94"/>
      <c r="AJ2737" s="97"/>
      <c r="AL2737" s="39"/>
      <c r="AP2737" s="39"/>
      <c r="AQ2737" s="77"/>
      <c r="AR2737" s="94"/>
      <c r="AT2737" s="97"/>
      <c r="BB2737" s="79"/>
      <c r="BC2737" s="94"/>
      <c r="BE2737" s="97"/>
      <c r="BF2737" s="97"/>
      <c r="BG2737" s="40"/>
      <c r="BK2737" s="40"/>
      <c r="BL2737" s="79"/>
      <c r="BM2737" s="94"/>
      <c r="BO2737" s="97"/>
      <c r="BQ2737" s="40"/>
      <c r="BR2737" s="94"/>
      <c r="BS2737" s="94"/>
      <c r="BT2737" s="94"/>
      <c r="BU2737" s="40"/>
      <c r="BV2737" s="82"/>
      <c r="BW2737" s="94"/>
      <c r="BX2737" s="48"/>
      <c r="BY2737" s="97"/>
      <c r="BZ2737" s="48"/>
      <c r="CA2737" s="40"/>
      <c r="CB2737" s="94"/>
      <c r="CC2737" s="94"/>
      <c r="CD2737" s="94"/>
      <c r="CE2737" s="40"/>
      <c r="CF2737" s="73"/>
      <c r="CG2737" s="41"/>
      <c r="CH2737" s="41"/>
      <c r="CI2737" s="41"/>
      <c r="CJ2737" s="41"/>
      <c r="CK2737" s="41"/>
      <c r="CL2737" s="68"/>
      <c r="CM2737" s="41"/>
      <c r="CN2737" s="41"/>
      <c r="CO2737" s="39"/>
      <c r="CP2737" s="78"/>
    </row>
    <row r="2738" spans="1:94" s="38" customFormat="1" x14ac:dyDescent="0.25">
      <c r="A2738" s="38">
        <v>2735</v>
      </c>
      <c r="F2738" s="39"/>
      <c r="Q2738" s="39"/>
      <c r="R2738" s="40"/>
      <c r="S2738" s="40"/>
      <c r="T2738" s="39"/>
      <c r="AG2738" s="110"/>
      <c r="AH2738" s="94"/>
      <c r="AJ2738" s="97"/>
      <c r="AL2738" s="39"/>
      <c r="AP2738" s="39"/>
      <c r="AQ2738" s="77"/>
      <c r="AR2738" s="94"/>
      <c r="AT2738" s="97"/>
      <c r="BB2738" s="79"/>
      <c r="BC2738" s="94"/>
      <c r="BE2738" s="97"/>
      <c r="BF2738" s="97"/>
      <c r="BG2738" s="40"/>
      <c r="BK2738" s="40"/>
      <c r="BL2738" s="79"/>
      <c r="BM2738" s="94"/>
      <c r="BO2738" s="97"/>
      <c r="BQ2738" s="40"/>
      <c r="BR2738" s="94"/>
      <c r="BS2738" s="94"/>
      <c r="BT2738" s="94"/>
      <c r="BU2738" s="40"/>
      <c r="BV2738" s="82"/>
      <c r="BW2738" s="94"/>
      <c r="BX2738" s="48"/>
      <c r="BY2738" s="97"/>
      <c r="BZ2738" s="48"/>
      <c r="CA2738" s="40"/>
      <c r="CB2738" s="94"/>
      <c r="CC2738" s="94"/>
      <c r="CD2738" s="94"/>
      <c r="CE2738" s="40"/>
      <c r="CF2738" s="73"/>
      <c r="CG2738" s="41"/>
      <c r="CH2738" s="41"/>
      <c r="CI2738" s="41"/>
      <c r="CJ2738" s="41"/>
      <c r="CK2738" s="41"/>
      <c r="CL2738" s="68"/>
      <c r="CM2738" s="41"/>
      <c r="CN2738" s="41"/>
      <c r="CO2738" s="39"/>
      <c r="CP2738" s="78"/>
    </row>
    <row r="2739" spans="1:94" s="38" customFormat="1" x14ac:dyDescent="0.25">
      <c r="A2739" s="38">
        <v>2736</v>
      </c>
      <c r="F2739" s="39"/>
      <c r="Q2739" s="39"/>
      <c r="R2739" s="40"/>
      <c r="S2739" s="40"/>
      <c r="T2739" s="39"/>
      <c r="AG2739" s="110"/>
      <c r="AH2739" s="94"/>
      <c r="AJ2739" s="97"/>
      <c r="AL2739" s="39"/>
      <c r="AP2739" s="39"/>
      <c r="AQ2739" s="77"/>
      <c r="AR2739" s="94"/>
      <c r="AT2739" s="97"/>
      <c r="BB2739" s="79"/>
      <c r="BC2739" s="94"/>
      <c r="BE2739" s="97"/>
      <c r="BF2739" s="97"/>
      <c r="BG2739" s="40"/>
      <c r="BK2739" s="40"/>
      <c r="BL2739" s="79"/>
      <c r="BM2739" s="94"/>
      <c r="BO2739" s="97"/>
      <c r="BQ2739" s="40"/>
      <c r="BR2739" s="94"/>
      <c r="BS2739" s="94"/>
      <c r="BT2739" s="94"/>
      <c r="BU2739" s="40"/>
      <c r="BV2739" s="82"/>
      <c r="BW2739" s="94"/>
      <c r="BX2739" s="48"/>
      <c r="BY2739" s="97"/>
      <c r="BZ2739" s="48"/>
      <c r="CA2739" s="40"/>
      <c r="CB2739" s="94"/>
      <c r="CC2739" s="94"/>
      <c r="CD2739" s="94"/>
      <c r="CE2739" s="40"/>
      <c r="CF2739" s="73"/>
      <c r="CG2739" s="41"/>
      <c r="CH2739" s="41"/>
      <c r="CI2739" s="41"/>
      <c r="CJ2739" s="41"/>
      <c r="CK2739" s="41"/>
      <c r="CL2739" s="68"/>
      <c r="CM2739" s="41"/>
      <c r="CN2739" s="41"/>
      <c r="CO2739" s="39"/>
      <c r="CP2739" s="78"/>
    </row>
    <row r="2740" spans="1:94" s="38" customFormat="1" x14ac:dyDescent="0.25">
      <c r="A2740" s="38">
        <v>2737</v>
      </c>
      <c r="F2740" s="39"/>
      <c r="Q2740" s="39"/>
      <c r="R2740" s="40"/>
      <c r="S2740" s="40"/>
      <c r="T2740" s="39"/>
      <c r="AG2740" s="110"/>
      <c r="AH2740" s="94"/>
      <c r="AJ2740" s="97"/>
      <c r="AL2740" s="39"/>
      <c r="AP2740" s="39"/>
      <c r="AQ2740" s="77"/>
      <c r="AR2740" s="94"/>
      <c r="AT2740" s="97"/>
      <c r="BB2740" s="79"/>
      <c r="BC2740" s="94"/>
      <c r="BE2740" s="97"/>
      <c r="BF2740" s="97"/>
      <c r="BG2740" s="40"/>
      <c r="BK2740" s="40"/>
      <c r="BL2740" s="79"/>
      <c r="BM2740" s="94"/>
      <c r="BO2740" s="97"/>
      <c r="BQ2740" s="40"/>
      <c r="BR2740" s="94"/>
      <c r="BS2740" s="94"/>
      <c r="BT2740" s="94"/>
      <c r="BU2740" s="40"/>
      <c r="BV2740" s="82"/>
      <c r="BW2740" s="94"/>
      <c r="BX2740" s="48"/>
      <c r="BY2740" s="97"/>
      <c r="BZ2740" s="48"/>
      <c r="CA2740" s="40"/>
      <c r="CB2740" s="94"/>
      <c r="CC2740" s="94"/>
      <c r="CD2740" s="94"/>
      <c r="CE2740" s="40"/>
      <c r="CF2740" s="73"/>
      <c r="CG2740" s="41"/>
      <c r="CH2740" s="41"/>
      <c r="CI2740" s="41"/>
      <c r="CJ2740" s="41"/>
      <c r="CK2740" s="41"/>
      <c r="CL2740" s="68"/>
      <c r="CM2740" s="41"/>
      <c r="CN2740" s="41"/>
      <c r="CO2740" s="39"/>
      <c r="CP2740" s="78"/>
    </row>
    <row r="2741" spans="1:94" s="38" customFormat="1" x14ac:dyDescent="0.25">
      <c r="A2741" s="38">
        <v>2738</v>
      </c>
      <c r="F2741" s="39"/>
      <c r="Q2741" s="39"/>
      <c r="R2741" s="40"/>
      <c r="S2741" s="40"/>
      <c r="T2741" s="39"/>
      <c r="AG2741" s="110"/>
      <c r="AH2741" s="94"/>
      <c r="AJ2741" s="97"/>
      <c r="AL2741" s="39"/>
      <c r="AP2741" s="39"/>
      <c r="AQ2741" s="77"/>
      <c r="AR2741" s="94"/>
      <c r="AT2741" s="97"/>
      <c r="BB2741" s="79"/>
      <c r="BC2741" s="94"/>
      <c r="BE2741" s="97"/>
      <c r="BF2741" s="97"/>
      <c r="BG2741" s="40"/>
      <c r="BK2741" s="40"/>
      <c r="BL2741" s="79"/>
      <c r="BM2741" s="94"/>
      <c r="BO2741" s="97"/>
      <c r="BQ2741" s="40"/>
      <c r="BR2741" s="94"/>
      <c r="BS2741" s="94"/>
      <c r="BT2741" s="94"/>
      <c r="BU2741" s="40"/>
      <c r="BV2741" s="82"/>
      <c r="BW2741" s="94"/>
      <c r="BX2741" s="48"/>
      <c r="BY2741" s="97"/>
      <c r="BZ2741" s="48"/>
      <c r="CA2741" s="40"/>
      <c r="CB2741" s="94"/>
      <c r="CC2741" s="94"/>
      <c r="CD2741" s="94"/>
      <c r="CE2741" s="40"/>
      <c r="CF2741" s="73"/>
      <c r="CG2741" s="41"/>
      <c r="CH2741" s="41"/>
      <c r="CI2741" s="41"/>
      <c r="CJ2741" s="41"/>
      <c r="CK2741" s="41"/>
      <c r="CL2741" s="68"/>
      <c r="CM2741" s="41"/>
      <c r="CN2741" s="41"/>
      <c r="CO2741" s="39"/>
      <c r="CP2741" s="78"/>
    </row>
    <row r="2742" spans="1:94" s="38" customFormat="1" x14ac:dyDescent="0.25">
      <c r="A2742" s="38">
        <v>2739</v>
      </c>
      <c r="F2742" s="39"/>
      <c r="Q2742" s="39"/>
      <c r="R2742" s="40"/>
      <c r="S2742" s="40"/>
      <c r="T2742" s="39"/>
      <c r="AG2742" s="110"/>
      <c r="AH2742" s="94"/>
      <c r="AJ2742" s="97"/>
      <c r="AL2742" s="39"/>
      <c r="AP2742" s="39"/>
      <c r="AQ2742" s="77"/>
      <c r="AR2742" s="94"/>
      <c r="AT2742" s="97"/>
      <c r="BB2742" s="79"/>
      <c r="BC2742" s="94"/>
      <c r="BE2742" s="97"/>
      <c r="BF2742" s="97"/>
      <c r="BG2742" s="40"/>
      <c r="BK2742" s="40"/>
      <c r="BL2742" s="79"/>
      <c r="BM2742" s="94"/>
      <c r="BO2742" s="97"/>
      <c r="BQ2742" s="40"/>
      <c r="BR2742" s="94"/>
      <c r="BS2742" s="94"/>
      <c r="BT2742" s="94"/>
      <c r="BU2742" s="40"/>
      <c r="BV2742" s="82"/>
      <c r="BW2742" s="94"/>
      <c r="BX2742" s="48"/>
      <c r="BY2742" s="97"/>
      <c r="BZ2742" s="48"/>
      <c r="CA2742" s="40"/>
      <c r="CB2742" s="94"/>
      <c r="CC2742" s="94"/>
      <c r="CD2742" s="94"/>
      <c r="CE2742" s="40"/>
      <c r="CF2742" s="73"/>
      <c r="CG2742" s="41"/>
      <c r="CH2742" s="41"/>
      <c r="CI2742" s="41"/>
      <c r="CJ2742" s="41"/>
      <c r="CK2742" s="41"/>
      <c r="CL2742" s="68"/>
      <c r="CM2742" s="41"/>
      <c r="CN2742" s="41"/>
      <c r="CO2742" s="39"/>
      <c r="CP2742" s="78"/>
    </row>
    <row r="2743" spans="1:94" s="38" customFormat="1" x14ac:dyDescent="0.25">
      <c r="A2743" s="38">
        <v>2740</v>
      </c>
      <c r="F2743" s="39"/>
      <c r="Q2743" s="39"/>
      <c r="R2743" s="40"/>
      <c r="S2743" s="40"/>
      <c r="T2743" s="39"/>
      <c r="AG2743" s="110"/>
      <c r="AH2743" s="94"/>
      <c r="AJ2743" s="97"/>
      <c r="AL2743" s="39"/>
      <c r="AP2743" s="39"/>
      <c r="AQ2743" s="77"/>
      <c r="AR2743" s="94"/>
      <c r="AT2743" s="97"/>
      <c r="BB2743" s="79"/>
      <c r="BC2743" s="94"/>
      <c r="BE2743" s="97"/>
      <c r="BF2743" s="97"/>
      <c r="BG2743" s="40"/>
      <c r="BK2743" s="40"/>
      <c r="BL2743" s="79"/>
      <c r="BM2743" s="94"/>
      <c r="BO2743" s="97"/>
      <c r="BQ2743" s="40"/>
      <c r="BR2743" s="94"/>
      <c r="BS2743" s="94"/>
      <c r="BT2743" s="94"/>
      <c r="BU2743" s="40"/>
      <c r="BV2743" s="82"/>
      <c r="BW2743" s="94"/>
      <c r="BX2743" s="48"/>
      <c r="BY2743" s="97"/>
      <c r="BZ2743" s="48"/>
      <c r="CA2743" s="40"/>
      <c r="CB2743" s="94"/>
      <c r="CC2743" s="94"/>
      <c r="CD2743" s="94"/>
      <c r="CE2743" s="40"/>
      <c r="CF2743" s="73"/>
      <c r="CG2743" s="41"/>
      <c r="CH2743" s="41"/>
      <c r="CI2743" s="41"/>
      <c r="CJ2743" s="41"/>
      <c r="CK2743" s="41"/>
      <c r="CL2743" s="68"/>
      <c r="CM2743" s="41"/>
      <c r="CN2743" s="41"/>
      <c r="CO2743" s="39"/>
      <c r="CP2743" s="78"/>
    </row>
    <row r="2744" spans="1:94" s="38" customFormat="1" x14ac:dyDescent="0.25">
      <c r="A2744" s="38">
        <v>2741</v>
      </c>
      <c r="F2744" s="39"/>
      <c r="Q2744" s="39"/>
      <c r="R2744" s="40"/>
      <c r="S2744" s="40"/>
      <c r="T2744" s="39"/>
      <c r="AG2744" s="110"/>
      <c r="AH2744" s="94"/>
      <c r="AJ2744" s="97"/>
      <c r="AL2744" s="39"/>
      <c r="AP2744" s="39"/>
      <c r="AQ2744" s="77"/>
      <c r="AR2744" s="94"/>
      <c r="AT2744" s="97"/>
      <c r="BB2744" s="79"/>
      <c r="BC2744" s="94"/>
      <c r="BE2744" s="97"/>
      <c r="BF2744" s="97"/>
      <c r="BG2744" s="40"/>
      <c r="BK2744" s="40"/>
      <c r="BL2744" s="79"/>
      <c r="BM2744" s="94"/>
      <c r="BO2744" s="97"/>
      <c r="BQ2744" s="40"/>
      <c r="BR2744" s="94"/>
      <c r="BS2744" s="94"/>
      <c r="BT2744" s="94"/>
      <c r="BU2744" s="40"/>
      <c r="BV2744" s="82"/>
      <c r="BW2744" s="94"/>
      <c r="BX2744" s="48"/>
      <c r="BY2744" s="97"/>
      <c r="BZ2744" s="48"/>
      <c r="CA2744" s="40"/>
      <c r="CB2744" s="94"/>
      <c r="CC2744" s="94"/>
      <c r="CD2744" s="94"/>
      <c r="CE2744" s="40"/>
      <c r="CF2744" s="73"/>
      <c r="CG2744" s="41"/>
      <c r="CH2744" s="41"/>
      <c r="CI2744" s="41"/>
      <c r="CJ2744" s="41"/>
      <c r="CK2744" s="41"/>
      <c r="CL2744" s="68"/>
      <c r="CM2744" s="41"/>
      <c r="CN2744" s="41"/>
      <c r="CO2744" s="39"/>
      <c r="CP2744" s="78"/>
    </row>
    <row r="2745" spans="1:94" s="38" customFormat="1" x14ac:dyDescent="0.25">
      <c r="A2745" s="38">
        <v>2742</v>
      </c>
      <c r="F2745" s="39"/>
      <c r="Q2745" s="39"/>
      <c r="R2745" s="40"/>
      <c r="S2745" s="40"/>
      <c r="T2745" s="39"/>
      <c r="AG2745" s="110"/>
      <c r="AH2745" s="94"/>
      <c r="AJ2745" s="97"/>
      <c r="AL2745" s="39"/>
      <c r="AP2745" s="39"/>
      <c r="AQ2745" s="77"/>
      <c r="AR2745" s="94"/>
      <c r="AT2745" s="97"/>
      <c r="BB2745" s="79"/>
      <c r="BC2745" s="94"/>
      <c r="BE2745" s="97"/>
      <c r="BF2745" s="97"/>
      <c r="BG2745" s="40"/>
      <c r="BK2745" s="40"/>
      <c r="BL2745" s="79"/>
      <c r="BM2745" s="94"/>
      <c r="BO2745" s="97"/>
      <c r="BQ2745" s="40"/>
      <c r="BR2745" s="94"/>
      <c r="BS2745" s="94"/>
      <c r="BT2745" s="94"/>
      <c r="BU2745" s="40"/>
      <c r="BV2745" s="82"/>
      <c r="BW2745" s="94"/>
      <c r="BX2745" s="48"/>
      <c r="BY2745" s="97"/>
      <c r="BZ2745" s="48"/>
      <c r="CA2745" s="40"/>
      <c r="CB2745" s="94"/>
      <c r="CC2745" s="94"/>
      <c r="CD2745" s="94"/>
      <c r="CE2745" s="40"/>
      <c r="CF2745" s="73"/>
      <c r="CG2745" s="41"/>
      <c r="CH2745" s="41"/>
      <c r="CI2745" s="41"/>
      <c r="CJ2745" s="41"/>
      <c r="CK2745" s="41"/>
      <c r="CL2745" s="68"/>
      <c r="CM2745" s="41"/>
      <c r="CN2745" s="41"/>
      <c r="CO2745" s="39"/>
      <c r="CP2745" s="78"/>
    </row>
    <row r="2746" spans="1:94" s="38" customFormat="1" x14ac:dyDescent="0.25">
      <c r="A2746" s="38">
        <v>2743</v>
      </c>
      <c r="F2746" s="39"/>
      <c r="Q2746" s="39"/>
      <c r="R2746" s="40"/>
      <c r="S2746" s="40"/>
      <c r="T2746" s="39"/>
      <c r="AG2746" s="110"/>
      <c r="AH2746" s="94"/>
      <c r="AJ2746" s="97"/>
      <c r="AL2746" s="39"/>
      <c r="AP2746" s="39"/>
      <c r="AQ2746" s="77"/>
      <c r="AR2746" s="94"/>
      <c r="AT2746" s="97"/>
      <c r="BB2746" s="79"/>
      <c r="BC2746" s="94"/>
      <c r="BE2746" s="97"/>
      <c r="BF2746" s="97"/>
      <c r="BG2746" s="40"/>
      <c r="BK2746" s="40"/>
      <c r="BL2746" s="79"/>
      <c r="BM2746" s="94"/>
      <c r="BO2746" s="97"/>
      <c r="BQ2746" s="40"/>
      <c r="BR2746" s="94"/>
      <c r="BS2746" s="94"/>
      <c r="BT2746" s="94"/>
      <c r="BU2746" s="40"/>
      <c r="BV2746" s="82"/>
      <c r="BW2746" s="94"/>
      <c r="BX2746" s="48"/>
      <c r="BY2746" s="97"/>
      <c r="BZ2746" s="48"/>
      <c r="CA2746" s="40"/>
      <c r="CB2746" s="94"/>
      <c r="CC2746" s="94"/>
      <c r="CD2746" s="94"/>
      <c r="CE2746" s="40"/>
      <c r="CF2746" s="73"/>
      <c r="CG2746" s="41"/>
      <c r="CH2746" s="41"/>
      <c r="CI2746" s="41"/>
      <c r="CJ2746" s="41"/>
      <c r="CK2746" s="41"/>
      <c r="CL2746" s="68"/>
      <c r="CM2746" s="41"/>
      <c r="CN2746" s="41"/>
      <c r="CO2746" s="39"/>
      <c r="CP2746" s="78"/>
    </row>
    <row r="2747" spans="1:94" s="38" customFormat="1" x14ac:dyDescent="0.25">
      <c r="A2747" s="38">
        <v>2744</v>
      </c>
      <c r="F2747" s="39"/>
      <c r="Q2747" s="39"/>
      <c r="R2747" s="40"/>
      <c r="S2747" s="40"/>
      <c r="T2747" s="39"/>
      <c r="AG2747" s="110"/>
      <c r="AH2747" s="94"/>
      <c r="AJ2747" s="97"/>
      <c r="AL2747" s="39"/>
      <c r="AP2747" s="39"/>
      <c r="AQ2747" s="77"/>
      <c r="AR2747" s="94"/>
      <c r="AT2747" s="97"/>
      <c r="BB2747" s="79"/>
      <c r="BC2747" s="94"/>
      <c r="BE2747" s="97"/>
      <c r="BF2747" s="97"/>
      <c r="BG2747" s="40"/>
      <c r="BK2747" s="40"/>
      <c r="BL2747" s="79"/>
      <c r="BM2747" s="94"/>
      <c r="BO2747" s="97"/>
      <c r="BQ2747" s="40"/>
      <c r="BR2747" s="94"/>
      <c r="BS2747" s="94"/>
      <c r="BT2747" s="94"/>
      <c r="BU2747" s="40"/>
      <c r="BV2747" s="82"/>
      <c r="BW2747" s="94"/>
      <c r="BX2747" s="48"/>
      <c r="BY2747" s="97"/>
      <c r="BZ2747" s="48"/>
      <c r="CA2747" s="40"/>
      <c r="CB2747" s="94"/>
      <c r="CC2747" s="94"/>
      <c r="CD2747" s="94"/>
      <c r="CE2747" s="40"/>
      <c r="CF2747" s="73"/>
      <c r="CG2747" s="41"/>
      <c r="CH2747" s="41"/>
      <c r="CI2747" s="41"/>
      <c r="CJ2747" s="41"/>
      <c r="CK2747" s="41"/>
      <c r="CL2747" s="68"/>
      <c r="CM2747" s="41"/>
      <c r="CN2747" s="41"/>
      <c r="CO2747" s="39"/>
      <c r="CP2747" s="78"/>
    </row>
    <row r="2748" spans="1:94" s="38" customFormat="1" x14ac:dyDescent="0.25">
      <c r="A2748" s="38">
        <v>2745</v>
      </c>
      <c r="F2748" s="39"/>
      <c r="Q2748" s="39"/>
      <c r="R2748" s="40"/>
      <c r="S2748" s="40"/>
      <c r="T2748" s="39"/>
      <c r="AG2748" s="110"/>
      <c r="AH2748" s="94"/>
      <c r="AJ2748" s="97"/>
      <c r="AL2748" s="39"/>
      <c r="AP2748" s="39"/>
      <c r="AQ2748" s="77"/>
      <c r="AR2748" s="94"/>
      <c r="AT2748" s="97"/>
      <c r="BB2748" s="79"/>
      <c r="BC2748" s="94"/>
      <c r="BE2748" s="97"/>
      <c r="BF2748" s="97"/>
      <c r="BG2748" s="40"/>
      <c r="BK2748" s="40"/>
      <c r="BL2748" s="79"/>
      <c r="BM2748" s="94"/>
      <c r="BO2748" s="97"/>
      <c r="BQ2748" s="40"/>
      <c r="BR2748" s="94"/>
      <c r="BS2748" s="94"/>
      <c r="BT2748" s="94"/>
      <c r="BU2748" s="40"/>
      <c r="BV2748" s="82"/>
      <c r="BW2748" s="94"/>
      <c r="BX2748" s="48"/>
      <c r="BY2748" s="97"/>
      <c r="BZ2748" s="48"/>
      <c r="CA2748" s="40"/>
      <c r="CB2748" s="94"/>
      <c r="CC2748" s="94"/>
      <c r="CD2748" s="94"/>
      <c r="CE2748" s="40"/>
      <c r="CF2748" s="73"/>
      <c r="CG2748" s="41"/>
      <c r="CH2748" s="41"/>
      <c r="CI2748" s="41"/>
      <c r="CJ2748" s="41"/>
      <c r="CK2748" s="41"/>
      <c r="CL2748" s="68"/>
      <c r="CM2748" s="41"/>
      <c r="CN2748" s="41"/>
      <c r="CO2748" s="39"/>
      <c r="CP2748" s="78"/>
    </row>
    <row r="2749" spans="1:94" s="38" customFormat="1" x14ac:dyDescent="0.25">
      <c r="A2749" s="38">
        <v>2746</v>
      </c>
      <c r="F2749" s="39"/>
      <c r="Q2749" s="39"/>
      <c r="R2749" s="40"/>
      <c r="S2749" s="40"/>
      <c r="T2749" s="39"/>
      <c r="AG2749" s="110"/>
      <c r="AH2749" s="94"/>
      <c r="AJ2749" s="97"/>
      <c r="AL2749" s="39"/>
      <c r="AP2749" s="39"/>
      <c r="AQ2749" s="77"/>
      <c r="AR2749" s="94"/>
      <c r="AT2749" s="97"/>
      <c r="BB2749" s="79"/>
      <c r="BC2749" s="94"/>
      <c r="BE2749" s="97"/>
      <c r="BF2749" s="97"/>
      <c r="BG2749" s="40"/>
      <c r="BK2749" s="40"/>
      <c r="BL2749" s="79"/>
      <c r="BM2749" s="94"/>
      <c r="BO2749" s="97"/>
      <c r="BQ2749" s="40"/>
      <c r="BR2749" s="94"/>
      <c r="BS2749" s="94"/>
      <c r="BT2749" s="94"/>
      <c r="BU2749" s="40"/>
      <c r="BV2749" s="82"/>
      <c r="BW2749" s="94"/>
      <c r="BX2749" s="48"/>
      <c r="BY2749" s="97"/>
      <c r="BZ2749" s="48"/>
      <c r="CA2749" s="40"/>
      <c r="CB2749" s="94"/>
      <c r="CC2749" s="94"/>
      <c r="CD2749" s="94"/>
      <c r="CE2749" s="40"/>
      <c r="CF2749" s="73"/>
      <c r="CG2749" s="41"/>
      <c r="CH2749" s="41"/>
      <c r="CI2749" s="41"/>
      <c r="CJ2749" s="41"/>
      <c r="CK2749" s="41"/>
      <c r="CL2749" s="68"/>
      <c r="CM2749" s="41"/>
      <c r="CN2749" s="41"/>
      <c r="CO2749" s="39"/>
      <c r="CP2749" s="78"/>
    </row>
    <row r="2750" spans="1:94" s="38" customFormat="1" x14ac:dyDescent="0.25">
      <c r="A2750" s="38">
        <v>2747</v>
      </c>
      <c r="F2750" s="39"/>
      <c r="Q2750" s="39"/>
      <c r="R2750" s="40"/>
      <c r="S2750" s="40"/>
      <c r="T2750" s="39"/>
      <c r="AG2750" s="110"/>
      <c r="AH2750" s="94"/>
      <c r="AJ2750" s="97"/>
      <c r="AL2750" s="39"/>
      <c r="AP2750" s="39"/>
      <c r="AQ2750" s="77"/>
      <c r="AR2750" s="94"/>
      <c r="AT2750" s="97"/>
      <c r="BB2750" s="79"/>
      <c r="BC2750" s="94"/>
      <c r="BE2750" s="97"/>
      <c r="BF2750" s="97"/>
      <c r="BG2750" s="40"/>
      <c r="BK2750" s="40"/>
      <c r="BL2750" s="79"/>
      <c r="BM2750" s="94"/>
      <c r="BO2750" s="97"/>
      <c r="BQ2750" s="40"/>
      <c r="BR2750" s="94"/>
      <c r="BS2750" s="94"/>
      <c r="BT2750" s="94"/>
      <c r="BU2750" s="40"/>
      <c r="BV2750" s="82"/>
      <c r="BW2750" s="94"/>
      <c r="BX2750" s="48"/>
      <c r="BY2750" s="97"/>
      <c r="BZ2750" s="48"/>
      <c r="CA2750" s="40"/>
      <c r="CB2750" s="94"/>
      <c r="CC2750" s="94"/>
      <c r="CD2750" s="94"/>
      <c r="CE2750" s="40"/>
      <c r="CF2750" s="73"/>
      <c r="CG2750" s="41"/>
      <c r="CH2750" s="41"/>
      <c r="CI2750" s="41"/>
      <c r="CJ2750" s="41"/>
      <c r="CK2750" s="41"/>
      <c r="CL2750" s="68"/>
      <c r="CM2750" s="41"/>
      <c r="CN2750" s="41"/>
      <c r="CO2750" s="39"/>
      <c r="CP2750" s="78"/>
    </row>
    <row r="2751" spans="1:94" s="38" customFormat="1" x14ac:dyDescent="0.25">
      <c r="A2751" s="38">
        <v>2748</v>
      </c>
      <c r="F2751" s="39"/>
      <c r="Q2751" s="39"/>
      <c r="R2751" s="40"/>
      <c r="S2751" s="40"/>
      <c r="T2751" s="39"/>
      <c r="AG2751" s="110"/>
      <c r="AH2751" s="94"/>
      <c r="AJ2751" s="97"/>
      <c r="AL2751" s="39"/>
      <c r="AP2751" s="39"/>
      <c r="AQ2751" s="77"/>
      <c r="AR2751" s="94"/>
      <c r="AT2751" s="97"/>
      <c r="BB2751" s="79"/>
      <c r="BC2751" s="94"/>
      <c r="BE2751" s="97"/>
      <c r="BF2751" s="97"/>
      <c r="BG2751" s="40"/>
      <c r="BK2751" s="40"/>
      <c r="BL2751" s="79"/>
      <c r="BM2751" s="94"/>
      <c r="BO2751" s="97"/>
      <c r="BQ2751" s="40"/>
      <c r="BR2751" s="94"/>
      <c r="BS2751" s="94"/>
      <c r="BT2751" s="94"/>
      <c r="BU2751" s="40"/>
      <c r="BV2751" s="82"/>
      <c r="BW2751" s="94"/>
      <c r="BX2751" s="48"/>
      <c r="BY2751" s="97"/>
      <c r="BZ2751" s="48"/>
      <c r="CA2751" s="40"/>
      <c r="CB2751" s="94"/>
      <c r="CC2751" s="94"/>
      <c r="CD2751" s="94"/>
      <c r="CE2751" s="40"/>
      <c r="CF2751" s="73"/>
      <c r="CG2751" s="41"/>
      <c r="CH2751" s="41"/>
      <c r="CI2751" s="41"/>
      <c r="CJ2751" s="41"/>
      <c r="CK2751" s="41"/>
      <c r="CL2751" s="68"/>
      <c r="CM2751" s="41"/>
      <c r="CN2751" s="41"/>
      <c r="CO2751" s="39"/>
      <c r="CP2751" s="78"/>
    </row>
    <row r="2752" spans="1:94" s="38" customFormat="1" x14ac:dyDescent="0.25">
      <c r="A2752" s="38">
        <v>2749</v>
      </c>
      <c r="F2752" s="39"/>
      <c r="Q2752" s="39"/>
      <c r="R2752" s="40"/>
      <c r="S2752" s="40"/>
      <c r="T2752" s="39"/>
      <c r="AG2752" s="110"/>
      <c r="AH2752" s="94"/>
      <c r="AJ2752" s="97"/>
      <c r="AL2752" s="39"/>
      <c r="AP2752" s="39"/>
      <c r="AQ2752" s="77"/>
      <c r="AR2752" s="94"/>
      <c r="AT2752" s="97"/>
      <c r="BB2752" s="79"/>
      <c r="BC2752" s="94"/>
      <c r="BE2752" s="97"/>
      <c r="BF2752" s="97"/>
      <c r="BG2752" s="40"/>
      <c r="BK2752" s="40"/>
      <c r="BL2752" s="79"/>
      <c r="BM2752" s="94"/>
      <c r="BO2752" s="97"/>
      <c r="BQ2752" s="40"/>
      <c r="BR2752" s="94"/>
      <c r="BS2752" s="94"/>
      <c r="BT2752" s="94"/>
      <c r="BU2752" s="40"/>
      <c r="BV2752" s="82"/>
      <c r="BW2752" s="94"/>
      <c r="BX2752" s="48"/>
      <c r="BY2752" s="97"/>
      <c r="BZ2752" s="48"/>
      <c r="CA2752" s="40"/>
      <c r="CB2752" s="94"/>
      <c r="CC2752" s="94"/>
      <c r="CD2752" s="94"/>
      <c r="CE2752" s="40"/>
      <c r="CF2752" s="73"/>
      <c r="CG2752" s="41"/>
      <c r="CH2752" s="41"/>
      <c r="CI2752" s="41"/>
      <c r="CJ2752" s="41"/>
      <c r="CK2752" s="41"/>
      <c r="CL2752" s="68"/>
      <c r="CM2752" s="41"/>
      <c r="CN2752" s="41"/>
      <c r="CO2752" s="39"/>
      <c r="CP2752" s="78"/>
    </row>
    <row r="2753" spans="1:94" s="38" customFormat="1" x14ac:dyDescent="0.25">
      <c r="A2753" s="38">
        <v>2750</v>
      </c>
      <c r="F2753" s="39"/>
      <c r="Q2753" s="39"/>
      <c r="R2753" s="40"/>
      <c r="S2753" s="40"/>
      <c r="T2753" s="39"/>
      <c r="AG2753" s="110"/>
      <c r="AH2753" s="94"/>
      <c r="AJ2753" s="97"/>
      <c r="AL2753" s="39"/>
      <c r="AP2753" s="39"/>
      <c r="AQ2753" s="77"/>
      <c r="AR2753" s="94"/>
      <c r="AT2753" s="97"/>
      <c r="BB2753" s="79"/>
      <c r="BC2753" s="94"/>
      <c r="BE2753" s="97"/>
      <c r="BF2753" s="97"/>
      <c r="BG2753" s="40"/>
      <c r="BK2753" s="40"/>
      <c r="BL2753" s="79"/>
      <c r="BM2753" s="94"/>
      <c r="BO2753" s="97"/>
      <c r="BQ2753" s="40"/>
      <c r="BR2753" s="94"/>
      <c r="BS2753" s="94"/>
      <c r="BT2753" s="94"/>
      <c r="BU2753" s="40"/>
      <c r="BV2753" s="82"/>
      <c r="BW2753" s="94"/>
      <c r="BX2753" s="48"/>
      <c r="BY2753" s="97"/>
      <c r="BZ2753" s="48"/>
      <c r="CA2753" s="40"/>
      <c r="CB2753" s="94"/>
      <c r="CC2753" s="94"/>
      <c r="CD2753" s="94"/>
      <c r="CE2753" s="40"/>
      <c r="CF2753" s="73"/>
      <c r="CG2753" s="41"/>
      <c r="CH2753" s="41"/>
      <c r="CI2753" s="41"/>
      <c r="CJ2753" s="41"/>
      <c r="CK2753" s="41"/>
      <c r="CL2753" s="68"/>
      <c r="CM2753" s="41"/>
      <c r="CN2753" s="41"/>
      <c r="CO2753" s="39"/>
      <c r="CP2753" s="78"/>
    </row>
    <row r="2754" spans="1:94" s="38" customFormat="1" x14ac:dyDescent="0.25">
      <c r="A2754" s="38">
        <v>2751</v>
      </c>
      <c r="F2754" s="39"/>
      <c r="Q2754" s="39"/>
      <c r="R2754" s="40"/>
      <c r="S2754" s="40"/>
      <c r="T2754" s="39"/>
      <c r="AG2754" s="110"/>
      <c r="AH2754" s="94"/>
      <c r="AJ2754" s="97"/>
      <c r="AL2754" s="39"/>
      <c r="AP2754" s="39"/>
      <c r="AQ2754" s="77"/>
      <c r="AR2754" s="94"/>
      <c r="AT2754" s="97"/>
      <c r="BB2754" s="79"/>
      <c r="BC2754" s="94"/>
      <c r="BE2754" s="97"/>
      <c r="BF2754" s="97"/>
      <c r="BG2754" s="40"/>
      <c r="BK2754" s="40"/>
      <c r="BL2754" s="79"/>
      <c r="BM2754" s="94"/>
      <c r="BO2754" s="97"/>
      <c r="BQ2754" s="40"/>
      <c r="BR2754" s="94"/>
      <c r="BS2754" s="94"/>
      <c r="BT2754" s="94"/>
      <c r="BU2754" s="40"/>
      <c r="BV2754" s="82"/>
      <c r="BW2754" s="94"/>
      <c r="BX2754" s="48"/>
      <c r="BY2754" s="97"/>
      <c r="BZ2754" s="48"/>
      <c r="CA2754" s="40"/>
      <c r="CB2754" s="94"/>
      <c r="CC2754" s="94"/>
      <c r="CD2754" s="94"/>
      <c r="CE2754" s="40"/>
      <c r="CF2754" s="73"/>
      <c r="CG2754" s="41"/>
      <c r="CH2754" s="41"/>
      <c r="CI2754" s="41"/>
      <c r="CJ2754" s="41"/>
      <c r="CK2754" s="41"/>
      <c r="CL2754" s="68"/>
      <c r="CM2754" s="41"/>
      <c r="CN2754" s="41"/>
      <c r="CO2754" s="39"/>
      <c r="CP2754" s="78"/>
    </row>
    <row r="2755" spans="1:94" s="38" customFormat="1" x14ac:dyDescent="0.25">
      <c r="A2755" s="38">
        <v>2752</v>
      </c>
      <c r="F2755" s="39"/>
      <c r="Q2755" s="39"/>
      <c r="R2755" s="40"/>
      <c r="S2755" s="40"/>
      <c r="T2755" s="39"/>
      <c r="AG2755" s="110"/>
      <c r="AH2755" s="94"/>
      <c r="AJ2755" s="97"/>
      <c r="AL2755" s="39"/>
      <c r="AP2755" s="39"/>
      <c r="AQ2755" s="77"/>
      <c r="AR2755" s="94"/>
      <c r="AT2755" s="97"/>
      <c r="BB2755" s="79"/>
      <c r="BC2755" s="94"/>
      <c r="BE2755" s="97"/>
      <c r="BF2755" s="97"/>
      <c r="BG2755" s="40"/>
      <c r="BK2755" s="40"/>
      <c r="BL2755" s="79"/>
      <c r="BM2755" s="94"/>
      <c r="BO2755" s="97"/>
      <c r="BQ2755" s="40"/>
      <c r="BR2755" s="94"/>
      <c r="BS2755" s="94"/>
      <c r="BT2755" s="94"/>
      <c r="BU2755" s="40"/>
      <c r="BV2755" s="82"/>
      <c r="BW2755" s="94"/>
      <c r="BX2755" s="48"/>
      <c r="BY2755" s="97"/>
      <c r="BZ2755" s="48"/>
      <c r="CA2755" s="40"/>
      <c r="CB2755" s="94"/>
      <c r="CC2755" s="94"/>
      <c r="CD2755" s="94"/>
      <c r="CE2755" s="40"/>
      <c r="CF2755" s="73"/>
      <c r="CG2755" s="41"/>
      <c r="CH2755" s="41"/>
      <c r="CI2755" s="41"/>
      <c r="CJ2755" s="41"/>
      <c r="CK2755" s="41"/>
      <c r="CL2755" s="68"/>
      <c r="CM2755" s="41"/>
      <c r="CN2755" s="41"/>
      <c r="CO2755" s="39"/>
      <c r="CP2755" s="78"/>
    </row>
    <row r="2756" spans="1:94" s="38" customFormat="1" x14ac:dyDescent="0.25">
      <c r="A2756" s="38">
        <v>2753</v>
      </c>
      <c r="F2756" s="39"/>
      <c r="Q2756" s="39"/>
      <c r="R2756" s="40"/>
      <c r="S2756" s="40"/>
      <c r="T2756" s="39"/>
      <c r="AG2756" s="110"/>
      <c r="AH2756" s="94"/>
      <c r="AJ2756" s="97"/>
      <c r="AL2756" s="39"/>
      <c r="AP2756" s="39"/>
      <c r="AQ2756" s="77"/>
      <c r="AR2756" s="94"/>
      <c r="AT2756" s="97"/>
      <c r="BB2756" s="79"/>
      <c r="BC2756" s="94"/>
      <c r="BE2756" s="97"/>
      <c r="BF2756" s="97"/>
      <c r="BG2756" s="40"/>
      <c r="BK2756" s="40"/>
      <c r="BL2756" s="79"/>
      <c r="BM2756" s="94"/>
      <c r="BO2756" s="97"/>
      <c r="BQ2756" s="40"/>
      <c r="BR2756" s="94"/>
      <c r="BS2756" s="94"/>
      <c r="BT2756" s="94"/>
      <c r="BU2756" s="40"/>
      <c r="BV2756" s="82"/>
      <c r="BW2756" s="94"/>
      <c r="BX2756" s="48"/>
      <c r="BY2756" s="97"/>
      <c r="BZ2756" s="48"/>
      <c r="CA2756" s="40"/>
      <c r="CB2756" s="94"/>
      <c r="CC2756" s="94"/>
      <c r="CD2756" s="94"/>
      <c r="CE2756" s="40"/>
      <c r="CF2756" s="73"/>
      <c r="CG2756" s="41"/>
      <c r="CH2756" s="41"/>
      <c r="CI2756" s="41"/>
      <c r="CJ2756" s="41"/>
      <c r="CK2756" s="41"/>
      <c r="CL2756" s="68"/>
      <c r="CM2756" s="41"/>
      <c r="CN2756" s="41"/>
      <c r="CO2756" s="39"/>
      <c r="CP2756" s="78"/>
    </row>
    <row r="2757" spans="1:94" s="38" customFormat="1" x14ac:dyDescent="0.25">
      <c r="A2757" s="38">
        <v>2754</v>
      </c>
      <c r="F2757" s="39"/>
      <c r="Q2757" s="39"/>
      <c r="R2757" s="40"/>
      <c r="S2757" s="40"/>
      <c r="T2757" s="39"/>
      <c r="AG2757" s="110"/>
      <c r="AH2757" s="94"/>
      <c r="AJ2757" s="97"/>
      <c r="AL2757" s="39"/>
      <c r="AP2757" s="39"/>
      <c r="AQ2757" s="77"/>
      <c r="AR2757" s="94"/>
      <c r="AT2757" s="97"/>
      <c r="BB2757" s="79"/>
      <c r="BC2757" s="94"/>
      <c r="BE2757" s="97"/>
      <c r="BF2757" s="97"/>
      <c r="BG2757" s="40"/>
      <c r="BK2757" s="40"/>
      <c r="BL2757" s="79"/>
      <c r="BM2757" s="94"/>
      <c r="BO2757" s="97"/>
      <c r="BQ2757" s="40"/>
      <c r="BR2757" s="94"/>
      <c r="BS2757" s="94"/>
      <c r="BT2757" s="94"/>
      <c r="BU2757" s="40"/>
      <c r="BV2757" s="82"/>
      <c r="BW2757" s="94"/>
      <c r="BX2757" s="48"/>
      <c r="BY2757" s="97"/>
      <c r="BZ2757" s="48"/>
      <c r="CA2757" s="40"/>
      <c r="CB2757" s="94"/>
      <c r="CC2757" s="94"/>
      <c r="CD2757" s="94"/>
      <c r="CE2757" s="40"/>
      <c r="CF2757" s="73"/>
      <c r="CG2757" s="41"/>
      <c r="CH2757" s="41"/>
      <c r="CI2757" s="41"/>
      <c r="CJ2757" s="41"/>
      <c r="CK2757" s="41"/>
      <c r="CL2757" s="68"/>
      <c r="CM2757" s="41"/>
      <c r="CN2757" s="41"/>
      <c r="CO2757" s="39"/>
      <c r="CP2757" s="78"/>
    </row>
    <row r="2758" spans="1:94" s="38" customFormat="1" x14ac:dyDescent="0.25">
      <c r="A2758" s="38">
        <v>2755</v>
      </c>
      <c r="F2758" s="39"/>
      <c r="Q2758" s="39"/>
      <c r="R2758" s="40"/>
      <c r="S2758" s="40"/>
      <c r="T2758" s="39"/>
      <c r="AG2758" s="110"/>
      <c r="AH2758" s="94"/>
      <c r="AJ2758" s="97"/>
      <c r="AL2758" s="39"/>
      <c r="AP2758" s="39"/>
      <c r="AQ2758" s="77"/>
      <c r="AR2758" s="94"/>
      <c r="AT2758" s="97"/>
      <c r="BB2758" s="79"/>
      <c r="BC2758" s="94"/>
      <c r="BE2758" s="97"/>
      <c r="BF2758" s="97"/>
      <c r="BG2758" s="40"/>
      <c r="BK2758" s="40"/>
      <c r="BL2758" s="79"/>
      <c r="BM2758" s="94"/>
      <c r="BO2758" s="97"/>
      <c r="BQ2758" s="40"/>
      <c r="BR2758" s="94"/>
      <c r="BS2758" s="94"/>
      <c r="BT2758" s="94"/>
      <c r="BU2758" s="40"/>
      <c r="BV2758" s="82"/>
      <c r="BW2758" s="94"/>
      <c r="BX2758" s="48"/>
      <c r="BY2758" s="97"/>
      <c r="BZ2758" s="48"/>
      <c r="CA2758" s="40"/>
      <c r="CB2758" s="94"/>
      <c r="CC2758" s="94"/>
      <c r="CD2758" s="94"/>
      <c r="CE2758" s="40"/>
      <c r="CF2758" s="73"/>
      <c r="CG2758" s="41"/>
      <c r="CH2758" s="41"/>
      <c r="CI2758" s="41"/>
      <c r="CJ2758" s="41"/>
      <c r="CK2758" s="41"/>
      <c r="CL2758" s="68"/>
      <c r="CM2758" s="41"/>
      <c r="CN2758" s="41"/>
      <c r="CO2758" s="39"/>
      <c r="CP2758" s="78"/>
    </row>
    <row r="2759" spans="1:94" s="38" customFormat="1" x14ac:dyDescent="0.25">
      <c r="A2759" s="99">
        <v>2756</v>
      </c>
      <c r="F2759" s="39"/>
      <c r="Q2759" s="39"/>
      <c r="R2759" s="40"/>
      <c r="S2759" s="40"/>
      <c r="T2759" s="39"/>
      <c r="AG2759" s="110"/>
      <c r="AH2759" s="94"/>
      <c r="AJ2759" s="97"/>
      <c r="AL2759" s="39"/>
      <c r="AP2759" s="39"/>
      <c r="AQ2759" s="77"/>
      <c r="AR2759" s="94"/>
      <c r="AT2759" s="97"/>
      <c r="BB2759" s="79"/>
      <c r="BC2759" s="94"/>
      <c r="BE2759" s="97"/>
      <c r="BF2759" s="97"/>
      <c r="BG2759" s="40"/>
      <c r="BK2759" s="40"/>
      <c r="BL2759" s="79"/>
      <c r="BM2759" s="94"/>
      <c r="BO2759" s="97"/>
      <c r="BQ2759" s="40"/>
      <c r="BR2759" s="94"/>
      <c r="BS2759" s="94"/>
      <c r="BT2759" s="94"/>
      <c r="BU2759" s="40"/>
      <c r="BV2759" s="82"/>
      <c r="BW2759" s="94"/>
      <c r="BX2759" s="48"/>
      <c r="BY2759" s="97"/>
      <c r="BZ2759" s="48"/>
      <c r="CA2759" s="40"/>
      <c r="CB2759" s="94"/>
      <c r="CC2759" s="94"/>
      <c r="CD2759" s="94"/>
      <c r="CE2759" s="40"/>
      <c r="CF2759" s="73"/>
      <c r="CG2759" s="41"/>
      <c r="CH2759" s="41"/>
      <c r="CI2759" s="41"/>
      <c r="CJ2759" s="41"/>
      <c r="CK2759" s="41"/>
      <c r="CL2759" s="68"/>
      <c r="CM2759" s="41"/>
      <c r="CN2759" s="41"/>
      <c r="CO2759" s="39"/>
      <c r="CP2759" s="78"/>
    </row>
    <row r="2760" spans="1:94" s="38" customFormat="1" x14ac:dyDescent="0.25">
      <c r="A2760" s="38">
        <v>2757</v>
      </c>
      <c r="F2760" s="39"/>
      <c r="Q2760" s="39"/>
      <c r="R2760" s="40"/>
      <c r="S2760" s="40"/>
      <c r="T2760" s="39"/>
      <c r="AG2760" s="110"/>
      <c r="AH2760" s="94"/>
      <c r="AJ2760" s="97"/>
      <c r="AL2760" s="39"/>
      <c r="AP2760" s="39"/>
      <c r="AQ2760" s="77"/>
      <c r="AR2760" s="94"/>
      <c r="AT2760" s="97"/>
      <c r="BB2760" s="79"/>
      <c r="BC2760" s="94"/>
      <c r="BE2760" s="97"/>
      <c r="BF2760" s="97"/>
      <c r="BG2760" s="40"/>
      <c r="BK2760" s="40"/>
      <c r="BL2760" s="79"/>
      <c r="BM2760" s="94"/>
      <c r="BO2760" s="97"/>
      <c r="BQ2760" s="40"/>
      <c r="BR2760" s="94"/>
      <c r="BS2760" s="94"/>
      <c r="BT2760" s="94"/>
      <c r="BU2760" s="40"/>
      <c r="BV2760" s="82"/>
      <c r="BW2760" s="94"/>
      <c r="BX2760" s="48"/>
      <c r="BY2760" s="97"/>
      <c r="BZ2760" s="48"/>
      <c r="CA2760" s="40"/>
      <c r="CB2760" s="94"/>
      <c r="CC2760" s="94"/>
      <c r="CD2760" s="94"/>
      <c r="CE2760" s="40"/>
      <c r="CF2760" s="73"/>
      <c r="CG2760" s="41"/>
      <c r="CH2760" s="41"/>
      <c r="CI2760" s="41"/>
      <c r="CJ2760" s="41"/>
      <c r="CK2760" s="41"/>
      <c r="CL2760" s="68"/>
      <c r="CM2760" s="41"/>
      <c r="CN2760" s="41"/>
      <c r="CO2760" s="39"/>
      <c r="CP2760" s="78"/>
    </row>
    <row r="2761" spans="1:94" s="38" customFormat="1" x14ac:dyDescent="0.25">
      <c r="A2761" s="38">
        <v>2758</v>
      </c>
      <c r="F2761" s="39"/>
      <c r="Q2761" s="39"/>
      <c r="R2761" s="40"/>
      <c r="S2761" s="40"/>
      <c r="T2761" s="39"/>
      <c r="AG2761" s="110"/>
      <c r="AH2761" s="94"/>
      <c r="AJ2761" s="97"/>
      <c r="AL2761" s="39"/>
      <c r="AP2761" s="39"/>
      <c r="AQ2761" s="77"/>
      <c r="AR2761" s="94"/>
      <c r="AT2761" s="97"/>
      <c r="BB2761" s="79"/>
      <c r="BC2761" s="94"/>
      <c r="BE2761" s="97"/>
      <c r="BF2761" s="97"/>
      <c r="BG2761" s="40"/>
      <c r="BK2761" s="40"/>
      <c r="BL2761" s="79"/>
      <c r="BM2761" s="94"/>
      <c r="BO2761" s="97"/>
      <c r="BQ2761" s="40"/>
      <c r="BR2761" s="94"/>
      <c r="BS2761" s="94"/>
      <c r="BT2761" s="94"/>
      <c r="BU2761" s="40"/>
      <c r="BV2761" s="82"/>
      <c r="BW2761" s="94"/>
      <c r="BX2761" s="48"/>
      <c r="BY2761" s="97"/>
      <c r="BZ2761" s="48"/>
      <c r="CA2761" s="40"/>
      <c r="CB2761" s="94"/>
      <c r="CC2761" s="94"/>
      <c r="CD2761" s="94"/>
      <c r="CE2761" s="40"/>
      <c r="CF2761" s="73"/>
      <c r="CG2761" s="41"/>
      <c r="CH2761" s="41"/>
      <c r="CI2761" s="41"/>
      <c r="CJ2761" s="41"/>
      <c r="CK2761" s="41"/>
      <c r="CL2761" s="68"/>
      <c r="CM2761" s="41"/>
      <c r="CN2761" s="41"/>
      <c r="CO2761" s="39"/>
      <c r="CP2761" s="78"/>
    </row>
    <row r="2762" spans="1:94" s="38" customFormat="1" x14ac:dyDescent="0.25">
      <c r="A2762" s="38">
        <v>2759</v>
      </c>
      <c r="F2762" s="39"/>
      <c r="Q2762" s="39"/>
      <c r="R2762" s="40"/>
      <c r="S2762" s="40"/>
      <c r="T2762" s="39"/>
      <c r="AG2762" s="110"/>
      <c r="AH2762" s="94"/>
      <c r="AJ2762" s="97"/>
      <c r="AL2762" s="39"/>
      <c r="AP2762" s="39"/>
      <c r="AQ2762" s="77"/>
      <c r="AR2762" s="94"/>
      <c r="AT2762" s="97"/>
      <c r="BB2762" s="79"/>
      <c r="BC2762" s="94"/>
      <c r="BE2762" s="97"/>
      <c r="BF2762" s="97"/>
      <c r="BG2762" s="40"/>
      <c r="BK2762" s="40"/>
      <c r="BL2762" s="79"/>
      <c r="BM2762" s="94"/>
      <c r="BO2762" s="97"/>
      <c r="BQ2762" s="40"/>
      <c r="BR2762" s="94"/>
      <c r="BS2762" s="94"/>
      <c r="BT2762" s="94"/>
      <c r="BU2762" s="40"/>
      <c r="BV2762" s="82"/>
      <c r="BW2762" s="94"/>
      <c r="BX2762" s="48"/>
      <c r="BY2762" s="97"/>
      <c r="BZ2762" s="48"/>
      <c r="CA2762" s="40"/>
      <c r="CB2762" s="94"/>
      <c r="CC2762" s="94"/>
      <c r="CD2762" s="94"/>
      <c r="CE2762" s="40"/>
      <c r="CF2762" s="73"/>
      <c r="CG2762" s="41"/>
      <c r="CH2762" s="41"/>
      <c r="CI2762" s="41"/>
      <c r="CJ2762" s="41"/>
      <c r="CK2762" s="41"/>
      <c r="CL2762" s="68"/>
      <c r="CM2762" s="41"/>
      <c r="CN2762" s="41"/>
      <c r="CO2762" s="39"/>
      <c r="CP2762" s="78"/>
    </row>
    <row r="2763" spans="1:94" s="38" customFormat="1" x14ac:dyDescent="0.25">
      <c r="A2763" s="38">
        <v>2760</v>
      </c>
      <c r="F2763" s="39"/>
      <c r="Q2763" s="39"/>
      <c r="R2763" s="40"/>
      <c r="S2763" s="40"/>
      <c r="T2763" s="39"/>
      <c r="AG2763" s="110"/>
      <c r="AH2763" s="94"/>
      <c r="AJ2763" s="97"/>
      <c r="AL2763" s="39"/>
      <c r="AP2763" s="39"/>
      <c r="AQ2763" s="77"/>
      <c r="AR2763" s="94"/>
      <c r="AT2763" s="97"/>
      <c r="BB2763" s="79"/>
      <c r="BC2763" s="94"/>
      <c r="BE2763" s="97"/>
      <c r="BF2763" s="97"/>
      <c r="BG2763" s="40"/>
      <c r="BK2763" s="40"/>
      <c r="BL2763" s="79"/>
      <c r="BM2763" s="94"/>
      <c r="BO2763" s="97"/>
      <c r="BQ2763" s="40"/>
      <c r="BR2763" s="94"/>
      <c r="BS2763" s="94"/>
      <c r="BT2763" s="94"/>
      <c r="BU2763" s="40"/>
      <c r="BV2763" s="82"/>
      <c r="BW2763" s="94"/>
      <c r="BX2763" s="48"/>
      <c r="BY2763" s="97"/>
      <c r="BZ2763" s="48"/>
      <c r="CA2763" s="40"/>
      <c r="CB2763" s="94"/>
      <c r="CC2763" s="94"/>
      <c r="CD2763" s="94"/>
      <c r="CE2763" s="40"/>
      <c r="CF2763" s="73"/>
      <c r="CG2763" s="41"/>
      <c r="CH2763" s="41"/>
      <c r="CI2763" s="41"/>
      <c r="CJ2763" s="41"/>
      <c r="CK2763" s="41"/>
      <c r="CL2763" s="68"/>
      <c r="CM2763" s="41"/>
      <c r="CN2763" s="41"/>
      <c r="CO2763" s="39"/>
      <c r="CP2763" s="78"/>
    </row>
    <row r="2764" spans="1:94" s="38" customFormat="1" x14ac:dyDescent="0.25">
      <c r="A2764" s="38">
        <v>2761</v>
      </c>
      <c r="F2764" s="39"/>
      <c r="Q2764" s="39"/>
      <c r="R2764" s="40"/>
      <c r="S2764" s="40"/>
      <c r="T2764" s="39"/>
      <c r="AG2764" s="110"/>
      <c r="AH2764" s="94"/>
      <c r="AJ2764" s="97"/>
      <c r="AL2764" s="39"/>
      <c r="AP2764" s="39"/>
      <c r="AQ2764" s="77"/>
      <c r="AR2764" s="94"/>
      <c r="AT2764" s="97"/>
      <c r="BB2764" s="79"/>
      <c r="BC2764" s="94"/>
      <c r="BE2764" s="97"/>
      <c r="BF2764" s="97"/>
      <c r="BG2764" s="40"/>
      <c r="BK2764" s="40"/>
      <c r="BL2764" s="79"/>
      <c r="BM2764" s="94"/>
      <c r="BO2764" s="97"/>
      <c r="BQ2764" s="40"/>
      <c r="BR2764" s="94"/>
      <c r="BS2764" s="94"/>
      <c r="BT2764" s="94"/>
      <c r="BU2764" s="40"/>
      <c r="BV2764" s="82"/>
      <c r="BW2764" s="94"/>
      <c r="BX2764" s="48"/>
      <c r="BY2764" s="97"/>
      <c r="BZ2764" s="48"/>
      <c r="CA2764" s="40"/>
      <c r="CB2764" s="94"/>
      <c r="CC2764" s="94"/>
      <c r="CD2764" s="94"/>
      <c r="CE2764" s="40"/>
      <c r="CF2764" s="73"/>
      <c r="CG2764" s="41"/>
      <c r="CH2764" s="41"/>
      <c r="CI2764" s="41"/>
      <c r="CJ2764" s="41"/>
      <c r="CK2764" s="41"/>
      <c r="CL2764" s="68"/>
      <c r="CM2764" s="41"/>
      <c r="CN2764" s="41"/>
      <c r="CO2764" s="39"/>
      <c r="CP2764" s="78"/>
    </row>
    <row r="2765" spans="1:94" s="38" customFormat="1" x14ac:dyDescent="0.25">
      <c r="A2765" s="38">
        <v>2762</v>
      </c>
      <c r="F2765" s="39"/>
      <c r="Q2765" s="39"/>
      <c r="R2765" s="40"/>
      <c r="S2765" s="40"/>
      <c r="T2765" s="39"/>
      <c r="AG2765" s="110"/>
      <c r="AH2765" s="94"/>
      <c r="AJ2765" s="97"/>
      <c r="AL2765" s="39"/>
      <c r="AP2765" s="39"/>
      <c r="AQ2765" s="77"/>
      <c r="AR2765" s="94"/>
      <c r="AT2765" s="97"/>
      <c r="BB2765" s="79"/>
      <c r="BC2765" s="94"/>
      <c r="BE2765" s="97"/>
      <c r="BF2765" s="97"/>
      <c r="BG2765" s="40"/>
      <c r="BK2765" s="40"/>
      <c r="BL2765" s="79"/>
      <c r="BM2765" s="94"/>
      <c r="BO2765" s="97"/>
      <c r="BQ2765" s="40"/>
      <c r="BR2765" s="94"/>
      <c r="BS2765" s="94"/>
      <c r="BT2765" s="94"/>
      <c r="BU2765" s="40"/>
      <c r="BV2765" s="82"/>
      <c r="BW2765" s="94"/>
      <c r="BX2765" s="48"/>
      <c r="BY2765" s="97"/>
      <c r="BZ2765" s="48"/>
      <c r="CA2765" s="40"/>
      <c r="CB2765" s="94"/>
      <c r="CC2765" s="94"/>
      <c r="CD2765" s="94"/>
      <c r="CE2765" s="40"/>
      <c r="CF2765" s="73"/>
      <c r="CG2765" s="41"/>
      <c r="CH2765" s="41"/>
      <c r="CI2765" s="41"/>
      <c r="CJ2765" s="41"/>
      <c r="CK2765" s="41"/>
      <c r="CL2765" s="68"/>
      <c r="CM2765" s="41"/>
      <c r="CN2765" s="41"/>
      <c r="CO2765" s="39"/>
      <c r="CP2765" s="78"/>
    </row>
    <row r="2766" spans="1:94" s="38" customFormat="1" x14ac:dyDescent="0.25">
      <c r="A2766" s="38">
        <v>2763</v>
      </c>
      <c r="F2766" s="39"/>
      <c r="Q2766" s="39"/>
      <c r="R2766" s="40"/>
      <c r="S2766" s="40"/>
      <c r="T2766" s="39"/>
      <c r="AG2766" s="110"/>
      <c r="AH2766" s="94"/>
      <c r="AJ2766" s="97"/>
      <c r="AL2766" s="39"/>
      <c r="AP2766" s="39"/>
      <c r="AQ2766" s="77"/>
      <c r="AR2766" s="94"/>
      <c r="AT2766" s="97"/>
      <c r="BB2766" s="79"/>
      <c r="BC2766" s="94"/>
      <c r="BE2766" s="97"/>
      <c r="BF2766" s="97"/>
      <c r="BG2766" s="40"/>
      <c r="BK2766" s="40"/>
      <c r="BL2766" s="79"/>
      <c r="BM2766" s="94"/>
      <c r="BO2766" s="97"/>
      <c r="BQ2766" s="40"/>
      <c r="BR2766" s="94"/>
      <c r="BS2766" s="94"/>
      <c r="BT2766" s="94"/>
      <c r="BU2766" s="40"/>
      <c r="BV2766" s="82"/>
      <c r="BW2766" s="94"/>
      <c r="BX2766" s="48"/>
      <c r="BY2766" s="97"/>
      <c r="BZ2766" s="48"/>
      <c r="CA2766" s="40"/>
      <c r="CB2766" s="94"/>
      <c r="CC2766" s="94"/>
      <c r="CD2766" s="94"/>
      <c r="CE2766" s="40"/>
      <c r="CF2766" s="73"/>
      <c r="CG2766" s="41"/>
      <c r="CH2766" s="41"/>
      <c r="CI2766" s="41"/>
      <c r="CJ2766" s="41"/>
      <c r="CK2766" s="41"/>
      <c r="CL2766" s="68"/>
      <c r="CM2766" s="41"/>
      <c r="CN2766" s="41"/>
      <c r="CO2766" s="39"/>
      <c r="CP2766" s="78"/>
    </row>
    <row r="2767" spans="1:94" s="38" customFormat="1" x14ac:dyDescent="0.25">
      <c r="A2767" s="38">
        <v>2764</v>
      </c>
      <c r="F2767" s="39"/>
      <c r="Q2767" s="39"/>
      <c r="R2767" s="40"/>
      <c r="S2767" s="40"/>
      <c r="T2767" s="39"/>
      <c r="AG2767" s="110"/>
      <c r="AH2767" s="94"/>
      <c r="AJ2767" s="97"/>
      <c r="AL2767" s="39"/>
      <c r="AP2767" s="39"/>
      <c r="AQ2767" s="77"/>
      <c r="AR2767" s="94"/>
      <c r="AT2767" s="97"/>
      <c r="BB2767" s="79"/>
      <c r="BC2767" s="94"/>
      <c r="BE2767" s="97"/>
      <c r="BF2767" s="97"/>
      <c r="BG2767" s="40"/>
      <c r="BK2767" s="40"/>
      <c r="BL2767" s="79"/>
      <c r="BM2767" s="94"/>
      <c r="BO2767" s="97"/>
      <c r="BQ2767" s="40"/>
      <c r="BR2767" s="94"/>
      <c r="BS2767" s="94"/>
      <c r="BT2767" s="94"/>
      <c r="BU2767" s="40"/>
      <c r="BV2767" s="82"/>
      <c r="BW2767" s="94"/>
      <c r="BX2767" s="48"/>
      <c r="BY2767" s="97"/>
      <c r="BZ2767" s="48"/>
      <c r="CA2767" s="40"/>
      <c r="CB2767" s="94"/>
      <c r="CC2767" s="94"/>
      <c r="CD2767" s="94"/>
      <c r="CE2767" s="40"/>
      <c r="CF2767" s="73"/>
      <c r="CG2767" s="41"/>
      <c r="CH2767" s="41"/>
      <c r="CI2767" s="41"/>
      <c r="CJ2767" s="41"/>
      <c r="CK2767" s="41"/>
      <c r="CL2767" s="68"/>
      <c r="CM2767" s="41"/>
      <c r="CN2767" s="41"/>
      <c r="CO2767" s="39"/>
      <c r="CP2767" s="78"/>
    </row>
    <row r="2768" spans="1:94" s="38" customFormat="1" x14ac:dyDescent="0.25">
      <c r="A2768" s="38">
        <v>2765</v>
      </c>
      <c r="F2768" s="39"/>
      <c r="Q2768" s="39"/>
      <c r="R2768" s="40"/>
      <c r="S2768" s="40"/>
      <c r="T2768" s="39"/>
      <c r="AG2768" s="110"/>
      <c r="AH2768" s="94"/>
      <c r="AJ2768" s="97"/>
      <c r="AL2768" s="39"/>
      <c r="AP2768" s="39"/>
      <c r="AQ2768" s="77"/>
      <c r="AR2768" s="94"/>
      <c r="AT2768" s="97"/>
      <c r="BB2768" s="79"/>
      <c r="BC2768" s="94"/>
      <c r="BE2768" s="97"/>
      <c r="BF2768" s="97"/>
      <c r="BG2768" s="40"/>
      <c r="BK2768" s="40"/>
      <c r="BL2768" s="79"/>
      <c r="BM2768" s="94"/>
      <c r="BO2768" s="97"/>
      <c r="BQ2768" s="40"/>
      <c r="BR2768" s="94"/>
      <c r="BS2768" s="94"/>
      <c r="BT2768" s="94"/>
      <c r="BU2768" s="40"/>
      <c r="BV2768" s="82"/>
      <c r="BW2768" s="94"/>
      <c r="BX2768" s="48"/>
      <c r="BY2768" s="97"/>
      <c r="BZ2768" s="48"/>
      <c r="CA2768" s="40"/>
      <c r="CB2768" s="94"/>
      <c r="CC2768" s="94"/>
      <c r="CD2768" s="94"/>
      <c r="CE2768" s="40"/>
      <c r="CF2768" s="73"/>
      <c r="CG2768" s="41"/>
      <c r="CH2768" s="41"/>
      <c r="CI2768" s="41"/>
      <c r="CJ2768" s="41"/>
      <c r="CK2768" s="41"/>
      <c r="CL2768" s="68"/>
      <c r="CM2768" s="41"/>
      <c r="CN2768" s="41"/>
      <c r="CO2768" s="39"/>
      <c r="CP2768" s="78"/>
    </row>
    <row r="2769" spans="1:94" s="38" customFormat="1" x14ac:dyDescent="0.25">
      <c r="A2769" s="38">
        <v>2766</v>
      </c>
      <c r="F2769" s="39"/>
      <c r="Q2769" s="39"/>
      <c r="R2769" s="40"/>
      <c r="S2769" s="40"/>
      <c r="T2769" s="39"/>
      <c r="AG2769" s="110"/>
      <c r="AH2769" s="94"/>
      <c r="AJ2769" s="97"/>
      <c r="AL2769" s="39"/>
      <c r="AP2769" s="39"/>
      <c r="AQ2769" s="77"/>
      <c r="AR2769" s="94"/>
      <c r="AT2769" s="97"/>
      <c r="BB2769" s="79"/>
      <c r="BC2769" s="94"/>
      <c r="BE2769" s="97"/>
      <c r="BF2769" s="97"/>
      <c r="BG2769" s="40"/>
      <c r="BK2769" s="40"/>
      <c r="BL2769" s="79"/>
      <c r="BM2769" s="94"/>
      <c r="BO2769" s="97"/>
      <c r="BQ2769" s="40"/>
      <c r="BR2769" s="94"/>
      <c r="BS2769" s="94"/>
      <c r="BT2769" s="94"/>
      <c r="BU2769" s="40"/>
      <c r="BV2769" s="82"/>
      <c r="BW2769" s="94"/>
      <c r="BX2769" s="48"/>
      <c r="BY2769" s="97"/>
      <c r="BZ2769" s="48"/>
      <c r="CA2769" s="40"/>
      <c r="CB2769" s="94"/>
      <c r="CC2769" s="94"/>
      <c r="CD2769" s="94"/>
      <c r="CE2769" s="40"/>
      <c r="CF2769" s="73"/>
      <c r="CG2769" s="41"/>
      <c r="CH2769" s="41"/>
      <c r="CI2769" s="41"/>
      <c r="CJ2769" s="41"/>
      <c r="CK2769" s="41"/>
      <c r="CL2769" s="68"/>
      <c r="CM2769" s="41"/>
      <c r="CN2769" s="41"/>
      <c r="CO2769" s="39"/>
      <c r="CP2769" s="78"/>
    </row>
    <row r="2770" spans="1:94" s="38" customFormat="1" x14ac:dyDescent="0.25">
      <c r="A2770" s="38">
        <v>2767</v>
      </c>
      <c r="F2770" s="39"/>
      <c r="Q2770" s="39"/>
      <c r="R2770" s="40"/>
      <c r="S2770" s="40"/>
      <c r="T2770" s="39"/>
      <c r="AG2770" s="110"/>
      <c r="AH2770" s="94"/>
      <c r="AJ2770" s="97"/>
      <c r="AL2770" s="39"/>
      <c r="AP2770" s="39"/>
      <c r="AQ2770" s="77"/>
      <c r="AR2770" s="94"/>
      <c r="AT2770" s="97"/>
      <c r="BB2770" s="79"/>
      <c r="BC2770" s="94"/>
      <c r="BE2770" s="97"/>
      <c r="BF2770" s="97"/>
      <c r="BG2770" s="40"/>
      <c r="BK2770" s="40"/>
      <c r="BL2770" s="79"/>
      <c r="BM2770" s="94"/>
      <c r="BO2770" s="97"/>
      <c r="BQ2770" s="40"/>
      <c r="BR2770" s="94"/>
      <c r="BS2770" s="94"/>
      <c r="BT2770" s="94"/>
      <c r="BU2770" s="40"/>
      <c r="BV2770" s="82"/>
      <c r="BW2770" s="94"/>
      <c r="BX2770" s="48"/>
      <c r="BY2770" s="97"/>
      <c r="BZ2770" s="48"/>
      <c r="CA2770" s="40"/>
      <c r="CB2770" s="94"/>
      <c r="CC2770" s="94"/>
      <c r="CD2770" s="94"/>
      <c r="CE2770" s="40"/>
      <c r="CF2770" s="73"/>
      <c r="CG2770" s="41"/>
      <c r="CH2770" s="41"/>
      <c r="CI2770" s="41"/>
      <c r="CJ2770" s="41"/>
      <c r="CK2770" s="41"/>
      <c r="CL2770" s="68"/>
      <c r="CM2770" s="41"/>
      <c r="CN2770" s="41"/>
      <c r="CO2770" s="39"/>
      <c r="CP2770" s="78"/>
    </row>
    <row r="2771" spans="1:94" s="38" customFormat="1" x14ac:dyDescent="0.25">
      <c r="A2771" s="38">
        <v>2768</v>
      </c>
      <c r="F2771" s="39"/>
      <c r="Q2771" s="39"/>
      <c r="R2771" s="40"/>
      <c r="S2771" s="40"/>
      <c r="T2771" s="39"/>
      <c r="AG2771" s="110"/>
      <c r="AH2771" s="94"/>
      <c r="AJ2771" s="97"/>
      <c r="AL2771" s="39"/>
      <c r="AP2771" s="39"/>
      <c r="AQ2771" s="77"/>
      <c r="AR2771" s="94"/>
      <c r="AT2771" s="97"/>
      <c r="BB2771" s="79"/>
      <c r="BC2771" s="94"/>
      <c r="BE2771" s="97"/>
      <c r="BF2771" s="97"/>
      <c r="BG2771" s="40"/>
      <c r="BK2771" s="40"/>
      <c r="BL2771" s="79"/>
      <c r="BM2771" s="94"/>
      <c r="BO2771" s="97"/>
      <c r="BQ2771" s="40"/>
      <c r="BR2771" s="94"/>
      <c r="BS2771" s="94"/>
      <c r="BT2771" s="94"/>
      <c r="BU2771" s="40"/>
      <c r="BV2771" s="82"/>
      <c r="BW2771" s="94"/>
      <c r="BX2771" s="48"/>
      <c r="BY2771" s="97"/>
      <c r="BZ2771" s="48"/>
      <c r="CA2771" s="40"/>
      <c r="CB2771" s="94"/>
      <c r="CC2771" s="94"/>
      <c r="CD2771" s="94"/>
      <c r="CE2771" s="40"/>
      <c r="CF2771" s="73"/>
      <c r="CG2771" s="41"/>
      <c r="CH2771" s="41"/>
      <c r="CI2771" s="41"/>
      <c r="CJ2771" s="41"/>
      <c r="CK2771" s="41"/>
      <c r="CL2771" s="68"/>
      <c r="CM2771" s="41"/>
      <c r="CN2771" s="41"/>
      <c r="CO2771" s="39"/>
      <c r="CP2771" s="78"/>
    </row>
    <row r="2772" spans="1:94" s="38" customFormat="1" x14ac:dyDescent="0.25">
      <c r="A2772" s="99">
        <v>2769</v>
      </c>
      <c r="F2772" s="39"/>
      <c r="Q2772" s="39"/>
      <c r="R2772" s="40"/>
      <c r="S2772" s="40"/>
      <c r="T2772" s="39"/>
      <c r="AG2772" s="110"/>
      <c r="AH2772" s="94"/>
      <c r="AJ2772" s="97"/>
      <c r="AL2772" s="39"/>
      <c r="AP2772" s="39"/>
      <c r="AQ2772" s="77"/>
      <c r="AR2772" s="94"/>
      <c r="AT2772" s="97"/>
      <c r="BB2772" s="79"/>
      <c r="BC2772" s="94"/>
      <c r="BE2772" s="97"/>
      <c r="BF2772" s="97"/>
      <c r="BG2772" s="40"/>
      <c r="BK2772" s="40"/>
      <c r="BL2772" s="79"/>
      <c r="BM2772" s="94"/>
      <c r="BO2772" s="97"/>
      <c r="BQ2772" s="40"/>
      <c r="BR2772" s="94"/>
      <c r="BS2772" s="94"/>
      <c r="BT2772" s="94"/>
      <c r="BU2772" s="40"/>
      <c r="BV2772" s="82"/>
      <c r="BW2772" s="94"/>
      <c r="BX2772" s="48"/>
      <c r="BY2772" s="97"/>
      <c r="BZ2772" s="48"/>
      <c r="CA2772" s="40"/>
      <c r="CB2772" s="94"/>
      <c r="CC2772" s="94"/>
      <c r="CD2772" s="94"/>
      <c r="CE2772" s="40"/>
      <c r="CF2772" s="73"/>
      <c r="CG2772" s="41"/>
      <c r="CH2772" s="41"/>
      <c r="CI2772" s="41"/>
      <c r="CJ2772" s="41"/>
      <c r="CK2772" s="41"/>
      <c r="CL2772" s="68"/>
      <c r="CM2772" s="41"/>
      <c r="CN2772" s="41"/>
      <c r="CO2772" s="39"/>
      <c r="CP2772" s="78"/>
    </row>
    <row r="2773" spans="1:94" s="38" customFormat="1" x14ac:dyDescent="0.25">
      <c r="A2773" s="38">
        <v>2770</v>
      </c>
      <c r="F2773" s="39"/>
      <c r="Q2773" s="39"/>
      <c r="R2773" s="40"/>
      <c r="S2773" s="40"/>
      <c r="T2773" s="39"/>
      <c r="AG2773" s="110"/>
      <c r="AH2773" s="94"/>
      <c r="AJ2773" s="97"/>
      <c r="AL2773" s="39"/>
      <c r="AP2773" s="39"/>
      <c r="AQ2773" s="77"/>
      <c r="AR2773" s="94"/>
      <c r="AT2773" s="97"/>
      <c r="BB2773" s="79"/>
      <c r="BC2773" s="94"/>
      <c r="BE2773" s="97"/>
      <c r="BF2773" s="97"/>
      <c r="BG2773" s="40"/>
      <c r="BK2773" s="40"/>
      <c r="BL2773" s="79"/>
      <c r="BM2773" s="94"/>
      <c r="BO2773" s="97"/>
      <c r="BQ2773" s="40"/>
      <c r="BR2773" s="94"/>
      <c r="BS2773" s="94"/>
      <c r="BT2773" s="94"/>
      <c r="BU2773" s="40"/>
      <c r="BV2773" s="82"/>
      <c r="BW2773" s="94"/>
      <c r="BX2773" s="48"/>
      <c r="BY2773" s="97"/>
      <c r="BZ2773" s="48"/>
      <c r="CA2773" s="40"/>
      <c r="CB2773" s="94"/>
      <c r="CC2773" s="94"/>
      <c r="CD2773" s="94"/>
      <c r="CE2773" s="40"/>
      <c r="CF2773" s="73"/>
      <c r="CG2773" s="41"/>
      <c r="CH2773" s="41"/>
      <c r="CI2773" s="41"/>
      <c r="CJ2773" s="41"/>
      <c r="CK2773" s="41"/>
      <c r="CL2773" s="68"/>
      <c r="CM2773" s="41"/>
      <c r="CN2773" s="41"/>
      <c r="CO2773" s="39"/>
      <c r="CP2773" s="78"/>
    </row>
    <row r="2774" spans="1:94" s="38" customFormat="1" x14ac:dyDescent="0.25">
      <c r="A2774" s="38">
        <v>2771</v>
      </c>
      <c r="F2774" s="39"/>
      <c r="Q2774" s="39"/>
      <c r="R2774" s="40"/>
      <c r="S2774" s="40"/>
      <c r="T2774" s="39"/>
      <c r="AG2774" s="110"/>
      <c r="AH2774" s="94"/>
      <c r="AJ2774" s="97"/>
      <c r="AL2774" s="39"/>
      <c r="AP2774" s="39"/>
      <c r="AQ2774" s="77"/>
      <c r="AR2774" s="94"/>
      <c r="AT2774" s="97"/>
      <c r="BB2774" s="79"/>
      <c r="BC2774" s="94"/>
      <c r="BE2774" s="97"/>
      <c r="BF2774" s="97"/>
      <c r="BG2774" s="40"/>
      <c r="BK2774" s="40"/>
      <c r="BL2774" s="79"/>
      <c r="BM2774" s="94"/>
      <c r="BO2774" s="97"/>
      <c r="BQ2774" s="40"/>
      <c r="BR2774" s="94"/>
      <c r="BS2774" s="94"/>
      <c r="BT2774" s="94"/>
      <c r="BU2774" s="40"/>
      <c r="BV2774" s="82"/>
      <c r="BW2774" s="94"/>
      <c r="BX2774" s="48"/>
      <c r="BY2774" s="97"/>
      <c r="BZ2774" s="48"/>
      <c r="CA2774" s="40"/>
      <c r="CB2774" s="94"/>
      <c r="CC2774" s="94"/>
      <c r="CD2774" s="94"/>
      <c r="CE2774" s="40"/>
      <c r="CF2774" s="73"/>
      <c r="CG2774" s="41"/>
      <c r="CH2774" s="41"/>
      <c r="CI2774" s="41"/>
      <c r="CJ2774" s="41"/>
      <c r="CK2774" s="41"/>
      <c r="CL2774" s="68"/>
      <c r="CM2774" s="41"/>
      <c r="CN2774" s="41"/>
      <c r="CO2774" s="39"/>
      <c r="CP2774" s="78"/>
    </row>
    <row r="2775" spans="1:94" s="38" customFormat="1" x14ac:dyDescent="0.25">
      <c r="A2775" s="38">
        <v>2772</v>
      </c>
      <c r="F2775" s="39"/>
      <c r="Q2775" s="39"/>
      <c r="R2775" s="40"/>
      <c r="S2775" s="40"/>
      <c r="T2775" s="39"/>
      <c r="AG2775" s="110"/>
      <c r="AH2775" s="94"/>
      <c r="AJ2775" s="97"/>
      <c r="AL2775" s="39"/>
      <c r="AP2775" s="39"/>
      <c r="AQ2775" s="77"/>
      <c r="AR2775" s="94"/>
      <c r="AT2775" s="97"/>
      <c r="BB2775" s="79"/>
      <c r="BC2775" s="94"/>
      <c r="BE2775" s="97"/>
      <c r="BF2775" s="97"/>
      <c r="BG2775" s="40"/>
      <c r="BK2775" s="40"/>
      <c r="BL2775" s="79"/>
      <c r="BM2775" s="94"/>
      <c r="BO2775" s="97"/>
      <c r="BQ2775" s="40"/>
      <c r="BR2775" s="94"/>
      <c r="BS2775" s="94"/>
      <c r="BT2775" s="94"/>
      <c r="BU2775" s="40"/>
      <c r="BV2775" s="82"/>
      <c r="BW2775" s="94"/>
      <c r="BX2775" s="48"/>
      <c r="BY2775" s="97"/>
      <c r="BZ2775" s="48"/>
      <c r="CA2775" s="40"/>
      <c r="CB2775" s="94"/>
      <c r="CC2775" s="94"/>
      <c r="CD2775" s="94"/>
      <c r="CE2775" s="40"/>
      <c r="CF2775" s="73"/>
      <c r="CG2775" s="41"/>
      <c r="CH2775" s="41"/>
      <c r="CI2775" s="41"/>
      <c r="CJ2775" s="41"/>
      <c r="CK2775" s="41"/>
      <c r="CL2775" s="68"/>
      <c r="CM2775" s="41"/>
      <c r="CN2775" s="41"/>
      <c r="CO2775" s="39"/>
      <c r="CP2775" s="78"/>
    </row>
    <row r="2776" spans="1:94" s="38" customFormat="1" x14ac:dyDescent="0.25">
      <c r="A2776" s="38">
        <v>2773</v>
      </c>
      <c r="F2776" s="39"/>
      <c r="Q2776" s="39"/>
      <c r="R2776" s="40"/>
      <c r="S2776" s="40"/>
      <c r="T2776" s="39"/>
      <c r="AG2776" s="110"/>
      <c r="AH2776" s="94"/>
      <c r="AJ2776" s="97"/>
      <c r="AL2776" s="39"/>
      <c r="AP2776" s="39"/>
      <c r="AQ2776" s="77"/>
      <c r="AR2776" s="94"/>
      <c r="AT2776" s="97"/>
      <c r="BB2776" s="79"/>
      <c r="BC2776" s="94"/>
      <c r="BE2776" s="97"/>
      <c r="BF2776" s="97"/>
      <c r="BG2776" s="40"/>
      <c r="BK2776" s="40"/>
      <c r="BL2776" s="79"/>
      <c r="BM2776" s="94"/>
      <c r="BO2776" s="97"/>
      <c r="BQ2776" s="40"/>
      <c r="BR2776" s="94"/>
      <c r="BS2776" s="94"/>
      <c r="BT2776" s="94"/>
      <c r="BU2776" s="40"/>
      <c r="BV2776" s="82"/>
      <c r="BW2776" s="94"/>
      <c r="BX2776" s="48"/>
      <c r="BY2776" s="97"/>
      <c r="BZ2776" s="48"/>
      <c r="CA2776" s="40"/>
      <c r="CB2776" s="94"/>
      <c r="CC2776" s="94"/>
      <c r="CD2776" s="94"/>
      <c r="CE2776" s="40"/>
      <c r="CF2776" s="73"/>
      <c r="CG2776" s="41"/>
      <c r="CH2776" s="41"/>
      <c r="CI2776" s="41"/>
      <c r="CJ2776" s="41"/>
      <c r="CK2776" s="41"/>
      <c r="CL2776" s="68"/>
      <c r="CM2776" s="41"/>
      <c r="CN2776" s="41"/>
      <c r="CO2776" s="39"/>
      <c r="CP2776" s="78"/>
    </row>
    <row r="2777" spans="1:94" s="38" customFormat="1" x14ac:dyDescent="0.25">
      <c r="A2777" s="38">
        <v>2774</v>
      </c>
      <c r="F2777" s="39"/>
      <c r="Q2777" s="39"/>
      <c r="R2777" s="40"/>
      <c r="S2777" s="40"/>
      <c r="T2777" s="39"/>
      <c r="AG2777" s="110"/>
      <c r="AH2777" s="94"/>
      <c r="AJ2777" s="97"/>
      <c r="AL2777" s="39"/>
      <c r="AP2777" s="39"/>
      <c r="AQ2777" s="77"/>
      <c r="AR2777" s="94"/>
      <c r="AT2777" s="97"/>
      <c r="BB2777" s="79"/>
      <c r="BC2777" s="94"/>
      <c r="BE2777" s="97"/>
      <c r="BF2777" s="97"/>
      <c r="BG2777" s="40"/>
      <c r="BK2777" s="40"/>
      <c r="BL2777" s="79"/>
      <c r="BM2777" s="94"/>
      <c r="BO2777" s="97"/>
      <c r="BQ2777" s="40"/>
      <c r="BR2777" s="94"/>
      <c r="BS2777" s="94"/>
      <c r="BT2777" s="94"/>
      <c r="BU2777" s="40"/>
      <c r="BV2777" s="82"/>
      <c r="BW2777" s="94"/>
      <c r="BX2777" s="48"/>
      <c r="BY2777" s="97"/>
      <c r="BZ2777" s="48"/>
      <c r="CA2777" s="40"/>
      <c r="CB2777" s="94"/>
      <c r="CC2777" s="94"/>
      <c r="CD2777" s="94"/>
      <c r="CE2777" s="40"/>
      <c r="CF2777" s="73"/>
      <c r="CG2777" s="41"/>
      <c r="CH2777" s="41"/>
      <c r="CI2777" s="41"/>
      <c r="CJ2777" s="41"/>
      <c r="CK2777" s="41"/>
      <c r="CL2777" s="68"/>
      <c r="CM2777" s="41"/>
      <c r="CN2777" s="41"/>
      <c r="CO2777" s="39"/>
      <c r="CP2777" s="78"/>
    </row>
    <row r="2778" spans="1:94" s="38" customFormat="1" x14ac:dyDescent="0.25">
      <c r="A2778" s="38">
        <v>2775</v>
      </c>
      <c r="F2778" s="39"/>
      <c r="Q2778" s="39"/>
      <c r="R2778" s="40"/>
      <c r="S2778" s="40"/>
      <c r="T2778" s="39"/>
      <c r="AG2778" s="110"/>
      <c r="AH2778" s="94"/>
      <c r="AJ2778" s="97"/>
      <c r="AL2778" s="39"/>
      <c r="AP2778" s="39"/>
      <c r="AQ2778" s="77"/>
      <c r="AR2778" s="94"/>
      <c r="AT2778" s="97"/>
      <c r="BB2778" s="79"/>
      <c r="BC2778" s="94"/>
      <c r="BE2778" s="97"/>
      <c r="BF2778" s="97"/>
      <c r="BG2778" s="40"/>
      <c r="BK2778" s="40"/>
      <c r="BL2778" s="79"/>
      <c r="BM2778" s="94"/>
      <c r="BO2778" s="97"/>
      <c r="BQ2778" s="40"/>
      <c r="BR2778" s="94"/>
      <c r="BS2778" s="94"/>
      <c r="BT2778" s="94"/>
      <c r="BU2778" s="40"/>
      <c r="BV2778" s="82"/>
      <c r="BW2778" s="94"/>
      <c r="BX2778" s="48"/>
      <c r="BY2778" s="97"/>
      <c r="BZ2778" s="48"/>
      <c r="CA2778" s="40"/>
      <c r="CB2778" s="94"/>
      <c r="CC2778" s="94"/>
      <c r="CD2778" s="94"/>
      <c r="CE2778" s="40"/>
      <c r="CF2778" s="73"/>
      <c r="CG2778" s="41"/>
      <c r="CH2778" s="41"/>
      <c r="CI2778" s="41"/>
      <c r="CJ2778" s="41"/>
      <c r="CK2778" s="41"/>
      <c r="CL2778" s="68"/>
      <c r="CM2778" s="41"/>
      <c r="CN2778" s="41"/>
      <c r="CO2778" s="39"/>
      <c r="CP2778" s="78"/>
    </row>
    <row r="2779" spans="1:94" s="38" customFormat="1" x14ac:dyDescent="0.25">
      <c r="A2779" s="38">
        <v>2776</v>
      </c>
      <c r="F2779" s="39"/>
      <c r="Q2779" s="39"/>
      <c r="R2779" s="40"/>
      <c r="S2779" s="40"/>
      <c r="T2779" s="39"/>
      <c r="AG2779" s="110"/>
      <c r="AH2779" s="94"/>
      <c r="AJ2779" s="97"/>
      <c r="AL2779" s="39"/>
      <c r="AP2779" s="39"/>
      <c r="AQ2779" s="77"/>
      <c r="AR2779" s="94"/>
      <c r="AT2779" s="97"/>
      <c r="BB2779" s="79"/>
      <c r="BC2779" s="94"/>
      <c r="BE2779" s="97"/>
      <c r="BF2779" s="97"/>
      <c r="BG2779" s="40"/>
      <c r="BK2779" s="40"/>
      <c r="BL2779" s="79"/>
      <c r="BM2779" s="94"/>
      <c r="BO2779" s="97"/>
      <c r="BQ2779" s="40"/>
      <c r="BR2779" s="94"/>
      <c r="BS2779" s="94"/>
      <c r="BT2779" s="94"/>
      <c r="BU2779" s="40"/>
      <c r="BV2779" s="82"/>
      <c r="BW2779" s="94"/>
      <c r="BX2779" s="48"/>
      <c r="BY2779" s="97"/>
      <c r="BZ2779" s="48"/>
      <c r="CA2779" s="40"/>
      <c r="CB2779" s="94"/>
      <c r="CC2779" s="94"/>
      <c r="CD2779" s="94"/>
      <c r="CE2779" s="40"/>
      <c r="CF2779" s="73"/>
      <c r="CG2779" s="41"/>
      <c r="CH2779" s="41"/>
      <c r="CI2779" s="41"/>
      <c r="CJ2779" s="41"/>
      <c r="CK2779" s="41"/>
      <c r="CL2779" s="68"/>
      <c r="CM2779" s="41"/>
      <c r="CN2779" s="41"/>
      <c r="CO2779" s="39"/>
      <c r="CP2779" s="78"/>
    </row>
    <row r="2780" spans="1:94" s="38" customFormat="1" x14ac:dyDescent="0.25">
      <c r="A2780" s="38">
        <v>2777</v>
      </c>
      <c r="F2780" s="39"/>
      <c r="Q2780" s="39"/>
      <c r="R2780" s="40"/>
      <c r="S2780" s="40"/>
      <c r="T2780" s="39"/>
      <c r="AG2780" s="110"/>
      <c r="AH2780" s="94"/>
      <c r="AJ2780" s="97"/>
      <c r="AL2780" s="39"/>
      <c r="AP2780" s="39"/>
      <c r="AQ2780" s="77"/>
      <c r="AR2780" s="94"/>
      <c r="AT2780" s="97"/>
      <c r="BB2780" s="79"/>
      <c r="BC2780" s="94"/>
      <c r="BE2780" s="97"/>
      <c r="BF2780" s="97"/>
      <c r="BG2780" s="40"/>
      <c r="BK2780" s="40"/>
      <c r="BL2780" s="79"/>
      <c r="BM2780" s="94"/>
      <c r="BO2780" s="97"/>
      <c r="BQ2780" s="40"/>
      <c r="BR2780" s="94"/>
      <c r="BS2780" s="94"/>
      <c r="BT2780" s="94"/>
      <c r="BU2780" s="40"/>
      <c r="BV2780" s="82"/>
      <c r="BW2780" s="94"/>
      <c r="BX2780" s="48"/>
      <c r="BY2780" s="97"/>
      <c r="BZ2780" s="48"/>
      <c r="CA2780" s="40"/>
      <c r="CB2780" s="94"/>
      <c r="CC2780" s="94"/>
      <c r="CD2780" s="94"/>
      <c r="CE2780" s="40"/>
      <c r="CF2780" s="73"/>
      <c r="CG2780" s="41"/>
      <c r="CH2780" s="41"/>
      <c r="CI2780" s="41"/>
      <c r="CJ2780" s="41"/>
      <c r="CK2780" s="41"/>
      <c r="CL2780" s="68"/>
      <c r="CM2780" s="41"/>
      <c r="CN2780" s="41"/>
      <c r="CO2780" s="39"/>
      <c r="CP2780" s="78"/>
    </row>
    <row r="2781" spans="1:94" s="38" customFormat="1" x14ac:dyDescent="0.25">
      <c r="A2781" s="38">
        <v>2778</v>
      </c>
      <c r="F2781" s="39"/>
      <c r="Q2781" s="39"/>
      <c r="R2781" s="40"/>
      <c r="S2781" s="40"/>
      <c r="T2781" s="39"/>
      <c r="AG2781" s="110"/>
      <c r="AH2781" s="94"/>
      <c r="AJ2781" s="97"/>
      <c r="AL2781" s="39"/>
      <c r="AP2781" s="39"/>
      <c r="AQ2781" s="77"/>
      <c r="AR2781" s="94"/>
      <c r="AT2781" s="97"/>
      <c r="BB2781" s="79"/>
      <c r="BC2781" s="94"/>
      <c r="BE2781" s="97"/>
      <c r="BF2781" s="97"/>
      <c r="BG2781" s="40"/>
      <c r="BK2781" s="40"/>
      <c r="BL2781" s="79"/>
      <c r="BM2781" s="94"/>
      <c r="BO2781" s="97"/>
      <c r="BQ2781" s="40"/>
      <c r="BR2781" s="94"/>
      <c r="BS2781" s="94"/>
      <c r="BT2781" s="94"/>
      <c r="BU2781" s="40"/>
      <c r="BV2781" s="82"/>
      <c r="BW2781" s="94"/>
      <c r="BX2781" s="48"/>
      <c r="BY2781" s="97"/>
      <c r="BZ2781" s="48"/>
      <c r="CA2781" s="40"/>
      <c r="CB2781" s="94"/>
      <c r="CC2781" s="94"/>
      <c r="CD2781" s="94"/>
      <c r="CE2781" s="40"/>
      <c r="CF2781" s="73"/>
      <c r="CG2781" s="41"/>
      <c r="CH2781" s="41"/>
      <c r="CI2781" s="41"/>
      <c r="CJ2781" s="41"/>
      <c r="CK2781" s="41"/>
      <c r="CL2781" s="68"/>
      <c r="CM2781" s="41"/>
      <c r="CN2781" s="41"/>
      <c r="CO2781" s="39"/>
      <c r="CP2781" s="78"/>
    </row>
    <row r="2782" spans="1:94" s="38" customFormat="1" x14ac:dyDescent="0.25">
      <c r="A2782" s="38">
        <v>2779</v>
      </c>
      <c r="F2782" s="39"/>
      <c r="Q2782" s="39"/>
      <c r="R2782" s="40"/>
      <c r="S2782" s="40"/>
      <c r="T2782" s="39"/>
      <c r="AG2782" s="110"/>
      <c r="AH2782" s="94"/>
      <c r="AJ2782" s="97"/>
      <c r="AL2782" s="39"/>
      <c r="AP2782" s="39"/>
      <c r="AQ2782" s="77"/>
      <c r="AR2782" s="94"/>
      <c r="AT2782" s="97"/>
      <c r="BB2782" s="79"/>
      <c r="BC2782" s="94"/>
      <c r="BE2782" s="97"/>
      <c r="BF2782" s="97"/>
      <c r="BG2782" s="40"/>
      <c r="BK2782" s="40"/>
      <c r="BL2782" s="79"/>
      <c r="BM2782" s="94"/>
      <c r="BO2782" s="97"/>
      <c r="BQ2782" s="40"/>
      <c r="BR2782" s="94"/>
      <c r="BS2782" s="94"/>
      <c r="BT2782" s="94"/>
      <c r="BU2782" s="40"/>
      <c r="BV2782" s="82"/>
      <c r="BW2782" s="94"/>
      <c r="BX2782" s="48"/>
      <c r="BY2782" s="97"/>
      <c r="BZ2782" s="48"/>
      <c r="CA2782" s="40"/>
      <c r="CB2782" s="94"/>
      <c r="CC2782" s="94"/>
      <c r="CD2782" s="94"/>
      <c r="CE2782" s="40"/>
      <c r="CF2782" s="73"/>
      <c r="CG2782" s="41"/>
      <c r="CH2782" s="41"/>
      <c r="CI2782" s="41"/>
      <c r="CJ2782" s="41"/>
      <c r="CK2782" s="41"/>
      <c r="CL2782" s="68"/>
      <c r="CM2782" s="41"/>
      <c r="CN2782" s="41"/>
      <c r="CO2782" s="39"/>
      <c r="CP2782" s="78"/>
    </row>
    <row r="2783" spans="1:94" s="38" customFormat="1" x14ac:dyDescent="0.25">
      <c r="A2783" s="38">
        <v>2780</v>
      </c>
      <c r="F2783" s="39"/>
      <c r="Q2783" s="39"/>
      <c r="R2783" s="40"/>
      <c r="S2783" s="40"/>
      <c r="T2783" s="39"/>
      <c r="AG2783" s="110"/>
      <c r="AH2783" s="94"/>
      <c r="AJ2783" s="97"/>
      <c r="AL2783" s="39"/>
      <c r="AP2783" s="39"/>
      <c r="AQ2783" s="77"/>
      <c r="AR2783" s="94"/>
      <c r="AT2783" s="97"/>
      <c r="BB2783" s="79"/>
      <c r="BC2783" s="94"/>
      <c r="BE2783" s="97"/>
      <c r="BF2783" s="97"/>
      <c r="BG2783" s="40"/>
      <c r="BK2783" s="40"/>
      <c r="BL2783" s="79"/>
      <c r="BM2783" s="94"/>
      <c r="BO2783" s="97"/>
      <c r="BQ2783" s="40"/>
      <c r="BR2783" s="94"/>
      <c r="BS2783" s="94"/>
      <c r="BT2783" s="94"/>
      <c r="BU2783" s="40"/>
      <c r="BV2783" s="82"/>
      <c r="BW2783" s="94"/>
      <c r="BX2783" s="48"/>
      <c r="BY2783" s="97"/>
      <c r="BZ2783" s="48"/>
      <c r="CA2783" s="40"/>
      <c r="CB2783" s="94"/>
      <c r="CC2783" s="94"/>
      <c r="CD2783" s="94"/>
      <c r="CE2783" s="40"/>
      <c r="CF2783" s="73"/>
      <c r="CG2783" s="41"/>
      <c r="CH2783" s="41"/>
      <c r="CI2783" s="41"/>
      <c r="CJ2783" s="41"/>
      <c r="CK2783" s="41"/>
      <c r="CL2783" s="68"/>
      <c r="CM2783" s="41"/>
      <c r="CN2783" s="41"/>
      <c r="CO2783" s="39"/>
      <c r="CP2783" s="78"/>
    </row>
    <row r="2784" spans="1:94" s="38" customFormat="1" x14ac:dyDescent="0.25">
      <c r="A2784" s="38">
        <v>2781</v>
      </c>
      <c r="F2784" s="39"/>
      <c r="Q2784" s="39"/>
      <c r="R2784" s="40"/>
      <c r="S2784" s="40"/>
      <c r="T2784" s="39"/>
      <c r="AG2784" s="110"/>
      <c r="AH2784" s="94"/>
      <c r="AJ2784" s="97"/>
      <c r="AL2784" s="39"/>
      <c r="AP2784" s="39"/>
      <c r="AQ2784" s="77"/>
      <c r="AR2784" s="94"/>
      <c r="AT2784" s="97"/>
      <c r="BB2784" s="79"/>
      <c r="BC2784" s="94"/>
      <c r="BE2784" s="97"/>
      <c r="BF2784" s="97"/>
      <c r="BG2784" s="40"/>
      <c r="BK2784" s="40"/>
      <c r="BL2784" s="79"/>
      <c r="BM2784" s="94"/>
      <c r="BO2784" s="97"/>
      <c r="BQ2784" s="40"/>
      <c r="BR2784" s="94"/>
      <c r="BS2784" s="94"/>
      <c r="BT2784" s="94"/>
      <c r="BU2784" s="40"/>
      <c r="BV2784" s="82"/>
      <c r="BW2784" s="94"/>
      <c r="BX2784" s="48"/>
      <c r="BY2784" s="97"/>
      <c r="BZ2784" s="48"/>
      <c r="CA2784" s="40"/>
      <c r="CB2784" s="94"/>
      <c r="CC2784" s="94"/>
      <c r="CD2784" s="94"/>
      <c r="CE2784" s="40"/>
      <c r="CF2784" s="73"/>
      <c r="CG2784" s="41"/>
      <c r="CH2784" s="41"/>
      <c r="CI2784" s="41"/>
      <c r="CJ2784" s="41"/>
      <c r="CK2784" s="41"/>
      <c r="CL2784" s="68"/>
      <c r="CM2784" s="41"/>
      <c r="CN2784" s="41"/>
      <c r="CO2784" s="39"/>
      <c r="CP2784" s="78"/>
    </row>
    <row r="2785" spans="1:94" s="38" customFormat="1" x14ac:dyDescent="0.25">
      <c r="A2785" s="99">
        <v>2782</v>
      </c>
      <c r="F2785" s="39"/>
      <c r="Q2785" s="39"/>
      <c r="R2785" s="40"/>
      <c r="S2785" s="40"/>
      <c r="T2785" s="39"/>
      <c r="AG2785" s="110"/>
      <c r="AH2785" s="94"/>
      <c r="AJ2785" s="97"/>
      <c r="AL2785" s="39"/>
      <c r="AP2785" s="39"/>
      <c r="AQ2785" s="77"/>
      <c r="AR2785" s="94"/>
      <c r="AT2785" s="97"/>
      <c r="BB2785" s="79"/>
      <c r="BC2785" s="94"/>
      <c r="BE2785" s="97"/>
      <c r="BF2785" s="97"/>
      <c r="BG2785" s="40"/>
      <c r="BK2785" s="40"/>
      <c r="BL2785" s="79"/>
      <c r="BM2785" s="94"/>
      <c r="BO2785" s="97"/>
      <c r="BQ2785" s="40"/>
      <c r="BR2785" s="94"/>
      <c r="BS2785" s="94"/>
      <c r="BT2785" s="94"/>
      <c r="BU2785" s="40"/>
      <c r="BV2785" s="82"/>
      <c r="BW2785" s="94"/>
      <c r="BX2785" s="48"/>
      <c r="BY2785" s="97"/>
      <c r="BZ2785" s="48"/>
      <c r="CA2785" s="40"/>
      <c r="CB2785" s="94"/>
      <c r="CC2785" s="94"/>
      <c r="CD2785" s="94"/>
      <c r="CE2785" s="40"/>
      <c r="CF2785" s="73"/>
      <c r="CG2785" s="41"/>
      <c r="CH2785" s="41"/>
      <c r="CI2785" s="41"/>
      <c r="CJ2785" s="41"/>
      <c r="CK2785" s="41"/>
      <c r="CL2785" s="68"/>
      <c r="CM2785" s="41"/>
      <c r="CN2785" s="41"/>
      <c r="CO2785" s="39"/>
      <c r="CP2785" s="78"/>
    </row>
    <row r="2786" spans="1:94" s="38" customFormat="1" x14ac:dyDescent="0.25">
      <c r="A2786" s="38">
        <v>2783</v>
      </c>
      <c r="F2786" s="39"/>
      <c r="Q2786" s="39"/>
      <c r="R2786" s="40"/>
      <c r="S2786" s="40"/>
      <c r="T2786" s="39"/>
      <c r="AG2786" s="110"/>
      <c r="AH2786" s="94"/>
      <c r="AJ2786" s="97"/>
      <c r="AL2786" s="39"/>
      <c r="AP2786" s="39"/>
      <c r="AQ2786" s="77"/>
      <c r="AR2786" s="94"/>
      <c r="AT2786" s="97"/>
      <c r="BB2786" s="79"/>
      <c r="BC2786" s="94"/>
      <c r="BE2786" s="97"/>
      <c r="BF2786" s="97"/>
      <c r="BG2786" s="40"/>
      <c r="BK2786" s="40"/>
      <c r="BL2786" s="79"/>
      <c r="BM2786" s="94"/>
      <c r="BO2786" s="97"/>
      <c r="BQ2786" s="40"/>
      <c r="BR2786" s="94"/>
      <c r="BS2786" s="94"/>
      <c r="BT2786" s="94"/>
      <c r="BU2786" s="40"/>
      <c r="BV2786" s="82"/>
      <c r="BW2786" s="94"/>
      <c r="BX2786" s="48"/>
      <c r="BY2786" s="97"/>
      <c r="BZ2786" s="48"/>
      <c r="CA2786" s="40"/>
      <c r="CB2786" s="94"/>
      <c r="CC2786" s="94"/>
      <c r="CD2786" s="94"/>
      <c r="CE2786" s="40"/>
      <c r="CF2786" s="73"/>
      <c r="CG2786" s="41"/>
      <c r="CH2786" s="41"/>
      <c r="CI2786" s="41"/>
      <c r="CJ2786" s="41"/>
      <c r="CK2786" s="41"/>
      <c r="CL2786" s="68"/>
      <c r="CM2786" s="41"/>
      <c r="CN2786" s="41"/>
      <c r="CO2786" s="39"/>
      <c r="CP2786" s="78"/>
    </row>
    <row r="2787" spans="1:94" s="38" customFormat="1" x14ac:dyDescent="0.25">
      <c r="A2787" s="38">
        <v>2784</v>
      </c>
      <c r="F2787" s="39"/>
      <c r="Q2787" s="39"/>
      <c r="R2787" s="40"/>
      <c r="S2787" s="40"/>
      <c r="T2787" s="39"/>
      <c r="AG2787" s="110"/>
      <c r="AH2787" s="94"/>
      <c r="AJ2787" s="97"/>
      <c r="AL2787" s="39"/>
      <c r="AP2787" s="39"/>
      <c r="AQ2787" s="77"/>
      <c r="AR2787" s="94"/>
      <c r="AT2787" s="97"/>
      <c r="BB2787" s="79"/>
      <c r="BC2787" s="94"/>
      <c r="BE2787" s="97"/>
      <c r="BF2787" s="97"/>
      <c r="BG2787" s="40"/>
      <c r="BK2787" s="40"/>
      <c r="BL2787" s="79"/>
      <c r="BM2787" s="94"/>
      <c r="BO2787" s="97"/>
      <c r="BQ2787" s="40"/>
      <c r="BR2787" s="94"/>
      <c r="BS2787" s="94"/>
      <c r="BT2787" s="94"/>
      <c r="BU2787" s="40"/>
      <c r="BV2787" s="82"/>
      <c r="BW2787" s="94"/>
      <c r="BX2787" s="48"/>
      <c r="BY2787" s="97"/>
      <c r="BZ2787" s="48"/>
      <c r="CA2787" s="40"/>
      <c r="CB2787" s="94"/>
      <c r="CC2787" s="94"/>
      <c r="CD2787" s="94"/>
      <c r="CE2787" s="40"/>
      <c r="CF2787" s="73"/>
      <c r="CG2787" s="41"/>
      <c r="CH2787" s="41"/>
      <c r="CI2787" s="41"/>
      <c r="CJ2787" s="41"/>
      <c r="CK2787" s="41"/>
      <c r="CL2787" s="68"/>
      <c r="CM2787" s="41"/>
      <c r="CN2787" s="41"/>
      <c r="CO2787" s="39"/>
      <c r="CP2787" s="78"/>
    </row>
    <row r="2788" spans="1:94" s="38" customFormat="1" x14ac:dyDescent="0.25">
      <c r="A2788" s="38">
        <v>2785</v>
      </c>
      <c r="F2788" s="39"/>
      <c r="Q2788" s="39"/>
      <c r="R2788" s="40"/>
      <c r="S2788" s="40"/>
      <c r="T2788" s="39"/>
      <c r="AG2788" s="110"/>
      <c r="AH2788" s="94"/>
      <c r="AJ2788" s="97"/>
      <c r="AL2788" s="39"/>
      <c r="AP2788" s="39"/>
      <c r="AQ2788" s="77"/>
      <c r="AR2788" s="94"/>
      <c r="AT2788" s="97"/>
      <c r="BB2788" s="79"/>
      <c r="BC2788" s="94"/>
      <c r="BE2788" s="97"/>
      <c r="BF2788" s="97"/>
      <c r="BG2788" s="40"/>
      <c r="BK2788" s="40"/>
      <c r="BL2788" s="79"/>
      <c r="BM2788" s="94"/>
      <c r="BO2788" s="97"/>
      <c r="BQ2788" s="40"/>
      <c r="BR2788" s="94"/>
      <c r="BS2788" s="94"/>
      <c r="BT2788" s="94"/>
      <c r="BU2788" s="40"/>
      <c r="BV2788" s="82"/>
      <c r="BW2788" s="94"/>
      <c r="BX2788" s="48"/>
      <c r="BY2788" s="97"/>
      <c r="BZ2788" s="48"/>
      <c r="CA2788" s="40"/>
      <c r="CB2788" s="94"/>
      <c r="CC2788" s="94"/>
      <c r="CD2788" s="94"/>
      <c r="CE2788" s="40"/>
      <c r="CF2788" s="73"/>
      <c r="CG2788" s="41"/>
      <c r="CH2788" s="41"/>
      <c r="CI2788" s="41"/>
      <c r="CJ2788" s="41"/>
      <c r="CK2788" s="41"/>
      <c r="CL2788" s="68"/>
      <c r="CM2788" s="41"/>
      <c r="CN2788" s="41"/>
      <c r="CO2788" s="39"/>
      <c r="CP2788" s="78"/>
    </row>
    <row r="2789" spans="1:94" s="38" customFormat="1" x14ac:dyDescent="0.25">
      <c r="A2789" s="38">
        <v>2786</v>
      </c>
      <c r="F2789" s="39"/>
      <c r="Q2789" s="39"/>
      <c r="R2789" s="40"/>
      <c r="S2789" s="40"/>
      <c r="T2789" s="39"/>
      <c r="AG2789" s="110"/>
      <c r="AH2789" s="94"/>
      <c r="AJ2789" s="97"/>
      <c r="AL2789" s="39"/>
      <c r="AP2789" s="39"/>
      <c r="AQ2789" s="77"/>
      <c r="AR2789" s="94"/>
      <c r="AT2789" s="97"/>
      <c r="BB2789" s="79"/>
      <c r="BC2789" s="94"/>
      <c r="BE2789" s="97"/>
      <c r="BF2789" s="97"/>
      <c r="BG2789" s="40"/>
      <c r="BK2789" s="40"/>
      <c r="BL2789" s="79"/>
      <c r="BM2789" s="94"/>
      <c r="BO2789" s="97"/>
      <c r="BQ2789" s="40"/>
      <c r="BR2789" s="94"/>
      <c r="BS2789" s="94"/>
      <c r="BT2789" s="94"/>
      <c r="BU2789" s="40"/>
      <c r="BV2789" s="82"/>
      <c r="BW2789" s="94"/>
      <c r="BX2789" s="48"/>
      <c r="BY2789" s="97"/>
      <c r="BZ2789" s="48"/>
      <c r="CA2789" s="40"/>
      <c r="CB2789" s="94"/>
      <c r="CC2789" s="94"/>
      <c r="CD2789" s="94"/>
      <c r="CE2789" s="40"/>
      <c r="CF2789" s="73"/>
      <c r="CG2789" s="41"/>
      <c r="CH2789" s="41"/>
      <c r="CI2789" s="41"/>
      <c r="CJ2789" s="41"/>
      <c r="CK2789" s="41"/>
      <c r="CL2789" s="68"/>
      <c r="CM2789" s="41"/>
      <c r="CN2789" s="41"/>
      <c r="CO2789" s="39"/>
      <c r="CP2789" s="78"/>
    </row>
    <row r="2790" spans="1:94" s="38" customFormat="1" x14ac:dyDescent="0.25">
      <c r="A2790" s="38">
        <v>2787</v>
      </c>
      <c r="F2790" s="39"/>
      <c r="Q2790" s="39"/>
      <c r="R2790" s="40"/>
      <c r="S2790" s="40"/>
      <c r="T2790" s="39"/>
      <c r="AG2790" s="110"/>
      <c r="AH2790" s="94"/>
      <c r="AJ2790" s="97"/>
      <c r="AL2790" s="39"/>
      <c r="AP2790" s="39"/>
      <c r="AQ2790" s="77"/>
      <c r="AR2790" s="94"/>
      <c r="AT2790" s="97"/>
      <c r="BB2790" s="79"/>
      <c r="BC2790" s="94"/>
      <c r="BE2790" s="97"/>
      <c r="BF2790" s="97"/>
      <c r="BG2790" s="40"/>
      <c r="BK2790" s="40"/>
      <c r="BL2790" s="79"/>
      <c r="BM2790" s="94"/>
      <c r="BO2790" s="97"/>
      <c r="BQ2790" s="40"/>
      <c r="BR2790" s="94"/>
      <c r="BS2790" s="94"/>
      <c r="BT2790" s="94"/>
      <c r="BU2790" s="40"/>
      <c r="BV2790" s="82"/>
      <c r="BW2790" s="94"/>
      <c r="BX2790" s="48"/>
      <c r="BY2790" s="97"/>
      <c r="BZ2790" s="48"/>
      <c r="CA2790" s="40"/>
      <c r="CB2790" s="94"/>
      <c r="CC2790" s="94"/>
      <c r="CD2790" s="94"/>
      <c r="CE2790" s="40"/>
      <c r="CF2790" s="73"/>
      <c r="CG2790" s="41"/>
      <c r="CH2790" s="41"/>
      <c r="CI2790" s="41"/>
      <c r="CJ2790" s="41"/>
      <c r="CK2790" s="41"/>
      <c r="CL2790" s="68"/>
      <c r="CM2790" s="41"/>
      <c r="CN2790" s="41"/>
      <c r="CO2790" s="39"/>
      <c r="CP2790" s="78"/>
    </row>
    <row r="2791" spans="1:94" s="38" customFormat="1" x14ac:dyDescent="0.25">
      <c r="A2791" s="99">
        <v>2788</v>
      </c>
      <c r="F2791" s="39"/>
      <c r="Q2791" s="39"/>
      <c r="R2791" s="40"/>
      <c r="S2791" s="40"/>
      <c r="T2791" s="39"/>
      <c r="AG2791" s="110"/>
      <c r="AH2791" s="94"/>
      <c r="AJ2791" s="97"/>
      <c r="AL2791" s="39"/>
      <c r="AP2791" s="39"/>
      <c r="AQ2791" s="77"/>
      <c r="AR2791" s="94"/>
      <c r="AT2791" s="97"/>
      <c r="BB2791" s="79"/>
      <c r="BC2791" s="94"/>
      <c r="BE2791" s="97"/>
      <c r="BF2791" s="97"/>
      <c r="BG2791" s="40"/>
      <c r="BK2791" s="40"/>
      <c r="BL2791" s="79"/>
      <c r="BM2791" s="94"/>
      <c r="BO2791" s="97"/>
      <c r="BQ2791" s="40"/>
      <c r="BR2791" s="94"/>
      <c r="BS2791" s="94"/>
      <c r="BT2791" s="94"/>
      <c r="BU2791" s="40"/>
      <c r="BV2791" s="82"/>
      <c r="BW2791" s="94"/>
      <c r="BX2791" s="48"/>
      <c r="BY2791" s="97"/>
      <c r="BZ2791" s="48"/>
      <c r="CA2791" s="40"/>
      <c r="CB2791" s="94"/>
      <c r="CC2791" s="94"/>
      <c r="CD2791" s="94"/>
      <c r="CE2791" s="40"/>
      <c r="CF2791" s="73"/>
      <c r="CG2791" s="41"/>
      <c r="CH2791" s="41"/>
      <c r="CI2791" s="41"/>
      <c r="CJ2791" s="41"/>
      <c r="CK2791" s="41"/>
      <c r="CL2791" s="68"/>
      <c r="CM2791" s="41"/>
      <c r="CN2791" s="41"/>
      <c r="CO2791" s="39"/>
      <c r="CP2791" s="78"/>
    </row>
    <row r="2792" spans="1:94" s="38" customFormat="1" x14ac:dyDescent="0.25">
      <c r="A2792" s="38">
        <v>2789</v>
      </c>
      <c r="F2792" s="39"/>
      <c r="Q2792" s="39"/>
      <c r="R2792" s="40"/>
      <c r="S2792" s="40"/>
      <c r="T2792" s="39"/>
      <c r="AG2792" s="110"/>
      <c r="AH2792" s="94"/>
      <c r="AJ2792" s="97"/>
      <c r="AL2792" s="39"/>
      <c r="AP2792" s="39"/>
      <c r="AQ2792" s="77"/>
      <c r="AR2792" s="94"/>
      <c r="AT2792" s="97"/>
      <c r="BB2792" s="79"/>
      <c r="BC2792" s="94"/>
      <c r="BE2792" s="97"/>
      <c r="BF2792" s="97"/>
      <c r="BG2792" s="40"/>
      <c r="BK2792" s="40"/>
      <c r="BL2792" s="79"/>
      <c r="BM2792" s="94"/>
      <c r="BO2792" s="97"/>
      <c r="BQ2792" s="40"/>
      <c r="BR2792" s="94"/>
      <c r="BS2792" s="94"/>
      <c r="BT2792" s="94"/>
      <c r="BU2792" s="40"/>
      <c r="BV2792" s="82"/>
      <c r="BW2792" s="94"/>
      <c r="BX2792" s="48"/>
      <c r="BY2792" s="97"/>
      <c r="BZ2792" s="48"/>
      <c r="CA2792" s="40"/>
      <c r="CB2792" s="94"/>
      <c r="CC2792" s="94"/>
      <c r="CD2792" s="94"/>
      <c r="CE2792" s="40"/>
      <c r="CF2792" s="73"/>
      <c r="CG2792" s="41"/>
      <c r="CH2792" s="41"/>
      <c r="CI2792" s="41"/>
      <c r="CJ2792" s="41"/>
      <c r="CK2792" s="41"/>
      <c r="CL2792" s="68"/>
      <c r="CM2792" s="41"/>
      <c r="CN2792" s="41"/>
      <c r="CO2792" s="39"/>
      <c r="CP2792" s="78"/>
    </row>
    <row r="2793" spans="1:94" s="38" customFormat="1" x14ac:dyDescent="0.25">
      <c r="A2793" s="38">
        <v>2790</v>
      </c>
      <c r="F2793" s="39"/>
      <c r="Q2793" s="39"/>
      <c r="R2793" s="40"/>
      <c r="S2793" s="40"/>
      <c r="T2793" s="39"/>
      <c r="AG2793" s="110"/>
      <c r="AH2793" s="94"/>
      <c r="AJ2793" s="97"/>
      <c r="AL2793" s="39"/>
      <c r="AP2793" s="39"/>
      <c r="AQ2793" s="77"/>
      <c r="AR2793" s="94"/>
      <c r="AT2793" s="97"/>
      <c r="BB2793" s="79"/>
      <c r="BC2793" s="94"/>
      <c r="BE2793" s="97"/>
      <c r="BF2793" s="97"/>
      <c r="BG2793" s="40"/>
      <c r="BK2793" s="40"/>
      <c r="BL2793" s="79"/>
      <c r="BM2793" s="94"/>
      <c r="BO2793" s="97"/>
      <c r="BQ2793" s="40"/>
      <c r="BR2793" s="94"/>
      <c r="BS2793" s="94"/>
      <c r="BT2793" s="94"/>
      <c r="BU2793" s="40"/>
      <c r="BV2793" s="82"/>
      <c r="BW2793" s="94"/>
      <c r="BX2793" s="48"/>
      <c r="BY2793" s="97"/>
      <c r="BZ2793" s="48"/>
      <c r="CA2793" s="40"/>
      <c r="CB2793" s="94"/>
      <c r="CC2793" s="94"/>
      <c r="CD2793" s="94"/>
      <c r="CE2793" s="40"/>
      <c r="CF2793" s="73"/>
      <c r="CG2793" s="41"/>
      <c r="CH2793" s="41"/>
      <c r="CI2793" s="41"/>
      <c r="CJ2793" s="41"/>
      <c r="CK2793" s="41"/>
      <c r="CL2793" s="68"/>
      <c r="CM2793" s="41"/>
      <c r="CN2793" s="41"/>
      <c r="CO2793" s="39"/>
      <c r="CP2793" s="78"/>
    </row>
    <row r="2794" spans="1:94" s="38" customFormat="1" x14ac:dyDescent="0.25">
      <c r="A2794" s="38">
        <v>2791</v>
      </c>
      <c r="F2794" s="39"/>
      <c r="Q2794" s="39"/>
      <c r="R2794" s="40"/>
      <c r="S2794" s="40"/>
      <c r="T2794" s="39"/>
      <c r="AG2794" s="110"/>
      <c r="AH2794" s="94"/>
      <c r="AJ2794" s="97"/>
      <c r="AL2794" s="39"/>
      <c r="AP2794" s="39"/>
      <c r="AQ2794" s="77"/>
      <c r="AR2794" s="94"/>
      <c r="AT2794" s="97"/>
      <c r="BB2794" s="79"/>
      <c r="BC2794" s="94"/>
      <c r="BE2794" s="97"/>
      <c r="BF2794" s="97"/>
      <c r="BG2794" s="40"/>
      <c r="BK2794" s="40"/>
      <c r="BL2794" s="79"/>
      <c r="BM2794" s="94"/>
      <c r="BO2794" s="97"/>
      <c r="BQ2794" s="40"/>
      <c r="BR2794" s="94"/>
      <c r="BS2794" s="94"/>
      <c r="BT2794" s="94"/>
      <c r="BU2794" s="40"/>
      <c r="BV2794" s="82"/>
      <c r="BW2794" s="94"/>
      <c r="BX2794" s="48"/>
      <c r="BY2794" s="97"/>
      <c r="BZ2794" s="48"/>
      <c r="CA2794" s="40"/>
      <c r="CB2794" s="94"/>
      <c r="CC2794" s="94"/>
      <c r="CD2794" s="94"/>
      <c r="CE2794" s="40"/>
      <c r="CF2794" s="73"/>
      <c r="CG2794" s="41"/>
      <c r="CH2794" s="41"/>
      <c r="CI2794" s="41"/>
      <c r="CJ2794" s="41"/>
      <c r="CK2794" s="41"/>
      <c r="CL2794" s="68"/>
      <c r="CM2794" s="41"/>
      <c r="CN2794" s="41"/>
      <c r="CO2794" s="39"/>
      <c r="CP2794" s="78"/>
    </row>
    <row r="2795" spans="1:94" s="38" customFormat="1" x14ac:dyDescent="0.25">
      <c r="A2795" s="38">
        <v>2792</v>
      </c>
      <c r="F2795" s="39"/>
      <c r="Q2795" s="39"/>
      <c r="R2795" s="40"/>
      <c r="S2795" s="40"/>
      <c r="T2795" s="39"/>
      <c r="AG2795" s="110"/>
      <c r="AH2795" s="94"/>
      <c r="AJ2795" s="97"/>
      <c r="AL2795" s="39"/>
      <c r="AP2795" s="39"/>
      <c r="AQ2795" s="77"/>
      <c r="AR2795" s="94"/>
      <c r="AT2795" s="97"/>
      <c r="BB2795" s="79"/>
      <c r="BC2795" s="94"/>
      <c r="BE2795" s="97"/>
      <c r="BF2795" s="97"/>
      <c r="BG2795" s="40"/>
      <c r="BK2795" s="40"/>
      <c r="BL2795" s="79"/>
      <c r="BM2795" s="94"/>
      <c r="BO2795" s="97"/>
      <c r="BQ2795" s="40"/>
      <c r="BR2795" s="94"/>
      <c r="BS2795" s="94"/>
      <c r="BT2795" s="94"/>
      <c r="BU2795" s="40"/>
      <c r="BV2795" s="82"/>
      <c r="BW2795" s="94"/>
      <c r="BX2795" s="48"/>
      <c r="BY2795" s="97"/>
      <c r="BZ2795" s="48"/>
      <c r="CA2795" s="40"/>
      <c r="CB2795" s="94"/>
      <c r="CC2795" s="94"/>
      <c r="CD2795" s="94"/>
      <c r="CE2795" s="40"/>
      <c r="CF2795" s="73"/>
      <c r="CG2795" s="41"/>
      <c r="CH2795" s="41"/>
      <c r="CI2795" s="41"/>
      <c r="CJ2795" s="41"/>
      <c r="CK2795" s="41"/>
      <c r="CL2795" s="68"/>
      <c r="CM2795" s="41"/>
      <c r="CN2795" s="41"/>
      <c r="CO2795" s="39"/>
      <c r="CP2795" s="78"/>
    </row>
    <row r="2796" spans="1:94" s="38" customFormat="1" x14ac:dyDescent="0.25">
      <c r="A2796" s="38">
        <v>2793</v>
      </c>
      <c r="F2796" s="39"/>
      <c r="Q2796" s="39"/>
      <c r="R2796" s="40"/>
      <c r="S2796" s="40"/>
      <c r="T2796" s="39"/>
      <c r="AG2796" s="110"/>
      <c r="AH2796" s="94"/>
      <c r="AJ2796" s="97"/>
      <c r="AL2796" s="39"/>
      <c r="AP2796" s="39"/>
      <c r="AQ2796" s="77"/>
      <c r="AR2796" s="94"/>
      <c r="AT2796" s="97"/>
      <c r="BB2796" s="79"/>
      <c r="BC2796" s="94"/>
      <c r="BE2796" s="97"/>
      <c r="BF2796" s="97"/>
      <c r="BG2796" s="40"/>
      <c r="BK2796" s="40"/>
      <c r="BL2796" s="79"/>
      <c r="BM2796" s="94"/>
      <c r="BO2796" s="97"/>
      <c r="BQ2796" s="40"/>
      <c r="BR2796" s="94"/>
      <c r="BS2796" s="94"/>
      <c r="BT2796" s="94"/>
      <c r="BU2796" s="40"/>
      <c r="BV2796" s="82"/>
      <c r="BW2796" s="94"/>
      <c r="BX2796" s="48"/>
      <c r="BY2796" s="97"/>
      <c r="BZ2796" s="48"/>
      <c r="CA2796" s="40"/>
      <c r="CB2796" s="94"/>
      <c r="CC2796" s="94"/>
      <c r="CD2796" s="94"/>
      <c r="CE2796" s="40"/>
      <c r="CF2796" s="73"/>
      <c r="CG2796" s="41"/>
      <c r="CH2796" s="41"/>
      <c r="CI2796" s="41"/>
      <c r="CJ2796" s="41"/>
      <c r="CK2796" s="41"/>
      <c r="CL2796" s="68"/>
      <c r="CM2796" s="41"/>
      <c r="CN2796" s="41"/>
      <c r="CO2796" s="39"/>
      <c r="CP2796" s="78"/>
    </row>
    <row r="2797" spans="1:94" s="38" customFormat="1" x14ac:dyDescent="0.25">
      <c r="A2797" s="38">
        <v>2794</v>
      </c>
      <c r="F2797" s="39"/>
      <c r="Q2797" s="39"/>
      <c r="R2797" s="40"/>
      <c r="S2797" s="40"/>
      <c r="T2797" s="39"/>
      <c r="AG2797" s="110"/>
      <c r="AH2797" s="94"/>
      <c r="AJ2797" s="97"/>
      <c r="AL2797" s="39"/>
      <c r="AP2797" s="39"/>
      <c r="AQ2797" s="77"/>
      <c r="AR2797" s="94"/>
      <c r="AT2797" s="97"/>
      <c r="BB2797" s="79"/>
      <c r="BC2797" s="94"/>
      <c r="BE2797" s="97"/>
      <c r="BF2797" s="97"/>
      <c r="BG2797" s="40"/>
      <c r="BK2797" s="40"/>
      <c r="BL2797" s="79"/>
      <c r="BM2797" s="94"/>
      <c r="BO2797" s="97"/>
      <c r="BQ2797" s="40"/>
      <c r="BR2797" s="94"/>
      <c r="BS2797" s="94"/>
      <c r="BT2797" s="94"/>
      <c r="BU2797" s="40"/>
      <c r="BV2797" s="82"/>
      <c r="BW2797" s="94"/>
      <c r="BX2797" s="48"/>
      <c r="BY2797" s="97"/>
      <c r="BZ2797" s="48"/>
      <c r="CA2797" s="40"/>
      <c r="CB2797" s="94"/>
      <c r="CC2797" s="94"/>
      <c r="CD2797" s="94"/>
      <c r="CE2797" s="40"/>
      <c r="CF2797" s="73"/>
      <c r="CG2797" s="41"/>
      <c r="CH2797" s="41"/>
      <c r="CI2797" s="41"/>
      <c r="CJ2797" s="41"/>
      <c r="CK2797" s="41"/>
      <c r="CL2797" s="68"/>
      <c r="CM2797" s="41"/>
      <c r="CN2797" s="41"/>
      <c r="CO2797" s="39"/>
      <c r="CP2797" s="78"/>
    </row>
    <row r="2798" spans="1:94" s="38" customFormat="1" x14ac:dyDescent="0.25">
      <c r="A2798" s="99">
        <v>2795</v>
      </c>
      <c r="F2798" s="39"/>
      <c r="Q2798" s="39"/>
      <c r="R2798" s="40"/>
      <c r="S2798" s="40"/>
      <c r="T2798" s="39"/>
      <c r="AG2798" s="110"/>
      <c r="AH2798" s="94"/>
      <c r="AJ2798" s="97"/>
      <c r="AL2798" s="39"/>
      <c r="AP2798" s="39"/>
      <c r="AQ2798" s="77"/>
      <c r="AR2798" s="94"/>
      <c r="AT2798" s="97"/>
      <c r="BB2798" s="79"/>
      <c r="BC2798" s="94"/>
      <c r="BE2798" s="97"/>
      <c r="BF2798" s="97"/>
      <c r="BG2798" s="40"/>
      <c r="BK2798" s="40"/>
      <c r="BL2798" s="79"/>
      <c r="BM2798" s="94"/>
      <c r="BO2798" s="97"/>
      <c r="BQ2798" s="40"/>
      <c r="BR2798" s="94"/>
      <c r="BS2798" s="94"/>
      <c r="BT2798" s="94"/>
      <c r="BU2798" s="40"/>
      <c r="BV2798" s="82"/>
      <c r="BW2798" s="94"/>
      <c r="BX2798" s="48"/>
      <c r="BY2798" s="97"/>
      <c r="BZ2798" s="48"/>
      <c r="CA2798" s="40"/>
      <c r="CB2798" s="94"/>
      <c r="CC2798" s="94"/>
      <c r="CD2798" s="94"/>
      <c r="CE2798" s="40"/>
      <c r="CF2798" s="73"/>
      <c r="CG2798" s="41"/>
      <c r="CH2798" s="41"/>
      <c r="CI2798" s="41"/>
      <c r="CJ2798" s="41"/>
      <c r="CK2798" s="41"/>
      <c r="CL2798" s="68"/>
      <c r="CM2798" s="41"/>
      <c r="CN2798" s="41"/>
      <c r="CO2798" s="39"/>
      <c r="CP2798" s="78"/>
    </row>
    <row r="2799" spans="1:94" s="38" customFormat="1" x14ac:dyDescent="0.25">
      <c r="A2799" s="38">
        <v>2796</v>
      </c>
      <c r="F2799" s="39"/>
      <c r="Q2799" s="39"/>
      <c r="R2799" s="40"/>
      <c r="S2799" s="40"/>
      <c r="T2799" s="39"/>
      <c r="AG2799" s="110"/>
      <c r="AH2799" s="94"/>
      <c r="AJ2799" s="97"/>
      <c r="AL2799" s="39"/>
      <c r="AP2799" s="39"/>
      <c r="AQ2799" s="77"/>
      <c r="AR2799" s="94"/>
      <c r="AT2799" s="97"/>
      <c r="BB2799" s="79"/>
      <c r="BC2799" s="94"/>
      <c r="BE2799" s="97"/>
      <c r="BF2799" s="97"/>
      <c r="BG2799" s="40"/>
      <c r="BK2799" s="40"/>
      <c r="BL2799" s="79"/>
      <c r="BM2799" s="94"/>
      <c r="BO2799" s="97"/>
      <c r="BQ2799" s="40"/>
      <c r="BR2799" s="94"/>
      <c r="BS2799" s="94"/>
      <c r="BT2799" s="94"/>
      <c r="BU2799" s="40"/>
      <c r="BV2799" s="82"/>
      <c r="BW2799" s="94"/>
      <c r="BX2799" s="48"/>
      <c r="BY2799" s="97"/>
      <c r="BZ2799" s="48"/>
      <c r="CA2799" s="40"/>
      <c r="CB2799" s="94"/>
      <c r="CC2799" s="94"/>
      <c r="CD2799" s="94"/>
      <c r="CE2799" s="40"/>
      <c r="CF2799" s="73"/>
      <c r="CG2799" s="41"/>
      <c r="CH2799" s="41"/>
      <c r="CI2799" s="41"/>
      <c r="CJ2799" s="41"/>
      <c r="CK2799" s="41"/>
      <c r="CL2799" s="68"/>
      <c r="CM2799" s="41"/>
      <c r="CN2799" s="41"/>
      <c r="CO2799" s="39"/>
      <c r="CP2799" s="78"/>
    </row>
    <row r="2800" spans="1:94" s="38" customFormat="1" x14ac:dyDescent="0.25">
      <c r="A2800" s="38">
        <v>2797</v>
      </c>
      <c r="F2800" s="39"/>
      <c r="Q2800" s="39"/>
      <c r="R2800" s="40"/>
      <c r="S2800" s="40"/>
      <c r="T2800" s="39"/>
      <c r="AG2800" s="110"/>
      <c r="AH2800" s="94"/>
      <c r="AJ2800" s="97"/>
      <c r="AL2800" s="39"/>
      <c r="AP2800" s="39"/>
      <c r="AQ2800" s="77"/>
      <c r="AR2800" s="94"/>
      <c r="AT2800" s="97"/>
      <c r="BB2800" s="79"/>
      <c r="BC2800" s="94"/>
      <c r="BE2800" s="97"/>
      <c r="BF2800" s="97"/>
      <c r="BG2800" s="40"/>
      <c r="BK2800" s="40"/>
      <c r="BL2800" s="79"/>
      <c r="BM2800" s="94"/>
      <c r="BO2800" s="97"/>
      <c r="BQ2800" s="40"/>
      <c r="BR2800" s="94"/>
      <c r="BS2800" s="94"/>
      <c r="BT2800" s="94"/>
      <c r="BU2800" s="40"/>
      <c r="BV2800" s="82"/>
      <c r="BW2800" s="94"/>
      <c r="BX2800" s="48"/>
      <c r="BY2800" s="97"/>
      <c r="BZ2800" s="48"/>
      <c r="CA2800" s="40"/>
      <c r="CB2800" s="94"/>
      <c r="CC2800" s="94"/>
      <c r="CD2800" s="94"/>
      <c r="CE2800" s="40"/>
      <c r="CF2800" s="73"/>
      <c r="CG2800" s="41"/>
      <c r="CH2800" s="41"/>
      <c r="CI2800" s="41"/>
      <c r="CJ2800" s="41"/>
      <c r="CK2800" s="41"/>
      <c r="CL2800" s="68"/>
      <c r="CM2800" s="41"/>
      <c r="CN2800" s="41"/>
      <c r="CO2800" s="39"/>
      <c r="CP2800" s="78"/>
    </row>
    <row r="2801" spans="1:94" s="38" customFormat="1" x14ac:dyDescent="0.25">
      <c r="A2801" s="38">
        <v>2798</v>
      </c>
      <c r="F2801" s="39"/>
      <c r="Q2801" s="39"/>
      <c r="R2801" s="40"/>
      <c r="S2801" s="40"/>
      <c r="T2801" s="39"/>
      <c r="AG2801" s="110"/>
      <c r="AH2801" s="94"/>
      <c r="AJ2801" s="97"/>
      <c r="AL2801" s="39"/>
      <c r="AP2801" s="39"/>
      <c r="AQ2801" s="77"/>
      <c r="AR2801" s="94"/>
      <c r="AT2801" s="97"/>
      <c r="BB2801" s="79"/>
      <c r="BC2801" s="94"/>
      <c r="BE2801" s="97"/>
      <c r="BF2801" s="97"/>
      <c r="BG2801" s="40"/>
      <c r="BK2801" s="40"/>
      <c r="BL2801" s="79"/>
      <c r="BM2801" s="94"/>
      <c r="BO2801" s="97"/>
      <c r="BQ2801" s="40"/>
      <c r="BR2801" s="94"/>
      <c r="BS2801" s="94"/>
      <c r="BT2801" s="94"/>
      <c r="BU2801" s="40"/>
      <c r="BV2801" s="82"/>
      <c r="BW2801" s="94"/>
      <c r="BX2801" s="48"/>
      <c r="BY2801" s="97"/>
      <c r="BZ2801" s="48"/>
      <c r="CA2801" s="40"/>
      <c r="CB2801" s="94"/>
      <c r="CC2801" s="94"/>
      <c r="CD2801" s="94"/>
      <c r="CE2801" s="40"/>
      <c r="CF2801" s="73"/>
      <c r="CG2801" s="41"/>
      <c r="CH2801" s="41"/>
      <c r="CI2801" s="41"/>
      <c r="CJ2801" s="41"/>
      <c r="CK2801" s="41"/>
      <c r="CL2801" s="68"/>
      <c r="CM2801" s="41"/>
      <c r="CN2801" s="41"/>
      <c r="CO2801" s="39"/>
      <c r="CP2801" s="78"/>
    </row>
    <row r="2802" spans="1:94" s="38" customFormat="1" x14ac:dyDescent="0.25">
      <c r="A2802" s="38">
        <v>2799</v>
      </c>
      <c r="F2802" s="39"/>
      <c r="Q2802" s="39"/>
      <c r="R2802" s="40"/>
      <c r="S2802" s="40"/>
      <c r="T2802" s="39"/>
      <c r="AG2802" s="110"/>
      <c r="AH2802" s="94"/>
      <c r="AJ2802" s="97"/>
      <c r="AL2802" s="39"/>
      <c r="AP2802" s="39"/>
      <c r="AQ2802" s="77"/>
      <c r="AR2802" s="94"/>
      <c r="AT2802" s="97"/>
      <c r="BB2802" s="79"/>
      <c r="BC2802" s="94"/>
      <c r="BE2802" s="97"/>
      <c r="BF2802" s="97"/>
      <c r="BG2802" s="40"/>
      <c r="BK2802" s="40"/>
      <c r="BL2802" s="79"/>
      <c r="BM2802" s="94"/>
      <c r="BO2802" s="97"/>
      <c r="BQ2802" s="40"/>
      <c r="BR2802" s="94"/>
      <c r="BS2802" s="94"/>
      <c r="BT2802" s="94"/>
      <c r="BU2802" s="40"/>
      <c r="BV2802" s="82"/>
      <c r="BW2802" s="94"/>
      <c r="BX2802" s="48"/>
      <c r="BY2802" s="97"/>
      <c r="BZ2802" s="48"/>
      <c r="CA2802" s="40"/>
      <c r="CB2802" s="94"/>
      <c r="CC2802" s="94"/>
      <c r="CD2802" s="94"/>
      <c r="CE2802" s="40"/>
      <c r="CF2802" s="73"/>
      <c r="CG2802" s="41"/>
      <c r="CH2802" s="41"/>
      <c r="CI2802" s="41"/>
      <c r="CJ2802" s="41"/>
      <c r="CK2802" s="41"/>
      <c r="CL2802" s="68"/>
      <c r="CM2802" s="41"/>
      <c r="CN2802" s="41"/>
      <c r="CO2802" s="39"/>
      <c r="CP2802" s="78"/>
    </row>
    <row r="2803" spans="1:94" s="38" customFormat="1" x14ac:dyDescent="0.25">
      <c r="A2803" s="38">
        <v>2800</v>
      </c>
      <c r="F2803" s="39"/>
      <c r="Q2803" s="39"/>
      <c r="R2803" s="40"/>
      <c r="S2803" s="40"/>
      <c r="T2803" s="39"/>
      <c r="AG2803" s="110"/>
      <c r="AH2803" s="94"/>
      <c r="AJ2803" s="97"/>
      <c r="AL2803" s="39"/>
      <c r="AP2803" s="39"/>
      <c r="AQ2803" s="77"/>
      <c r="AR2803" s="94"/>
      <c r="AT2803" s="97"/>
      <c r="BB2803" s="79"/>
      <c r="BC2803" s="94"/>
      <c r="BE2803" s="97"/>
      <c r="BF2803" s="97"/>
      <c r="BG2803" s="40"/>
      <c r="BK2803" s="40"/>
      <c r="BL2803" s="79"/>
      <c r="BM2803" s="94"/>
      <c r="BO2803" s="97"/>
      <c r="BQ2803" s="40"/>
      <c r="BR2803" s="94"/>
      <c r="BS2803" s="94"/>
      <c r="BT2803" s="94"/>
      <c r="BU2803" s="40"/>
      <c r="BV2803" s="82"/>
      <c r="BW2803" s="94"/>
      <c r="BX2803" s="48"/>
      <c r="BY2803" s="97"/>
      <c r="BZ2803" s="48"/>
      <c r="CA2803" s="40"/>
      <c r="CB2803" s="94"/>
      <c r="CC2803" s="94"/>
      <c r="CD2803" s="94"/>
      <c r="CE2803" s="40"/>
      <c r="CF2803" s="73"/>
      <c r="CG2803" s="41"/>
      <c r="CH2803" s="41"/>
      <c r="CI2803" s="41"/>
      <c r="CJ2803" s="41"/>
      <c r="CK2803" s="41"/>
      <c r="CL2803" s="68"/>
      <c r="CM2803" s="41"/>
      <c r="CN2803" s="41"/>
      <c r="CO2803" s="39"/>
      <c r="CP2803" s="78"/>
    </row>
    <row r="2804" spans="1:94" s="38" customFormat="1" x14ac:dyDescent="0.25">
      <c r="A2804" s="38">
        <v>2801</v>
      </c>
      <c r="F2804" s="39"/>
      <c r="Q2804" s="39"/>
      <c r="R2804" s="40"/>
      <c r="S2804" s="40"/>
      <c r="T2804" s="39"/>
      <c r="AG2804" s="110"/>
      <c r="AH2804" s="94"/>
      <c r="AJ2804" s="97"/>
      <c r="AL2804" s="39"/>
      <c r="AP2804" s="39"/>
      <c r="AQ2804" s="77"/>
      <c r="AR2804" s="94"/>
      <c r="AT2804" s="97"/>
      <c r="BB2804" s="79"/>
      <c r="BC2804" s="94"/>
      <c r="BE2804" s="97"/>
      <c r="BF2804" s="97"/>
      <c r="BG2804" s="40"/>
      <c r="BK2804" s="40"/>
      <c r="BL2804" s="79"/>
      <c r="BM2804" s="94"/>
      <c r="BO2804" s="97"/>
      <c r="BQ2804" s="40"/>
      <c r="BR2804" s="94"/>
      <c r="BS2804" s="94"/>
      <c r="BT2804" s="94"/>
      <c r="BU2804" s="40"/>
      <c r="BV2804" s="82"/>
      <c r="BW2804" s="94"/>
      <c r="BX2804" s="48"/>
      <c r="BY2804" s="97"/>
      <c r="BZ2804" s="48"/>
      <c r="CA2804" s="40"/>
      <c r="CB2804" s="94"/>
      <c r="CC2804" s="94"/>
      <c r="CD2804" s="94"/>
      <c r="CE2804" s="40"/>
      <c r="CF2804" s="73"/>
      <c r="CG2804" s="41"/>
      <c r="CH2804" s="41"/>
      <c r="CI2804" s="41"/>
      <c r="CJ2804" s="41"/>
      <c r="CK2804" s="41"/>
      <c r="CL2804" s="68"/>
      <c r="CM2804" s="41"/>
      <c r="CN2804" s="41"/>
      <c r="CO2804" s="39"/>
      <c r="CP2804" s="78"/>
    </row>
    <row r="2805" spans="1:94" s="38" customFormat="1" x14ac:dyDescent="0.25">
      <c r="A2805" s="38">
        <v>2802</v>
      </c>
      <c r="F2805" s="39"/>
      <c r="Q2805" s="39"/>
      <c r="R2805" s="40"/>
      <c r="S2805" s="40"/>
      <c r="T2805" s="39"/>
      <c r="AG2805" s="110"/>
      <c r="AH2805" s="94"/>
      <c r="AJ2805" s="97"/>
      <c r="AL2805" s="39"/>
      <c r="AP2805" s="39"/>
      <c r="AQ2805" s="77"/>
      <c r="AR2805" s="94"/>
      <c r="AT2805" s="97"/>
      <c r="BB2805" s="79"/>
      <c r="BC2805" s="94"/>
      <c r="BE2805" s="97"/>
      <c r="BF2805" s="97"/>
      <c r="BG2805" s="40"/>
      <c r="BK2805" s="40"/>
      <c r="BL2805" s="79"/>
      <c r="BM2805" s="94"/>
      <c r="BO2805" s="97"/>
      <c r="BQ2805" s="40"/>
      <c r="BR2805" s="94"/>
      <c r="BS2805" s="94"/>
      <c r="BT2805" s="94"/>
      <c r="BU2805" s="40"/>
      <c r="BV2805" s="82"/>
      <c r="BW2805" s="94"/>
      <c r="BX2805" s="48"/>
      <c r="BY2805" s="97"/>
      <c r="BZ2805" s="48"/>
      <c r="CA2805" s="40"/>
      <c r="CB2805" s="94"/>
      <c r="CC2805" s="94"/>
      <c r="CD2805" s="94"/>
      <c r="CE2805" s="40"/>
      <c r="CF2805" s="73"/>
      <c r="CG2805" s="41"/>
      <c r="CH2805" s="41"/>
      <c r="CI2805" s="41"/>
      <c r="CJ2805" s="41"/>
      <c r="CK2805" s="41"/>
      <c r="CL2805" s="68"/>
      <c r="CM2805" s="41"/>
      <c r="CN2805" s="41"/>
      <c r="CO2805" s="39"/>
      <c r="CP2805" s="78"/>
    </row>
    <row r="2806" spans="1:94" s="38" customFormat="1" x14ac:dyDescent="0.25">
      <c r="A2806" s="38">
        <v>2803</v>
      </c>
      <c r="F2806" s="39"/>
      <c r="Q2806" s="39"/>
      <c r="R2806" s="40"/>
      <c r="S2806" s="40"/>
      <c r="T2806" s="39"/>
      <c r="AG2806" s="110"/>
      <c r="AH2806" s="94"/>
      <c r="AJ2806" s="97"/>
      <c r="AL2806" s="39"/>
      <c r="AP2806" s="39"/>
      <c r="AQ2806" s="77"/>
      <c r="AR2806" s="94"/>
      <c r="AT2806" s="97"/>
      <c r="BB2806" s="79"/>
      <c r="BC2806" s="94"/>
      <c r="BE2806" s="97"/>
      <c r="BF2806" s="97"/>
      <c r="BG2806" s="40"/>
      <c r="BK2806" s="40"/>
      <c r="BL2806" s="79"/>
      <c r="BM2806" s="94"/>
      <c r="BO2806" s="97"/>
      <c r="BQ2806" s="40"/>
      <c r="BR2806" s="94"/>
      <c r="BS2806" s="94"/>
      <c r="BT2806" s="94"/>
      <c r="BU2806" s="40"/>
      <c r="BV2806" s="82"/>
      <c r="BW2806" s="94"/>
      <c r="BX2806" s="48"/>
      <c r="BY2806" s="97"/>
      <c r="BZ2806" s="48"/>
      <c r="CA2806" s="40"/>
      <c r="CB2806" s="94"/>
      <c r="CC2806" s="94"/>
      <c r="CD2806" s="94"/>
      <c r="CE2806" s="40"/>
      <c r="CF2806" s="73"/>
      <c r="CG2806" s="41"/>
      <c r="CH2806" s="41"/>
      <c r="CI2806" s="41"/>
      <c r="CJ2806" s="41"/>
      <c r="CK2806" s="41"/>
      <c r="CL2806" s="68"/>
      <c r="CM2806" s="41"/>
      <c r="CN2806" s="41"/>
      <c r="CO2806" s="39"/>
      <c r="CP2806" s="78"/>
    </row>
    <row r="2807" spans="1:94" s="38" customFormat="1" x14ac:dyDescent="0.25">
      <c r="A2807" s="38">
        <v>2804</v>
      </c>
      <c r="F2807" s="39"/>
      <c r="Q2807" s="39"/>
      <c r="R2807" s="40"/>
      <c r="S2807" s="40"/>
      <c r="T2807" s="39"/>
      <c r="AG2807" s="110"/>
      <c r="AH2807" s="94"/>
      <c r="AJ2807" s="97"/>
      <c r="AL2807" s="39"/>
      <c r="AP2807" s="39"/>
      <c r="AQ2807" s="77"/>
      <c r="AR2807" s="94"/>
      <c r="AT2807" s="97"/>
      <c r="BB2807" s="79"/>
      <c r="BC2807" s="94"/>
      <c r="BE2807" s="97"/>
      <c r="BF2807" s="97"/>
      <c r="BG2807" s="40"/>
      <c r="BK2807" s="40"/>
      <c r="BL2807" s="79"/>
      <c r="BM2807" s="94"/>
      <c r="BO2807" s="97"/>
      <c r="BQ2807" s="40"/>
      <c r="BR2807" s="94"/>
      <c r="BS2807" s="94"/>
      <c r="BT2807" s="94"/>
      <c r="BU2807" s="40"/>
      <c r="BV2807" s="82"/>
      <c r="BW2807" s="94"/>
      <c r="BX2807" s="48"/>
      <c r="BY2807" s="97"/>
      <c r="BZ2807" s="48"/>
      <c r="CA2807" s="40"/>
      <c r="CB2807" s="94"/>
      <c r="CC2807" s="94"/>
      <c r="CD2807" s="94"/>
      <c r="CE2807" s="40"/>
      <c r="CF2807" s="73"/>
      <c r="CG2807" s="41"/>
      <c r="CH2807" s="41"/>
      <c r="CI2807" s="41"/>
      <c r="CJ2807" s="41"/>
      <c r="CK2807" s="41"/>
      <c r="CL2807" s="68"/>
      <c r="CM2807" s="41"/>
      <c r="CN2807" s="41"/>
      <c r="CO2807" s="39"/>
      <c r="CP2807" s="78"/>
    </row>
    <row r="2808" spans="1:94" s="38" customFormat="1" x14ac:dyDescent="0.25">
      <c r="A2808" s="38">
        <v>2805</v>
      </c>
      <c r="F2808" s="39"/>
      <c r="Q2808" s="39"/>
      <c r="R2808" s="40"/>
      <c r="S2808" s="40"/>
      <c r="T2808" s="39"/>
      <c r="AG2808" s="110"/>
      <c r="AH2808" s="94"/>
      <c r="AJ2808" s="97"/>
      <c r="AL2808" s="39"/>
      <c r="AP2808" s="39"/>
      <c r="AQ2808" s="77"/>
      <c r="AR2808" s="94"/>
      <c r="AT2808" s="97"/>
      <c r="BB2808" s="79"/>
      <c r="BC2808" s="94"/>
      <c r="BE2808" s="97"/>
      <c r="BF2808" s="97"/>
      <c r="BG2808" s="40"/>
      <c r="BK2808" s="40"/>
      <c r="BL2808" s="79"/>
      <c r="BM2808" s="94"/>
      <c r="BO2808" s="97"/>
      <c r="BQ2808" s="40"/>
      <c r="BR2808" s="94"/>
      <c r="BS2808" s="94"/>
      <c r="BT2808" s="94"/>
      <c r="BU2808" s="40"/>
      <c r="BV2808" s="82"/>
      <c r="BW2808" s="94"/>
      <c r="BX2808" s="48"/>
      <c r="BY2808" s="97"/>
      <c r="BZ2808" s="48"/>
      <c r="CA2808" s="40"/>
      <c r="CB2808" s="94"/>
      <c r="CC2808" s="94"/>
      <c r="CD2808" s="94"/>
      <c r="CE2808" s="40"/>
      <c r="CF2808" s="73"/>
      <c r="CG2808" s="41"/>
      <c r="CH2808" s="41"/>
      <c r="CI2808" s="41"/>
      <c r="CJ2808" s="41"/>
      <c r="CK2808" s="41"/>
      <c r="CL2808" s="68"/>
      <c r="CM2808" s="41"/>
      <c r="CN2808" s="41"/>
      <c r="CO2808" s="39"/>
      <c r="CP2808" s="78"/>
    </row>
    <row r="2809" spans="1:94" s="38" customFormat="1" x14ac:dyDescent="0.25">
      <c r="A2809" s="38">
        <v>2806</v>
      </c>
      <c r="F2809" s="39"/>
      <c r="Q2809" s="39"/>
      <c r="R2809" s="40"/>
      <c r="S2809" s="40"/>
      <c r="T2809" s="39"/>
      <c r="AG2809" s="110"/>
      <c r="AH2809" s="94"/>
      <c r="AJ2809" s="97"/>
      <c r="AL2809" s="39"/>
      <c r="AP2809" s="39"/>
      <c r="AQ2809" s="77"/>
      <c r="AR2809" s="94"/>
      <c r="AT2809" s="97"/>
      <c r="BB2809" s="79"/>
      <c r="BC2809" s="94"/>
      <c r="BE2809" s="97"/>
      <c r="BF2809" s="97"/>
      <c r="BG2809" s="40"/>
      <c r="BK2809" s="40"/>
      <c r="BL2809" s="79"/>
      <c r="BM2809" s="94"/>
      <c r="BO2809" s="97"/>
      <c r="BQ2809" s="40"/>
      <c r="BR2809" s="94"/>
      <c r="BS2809" s="94"/>
      <c r="BT2809" s="94"/>
      <c r="BU2809" s="40"/>
      <c r="BV2809" s="82"/>
      <c r="BW2809" s="94"/>
      <c r="BX2809" s="48"/>
      <c r="BY2809" s="97"/>
      <c r="BZ2809" s="48"/>
      <c r="CA2809" s="40"/>
      <c r="CB2809" s="94"/>
      <c r="CC2809" s="94"/>
      <c r="CD2809" s="94"/>
      <c r="CE2809" s="40"/>
      <c r="CF2809" s="73"/>
      <c r="CG2809" s="41"/>
      <c r="CH2809" s="41"/>
      <c r="CI2809" s="41"/>
      <c r="CJ2809" s="41"/>
      <c r="CK2809" s="41"/>
      <c r="CL2809" s="68"/>
      <c r="CM2809" s="41"/>
      <c r="CN2809" s="41"/>
      <c r="CO2809" s="39"/>
      <c r="CP2809" s="78"/>
    </row>
    <row r="2810" spans="1:94" s="38" customFormat="1" x14ac:dyDescent="0.25">
      <c r="A2810" s="38">
        <v>2807</v>
      </c>
      <c r="F2810" s="39"/>
      <c r="Q2810" s="39"/>
      <c r="R2810" s="40"/>
      <c r="S2810" s="40"/>
      <c r="T2810" s="39"/>
      <c r="AG2810" s="110"/>
      <c r="AH2810" s="94"/>
      <c r="AJ2810" s="97"/>
      <c r="AL2810" s="39"/>
      <c r="AP2810" s="39"/>
      <c r="AQ2810" s="77"/>
      <c r="AR2810" s="94"/>
      <c r="AT2810" s="97"/>
      <c r="BB2810" s="79"/>
      <c r="BC2810" s="94"/>
      <c r="BE2810" s="97"/>
      <c r="BF2810" s="97"/>
      <c r="BG2810" s="40"/>
      <c r="BK2810" s="40"/>
      <c r="BL2810" s="79"/>
      <c r="BM2810" s="94"/>
      <c r="BO2810" s="97"/>
      <c r="BQ2810" s="40"/>
      <c r="BR2810" s="94"/>
      <c r="BS2810" s="94"/>
      <c r="BT2810" s="94"/>
      <c r="BU2810" s="40"/>
      <c r="BV2810" s="82"/>
      <c r="BW2810" s="94"/>
      <c r="BX2810" s="48"/>
      <c r="BY2810" s="97"/>
      <c r="BZ2810" s="48"/>
      <c r="CA2810" s="40"/>
      <c r="CB2810" s="94"/>
      <c r="CC2810" s="94"/>
      <c r="CD2810" s="94"/>
      <c r="CE2810" s="40"/>
      <c r="CF2810" s="73"/>
      <c r="CG2810" s="41"/>
      <c r="CH2810" s="41"/>
      <c r="CI2810" s="41"/>
      <c r="CJ2810" s="41"/>
      <c r="CK2810" s="41"/>
      <c r="CL2810" s="68"/>
      <c r="CM2810" s="41"/>
      <c r="CN2810" s="41"/>
      <c r="CO2810" s="39"/>
      <c r="CP2810" s="78"/>
    </row>
    <row r="2811" spans="1:94" s="38" customFormat="1" x14ac:dyDescent="0.25">
      <c r="A2811" s="38">
        <v>2808</v>
      </c>
      <c r="F2811" s="39"/>
      <c r="Q2811" s="39"/>
      <c r="R2811" s="40"/>
      <c r="S2811" s="40"/>
      <c r="T2811" s="39"/>
      <c r="AG2811" s="110"/>
      <c r="AH2811" s="94"/>
      <c r="AJ2811" s="97"/>
      <c r="AL2811" s="39"/>
      <c r="AP2811" s="39"/>
      <c r="AQ2811" s="77"/>
      <c r="AR2811" s="94"/>
      <c r="AT2811" s="97"/>
      <c r="BB2811" s="79"/>
      <c r="BC2811" s="94"/>
      <c r="BE2811" s="97"/>
      <c r="BF2811" s="97"/>
      <c r="BG2811" s="40"/>
      <c r="BK2811" s="40"/>
      <c r="BL2811" s="79"/>
      <c r="BM2811" s="94"/>
      <c r="BO2811" s="97"/>
      <c r="BQ2811" s="40"/>
      <c r="BR2811" s="94"/>
      <c r="BS2811" s="94"/>
      <c r="BT2811" s="94"/>
      <c r="BU2811" s="40"/>
      <c r="BV2811" s="82"/>
      <c r="BW2811" s="94"/>
      <c r="BX2811" s="48"/>
      <c r="BY2811" s="97"/>
      <c r="BZ2811" s="48"/>
      <c r="CA2811" s="40"/>
      <c r="CB2811" s="94"/>
      <c r="CC2811" s="94"/>
      <c r="CD2811" s="94"/>
      <c r="CE2811" s="40"/>
      <c r="CF2811" s="73"/>
      <c r="CG2811" s="41"/>
      <c r="CH2811" s="41"/>
      <c r="CI2811" s="41"/>
      <c r="CJ2811" s="41"/>
      <c r="CK2811" s="41"/>
      <c r="CL2811" s="68"/>
      <c r="CM2811" s="41"/>
      <c r="CN2811" s="41"/>
      <c r="CO2811" s="39"/>
      <c r="CP2811" s="78"/>
    </row>
    <row r="2812" spans="1:94" s="38" customFormat="1" x14ac:dyDescent="0.25">
      <c r="A2812" s="38">
        <v>2809</v>
      </c>
      <c r="F2812" s="39"/>
      <c r="Q2812" s="39"/>
      <c r="R2812" s="40"/>
      <c r="S2812" s="40"/>
      <c r="T2812" s="39"/>
      <c r="AG2812" s="110"/>
      <c r="AH2812" s="94"/>
      <c r="AJ2812" s="97"/>
      <c r="AL2812" s="39"/>
      <c r="AP2812" s="39"/>
      <c r="AQ2812" s="77"/>
      <c r="AR2812" s="94"/>
      <c r="AT2812" s="97"/>
      <c r="BB2812" s="79"/>
      <c r="BC2812" s="94"/>
      <c r="BE2812" s="97"/>
      <c r="BF2812" s="97"/>
      <c r="BG2812" s="40"/>
      <c r="BK2812" s="40"/>
      <c r="BL2812" s="79"/>
      <c r="BM2812" s="94"/>
      <c r="BO2812" s="97"/>
      <c r="BQ2812" s="40"/>
      <c r="BR2812" s="94"/>
      <c r="BS2812" s="94"/>
      <c r="BT2812" s="94"/>
      <c r="BU2812" s="40"/>
      <c r="BV2812" s="82"/>
      <c r="BW2812" s="94"/>
      <c r="BX2812" s="48"/>
      <c r="BY2812" s="97"/>
      <c r="BZ2812" s="48"/>
      <c r="CA2812" s="40"/>
      <c r="CB2812" s="94"/>
      <c r="CC2812" s="94"/>
      <c r="CD2812" s="94"/>
      <c r="CE2812" s="40"/>
      <c r="CF2812" s="73"/>
      <c r="CG2812" s="41"/>
      <c r="CH2812" s="41"/>
      <c r="CI2812" s="41"/>
      <c r="CJ2812" s="41"/>
      <c r="CK2812" s="41"/>
      <c r="CL2812" s="68"/>
      <c r="CM2812" s="41"/>
      <c r="CN2812" s="41"/>
      <c r="CO2812" s="39"/>
      <c r="CP2812" s="78"/>
    </row>
    <row r="2813" spans="1:94" s="38" customFormat="1" x14ac:dyDescent="0.25">
      <c r="A2813" s="38">
        <v>2810</v>
      </c>
      <c r="F2813" s="39"/>
      <c r="Q2813" s="39"/>
      <c r="R2813" s="40"/>
      <c r="S2813" s="40"/>
      <c r="T2813" s="39"/>
      <c r="AG2813" s="110"/>
      <c r="AH2813" s="94"/>
      <c r="AJ2813" s="97"/>
      <c r="AL2813" s="39"/>
      <c r="AP2813" s="39"/>
      <c r="AQ2813" s="77"/>
      <c r="AR2813" s="94"/>
      <c r="AT2813" s="97"/>
      <c r="BB2813" s="79"/>
      <c r="BC2813" s="94"/>
      <c r="BE2813" s="97"/>
      <c r="BF2813" s="97"/>
      <c r="BG2813" s="40"/>
      <c r="BK2813" s="40"/>
      <c r="BL2813" s="79"/>
      <c r="BM2813" s="94"/>
      <c r="BO2813" s="97"/>
      <c r="BQ2813" s="40"/>
      <c r="BR2813" s="94"/>
      <c r="BS2813" s="94"/>
      <c r="BT2813" s="94"/>
      <c r="BU2813" s="40"/>
      <c r="BV2813" s="82"/>
      <c r="BW2813" s="94"/>
      <c r="BX2813" s="48"/>
      <c r="BY2813" s="97"/>
      <c r="BZ2813" s="48"/>
      <c r="CA2813" s="40"/>
      <c r="CB2813" s="94"/>
      <c r="CC2813" s="94"/>
      <c r="CD2813" s="94"/>
      <c r="CE2813" s="40"/>
      <c r="CF2813" s="73"/>
      <c r="CG2813" s="41"/>
      <c r="CH2813" s="41"/>
      <c r="CI2813" s="41"/>
      <c r="CJ2813" s="41"/>
      <c r="CK2813" s="41"/>
      <c r="CL2813" s="68"/>
      <c r="CM2813" s="41"/>
      <c r="CN2813" s="41"/>
      <c r="CO2813" s="39"/>
      <c r="CP2813" s="78"/>
    </row>
    <row r="2814" spans="1:94" s="38" customFormat="1" x14ac:dyDescent="0.25">
      <c r="A2814" s="38">
        <v>2811</v>
      </c>
      <c r="F2814" s="39"/>
      <c r="Q2814" s="39"/>
      <c r="R2814" s="40"/>
      <c r="S2814" s="40"/>
      <c r="T2814" s="39"/>
      <c r="AG2814" s="110"/>
      <c r="AH2814" s="94"/>
      <c r="AJ2814" s="97"/>
      <c r="AL2814" s="39"/>
      <c r="AP2814" s="39"/>
      <c r="AQ2814" s="77"/>
      <c r="AR2814" s="94"/>
      <c r="AT2814" s="97"/>
      <c r="BB2814" s="79"/>
      <c r="BC2814" s="94"/>
      <c r="BE2814" s="97"/>
      <c r="BF2814" s="97"/>
      <c r="BG2814" s="40"/>
      <c r="BK2814" s="40"/>
      <c r="BL2814" s="79"/>
      <c r="BM2814" s="94"/>
      <c r="BO2814" s="97"/>
      <c r="BQ2814" s="40"/>
      <c r="BR2814" s="94"/>
      <c r="BS2814" s="94"/>
      <c r="BT2814" s="94"/>
      <c r="BU2814" s="40"/>
      <c r="BV2814" s="82"/>
      <c r="BW2814" s="94"/>
      <c r="BX2814" s="48"/>
      <c r="BY2814" s="97"/>
      <c r="BZ2814" s="48"/>
      <c r="CA2814" s="40"/>
      <c r="CB2814" s="94"/>
      <c r="CC2814" s="94"/>
      <c r="CD2814" s="94"/>
      <c r="CE2814" s="40"/>
      <c r="CF2814" s="73"/>
      <c r="CG2814" s="41"/>
      <c r="CH2814" s="41"/>
      <c r="CI2814" s="41"/>
      <c r="CJ2814" s="41"/>
      <c r="CK2814" s="41"/>
      <c r="CL2814" s="68"/>
      <c r="CM2814" s="41"/>
      <c r="CN2814" s="41"/>
      <c r="CO2814" s="39"/>
      <c r="CP2814" s="78"/>
    </row>
    <row r="2815" spans="1:94" s="38" customFormat="1" x14ac:dyDescent="0.25">
      <c r="A2815" s="38">
        <v>2812</v>
      </c>
      <c r="F2815" s="39"/>
      <c r="Q2815" s="39"/>
      <c r="R2815" s="40"/>
      <c r="S2815" s="40"/>
      <c r="T2815" s="39"/>
      <c r="AG2815" s="110"/>
      <c r="AH2815" s="94"/>
      <c r="AJ2815" s="97"/>
      <c r="AL2815" s="39"/>
      <c r="AP2815" s="39"/>
      <c r="AQ2815" s="77"/>
      <c r="AR2815" s="94"/>
      <c r="AT2815" s="97"/>
      <c r="BB2815" s="79"/>
      <c r="BC2815" s="94"/>
      <c r="BE2815" s="97"/>
      <c r="BF2815" s="97"/>
      <c r="BG2815" s="40"/>
      <c r="BK2815" s="40"/>
      <c r="BL2815" s="79"/>
      <c r="BM2815" s="94"/>
      <c r="BO2815" s="97"/>
      <c r="BQ2815" s="40"/>
      <c r="BR2815" s="94"/>
      <c r="BS2815" s="94"/>
      <c r="BT2815" s="94"/>
      <c r="BU2815" s="40"/>
      <c r="BV2815" s="82"/>
      <c r="BW2815" s="94"/>
      <c r="BX2815" s="48"/>
      <c r="BY2815" s="97"/>
      <c r="BZ2815" s="48"/>
      <c r="CA2815" s="40"/>
      <c r="CB2815" s="94"/>
      <c r="CC2815" s="94"/>
      <c r="CD2815" s="94"/>
      <c r="CE2815" s="40"/>
      <c r="CF2815" s="73"/>
      <c r="CG2815" s="41"/>
      <c r="CH2815" s="41"/>
      <c r="CI2815" s="41"/>
      <c r="CJ2815" s="41"/>
      <c r="CK2815" s="41"/>
      <c r="CL2815" s="68"/>
      <c r="CM2815" s="41"/>
      <c r="CN2815" s="41"/>
      <c r="CO2815" s="39"/>
      <c r="CP2815" s="78"/>
    </row>
    <row r="2816" spans="1:94" s="38" customFormat="1" x14ac:dyDescent="0.25">
      <c r="A2816" s="38">
        <v>2813</v>
      </c>
      <c r="F2816" s="39"/>
      <c r="Q2816" s="39"/>
      <c r="R2816" s="40"/>
      <c r="S2816" s="40"/>
      <c r="T2816" s="39"/>
      <c r="AG2816" s="110"/>
      <c r="AH2816" s="94"/>
      <c r="AJ2816" s="97"/>
      <c r="AL2816" s="39"/>
      <c r="AP2816" s="39"/>
      <c r="AQ2816" s="77"/>
      <c r="AR2816" s="94"/>
      <c r="AT2816" s="97"/>
      <c r="BB2816" s="79"/>
      <c r="BC2816" s="94"/>
      <c r="BE2816" s="97"/>
      <c r="BF2816" s="97"/>
      <c r="BG2816" s="40"/>
      <c r="BK2816" s="40"/>
      <c r="BL2816" s="79"/>
      <c r="BM2816" s="94"/>
      <c r="BO2816" s="97"/>
      <c r="BQ2816" s="40"/>
      <c r="BR2816" s="94"/>
      <c r="BS2816" s="94"/>
      <c r="BT2816" s="94"/>
      <c r="BU2816" s="40"/>
      <c r="BV2816" s="82"/>
      <c r="BW2816" s="94"/>
      <c r="BX2816" s="48"/>
      <c r="BY2816" s="97"/>
      <c r="BZ2816" s="48"/>
      <c r="CA2816" s="40"/>
      <c r="CB2816" s="94"/>
      <c r="CC2816" s="94"/>
      <c r="CD2816" s="94"/>
      <c r="CE2816" s="40"/>
      <c r="CF2816" s="73"/>
      <c r="CG2816" s="41"/>
      <c r="CH2816" s="41"/>
      <c r="CI2816" s="41"/>
      <c r="CJ2816" s="41"/>
      <c r="CK2816" s="41"/>
      <c r="CL2816" s="68"/>
      <c r="CM2816" s="41"/>
      <c r="CN2816" s="41"/>
      <c r="CO2816" s="39"/>
      <c r="CP2816" s="78"/>
    </row>
    <row r="2817" spans="1:94" s="38" customFormat="1" x14ac:dyDescent="0.25">
      <c r="A2817" s="38">
        <v>2814</v>
      </c>
      <c r="F2817" s="39"/>
      <c r="Q2817" s="39"/>
      <c r="R2817" s="40"/>
      <c r="S2817" s="40"/>
      <c r="T2817" s="39"/>
      <c r="AG2817" s="110"/>
      <c r="AH2817" s="94"/>
      <c r="AJ2817" s="97"/>
      <c r="AL2817" s="39"/>
      <c r="AP2817" s="39"/>
      <c r="AQ2817" s="77"/>
      <c r="AR2817" s="94"/>
      <c r="AT2817" s="97"/>
      <c r="BB2817" s="79"/>
      <c r="BC2817" s="94"/>
      <c r="BE2817" s="97"/>
      <c r="BF2817" s="97"/>
      <c r="BG2817" s="40"/>
      <c r="BK2817" s="40"/>
      <c r="BL2817" s="79"/>
      <c r="BM2817" s="94"/>
      <c r="BO2817" s="97"/>
      <c r="BQ2817" s="40"/>
      <c r="BR2817" s="94"/>
      <c r="BS2817" s="94"/>
      <c r="BT2817" s="94"/>
      <c r="BU2817" s="40"/>
      <c r="BV2817" s="82"/>
      <c r="BW2817" s="94"/>
      <c r="BX2817" s="48"/>
      <c r="BY2817" s="97"/>
      <c r="BZ2817" s="48"/>
      <c r="CA2817" s="40"/>
      <c r="CB2817" s="94"/>
      <c r="CC2817" s="94"/>
      <c r="CD2817" s="94"/>
      <c r="CE2817" s="40"/>
      <c r="CF2817" s="73"/>
      <c r="CG2817" s="41"/>
      <c r="CH2817" s="41"/>
      <c r="CI2817" s="41"/>
      <c r="CJ2817" s="41"/>
      <c r="CK2817" s="41"/>
      <c r="CL2817" s="68"/>
      <c r="CM2817" s="41"/>
      <c r="CN2817" s="41"/>
      <c r="CO2817" s="39"/>
      <c r="CP2817" s="78"/>
    </row>
    <row r="2818" spans="1:94" s="38" customFormat="1" x14ac:dyDescent="0.25">
      <c r="A2818" s="38">
        <v>2815</v>
      </c>
      <c r="F2818" s="39"/>
      <c r="Q2818" s="39"/>
      <c r="R2818" s="40"/>
      <c r="S2818" s="40"/>
      <c r="T2818" s="39"/>
      <c r="AG2818" s="110"/>
      <c r="AH2818" s="94"/>
      <c r="AJ2818" s="97"/>
      <c r="AL2818" s="39"/>
      <c r="AP2818" s="39"/>
      <c r="AQ2818" s="77"/>
      <c r="AR2818" s="94"/>
      <c r="AT2818" s="97"/>
      <c r="BB2818" s="79"/>
      <c r="BC2818" s="94"/>
      <c r="BE2818" s="97"/>
      <c r="BF2818" s="97"/>
      <c r="BG2818" s="40"/>
      <c r="BK2818" s="40"/>
      <c r="BL2818" s="79"/>
      <c r="BM2818" s="94"/>
      <c r="BO2818" s="97"/>
      <c r="BQ2818" s="40"/>
      <c r="BR2818" s="94"/>
      <c r="BS2818" s="94"/>
      <c r="BT2818" s="94"/>
      <c r="BU2818" s="40"/>
      <c r="BV2818" s="82"/>
      <c r="BW2818" s="94"/>
      <c r="BX2818" s="48"/>
      <c r="BY2818" s="97"/>
      <c r="BZ2818" s="48"/>
      <c r="CA2818" s="40"/>
      <c r="CB2818" s="94"/>
      <c r="CC2818" s="94"/>
      <c r="CD2818" s="94"/>
      <c r="CE2818" s="40"/>
      <c r="CF2818" s="73"/>
      <c r="CG2818" s="41"/>
      <c r="CH2818" s="41"/>
      <c r="CI2818" s="41"/>
      <c r="CJ2818" s="41"/>
      <c r="CK2818" s="41"/>
      <c r="CL2818" s="68"/>
      <c r="CM2818" s="41"/>
      <c r="CN2818" s="41"/>
      <c r="CO2818" s="39"/>
      <c r="CP2818" s="78"/>
    </row>
    <row r="2819" spans="1:94" s="38" customFormat="1" x14ac:dyDescent="0.25">
      <c r="A2819" s="38">
        <v>2816</v>
      </c>
      <c r="F2819" s="39"/>
      <c r="Q2819" s="39"/>
      <c r="R2819" s="40"/>
      <c r="S2819" s="40"/>
      <c r="T2819" s="39"/>
      <c r="AG2819" s="110"/>
      <c r="AH2819" s="94"/>
      <c r="AJ2819" s="97"/>
      <c r="AL2819" s="39"/>
      <c r="AP2819" s="39"/>
      <c r="AQ2819" s="77"/>
      <c r="AR2819" s="94"/>
      <c r="AT2819" s="97"/>
      <c r="BB2819" s="79"/>
      <c r="BC2819" s="94"/>
      <c r="BE2819" s="97"/>
      <c r="BF2819" s="97"/>
      <c r="BG2819" s="40"/>
      <c r="BK2819" s="40"/>
      <c r="BL2819" s="79"/>
      <c r="BM2819" s="94"/>
      <c r="BO2819" s="97"/>
      <c r="BQ2819" s="40"/>
      <c r="BR2819" s="94"/>
      <c r="BS2819" s="94"/>
      <c r="BT2819" s="94"/>
      <c r="BU2819" s="40"/>
      <c r="BV2819" s="82"/>
      <c r="BW2819" s="94"/>
      <c r="BX2819" s="48"/>
      <c r="BY2819" s="97"/>
      <c r="BZ2819" s="48"/>
      <c r="CA2819" s="40"/>
      <c r="CB2819" s="94"/>
      <c r="CC2819" s="94"/>
      <c r="CD2819" s="94"/>
      <c r="CE2819" s="40"/>
      <c r="CF2819" s="73"/>
      <c r="CG2819" s="41"/>
      <c r="CH2819" s="41"/>
      <c r="CI2819" s="41"/>
      <c r="CJ2819" s="41"/>
      <c r="CK2819" s="41"/>
      <c r="CL2819" s="68"/>
      <c r="CM2819" s="41"/>
      <c r="CN2819" s="41"/>
      <c r="CO2819" s="39"/>
      <c r="CP2819" s="78"/>
    </row>
    <row r="2820" spans="1:94" s="38" customFormat="1" x14ac:dyDescent="0.25">
      <c r="A2820" s="38">
        <v>2817</v>
      </c>
      <c r="F2820" s="39"/>
      <c r="Q2820" s="39"/>
      <c r="R2820" s="40"/>
      <c r="S2820" s="40"/>
      <c r="T2820" s="39"/>
      <c r="AG2820" s="110"/>
      <c r="AH2820" s="94"/>
      <c r="AJ2820" s="97"/>
      <c r="AL2820" s="39"/>
      <c r="AP2820" s="39"/>
      <c r="AQ2820" s="77"/>
      <c r="AR2820" s="94"/>
      <c r="AT2820" s="97"/>
      <c r="BB2820" s="79"/>
      <c r="BC2820" s="94"/>
      <c r="BE2820" s="97"/>
      <c r="BF2820" s="97"/>
      <c r="BG2820" s="40"/>
      <c r="BK2820" s="40"/>
      <c r="BL2820" s="79"/>
      <c r="BM2820" s="94"/>
      <c r="BO2820" s="97"/>
      <c r="BQ2820" s="40"/>
      <c r="BR2820" s="94"/>
      <c r="BS2820" s="94"/>
      <c r="BT2820" s="94"/>
      <c r="BU2820" s="40"/>
      <c r="BV2820" s="82"/>
      <c r="BW2820" s="94"/>
      <c r="BX2820" s="48"/>
      <c r="BY2820" s="97"/>
      <c r="BZ2820" s="48"/>
      <c r="CA2820" s="40"/>
      <c r="CB2820" s="94"/>
      <c r="CC2820" s="94"/>
      <c r="CD2820" s="94"/>
      <c r="CE2820" s="40"/>
      <c r="CF2820" s="73"/>
      <c r="CG2820" s="41"/>
      <c r="CH2820" s="41"/>
      <c r="CI2820" s="41"/>
      <c r="CJ2820" s="41"/>
      <c r="CK2820" s="41"/>
      <c r="CL2820" s="68"/>
      <c r="CM2820" s="41"/>
      <c r="CN2820" s="41"/>
      <c r="CO2820" s="39"/>
      <c r="CP2820" s="78"/>
    </row>
    <row r="2821" spans="1:94" s="38" customFormat="1" x14ac:dyDescent="0.25">
      <c r="A2821" s="38">
        <v>2818</v>
      </c>
      <c r="F2821" s="39"/>
      <c r="Q2821" s="39"/>
      <c r="R2821" s="40"/>
      <c r="S2821" s="40"/>
      <c r="T2821" s="39"/>
      <c r="AG2821" s="110"/>
      <c r="AH2821" s="94"/>
      <c r="AJ2821" s="97"/>
      <c r="AL2821" s="39"/>
      <c r="AP2821" s="39"/>
      <c r="AQ2821" s="77"/>
      <c r="AR2821" s="94"/>
      <c r="AT2821" s="97"/>
      <c r="BB2821" s="79"/>
      <c r="BC2821" s="94"/>
      <c r="BE2821" s="97"/>
      <c r="BF2821" s="97"/>
      <c r="BG2821" s="40"/>
      <c r="BK2821" s="40"/>
      <c r="BL2821" s="79"/>
      <c r="BM2821" s="94"/>
      <c r="BO2821" s="97"/>
      <c r="BQ2821" s="40"/>
      <c r="BR2821" s="94"/>
      <c r="BS2821" s="94"/>
      <c r="BT2821" s="94"/>
      <c r="BU2821" s="40"/>
      <c r="BV2821" s="82"/>
      <c r="BW2821" s="94"/>
      <c r="BX2821" s="48"/>
      <c r="BY2821" s="97"/>
      <c r="BZ2821" s="48"/>
      <c r="CA2821" s="40"/>
      <c r="CB2821" s="94"/>
      <c r="CC2821" s="94"/>
      <c r="CD2821" s="94"/>
      <c r="CE2821" s="40"/>
      <c r="CF2821" s="73"/>
      <c r="CG2821" s="41"/>
      <c r="CH2821" s="41"/>
      <c r="CI2821" s="41"/>
      <c r="CJ2821" s="41"/>
      <c r="CK2821" s="41"/>
      <c r="CL2821" s="68"/>
      <c r="CM2821" s="41"/>
      <c r="CN2821" s="41"/>
      <c r="CO2821" s="39"/>
      <c r="CP2821" s="78"/>
    </row>
    <row r="2822" spans="1:94" s="38" customFormat="1" x14ac:dyDescent="0.25">
      <c r="A2822" s="38">
        <v>2819</v>
      </c>
      <c r="F2822" s="39"/>
      <c r="Q2822" s="39"/>
      <c r="R2822" s="40"/>
      <c r="S2822" s="40"/>
      <c r="T2822" s="39"/>
      <c r="AG2822" s="110"/>
      <c r="AH2822" s="94"/>
      <c r="AJ2822" s="97"/>
      <c r="AL2822" s="39"/>
      <c r="AP2822" s="39"/>
      <c r="AQ2822" s="77"/>
      <c r="AR2822" s="94"/>
      <c r="AT2822" s="97"/>
      <c r="BB2822" s="79"/>
      <c r="BC2822" s="94"/>
      <c r="BE2822" s="97"/>
      <c r="BF2822" s="97"/>
      <c r="BG2822" s="40"/>
      <c r="BK2822" s="40"/>
      <c r="BL2822" s="79"/>
      <c r="BM2822" s="94"/>
      <c r="BO2822" s="97"/>
      <c r="BQ2822" s="40"/>
      <c r="BR2822" s="94"/>
      <c r="BS2822" s="94"/>
      <c r="BT2822" s="94"/>
      <c r="BU2822" s="40"/>
      <c r="BV2822" s="82"/>
      <c r="BW2822" s="94"/>
      <c r="BX2822" s="48"/>
      <c r="BY2822" s="97"/>
      <c r="BZ2822" s="48"/>
      <c r="CA2822" s="40"/>
      <c r="CB2822" s="94"/>
      <c r="CC2822" s="94"/>
      <c r="CD2822" s="94"/>
      <c r="CE2822" s="40"/>
      <c r="CF2822" s="73"/>
      <c r="CG2822" s="41"/>
      <c r="CH2822" s="41"/>
      <c r="CI2822" s="41"/>
      <c r="CJ2822" s="41"/>
      <c r="CK2822" s="41"/>
      <c r="CL2822" s="68"/>
      <c r="CM2822" s="41"/>
      <c r="CN2822" s="41"/>
      <c r="CO2822" s="39"/>
      <c r="CP2822" s="78"/>
    </row>
    <row r="2823" spans="1:94" s="38" customFormat="1" x14ac:dyDescent="0.25">
      <c r="A2823" s="38">
        <v>2820</v>
      </c>
      <c r="F2823" s="39"/>
      <c r="Q2823" s="39"/>
      <c r="R2823" s="40"/>
      <c r="S2823" s="40"/>
      <c r="T2823" s="39"/>
      <c r="AG2823" s="110"/>
      <c r="AH2823" s="94"/>
      <c r="AJ2823" s="97"/>
      <c r="AL2823" s="39"/>
      <c r="AP2823" s="39"/>
      <c r="AQ2823" s="77"/>
      <c r="AR2823" s="94"/>
      <c r="AT2823" s="97"/>
      <c r="BB2823" s="79"/>
      <c r="BC2823" s="94"/>
      <c r="BE2823" s="97"/>
      <c r="BF2823" s="97"/>
      <c r="BG2823" s="40"/>
      <c r="BK2823" s="40"/>
      <c r="BL2823" s="79"/>
      <c r="BM2823" s="94"/>
      <c r="BO2823" s="97"/>
      <c r="BQ2823" s="40"/>
      <c r="BR2823" s="94"/>
      <c r="BS2823" s="94"/>
      <c r="BT2823" s="94"/>
      <c r="BU2823" s="40"/>
      <c r="BV2823" s="82"/>
      <c r="BW2823" s="94"/>
      <c r="BX2823" s="48"/>
      <c r="BY2823" s="97"/>
      <c r="BZ2823" s="48"/>
      <c r="CA2823" s="40"/>
      <c r="CB2823" s="94"/>
      <c r="CC2823" s="94"/>
      <c r="CD2823" s="94"/>
      <c r="CE2823" s="40"/>
      <c r="CF2823" s="73"/>
      <c r="CG2823" s="41"/>
      <c r="CH2823" s="41"/>
      <c r="CI2823" s="41"/>
      <c r="CJ2823" s="41"/>
      <c r="CK2823" s="41"/>
      <c r="CL2823" s="68"/>
      <c r="CM2823" s="41"/>
      <c r="CN2823" s="41"/>
      <c r="CO2823" s="39"/>
      <c r="CP2823" s="78"/>
    </row>
    <row r="2824" spans="1:94" s="38" customFormat="1" x14ac:dyDescent="0.25">
      <c r="A2824" s="99">
        <v>2821</v>
      </c>
      <c r="F2824" s="39"/>
      <c r="Q2824" s="39"/>
      <c r="R2824" s="40"/>
      <c r="S2824" s="40"/>
      <c r="T2824" s="39"/>
      <c r="AG2824" s="110"/>
      <c r="AH2824" s="94"/>
      <c r="AJ2824" s="97"/>
      <c r="AL2824" s="39"/>
      <c r="AP2824" s="39"/>
      <c r="AQ2824" s="77"/>
      <c r="AR2824" s="94"/>
      <c r="AT2824" s="97"/>
      <c r="BB2824" s="79"/>
      <c r="BC2824" s="94"/>
      <c r="BE2824" s="97"/>
      <c r="BF2824" s="97"/>
      <c r="BG2824" s="40"/>
      <c r="BK2824" s="40"/>
      <c r="BL2824" s="79"/>
      <c r="BM2824" s="94"/>
      <c r="BO2824" s="97"/>
      <c r="BQ2824" s="40"/>
      <c r="BR2824" s="94"/>
      <c r="BS2824" s="94"/>
      <c r="BT2824" s="94"/>
      <c r="BU2824" s="40"/>
      <c r="BV2824" s="82"/>
      <c r="BW2824" s="94"/>
      <c r="BX2824" s="48"/>
      <c r="BY2824" s="97"/>
      <c r="BZ2824" s="48"/>
      <c r="CA2824" s="40"/>
      <c r="CB2824" s="94"/>
      <c r="CC2824" s="94"/>
      <c r="CD2824" s="94"/>
      <c r="CE2824" s="40"/>
      <c r="CF2824" s="73"/>
      <c r="CG2824" s="41"/>
      <c r="CH2824" s="41"/>
      <c r="CI2824" s="41"/>
      <c r="CJ2824" s="41"/>
      <c r="CK2824" s="41"/>
      <c r="CL2824" s="68"/>
      <c r="CM2824" s="41"/>
      <c r="CN2824" s="41"/>
      <c r="CO2824" s="39"/>
      <c r="CP2824" s="78"/>
    </row>
    <row r="2825" spans="1:94" s="38" customFormat="1" x14ac:dyDescent="0.25">
      <c r="A2825" s="38">
        <v>2822</v>
      </c>
      <c r="F2825" s="39"/>
      <c r="Q2825" s="39"/>
      <c r="R2825" s="40"/>
      <c r="S2825" s="40"/>
      <c r="T2825" s="39"/>
      <c r="AG2825" s="110"/>
      <c r="AH2825" s="94"/>
      <c r="AJ2825" s="97"/>
      <c r="AL2825" s="39"/>
      <c r="AP2825" s="39"/>
      <c r="AQ2825" s="77"/>
      <c r="AR2825" s="94"/>
      <c r="AT2825" s="97"/>
      <c r="BB2825" s="79"/>
      <c r="BC2825" s="94"/>
      <c r="BE2825" s="97"/>
      <c r="BF2825" s="97"/>
      <c r="BG2825" s="40"/>
      <c r="BK2825" s="40"/>
      <c r="BL2825" s="79"/>
      <c r="BM2825" s="94"/>
      <c r="BO2825" s="97"/>
      <c r="BQ2825" s="40"/>
      <c r="BR2825" s="94"/>
      <c r="BS2825" s="94"/>
      <c r="BT2825" s="94"/>
      <c r="BU2825" s="40"/>
      <c r="BV2825" s="82"/>
      <c r="BW2825" s="94"/>
      <c r="BX2825" s="48"/>
      <c r="BY2825" s="97"/>
      <c r="BZ2825" s="48"/>
      <c r="CA2825" s="40"/>
      <c r="CB2825" s="94"/>
      <c r="CC2825" s="94"/>
      <c r="CD2825" s="94"/>
      <c r="CE2825" s="40"/>
      <c r="CF2825" s="73"/>
      <c r="CG2825" s="41"/>
      <c r="CH2825" s="41"/>
      <c r="CI2825" s="41"/>
      <c r="CJ2825" s="41"/>
      <c r="CK2825" s="41"/>
      <c r="CL2825" s="68"/>
      <c r="CM2825" s="41"/>
      <c r="CN2825" s="41"/>
      <c r="CO2825" s="39"/>
      <c r="CP2825" s="78"/>
    </row>
    <row r="2826" spans="1:94" s="38" customFormat="1" x14ac:dyDescent="0.25">
      <c r="A2826" s="38">
        <v>2823</v>
      </c>
      <c r="F2826" s="39"/>
      <c r="Q2826" s="39"/>
      <c r="R2826" s="40"/>
      <c r="S2826" s="40"/>
      <c r="T2826" s="39"/>
      <c r="AG2826" s="110"/>
      <c r="AH2826" s="94"/>
      <c r="AJ2826" s="97"/>
      <c r="AL2826" s="39"/>
      <c r="AP2826" s="39"/>
      <c r="AQ2826" s="77"/>
      <c r="AR2826" s="94"/>
      <c r="AT2826" s="97"/>
      <c r="BB2826" s="79"/>
      <c r="BC2826" s="94"/>
      <c r="BE2826" s="97"/>
      <c r="BF2826" s="97"/>
      <c r="BG2826" s="40"/>
      <c r="BK2826" s="40"/>
      <c r="BL2826" s="79"/>
      <c r="BM2826" s="94"/>
      <c r="BO2826" s="97"/>
      <c r="BQ2826" s="40"/>
      <c r="BR2826" s="94"/>
      <c r="BS2826" s="94"/>
      <c r="BT2826" s="94"/>
      <c r="BU2826" s="40"/>
      <c r="BV2826" s="82"/>
      <c r="BW2826" s="94"/>
      <c r="BX2826" s="48"/>
      <c r="BY2826" s="97"/>
      <c r="BZ2826" s="48"/>
      <c r="CA2826" s="40"/>
      <c r="CB2826" s="94"/>
      <c r="CC2826" s="94"/>
      <c r="CD2826" s="94"/>
      <c r="CE2826" s="40"/>
      <c r="CF2826" s="73"/>
      <c r="CG2826" s="41"/>
      <c r="CH2826" s="41"/>
      <c r="CI2826" s="41"/>
      <c r="CJ2826" s="41"/>
      <c r="CK2826" s="41"/>
      <c r="CL2826" s="68"/>
      <c r="CM2826" s="41"/>
      <c r="CN2826" s="41"/>
      <c r="CO2826" s="39"/>
      <c r="CP2826" s="78"/>
    </row>
    <row r="2827" spans="1:94" s="38" customFormat="1" x14ac:dyDescent="0.25">
      <c r="A2827" s="38">
        <v>2824</v>
      </c>
      <c r="F2827" s="39"/>
      <c r="Q2827" s="39"/>
      <c r="R2827" s="40"/>
      <c r="S2827" s="40"/>
      <c r="T2827" s="39"/>
      <c r="AG2827" s="110"/>
      <c r="AH2827" s="94"/>
      <c r="AJ2827" s="97"/>
      <c r="AL2827" s="39"/>
      <c r="AP2827" s="39"/>
      <c r="AQ2827" s="77"/>
      <c r="AR2827" s="94"/>
      <c r="AT2827" s="97"/>
      <c r="BB2827" s="79"/>
      <c r="BC2827" s="94"/>
      <c r="BE2827" s="97"/>
      <c r="BF2827" s="97"/>
      <c r="BG2827" s="40"/>
      <c r="BK2827" s="40"/>
      <c r="BL2827" s="79"/>
      <c r="BM2827" s="94"/>
      <c r="BO2827" s="97"/>
      <c r="BQ2827" s="40"/>
      <c r="BR2827" s="94"/>
      <c r="BS2827" s="94"/>
      <c r="BT2827" s="94"/>
      <c r="BU2827" s="40"/>
      <c r="BV2827" s="82"/>
      <c r="BW2827" s="94"/>
      <c r="BX2827" s="48"/>
      <c r="BY2827" s="97"/>
      <c r="BZ2827" s="48"/>
      <c r="CA2827" s="40"/>
      <c r="CB2827" s="94"/>
      <c r="CC2827" s="94"/>
      <c r="CD2827" s="94"/>
      <c r="CE2827" s="40"/>
      <c r="CF2827" s="73"/>
      <c r="CG2827" s="41"/>
      <c r="CH2827" s="41"/>
      <c r="CI2827" s="41"/>
      <c r="CJ2827" s="41"/>
      <c r="CK2827" s="41"/>
      <c r="CL2827" s="68"/>
      <c r="CM2827" s="41"/>
      <c r="CN2827" s="41"/>
      <c r="CO2827" s="39"/>
      <c r="CP2827" s="78"/>
    </row>
    <row r="2828" spans="1:94" s="38" customFormat="1" x14ac:dyDescent="0.25">
      <c r="A2828" s="38">
        <v>2825</v>
      </c>
      <c r="F2828" s="39"/>
      <c r="Q2828" s="39"/>
      <c r="R2828" s="40"/>
      <c r="S2828" s="40"/>
      <c r="T2828" s="39"/>
      <c r="AG2828" s="110"/>
      <c r="AH2828" s="94"/>
      <c r="AJ2828" s="97"/>
      <c r="AL2828" s="39"/>
      <c r="AP2828" s="39"/>
      <c r="AQ2828" s="77"/>
      <c r="AR2828" s="94"/>
      <c r="AT2828" s="97"/>
      <c r="BB2828" s="79"/>
      <c r="BC2828" s="94"/>
      <c r="BE2828" s="97"/>
      <c r="BF2828" s="97"/>
      <c r="BG2828" s="40"/>
      <c r="BK2828" s="40"/>
      <c r="BL2828" s="79"/>
      <c r="BM2828" s="94"/>
      <c r="BO2828" s="97"/>
      <c r="BQ2828" s="40"/>
      <c r="BR2828" s="94"/>
      <c r="BS2828" s="94"/>
      <c r="BT2828" s="94"/>
      <c r="BU2828" s="40"/>
      <c r="BV2828" s="82"/>
      <c r="BW2828" s="94"/>
      <c r="BX2828" s="48"/>
      <c r="BY2828" s="97"/>
      <c r="BZ2828" s="48"/>
      <c r="CA2828" s="40"/>
      <c r="CB2828" s="94"/>
      <c r="CC2828" s="94"/>
      <c r="CD2828" s="94"/>
      <c r="CE2828" s="40"/>
      <c r="CF2828" s="73"/>
      <c r="CG2828" s="41"/>
      <c r="CH2828" s="41"/>
      <c r="CI2828" s="41"/>
      <c r="CJ2828" s="41"/>
      <c r="CK2828" s="41"/>
      <c r="CL2828" s="68"/>
      <c r="CM2828" s="41"/>
      <c r="CN2828" s="41"/>
      <c r="CO2828" s="39"/>
      <c r="CP2828" s="78"/>
    </row>
    <row r="2829" spans="1:94" s="38" customFormat="1" x14ac:dyDescent="0.25">
      <c r="A2829" s="38">
        <v>2826</v>
      </c>
      <c r="F2829" s="39"/>
      <c r="Q2829" s="39"/>
      <c r="R2829" s="40"/>
      <c r="S2829" s="40"/>
      <c r="T2829" s="39"/>
      <c r="AG2829" s="110"/>
      <c r="AH2829" s="94"/>
      <c r="AJ2829" s="97"/>
      <c r="AL2829" s="39"/>
      <c r="AP2829" s="39"/>
      <c r="AQ2829" s="77"/>
      <c r="AR2829" s="94"/>
      <c r="AT2829" s="97"/>
      <c r="BB2829" s="79"/>
      <c r="BC2829" s="94"/>
      <c r="BE2829" s="97"/>
      <c r="BF2829" s="97"/>
      <c r="BG2829" s="40"/>
      <c r="BK2829" s="40"/>
      <c r="BL2829" s="79"/>
      <c r="BM2829" s="94"/>
      <c r="BO2829" s="97"/>
      <c r="BQ2829" s="40"/>
      <c r="BR2829" s="94"/>
      <c r="BS2829" s="94"/>
      <c r="BT2829" s="94"/>
      <c r="BU2829" s="40"/>
      <c r="BV2829" s="82"/>
      <c r="BW2829" s="94"/>
      <c r="BX2829" s="48"/>
      <c r="BY2829" s="97"/>
      <c r="BZ2829" s="48"/>
      <c r="CA2829" s="40"/>
      <c r="CB2829" s="94"/>
      <c r="CC2829" s="94"/>
      <c r="CD2829" s="94"/>
      <c r="CE2829" s="40"/>
      <c r="CF2829" s="73"/>
      <c r="CG2829" s="41"/>
      <c r="CH2829" s="41"/>
      <c r="CI2829" s="41"/>
      <c r="CJ2829" s="41"/>
      <c r="CK2829" s="41"/>
      <c r="CL2829" s="68"/>
      <c r="CM2829" s="41"/>
      <c r="CN2829" s="41"/>
      <c r="CO2829" s="39"/>
      <c r="CP2829" s="78"/>
    </row>
    <row r="2830" spans="1:94" s="38" customFormat="1" x14ac:dyDescent="0.25">
      <c r="A2830" s="38">
        <v>2827</v>
      </c>
      <c r="F2830" s="39"/>
      <c r="Q2830" s="39"/>
      <c r="R2830" s="40"/>
      <c r="S2830" s="40"/>
      <c r="T2830" s="39"/>
      <c r="AG2830" s="110"/>
      <c r="AH2830" s="94"/>
      <c r="AJ2830" s="97"/>
      <c r="AL2830" s="39"/>
      <c r="AP2830" s="39"/>
      <c r="AQ2830" s="77"/>
      <c r="AR2830" s="94"/>
      <c r="AT2830" s="97"/>
      <c r="BB2830" s="79"/>
      <c r="BC2830" s="94"/>
      <c r="BE2830" s="97"/>
      <c r="BF2830" s="97"/>
      <c r="BG2830" s="40"/>
      <c r="BK2830" s="40"/>
      <c r="BL2830" s="79"/>
      <c r="BM2830" s="94"/>
      <c r="BO2830" s="97"/>
      <c r="BQ2830" s="40"/>
      <c r="BR2830" s="94"/>
      <c r="BS2830" s="94"/>
      <c r="BT2830" s="94"/>
      <c r="BU2830" s="40"/>
      <c r="BV2830" s="82"/>
      <c r="BW2830" s="94"/>
      <c r="BX2830" s="48"/>
      <c r="BY2830" s="97"/>
      <c r="BZ2830" s="48"/>
      <c r="CA2830" s="40"/>
      <c r="CB2830" s="94"/>
      <c r="CC2830" s="94"/>
      <c r="CD2830" s="94"/>
      <c r="CE2830" s="40"/>
      <c r="CF2830" s="73"/>
      <c r="CG2830" s="41"/>
      <c r="CH2830" s="41"/>
      <c r="CI2830" s="41"/>
      <c r="CJ2830" s="41"/>
      <c r="CK2830" s="41"/>
      <c r="CL2830" s="68"/>
      <c r="CM2830" s="41"/>
      <c r="CN2830" s="41"/>
      <c r="CO2830" s="39"/>
      <c r="CP2830" s="78"/>
    </row>
    <row r="2831" spans="1:94" s="38" customFormat="1" x14ac:dyDescent="0.25">
      <c r="A2831" s="38">
        <v>2828</v>
      </c>
      <c r="F2831" s="39"/>
      <c r="Q2831" s="39"/>
      <c r="R2831" s="40"/>
      <c r="S2831" s="40"/>
      <c r="T2831" s="39"/>
      <c r="AG2831" s="110"/>
      <c r="AH2831" s="94"/>
      <c r="AJ2831" s="97"/>
      <c r="AL2831" s="39"/>
      <c r="AP2831" s="39"/>
      <c r="AQ2831" s="77"/>
      <c r="AR2831" s="94"/>
      <c r="AT2831" s="97"/>
      <c r="BB2831" s="79"/>
      <c r="BC2831" s="94"/>
      <c r="BE2831" s="97"/>
      <c r="BF2831" s="97"/>
      <c r="BG2831" s="40"/>
      <c r="BK2831" s="40"/>
      <c r="BL2831" s="79"/>
      <c r="BM2831" s="94"/>
      <c r="BO2831" s="97"/>
      <c r="BQ2831" s="40"/>
      <c r="BR2831" s="94"/>
      <c r="BS2831" s="94"/>
      <c r="BT2831" s="94"/>
      <c r="BU2831" s="40"/>
      <c r="BV2831" s="82"/>
      <c r="BW2831" s="94"/>
      <c r="BX2831" s="48"/>
      <c r="BY2831" s="97"/>
      <c r="BZ2831" s="48"/>
      <c r="CA2831" s="40"/>
      <c r="CB2831" s="94"/>
      <c r="CC2831" s="94"/>
      <c r="CD2831" s="94"/>
      <c r="CE2831" s="40"/>
      <c r="CF2831" s="73"/>
      <c r="CG2831" s="41"/>
      <c r="CH2831" s="41"/>
      <c r="CI2831" s="41"/>
      <c r="CJ2831" s="41"/>
      <c r="CK2831" s="41"/>
      <c r="CL2831" s="68"/>
      <c r="CM2831" s="41"/>
      <c r="CN2831" s="41"/>
      <c r="CO2831" s="39"/>
      <c r="CP2831" s="78"/>
    </row>
    <row r="2832" spans="1:94" s="38" customFormat="1" x14ac:dyDescent="0.25">
      <c r="A2832" s="38">
        <v>2829</v>
      </c>
      <c r="F2832" s="39"/>
      <c r="Q2832" s="39"/>
      <c r="R2832" s="40"/>
      <c r="S2832" s="40"/>
      <c r="T2832" s="39"/>
      <c r="AG2832" s="110"/>
      <c r="AH2832" s="94"/>
      <c r="AJ2832" s="97"/>
      <c r="AL2832" s="39"/>
      <c r="AP2832" s="39"/>
      <c r="AQ2832" s="77"/>
      <c r="AR2832" s="94"/>
      <c r="AT2832" s="97"/>
      <c r="BB2832" s="79"/>
      <c r="BC2832" s="94"/>
      <c r="BE2832" s="97"/>
      <c r="BF2832" s="97"/>
      <c r="BG2832" s="40"/>
      <c r="BK2832" s="40"/>
      <c r="BL2832" s="79"/>
      <c r="BM2832" s="94"/>
      <c r="BO2832" s="97"/>
      <c r="BQ2832" s="40"/>
      <c r="BR2832" s="94"/>
      <c r="BS2832" s="94"/>
      <c r="BT2832" s="94"/>
      <c r="BU2832" s="40"/>
      <c r="BV2832" s="82"/>
      <c r="BW2832" s="94"/>
      <c r="BX2832" s="48"/>
      <c r="BY2832" s="97"/>
      <c r="BZ2832" s="48"/>
      <c r="CA2832" s="40"/>
      <c r="CB2832" s="94"/>
      <c r="CC2832" s="94"/>
      <c r="CD2832" s="94"/>
      <c r="CE2832" s="40"/>
      <c r="CF2832" s="73"/>
      <c r="CG2832" s="41"/>
      <c r="CH2832" s="41"/>
      <c r="CI2832" s="41"/>
      <c r="CJ2832" s="41"/>
      <c r="CK2832" s="41"/>
      <c r="CL2832" s="68"/>
      <c r="CM2832" s="41"/>
      <c r="CN2832" s="41"/>
      <c r="CO2832" s="39"/>
      <c r="CP2832" s="78"/>
    </row>
    <row r="2833" spans="1:94" s="38" customFormat="1" x14ac:dyDescent="0.25">
      <c r="A2833" s="38">
        <v>2830</v>
      </c>
      <c r="F2833" s="39"/>
      <c r="Q2833" s="39"/>
      <c r="R2833" s="40"/>
      <c r="S2833" s="40"/>
      <c r="T2833" s="39"/>
      <c r="AG2833" s="110"/>
      <c r="AH2833" s="94"/>
      <c r="AJ2833" s="97"/>
      <c r="AL2833" s="39"/>
      <c r="AP2833" s="39"/>
      <c r="AQ2833" s="77"/>
      <c r="AR2833" s="94"/>
      <c r="AT2833" s="97"/>
      <c r="BB2833" s="79"/>
      <c r="BC2833" s="94"/>
      <c r="BE2833" s="97"/>
      <c r="BF2833" s="97"/>
      <c r="BG2833" s="40"/>
      <c r="BK2833" s="40"/>
      <c r="BL2833" s="79"/>
      <c r="BM2833" s="94"/>
      <c r="BO2833" s="97"/>
      <c r="BQ2833" s="40"/>
      <c r="BR2833" s="94"/>
      <c r="BS2833" s="94"/>
      <c r="BT2833" s="94"/>
      <c r="BU2833" s="40"/>
      <c r="BV2833" s="82"/>
      <c r="BW2833" s="94"/>
      <c r="BX2833" s="48"/>
      <c r="BY2833" s="97"/>
      <c r="BZ2833" s="48"/>
      <c r="CA2833" s="40"/>
      <c r="CB2833" s="94"/>
      <c r="CC2833" s="94"/>
      <c r="CD2833" s="94"/>
      <c r="CE2833" s="40"/>
      <c r="CF2833" s="73"/>
      <c r="CG2833" s="41"/>
      <c r="CH2833" s="41"/>
      <c r="CI2833" s="41"/>
      <c r="CJ2833" s="41"/>
      <c r="CK2833" s="41"/>
      <c r="CL2833" s="68"/>
      <c r="CM2833" s="41"/>
      <c r="CN2833" s="41"/>
      <c r="CO2833" s="39"/>
      <c r="CP2833" s="78"/>
    </row>
    <row r="2834" spans="1:94" s="38" customFormat="1" x14ac:dyDescent="0.25">
      <c r="A2834" s="38">
        <v>2831</v>
      </c>
      <c r="F2834" s="39"/>
      <c r="Q2834" s="39"/>
      <c r="R2834" s="40"/>
      <c r="S2834" s="40"/>
      <c r="T2834" s="39"/>
      <c r="AG2834" s="110"/>
      <c r="AH2834" s="94"/>
      <c r="AJ2834" s="97"/>
      <c r="AL2834" s="39"/>
      <c r="AP2834" s="39"/>
      <c r="AQ2834" s="77"/>
      <c r="AR2834" s="94"/>
      <c r="AT2834" s="97"/>
      <c r="BB2834" s="79"/>
      <c r="BC2834" s="94"/>
      <c r="BE2834" s="97"/>
      <c r="BF2834" s="97"/>
      <c r="BG2834" s="40"/>
      <c r="BK2834" s="40"/>
      <c r="BL2834" s="79"/>
      <c r="BM2834" s="94"/>
      <c r="BO2834" s="97"/>
      <c r="BQ2834" s="40"/>
      <c r="BR2834" s="94"/>
      <c r="BS2834" s="94"/>
      <c r="BT2834" s="94"/>
      <c r="BU2834" s="40"/>
      <c r="BV2834" s="82"/>
      <c r="BW2834" s="94"/>
      <c r="BX2834" s="48"/>
      <c r="BY2834" s="97"/>
      <c r="BZ2834" s="48"/>
      <c r="CA2834" s="40"/>
      <c r="CB2834" s="94"/>
      <c r="CC2834" s="94"/>
      <c r="CD2834" s="94"/>
      <c r="CE2834" s="40"/>
      <c r="CF2834" s="73"/>
      <c r="CG2834" s="41"/>
      <c r="CH2834" s="41"/>
      <c r="CI2834" s="41"/>
      <c r="CJ2834" s="41"/>
      <c r="CK2834" s="41"/>
      <c r="CL2834" s="68"/>
      <c r="CM2834" s="41"/>
      <c r="CN2834" s="41"/>
      <c r="CO2834" s="39"/>
      <c r="CP2834" s="78"/>
    </row>
    <row r="2835" spans="1:94" s="38" customFormat="1" x14ac:dyDescent="0.25">
      <c r="A2835" s="38">
        <v>2832</v>
      </c>
      <c r="F2835" s="39"/>
      <c r="Q2835" s="39"/>
      <c r="R2835" s="40"/>
      <c r="S2835" s="40"/>
      <c r="T2835" s="39"/>
      <c r="AG2835" s="110"/>
      <c r="AH2835" s="94"/>
      <c r="AJ2835" s="97"/>
      <c r="AL2835" s="39"/>
      <c r="AP2835" s="39"/>
      <c r="AQ2835" s="77"/>
      <c r="AR2835" s="94"/>
      <c r="AT2835" s="97"/>
      <c r="BB2835" s="79"/>
      <c r="BC2835" s="94"/>
      <c r="BE2835" s="97"/>
      <c r="BF2835" s="97"/>
      <c r="BG2835" s="40"/>
      <c r="BK2835" s="40"/>
      <c r="BL2835" s="79"/>
      <c r="BM2835" s="94"/>
      <c r="BO2835" s="97"/>
      <c r="BQ2835" s="40"/>
      <c r="BR2835" s="94"/>
      <c r="BS2835" s="94"/>
      <c r="BT2835" s="94"/>
      <c r="BU2835" s="40"/>
      <c r="BV2835" s="82"/>
      <c r="BW2835" s="94"/>
      <c r="BX2835" s="48"/>
      <c r="BY2835" s="97"/>
      <c r="BZ2835" s="48"/>
      <c r="CA2835" s="40"/>
      <c r="CB2835" s="94"/>
      <c r="CC2835" s="94"/>
      <c r="CD2835" s="94"/>
      <c r="CE2835" s="40"/>
      <c r="CF2835" s="73"/>
      <c r="CG2835" s="41"/>
      <c r="CH2835" s="41"/>
      <c r="CI2835" s="41"/>
      <c r="CJ2835" s="41"/>
      <c r="CK2835" s="41"/>
      <c r="CL2835" s="68"/>
      <c r="CM2835" s="41"/>
      <c r="CN2835" s="41"/>
      <c r="CO2835" s="39"/>
      <c r="CP2835" s="78"/>
    </row>
    <row r="2836" spans="1:94" s="38" customFormat="1" x14ac:dyDescent="0.25">
      <c r="A2836" s="38">
        <v>2833</v>
      </c>
      <c r="F2836" s="39"/>
      <c r="Q2836" s="39"/>
      <c r="R2836" s="40"/>
      <c r="S2836" s="40"/>
      <c r="T2836" s="39"/>
      <c r="AG2836" s="110"/>
      <c r="AH2836" s="94"/>
      <c r="AJ2836" s="97"/>
      <c r="AL2836" s="39"/>
      <c r="AP2836" s="39"/>
      <c r="AQ2836" s="77"/>
      <c r="AR2836" s="94"/>
      <c r="AT2836" s="97"/>
      <c r="BB2836" s="79"/>
      <c r="BC2836" s="94"/>
      <c r="BE2836" s="97"/>
      <c r="BF2836" s="97"/>
      <c r="BG2836" s="40"/>
      <c r="BK2836" s="40"/>
      <c r="BL2836" s="79"/>
      <c r="BM2836" s="94"/>
      <c r="BO2836" s="97"/>
      <c r="BQ2836" s="40"/>
      <c r="BR2836" s="94"/>
      <c r="BS2836" s="94"/>
      <c r="BT2836" s="94"/>
      <c r="BU2836" s="40"/>
      <c r="BV2836" s="82"/>
      <c r="BW2836" s="94"/>
      <c r="BX2836" s="48"/>
      <c r="BY2836" s="97"/>
      <c r="BZ2836" s="48"/>
      <c r="CA2836" s="40"/>
      <c r="CB2836" s="94"/>
      <c r="CC2836" s="94"/>
      <c r="CD2836" s="94"/>
      <c r="CE2836" s="40"/>
      <c r="CF2836" s="73"/>
      <c r="CG2836" s="41"/>
      <c r="CH2836" s="41"/>
      <c r="CI2836" s="41"/>
      <c r="CJ2836" s="41"/>
      <c r="CK2836" s="41"/>
      <c r="CL2836" s="68"/>
      <c r="CM2836" s="41"/>
      <c r="CN2836" s="41"/>
      <c r="CO2836" s="39"/>
      <c r="CP2836" s="78"/>
    </row>
    <row r="2837" spans="1:94" s="38" customFormat="1" x14ac:dyDescent="0.25">
      <c r="A2837" s="99">
        <v>2834</v>
      </c>
      <c r="F2837" s="39"/>
      <c r="Q2837" s="39"/>
      <c r="R2837" s="40"/>
      <c r="S2837" s="40"/>
      <c r="T2837" s="39"/>
      <c r="AG2837" s="110"/>
      <c r="AH2837" s="94"/>
      <c r="AJ2837" s="97"/>
      <c r="AL2837" s="39"/>
      <c r="AP2837" s="39"/>
      <c r="AQ2837" s="77"/>
      <c r="AR2837" s="94"/>
      <c r="AT2837" s="97"/>
      <c r="BB2837" s="79"/>
      <c r="BC2837" s="94"/>
      <c r="BE2837" s="97"/>
      <c r="BF2837" s="97"/>
      <c r="BG2837" s="40"/>
      <c r="BK2837" s="40"/>
      <c r="BL2837" s="79"/>
      <c r="BM2837" s="94"/>
      <c r="BO2837" s="97"/>
      <c r="BQ2837" s="40"/>
      <c r="BR2837" s="94"/>
      <c r="BS2837" s="94"/>
      <c r="BT2837" s="94"/>
      <c r="BU2837" s="40"/>
      <c r="BV2837" s="82"/>
      <c r="BW2837" s="94"/>
      <c r="BX2837" s="48"/>
      <c r="BY2837" s="97"/>
      <c r="BZ2837" s="48"/>
      <c r="CA2837" s="40"/>
      <c r="CB2837" s="94"/>
      <c r="CC2837" s="94"/>
      <c r="CD2837" s="94"/>
      <c r="CE2837" s="40"/>
      <c r="CF2837" s="73"/>
      <c r="CG2837" s="41"/>
      <c r="CH2837" s="41"/>
      <c r="CI2837" s="41"/>
      <c r="CJ2837" s="41"/>
      <c r="CK2837" s="41"/>
      <c r="CL2837" s="68"/>
      <c r="CM2837" s="41"/>
      <c r="CN2837" s="41"/>
      <c r="CO2837" s="39"/>
      <c r="CP2837" s="78"/>
    </row>
    <row r="2838" spans="1:94" s="38" customFormat="1" x14ac:dyDescent="0.25">
      <c r="A2838" s="38">
        <v>2835</v>
      </c>
      <c r="F2838" s="39"/>
      <c r="Q2838" s="39"/>
      <c r="R2838" s="40"/>
      <c r="S2838" s="40"/>
      <c r="T2838" s="39"/>
      <c r="AG2838" s="110"/>
      <c r="AH2838" s="94"/>
      <c r="AJ2838" s="97"/>
      <c r="AL2838" s="39"/>
      <c r="AP2838" s="39"/>
      <c r="AQ2838" s="77"/>
      <c r="AR2838" s="94"/>
      <c r="AT2838" s="97"/>
      <c r="BB2838" s="79"/>
      <c r="BC2838" s="94"/>
      <c r="BE2838" s="97"/>
      <c r="BF2838" s="97"/>
      <c r="BG2838" s="40"/>
      <c r="BK2838" s="40"/>
      <c r="BL2838" s="79"/>
      <c r="BM2838" s="94"/>
      <c r="BO2838" s="97"/>
      <c r="BQ2838" s="40"/>
      <c r="BR2838" s="94"/>
      <c r="BS2838" s="94"/>
      <c r="BT2838" s="94"/>
      <c r="BU2838" s="40"/>
      <c r="BV2838" s="82"/>
      <c r="BW2838" s="94"/>
      <c r="BX2838" s="48"/>
      <c r="BY2838" s="97"/>
      <c r="BZ2838" s="48"/>
      <c r="CA2838" s="40"/>
      <c r="CB2838" s="94"/>
      <c r="CC2838" s="94"/>
      <c r="CD2838" s="94"/>
      <c r="CE2838" s="40"/>
      <c r="CF2838" s="73"/>
      <c r="CG2838" s="41"/>
      <c r="CH2838" s="41"/>
      <c r="CI2838" s="41"/>
      <c r="CJ2838" s="41"/>
      <c r="CK2838" s="41"/>
      <c r="CL2838" s="68"/>
      <c r="CM2838" s="41"/>
      <c r="CN2838" s="41"/>
      <c r="CO2838" s="39"/>
      <c r="CP2838" s="78"/>
    </row>
    <row r="2839" spans="1:94" s="38" customFormat="1" x14ac:dyDescent="0.25">
      <c r="A2839" s="38">
        <v>2836</v>
      </c>
      <c r="F2839" s="39"/>
      <c r="Q2839" s="39"/>
      <c r="R2839" s="40"/>
      <c r="S2839" s="40"/>
      <c r="T2839" s="39"/>
      <c r="AG2839" s="110"/>
      <c r="AH2839" s="94"/>
      <c r="AJ2839" s="97"/>
      <c r="AL2839" s="39"/>
      <c r="AP2839" s="39"/>
      <c r="AQ2839" s="77"/>
      <c r="AR2839" s="94"/>
      <c r="AT2839" s="97"/>
      <c r="BB2839" s="79"/>
      <c r="BC2839" s="94"/>
      <c r="BE2839" s="97"/>
      <c r="BF2839" s="97"/>
      <c r="BG2839" s="40"/>
      <c r="BK2839" s="40"/>
      <c r="BL2839" s="79"/>
      <c r="BM2839" s="94"/>
      <c r="BO2839" s="97"/>
      <c r="BQ2839" s="40"/>
      <c r="BR2839" s="94"/>
      <c r="BS2839" s="94"/>
      <c r="BT2839" s="94"/>
      <c r="BU2839" s="40"/>
      <c r="BV2839" s="82"/>
      <c r="BW2839" s="94"/>
      <c r="BX2839" s="48"/>
      <c r="BY2839" s="97"/>
      <c r="BZ2839" s="48"/>
      <c r="CA2839" s="40"/>
      <c r="CB2839" s="94"/>
      <c r="CC2839" s="94"/>
      <c r="CD2839" s="94"/>
      <c r="CE2839" s="40"/>
      <c r="CF2839" s="73"/>
      <c r="CG2839" s="41"/>
      <c r="CH2839" s="41"/>
      <c r="CI2839" s="41"/>
      <c r="CJ2839" s="41"/>
      <c r="CK2839" s="41"/>
      <c r="CL2839" s="68"/>
      <c r="CM2839" s="41"/>
      <c r="CN2839" s="41"/>
      <c r="CO2839" s="39"/>
      <c r="CP2839" s="78"/>
    </row>
    <row r="2840" spans="1:94" s="38" customFormat="1" x14ac:dyDescent="0.25">
      <c r="A2840" s="38">
        <v>2837</v>
      </c>
      <c r="F2840" s="39"/>
      <c r="Q2840" s="39"/>
      <c r="R2840" s="40"/>
      <c r="S2840" s="40"/>
      <c r="T2840" s="39"/>
      <c r="AG2840" s="110"/>
      <c r="AH2840" s="94"/>
      <c r="AJ2840" s="97"/>
      <c r="AL2840" s="39"/>
      <c r="AP2840" s="39"/>
      <c r="AQ2840" s="77"/>
      <c r="AR2840" s="94"/>
      <c r="AT2840" s="97"/>
      <c r="BB2840" s="79"/>
      <c r="BC2840" s="94"/>
      <c r="BE2840" s="97"/>
      <c r="BF2840" s="97"/>
      <c r="BG2840" s="40"/>
      <c r="BK2840" s="40"/>
      <c r="BL2840" s="79"/>
      <c r="BM2840" s="94"/>
      <c r="BO2840" s="97"/>
      <c r="BQ2840" s="40"/>
      <c r="BR2840" s="94"/>
      <c r="BS2840" s="94"/>
      <c r="BT2840" s="94"/>
      <c r="BU2840" s="40"/>
      <c r="BV2840" s="82"/>
      <c r="BW2840" s="94"/>
      <c r="BX2840" s="48"/>
      <c r="BY2840" s="97"/>
      <c r="BZ2840" s="48"/>
      <c r="CA2840" s="40"/>
      <c r="CB2840" s="94"/>
      <c r="CC2840" s="94"/>
      <c r="CD2840" s="94"/>
      <c r="CE2840" s="40"/>
      <c r="CF2840" s="73"/>
      <c r="CG2840" s="41"/>
      <c r="CH2840" s="41"/>
      <c r="CI2840" s="41"/>
      <c r="CJ2840" s="41"/>
      <c r="CK2840" s="41"/>
      <c r="CL2840" s="68"/>
      <c r="CM2840" s="41"/>
      <c r="CN2840" s="41"/>
      <c r="CO2840" s="39"/>
      <c r="CP2840" s="78"/>
    </row>
    <row r="2841" spans="1:94" s="38" customFormat="1" x14ac:dyDescent="0.25">
      <c r="A2841" s="38">
        <v>2838</v>
      </c>
      <c r="F2841" s="39"/>
      <c r="Q2841" s="39"/>
      <c r="R2841" s="40"/>
      <c r="S2841" s="40"/>
      <c r="T2841" s="39"/>
      <c r="AG2841" s="110"/>
      <c r="AH2841" s="94"/>
      <c r="AJ2841" s="97"/>
      <c r="AL2841" s="39"/>
      <c r="AP2841" s="39"/>
      <c r="AQ2841" s="77"/>
      <c r="AR2841" s="94"/>
      <c r="AT2841" s="97"/>
      <c r="BB2841" s="79"/>
      <c r="BC2841" s="94"/>
      <c r="BE2841" s="97"/>
      <c r="BF2841" s="97"/>
      <c r="BG2841" s="40"/>
      <c r="BK2841" s="40"/>
      <c r="BL2841" s="79"/>
      <c r="BM2841" s="94"/>
      <c r="BO2841" s="97"/>
      <c r="BQ2841" s="40"/>
      <c r="BR2841" s="94"/>
      <c r="BS2841" s="94"/>
      <c r="BT2841" s="94"/>
      <c r="BU2841" s="40"/>
      <c r="BV2841" s="82"/>
      <c r="BW2841" s="94"/>
      <c r="BX2841" s="48"/>
      <c r="BY2841" s="97"/>
      <c r="BZ2841" s="48"/>
      <c r="CA2841" s="40"/>
      <c r="CB2841" s="94"/>
      <c r="CC2841" s="94"/>
      <c r="CD2841" s="94"/>
      <c r="CE2841" s="40"/>
      <c r="CF2841" s="73"/>
      <c r="CG2841" s="41"/>
      <c r="CH2841" s="41"/>
      <c r="CI2841" s="41"/>
      <c r="CJ2841" s="41"/>
      <c r="CK2841" s="41"/>
      <c r="CL2841" s="68"/>
      <c r="CM2841" s="41"/>
      <c r="CN2841" s="41"/>
      <c r="CO2841" s="39"/>
      <c r="CP2841" s="78"/>
    </row>
    <row r="2842" spans="1:94" s="38" customFormat="1" x14ac:dyDescent="0.25">
      <c r="A2842" s="38">
        <v>2839</v>
      </c>
      <c r="F2842" s="39"/>
      <c r="Q2842" s="39"/>
      <c r="R2842" s="40"/>
      <c r="S2842" s="40"/>
      <c r="T2842" s="39"/>
      <c r="AG2842" s="110"/>
      <c r="AH2842" s="94"/>
      <c r="AJ2842" s="97"/>
      <c r="AL2842" s="39"/>
      <c r="AP2842" s="39"/>
      <c r="AQ2842" s="77"/>
      <c r="AR2842" s="94"/>
      <c r="AT2842" s="97"/>
      <c r="BB2842" s="79"/>
      <c r="BC2842" s="94"/>
      <c r="BE2842" s="97"/>
      <c r="BF2842" s="97"/>
      <c r="BG2842" s="40"/>
      <c r="BK2842" s="40"/>
      <c r="BL2842" s="79"/>
      <c r="BM2842" s="94"/>
      <c r="BO2842" s="97"/>
      <c r="BQ2842" s="40"/>
      <c r="BR2842" s="94"/>
      <c r="BS2842" s="94"/>
      <c r="BT2842" s="94"/>
      <c r="BU2842" s="40"/>
      <c r="BV2842" s="82"/>
      <c r="BW2842" s="94"/>
      <c r="BX2842" s="48"/>
      <c r="BY2842" s="97"/>
      <c r="BZ2842" s="48"/>
      <c r="CA2842" s="40"/>
      <c r="CB2842" s="94"/>
      <c r="CC2842" s="94"/>
      <c r="CD2842" s="94"/>
      <c r="CE2842" s="40"/>
      <c r="CF2842" s="73"/>
      <c r="CG2842" s="41"/>
      <c r="CH2842" s="41"/>
      <c r="CI2842" s="41"/>
      <c r="CJ2842" s="41"/>
      <c r="CK2842" s="41"/>
      <c r="CL2842" s="68"/>
      <c r="CM2842" s="41"/>
      <c r="CN2842" s="41"/>
      <c r="CO2842" s="39"/>
      <c r="CP2842" s="78"/>
    </row>
    <row r="2843" spans="1:94" s="38" customFormat="1" x14ac:dyDescent="0.25">
      <c r="A2843" s="38">
        <v>2840</v>
      </c>
      <c r="F2843" s="39"/>
      <c r="Q2843" s="39"/>
      <c r="R2843" s="40"/>
      <c r="S2843" s="40"/>
      <c r="T2843" s="39"/>
      <c r="AG2843" s="110"/>
      <c r="AH2843" s="94"/>
      <c r="AJ2843" s="97"/>
      <c r="AL2843" s="39"/>
      <c r="AP2843" s="39"/>
      <c r="AQ2843" s="77"/>
      <c r="AR2843" s="94"/>
      <c r="AT2843" s="97"/>
      <c r="BB2843" s="79"/>
      <c r="BC2843" s="94"/>
      <c r="BE2843" s="97"/>
      <c r="BF2843" s="97"/>
      <c r="BG2843" s="40"/>
      <c r="BK2843" s="40"/>
      <c r="BL2843" s="79"/>
      <c r="BM2843" s="94"/>
      <c r="BO2843" s="97"/>
      <c r="BQ2843" s="40"/>
      <c r="BR2843" s="94"/>
      <c r="BS2843" s="94"/>
      <c r="BT2843" s="94"/>
      <c r="BU2843" s="40"/>
      <c r="BV2843" s="82"/>
      <c r="BW2843" s="94"/>
      <c r="BX2843" s="48"/>
      <c r="BY2843" s="97"/>
      <c r="BZ2843" s="48"/>
      <c r="CA2843" s="40"/>
      <c r="CB2843" s="94"/>
      <c r="CC2843" s="94"/>
      <c r="CD2843" s="94"/>
      <c r="CE2843" s="40"/>
      <c r="CF2843" s="73"/>
      <c r="CG2843" s="41"/>
      <c r="CH2843" s="41"/>
      <c r="CI2843" s="41"/>
      <c r="CJ2843" s="41"/>
      <c r="CK2843" s="41"/>
      <c r="CL2843" s="68"/>
      <c r="CM2843" s="41"/>
      <c r="CN2843" s="41"/>
      <c r="CO2843" s="39"/>
      <c r="CP2843" s="78"/>
    </row>
    <row r="2844" spans="1:94" s="38" customFormat="1" x14ac:dyDescent="0.25">
      <c r="A2844" s="38">
        <v>2841</v>
      </c>
      <c r="F2844" s="39"/>
      <c r="Q2844" s="39"/>
      <c r="R2844" s="40"/>
      <c r="S2844" s="40"/>
      <c r="T2844" s="39"/>
      <c r="AG2844" s="110"/>
      <c r="AH2844" s="94"/>
      <c r="AJ2844" s="97"/>
      <c r="AL2844" s="39"/>
      <c r="AP2844" s="39"/>
      <c r="AQ2844" s="77"/>
      <c r="AR2844" s="94"/>
      <c r="AT2844" s="97"/>
      <c r="BB2844" s="79"/>
      <c r="BC2844" s="94"/>
      <c r="BE2844" s="97"/>
      <c r="BF2844" s="97"/>
      <c r="BG2844" s="40"/>
      <c r="BK2844" s="40"/>
      <c r="BL2844" s="79"/>
      <c r="BM2844" s="94"/>
      <c r="BO2844" s="97"/>
      <c r="BQ2844" s="40"/>
      <c r="BR2844" s="94"/>
      <c r="BS2844" s="94"/>
      <c r="BT2844" s="94"/>
      <c r="BU2844" s="40"/>
      <c r="BV2844" s="82"/>
      <c r="BW2844" s="94"/>
      <c r="BX2844" s="48"/>
      <c r="BY2844" s="97"/>
      <c r="BZ2844" s="48"/>
      <c r="CA2844" s="40"/>
      <c r="CB2844" s="94"/>
      <c r="CC2844" s="94"/>
      <c r="CD2844" s="94"/>
      <c r="CE2844" s="40"/>
      <c r="CF2844" s="73"/>
      <c r="CG2844" s="41"/>
      <c r="CH2844" s="41"/>
      <c r="CI2844" s="41"/>
      <c r="CJ2844" s="41"/>
      <c r="CK2844" s="41"/>
      <c r="CL2844" s="68"/>
      <c r="CM2844" s="41"/>
      <c r="CN2844" s="41"/>
      <c r="CO2844" s="39"/>
      <c r="CP2844" s="78"/>
    </row>
    <row r="2845" spans="1:94" s="38" customFormat="1" x14ac:dyDescent="0.25">
      <c r="A2845" s="38">
        <v>2842</v>
      </c>
      <c r="F2845" s="39"/>
      <c r="Q2845" s="39"/>
      <c r="R2845" s="40"/>
      <c r="S2845" s="40"/>
      <c r="T2845" s="39"/>
      <c r="AG2845" s="110"/>
      <c r="AH2845" s="94"/>
      <c r="AJ2845" s="97"/>
      <c r="AL2845" s="39"/>
      <c r="AP2845" s="39"/>
      <c r="AQ2845" s="77"/>
      <c r="AR2845" s="94"/>
      <c r="AT2845" s="97"/>
      <c r="BB2845" s="79"/>
      <c r="BC2845" s="94"/>
      <c r="BE2845" s="97"/>
      <c r="BF2845" s="97"/>
      <c r="BG2845" s="40"/>
      <c r="BK2845" s="40"/>
      <c r="BL2845" s="79"/>
      <c r="BM2845" s="94"/>
      <c r="BO2845" s="97"/>
      <c r="BQ2845" s="40"/>
      <c r="BR2845" s="94"/>
      <c r="BS2845" s="94"/>
      <c r="BT2845" s="94"/>
      <c r="BU2845" s="40"/>
      <c r="BV2845" s="82"/>
      <c r="BW2845" s="94"/>
      <c r="BX2845" s="48"/>
      <c r="BY2845" s="97"/>
      <c r="BZ2845" s="48"/>
      <c r="CA2845" s="40"/>
      <c r="CB2845" s="94"/>
      <c r="CC2845" s="94"/>
      <c r="CD2845" s="94"/>
      <c r="CE2845" s="40"/>
      <c r="CF2845" s="73"/>
      <c r="CG2845" s="41"/>
      <c r="CH2845" s="41"/>
      <c r="CI2845" s="41"/>
      <c r="CJ2845" s="41"/>
      <c r="CK2845" s="41"/>
      <c r="CL2845" s="68"/>
      <c r="CM2845" s="41"/>
      <c r="CN2845" s="41"/>
      <c r="CO2845" s="39"/>
      <c r="CP2845" s="78"/>
    </row>
    <row r="2846" spans="1:94" s="38" customFormat="1" x14ac:dyDescent="0.25">
      <c r="A2846" s="38">
        <v>2843</v>
      </c>
      <c r="F2846" s="39"/>
      <c r="Q2846" s="39"/>
      <c r="R2846" s="40"/>
      <c r="S2846" s="40"/>
      <c r="T2846" s="39"/>
      <c r="AG2846" s="110"/>
      <c r="AH2846" s="94"/>
      <c r="AJ2846" s="97"/>
      <c r="AL2846" s="39"/>
      <c r="AP2846" s="39"/>
      <c r="AQ2846" s="77"/>
      <c r="AR2846" s="94"/>
      <c r="AT2846" s="97"/>
      <c r="BB2846" s="79"/>
      <c r="BC2846" s="94"/>
      <c r="BE2846" s="97"/>
      <c r="BF2846" s="97"/>
      <c r="BG2846" s="40"/>
      <c r="BK2846" s="40"/>
      <c r="BL2846" s="79"/>
      <c r="BM2846" s="94"/>
      <c r="BO2846" s="97"/>
      <c r="BQ2846" s="40"/>
      <c r="BR2846" s="94"/>
      <c r="BS2846" s="94"/>
      <c r="BT2846" s="94"/>
      <c r="BU2846" s="40"/>
      <c r="BV2846" s="82"/>
      <c r="BW2846" s="94"/>
      <c r="BX2846" s="48"/>
      <c r="BY2846" s="97"/>
      <c r="BZ2846" s="48"/>
      <c r="CA2846" s="40"/>
      <c r="CB2846" s="94"/>
      <c r="CC2846" s="94"/>
      <c r="CD2846" s="94"/>
      <c r="CE2846" s="40"/>
      <c r="CF2846" s="73"/>
      <c r="CG2846" s="41"/>
      <c r="CH2846" s="41"/>
      <c r="CI2846" s="41"/>
      <c r="CJ2846" s="41"/>
      <c r="CK2846" s="41"/>
      <c r="CL2846" s="68"/>
      <c r="CM2846" s="41"/>
      <c r="CN2846" s="41"/>
      <c r="CO2846" s="39"/>
      <c r="CP2846" s="78"/>
    </row>
    <row r="2847" spans="1:94" s="38" customFormat="1" x14ac:dyDescent="0.25">
      <c r="A2847" s="38">
        <v>2844</v>
      </c>
      <c r="F2847" s="39"/>
      <c r="Q2847" s="39"/>
      <c r="R2847" s="40"/>
      <c r="S2847" s="40"/>
      <c r="T2847" s="39"/>
      <c r="AG2847" s="110"/>
      <c r="AH2847" s="94"/>
      <c r="AJ2847" s="97"/>
      <c r="AL2847" s="39"/>
      <c r="AP2847" s="39"/>
      <c r="AQ2847" s="77"/>
      <c r="AR2847" s="94"/>
      <c r="AT2847" s="97"/>
      <c r="BB2847" s="79"/>
      <c r="BC2847" s="94"/>
      <c r="BE2847" s="97"/>
      <c r="BF2847" s="97"/>
      <c r="BG2847" s="40"/>
      <c r="BK2847" s="40"/>
      <c r="BL2847" s="79"/>
      <c r="BM2847" s="94"/>
      <c r="BO2847" s="97"/>
      <c r="BQ2847" s="40"/>
      <c r="BR2847" s="94"/>
      <c r="BS2847" s="94"/>
      <c r="BT2847" s="94"/>
      <c r="BU2847" s="40"/>
      <c r="BV2847" s="82"/>
      <c r="BW2847" s="94"/>
      <c r="BX2847" s="48"/>
      <c r="BY2847" s="97"/>
      <c r="BZ2847" s="48"/>
      <c r="CA2847" s="40"/>
      <c r="CB2847" s="94"/>
      <c r="CC2847" s="94"/>
      <c r="CD2847" s="94"/>
      <c r="CE2847" s="40"/>
      <c r="CF2847" s="73"/>
      <c r="CG2847" s="41"/>
      <c r="CH2847" s="41"/>
      <c r="CI2847" s="41"/>
      <c r="CJ2847" s="41"/>
      <c r="CK2847" s="41"/>
      <c r="CL2847" s="68"/>
      <c r="CM2847" s="41"/>
      <c r="CN2847" s="41"/>
      <c r="CO2847" s="39"/>
      <c r="CP2847" s="78"/>
    </row>
    <row r="2848" spans="1:94" s="38" customFormat="1" x14ac:dyDescent="0.25">
      <c r="A2848" s="38">
        <v>2845</v>
      </c>
      <c r="F2848" s="39"/>
      <c r="Q2848" s="39"/>
      <c r="R2848" s="40"/>
      <c r="S2848" s="40"/>
      <c r="T2848" s="39"/>
      <c r="AG2848" s="110"/>
      <c r="AH2848" s="94"/>
      <c r="AJ2848" s="97"/>
      <c r="AL2848" s="39"/>
      <c r="AP2848" s="39"/>
      <c r="AQ2848" s="77"/>
      <c r="AR2848" s="94"/>
      <c r="AT2848" s="97"/>
      <c r="BB2848" s="79"/>
      <c r="BC2848" s="94"/>
      <c r="BE2848" s="97"/>
      <c r="BF2848" s="97"/>
      <c r="BG2848" s="40"/>
      <c r="BK2848" s="40"/>
      <c r="BL2848" s="79"/>
      <c r="BM2848" s="94"/>
      <c r="BO2848" s="97"/>
      <c r="BQ2848" s="40"/>
      <c r="BR2848" s="94"/>
      <c r="BS2848" s="94"/>
      <c r="BT2848" s="94"/>
      <c r="BU2848" s="40"/>
      <c r="BV2848" s="82"/>
      <c r="BW2848" s="94"/>
      <c r="BX2848" s="48"/>
      <c r="BY2848" s="97"/>
      <c r="BZ2848" s="48"/>
      <c r="CA2848" s="40"/>
      <c r="CB2848" s="94"/>
      <c r="CC2848" s="94"/>
      <c r="CD2848" s="94"/>
      <c r="CE2848" s="40"/>
      <c r="CF2848" s="73"/>
      <c r="CG2848" s="41"/>
      <c r="CH2848" s="41"/>
      <c r="CI2848" s="41"/>
      <c r="CJ2848" s="41"/>
      <c r="CK2848" s="41"/>
      <c r="CL2848" s="68"/>
      <c r="CM2848" s="41"/>
      <c r="CN2848" s="41"/>
      <c r="CO2848" s="39"/>
      <c r="CP2848" s="78"/>
    </row>
    <row r="2849" spans="1:94" s="38" customFormat="1" x14ac:dyDescent="0.25">
      <c r="A2849" s="38">
        <v>2846</v>
      </c>
      <c r="F2849" s="39"/>
      <c r="Q2849" s="39"/>
      <c r="R2849" s="40"/>
      <c r="S2849" s="40"/>
      <c r="T2849" s="39"/>
      <c r="AG2849" s="110"/>
      <c r="AH2849" s="94"/>
      <c r="AJ2849" s="97"/>
      <c r="AL2849" s="39"/>
      <c r="AP2849" s="39"/>
      <c r="AQ2849" s="77"/>
      <c r="AR2849" s="94"/>
      <c r="AT2849" s="97"/>
      <c r="BB2849" s="79"/>
      <c r="BC2849" s="94"/>
      <c r="BE2849" s="97"/>
      <c r="BF2849" s="97"/>
      <c r="BG2849" s="40"/>
      <c r="BK2849" s="40"/>
      <c r="BL2849" s="79"/>
      <c r="BM2849" s="94"/>
      <c r="BO2849" s="97"/>
      <c r="BQ2849" s="40"/>
      <c r="BR2849" s="94"/>
      <c r="BS2849" s="94"/>
      <c r="BT2849" s="94"/>
      <c r="BU2849" s="40"/>
      <c r="BV2849" s="82"/>
      <c r="BW2849" s="94"/>
      <c r="BX2849" s="48"/>
      <c r="BY2849" s="97"/>
      <c r="BZ2849" s="48"/>
      <c r="CA2849" s="40"/>
      <c r="CB2849" s="94"/>
      <c r="CC2849" s="94"/>
      <c r="CD2849" s="94"/>
      <c r="CE2849" s="40"/>
      <c r="CF2849" s="73"/>
      <c r="CG2849" s="41"/>
      <c r="CH2849" s="41"/>
      <c r="CI2849" s="41"/>
      <c r="CJ2849" s="41"/>
      <c r="CK2849" s="41"/>
      <c r="CL2849" s="68"/>
      <c r="CM2849" s="41"/>
      <c r="CN2849" s="41"/>
      <c r="CO2849" s="39"/>
      <c r="CP2849" s="78"/>
    </row>
    <row r="2850" spans="1:94" s="38" customFormat="1" x14ac:dyDescent="0.25">
      <c r="A2850" s="99">
        <v>2847</v>
      </c>
      <c r="F2850" s="39"/>
      <c r="Q2850" s="39"/>
      <c r="R2850" s="40"/>
      <c r="S2850" s="40"/>
      <c r="T2850" s="39"/>
      <c r="AG2850" s="110"/>
      <c r="AH2850" s="94"/>
      <c r="AJ2850" s="97"/>
      <c r="AL2850" s="39"/>
      <c r="AP2850" s="39"/>
      <c r="AQ2850" s="77"/>
      <c r="AR2850" s="94"/>
      <c r="AT2850" s="97"/>
      <c r="BB2850" s="79"/>
      <c r="BC2850" s="94"/>
      <c r="BE2850" s="97"/>
      <c r="BF2850" s="97"/>
      <c r="BG2850" s="40"/>
      <c r="BK2850" s="40"/>
      <c r="BL2850" s="79"/>
      <c r="BM2850" s="94"/>
      <c r="BO2850" s="97"/>
      <c r="BQ2850" s="40"/>
      <c r="BR2850" s="94"/>
      <c r="BS2850" s="94"/>
      <c r="BT2850" s="94"/>
      <c r="BU2850" s="40"/>
      <c r="BV2850" s="82"/>
      <c r="BW2850" s="94"/>
      <c r="BX2850" s="48"/>
      <c r="BY2850" s="97"/>
      <c r="BZ2850" s="48"/>
      <c r="CA2850" s="40"/>
      <c r="CB2850" s="94"/>
      <c r="CC2850" s="94"/>
      <c r="CD2850" s="94"/>
      <c r="CE2850" s="40"/>
      <c r="CF2850" s="73"/>
      <c r="CG2850" s="41"/>
      <c r="CH2850" s="41"/>
      <c r="CI2850" s="41"/>
      <c r="CJ2850" s="41"/>
      <c r="CK2850" s="41"/>
      <c r="CL2850" s="68"/>
      <c r="CM2850" s="41"/>
      <c r="CN2850" s="41"/>
      <c r="CO2850" s="39"/>
      <c r="CP2850" s="78"/>
    </row>
    <row r="2851" spans="1:94" s="38" customFormat="1" x14ac:dyDescent="0.25">
      <c r="A2851" s="38">
        <v>2848</v>
      </c>
      <c r="F2851" s="39"/>
      <c r="Q2851" s="39"/>
      <c r="R2851" s="40"/>
      <c r="S2851" s="40"/>
      <c r="T2851" s="39"/>
      <c r="AG2851" s="110"/>
      <c r="AH2851" s="94"/>
      <c r="AJ2851" s="97"/>
      <c r="AL2851" s="39"/>
      <c r="AP2851" s="39"/>
      <c r="AQ2851" s="77"/>
      <c r="AR2851" s="94"/>
      <c r="AT2851" s="97"/>
      <c r="BB2851" s="79"/>
      <c r="BC2851" s="94"/>
      <c r="BE2851" s="97"/>
      <c r="BF2851" s="97"/>
      <c r="BG2851" s="40"/>
      <c r="BK2851" s="40"/>
      <c r="BL2851" s="79"/>
      <c r="BM2851" s="94"/>
      <c r="BO2851" s="97"/>
      <c r="BQ2851" s="40"/>
      <c r="BR2851" s="94"/>
      <c r="BS2851" s="94"/>
      <c r="BT2851" s="94"/>
      <c r="BU2851" s="40"/>
      <c r="BV2851" s="82"/>
      <c r="BW2851" s="94"/>
      <c r="BX2851" s="48"/>
      <c r="BY2851" s="97"/>
      <c r="BZ2851" s="48"/>
      <c r="CA2851" s="40"/>
      <c r="CB2851" s="94"/>
      <c r="CC2851" s="94"/>
      <c r="CD2851" s="94"/>
      <c r="CE2851" s="40"/>
      <c r="CF2851" s="73"/>
      <c r="CG2851" s="41"/>
      <c r="CH2851" s="41"/>
      <c r="CI2851" s="41"/>
      <c r="CJ2851" s="41"/>
      <c r="CK2851" s="41"/>
      <c r="CL2851" s="68"/>
      <c r="CM2851" s="41"/>
      <c r="CN2851" s="41"/>
      <c r="CO2851" s="39"/>
      <c r="CP2851" s="78"/>
    </row>
    <row r="2852" spans="1:94" s="38" customFormat="1" x14ac:dyDescent="0.25">
      <c r="A2852" s="38">
        <v>2849</v>
      </c>
      <c r="F2852" s="39"/>
      <c r="Q2852" s="39"/>
      <c r="R2852" s="40"/>
      <c r="S2852" s="40"/>
      <c r="T2852" s="39"/>
      <c r="AG2852" s="110"/>
      <c r="AH2852" s="94"/>
      <c r="AJ2852" s="97"/>
      <c r="AL2852" s="39"/>
      <c r="AP2852" s="39"/>
      <c r="AQ2852" s="77"/>
      <c r="AR2852" s="94"/>
      <c r="AT2852" s="97"/>
      <c r="BB2852" s="79"/>
      <c r="BC2852" s="94"/>
      <c r="BE2852" s="97"/>
      <c r="BF2852" s="97"/>
      <c r="BG2852" s="40"/>
      <c r="BK2852" s="40"/>
      <c r="BL2852" s="79"/>
      <c r="BM2852" s="94"/>
      <c r="BO2852" s="97"/>
      <c r="BQ2852" s="40"/>
      <c r="BR2852" s="94"/>
      <c r="BS2852" s="94"/>
      <c r="BT2852" s="94"/>
      <c r="BU2852" s="40"/>
      <c r="BV2852" s="82"/>
      <c r="BW2852" s="94"/>
      <c r="BX2852" s="48"/>
      <c r="BY2852" s="97"/>
      <c r="BZ2852" s="48"/>
      <c r="CA2852" s="40"/>
      <c r="CB2852" s="94"/>
      <c r="CC2852" s="94"/>
      <c r="CD2852" s="94"/>
      <c r="CE2852" s="40"/>
      <c r="CF2852" s="73"/>
      <c r="CG2852" s="41"/>
      <c r="CH2852" s="41"/>
      <c r="CI2852" s="41"/>
      <c r="CJ2852" s="41"/>
      <c r="CK2852" s="41"/>
      <c r="CL2852" s="68"/>
      <c r="CM2852" s="41"/>
      <c r="CN2852" s="41"/>
      <c r="CO2852" s="39"/>
      <c r="CP2852" s="78"/>
    </row>
    <row r="2853" spans="1:94" s="38" customFormat="1" x14ac:dyDescent="0.25">
      <c r="A2853" s="38">
        <v>2850</v>
      </c>
      <c r="F2853" s="39"/>
      <c r="Q2853" s="39"/>
      <c r="R2853" s="40"/>
      <c r="S2853" s="40"/>
      <c r="T2853" s="39"/>
      <c r="AG2853" s="110"/>
      <c r="AH2853" s="94"/>
      <c r="AJ2853" s="97"/>
      <c r="AL2853" s="39"/>
      <c r="AP2853" s="39"/>
      <c r="AQ2853" s="77"/>
      <c r="AR2853" s="94"/>
      <c r="AT2853" s="97"/>
      <c r="BB2853" s="79"/>
      <c r="BC2853" s="94"/>
      <c r="BE2853" s="97"/>
      <c r="BF2853" s="97"/>
      <c r="BG2853" s="40"/>
      <c r="BK2853" s="40"/>
      <c r="BL2853" s="79"/>
      <c r="BM2853" s="94"/>
      <c r="BO2853" s="97"/>
      <c r="BQ2853" s="40"/>
      <c r="BR2853" s="94"/>
      <c r="BS2853" s="94"/>
      <c r="BT2853" s="94"/>
      <c r="BU2853" s="40"/>
      <c r="BV2853" s="82"/>
      <c r="BW2853" s="94"/>
      <c r="BX2853" s="48"/>
      <c r="BY2853" s="97"/>
      <c r="BZ2853" s="48"/>
      <c r="CA2853" s="40"/>
      <c r="CB2853" s="94"/>
      <c r="CC2853" s="94"/>
      <c r="CD2853" s="94"/>
      <c r="CE2853" s="40"/>
      <c r="CF2853" s="73"/>
      <c r="CG2853" s="41"/>
      <c r="CH2853" s="41"/>
      <c r="CI2853" s="41"/>
      <c r="CJ2853" s="41"/>
      <c r="CK2853" s="41"/>
      <c r="CL2853" s="68"/>
      <c r="CM2853" s="41"/>
      <c r="CN2853" s="41"/>
      <c r="CO2853" s="39"/>
      <c r="CP2853" s="78"/>
    </row>
    <row r="2854" spans="1:94" s="38" customFormat="1" x14ac:dyDescent="0.25">
      <c r="A2854" s="38">
        <v>2851</v>
      </c>
      <c r="F2854" s="39"/>
      <c r="Q2854" s="39"/>
      <c r="R2854" s="40"/>
      <c r="S2854" s="40"/>
      <c r="T2854" s="39"/>
      <c r="AG2854" s="110"/>
      <c r="AH2854" s="94"/>
      <c r="AJ2854" s="97"/>
      <c r="AL2854" s="39"/>
      <c r="AP2854" s="39"/>
      <c r="AQ2854" s="77"/>
      <c r="AR2854" s="94"/>
      <c r="AT2854" s="97"/>
      <c r="BB2854" s="79"/>
      <c r="BC2854" s="94"/>
      <c r="BE2854" s="97"/>
      <c r="BF2854" s="97"/>
      <c r="BG2854" s="40"/>
      <c r="BK2854" s="40"/>
      <c r="BL2854" s="79"/>
      <c r="BM2854" s="94"/>
      <c r="BO2854" s="97"/>
      <c r="BQ2854" s="40"/>
      <c r="BR2854" s="94"/>
      <c r="BS2854" s="94"/>
      <c r="BT2854" s="94"/>
      <c r="BU2854" s="40"/>
      <c r="BV2854" s="82"/>
      <c r="BW2854" s="94"/>
      <c r="BX2854" s="48"/>
      <c r="BY2854" s="97"/>
      <c r="BZ2854" s="48"/>
      <c r="CA2854" s="40"/>
      <c r="CB2854" s="94"/>
      <c r="CC2854" s="94"/>
      <c r="CD2854" s="94"/>
      <c r="CE2854" s="40"/>
      <c r="CF2854" s="73"/>
      <c r="CG2854" s="41"/>
      <c r="CH2854" s="41"/>
      <c r="CI2854" s="41"/>
      <c r="CJ2854" s="41"/>
      <c r="CK2854" s="41"/>
      <c r="CL2854" s="68"/>
      <c r="CM2854" s="41"/>
      <c r="CN2854" s="41"/>
      <c r="CO2854" s="39"/>
      <c r="CP2854" s="78"/>
    </row>
    <row r="2855" spans="1:94" s="38" customFormat="1" x14ac:dyDescent="0.25">
      <c r="A2855" s="38">
        <v>2852</v>
      </c>
      <c r="F2855" s="39"/>
      <c r="Q2855" s="39"/>
      <c r="R2855" s="40"/>
      <c r="S2855" s="40"/>
      <c r="T2855" s="39"/>
      <c r="AG2855" s="110"/>
      <c r="AH2855" s="94"/>
      <c r="AJ2855" s="97"/>
      <c r="AL2855" s="39"/>
      <c r="AP2855" s="39"/>
      <c r="AQ2855" s="77"/>
      <c r="AR2855" s="94"/>
      <c r="AT2855" s="97"/>
      <c r="BB2855" s="79"/>
      <c r="BC2855" s="94"/>
      <c r="BE2855" s="97"/>
      <c r="BF2855" s="97"/>
      <c r="BG2855" s="40"/>
      <c r="BK2855" s="40"/>
      <c r="BL2855" s="79"/>
      <c r="BM2855" s="94"/>
      <c r="BO2855" s="97"/>
      <c r="BQ2855" s="40"/>
      <c r="BR2855" s="94"/>
      <c r="BS2855" s="94"/>
      <c r="BT2855" s="94"/>
      <c r="BU2855" s="40"/>
      <c r="BV2855" s="82"/>
      <c r="BW2855" s="94"/>
      <c r="BX2855" s="48"/>
      <c r="BY2855" s="97"/>
      <c r="BZ2855" s="48"/>
      <c r="CA2855" s="40"/>
      <c r="CB2855" s="94"/>
      <c r="CC2855" s="94"/>
      <c r="CD2855" s="94"/>
      <c r="CE2855" s="40"/>
      <c r="CF2855" s="73"/>
      <c r="CG2855" s="41"/>
      <c r="CH2855" s="41"/>
      <c r="CI2855" s="41"/>
      <c r="CJ2855" s="41"/>
      <c r="CK2855" s="41"/>
      <c r="CL2855" s="68"/>
      <c r="CM2855" s="41"/>
      <c r="CN2855" s="41"/>
      <c r="CO2855" s="39"/>
      <c r="CP2855" s="78"/>
    </row>
    <row r="2856" spans="1:94" s="38" customFormat="1" x14ac:dyDescent="0.25">
      <c r="A2856" s="99">
        <v>2853</v>
      </c>
      <c r="F2856" s="39"/>
      <c r="Q2856" s="39"/>
      <c r="R2856" s="40"/>
      <c r="S2856" s="40"/>
      <c r="T2856" s="39"/>
      <c r="AG2856" s="110"/>
      <c r="AH2856" s="94"/>
      <c r="AJ2856" s="97"/>
      <c r="AL2856" s="39"/>
      <c r="AP2856" s="39"/>
      <c r="AQ2856" s="77"/>
      <c r="AR2856" s="94"/>
      <c r="AT2856" s="97"/>
      <c r="BB2856" s="79"/>
      <c r="BC2856" s="94"/>
      <c r="BE2856" s="97"/>
      <c r="BF2856" s="97"/>
      <c r="BG2856" s="40"/>
      <c r="BK2856" s="40"/>
      <c r="BL2856" s="79"/>
      <c r="BM2856" s="94"/>
      <c r="BO2856" s="97"/>
      <c r="BQ2856" s="40"/>
      <c r="BR2856" s="94"/>
      <c r="BS2856" s="94"/>
      <c r="BT2856" s="94"/>
      <c r="BU2856" s="40"/>
      <c r="BV2856" s="82"/>
      <c r="BW2856" s="94"/>
      <c r="BX2856" s="48"/>
      <c r="BY2856" s="97"/>
      <c r="BZ2856" s="48"/>
      <c r="CA2856" s="40"/>
      <c r="CB2856" s="94"/>
      <c r="CC2856" s="94"/>
      <c r="CD2856" s="94"/>
      <c r="CE2856" s="40"/>
      <c r="CF2856" s="73"/>
      <c r="CG2856" s="41"/>
      <c r="CH2856" s="41"/>
      <c r="CI2856" s="41"/>
      <c r="CJ2856" s="41"/>
      <c r="CK2856" s="41"/>
      <c r="CL2856" s="68"/>
      <c r="CM2856" s="41"/>
      <c r="CN2856" s="41"/>
      <c r="CO2856" s="39"/>
      <c r="CP2856" s="78"/>
    </row>
    <row r="2857" spans="1:94" s="38" customFormat="1" x14ac:dyDescent="0.25">
      <c r="A2857" s="38">
        <v>2854</v>
      </c>
      <c r="F2857" s="39"/>
      <c r="Q2857" s="39"/>
      <c r="R2857" s="40"/>
      <c r="S2857" s="40"/>
      <c r="T2857" s="39"/>
      <c r="AG2857" s="110"/>
      <c r="AH2857" s="94"/>
      <c r="AJ2857" s="97"/>
      <c r="AL2857" s="39"/>
      <c r="AP2857" s="39"/>
      <c r="AQ2857" s="77"/>
      <c r="AR2857" s="94"/>
      <c r="AT2857" s="97"/>
      <c r="BB2857" s="79"/>
      <c r="BC2857" s="94"/>
      <c r="BE2857" s="97"/>
      <c r="BF2857" s="97"/>
      <c r="BG2857" s="40"/>
      <c r="BK2857" s="40"/>
      <c r="BL2857" s="79"/>
      <c r="BM2857" s="94"/>
      <c r="BO2857" s="97"/>
      <c r="BQ2857" s="40"/>
      <c r="BR2857" s="94"/>
      <c r="BS2857" s="94"/>
      <c r="BT2857" s="94"/>
      <c r="BU2857" s="40"/>
      <c r="BV2857" s="82"/>
      <c r="BW2857" s="94"/>
      <c r="BX2857" s="48"/>
      <c r="BY2857" s="97"/>
      <c r="BZ2857" s="48"/>
      <c r="CA2857" s="40"/>
      <c r="CB2857" s="94"/>
      <c r="CC2857" s="94"/>
      <c r="CD2857" s="94"/>
      <c r="CE2857" s="40"/>
      <c r="CF2857" s="73"/>
      <c r="CG2857" s="41"/>
      <c r="CH2857" s="41"/>
      <c r="CI2857" s="41"/>
      <c r="CJ2857" s="41"/>
      <c r="CK2857" s="41"/>
      <c r="CL2857" s="68"/>
      <c r="CM2857" s="41"/>
      <c r="CN2857" s="41"/>
      <c r="CO2857" s="39"/>
      <c r="CP2857" s="78"/>
    </row>
    <row r="2858" spans="1:94" s="38" customFormat="1" x14ac:dyDescent="0.25">
      <c r="A2858" s="38">
        <v>2855</v>
      </c>
      <c r="F2858" s="39"/>
      <c r="Q2858" s="39"/>
      <c r="R2858" s="40"/>
      <c r="S2858" s="40"/>
      <c r="T2858" s="39"/>
      <c r="AG2858" s="110"/>
      <c r="AH2858" s="94"/>
      <c r="AJ2858" s="97"/>
      <c r="AL2858" s="39"/>
      <c r="AP2858" s="39"/>
      <c r="AQ2858" s="77"/>
      <c r="AR2858" s="94"/>
      <c r="AT2858" s="97"/>
      <c r="BB2858" s="79"/>
      <c r="BC2858" s="94"/>
      <c r="BE2858" s="97"/>
      <c r="BF2858" s="97"/>
      <c r="BG2858" s="40"/>
      <c r="BK2858" s="40"/>
      <c r="BL2858" s="79"/>
      <c r="BM2858" s="94"/>
      <c r="BO2858" s="97"/>
      <c r="BQ2858" s="40"/>
      <c r="BR2858" s="94"/>
      <c r="BS2858" s="94"/>
      <c r="BT2858" s="94"/>
      <c r="BU2858" s="40"/>
      <c r="BV2858" s="82"/>
      <c r="BW2858" s="94"/>
      <c r="BX2858" s="48"/>
      <c r="BY2858" s="97"/>
      <c r="BZ2858" s="48"/>
      <c r="CA2858" s="40"/>
      <c r="CB2858" s="94"/>
      <c r="CC2858" s="94"/>
      <c r="CD2858" s="94"/>
      <c r="CE2858" s="40"/>
      <c r="CF2858" s="73"/>
      <c r="CG2858" s="41"/>
      <c r="CH2858" s="41"/>
      <c r="CI2858" s="41"/>
      <c r="CJ2858" s="41"/>
      <c r="CK2858" s="41"/>
      <c r="CL2858" s="68"/>
      <c r="CM2858" s="41"/>
      <c r="CN2858" s="41"/>
      <c r="CO2858" s="39"/>
      <c r="CP2858" s="78"/>
    </row>
    <row r="2859" spans="1:94" s="38" customFormat="1" x14ac:dyDescent="0.25">
      <c r="A2859" s="38">
        <v>2856</v>
      </c>
      <c r="F2859" s="39"/>
      <c r="Q2859" s="39"/>
      <c r="R2859" s="40"/>
      <c r="S2859" s="40"/>
      <c r="T2859" s="39"/>
      <c r="AG2859" s="110"/>
      <c r="AH2859" s="94"/>
      <c r="AJ2859" s="97"/>
      <c r="AL2859" s="39"/>
      <c r="AP2859" s="39"/>
      <c r="AQ2859" s="77"/>
      <c r="AR2859" s="94"/>
      <c r="AT2859" s="97"/>
      <c r="BB2859" s="79"/>
      <c r="BC2859" s="94"/>
      <c r="BE2859" s="97"/>
      <c r="BF2859" s="97"/>
      <c r="BG2859" s="40"/>
      <c r="BK2859" s="40"/>
      <c r="BL2859" s="79"/>
      <c r="BM2859" s="94"/>
      <c r="BO2859" s="97"/>
      <c r="BQ2859" s="40"/>
      <c r="BR2859" s="94"/>
      <c r="BS2859" s="94"/>
      <c r="BT2859" s="94"/>
      <c r="BU2859" s="40"/>
      <c r="BV2859" s="82"/>
      <c r="BW2859" s="94"/>
      <c r="BX2859" s="48"/>
      <c r="BY2859" s="97"/>
      <c r="BZ2859" s="48"/>
      <c r="CA2859" s="40"/>
      <c r="CB2859" s="94"/>
      <c r="CC2859" s="94"/>
      <c r="CD2859" s="94"/>
      <c r="CE2859" s="40"/>
      <c r="CF2859" s="73"/>
      <c r="CG2859" s="41"/>
      <c r="CH2859" s="41"/>
      <c r="CI2859" s="41"/>
      <c r="CJ2859" s="41"/>
      <c r="CK2859" s="41"/>
      <c r="CL2859" s="68"/>
      <c r="CM2859" s="41"/>
      <c r="CN2859" s="41"/>
      <c r="CO2859" s="39"/>
      <c r="CP2859" s="78"/>
    </row>
    <row r="2860" spans="1:94" s="38" customFormat="1" x14ac:dyDescent="0.25">
      <c r="A2860" s="38">
        <v>2857</v>
      </c>
      <c r="F2860" s="39"/>
      <c r="Q2860" s="39"/>
      <c r="R2860" s="40"/>
      <c r="S2860" s="40"/>
      <c r="T2860" s="39"/>
      <c r="AG2860" s="110"/>
      <c r="AH2860" s="94"/>
      <c r="AJ2860" s="97"/>
      <c r="AL2860" s="39"/>
      <c r="AP2860" s="39"/>
      <c r="AQ2860" s="77"/>
      <c r="AR2860" s="94"/>
      <c r="AT2860" s="97"/>
      <c r="BB2860" s="79"/>
      <c r="BC2860" s="94"/>
      <c r="BE2860" s="97"/>
      <c r="BF2860" s="97"/>
      <c r="BG2860" s="40"/>
      <c r="BK2860" s="40"/>
      <c r="BL2860" s="79"/>
      <c r="BM2860" s="94"/>
      <c r="BO2860" s="97"/>
      <c r="BQ2860" s="40"/>
      <c r="BR2860" s="94"/>
      <c r="BS2860" s="94"/>
      <c r="BT2860" s="94"/>
      <c r="BU2860" s="40"/>
      <c r="BV2860" s="82"/>
      <c r="BW2860" s="94"/>
      <c r="BX2860" s="48"/>
      <c r="BY2860" s="97"/>
      <c r="BZ2860" s="48"/>
      <c r="CA2860" s="40"/>
      <c r="CB2860" s="94"/>
      <c r="CC2860" s="94"/>
      <c r="CD2860" s="94"/>
      <c r="CE2860" s="40"/>
      <c r="CF2860" s="73"/>
      <c r="CG2860" s="41"/>
      <c r="CH2860" s="41"/>
      <c r="CI2860" s="41"/>
      <c r="CJ2860" s="41"/>
      <c r="CK2860" s="41"/>
      <c r="CL2860" s="68"/>
      <c r="CM2860" s="41"/>
      <c r="CN2860" s="41"/>
      <c r="CO2860" s="39"/>
      <c r="CP2860" s="78"/>
    </row>
    <row r="2861" spans="1:94" s="38" customFormat="1" x14ac:dyDescent="0.25">
      <c r="A2861" s="38">
        <v>2858</v>
      </c>
      <c r="F2861" s="39"/>
      <c r="Q2861" s="39"/>
      <c r="R2861" s="40"/>
      <c r="S2861" s="40"/>
      <c r="T2861" s="39"/>
      <c r="AG2861" s="110"/>
      <c r="AH2861" s="94"/>
      <c r="AJ2861" s="97"/>
      <c r="AL2861" s="39"/>
      <c r="AP2861" s="39"/>
      <c r="AQ2861" s="77"/>
      <c r="AR2861" s="94"/>
      <c r="AT2861" s="97"/>
      <c r="BB2861" s="79"/>
      <c r="BC2861" s="94"/>
      <c r="BE2861" s="97"/>
      <c r="BF2861" s="97"/>
      <c r="BG2861" s="40"/>
      <c r="BK2861" s="40"/>
      <c r="BL2861" s="79"/>
      <c r="BM2861" s="94"/>
      <c r="BO2861" s="97"/>
      <c r="BQ2861" s="40"/>
      <c r="BR2861" s="94"/>
      <c r="BS2861" s="94"/>
      <c r="BT2861" s="94"/>
      <c r="BU2861" s="40"/>
      <c r="BV2861" s="82"/>
      <c r="BW2861" s="94"/>
      <c r="BX2861" s="48"/>
      <c r="BY2861" s="97"/>
      <c r="BZ2861" s="48"/>
      <c r="CA2861" s="40"/>
      <c r="CB2861" s="94"/>
      <c r="CC2861" s="94"/>
      <c r="CD2861" s="94"/>
      <c r="CE2861" s="40"/>
      <c r="CF2861" s="73"/>
      <c r="CG2861" s="41"/>
      <c r="CH2861" s="41"/>
      <c r="CI2861" s="41"/>
      <c r="CJ2861" s="41"/>
      <c r="CK2861" s="41"/>
      <c r="CL2861" s="68"/>
      <c r="CM2861" s="41"/>
      <c r="CN2861" s="41"/>
      <c r="CO2861" s="39"/>
      <c r="CP2861" s="78"/>
    </row>
    <row r="2862" spans="1:94" s="38" customFormat="1" x14ac:dyDescent="0.25">
      <c r="A2862" s="38">
        <v>2859</v>
      </c>
      <c r="F2862" s="39"/>
      <c r="Q2862" s="39"/>
      <c r="R2862" s="40"/>
      <c r="S2862" s="40"/>
      <c r="T2862" s="39"/>
      <c r="AG2862" s="110"/>
      <c r="AH2862" s="94"/>
      <c r="AJ2862" s="97"/>
      <c r="AL2862" s="39"/>
      <c r="AP2862" s="39"/>
      <c r="AQ2862" s="77"/>
      <c r="AR2862" s="94"/>
      <c r="AT2862" s="97"/>
      <c r="BB2862" s="79"/>
      <c r="BC2862" s="94"/>
      <c r="BE2862" s="97"/>
      <c r="BF2862" s="97"/>
      <c r="BG2862" s="40"/>
      <c r="BK2862" s="40"/>
      <c r="BL2862" s="79"/>
      <c r="BM2862" s="94"/>
      <c r="BO2862" s="97"/>
      <c r="BQ2862" s="40"/>
      <c r="BR2862" s="94"/>
      <c r="BS2862" s="94"/>
      <c r="BT2862" s="94"/>
      <c r="BU2862" s="40"/>
      <c r="BV2862" s="82"/>
      <c r="BW2862" s="94"/>
      <c r="BX2862" s="48"/>
      <c r="BY2862" s="97"/>
      <c r="BZ2862" s="48"/>
      <c r="CA2862" s="40"/>
      <c r="CB2862" s="94"/>
      <c r="CC2862" s="94"/>
      <c r="CD2862" s="94"/>
      <c r="CE2862" s="40"/>
      <c r="CF2862" s="73"/>
      <c r="CG2862" s="41"/>
      <c r="CH2862" s="41"/>
      <c r="CI2862" s="41"/>
      <c r="CJ2862" s="41"/>
      <c r="CK2862" s="41"/>
      <c r="CL2862" s="68"/>
      <c r="CM2862" s="41"/>
      <c r="CN2862" s="41"/>
      <c r="CO2862" s="39"/>
      <c r="CP2862" s="78"/>
    </row>
    <row r="2863" spans="1:94" s="38" customFormat="1" x14ac:dyDescent="0.25">
      <c r="A2863" s="99">
        <v>2860</v>
      </c>
      <c r="F2863" s="39"/>
      <c r="Q2863" s="39"/>
      <c r="R2863" s="40"/>
      <c r="S2863" s="40"/>
      <c r="T2863" s="39"/>
      <c r="AG2863" s="110"/>
      <c r="AH2863" s="94"/>
      <c r="AJ2863" s="97"/>
      <c r="AL2863" s="39"/>
      <c r="AP2863" s="39"/>
      <c r="AQ2863" s="77"/>
      <c r="AR2863" s="94"/>
      <c r="AT2863" s="97"/>
      <c r="BB2863" s="79"/>
      <c r="BC2863" s="94"/>
      <c r="BE2863" s="97"/>
      <c r="BF2863" s="97"/>
      <c r="BG2863" s="40"/>
      <c r="BK2863" s="40"/>
      <c r="BL2863" s="79"/>
      <c r="BM2863" s="94"/>
      <c r="BO2863" s="97"/>
      <c r="BQ2863" s="40"/>
      <c r="BR2863" s="94"/>
      <c r="BS2863" s="94"/>
      <c r="BT2863" s="94"/>
      <c r="BU2863" s="40"/>
      <c r="BV2863" s="82"/>
      <c r="BW2863" s="94"/>
      <c r="BX2863" s="48"/>
      <c r="BY2863" s="97"/>
      <c r="BZ2863" s="48"/>
      <c r="CA2863" s="40"/>
      <c r="CB2863" s="94"/>
      <c r="CC2863" s="94"/>
      <c r="CD2863" s="94"/>
      <c r="CE2863" s="40"/>
      <c r="CF2863" s="73"/>
      <c r="CG2863" s="41"/>
      <c r="CH2863" s="41"/>
      <c r="CI2863" s="41"/>
      <c r="CJ2863" s="41"/>
      <c r="CK2863" s="41"/>
      <c r="CL2863" s="68"/>
      <c r="CM2863" s="41"/>
      <c r="CN2863" s="41"/>
      <c r="CO2863" s="39"/>
      <c r="CP2863" s="78"/>
    </row>
    <row r="2864" spans="1:94" s="38" customFormat="1" x14ac:dyDescent="0.25">
      <c r="A2864" s="38">
        <v>2861</v>
      </c>
      <c r="F2864" s="39"/>
      <c r="Q2864" s="39"/>
      <c r="R2864" s="40"/>
      <c r="S2864" s="40"/>
      <c r="T2864" s="39"/>
      <c r="AG2864" s="110"/>
      <c r="AH2864" s="94"/>
      <c r="AJ2864" s="97"/>
      <c r="AL2864" s="39"/>
      <c r="AP2864" s="39"/>
      <c r="AQ2864" s="77"/>
      <c r="AR2864" s="94"/>
      <c r="AT2864" s="97"/>
      <c r="BB2864" s="79"/>
      <c r="BC2864" s="94"/>
      <c r="BE2864" s="97"/>
      <c r="BF2864" s="97"/>
      <c r="BG2864" s="40"/>
      <c r="BK2864" s="40"/>
      <c r="BL2864" s="79"/>
      <c r="BM2864" s="94"/>
      <c r="BO2864" s="97"/>
      <c r="BQ2864" s="40"/>
      <c r="BR2864" s="94"/>
      <c r="BS2864" s="94"/>
      <c r="BT2864" s="94"/>
      <c r="BU2864" s="40"/>
      <c r="BV2864" s="82"/>
      <c r="BW2864" s="94"/>
      <c r="BX2864" s="48"/>
      <c r="BY2864" s="97"/>
      <c r="BZ2864" s="48"/>
      <c r="CA2864" s="40"/>
      <c r="CB2864" s="94"/>
      <c r="CC2864" s="94"/>
      <c r="CD2864" s="94"/>
      <c r="CE2864" s="40"/>
      <c r="CF2864" s="73"/>
      <c r="CG2864" s="41"/>
      <c r="CH2864" s="41"/>
      <c r="CI2864" s="41"/>
      <c r="CJ2864" s="41"/>
      <c r="CK2864" s="41"/>
      <c r="CL2864" s="68"/>
      <c r="CM2864" s="41"/>
      <c r="CN2864" s="41"/>
      <c r="CO2864" s="39"/>
      <c r="CP2864" s="78"/>
    </row>
    <row r="2865" spans="1:94" s="38" customFormat="1" x14ac:dyDescent="0.25">
      <c r="A2865" s="38">
        <v>2862</v>
      </c>
      <c r="F2865" s="39"/>
      <c r="Q2865" s="39"/>
      <c r="R2865" s="40"/>
      <c r="S2865" s="40"/>
      <c r="T2865" s="39"/>
      <c r="AG2865" s="110"/>
      <c r="AH2865" s="94"/>
      <c r="AJ2865" s="97"/>
      <c r="AL2865" s="39"/>
      <c r="AP2865" s="39"/>
      <c r="AQ2865" s="77"/>
      <c r="AR2865" s="94"/>
      <c r="AT2865" s="97"/>
      <c r="BB2865" s="79"/>
      <c r="BC2865" s="94"/>
      <c r="BE2865" s="97"/>
      <c r="BF2865" s="97"/>
      <c r="BG2865" s="40"/>
      <c r="BK2865" s="40"/>
      <c r="BL2865" s="79"/>
      <c r="BM2865" s="94"/>
      <c r="BO2865" s="97"/>
      <c r="BQ2865" s="40"/>
      <c r="BR2865" s="94"/>
      <c r="BS2865" s="94"/>
      <c r="BT2865" s="94"/>
      <c r="BU2865" s="40"/>
      <c r="BV2865" s="82"/>
      <c r="BW2865" s="94"/>
      <c r="BX2865" s="48"/>
      <c r="BY2865" s="97"/>
      <c r="BZ2865" s="48"/>
      <c r="CA2865" s="40"/>
      <c r="CB2865" s="94"/>
      <c r="CC2865" s="94"/>
      <c r="CD2865" s="94"/>
      <c r="CE2865" s="40"/>
      <c r="CF2865" s="73"/>
      <c r="CG2865" s="41"/>
      <c r="CH2865" s="41"/>
      <c r="CI2865" s="41"/>
      <c r="CJ2865" s="41"/>
      <c r="CK2865" s="41"/>
      <c r="CL2865" s="68"/>
      <c r="CM2865" s="41"/>
      <c r="CN2865" s="41"/>
      <c r="CO2865" s="39"/>
      <c r="CP2865" s="78"/>
    </row>
    <row r="2866" spans="1:94" s="38" customFormat="1" x14ac:dyDescent="0.25">
      <c r="A2866" s="38">
        <v>2863</v>
      </c>
      <c r="F2866" s="39"/>
      <c r="Q2866" s="39"/>
      <c r="R2866" s="40"/>
      <c r="S2866" s="40"/>
      <c r="T2866" s="39"/>
      <c r="AG2866" s="110"/>
      <c r="AH2866" s="94"/>
      <c r="AJ2866" s="97"/>
      <c r="AL2866" s="39"/>
      <c r="AP2866" s="39"/>
      <c r="AQ2866" s="77"/>
      <c r="AR2866" s="94"/>
      <c r="AT2866" s="97"/>
      <c r="BB2866" s="79"/>
      <c r="BC2866" s="94"/>
      <c r="BE2866" s="97"/>
      <c r="BF2866" s="97"/>
      <c r="BG2866" s="40"/>
      <c r="BK2866" s="40"/>
      <c r="BL2866" s="79"/>
      <c r="BM2866" s="94"/>
      <c r="BO2866" s="97"/>
      <c r="BQ2866" s="40"/>
      <c r="BR2866" s="94"/>
      <c r="BS2866" s="94"/>
      <c r="BT2866" s="94"/>
      <c r="BU2866" s="40"/>
      <c r="BV2866" s="82"/>
      <c r="BW2866" s="94"/>
      <c r="BX2866" s="48"/>
      <c r="BY2866" s="97"/>
      <c r="BZ2866" s="48"/>
      <c r="CA2866" s="40"/>
      <c r="CB2866" s="94"/>
      <c r="CC2866" s="94"/>
      <c r="CD2866" s="94"/>
      <c r="CE2866" s="40"/>
      <c r="CF2866" s="73"/>
      <c r="CG2866" s="41"/>
      <c r="CH2866" s="41"/>
      <c r="CI2866" s="41"/>
      <c r="CJ2866" s="41"/>
      <c r="CK2866" s="41"/>
      <c r="CL2866" s="68"/>
      <c r="CM2866" s="41"/>
      <c r="CN2866" s="41"/>
      <c r="CO2866" s="39"/>
      <c r="CP2866" s="78"/>
    </row>
    <row r="2867" spans="1:94" s="38" customFormat="1" x14ac:dyDescent="0.25">
      <c r="A2867" s="38">
        <v>2864</v>
      </c>
      <c r="F2867" s="39"/>
      <c r="Q2867" s="39"/>
      <c r="R2867" s="40"/>
      <c r="S2867" s="40"/>
      <c r="T2867" s="39"/>
      <c r="AG2867" s="110"/>
      <c r="AH2867" s="94"/>
      <c r="AJ2867" s="97"/>
      <c r="AL2867" s="39"/>
      <c r="AP2867" s="39"/>
      <c r="AQ2867" s="77"/>
      <c r="AR2867" s="94"/>
      <c r="AT2867" s="97"/>
      <c r="BB2867" s="79"/>
      <c r="BC2867" s="94"/>
      <c r="BE2867" s="97"/>
      <c r="BF2867" s="97"/>
      <c r="BG2867" s="40"/>
      <c r="BK2867" s="40"/>
      <c r="BL2867" s="79"/>
      <c r="BM2867" s="94"/>
      <c r="BO2867" s="97"/>
      <c r="BQ2867" s="40"/>
      <c r="BR2867" s="94"/>
      <c r="BS2867" s="94"/>
      <c r="BT2867" s="94"/>
      <c r="BU2867" s="40"/>
      <c r="BV2867" s="82"/>
      <c r="BW2867" s="94"/>
      <c r="BX2867" s="48"/>
      <c r="BY2867" s="97"/>
      <c r="BZ2867" s="48"/>
      <c r="CA2867" s="40"/>
      <c r="CB2867" s="94"/>
      <c r="CC2867" s="94"/>
      <c r="CD2867" s="94"/>
      <c r="CE2867" s="40"/>
      <c r="CF2867" s="73"/>
      <c r="CG2867" s="41"/>
      <c r="CH2867" s="41"/>
      <c r="CI2867" s="41"/>
      <c r="CJ2867" s="41"/>
      <c r="CK2867" s="41"/>
      <c r="CL2867" s="68"/>
      <c r="CM2867" s="41"/>
      <c r="CN2867" s="41"/>
      <c r="CO2867" s="39"/>
      <c r="CP2867" s="78"/>
    </row>
    <row r="2868" spans="1:94" s="38" customFormat="1" x14ac:dyDescent="0.25">
      <c r="A2868" s="38">
        <v>2865</v>
      </c>
      <c r="F2868" s="39"/>
      <c r="Q2868" s="39"/>
      <c r="R2868" s="40"/>
      <c r="S2868" s="40"/>
      <c r="T2868" s="39"/>
      <c r="AG2868" s="110"/>
      <c r="AH2868" s="94"/>
      <c r="AJ2868" s="97"/>
      <c r="AL2868" s="39"/>
      <c r="AP2868" s="39"/>
      <c r="AQ2868" s="77"/>
      <c r="AR2868" s="94"/>
      <c r="AT2868" s="97"/>
      <c r="BB2868" s="79"/>
      <c r="BC2868" s="94"/>
      <c r="BE2868" s="97"/>
      <c r="BF2868" s="97"/>
      <c r="BG2868" s="40"/>
      <c r="BK2868" s="40"/>
      <c r="BL2868" s="79"/>
      <c r="BM2868" s="94"/>
      <c r="BO2868" s="97"/>
      <c r="BQ2868" s="40"/>
      <c r="BR2868" s="94"/>
      <c r="BS2868" s="94"/>
      <c r="BT2868" s="94"/>
      <c r="BU2868" s="40"/>
      <c r="BV2868" s="82"/>
      <c r="BW2868" s="94"/>
      <c r="BX2868" s="48"/>
      <c r="BY2868" s="97"/>
      <c r="BZ2868" s="48"/>
      <c r="CA2868" s="40"/>
      <c r="CB2868" s="94"/>
      <c r="CC2868" s="94"/>
      <c r="CD2868" s="94"/>
      <c r="CE2868" s="40"/>
      <c r="CF2868" s="73"/>
      <c r="CG2868" s="41"/>
      <c r="CH2868" s="41"/>
      <c r="CI2868" s="41"/>
      <c r="CJ2868" s="41"/>
      <c r="CK2868" s="41"/>
      <c r="CL2868" s="68"/>
      <c r="CM2868" s="41"/>
      <c r="CN2868" s="41"/>
      <c r="CO2868" s="39"/>
      <c r="CP2868" s="78"/>
    </row>
    <row r="2869" spans="1:94" s="38" customFormat="1" x14ac:dyDescent="0.25">
      <c r="A2869" s="38">
        <v>2866</v>
      </c>
      <c r="F2869" s="39"/>
      <c r="Q2869" s="39"/>
      <c r="R2869" s="40"/>
      <c r="S2869" s="40"/>
      <c r="T2869" s="39"/>
      <c r="AG2869" s="110"/>
      <c r="AH2869" s="94"/>
      <c r="AJ2869" s="97"/>
      <c r="AL2869" s="39"/>
      <c r="AP2869" s="39"/>
      <c r="AQ2869" s="77"/>
      <c r="AR2869" s="94"/>
      <c r="AT2869" s="97"/>
      <c r="BB2869" s="79"/>
      <c r="BC2869" s="94"/>
      <c r="BE2869" s="97"/>
      <c r="BF2869" s="97"/>
      <c r="BG2869" s="40"/>
      <c r="BK2869" s="40"/>
      <c r="BL2869" s="79"/>
      <c r="BM2869" s="94"/>
      <c r="BO2869" s="97"/>
      <c r="BQ2869" s="40"/>
      <c r="BR2869" s="94"/>
      <c r="BS2869" s="94"/>
      <c r="BT2869" s="94"/>
      <c r="BU2869" s="40"/>
      <c r="BV2869" s="82"/>
      <c r="BW2869" s="94"/>
      <c r="BX2869" s="48"/>
      <c r="BY2869" s="97"/>
      <c r="BZ2869" s="48"/>
      <c r="CA2869" s="40"/>
      <c r="CB2869" s="94"/>
      <c r="CC2869" s="94"/>
      <c r="CD2869" s="94"/>
      <c r="CE2869" s="40"/>
      <c r="CF2869" s="73"/>
      <c r="CG2869" s="41"/>
      <c r="CH2869" s="41"/>
      <c r="CI2869" s="41"/>
      <c r="CJ2869" s="41"/>
      <c r="CK2869" s="41"/>
      <c r="CL2869" s="68"/>
      <c r="CM2869" s="41"/>
      <c r="CN2869" s="41"/>
      <c r="CO2869" s="39"/>
      <c r="CP2869" s="78"/>
    </row>
    <row r="2870" spans="1:94" s="38" customFormat="1" x14ac:dyDescent="0.25">
      <c r="A2870" s="38">
        <v>2867</v>
      </c>
      <c r="F2870" s="39"/>
      <c r="Q2870" s="39"/>
      <c r="R2870" s="40"/>
      <c r="S2870" s="40"/>
      <c r="T2870" s="39"/>
      <c r="AG2870" s="110"/>
      <c r="AH2870" s="94"/>
      <c r="AJ2870" s="97"/>
      <c r="AL2870" s="39"/>
      <c r="AP2870" s="39"/>
      <c r="AQ2870" s="77"/>
      <c r="AR2870" s="94"/>
      <c r="AT2870" s="97"/>
      <c r="BB2870" s="79"/>
      <c r="BC2870" s="94"/>
      <c r="BE2870" s="97"/>
      <c r="BF2870" s="97"/>
      <c r="BG2870" s="40"/>
      <c r="BK2870" s="40"/>
      <c r="BL2870" s="79"/>
      <c r="BM2870" s="94"/>
      <c r="BO2870" s="97"/>
      <c r="BQ2870" s="40"/>
      <c r="BR2870" s="94"/>
      <c r="BS2870" s="94"/>
      <c r="BT2870" s="94"/>
      <c r="BU2870" s="40"/>
      <c r="BV2870" s="82"/>
      <c r="BW2870" s="94"/>
      <c r="BX2870" s="48"/>
      <c r="BY2870" s="97"/>
      <c r="BZ2870" s="48"/>
      <c r="CA2870" s="40"/>
      <c r="CB2870" s="94"/>
      <c r="CC2870" s="94"/>
      <c r="CD2870" s="94"/>
      <c r="CE2870" s="40"/>
      <c r="CF2870" s="73"/>
      <c r="CG2870" s="41"/>
      <c r="CH2870" s="41"/>
      <c r="CI2870" s="41"/>
      <c r="CJ2870" s="41"/>
      <c r="CK2870" s="41"/>
      <c r="CL2870" s="68"/>
      <c r="CM2870" s="41"/>
      <c r="CN2870" s="41"/>
      <c r="CO2870" s="39"/>
      <c r="CP2870" s="78"/>
    </row>
    <row r="2871" spans="1:94" s="38" customFormat="1" x14ac:dyDescent="0.25">
      <c r="A2871" s="38">
        <v>2868</v>
      </c>
      <c r="F2871" s="39"/>
      <c r="Q2871" s="39"/>
      <c r="R2871" s="40"/>
      <c r="S2871" s="40"/>
      <c r="T2871" s="39"/>
      <c r="AG2871" s="110"/>
      <c r="AH2871" s="94"/>
      <c r="AJ2871" s="97"/>
      <c r="AL2871" s="39"/>
      <c r="AP2871" s="39"/>
      <c r="AQ2871" s="77"/>
      <c r="AR2871" s="94"/>
      <c r="AT2871" s="97"/>
      <c r="BB2871" s="79"/>
      <c r="BC2871" s="94"/>
      <c r="BE2871" s="97"/>
      <c r="BF2871" s="97"/>
      <c r="BG2871" s="40"/>
      <c r="BK2871" s="40"/>
      <c r="BL2871" s="79"/>
      <c r="BM2871" s="94"/>
      <c r="BO2871" s="97"/>
      <c r="BQ2871" s="40"/>
      <c r="BR2871" s="94"/>
      <c r="BS2871" s="94"/>
      <c r="BT2871" s="94"/>
      <c r="BU2871" s="40"/>
      <c r="BV2871" s="82"/>
      <c r="BW2871" s="94"/>
      <c r="BX2871" s="48"/>
      <c r="BY2871" s="97"/>
      <c r="BZ2871" s="48"/>
      <c r="CA2871" s="40"/>
      <c r="CB2871" s="94"/>
      <c r="CC2871" s="94"/>
      <c r="CD2871" s="94"/>
      <c r="CE2871" s="40"/>
      <c r="CF2871" s="73"/>
      <c r="CG2871" s="41"/>
      <c r="CH2871" s="41"/>
      <c r="CI2871" s="41"/>
      <c r="CJ2871" s="41"/>
      <c r="CK2871" s="41"/>
      <c r="CL2871" s="68"/>
      <c r="CM2871" s="41"/>
      <c r="CN2871" s="41"/>
      <c r="CO2871" s="39"/>
      <c r="CP2871" s="78"/>
    </row>
    <row r="2872" spans="1:94" s="38" customFormat="1" x14ac:dyDescent="0.25">
      <c r="A2872" s="38">
        <v>2869</v>
      </c>
      <c r="F2872" s="39"/>
      <c r="Q2872" s="39"/>
      <c r="R2872" s="40"/>
      <c r="S2872" s="40"/>
      <c r="T2872" s="39"/>
      <c r="AG2872" s="110"/>
      <c r="AH2872" s="94"/>
      <c r="AJ2872" s="97"/>
      <c r="AL2872" s="39"/>
      <c r="AP2872" s="39"/>
      <c r="AQ2872" s="77"/>
      <c r="AR2872" s="94"/>
      <c r="AT2872" s="97"/>
      <c r="BB2872" s="79"/>
      <c r="BC2872" s="94"/>
      <c r="BE2872" s="97"/>
      <c r="BF2872" s="97"/>
      <c r="BG2872" s="40"/>
      <c r="BK2872" s="40"/>
      <c r="BL2872" s="79"/>
      <c r="BM2872" s="94"/>
      <c r="BO2872" s="97"/>
      <c r="BQ2872" s="40"/>
      <c r="BR2872" s="94"/>
      <c r="BS2872" s="94"/>
      <c r="BT2872" s="94"/>
      <c r="BU2872" s="40"/>
      <c r="BV2872" s="82"/>
      <c r="BW2872" s="94"/>
      <c r="BX2872" s="48"/>
      <c r="BY2872" s="97"/>
      <c r="BZ2872" s="48"/>
      <c r="CA2872" s="40"/>
      <c r="CB2872" s="94"/>
      <c r="CC2872" s="94"/>
      <c r="CD2872" s="94"/>
      <c r="CE2872" s="40"/>
      <c r="CF2872" s="73"/>
      <c r="CG2872" s="41"/>
      <c r="CH2872" s="41"/>
      <c r="CI2872" s="41"/>
      <c r="CJ2872" s="41"/>
      <c r="CK2872" s="41"/>
      <c r="CL2872" s="68"/>
      <c r="CM2872" s="41"/>
      <c r="CN2872" s="41"/>
      <c r="CO2872" s="39"/>
      <c r="CP2872" s="78"/>
    </row>
    <row r="2873" spans="1:94" s="38" customFormat="1" x14ac:dyDescent="0.25">
      <c r="A2873" s="38">
        <v>2870</v>
      </c>
      <c r="F2873" s="39"/>
      <c r="Q2873" s="39"/>
      <c r="R2873" s="40"/>
      <c r="S2873" s="40"/>
      <c r="T2873" s="39"/>
      <c r="AG2873" s="110"/>
      <c r="AH2873" s="94"/>
      <c r="AJ2873" s="97"/>
      <c r="AL2873" s="39"/>
      <c r="AP2873" s="39"/>
      <c r="AQ2873" s="77"/>
      <c r="AR2873" s="94"/>
      <c r="AT2873" s="97"/>
      <c r="BB2873" s="79"/>
      <c r="BC2873" s="94"/>
      <c r="BE2873" s="97"/>
      <c r="BF2873" s="97"/>
      <c r="BG2873" s="40"/>
      <c r="BK2873" s="40"/>
      <c r="BL2873" s="79"/>
      <c r="BM2873" s="94"/>
      <c r="BO2873" s="97"/>
      <c r="BQ2873" s="40"/>
      <c r="BR2873" s="94"/>
      <c r="BS2873" s="94"/>
      <c r="BT2873" s="94"/>
      <c r="BU2873" s="40"/>
      <c r="BV2873" s="82"/>
      <c r="BW2873" s="94"/>
      <c r="BX2873" s="48"/>
      <c r="BY2873" s="97"/>
      <c r="BZ2873" s="48"/>
      <c r="CA2873" s="40"/>
      <c r="CB2873" s="94"/>
      <c r="CC2873" s="94"/>
      <c r="CD2873" s="94"/>
      <c r="CE2873" s="40"/>
      <c r="CF2873" s="73"/>
      <c r="CG2873" s="41"/>
      <c r="CH2873" s="41"/>
      <c r="CI2873" s="41"/>
      <c r="CJ2873" s="41"/>
      <c r="CK2873" s="41"/>
      <c r="CL2873" s="68"/>
      <c r="CM2873" s="41"/>
      <c r="CN2873" s="41"/>
      <c r="CO2873" s="39"/>
      <c r="CP2873" s="78"/>
    </row>
    <row r="2874" spans="1:94" s="38" customFormat="1" x14ac:dyDescent="0.25">
      <c r="A2874" s="38">
        <v>2871</v>
      </c>
      <c r="F2874" s="39"/>
      <c r="Q2874" s="39"/>
      <c r="R2874" s="40"/>
      <c r="S2874" s="40"/>
      <c r="T2874" s="39"/>
      <c r="AG2874" s="110"/>
      <c r="AH2874" s="94"/>
      <c r="AJ2874" s="97"/>
      <c r="AL2874" s="39"/>
      <c r="AP2874" s="39"/>
      <c r="AQ2874" s="77"/>
      <c r="AR2874" s="94"/>
      <c r="AT2874" s="97"/>
      <c r="BB2874" s="79"/>
      <c r="BC2874" s="94"/>
      <c r="BE2874" s="97"/>
      <c r="BF2874" s="97"/>
      <c r="BG2874" s="40"/>
      <c r="BK2874" s="40"/>
      <c r="BL2874" s="79"/>
      <c r="BM2874" s="94"/>
      <c r="BO2874" s="97"/>
      <c r="BQ2874" s="40"/>
      <c r="BR2874" s="94"/>
      <c r="BS2874" s="94"/>
      <c r="BT2874" s="94"/>
      <c r="BU2874" s="40"/>
      <c r="BV2874" s="82"/>
      <c r="BW2874" s="94"/>
      <c r="BX2874" s="48"/>
      <c r="BY2874" s="97"/>
      <c r="BZ2874" s="48"/>
      <c r="CA2874" s="40"/>
      <c r="CB2874" s="94"/>
      <c r="CC2874" s="94"/>
      <c r="CD2874" s="94"/>
      <c r="CE2874" s="40"/>
      <c r="CF2874" s="73"/>
      <c r="CG2874" s="41"/>
      <c r="CH2874" s="41"/>
      <c r="CI2874" s="41"/>
      <c r="CJ2874" s="41"/>
      <c r="CK2874" s="41"/>
      <c r="CL2874" s="68"/>
      <c r="CM2874" s="41"/>
      <c r="CN2874" s="41"/>
      <c r="CO2874" s="39"/>
      <c r="CP2874" s="78"/>
    </row>
    <row r="2875" spans="1:94" s="38" customFormat="1" x14ac:dyDescent="0.25">
      <c r="A2875" s="38">
        <v>2872</v>
      </c>
      <c r="F2875" s="39"/>
      <c r="Q2875" s="39"/>
      <c r="R2875" s="40"/>
      <c r="S2875" s="40"/>
      <c r="T2875" s="39"/>
      <c r="AG2875" s="110"/>
      <c r="AH2875" s="94"/>
      <c r="AJ2875" s="97"/>
      <c r="AL2875" s="39"/>
      <c r="AP2875" s="39"/>
      <c r="AQ2875" s="77"/>
      <c r="AR2875" s="94"/>
      <c r="AT2875" s="97"/>
      <c r="BB2875" s="79"/>
      <c r="BC2875" s="94"/>
      <c r="BE2875" s="97"/>
      <c r="BF2875" s="97"/>
      <c r="BG2875" s="40"/>
      <c r="BK2875" s="40"/>
      <c r="BL2875" s="79"/>
      <c r="BM2875" s="94"/>
      <c r="BO2875" s="97"/>
      <c r="BQ2875" s="40"/>
      <c r="BR2875" s="94"/>
      <c r="BS2875" s="94"/>
      <c r="BT2875" s="94"/>
      <c r="BU2875" s="40"/>
      <c r="BV2875" s="82"/>
      <c r="BW2875" s="94"/>
      <c r="BX2875" s="48"/>
      <c r="BY2875" s="97"/>
      <c r="BZ2875" s="48"/>
      <c r="CA2875" s="40"/>
      <c r="CB2875" s="94"/>
      <c r="CC2875" s="94"/>
      <c r="CD2875" s="94"/>
      <c r="CE2875" s="40"/>
      <c r="CF2875" s="73"/>
      <c r="CG2875" s="41"/>
      <c r="CH2875" s="41"/>
      <c r="CI2875" s="41"/>
      <c r="CJ2875" s="41"/>
      <c r="CK2875" s="41"/>
      <c r="CL2875" s="68"/>
      <c r="CM2875" s="41"/>
      <c r="CN2875" s="41"/>
      <c r="CO2875" s="39"/>
      <c r="CP2875" s="78"/>
    </row>
    <row r="2876" spans="1:94" s="38" customFormat="1" x14ac:dyDescent="0.25">
      <c r="A2876" s="38">
        <v>2873</v>
      </c>
      <c r="F2876" s="39"/>
      <c r="Q2876" s="39"/>
      <c r="R2876" s="40"/>
      <c r="S2876" s="40"/>
      <c r="T2876" s="39"/>
      <c r="AG2876" s="110"/>
      <c r="AH2876" s="94"/>
      <c r="AJ2876" s="97"/>
      <c r="AL2876" s="39"/>
      <c r="AP2876" s="39"/>
      <c r="AQ2876" s="77"/>
      <c r="AR2876" s="94"/>
      <c r="AT2876" s="97"/>
      <c r="BB2876" s="79"/>
      <c r="BC2876" s="94"/>
      <c r="BE2876" s="97"/>
      <c r="BF2876" s="97"/>
      <c r="BG2876" s="40"/>
      <c r="BK2876" s="40"/>
      <c r="BL2876" s="79"/>
      <c r="BM2876" s="94"/>
      <c r="BO2876" s="97"/>
      <c r="BQ2876" s="40"/>
      <c r="BR2876" s="94"/>
      <c r="BS2876" s="94"/>
      <c r="BT2876" s="94"/>
      <c r="BU2876" s="40"/>
      <c r="BV2876" s="82"/>
      <c r="BW2876" s="94"/>
      <c r="BX2876" s="48"/>
      <c r="BY2876" s="97"/>
      <c r="BZ2876" s="48"/>
      <c r="CA2876" s="40"/>
      <c r="CB2876" s="94"/>
      <c r="CC2876" s="94"/>
      <c r="CD2876" s="94"/>
      <c r="CE2876" s="40"/>
      <c r="CF2876" s="73"/>
      <c r="CG2876" s="41"/>
      <c r="CH2876" s="41"/>
      <c r="CI2876" s="41"/>
      <c r="CJ2876" s="41"/>
      <c r="CK2876" s="41"/>
      <c r="CL2876" s="68"/>
      <c r="CM2876" s="41"/>
      <c r="CN2876" s="41"/>
      <c r="CO2876" s="39"/>
      <c r="CP2876" s="78"/>
    </row>
    <row r="2877" spans="1:94" s="38" customFormat="1" x14ac:dyDescent="0.25">
      <c r="A2877" s="38">
        <v>2874</v>
      </c>
      <c r="F2877" s="39"/>
      <c r="Q2877" s="39"/>
      <c r="R2877" s="40"/>
      <c r="S2877" s="40"/>
      <c r="T2877" s="39"/>
      <c r="AG2877" s="110"/>
      <c r="AH2877" s="94"/>
      <c r="AJ2877" s="97"/>
      <c r="AL2877" s="39"/>
      <c r="AP2877" s="39"/>
      <c r="AQ2877" s="77"/>
      <c r="AR2877" s="94"/>
      <c r="AT2877" s="97"/>
      <c r="BB2877" s="79"/>
      <c r="BC2877" s="94"/>
      <c r="BE2877" s="97"/>
      <c r="BF2877" s="97"/>
      <c r="BG2877" s="40"/>
      <c r="BK2877" s="40"/>
      <c r="BL2877" s="79"/>
      <c r="BM2877" s="94"/>
      <c r="BO2877" s="97"/>
      <c r="BQ2877" s="40"/>
      <c r="BR2877" s="94"/>
      <c r="BS2877" s="94"/>
      <c r="BT2877" s="94"/>
      <c r="BU2877" s="40"/>
      <c r="BV2877" s="82"/>
      <c r="BW2877" s="94"/>
      <c r="BX2877" s="48"/>
      <c r="BY2877" s="97"/>
      <c r="BZ2877" s="48"/>
      <c r="CA2877" s="40"/>
      <c r="CB2877" s="94"/>
      <c r="CC2877" s="94"/>
      <c r="CD2877" s="94"/>
      <c r="CE2877" s="40"/>
      <c r="CF2877" s="73"/>
      <c r="CG2877" s="41"/>
      <c r="CH2877" s="41"/>
      <c r="CI2877" s="41"/>
      <c r="CJ2877" s="41"/>
      <c r="CK2877" s="41"/>
      <c r="CL2877" s="68"/>
      <c r="CM2877" s="41"/>
      <c r="CN2877" s="41"/>
      <c r="CO2877" s="39"/>
      <c r="CP2877" s="78"/>
    </row>
    <row r="2878" spans="1:94" s="38" customFormat="1" x14ac:dyDescent="0.25">
      <c r="A2878" s="38">
        <v>2875</v>
      </c>
      <c r="F2878" s="39"/>
      <c r="Q2878" s="39"/>
      <c r="R2878" s="40"/>
      <c r="S2878" s="40"/>
      <c r="T2878" s="39"/>
      <c r="AG2878" s="110"/>
      <c r="AH2878" s="94"/>
      <c r="AJ2878" s="97"/>
      <c r="AL2878" s="39"/>
      <c r="AP2878" s="39"/>
      <c r="AQ2878" s="77"/>
      <c r="AR2878" s="94"/>
      <c r="AT2878" s="97"/>
      <c r="BB2878" s="79"/>
      <c r="BC2878" s="94"/>
      <c r="BE2878" s="97"/>
      <c r="BF2878" s="97"/>
      <c r="BG2878" s="40"/>
      <c r="BK2878" s="40"/>
      <c r="BL2878" s="79"/>
      <c r="BM2878" s="94"/>
      <c r="BO2878" s="97"/>
      <c r="BQ2878" s="40"/>
      <c r="BR2878" s="94"/>
      <c r="BS2878" s="94"/>
      <c r="BT2878" s="94"/>
      <c r="BU2878" s="40"/>
      <c r="BV2878" s="82"/>
      <c r="BW2878" s="94"/>
      <c r="BX2878" s="48"/>
      <c r="BY2878" s="97"/>
      <c r="BZ2878" s="48"/>
      <c r="CA2878" s="40"/>
      <c r="CB2878" s="94"/>
      <c r="CC2878" s="94"/>
      <c r="CD2878" s="94"/>
      <c r="CE2878" s="40"/>
      <c r="CF2878" s="73"/>
      <c r="CG2878" s="41"/>
      <c r="CH2878" s="41"/>
      <c r="CI2878" s="41"/>
      <c r="CJ2878" s="41"/>
      <c r="CK2878" s="41"/>
      <c r="CL2878" s="68"/>
      <c r="CM2878" s="41"/>
      <c r="CN2878" s="41"/>
      <c r="CO2878" s="39"/>
      <c r="CP2878" s="78"/>
    </row>
    <row r="2879" spans="1:94" s="38" customFormat="1" x14ac:dyDescent="0.25">
      <c r="A2879" s="38">
        <v>2876</v>
      </c>
      <c r="F2879" s="39"/>
      <c r="Q2879" s="39"/>
      <c r="R2879" s="40"/>
      <c r="S2879" s="40"/>
      <c r="T2879" s="39"/>
      <c r="AG2879" s="110"/>
      <c r="AH2879" s="94"/>
      <c r="AJ2879" s="97"/>
      <c r="AL2879" s="39"/>
      <c r="AP2879" s="39"/>
      <c r="AQ2879" s="77"/>
      <c r="AR2879" s="94"/>
      <c r="AT2879" s="97"/>
      <c r="BB2879" s="79"/>
      <c r="BC2879" s="94"/>
      <c r="BE2879" s="97"/>
      <c r="BF2879" s="97"/>
      <c r="BG2879" s="40"/>
      <c r="BK2879" s="40"/>
      <c r="BL2879" s="79"/>
      <c r="BM2879" s="94"/>
      <c r="BO2879" s="97"/>
      <c r="BQ2879" s="40"/>
      <c r="BR2879" s="94"/>
      <c r="BS2879" s="94"/>
      <c r="BT2879" s="94"/>
      <c r="BU2879" s="40"/>
      <c r="BV2879" s="82"/>
      <c r="BW2879" s="94"/>
      <c r="BX2879" s="48"/>
      <c r="BY2879" s="97"/>
      <c r="BZ2879" s="48"/>
      <c r="CA2879" s="40"/>
      <c r="CB2879" s="94"/>
      <c r="CC2879" s="94"/>
      <c r="CD2879" s="94"/>
      <c r="CE2879" s="40"/>
      <c r="CF2879" s="73"/>
      <c r="CG2879" s="41"/>
      <c r="CH2879" s="41"/>
      <c r="CI2879" s="41"/>
      <c r="CJ2879" s="41"/>
      <c r="CK2879" s="41"/>
      <c r="CL2879" s="68"/>
      <c r="CM2879" s="41"/>
      <c r="CN2879" s="41"/>
      <c r="CO2879" s="39"/>
      <c r="CP2879" s="78"/>
    </row>
    <row r="2880" spans="1:94" s="38" customFormat="1" x14ac:dyDescent="0.25">
      <c r="A2880" s="38">
        <v>2877</v>
      </c>
      <c r="F2880" s="39"/>
      <c r="Q2880" s="39"/>
      <c r="R2880" s="40"/>
      <c r="S2880" s="40"/>
      <c r="T2880" s="39"/>
      <c r="AG2880" s="110"/>
      <c r="AH2880" s="94"/>
      <c r="AJ2880" s="97"/>
      <c r="AL2880" s="39"/>
      <c r="AP2880" s="39"/>
      <c r="AQ2880" s="77"/>
      <c r="AR2880" s="94"/>
      <c r="AT2880" s="97"/>
      <c r="BB2880" s="79"/>
      <c r="BC2880" s="94"/>
      <c r="BE2880" s="97"/>
      <c r="BF2880" s="97"/>
      <c r="BG2880" s="40"/>
      <c r="BK2880" s="40"/>
      <c r="BL2880" s="79"/>
      <c r="BM2880" s="94"/>
      <c r="BO2880" s="97"/>
      <c r="BQ2880" s="40"/>
      <c r="BR2880" s="94"/>
      <c r="BS2880" s="94"/>
      <c r="BT2880" s="94"/>
      <c r="BU2880" s="40"/>
      <c r="BV2880" s="82"/>
      <c r="BW2880" s="94"/>
      <c r="BX2880" s="48"/>
      <c r="BY2880" s="97"/>
      <c r="BZ2880" s="48"/>
      <c r="CA2880" s="40"/>
      <c r="CB2880" s="94"/>
      <c r="CC2880" s="94"/>
      <c r="CD2880" s="94"/>
      <c r="CE2880" s="40"/>
      <c r="CF2880" s="73"/>
      <c r="CG2880" s="41"/>
      <c r="CH2880" s="41"/>
      <c r="CI2880" s="41"/>
      <c r="CJ2880" s="41"/>
      <c r="CK2880" s="41"/>
      <c r="CL2880" s="68"/>
      <c r="CM2880" s="41"/>
      <c r="CN2880" s="41"/>
      <c r="CO2880" s="39"/>
      <c r="CP2880" s="78"/>
    </row>
    <row r="2881" spans="1:94" s="38" customFormat="1" x14ac:dyDescent="0.25">
      <c r="A2881" s="38">
        <v>2878</v>
      </c>
      <c r="F2881" s="39"/>
      <c r="Q2881" s="39"/>
      <c r="R2881" s="40"/>
      <c r="S2881" s="40"/>
      <c r="T2881" s="39"/>
      <c r="AG2881" s="110"/>
      <c r="AH2881" s="94"/>
      <c r="AJ2881" s="97"/>
      <c r="AL2881" s="39"/>
      <c r="AP2881" s="39"/>
      <c r="AQ2881" s="77"/>
      <c r="AR2881" s="94"/>
      <c r="AT2881" s="97"/>
      <c r="BB2881" s="79"/>
      <c r="BC2881" s="94"/>
      <c r="BE2881" s="97"/>
      <c r="BF2881" s="97"/>
      <c r="BG2881" s="40"/>
      <c r="BK2881" s="40"/>
      <c r="BL2881" s="79"/>
      <c r="BM2881" s="94"/>
      <c r="BO2881" s="97"/>
      <c r="BQ2881" s="40"/>
      <c r="BR2881" s="94"/>
      <c r="BS2881" s="94"/>
      <c r="BT2881" s="94"/>
      <c r="BU2881" s="40"/>
      <c r="BV2881" s="82"/>
      <c r="BW2881" s="94"/>
      <c r="BX2881" s="48"/>
      <c r="BY2881" s="97"/>
      <c r="BZ2881" s="48"/>
      <c r="CA2881" s="40"/>
      <c r="CB2881" s="94"/>
      <c r="CC2881" s="94"/>
      <c r="CD2881" s="94"/>
      <c r="CE2881" s="40"/>
      <c r="CF2881" s="73"/>
      <c r="CG2881" s="41"/>
      <c r="CH2881" s="41"/>
      <c r="CI2881" s="41"/>
      <c r="CJ2881" s="41"/>
      <c r="CK2881" s="41"/>
      <c r="CL2881" s="68"/>
      <c r="CM2881" s="41"/>
      <c r="CN2881" s="41"/>
      <c r="CO2881" s="39"/>
      <c r="CP2881" s="78"/>
    </row>
    <row r="2882" spans="1:94" s="38" customFormat="1" x14ac:dyDescent="0.25">
      <c r="A2882" s="38">
        <v>2879</v>
      </c>
      <c r="F2882" s="39"/>
      <c r="Q2882" s="39"/>
      <c r="R2882" s="40"/>
      <c r="S2882" s="40"/>
      <c r="T2882" s="39"/>
      <c r="AG2882" s="110"/>
      <c r="AH2882" s="94"/>
      <c r="AJ2882" s="97"/>
      <c r="AL2882" s="39"/>
      <c r="AP2882" s="39"/>
      <c r="AQ2882" s="77"/>
      <c r="AR2882" s="94"/>
      <c r="AT2882" s="97"/>
      <c r="BB2882" s="79"/>
      <c r="BC2882" s="94"/>
      <c r="BE2882" s="97"/>
      <c r="BF2882" s="97"/>
      <c r="BG2882" s="40"/>
      <c r="BK2882" s="40"/>
      <c r="BL2882" s="79"/>
      <c r="BM2882" s="94"/>
      <c r="BO2882" s="97"/>
      <c r="BQ2882" s="40"/>
      <c r="BR2882" s="94"/>
      <c r="BS2882" s="94"/>
      <c r="BT2882" s="94"/>
      <c r="BU2882" s="40"/>
      <c r="BV2882" s="82"/>
      <c r="BW2882" s="94"/>
      <c r="BX2882" s="48"/>
      <c r="BY2882" s="97"/>
      <c r="BZ2882" s="48"/>
      <c r="CA2882" s="40"/>
      <c r="CB2882" s="94"/>
      <c r="CC2882" s="94"/>
      <c r="CD2882" s="94"/>
      <c r="CE2882" s="40"/>
      <c r="CF2882" s="73"/>
      <c r="CG2882" s="41"/>
      <c r="CH2882" s="41"/>
      <c r="CI2882" s="41"/>
      <c r="CJ2882" s="41"/>
      <c r="CK2882" s="41"/>
      <c r="CL2882" s="68"/>
      <c r="CM2882" s="41"/>
      <c r="CN2882" s="41"/>
      <c r="CO2882" s="39"/>
      <c r="CP2882" s="78"/>
    </row>
    <row r="2883" spans="1:94" s="38" customFormat="1" x14ac:dyDescent="0.25">
      <c r="A2883" s="38">
        <v>2880</v>
      </c>
      <c r="F2883" s="39"/>
      <c r="Q2883" s="39"/>
      <c r="R2883" s="40"/>
      <c r="S2883" s="40"/>
      <c r="T2883" s="39"/>
      <c r="AG2883" s="110"/>
      <c r="AH2883" s="94"/>
      <c r="AJ2883" s="97"/>
      <c r="AL2883" s="39"/>
      <c r="AP2883" s="39"/>
      <c r="AQ2883" s="77"/>
      <c r="AR2883" s="94"/>
      <c r="AT2883" s="97"/>
      <c r="BB2883" s="79"/>
      <c r="BC2883" s="94"/>
      <c r="BE2883" s="97"/>
      <c r="BF2883" s="97"/>
      <c r="BG2883" s="40"/>
      <c r="BK2883" s="40"/>
      <c r="BL2883" s="79"/>
      <c r="BM2883" s="94"/>
      <c r="BO2883" s="97"/>
      <c r="BQ2883" s="40"/>
      <c r="BR2883" s="94"/>
      <c r="BS2883" s="94"/>
      <c r="BT2883" s="94"/>
      <c r="BU2883" s="40"/>
      <c r="BV2883" s="82"/>
      <c r="BW2883" s="94"/>
      <c r="BX2883" s="48"/>
      <c r="BY2883" s="97"/>
      <c r="BZ2883" s="48"/>
      <c r="CA2883" s="40"/>
      <c r="CB2883" s="94"/>
      <c r="CC2883" s="94"/>
      <c r="CD2883" s="94"/>
      <c r="CE2883" s="40"/>
      <c r="CF2883" s="73"/>
      <c r="CG2883" s="41"/>
      <c r="CH2883" s="41"/>
      <c r="CI2883" s="41"/>
      <c r="CJ2883" s="41"/>
      <c r="CK2883" s="41"/>
      <c r="CL2883" s="68"/>
      <c r="CM2883" s="41"/>
      <c r="CN2883" s="41"/>
      <c r="CO2883" s="39"/>
      <c r="CP2883" s="78"/>
    </row>
    <row r="2884" spans="1:94" s="38" customFormat="1" x14ac:dyDescent="0.25">
      <c r="A2884" s="38">
        <v>2881</v>
      </c>
      <c r="F2884" s="39"/>
      <c r="Q2884" s="39"/>
      <c r="R2884" s="40"/>
      <c r="S2884" s="40"/>
      <c r="T2884" s="39"/>
      <c r="AG2884" s="110"/>
      <c r="AH2884" s="94"/>
      <c r="AJ2884" s="97"/>
      <c r="AL2884" s="39"/>
      <c r="AP2884" s="39"/>
      <c r="AQ2884" s="77"/>
      <c r="AR2884" s="94"/>
      <c r="AT2884" s="97"/>
      <c r="BB2884" s="79"/>
      <c r="BC2884" s="94"/>
      <c r="BE2884" s="97"/>
      <c r="BF2884" s="97"/>
      <c r="BG2884" s="40"/>
      <c r="BK2884" s="40"/>
      <c r="BL2884" s="79"/>
      <c r="BM2884" s="94"/>
      <c r="BO2884" s="97"/>
      <c r="BQ2884" s="40"/>
      <c r="BR2884" s="94"/>
      <c r="BS2884" s="94"/>
      <c r="BT2884" s="94"/>
      <c r="BU2884" s="40"/>
      <c r="BV2884" s="82"/>
      <c r="BW2884" s="94"/>
      <c r="BX2884" s="48"/>
      <c r="BY2884" s="97"/>
      <c r="BZ2884" s="48"/>
      <c r="CA2884" s="40"/>
      <c r="CB2884" s="94"/>
      <c r="CC2884" s="94"/>
      <c r="CD2884" s="94"/>
      <c r="CE2884" s="40"/>
      <c r="CF2884" s="73"/>
      <c r="CG2884" s="41"/>
      <c r="CH2884" s="41"/>
      <c r="CI2884" s="41"/>
      <c r="CJ2884" s="41"/>
      <c r="CK2884" s="41"/>
      <c r="CL2884" s="68"/>
      <c r="CM2884" s="41"/>
      <c r="CN2884" s="41"/>
      <c r="CO2884" s="39"/>
      <c r="CP2884" s="78"/>
    </row>
    <row r="2885" spans="1:94" s="38" customFormat="1" x14ac:dyDescent="0.25">
      <c r="A2885" s="38">
        <v>2882</v>
      </c>
      <c r="F2885" s="39"/>
      <c r="Q2885" s="39"/>
      <c r="R2885" s="40"/>
      <c r="S2885" s="40"/>
      <c r="T2885" s="39"/>
      <c r="AG2885" s="110"/>
      <c r="AH2885" s="94"/>
      <c r="AJ2885" s="97"/>
      <c r="AL2885" s="39"/>
      <c r="AP2885" s="39"/>
      <c r="AQ2885" s="77"/>
      <c r="AR2885" s="94"/>
      <c r="AT2885" s="97"/>
      <c r="BB2885" s="79"/>
      <c r="BC2885" s="94"/>
      <c r="BE2885" s="97"/>
      <c r="BF2885" s="97"/>
      <c r="BG2885" s="40"/>
      <c r="BK2885" s="40"/>
      <c r="BL2885" s="79"/>
      <c r="BM2885" s="94"/>
      <c r="BO2885" s="97"/>
      <c r="BQ2885" s="40"/>
      <c r="BR2885" s="94"/>
      <c r="BS2885" s="94"/>
      <c r="BT2885" s="94"/>
      <c r="BU2885" s="40"/>
      <c r="BV2885" s="82"/>
      <c r="BW2885" s="94"/>
      <c r="BX2885" s="48"/>
      <c r="BY2885" s="97"/>
      <c r="BZ2885" s="48"/>
      <c r="CA2885" s="40"/>
      <c r="CB2885" s="94"/>
      <c r="CC2885" s="94"/>
      <c r="CD2885" s="94"/>
      <c r="CE2885" s="40"/>
      <c r="CF2885" s="73"/>
      <c r="CG2885" s="41"/>
      <c r="CH2885" s="41"/>
      <c r="CI2885" s="41"/>
      <c r="CJ2885" s="41"/>
      <c r="CK2885" s="41"/>
      <c r="CL2885" s="68"/>
      <c r="CM2885" s="41"/>
      <c r="CN2885" s="41"/>
      <c r="CO2885" s="39"/>
      <c r="CP2885" s="78"/>
    </row>
    <row r="2886" spans="1:94" s="38" customFormat="1" x14ac:dyDescent="0.25">
      <c r="A2886" s="38">
        <v>2883</v>
      </c>
      <c r="F2886" s="39"/>
      <c r="Q2886" s="39"/>
      <c r="R2886" s="40"/>
      <c r="S2886" s="40"/>
      <c r="T2886" s="39"/>
      <c r="AG2886" s="110"/>
      <c r="AH2886" s="94"/>
      <c r="AJ2886" s="97"/>
      <c r="AL2886" s="39"/>
      <c r="AP2886" s="39"/>
      <c r="AQ2886" s="77"/>
      <c r="AR2886" s="94"/>
      <c r="AT2886" s="97"/>
      <c r="BB2886" s="79"/>
      <c r="BC2886" s="94"/>
      <c r="BE2886" s="97"/>
      <c r="BF2886" s="97"/>
      <c r="BG2886" s="40"/>
      <c r="BK2886" s="40"/>
      <c r="BL2886" s="79"/>
      <c r="BM2886" s="94"/>
      <c r="BO2886" s="97"/>
      <c r="BQ2886" s="40"/>
      <c r="BR2886" s="94"/>
      <c r="BS2886" s="94"/>
      <c r="BT2886" s="94"/>
      <c r="BU2886" s="40"/>
      <c r="BV2886" s="82"/>
      <c r="BW2886" s="94"/>
      <c r="BX2886" s="48"/>
      <c r="BY2886" s="97"/>
      <c r="BZ2886" s="48"/>
      <c r="CA2886" s="40"/>
      <c r="CB2886" s="94"/>
      <c r="CC2886" s="94"/>
      <c r="CD2886" s="94"/>
      <c r="CE2886" s="40"/>
      <c r="CF2886" s="73"/>
      <c r="CG2886" s="41"/>
      <c r="CH2886" s="41"/>
      <c r="CI2886" s="41"/>
      <c r="CJ2886" s="41"/>
      <c r="CK2886" s="41"/>
      <c r="CL2886" s="68"/>
      <c r="CM2886" s="41"/>
      <c r="CN2886" s="41"/>
      <c r="CO2886" s="39"/>
      <c r="CP2886" s="78"/>
    </row>
    <row r="2887" spans="1:94" s="38" customFormat="1" x14ac:dyDescent="0.25">
      <c r="A2887" s="38">
        <v>2884</v>
      </c>
      <c r="F2887" s="39"/>
      <c r="Q2887" s="39"/>
      <c r="R2887" s="40"/>
      <c r="S2887" s="40"/>
      <c r="T2887" s="39"/>
      <c r="AG2887" s="110"/>
      <c r="AH2887" s="94"/>
      <c r="AJ2887" s="97"/>
      <c r="AL2887" s="39"/>
      <c r="AP2887" s="39"/>
      <c r="AQ2887" s="77"/>
      <c r="AR2887" s="94"/>
      <c r="AT2887" s="97"/>
      <c r="BB2887" s="79"/>
      <c r="BC2887" s="94"/>
      <c r="BE2887" s="97"/>
      <c r="BF2887" s="97"/>
      <c r="BG2887" s="40"/>
      <c r="BK2887" s="40"/>
      <c r="BL2887" s="79"/>
      <c r="BM2887" s="94"/>
      <c r="BO2887" s="97"/>
      <c r="BQ2887" s="40"/>
      <c r="BR2887" s="94"/>
      <c r="BS2887" s="94"/>
      <c r="BT2887" s="94"/>
      <c r="BU2887" s="40"/>
      <c r="BV2887" s="82"/>
      <c r="BW2887" s="94"/>
      <c r="BX2887" s="48"/>
      <c r="BY2887" s="97"/>
      <c r="BZ2887" s="48"/>
      <c r="CA2887" s="40"/>
      <c r="CB2887" s="94"/>
      <c r="CC2887" s="94"/>
      <c r="CD2887" s="94"/>
      <c r="CE2887" s="40"/>
      <c r="CF2887" s="73"/>
      <c r="CG2887" s="41"/>
      <c r="CH2887" s="41"/>
      <c r="CI2887" s="41"/>
      <c r="CJ2887" s="41"/>
      <c r="CK2887" s="41"/>
      <c r="CL2887" s="68"/>
      <c r="CM2887" s="41"/>
      <c r="CN2887" s="41"/>
      <c r="CO2887" s="39"/>
      <c r="CP2887" s="78"/>
    </row>
    <row r="2888" spans="1:94" s="38" customFormat="1" x14ac:dyDescent="0.25">
      <c r="A2888" s="38">
        <v>2885</v>
      </c>
      <c r="F2888" s="39"/>
      <c r="Q2888" s="39"/>
      <c r="R2888" s="40"/>
      <c r="S2888" s="40"/>
      <c r="T2888" s="39"/>
      <c r="AG2888" s="110"/>
      <c r="AH2888" s="94"/>
      <c r="AJ2888" s="97"/>
      <c r="AL2888" s="39"/>
      <c r="AP2888" s="39"/>
      <c r="AQ2888" s="77"/>
      <c r="AR2888" s="94"/>
      <c r="AT2888" s="97"/>
      <c r="BB2888" s="79"/>
      <c r="BC2888" s="94"/>
      <c r="BE2888" s="97"/>
      <c r="BF2888" s="97"/>
      <c r="BG2888" s="40"/>
      <c r="BK2888" s="40"/>
      <c r="BL2888" s="79"/>
      <c r="BM2888" s="94"/>
      <c r="BO2888" s="97"/>
      <c r="BQ2888" s="40"/>
      <c r="BR2888" s="94"/>
      <c r="BS2888" s="94"/>
      <c r="BT2888" s="94"/>
      <c r="BU2888" s="40"/>
      <c r="BV2888" s="82"/>
      <c r="BW2888" s="94"/>
      <c r="BX2888" s="48"/>
      <c r="BY2888" s="97"/>
      <c r="BZ2888" s="48"/>
      <c r="CA2888" s="40"/>
      <c r="CB2888" s="94"/>
      <c r="CC2888" s="94"/>
      <c r="CD2888" s="94"/>
      <c r="CE2888" s="40"/>
      <c r="CF2888" s="73"/>
      <c r="CG2888" s="41"/>
      <c r="CH2888" s="41"/>
      <c r="CI2888" s="41"/>
      <c r="CJ2888" s="41"/>
      <c r="CK2888" s="41"/>
      <c r="CL2888" s="68"/>
      <c r="CM2888" s="41"/>
      <c r="CN2888" s="41"/>
      <c r="CO2888" s="39"/>
      <c r="CP2888" s="78"/>
    </row>
    <row r="2889" spans="1:94" s="38" customFormat="1" x14ac:dyDescent="0.25">
      <c r="A2889" s="99">
        <v>2886</v>
      </c>
      <c r="F2889" s="39"/>
      <c r="Q2889" s="39"/>
      <c r="R2889" s="40"/>
      <c r="S2889" s="40"/>
      <c r="T2889" s="39"/>
      <c r="AG2889" s="110"/>
      <c r="AH2889" s="94"/>
      <c r="AJ2889" s="97"/>
      <c r="AL2889" s="39"/>
      <c r="AP2889" s="39"/>
      <c r="AQ2889" s="77"/>
      <c r="AR2889" s="94"/>
      <c r="AT2889" s="97"/>
      <c r="BB2889" s="79"/>
      <c r="BC2889" s="94"/>
      <c r="BE2889" s="97"/>
      <c r="BF2889" s="97"/>
      <c r="BG2889" s="40"/>
      <c r="BK2889" s="40"/>
      <c r="BL2889" s="79"/>
      <c r="BM2889" s="94"/>
      <c r="BO2889" s="97"/>
      <c r="BQ2889" s="40"/>
      <c r="BR2889" s="94"/>
      <c r="BS2889" s="94"/>
      <c r="BT2889" s="94"/>
      <c r="BU2889" s="40"/>
      <c r="BV2889" s="82"/>
      <c r="BW2889" s="94"/>
      <c r="BX2889" s="48"/>
      <c r="BY2889" s="97"/>
      <c r="BZ2889" s="48"/>
      <c r="CA2889" s="40"/>
      <c r="CB2889" s="94"/>
      <c r="CC2889" s="94"/>
      <c r="CD2889" s="94"/>
      <c r="CE2889" s="40"/>
      <c r="CF2889" s="73"/>
      <c r="CG2889" s="41"/>
      <c r="CH2889" s="41"/>
      <c r="CI2889" s="41"/>
      <c r="CJ2889" s="41"/>
      <c r="CK2889" s="41"/>
      <c r="CL2889" s="68"/>
      <c r="CM2889" s="41"/>
      <c r="CN2889" s="41"/>
      <c r="CO2889" s="39"/>
      <c r="CP2889" s="78"/>
    </row>
    <row r="2890" spans="1:94" s="38" customFormat="1" x14ac:dyDescent="0.25">
      <c r="A2890" s="38">
        <v>2887</v>
      </c>
      <c r="F2890" s="39"/>
      <c r="Q2890" s="39"/>
      <c r="R2890" s="40"/>
      <c r="S2890" s="40"/>
      <c r="T2890" s="39"/>
      <c r="AG2890" s="110"/>
      <c r="AH2890" s="94"/>
      <c r="AJ2890" s="97"/>
      <c r="AL2890" s="39"/>
      <c r="AP2890" s="39"/>
      <c r="AQ2890" s="77"/>
      <c r="AR2890" s="94"/>
      <c r="AT2890" s="97"/>
      <c r="BB2890" s="79"/>
      <c r="BC2890" s="94"/>
      <c r="BE2890" s="97"/>
      <c r="BF2890" s="97"/>
      <c r="BG2890" s="40"/>
      <c r="BK2890" s="40"/>
      <c r="BL2890" s="79"/>
      <c r="BM2890" s="94"/>
      <c r="BO2890" s="97"/>
      <c r="BQ2890" s="40"/>
      <c r="BR2890" s="94"/>
      <c r="BS2890" s="94"/>
      <c r="BT2890" s="94"/>
      <c r="BU2890" s="40"/>
      <c r="BV2890" s="82"/>
      <c r="BW2890" s="94"/>
      <c r="BX2890" s="48"/>
      <c r="BY2890" s="97"/>
      <c r="BZ2890" s="48"/>
      <c r="CA2890" s="40"/>
      <c r="CB2890" s="94"/>
      <c r="CC2890" s="94"/>
      <c r="CD2890" s="94"/>
      <c r="CE2890" s="40"/>
      <c r="CF2890" s="73"/>
      <c r="CG2890" s="41"/>
      <c r="CH2890" s="41"/>
      <c r="CI2890" s="41"/>
      <c r="CJ2890" s="41"/>
      <c r="CK2890" s="41"/>
      <c r="CL2890" s="68"/>
      <c r="CM2890" s="41"/>
      <c r="CN2890" s="41"/>
      <c r="CO2890" s="39"/>
      <c r="CP2890" s="78"/>
    </row>
    <row r="2891" spans="1:94" s="38" customFormat="1" x14ac:dyDescent="0.25">
      <c r="A2891" s="38">
        <v>2888</v>
      </c>
      <c r="F2891" s="39"/>
      <c r="Q2891" s="39"/>
      <c r="R2891" s="40"/>
      <c r="S2891" s="40"/>
      <c r="T2891" s="39"/>
      <c r="AG2891" s="110"/>
      <c r="AH2891" s="94"/>
      <c r="AJ2891" s="97"/>
      <c r="AL2891" s="39"/>
      <c r="AP2891" s="39"/>
      <c r="AQ2891" s="77"/>
      <c r="AR2891" s="94"/>
      <c r="AT2891" s="97"/>
      <c r="BB2891" s="79"/>
      <c r="BC2891" s="94"/>
      <c r="BE2891" s="97"/>
      <c r="BF2891" s="97"/>
      <c r="BG2891" s="40"/>
      <c r="BK2891" s="40"/>
      <c r="BL2891" s="79"/>
      <c r="BM2891" s="94"/>
      <c r="BO2891" s="97"/>
      <c r="BQ2891" s="40"/>
      <c r="BR2891" s="94"/>
      <c r="BS2891" s="94"/>
      <c r="BT2891" s="94"/>
      <c r="BU2891" s="40"/>
      <c r="BV2891" s="82"/>
      <c r="BW2891" s="94"/>
      <c r="BX2891" s="48"/>
      <c r="BY2891" s="97"/>
      <c r="BZ2891" s="48"/>
      <c r="CA2891" s="40"/>
      <c r="CB2891" s="94"/>
      <c r="CC2891" s="94"/>
      <c r="CD2891" s="94"/>
      <c r="CE2891" s="40"/>
      <c r="CF2891" s="73"/>
      <c r="CG2891" s="41"/>
      <c r="CH2891" s="41"/>
      <c r="CI2891" s="41"/>
      <c r="CJ2891" s="41"/>
      <c r="CK2891" s="41"/>
      <c r="CL2891" s="68"/>
      <c r="CM2891" s="41"/>
      <c r="CN2891" s="41"/>
      <c r="CO2891" s="39"/>
      <c r="CP2891" s="78"/>
    </row>
    <row r="2892" spans="1:94" s="38" customFormat="1" x14ac:dyDescent="0.25">
      <c r="A2892" s="38">
        <v>2889</v>
      </c>
      <c r="F2892" s="39"/>
      <c r="Q2892" s="39"/>
      <c r="R2892" s="40"/>
      <c r="S2892" s="40"/>
      <c r="T2892" s="39"/>
      <c r="AG2892" s="110"/>
      <c r="AH2892" s="94"/>
      <c r="AJ2892" s="97"/>
      <c r="AL2892" s="39"/>
      <c r="AP2892" s="39"/>
      <c r="AQ2892" s="77"/>
      <c r="AR2892" s="94"/>
      <c r="AT2892" s="97"/>
      <c r="BB2892" s="79"/>
      <c r="BC2892" s="94"/>
      <c r="BE2892" s="97"/>
      <c r="BF2892" s="97"/>
      <c r="BG2892" s="40"/>
      <c r="BK2892" s="40"/>
      <c r="BL2892" s="79"/>
      <c r="BM2892" s="94"/>
      <c r="BO2892" s="97"/>
      <c r="BQ2892" s="40"/>
      <c r="BR2892" s="94"/>
      <c r="BS2892" s="94"/>
      <c r="BT2892" s="94"/>
      <c r="BU2892" s="40"/>
      <c r="BV2892" s="82"/>
      <c r="BW2892" s="94"/>
      <c r="BX2892" s="48"/>
      <c r="BY2892" s="97"/>
      <c r="BZ2892" s="48"/>
      <c r="CA2892" s="40"/>
      <c r="CB2892" s="94"/>
      <c r="CC2892" s="94"/>
      <c r="CD2892" s="94"/>
      <c r="CE2892" s="40"/>
      <c r="CF2892" s="73"/>
      <c r="CG2892" s="41"/>
      <c r="CH2892" s="41"/>
      <c r="CI2892" s="41"/>
      <c r="CJ2892" s="41"/>
      <c r="CK2892" s="41"/>
      <c r="CL2892" s="68"/>
      <c r="CM2892" s="41"/>
      <c r="CN2892" s="41"/>
      <c r="CO2892" s="39"/>
      <c r="CP2892" s="78"/>
    </row>
    <row r="2893" spans="1:94" s="38" customFormat="1" x14ac:dyDescent="0.25">
      <c r="A2893" s="38">
        <v>2890</v>
      </c>
      <c r="F2893" s="39"/>
      <c r="Q2893" s="39"/>
      <c r="R2893" s="40"/>
      <c r="S2893" s="40"/>
      <c r="T2893" s="39"/>
      <c r="AG2893" s="110"/>
      <c r="AH2893" s="94"/>
      <c r="AJ2893" s="97"/>
      <c r="AL2893" s="39"/>
      <c r="AP2893" s="39"/>
      <c r="AQ2893" s="77"/>
      <c r="AR2893" s="94"/>
      <c r="AT2893" s="97"/>
      <c r="BB2893" s="79"/>
      <c r="BC2893" s="94"/>
      <c r="BE2893" s="97"/>
      <c r="BF2893" s="97"/>
      <c r="BG2893" s="40"/>
      <c r="BK2893" s="40"/>
      <c r="BL2893" s="79"/>
      <c r="BM2893" s="94"/>
      <c r="BO2893" s="97"/>
      <c r="BQ2893" s="40"/>
      <c r="BR2893" s="94"/>
      <c r="BS2893" s="94"/>
      <c r="BT2893" s="94"/>
      <c r="BU2893" s="40"/>
      <c r="BV2893" s="82"/>
      <c r="BW2893" s="94"/>
      <c r="BX2893" s="48"/>
      <c r="BY2893" s="97"/>
      <c r="BZ2893" s="48"/>
      <c r="CA2893" s="40"/>
      <c r="CB2893" s="94"/>
      <c r="CC2893" s="94"/>
      <c r="CD2893" s="94"/>
      <c r="CE2893" s="40"/>
      <c r="CF2893" s="73"/>
      <c r="CG2893" s="41"/>
      <c r="CH2893" s="41"/>
      <c r="CI2893" s="41"/>
      <c r="CJ2893" s="41"/>
      <c r="CK2893" s="41"/>
      <c r="CL2893" s="68"/>
      <c r="CM2893" s="41"/>
      <c r="CN2893" s="41"/>
      <c r="CO2893" s="39"/>
      <c r="CP2893" s="78"/>
    </row>
    <row r="2894" spans="1:94" s="38" customFormat="1" x14ac:dyDescent="0.25">
      <c r="A2894" s="38">
        <v>2891</v>
      </c>
      <c r="F2894" s="39"/>
      <c r="Q2894" s="39"/>
      <c r="R2894" s="40"/>
      <c r="S2894" s="40"/>
      <c r="T2894" s="39"/>
      <c r="AG2894" s="110"/>
      <c r="AH2894" s="94"/>
      <c r="AJ2894" s="97"/>
      <c r="AL2894" s="39"/>
      <c r="AP2894" s="39"/>
      <c r="AQ2894" s="77"/>
      <c r="AR2894" s="94"/>
      <c r="AT2894" s="97"/>
      <c r="BB2894" s="79"/>
      <c r="BC2894" s="94"/>
      <c r="BE2894" s="97"/>
      <c r="BF2894" s="97"/>
      <c r="BG2894" s="40"/>
      <c r="BK2894" s="40"/>
      <c r="BL2894" s="79"/>
      <c r="BM2894" s="94"/>
      <c r="BO2894" s="97"/>
      <c r="BQ2894" s="40"/>
      <c r="BR2894" s="94"/>
      <c r="BS2894" s="94"/>
      <c r="BT2894" s="94"/>
      <c r="BU2894" s="40"/>
      <c r="BV2894" s="82"/>
      <c r="BW2894" s="94"/>
      <c r="BX2894" s="48"/>
      <c r="BY2894" s="97"/>
      <c r="BZ2894" s="48"/>
      <c r="CA2894" s="40"/>
      <c r="CB2894" s="94"/>
      <c r="CC2894" s="94"/>
      <c r="CD2894" s="94"/>
      <c r="CE2894" s="40"/>
      <c r="CF2894" s="73"/>
      <c r="CG2894" s="41"/>
      <c r="CH2894" s="41"/>
      <c r="CI2894" s="41"/>
      <c r="CJ2894" s="41"/>
      <c r="CK2894" s="41"/>
      <c r="CL2894" s="68"/>
      <c r="CM2894" s="41"/>
      <c r="CN2894" s="41"/>
      <c r="CO2894" s="39"/>
      <c r="CP2894" s="78"/>
    </row>
    <row r="2895" spans="1:94" s="38" customFormat="1" x14ac:dyDescent="0.25">
      <c r="A2895" s="38">
        <v>2892</v>
      </c>
      <c r="F2895" s="39"/>
      <c r="Q2895" s="39"/>
      <c r="R2895" s="40"/>
      <c r="S2895" s="40"/>
      <c r="T2895" s="39"/>
      <c r="AG2895" s="110"/>
      <c r="AH2895" s="94"/>
      <c r="AJ2895" s="97"/>
      <c r="AL2895" s="39"/>
      <c r="AP2895" s="39"/>
      <c r="AQ2895" s="77"/>
      <c r="AR2895" s="94"/>
      <c r="AT2895" s="97"/>
      <c r="BB2895" s="79"/>
      <c r="BC2895" s="94"/>
      <c r="BE2895" s="97"/>
      <c r="BF2895" s="97"/>
      <c r="BG2895" s="40"/>
      <c r="BK2895" s="40"/>
      <c r="BL2895" s="79"/>
      <c r="BM2895" s="94"/>
      <c r="BO2895" s="97"/>
      <c r="BQ2895" s="40"/>
      <c r="BR2895" s="94"/>
      <c r="BS2895" s="94"/>
      <c r="BT2895" s="94"/>
      <c r="BU2895" s="40"/>
      <c r="BV2895" s="82"/>
      <c r="BW2895" s="94"/>
      <c r="BX2895" s="48"/>
      <c r="BY2895" s="97"/>
      <c r="BZ2895" s="48"/>
      <c r="CA2895" s="40"/>
      <c r="CB2895" s="94"/>
      <c r="CC2895" s="94"/>
      <c r="CD2895" s="94"/>
      <c r="CE2895" s="40"/>
      <c r="CF2895" s="73"/>
      <c r="CG2895" s="41"/>
      <c r="CH2895" s="41"/>
      <c r="CI2895" s="41"/>
      <c r="CJ2895" s="41"/>
      <c r="CK2895" s="41"/>
      <c r="CL2895" s="68"/>
      <c r="CM2895" s="41"/>
      <c r="CN2895" s="41"/>
      <c r="CO2895" s="39"/>
      <c r="CP2895" s="78"/>
    </row>
    <row r="2896" spans="1:94" s="38" customFormat="1" x14ac:dyDescent="0.25">
      <c r="A2896" s="38">
        <v>2893</v>
      </c>
      <c r="F2896" s="39"/>
      <c r="Q2896" s="39"/>
      <c r="R2896" s="40"/>
      <c r="S2896" s="40"/>
      <c r="T2896" s="39"/>
      <c r="AG2896" s="110"/>
      <c r="AH2896" s="94"/>
      <c r="AJ2896" s="97"/>
      <c r="AL2896" s="39"/>
      <c r="AP2896" s="39"/>
      <c r="AQ2896" s="77"/>
      <c r="AR2896" s="94"/>
      <c r="AT2896" s="97"/>
      <c r="BB2896" s="79"/>
      <c r="BC2896" s="94"/>
      <c r="BE2896" s="97"/>
      <c r="BF2896" s="97"/>
      <c r="BG2896" s="40"/>
      <c r="BK2896" s="40"/>
      <c r="BL2896" s="79"/>
      <c r="BM2896" s="94"/>
      <c r="BO2896" s="97"/>
      <c r="BQ2896" s="40"/>
      <c r="BR2896" s="94"/>
      <c r="BS2896" s="94"/>
      <c r="BT2896" s="94"/>
      <c r="BU2896" s="40"/>
      <c r="BV2896" s="82"/>
      <c r="BW2896" s="94"/>
      <c r="BX2896" s="48"/>
      <c r="BY2896" s="97"/>
      <c r="BZ2896" s="48"/>
      <c r="CA2896" s="40"/>
      <c r="CB2896" s="94"/>
      <c r="CC2896" s="94"/>
      <c r="CD2896" s="94"/>
      <c r="CE2896" s="40"/>
      <c r="CF2896" s="73"/>
      <c r="CG2896" s="41"/>
      <c r="CH2896" s="41"/>
      <c r="CI2896" s="41"/>
      <c r="CJ2896" s="41"/>
      <c r="CK2896" s="41"/>
      <c r="CL2896" s="68"/>
      <c r="CM2896" s="41"/>
      <c r="CN2896" s="41"/>
      <c r="CO2896" s="39"/>
      <c r="CP2896" s="78"/>
    </row>
    <row r="2897" spans="1:94" s="38" customFormat="1" x14ac:dyDescent="0.25">
      <c r="A2897" s="38">
        <v>2894</v>
      </c>
      <c r="F2897" s="39"/>
      <c r="Q2897" s="39"/>
      <c r="R2897" s="40"/>
      <c r="S2897" s="40"/>
      <c r="T2897" s="39"/>
      <c r="AG2897" s="110"/>
      <c r="AH2897" s="94"/>
      <c r="AJ2897" s="97"/>
      <c r="AL2897" s="39"/>
      <c r="AP2897" s="39"/>
      <c r="AQ2897" s="77"/>
      <c r="AR2897" s="94"/>
      <c r="AT2897" s="97"/>
      <c r="BB2897" s="79"/>
      <c r="BC2897" s="94"/>
      <c r="BE2897" s="97"/>
      <c r="BF2897" s="97"/>
      <c r="BG2897" s="40"/>
      <c r="BK2897" s="40"/>
      <c r="BL2897" s="79"/>
      <c r="BM2897" s="94"/>
      <c r="BO2897" s="97"/>
      <c r="BQ2897" s="40"/>
      <c r="BR2897" s="94"/>
      <c r="BS2897" s="94"/>
      <c r="BT2897" s="94"/>
      <c r="BU2897" s="40"/>
      <c r="BV2897" s="82"/>
      <c r="BW2897" s="94"/>
      <c r="BX2897" s="48"/>
      <c r="BY2897" s="97"/>
      <c r="BZ2897" s="48"/>
      <c r="CA2897" s="40"/>
      <c r="CB2897" s="94"/>
      <c r="CC2897" s="94"/>
      <c r="CD2897" s="94"/>
      <c r="CE2897" s="40"/>
      <c r="CF2897" s="73"/>
      <c r="CG2897" s="41"/>
      <c r="CH2897" s="41"/>
      <c r="CI2897" s="41"/>
      <c r="CJ2897" s="41"/>
      <c r="CK2897" s="41"/>
      <c r="CL2897" s="68"/>
      <c r="CM2897" s="41"/>
      <c r="CN2897" s="41"/>
      <c r="CO2897" s="39"/>
      <c r="CP2897" s="78"/>
    </row>
    <row r="2898" spans="1:94" s="38" customFormat="1" x14ac:dyDescent="0.25">
      <c r="A2898" s="38">
        <v>2895</v>
      </c>
      <c r="F2898" s="39"/>
      <c r="Q2898" s="39"/>
      <c r="R2898" s="40"/>
      <c r="S2898" s="40"/>
      <c r="T2898" s="39"/>
      <c r="AG2898" s="110"/>
      <c r="AH2898" s="94"/>
      <c r="AJ2898" s="97"/>
      <c r="AL2898" s="39"/>
      <c r="AP2898" s="39"/>
      <c r="AQ2898" s="77"/>
      <c r="AR2898" s="94"/>
      <c r="AT2898" s="97"/>
      <c r="BB2898" s="79"/>
      <c r="BC2898" s="94"/>
      <c r="BE2898" s="97"/>
      <c r="BF2898" s="97"/>
      <c r="BG2898" s="40"/>
      <c r="BK2898" s="40"/>
      <c r="BL2898" s="79"/>
      <c r="BM2898" s="94"/>
      <c r="BO2898" s="97"/>
      <c r="BQ2898" s="40"/>
      <c r="BR2898" s="94"/>
      <c r="BS2898" s="94"/>
      <c r="BT2898" s="94"/>
      <c r="BU2898" s="40"/>
      <c r="BV2898" s="82"/>
      <c r="BW2898" s="94"/>
      <c r="BX2898" s="48"/>
      <c r="BY2898" s="97"/>
      <c r="BZ2898" s="48"/>
      <c r="CA2898" s="40"/>
      <c r="CB2898" s="94"/>
      <c r="CC2898" s="94"/>
      <c r="CD2898" s="94"/>
      <c r="CE2898" s="40"/>
      <c r="CF2898" s="73"/>
      <c r="CG2898" s="41"/>
      <c r="CH2898" s="41"/>
      <c r="CI2898" s="41"/>
      <c r="CJ2898" s="41"/>
      <c r="CK2898" s="41"/>
      <c r="CL2898" s="68"/>
      <c r="CM2898" s="41"/>
      <c r="CN2898" s="41"/>
      <c r="CO2898" s="39"/>
      <c r="CP2898" s="78"/>
    </row>
    <row r="2899" spans="1:94" s="38" customFormat="1" x14ac:dyDescent="0.25">
      <c r="A2899" s="38">
        <v>2896</v>
      </c>
      <c r="F2899" s="39"/>
      <c r="Q2899" s="39"/>
      <c r="R2899" s="40"/>
      <c r="S2899" s="40"/>
      <c r="T2899" s="39"/>
      <c r="AG2899" s="110"/>
      <c r="AH2899" s="94"/>
      <c r="AJ2899" s="97"/>
      <c r="AL2899" s="39"/>
      <c r="AP2899" s="39"/>
      <c r="AQ2899" s="77"/>
      <c r="AR2899" s="94"/>
      <c r="AT2899" s="97"/>
      <c r="BB2899" s="79"/>
      <c r="BC2899" s="94"/>
      <c r="BE2899" s="97"/>
      <c r="BF2899" s="97"/>
      <c r="BG2899" s="40"/>
      <c r="BK2899" s="40"/>
      <c r="BL2899" s="79"/>
      <c r="BM2899" s="94"/>
      <c r="BO2899" s="97"/>
      <c r="BQ2899" s="40"/>
      <c r="BR2899" s="94"/>
      <c r="BS2899" s="94"/>
      <c r="BT2899" s="94"/>
      <c r="BU2899" s="40"/>
      <c r="BV2899" s="82"/>
      <c r="BW2899" s="94"/>
      <c r="BX2899" s="48"/>
      <c r="BY2899" s="97"/>
      <c r="BZ2899" s="48"/>
      <c r="CA2899" s="40"/>
      <c r="CB2899" s="94"/>
      <c r="CC2899" s="94"/>
      <c r="CD2899" s="94"/>
      <c r="CE2899" s="40"/>
      <c r="CF2899" s="73"/>
      <c r="CG2899" s="41"/>
      <c r="CH2899" s="41"/>
      <c r="CI2899" s="41"/>
      <c r="CJ2899" s="41"/>
      <c r="CK2899" s="41"/>
      <c r="CL2899" s="68"/>
      <c r="CM2899" s="41"/>
      <c r="CN2899" s="41"/>
      <c r="CO2899" s="39"/>
      <c r="CP2899" s="78"/>
    </row>
    <row r="2900" spans="1:94" s="38" customFormat="1" x14ac:dyDescent="0.25">
      <c r="A2900" s="38">
        <v>2897</v>
      </c>
      <c r="F2900" s="39"/>
      <c r="Q2900" s="39"/>
      <c r="R2900" s="40"/>
      <c r="S2900" s="40"/>
      <c r="T2900" s="39"/>
      <c r="AG2900" s="110"/>
      <c r="AH2900" s="94"/>
      <c r="AJ2900" s="97"/>
      <c r="AL2900" s="39"/>
      <c r="AP2900" s="39"/>
      <c r="AQ2900" s="77"/>
      <c r="AR2900" s="94"/>
      <c r="AT2900" s="97"/>
      <c r="BB2900" s="79"/>
      <c r="BC2900" s="94"/>
      <c r="BE2900" s="97"/>
      <c r="BF2900" s="97"/>
      <c r="BG2900" s="40"/>
      <c r="BK2900" s="40"/>
      <c r="BL2900" s="79"/>
      <c r="BM2900" s="94"/>
      <c r="BO2900" s="97"/>
      <c r="BQ2900" s="40"/>
      <c r="BR2900" s="94"/>
      <c r="BS2900" s="94"/>
      <c r="BT2900" s="94"/>
      <c r="BU2900" s="40"/>
      <c r="BV2900" s="82"/>
      <c r="BW2900" s="94"/>
      <c r="BX2900" s="48"/>
      <c r="BY2900" s="97"/>
      <c r="BZ2900" s="48"/>
      <c r="CA2900" s="40"/>
      <c r="CB2900" s="94"/>
      <c r="CC2900" s="94"/>
      <c r="CD2900" s="94"/>
      <c r="CE2900" s="40"/>
      <c r="CF2900" s="73"/>
      <c r="CG2900" s="41"/>
      <c r="CH2900" s="41"/>
      <c r="CI2900" s="41"/>
      <c r="CJ2900" s="41"/>
      <c r="CK2900" s="41"/>
      <c r="CL2900" s="68"/>
      <c r="CM2900" s="41"/>
      <c r="CN2900" s="41"/>
      <c r="CO2900" s="39"/>
      <c r="CP2900" s="78"/>
    </row>
    <row r="2901" spans="1:94" s="38" customFormat="1" x14ac:dyDescent="0.25">
      <c r="A2901" s="38">
        <v>2898</v>
      </c>
      <c r="F2901" s="39"/>
      <c r="Q2901" s="39"/>
      <c r="R2901" s="40"/>
      <c r="S2901" s="40"/>
      <c r="T2901" s="39"/>
      <c r="AG2901" s="110"/>
      <c r="AH2901" s="94"/>
      <c r="AJ2901" s="97"/>
      <c r="AL2901" s="39"/>
      <c r="AP2901" s="39"/>
      <c r="AQ2901" s="77"/>
      <c r="AR2901" s="94"/>
      <c r="AT2901" s="97"/>
      <c r="BB2901" s="79"/>
      <c r="BC2901" s="94"/>
      <c r="BE2901" s="97"/>
      <c r="BF2901" s="97"/>
      <c r="BG2901" s="40"/>
      <c r="BK2901" s="40"/>
      <c r="BL2901" s="79"/>
      <c r="BM2901" s="94"/>
      <c r="BO2901" s="97"/>
      <c r="BQ2901" s="40"/>
      <c r="BR2901" s="94"/>
      <c r="BS2901" s="94"/>
      <c r="BT2901" s="94"/>
      <c r="BU2901" s="40"/>
      <c r="BV2901" s="82"/>
      <c r="BW2901" s="94"/>
      <c r="BX2901" s="48"/>
      <c r="BY2901" s="97"/>
      <c r="BZ2901" s="48"/>
      <c r="CA2901" s="40"/>
      <c r="CB2901" s="94"/>
      <c r="CC2901" s="94"/>
      <c r="CD2901" s="94"/>
      <c r="CE2901" s="40"/>
      <c r="CF2901" s="73"/>
      <c r="CG2901" s="41"/>
      <c r="CH2901" s="41"/>
      <c r="CI2901" s="41"/>
      <c r="CJ2901" s="41"/>
      <c r="CK2901" s="41"/>
      <c r="CL2901" s="68"/>
      <c r="CM2901" s="41"/>
      <c r="CN2901" s="41"/>
      <c r="CO2901" s="39"/>
      <c r="CP2901" s="78"/>
    </row>
    <row r="2902" spans="1:94" s="38" customFormat="1" x14ac:dyDescent="0.25">
      <c r="A2902" s="99">
        <v>2899</v>
      </c>
      <c r="F2902" s="39"/>
      <c r="Q2902" s="39"/>
      <c r="R2902" s="40"/>
      <c r="S2902" s="40"/>
      <c r="T2902" s="39"/>
      <c r="AG2902" s="110"/>
      <c r="AH2902" s="94"/>
      <c r="AJ2902" s="97"/>
      <c r="AL2902" s="39"/>
      <c r="AP2902" s="39"/>
      <c r="AQ2902" s="77"/>
      <c r="AR2902" s="94"/>
      <c r="AT2902" s="97"/>
      <c r="BB2902" s="79"/>
      <c r="BC2902" s="94"/>
      <c r="BE2902" s="97"/>
      <c r="BF2902" s="97"/>
      <c r="BG2902" s="40"/>
      <c r="BK2902" s="40"/>
      <c r="BL2902" s="79"/>
      <c r="BM2902" s="94"/>
      <c r="BO2902" s="97"/>
      <c r="BQ2902" s="40"/>
      <c r="BR2902" s="94"/>
      <c r="BS2902" s="94"/>
      <c r="BT2902" s="94"/>
      <c r="BU2902" s="40"/>
      <c r="BV2902" s="82"/>
      <c r="BW2902" s="94"/>
      <c r="BX2902" s="48"/>
      <c r="BY2902" s="97"/>
      <c r="BZ2902" s="48"/>
      <c r="CA2902" s="40"/>
      <c r="CB2902" s="94"/>
      <c r="CC2902" s="94"/>
      <c r="CD2902" s="94"/>
      <c r="CE2902" s="40"/>
      <c r="CF2902" s="73"/>
      <c r="CG2902" s="41"/>
      <c r="CH2902" s="41"/>
      <c r="CI2902" s="41"/>
      <c r="CJ2902" s="41"/>
      <c r="CK2902" s="41"/>
      <c r="CL2902" s="68"/>
      <c r="CM2902" s="41"/>
      <c r="CN2902" s="41"/>
      <c r="CO2902" s="39"/>
      <c r="CP2902" s="78"/>
    </row>
    <row r="2903" spans="1:94" s="38" customFormat="1" x14ac:dyDescent="0.25">
      <c r="A2903" s="38">
        <v>2900</v>
      </c>
      <c r="F2903" s="39"/>
      <c r="Q2903" s="39"/>
      <c r="R2903" s="40"/>
      <c r="S2903" s="40"/>
      <c r="T2903" s="39"/>
      <c r="AG2903" s="110"/>
      <c r="AH2903" s="94"/>
      <c r="AJ2903" s="97"/>
      <c r="AL2903" s="39"/>
      <c r="AP2903" s="39"/>
      <c r="AQ2903" s="77"/>
      <c r="AR2903" s="94"/>
      <c r="AT2903" s="97"/>
      <c r="BB2903" s="79"/>
      <c r="BC2903" s="94"/>
      <c r="BE2903" s="97"/>
      <c r="BF2903" s="97"/>
      <c r="BG2903" s="40"/>
      <c r="BK2903" s="40"/>
      <c r="BL2903" s="79"/>
      <c r="BM2903" s="94"/>
      <c r="BO2903" s="97"/>
      <c r="BQ2903" s="40"/>
      <c r="BR2903" s="94"/>
      <c r="BS2903" s="94"/>
      <c r="BT2903" s="94"/>
      <c r="BU2903" s="40"/>
      <c r="BV2903" s="82"/>
      <c r="BW2903" s="94"/>
      <c r="BX2903" s="48"/>
      <c r="BY2903" s="97"/>
      <c r="BZ2903" s="48"/>
      <c r="CA2903" s="40"/>
      <c r="CB2903" s="94"/>
      <c r="CC2903" s="94"/>
      <c r="CD2903" s="94"/>
      <c r="CE2903" s="40"/>
      <c r="CF2903" s="73"/>
      <c r="CG2903" s="41"/>
      <c r="CH2903" s="41"/>
      <c r="CI2903" s="41"/>
      <c r="CJ2903" s="41"/>
      <c r="CK2903" s="41"/>
      <c r="CL2903" s="68"/>
      <c r="CM2903" s="41"/>
      <c r="CN2903" s="41"/>
      <c r="CO2903" s="39"/>
      <c r="CP2903" s="78"/>
    </row>
    <row r="2904" spans="1:94" s="38" customFormat="1" x14ac:dyDescent="0.25">
      <c r="A2904" s="38">
        <v>2901</v>
      </c>
      <c r="F2904" s="39"/>
      <c r="Q2904" s="39"/>
      <c r="R2904" s="40"/>
      <c r="S2904" s="40"/>
      <c r="T2904" s="39"/>
      <c r="AG2904" s="110"/>
      <c r="AH2904" s="94"/>
      <c r="AJ2904" s="97"/>
      <c r="AL2904" s="39"/>
      <c r="AP2904" s="39"/>
      <c r="AQ2904" s="77"/>
      <c r="AR2904" s="94"/>
      <c r="AT2904" s="97"/>
      <c r="BB2904" s="79"/>
      <c r="BC2904" s="94"/>
      <c r="BE2904" s="97"/>
      <c r="BF2904" s="97"/>
      <c r="BG2904" s="40"/>
      <c r="BK2904" s="40"/>
      <c r="BL2904" s="79"/>
      <c r="BM2904" s="94"/>
      <c r="BO2904" s="97"/>
      <c r="BQ2904" s="40"/>
      <c r="BR2904" s="94"/>
      <c r="BS2904" s="94"/>
      <c r="BT2904" s="94"/>
      <c r="BU2904" s="40"/>
      <c r="BV2904" s="82"/>
      <c r="BW2904" s="94"/>
      <c r="BX2904" s="48"/>
      <c r="BY2904" s="97"/>
      <c r="BZ2904" s="48"/>
      <c r="CA2904" s="40"/>
      <c r="CB2904" s="94"/>
      <c r="CC2904" s="94"/>
      <c r="CD2904" s="94"/>
      <c r="CE2904" s="40"/>
      <c r="CF2904" s="73"/>
      <c r="CG2904" s="41"/>
      <c r="CH2904" s="41"/>
      <c r="CI2904" s="41"/>
      <c r="CJ2904" s="41"/>
      <c r="CK2904" s="41"/>
      <c r="CL2904" s="68"/>
      <c r="CM2904" s="41"/>
      <c r="CN2904" s="41"/>
      <c r="CO2904" s="39"/>
      <c r="CP2904" s="78"/>
    </row>
    <row r="2905" spans="1:94" s="38" customFormat="1" x14ac:dyDescent="0.25">
      <c r="A2905" s="38">
        <v>2902</v>
      </c>
      <c r="F2905" s="39"/>
      <c r="Q2905" s="39"/>
      <c r="R2905" s="40"/>
      <c r="S2905" s="40"/>
      <c r="T2905" s="39"/>
      <c r="AG2905" s="110"/>
      <c r="AH2905" s="94"/>
      <c r="AJ2905" s="97"/>
      <c r="AL2905" s="39"/>
      <c r="AP2905" s="39"/>
      <c r="AQ2905" s="77"/>
      <c r="AR2905" s="94"/>
      <c r="AT2905" s="97"/>
      <c r="BB2905" s="79"/>
      <c r="BC2905" s="94"/>
      <c r="BE2905" s="97"/>
      <c r="BF2905" s="97"/>
      <c r="BG2905" s="40"/>
      <c r="BK2905" s="40"/>
      <c r="BL2905" s="79"/>
      <c r="BM2905" s="94"/>
      <c r="BO2905" s="97"/>
      <c r="BQ2905" s="40"/>
      <c r="BR2905" s="94"/>
      <c r="BS2905" s="94"/>
      <c r="BT2905" s="94"/>
      <c r="BU2905" s="40"/>
      <c r="BV2905" s="82"/>
      <c r="BW2905" s="94"/>
      <c r="BX2905" s="48"/>
      <c r="BY2905" s="97"/>
      <c r="BZ2905" s="48"/>
      <c r="CA2905" s="40"/>
      <c r="CB2905" s="94"/>
      <c r="CC2905" s="94"/>
      <c r="CD2905" s="94"/>
      <c r="CE2905" s="40"/>
      <c r="CF2905" s="73"/>
      <c r="CG2905" s="41"/>
      <c r="CH2905" s="41"/>
      <c r="CI2905" s="41"/>
      <c r="CJ2905" s="41"/>
      <c r="CK2905" s="41"/>
      <c r="CL2905" s="68"/>
      <c r="CM2905" s="41"/>
      <c r="CN2905" s="41"/>
      <c r="CO2905" s="39"/>
      <c r="CP2905" s="78"/>
    </row>
    <row r="2906" spans="1:94" s="38" customFormat="1" x14ac:dyDescent="0.25">
      <c r="A2906" s="38">
        <v>2903</v>
      </c>
      <c r="F2906" s="39"/>
      <c r="Q2906" s="39"/>
      <c r="R2906" s="40"/>
      <c r="S2906" s="40"/>
      <c r="T2906" s="39"/>
      <c r="AG2906" s="110"/>
      <c r="AH2906" s="94"/>
      <c r="AJ2906" s="97"/>
      <c r="AL2906" s="39"/>
      <c r="AP2906" s="39"/>
      <c r="AQ2906" s="77"/>
      <c r="AR2906" s="94"/>
      <c r="AT2906" s="97"/>
      <c r="BB2906" s="79"/>
      <c r="BC2906" s="94"/>
      <c r="BE2906" s="97"/>
      <c r="BF2906" s="97"/>
      <c r="BG2906" s="40"/>
      <c r="BK2906" s="40"/>
      <c r="BL2906" s="79"/>
      <c r="BM2906" s="94"/>
      <c r="BO2906" s="97"/>
      <c r="BQ2906" s="40"/>
      <c r="BR2906" s="94"/>
      <c r="BS2906" s="94"/>
      <c r="BT2906" s="94"/>
      <c r="BU2906" s="40"/>
      <c r="BV2906" s="82"/>
      <c r="BW2906" s="94"/>
      <c r="BX2906" s="48"/>
      <c r="BY2906" s="97"/>
      <c r="BZ2906" s="48"/>
      <c r="CA2906" s="40"/>
      <c r="CB2906" s="94"/>
      <c r="CC2906" s="94"/>
      <c r="CD2906" s="94"/>
      <c r="CE2906" s="40"/>
      <c r="CF2906" s="73"/>
      <c r="CG2906" s="41"/>
      <c r="CH2906" s="41"/>
      <c r="CI2906" s="41"/>
      <c r="CJ2906" s="41"/>
      <c r="CK2906" s="41"/>
      <c r="CL2906" s="68"/>
      <c r="CM2906" s="41"/>
      <c r="CN2906" s="41"/>
      <c r="CO2906" s="39"/>
      <c r="CP2906" s="78"/>
    </row>
    <row r="2907" spans="1:94" s="38" customFormat="1" x14ac:dyDescent="0.25">
      <c r="A2907" s="38">
        <v>2904</v>
      </c>
      <c r="F2907" s="39"/>
      <c r="Q2907" s="39"/>
      <c r="R2907" s="40"/>
      <c r="S2907" s="40"/>
      <c r="T2907" s="39"/>
      <c r="AG2907" s="110"/>
      <c r="AH2907" s="94"/>
      <c r="AJ2907" s="97"/>
      <c r="AL2907" s="39"/>
      <c r="AP2907" s="39"/>
      <c r="AQ2907" s="77"/>
      <c r="AR2907" s="94"/>
      <c r="AT2907" s="97"/>
      <c r="BB2907" s="79"/>
      <c r="BC2907" s="94"/>
      <c r="BE2907" s="97"/>
      <c r="BF2907" s="97"/>
      <c r="BG2907" s="40"/>
      <c r="BK2907" s="40"/>
      <c r="BL2907" s="79"/>
      <c r="BM2907" s="94"/>
      <c r="BO2907" s="97"/>
      <c r="BQ2907" s="40"/>
      <c r="BR2907" s="94"/>
      <c r="BS2907" s="94"/>
      <c r="BT2907" s="94"/>
      <c r="BU2907" s="40"/>
      <c r="BV2907" s="82"/>
      <c r="BW2907" s="94"/>
      <c r="BX2907" s="48"/>
      <c r="BY2907" s="97"/>
      <c r="BZ2907" s="48"/>
      <c r="CA2907" s="40"/>
      <c r="CB2907" s="94"/>
      <c r="CC2907" s="94"/>
      <c r="CD2907" s="94"/>
      <c r="CE2907" s="40"/>
      <c r="CF2907" s="73"/>
      <c r="CG2907" s="41"/>
      <c r="CH2907" s="41"/>
      <c r="CI2907" s="41"/>
      <c r="CJ2907" s="41"/>
      <c r="CK2907" s="41"/>
      <c r="CL2907" s="68"/>
      <c r="CM2907" s="41"/>
      <c r="CN2907" s="41"/>
      <c r="CO2907" s="39"/>
      <c r="CP2907" s="78"/>
    </row>
    <row r="2908" spans="1:94" s="38" customFormat="1" x14ac:dyDescent="0.25">
      <c r="A2908" s="38">
        <v>2905</v>
      </c>
      <c r="F2908" s="39"/>
      <c r="Q2908" s="39"/>
      <c r="R2908" s="40"/>
      <c r="S2908" s="40"/>
      <c r="T2908" s="39"/>
      <c r="AG2908" s="110"/>
      <c r="AH2908" s="94"/>
      <c r="AJ2908" s="97"/>
      <c r="AL2908" s="39"/>
      <c r="AP2908" s="39"/>
      <c r="AQ2908" s="77"/>
      <c r="AR2908" s="94"/>
      <c r="AT2908" s="97"/>
      <c r="BB2908" s="79"/>
      <c r="BC2908" s="94"/>
      <c r="BE2908" s="97"/>
      <c r="BF2908" s="97"/>
      <c r="BG2908" s="40"/>
      <c r="BK2908" s="40"/>
      <c r="BL2908" s="79"/>
      <c r="BM2908" s="94"/>
      <c r="BO2908" s="97"/>
      <c r="BQ2908" s="40"/>
      <c r="BR2908" s="94"/>
      <c r="BS2908" s="94"/>
      <c r="BT2908" s="94"/>
      <c r="BU2908" s="40"/>
      <c r="BV2908" s="82"/>
      <c r="BW2908" s="94"/>
      <c r="BX2908" s="48"/>
      <c r="BY2908" s="97"/>
      <c r="BZ2908" s="48"/>
      <c r="CA2908" s="40"/>
      <c r="CB2908" s="94"/>
      <c r="CC2908" s="94"/>
      <c r="CD2908" s="94"/>
      <c r="CE2908" s="40"/>
      <c r="CF2908" s="73"/>
      <c r="CG2908" s="41"/>
      <c r="CH2908" s="41"/>
      <c r="CI2908" s="41"/>
      <c r="CJ2908" s="41"/>
      <c r="CK2908" s="41"/>
      <c r="CL2908" s="68"/>
      <c r="CM2908" s="41"/>
      <c r="CN2908" s="41"/>
      <c r="CO2908" s="39"/>
      <c r="CP2908" s="78"/>
    </row>
    <row r="2909" spans="1:94" s="38" customFormat="1" x14ac:dyDescent="0.25">
      <c r="A2909" s="38">
        <v>2906</v>
      </c>
      <c r="F2909" s="39"/>
      <c r="Q2909" s="39"/>
      <c r="R2909" s="40"/>
      <c r="S2909" s="40"/>
      <c r="T2909" s="39"/>
      <c r="AG2909" s="110"/>
      <c r="AH2909" s="94"/>
      <c r="AJ2909" s="97"/>
      <c r="AL2909" s="39"/>
      <c r="AP2909" s="39"/>
      <c r="AQ2909" s="77"/>
      <c r="AR2909" s="94"/>
      <c r="AT2909" s="97"/>
      <c r="BB2909" s="79"/>
      <c r="BC2909" s="94"/>
      <c r="BE2909" s="97"/>
      <c r="BF2909" s="97"/>
      <c r="BG2909" s="40"/>
      <c r="BK2909" s="40"/>
      <c r="BL2909" s="79"/>
      <c r="BM2909" s="94"/>
      <c r="BO2909" s="97"/>
      <c r="BQ2909" s="40"/>
      <c r="BR2909" s="94"/>
      <c r="BS2909" s="94"/>
      <c r="BT2909" s="94"/>
      <c r="BU2909" s="40"/>
      <c r="BV2909" s="82"/>
      <c r="BW2909" s="94"/>
      <c r="BX2909" s="48"/>
      <c r="BY2909" s="97"/>
      <c r="BZ2909" s="48"/>
      <c r="CA2909" s="40"/>
      <c r="CB2909" s="94"/>
      <c r="CC2909" s="94"/>
      <c r="CD2909" s="94"/>
      <c r="CE2909" s="40"/>
      <c r="CF2909" s="73"/>
      <c r="CG2909" s="41"/>
      <c r="CH2909" s="41"/>
      <c r="CI2909" s="41"/>
      <c r="CJ2909" s="41"/>
      <c r="CK2909" s="41"/>
      <c r="CL2909" s="68"/>
      <c r="CM2909" s="41"/>
      <c r="CN2909" s="41"/>
      <c r="CO2909" s="39"/>
      <c r="CP2909" s="78"/>
    </row>
    <row r="2910" spans="1:94" s="38" customFormat="1" x14ac:dyDescent="0.25">
      <c r="A2910" s="38">
        <v>2907</v>
      </c>
      <c r="F2910" s="39"/>
      <c r="Q2910" s="39"/>
      <c r="R2910" s="40"/>
      <c r="S2910" s="40"/>
      <c r="T2910" s="39"/>
      <c r="AG2910" s="110"/>
      <c r="AH2910" s="94"/>
      <c r="AJ2910" s="97"/>
      <c r="AL2910" s="39"/>
      <c r="AP2910" s="39"/>
      <c r="AQ2910" s="77"/>
      <c r="AR2910" s="94"/>
      <c r="AT2910" s="97"/>
      <c r="BB2910" s="79"/>
      <c r="BC2910" s="94"/>
      <c r="BE2910" s="97"/>
      <c r="BF2910" s="97"/>
      <c r="BG2910" s="40"/>
      <c r="BK2910" s="40"/>
      <c r="BL2910" s="79"/>
      <c r="BM2910" s="94"/>
      <c r="BO2910" s="97"/>
      <c r="BQ2910" s="40"/>
      <c r="BR2910" s="94"/>
      <c r="BS2910" s="94"/>
      <c r="BT2910" s="94"/>
      <c r="BU2910" s="40"/>
      <c r="BV2910" s="82"/>
      <c r="BW2910" s="94"/>
      <c r="BX2910" s="48"/>
      <c r="BY2910" s="97"/>
      <c r="BZ2910" s="48"/>
      <c r="CA2910" s="40"/>
      <c r="CB2910" s="94"/>
      <c r="CC2910" s="94"/>
      <c r="CD2910" s="94"/>
      <c r="CE2910" s="40"/>
      <c r="CF2910" s="73"/>
      <c r="CG2910" s="41"/>
      <c r="CH2910" s="41"/>
      <c r="CI2910" s="41"/>
      <c r="CJ2910" s="41"/>
      <c r="CK2910" s="41"/>
      <c r="CL2910" s="68"/>
      <c r="CM2910" s="41"/>
      <c r="CN2910" s="41"/>
      <c r="CO2910" s="39"/>
      <c r="CP2910" s="78"/>
    </row>
    <row r="2911" spans="1:94" s="38" customFormat="1" x14ac:dyDescent="0.25">
      <c r="A2911" s="38">
        <v>2908</v>
      </c>
      <c r="F2911" s="39"/>
      <c r="Q2911" s="39"/>
      <c r="R2911" s="40"/>
      <c r="S2911" s="40"/>
      <c r="T2911" s="39"/>
      <c r="AG2911" s="110"/>
      <c r="AH2911" s="94"/>
      <c r="AJ2911" s="97"/>
      <c r="AL2911" s="39"/>
      <c r="AP2911" s="39"/>
      <c r="AQ2911" s="77"/>
      <c r="AR2911" s="94"/>
      <c r="AT2911" s="97"/>
      <c r="BB2911" s="79"/>
      <c r="BC2911" s="94"/>
      <c r="BE2911" s="97"/>
      <c r="BF2911" s="97"/>
      <c r="BG2911" s="40"/>
      <c r="BK2911" s="40"/>
      <c r="BL2911" s="79"/>
      <c r="BM2911" s="94"/>
      <c r="BO2911" s="97"/>
      <c r="BQ2911" s="40"/>
      <c r="BR2911" s="94"/>
      <c r="BS2911" s="94"/>
      <c r="BT2911" s="94"/>
      <c r="BU2911" s="40"/>
      <c r="BV2911" s="82"/>
      <c r="BW2911" s="94"/>
      <c r="BX2911" s="48"/>
      <c r="BY2911" s="97"/>
      <c r="BZ2911" s="48"/>
      <c r="CA2911" s="40"/>
      <c r="CB2911" s="94"/>
      <c r="CC2911" s="94"/>
      <c r="CD2911" s="94"/>
      <c r="CE2911" s="40"/>
      <c r="CF2911" s="73"/>
      <c r="CG2911" s="41"/>
      <c r="CH2911" s="41"/>
      <c r="CI2911" s="41"/>
      <c r="CJ2911" s="41"/>
      <c r="CK2911" s="41"/>
      <c r="CL2911" s="68"/>
      <c r="CM2911" s="41"/>
      <c r="CN2911" s="41"/>
      <c r="CO2911" s="39"/>
      <c r="CP2911" s="78"/>
    </row>
    <row r="2912" spans="1:94" s="38" customFormat="1" x14ac:dyDescent="0.25">
      <c r="A2912" s="38">
        <v>2909</v>
      </c>
      <c r="F2912" s="39"/>
      <c r="Q2912" s="39"/>
      <c r="R2912" s="40"/>
      <c r="S2912" s="40"/>
      <c r="T2912" s="39"/>
      <c r="AG2912" s="110"/>
      <c r="AH2912" s="94"/>
      <c r="AJ2912" s="97"/>
      <c r="AL2912" s="39"/>
      <c r="AP2912" s="39"/>
      <c r="AQ2912" s="77"/>
      <c r="AR2912" s="94"/>
      <c r="AT2912" s="97"/>
      <c r="BB2912" s="79"/>
      <c r="BC2912" s="94"/>
      <c r="BE2912" s="97"/>
      <c r="BF2912" s="97"/>
      <c r="BG2912" s="40"/>
      <c r="BK2912" s="40"/>
      <c r="BL2912" s="79"/>
      <c r="BM2912" s="94"/>
      <c r="BO2912" s="97"/>
      <c r="BQ2912" s="40"/>
      <c r="BR2912" s="94"/>
      <c r="BS2912" s="94"/>
      <c r="BT2912" s="94"/>
      <c r="BU2912" s="40"/>
      <c r="BV2912" s="82"/>
      <c r="BW2912" s="94"/>
      <c r="BX2912" s="48"/>
      <c r="BY2912" s="97"/>
      <c r="BZ2912" s="48"/>
      <c r="CA2912" s="40"/>
      <c r="CB2912" s="94"/>
      <c r="CC2912" s="94"/>
      <c r="CD2912" s="94"/>
      <c r="CE2912" s="40"/>
      <c r="CF2912" s="73"/>
      <c r="CG2912" s="41"/>
      <c r="CH2912" s="41"/>
      <c r="CI2912" s="41"/>
      <c r="CJ2912" s="41"/>
      <c r="CK2912" s="41"/>
      <c r="CL2912" s="68"/>
      <c r="CM2912" s="41"/>
      <c r="CN2912" s="41"/>
      <c r="CO2912" s="39"/>
      <c r="CP2912" s="78"/>
    </row>
    <row r="2913" spans="1:94" s="38" customFormat="1" x14ac:dyDescent="0.25">
      <c r="A2913" s="38">
        <v>2910</v>
      </c>
      <c r="F2913" s="39"/>
      <c r="Q2913" s="39"/>
      <c r="R2913" s="40"/>
      <c r="S2913" s="40"/>
      <c r="T2913" s="39"/>
      <c r="AG2913" s="110"/>
      <c r="AH2913" s="94"/>
      <c r="AJ2913" s="97"/>
      <c r="AL2913" s="39"/>
      <c r="AP2913" s="39"/>
      <c r="AQ2913" s="77"/>
      <c r="AR2913" s="94"/>
      <c r="AT2913" s="97"/>
      <c r="BB2913" s="79"/>
      <c r="BC2913" s="94"/>
      <c r="BE2913" s="97"/>
      <c r="BF2913" s="97"/>
      <c r="BG2913" s="40"/>
      <c r="BK2913" s="40"/>
      <c r="BL2913" s="79"/>
      <c r="BM2913" s="94"/>
      <c r="BO2913" s="97"/>
      <c r="BQ2913" s="40"/>
      <c r="BR2913" s="94"/>
      <c r="BS2913" s="94"/>
      <c r="BT2913" s="94"/>
      <c r="BU2913" s="40"/>
      <c r="BV2913" s="82"/>
      <c r="BW2913" s="94"/>
      <c r="BX2913" s="48"/>
      <c r="BY2913" s="97"/>
      <c r="BZ2913" s="48"/>
      <c r="CA2913" s="40"/>
      <c r="CB2913" s="94"/>
      <c r="CC2913" s="94"/>
      <c r="CD2913" s="94"/>
      <c r="CE2913" s="40"/>
      <c r="CF2913" s="73"/>
      <c r="CG2913" s="41"/>
      <c r="CH2913" s="41"/>
      <c r="CI2913" s="41"/>
      <c r="CJ2913" s="41"/>
      <c r="CK2913" s="41"/>
      <c r="CL2913" s="68"/>
      <c r="CM2913" s="41"/>
      <c r="CN2913" s="41"/>
      <c r="CO2913" s="39"/>
      <c r="CP2913" s="78"/>
    </row>
    <row r="2914" spans="1:94" s="38" customFormat="1" x14ac:dyDescent="0.25">
      <c r="A2914" s="38">
        <v>2911</v>
      </c>
      <c r="F2914" s="39"/>
      <c r="Q2914" s="39"/>
      <c r="R2914" s="40"/>
      <c r="S2914" s="40"/>
      <c r="T2914" s="39"/>
      <c r="AG2914" s="110"/>
      <c r="AH2914" s="94"/>
      <c r="AJ2914" s="97"/>
      <c r="AL2914" s="39"/>
      <c r="AP2914" s="39"/>
      <c r="AQ2914" s="77"/>
      <c r="AR2914" s="94"/>
      <c r="AT2914" s="97"/>
      <c r="BB2914" s="79"/>
      <c r="BC2914" s="94"/>
      <c r="BE2914" s="97"/>
      <c r="BF2914" s="97"/>
      <c r="BG2914" s="40"/>
      <c r="BK2914" s="40"/>
      <c r="BL2914" s="79"/>
      <c r="BM2914" s="94"/>
      <c r="BO2914" s="97"/>
      <c r="BQ2914" s="40"/>
      <c r="BR2914" s="94"/>
      <c r="BS2914" s="94"/>
      <c r="BT2914" s="94"/>
      <c r="BU2914" s="40"/>
      <c r="BV2914" s="82"/>
      <c r="BW2914" s="94"/>
      <c r="BX2914" s="48"/>
      <c r="BY2914" s="97"/>
      <c r="BZ2914" s="48"/>
      <c r="CA2914" s="40"/>
      <c r="CB2914" s="94"/>
      <c r="CC2914" s="94"/>
      <c r="CD2914" s="94"/>
      <c r="CE2914" s="40"/>
      <c r="CF2914" s="73"/>
      <c r="CG2914" s="41"/>
      <c r="CH2914" s="41"/>
      <c r="CI2914" s="41"/>
      <c r="CJ2914" s="41"/>
      <c r="CK2914" s="41"/>
      <c r="CL2914" s="68"/>
      <c r="CM2914" s="41"/>
      <c r="CN2914" s="41"/>
      <c r="CO2914" s="39"/>
      <c r="CP2914" s="78"/>
    </row>
    <row r="2915" spans="1:94" s="38" customFormat="1" x14ac:dyDescent="0.25">
      <c r="A2915" s="99">
        <v>2912</v>
      </c>
      <c r="F2915" s="39"/>
      <c r="Q2915" s="39"/>
      <c r="R2915" s="40"/>
      <c r="S2915" s="40"/>
      <c r="T2915" s="39"/>
      <c r="AG2915" s="110"/>
      <c r="AH2915" s="94"/>
      <c r="AJ2915" s="97"/>
      <c r="AL2915" s="39"/>
      <c r="AP2915" s="39"/>
      <c r="AQ2915" s="77"/>
      <c r="AR2915" s="94"/>
      <c r="AT2915" s="97"/>
      <c r="BB2915" s="79"/>
      <c r="BC2915" s="94"/>
      <c r="BE2915" s="97"/>
      <c r="BF2915" s="97"/>
      <c r="BG2915" s="40"/>
      <c r="BK2915" s="40"/>
      <c r="BL2915" s="79"/>
      <c r="BM2915" s="94"/>
      <c r="BO2915" s="97"/>
      <c r="BQ2915" s="40"/>
      <c r="BR2915" s="94"/>
      <c r="BS2915" s="94"/>
      <c r="BT2915" s="94"/>
      <c r="BU2915" s="40"/>
      <c r="BV2915" s="82"/>
      <c r="BW2915" s="94"/>
      <c r="BX2915" s="48"/>
      <c r="BY2915" s="97"/>
      <c r="BZ2915" s="48"/>
      <c r="CA2915" s="40"/>
      <c r="CB2915" s="94"/>
      <c r="CC2915" s="94"/>
      <c r="CD2915" s="94"/>
      <c r="CE2915" s="40"/>
      <c r="CF2915" s="73"/>
      <c r="CG2915" s="41"/>
      <c r="CH2915" s="41"/>
      <c r="CI2915" s="41"/>
      <c r="CJ2915" s="41"/>
      <c r="CK2915" s="41"/>
      <c r="CL2915" s="68"/>
      <c r="CM2915" s="41"/>
      <c r="CN2915" s="41"/>
      <c r="CO2915" s="39"/>
      <c r="CP2915" s="78"/>
    </row>
    <row r="2916" spans="1:94" s="38" customFormat="1" x14ac:dyDescent="0.25">
      <c r="A2916" s="38">
        <v>2913</v>
      </c>
      <c r="F2916" s="39"/>
      <c r="Q2916" s="39"/>
      <c r="R2916" s="40"/>
      <c r="S2916" s="40"/>
      <c r="T2916" s="39"/>
      <c r="AG2916" s="110"/>
      <c r="AH2916" s="94"/>
      <c r="AJ2916" s="97"/>
      <c r="AL2916" s="39"/>
      <c r="AP2916" s="39"/>
      <c r="AQ2916" s="77"/>
      <c r="AR2916" s="94"/>
      <c r="AT2916" s="97"/>
      <c r="BB2916" s="79"/>
      <c r="BC2916" s="94"/>
      <c r="BE2916" s="97"/>
      <c r="BF2916" s="97"/>
      <c r="BG2916" s="40"/>
      <c r="BK2916" s="40"/>
      <c r="BL2916" s="79"/>
      <c r="BM2916" s="94"/>
      <c r="BO2916" s="97"/>
      <c r="BQ2916" s="40"/>
      <c r="BR2916" s="94"/>
      <c r="BS2916" s="94"/>
      <c r="BT2916" s="94"/>
      <c r="BU2916" s="40"/>
      <c r="BV2916" s="82"/>
      <c r="BW2916" s="94"/>
      <c r="BX2916" s="48"/>
      <c r="BY2916" s="97"/>
      <c r="BZ2916" s="48"/>
      <c r="CA2916" s="40"/>
      <c r="CB2916" s="94"/>
      <c r="CC2916" s="94"/>
      <c r="CD2916" s="94"/>
      <c r="CE2916" s="40"/>
      <c r="CF2916" s="73"/>
      <c r="CG2916" s="41"/>
      <c r="CH2916" s="41"/>
      <c r="CI2916" s="41"/>
      <c r="CJ2916" s="41"/>
      <c r="CK2916" s="41"/>
      <c r="CL2916" s="68"/>
      <c r="CM2916" s="41"/>
      <c r="CN2916" s="41"/>
      <c r="CO2916" s="39"/>
      <c r="CP2916" s="78"/>
    </row>
    <row r="2917" spans="1:94" s="38" customFormat="1" x14ac:dyDescent="0.25">
      <c r="A2917" s="38">
        <v>2914</v>
      </c>
      <c r="F2917" s="39"/>
      <c r="Q2917" s="39"/>
      <c r="R2917" s="40"/>
      <c r="S2917" s="40"/>
      <c r="T2917" s="39"/>
      <c r="AG2917" s="110"/>
      <c r="AH2917" s="94"/>
      <c r="AJ2917" s="97"/>
      <c r="AL2917" s="39"/>
      <c r="AP2917" s="39"/>
      <c r="AQ2917" s="77"/>
      <c r="AR2917" s="94"/>
      <c r="AT2917" s="97"/>
      <c r="BB2917" s="79"/>
      <c r="BC2917" s="94"/>
      <c r="BE2917" s="97"/>
      <c r="BF2917" s="97"/>
      <c r="BG2917" s="40"/>
      <c r="BK2917" s="40"/>
      <c r="BL2917" s="79"/>
      <c r="BM2917" s="94"/>
      <c r="BO2917" s="97"/>
      <c r="BQ2917" s="40"/>
      <c r="BR2917" s="94"/>
      <c r="BS2917" s="94"/>
      <c r="BT2917" s="94"/>
      <c r="BU2917" s="40"/>
      <c r="BV2917" s="82"/>
      <c r="BW2917" s="94"/>
      <c r="BX2917" s="48"/>
      <c r="BY2917" s="97"/>
      <c r="BZ2917" s="48"/>
      <c r="CA2917" s="40"/>
      <c r="CB2917" s="94"/>
      <c r="CC2917" s="94"/>
      <c r="CD2917" s="94"/>
      <c r="CE2917" s="40"/>
      <c r="CF2917" s="73"/>
      <c r="CG2917" s="41"/>
      <c r="CH2917" s="41"/>
      <c r="CI2917" s="41"/>
      <c r="CJ2917" s="41"/>
      <c r="CK2917" s="41"/>
      <c r="CL2917" s="68"/>
      <c r="CM2917" s="41"/>
      <c r="CN2917" s="41"/>
      <c r="CO2917" s="39"/>
      <c r="CP2917" s="78"/>
    </row>
    <row r="2918" spans="1:94" s="38" customFormat="1" x14ac:dyDescent="0.25">
      <c r="A2918" s="38">
        <v>2915</v>
      </c>
      <c r="F2918" s="39"/>
      <c r="Q2918" s="39"/>
      <c r="R2918" s="40"/>
      <c r="S2918" s="40"/>
      <c r="T2918" s="39"/>
      <c r="AG2918" s="110"/>
      <c r="AH2918" s="94"/>
      <c r="AJ2918" s="97"/>
      <c r="AL2918" s="39"/>
      <c r="AP2918" s="39"/>
      <c r="AQ2918" s="77"/>
      <c r="AR2918" s="94"/>
      <c r="AT2918" s="97"/>
      <c r="BB2918" s="79"/>
      <c r="BC2918" s="94"/>
      <c r="BE2918" s="97"/>
      <c r="BF2918" s="97"/>
      <c r="BG2918" s="40"/>
      <c r="BK2918" s="40"/>
      <c r="BL2918" s="79"/>
      <c r="BM2918" s="94"/>
      <c r="BO2918" s="97"/>
      <c r="BQ2918" s="40"/>
      <c r="BR2918" s="94"/>
      <c r="BS2918" s="94"/>
      <c r="BT2918" s="94"/>
      <c r="BU2918" s="40"/>
      <c r="BV2918" s="82"/>
      <c r="BW2918" s="94"/>
      <c r="BX2918" s="48"/>
      <c r="BY2918" s="97"/>
      <c r="BZ2918" s="48"/>
      <c r="CA2918" s="40"/>
      <c r="CB2918" s="94"/>
      <c r="CC2918" s="94"/>
      <c r="CD2918" s="94"/>
      <c r="CE2918" s="40"/>
      <c r="CF2918" s="73"/>
      <c r="CG2918" s="41"/>
      <c r="CH2918" s="41"/>
      <c r="CI2918" s="41"/>
      <c r="CJ2918" s="41"/>
      <c r="CK2918" s="41"/>
      <c r="CL2918" s="68"/>
      <c r="CM2918" s="41"/>
      <c r="CN2918" s="41"/>
      <c r="CO2918" s="39"/>
      <c r="CP2918" s="78"/>
    </row>
    <row r="2919" spans="1:94" s="38" customFormat="1" x14ac:dyDescent="0.25">
      <c r="A2919" s="38">
        <v>2916</v>
      </c>
      <c r="F2919" s="39"/>
      <c r="Q2919" s="39"/>
      <c r="R2919" s="40"/>
      <c r="S2919" s="40"/>
      <c r="T2919" s="39"/>
      <c r="AG2919" s="110"/>
      <c r="AH2919" s="94"/>
      <c r="AJ2919" s="97"/>
      <c r="AL2919" s="39"/>
      <c r="AP2919" s="39"/>
      <c r="AQ2919" s="77"/>
      <c r="AR2919" s="94"/>
      <c r="AT2919" s="97"/>
      <c r="BB2919" s="79"/>
      <c r="BC2919" s="94"/>
      <c r="BE2919" s="97"/>
      <c r="BF2919" s="97"/>
      <c r="BG2919" s="40"/>
      <c r="BK2919" s="40"/>
      <c r="BL2919" s="79"/>
      <c r="BM2919" s="94"/>
      <c r="BO2919" s="97"/>
      <c r="BQ2919" s="40"/>
      <c r="BR2919" s="94"/>
      <c r="BS2919" s="94"/>
      <c r="BT2919" s="94"/>
      <c r="BU2919" s="40"/>
      <c r="BV2919" s="82"/>
      <c r="BW2919" s="94"/>
      <c r="BX2919" s="48"/>
      <c r="BY2919" s="97"/>
      <c r="BZ2919" s="48"/>
      <c r="CA2919" s="40"/>
      <c r="CB2919" s="94"/>
      <c r="CC2919" s="94"/>
      <c r="CD2919" s="94"/>
      <c r="CE2919" s="40"/>
      <c r="CF2919" s="73"/>
      <c r="CG2919" s="41"/>
      <c r="CH2919" s="41"/>
      <c r="CI2919" s="41"/>
      <c r="CJ2919" s="41"/>
      <c r="CK2919" s="41"/>
      <c r="CL2919" s="68"/>
      <c r="CM2919" s="41"/>
      <c r="CN2919" s="41"/>
      <c r="CO2919" s="39"/>
      <c r="CP2919" s="78"/>
    </row>
    <row r="2920" spans="1:94" s="38" customFormat="1" x14ac:dyDescent="0.25">
      <c r="A2920" s="38">
        <v>2917</v>
      </c>
      <c r="F2920" s="39"/>
      <c r="Q2920" s="39"/>
      <c r="R2920" s="40"/>
      <c r="S2920" s="40"/>
      <c r="T2920" s="39"/>
      <c r="AG2920" s="110"/>
      <c r="AH2920" s="94"/>
      <c r="AJ2920" s="97"/>
      <c r="AL2920" s="39"/>
      <c r="AP2920" s="39"/>
      <c r="AQ2920" s="77"/>
      <c r="AR2920" s="94"/>
      <c r="AT2920" s="97"/>
      <c r="BB2920" s="79"/>
      <c r="BC2920" s="94"/>
      <c r="BE2920" s="97"/>
      <c r="BF2920" s="97"/>
      <c r="BG2920" s="40"/>
      <c r="BK2920" s="40"/>
      <c r="BL2920" s="79"/>
      <c r="BM2920" s="94"/>
      <c r="BO2920" s="97"/>
      <c r="BQ2920" s="40"/>
      <c r="BR2920" s="94"/>
      <c r="BS2920" s="94"/>
      <c r="BT2920" s="94"/>
      <c r="BU2920" s="40"/>
      <c r="BV2920" s="82"/>
      <c r="BW2920" s="94"/>
      <c r="BX2920" s="48"/>
      <c r="BY2920" s="97"/>
      <c r="BZ2920" s="48"/>
      <c r="CA2920" s="40"/>
      <c r="CB2920" s="94"/>
      <c r="CC2920" s="94"/>
      <c r="CD2920" s="94"/>
      <c r="CE2920" s="40"/>
      <c r="CF2920" s="73"/>
      <c r="CG2920" s="41"/>
      <c r="CH2920" s="41"/>
      <c r="CI2920" s="41"/>
      <c r="CJ2920" s="41"/>
      <c r="CK2920" s="41"/>
      <c r="CL2920" s="68"/>
      <c r="CM2920" s="41"/>
      <c r="CN2920" s="41"/>
      <c r="CO2920" s="39"/>
      <c r="CP2920" s="78"/>
    </row>
    <row r="2921" spans="1:94" s="38" customFormat="1" x14ac:dyDescent="0.25">
      <c r="A2921" s="99">
        <v>2918</v>
      </c>
      <c r="F2921" s="39"/>
      <c r="Q2921" s="39"/>
      <c r="R2921" s="40"/>
      <c r="S2921" s="40"/>
      <c r="T2921" s="39"/>
      <c r="AG2921" s="110"/>
      <c r="AH2921" s="94"/>
      <c r="AJ2921" s="97"/>
      <c r="AL2921" s="39"/>
      <c r="AP2921" s="39"/>
      <c r="AQ2921" s="77"/>
      <c r="AR2921" s="94"/>
      <c r="AT2921" s="97"/>
      <c r="BB2921" s="79"/>
      <c r="BC2921" s="94"/>
      <c r="BE2921" s="97"/>
      <c r="BF2921" s="97"/>
      <c r="BG2921" s="40"/>
      <c r="BK2921" s="40"/>
      <c r="BL2921" s="79"/>
      <c r="BM2921" s="94"/>
      <c r="BO2921" s="97"/>
      <c r="BQ2921" s="40"/>
      <c r="BR2921" s="94"/>
      <c r="BS2921" s="94"/>
      <c r="BT2921" s="94"/>
      <c r="BU2921" s="40"/>
      <c r="BV2921" s="82"/>
      <c r="BW2921" s="94"/>
      <c r="BX2921" s="48"/>
      <c r="BY2921" s="97"/>
      <c r="BZ2921" s="48"/>
      <c r="CA2921" s="40"/>
      <c r="CB2921" s="94"/>
      <c r="CC2921" s="94"/>
      <c r="CD2921" s="94"/>
      <c r="CE2921" s="40"/>
      <c r="CF2921" s="73"/>
      <c r="CG2921" s="41"/>
      <c r="CH2921" s="41"/>
      <c r="CI2921" s="41"/>
      <c r="CJ2921" s="41"/>
      <c r="CK2921" s="41"/>
      <c r="CL2921" s="68"/>
      <c r="CM2921" s="41"/>
      <c r="CN2921" s="41"/>
      <c r="CO2921" s="39"/>
      <c r="CP2921" s="78"/>
    </row>
    <row r="2922" spans="1:94" s="38" customFormat="1" x14ac:dyDescent="0.25">
      <c r="A2922" s="38">
        <v>2919</v>
      </c>
      <c r="F2922" s="39"/>
      <c r="Q2922" s="39"/>
      <c r="R2922" s="40"/>
      <c r="S2922" s="40"/>
      <c r="T2922" s="39"/>
      <c r="AG2922" s="110"/>
      <c r="AH2922" s="94"/>
      <c r="AJ2922" s="97"/>
      <c r="AL2922" s="39"/>
      <c r="AP2922" s="39"/>
      <c r="AQ2922" s="77"/>
      <c r="AR2922" s="94"/>
      <c r="AT2922" s="97"/>
      <c r="BB2922" s="79"/>
      <c r="BC2922" s="94"/>
      <c r="BE2922" s="97"/>
      <c r="BF2922" s="97"/>
      <c r="BG2922" s="40"/>
      <c r="BK2922" s="40"/>
      <c r="BL2922" s="79"/>
      <c r="BM2922" s="94"/>
      <c r="BO2922" s="97"/>
      <c r="BQ2922" s="40"/>
      <c r="BR2922" s="94"/>
      <c r="BS2922" s="94"/>
      <c r="BT2922" s="94"/>
      <c r="BU2922" s="40"/>
      <c r="BV2922" s="82"/>
      <c r="BW2922" s="94"/>
      <c r="BX2922" s="48"/>
      <c r="BY2922" s="97"/>
      <c r="BZ2922" s="48"/>
      <c r="CA2922" s="40"/>
      <c r="CB2922" s="94"/>
      <c r="CC2922" s="94"/>
      <c r="CD2922" s="94"/>
      <c r="CE2922" s="40"/>
      <c r="CF2922" s="73"/>
      <c r="CG2922" s="41"/>
      <c r="CH2922" s="41"/>
      <c r="CI2922" s="41"/>
      <c r="CJ2922" s="41"/>
      <c r="CK2922" s="41"/>
      <c r="CL2922" s="68"/>
      <c r="CM2922" s="41"/>
      <c r="CN2922" s="41"/>
      <c r="CO2922" s="39"/>
      <c r="CP2922" s="78"/>
    </row>
    <row r="2923" spans="1:94" s="38" customFormat="1" x14ac:dyDescent="0.25">
      <c r="A2923" s="38">
        <v>2920</v>
      </c>
      <c r="F2923" s="39"/>
      <c r="Q2923" s="39"/>
      <c r="R2923" s="40"/>
      <c r="S2923" s="40"/>
      <c r="T2923" s="39"/>
      <c r="AG2923" s="110"/>
      <c r="AH2923" s="94"/>
      <c r="AJ2923" s="97"/>
      <c r="AL2923" s="39"/>
      <c r="AP2923" s="39"/>
      <c r="AQ2923" s="77"/>
      <c r="AR2923" s="94"/>
      <c r="AT2923" s="97"/>
      <c r="BB2923" s="79"/>
      <c r="BC2923" s="94"/>
      <c r="BE2923" s="97"/>
      <c r="BF2923" s="97"/>
      <c r="BG2923" s="40"/>
      <c r="BK2923" s="40"/>
      <c r="BL2923" s="79"/>
      <c r="BM2923" s="94"/>
      <c r="BO2923" s="97"/>
      <c r="BQ2923" s="40"/>
      <c r="BR2923" s="94"/>
      <c r="BS2923" s="94"/>
      <c r="BT2923" s="94"/>
      <c r="BU2923" s="40"/>
      <c r="BV2923" s="82"/>
      <c r="BW2923" s="94"/>
      <c r="BX2923" s="48"/>
      <c r="BY2923" s="97"/>
      <c r="BZ2923" s="48"/>
      <c r="CA2923" s="40"/>
      <c r="CB2923" s="94"/>
      <c r="CC2923" s="94"/>
      <c r="CD2923" s="94"/>
      <c r="CE2923" s="40"/>
      <c r="CF2923" s="73"/>
      <c r="CG2923" s="41"/>
      <c r="CH2923" s="41"/>
      <c r="CI2923" s="41"/>
      <c r="CJ2923" s="41"/>
      <c r="CK2923" s="41"/>
      <c r="CL2923" s="68"/>
      <c r="CM2923" s="41"/>
      <c r="CN2923" s="41"/>
      <c r="CO2923" s="39"/>
      <c r="CP2923" s="78"/>
    </row>
    <row r="2924" spans="1:94" s="38" customFormat="1" x14ac:dyDescent="0.25">
      <c r="A2924" s="38">
        <v>2921</v>
      </c>
      <c r="F2924" s="39"/>
      <c r="Q2924" s="39"/>
      <c r="R2924" s="40"/>
      <c r="S2924" s="40"/>
      <c r="T2924" s="39"/>
      <c r="AG2924" s="110"/>
      <c r="AH2924" s="94"/>
      <c r="AJ2924" s="97"/>
      <c r="AL2924" s="39"/>
      <c r="AP2924" s="39"/>
      <c r="AQ2924" s="77"/>
      <c r="AR2924" s="94"/>
      <c r="AT2924" s="97"/>
      <c r="BB2924" s="79"/>
      <c r="BC2924" s="94"/>
      <c r="BE2924" s="97"/>
      <c r="BF2924" s="97"/>
      <c r="BG2924" s="40"/>
      <c r="BK2924" s="40"/>
      <c r="BL2924" s="79"/>
      <c r="BM2924" s="94"/>
      <c r="BO2924" s="97"/>
      <c r="BQ2924" s="40"/>
      <c r="BR2924" s="94"/>
      <c r="BS2924" s="94"/>
      <c r="BT2924" s="94"/>
      <c r="BU2924" s="40"/>
      <c r="BV2924" s="82"/>
      <c r="BW2924" s="94"/>
      <c r="BX2924" s="48"/>
      <c r="BY2924" s="97"/>
      <c r="BZ2924" s="48"/>
      <c r="CA2924" s="40"/>
      <c r="CB2924" s="94"/>
      <c r="CC2924" s="94"/>
      <c r="CD2924" s="94"/>
      <c r="CE2924" s="40"/>
      <c r="CF2924" s="73"/>
      <c r="CG2924" s="41"/>
      <c r="CH2924" s="41"/>
      <c r="CI2924" s="41"/>
      <c r="CJ2924" s="41"/>
      <c r="CK2924" s="41"/>
      <c r="CL2924" s="68"/>
      <c r="CM2924" s="41"/>
      <c r="CN2924" s="41"/>
      <c r="CO2924" s="39"/>
      <c r="CP2924" s="78"/>
    </row>
    <row r="2925" spans="1:94" s="38" customFormat="1" x14ac:dyDescent="0.25">
      <c r="A2925" s="38">
        <v>2922</v>
      </c>
      <c r="F2925" s="39"/>
      <c r="Q2925" s="39"/>
      <c r="R2925" s="40"/>
      <c r="S2925" s="40"/>
      <c r="T2925" s="39"/>
      <c r="AG2925" s="110"/>
      <c r="AH2925" s="94"/>
      <c r="AJ2925" s="97"/>
      <c r="AL2925" s="39"/>
      <c r="AP2925" s="39"/>
      <c r="AQ2925" s="77"/>
      <c r="AR2925" s="94"/>
      <c r="AT2925" s="97"/>
      <c r="BB2925" s="79"/>
      <c r="BC2925" s="94"/>
      <c r="BE2925" s="97"/>
      <c r="BF2925" s="97"/>
      <c r="BG2925" s="40"/>
      <c r="BK2925" s="40"/>
      <c r="BL2925" s="79"/>
      <c r="BM2925" s="94"/>
      <c r="BO2925" s="97"/>
      <c r="BQ2925" s="40"/>
      <c r="BR2925" s="94"/>
      <c r="BS2925" s="94"/>
      <c r="BT2925" s="94"/>
      <c r="BU2925" s="40"/>
      <c r="BV2925" s="82"/>
      <c r="BW2925" s="94"/>
      <c r="BX2925" s="48"/>
      <c r="BY2925" s="97"/>
      <c r="BZ2925" s="48"/>
      <c r="CA2925" s="40"/>
      <c r="CB2925" s="94"/>
      <c r="CC2925" s="94"/>
      <c r="CD2925" s="94"/>
      <c r="CE2925" s="40"/>
      <c r="CF2925" s="73"/>
      <c r="CG2925" s="41"/>
      <c r="CH2925" s="41"/>
      <c r="CI2925" s="41"/>
      <c r="CJ2925" s="41"/>
      <c r="CK2925" s="41"/>
      <c r="CL2925" s="68"/>
      <c r="CM2925" s="41"/>
      <c r="CN2925" s="41"/>
      <c r="CO2925" s="39"/>
      <c r="CP2925" s="78"/>
    </row>
    <row r="2926" spans="1:94" s="38" customFormat="1" x14ac:dyDescent="0.25">
      <c r="A2926" s="38">
        <v>2923</v>
      </c>
      <c r="F2926" s="39"/>
      <c r="Q2926" s="39"/>
      <c r="R2926" s="40"/>
      <c r="S2926" s="40"/>
      <c r="T2926" s="39"/>
      <c r="AG2926" s="110"/>
      <c r="AH2926" s="94"/>
      <c r="AJ2926" s="97"/>
      <c r="AL2926" s="39"/>
      <c r="AP2926" s="39"/>
      <c r="AQ2926" s="77"/>
      <c r="AR2926" s="94"/>
      <c r="AT2926" s="97"/>
      <c r="BB2926" s="79"/>
      <c r="BC2926" s="94"/>
      <c r="BE2926" s="97"/>
      <c r="BF2926" s="97"/>
      <c r="BG2926" s="40"/>
      <c r="BK2926" s="40"/>
      <c r="BL2926" s="79"/>
      <c r="BM2926" s="94"/>
      <c r="BO2926" s="97"/>
      <c r="BQ2926" s="40"/>
      <c r="BR2926" s="94"/>
      <c r="BS2926" s="94"/>
      <c r="BT2926" s="94"/>
      <c r="BU2926" s="40"/>
      <c r="BV2926" s="82"/>
      <c r="BW2926" s="94"/>
      <c r="BX2926" s="48"/>
      <c r="BY2926" s="97"/>
      <c r="BZ2926" s="48"/>
      <c r="CA2926" s="40"/>
      <c r="CB2926" s="94"/>
      <c r="CC2926" s="94"/>
      <c r="CD2926" s="94"/>
      <c r="CE2926" s="40"/>
      <c r="CF2926" s="73"/>
      <c r="CG2926" s="41"/>
      <c r="CH2926" s="41"/>
      <c r="CI2926" s="41"/>
      <c r="CJ2926" s="41"/>
      <c r="CK2926" s="41"/>
      <c r="CL2926" s="68"/>
      <c r="CM2926" s="41"/>
      <c r="CN2926" s="41"/>
      <c r="CO2926" s="39"/>
      <c r="CP2926" s="78"/>
    </row>
    <row r="2927" spans="1:94" s="38" customFormat="1" x14ac:dyDescent="0.25">
      <c r="A2927" s="38">
        <v>2924</v>
      </c>
      <c r="F2927" s="39"/>
      <c r="Q2927" s="39"/>
      <c r="R2927" s="40"/>
      <c r="S2927" s="40"/>
      <c r="T2927" s="39"/>
      <c r="AG2927" s="110"/>
      <c r="AH2927" s="94"/>
      <c r="AJ2927" s="97"/>
      <c r="AL2927" s="39"/>
      <c r="AP2927" s="39"/>
      <c r="AQ2927" s="77"/>
      <c r="AR2927" s="94"/>
      <c r="AT2927" s="97"/>
      <c r="BB2927" s="79"/>
      <c r="BC2927" s="94"/>
      <c r="BE2927" s="97"/>
      <c r="BF2927" s="97"/>
      <c r="BG2927" s="40"/>
      <c r="BK2927" s="40"/>
      <c r="BL2927" s="79"/>
      <c r="BM2927" s="94"/>
      <c r="BO2927" s="97"/>
      <c r="BQ2927" s="40"/>
      <c r="BR2927" s="94"/>
      <c r="BS2927" s="94"/>
      <c r="BT2927" s="94"/>
      <c r="BU2927" s="40"/>
      <c r="BV2927" s="82"/>
      <c r="BW2927" s="94"/>
      <c r="BX2927" s="48"/>
      <c r="BY2927" s="97"/>
      <c r="BZ2927" s="48"/>
      <c r="CA2927" s="40"/>
      <c r="CB2927" s="94"/>
      <c r="CC2927" s="94"/>
      <c r="CD2927" s="94"/>
      <c r="CE2927" s="40"/>
      <c r="CF2927" s="73"/>
      <c r="CG2927" s="41"/>
      <c r="CH2927" s="41"/>
      <c r="CI2927" s="41"/>
      <c r="CJ2927" s="41"/>
      <c r="CK2927" s="41"/>
      <c r="CL2927" s="68"/>
      <c r="CM2927" s="41"/>
      <c r="CN2927" s="41"/>
      <c r="CO2927" s="39"/>
      <c r="CP2927" s="78"/>
    </row>
    <row r="2928" spans="1:94" s="38" customFormat="1" x14ac:dyDescent="0.25">
      <c r="A2928" s="99">
        <v>2925</v>
      </c>
      <c r="F2928" s="39"/>
      <c r="Q2928" s="39"/>
      <c r="R2928" s="40"/>
      <c r="S2928" s="40"/>
      <c r="T2928" s="39"/>
      <c r="AG2928" s="110"/>
      <c r="AH2928" s="94"/>
      <c r="AJ2928" s="97"/>
      <c r="AL2928" s="39"/>
      <c r="AP2928" s="39"/>
      <c r="AQ2928" s="77"/>
      <c r="AR2928" s="94"/>
      <c r="AT2928" s="97"/>
      <c r="BB2928" s="79"/>
      <c r="BC2928" s="94"/>
      <c r="BE2928" s="97"/>
      <c r="BF2928" s="97"/>
      <c r="BG2928" s="40"/>
      <c r="BK2928" s="40"/>
      <c r="BL2928" s="79"/>
      <c r="BM2928" s="94"/>
      <c r="BO2928" s="97"/>
      <c r="BQ2928" s="40"/>
      <c r="BR2928" s="94"/>
      <c r="BS2928" s="94"/>
      <c r="BT2928" s="94"/>
      <c r="BU2928" s="40"/>
      <c r="BV2928" s="82"/>
      <c r="BW2928" s="94"/>
      <c r="BX2928" s="48"/>
      <c r="BY2928" s="97"/>
      <c r="BZ2928" s="48"/>
      <c r="CA2928" s="40"/>
      <c r="CB2928" s="94"/>
      <c r="CC2928" s="94"/>
      <c r="CD2928" s="94"/>
      <c r="CE2928" s="40"/>
      <c r="CF2928" s="73"/>
      <c r="CG2928" s="41"/>
      <c r="CH2928" s="41"/>
      <c r="CI2928" s="41"/>
      <c r="CJ2928" s="41"/>
      <c r="CK2928" s="41"/>
      <c r="CL2928" s="68"/>
      <c r="CM2928" s="41"/>
      <c r="CN2928" s="41"/>
      <c r="CO2928" s="39"/>
      <c r="CP2928" s="78"/>
    </row>
    <row r="2929" spans="1:94" s="38" customFormat="1" x14ac:dyDescent="0.25">
      <c r="A2929" s="38">
        <v>2926</v>
      </c>
      <c r="F2929" s="39"/>
      <c r="Q2929" s="39"/>
      <c r="R2929" s="40"/>
      <c r="S2929" s="40"/>
      <c r="T2929" s="39"/>
      <c r="AG2929" s="110"/>
      <c r="AH2929" s="94"/>
      <c r="AJ2929" s="97"/>
      <c r="AL2929" s="39"/>
      <c r="AP2929" s="39"/>
      <c r="AQ2929" s="77"/>
      <c r="AR2929" s="94"/>
      <c r="AT2929" s="97"/>
      <c r="BB2929" s="79"/>
      <c r="BC2929" s="94"/>
      <c r="BE2929" s="97"/>
      <c r="BF2929" s="97"/>
      <c r="BG2929" s="40"/>
      <c r="BK2929" s="40"/>
      <c r="BL2929" s="79"/>
      <c r="BM2929" s="94"/>
      <c r="BO2929" s="97"/>
      <c r="BQ2929" s="40"/>
      <c r="BR2929" s="94"/>
      <c r="BS2929" s="94"/>
      <c r="BT2929" s="94"/>
      <c r="BU2929" s="40"/>
      <c r="BV2929" s="82"/>
      <c r="BW2929" s="94"/>
      <c r="BX2929" s="48"/>
      <c r="BY2929" s="97"/>
      <c r="BZ2929" s="48"/>
      <c r="CA2929" s="40"/>
      <c r="CB2929" s="94"/>
      <c r="CC2929" s="94"/>
      <c r="CD2929" s="94"/>
      <c r="CE2929" s="40"/>
      <c r="CF2929" s="73"/>
      <c r="CG2929" s="41"/>
      <c r="CH2929" s="41"/>
      <c r="CI2929" s="41"/>
      <c r="CJ2929" s="41"/>
      <c r="CK2929" s="41"/>
      <c r="CL2929" s="68"/>
      <c r="CM2929" s="41"/>
      <c r="CN2929" s="41"/>
      <c r="CO2929" s="39"/>
      <c r="CP2929" s="78"/>
    </row>
    <row r="2930" spans="1:94" s="38" customFormat="1" x14ac:dyDescent="0.25">
      <c r="A2930" s="38">
        <v>2927</v>
      </c>
      <c r="F2930" s="39"/>
      <c r="Q2930" s="39"/>
      <c r="R2930" s="40"/>
      <c r="S2930" s="40"/>
      <c r="T2930" s="39"/>
      <c r="AG2930" s="110"/>
      <c r="AH2930" s="94"/>
      <c r="AJ2930" s="97"/>
      <c r="AL2930" s="39"/>
      <c r="AP2930" s="39"/>
      <c r="AQ2930" s="77"/>
      <c r="AR2930" s="94"/>
      <c r="AT2930" s="97"/>
      <c r="BB2930" s="79"/>
      <c r="BC2930" s="94"/>
      <c r="BE2930" s="97"/>
      <c r="BF2930" s="97"/>
      <c r="BG2930" s="40"/>
      <c r="BK2930" s="40"/>
      <c r="BL2930" s="79"/>
      <c r="BM2930" s="94"/>
      <c r="BO2930" s="97"/>
      <c r="BQ2930" s="40"/>
      <c r="BR2930" s="94"/>
      <c r="BS2930" s="94"/>
      <c r="BT2930" s="94"/>
      <c r="BU2930" s="40"/>
      <c r="BV2930" s="82"/>
      <c r="BW2930" s="94"/>
      <c r="BX2930" s="48"/>
      <c r="BY2930" s="97"/>
      <c r="BZ2930" s="48"/>
      <c r="CA2930" s="40"/>
      <c r="CB2930" s="94"/>
      <c r="CC2930" s="94"/>
      <c r="CD2930" s="94"/>
      <c r="CE2930" s="40"/>
      <c r="CF2930" s="73"/>
      <c r="CG2930" s="41"/>
      <c r="CH2930" s="41"/>
      <c r="CI2930" s="41"/>
      <c r="CJ2930" s="41"/>
      <c r="CK2930" s="41"/>
      <c r="CL2930" s="68"/>
      <c r="CM2930" s="41"/>
      <c r="CN2930" s="41"/>
      <c r="CO2930" s="39"/>
      <c r="CP2930" s="78"/>
    </row>
    <row r="2931" spans="1:94" s="38" customFormat="1" x14ac:dyDescent="0.25">
      <c r="A2931" s="38">
        <v>2928</v>
      </c>
      <c r="F2931" s="39"/>
      <c r="Q2931" s="39"/>
      <c r="R2931" s="40"/>
      <c r="S2931" s="40"/>
      <c r="T2931" s="39"/>
      <c r="AG2931" s="110"/>
      <c r="AH2931" s="94"/>
      <c r="AJ2931" s="97"/>
      <c r="AL2931" s="39"/>
      <c r="AP2931" s="39"/>
      <c r="AQ2931" s="77"/>
      <c r="AR2931" s="94"/>
      <c r="AT2931" s="97"/>
      <c r="BB2931" s="79"/>
      <c r="BC2931" s="94"/>
      <c r="BE2931" s="97"/>
      <c r="BF2931" s="97"/>
      <c r="BG2931" s="40"/>
      <c r="BK2931" s="40"/>
      <c r="BL2931" s="79"/>
      <c r="BM2931" s="94"/>
      <c r="BO2931" s="97"/>
      <c r="BQ2931" s="40"/>
      <c r="BR2931" s="94"/>
      <c r="BS2931" s="94"/>
      <c r="BT2931" s="94"/>
      <c r="BU2931" s="40"/>
      <c r="BV2931" s="82"/>
      <c r="BW2931" s="94"/>
      <c r="BX2931" s="48"/>
      <c r="BY2931" s="97"/>
      <c r="BZ2931" s="48"/>
      <c r="CA2931" s="40"/>
      <c r="CB2931" s="94"/>
      <c r="CC2931" s="94"/>
      <c r="CD2931" s="94"/>
      <c r="CE2931" s="40"/>
      <c r="CF2931" s="73"/>
      <c r="CG2931" s="41"/>
      <c r="CH2931" s="41"/>
      <c r="CI2931" s="41"/>
      <c r="CJ2931" s="41"/>
      <c r="CK2931" s="41"/>
      <c r="CL2931" s="68"/>
      <c r="CM2931" s="41"/>
      <c r="CN2931" s="41"/>
      <c r="CO2931" s="39"/>
      <c r="CP2931" s="78"/>
    </row>
    <row r="2932" spans="1:94" s="38" customFormat="1" x14ac:dyDescent="0.25">
      <c r="A2932" s="38">
        <v>2929</v>
      </c>
      <c r="F2932" s="39"/>
      <c r="Q2932" s="39"/>
      <c r="R2932" s="40"/>
      <c r="S2932" s="40"/>
      <c r="T2932" s="39"/>
      <c r="AG2932" s="110"/>
      <c r="AH2932" s="94"/>
      <c r="AJ2932" s="97"/>
      <c r="AL2932" s="39"/>
      <c r="AP2932" s="39"/>
      <c r="AQ2932" s="77"/>
      <c r="AR2932" s="94"/>
      <c r="AT2932" s="97"/>
      <c r="BB2932" s="79"/>
      <c r="BC2932" s="94"/>
      <c r="BE2932" s="97"/>
      <c r="BF2932" s="97"/>
      <c r="BG2932" s="40"/>
      <c r="BK2932" s="40"/>
      <c r="BL2932" s="79"/>
      <c r="BM2932" s="94"/>
      <c r="BO2932" s="97"/>
      <c r="BQ2932" s="40"/>
      <c r="BR2932" s="94"/>
      <c r="BS2932" s="94"/>
      <c r="BT2932" s="94"/>
      <c r="BU2932" s="40"/>
      <c r="BV2932" s="82"/>
      <c r="BW2932" s="94"/>
      <c r="BX2932" s="48"/>
      <c r="BY2932" s="97"/>
      <c r="BZ2932" s="48"/>
      <c r="CA2932" s="40"/>
      <c r="CB2932" s="94"/>
      <c r="CC2932" s="94"/>
      <c r="CD2932" s="94"/>
      <c r="CE2932" s="40"/>
      <c r="CF2932" s="73"/>
      <c r="CG2932" s="41"/>
      <c r="CH2932" s="41"/>
      <c r="CI2932" s="41"/>
      <c r="CJ2932" s="41"/>
      <c r="CK2932" s="41"/>
      <c r="CL2932" s="68"/>
      <c r="CM2932" s="41"/>
      <c r="CN2932" s="41"/>
      <c r="CO2932" s="39"/>
      <c r="CP2932" s="78"/>
    </row>
    <row r="2933" spans="1:94" s="38" customFormat="1" x14ac:dyDescent="0.25">
      <c r="A2933" s="38">
        <v>2930</v>
      </c>
      <c r="F2933" s="39"/>
      <c r="Q2933" s="39"/>
      <c r="R2933" s="40"/>
      <c r="S2933" s="40"/>
      <c r="T2933" s="39"/>
      <c r="AG2933" s="110"/>
      <c r="AH2933" s="94"/>
      <c r="AJ2933" s="97"/>
      <c r="AL2933" s="39"/>
      <c r="AP2933" s="39"/>
      <c r="AQ2933" s="77"/>
      <c r="AR2933" s="94"/>
      <c r="AT2933" s="97"/>
      <c r="BB2933" s="79"/>
      <c r="BC2933" s="94"/>
      <c r="BE2933" s="97"/>
      <c r="BF2933" s="97"/>
      <c r="BG2933" s="40"/>
      <c r="BK2933" s="40"/>
      <c r="BL2933" s="79"/>
      <c r="BM2933" s="94"/>
      <c r="BO2933" s="97"/>
      <c r="BQ2933" s="40"/>
      <c r="BR2933" s="94"/>
      <c r="BS2933" s="94"/>
      <c r="BT2933" s="94"/>
      <c r="BU2933" s="40"/>
      <c r="BV2933" s="82"/>
      <c r="BW2933" s="94"/>
      <c r="BX2933" s="48"/>
      <c r="BY2933" s="97"/>
      <c r="BZ2933" s="48"/>
      <c r="CA2933" s="40"/>
      <c r="CB2933" s="94"/>
      <c r="CC2933" s="94"/>
      <c r="CD2933" s="94"/>
      <c r="CE2933" s="40"/>
      <c r="CF2933" s="73"/>
      <c r="CG2933" s="41"/>
      <c r="CH2933" s="41"/>
      <c r="CI2933" s="41"/>
      <c r="CJ2933" s="41"/>
      <c r="CK2933" s="41"/>
      <c r="CL2933" s="68"/>
      <c r="CM2933" s="41"/>
      <c r="CN2933" s="41"/>
      <c r="CO2933" s="39"/>
      <c r="CP2933" s="78"/>
    </row>
    <row r="2934" spans="1:94" s="38" customFormat="1" x14ac:dyDescent="0.25">
      <c r="A2934" s="38">
        <v>2931</v>
      </c>
      <c r="F2934" s="39"/>
      <c r="Q2934" s="39"/>
      <c r="R2934" s="40"/>
      <c r="S2934" s="40"/>
      <c r="T2934" s="39"/>
      <c r="AG2934" s="110"/>
      <c r="AH2934" s="94"/>
      <c r="AJ2934" s="97"/>
      <c r="AL2934" s="39"/>
      <c r="AP2934" s="39"/>
      <c r="AQ2934" s="77"/>
      <c r="AR2934" s="94"/>
      <c r="AT2934" s="97"/>
      <c r="BB2934" s="79"/>
      <c r="BC2934" s="94"/>
      <c r="BE2934" s="97"/>
      <c r="BF2934" s="97"/>
      <c r="BG2934" s="40"/>
      <c r="BK2934" s="40"/>
      <c r="BL2934" s="79"/>
      <c r="BM2934" s="94"/>
      <c r="BO2934" s="97"/>
      <c r="BQ2934" s="40"/>
      <c r="BR2934" s="94"/>
      <c r="BS2934" s="94"/>
      <c r="BT2934" s="94"/>
      <c r="BU2934" s="40"/>
      <c r="BV2934" s="82"/>
      <c r="BW2934" s="94"/>
      <c r="BX2934" s="48"/>
      <c r="BY2934" s="97"/>
      <c r="BZ2934" s="48"/>
      <c r="CA2934" s="40"/>
      <c r="CB2934" s="94"/>
      <c r="CC2934" s="94"/>
      <c r="CD2934" s="94"/>
      <c r="CE2934" s="40"/>
      <c r="CF2934" s="73"/>
      <c r="CG2934" s="41"/>
      <c r="CH2934" s="41"/>
      <c r="CI2934" s="41"/>
      <c r="CJ2934" s="41"/>
      <c r="CK2934" s="41"/>
      <c r="CL2934" s="68"/>
      <c r="CM2934" s="41"/>
      <c r="CN2934" s="41"/>
      <c r="CO2934" s="39"/>
      <c r="CP2934" s="78"/>
    </row>
    <row r="2935" spans="1:94" s="38" customFormat="1" x14ac:dyDescent="0.25">
      <c r="A2935" s="38">
        <v>2932</v>
      </c>
      <c r="F2935" s="39"/>
      <c r="Q2935" s="39"/>
      <c r="R2935" s="40"/>
      <c r="S2935" s="40"/>
      <c r="T2935" s="39"/>
      <c r="AG2935" s="110"/>
      <c r="AH2935" s="94"/>
      <c r="AJ2935" s="97"/>
      <c r="AL2935" s="39"/>
      <c r="AP2935" s="39"/>
      <c r="AQ2935" s="77"/>
      <c r="AR2935" s="94"/>
      <c r="AT2935" s="97"/>
      <c r="BB2935" s="79"/>
      <c r="BC2935" s="94"/>
      <c r="BE2935" s="97"/>
      <c r="BF2935" s="97"/>
      <c r="BG2935" s="40"/>
      <c r="BK2935" s="40"/>
      <c r="BL2935" s="79"/>
      <c r="BM2935" s="94"/>
      <c r="BO2935" s="97"/>
      <c r="BQ2935" s="40"/>
      <c r="BR2935" s="94"/>
      <c r="BS2935" s="94"/>
      <c r="BT2935" s="94"/>
      <c r="BU2935" s="40"/>
      <c r="BV2935" s="82"/>
      <c r="BW2935" s="94"/>
      <c r="BX2935" s="48"/>
      <c r="BY2935" s="97"/>
      <c r="BZ2935" s="48"/>
      <c r="CA2935" s="40"/>
      <c r="CB2935" s="94"/>
      <c r="CC2935" s="94"/>
      <c r="CD2935" s="94"/>
      <c r="CE2935" s="40"/>
      <c r="CF2935" s="73"/>
      <c r="CG2935" s="41"/>
      <c r="CH2935" s="41"/>
      <c r="CI2935" s="41"/>
      <c r="CJ2935" s="41"/>
      <c r="CK2935" s="41"/>
      <c r="CL2935" s="68"/>
      <c r="CM2935" s="41"/>
      <c r="CN2935" s="41"/>
      <c r="CO2935" s="39"/>
      <c r="CP2935" s="78"/>
    </row>
    <row r="2936" spans="1:94" s="38" customFormat="1" x14ac:dyDescent="0.25">
      <c r="A2936" s="38">
        <v>2933</v>
      </c>
      <c r="F2936" s="39"/>
      <c r="Q2936" s="39"/>
      <c r="R2936" s="40"/>
      <c r="S2936" s="40"/>
      <c r="T2936" s="39"/>
      <c r="AG2936" s="110"/>
      <c r="AH2936" s="94"/>
      <c r="AJ2936" s="97"/>
      <c r="AL2936" s="39"/>
      <c r="AP2936" s="39"/>
      <c r="AQ2936" s="77"/>
      <c r="AR2936" s="94"/>
      <c r="AT2936" s="97"/>
      <c r="BB2936" s="79"/>
      <c r="BC2936" s="94"/>
      <c r="BE2936" s="97"/>
      <c r="BF2936" s="97"/>
      <c r="BG2936" s="40"/>
      <c r="BK2936" s="40"/>
      <c r="BL2936" s="79"/>
      <c r="BM2936" s="94"/>
      <c r="BO2936" s="97"/>
      <c r="BQ2936" s="40"/>
      <c r="BR2936" s="94"/>
      <c r="BS2936" s="94"/>
      <c r="BT2936" s="94"/>
      <c r="BU2936" s="40"/>
      <c r="BV2936" s="82"/>
      <c r="BW2936" s="94"/>
      <c r="BX2936" s="48"/>
      <c r="BY2936" s="97"/>
      <c r="BZ2936" s="48"/>
      <c r="CA2936" s="40"/>
      <c r="CB2936" s="94"/>
      <c r="CC2936" s="94"/>
      <c r="CD2936" s="94"/>
      <c r="CE2936" s="40"/>
      <c r="CF2936" s="73"/>
      <c r="CG2936" s="41"/>
      <c r="CH2936" s="41"/>
      <c r="CI2936" s="41"/>
      <c r="CJ2936" s="41"/>
      <c r="CK2936" s="41"/>
      <c r="CL2936" s="68"/>
      <c r="CM2936" s="41"/>
      <c r="CN2936" s="41"/>
      <c r="CO2936" s="39"/>
      <c r="CP2936" s="78"/>
    </row>
    <row r="2937" spans="1:94" s="38" customFormat="1" x14ac:dyDescent="0.25">
      <c r="A2937" s="38">
        <v>2934</v>
      </c>
      <c r="F2937" s="39"/>
      <c r="Q2937" s="39"/>
      <c r="R2937" s="40"/>
      <c r="S2937" s="40"/>
      <c r="T2937" s="39"/>
      <c r="AG2937" s="110"/>
      <c r="AH2937" s="94"/>
      <c r="AJ2937" s="97"/>
      <c r="AL2937" s="39"/>
      <c r="AP2937" s="39"/>
      <c r="AQ2937" s="77"/>
      <c r="AR2937" s="94"/>
      <c r="AT2937" s="97"/>
      <c r="BB2937" s="79"/>
      <c r="BC2937" s="94"/>
      <c r="BE2937" s="97"/>
      <c r="BF2937" s="97"/>
      <c r="BG2937" s="40"/>
      <c r="BK2937" s="40"/>
      <c r="BL2937" s="79"/>
      <c r="BM2937" s="94"/>
      <c r="BO2937" s="97"/>
      <c r="BQ2937" s="40"/>
      <c r="BR2937" s="94"/>
      <c r="BS2937" s="94"/>
      <c r="BT2937" s="94"/>
      <c r="BU2937" s="40"/>
      <c r="BV2937" s="82"/>
      <c r="BW2937" s="94"/>
      <c r="BX2937" s="48"/>
      <c r="BY2937" s="97"/>
      <c r="BZ2937" s="48"/>
      <c r="CA2937" s="40"/>
      <c r="CB2937" s="94"/>
      <c r="CC2937" s="94"/>
      <c r="CD2937" s="94"/>
      <c r="CE2937" s="40"/>
      <c r="CF2937" s="73"/>
      <c r="CG2937" s="41"/>
      <c r="CH2937" s="41"/>
      <c r="CI2937" s="41"/>
      <c r="CJ2937" s="41"/>
      <c r="CK2937" s="41"/>
      <c r="CL2937" s="68"/>
      <c r="CM2937" s="41"/>
      <c r="CN2937" s="41"/>
      <c r="CO2937" s="39"/>
      <c r="CP2937" s="78"/>
    </row>
    <row r="2938" spans="1:94" s="38" customFormat="1" x14ac:dyDescent="0.25">
      <c r="A2938" s="38">
        <v>2935</v>
      </c>
      <c r="F2938" s="39"/>
      <c r="Q2938" s="39"/>
      <c r="R2938" s="40"/>
      <c r="S2938" s="40"/>
      <c r="T2938" s="39"/>
      <c r="AG2938" s="110"/>
      <c r="AH2938" s="94"/>
      <c r="AJ2938" s="97"/>
      <c r="AL2938" s="39"/>
      <c r="AP2938" s="39"/>
      <c r="AQ2938" s="77"/>
      <c r="AR2938" s="94"/>
      <c r="AT2938" s="97"/>
      <c r="BB2938" s="79"/>
      <c r="BC2938" s="94"/>
      <c r="BE2938" s="97"/>
      <c r="BF2938" s="97"/>
      <c r="BG2938" s="40"/>
      <c r="BK2938" s="40"/>
      <c r="BL2938" s="79"/>
      <c r="BM2938" s="94"/>
      <c r="BO2938" s="97"/>
      <c r="BQ2938" s="40"/>
      <c r="BR2938" s="94"/>
      <c r="BS2938" s="94"/>
      <c r="BT2938" s="94"/>
      <c r="BU2938" s="40"/>
      <c r="BV2938" s="82"/>
      <c r="BW2938" s="94"/>
      <c r="BX2938" s="48"/>
      <c r="BY2938" s="97"/>
      <c r="BZ2938" s="48"/>
      <c r="CA2938" s="40"/>
      <c r="CB2938" s="94"/>
      <c r="CC2938" s="94"/>
      <c r="CD2938" s="94"/>
      <c r="CE2938" s="40"/>
      <c r="CF2938" s="73"/>
      <c r="CG2938" s="41"/>
      <c r="CH2938" s="41"/>
      <c r="CI2938" s="41"/>
      <c r="CJ2938" s="41"/>
      <c r="CK2938" s="41"/>
      <c r="CL2938" s="68"/>
      <c r="CM2938" s="41"/>
      <c r="CN2938" s="41"/>
      <c r="CO2938" s="39"/>
      <c r="CP2938" s="78"/>
    </row>
    <row r="2939" spans="1:94" s="38" customFormat="1" x14ac:dyDescent="0.25">
      <c r="A2939" s="38">
        <v>2936</v>
      </c>
      <c r="F2939" s="39"/>
      <c r="Q2939" s="39"/>
      <c r="R2939" s="40"/>
      <c r="S2939" s="40"/>
      <c r="T2939" s="39"/>
      <c r="AG2939" s="110"/>
      <c r="AH2939" s="94"/>
      <c r="AJ2939" s="97"/>
      <c r="AL2939" s="39"/>
      <c r="AP2939" s="39"/>
      <c r="AQ2939" s="77"/>
      <c r="AR2939" s="94"/>
      <c r="AT2939" s="97"/>
      <c r="BB2939" s="79"/>
      <c r="BC2939" s="94"/>
      <c r="BE2939" s="97"/>
      <c r="BF2939" s="97"/>
      <c r="BG2939" s="40"/>
      <c r="BK2939" s="40"/>
      <c r="BL2939" s="79"/>
      <c r="BM2939" s="94"/>
      <c r="BO2939" s="97"/>
      <c r="BQ2939" s="40"/>
      <c r="BR2939" s="94"/>
      <c r="BS2939" s="94"/>
      <c r="BT2939" s="94"/>
      <c r="BU2939" s="40"/>
      <c r="BV2939" s="82"/>
      <c r="BW2939" s="94"/>
      <c r="BX2939" s="48"/>
      <c r="BY2939" s="97"/>
      <c r="BZ2939" s="48"/>
      <c r="CA2939" s="40"/>
      <c r="CB2939" s="94"/>
      <c r="CC2939" s="94"/>
      <c r="CD2939" s="94"/>
      <c r="CE2939" s="40"/>
      <c r="CF2939" s="73"/>
      <c r="CG2939" s="41"/>
      <c r="CH2939" s="41"/>
      <c r="CI2939" s="41"/>
      <c r="CJ2939" s="41"/>
      <c r="CK2939" s="41"/>
      <c r="CL2939" s="68"/>
      <c r="CM2939" s="41"/>
      <c r="CN2939" s="41"/>
      <c r="CO2939" s="39"/>
      <c r="CP2939" s="78"/>
    </row>
    <row r="2940" spans="1:94" s="38" customFormat="1" x14ac:dyDescent="0.25">
      <c r="A2940" s="38">
        <v>2937</v>
      </c>
      <c r="F2940" s="39"/>
      <c r="Q2940" s="39"/>
      <c r="R2940" s="40"/>
      <c r="S2940" s="40"/>
      <c r="T2940" s="39"/>
      <c r="AG2940" s="110"/>
      <c r="AH2940" s="94"/>
      <c r="AJ2940" s="97"/>
      <c r="AL2940" s="39"/>
      <c r="AP2940" s="39"/>
      <c r="AQ2940" s="77"/>
      <c r="AR2940" s="94"/>
      <c r="AT2940" s="97"/>
      <c r="BB2940" s="79"/>
      <c r="BC2940" s="94"/>
      <c r="BE2940" s="97"/>
      <c r="BF2940" s="97"/>
      <c r="BG2940" s="40"/>
      <c r="BK2940" s="40"/>
      <c r="BL2940" s="79"/>
      <c r="BM2940" s="94"/>
      <c r="BO2940" s="97"/>
      <c r="BQ2940" s="40"/>
      <c r="BR2940" s="94"/>
      <c r="BS2940" s="94"/>
      <c r="BT2940" s="94"/>
      <c r="BU2940" s="40"/>
      <c r="BV2940" s="82"/>
      <c r="BW2940" s="94"/>
      <c r="BX2940" s="48"/>
      <c r="BY2940" s="97"/>
      <c r="BZ2940" s="48"/>
      <c r="CA2940" s="40"/>
      <c r="CB2940" s="94"/>
      <c r="CC2940" s="94"/>
      <c r="CD2940" s="94"/>
      <c r="CE2940" s="40"/>
      <c r="CF2940" s="73"/>
      <c r="CG2940" s="41"/>
      <c r="CH2940" s="41"/>
      <c r="CI2940" s="41"/>
      <c r="CJ2940" s="41"/>
      <c r="CK2940" s="41"/>
      <c r="CL2940" s="68"/>
      <c r="CM2940" s="41"/>
      <c r="CN2940" s="41"/>
      <c r="CO2940" s="39"/>
      <c r="CP2940" s="78"/>
    </row>
    <row r="2941" spans="1:94" s="38" customFormat="1" x14ac:dyDescent="0.25">
      <c r="A2941" s="38">
        <v>2938</v>
      </c>
      <c r="F2941" s="39"/>
      <c r="Q2941" s="39"/>
      <c r="R2941" s="40"/>
      <c r="S2941" s="40"/>
      <c r="T2941" s="39"/>
      <c r="AG2941" s="110"/>
      <c r="AH2941" s="94"/>
      <c r="AJ2941" s="97"/>
      <c r="AL2941" s="39"/>
      <c r="AP2941" s="39"/>
      <c r="AQ2941" s="77"/>
      <c r="AR2941" s="94"/>
      <c r="AT2941" s="97"/>
      <c r="BB2941" s="79"/>
      <c r="BC2941" s="94"/>
      <c r="BE2941" s="97"/>
      <c r="BF2941" s="97"/>
      <c r="BG2941" s="40"/>
      <c r="BK2941" s="40"/>
      <c r="BL2941" s="79"/>
      <c r="BM2941" s="94"/>
      <c r="BO2941" s="97"/>
      <c r="BQ2941" s="40"/>
      <c r="BR2941" s="94"/>
      <c r="BS2941" s="94"/>
      <c r="BT2941" s="94"/>
      <c r="BU2941" s="40"/>
      <c r="BV2941" s="82"/>
      <c r="BW2941" s="94"/>
      <c r="BX2941" s="48"/>
      <c r="BY2941" s="97"/>
      <c r="BZ2941" s="48"/>
      <c r="CA2941" s="40"/>
      <c r="CB2941" s="94"/>
      <c r="CC2941" s="94"/>
      <c r="CD2941" s="94"/>
      <c r="CE2941" s="40"/>
      <c r="CF2941" s="73"/>
      <c r="CG2941" s="41"/>
      <c r="CH2941" s="41"/>
      <c r="CI2941" s="41"/>
      <c r="CJ2941" s="41"/>
      <c r="CK2941" s="41"/>
      <c r="CL2941" s="68"/>
      <c r="CM2941" s="41"/>
      <c r="CN2941" s="41"/>
      <c r="CO2941" s="39"/>
      <c r="CP2941" s="78"/>
    </row>
    <row r="2942" spans="1:94" s="38" customFormat="1" x14ac:dyDescent="0.25">
      <c r="A2942" s="38">
        <v>2939</v>
      </c>
      <c r="F2942" s="39"/>
      <c r="Q2942" s="39"/>
      <c r="R2942" s="40"/>
      <c r="S2942" s="40"/>
      <c r="T2942" s="39"/>
      <c r="AG2942" s="110"/>
      <c r="AH2942" s="94"/>
      <c r="AJ2942" s="97"/>
      <c r="AL2942" s="39"/>
      <c r="AP2942" s="39"/>
      <c r="AQ2942" s="77"/>
      <c r="AR2942" s="94"/>
      <c r="AT2942" s="97"/>
      <c r="BB2942" s="79"/>
      <c r="BC2942" s="94"/>
      <c r="BE2942" s="97"/>
      <c r="BF2942" s="97"/>
      <c r="BG2942" s="40"/>
      <c r="BK2942" s="40"/>
      <c r="BL2942" s="79"/>
      <c r="BM2942" s="94"/>
      <c r="BO2942" s="97"/>
      <c r="BQ2942" s="40"/>
      <c r="BR2942" s="94"/>
      <c r="BS2942" s="94"/>
      <c r="BT2942" s="94"/>
      <c r="BU2942" s="40"/>
      <c r="BV2942" s="82"/>
      <c r="BW2942" s="94"/>
      <c r="BX2942" s="48"/>
      <c r="BY2942" s="97"/>
      <c r="BZ2942" s="48"/>
      <c r="CA2942" s="40"/>
      <c r="CB2942" s="94"/>
      <c r="CC2942" s="94"/>
      <c r="CD2942" s="94"/>
      <c r="CE2942" s="40"/>
      <c r="CF2942" s="73"/>
      <c r="CG2942" s="41"/>
      <c r="CH2942" s="41"/>
      <c r="CI2942" s="41"/>
      <c r="CJ2942" s="41"/>
      <c r="CK2942" s="41"/>
      <c r="CL2942" s="68"/>
      <c r="CM2942" s="41"/>
      <c r="CN2942" s="41"/>
      <c r="CO2942" s="39"/>
      <c r="CP2942" s="78"/>
    </row>
    <row r="2943" spans="1:94" s="38" customFormat="1" x14ac:dyDescent="0.25">
      <c r="A2943" s="38">
        <v>2940</v>
      </c>
      <c r="F2943" s="39"/>
      <c r="Q2943" s="39"/>
      <c r="R2943" s="40"/>
      <c r="S2943" s="40"/>
      <c r="T2943" s="39"/>
      <c r="AG2943" s="110"/>
      <c r="AH2943" s="94"/>
      <c r="AJ2943" s="97"/>
      <c r="AL2943" s="39"/>
      <c r="AP2943" s="39"/>
      <c r="AQ2943" s="77"/>
      <c r="AR2943" s="94"/>
      <c r="AT2943" s="97"/>
      <c r="BB2943" s="79"/>
      <c r="BC2943" s="94"/>
      <c r="BE2943" s="97"/>
      <c r="BF2943" s="97"/>
      <c r="BG2943" s="40"/>
      <c r="BK2943" s="40"/>
      <c r="BL2943" s="79"/>
      <c r="BM2943" s="94"/>
      <c r="BO2943" s="97"/>
      <c r="BQ2943" s="40"/>
      <c r="BR2943" s="94"/>
      <c r="BS2943" s="94"/>
      <c r="BT2943" s="94"/>
      <c r="BU2943" s="40"/>
      <c r="BV2943" s="82"/>
      <c r="BW2943" s="94"/>
      <c r="BX2943" s="48"/>
      <c r="BY2943" s="97"/>
      <c r="BZ2943" s="48"/>
      <c r="CA2943" s="40"/>
      <c r="CB2943" s="94"/>
      <c r="CC2943" s="94"/>
      <c r="CD2943" s="94"/>
      <c r="CE2943" s="40"/>
      <c r="CF2943" s="73"/>
      <c r="CG2943" s="41"/>
      <c r="CH2943" s="41"/>
      <c r="CI2943" s="41"/>
      <c r="CJ2943" s="41"/>
      <c r="CK2943" s="41"/>
      <c r="CL2943" s="68"/>
      <c r="CM2943" s="41"/>
      <c r="CN2943" s="41"/>
      <c r="CO2943" s="39"/>
      <c r="CP2943" s="78"/>
    </row>
    <row r="2944" spans="1:94" s="38" customFormat="1" x14ac:dyDescent="0.25">
      <c r="A2944" s="38">
        <v>2941</v>
      </c>
      <c r="F2944" s="39"/>
      <c r="Q2944" s="39"/>
      <c r="R2944" s="40"/>
      <c r="S2944" s="40"/>
      <c r="T2944" s="39"/>
      <c r="AG2944" s="110"/>
      <c r="AH2944" s="94"/>
      <c r="AJ2944" s="97"/>
      <c r="AL2944" s="39"/>
      <c r="AP2944" s="39"/>
      <c r="AQ2944" s="77"/>
      <c r="AR2944" s="94"/>
      <c r="AT2944" s="97"/>
      <c r="BB2944" s="79"/>
      <c r="BC2944" s="94"/>
      <c r="BE2944" s="97"/>
      <c r="BF2944" s="97"/>
      <c r="BG2944" s="40"/>
      <c r="BK2944" s="40"/>
      <c r="BL2944" s="79"/>
      <c r="BM2944" s="94"/>
      <c r="BO2944" s="97"/>
      <c r="BQ2944" s="40"/>
      <c r="BR2944" s="94"/>
      <c r="BS2944" s="94"/>
      <c r="BT2944" s="94"/>
      <c r="BU2944" s="40"/>
      <c r="BV2944" s="82"/>
      <c r="BW2944" s="94"/>
      <c r="BX2944" s="48"/>
      <c r="BY2944" s="97"/>
      <c r="BZ2944" s="48"/>
      <c r="CA2944" s="40"/>
      <c r="CB2944" s="94"/>
      <c r="CC2944" s="94"/>
      <c r="CD2944" s="94"/>
      <c r="CE2944" s="40"/>
      <c r="CF2944" s="73"/>
      <c r="CG2944" s="41"/>
      <c r="CH2944" s="41"/>
      <c r="CI2944" s="41"/>
      <c r="CJ2944" s="41"/>
      <c r="CK2944" s="41"/>
      <c r="CL2944" s="68"/>
      <c r="CM2944" s="41"/>
      <c r="CN2944" s="41"/>
      <c r="CO2944" s="39"/>
      <c r="CP2944" s="78"/>
    </row>
    <row r="2945" spans="1:94" s="38" customFormat="1" x14ac:dyDescent="0.25">
      <c r="A2945" s="38">
        <v>2942</v>
      </c>
      <c r="F2945" s="39"/>
      <c r="Q2945" s="39"/>
      <c r="R2945" s="40"/>
      <c r="S2945" s="40"/>
      <c r="T2945" s="39"/>
      <c r="AG2945" s="110"/>
      <c r="AH2945" s="94"/>
      <c r="AJ2945" s="97"/>
      <c r="AL2945" s="39"/>
      <c r="AP2945" s="39"/>
      <c r="AQ2945" s="77"/>
      <c r="AR2945" s="94"/>
      <c r="AT2945" s="97"/>
      <c r="BB2945" s="79"/>
      <c r="BC2945" s="94"/>
      <c r="BE2945" s="97"/>
      <c r="BF2945" s="97"/>
      <c r="BG2945" s="40"/>
      <c r="BK2945" s="40"/>
      <c r="BL2945" s="79"/>
      <c r="BM2945" s="94"/>
      <c r="BO2945" s="97"/>
      <c r="BQ2945" s="40"/>
      <c r="BR2945" s="94"/>
      <c r="BS2945" s="94"/>
      <c r="BT2945" s="94"/>
      <c r="BU2945" s="40"/>
      <c r="BV2945" s="82"/>
      <c r="BW2945" s="94"/>
      <c r="BX2945" s="48"/>
      <c r="BY2945" s="97"/>
      <c r="BZ2945" s="48"/>
      <c r="CA2945" s="40"/>
      <c r="CB2945" s="94"/>
      <c r="CC2945" s="94"/>
      <c r="CD2945" s="94"/>
      <c r="CE2945" s="40"/>
      <c r="CF2945" s="73"/>
      <c r="CG2945" s="41"/>
      <c r="CH2945" s="41"/>
      <c r="CI2945" s="41"/>
      <c r="CJ2945" s="41"/>
      <c r="CK2945" s="41"/>
      <c r="CL2945" s="68"/>
      <c r="CM2945" s="41"/>
      <c r="CN2945" s="41"/>
      <c r="CO2945" s="39"/>
      <c r="CP2945" s="78"/>
    </row>
    <row r="2946" spans="1:94" s="38" customFormat="1" x14ac:dyDescent="0.25">
      <c r="A2946" s="38">
        <v>2943</v>
      </c>
      <c r="F2946" s="39"/>
      <c r="Q2946" s="39"/>
      <c r="R2946" s="40"/>
      <c r="S2946" s="40"/>
      <c r="T2946" s="39"/>
      <c r="AG2946" s="110"/>
      <c r="AH2946" s="94"/>
      <c r="AJ2946" s="97"/>
      <c r="AL2946" s="39"/>
      <c r="AP2946" s="39"/>
      <c r="AQ2946" s="77"/>
      <c r="AR2946" s="94"/>
      <c r="AT2946" s="97"/>
      <c r="BB2946" s="79"/>
      <c r="BC2946" s="94"/>
      <c r="BE2946" s="97"/>
      <c r="BF2946" s="97"/>
      <c r="BG2946" s="40"/>
      <c r="BK2946" s="40"/>
      <c r="BL2946" s="79"/>
      <c r="BM2946" s="94"/>
      <c r="BO2946" s="97"/>
      <c r="BQ2946" s="40"/>
      <c r="BR2946" s="94"/>
      <c r="BS2946" s="94"/>
      <c r="BT2946" s="94"/>
      <c r="BU2946" s="40"/>
      <c r="BV2946" s="82"/>
      <c r="BW2946" s="94"/>
      <c r="BX2946" s="48"/>
      <c r="BY2946" s="97"/>
      <c r="BZ2946" s="48"/>
      <c r="CA2946" s="40"/>
      <c r="CB2946" s="94"/>
      <c r="CC2946" s="94"/>
      <c r="CD2946" s="94"/>
      <c r="CE2946" s="40"/>
      <c r="CF2946" s="73"/>
      <c r="CG2946" s="41"/>
      <c r="CH2946" s="41"/>
      <c r="CI2946" s="41"/>
      <c r="CJ2946" s="41"/>
      <c r="CK2946" s="41"/>
      <c r="CL2946" s="68"/>
      <c r="CM2946" s="41"/>
      <c r="CN2946" s="41"/>
      <c r="CO2946" s="39"/>
      <c r="CP2946" s="78"/>
    </row>
    <row r="2947" spans="1:94" s="38" customFormat="1" x14ac:dyDescent="0.25">
      <c r="A2947" s="38">
        <v>2944</v>
      </c>
      <c r="F2947" s="39"/>
      <c r="Q2947" s="39"/>
      <c r="R2947" s="40"/>
      <c r="S2947" s="40"/>
      <c r="T2947" s="39"/>
      <c r="AG2947" s="110"/>
      <c r="AH2947" s="94"/>
      <c r="AJ2947" s="97"/>
      <c r="AL2947" s="39"/>
      <c r="AP2947" s="39"/>
      <c r="AQ2947" s="77"/>
      <c r="AR2947" s="94"/>
      <c r="AT2947" s="97"/>
      <c r="BB2947" s="79"/>
      <c r="BC2947" s="94"/>
      <c r="BE2947" s="97"/>
      <c r="BF2947" s="97"/>
      <c r="BG2947" s="40"/>
      <c r="BK2947" s="40"/>
      <c r="BL2947" s="79"/>
      <c r="BM2947" s="94"/>
      <c r="BO2947" s="97"/>
      <c r="BQ2947" s="40"/>
      <c r="BR2947" s="94"/>
      <c r="BS2947" s="94"/>
      <c r="BT2947" s="94"/>
      <c r="BU2947" s="40"/>
      <c r="BV2947" s="82"/>
      <c r="BW2947" s="94"/>
      <c r="BX2947" s="48"/>
      <c r="BY2947" s="97"/>
      <c r="BZ2947" s="48"/>
      <c r="CA2947" s="40"/>
      <c r="CB2947" s="94"/>
      <c r="CC2947" s="94"/>
      <c r="CD2947" s="94"/>
      <c r="CE2947" s="40"/>
      <c r="CF2947" s="73"/>
      <c r="CG2947" s="41"/>
      <c r="CH2947" s="41"/>
      <c r="CI2947" s="41"/>
      <c r="CJ2947" s="41"/>
      <c r="CK2947" s="41"/>
      <c r="CL2947" s="68"/>
      <c r="CM2947" s="41"/>
      <c r="CN2947" s="41"/>
      <c r="CO2947" s="39"/>
      <c r="CP2947" s="78"/>
    </row>
    <row r="2948" spans="1:94" s="38" customFormat="1" x14ac:dyDescent="0.25">
      <c r="A2948" s="38">
        <v>2945</v>
      </c>
      <c r="F2948" s="39"/>
      <c r="Q2948" s="39"/>
      <c r="R2948" s="40"/>
      <c r="S2948" s="40"/>
      <c r="T2948" s="39"/>
      <c r="AG2948" s="110"/>
      <c r="AH2948" s="94"/>
      <c r="AJ2948" s="97"/>
      <c r="AL2948" s="39"/>
      <c r="AP2948" s="39"/>
      <c r="AQ2948" s="77"/>
      <c r="AR2948" s="94"/>
      <c r="AT2948" s="97"/>
      <c r="BB2948" s="79"/>
      <c r="BC2948" s="94"/>
      <c r="BE2948" s="97"/>
      <c r="BF2948" s="97"/>
      <c r="BG2948" s="40"/>
      <c r="BK2948" s="40"/>
      <c r="BL2948" s="79"/>
      <c r="BM2948" s="94"/>
      <c r="BO2948" s="97"/>
      <c r="BQ2948" s="40"/>
      <c r="BR2948" s="94"/>
      <c r="BS2948" s="94"/>
      <c r="BT2948" s="94"/>
      <c r="BU2948" s="40"/>
      <c r="BV2948" s="82"/>
      <c r="BW2948" s="94"/>
      <c r="BX2948" s="48"/>
      <c r="BY2948" s="97"/>
      <c r="BZ2948" s="48"/>
      <c r="CA2948" s="40"/>
      <c r="CB2948" s="94"/>
      <c r="CC2948" s="94"/>
      <c r="CD2948" s="94"/>
      <c r="CE2948" s="40"/>
      <c r="CF2948" s="73"/>
      <c r="CG2948" s="41"/>
      <c r="CH2948" s="41"/>
      <c r="CI2948" s="41"/>
      <c r="CJ2948" s="41"/>
      <c r="CK2948" s="41"/>
      <c r="CL2948" s="68"/>
      <c r="CM2948" s="41"/>
      <c r="CN2948" s="41"/>
      <c r="CO2948" s="39"/>
      <c r="CP2948" s="78"/>
    </row>
    <row r="2949" spans="1:94" s="38" customFormat="1" x14ac:dyDescent="0.25">
      <c r="A2949" s="38">
        <v>2946</v>
      </c>
      <c r="F2949" s="39"/>
      <c r="Q2949" s="39"/>
      <c r="R2949" s="40"/>
      <c r="S2949" s="40"/>
      <c r="T2949" s="39"/>
      <c r="AG2949" s="110"/>
      <c r="AH2949" s="94"/>
      <c r="AJ2949" s="97"/>
      <c r="AL2949" s="39"/>
      <c r="AP2949" s="39"/>
      <c r="AQ2949" s="77"/>
      <c r="AR2949" s="94"/>
      <c r="AT2949" s="97"/>
      <c r="BB2949" s="79"/>
      <c r="BC2949" s="94"/>
      <c r="BE2949" s="97"/>
      <c r="BF2949" s="97"/>
      <c r="BG2949" s="40"/>
      <c r="BK2949" s="40"/>
      <c r="BL2949" s="79"/>
      <c r="BM2949" s="94"/>
      <c r="BO2949" s="97"/>
      <c r="BQ2949" s="40"/>
      <c r="BR2949" s="94"/>
      <c r="BS2949" s="94"/>
      <c r="BT2949" s="94"/>
      <c r="BU2949" s="40"/>
      <c r="BV2949" s="82"/>
      <c r="BW2949" s="94"/>
      <c r="BX2949" s="48"/>
      <c r="BY2949" s="97"/>
      <c r="BZ2949" s="48"/>
      <c r="CA2949" s="40"/>
      <c r="CB2949" s="94"/>
      <c r="CC2949" s="94"/>
      <c r="CD2949" s="94"/>
      <c r="CE2949" s="40"/>
      <c r="CF2949" s="73"/>
      <c r="CG2949" s="41"/>
      <c r="CH2949" s="41"/>
      <c r="CI2949" s="41"/>
      <c r="CJ2949" s="41"/>
      <c r="CK2949" s="41"/>
      <c r="CL2949" s="68"/>
      <c r="CM2949" s="41"/>
      <c r="CN2949" s="41"/>
      <c r="CO2949" s="39"/>
      <c r="CP2949" s="78"/>
    </row>
    <row r="2950" spans="1:94" s="38" customFormat="1" x14ac:dyDescent="0.25">
      <c r="A2950" s="38">
        <v>2947</v>
      </c>
      <c r="F2950" s="39"/>
      <c r="Q2950" s="39"/>
      <c r="R2950" s="40"/>
      <c r="S2950" s="40"/>
      <c r="T2950" s="39"/>
      <c r="AG2950" s="110"/>
      <c r="AH2950" s="94"/>
      <c r="AJ2950" s="97"/>
      <c r="AL2950" s="39"/>
      <c r="AP2950" s="39"/>
      <c r="AQ2950" s="77"/>
      <c r="AR2950" s="94"/>
      <c r="AT2950" s="97"/>
      <c r="BB2950" s="79"/>
      <c r="BC2950" s="94"/>
      <c r="BE2950" s="97"/>
      <c r="BF2950" s="97"/>
      <c r="BG2950" s="40"/>
      <c r="BK2950" s="40"/>
      <c r="BL2950" s="79"/>
      <c r="BM2950" s="94"/>
      <c r="BO2950" s="97"/>
      <c r="BQ2950" s="40"/>
      <c r="BR2950" s="94"/>
      <c r="BS2950" s="94"/>
      <c r="BT2950" s="94"/>
      <c r="BU2950" s="40"/>
      <c r="BV2950" s="82"/>
      <c r="BW2950" s="94"/>
      <c r="BX2950" s="48"/>
      <c r="BY2950" s="97"/>
      <c r="BZ2950" s="48"/>
      <c r="CA2950" s="40"/>
      <c r="CB2950" s="94"/>
      <c r="CC2950" s="94"/>
      <c r="CD2950" s="94"/>
      <c r="CE2950" s="40"/>
      <c r="CF2950" s="73"/>
      <c r="CG2950" s="41"/>
      <c r="CH2950" s="41"/>
      <c r="CI2950" s="41"/>
      <c r="CJ2950" s="41"/>
      <c r="CK2950" s="41"/>
      <c r="CL2950" s="68"/>
      <c r="CM2950" s="41"/>
      <c r="CN2950" s="41"/>
      <c r="CO2950" s="39"/>
      <c r="CP2950" s="78"/>
    </row>
    <row r="2951" spans="1:94" s="38" customFormat="1" x14ac:dyDescent="0.25">
      <c r="A2951" s="38">
        <v>2948</v>
      </c>
      <c r="F2951" s="39"/>
      <c r="Q2951" s="39"/>
      <c r="R2951" s="40"/>
      <c r="S2951" s="40"/>
      <c r="T2951" s="39"/>
      <c r="AG2951" s="110"/>
      <c r="AH2951" s="94"/>
      <c r="AJ2951" s="97"/>
      <c r="AL2951" s="39"/>
      <c r="AP2951" s="39"/>
      <c r="AQ2951" s="77"/>
      <c r="AR2951" s="94"/>
      <c r="AT2951" s="97"/>
      <c r="BB2951" s="79"/>
      <c r="BC2951" s="94"/>
      <c r="BE2951" s="97"/>
      <c r="BF2951" s="97"/>
      <c r="BG2951" s="40"/>
      <c r="BK2951" s="40"/>
      <c r="BL2951" s="79"/>
      <c r="BM2951" s="94"/>
      <c r="BO2951" s="97"/>
      <c r="BQ2951" s="40"/>
      <c r="BR2951" s="94"/>
      <c r="BS2951" s="94"/>
      <c r="BT2951" s="94"/>
      <c r="BU2951" s="40"/>
      <c r="BV2951" s="82"/>
      <c r="BW2951" s="94"/>
      <c r="BX2951" s="48"/>
      <c r="BY2951" s="97"/>
      <c r="BZ2951" s="48"/>
      <c r="CA2951" s="40"/>
      <c r="CB2951" s="94"/>
      <c r="CC2951" s="94"/>
      <c r="CD2951" s="94"/>
      <c r="CE2951" s="40"/>
      <c r="CF2951" s="73"/>
      <c r="CG2951" s="41"/>
      <c r="CH2951" s="41"/>
      <c r="CI2951" s="41"/>
      <c r="CJ2951" s="41"/>
      <c r="CK2951" s="41"/>
      <c r="CL2951" s="68"/>
      <c r="CM2951" s="41"/>
      <c r="CN2951" s="41"/>
      <c r="CO2951" s="39"/>
      <c r="CP2951" s="78"/>
    </row>
    <row r="2952" spans="1:94" s="38" customFormat="1" x14ac:dyDescent="0.25">
      <c r="A2952" s="38">
        <v>2949</v>
      </c>
      <c r="F2952" s="39"/>
      <c r="Q2952" s="39"/>
      <c r="R2952" s="40"/>
      <c r="S2952" s="40"/>
      <c r="T2952" s="39"/>
      <c r="AG2952" s="110"/>
      <c r="AH2952" s="94"/>
      <c r="AJ2952" s="97"/>
      <c r="AL2952" s="39"/>
      <c r="AP2952" s="39"/>
      <c r="AQ2952" s="77"/>
      <c r="AR2952" s="94"/>
      <c r="AT2952" s="97"/>
      <c r="BB2952" s="79"/>
      <c r="BC2952" s="94"/>
      <c r="BE2952" s="97"/>
      <c r="BF2952" s="97"/>
      <c r="BG2952" s="40"/>
      <c r="BK2952" s="40"/>
      <c r="BL2952" s="79"/>
      <c r="BM2952" s="94"/>
      <c r="BO2952" s="97"/>
      <c r="BQ2952" s="40"/>
      <c r="BR2952" s="94"/>
      <c r="BS2952" s="94"/>
      <c r="BT2952" s="94"/>
      <c r="BU2952" s="40"/>
      <c r="BV2952" s="82"/>
      <c r="BW2952" s="94"/>
      <c r="BX2952" s="48"/>
      <c r="BY2952" s="97"/>
      <c r="BZ2952" s="48"/>
      <c r="CA2952" s="40"/>
      <c r="CB2952" s="94"/>
      <c r="CC2952" s="94"/>
      <c r="CD2952" s="94"/>
      <c r="CE2952" s="40"/>
      <c r="CF2952" s="73"/>
      <c r="CG2952" s="41"/>
      <c r="CH2952" s="41"/>
      <c r="CI2952" s="41"/>
      <c r="CJ2952" s="41"/>
      <c r="CK2952" s="41"/>
      <c r="CL2952" s="68"/>
      <c r="CM2952" s="41"/>
      <c r="CN2952" s="41"/>
      <c r="CO2952" s="39"/>
      <c r="CP2952" s="78"/>
    </row>
    <row r="2953" spans="1:94" s="38" customFormat="1" x14ac:dyDescent="0.25">
      <c r="A2953" s="38">
        <v>2950</v>
      </c>
      <c r="F2953" s="39"/>
      <c r="Q2953" s="39"/>
      <c r="R2953" s="40"/>
      <c r="S2953" s="40"/>
      <c r="T2953" s="39"/>
      <c r="AG2953" s="110"/>
      <c r="AH2953" s="94"/>
      <c r="AJ2953" s="97"/>
      <c r="AL2953" s="39"/>
      <c r="AP2953" s="39"/>
      <c r="AQ2953" s="77"/>
      <c r="AR2953" s="94"/>
      <c r="AT2953" s="97"/>
      <c r="BB2953" s="79"/>
      <c r="BC2953" s="94"/>
      <c r="BE2953" s="97"/>
      <c r="BF2953" s="97"/>
      <c r="BG2953" s="40"/>
      <c r="BK2953" s="40"/>
      <c r="BL2953" s="79"/>
      <c r="BM2953" s="94"/>
      <c r="BO2953" s="97"/>
      <c r="BQ2953" s="40"/>
      <c r="BR2953" s="94"/>
      <c r="BS2953" s="94"/>
      <c r="BT2953" s="94"/>
      <c r="BU2953" s="40"/>
      <c r="BV2953" s="82"/>
      <c r="BW2953" s="94"/>
      <c r="BX2953" s="48"/>
      <c r="BY2953" s="97"/>
      <c r="BZ2953" s="48"/>
      <c r="CA2953" s="40"/>
      <c r="CB2953" s="94"/>
      <c r="CC2953" s="94"/>
      <c r="CD2953" s="94"/>
      <c r="CE2953" s="40"/>
      <c r="CF2953" s="73"/>
      <c r="CG2953" s="41"/>
      <c r="CH2953" s="41"/>
      <c r="CI2953" s="41"/>
      <c r="CJ2953" s="41"/>
      <c r="CK2953" s="41"/>
      <c r="CL2953" s="68"/>
      <c r="CM2953" s="41"/>
      <c r="CN2953" s="41"/>
      <c r="CO2953" s="39"/>
      <c r="CP2953" s="78"/>
    </row>
    <row r="2954" spans="1:94" s="38" customFormat="1" x14ac:dyDescent="0.25">
      <c r="A2954" s="99">
        <v>2951</v>
      </c>
      <c r="F2954" s="39"/>
      <c r="Q2954" s="39"/>
      <c r="R2954" s="40"/>
      <c r="S2954" s="40"/>
      <c r="T2954" s="39"/>
      <c r="AG2954" s="110"/>
      <c r="AH2954" s="94"/>
      <c r="AJ2954" s="97"/>
      <c r="AL2954" s="39"/>
      <c r="AP2954" s="39"/>
      <c r="AQ2954" s="77"/>
      <c r="AR2954" s="94"/>
      <c r="AT2954" s="97"/>
      <c r="BB2954" s="79"/>
      <c r="BC2954" s="94"/>
      <c r="BE2954" s="97"/>
      <c r="BF2954" s="97"/>
      <c r="BG2954" s="40"/>
      <c r="BK2954" s="40"/>
      <c r="BL2954" s="79"/>
      <c r="BM2954" s="94"/>
      <c r="BO2954" s="97"/>
      <c r="BQ2954" s="40"/>
      <c r="BR2954" s="94"/>
      <c r="BS2954" s="94"/>
      <c r="BT2954" s="94"/>
      <c r="BU2954" s="40"/>
      <c r="BV2954" s="82"/>
      <c r="BW2954" s="94"/>
      <c r="BX2954" s="48"/>
      <c r="BY2954" s="97"/>
      <c r="BZ2954" s="48"/>
      <c r="CA2954" s="40"/>
      <c r="CB2954" s="94"/>
      <c r="CC2954" s="94"/>
      <c r="CD2954" s="94"/>
      <c r="CE2954" s="40"/>
      <c r="CF2954" s="73"/>
      <c r="CG2954" s="41"/>
      <c r="CH2954" s="41"/>
      <c r="CI2954" s="41"/>
      <c r="CJ2954" s="41"/>
      <c r="CK2954" s="41"/>
      <c r="CL2954" s="68"/>
      <c r="CM2954" s="41"/>
      <c r="CN2954" s="41"/>
      <c r="CO2954" s="39"/>
      <c r="CP2954" s="78"/>
    </row>
    <row r="2955" spans="1:94" s="38" customFormat="1" x14ac:dyDescent="0.25">
      <c r="A2955" s="38">
        <v>2952</v>
      </c>
      <c r="F2955" s="39"/>
      <c r="Q2955" s="39"/>
      <c r="R2955" s="40"/>
      <c r="S2955" s="40"/>
      <c r="T2955" s="39"/>
      <c r="AG2955" s="110"/>
      <c r="AH2955" s="94"/>
      <c r="AJ2955" s="97"/>
      <c r="AL2955" s="39"/>
      <c r="AP2955" s="39"/>
      <c r="AQ2955" s="77"/>
      <c r="AR2955" s="94"/>
      <c r="AT2955" s="97"/>
      <c r="BB2955" s="79"/>
      <c r="BC2955" s="94"/>
      <c r="BE2955" s="97"/>
      <c r="BF2955" s="97"/>
      <c r="BG2955" s="40"/>
      <c r="BK2955" s="40"/>
      <c r="BL2955" s="79"/>
      <c r="BM2955" s="94"/>
      <c r="BO2955" s="97"/>
      <c r="BQ2955" s="40"/>
      <c r="BR2955" s="94"/>
      <c r="BS2955" s="94"/>
      <c r="BT2955" s="94"/>
      <c r="BU2955" s="40"/>
      <c r="BV2955" s="82"/>
      <c r="BW2955" s="94"/>
      <c r="BX2955" s="48"/>
      <c r="BY2955" s="97"/>
      <c r="BZ2955" s="48"/>
      <c r="CA2955" s="40"/>
      <c r="CB2955" s="94"/>
      <c r="CC2955" s="94"/>
      <c r="CD2955" s="94"/>
      <c r="CE2955" s="40"/>
      <c r="CF2955" s="73"/>
      <c r="CG2955" s="41"/>
      <c r="CH2955" s="41"/>
      <c r="CI2955" s="41"/>
      <c r="CJ2955" s="41"/>
      <c r="CK2955" s="41"/>
      <c r="CL2955" s="68"/>
      <c r="CM2955" s="41"/>
      <c r="CN2955" s="41"/>
      <c r="CO2955" s="39"/>
      <c r="CP2955" s="78"/>
    </row>
    <row r="2956" spans="1:94" s="38" customFormat="1" x14ac:dyDescent="0.25">
      <c r="A2956" s="38">
        <v>2953</v>
      </c>
      <c r="F2956" s="39"/>
      <c r="Q2956" s="39"/>
      <c r="R2956" s="40"/>
      <c r="S2956" s="40"/>
      <c r="T2956" s="39"/>
      <c r="AG2956" s="110"/>
      <c r="AH2956" s="94"/>
      <c r="AJ2956" s="97"/>
      <c r="AL2956" s="39"/>
      <c r="AP2956" s="39"/>
      <c r="AQ2956" s="77"/>
      <c r="AR2956" s="94"/>
      <c r="AT2956" s="97"/>
      <c r="BB2956" s="79"/>
      <c r="BC2956" s="94"/>
      <c r="BE2956" s="97"/>
      <c r="BF2956" s="97"/>
      <c r="BG2956" s="40"/>
      <c r="BK2956" s="40"/>
      <c r="BL2956" s="79"/>
      <c r="BM2956" s="94"/>
      <c r="BO2956" s="97"/>
      <c r="BQ2956" s="40"/>
      <c r="BR2956" s="94"/>
      <c r="BS2956" s="94"/>
      <c r="BT2956" s="94"/>
      <c r="BU2956" s="40"/>
      <c r="BV2956" s="82"/>
      <c r="BW2956" s="94"/>
      <c r="BX2956" s="48"/>
      <c r="BY2956" s="97"/>
      <c r="BZ2956" s="48"/>
      <c r="CA2956" s="40"/>
      <c r="CB2956" s="94"/>
      <c r="CC2956" s="94"/>
      <c r="CD2956" s="94"/>
      <c r="CE2956" s="40"/>
      <c r="CF2956" s="73"/>
      <c r="CG2956" s="41"/>
      <c r="CH2956" s="41"/>
      <c r="CI2956" s="41"/>
      <c r="CJ2956" s="41"/>
      <c r="CK2956" s="41"/>
      <c r="CL2956" s="68"/>
      <c r="CM2956" s="41"/>
      <c r="CN2956" s="41"/>
      <c r="CO2956" s="39"/>
      <c r="CP2956" s="78"/>
    </row>
    <row r="2957" spans="1:94" s="38" customFormat="1" x14ac:dyDescent="0.25">
      <c r="A2957" s="38">
        <v>2954</v>
      </c>
      <c r="F2957" s="39"/>
      <c r="Q2957" s="39"/>
      <c r="R2957" s="40"/>
      <c r="S2957" s="40"/>
      <c r="T2957" s="39"/>
      <c r="AG2957" s="110"/>
      <c r="AH2957" s="94"/>
      <c r="AJ2957" s="97"/>
      <c r="AL2957" s="39"/>
      <c r="AP2957" s="39"/>
      <c r="AQ2957" s="77"/>
      <c r="AR2957" s="94"/>
      <c r="AT2957" s="97"/>
      <c r="BB2957" s="79"/>
      <c r="BC2957" s="94"/>
      <c r="BE2957" s="97"/>
      <c r="BF2957" s="97"/>
      <c r="BG2957" s="40"/>
      <c r="BK2957" s="40"/>
      <c r="BL2957" s="79"/>
      <c r="BM2957" s="94"/>
      <c r="BO2957" s="97"/>
      <c r="BQ2957" s="40"/>
      <c r="BR2957" s="94"/>
      <c r="BS2957" s="94"/>
      <c r="BT2957" s="94"/>
      <c r="BU2957" s="40"/>
      <c r="BV2957" s="82"/>
      <c r="BW2957" s="94"/>
      <c r="BX2957" s="48"/>
      <c r="BY2957" s="97"/>
      <c r="BZ2957" s="48"/>
      <c r="CA2957" s="40"/>
      <c r="CB2957" s="94"/>
      <c r="CC2957" s="94"/>
      <c r="CD2957" s="94"/>
      <c r="CE2957" s="40"/>
      <c r="CF2957" s="73"/>
      <c r="CG2957" s="41"/>
      <c r="CH2957" s="41"/>
      <c r="CI2957" s="41"/>
      <c r="CJ2957" s="41"/>
      <c r="CK2957" s="41"/>
      <c r="CL2957" s="68"/>
      <c r="CM2957" s="41"/>
      <c r="CN2957" s="41"/>
      <c r="CO2957" s="39"/>
      <c r="CP2957" s="78"/>
    </row>
    <row r="2958" spans="1:94" s="38" customFormat="1" x14ac:dyDescent="0.25">
      <c r="A2958" s="38">
        <v>2955</v>
      </c>
      <c r="F2958" s="39"/>
      <c r="Q2958" s="39"/>
      <c r="R2958" s="40"/>
      <c r="S2958" s="40"/>
      <c r="T2958" s="39"/>
      <c r="AG2958" s="110"/>
      <c r="AH2958" s="94"/>
      <c r="AJ2958" s="97"/>
      <c r="AL2958" s="39"/>
      <c r="AP2958" s="39"/>
      <c r="AQ2958" s="77"/>
      <c r="AR2958" s="94"/>
      <c r="AT2958" s="97"/>
      <c r="BB2958" s="79"/>
      <c r="BC2958" s="94"/>
      <c r="BE2958" s="97"/>
      <c r="BF2958" s="97"/>
      <c r="BG2958" s="40"/>
      <c r="BK2958" s="40"/>
      <c r="BL2958" s="79"/>
      <c r="BM2958" s="94"/>
      <c r="BO2958" s="97"/>
      <c r="BQ2958" s="40"/>
      <c r="BR2958" s="94"/>
      <c r="BS2958" s="94"/>
      <c r="BT2958" s="94"/>
      <c r="BU2958" s="40"/>
      <c r="BV2958" s="82"/>
      <c r="BW2958" s="94"/>
      <c r="BX2958" s="48"/>
      <c r="BY2958" s="97"/>
      <c r="BZ2958" s="48"/>
      <c r="CA2958" s="40"/>
      <c r="CB2958" s="94"/>
      <c r="CC2958" s="94"/>
      <c r="CD2958" s="94"/>
      <c r="CE2958" s="40"/>
      <c r="CF2958" s="73"/>
      <c r="CG2958" s="41"/>
      <c r="CH2958" s="41"/>
      <c r="CI2958" s="41"/>
      <c r="CJ2958" s="41"/>
      <c r="CK2958" s="41"/>
      <c r="CL2958" s="68"/>
      <c r="CM2958" s="41"/>
      <c r="CN2958" s="41"/>
      <c r="CO2958" s="39"/>
      <c r="CP2958" s="78"/>
    </row>
    <row r="2959" spans="1:94" s="38" customFormat="1" x14ac:dyDescent="0.25">
      <c r="A2959" s="38">
        <v>2956</v>
      </c>
      <c r="F2959" s="39"/>
      <c r="Q2959" s="39"/>
      <c r="R2959" s="40"/>
      <c r="S2959" s="40"/>
      <c r="T2959" s="39"/>
      <c r="AG2959" s="110"/>
      <c r="AH2959" s="94"/>
      <c r="AJ2959" s="97"/>
      <c r="AL2959" s="39"/>
      <c r="AP2959" s="39"/>
      <c r="AQ2959" s="77"/>
      <c r="AR2959" s="94"/>
      <c r="AT2959" s="97"/>
      <c r="BB2959" s="79"/>
      <c r="BC2959" s="94"/>
      <c r="BE2959" s="97"/>
      <c r="BF2959" s="97"/>
      <c r="BG2959" s="40"/>
      <c r="BK2959" s="40"/>
      <c r="BL2959" s="79"/>
      <c r="BM2959" s="94"/>
      <c r="BO2959" s="97"/>
      <c r="BQ2959" s="40"/>
      <c r="BR2959" s="94"/>
      <c r="BS2959" s="94"/>
      <c r="BT2959" s="94"/>
      <c r="BU2959" s="40"/>
      <c r="BV2959" s="82"/>
      <c r="BW2959" s="94"/>
      <c r="BX2959" s="48"/>
      <c r="BY2959" s="97"/>
      <c r="BZ2959" s="48"/>
      <c r="CA2959" s="40"/>
      <c r="CB2959" s="94"/>
      <c r="CC2959" s="94"/>
      <c r="CD2959" s="94"/>
      <c r="CE2959" s="40"/>
      <c r="CF2959" s="73"/>
      <c r="CG2959" s="41"/>
      <c r="CH2959" s="41"/>
      <c r="CI2959" s="41"/>
      <c r="CJ2959" s="41"/>
      <c r="CK2959" s="41"/>
      <c r="CL2959" s="68"/>
      <c r="CM2959" s="41"/>
      <c r="CN2959" s="41"/>
      <c r="CO2959" s="39"/>
      <c r="CP2959" s="78"/>
    </row>
    <row r="2960" spans="1:94" s="38" customFormat="1" x14ac:dyDescent="0.25">
      <c r="A2960" s="38">
        <v>2957</v>
      </c>
      <c r="F2960" s="39"/>
      <c r="Q2960" s="39"/>
      <c r="R2960" s="40"/>
      <c r="S2960" s="40"/>
      <c r="T2960" s="39"/>
      <c r="AG2960" s="110"/>
      <c r="AH2960" s="94"/>
      <c r="AJ2960" s="97"/>
      <c r="AL2960" s="39"/>
      <c r="AP2960" s="39"/>
      <c r="AQ2960" s="77"/>
      <c r="AR2960" s="94"/>
      <c r="AT2960" s="97"/>
      <c r="BB2960" s="79"/>
      <c r="BC2960" s="94"/>
      <c r="BE2960" s="97"/>
      <c r="BF2960" s="97"/>
      <c r="BG2960" s="40"/>
      <c r="BK2960" s="40"/>
      <c r="BL2960" s="79"/>
      <c r="BM2960" s="94"/>
      <c r="BO2960" s="97"/>
      <c r="BQ2960" s="40"/>
      <c r="BR2960" s="94"/>
      <c r="BS2960" s="94"/>
      <c r="BT2960" s="94"/>
      <c r="BU2960" s="40"/>
      <c r="BV2960" s="82"/>
      <c r="BW2960" s="94"/>
      <c r="BX2960" s="48"/>
      <c r="BY2960" s="97"/>
      <c r="BZ2960" s="48"/>
      <c r="CA2960" s="40"/>
      <c r="CB2960" s="94"/>
      <c r="CC2960" s="94"/>
      <c r="CD2960" s="94"/>
      <c r="CE2960" s="40"/>
      <c r="CF2960" s="73"/>
      <c r="CG2960" s="41"/>
      <c r="CH2960" s="41"/>
      <c r="CI2960" s="41"/>
      <c r="CJ2960" s="41"/>
      <c r="CK2960" s="41"/>
      <c r="CL2960" s="68"/>
      <c r="CM2960" s="41"/>
      <c r="CN2960" s="41"/>
      <c r="CO2960" s="39"/>
      <c r="CP2960" s="78"/>
    </row>
    <row r="2961" spans="1:94" s="38" customFormat="1" x14ac:dyDescent="0.25">
      <c r="A2961" s="38">
        <v>2958</v>
      </c>
      <c r="F2961" s="39"/>
      <c r="Q2961" s="39"/>
      <c r="R2961" s="40"/>
      <c r="S2961" s="40"/>
      <c r="T2961" s="39"/>
      <c r="AG2961" s="110"/>
      <c r="AH2961" s="94"/>
      <c r="AJ2961" s="97"/>
      <c r="AL2961" s="39"/>
      <c r="AP2961" s="39"/>
      <c r="AQ2961" s="77"/>
      <c r="AR2961" s="94"/>
      <c r="AT2961" s="97"/>
      <c r="BB2961" s="79"/>
      <c r="BC2961" s="94"/>
      <c r="BE2961" s="97"/>
      <c r="BF2961" s="97"/>
      <c r="BG2961" s="40"/>
      <c r="BK2961" s="40"/>
      <c r="BL2961" s="79"/>
      <c r="BM2961" s="94"/>
      <c r="BO2961" s="97"/>
      <c r="BQ2961" s="40"/>
      <c r="BR2961" s="94"/>
      <c r="BS2961" s="94"/>
      <c r="BT2961" s="94"/>
      <c r="BU2961" s="40"/>
      <c r="BV2961" s="82"/>
      <c r="BW2961" s="94"/>
      <c r="BX2961" s="48"/>
      <c r="BY2961" s="97"/>
      <c r="BZ2961" s="48"/>
      <c r="CA2961" s="40"/>
      <c r="CB2961" s="94"/>
      <c r="CC2961" s="94"/>
      <c r="CD2961" s="94"/>
      <c r="CE2961" s="40"/>
      <c r="CF2961" s="73"/>
      <c r="CG2961" s="41"/>
      <c r="CH2961" s="41"/>
      <c r="CI2961" s="41"/>
      <c r="CJ2961" s="41"/>
      <c r="CK2961" s="41"/>
      <c r="CL2961" s="68"/>
      <c r="CM2961" s="41"/>
      <c r="CN2961" s="41"/>
      <c r="CO2961" s="39"/>
      <c r="CP2961" s="78"/>
    </row>
    <row r="2962" spans="1:94" s="38" customFormat="1" x14ac:dyDescent="0.25">
      <c r="A2962" s="38">
        <v>2959</v>
      </c>
      <c r="F2962" s="39"/>
      <c r="Q2962" s="39"/>
      <c r="R2962" s="40"/>
      <c r="S2962" s="40"/>
      <c r="T2962" s="39"/>
      <c r="AG2962" s="110"/>
      <c r="AH2962" s="94"/>
      <c r="AJ2962" s="97"/>
      <c r="AL2962" s="39"/>
      <c r="AP2962" s="39"/>
      <c r="AQ2962" s="77"/>
      <c r="AR2962" s="94"/>
      <c r="AT2962" s="97"/>
      <c r="BB2962" s="79"/>
      <c r="BC2962" s="94"/>
      <c r="BE2962" s="97"/>
      <c r="BF2962" s="97"/>
      <c r="BG2962" s="40"/>
      <c r="BK2962" s="40"/>
      <c r="BL2962" s="79"/>
      <c r="BM2962" s="94"/>
      <c r="BO2962" s="97"/>
      <c r="BQ2962" s="40"/>
      <c r="BR2962" s="94"/>
      <c r="BS2962" s="94"/>
      <c r="BT2962" s="94"/>
      <c r="BU2962" s="40"/>
      <c r="BV2962" s="82"/>
      <c r="BW2962" s="94"/>
      <c r="BX2962" s="48"/>
      <c r="BY2962" s="97"/>
      <c r="BZ2962" s="48"/>
      <c r="CA2962" s="40"/>
      <c r="CB2962" s="94"/>
      <c r="CC2962" s="94"/>
      <c r="CD2962" s="94"/>
      <c r="CE2962" s="40"/>
      <c r="CF2962" s="73"/>
      <c r="CG2962" s="41"/>
      <c r="CH2962" s="41"/>
      <c r="CI2962" s="41"/>
      <c r="CJ2962" s="41"/>
      <c r="CK2962" s="41"/>
      <c r="CL2962" s="68"/>
      <c r="CM2962" s="41"/>
      <c r="CN2962" s="41"/>
      <c r="CO2962" s="39"/>
      <c r="CP2962" s="78"/>
    </row>
    <row r="2963" spans="1:94" s="38" customFormat="1" x14ac:dyDescent="0.25">
      <c r="A2963" s="38">
        <v>2960</v>
      </c>
      <c r="F2963" s="39"/>
      <c r="Q2963" s="39"/>
      <c r="R2963" s="40"/>
      <c r="S2963" s="40"/>
      <c r="T2963" s="39"/>
      <c r="AG2963" s="110"/>
      <c r="AH2963" s="94"/>
      <c r="AJ2963" s="97"/>
      <c r="AL2963" s="39"/>
      <c r="AP2963" s="39"/>
      <c r="AQ2963" s="77"/>
      <c r="AR2963" s="94"/>
      <c r="AT2963" s="97"/>
      <c r="BB2963" s="79"/>
      <c r="BC2963" s="94"/>
      <c r="BE2963" s="97"/>
      <c r="BF2963" s="97"/>
      <c r="BG2963" s="40"/>
      <c r="BK2963" s="40"/>
      <c r="BL2963" s="79"/>
      <c r="BM2963" s="94"/>
      <c r="BO2963" s="97"/>
      <c r="BQ2963" s="40"/>
      <c r="BR2963" s="94"/>
      <c r="BS2963" s="94"/>
      <c r="BT2963" s="94"/>
      <c r="BU2963" s="40"/>
      <c r="BV2963" s="82"/>
      <c r="BW2963" s="94"/>
      <c r="BX2963" s="48"/>
      <c r="BY2963" s="97"/>
      <c r="BZ2963" s="48"/>
      <c r="CA2963" s="40"/>
      <c r="CB2963" s="94"/>
      <c r="CC2963" s="94"/>
      <c r="CD2963" s="94"/>
      <c r="CE2963" s="40"/>
      <c r="CF2963" s="73"/>
      <c r="CG2963" s="41"/>
      <c r="CH2963" s="41"/>
      <c r="CI2963" s="41"/>
      <c r="CJ2963" s="41"/>
      <c r="CK2963" s="41"/>
      <c r="CL2963" s="68"/>
      <c r="CM2963" s="41"/>
      <c r="CN2963" s="41"/>
      <c r="CO2963" s="39"/>
      <c r="CP2963" s="78"/>
    </row>
    <row r="2964" spans="1:94" s="38" customFormat="1" x14ac:dyDescent="0.25">
      <c r="A2964" s="38">
        <v>2961</v>
      </c>
      <c r="F2964" s="39"/>
      <c r="Q2964" s="39"/>
      <c r="R2964" s="40"/>
      <c r="S2964" s="40"/>
      <c r="T2964" s="39"/>
      <c r="AG2964" s="110"/>
      <c r="AH2964" s="94"/>
      <c r="AJ2964" s="97"/>
      <c r="AL2964" s="39"/>
      <c r="AP2964" s="39"/>
      <c r="AQ2964" s="77"/>
      <c r="AR2964" s="94"/>
      <c r="AT2964" s="97"/>
      <c r="BB2964" s="79"/>
      <c r="BC2964" s="94"/>
      <c r="BE2964" s="97"/>
      <c r="BF2964" s="97"/>
      <c r="BG2964" s="40"/>
      <c r="BK2964" s="40"/>
      <c r="BL2964" s="79"/>
      <c r="BM2964" s="94"/>
      <c r="BO2964" s="97"/>
      <c r="BQ2964" s="40"/>
      <c r="BR2964" s="94"/>
      <c r="BS2964" s="94"/>
      <c r="BT2964" s="94"/>
      <c r="BU2964" s="40"/>
      <c r="BV2964" s="82"/>
      <c r="BW2964" s="94"/>
      <c r="BX2964" s="48"/>
      <c r="BY2964" s="97"/>
      <c r="BZ2964" s="48"/>
      <c r="CA2964" s="40"/>
      <c r="CB2964" s="94"/>
      <c r="CC2964" s="94"/>
      <c r="CD2964" s="94"/>
      <c r="CE2964" s="40"/>
      <c r="CF2964" s="73"/>
      <c r="CG2964" s="41"/>
      <c r="CH2964" s="41"/>
      <c r="CI2964" s="41"/>
      <c r="CJ2964" s="41"/>
      <c r="CK2964" s="41"/>
      <c r="CL2964" s="68"/>
      <c r="CM2964" s="41"/>
      <c r="CN2964" s="41"/>
      <c r="CO2964" s="39"/>
      <c r="CP2964" s="78"/>
    </row>
    <row r="2965" spans="1:94" s="38" customFormat="1" x14ac:dyDescent="0.25">
      <c r="A2965" s="38">
        <v>2962</v>
      </c>
      <c r="F2965" s="39"/>
      <c r="Q2965" s="39"/>
      <c r="R2965" s="40"/>
      <c r="S2965" s="40"/>
      <c r="T2965" s="39"/>
      <c r="AG2965" s="110"/>
      <c r="AH2965" s="94"/>
      <c r="AJ2965" s="97"/>
      <c r="AL2965" s="39"/>
      <c r="AP2965" s="39"/>
      <c r="AQ2965" s="77"/>
      <c r="AR2965" s="94"/>
      <c r="AT2965" s="97"/>
      <c r="BB2965" s="79"/>
      <c r="BC2965" s="94"/>
      <c r="BE2965" s="97"/>
      <c r="BF2965" s="97"/>
      <c r="BG2965" s="40"/>
      <c r="BK2965" s="40"/>
      <c r="BL2965" s="79"/>
      <c r="BM2965" s="94"/>
      <c r="BO2965" s="97"/>
      <c r="BQ2965" s="40"/>
      <c r="BR2965" s="94"/>
      <c r="BS2965" s="94"/>
      <c r="BT2965" s="94"/>
      <c r="BU2965" s="40"/>
      <c r="BV2965" s="82"/>
      <c r="BW2965" s="94"/>
      <c r="BX2965" s="48"/>
      <c r="BY2965" s="97"/>
      <c r="BZ2965" s="48"/>
      <c r="CA2965" s="40"/>
      <c r="CB2965" s="94"/>
      <c r="CC2965" s="94"/>
      <c r="CD2965" s="94"/>
      <c r="CE2965" s="40"/>
      <c r="CF2965" s="73"/>
      <c r="CG2965" s="41"/>
      <c r="CH2965" s="41"/>
      <c r="CI2965" s="41"/>
      <c r="CJ2965" s="41"/>
      <c r="CK2965" s="41"/>
      <c r="CL2965" s="68"/>
      <c r="CM2965" s="41"/>
      <c r="CN2965" s="41"/>
      <c r="CO2965" s="39"/>
      <c r="CP2965" s="78"/>
    </row>
    <row r="2966" spans="1:94" s="38" customFormat="1" x14ac:dyDescent="0.25">
      <c r="A2966" s="38">
        <v>2963</v>
      </c>
      <c r="F2966" s="39"/>
      <c r="L2966" s="109"/>
      <c r="Q2966" s="39"/>
      <c r="R2966" s="40"/>
      <c r="S2966" s="40"/>
      <c r="T2966" s="39"/>
      <c r="AG2966" s="110"/>
      <c r="AH2966" s="94"/>
      <c r="AJ2966" s="97"/>
      <c r="AL2966" s="39"/>
      <c r="AP2966" s="39"/>
      <c r="AQ2966" s="77"/>
      <c r="AR2966" s="94"/>
      <c r="AT2966" s="97"/>
      <c r="BB2966" s="79"/>
      <c r="BC2966" s="94"/>
      <c r="BE2966" s="97"/>
      <c r="BF2966" s="97"/>
      <c r="BG2966" s="40"/>
      <c r="BK2966" s="40"/>
      <c r="BL2966" s="79"/>
      <c r="BM2966" s="94"/>
      <c r="BO2966" s="97"/>
      <c r="BQ2966" s="40"/>
      <c r="BR2966" s="94"/>
      <c r="BS2966" s="94"/>
      <c r="BT2966" s="94"/>
      <c r="BU2966" s="40"/>
      <c r="BV2966" s="82"/>
      <c r="BW2966" s="94"/>
      <c r="BX2966" s="48"/>
      <c r="BY2966" s="97"/>
      <c r="BZ2966" s="48"/>
      <c r="CA2966" s="40"/>
      <c r="CB2966" s="94"/>
      <c r="CC2966" s="94"/>
      <c r="CD2966" s="94"/>
      <c r="CE2966" s="40"/>
      <c r="CF2966" s="73"/>
      <c r="CG2966" s="41"/>
      <c r="CH2966" s="41"/>
      <c r="CI2966" s="41"/>
      <c r="CJ2966" s="41"/>
      <c r="CK2966" s="41"/>
      <c r="CL2966" s="68"/>
      <c r="CM2966" s="41"/>
      <c r="CN2966" s="41"/>
      <c r="CO2966" s="39"/>
      <c r="CP2966" s="78"/>
    </row>
    <row r="2967" spans="1:94" s="38" customFormat="1" x14ac:dyDescent="0.25">
      <c r="A2967" s="99">
        <v>2964</v>
      </c>
      <c r="F2967" s="39"/>
      <c r="L2967" s="109"/>
      <c r="Q2967" s="39"/>
      <c r="R2967" s="40"/>
      <c r="S2967" s="40"/>
      <c r="T2967" s="39"/>
      <c r="AG2967" s="110"/>
      <c r="AH2967" s="94"/>
      <c r="AJ2967" s="97"/>
      <c r="AL2967" s="39"/>
      <c r="AP2967" s="39"/>
      <c r="AQ2967" s="77"/>
      <c r="AR2967" s="94"/>
      <c r="AT2967" s="97"/>
      <c r="BB2967" s="79"/>
      <c r="BC2967" s="94"/>
      <c r="BE2967" s="97"/>
      <c r="BF2967" s="97"/>
      <c r="BG2967" s="40"/>
      <c r="BK2967" s="40"/>
      <c r="BL2967" s="79"/>
      <c r="BM2967" s="94"/>
      <c r="BO2967" s="97"/>
      <c r="BQ2967" s="40"/>
      <c r="BR2967" s="94"/>
      <c r="BS2967" s="94"/>
      <c r="BT2967" s="94"/>
      <c r="BU2967" s="40"/>
      <c r="BV2967" s="82"/>
      <c r="BW2967" s="94"/>
      <c r="BX2967" s="48"/>
      <c r="BY2967" s="97"/>
      <c r="BZ2967" s="48"/>
      <c r="CA2967" s="40"/>
      <c r="CB2967" s="94"/>
      <c r="CC2967" s="94"/>
      <c r="CD2967" s="94"/>
      <c r="CE2967" s="40"/>
      <c r="CF2967" s="73"/>
      <c r="CG2967" s="41"/>
      <c r="CH2967" s="41"/>
      <c r="CI2967" s="41"/>
      <c r="CJ2967" s="41"/>
      <c r="CK2967" s="41"/>
      <c r="CL2967" s="68"/>
      <c r="CM2967" s="41"/>
      <c r="CN2967" s="41"/>
      <c r="CO2967" s="39"/>
      <c r="CP2967" s="78"/>
    </row>
    <row r="2968" spans="1:94" s="38" customFormat="1" x14ac:dyDescent="0.25">
      <c r="A2968" s="38">
        <v>2965</v>
      </c>
      <c r="F2968" s="39"/>
      <c r="L2968" s="109"/>
      <c r="Q2968" s="39"/>
      <c r="R2968" s="40"/>
      <c r="S2968" s="40"/>
      <c r="T2968" s="39"/>
      <c r="AG2968" s="110"/>
      <c r="AH2968" s="94"/>
      <c r="AJ2968" s="97"/>
      <c r="AL2968" s="39"/>
      <c r="AP2968" s="39"/>
      <c r="AQ2968" s="77"/>
      <c r="AR2968" s="94"/>
      <c r="AT2968" s="97"/>
      <c r="BB2968" s="79"/>
      <c r="BC2968" s="94"/>
      <c r="BE2968" s="97"/>
      <c r="BF2968" s="97"/>
      <c r="BG2968" s="40"/>
      <c r="BK2968" s="40"/>
      <c r="BL2968" s="79"/>
      <c r="BM2968" s="94"/>
      <c r="BO2968" s="97"/>
      <c r="BQ2968" s="40"/>
      <c r="BR2968" s="94"/>
      <c r="BS2968" s="94"/>
      <c r="BT2968" s="94"/>
      <c r="BU2968" s="40"/>
      <c r="BV2968" s="82"/>
      <c r="BW2968" s="94"/>
      <c r="BX2968" s="48"/>
      <c r="BY2968" s="97"/>
      <c r="BZ2968" s="48"/>
      <c r="CA2968" s="40"/>
      <c r="CB2968" s="94"/>
      <c r="CC2968" s="94"/>
      <c r="CD2968" s="94"/>
      <c r="CE2968" s="40"/>
      <c r="CF2968" s="73"/>
      <c r="CG2968" s="41"/>
      <c r="CH2968" s="41"/>
      <c r="CI2968" s="41"/>
      <c r="CJ2968" s="41"/>
      <c r="CK2968" s="41"/>
      <c r="CL2968" s="68"/>
      <c r="CM2968" s="41"/>
      <c r="CN2968" s="41"/>
      <c r="CO2968" s="39"/>
      <c r="CP2968" s="78"/>
    </row>
    <row r="2969" spans="1:94" s="38" customFormat="1" x14ac:dyDescent="0.25">
      <c r="A2969" s="38">
        <v>2966</v>
      </c>
      <c r="F2969" s="39"/>
      <c r="Q2969" s="39"/>
      <c r="R2969" s="40"/>
      <c r="S2969" s="40"/>
      <c r="T2969" s="39"/>
      <c r="AG2969" s="110"/>
      <c r="AH2969" s="94"/>
      <c r="AJ2969" s="97"/>
      <c r="AL2969" s="39"/>
      <c r="AP2969" s="39"/>
      <c r="AQ2969" s="77"/>
      <c r="AR2969" s="94"/>
      <c r="AT2969" s="97"/>
      <c r="BB2969" s="79"/>
      <c r="BC2969" s="94"/>
      <c r="BE2969" s="97"/>
      <c r="BF2969" s="97"/>
      <c r="BG2969" s="40"/>
      <c r="BK2969" s="40"/>
      <c r="BL2969" s="79"/>
      <c r="BM2969" s="94"/>
      <c r="BO2969" s="97"/>
      <c r="BQ2969" s="40"/>
      <c r="BR2969" s="94"/>
      <c r="BS2969" s="94"/>
      <c r="BT2969" s="94"/>
      <c r="BU2969" s="40"/>
      <c r="BV2969" s="82"/>
      <c r="BW2969" s="94"/>
      <c r="BX2969" s="48"/>
      <c r="BY2969" s="97"/>
      <c r="BZ2969" s="48"/>
      <c r="CA2969" s="40"/>
      <c r="CB2969" s="94"/>
      <c r="CC2969" s="94"/>
      <c r="CD2969" s="94"/>
      <c r="CE2969" s="40"/>
      <c r="CF2969" s="73"/>
      <c r="CG2969" s="41"/>
      <c r="CH2969" s="41"/>
      <c r="CI2969" s="41"/>
      <c r="CJ2969" s="41"/>
      <c r="CK2969" s="41"/>
      <c r="CL2969" s="68"/>
      <c r="CM2969" s="41"/>
      <c r="CN2969" s="41"/>
      <c r="CO2969" s="39"/>
      <c r="CP2969" s="78"/>
    </row>
    <row r="2970" spans="1:94" s="38" customFormat="1" x14ac:dyDescent="0.25">
      <c r="A2970" s="38">
        <v>2967</v>
      </c>
      <c r="F2970" s="39"/>
      <c r="Q2970" s="39"/>
      <c r="R2970" s="40"/>
      <c r="S2970" s="40"/>
      <c r="T2970" s="39"/>
      <c r="AG2970" s="110"/>
      <c r="AH2970" s="94"/>
      <c r="AJ2970" s="97"/>
      <c r="AL2970" s="39"/>
      <c r="AP2970" s="39"/>
      <c r="AQ2970" s="77"/>
      <c r="AR2970" s="94"/>
      <c r="AT2970" s="97"/>
      <c r="BB2970" s="79"/>
      <c r="BC2970" s="94"/>
      <c r="BE2970" s="97"/>
      <c r="BF2970" s="97"/>
      <c r="BG2970" s="40"/>
      <c r="BK2970" s="40"/>
      <c r="BL2970" s="79"/>
      <c r="BM2970" s="94"/>
      <c r="BO2970" s="97"/>
      <c r="BQ2970" s="40"/>
      <c r="BR2970" s="94"/>
      <c r="BS2970" s="94"/>
      <c r="BT2970" s="94"/>
      <c r="BU2970" s="40"/>
      <c r="BV2970" s="82"/>
      <c r="BW2970" s="94"/>
      <c r="BX2970" s="48"/>
      <c r="BY2970" s="97"/>
      <c r="BZ2970" s="48"/>
      <c r="CA2970" s="40"/>
      <c r="CB2970" s="94"/>
      <c r="CC2970" s="94"/>
      <c r="CD2970" s="94"/>
      <c r="CE2970" s="40"/>
      <c r="CF2970" s="73"/>
      <c r="CG2970" s="41"/>
      <c r="CH2970" s="41"/>
      <c r="CI2970" s="41"/>
      <c r="CJ2970" s="41"/>
      <c r="CK2970" s="41"/>
      <c r="CL2970" s="68"/>
      <c r="CM2970" s="41"/>
      <c r="CN2970" s="41"/>
      <c r="CO2970" s="39"/>
      <c r="CP2970" s="78"/>
    </row>
    <row r="2971" spans="1:94" s="38" customFormat="1" x14ac:dyDescent="0.25">
      <c r="A2971" s="38">
        <v>2968</v>
      </c>
      <c r="F2971" s="39"/>
      <c r="Q2971" s="39"/>
      <c r="R2971" s="40"/>
      <c r="S2971" s="40"/>
      <c r="T2971" s="39"/>
      <c r="AG2971" s="110"/>
      <c r="AH2971" s="94"/>
      <c r="AJ2971" s="97"/>
      <c r="AL2971" s="39"/>
      <c r="AP2971" s="39"/>
      <c r="AQ2971" s="77"/>
      <c r="AR2971" s="94"/>
      <c r="AT2971" s="97"/>
      <c r="BB2971" s="79"/>
      <c r="BC2971" s="94"/>
      <c r="BE2971" s="97"/>
      <c r="BF2971" s="97"/>
      <c r="BG2971" s="40"/>
      <c r="BK2971" s="40"/>
      <c r="BL2971" s="79"/>
      <c r="BM2971" s="94"/>
      <c r="BO2971" s="97"/>
      <c r="BQ2971" s="40"/>
      <c r="BR2971" s="94"/>
      <c r="BS2971" s="94"/>
      <c r="BT2971" s="94"/>
      <c r="BU2971" s="40"/>
      <c r="BV2971" s="82"/>
      <c r="BW2971" s="94"/>
      <c r="BX2971" s="48"/>
      <c r="BY2971" s="97"/>
      <c r="BZ2971" s="48"/>
      <c r="CA2971" s="40"/>
      <c r="CB2971" s="94"/>
      <c r="CC2971" s="94"/>
      <c r="CD2971" s="94"/>
      <c r="CE2971" s="40"/>
      <c r="CF2971" s="73"/>
      <c r="CG2971" s="41"/>
      <c r="CH2971" s="41"/>
      <c r="CI2971" s="41"/>
      <c r="CJ2971" s="41"/>
      <c r="CK2971" s="41"/>
      <c r="CL2971" s="68"/>
      <c r="CM2971" s="41"/>
      <c r="CN2971" s="41"/>
      <c r="CO2971" s="39"/>
      <c r="CP2971" s="78"/>
    </row>
    <row r="2972" spans="1:94" s="38" customFormat="1" x14ac:dyDescent="0.25">
      <c r="A2972" s="38">
        <v>2969</v>
      </c>
      <c r="F2972" s="39"/>
      <c r="Q2972" s="39"/>
      <c r="R2972" s="40"/>
      <c r="S2972" s="40"/>
      <c r="T2972" s="39"/>
      <c r="AG2972" s="110"/>
      <c r="AH2972" s="94"/>
      <c r="AJ2972" s="97"/>
      <c r="AL2972" s="39"/>
      <c r="AP2972" s="39"/>
      <c r="AQ2972" s="77"/>
      <c r="AR2972" s="94"/>
      <c r="AT2972" s="97"/>
      <c r="BB2972" s="79"/>
      <c r="BC2972" s="94"/>
      <c r="BE2972" s="97"/>
      <c r="BF2972" s="97"/>
      <c r="BG2972" s="40"/>
      <c r="BK2972" s="40"/>
      <c r="BL2972" s="79"/>
      <c r="BM2972" s="94"/>
      <c r="BO2972" s="97"/>
      <c r="BQ2972" s="40"/>
      <c r="BR2972" s="94"/>
      <c r="BS2972" s="94"/>
      <c r="BT2972" s="94"/>
      <c r="BU2972" s="40"/>
      <c r="BV2972" s="82"/>
      <c r="BW2972" s="94"/>
      <c r="BX2972" s="48"/>
      <c r="BY2972" s="97"/>
      <c r="BZ2972" s="48"/>
      <c r="CA2972" s="40"/>
      <c r="CB2972" s="94"/>
      <c r="CC2972" s="94"/>
      <c r="CD2972" s="94"/>
      <c r="CE2972" s="40"/>
      <c r="CF2972" s="73"/>
      <c r="CG2972" s="41"/>
      <c r="CH2972" s="41"/>
      <c r="CI2972" s="41"/>
      <c r="CJ2972" s="41"/>
      <c r="CK2972" s="41"/>
      <c r="CL2972" s="68"/>
      <c r="CM2972" s="41"/>
      <c r="CN2972" s="41"/>
      <c r="CO2972" s="39"/>
      <c r="CP2972" s="78"/>
    </row>
    <row r="2973" spans="1:94" s="38" customFormat="1" x14ac:dyDescent="0.25">
      <c r="A2973" s="38">
        <v>2970</v>
      </c>
      <c r="F2973" s="39"/>
      <c r="Q2973" s="39"/>
      <c r="R2973" s="40"/>
      <c r="S2973" s="40"/>
      <c r="T2973" s="39"/>
      <c r="AG2973" s="110"/>
      <c r="AH2973" s="94"/>
      <c r="AJ2973" s="97"/>
      <c r="AL2973" s="39"/>
      <c r="AP2973" s="39"/>
      <c r="AQ2973" s="77"/>
      <c r="AR2973" s="94"/>
      <c r="AT2973" s="97"/>
      <c r="BB2973" s="79"/>
      <c r="BC2973" s="94"/>
      <c r="BE2973" s="97"/>
      <c r="BF2973" s="97"/>
      <c r="BG2973" s="40"/>
      <c r="BK2973" s="40"/>
      <c r="BL2973" s="79"/>
      <c r="BM2973" s="94"/>
      <c r="BO2973" s="97"/>
      <c r="BQ2973" s="40"/>
      <c r="BR2973" s="94"/>
      <c r="BS2973" s="94"/>
      <c r="BT2973" s="94"/>
      <c r="BU2973" s="40"/>
      <c r="BV2973" s="82"/>
      <c r="BW2973" s="94"/>
      <c r="BX2973" s="48"/>
      <c r="BY2973" s="97"/>
      <c r="BZ2973" s="48"/>
      <c r="CA2973" s="40"/>
      <c r="CB2973" s="94"/>
      <c r="CC2973" s="94"/>
      <c r="CD2973" s="94"/>
      <c r="CE2973" s="40"/>
      <c r="CF2973" s="73"/>
      <c r="CG2973" s="41"/>
      <c r="CH2973" s="41"/>
      <c r="CI2973" s="41"/>
      <c r="CJ2973" s="41"/>
      <c r="CK2973" s="41"/>
      <c r="CL2973" s="68"/>
      <c r="CM2973" s="41"/>
      <c r="CN2973" s="41"/>
      <c r="CO2973" s="39"/>
      <c r="CP2973" s="78"/>
    </row>
    <row r="2974" spans="1:94" s="38" customFormat="1" x14ac:dyDescent="0.25">
      <c r="A2974" s="38">
        <v>2971</v>
      </c>
      <c r="F2974" s="39"/>
      <c r="Q2974" s="39"/>
      <c r="R2974" s="40"/>
      <c r="S2974" s="40"/>
      <c r="T2974" s="39"/>
      <c r="AG2974" s="110"/>
      <c r="AH2974" s="94"/>
      <c r="AJ2974" s="97"/>
      <c r="AL2974" s="39"/>
      <c r="AP2974" s="39"/>
      <c r="AQ2974" s="77"/>
      <c r="AR2974" s="94"/>
      <c r="AT2974" s="97"/>
      <c r="BB2974" s="79"/>
      <c r="BC2974" s="94"/>
      <c r="BE2974" s="97"/>
      <c r="BF2974" s="97"/>
      <c r="BG2974" s="40"/>
      <c r="BK2974" s="40"/>
      <c r="BL2974" s="79"/>
      <c r="BM2974" s="94"/>
      <c r="BO2974" s="97"/>
      <c r="BQ2974" s="40"/>
      <c r="BR2974" s="94"/>
      <c r="BS2974" s="94"/>
      <c r="BT2974" s="94"/>
      <c r="BU2974" s="40"/>
      <c r="BV2974" s="82"/>
      <c r="BW2974" s="94"/>
      <c r="BX2974" s="48"/>
      <c r="BY2974" s="97"/>
      <c r="BZ2974" s="48"/>
      <c r="CA2974" s="40"/>
      <c r="CB2974" s="94"/>
      <c r="CC2974" s="94"/>
      <c r="CD2974" s="94"/>
      <c r="CE2974" s="40"/>
      <c r="CF2974" s="73"/>
      <c r="CG2974" s="41"/>
      <c r="CH2974" s="41"/>
      <c r="CI2974" s="41"/>
      <c r="CJ2974" s="41"/>
      <c r="CK2974" s="41"/>
      <c r="CL2974" s="68"/>
      <c r="CM2974" s="41"/>
      <c r="CN2974" s="41"/>
      <c r="CO2974" s="39"/>
      <c r="CP2974" s="78"/>
    </row>
    <row r="2975" spans="1:94" s="38" customFormat="1" x14ac:dyDescent="0.25">
      <c r="A2975" s="38">
        <v>2972</v>
      </c>
      <c r="F2975" s="39"/>
      <c r="Q2975" s="39"/>
      <c r="R2975" s="40"/>
      <c r="S2975" s="40"/>
      <c r="T2975" s="39"/>
      <c r="AG2975" s="110"/>
      <c r="AH2975" s="94"/>
      <c r="AJ2975" s="97"/>
      <c r="AL2975" s="39"/>
      <c r="AP2975" s="39"/>
      <c r="AQ2975" s="77"/>
      <c r="AR2975" s="94"/>
      <c r="AT2975" s="97"/>
      <c r="BB2975" s="79"/>
      <c r="BC2975" s="94"/>
      <c r="BE2975" s="97"/>
      <c r="BF2975" s="97"/>
      <c r="BG2975" s="40"/>
      <c r="BK2975" s="40"/>
      <c r="BL2975" s="79"/>
      <c r="BM2975" s="94"/>
      <c r="BO2975" s="97"/>
      <c r="BQ2975" s="40"/>
      <c r="BR2975" s="94"/>
      <c r="BS2975" s="94"/>
      <c r="BT2975" s="94"/>
      <c r="BU2975" s="40"/>
      <c r="BV2975" s="82"/>
      <c r="BW2975" s="94"/>
      <c r="BX2975" s="48"/>
      <c r="BY2975" s="97"/>
      <c r="BZ2975" s="48"/>
      <c r="CA2975" s="40"/>
      <c r="CB2975" s="94"/>
      <c r="CC2975" s="94"/>
      <c r="CD2975" s="94"/>
      <c r="CE2975" s="40"/>
      <c r="CF2975" s="73"/>
      <c r="CG2975" s="41"/>
      <c r="CH2975" s="41"/>
      <c r="CI2975" s="41"/>
      <c r="CJ2975" s="41"/>
      <c r="CK2975" s="41"/>
      <c r="CL2975" s="68"/>
      <c r="CM2975" s="41"/>
      <c r="CN2975" s="41"/>
      <c r="CO2975" s="39"/>
      <c r="CP2975" s="78"/>
    </row>
    <row r="2976" spans="1:94" s="38" customFormat="1" x14ac:dyDescent="0.25">
      <c r="A2976" s="38">
        <v>2973</v>
      </c>
      <c r="F2976" s="39"/>
      <c r="Q2976" s="39"/>
      <c r="R2976" s="40"/>
      <c r="S2976" s="40"/>
      <c r="T2976" s="39"/>
      <c r="AG2976" s="110"/>
      <c r="AH2976" s="94"/>
      <c r="AJ2976" s="97"/>
      <c r="AL2976" s="39"/>
      <c r="AP2976" s="39"/>
      <c r="AQ2976" s="77"/>
      <c r="AR2976" s="94"/>
      <c r="AT2976" s="97"/>
      <c r="BB2976" s="79"/>
      <c r="BC2976" s="94"/>
      <c r="BE2976" s="97"/>
      <c r="BF2976" s="97"/>
      <c r="BG2976" s="40"/>
      <c r="BK2976" s="40"/>
      <c r="BL2976" s="79"/>
      <c r="BM2976" s="94"/>
      <c r="BO2976" s="97"/>
      <c r="BQ2976" s="40"/>
      <c r="BR2976" s="94"/>
      <c r="BS2976" s="94"/>
      <c r="BT2976" s="94"/>
      <c r="BU2976" s="40"/>
      <c r="BV2976" s="82"/>
      <c r="BW2976" s="94"/>
      <c r="BX2976" s="48"/>
      <c r="BY2976" s="97"/>
      <c r="BZ2976" s="48"/>
      <c r="CA2976" s="40"/>
      <c r="CB2976" s="94"/>
      <c r="CC2976" s="94"/>
      <c r="CD2976" s="94"/>
      <c r="CE2976" s="40"/>
      <c r="CF2976" s="73"/>
      <c r="CG2976" s="41"/>
      <c r="CH2976" s="41"/>
      <c r="CI2976" s="41"/>
      <c r="CJ2976" s="41"/>
      <c r="CK2976" s="41"/>
      <c r="CL2976" s="68"/>
      <c r="CM2976" s="41"/>
      <c r="CN2976" s="41"/>
      <c r="CO2976" s="39"/>
      <c r="CP2976" s="78"/>
    </row>
    <row r="2977" spans="1:94" s="38" customFormat="1" x14ac:dyDescent="0.25">
      <c r="A2977" s="38">
        <v>2974</v>
      </c>
      <c r="F2977" s="39"/>
      <c r="Q2977" s="39"/>
      <c r="R2977" s="40"/>
      <c r="S2977" s="40"/>
      <c r="T2977" s="39"/>
      <c r="AG2977" s="110"/>
      <c r="AH2977" s="94"/>
      <c r="AJ2977" s="97"/>
      <c r="AL2977" s="39"/>
      <c r="AP2977" s="39"/>
      <c r="AQ2977" s="77"/>
      <c r="AR2977" s="94"/>
      <c r="AT2977" s="97"/>
      <c r="BB2977" s="79"/>
      <c r="BC2977" s="94"/>
      <c r="BE2977" s="97"/>
      <c r="BF2977" s="97"/>
      <c r="BG2977" s="40"/>
      <c r="BK2977" s="40"/>
      <c r="BL2977" s="79"/>
      <c r="BM2977" s="94"/>
      <c r="BO2977" s="97"/>
      <c r="BQ2977" s="40"/>
      <c r="BR2977" s="94"/>
      <c r="BS2977" s="94"/>
      <c r="BT2977" s="94"/>
      <c r="BU2977" s="40"/>
      <c r="BV2977" s="82"/>
      <c r="BW2977" s="94"/>
      <c r="BX2977" s="48"/>
      <c r="BY2977" s="97"/>
      <c r="BZ2977" s="48"/>
      <c r="CA2977" s="40"/>
      <c r="CB2977" s="94"/>
      <c r="CC2977" s="94"/>
      <c r="CD2977" s="94"/>
      <c r="CE2977" s="40"/>
      <c r="CF2977" s="73"/>
      <c r="CG2977" s="41"/>
      <c r="CH2977" s="41"/>
      <c r="CI2977" s="41"/>
      <c r="CJ2977" s="41"/>
      <c r="CK2977" s="41"/>
      <c r="CL2977" s="68"/>
      <c r="CM2977" s="41"/>
      <c r="CN2977" s="41"/>
      <c r="CO2977" s="39"/>
      <c r="CP2977" s="78"/>
    </row>
    <row r="2978" spans="1:94" s="38" customFormat="1" x14ac:dyDescent="0.25">
      <c r="A2978" s="38">
        <v>2975</v>
      </c>
      <c r="F2978" s="39"/>
      <c r="Q2978" s="39"/>
      <c r="R2978" s="40"/>
      <c r="S2978" s="40"/>
      <c r="T2978" s="39"/>
      <c r="AG2978" s="110"/>
      <c r="AH2978" s="94"/>
      <c r="AJ2978" s="97"/>
      <c r="AL2978" s="39"/>
      <c r="AP2978" s="39"/>
      <c r="AQ2978" s="77"/>
      <c r="AR2978" s="94"/>
      <c r="AT2978" s="97"/>
      <c r="BB2978" s="79"/>
      <c r="BC2978" s="94"/>
      <c r="BE2978" s="97"/>
      <c r="BF2978" s="97"/>
      <c r="BG2978" s="40"/>
      <c r="BK2978" s="40"/>
      <c r="BL2978" s="79"/>
      <c r="BM2978" s="94"/>
      <c r="BO2978" s="97"/>
      <c r="BQ2978" s="40"/>
      <c r="BR2978" s="94"/>
      <c r="BS2978" s="94"/>
      <c r="BT2978" s="94"/>
      <c r="BU2978" s="40"/>
      <c r="BV2978" s="82"/>
      <c r="BW2978" s="94"/>
      <c r="BX2978" s="48"/>
      <c r="BY2978" s="97"/>
      <c r="BZ2978" s="48"/>
      <c r="CA2978" s="40"/>
      <c r="CB2978" s="94"/>
      <c r="CC2978" s="94"/>
      <c r="CD2978" s="94"/>
      <c r="CE2978" s="40"/>
      <c r="CF2978" s="73"/>
      <c r="CG2978" s="41"/>
      <c r="CH2978" s="41"/>
      <c r="CI2978" s="41"/>
      <c r="CJ2978" s="41"/>
      <c r="CK2978" s="41"/>
      <c r="CL2978" s="68"/>
      <c r="CM2978" s="41"/>
      <c r="CN2978" s="41"/>
      <c r="CO2978" s="39"/>
      <c r="CP2978" s="78"/>
    </row>
    <row r="2979" spans="1:94" s="38" customFormat="1" x14ac:dyDescent="0.25">
      <c r="A2979" s="38">
        <v>2976</v>
      </c>
      <c r="F2979" s="39"/>
      <c r="Q2979" s="39"/>
      <c r="R2979" s="40"/>
      <c r="S2979" s="40"/>
      <c r="T2979" s="39"/>
      <c r="AG2979" s="110"/>
      <c r="AH2979" s="94"/>
      <c r="AJ2979" s="97"/>
      <c r="AL2979" s="39"/>
      <c r="AP2979" s="39"/>
      <c r="AQ2979" s="77"/>
      <c r="AR2979" s="94"/>
      <c r="AT2979" s="97"/>
      <c r="BB2979" s="79"/>
      <c r="BC2979" s="94"/>
      <c r="BE2979" s="97"/>
      <c r="BF2979" s="97"/>
      <c r="BG2979" s="40"/>
      <c r="BK2979" s="40"/>
      <c r="BL2979" s="79"/>
      <c r="BM2979" s="94"/>
      <c r="BO2979" s="97"/>
      <c r="BQ2979" s="40"/>
      <c r="BR2979" s="94"/>
      <c r="BS2979" s="94"/>
      <c r="BT2979" s="94"/>
      <c r="BU2979" s="40"/>
      <c r="BV2979" s="82"/>
      <c r="BW2979" s="94"/>
      <c r="BX2979" s="48"/>
      <c r="BY2979" s="97"/>
      <c r="BZ2979" s="48"/>
      <c r="CA2979" s="40"/>
      <c r="CB2979" s="94"/>
      <c r="CC2979" s="94"/>
      <c r="CD2979" s="94"/>
      <c r="CE2979" s="40"/>
      <c r="CF2979" s="73"/>
      <c r="CG2979" s="41"/>
      <c r="CH2979" s="41"/>
      <c r="CI2979" s="41"/>
      <c r="CJ2979" s="41"/>
      <c r="CK2979" s="41"/>
      <c r="CL2979" s="68"/>
      <c r="CM2979" s="41"/>
      <c r="CN2979" s="41"/>
      <c r="CO2979" s="39"/>
      <c r="CP2979" s="78"/>
    </row>
    <row r="2980" spans="1:94" s="38" customFormat="1" x14ac:dyDescent="0.25">
      <c r="A2980" s="99">
        <v>2977</v>
      </c>
      <c r="F2980" s="39"/>
      <c r="Q2980" s="39"/>
      <c r="R2980" s="40"/>
      <c r="S2980" s="40"/>
      <c r="T2980" s="39"/>
      <c r="AG2980" s="110"/>
      <c r="AH2980" s="94"/>
      <c r="AJ2980" s="97"/>
      <c r="AL2980" s="39"/>
      <c r="AP2980" s="39"/>
      <c r="AQ2980" s="77"/>
      <c r="AR2980" s="94"/>
      <c r="AT2980" s="97"/>
      <c r="BB2980" s="79"/>
      <c r="BC2980" s="94"/>
      <c r="BE2980" s="97"/>
      <c r="BF2980" s="97"/>
      <c r="BG2980" s="40"/>
      <c r="BK2980" s="40"/>
      <c r="BL2980" s="79"/>
      <c r="BM2980" s="94"/>
      <c r="BO2980" s="97"/>
      <c r="BQ2980" s="40"/>
      <c r="BR2980" s="94"/>
      <c r="BS2980" s="94"/>
      <c r="BT2980" s="94"/>
      <c r="BU2980" s="40"/>
      <c r="BV2980" s="82"/>
      <c r="BW2980" s="94"/>
      <c r="BX2980" s="48"/>
      <c r="BY2980" s="97"/>
      <c r="BZ2980" s="48"/>
      <c r="CA2980" s="40"/>
      <c r="CB2980" s="94"/>
      <c r="CC2980" s="94"/>
      <c r="CD2980" s="94"/>
      <c r="CE2980" s="40"/>
      <c r="CF2980" s="73"/>
      <c r="CG2980" s="41"/>
      <c r="CH2980" s="41"/>
      <c r="CI2980" s="41"/>
      <c r="CJ2980" s="41"/>
      <c r="CK2980" s="41"/>
      <c r="CL2980" s="68"/>
      <c r="CM2980" s="41"/>
      <c r="CN2980" s="41"/>
      <c r="CO2980" s="39"/>
      <c r="CP2980" s="78"/>
    </row>
    <row r="2981" spans="1:94" s="38" customFormat="1" x14ac:dyDescent="0.25">
      <c r="A2981" s="38">
        <v>2978</v>
      </c>
      <c r="F2981" s="39"/>
      <c r="Q2981" s="39"/>
      <c r="R2981" s="40"/>
      <c r="S2981" s="40"/>
      <c r="T2981" s="39"/>
      <c r="AG2981" s="110"/>
      <c r="AH2981" s="94"/>
      <c r="AJ2981" s="97"/>
      <c r="AL2981" s="39"/>
      <c r="AP2981" s="39"/>
      <c r="AQ2981" s="77"/>
      <c r="AR2981" s="94"/>
      <c r="AT2981" s="97"/>
      <c r="BB2981" s="79"/>
      <c r="BC2981" s="94"/>
      <c r="BE2981" s="97"/>
      <c r="BF2981" s="97"/>
      <c r="BG2981" s="40"/>
      <c r="BK2981" s="40"/>
      <c r="BL2981" s="79"/>
      <c r="BM2981" s="94"/>
      <c r="BO2981" s="97"/>
      <c r="BQ2981" s="40"/>
      <c r="BR2981" s="94"/>
      <c r="BS2981" s="94"/>
      <c r="BT2981" s="94"/>
      <c r="BU2981" s="40"/>
      <c r="BV2981" s="82"/>
      <c r="BW2981" s="94"/>
      <c r="BX2981" s="48"/>
      <c r="BY2981" s="97"/>
      <c r="BZ2981" s="48"/>
      <c r="CA2981" s="40"/>
      <c r="CB2981" s="94"/>
      <c r="CC2981" s="94"/>
      <c r="CD2981" s="94"/>
      <c r="CE2981" s="40"/>
      <c r="CF2981" s="73"/>
      <c r="CG2981" s="41"/>
      <c r="CH2981" s="41"/>
      <c r="CI2981" s="41"/>
      <c r="CJ2981" s="41"/>
      <c r="CK2981" s="41"/>
      <c r="CL2981" s="68"/>
      <c r="CM2981" s="41"/>
      <c r="CN2981" s="41"/>
      <c r="CO2981" s="39"/>
      <c r="CP2981" s="78"/>
    </row>
    <row r="2982" spans="1:94" s="38" customFormat="1" x14ac:dyDescent="0.25">
      <c r="A2982" s="38">
        <v>2979</v>
      </c>
      <c r="F2982" s="39"/>
      <c r="Q2982" s="39"/>
      <c r="R2982" s="40"/>
      <c r="S2982" s="40"/>
      <c r="T2982" s="39"/>
      <c r="AG2982" s="110"/>
      <c r="AH2982" s="94"/>
      <c r="AJ2982" s="97"/>
      <c r="AL2982" s="39"/>
      <c r="AP2982" s="39"/>
      <c r="AQ2982" s="77"/>
      <c r="AR2982" s="94"/>
      <c r="AT2982" s="97"/>
      <c r="BB2982" s="79"/>
      <c r="BC2982" s="94"/>
      <c r="BE2982" s="97"/>
      <c r="BF2982" s="97"/>
      <c r="BG2982" s="40"/>
      <c r="BK2982" s="40"/>
      <c r="BL2982" s="79"/>
      <c r="BM2982" s="94"/>
      <c r="BO2982" s="97"/>
      <c r="BQ2982" s="40"/>
      <c r="BR2982" s="94"/>
      <c r="BS2982" s="94"/>
      <c r="BT2982" s="94"/>
      <c r="BU2982" s="40"/>
      <c r="BV2982" s="82"/>
      <c r="BW2982" s="94"/>
      <c r="BX2982" s="48"/>
      <c r="BY2982" s="97"/>
      <c r="BZ2982" s="48"/>
      <c r="CA2982" s="40"/>
      <c r="CB2982" s="94"/>
      <c r="CC2982" s="94"/>
      <c r="CD2982" s="94"/>
      <c r="CE2982" s="40"/>
      <c r="CF2982" s="73"/>
      <c r="CG2982" s="41"/>
      <c r="CH2982" s="41"/>
      <c r="CI2982" s="41"/>
      <c r="CJ2982" s="41"/>
      <c r="CK2982" s="41"/>
      <c r="CL2982" s="68"/>
      <c r="CM2982" s="41"/>
      <c r="CN2982" s="41"/>
      <c r="CO2982" s="39"/>
      <c r="CP2982" s="78"/>
    </row>
    <row r="2983" spans="1:94" s="38" customFormat="1" x14ac:dyDescent="0.25">
      <c r="A2983" s="38">
        <v>2980</v>
      </c>
      <c r="F2983" s="39"/>
      <c r="Q2983" s="39"/>
      <c r="R2983" s="40"/>
      <c r="S2983" s="40"/>
      <c r="T2983" s="39"/>
      <c r="AG2983" s="110"/>
      <c r="AH2983" s="94"/>
      <c r="AJ2983" s="97"/>
      <c r="AL2983" s="39"/>
      <c r="AP2983" s="39"/>
      <c r="AQ2983" s="77"/>
      <c r="AR2983" s="94"/>
      <c r="AT2983" s="97"/>
      <c r="BB2983" s="79"/>
      <c r="BC2983" s="94"/>
      <c r="BE2983" s="97"/>
      <c r="BF2983" s="97"/>
      <c r="BG2983" s="40"/>
      <c r="BK2983" s="40"/>
      <c r="BL2983" s="79"/>
      <c r="BM2983" s="94"/>
      <c r="BO2983" s="97"/>
      <c r="BQ2983" s="40"/>
      <c r="BR2983" s="94"/>
      <c r="BS2983" s="94"/>
      <c r="BT2983" s="94"/>
      <c r="BU2983" s="40"/>
      <c r="BV2983" s="82"/>
      <c r="BW2983" s="94"/>
      <c r="BX2983" s="48"/>
      <c r="BY2983" s="97"/>
      <c r="BZ2983" s="48"/>
      <c r="CA2983" s="40"/>
      <c r="CB2983" s="94"/>
      <c r="CC2983" s="94"/>
      <c r="CD2983" s="94"/>
      <c r="CE2983" s="40"/>
      <c r="CF2983" s="73"/>
      <c r="CG2983" s="41"/>
      <c r="CH2983" s="41"/>
      <c r="CI2983" s="41"/>
      <c r="CJ2983" s="41"/>
      <c r="CK2983" s="41"/>
      <c r="CL2983" s="68"/>
      <c r="CM2983" s="41"/>
      <c r="CN2983" s="41"/>
      <c r="CO2983" s="39"/>
      <c r="CP2983" s="78"/>
    </row>
    <row r="2984" spans="1:94" s="38" customFormat="1" x14ac:dyDescent="0.25">
      <c r="A2984" s="38">
        <v>2981</v>
      </c>
      <c r="F2984" s="39"/>
      <c r="Q2984" s="39"/>
      <c r="R2984" s="40"/>
      <c r="S2984" s="40"/>
      <c r="T2984" s="39"/>
      <c r="AG2984" s="110"/>
      <c r="AH2984" s="94"/>
      <c r="AJ2984" s="97"/>
      <c r="AL2984" s="39"/>
      <c r="AP2984" s="39"/>
      <c r="AQ2984" s="77"/>
      <c r="AR2984" s="94"/>
      <c r="AT2984" s="97"/>
      <c r="BB2984" s="79"/>
      <c r="BC2984" s="94"/>
      <c r="BE2984" s="97"/>
      <c r="BF2984" s="97"/>
      <c r="BG2984" s="40"/>
      <c r="BK2984" s="40"/>
      <c r="BL2984" s="79"/>
      <c r="BM2984" s="94"/>
      <c r="BO2984" s="97"/>
      <c r="BQ2984" s="40"/>
      <c r="BR2984" s="94"/>
      <c r="BS2984" s="94"/>
      <c r="BT2984" s="94"/>
      <c r="BU2984" s="40"/>
      <c r="BV2984" s="82"/>
      <c r="BW2984" s="94"/>
      <c r="BX2984" s="48"/>
      <c r="BY2984" s="97"/>
      <c r="BZ2984" s="48"/>
      <c r="CA2984" s="40"/>
      <c r="CB2984" s="94"/>
      <c r="CC2984" s="94"/>
      <c r="CD2984" s="94"/>
      <c r="CE2984" s="40"/>
      <c r="CF2984" s="73"/>
      <c r="CG2984" s="41"/>
      <c r="CH2984" s="41"/>
      <c r="CI2984" s="41"/>
      <c r="CJ2984" s="41"/>
      <c r="CK2984" s="41"/>
      <c r="CL2984" s="68"/>
      <c r="CM2984" s="41"/>
      <c r="CN2984" s="41"/>
      <c r="CO2984" s="39"/>
      <c r="CP2984" s="78"/>
    </row>
    <row r="2985" spans="1:94" s="38" customFormat="1" x14ac:dyDescent="0.25">
      <c r="A2985" s="38">
        <v>2982</v>
      </c>
      <c r="F2985" s="39"/>
      <c r="Q2985" s="39"/>
      <c r="R2985" s="40"/>
      <c r="S2985" s="40"/>
      <c r="T2985" s="39"/>
      <c r="AG2985" s="110"/>
      <c r="AH2985" s="94"/>
      <c r="AJ2985" s="97"/>
      <c r="AL2985" s="39"/>
      <c r="AP2985" s="39"/>
      <c r="AQ2985" s="77"/>
      <c r="AR2985" s="94"/>
      <c r="AT2985" s="97"/>
      <c r="BB2985" s="79"/>
      <c r="BC2985" s="94"/>
      <c r="BE2985" s="97"/>
      <c r="BF2985" s="97"/>
      <c r="BG2985" s="40"/>
      <c r="BK2985" s="40"/>
      <c r="BL2985" s="79"/>
      <c r="BM2985" s="94"/>
      <c r="BO2985" s="97"/>
      <c r="BQ2985" s="40"/>
      <c r="BR2985" s="94"/>
      <c r="BS2985" s="94"/>
      <c r="BT2985" s="94"/>
      <c r="BU2985" s="40"/>
      <c r="BV2985" s="82"/>
      <c r="BW2985" s="94"/>
      <c r="BX2985" s="48"/>
      <c r="BY2985" s="97"/>
      <c r="BZ2985" s="48"/>
      <c r="CA2985" s="40"/>
      <c r="CB2985" s="94"/>
      <c r="CC2985" s="94"/>
      <c r="CD2985" s="94"/>
      <c r="CE2985" s="40"/>
      <c r="CF2985" s="73"/>
      <c r="CG2985" s="41"/>
      <c r="CH2985" s="41"/>
      <c r="CI2985" s="41"/>
      <c r="CJ2985" s="41"/>
      <c r="CK2985" s="41"/>
      <c r="CL2985" s="68"/>
      <c r="CM2985" s="41"/>
      <c r="CN2985" s="41"/>
      <c r="CO2985" s="39"/>
      <c r="CP2985" s="78"/>
    </row>
    <row r="2986" spans="1:94" s="38" customFormat="1" x14ac:dyDescent="0.25">
      <c r="A2986" s="99">
        <v>2983</v>
      </c>
      <c r="F2986" s="39"/>
      <c r="Q2986" s="39"/>
      <c r="R2986" s="40"/>
      <c r="S2986" s="40"/>
      <c r="T2986" s="39"/>
      <c r="AG2986" s="110"/>
      <c r="AH2986" s="94"/>
      <c r="AJ2986" s="97"/>
      <c r="AL2986" s="39"/>
      <c r="AP2986" s="39"/>
      <c r="AQ2986" s="77"/>
      <c r="AR2986" s="94"/>
      <c r="AT2986" s="97"/>
      <c r="BB2986" s="79"/>
      <c r="BC2986" s="94"/>
      <c r="BE2986" s="97"/>
      <c r="BF2986" s="97"/>
      <c r="BG2986" s="40"/>
      <c r="BK2986" s="40"/>
      <c r="BL2986" s="79"/>
      <c r="BM2986" s="94"/>
      <c r="BO2986" s="97"/>
      <c r="BQ2986" s="40"/>
      <c r="BR2986" s="94"/>
      <c r="BS2986" s="94"/>
      <c r="BT2986" s="94"/>
      <c r="BU2986" s="40"/>
      <c r="BV2986" s="82"/>
      <c r="BW2986" s="94"/>
      <c r="BX2986" s="48"/>
      <c r="BY2986" s="97"/>
      <c r="BZ2986" s="48"/>
      <c r="CA2986" s="40"/>
      <c r="CB2986" s="94"/>
      <c r="CC2986" s="94"/>
      <c r="CD2986" s="94"/>
      <c r="CE2986" s="40"/>
      <c r="CF2986" s="73"/>
      <c r="CG2986" s="41"/>
      <c r="CH2986" s="41"/>
      <c r="CI2986" s="41"/>
      <c r="CJ2986" s="41"/>
      <c r="CK2986" s="41"/>
      <c r="CL2986" s="68"/>
      <c r="CM2986" s="41"/>
      <c r="CN2986" s="41"/>
      <c r="CO2986" s="39"/>
      <c r="CP2986" s="78"/>
    </row>
    <row r="2987" spans="1:94" s="38" customFormat="1" x14ac:dyDescent="0.25">
      <c r="A2987" s="38">
        <v>2984</v>
      </c>
      <c r="F2987" s="39"/>
      <c r="Q2987" s="39"/>
      <c r="R2987" s="40"/>
      <c r="S2987" s="40"/>
      <c r="T2987" s="39"/>
      <c r="AG2987" s="110"/>
      <c r="AH2987" s="94"/>
      <c r="AJ2987" s="97"/>
      <c r="AL2987" s="39"/>
      <c r="AP2987" s="39"/>
      <c r="AQ2987" s="77"/>
      <c r="AR2987" s="94"/>
      <c r="AT2987" s="97"/>
      <c r="BB2987" s="79"/>
      <c r="BC2987" s="94"/>
      <c r="BE2987" s="97"/>
      <c r="BF2987" s="97"/>
      <c r="BG2987" s="40"/>
      <c r="BK2987" s="40"/>
      <c r="BL2987" s="79"/>
      <c r="BM2987" s="94"/>
      <c r="BO2987" s="97"/>
      <c r="BQ2987" s="40"/>
      <c r="BR2987" s="94"/>
      <c r="BS2987" s="94"/>
      <c r="BT2987" s="94"/>
      <c r="BU2987" s="40"/>
      <c r="BV2987" s="82"/>
      <c r="BW2987" s="94"/>
      <c r="BX2987" s="48"/>
      <c r="BY2987" s="97"/>
      <c r="BZ2987" s="48"/>
      <c r="CA2987" s="40"/>
      <c r="CB2987" s="94"/>
      <c r="CC2987" s="94"/>
      <c r="CD2987" s="94"/>
      <c r="CE2987" s="40"/>
      <c r="CF2987" s="73"/>
      <c r="CG2987" s="41"/>
      <c r="CH2987" s="41"/>
      <c r="CI2987" s="41"/>
      <c r="CJ2987" s="41"/>
      <c r="CK2987" s="41"/>
      <c r="CL2987" s="68"/>
      <c r="CM2987" s="41"/>
      <c r="CN2987" s="41"/>
      <c r="CO2987" s="39"/>
      <c r="CP2987" s="78"/>
    </row>
    <row r="2988" spans="1:94" s="38" customFormat="1" x14ac:dyDescent="0.25">
      <c r="A2988" s="38">
        <v>2985</v>
      </c>
      <c r="F2988" s="39"/>
      <c r="Q2988" s="39"/>
      <c r="R2988" s="40"/>
      <c r="S2988" s="40"/>
      <c r="T2988" s="39"/>
      <c r="AG2988" s="110"/>
      <c r="AH2988" s="94"/>
      <c r="AJ2988" s="97"/>
      <c r="AL2988" s="39"/>
      <c r="AP2988" s="39"/>
      <c r="AQ2988" s="77"/>
      <c r="AR2988" s="94"/>
      <c r="AT2988" s="97"/>
      <c r="BB2988" s="79"/>
      <c r="BC2988" s="94"/>
      <c r="BE2988" s="97"/>
      <c r="BF2988" s="97"/>
      <c r="BG2988" s="40"/>
      <c r="BK2988" s="40"/>
      <c r="BL2988" s="79"/>
      <c r="BM2988" s="94"/>
      <c r="BO2988" s="97"/>
      <c r="BQ2988" s="40"/>
      <c r="BR2988" s="94"/>
      <c r="BS2988" s="94"/>
      <c r="BT2988" s="94"/>
      <c r="BU2988" s="40"/>
      <c r="BV2988" s="82"/>
      <c r="BW2988" s="94"/>
      <c r="BX2988" s="48"/>
      <c r="BY2988" s="97"/>
      <c r="BZ2988" s="48"/>
      <c r="CA2988" s="40"/>
      <c r="CB2988" s="94"/>
      <c r="CC2988" s="94"/>
      <c r="CD2988" s="94"/>
      <c r="CE2988" s="40"/>
      <c r="CF2988" s="73"/>
      <c r="CG2988" s="41"/>
      <c r="CH2988" s="41"/>
      <c r="CI2988" s="41"/>
      <c r="CJ2988" s="41"/>
      <c r="CK2988" s="41"/>
      <c r="CL2988" s="68"/>
      <c r="CM2988" s="41"/>
      <c r="CN2988" s="41"/>
      <c r="CO2988" s="39"/>
      <c r="CP2988" s="78"/>
    </row>
    <row r="2989" spans="1:94" s="38" customFormat="1" x14ac:dyDescent="0.25">
      <c r="A2989" s="38">
        <v>2986</v>
      </c>
      <c r="F2989" s="39"/>
      <c r="Q2989" s="39"/>
      <c r="R2989" s="40"/>
      <c r="S2989" s="40"/>
      <c r="T2989" s="39"/>
      <c r="AG2989" s="110"/>
      <c r="AH2989" s="94"/>
      <c r="AJ2989" s="97"/>
      <c r="AL2989" s="39"/>
      <c r="AP2989" s="39"/>
      <c r="AQ2989" s="77"/>
      <c r="AR2989" s="94"/>
      <c r="AT2989" s="97"/>
      <c r="BB2989" s="79"/>
      <c r="BC2989" s="94"/>
      <c r="BE2989" s="97"/>
      <c r="BF2989" s="97"/>
      <c r="BG2989" s="40"/>
      <c r="BK2989" s="40"/>
      <c r="BL2989" s="79"/>
      <c r="BM2989" s="94"/>
      <c r="BO2989" s="97"/>
      <c r="BQ2989" s="40"/>
      <c r="BR2989" s="94"/>
      <c r="BS2989" s="94"/>
      <c r="BT2989" s="94"/>
      <c r="BU2989" s="40"/>
      <c r="BV2989" s="82"/>
      <c r="BW2989" s="94"/>
      <c r="BX2989" s="48"/>
      <c r="BY2989" s="97"/>
      <c r="BZ2989" s="48"/>
      <c r="CA2989" s="40"/>
      <c r="CB2989" s="94"/>
      <c r="CC2989" s="94"/>
      <c r="CD2989" s="94"/>
      <c r="CE2989" s="40"/>
      <c r="CF2989" s="73"/>
      <c r="CG2989" s="41"/>
      <c r="CH2989" s="41"/>
      <c r="CI2989" s="41"/>
      <c r="CJ2989" s="41"/>
      <c r="CK2989" s="41"/>
      <c r="CL2989" s="68"/>
      <c r="CM2989" s="41"/>
      <c r="CN2989" s="41"/>
      <c r="CO2989" s="39"/>
      <c r="CP2989" s="78"/>
    </row>
    <row r="2990" spans="1:94" s="38" customFormat="1" x14ac:dyDescent="0.25">
      <c r="A2990" s="38">
        <v>2987</v>
      </c>
      <c r="F2990" s="39"/>
      <c r="Q2990" s="39"/>
      <c r="R2990" s="40"/>
      <c r="S2990" s="40"/>
      <c r="T2990" s="39"/>
      <c r="AG2990" s="110"/>
      <c r="AH2990" s="94"/>
      <c r="AJ2990" s="97"/>
      <c r="AL2990" s="39"/>
      <c r="AP2990" s="39"/>
      <c r="AQ2990" s="77"/>
      <c r="AR2990" s="94"/>
      <c r="AT2990" s="97"/>
      <c r="BB2990" s="79"/>
      <c r="BC2990" s="94"/>
      <c r="BE2990" s="97"/>
      <c r="BF2990" s="97"/>
      <c r="BG2990" s="40"/>
      <c r="BK2990" s="40"/>
      <c r="BL2990" s="79"/>
      <c r="BM2990" s="94"/>
      <c r="BO2990" s="97"/>
      <c r="BQ2990" s="40"/>
      <c r="BR2990" s="94"/>
      <c r="BS2990" s="94"/>
      <c r="BT2990" s="94"/>
      <c r="BU2990" s="40"/>
      <c r="BV2990" s="82"/>
      <c r="BW2990" s="94"/>
      <c r="BX2990" s="48"/>
      <c r="BY2990" s="97"/>
      <c r="BZ2990" s="48"/>
      <c r="CA2990" s="40"/>
      <c r="CB2990" s="94"/>
      <c r="CC2990" s="94"/>
      <c r="CD2990" s="94"/>
      <c r="CE2990" s="40"/>
      <c r="CF2990" s="73"/>
      <c r="CG2990" s="41"/>
      <c r="CH2990" s="41"/>
      <c r="CI2990" s="41"/>
      <c r="CJ2990" s="41"/>
      <c r="CK2990" s="41"/>
      <c r="CL2990" s="68"/>
      <c r="CM2990" s="41"/>
      <c r="CN2990" s="41"/>
      <c r="CO2990" s="39"/>
      <c r="CP2990" s="78"/>
    </row>
    <row r="2991" spans="1:94" s="38" customFormat="1" x14ac:dyDescent="0.25">
      <c r="A2991" s="38">
        <v>2988</v>
      </c>
      <c r="F2991" s="39"/>
      <c r="Q2991" s="39"/>
      <c r="R2991" s="40"/>
      <c r="S2991" s="40"/>
      <c r="T2991" s="39"/>
      <c r="AG2991" s="110"/>
      <c r="AH2991" s="94"/>
      <c r="AJ2991" s="97"/>
      <c r="AL2991" s="39"/>
      <c r="AP2991" s="39"/>
      <c r="AQ2991" s="77"/>
      <c r="AR2991" s="94"/>
      <c r="AT2991" s="97"/>
      <c r="BB2991" s="79"/>
      <c r="BC2991" s="94"/>
      <c r="BE2991" s="97"/>
      <c r="BF2991" s="97"/>
      <c r="BG2991" s="40"/>
      <c r="BK2991" s="40"/>
      <c r="BL2991" s="79"/>
      <c r="BM2991" s="94"/>
      <c r="BO2991" s="97"/>
      <c r="BQ2991" s="40"/>
      <c r="BR2991" s="94"/>
      <c r="BS2991" s="94"/>
      <c r="BT2991" s="94"/>
      <c r="BU2991" s="40"/>
      <c r="BV2991" s="82"/>
      <c r="BW2991" s="94"/>
      <c r="BX2991" s="48"/>
      <c r="BY2991" s="97"/>
      <c r="BZ2991" s="48"/>
      <c r="CA2991" s="40"/>
      <c r="CB2991" s="94"/>
      <c r="CC2991" s="94"/>
      <c r="CD2991" s="94"/>
      <c r="CE2991" s="40"/>
      <c r="CF2991" s="73"/>
      <c r="CG2991" s="41"/>
      <c r="CH2991" s="41"/>
      <c r="CI2991" s="41"/>
      <c r="CJ2991" s="41"/>
      <c r="CK2991" s="41"/>
      <c r="CL2991" s="68"/>
      <c r="CM2991" s="41"/>
      <c r="CN2991" s="41"/>
      <c r="CO2991" s="39"/>
      <c r="CP2991" s="78"/>
    </row>
    <row r="2992" spans="1:94" s="38" customFormat="1" x14ac:dyDescent="0.25">
      <c r="A2992" s="38">
        <v>2989</v>
      </c>
      <c r="F2992" s="39"/>
      <c r="Q2992" s="39"/>
      <c r="R2992" s="40"/>
      <c r="S2992" s="40"/>
      <c r="T2992" s="39"/>
      <c r="AG2992" s="110"/>
      <c r="AH2992" s="94"/>
      <c r="AJ2992" s="97"/>
      <c r="AL2992" s="39"/>
      <c r="AP2992" s="39"/>
      <c r="AQ2992" s="77"/>
      <c r="AR2992" s="94"/>
      <c r="AT2992" s="97"/>
      <c r="BB2992" s="79"/>
      <c r="BC2992" s="94"/>
      <c r="BE2992" s="97"/>
      <c r="BF2992" s="97"/>
      <c r="BG2992" s="40"/>
      <c r="BK2992" s="40"/>
      <c r="BL2992" s="79"/>
      <c r="BM2992" s="94"/>
      <c r="BO2992" s="97"/>
      <c r="BQ2992" s="40"/>
      <c r="BR2992" s="94"/>
      <c r="BS2992" s="94"/>
      <c r="BT2992" s="94"/>
      <c r="BU2992" s="40"/>
      <c r="BV2992" s="82"/>
      <c r="BW2992" s="94"/>
      <c r="BX2992" s="48"/>
      <c r="BY2992" s="97"/>
      <c r="BZ2992" s="48"/>
      <c r="CA2992" s="40"/>
      <c r="CB2992" s="94"/>
      <c r="CC2992" s="94"/>
      <c r="CD2992" s="94"/>
      <c r="CE2992" s="40"/>
      <c r="CF2992" s="73"/>
      <c r="CG2992" s="41"/>
      <c r="CH2992" s="41"/>
      <c r="CI2992" s="41"/>
      <c r="CJ2992" s="41"/>
      <c r="CK2992" s="41"/>
      <c r="CL2992" s="68"/>
      <c r="CM2992" s="41"/>
      <c r="CN2992" s="41"/>
      <c r="CO2992" s="39"/>
      <c r="CP2992" s="78"/>
    </row>
    <row r="2993" spans="1:94" s="38" customFormat="1" x14ac:dyDescent="0.25">
      <c r="A2993" s="99">
        <v>2990</v>
      </c>
      <c r="F2993" s="39"/>
      <c r="Q2993" s="39"/>
      <c r="R2993" s="40"/>
      <c r="S2993" s="40"/>
      <c r="T2993" s="39"/>
      <c r="AG2993" s="110"/>
      <c r="AH2993" s="94"/>
      <c r="AJ2993" s="97"/>
      <c r="AL2993" s="39"/>
      <c r="AP2993" s="39"/>
      <c r="AQ2993" s="77"/>
      <c r="AR2993" s="94"/>
      <c r="AT2993" s="97"/>
      <c r="BB2993" s="79"/>
      <c r="BC2993" s="94"/>
      <c r="BE2993" s="97"/>
      <c r="BF2993" s="97"/>
      <c r="BG2993" s="40"/>
      <c r="BK2993" s="40"/>
      <c r="BL2993" s="79"/>
      <c r="BM2993" s="94"/>
      <c r="BO2993" s="97"/>
      <c r="BQ2993" s="40"/>
      <c r="BR2993" s="94"/>
      <c r="BS2993" s="94"/>
      <c r="BT2993" s="94"/>
      <c r="BU2993" s="40"/>
      <c r="BV2993" s="82"/>
      <c r="BW2993" s="94"/>
      <c r="BX2993" s="48"/>
      <c r="BY2993" s="97"/>
      <c r="BZ2993" s="48"/>
      <c r="CA2993" s="40"/>
      <c r="CB2993" s="94"/>
      <c r="CC2993" s="94"/>
      <c r="CD2993" s="94"/>
      <c r="CE2993" s="40"/>
      <c r="CF2993" s="73"/>
      <c r="CG2993" s="41"/>
      <c r="CH2993" s="41"/>
      <c r="CI2993" s="41"/>
      <c r="CJ2993" s="41"/>
      <c r="CK2993" s="41"/>
      <c r="CL2993" s="68"/>
      <c r="CM2993" s="41"/>
      <c r="CN2993" s="41"/>
      <c r="CO2993" s="39"/>
      <c r="CP2993" s="78"/>
    </row>
    <row r="2994" spans="1:94" s="38" customFormat="1" x14ac:dyDescent="0.25">
      <c r="A2994" s="38">
        <v>2991</v>
      </c>
      <c r="F2994" s="39"/>
      <c r="Q2994" s="39"/>
      <c r="R2994" s="40"/>
      <c r="S2994" s="40"/>
      <c r="T2994" s="39"/>
      <c r="AG2994" s="110"/>
      <c r="AH2994" s="94"/>
      <c r="AJ2994" s="97"/>
      <c r="AL2994" s="39"/>
      <c r="AP2994" s="39"/>
      <c r="AQ2994" s="77"/>
      <c r="AR2994" s="94"/>
      <c r="AT2994" s="97"/>
      <c r="BB2994" s="79"/>
      <c r="BC2994" s="94"/>
      <c r="BE2994" s="97"/>
      <c r="BF2994" s="97"/>
      <c r="BG2994" s="40"/>
      <c r="BK2994" s="40"/>
      <c r="BL2994" s="79"/>
      <c r="BM2994" s="94"/>
      <c r="BO2994" s="97"/>
      <c r="BQ2994" s="40"/>
      <c r="BR2994" s="94"/>
      <c r="BS2994" s="94"/>
      <c r="BT2994" s="94"/>
      <c r="BU2994" s="40"/>
      <c r="BV2994" s="82"/>
      <c r="BW2994" s="94"/>
      <c r="BX2994" s="48"/>
      <c r="BY2994" s="97"/>
      <c r="BZ2994" s="48"/>
      <c r="CA2994" s="40"/>
      <c r="CB2994" s="94"/>
      <c r="CC2994" s="94"/>
      <c r="CD2994" s="94"/>
      <c r="CE2994" s="40"/>
      <c r="CF2994" s="73"/>
      <c r="CG2994" s="41"/>
      <c r="CH2994" s="41"/>
      <c r="CI2994" s="41"/>
      <c r="CJ2994" s="41"/>
      <c r="CK2994" s="41"/>
      <c r="CL2994" s="68"/>
      <c r="CM2994" s="41"/>
      <c r="CN2994" s="41"/>
      <c r="CO2994" s="39"/>
      <c r="CP2994" s="78"/>
    </row>
    <row r="2995" spans="1:94" s="38" customFormat="1" x14ac:dyDescent="0.25">
      <c r="A2995" s="38">
        <v>2992</v>
      </c>
      <c r="F2995" s="39"/>
      <c r="Q2995" s="39"/>
      <c r="R2995" s="40"/>
      <c r="S2995" s="40"/>
      <c r="T2995" s="39"/>
      <c r="AG2995" s="110"/>
      <c r="AH2995" s="94"/>
      <c r="AJ2995" s="97"/>
      <c r="AL2995" s="39"/>
      <c r="AP2995" s="39"/>
      <c r="AQ2995" s="77"/>
      <c r="AR2995" s="94"/>
      <c r="AT2995" s="97"/>
      <c r="BB2995" s="79"/>
      <c r="BC2995" s="94"/>
      <c r="BE2995" s="97"/>
      <c r="BF2995" s="97"/>
      <c r="BG2995" s="40"/>
      <c r="BK2995" s="40"/>
      <c r="BL2995" s="79"/>
      <c r="BM2995" s="94"/>
      <c r="BO2995" s="97"/>
      <c r="BQ2995" s="40"/>
      <c r="BR2995" s="94"/>
      <c r="BS2995" s="94"/>
      <c r="BT2995" s="94"/>
      <c r="BU2995" s="40"/>
      <c r="BV2995" s="82"/>
      <c r="BW2995" s="94"/>
      <c r="BX2995" s="48"/>
      <c r="BY2995" s="97"/>
      <c r="BZ2995" s="48"/>
      <c r="CA2995" s="40"/>
      <c r="CB2995" s="94"/>
      <c r="CC2995" s="94"/>
      <c r="CD2995" s="94"/>
      <c r="CE2995" s="40"/>
      <c r="CF2995" s="73"/>
      <c r="CG2995" s="41"/>
      <c r="CH2995" s="41"/>
      <c r="CI2995" s="41"/>
      <c r="CJ2995" s="41"/>
      <c r="CK2995" s="41"/>
      <c r="CL2995" s="68"/>
      <c r="CM2995" s="41"/>
      <c r="CN2995" s="41"/>
      <c r="CO2995" s="39"/>
      <c r="CP2995" s="78"/>
    </row>
    <row r="2996" spans="1:94" s="38" customFormat="1" x14ac:dyDescent="0.25">
      <c r="A2996" s="38">
        <v>2993</v>
      </c>
      <c r="F2996" s="39"/>
      <c r="Q2996" s="39"/>
      <c r="R2996" s="40"/>
      <c r="S2996" s="40"/>
      <c r="T2996" s="39"/>
      <c r="AG2996" s="110"/>
      <c r="AH2996" s="94"/>
      <c r="AJ2996" s="97"/>
      <c r="AL2996" s="39"/>
      <c r="AP2996" s="39"/>
      <c r="AQ2996" s="77"/>
      <c r="AR2996" s="94"/>
      <c r="AT2996" s="97"/>
      <c r="BB2996" s="79"/>
      <c r="BC2996" s="94"/>
      <c r="BE2996" s="97"/>
      <c r="BF2996" s="97"/>
      <c r="BG2996" s="40"/>
      <c r="BK2996" s="40"/>
      <c r="BL2996" s="79"/>
      <c r="BM2996" s="94"/>
      <c r="BO2996" s="97"/>
      <c r="BQ2996" s="40"/>
      <c r="BR2996" s="94"/>
      <c r="BS2996" s="94"/>
      <c r="BT2996" s="94"/>
      <c r="BU2996" s="40"/>
      <c r="BV2996" s="82"/>
      <c r="BW2996" s="94"/>
      <c r="BX2996" s="48"/>
      <c r="BY2996" s="97"/>
      <c r="BZ2996" s="48"/>
      <c r="CA2996" s="40"/>
      <c r="CB2996" s="94"/>
      <c r="CC2996" s="94"/>
      <c r="CD2996" s="94"/>
      <c r="CE2996" s="40"/>
      <c r="CF2996" s="73"/>
      <c r="CG2996" s="41"/>
      <c r="CH2996" s="41"/>
      <c r="CI2996" s="41"/>
      <c r="CJ2996" s="41"/>
      <c r="CK2996" s="41"/>
      <c r="CL2996" s="68"/>
      <c r="CM2996" s="41"/>
      <c r="CN2996" s="41"/>
      <c r="CO2996" s="39"/>
      <c r="CP2996" s="78"/>
    </row>
    <row r="2997" spans="1:94" s="38" customFormat="1" x14ac:dyDescent="0.25">
      <c r="A2997" s="38">
        <v>2994</v>
      </c>
      <c r="F2997" s="39"/>
      <c r="Q2997" s="39"/>
      <c r="R2997" s="40"/>
      <c r="S2997" s="40"/>
      <c r="T2997" s="39"/>
      <c r="AG2997" s="110"/>
      <c r="AH2997" s="94"/>
      <c r="AJ2997" s="97"/>
      <c r="AL2997" s="39"/>
      <c r="AP2997" s="39"/>
      <c r="AQ2997" s="77"/>
      <c r="AR2997" s="94"/>
      <c r="AT2997" s="97"/>
      <c r="BB2997" s="79"/>
      <c r="BC2997" s="94"/>
      <c r="BE2997" s="97"/>
      <c r="BF2997" s="97"/>
      <c r="BG2997" s="40"/>
      <c r="BK2997" s="40"/>
      <c r="BL2997" s="79"/>
      <c r="BM2997" s="94"/>
      <c r="BO2997" s="97"/>
      <c r="BQ2997" s="40"/>
      <c r="BR2997" s="94"/>
      <c r="BS2997" s="94"/>
      <c r="BT2997" s="94"/>
      <c r="BU2997" s="40"/>
      <c r="BV2997" s="82"/>
      <c r="BW2997" s="94"/>
      <c r="BX2997" s="48"/>
      <c r="BY2997" s="97"/>
      <c r="BZ2997" s="48"/>
      <c r="CA2997" s="40"/>
      <c r="CB2997" s="94"/>
      <c r="CC2997" s="94"/>
      <c r="CD2997" s="94"/>
      <c r="CE2997" s="40"/>
      <c r="CF2997" s="73"/>
      <c r="CG2997" s="41"/>
      <c r="CH2997" s="41"/>
      <c r="CI2997" s="41"/>
      <c r="CJ2997" s="41"/>
      <c r="CK2997" s="41"/>
      <c r="CL2997" s="68"/>
      <c r="CM2997" s="41"/>
      <c r="CN2997" s="41"/>
      <c r="CO2997" s="39"/>
      <c r="CP2997" s="78"/>
    </row>
    <row r="2998" spans="1:94" s="38" customFormat="1" x14ac:dyDescent="0.25">
      <c r="A2998" s="38">
        <v>2995</v>
      </c>
      <c r="F2998" s="39"/>
      <c r="Q2998" s="39"/>
      <c r="R2998" s="40"/>
      <c r="S2998" s="40"/>
      <c r="T2998" s="39"/>
      <c r="AG2998" s="110"/>
      <c r="AH2998" s="94"/>
      <c r="AJ2998" s="97"/>
      <c r="AL2998" s="39"/>
      <c r="AP2998" s="39"/>
      <c r="AQ2998" s="77"/>
      <c r="AR2998" s="94"/>
      <c r="AT2998" s="97"/>
      <c r="BB2998" s="79"/>
      <c r="BC2998" s="94"/>
      <c r="BE2998" s="97"/>
      <c r="BF2998" s="97"/>
      <c r="BG2998" s="40"/>
      <c r="BK2998" s="40"/>
      <c r="BL2998" s="79"/>
      <c r="BM2998" s="94"/>
      <c r="BO2998" s="97"/>
      <c r="BQ2998" s="40"/>
      <c r="BR2998" s="94"/>
      <c r="BS2998" s="94"/>
      <c r="BT2998" s="94"/>
      <c r="BU2998" s="40"/>
      <c r="BV2998" s="82"/>
      <c r="BW2998" s="94"/>
      <c r="BX2998" s="48"/>
      <c r="BY2998" s="97"/>
      <c r="BZ2998" s="48"/>
      <c r="CA2998" s="40"/>
      <c r="CB2998" s="94"/>
      <c r="CC2998" s="94"/>
      <c r="CD2998" s="94"/>
      <c r="CE2998" s="40"/>
      <c r="CF2998" s="73"/>
      <c r="CG2998" s="41"/>
      <c r="CH2998" s="41"/>
      <c r="CI2998" s="41"/>
      <c r="CJ2998" s="41"/>
      <c r="CK2998" s="41"/>
      <c r="CL2998" s="68"/>
      <c r="CM2998" s="41"/>
      <c r="CN2998" s="41"/>
      <c r="CO2998" s="39"/>
      <c r="CP2998" s="78"/>
    </row>
    <row r="2999" spans="1:94" s="38" customFormat="1" x14ac:dyDescent="0.25">
      <c r="A2999" s="38">
        <v>2996</v>
      </c>
      <c r="F2999" s="39"/>
      <c r="Q2999" s="39"/>
      <c r="R2999" s="40"/>
      <c r="S2999" s="40"/>
      <c r="T2999" s="39"/>
      <c r="AG2999" s="110"/>
      <c r="AH2999" s="94"/>
      <c r="AJ2999" s="97"/>
      <c r="AL2999" s="39"/>
      <c r="AP2999" s="39"/>
      <c r="AQ2999" s="77"/>
      <c r="AR2999" s="94"/>
      <c r="AT2999" s="97"/>
      <c r="BB2999" s="79"/>
      <c r="BC2999" s="94"/>
      <c r="BE2999" s="97"/>
      <c r="BF2999" s="97"/>
      <c r="BG2999" s="40"/>
      <c r="BK2999" s="40"/>
      <c r="BL2999" s="79"/>
      <c r="BM2999" s="94"/>
      <c r="BO2999" s="97"/>
      <c r="BQ2999" s="40"/>
      <c r="BR2999" s="94"/>
      <c r="BS2999" s="94"/>
      <c r="BT2999" s="94"/>
      <c r="BU2999" s="40"/>
      <c r="BV2999" s="82"/>
      <c r="BW2999" s="94"/>
      <c r="BX2999" s="48"/>
      <c r="BY2999" s="97"/>
      <c r="BZ2999" s="48"/>
      <c r="CA2999" s="40"/>
      <c r="CB2999" s="94"/>
      <c r="CC2999" s="94"/>
      <c r="CD2999" s="94"/>
      <c r="CE2999" s="40"/>
      <c r="CF2999" s="73"/>
      <c r="CG2999" s="41"/>
      <c r="CH2999" s="41"/>
      <c r="CI2999" s="41"/>
      <c r="CJ2999" s="41"/>
      <c r="CK2999" s="41"/>
      <c r="CL2999" s="68"/>
      <c r="CM2999" s="41"/>
      <c r="CN2999" s="41"/>
      <c r="CO2999" s="39"/>
      <c r="CP2999" s="78"/>
    </row>
    <row r="3000" spans="1:94" s="38" customFormat="1" x14ac:dyDescent="0.25">
      <c r="A3000" s="38">
        <v>2997</v>
      </c>
      <c r="F3000" s="39"/>
      <c r="Q3000" s="39"/>
      <c r="R3000" s="40"/>
      <c r="S3000" s="40"/>
      <c r="T3000" s="39"/>
      <c r="AG3000" s="110"/>
      <c r="AH3000" s="94"/>
      <c r="AJ3000" s="97"/>
      <c r="AL3000" s="39"/>
      <c r="AP3000" s="39"/>
      <c r="AQ3000" s="77"/>
      <c r="AR3000" s="94"/>
      <c r="AT3000" s="97"/>
      <c r="BB3000" s="79"/>
      <c r="BC3000" s="94"/>
      <c r="BE3000" s="97"/>
      <c r="BF3000" s="97"/>
      <c r="BG3000" s="40"/>
      <c r="BK3000" s="40"/>
      <c r="BL3000" s="79"/>
      <c r="BM3000" s="94"/>
      <c r="BO3000" s="97"/>
      <c r="BQ3000" s="40"/>
      <c r="BR3000" s="94"/>
      <c r="BS3000" s="94"/>
      <c r="BT3000" s="94"/>
      <c r="BU3000" s="40"/>
      <c r="BV3000" s="82"/>
      <c r="BW3000" s="94"/>
      <c r="BX3000" s="48"/>
      <c r="BY3000" s="97"/>
      <c r="BZ3000" s="48"/>
      <c r="CA3000" s="40"/>
      <c r="CB3000" s="94"/>
      <c r="CC3000" s="94"/>
      <c r="CD3000" s="94"/>
      <c r="CE3000" s="40"/>
      <c r="CF3000" s="73"/>
      <c r="CG3000" s="41"/>
      <c r="CH3000" s="41"/>
      <c r="CI3000" s="41"/>
      <c r="CJ3000" s="41"/>
      <c r="CK3000" s="41"/>
      <c r="CL3000" s="68"/>
      <c r="CM3000" s="41"/>
      <c r="CN3000" s="41"/>
      <c r="CO3000" s="39"/>
      <c r="CP3000" s="78"/>
    </row>
    <row r="3001" spans="1:94" s="38" customFormat="1" x14ac:dyDescent="0.25">
      <c r="A3001" s="38">
        <v>2998</v>
      </c>
      <c r="F3001" s="39"/>
      <c r="Q3001" s="39"/>
      <c r="R3001" s="40"/>
      <c r="S3001" s="40"/>
      <c r="T3001" s="39"/>
      <c r="AG3001" s="110"/>
      <c r="AH3001" s="94"/>
      <c r="AJ3001" s="97"/>
      <c r="AL3001" s="39"/>
      <c r="AP3001" s="39"/>
      <c r="AQ3001" s="77"/>
      <c r="AR3001" s="94"/>
      <c r="AT3001" s="97"/>
      <c r="BB3001" s="79"/>
      <c r="BC3001" s="94"/>
      <c r="BE3001" s="97"/>
      <c r="BF3001" s="97"/>
      <c r="BG3001" s="40"/>
      <c r="BK3001" s="40"/>
      <c r="BL3001" s="79"/>
      <c r="BM3001" s="94"/>
      <c r="BO3001" s="97"/>
      <c r="BQ3001" s="40"/>
      <c r="BR3001" s="94"/>
      <c r="BS3001" s="94"/>
      <c r="BT3001" s="94"/>
      <c r="BU3001" s="40"/>
      <c r="BV3001" s="82"/>
      <c r="BW3001" s="94"/>
      <c r="BX3001" s="48"/>
      <c r="BY3001" s="97"/>
      <c r="BZ3001" s="48"/>
      <c r="CA3001" s="40"/>
      <c r="CB3001" s="94"/>
      <c r="CC3001" s="94"/>
      <c r="CD3001" s="94"/>
      <c r="CE3001" s="40"/>
      <c r="CF3001" s="73"/>
      <c r="CG3001" s="41"/>
      <c r="CH3001" s="41"/>
      <c r="CI3001" s="41"/>
      <c r="CJ3001" s="41"/>
      <c r="CK3001" s="41"/>
      <c r="CL3001" s="68"/>
      <c r="CM3001" s="41"/>
      <c r="CN3001" s="41"/>
      <c r="CO3001" s="39"/>
      <c r="CP3001" s="78"/>
    </row>
    <row r="3002" spans="1:94" s="38" customFormat="1" x14ac:dyDescent="0.25">
      <c r="A3002" s="38">
        <v>2999</v>
      </c>
      <c r="F3002" s="39"/>
      <c r="Q3002" s="39"/>
      <c r="R3002" s="40"/>
      <c r="S3002" s="40"/>
      <c r="T3002" s="39"/>
      <c r="AG3002" s="110"/>
      <c r="AH3002" s="94"/>
      <c r="AJ3002" s="97"/>
      <c r="AL3002" s="39"/>
      <c r="AP3002" s="39"/>
      <c r="AQ3002" s="77"/>
      <c r="AR3002" s="94"/>
      <c r="AT3002" s="97"/>
      <c r="BB3002" s="79"/>
      <c r="BC3002" s="94"/>
      <c r="BE3002" s="97"/>
      <c r="BF3002" s="97"/>
      <c r="BG3002" s="40"/>
      <c r="BK3002" s="40"/>
      <c r="BL3002" s="79"/>
      <c r="BM3002" s="94"/>
      <c r="BO3002" s="97"/>
      <c r="BQ3002" s="40"/>
      <c r="BR3002" s="94"/>
      <c r="BS3002" s="94"/>
      <c r="BT3002" s="94"/>
      <c r="BU3002" s="40"/>
      <c r="BV3002" s="82"/>
      <c r="BW3002" s="94"/>
      <c r="BX3002" s="48"/>
      <c r="BY3002" s="97"/>
      <c r="BZ3002" s="48"/>
      <c r="CA3002" s="40"/>
      <c r="CB3002" s="94"/>
      <c r="CC3002" s="94"/>
      <c r="CD3002" s="94"/>
      <c r="CE3002" s="40"/>
      <c r="CF3002" s="73"/>
      <c r="CG3002" s="41"/>
      <c r="CH3002" s="41"/>
      <c r="CI3002" s="41"/>
      <c r="CJ3002" s="41"/>
      <c r="CK3002" s="41"/>
      <c r="CL3002" s="68"/>
      <c r="CM3002" s="41"/>
      <c r="CN3002" s="41"/>
      <c r="CO3002" s="39"/>
      <c r="CP3002" s="78"/>
    </row>
    <row r="3003" spans="1:94" s="38" customFormat="1" x14ac:dyDescent="0.25">
      <c r="A3003" s="38">
        <v>3000</v>
      </c>
      <c r="F3003" s="39"/>
      <c r="Q3003" s="39"/>
      <c r="R3003" s="40"/>
      <c r="S3003" s="40"/>
      <c r="T3003" s="39"/>
      <c r="AG3003" s="110"/>
      <c r="AH3003" s="94"/>
      <c r="AJ3003" s="97"/>
      <c r="AL3003" s="39"/>
      <c r="AP3003" s="39"/>
      <c r="AQ3003" s="77"/>
      <c r="AR3003" s="94"/>
      <c r="AT3003" s="97"/>
      <c r="BB3003" s="79"/>
      <c r="BC3003" s="94"/>
      <c r="BE3003" s="97"/>
      <c r="BF3003" s="97"/>
      <c r="BG3003" s="40"/>
      <c r="BK3003" s="40"/>
      <c r="BL3003" s="79"/>
      <c r="BM3003" s="94"/>
      <c r="BO3003" s="97"/>
      <c r="BQ3003" s="40"/>
      <c r="BR3003" s="94"/>
      <c r="BS3003" s="94"/>
      <c r="BT3003" s="94"/>
      <c r="BU3003" s="40"/>
      <c r="BV3003" s="82"/>
      <c r="BW3003" s="94"/>
      <c r="BX3003" s="48"/>
      <c r="BY3003" s="97"/>
      <c r="BZ3003" s="48"/>
      <c r="CA3003" s="40"/>
      <c r="CB3003" s="94"/>
      <c r="CC3003" s="94"/>
      <c r="CD3003" s="94"/>
      <c r="CE3003" s="40"/>
      <c r="CF3003" s="73"/>
      <c r="CG3003" s="41"/>
      <c r="CH3003" s="41"/>
      <c r="CI3003" s="41"/>
      <c r="CJ3003" s="41"/>
      <c r="CK3003" s="41"/>
      <c r="CL3003" s="68"/>
      <c r="CM3003" s="41"/>
      <c r="CN3003" s="41"/>
      <c r="CO3003" s="39"/>
      <c r="CP3003" s="78"/>
    </row>
    <row r="3004" spans="1:94" s="38" customFormat="1" x14ac:dyDescent="0.25">
      <c r="A3004" s="38">
        <v>3001</v>
      </c>
      <c r="F3004" s="39"/>
      <c r="Q3004" s="39"/>
      <c r="R3004" s="40"/>
      <c r="S3004" s="40"/>
      <c r="T3004" s="39"/>
      <c r="AG3004" s="110"/>
      <c r="AH3004" s="94"/>
      <c r="AJ3004" s="97"/>
      <c r="AL3004" s="39"/>
      <c r="AP3004" s="39"/>
      <c r="AQ3004" s="77"/>
      <c r="AR3004" s="94"/>
      <c r="AT3004" s="97"/>
      <c r="BB3004" s="79"/>
      <c r="BC3004" s="94"/>
      <c r="BE3004" s="97"/>
      <c r="BF3004" s="97"/>
      <c r="BG3004" s="40"/>
      <c r="BK3004" s="40"/>
      <c r="BL3004" s="79"/>
      <c r="BM3004" s="94"/>
      <c r="BO3004" s="97"/>
      <c r="BQ3004" s="40"/>
      <c r="BR3004" s="94"/>
      <c r="BS3004" s="94"/>
      <c r="BT3004" s="94"/>
      <c r="BU3004" s="40"/>
      <c r="BV3004" s="82"/>
      <c r="BW3004" s="94"/>
      <c r="BX3004" s="48"/>
      <c r="BY3004" s="97"/>
      <c r="BZ3004" s="48"/>
      <c r="CA3004" s="40"/>
      <c r="CB3004" s="94"/>
      <c r="CC3004" s="94"/>
      <c r="CD3004" s="94"/>
      <c r="CE3004" s="40"/>
      <c r="CF3004" s="73"/>
      <c r="CG3004" s="41"/>
      <c r="CH3004" s="41"/>
      <c r="CI3004" s="41"/>
      <c r="CJ3004" s="41"/>
      <c r="CK3004" s="41"/>
      <c r="CL3004" s="68"/>
      <c r="CM3004" s="41"/>
      <c r="CN3004" s="41"/>
      <c r="CO3004" s="39"/>
      <c r="CP3004" s="78"/>
    </row>
    <row r="3005" spans="1:94" s="38" customFormat="1" x14ac:dyDescent="0.25">
      <c r="A3005" s="38">
        <v>3002</v>
      </c>
      <c r="F3005" s="39"/>
      <c r="Q3005" s="39"/>
      <c r="R3005" s="40"/>
      <c r="S3005" s="40"/>
      <c r="T3005" s="39"/>
      <c r="AG3005" s="110"/>
      <c r="AH3005" s="94"/>
      <c r="AJ3005" s="97"/>
      <c r="AL3005" s="39"/>
      <c r="AP3005" s="39"/>
      <c r="AQ3005" s="77"/>
      <c r="AR3005" s="94"/>
      <c r="AT3005" s="97"/>
      <c r="BB3005" s="79"/>
      <c r="BC3005" s="94"/>
      <c r="BE3005" s="97"/>
      <c r="BF3005" s="97"/>
      <c r="BG3005" s="40"/>
      <c r="BK3005" s="40"/>
      <c r="BL3005" s="79"/>
      <c r="BM3005" s="94"/>
      <c r="BO3005" s="97"/>
      <c r="BQ3005" s="40"/>
      <c r="BR3005" s="94"/>
      <c r="BS3005" s="94"/>
      <c r="BT3005" s="94"/>
      <c r="BU3005" s="40"/>
      <c r="BV3005" s="82"/>
      <c r="BW3005" s="94"/>
      <c r="BX3005" s="48"/>
      <c r="BY3005" s="97"/>
      <c r="BZ3005" s="48"/>
      <c r="CA3005" s="40"/>
      <c r="CB3005" s="94"/>
      <c r="CC3005" s="94"/>
      <c r="CD3005" s="94"/>
      <c r="CE3005" s="40"/>
      <c r="CF3005" s="73"/>
      <c r="CG3005" s="41"/>
      <c r="CH3005" s="41"/>
      <c r="CI3005" s="41"/>
      <c r="CJ3005" s="41"/>
      <c r="CK3005" s="41"/>
      <c r="CL3005" s="68"/>
      <c r="CM3005" s="41"/>
      <c r="CN3005" s="41"/>
      <c r="CO3005" s="39"/>
      <c r="CP3005" s="78"/>
    </row>
    <row r="3006" spans="1:94" s="38" customFormat="1" x14ac:dyDescent="0.25">
      <c r="A3006" s="38">
        <v>3003</v>
      </c>
      <c r="F3006" s="39"/>
      <c r="Q3006" s="39"/>
      <c r="R3006" s="40"/>
      <c r="S3006" s="40"/>
      <c r="T3006" s="39"/>
      <c r="AG3006" s="110"/>
      <c r="AH3006" s="94"/>
      <c r="AJ3006" s="97"/>
      <c r="AL3006" s="39"/>
      <c r="AP3006" s="39"/>
      <c r="AQ3006" s="77"/>
      <c r="AR3006" s="94"/>
      <c r="AT3006" s="97"/>
      <c r="BB3006" s="79"/>
      <c r="BC3006" s="94"/>
      <c r="BE3006" s="97"/>
      <c r="BF3006" s="97"/>
      <c r="BG3006" s="40"/>
      <c r="BK3006" s="40"/>
      <c r="BL3006" s="79"/>
      <c r="BM3006" s="94"/>
      <c r="BO3006" s="97"/>
      <c r="BQ3006" s="40"/>
      <c r="BR3006" s="94"/>
      <c r="BS3006" s="94"/>
      <c r="BT3006" s="94"/>
      <c r="BU3006" s="40"/>
      <c r="BV3006" s="82"/>
      <c r="BW3006" s="94"/>
      <c r="BX3006" s="48"/>
      <c r="BY3006" s="97"/>
      <c r="BZ3006" s="48"/>
      <c r="CA3006" s="40"/>
      <c r="CB3006" s="94"/>
      <c r="CC3006" s="94"/>
      <c r="CD3006" s="94"/>
      <c r="CE3006" s="40"/>
      <c r="CF3006" s="73"/>
      <c r="CG3006" s="41"/>
      <c r="CH3006" s="41"/>
      <c r="CI3006" s="41"/>
      <c r="CJ3006" s="41"/>
      <c r="CK3006" s="41"/>
      <c r="CL3006" s="68"/>
      <c r="CM3006" s="41"/>
      <c r="CN3006" s="41"/>
      <c r="CO3006" s="39"/>
      <c r="CP3006" s="78"/>
    </row>
    <row r="3007" spans="1:94" s="38" customFormat="1" x14ac:dyDescent="0.25">
      <c r="A3007" s="38">
        <v>3004</v>
      </c>
      <c r="F3007" s="39"/>
      <c r="Q3007" s="39"/>
      <c r="R3007" s="40"/>
      <c r="S3007" s="40"/>
      <c r="T3007" s="39"/>
      <c r="AG3007" s="110"/>
      <c r="AH3007" s="94"/>
      <c r="AJ3007" s="97"/>
      <c r="AL3007" s="39"/>
      <c r="AP3007" s="39"/>
      <c r="AQ3007" s="77"/>
      <c r="AR3007" s="94"/>
      <c r="AT3007" s="97"/>
      <c r="BB3007" s="79"/>
      <c r="BC3007" s="94"/>
      <c r="BE3007" s="97"/>
      <c r="BF3007" s="97"/>
      <c r="BG3007" s="40"/>
      <c r="BK3007" s="40"/>
      <c r="BL3007" s="79"/>
      <c r="BM3007" s="94"/>
      <c r="BO3007" s="97"/>
      <c r="BQ3007" s="40"/>
      <c r="BR3007" s="94"/>
      <c r="BS3007" s="94"/>
      <c r="BT3007" s="94"/>
      <c r="BU3007" s="40"/>
      <c r="BV3007" s="82"/>
      <c r="BW3007" s="94"/>
      <c r="BX3007" s="48"/>
      <c r="BY3007" s="97"/>
      <c r="BZ3007" s="48"/>
      <c r="CA3007" s="40"/>
      <c r="CB3007" s="94"/>
      <c r="CC3007" s="94"/>
      <c r="CD3007" s="94"/>
      <c r="CE3007" s="40"/>
      <c r="CF3007" s="73"/>
      <c r="CG3007" s="41"/>
      <c r="CH3007" s="41"/>
      <c r="CI3007" s="41"/>
      <c r="CJ3007" s="41"/>
      <c r="CK3007" s="41"/>
      <c r="CL3007" s="68"/>
      <c r="CM3007" s="41"/>
      <c r="CN3007" s="41"/>
      <c r="CO3007" s="39"/>
      <c r="CP3007" s="78"/>
    </row>
    <row r="3008" spans="1:94" s="38" customFormat="1" x14ac:dyDescent="0.25">
      <c r="A3008" s="38">
        <v>3005</v>
      </c>
      <c r="F3008" s="39"/>
      <c r="Q3008" s="39"/>
      <c r="R3008" s="40"/>
      <c r="S3008" s="40"/>
      <c r="T3008" s="39"/>
      <c r="AG3008" s="110"/>
      <c r="AH3008" s="94"/>
      <c r="AJ3008" s="97"/>
      <c r="AL3008" s="39"/>
      <c r="AP3008" s="39"/>
      <c r="AQ3008" s="77"/>
      <c r="AR3008" s="94"/>
      <c r="AT3008" s="97"/>
      <c r="BB3008" s="79"/>
      <c r="BC3008" s="94"/>
      <c r="BE3008" s="97"/>
      <c r="BF3008" s="97"/>
      <c r="BG3008" s="40"/>
      <c r="BK3008" s="40"/>
      <c r="BL3008" s="79"/>
      <c r="BM3008" s="94"/>
      <c r="BO3008" s="97"/>
      <c r="BQ3008" s="40"/>
      <c r="BR3008" s="94"/>
      <c r="BS3008" s="94"/>
      <c r="BT3008" s="94"/>
      <c r="BU3008" s="40"/>
      <c r="BV3008" s="82"/>
      <c r="BW3008" s="94"/>
      <c r="BX3008" s="48"/>
      <c r="BY3008" s="97"/>
      <c r="BZ3008" s="48"/>
      <c r="CA3008" s="40"/>
      <c r="CB3008" s="94"/>
      <c r="CC3008" s="94"/>
      <c r="CD3008" s="94"/>
      <c r="CE3008" s="40"/>
      <c r="CF3008" s="73"/>
      <c r="CG3008" s="41"/>
      <c r="CH3008" s="41"/>
      <c r="CI3008" s="41"/>
      <c r="CJ3008" s="41"/>
      <c r="CK3008" s="41"/>
      <c r="CL3008" s="68"/>
      <c r="CM3008" s="41"/>
      <c r="CN3008" s="41"/>
      <c r="CO3008" s="39"/>
      <c r="CP3008" s="78"/>
    </row>
    <row r="3009" spans="1:94" s="38" customFormat="1" x14ac:dyDescent="0.25">
      <c r="A3009" s="38">
        <v>3006</v>
      </c>
      <c r="F3009" s="39"/>
      <c r="Q3009" s="39"/>
      <c r="R3009" s="40"/>
      <c r="S3009" s="40"/>
      <c r="T3009" s="39"/>
      <c r="AG3009" s="110"/>
      <c r="AH3009" s="94"/>
      <c r="AJ3009" s="97"/>
      <c r="AL3009" s="39"/>
      <c r="AP3009" s="39"/>
      <c r="AQ3009" s="77"/>
      <c r="AR3009" s="94"/>
      <c r="AT3009" s="97"/>
      <c r="BB3009" s="79"/>
      <c r="BC3009" s="94"/>
      <c r="BE3009" s="97"/>
      <c r="BF3009" s="97"/>
      <c r="BG3009" s="40"/>
      <c r="BK3009" s="40"/>
      <c r="BL3009" s="79"/>
      <c r="BM3009" s="94"/>
      <c r="BO3009" s="97"/>
      <c r="BQ3009" s="40"/>
      <c r="BR3009" s="94"/>
      <c r="BS3009" s="94"/>
      <c r="BT3009" s="94"/>
      <c r="BU3009" s="40"/>
      <c r="BV3009" s="82"/>
      <c r="BW3009" s="94"/>
      <c r="BX3009" s="48"/>
      <c r="BY3009" s="97"/>
      <c r="BZ3009" s="48"/>
      <c r="CA3009" s="40"/>
      <c r="CB3009" s="94"/>
      <c r="CC3009" s="94"/>
      <c r="CD3009" s="94"/>
      <c r="CE3009" s="40"/>
      <c r="CF3009" s="73"/>
      <c r="CG3009" s="41"/>
      <c r="CH3009" s="41"/>
      <c r="CI3009" s="41"/>
      <c r="CJ3009" s="41"/>
      <c r="CK3009" s="41"/>
      <c r="CL3009" s="68"/>
      <c r="CM3009" s="41"/>
      <c r="CN3009" s="41"/>
      <c r="CO3009" s="39"/>
      <c r="CP3009" s="78"/>
    </row>
    <row r="3010" spans="1:94" s="38" customFormat="1" x14ac:dyDescent="0.25">
      <c r="A3010" s="38">
        <v>3007</v>
      </c>
      <c r="F3010" s="39"/>
      <c r="Q3010" s="39"/>
      <c r="R3010" s="40"/>
      <c r="S3010" s="40"/>
      <c r="T3010" s="39"/>
      <c r="AG3010" s="110"/>
      <c r="AH3010" s="94"/>
      <c r="AJ3010" s="97"/>
      <c r="AL3010" s="39"/>
      <c r="AP3010" s="39"/>
      <c r="AQ3010" s="77"/>
      <c r="AR3010" s="94"/>
      <c r="AT3010" s="97"/>
      <c r="BB3010" s="79"/>
      <c r="BC3010" s="94"/>
      <c r="BE3010" s="97"/>
      <c r="BF3010" s="97"/>
      <c r="BG3010" s="40"/>
      <c r="BK3010" s="40"/>
      <c r="BL3010" s="79"/>
      <c r="BM3010" s="94"/>
      <c r="BO3010" s="97"/>
      <c r="BQ3010" s="40"/>
      <c r="BR3010" s="94"/>
      <c r="BS3010" s="94"/>
      <c r="BT3010" s="94"/>
      <c r="BU3010" s="40"/>
      <c r="BV3010" s="82"/>
      <c r="BW3010" s="94"/>
      <c r="BX3010" s="48"/>
      <c r="BY3010" s="97"/>
      <c r="BZ3010" s="48"/>
      <c r="CA3010" s="40"/>
      <c r="CB3010" s="94"/>
      <c r="CC3010" s="94"/>
      <c r="CD3010" s="94"/>
      <c r="CE3010" s="40"/>
      <c r="CF3010" s="73"/>
      <c r="CG3010" s="41"/>
      <c r="CH3010" s="41"/>
      <c r="CI3010" s="41"/>
      <c r="CJ3010" s="41"/>
      <c r="CK3010" s="41"/>
      <c r="CL3010" s="68"/>
      <c r="CM3010" s="41"/>
      <c r="CN3010" s="41"/>
      <c r="CO3010" s="39"/>
      <c r="CP3010" s="78"/>
    </row>
    <row r="3011" spans="1:94" s="38" customFormat="1" x14ac:dyDescent="0.25">
      <c r="A3011" s="38">
        <v>3008</v>
      </c>
      <c r="F3011" s="39"/>
      <c r="Q3011" s="39"/>
      <c r="R3011" s="40"/>
      <c r="S3011" s="40"/>
      <c r="T3011" s="39"/>
      <c r="AG3011" s="110"/>
      <c r="AH3011" s="94"/>
      <c r="AJ3011" s="97"/>
      <c r="AL3011" s="39"/>
      <c r="AP3011" s="39"/>
      <c r="AQ3011" s="77"/>
      <c r="AR3011" s="94"/>
      <c r="AT3011" s="97"/>
      <c r="BB3011" s="79"/>
      <c r="BC3011" s="94"/>
      <c r="BE3011" s="97"/>
      <c r="BF3011" s="97"/>
      <c r="BG3011" s="40"/>
      <c r="BK3011" s="40"/>
      <c r="BL3011" s="79"/>
      <c r="BM3011" s="94"/>
      <c r="BO3011" s="97"/>
      <c r="BQ3011" s="40"/>
      <c r="BR3011" s="94"/>
      <c r="BS3011" s="94"/>
      <c r="BT3011" s="94"/>
      <c r="BU3011" s="40"/>
      <c r="BV3011" s="82"/>
      <c r="BW3011" s="94"/>
      <c r="BX3011" s="48"/>
      <c r="BY3011" s="97"/>
      <c r="BZ3011" s="48"/>
      <c r="CA3011" s="40"/>
      <c r="CB3011" s="94"/>
      <c r="CC3011" s="94"/>
      <c r="CD3011" s="94"/>
      <c r="CE3011" s="40"/>
      <c r="CF3011" s="73"/>
      <c r="CG3011" s="41"/>
      <c r="CH3011" s="41"/>
      <c r="CI3011" s="41"/>
      <c r="CJ3011" s="41"/>
      <c r="CK3011" s="41"/>
      <c r="CL3011" s="68"/>
      <c r="CM3011" s="41"/>
      <c r="CN3011" s="41"/>
      <c r="CO3011" s="39"/>
      <c r="CP3011" s="78"/>
    </row>
    <row r="3012" spans="1:94" s="38" customFormat="1" x14ac:dyDescent="0.25">
      <c r="A3012" s="38">
        <v>3009</v>
      </c>
      <c r="F3012" s="39"/>
      <c r="Q3012" s="39"/>
      <c r="R3012" s="40"/>
      <c r="S3012" s="40"/>
      <c r="T3012" s="39"/>
      <c r="AG3012" s="110"/>
      <c r="AH3012" s="94"/>
      <c r="AJ3012" s="97"/>
      <c r="AL3012" s="39"/>
      <c r="AP3012" s="39"/>
      <c r="AQ3012" s="77"/>
      <c r="AR3012" s="94"/>
      <c r="AT3012" s="97"/>
      <c r="BB3012" s="79"/>
      <c r="BC3012" s="94"/>
      <c r="BE3012" s="97"/>
      <c r="BF3012" s="97"/>
      <c r="BG3012" s="40"/>
      <c r="BK3012" s="40"/>
      <c r="BL3012" s="79"/>
      <c r="BM3012" s="94"/>
      <c r="BO3012" s="97"/>
      <c r="BQ3012" s="40"/>
      <c r="BR3012" s="94"/>
      <c r="BS3012" s="94"/>
      <c r="BT3012" s="94"/>
      <c r="BU3012" s="40"/>
      <c r="BV3012" s="82"/>
      <c r="BW3012" s="94"/>
      <c r="BX3012" s="48"/>
      <c r="BY3012" s="97"/>
      <c r="BZ3012" s="48"/>
      <c r="CA3012" s="40"/>
      <c r="CB3012" s="94"/>
      <c r="CC3012" s="94"/>
      <c r="CD3012" s="94"/>
      <c r="CE3012" s="40"/>
      <c r="CF3012" s="73"/>
      <c r="CG3012" s="41"/>
      <c r="CH3012" s="41"/>
      <c r="CI3012" s="41"/>
      <c r="CJ3012" s="41"/>
      <c r="CK3012" s="41"/>
      <c r="CL3012" s="68"/>
      <c r="CM3012" s="41"/>
      <c r="CN3012" s="41"/>
      <c r="CO3012" s="39"/>
      <c r="CP3012" s="78"/>
    </row>
    <row r="3013" spans="1:94" s="38" customFormat="1" x14ac:dyDescent="0.25">
      <c r="A3013" s="38">
        <v>3010</v>
      </c>
      <c r="F3013" s="39"/>
      <c r="Q3013" s="39"/>
      <c r="R3013" s="40"/>
      <c r="S3013" s="40"/>
      <c r="T3013" s="39"/>
      <c r="AG3013" s="110"/>
      <c r="AH3013" s="94"/>
      <c r="AJ3013" s="97"/>
      <c r="AL3013" s="39"/>
      <c r="AP3013" s="39"/>
      <c r="AQ3013" s="77"/>
      <c r="AR3013" s="94"/>
      <c r="AT3013" s="97"/>
      <c r="BB3013" s="79"/>
      <c r="BC3013" s="94"/>
      <c r="BE3013" s="97"/>
      <c r="BF3013" s="97"/>
      <c r="BG3013" s="40"/>
      <c r="BK3013" s="40"/>
      <c r="BL3013" s="79"/>
      <c r="BM3013" s="94"/>
      <c r="BO3013" s="97"/>
      <c r="BQ3013" s="40"/>
      <c r="BR3013" s="94"/>
      <c r="BS3013" s="94"/>
      <c r="BT3013" s="94"/>
      <c r="BU3013" s="40"/>
      <c r="BV3013" s="82"/>
      <c r="BW3013" s="94"/>
      <c r="BX3013" s="48"/>
      <c r="BY3013" s="97"/>
      <c r="BZ3013" s="48"/>
      <c r="CA3013" s="40"/>
      <c r="CB3013" s="94"/>
      <c r="CC3013" s="94"/>
      <c r="CD3013" s="94"/>
      <c r="CE3013" s="40"/>
      <c r="CF3013" s="73"/>
      <c r="CG3013" s="41"/>
      <c r="CH3013" s="41"/>
      <c r="CI3013" s="41"/>
      <c r="CJ3013" s="41"/>
      <c r="CK3013" s="41"/>
      <c r="CL3013" s="68"/>
      <c r="CM3013" s="41"/>
      <c r="CN3013" s="41"/>
      <c r="CO3013" s="39"/>
      <c r="CP3013" s="78"/>
    </row>
    <row r="3014" spans="1:94" s="38" customFormat="1" x14ac:dyDescent="0.25">
      <c r="A3014" s="38">
        <v>3011</v>
      </c>
      <c r="F3014" s="39"/>
      <c r="Q3014" s="39"/>
      <c r="R3014" s="40"/>
      <c r="S3014" s="40"/>
      <c r="T3014" s="39"/>
      <c r="AG3014" s="110"/>
      <c r="AH3014" s="94"/>
      <c r="AJ3014" s="97"/>
      <c r="AL3014" s="39"/>
      <c r="AP3014" s="39"/>
      <c r="AQ3014" s="77"/>
      <c r="AR3014" s="94"/>
      <c r="AT3014" s="97"/>
      <c r="BB3014" s="79"/>
      <c r="BC3014" s="94"/>
      <c r="BE3014" s="97"/>
      <c r="BF3014" s="97"/>
      <c r="BG3014" s="40"/>
      <c r="BK3014" s="40"/>
      <c r="BL3014" s="79"/>
      <c r="BM3014" s="94"/>
      <c r="BO3014" s="97"/>
      <c r="BQ3014" s="40"/>
      <c r="BR3014" s="94"/>
      <c r="BS3014" s="94"/>
      <c r="BT3014" s="94"/>
      <c r="BU3014" s="40"/>
      <c r="BV3014" s="82"/>
      <c r="BW3014" s="94"/>
      <c r="BX3014" s="48"/>
      <c r="BY3014" s="97"/>
      <c r="BZ3014" s="48"/>
      <c r="CA3014" s="40"/>
      <c r="CB3014" s="94"/>
      <c r="CC3014" s="94"/>
      <c r="CD3014" s="94"/>
      <c r="CE3014" s="40"/>
      <c r="CF3014" s="73"/>
      <c r="CG3014" s="41"/>
      <c r="CH3014" s="41"/>
      <c r="CI3014" s="41"/>
      <c r="CJ3014" s="41"/>
      <c r="CK3014" s="41"/>
      <c r="CL3014" s="68"/>
      <c r="CM3014" s="41"/>
      <c r="CN3014" s="41"/>
      <c r="CO3014" s="39"/>
      <c r="CP3014" s="78"/>
    </row>
    <row r="3015" spans="1:94" s="38" customFormat="1" x14ac:dyDescent="0.25">
      <c r="A3015" s="38">
        <v>3012</v>
      </c>
      <c r="F3015" s="39"/>
      <c r="Q3015" s="39"/>
      <c r="R3015" s="40"/>
      <c r="S3015" s="40"/>
      <c r="T3015" s="39"/>
      <c r="AG3015" s="110"/>
      <c r="AH3015" s="94"/>
      <c r="AJ3015" s="97"/>
      <c r="AL3015" s="39"/>
      <c r="AP3015" s="39"/>
      <c r="AQ3015" s="77"/>
      <c r="AR3015" s="94"/>
      <c r="AT3015" s="97"/>
      <c r="BB3015" s="79"/>
      <c r="BC3015" s="94"/>
      <c r="BE3015" s="97"/>
      <c r="BF3015" s="97"/>
      <c r="BG3015" s="40"/>
      <c r="BK3015" s="40"/>
      <c r="BL3015" s="79"/>
      <c r="BM3015" s="94"/>
      <c r="BO3015" s="97"/>
      <c r="BQ3015" s="40"/>
      <c r="BR3015" s="94"/>
      <c r="BS3015" s="94"/>
      <c r="BT3015" s="94"/>
      <c r="BU3015" s="40"/>
      <c r="BV3015" s="82"/>
      <c r="BW3015" s="94"/>
      <c r="BX3015" s="48"/>
      <c r="BY3015" s="97"/>
      <c r="BZ3015" s="48"/>
      <c r="CA3015" s="40"/>
      <c r="CB3015" s="94"/>
      <c r="CC3015" s="94"/>
      <c r="CD3015" s="94"/>
      <c r="CE3015" s="40"/>
      <c r="CF3015" s="73"/>
      <c r="CG3015" s="41"/>
      <c r="CH3015" s="41"/>
      <c r="CI3015" s="41"/>
      <c r="CJ3015" s="41"/>
      <c r="CK3015" s="41"/>
      <c r="CL3015" s="68"/>
      <c r="CM3015" s="41"/>
      <c r="CN3015" s="41"/>
      <c r="CO3015" s="39"/>
      <c r="CP3015" s="78"/>
    </row>
    <row r="3016" spans="1:94" s="38" customFormat="1" x14ac:dyDescent="0.25">
      <c r="A3016" s="38">
        <v>3013</v>
      </c>
      <c r="F3016" s="39"/>
      <c r="Q3016" s="39"/>
      <c r="R3016" s="40"/>
      <c r="S3016" s="40"/>
      <c r="T3016" s="39"/>
      <c r="AG3016" s="110"/>
      <c r="AH3016" s="94"/>
      <c r="AJ3016" s="97"/>
      <c r="AL3016" s="39"/>
      <c r="AP3016" s="39"/>
      <c r="AQ3016" s="77"/>
      <c r="AR3016" s="94"/>
      <c r="AT3016" s="97"/>
      <c r="BB3016" s="79"/>
      <c r="BC3016" s="94"/>
      <c r="BE3016" s="97"/>
      <c r="BF3016" s="97"/>
      <c r="BG3016" s="40"/>
      <c r="BK3016" s="40"/>
      <c r="BL3016" s="79"/>
      <c r="BM3016" s="94"/>
      <c r="BO3016" s="97"/>
      <c r="BQ3016" s="40"/>
      <c r="BR3016" s="94"/>
      <c r="BS3016" s="94"/>
      <c r="BT3016" s="94"/>
      <c r="BU3016" s="40"/>
      <c r="BV3016" s="82"/>
      <c r="BW3016" s="94"/>
      <c r="BX3016" s="48"/>
      <c r="BY3016" s="97"/>
      <c r="BZ3016" s="48"/>
      <c r="CA3016" s="40"/>
      <c r="CB3016" s="94"/>
      <c r="CC3016" s="94"/>
      <c r="CD3016" s="94"/>
      <c r="CE3016" s="40"/>
      <c r="CF3016" s="73"/>
      <c r="CG3016" s="41"/>
      <c r="CH3016" s="41"/>
      <c r="CI3016" s="41"/>
      <c r="CJ3016" s="41"/>
      <c r="CK3016" s="41"/>
      <c r="CL3016" s="68"/>
      <c r="CM3016" s="41"/>
      <c r="CN3016" s="41"/>
      <c r="CO3016" s="39"/>
      <c r="CP3016" s="78"/>
    </row>
    <row r="3017" spans="1:94" s="38" customFormat="1" x14ac:dyDescent="0.25">
      <c r="A3017" s="38">
        <v>3014</v>
      </c>
      <c r="F3017" s="39"/>
      <c r="Q3017" s="39"/>
      <c r="R3017" s="40"/>
      <c r="S3017" s="40"/>
      <c r="T3017" s="39"/>
      <c r="AG3017" s="110"/>
      <c r="AH3017" s="94"/>
      <c r="AJ3017" s="97"/>
      <c r="AL3017" s="39"/>
      <c r="AP3017" s="39"/>
      <c r="AQ3017" s="77"/>
      <c r="AR3017" s="94"/>
      <c r="AT3017" s="97"/>
      <c r="BB3017" s="79"/>
      <c r="BC3017" s="94"/>
      <c r="BE3017" s="97"/>
      <c r="BF3017" s="97"/>
      <c r="BG3017" s="40"/>
      <c r="BK3017" s="40"/>
      <c r="BL3017" s="79"/>
      <c r="BM3017" s="94"/>
      <c r="BO3017" s="97"/>
      <c r="BQ3017" s="40"/>
      <c r="BR3017" s="94"/>
      <c r="BS3017" s="94"/>
      <c r="BT3017" s="94"/>
      <c r="BU3017" s="40"/>
      <c r="BV3017" s="82"/>
      <c r="BW3017" s="94"/>
      <c r="BX3017" s="48"/>
      <c r="BY3017" s="97"/>
      <c r="BZ3017" s="48"/>
      <c r="CA3017" s="40"/>
      <c r="CB3017" s="94"/>
      <c r="CC3017" s="94"/>
      <c r="CD3017" s="94"/>
      <c r="CE3017" s="40"/>
      <c r="CF3017" s="73"/>
      <c r="CG3017" s="41"/>
      <c r="CH3017" s="41"/>
      <c r="CI3017" s="41"/>
      <c r="CJ3017" s="41"/>
      <c r="CK3017" s="41"/>
      <c r="CL3017" s="68"/>
      <c r="CM3017" s="41"/>
      <c r="CN3017" s="41"/>
      <c r="CO3017" s="39"/>
      <c r="CP3017" s="78"/>
    </row>
    <row r="3018" spans="1:94" s="38" customFormat="1" x14ac:dyDescent="0.25">
      <c r="A3018" s="38">
        <v>3015</v>
      </c>
      <c r="F3018" s="39"/>
      <c r="Q3018" s="39"/>
      <c r="R3018" s="40"/>
      <c r="S3018" s="40"/>
      <c r="T3018" s="39"/>
      <c r="AG3018" s="110"/>
      <c r="AH3018" s="94"/>
      <c r="AJ3018" s="97"/>
      <c r="AL3018" s="39"/>
      <c r="AP3018" s="39"/>
      <c r="AQ3018" s="77"/>
      <c r="AR3018" s="94"/>
      <c r="AT3018" s="97"/>
      <c r="BB3018" s="79"/>
      <c r="BC3018" s="94"/>
      <c r="BE3018" s="97"/>
      <c r="BF3018" s="97"/>
      <c r="BG3018" s="40"/>
      <c r="BK3018" s="40"/>
      <c r="BL3018" s="79"/>
      <c r="BM3018" s="94"/>
      <c r="BO3018" s="97"/>
      <c r="BQ3018" s="40"/>
      <c r="BR3018" s="94"/>
      <c r="BS3018" s="94"/>
      <c r="BT3018" s="94"/>
      <c r="BU3018" s="40"/>
      <c r="BV3018" s="82"/>
      <c r="BW3018" s="94"/>
      <c r="BX3018" s="48"/>
      <c r="BY3018" s="97"/>
      <c r="BZ3018" s="48"/>
      <c r="CA3018" s="40"/>
      <c r="CB3018" s="94"/>
      <c r="CC3018" s="94"/>
      <c r="CD3018" s="94"/>
      <c r="CE3018" s="40"/>
      <c r="CF3018" s="73"/>
      <c r="CG3018" s="41"/>
      <c r="CH3018" s="41"/>
      <c r="CI3018" s="41"/>
      <c r="CJ3018" s="41"/>
      <c r="CK3018" s="41"/>
      <c r="CL3018" s="68"/>
      <c r="CM3018" s="41"/>
      <c r="CN3018" s="41"/>
      <c r="CO3018" s="39"/>
      <c r="CP3018" s="78"/>
    </row>
    <row r="3019" spans="1:94" s="38" customFormat="1" x14ac:dyDescent="0.25">
      <c r="A3019" s="99">
        <v>3016</v>
      </c>
      <c r="F3019" s="39"/>
      <c r="Q3019" s="39"/>
      <c r="R3019" s="40"/>
      <c r="S3019" s="40"/>
      <c r="T3019" s="39"/>
      <c r="AG3019" s="110"/>
      <c r="AH3019" s="94"/>
      <c r="AJ3019" s="97"/>
      <c r="AL3019" s="39"/>
      <c r="AP3019" s="39"/>
      <c r="AQ3019" s="77"/>
      <c r="AR3019" s="94"/>
      <c r="AT3019" s="97"/>
      <c r="BB3019" s="79"/>
      <c r="BC3019" s="94"/>
      <c r="BE3019" s="97"/>
      <c r="BF3019" s="97"/>
      <c r="BG3019" s="40"/>
      <c r="BK3019" s="40"/>
      <c r="BL3019" s="79"/>
      <c r="BM3019" s="94"/>
      <c r="BO3019" s="97"/>
      <c r="BQ3019" s="40"/>
      <c r="BR3019" s="94"/>
      <c r="BS3019" s="94"/>
      <c r="BT3019" s="94"/>
      <c r="BU3019" s="40"/>
      <c r="BV3019" s="82"/>
      <c r="BW3019" s="94"/>
      <c r="BX3019" s="48"/>
      <c r="BY3019" s="97"/>
      <c r="BZ3019" s="48"/>
      <c r="CA3019" s="40"/>
      <c r="CB3019" s="94"/>
      <c r="CC3019" s="94"/>
      <c r="CD3019" s="94"/>
      <c r="CE3019" s="40"/>
      <c r="CF3019" s="73"/>
      <c r="CG3019" s="41"/>
      <c r="CH3019" s="41"/>
      <c r="CI3019" s="41"/>
      <c r="CJ3019" s="41"/>
      <c r="CK3019" s="41"/>
      <c r="CL3019" s="68"/>
      <c r="CM3019" s="41"/>
      <c r="CN3019" s="41"/>
      <c r="CO3019" s="39"/>
      <c r="CP3019" s="78"/>
    </row>
    <row r="3020" spans="1:94" s="38" customFormat="1" x14ac:dyDescent="0.25">
      <c r="A3020" s="38">
        <v>3017</v>
      </c>
      <c r="F3020" s="39"/>
      <c r="Q3020" s="39"/>
      <c r="R3020" s="40"/>
      <c r="S3020" s="40"/>
      <c r="T3020" s="39"/>
      <c r="AG3020" s="110"/>
      <c r="AH3020" s="94"/>
      <c r="AJ3020" s="97"/>
      <c r="AL3020" s="39"/>
      <c r="AP3020" s="39"/>
      <c r="AQ3020" s="77"/>
      <c r="AR3020" s="94"/>
      <c r="AT3020" s="97"/>
      <c r="BB3020" s="79"/>
      <c r="BC3020" s="94"/>
      <c r="BE3020" s="97"/>
      <c r="BF3020" s="97"/>
      <c r="BG3020" s="40"/>
      <c r="BK3020" s="40"/>
      <c r="BL3020" s="79"/>
      <c r="BM3020" s="94"/>
      <c r="BO3020" s="97"/>
      <c r="BQ3020" s="40"/>
      <c r="BR3020" s="94"/>
      <c r="BS3020" s="94"/>
      <c r="BT3020" s="94"/>
      <c r="BU3020" s="40"/>
      <c r="BV3020" s="82"/>
      <c r="BW3020" s="94"/>
      <c r="BX3020" s="48"/>
      <c r="BY3020" s="97"/>
      <c r="BZ3020" s="48"/>
      <c r="CA3020" s="40"/>
      <c r="CB3020" s="94"/>
      <c r="CC3020" s="94"/>
      <c r="CD3020" s="94"/>
      <c r="CE3020" s="40"/>
      <c r="CF3020" s="73"/>
      <c r="CG3020" s="41"/>
      <c r="CH3020" s="41"/>
      <c r="CI3020" s="41"/>
      <c r="CJ3020" s="41"/>
      <c r="CK3020" s="41"/>
      <c r="CL3020" s="68"/>
      <c r="CM3020" s="41"/>
      <c r="CN3020" s="41"/>
      <c r="CO3020" s="39"/>
      <c r="CP3020" s="78"/>
    </row>
    <row r="3021" spans="1:94" s="38" customFormat="1" x14ac:dyDescent="0.25">
      <c r="A3021" s="38">
        <v>3018</v>
      </c>
      <c r="F3021" s="39"/>
      <c r="Q3021" s="39"/>
      <c r="R3021" s="40"/>
      <c r="S3021" s="40"/>
      <c r="T3021" s="39"/>
      <c r="AG3021" s="110"/>
      <c r="AH3021" s="94"/>
      <c r="AJ3021" s="97"/>
      <c r="AL3021" s="39"/>
      <c r="AP3021" s="39"/>
      <c r="AQ3021" s="77"/>
      <c r="AR3021" s="94"/>
      <c r="AT3021" s="97"/>
      <c r="BB3021" s="79"/>
      <c r="BC3021" s="94"/>
      <c r="BE3021" s="97"/>
      <c r="BF3021" s="97"/>
      <c r="BG3021" s="40"/>
      <c r="BK3021" s="40"/>
      <c r="BL3021" s="79"/>
      <c r="BM3021" s="94"/>
      <c r="BO3021" s="97"/>
      <c r="BQ3021" s="40"/>
      <c r="BR3021" s="94"/>
      <c r="BS3021" s="94"/>
      <c r="BT3021" s="94"/>
      <c r="BU3021" s="40"/>
      <c r="BV3021" s="82"/>
      <c r="BW3021" s="94"/>
      <c r="BX3021" s="48"/>
      <c r="BY3021" s="97"/>
      <c r="BZ3021" s="48"/>
      <c r="CA3021" s="40"/>
      <c r="CB3021" s="94"/>
      <c r="CC3021" s="94"/>
      <c r="CD3021" s="94"/>
      <c r="CE3021" s="40"/>
      <c r="CF3021" s="73"/>
      <c r="CG3021" s="41"/>
      <c r="CH3021" s="41"/>
      <c r="CI3021" s="41"/>
      <c r="CJ3021" s="41"/>
      <c r="CK3021" s="41"/>
      <c r="CL3021" s="68"/>
      <c r="CM3021" s="41"/>
      <c r="CN3021" s="41"/>
      <c r="CO3021" s="39"/>
      <c r="CP3021" s="78"/>
    </row>
    <row r="3022" spans="1:94" s="38" customFormat="1" x14ac:dyDescent="0.25">
      <c r="A3022" s="38">
        <v>3019</v>
      </c>
      <c r="F3022" s="39"/>
      <c r="Q3022" s="39"/>
      <c r="R3022" s="40"/>
      <c r="S3022" s="40"/>
      <c r="T3022" s="39"/>
      <c r="AG3022" s="110"/>
      <c r="AH3022" s="94"/>
      <c r="AJ3022" s="97"/>
      <c r="AL3022" s="39"/>
      <c r="AP3022" s="39"/>
      <c r="AQ3022" s="77"/>
      <c r="AR3022" s="94"/>
      <c r="AT3022" s="97"/>
      <c r="BB3022" s="79"/>
      <c r="BC3022" s="94"/>
      <c r="BE3022" s="97"/>
      <c r="BF3022" s="97"/>
      <c r="BG3022" s="40"/>
      <c r="BK3022" s="40"/>
      <c r="BL3022" s="79"/>
      <c r="BM3022" s="94"/>
      <c r="BO3022" s="97"/>
      <c r="BQ3022" s="40"/>
      <c r="BR3022" s="94"/>
      <c r="BS3022" s="94"/>
      <c r="BT3022" s="94"/>
      <c r="BU3022" s="40"/>
      <c r="BV3022" s="82"/>
      <c r="BW3022" s="94"/>
      <c r="BX3022" s="48"/>
      <c r="BY3022" s="97"/>
      <c r="BZ3022" s="48"/>
      <c r="CA3022" s="40"/>
      <c r="CB3022" s="94"/>
      <c r="CC3022" s="94"/>
      <c r="CD3022" s="94"/>
      <c r="CE3022" s="40"/>
      <c r="CF3022" s="73"/>
      <c r="CG3022" s="41"/>
      <c r="CH3022" s="41"/>
      <c r="CI3022" s="41"/>
      <c r="CJ3022" s="41"/>
      <c r="CK3022" s="41"/>
      <c r="CL3022" s="68"/>
      <c r="CM3022" s="41"/>
      <c r="CN3022" s="41"/>
      <c r="CO3022" s="39"/>
      <c r="CP3022" s="78"/>
    </row>
    <row r="3023" spans="1:94" s="38" customFormat="1" x14ac:dyDescent="0.25">
      <c r="A3023" s="38">
        <v>3020</v>
      </c>
      <c r="F3023" s="39"/>
      <c r="Q3023" s="39"/>
      <c r="R3023" s="40"/>
      <c r="S3023" s="40"/>
      <c r="T3023" s="39"/>
      <c r="AG3023" s="110"/>
      <c r="AH3023" s="94"/>
      <c r="AJ3023" s="97"/>
      <c r="AL3023" s="39"/>
      <c r="AP3023" s="39"/>
      <c r="AQ3023" s="77"/>
      <c r="AR3023" s="94"/>
      <c r="AT3023" s="97"/>
      <c r="BB3023" s="79"/>
      <c r="BC3023" s="94"/>
      <c r="BE3023" s="97"/>
      <c r="BF3023" s="97"/>
      <c r="BG3023" s="40"/>
      <c r="BK3023" s="40"/>
      <c r="BL3023" s="79"/>
      <c r="BM3023" s="94"/>
      <c r="BO3023" s="97"/>
      <c r="BQ3023" s="40"/>
      <c r="BR3023" s="94"/>
      <c r="BS3023" s="94"/>
      <c r="BT3023" s="94"/>
      <c r="BU3023" s="40"/>
      <c r="BV3023" s="82"/>
      <c r="BW3023" s="94"/>
      <c r="BX3023" s="48"/>
      <c r="BY3023" s="97"/>
      <c r="BZ3023" s="48"/>
      <c r="CA3023" s="40"/>
      <c r="CB3023" s="94"/>
      <c r="CC3023" s="94"/>
      <c r="CD3023" s="94"/>
      <c r="CE3023" s="40"/>
      <c r="CF3023" s="73"/>
      <c r="CG3023" s="41"/>
      <c r="CH3023" s="41"/>
      <c r="CI3023" s="41"/>
      <c r="CJ3023" s="41"/>
      <c r="CK3023" s="41"/>
      <c r="CL3023" s="68"/>
      <c r="CM3023" s="41"/>
      <c r="CN3023" s="41"/>
      <c r="CO3023" s="39"/>
      <c r="CP3023" s="78"/>
    </row>
    <row r="3024" spans="1:94" s="38" customFormat="1" x14ac:dyDescent="0.25">
      <c r="A3024" s="38">
        <v>3021</v>
      </c>
      <c r="F3024" s="39"/>
      <c r="Q3024" s="39"/>
      <c r="R3024" s="40"/>
      <c r="S3024" s="40"/>
      <c r="T3024" s="39"/>
      <c r="AG3024" s="110"/>
      <c r="AH3024" s="94"/>
      <c r="AJ3024" s="97"/>
      <c r="AL3024" s="39"/>
      <c r="AP3024" s="39"/>
      <c r="AQ3024" s="77"/>
      <c r="AR3024" s="94"/>
      <c r="AT3024" s="97"/>
      <c r="BB3024" s="79"/>
      <c r="BC3024" s="94"/>
      <c r="BE3024" s="97"/>
      <c r="BF3024" s="97"/>
      <c r="BG3024" s="40"/>
      <c r="BK3024" s="40"/>
      <c r="BL3024" s="79"/>
      <c r="BM3024" s="94"/>
      <c r="BO3024" s="97"/>
      <c r="BQ3024" s="40"/>
      <c r="BR3024" s="94"/>
      <c r="BS3024" s="94"/>
      <c r="BT3024" s="94"/>
      <c r="BU3024" s="40"/>
      <c r="BV3024" s="82"/>
      <c r="BW3024" s="94"/>
      <c r="BX3024" s="48"/>
      <c r="BY3024" s="97"/>
      <c r="BZ3024" s="48"/>
      <c r="CA3024" s="40"/>
      <c r="CB3024" s="94"/>
      <c r="CC3024" s="94"/>
      <c r="CD3024" s="94"/>
      <c r="CE3024" s="40"/>
      <c r="CF3024" s="73"/>
      <c r="CG3024" s="41"/>
      <c r="CH3024" s="41"/>
      <c r="CI3024" s="41"/>
      <c r="CJ3024" s="41"/>
      <c r="CK3024" s="41"/>
      <c r="CL3024" s="68"/>
      <c r="CM3024" s="41"/>
      <c r="CN3024" s="41"/>
      <c r="CO3024" s="39"/>
      <c r="CP3024" s="78"/>
    </row>
    <row r="3025" spans="1:94" s="38" customFormat="1" x14ac:dyDescent="0.25">
      <c r="A3025" s="38">
        <v>3022</v>
      </c>
      <c r="F3025" s="39"/>
      <c r="Q3025" s="39"/>
      <c r="R3025" s="40"/>
      <c r="S3025" s="40"/>
      <c r="T3025" s="39"/>
      <c r="AG3025" s="110"/>
      <c r="AH3025" s="94"/>
      <c r="AJ3025" s="97"/>
      <c r="AL3025" s="39"/>
      <c r="AP3025" s="39"/>
      <c r="AQ3025" s="77"/>
      <c r="AR3025" s="94"/>
      <c r="AT3025" s="97"/>
      <c r="BB3025" s="79"/>
      <c r="BC3025" s="94"/>
      <c r="BE3025" s="97"/>
      <c r="BF3025" s="97"/>
      <c r="BG3025" s="40"/>
      <c r="BK3025" s="40"/>
      <c r="BL3025" s="79"/>
      <c r="BM3025" s="94"/>
      <c r="BO3025" s="97"/>
      <c r="BQ3025" s="40"/>
      <c r="BR3025" s="94"/>
      <c r="BS3025" s="94"/>
      <c r="BT3025" s="94"/>
      <c r="BU3025" s="40"/>
      <c r="BV3025" s="82"/>
      <c r="BW3025" s="94"/>
      <c r="BX3025" s="48"/>
      <c r="BY3025" s="97"/>
      <c r="BZ3025" s="48"/>
      <c r="CA3025" s="40"/>
      <c r="CB3025" s="94"/>
      <c r="CC3025" s="94"/>
      <c r="CD3025" s="94"/>
      <c r="CE3025" s="40"/>
      <c r="CF3025" s="73"/>
      <c r="CG3025" s="41"/>
      <c r="CH3025" s="41"/>
      <c r="CI3025" s="41"/>
      <c r="CJ3025" s="41"/>
      <c r="CK3025" s="41"/>
      <c r="CL3025" s="68"/>
      <c r="CM3025" s="41"/>
      <c r="CN3025" s="41"/>
      <c r="CO3025" s="39"/>
      <c r="CP3025" s="78"/>
    </row>
    <row r="3026" spans="1:94" s="38" customFormat="1" x14ac:dyDescent="0.25">
      <c r="A3026" s="38">
        <v>3023</v>
      </c>
      <c r="F3026" s="39"/>
      <c r="Q3026" s="39"/>
      <c r="R3026" s="40"/>
      <c r="S3026" s="40"/>
      <c r="T3026" s="39"/>
      <c r="AG3026" s="110"/>
      <c r="AH3026" s="94"/>
      <c r="AJ3026" s="97"/>
      <c r="AL3026" s="39"/>
      <c r="AP3026" s="39"/>
      <c r="AQ3026" s="77"/>
      <c r="AR3026" s="94"/>
      <c r="AT3026" s="97"/>
      <c r="BB3026" s="79"/>
      <c r="BC3026" s="94"/>
      <c r="BE3026" s="97"/>
      <c r="BF3026" s="97"/>
      <c r="BG3026" s="40"/>
      <c r="BK3026" s="40"/>
      <c r="BL3026" s="79"/>
      <c r="BM3026" s="94"/>
      <c r="BO3026" s="97"/>
      <c r="BQ3026" s="40"/>
      <c r="BR3026" s="94"/>
      <c r="BS3026" s="94"/>
      <c r="BT3026" s="94"/>
      <c r="BU3026" s="40"/>
      <c r="BV3026" s="82"/>
      <c r="BW3026" s="94"/>
      <c r="BX3026" s="48"/>
      <c r="BY3026" s="97"/>
      <c r="BZ3026" s="48"/>
      <c r="CA3026" s="40"/>
      <c r="CB3026" s="94"/>
      <c r="CC3026" s="94"/>
      <c r="CD3026" s="94"/>
      <c r="CE3026" s="40"/>
      <c r="CF3026" s="73"/>
      <c r="CG3026" s="41"/>
      <c r="CH3026" s="41"/>
      <c r="CI3026" s="41"/>
      <c r="CJ3026" s="41"/>
      <c r="CK3026" s="41"/>
      <c r="CL3026" s="68"/>
      <c r="CM3026" s="41"/>
      <c r="CN3026" s="41"/>
      <c r="CO3026" s="39"/>
      <c r="CP3026" s="78"/>
    </row>
    <row r="3027" spans="1:94" s="38" customFormat="1" x14ac:dyDescent="0.25">
      <c r="A3027" s="38">
        <v>3024</v>
      </c>
      <c r="F3027" s="39"/>
      <c r="Q3027" s="39"/>
      <c r="R3027" s="40"/>
      <c r="S3027" s="40"/>
      <c r="T3027" s="39"/>
      <c r="AG3027" s="110"/>
      <c r="AH3027" s="94"/>
      <c r="AJ3027" s="97"/>
      <c r="AL3027" s="39"/>
      <c r="AP3027" s="39"/>
      <c r="AQ3027" s="77"/>
      <c r="AR3027" s="94"/>
      <c r="AT3027" s="97"/>
      <c r="BB3027" s="79"/>
      <c r="BC3027" s="94"/>
      <c r="BE3027" s="97"/>
      <c r="BF3027" s="97"/>
      <c r="BG3027" s="40"/>
      <c r="BK3027" s="40"/>
      <c r="BL3027" s="79"/>
      <c r="BM3027" s="94"/>
      <c r="BO3027" s="97"/>
      <c r="BQ3027" s="40"/>
      <c r="BR3027" s="94"/>
      <c r="BS3027" s="94"/>
      <c r="BT3027" s="94"/>
      <c r="BU3027" s="40"/>
      <c r="BV3027" s="82"/>
      <c r="BW3027" s="94"/>
      <c r="BX3027" s="48"/>
      <c r="BY3027" s="97"/>
      <c r="BZ3027" s="48"/>
      <c r="CA3027" s="40"/>
      <c r="CB3027" s="94"/>
      <c r="CC3027" s="94"/>
      <c r="CD3027" s="94"/>
      <c r="CE3027" s="40"/>
      <c r="CF3027" s="73"/>
      <c r="CG3027" s="41"/>
      <c r="CH3027" s="41"/>
      <c r="CI3027" s="41"/>
      <c r="CJ3027" s="41"/>
      <c r="CK3027" s="41"/>
      <c r="CL3027" s="68"/>
      <c r="CM3027" s="41"/>
      <c r="CN3027" s="41"/>
      <c r="CO3027" s="39"/>
      <c r="CP3027" s="78"/>
    </row>
    <row r="3028" spans="1:94" s="38" customFormat="1" x14ac:dyDescent="0.25">
      <c r="A3028" s="38">
        <v>3025</v>
      </c>
      <c r="F3028" s="39"/>
      <c r="Q3028" s="39"/>
      <c r="R3028" s="40"/>
      <c r="S3028" s="40"/>
      <c r="T3028" s="39"/>
      <c r="AG3028" s="110"/>
      <c r="AH3028" s="94"/>
      <c r="AJ3028" s="97"/>
      <c r="AL3028" s="39"/>
      <c r="AP3028" s="39"/>
      <c r="AQ3028" s="77"/>
      <c r="AR3028" s="94"/>
      <c r="AT3028" s="97"/>
      <c r="BB3028" s="79"/>
      <c r="BC3028" s="94"/>
      <c r="BE3028" s="97"/>
      <c r="BF3028" s="97"/>
      <c r="BG3028" s="40"/>
      <c r="BK3028" s="40"/>
      <c r="BL3028" s="79"/>
      <c r="BM3028" s="94"/>
      <c r="BO3028" s="97"/>
      <c r="BQ3028" s="40"/>
      <c r="BR3028" s="94"/>
      <c r="BS3028" s="94"/>
      <c r="BT3028" s="94"/>
      <c r="BU3028" s="40"/>
      <c r="BV3028" s="82"/>
      <c r="BW3028" s="94"/>
      <c r="BX3028" s="48"/>
      <c r="BY3028" s="97"/>
      <c r="BZ3028" s="48"/>
      <c r="CA3028" s="40"/>
      <c r="CB3028" s="94"/>
      <c r="CC3028" s="94"/>
      <c r="CD3028" s="94"/>
      <c r="CE3028" s="40"/>
      <c r="CF3028" s="73"/>
      <c r="CG3028" s="41"/>
      <c r="CH3028" s="41"/>
      <c r="CI3028" s="41"/>
      <c r="CJ3028" s="41"/>
      <c r="CK3028" s="41"/>
      <c r="CL3028" s="68"/>
      <c r="CM3028" s="41"/>
      <c r="CN3028" s="41"/>
      <c r="CO3028" s="39"/>
      <c r="CP3028" s="78"/>
    </row>
    <row r="3029" spans="1:94" s="38" customFormat="1" x14ac:dyDescent="0.25">
      <c r="A3029" s="38">
        <v>3026</v>
      </c>
      <c r="F3029" s="39"/>
      <c r="Q3029" s="39"/>
      <c r="R3029" s="40"/>
      <c r="S3029" s="40"/>
      <c r="T3029" s="39"/>
      <c r="AG3029" s="110"/>
      <c r="AH3029" s="94"/>
      <c r="AJ3029" s="97"/>
      <c r="AL3029" s="39"/>
      <c r="AP3029" s="39"/>
      <c r="AQ3029" s="77"/>
      <c r="AR3029" s="94"/>
      <c r="AT3029" s="97"/>
      <c r="BB3029" s="79"/>
      <c r="BC3029" s="94"/>
      <c r="BE3029" s="97"/>
      <c r="BF3029" s="97"/>
      <c r="BG3029" s="40"/>
      <c r="BK3029" s="40"/>
      <c r="BL3029" s="79"/>
      <c r="BM3029" s="94"/>
      <c r="BO3029" s="97"/>
      <c r="BQ3029" s="40"/>
      <c r="BR3029" s="94"/>
      <c r="BS3029" s="94"/>
      <c r="BT3029" s="94"/>
      <c r="BU3029" s="40"/>
      <c r="BV3029" s="82"/>
      <c r="BW3029" s="94"/>
      <c r="BX3029" s="48"/>
      <c r="BY3029" s="97"/>
      <c r="BZ3029" s="48"/>
      <c r="CA3029" s="40"/>
      <c r="CB3029" s="94"/>
      <c r="CC3029" s="94"/>
      <c r="CD3029" s="94"/>
      <c r="CE3029" s="40"/>
      <c r="CF3029" s="73"/>
      <c r="CG3029" s="41"/>
      <c r="CH3029" s="41"/>
      <c r="CI3029" s="41"/>
      <c r="CJ3029" s="41"/>
      <c r="CK3029" s="41"/>
      <c r="CL3029" s="68"/>
      <c r="CM3029" s="41"/>
      <c r="CN3029" s="41"/>
      <c r="CO3029" s="39"/>
      <c r="CP3029" s="78"/>
    </row>
    <row r="3030" spans="1:94" s="38" customFormat="1" x14ac:dyDescent="0.25">
      <c r="A3030" s="38">
        <v>3027</v>
      </c>
      <c r="F3030" s="39"/>
      <c r="Q3030" s="39"/>
      <c r="R3030" s="40"/>
      <c r="S3030" s="40"/>
      <c r="T3030" s="39"/>
      <c r="AG3030" s="110"/>
      <c r="AH3030" s="94"/>
      <c r="AJ3030" s="97"/>
      <c r="AL3030" s="39"/>
      <c r="AP3030" s="39"/>
      <c r="AQ3030" s="77"/>
      <c r="AR3030" s="94"/>
      <c r="AT3030" s="97"/>
      <c r="BB3030" s="79"/>
      <c r="BC3030" s="94"/>
      <c r="BE3030" s="97"/>
      <c r="BF3030" s="97"/>
      <c r="BG3030" s="40"/>
      <c r="BK3030" s="40"/>
      <c r="BL3030" s="79"/>
      <c r="BM3030" s="94"/>
      <c r="BO3030" s="97"/>
      <c r="BQ3030" s="40"/>
      <c r="BR3030" s="94"/>
      <c r="BS3030" s="94"/>
      <c r="BT3030" s="94"/>
      <c r="BU3030" s="40"/>
      <c r="BV3030" s="82"/>
      <c r="BW3030" s="94"/>
      <c r="BX3030" s="48"/>
      <c r="BY3030" s="97"/>
      <c r="BZ3030" s="48"/>
      <c r="CA3030" s="40"/>
      <c r="CB3030" s="94"/>
      <c r="CC3030" s="94"/>
      <c r="CD3030" s="94"/>
      <c r="CE3030" s="40"/>
      <c r="CF3030" s="73"/>
      <c r="CG3030" s="41"/>
      <c r="CH3030" s="41"/>
      <c r="CI3030" s="41"/>
      <c r="CJ3030" s="41"/>
      <c r="CK3030" s="41"/>
      <c r="CL3030" s="68"/>
      <c r="CM3030" s="41"/>
      <c r="CN3030" s="41"/>
      <c r="CO3030" s="39"/>
      <c r="CP3030" s="78"/>
    </row>
    <row r="3031" spans="1:94" s="38" customFormat="1" x14ac:dyDescent="0.25">
      <c r="A3031" s="38">
        <v>3028</v>
      </c>
      <c r="F3031" s="39"/>
      <c r="Q3031" s="39"/>
      <c r="R3031" s="40"/>
      <c r="S3031" s="40"/>
      <c r="T3031" s="39"/>
      <c r="AG3031" s="110"/>
      <c r="AH3031" s="94"/>
      <c r="AJ3031" s="97"/>
      <c r="AL3031" s="39"/>
      <c r="AP3031" s="39"/>
      <c r="AQ3031" s="77"/>
      <c r="AR3031" s="94"/>
      <c r="AT3031" s="97"/>
      <c r="BB3031" s="79"/>
      <c r="BC3031" s="94"/>
      <c r="BE3031" s="97"/>
      <c r="BF3031" s="97"/>
      <c r="BG3031" s="40"/>
      <c r="BK3031" s="40"/>
      <c r="BL3031" s="79"/>
      <c r="BM3031" s="94"/>
      <c r="BO3031" s="97"/>
      <c r="BQ3031" s="40"/>
      <c r="BR3031" s="94"/>
      <c r="BS3031" s="94"/>
      <c r="BT3031" s="94"/>
      <c r="BU3031" s="40"/>
      <c r="BV3031" s="82"/>
      <c r="BW3031" s="94"/>
      <c r="BX3031" s="48"/>
      <c r="BY3031" s="97"/>
      <c r="BZ3031" s="48"/>
      <c r="CA3031" s="40"/>
      <c r="CB3031" s="94"/>
      <c r="CC3031" s="94"/>
      <c r="CD3031" s="94"/>
      <c r="CE3031" s="40"/>
      <c r="CF3031" s="73"/>
      <c r="CG3031" s="41"/>
      <c r="CH3031" s="41"/>
      <c r="CI3031" s="41"/>
      <c r="CJ3031" s="41"/>
      <c r="CK3031" s="41"/>
      <c r="CL3031" s="68"/>
      <c r="CM3031" s="41"/>
      <c r="CN3031" s="41"/>
      <c r="CO3031" s="39"/>
      <c r="CP3031" s="78"/>
    </row>
    <row r="3032" spans="1:94" s="38" customFormat="1" x14ac:dyDescent="0.25">
      <c r="A3032" s="99">
        <v>3029</v>
      </c>
      <c r="F3032" s="39"/>
      <c r="Q3032" s="39"/>
      <c r="R3032" s="40"/>
      <c r="S3032" s="40"/>
      <c r="T3032" s="39"/>
      <c r="AG3032" s="110"/>
      <c r="AH3032" s="94"/>
      <c r="AJ3032" s="97"/>
      <c r="AL3032" s="39"/>
      <c r="AP3032" s="39"/>
      <c r="AQ3032" s="77"/>
      <c r="AR3032" s="94"/>
      <c r="AT3032" s="97"/>
      <c r="BB3032" s="79"/>
      <c r="BC3032" s="94"/>
      <c r="BE3032" s="97"/>
      <c r="BF3032" s="97"/>
      <c r="BG3032" s="40"/>
      <c r="BK3032" s="40"/>
      <c r="BL3032" s="79"/>
      <c r="BM3032" s="94"/>
      <c r="BO3032" s="97"/>
      <c r="BQ3032" s="40"/>
      <c r="BR3032" s="94"/>
      <c r="BS3032" s="94"/>
      <c r="BT3032" s="94"/>
      <c r="BU3032" s="40"/>
      <c r="BV3032" s="82"/>
      <c r="BW3032" s="94"/>
      <c r="BX3032" s="48"/>
      <c r="BY3032" s="97"/>
      <c r="BZ3032" s="48"/>
      <c r="CA3032" s="40"/>
      <c r="CB3032" s="94"/>
      <c r="CC3032" s="94"/>
      <c r="CD3032" s="94"/>
      <c r="CE3032" s="40"/>
      <c r="CF3032" s="73"/>
      <c r="CG3032" s="41"/>
      <c r="CH3032" s="41"/>
      <c r="CI3032" s="41"/>
      <c r="CJ3032" s="41"/>
      <c r="CK3032" s="41"/>
      <c r="CL3032" s="68"/>
      <c r="CM3032" s="41"/>
      <c r="CN3032" s="41"/>
      <c r="CO3032" s="39"/>
      <c r="CP3032" s="78"/>
    </row>
    <row r="3033" spans="1:94" s="38" customFormat="1" x14ac:dyDescent="0.25">
      <c r="A3033" s="38">
        <v>3030</v>
      </c>
      <c r="F3033" s="39"/>
      <c r="Q3033" s="39"/>
      <c r="R3033" s="40"/>
      <c r="S3033" s="40"/>
      <c r="T3033" s="39"/>
      <c r="AG3033" s="110"/>
      <c r="AH3033" s="94"/>
      <c r="AJ3033" s="97"/>
      <c r="AL3033" s="39"/>
      <c r="AP3033" s="39"/>
      <c r="AQ3033" s="77"/>
      <c r="AR3033" s="94"/>
      <c r="AT3033" s="97"/>
      <c r="BB3033" s="79"/>
      <c r="BC3033" s="94"/>
      <c r="BE3033" s="97"/>
      <c r="BF3033" s="97"/>
      <c r="BG3033" s="40"/>
      <c r="BK3033" s="40"/>
      <c r="BL3033" s="79"/>
      <c r="BM3033" s="94"/>
      <c r="BO3033" s="97"/>
      <c r="BQ3033" s="40"/>
      <c r="BR3033" s="94"/>
      <c r="BS3033" s="94"/>
      <c r="BT3033" s="94"/>
      <c r="BU3033" s="40"/>
      <c r="BV3033" s="82"/>
      <c r="BW3033" s="94"/>
      <c r="BX3033" s="48"/>
      <c r="BY3033" s="97"/>
      <c r="BZ3033" s="48"/>
      <c r="CA3033" s="40"/>
      <c r="CB3033" s="94"/>
      <c r="CC3033" s="94"/>
      <c r="CD3033" s="94"/>
      <c r="CE3033" s="40"/>
      <c r="CF3033" s="73"/>
      <c r="CG3033" s="41"/>
      <c r="CH3033" s="41"/>
      <c r="CI3033" s="41"/>
      <c r="CJ3033" s="41"/>
      <c r="CK3033" s="41"/>
      <c r="CL3033" s="68"/>
      <c r="CM3033" s="41"/>
      <c r="CN3033" s="41"/>
      <c r="CO3033" s="39"/>
      <c r="CP3033" s="78"/>
    </row>
    <row r="3034" spans="1:94" s="38" customFormat="1" x14ac:dyDescent="0.25">
      <c r="A3034" s="38">
        <v>3031</v>
      </c>
      <c r="F3034" s="39"/>
      <c r="Q3034" s="39"/>
      <c r="R3034" s="40"/>
      <c r="S3034" s="40"/>
      <c r="T3034" s="39"/>
      <c r="AG3034" s="110"/>
      <c r="AH3034" s="94"/>
      <c r="AJ3034" s="97"/>
      <c r="AL3034" s="39"/>
      <c r="AP3034" s="39"/>
      <c r="AQ3034" s="77"/>
      <c r="AR3034" s="94"/>
      <c r="AT3034" s="97"/>
      <c r="BB3034" s="79"/>
      <c r="BC3034" s="94"/>
      <c r="BE3034" s="97"/>
      <c r="BF3034" s="97"/>
      <c r="BG3034" s="40"/>
      <c r="BK3034" s="40"/>
      <c r="BL3034" s="79"/>
      <c r="BM3034" s="94"/>
      <c r="BO3034" s="97"/>
      <c r="BQ3034" s="40"/>
      <c r="BR3034" s="94"/>
      <c r="BS3034" s="94"/>
      <c r="BT3034" s="94"/>
      <c r="BU3034" s="40"/>
      <c r="BV3034" s="82"/>
      <c r="BW3034" s="94"/>
      <c r="BX3034" s="48"/>
      <c r="BY3034" s="97"/>
      <c r="BZ3034" s="48"/>
      <c r="CA3034" s="40"/>
      <c r="CB3034" s="94"/>
      <c r="CC3034" s="94"/>
      <c r="CD3034" s="94"/>
      <c r="CE3034" s="40"/>
      <c r="CF3034" s="73"/>
      <c r="CG3034" s="41"/>
      <c r="CH3034" s="41"/>
      <c r="CI3034" s="41"/>
      <c r="CJ3034" s="41"/>
      <c r="CK3034" s="41"/>
      <c r="CL3034" s="68"/>
      <c r="CM3034" s="41"/>
      <c r="CN3034" s="41"/>
      <c r="CO3034" s="39"/>
      <c r="CP3034" s="78"/>
    </row>
    <row r="3035" spans="1:94" s="38" customFormat="1" x14ac:dyDescent="0.25">
      <c r="A3035" s="38">
        <v>3032</v>
      </c>
      <c r="F3035" s="39"/>
      <c r="Q3035" s="39"/>
      <c r="R3035" s="40"/>
      <c r="S3035" s="40"/>
      <c r="T3035" s="39"/>
      <c r="AG3035" s="110"/>
      <c r="AH3035" s="94"/>
      <c r="AJ3035" s="97"/>
      <c r="AL3035" s="39"/>
      <c r="AP3035" s="39"/>
      <c r="AQ3035" s="77"/>
      <c r="AR3035" s="94"/>
      <c r="AT3035" s="97"/>
      <c r="BB3035" s="79"/>
      <c r="BC3035" s="94"/>
      <c r="BE3035" s="97"/>
      <c r="BF3035" s="97"/>
      <c r="BG3035" s="40"/>
      <c r="BK3035" s="40"/>
      <c r="BL3035" s="79"/>
      <c r="BM3035" s="94"/>
      <c r="BO3035" s="97"/>
      <c r="BQ3035" s="40"/>
      <c r="BR3035" s="94"/>
      <c r="BS3035" s="94"/>
      <c r="BT3035" s="94"/>
      <c r="BU3035" s="40"/>
      <c r="BV3035" s="82"/>
      <c r="BW3035" s="94"/>
      <c r="BX3035" s="48"/>
      <c r="BY3035" s="97"/>
      <c r="BZ3035" s="48"/>
      <c r="CA3035" s="40"/>
      <c r="CB3035" s="94"/>
      <c r="CC3035" s="94"/>
      <c r="CD3035" s="94"/>
      <c r="CE3035" s="40"/>
      <c r="CF3035" s="73"/>
      <c r="CG3035" s="41"/>
      <c r="CH3035" s="41"/>
      <c r="CI3035" s="41"/>
      <c r="CJ3035" s="41"/>
      <c r="CK3035" s="41"/>
      <c r="CL3035" s="68"/>
      <c r="CM3035" s="41"/>
      <c r="CN3035" s="41"/>
      <c r="CO3035" s="39"/>
      <c r="CP3035" s="78"/>
    </row>
    <row r="3036" spans="1:94" s="38" customFormat="1" x14ac:dyDescent="0.25">
      <c r="A3036" s="38">
        <v>3033</v>
      </c>
      <c r="F3036" s="39"/>
      <c r="Q3036" s="39"/>
      <c r="R3036" s="40"/>
      <c r="S3036" s="40"/>
      <c r="T3036" s="39"/>
      <c r="AG3036" s="110"/>
      <c r="AH3036" s="94"/>
      <c r="AJ3036" s="97"/>
      <c r="AL3036" s="39"/>
      <c r="AP3036" s="39"/>
      <c r="AQ3036" s="77"/>
      <c r="AR3036" s="94"/>
      <c r="AT3036" s="97"/>
      <c r="BB3036" s="79"/>
      <c r="BC3036" s="94"/>
      <c r="BE3036" s="97"/>
      <c r="BF3036" s="97"/>
      <c r="BG3036" s="40"/>
      <c r="BK3036" s="40"/>
      <c r="BL3036" s="79"/>
      <c r="BM3036" s="94"/>
      <c r="BO3036" s="97"/>
      <c r="BQ3036" s="40"/>
      <c r="BR3036" s="94"/>
      <c r="BS3036" s="94"/>
      <c r="BT3036" s="94"/>
      <c r="BU3036" s="40"/>
      <c r="BV3036" s="82"/>
      <c r="BW3036" s="94"/>
      <c r="BX3036" s="48"/>
      <c r="BY3036" s="97"/>
      <c r="BZ3036" s="48"/>
      <c r="CA3036" s="40"/>
      <c r="CB3036" s="94"/>
      <c r="CC3036" s="94"/>
      <c r="CD3036" s="94"/>
      <c r="CE3036" s="40"/>
      <c r="CF3036" s="73"/>
      <c r="CG3036" s="41"/>
      <c r="CH3036" s="41"/>
      <c r="CI3036" s="41"/>
      <c r="CJ3036" s="41"/>
      <c r="CK3036" s="41"/>
      <c r="CL3036" s="68"/>
      <c r="CM3036" s="41"/>
      <c r="CN3036" s="41"/>
      <c r="CO3036" s="39"/>
      <c r="CP3036" s="78"/>
    </row>
    <row r="3037" spans="1:94" s="38" customFormat="1" x14ac:dyDescent="0.25">
      <c r="A3037" s="38">
        <v>3034</v>
      </c>
      <c r="F3037" s="39"/>
      <c r="Q3037" s="39"/>
      <c r="R3037" s="40"/>
      <c r="S3037" s="40"/>
      <c r="T3037" s="39"/>
      <c r="AG3037" s="110"/>
      <c r="AH3037" s="94"/>
      <c r="AJ3037" s="97"/>
      <c r="AL3037" s="39"/>
      <c r="AP3037" s="39"/>
      <c r="AQ3037" s="77"/>
      <c r="AR3037" s="94"/>
      <c r="AT3037" s="97"/>
      <c r="BB3037" s="79"/>
      <c r="BC3037" s="94"/>
      <c r="BE3037" s="97"/>
      <c r="BF3037" s="97"/>
      <c r="BG3037" s="40"/>
      <c r="BK3037" s="40"/>
      <c r="BL3037" s="79"/>
      <c r="BM3037" s="94"/>
      <c r="BO3037" s="97"/>
      <c r="BQ3037" s="40"/>
      <c r="BR3037" s="94"/>
      <c r="BS3037" s="94"/>
      <c r="BT3037" s="94"/>
      <c r="BU3037" s="40"/>
      <c r="BV3037" s="82"/>
      <c r="BW3037" s="94"/>
      <c r="BX3037" s="48"/>
      <c r="BY3037" s="97"/>
      <c r="BZ3037" s="48"/>
      <c r="CA3037" s="40"/>
      <c r="CB3037" s="94"/>
      <c r="CC3037" s="94"/>
      <c r="CD3037" s="94"/>
      <c r="CE3037" s="40"/>
      <c r="CF3037" s="73"/>
      <c r="CG3037" s="41"/>
      <c r="CH3037" s="41"/>
      <c r="CI3037" s="41"/>
      <c r="CJ3037" s="41"/>
      <c r="CK3037" s="41"/>
      <c r="CL3037" s="68"/>
      <c r="CM3037" s="41"/>
      <c r="CN3037" s="41"/>
      <c r="CO3037" s="39"/>
      <c r="CP3037" s="78"/>
    </row>
    <row r="3038" spans="1:94" s="38" customFormat="1" x14ac:dyDescent="0.25">
      <c r="A3038" s="38">
        <v>3035</v>
      </c>
      <c r="F3038" s="39"/>
      <c r="Q3038" s="39"/>
      <c r="R3038" s="40"/>
      <c r="S3038" s="40"/>
      <c r="T3038" s="39"/>
      <c r="AG3038" s="110"/>
      <c r="AH3038" s="94"/>
      <c r="AJ3038" s="97"/>
      <c r="AL3038" s="39"/>
      <c r="AP3038" s="39"/>
      <c r="AQ3038" s="77"/>
      <c r="AR3038" s="94"/>
      <c r="AT3038" s="97"/>
      <c r="BB3038" s="79"/>
      <c r="BC3038" s="94"/>
      <c r="BE3038" s="97"/>
      <c r="BF3038" s="97"/>
      <c r="BG3038" s="40"/>
      <c r="BK3038" s="40"/>
      <c r="BL3038" s="79"/>
      <c r="BM3038" s="94"/>
      <c r="BO3038" s="97"/>
      <c r="BQ3038" s="40"/>
      <c r="BR3038" s="94"/>
      <c r="BS3038" s="94"/>
      <c r="BT3038" s="94"/>
      <c r="BU3038" s="40"/>
      <c r="BV3038" s="82"/>
      <c r="BW3038" s="94"/>
      <c r="BX3038" s="48"/>
      <c r="BY3038" s="97"/>
      <c r="BZ3038" s="48"/>
      <c r="CA3038" s="40"/>
      <c r="CB3038" s="94"/>
      <c r="CC3038" s="94"/>
      <c r="CD3038" s="94"/>
      <c r="CE3038" s="40"/>
      <c r="CF3038" s="73"/>
      <c r="CG3038" s="41"/>
      <c r="CH3038" s="41"/>
      <c r="CI3038" s="41"/>
      <c r="CJ3038" s="41"/>
      <c r="CK3038" s="41"/>
      <c r="CL3038" s="68"/>
      <c r="CM3038" s="41"/>
      <c r="CN3038" s="41"/>
      <c r="CO3038" s="39"/>
      <c r="CP3038" s="78"/>
    </row>
    <row r="3039" spans="1:94" s="38" customFormat="1" x14ac:dyDescent="0.25">
      <c r="A3039" s="38">
        <v>3036</v>
      </c>
      <c r="F3039" s="39"/>
      <c r="Q3039" s="39"/>
      <c r="R3039" s="40"/>
      <c r="S3039" s="40"/>
      <c r="T3039" s="39"/>
      <c r="AG3039" s="110"/>
      <c r="AH3039" s="94"/>
      <c r="AJ3039" s="97"/>
      <c r="AL3039" s="39"/>
      <c r="AP3039" s="39"/>
      <c r="AQ3039" s="77"/>
      <c r="AR3039" s="94"/>
      <c r="AT3039" s="97"/>
      <c r="BB3039" s="79"/>
      <c r="BC3039" s="94"/>
      <c r="BE3039" s="97"/>
      <c r="BF3039" s="97"/>
      <c r="BG3039" s="40"/>
      <c r="BK3039" s="40"/>
      <c r="BL3039" s="79"/>
      <c r="BM3039" s="94"/>
      <c r="BO3039" s="97"/>
      <c r="BQ3039" s="40"/>
      <c r="BR3039" s="94"/>
      <c r="BS3039" s="94"/>
      <c r="BT3039" s="94"/>
      <c r="BU3039" s="40"/>
      <c r="BV3039" s="82"/>
      <c r="BW3039" s="94"/>
      <c r="BX3039" s="48"/>
      <c r="BY3039" s="97"/>
      <c r="BZ3039" s="48"/>
      <c r="CA3039" s="40"/>
      <c r="CB3039" s="94"/>
      <c r="CC3039" s="94"/>
      <c r="CD3039" s="94"/>
      <c r="CE3039" s="40"/>
      <c r="CF3039" s="73"/>
      <c r="CG3039" s="41"/>
      <c r="CH3039" s="41"/>
      <c r="CI3039" s="41"/>
      <c r="CJ3039" s="41"/>
      <c r="CK3039" s="41"/>
      <c r="CL3039" s="68"/>
      <c r="CM3039" s="41"/>
      <c r="CN3039" s="41"/>
      <c r="CO3039" s="39"/>
      <c r="CP3039" s="78"/>
    </row>
    <row r="3040" spans="1:94" s="38" customFormat="1" x14ac:dyDescent="0.25">
      <c r="A3040" s="38">
        <v>3037</v>
      </c>
      <c r="F3040" s="39"/>
      <c r="Q3040" s="39"/>
      <c r="R3040" s="40"/>
      <c r="S3040" s="40"/>
      <c r="T3040" s="39"/>
      <c r="AG3040" s="110"/>
      <c r="AH3040" s="94"/>
      <c r="AJ3040" s="97"/>
      <c r="AL3040" s="39"/>
      <c r="AP3040" s="39"/>
      <c r="AQ3040" s="77"/>
      <c r="AR3040" s="94"/>
      <c r="AT3040" s="97"/>
      <c r="BB3040" s="79"/>
      <c r="BC3040" s="94"/>
      <c r="BE3040" s="97"/>
      <c r="BF3040" s="97"/>
      <c r="BG3040" s="40"/>
      <c r="BK3040" s="40"/>
      <c r="BL3040" s="79"/>
      <c r="BM3040" s="94"/>
      <c r="BO3040" s="97"/>
      <c r="BQ3040" s="40"/>
      <c r="BR3040" s="94"/>
      <c r="BS3040" s="94"/>
      <c r="BT3040" s="94"/>
      <c r="BU3040" s="40"/>
      <c r="BV3040" s="82"/>
      <c r="BW3040" s="94"/>
      <c r="BX3040" s="48"/>
      <c r="BY3040" s="97"/>
      <c r="BZ3040" s="48"/>
      <c r="CA3040" s="40"/>
      <c r="CB3040" s="94"/>
      <c r="CC3040" s="94"/>
      <c r="CD3040" s="94"/>
      <c r="CE3040" s="40"/>
      <c r="CF3040" s="73"/>
      <c r="CG3040" s="41"/>
      <c r="CH3040" s="41"/>
      <c r="CI3040" s="41"/>
      <c r="CJ3040" s="41"/>
      <c r="CK3040" s="41"/>
      <c r="CL3040" s="68"/>
      <c r="CM3040" s="41"/>
      <c r="CN3040" s="41"/>
      <c r="CO3040" s="39"/>
      <c r="CP3040" s="78"/>
    </row>
    <row r="3041" spans="1:94" s="38" customFormat="1" x14ac:dyDescent="0.25">
      <c r="A3041" s="38">
        <v>3038</v>
      </c>
      <c r="F3041" s="39"/>
      <c r="Q3041" s="39"/>
      <c r="R3041" s="40"/>
      <c r="S3041" s="40"/>
      <c r="T3041" s="39"/>
      <c r="AG3041" s="110"/>
      <c r="AH3041" s="94"/>
      <c r="AJ3041" s="97"/>
      <c r="AL3041" s="39"/>
      <c r="AP3041" s="39"/>
      <c r="AQ3041" s="77"/>
      <c r="AR3041" s="94"/>
      <c r="AT3041" s="97"/>
      <c r="BB3041" s="79"/>
      <c r="BC3041" s="94"/>
      <c r="BE3041" s="97"/>
      <c r="BF3041" s="97"/>
      <c r="BG3041" s="40"/>
      <c r="BK3041" s="40"/>
      <c r="BL3041" s="79"/>
      <c r="BM3041" s="94"/>
      <c r="BO3041" s="97"/>
      <c r="BQ3041" s="40"/>
      <c r="BR3041" s="94"/>
      <c r="BS3041" s="94"/>
      <c r="BT3041" s="94"/>
      <c r="BU3041" s="40"/>
      <c r="BV3041" s="82"/>
      <c r="BW3041" s="94"/>
      <c r="BX3041" s="48"/>
      <c r="BY3041" s="97"/>
      <c r="BZ3041" s="48"/>
      <c r="CA3041" s="40"/>
      <c r="CB3041" s="94"/>
      <c r="CC3041" s="94"/>
      <c r="CD3041" s="94"/>
      <c r="CE3041" s="40"/>
      <c r="CF3041" s="73"/>
      <c r="CG3041" s="41"/>
      <c r="CH3041" s="41"/>
      <c r="CI3041" s="41"/>
      <c r="CJ3041" s="41"/>
      <c r="CK3041" s="41"/>
      <c r="CL3041" s="68"/>
      <c r="CM3041" s="41"/>
      <c r="CN3041" s="41"/>
      <c r="CO3041" s="39"/>
      <c r="CP3041" s="78"/>
    </row>
    <row r="3042" spans="1:94" s="38" customFormat="1" x14ac:dyDescent="0.25">
      <c r="A3042" s="38">
        <v>3039</v>
      </c>
      <c r="F3042" s="39"/>
      <c r="Q3042" s="39"/>
      <c r="R3042" s="40"/>
      <c r="S3042" s="40"/>
      <c r="T3042" s="39"/>
      <c r="AG3042" s="110"/>
      <c r="AH3042" s="94"/>
      <c r="AJ3042" s="97"/>
      <c r="AL3042" s="39"/>
      <c r="AP3042" s="39"/>
      <c r="AQ3042" s="77"/>
      <c r="AR3042" s="94"/>
      <c r="AT3042" s="97"/>
      <c r="BB3042" s="79"/>
      <c r="BC3042" s="94"/>
      <c r="BE3042" s="97"/>
      <c r="BF3042" s="97"/>
      <c r="BG3042" s="40"/>
      <c r="BK3042" s="40"/>
      <c r="BL3042" s="79"/>
      <c r="BM3042" s="94"/>
      <c r="BO3042" s="97"/>
      <c r="BQ3042" s="40"/>
      <c r="BR3042" s="94"/>
      <c r="BS3042" s="94"/>
      <c r="BT3042" s="94"/>
      <c r="BU3042" s="40"/>
      <c r="BV3042" s="82"/>
      <c r="BW3042" s="94"/>
      <c r="BX3042" s="48"/>
      <c r="BY3042" s="97"/>
      <c r="BZ3042" s="48"/>
      <c r="CA3042" s="40"/>
      <c r="CB3042" s="94"/>
      <c r="CC3042" s="94"/>
      <c r="CD3042" s="94"/>
      <c r="CE3042" s="40"/>
      <c r="CF3042" s="73"/>
      <c r="CG3042" s="41"/>
      <c r="CH3042" s="41"/>
      <c r="CI3042" s="41"/>
      <c r="CJ3042" s="41"/>
      <c r="CK3042" s="41"/>
      <c r="CL3042" s="68"/>
      <c r="CM3042" s="41"/>
      <c r="CN3042" s="41"/>
      <c r="CO3042" s="39"/>
      <c r="CP3042" s="78"/>
    </row>
    <row r="3043" spans="1:94" s="38" customFormat="1" x14ac:dyDescent="0.25">
      <c r="A3043" s="38">
        <v>3040</v>
      </c>
      <c r="F3043" s="39"/>
      <c r="Q3043" s="39"/>
      <c r="R3043" s="40"/>
      <c r="S3043" s="40"/>
      <c r="T3043" s="39"/>
      <c r="AG3043" s="110"/>
      <c r="AH3043" s="94"/>
      <c r="AJ3043" s="97"/>
      <c r="AL3043" s="39"/>
      <c r="AP3043" s="39"/>
      <c r="AQ3043" s="77"/>
      <c r="AR3043" s="94"/>
      <c r="AT3043" s="97"/>
      <c r="BB3043" s="79"/>
      <c r="BC3043" s="94"/>
      <c r="BE3043" s="97"/>
      <c r="BF3043" s="97"/>
      <c r="BG3043" s="40"/>
      <c r="BK3043" s="40"/>
      <c r="BL3043" s="79"/>
      <c r="BM3043" s="94"/>
      <c r="BO3043" s="97"/>
      <c r="BQ3043" s="40"/>
      <c r="BR3043" s="94"/>
      <c r="BS3043" s="94"/>
      <c r="BT3043" s="94"/>
      <c r="BU3043" s="40"/>
      <c r="BV3043" s="82"/>
      <c r="BW3043" s="94"/>
      <c r="BX3043" s="48"/>
      <c r="BY3043" s="97"/>
      <c r="BZ3043" s="48"/>
      <c r="CA3043" s="40"/>
      <c r="CB3043" s="94"/>
      <c r="CC3043" s="94"/>
      <c r="CD3043" s="94"/>
      <c r="CE3043" s="40"/>
      <c r="CF3043" s="73"/>
      <c r="CG3043" s="41"/>
      <c r="CH3043" s="41"/>
      <c r="CI3043" s="41"/>
      <c r="CJ3043" s="41"/>
      <c r="CK3043" s="41"/>
      <c r="CL3043" s="68"/>
      <c r="CM3043" s="41"/>
      <c r="CN3043" s="41"/>
      <c r="CO3043" s="39"/>
      <c r="CP3043" s="78"/>
    </row>
    <row r="3044" spans="1:94" s="38" customFormat="1" x14ac:dyDescent="0.25">
      <c r="A3044" s="38">
        <v>3041</v>
      </c>
      <c r="F3044" s="39"/>
      <c r="Q3044" s="39"/>
      <c r="R3044" s="40"/>
      <c r="S3044" s="40"/>
      <c r="T3044" s="39"/>
      <c r="AG3044" s="110"/>
      <c r="AH3044" s="94"/>
      <c r="AJ3044" s="97"/>
      <c r="AL3044" s="39"/>
      <c r="AP3044" s="39"/>
      <c r="AQ3044" s="77"/>
      <c r="AR3044" s="94"/>
      <c r="AT3044" s="97"/>
      <c r="BB3044" s="79"/>
      <c r="BC3044" s="94"/>
      <c r="BE3044" s="97"/>
      <c r="BF3044" s="97"/>
      <c r="BG3044" s="40"/>
      <c r="BK3044" s="40"/>
      <c r="BL3044" s="79"/>
      <c r="BM3044" s="94"/>
      <c r="BO3044" s="97"/>
      <c r="BQ3044" s="40"/>
      <c r="BR3044" s="94"/>
      <c r="BS3044" s="94"/>
      <c r="BT3044" s="94"/>
      <c r="BU3044" s="40"/>
      <c r="BV3044" s="82"/>
      <c r="BW3044" s="94"/>
      <c r="BX3044" s="48"/>
      <c r="BY3044" s="97"/>
      <c r="BZ3044" s="48"/>
      <c r="CA3044" s="40"/>
      <c r="CB3044" s="94"/>
      <c r="CC3044" s="94"/>
      <c r="CD3044" s="94"/>
      <c r="CE3044" s="40"/>
      <c r="CF3044" s="73"/>
      <c r="CG3044" s="41"/>
      <c r="CH3044" s="41"/>
      <c r="CI3044" s="41"/>
      <c r="CJ3044" s="41"/>
      <c r="CK3044" s="41"/>
      <c r="CL3044" s="68"/>
      <c r="CM3044" s="41"/>
      <c r="CN3044" s="41"/>
      <c r="CO3044" s="39"/>
      <c r="CP3044" s="78"/>
    </row>
    <row r="3045" spans="1:94" s="38" customFormat="1" x14ac:dyDescent="0.25">
      <c r="A3045" s="99">
        <v>3042</v>
      </c>
      <c r="F3045" s="39"/>
      <c r="Q3045" s="39"/>
      <c r="R3045" s="40"/>
      <c r="S3045" s="40"/>
      <c r="T3045" s="39"/>
      <c r="AG3045" s="110"/>
      <c r="AH3045" s="94"/>
      <c r="AJ3045" s="97"/>
      <c r="AL3045" s="39"/>
      <c r="AP3045" s="39"/>
      <c r="AQ3045" s="77"/>
      <c r="AR3045" s="94"/>
      <c r="AT3045" s="97"/>
      <c r="BB3045" s="79"/>
      <c r="BC3045" s="94"/>
      <c r="BE3045" s="97"/>
      <c r="BF3045" s="97"/>
      <c r="BG3045" s="40"/>
      <c r="BK3045" s="40"/>
      <c r="BL3045" s="79"/>
      <c r="BM3045" s="94"/>
      <c r="BO3045" s="97"/>
      <c r="BQ3045" s="40"/>
      <c r="BR3045" s="94"/>
      <c r="BS3045" s="94"/>
      <c r="BT3045" s="94"/>
      <c r="BU3045" s="40"/>
      <c r="BV3045" s="82"/>
      <c r="BW3045" s="94"/>
      <c r="BX3045" s="48"/>
      <c r="BY3045" s="97"/>
      <c r="BZ3045" s="48"/>
      <c r="CA3045" s="40"/>
      <c r="CB3045" s="94"/>
      <c r="CC3045" s="94"/>
      <c r="CD3045" s="94"/>
      <c r="CE3045" s="40"/>
      <c r="CF3045" s="73"/>
      <c r="CG3045" s="41"/>
      <c r="CH3045" s="41"/>
      <c r="CI3045" s="41"/>
      <c r="CJ3045" s="41"/>
      <c r="CK3045" s="41"/>
      <c r="CL3045" s="68"/>
      <c r="CM3045" s="41"/>
      <c r="CN3045" s="41"/>
      <c r="CO3045" s="39"/>
      <c r="CP3045" s="78"/>
    </row>
    <row r="3046" spans="1:94" s="38" customFormat="1" x14ac:dyDescent="0.25">
      <c r="A3046" s="38">
        <v>3043</v>
      </c>
      <c r="F3046" s="39"/>
      <c r="Q3046" s="39"/>
      <c r="R3046" s="40"/>
      <c r="S3046" s="40"/>
      <c r="T3046" s="39"/>
      <c r="AG3046" s="110"/>
      <c r="AH3046" s="94"/>
      <c r="AJ3046" s="97"/>
      <c r="AL3046" s="39"/>
      <c r="AP3046" s="39"/>
      <c r="AQ3046" s="77"/>
      <c r="AR3046" s="94"/>
      <c r="AT3046" s="97"/>
      <c r="BB3046" s="79"/>
      <c r="BC3046" s="94"/>
      <c r="BE3046" s="97"/>
      <c r="BF3046" s="97"/>
      <c r="BG3046" s="40"/>
      <c r="BK3046" s="40"/>
      <c r="BL3046" s="79"/>
      <c r="BM3046" s="94"/>
      <c r="BO3046" s="97"/>
      <c r="BQ3046" s="40"/>
      <c r="BR3046" s="94"/>
      <c r="BS3046" s="94"/>
      <c r="BT3046" s="94"/>
      <c r="BU3046" s="40"/>
      <c r="BV3046" s="82"/>
      <c r="BW3046" s="94"/>
      <c r="BX3046" s="48"/>
      <c r="BY3046" s="97"/>
      <c r="BZ3046" s="48"/>
      <c r="CA3046" s="40"/>
      <c r="CB3046" s="94"/>
      <c r="CC3046" s="94"/>
      <c r="CD3046" s="94"/>
      <c r="CE3046" s="40"/>
      <c r="CF3046" s="73"/>
      <c r="CG3046" s="41"/>
      <c r="CH3046" s="41"/>
      <c r="CI3046" s="41"/>
      <c r="CJ3046" s="41"/>
      <c r="CK3046" s="41"/>
      <c r="CL3046" s="68"/>
      <c r="CM3046" s="41"/>
      <c r="CN3046" s="41"/>
      <c r="CO3046" s="39"/>
      <c r="CP3046" s="78"/>
    </row>
    <row r="3047" spans="1:94" s="38" customFormat="1" x14ac:dyDescent="0.25">
      <c r="A3047" s="38">
        <v>3044</v>
      </c>
      <c r="F3047" s="39"/>
      <c r="Q3047" s="39"/>
      <c r="R3047" s="40"/>
      <c r="S3047" s="40"/>
      <c r="T3047" s="39"/>
      <c r="AG3047" s="110"/>
      <c r="AH3047" s="94"/>
      <c r="AJ3047" s="97"/>
      <c r="AL3047" s="39"/>
      <c r="AP3047" s="39"/>
      <c r="AQ3047" s="77"/>
      <c r="AR3047" s="94"/>
      <c r="AT3047" s="97"/>
      <c r="BB3047" s="79"/>
      <c r="BC3047" s="94"/>
      <c r="BE3047" s="97"/>
      <c r="BF3047" s="97"/>
      <c r="BG3047" s="40"/>
      <c r="BK3047" s="40"/>
      <c r="BL3047" s="79"/>
      <c r="BM3047" s="94"/>
      <c r="BO3047" s="97"/>
      <c r="BQ3047" s="40"/>
      <c r="BR3047" s="94"/>
      <c r="BS3047" s="94"/>
      <c r="BT3047" s="94"/>
      <c r="BU3047" s="40"/>
      <c r="BV3047" s="82"/>
      <c r="BW3047" s="94"/>
      <c r="BX3047" s="48"/>
      <c r="BY3047" s="97"/>
      <c r="BZ3047" s="48"/>
      <c r="CA3047" s="40"/>
      <c r="CB3047" s="94"/>
      <c r="CC3047" s="94"/>
      <c r="CD3047" s="94"/>
      <c r="CE3047" s="40"/>
      <c r="CF3047" s="73"/>
      <c r="CG3047" s="41"/>
      <c r="CH3047" s="41"/>
      <c r="CI3047" s="41"/>
      <c r="CJ3047" s="41"/>
      <c r="CK3047" s="41"/>
      <c r="CL3047" s="68"/>
      <c r="CM3047" s="41"/>
      <c r="CN3047" s="41"/>
      <c r="CO3047" s="39"/>
      <c r="CP3047" s="78"/>
    </row>
    <row r="3048" spans="1:94" s="38" customFormat="1" x14ac:dyDescent="0.25">
      <c r="A3048" s="38">
        <v>3045</v>
      </c>
      <c r="F3048" s="39"/>
      <c r="Q3048" s="39"/>
      <c r="R3048" s="40"/>
      <c r="S3048" s="40"/>
      <c r="T3048" s="39"/>
      <c r="AG3048" s="110"/>
      <c r="AH3048" s="94"/>
      <c r="AJ3048" s="97"/>
      <c r="AL3048" s="39"/>
      <c r="AP3048" s="39"/>
      <c r="AQ3048" s="77"/>
      <c r="AR3048" s="94"/>
      <c r="AT3048" s="97"/>
      <c r="BB3048" s="79"/>
      <c r="BC3048" s="94"/>
      <c r="BE3048" s="97"/>
      <c r="BF3048" s="97"/>
      <c r="BG3048" s="40"/>
      <c r="BK3048" s="40"/>
      <c r="BL3048" s="79"/>
      <c r="BM3048" s="94"/>
      <c r="BO3048" s="97"/>
      <c r="BQ3048" s="40"/>
      <c r="BR3048" s="94"/>
      <c r="BS3048" s="94"/>
      <c r="BT3048" s="94"/>
      <c r="BU3048" s="40"/>
      <c r="BV3048" s="82"/>
      <c r="BW3048" s="94"/>
      <c r="BX3048" s="48"/>
      <c r="BY3048" s="97"/>
      <c r="BZ3048" s="48"/>
      <c r="CA3048" s="40"/>
      <c r="CB3048" s="94"/>
      <c r="CC3048" s="94"/>
      <c r="CD3048" s="94"/>
      <c r="CE3048" s="40"/>
      <c r="CF3048" s="73"/>
      <c r="CG3048" s="41"/>
      <c r="CH3048" s="41"/>
      <c r="CI3048" s="41"/>
      <c r="CJ3048" s="41"/>
      <c r="CK3048" s="41"/>
      <c r="CL3048" s="68"/>
      <c r="CM3048" s="41"/>
      <c r="CN3048" s="41"/>
      <c r="CO3048" s="39"/>
      <c r="CP3048" s="78"/>
    </row>
    <row r="3049" spans="1:94" s="38" customFormat="1" x14ac:dyDescent="0.25">
      <c r="A3049" s="38">
        <v>3046</v>
      </c>
      <c r="F3049" s="39"/>
      <c r="Q3049" s="39"/>
      <c r="R3049" s="40"/>
      <c r="S3049" s="40"/>
      <c r="T3049" s="39"/>
      <c r="AG3049" s="110"/>
      <c r="AH3049" s="94"/>
      <c r="AJ3049" s="97"/>
      <c r="AL3049" s="39"/>
      <c r="AP3049" s="39"/>
      <c r="AQ3049" s="77"/>
      <c r="AR3049" s="94"/>
      <c r="AT3049" s="97"/>
      <c r="BB3049" s="79"/>
      <c r="BC3049" s="94"/>
      <c r="BE3049" s="97"/>
      <c r="BF3049" s="97"/>
      <c r="BG3049" s="40"/>
      <c r="BK3049" s="40"/>
      <c r="BL3049" s="79"/>
      <c r="BM3049" s="94"/>
      <c r="BO3049" s="97"/>
      <c r="BQ3049" s="40"/>
      <c r="BR3049" s="94"/>
      <c r="BS3049" s="94"/>
      <c r="BT3049" s="94"/>
      <c r="BU3049" s="40"/>
      <c r="BV3049" s="82"/>
      <c r="BW3049" s="94"/>
      <c r="BX3049" s="48"/>
      <c r="BY3049" s="97"/>
      <c r="BZ3049" s="48"/>
      <c r="CA3049" s="40"/>
      <c r="CB3049" s="94"/>
      <c r="CC3049" s="94"/>
      <c r="CD3049" s="94"/>
      <c r="CE3049" s="40"/>
      <c r="CF3049" s="73"/>
      <c r="CG3049" s="41"/>
      <c r="CH3049" s="41"/>
      <c r="CI3049" s="41"/>
      <c r="CJ3049" s="41"/>
      <c r="CK3049" s="41"/>
      <c r="CL3049" s="68"/>
      <c r="CM3049" s="41"/>
      <c r="CN3049" s="41"/>
      <c r="CO3049" s="39"/>
      <c r="CP3049" s="78"/>
    </row>
    <row r="3050" spans="1:94" s="38" customFormat="1" x14ac:dyDescent="0.25">
      <c r="A3050" s="38">
        <v>3047</v>
      </c>
      <c r="F3050" s="39"/>
      <c r="Q3050" s="39"/>
      <c r="R3050" s="40"/>
      <c r="S3050" s="40"/>
      <c r="T3050" s="39"/>
      <c r="AG3050" s="110"/>
      <c r="AH3050" s="94"/>
      <c r="AJ3050" s="97"/>
      <c r="AL3050" s="39"/>
      <c r="AP3050" s="39"/>
      <c r="AQ3050" s="77"/>
      <c r="AR3050" s="94"/>
      <c r="AT3050" s="97"/>
      <c r="BB3050" s="79"/>
      <c r="BC3050" s="94"/>
      <c r="BE3050" s="97"/>
      <c r="BF3050" s="97"/>
      <c r="BG3050" s="40"/>
      <c r="BK3050" s="40"/>
      <c r="BL3050" s="79"/>
      <c r="BM3050" s="94"/>
      <c r="BO3050" s="97"/>
      <c r="BQ3050" s="40"/>
      <c r="BR3050" s="94"/>
      <c r="BS3050" s="94"/>
      <c r="BT3050" s="94"/>
      <c r="BU3050" s="40"/>
      <c r="BV3050" s="82"/>
      <c r="BW3050" s="94"/>
      <c r="BX3050" s="48"/>
      <c r="BY3050" s="97"/>
      <c r="BZ3050" s="48"/>
      <c r="CA3050" s="40"/>
      <c r="CB3050" s="94"/>
      <c r="CC3050" s="94"/>
      <c r="CD3050" s="94"/>
      <c r="CE3050" s="40"/>
      <c r="CF3050" s="73"/>
      <c r="CG3050" s="41"/>
      <c r="CH3050" s="41"/>
      <c r="CI3050" s="41"/>
      <c r="CJ3050" s="41"/>
      <c r="CK3050" s="41"/>
      <c r="CL3050" s="68"/>
      <c r="CM3050" s="41"/>
      <c r="CN3050" s="41"/>
      <c r="CO3050" s="39"/>
      <c r="CP3050" s="78"/>
    </row>
    <row r="3051" spans="1:94" s="38" customFormat="1" x14ac:dyDescent="0.25">
      <c r="A3051" s="99">
        <v>3048</v>
      </c>
      <c r="F3051" s="39"/>
      <c r="Q3051" s="39"/>
      <c r="R3051" s="40"/>
      <c r="S3051" s="40"/>
      <c r="T3051" s="39"/>
      <c r="AG3051" s="110"/>
      <c r="AH3051" s="94"/>
      <c r="AJ3051" s="97"/>
      <c r="AL3051" s="39"/>
      <c r="AP3051" s="39"/>
      <c r="AQ3051" s="77"/>
      <c r="AR3051" s="94"/>
      <c r="AT3051" s="97"/>
      <c r="BB3051" s="79"/>
      <c r="BC3051" s="94"/>
      <c r="BE3051" s="97"/>
      <c r="BF3051" s="97"/>
      <c r="BG3051" s="40"/>
      <c r="BK3051" s="40"/>
      <c r="BL3051" s="79"/>
      <c r="BM3051" s="94"/>
      <c r="BO3051" s="97"/>
      <c r="BQ3051" s="40"/>
      <c r="BR3051" s="94"/>
      <c r="BS3051" s="94"/>
      <c r="BT3051" s="94"/>
      <c r="BU3051" s="40"/>
      <c r="BV3051" s="82"/>
      <c r="BW3051" s="94"/>
      <c r="BX3051" s="48"/>
      <c r="BY3051" s="97"/>
      <c r="BZ3051" s="48"/>
      <c r="CA3051" s="40"/>
      <c r="CB3051" s="94"/>
      <c r="CC3051" s="94"/>
      <c r="CD3051" s="94"/>
      <c r="CE3051" s="40"/>
      <c r="CF3051" s="73"/>
      <c r="CG3051" s="41"/>
      <c r="CH3051" s="41"/>
      <c r="CI3051" s="41"/>
      <c r="CJ3051" s="41"/>
      <c r="CK3051" s="41"/>
      <c r="CL3051" s="68"/>
      <c r="CM3051" s="41"/>
      <c r="CN3051" s="41"/>
      <c r="CO3051" s="39"/>
      <c r="CP3051" s="78"/>
    </row>
    <row r="3052" spans="1:94" s="38" customFormat="1" x14ac:dyDescent="0.25">
      <c r="A3052" s="38">
        <v>3049</v>
      </c>
      <c r="F3052" s="39"/>
      <c r="Q3052" s="39"/>
      <c r="R3052" s="40"/>
      <c r="S3052" s="40"/>
      <c r="T3052" s="39"/>
      <c r="AG3052" s="110"/>
      <c r="AH3052" s="94"/>
      <c r="AJ3052" s="97"/>
      <c r="AL3052" s="39"/>
      <c r="AP3052" s="39"/>
      <c r="AQ3052" s="77"/>
      <c r="AR3052" s="94"/>
      <c r="AT3052" s="97"/>
      <c r="BB3052" s="79"/>
      <c r="BC3052" s="94"/>
      <c r="BE3052" s="97"/>
      <c r="BF3052" s="97"/>
      <c r="BG3052" s="40"/>
      <c r="BK3052" s="40"/>
      <c r="BL3052" s="79"/>
      <c r="BM3052" s="94"/>
      <c r="BO3052" s="97"/>
      <c r="BQ3052" s="40"/>
      <c r="BR3052" s="94"/>
      <c r="BS3052" s="94"/>
      <c r="BT3052" s="94"/>
      <c r="BU3052" s="40"/>
      <c r="BV3052" s="82"/>
      <c r="BW3052" s="94"/>
      <c r="BX3052" s="48"/>
      <c r="BY3052" s="97"/>
      <c r="BZ3052" s="48"/>
      <c r="CA3052" s="40"/>
      <c r="CB3052" s="94"/>
      <c r="CC3052" s="94"/>
      <c r="CD3052" s="94"/>
      <c r="CE3052" s="40"/>
      <c r="CF3052" s="73"/>
      <c r="CG3052" s="41"/>
      <c r="CH3052" s="41"/>
      <c r="CI3052" s="41"/>
      <c r="CJ3052" s="41"/>
      <c r="CK3052" s="41"/>
      <c r="CL3052" s="68"/>
      <c r="CM3052" s="41"/>
      <c r="CN3052" s="41"/>
      <c r="CO3052" s="39"/>
      <c r="CP3052" s="78"/>
    </row>
    <row r="3053" spans="1:94" s="38" customFormat="1" x14ac:dyDescent="0.25">
      <c r="A3053" s="38">
        <v>3050</v>
      </c>
      <c r="F3053" s="39"/>
      <c r="Q3053" s="39"/>
      <c r="R3053" s="40"/>
      <c r="S3053" s="40"/>
      <c r="T3053" s="39"/>
      <c r="AG3053" s="110"/>
      <c r="AH3053" s="94"/>
      <c r="AJ3053" s="97"/>
      <c r="AL3053" s="39"/>
      <c r="AP3053" s="39"/>
      <c r="AQ3053" s="77"/>
      <c r="AR3053" s="94"/>
      <c r="AT3053" s="97"/>
      <c r="BB3053" s="79"/>
      <c r="BC3053" s="94"/>
      <c r="BE3053" s="97"/>
      <c r="BF3053" s="97"/>
      <c r="BG3053" s="40"/>
      <c r="BK3053" s="40"/>
      <c r="BL3053" s="79"/>
      <c r="BM3053" s="94"/>
      <c r="BO3053" s="97"/>
      <c r="BQ3053" s="40"/>
      <c r="BR3053" s="94"/>
      <c r="BS3053" s="94"/>
      <c r="BT3053" s="94"/>
      <c r="BU3053" s="40"/>
      <c r="BV3053" s="82"/>
      <c r="BW3053" s="94"/>
      <c r="BX3053" s="48"/>
      <c r="BY3053" s="97"/>
      <c r="BZ3053" s="48"/>
      <c r="CA3053" s="40"/>
      <c r="CB3053" s="94"/>
      <c r="CC3053" s="94"/>
      <c r="CD3053" s="94"/>
      <c r="CE3053" s="40"/>
      <c r="CF3053" s="73"/>
      <c r="CG3053" s="41"/>
      <c r="CH3053" s="41"/>
      <c r="CI3053" s="41"/>
      <c r="CJ3053" s="41"/>
      <c r="CK3053" s="41"/>
      <c r="CL3053" s="68"/>
      <c r="CM3053" s="41"/>
      <c r="CN3053" s="41"/>
      <c r="CO3053" s="39"/>
      <c r="CP3053" s="78"/>
    </row>
    <row r="3054" spans="1:94" s="38" customFormat="1" x14ac:dyDescent="0.25">
      <c r="A3054" s="38">
        <v>3051</v>
      </c>
      <c r="F3054" s="39"/>
      <c r="Q3054" s="39"/>
      <c r="R3054" s="40"/>
      <c r="S3054" s="40"/>
      <c r="T3054" s="39"/>
      <c r="AG3054" s="110"/>
      <c r="AH3054" s="94"/>
      <c r="AJ3054" s="97"/>
      <c r="AL3054" s="39"/>
      <c r="AP3054" s="39"/>
      <c r="AQ3054" s="77"/>
      <c r="AR3054" s="94"/>
      <c r="AT3054" s="97"/>
      <c r="BB3054" s="79"/>
      <c r="BC3054" s="94"/>
      <c r="BE3054" s="97"/>
      <c r="BF3054" s="97"/>
      <c r="BG3054" s="40"/>
      <c r="BK3054" s="40"/>
      <c r="BL3054" s="79"/>
      <c r="BM3054" s="94"/>
      <c r="BO3054" s="97"/>
      <c r="BQ3054" s="40"/>
      <c r="BR3054" s="94"/>
      <c r="BS3054" s="94"/>
      <c r="BT3054" s="94"/>
      <c r="BU3054" s="40"/>
      <c r="BV3054" s="82"/>
      <c r="BW3054" s="94"/>
      <c r="BX3054" s="48"/>
      <c r="BY3054" s="97"/>
      <c r="BZ3054" s="48"/>
      <c r="CA3054" s="40"/>
      <c r="CB3054" s="94"/>
      <c r="CC3054" s="94"/>
      <c r="CD3054" s="94"/>
      <c r="CE3054" s="40"/>
      <c r="CF3054" s="73"/>
      <c r="CG3054" s="41"/>
      <c r="CH3054" s="41"/>
      <c r="CI3054" s="41"/>
      <c r="CJ3054" s="41"/>
      <c r="CK3054" s="41"/>
      <c r="CL3054" s="68"/>
      <c r="CM3054" s="41"/>
      <c r="CN3054" s="41"/>
      <c r="CO3054" s="39"/>
      <c r="CP3054" s="78"/>
    </row>
    <row r="3055" spans="1:94" s="38" customFormat="1" x14ac:dyDescent="0.25">
      <c r="A3055" s="38">
        <v>3052</v>
      </c>
      <c r="F3055" s="39"/>
      <c r="Q3055" s="39"/>
      <c r="R3055" s="40"/>
      <c r="S3055" s="40"/>
      <c r="T3055" s="39"/>
      <c r="AG3055" s="110"/>
      <c r="AH3055" s="94"/>
      <c r="AJ3055" s="97"/>
      <c r="AL3055" s="39"/>
      <c r="AP3055" s="39"/>
      <c r="AQ3055" s="77"/>
      <c r="AR3055" s="94"/>
      <c r="AT3055" s="97"/>
      <c r="BB3055" s="79"/>
      <c r="BC3055" s="94"/>
      <c r="BE3055" s="97"/>
      <c r="BF3055" s="97"/>
      <c r="BG3055" s="40"/>
      <c r="BK3055" s="40"/>
      <c r="BL3055" s="79"/>
      <c r="BM3055" s="94"/>
      <c r="BO3055" s="97"/>
      <c r="BQ3055" s="40"/>
      <c r="BR3055" s="94"/>
      <c r="BS3055" s="94"/>
      <c r="BT3055" s="94"/>
      <c r="BU3055" s="40"/>
      <c r="BV3055" s="82"/>
      <c r="BW3055" s="94"/>
      <c r="BX3055" s="48"/>
      <c r="BY3055" s="97"/>
      <c r="BZ3055" s="48"/>
      <c r="CA3055" s="40"/>
      <c r="CB3055" s="94"/>
      <c r="CC3055" s="94"/>
      <c r="CD3055" s="94"/>
      <c r="CE3055" s="40"/>
      <c r="CF3055" s="73"/>
      <c r="CG3055" s="41"/>
      <c r="CH3055" s="41"/>
      <c r="CI3055" s="41"/>
      <c r="CJ3055" s="41"/>
      <c r="CK3055" s="41"/>
      <c r="CL3055" s="68"/>
      <c r="CM3055" s="41"/>
      <c r="CN3055" s="41"/>
      <c r="CO3055" s="39"/>
      <c r="CP3055" s="78"/>
    </row>
    <row r="3056" spans="1:94" s="38" customFormat="1" x14ac:dyDescent="0.25">
      <c r="A3056" s="38">
        <v>3053</v>
      </c>
      <c r="F3056" s="39"/>
      <c r="Q3056" s="39"/>
      <c r="R3056" s="40"/>
      <c r="S3056" s="40"/>
      <c r="T3056" s="39"/>
      <c r="AG3056" s="110"/>
      <c r="AH3056" s="94"/>
      <c r="AJ3056" s="97"/>
      <c r="AL3056" s="39"/>
      <c r="AP3056" s="39"/>
      <c r="AQ3056" s="77"/>
      <c r="AR3056" s="94"/>
      <c r="AT3056" s="97"/>
      <c r="BB3056" s="79"/>
      <c r="BC3056" s="94"/>
      <c r="BE3056" s="97"/>
      <c r="BF3056" s="97"/>
      <c r="BG3056" s="40"/>
      <c r="BK3056" s="40"/>
      <c r="BL3056" s="79"/>
      <c r="BM3056" s="94"/>
      <c r="BO3056" s="97"/>
      <c r="BQ3056" s="40"/>
      <c r="BR3056" s="94"/>
      <c r="BS3056" s="94"/>
      <c r="BT3056" s="94"/>
      <c r="BU3056" s="40"/>
      <c r="BV3056" s="82"/>
      <c r="BW3056" s="94"/>
      <c r="BX3056" s="48"/>
      <c r="BY3056" s="97"/>
      <c r="BZ3056" s="48"/>
      <c r="CA3056" s="40"/>
      <c r="CB3056" s="94"/>
      <c r="CC3056" s="94"/>
      <c r="CD3056" s="94"/>
      <c r="CE3056" s="40"/>
      <c r="CF3056" s="73"/>
      <c r="CG3056" s="41"/>
      <c r="CH3056" s="41"/>
      <c r="CI3056" s="41"/>
      <c r="CJ3056" s="41"/>
      <c r="CK3056" s="41"/>
      <c r="CL3056" s="68"/>
      <c r="CM3056" s="41"/>
      <c r="CN3056" s="41"/>
      <c r="CO3056" s="39"/>
      <c r="CP3056" s="78"/>
    </row>
    <row r="3057" spans="1:94" s="38" customFormat="1" x14ac:dyDescent="0.25">
      <c r="A3057" s="38">
        <v>3054</v>
      </c>
      <c r="F3057" s="39"/>
      <c r="Q3057" s="39"/>
      <c r="R3057" s="40"/>
      <c r="S3057" s="40"/>
      <c r="T3057" s="39"/>
      <c r="AG3057" s="110"/>
      <c r="AH3057" s="94"/>
      <c r="AJ3057" s="97"/>
      <c r="AL3057" s="39"/>
      <c r="AP3057" s="39"/>
      <c r="AQ3057" s="77"/>
      <c r="AR3057" s="94"/>
      <c r="AT3057" s="97"/>
      <c r="BB3057" s="79"/>
      <c r="BC3057" s="94"/>
      <c r="BE3057" s="97"/>
      <c r="BF3057" s="97"/>
      <c r="BG3057" s="40"/>
      <c r="BK3057" s="40"/>
      <c r="BL3057" s="79"/>
      <c r="BM3057" s="94"/>
      <c r="BO3057" s="97"/>
      <c r="BQ3057" s="40"/>
      <c r="BR3057" s="94"/>
      <c r="BS3057" s="94"/>
      <c r="BT3057" s="94"/>
      <c r="BU3057" s="40"/>
      <c r="BV3057" s="82"/>
      <c r="BW3057" s="94"/>
      <c r="BX3057" s="48"/>
      <c r="BY3057" s="97"/>
      <c r="BZ3057" s="48"/>
      <c r="CA3057" s="40"/>
      <c r="CB3057" s="94"/>
      <c r="CC3057" s="94"/>
      <c r="CD3057" s="94"/>
      <c r="CE3057" s="40"/>
      <c r="CF3057" s="73"/>
      <c r="CG3057" s="41"/>
      <c r="CH3057" s="41"/>
      <c r="CI3057" s="41"/>
      <c r="CJ3057" s="41"/>
      <c r="CK3057" s="41"/>
      <c r="CL3057" s="68"/>
      <c r="CM3057" s="41"/>
      <c r="CN3057" s="41"/>
      <c r="CO3057" s="39"/>
      <c r="CP3057" s="78"/>
    </row>
    <row r="3058" spans="1:94" s="38" customFormat="1" x14ac:dyDescent="0.25">
      <c r="A3058" s="99">
        <v>3055</v>
      </c>
      <c r="F3058" s="39"/>
      <c r="Q3058" s="39"/>
      <c r="R3058" s="40"/>
      <c r="S3058" s="40"/>
      <c r="T3058" s="39"/>
      <c r="AG3058" s="110"/>
      <c r="AH3058" s="94"/>
      <c r="AJ3058" s="97"/>
      <c r="AL3058" s="39"/>
      <c r="AP3058" s="39"/>
      <c r="AQ3058" s="77"/>
      <c r="AR3058" s="94"/>
      <c r="AT3058" s="97"/>
      <c r="BB3058" s="79"/>
      <c r="BC3058" s="94"/>
      <c r="BE3058" s="97"/>
      <c r="BF3058" s="97"/>
      <c r="BG3058" s="40"/>
      <c r="BK3058" s="40"/>
      <c r="BL3058" s="79"/>
      <c r="BM3058" s="94"/>
      <c r="BO3058" s="97"/>
      <c r="BQ3058" s="40"/>
      <c r="BR3058" s="94"/>
      <c r="BS3058" s="94"/>
      <c r="BT3058" s="94"/>
      <c r="BU3058" s="40"/>
      <c r="BV3058" s="82"/>
      <c r="BW3058" s="94"/>
      <c r="BX3058" s="48"/>
      <c r="BY3058" s="97"/>
      <c r="BZ3058" s="48"/>
      <c r="CA3058" s="40"/>
      <c r="CB3058" s="94"/>
      <c r="CC3058" s="94"/>
      <c r="CD3058" s="94"/>
      <c r="CE3058" s="40"/>
      <c r="CF3058" s="73"/>
      <c r="CG3058" s="41"/>
      <c r="CH3058" s="41"/>
      <c r="CI3058" s="41"/>
      <c r="CJ3058" s="41"/>
      <c r="CK3058" s="41"/>
      <c r="CL3058" s="68"/>
      <c r="CM3058" s="41"/>
      <c r="CN3058" s="41"/>
      <c r="CO3058" s="39"/>
      <c r="CP3058" s="78"/>
    </row>
    <row r="3059" spans="1:94" s="38" customFormat="1" x14ac:dyDescent="0.25">
      <c r="A3059" s="38">
        <v>3056</v>
      </c>
      <c r="F3059" s="39"/>
      <c r="Q3059" s="39"/>
      <c r="R3059" s="40"/>
      <c r="S3059" s="40"/>
      <c r="T3059" s="39"/>
      <c r="AG3059" s="110"/>
      <c r="AH3059" s="94"/>
      <c r="AJ3059" s="97"/>
      <c r="AL3059" s="39"/>
      <c r="AP3059" s="39"/>
      <c r="AQ3059" s="77"/>
      <c r="AR3059" s="94"/>
      <c r="AT3059" s="97"/>
      <c r="BB3059" s="79"/>
      <c r="BC3059" s="94"/>
      <c r="BE3059" s="97"/>
      <c r="BF3059" s="97"/>
      <c r="BG3059" s="40"/>
      <c r="BK3059" s="40"/>
      <c r="BL3059" s="79"/>
      <c r="BM3059" s="94"/>
      <c r="BO3059" s="97"/>
      <c r="BQ3059" s="40"/>
      <c r="BR3059" s="94"/>
      <c r="BS3059" s="94"/>
      <c r="BT3059" s="94"/>
      <c r="BU3059" s="40"/>
      <c r="BV3059" s="82"/>
      <c r="BW3059" s="94"/>
      <c r="BX3059" s="48"/>
      <c r="BY3059" s="97"/>
      <c r="BZ3059" s="48"/>
      <c r="CA3059" s="40"/>
      <c r="CB3059" s="94"/>
      <c r="CC3059" s="94"/>
      <c r="CD3059" s="94"/>
      <c r="CE3059" s="40"/>
      <c r="CF3059" s="73"/>
      <c r="CG3059" s="41"/>
      <c r="CH3059" s="41"/>
      <c r="CI3059" s="41"/>
      <c r="CJ3059" s="41"/>
      <c r="CK3059" s="41"/>
      <c r="CL3059" s="68"/>
      <c r="CM3059" s="41"/>
      <c r="CN3059" s="41"/>
      <c r="CO3059" s="39"/>
      <c r="CP3059" s="78"/>
    </row>
    <row r="3060" spans="1:94" s="38" customFormat="1" x14ac:dyDescent="0.25">
      <c r="A3060" s="38">
        <v>3057</v>
      </c>
      <c r="F3060" s="39"/>
      <c r="Q3060" s="39"/>
      <c r="R3060" s="40"/>
      <c r="S3060" s="40"/>
      <c r="T3060" s="39"/>
      <c r="AG3060" s="110"/>
      <c r="AH3060" s="94"/>
      <c r="AJ3060" s="97"/>
      <c r="AL3060" s="39"/>
      <c r="AP3060" s="39"/>
      <c r="AQ3060" s="77"/>
      <c r="AR3060" s="94"/>
      <c r="AT3060" s="97"/>
      <c r="BB3060" s="79"/>
      <c r="BC3060" s="94"/>
      <c r="BE3060" s="97"/>
      <c r="BF3060" s="97"/>
      <c r="BG3060" s="40"/>
      <c r="BK3060" s="40"/>
      <c r="BL3060" s="79"/>
      <c r="BM3060" s="94"/>
      <c r="BO3060" s="97"/>
      <c r="BQ3060" s="40"/>
      <c r="BR3060" s="94"/>
      <c r="BS3060" s="94"/>
      <c r="BT3060" s="94"/>
      <c r="BU3060" s="40"/>
      <c r="BV3060" s="82"/>
      <c r="BW3060" s="94"/>
      <c r="BX3060" s="48"/>
      <c r="BY3060" s="97"/>
      <c r="BZ3060" s="48"/>
      <c r="CA3060" s="40"/>
      <c r="CB3060" s="94"/>
      <c r="CC3060" s="94"/>
      <c r="CD3060" s="94"/>
      <c r="CE3060" s="40"/>
      <c r="CF3060" s="73"/>
      <c r="CG3060" s="41"/>
      <c r="CH3060" s="41"/>
      <c r="CI3060" s="41"/>
      <c r="CJ3060" s="41"/>
      <c r="CK3060" s="41"/>
      <c r="CL3060" s="68"/>
      <c r="CM3060" s="41"/>
      <c r="CN3060" s="41"/>
      <c r="CO3060" s="39"/>
      <c r="CP3060" s="78"/>
    </row>
    <row r="3061" spans="1:94" s="38" customFormat="1" x14ac:dyDescent="0.25">
      <c r="A3061" s="38">
        <v>3058</v>
      </c>
      <c r="F3061" s="39"/>
      <c r="Q3061" s="39"/>
      <c r="R3061" s="40"/>
      <c r="S3061" s="40"/>
      <c r="T3061" s="39"/>
      <c r="AG3061" s="110"/>
      <c r="AH3061" s="94"/>
      <c r="AJ3061" s="97"/>
      <c r="AL3061" s="39"/>
      <c r="AP3061" s="39"/>
      <c r="AQ3061" s="77"/>
      <c r="AR3061" s="94"/>
      <c r="AT3061" s="97"/>
      <c r="BB3061" s="79"/>
      <c r="BC3061" s="94"/>
      <c r="BE3061" s="97"/>
      <c r="BF3061" s="97"/>
      <c r="BG3061" s="40"/>
      <c r="BK3061" s="40"/>
      <c r="BL3061" s="79"/>
      <c r="BM3061" s="94"/>
      <c r="BO3061" s="97"/>
      <c r="BQ3061" s="40"/>
      <c r="BR3061" s="94"/>
      <c r="BS3061" s="94"/>
      <c r="BT3061" s="94"/>
      <c r="BU3061" s="40"/>
      <c r="BV3061" s="82"/>
      <c r="BW3061" s="94"/>
      <c r="BX3061" s="48"/>
      <c r="BY3061" s="97"/>
      <c r="BZ3061" s="48"/>
      <c r="CA3061" s="40"/>
      <c r="CB3061" s="94"/>
      <c r="CC3061" s="94"/>
      <c r="CD3061" s="94"/>
      <c r="CE3061" s="40"/>
      <c r="CF3061" s="73"/>
      <c r="CG3061" s="41"/>
      <c r="CH3061" s="41"/>
      <c r="CI3061" s="41"/>
      <c r="CJ3061" s="41"/>
      <c r="CK3061" s="41"/>
      <c r="CL3061" s="68"/>
      <c r="CM3061" s="41"/>
      <c r="CN3061" s="41"/>
      <c r="CO3061" s="39"/>
      <c r="CP3061" s="78"/>
    </row>
    <row r="3062" spans="1:94" s="38" customFormat="1" x14ac:dyDescent="0.25">
      <c r="A3062" s="38">
        <v>3059</v>
      </c>
      <c r="F3062" s="39"/>
      <c r="Q3062" s="39"/>
      <c r="R3062" s="40"/>
      <c r="S3062" s="40"/>
      <c r="T3062" s="39"/>
      <c r="AG3062" s="110"/>
      <c r="AH3062" s="94"/>
      <c r="AJ3062" s="97"/>
      <c r="AL3062" s="39"/>
      <c r="AP3062" s="39"/>
      <c r="AQ3062" s="77"/>
      <c r="AR3062" s="94"/>
      <c r="AT3062" s="97"/>
      <c r="BB3062" s="79"/>
      <c r="BC3062" s="94"/>
      <c r="BE3062" s="97"/>
      <c r="BF3062" s="97"/>
      <c r="BG3062" s="40"/>
      <c r="BK3062" s="40"/>
      <c r="BL3062" s="79"/>
      <c r="BM3062" s="94"/>
      <c r="BO3062" s="97"/>
      <c r="BQ3062" s="40"/>
      <c r="BR3062" s="94"/>
      <c r="BS3062" s="94"/>
      <c r="BT3062" s="94"/>
      <c r="BU3062" s="40"/>
      <c r="BV3062" s="82"/>
      <c r="BW3062" s="94"/>
      <c r="BX3062" s="48"/>
      <c r="BY3062" s="97"/>
      <c r="BZ3062" s="48"/>
      <c r="CA3062" s="40"/>
      <c r="CB3062" s="94"/>
      <c r="CC3062" s="94"/>
      <c r="CD3062" s="94"/>
      <c r="CE3062" s="40"/>
      <c r="CF3062" s="73"/>
      <c r="CG3062" s="41"/>
      <c r="CH3062" s="41"/>
      <c r="CI3062" s="41"/>
      <c r="CJ3062" s="41"/>
      <c r="CK3062" s="41"/>
      <c r="CL3062" s="68"/>
      <c r="CM3062" s="41"/>
      <c r="CN3062" s="41"/>
      <c r="CO3062" s="39"/>
      <c r="CP3062" s="78"/>
    </row>
    <row r="3063" spans="1:94" s="38" customFormat="1" x14ac:dyDescent="0.25">
      <c r="A3063" s="38">
        <v>3060</v>
      </c>
      <c r="F3063" s="39"/>
      <c r="Q3063" s="39"/>
      <c r="R3063" s="40"/>
      <c r="S3063" s="40"/>
      <c r="T3063" s="39"/>
      <c r="AG3063" s="110"/>
      <c r="AH3063" s="94"/>
      <c r="AJ3063" s="97"/>
      <c r="AL3063" s="39"/>
      <c r="AP3063" s="39"/>
      <c r="AQ3063" s="77"/>
      <c r="AR3063" s="94"/>
      <c r="AT3063" s="97"/>
      <c r="BB3063" s="79"/>
      <c r="BC3063" s="94"/>
      <c r="BE3063" s="97"/>
      <c r="BF3063" s="97"/>
      <c r="BG3063" s="40"/>
      <c r="BK3063" s="40"/>
      <c r="BL3063" s="79"/>
      <c r="BM3063" s="94"/>
      <c r="BO3063" s="97"/>
      <c r="BQ3063" s="40"/>
      <c r="BR3063" s="94"/>
      <c r="BS3063" s="94"/>
      <c r="BT3063" s="94"/>
      <c r="BU3063" s="40"/>
      <c r="BV3063" s="82"/>
      <c r="BW3063" s="94"/>
      <c r="BX3063" s="48"/>
      <c r="BY3063" s="97"/>
      <c r="BZ3063" s="48"/>
      <c r="CA3063" s="40"/>
      <c r="CB3063" s="94"/>
      <c r="CC3063" s="94"/>
      <c r="CD3063" s="94"/>
      <c r="CE3063" s="40"/>
      <c r="CF3063" s="73"/>
      <c r="CG3063" s="41"/>
      <c r="CH3063" s="41"/>
      <c r="CI3063" s="41"/>
      <c r="CJ3063" s="41"/>
      <c r="CK3063" s="41"/>
      <c r="CL3063" s="68"/>
      <c r="CM3063" s="41"/>
      <c r="CN3063" s="41"/>
      <c r="CO3063" s="39"/>
      <c r="CP3063" s="78"/>
    </row>
    <row r="3064" spans="1:94" s="38" customFormat="1" x14ac:dyDescent="0.25">
      <c r="A3064" s="38">
        <v>3061</v>
      </c>
      <c r="F3064" s="39"/>
      <c r="Q3064" s="39"/>
      <c r="R3064" s="40"/>
      <c r="S3064" s="40"/>
      <c r="T3064" s="39"/>
      <c r="AG3064" s="110"/>
      <c r="AH3064" s="94"/>
      <c r="AJ3064" s="97"/>
      <c r="AL3064" s="39"/>
      <c r="AP3064" s="39"/>
      <c r="AQ3064" s="77"/>
      <c r="AR3064" s="94"/>
      <c r="AT3064" s="97"/>
      <c r="BB3064" s="79"/>
      <c r="BC3064" s="94"/>
      <c r="BE3064" s="97"/>
      <c r="BF3064" s="97"/>
      <c r="BG3064" s="40"/>
      <c r="BK3064" s="40"/>
      <c r="BL3064" s="79"/>
      <c r="BM3064" s="94"/>
      <c r="BO3064" s="97"/>
      <c r="BQ3064" s="40"/>
      <c r="BR3064" s="94"/>
      <c r="BS3064" s="94"/>
      <c r="BT3064" s="94"/>
      <c r="BU3064" s="40"/>
      <c r="BV3064" s="82"/>
      <c r="BW3064" s="94"/>
      <c r="BX3064" s="48"/>
      <c r="BY3064" s="97"/>
      <c r="BZ3064" s="48"/>
      <c r="CA3064" s="40"/>
      <c r="CB3064" s="94"/>
      <c r="CC3064" s="94"/>
      <c r="CD3064" s="94"/>
      <c r="CE3064" s="40"/>
      <c r="CF3064" s="73"/>
      <c r="CG3064" s="41"/>
      <c r="CH3064" s="41"/>
      <c r="CI3064" s="41"/>
      <c r="CJ3064" s="41"/>
      <c r="CK3064" s="41"/>
      <c r="CL3064" s="68"/>
      <c r="CM3064" s="41"/>
      <c r="CN3064" s="41"/>
      <c r="CO3064" s="39"/>
      <c r="CP3064" s="78"/>
    </row>
    <row r="3065" spans="1:94" s="38" customFormat="1" x14ac:dyDescent="0.25">
      <c r="A3065" s="38">
        <v>3062</v>
      </c>
      <c r="F3065" s="39"/>
      <c r="Q3065" s="39"/>
      <c r="R3065" s="40"/>
      <c r="S3065" s="40"/>
      <c r="T3065" s="39"/>
      <c r="AG3065" s="110"/>
      <c r="AH3065" s="94"/>
      <c r="AJ3065" s="97"/>
      <c r="AL3065" s="39"/>
      <c r="AP3065" s="39"/>
      <c r="AQ3065" s="77"/>
      <c r="AR3065" s="94"/>
      <c r="AT3065" s="97"/>
      <c r="BB3065" s="79"/>
      <c r="BC3065" s="94"/>
      <c r="BE3065" s="97"/>
      <c r="BF3065" s="97"/>
      <c r="BG3065" s="40"/>
      <c r="BK3065" s="40"/>
      <c r="BL3065" s="79"/>
      <c r="BM3065" s="94"/>
      <c r="BO3065" s="97"/>
      <c r="BQ3065" s="40"/>
      <c r="BR3065" s="94"/>
      <c r="BS3065" s="94"/>
      <c r="BT3065" s="94"/>
      <c r="BU3065" s="40"/>
      <c r="BV3065" s="82"/>
      <c r="BW3065" s="94"/>
      <c r="BX3065" s="48"/>
      <c r="BY3065" s="97"/>
      <c r="BZ3065" s="48"/>
      <c r="CA3065" s="40"/>
      <c r="CB3065" s="94"/>
      <c r="CC3065" s="94"/>
      <c r="CD3065" s="94"/>
      <c r="CE3065" s="40"/>
      <c r="CF3065" s="73"/>
      <c r="CG3065" s="41"/>
      <c r="CH3065" s="41"/>
      <c r="CI3065" s="41"/>
      <c r="CJ3065" s="41"/>
      <c r="CK3065" s="41"/>
      <c r="CL3065" s="68"/>
      <c r="CM3065" s="41"/>
      <c r="CN3065" s="41"/>
      <c r="CO3065" s="39"/>
      <c r="CP3065" s="78"/>
    </row>
    <row r="3066" spans="1:94" s="38" customFormat="1" x14ac:dyDescent="0.25">
      <c r="A3066" s="38">
        <v>3063</v>
      </c>
      <c r="F3066" s="39"/>
      <c r="Q3066" s="39"/>
      <c r="R3066" s="40"/>
      <c r="S3066" s="40"/>
      <c r="T3066" s="39"/>
      <c r="AG3066" s="110"/>
      <c r="AH3066" s="94"/>
      <c r="AJ3066" s="97"/>
      <c r="AL3066" s="39"/>
      <c r="AP3066" s="39"/>
      <c r="AQ3066" s="77"/>
      <c r="AR3066" s="94"/>
      <c r="AT3066" s="97"/>
      <c r="BB3066" s="79"/>
      <c r="BC3066" s="94"/>
      <c r="BE3066" s="97"/>
      <c r="BF3066" s="97"/>
      <c r="BG3066" s="40"/>
      <c r="BK3066" s="40"/>
      <c r="BL3066" s="79"/>
      <c r="BM3066" s="94"/>
      <c r="BO3066" s="97"/>
      <c r="BQ3066" s="40"/>
      <c r="BR3066" s="94"/>
      <c r="BS3066" s="94"/>
      <c r="BT3066" s="94"/>
      <c r="BU3066" s="40"/>
      <c r="BV3066" s="82"/>
      <c r="BW3066" s="94"/>
      <c r="BX3066" s="48"/>
      <c r="BY3066" s="97"/>
      <c r="BZ3066" s="48"/>
      <c r="CA3066" s="40"/>
      <c r="CB3066" s="94"/>
      <c r="CC3066" s="94"/>
      <c r="CD3066" s="94"/>
      <c r="CE3066" s="40"/>
      <c r="CF3066" s="73"/>
      <c r="CG3066" s="41"/>
      <c r="CH3066" s="41"/>
      <c r="CI3066" s="41"/>
      <c r="CJ3066" s="41"/>
      <c r="CK3066" s="41"/>
      <c r="CL3066" s="68"/>
      <c r="CM3066" s="41"/>
      <c r="CN3066" s="41"/>
      <c r="CO3066" s="39"/>
      <c r="CP3066" s="78"/>
    </row>
    <row r="3067" spans="1:94" s="38" customFormat="1" x14ac:dyDescent="0.25">
      <c r="A3067" s="38">
        <v>3064</v>
      </c>
      <c r="F3067" s="39"/>
      <c r="Q3067" s="39"/>
      <c r="R3067" s="40"/>
      <c r="S3067" s="40"/>
      <c r="T3067" s="39"/>
      <c r="AG3067" s="110"/>
      <c r="AH3067" s="94"/>
      <c r="AJ3067" s="97"/>
      <c r="AL3067" s="39"/>
      <c r="AP3067" s="39"/>
      <c r="AQ3067" s="77"/>
      <c r="AR3067" s="94"/>
      <c r="AT3067" s="97"/>
      <c r="BB3067" s="79"/>
      <c r="BC3067" s="94"/>
      <c r="BE3067" s="97"/>
      <c r="BF3067" s="97"/>
      <c r="BG3067" s="40"/>
      <c r="BK3067" s="40"/>
      <c r="BL3067" s="79"/>
      <c r="BM3067" s="94"/>
      <c r="BO3067" s="97"/>
      <c r="BQ3067" s="40"/>
      <c r="BR3067" s="94"/>
      <c r="BS3067" s="94"/>
      <c r="BT3067" s="94"/>
      <c r="BU3067" s="40"/>
      <c r="BV3067" s="82"/>
      <c r="BW3067" s="94"/>
      <c r="BX3067" s="48"/>
      <c r="BY3067" s="97"/>
      <c r="BZ3067" s="48"/>
      <c r="CA3067" s="40"/>
      <c r="CB3067" s="94"/>
      <c r="CC3067" s="94"/>
      <c r="CD3067" s="94"/>
      <c r="CE3067" s="40"/>
      <c r="CF3067" s="73"/>
      <c r="CG3067" s="41"/>
      <c r="CH3067" s="41"/>
      <c r="CI3067" s="41"/>
      <c r="CJ3067" s="41"/>
      <c r="CK3067" s="41"/>
      <c r="CL3067" s="68"/>
      <c r="CM3067" s="41"/>
      <c r="CN3067" s="41"/>
      <c r="CO3067" s="39"/>
      <c r="CP3067" s="78"/>
    </row>
    <row r="3068" spans="1:94" s="38" customFormat="1" x14ac:dyDescent="0.25">
      <c r="A3068" s="38">
        <v>3065</v>
      </c>
      <c r="F3068" s="39"/>
      <c r="Q3068" s="39"/>
      <c r="R3068" s="40"/>
      <c r="S3068" s="40"/>
      <c r="T3068" s="39"/>
      <c r="AG3068" s="110"/>
      <c r="AH3068" s="94"/>
      <c r="AJ3068" s="97"/>
      <c r="AL3068" s="39"/>
      <c r="AP3068" s="39"/>
      <c r="AQ3068" s="77"/>
      <c r="AR3068" s="94"/>
      <c r="AT3068" s="97"/>
      <c r="BB3068" s="79"/>
      <c r="BC3068" s="94"/>
      <c r="BE3068" s="97"/>
      <c r="BF3068" s="97"/>
      <c r="BG3068" s="40"/>
      <c r="BK3068" s="40"/>
      <c r="BL3068" s="79"/>
      <c r="BM3068" s="94"/>
      <c r="BO3068" s="97"/>
      <c r="BQ3068" s="40"/>
      <c r="BR3068" s="94"/>
      <c r="BS3068" s="94"/>
      <c r="BT3068" s="94"/>
      <c r="BU3068" s="40"/>
      <c r="BV3068" s="82"/>
      <c r="BW3068" s="94"/>
      <c r="BX3068" s="48"/>
      <c r="BY3068" s="97"/>
      <c r="BZ3068" s="48"/>
      <c r="CA3068" s="40"/>
      <c r="CB3068" s="94"/>
      <c r="CC3068" s="94"/>
      <c r="CD3068" s="94"/>
      <c r="CE3068" s="40"/>
      <c r="CF3068" s="73"/>
      <c r="CG3068" s="41"/>
      <c r="CH3068" s="41"/>
      <c r="CI3068" s="41"/>
      <c r="CJ3068" s="41"/>
      <c r="CK3068" s="41"/>
      <c r="CL3068" s="68"/>
      <c r="CM3068" s="41"/>
      <c r="CN3068" s="41"/>
      <c r="CO3068" s="39"/>
      <c r="CP3068" s="78"/>
    </row>
    <row r="3069" spans="1:94" s="38" customFormat="1" x14ac:dyDescent="0.25">
      <c r="A3069" s="38">
        <v>3066</v>
      </c>
      <c r="F3069" s="39"/>
      <c r="Q3069" s="39"/>
      <c r="R3069" s="40"/>
      <c r="S3069" s="40"/>
      <c r="T3069" s="39"/>
      <c r="AG3069" s="110"/>
      <c r="AH3069" s="94"/>
      <c r="AJ3069" s="97"/>
      <c r="AL3069" s="39"/>
      <c r="AP3069" s="39"/>
      <c r="AQ3069" s="77"/>
      <c r="AR3069" s="94"/>
      <c r="AT3069" s="97"/>
      <c r="BB3069" s="79"/>
      <c r="BC3069" s="94"/>
      <c r="BE3069" s="97"/>
      <c r="BF3069" s="97"/>
      <c r="BG3069" s="40"/>
      <c r="BK3069" s="40"/>
      <c r="BL3069" s="79"/>
      <c r="BM3069" s="94"/>
      <c r="BO3069" s="97"/>
      <c r="BQ3069" s="40"/>
      <c r="BR3069" s="94"/>
      <c r="BS3069" s="94"/>
      <c r="BT3069" s="94"/>
      <c r="BU3069" s="40"/>
      <c r="BV3069" s="82"/>
      <c r="BW3069" s="94"/>
      <c r="BX3069" s="48"/>
      <c r="BY3069" s="97"/>
      <c r="BZ3069" s="48"/>
      <c r="CA3069" s="40"/>
      <c r="CB3069" s="94"/>
      <c r="CC3069" s="94"/>
      <c r="CD3069" s="94"/>
      <c r="CE3069" s="40"/>
      <c r="CF3069" s="73"/>
      <c r="CG3069" s="41"/>
      <c r="CH3069" s="41"/>
      <c r="CI3069" s="41"/>
      <c r="CJ3069" s="41"/>
      <c r="CK3069" s="41"/>
      <c r="CL3069" s="68"/>
      <c r="CM3069" s="41"/>
      <c r="CN3069" s="41"/>
      <c r="CO3069" s="39"/>
      <c r="CP3069" s="78"/>
    </row>
    <row r="3070" spans="1:94" s="38" customFormat="1" x14ac:dyDescent="0.25">
      <c r="A3070" s="38">
        <v>3067</v>
      </c>
      <c r="F3070" s="39"/>
      <c r="Q3070" s="39"/>
      <c r="R3070" s="40"/>
      <c r="S3070" s="40"/>
      <c r="T3070" s="39"/>
      <c r="AG3070" s="110"/>
      <c r="AH3070" s="94"/>
      <c r="AJ3070" s="97"/>
      <c r="AL3070" s="39"/>
      <c r="AP3070" s="39"/>
      <c r="AQ3070" s="77"/>
      <c r="AR3070" s="94"/>
      <c r="AT3070" s="97"/>
      <c r="BB3070" s="79"/>
      <c r="BC3070" s="94"/>
      <c r="BE3070" s="97"/>
      <c r="BF3070" s="97"/>
      <c r="BG3070" s="40"/>
      <c r="BK3070" s="40"/>
      <c r="BL3070" s="79"/>
      <c r="BM3070" s="94"/>
      <c r="BO3070" s="97"/>
      <c r="BQ3070" s="40"/>
      <c r="BR3070" s="94"/>
      <c r="BS3070" s="94"/>
      <c r="BT3070" s="94"/>
      <c r="BU3070" s="40"/>
      <c r="BV3070" s="82"/>
      <c r="BW3070" s="94"/>
      <c r="BX3070" s="48"/>
      <c r="BY3070" s="97"/>
      <c r="BZ3070" s="48"/>
      <c r="CA3070" s="40"/>
      <c r="CB3070" s="94"/>
      <c r="CC3070" s="94"/>
      <c r="CD3070" s="94"/>
      <c r="CE3070" s="40"/>
      <c r="CF3070" s="73"/>
      <c r="CG3070" s="41"/>
      <c r="CH3070" s="41"/>
      <c r="CI3070" s="41"/>
      <c r="CJ3070" s="41"/>
      <c r="CK3070" s="41"/>
      <c r="CL3070" s="68"/>
      <c r="CM3070" s="41"/>
      <c r="CN3070" s="41"/>
      <c r="CO3070" s="39"/>
      <c r="CP3070" s="78"/>
    </row>
    <row r="3071" spans="1:94" s="38" customFormat="1" x14ac:dyDescent="0.25">
      <c r="A3071" s="38">
        <v>3068</v>
      </c>
      <c r="F3071" s="39"/>
      <c r="Q3071" s="39"/>
      <c r="R3071" s="40"/>
      <c r="S3071" s="40"/>
      <c r="T3071" s="39"/>
      <c r="AG3071" s="110"/>
      <c r="AH3071" s="94"/>
      <c r="AJ3071" s="97"/>
      <c r="AL3071" s="39"/>
      <c r="AP3071" s="39"/>
      <c r="AQ3071" s="77"/>
      <c r="AR3071" s="94"/>
      <c r="AT3071" s="97"/>
      <c r="BB3071" s="79"/>
      <c r="BC3071" s="94"/>
      <c r="BE3071" s="97"/>
      <c r="BF3071" s="97"/>
      <c r="BG3071" s="40"/>
      <c r="BK3071" s="40"/>
      <c r="BL3071" s="79"/>
      <c r="BM3071" s="94"/>
      <c r="BO3071" s="97"/>
      <c r="BQ3071" s="40"/>
      <c r="BR3071" s="94"/>
      <c r="BS3071" s="94"/>
      <c r="BT3071" s="94"/>
      <c r="BU3071" s="40"/>
      <c r="BV3071" s="82"/>
      <c r="BW3071" s="94"/>
      <c r="BX3071" s="48"/>
      <c r="BY3071" s="97"/>
      <c r="BZ3071" s="48"/>
      <c r="CA3071" s="40"/>
      <c r="CB3071" s="94"/>
      <c r="CC3071" s="94"/>
      <c r="CD3071" s="94"/>
      <c r="CE3071" s="40"/>
      <c r="CF3071" s="73"/>
      <c r="CG3071" s="41"/>
      <c r="CH3071" s="41"/>
      <c r="CI3071" s="41"/>
      <c r="CJ3071" s="41"/>
      <c r="CK3071" s="41"/>
      <c r="CL3071" s="68"/>
      <c r="CM3071" s="41"/>
      <c r="CN3071" s="41"/>
      <c r="CO3071" s="39"/>
      <c r="CP3071" s="78"/>
    </row>
    <row r="3072" spans="1:94" s="38" customFormat="1" x14ac:dyDescent="0.25">
      <c r="A3072" s="38">
        <v>3069</v>
      </c>
      <c r="F3072" s="39"/>
      <c r="Q3072" s="39"/>
      <c r="R3072" s="40"/>
      <c r="S3072" s="40"/>
      <c r="T3072" s="39"/>
      <c r="AG3072" s="110"/>
      <c r="AH3072" s="94"/>
      <c r="AJ3072" s="97"/>
      <c r="AL3072" s="39"/>
      <c r="AP3072" s="39"/>
      <c r="AQ3072" s="77"/>
      <c r="AR3072" s="94"/>
      <c r="AT3072" s="97"/>
      <c r="BB3072" s="79"/>
      <c r="BC3072" s="94"/>
      <c r="BE3072" s="97"/>
      <c r="BF3072" s="97"/>
      <c r="BG3072" s="40"/>
      <c r="BK3072" s="40"/>
      <c r="BL3072" s="79"/>
      <c r="BM3072" s="94"/>
      <c r="BO3072" s="97"/>
      <c r="BQ3072" s="40"/>
      <c r="BR3072" s="94"/>
      <c r="BS3072" s="94"/>
      <c r="BT3072" s="94"/>
      <c r="BU3072" s="40"/>
      <c r="BV3072" s="82"/>
      <c r="BW3072" s="94"/>
      <c r="BX3072" s="48"/>
      <c r="BY3072" s="97"/>
      <c r="BZ3072" s="48"/>
      <c r="CA3072" s="40"/>
      <c r="CB3072" s="94"/>
      <c r="CC3072" s="94"/>
      <c r="CD3072" s="94"/>
      <c r="CE3072" s="40"/>
      <c r="CF3072" s="73"/>
      <c r="CG3072" s="41"/>
      <c r="CH3072" s="41"/>
      <c r="CI3072" s="41"/>
      <c r="CJ3072" s="41"/>
      <c r="CK3072" s="41"/>
      <c r="CL3072" s="68"/>
      <c r="CM3072" s="41"/>
      <c r="CN3072" s="41"/>
      <c r="CO3072" s="39"/>
      <c r="CP3072" s="78"/>
    </row>
    <row r="3073" spans="1:94" s="38" customFormat="1" x14ac:dyDescent="0.25">
      <c r="A3073" s="38">
        <v>3070</v>
      </c>
      <c r="F3073" s="39"/>
      <c r="Q3073" s="39"/>
      <c r="R3073" s="40"/>
      <c r="S3073" s="40"/>
      <c r="T3073" s="39"/>
      <c r="AG3073" s="110"/>
      <c r="AH3073" s="94"/>
      <c r="AJ3073" s="97"/>
      <c r="AL3073" s="39"/>
      <c r="AP3073" s="39"/>
      <c r="AQ3073" s="77"/>
      <c r="AR3073" s="94"/>
      <c r="AT3073" s="97"/>
      <c r="BB3073" s="79"/>
      <c r="BC3073" s="94"/>
      <c r="BE3073" s="97"/>
      <c r="BF3073" s="97"/>
      <c r="BG3073" s="40"/>
      <c r="BK3073" s="40"/>
      <c r="BL3073" s="79"/>
      <c r="BM3073" s="94"/>
      <c r="BO3073" s="97"/>
      <c r="BQ3073" s="40"/>
      <c r="BR3073" s="94"/>
      <c r="BS3073" s="94"/>
      <c r="BT3073" s="94"/>
      <c r="BU3073" s="40"/>
      <c r="BV3073" s="82"/>
      <c r="BW3073" s="94"/>
      <c r="BX3073" s="48"/>
      <c r="BY3073" s="97"/>
      <c r="BZ3073" s="48"/>
      <c r="CA3073" s="40"/>
      <c r="CB3073" s="94"/>
      <c r="CC3073" s="94"/>
      <c r="CD3073" s="94"/>
      <c r="CE3073" s="40"/>
      <c r="CF3073" s="73"/>
      <c r="CG3073" s="41"/>
      <c r="CH3073" s="41"/>
      <c r="CI3073" s="41"/>
      <c r="CJ3073" s="41"/>
      <c r="CK3073" s="41"/>
      <c r="CL3073" s="68"/>
      <c r="CM3073" s="41"/>
      <c r="CN3073" s="41"/>
      <c r="CO3073" s="39"/>
      <c r="CP3073" s="78"/>
    </row>
    <row r="3074" spans="1:94" s="38" customFormat="1" x14ac:dyDescent="0.25">
      <c r="A3074" s="38">
        <v>3071</v>
      </c>
      <c r="F3074" s="39"/>
      <c r="Q3074" s="39"/>
      <c r="R3074" s="40"/>
      <c r="S3074" s="40"/>
      <c r="T3074" s="39"/>
      <c r="AG3074" s="110"/>
      <c r="AH3074" s="94"/>
      <c r="AJ3074" s="97"/>
      <c r="AL3074" s="39"/>
      <c r="AP3074" s="39"/>
      <c r="AQ3074" s="77"/>
      <c r="AR3074" s="94"/>
      <c r="AT3074" s="97"/>
      <c r="BB3074" s="79"/>
      <c r="BC3074" s="94"/>
      <c r="BE3074" s="97"/>
      <c r="BF3074" s="97"/>
      <c r="BG3074" s="40"/>
      <c r="BK3074" s="40"/>
      <c r="BL3074" s="79"/>
      <c r="BM3074" s="94"/>
      <c r="BO3074" s="97"/>
      <c r="BQ3074" s="40"/>
      <c r="BR3074" s="94"/>
      <c r="BS3074" s="94"/>
      <c r="BT3074" s="94"/>
      <c r="BU3074" s="40"/>
      <c r="BV3074" s="82"/>
      <c r="BW3074" s="94"/>
      <c r="BX3074" s="48"/>
      <c r="BY3074" s="97"/>
      <c r="BZ3074" s="48"/>
      <c r="CA3074" s="40"/>
      <c r="CB3074" s="94"/>
      <c r="CC3074" s="94"/>
      <c r="CD3074" s="94"/>
      <c r="CE3074" s="40"/>
      <c r="CF3074" s="73"/>
      <c r="CG3074" s="41"/>
      <c r="CH3074" s="41"/>
      <c r="CI3074" s="41"/>
      <c r="CJ3074" s="41"/>
      <c r="CK3074" s="41"/>
      <c r="CL3074" s="68"/>
      <c r="CM3074" s="41"/>
      <c r="CN3074" s="41"/>
      <c r="CO3074" s="39"/>
      <c r="CP3074" s="78"/>
    </row>
    <row r="3075" spans="1:94" s="38" customFormat="1" x14ac:dyDescent="0.25">
      <c r="A3075" s="38">
        <v>3072</v>
      </c>
      <c r="F3075" s="39"/>
      <c r="Q3075" s="39"/>
      <c r="R3075" s="40"/>
      <c r="S3075" s="40"/>
      <c r="T3075" s="39"/>
      <c r="AG3075" s="110"/>
      <c r="AH3075" s="94"/>
      <c r="AJ3075" s="97"/>
      <c r="AL3075" s="39"/>
      <c r="AP3075" s="39"/>
      <c r="AQ3075" s="77"/>
      <c r="AR3075" s="94"/>
      <c r="AT3075" s="97"/>
      <c r="BB3075" s="79"/>
      <c r="BC3075" s="94"/>
      <c r="BE3075" s="97"/>
      <c r="BF3075" s="97"/>
      <c r="BG3075" s="40"/>
      <c r="BK3075" s="40"/>
      <c r="BL3075" s="79"/>
      <c r="BM3075" s="94"/>
      <c r="BO3075" s="97"/>
      <c r="BQ3075" s="40"/>
      <c r="BR3075" s="94"/>
      <c r="BS3075" s="94"/>
      <c r="BT3075" s="94"/>
      <c r="BU3075" s="40"/>
      <c r="BV3075" s="82"/>
      <c r="BW3075" s="94"/>
      <c r="BX3075" s="48"/>
      <c r="BY3075" s="97"/>
      <c r="BZ3075" s="48"/>
      <c r="CA3075" s="40"/>
      <c r="CB3075" s="94"/>
      <c r="CC3075" s="94"/>
      <c r="CD3075" s="94"/>
      <c r="CE3075" s="40"/>
      <c r="CF3075" s="73"/>
      <c r="CG3075" s="41"/>
      <c r="CH3075" s="41"/>
      <c r="CI3075" s="41"/>
      <c r="CJ3075" s="41"/>
      <c r="CK3075" s="41"/>
      <c r="CL3075" s="68"/>
      <c r="CM3075" s="41"/>
      <c r="CN3075" s="41"/>
      <c r="CO3075" s="39"/>
      <c r="CP3075" s="78"/>
    </row>
    <row r="3076" spans="1:94" s="38" customFormat="1" x14ac:dyDescent="0.25">
      <c r="A3076" s="38">
        <v>3073</v>
      </c>
      <c r="F3076" s="39"/>
      <c r="Q3076" s="39"/>
      <c r="R3076" s="40"/>
      <c r="S3076" s="40"/>
      <c r="T3076" s="39"/>
      <c r="AG3076" s="110"/>
      <c r="AH3076" s="94"/>
      <c r="AJ3076" s="97"/>
      <c r="AL3076" s="39"/>
      <c r="AP3076" s="39"/>
      <c r="AQ3076" s="77"/>
      <c r="AR3076" s="94"/>
      <c r="AT3076" s="97"/>
      <c r="BB3076" s="79"/>
      <c r="BC3076" s="94"/>
      <c r="BE3076" s="97"/>
      <c r="BF3076" s="97"/>
      <c r="BG3076" s="40"/>
      <c r="BK3076" s="40"/>
      <c r="BL3076" s="79"/>
      <c r="BM3076" s="94"/>
      <c r="BO3076" s="97"/>
      <c r="BQ3076" s="40"/>
      <c r="BR3076" s="94"/>
      <c r="BS3076" s="94"/>
      <c r="BT3076" s="94"/>
      <c r="BU3076" s="40"/>
      <c r="BV3076" s="82"/>
      <c r="BW3076" s="94"/>
      <c r="BX3076" s="48"/>
      <c r="BY3076" s="97"/>
      <c r="BZ3076" s="48"/>
      <c r="CA3076" s="40"/>
      <c r="CB3076" s="94"/>
      <c r="CC3076" s="94"/>
      <c r="CD3076" s="94"/>
      <c r="CE3076" s="40"/>
      <c r="CF3076" s="73"/>
      <c r="CG3076" s="41"/>
      <c r="CH3076" s="41"/>
      <c r="CI3076" s="41"/>
      <c r="CJ3076" s="41"/>
      <c r="CK3076" s="41"/>
      <c r="CL3076" s="68"/>
      <c r="CM3076" s="41"/>
      <c r="CN3076" s="41"/>
      <c r="CO3076" s="39"/>
      <c r="CP3076" s="78"/>
    </row>
    <row r="3077" spans="1:94" s="38" customFormat="1" x14ac:dyDescent="0.25">
      <c r="A3077" s="38">
        <v>3074</v>
      </c>
      <c r="F3077" s="39"/>
      <c r="Q3077" s="39"/>
      <c r="R3077" s="40"/>
      <c r="S3077" s="40"/>
      <c r="T3077" s="39"/>
      <c r="AG3077" s="110"/>
      <c r="AH3077" s="94"/>
      <c r="AJ3077" s="97"/>
      <c r="AL3077" s="39"/>
      <c r="AP3077" s="39"/>
      <c r="AQ3077" s="77"/>
      <c r="AR3077" s="94"/>
      <c r="AT3077" s="97"/>
      <c r="BB3077" s="79"/>
      <c r="BC3077" s="94"/>
      <c r="BE3077" s="97"/>
      <c r="BF3077" s="97"/>
      <c r="BG3077" s="40"/>
      <c r="BK3077" s="40"/>
      <c r="BL3077" s="79"/>
      <c r="BM3077" s="94"/>
      <c r="BO3077" s="97"/>
      <c r="BQ3077" s="40"/>
      <c r="BR3077" s="94"/>
      <c r="BS3077" s="94"/>
      <c r="BT3077" s="94"/>
      <c r="BU3077" s="40"/>
      <c r="BV3077" s="82"/>
      <c r="BW3077" s="94"/>
      <c r="BX3077" s="48"/>
      <c r="BY3077" s="97"/>
      <c r="BZ3077" s="48"/>
      <c r="CA3077" s="40"/>
      <c r="CB3077" s="94"/>
      <c r="CC3077" s="94"/>
      <c r="CD3077" s="94"/>
      <c r="CE3077" s="40"/>
      <c r="CF3077" s="73"/>
      <c r="CG3077" s="41"/>
      <c r="CH3077" s="41"/>
      <c r="CI3077" s="41"/>
      <c r="CJ3077" s="41"/>
      <c r="CK3077" s="41"/>
      <c r="CL3077" s="68"/>
      <c r="CM3077" s="41"/>
      <c r="CN3077" s="41"/>
      <c r="CO3077" s="39"/>
      <c r="CP3077" s="78"/>
    </row>
    <row r="3078" spans="1:94" s="38" customFormat="1" x14ac:dyDescent="0.25">
      <c r="A3078" s="38">
        <v>3075</v>
      </c>
      <c r="F3078" s="39"/>
      <c r="Q3078" s="39"/>
      <c r="R3078" s="40"/>
      <c r="S3078" s="40"/>
      <c r="T3078" s="39"/>
      <c r="AG3078" s="110"/>
      <c r="AH3078" s="94"/>
      <c r="AJ3078" s="97"/>
      <c r="AL3078" s="39"/>
      <c r="AP3078" s="39"/>
      <c r="AQ3078" s="77"/>
      <c r="AR3078" s="94"/>
      <c r="AT3078" s="97"/>
      <c r="BB3078" s="79"/>
      <c r="BC3078" s="94"/>
      <c r="BE3078" s="97"/>
      <c r="BF3078" s="97"/>
      <c r="BG3078" s="40"/>
      <c r="BK3078" s="40"/>
      <c r="BL3078" s="79"/>
      <c r="BM3078" s="94"/>
      <c r="BO3078" s="97"/>
      <c r="BQ3078" s="40"/>
      <c r="BR3078" s="94"/>
      <c r="BS3078" s="94"/>
      <c r="BT3078" s="94"/>
      <c r="BU3078" s="40"/>
      <c r="BV3078" s="82"/>
      <c r="BW3078" s="94"/>
      <c r="BX3078" s="48"/>
      <c r="BY3078" s="97"/>
      <c r="BZ3078" s="48"/>
      <c r="CA3078" s="40"/>
      <c r="CB3078" s="94"/>
      <c r="CC3078" s="94"/>
      <c r="CD3078" s="94"/>
      <c r="CE3078" s="40"/>
      <c r="CF3078" s="73"/>
      <c r="CG3078" s="41"/>
      <c r="CH3078" s="41"/>
      <c r="CI3078" s="41"/>
      <c r="CJ3078" s="41"/>
      <c r="CK3078" s="41"/>
      <c r="CL3078" s="68"/>
      <c r="CM3078" s="41"/>
      <c r="CN3078" s="41"/>
      <c r="CO3078" s="39"/>
      <c r="CP3078" s="78"/>
    </row>
    <row r="3079" spans="1:94" s="38" customFormat="1" x14ac:dyDescent="0.25">
      <c r="A3079" s="38">
        <v>3076</v>
      </c>
      <c r="F3079" s="39"/>
      <c r="Q3079" s="39"/>
      <c r="R3079" s="40"/>
      <c r="S3079" s="40"/>
      <c r="T3079" s="39"/>
      <c r="AG3079" s="110"/>
      <c r="AH3079" s="94"/>
      <c r="AJ3079" s="97"/>
      <c r="AL3079" s="39"/>
      <c r="AP3079" s="39"/>
      <c r="AQ3079" s="77"/>
      <c r="AR3079" s="94"/>
      <c r="AT3079" s="97"/>
      <c r="BB3079" s="79"/>
      <c r="BC3079" s="94"/>
      <c r="BE3079" s="97"/>
      <c r="BF3079" s="97"/>
      <c r="BG3079" s="40"/>
      <c r="BK3079" s="40"/>
      <c r="BL3079" s="79"/>
      <c r="BM3079" s="94"/>
      <c r="BO3079" s="97"/>
      <c r="BQ3079" s="40"/>
      <c r="BR3079" s="94"/>
      <c r="BS3079" s="94"/>
      <c r="BT3079" s="94"/>
      <c r="BU3079" s="40"/>
      <c r="BV3079" s="82"/>
      <c r="BW3079" s="94"/>
      <c r="BX3079" s="48"/>
      <c r="BY3079" s="97"/>
      <c r="BZ3079" s="48"/>
      <c r="CA3079" s="40"/>
      <c r="CB3079" s="94"/>
      <c r="CC3079" s="94"/>
      <c r="CD3079" s="94"/>
      <c r="CE3079" s="40"/>
      <c r="CF3079" s="73"/>
      <c r="CG3079" s="41"/>
      <c r="CH3079" s="41"/>
      <c r="CI3079" s="41"/>
      <c r="CJ3079" s="41"/>
      <c r="CK3079" s="41"/>
      <c r="CL3079" s="68"/>
      <c r="CM3079" s="41"/>
      <c r="CN3079" s="41"/>
      <c r="CO3079" s="39"/>
      <c r="CP3079" s="78"/>
    </row>
    <row r="3080" spans="1:94" s="38" customFormat="1" x14ac:dyDescent="0.25">
      <c r="A3080" s="38">
        <v>3077</v>
      </c>
      <c r="F3080" s="39"/>
      <c r="Q3080" s="39"/>
      <c r="R3080" s="40"/>
      <c r="S3080" s="40"/>
      <c r="T3080" s="39"/>
      <c r="AG3080" s="110"/>
      <c r="AH3080" s="94"/>
      <c r="AJ3080" s="97"/>
      <c r="AL3080" s="39"/>
      <c r="AP3080" s="39"/>
      <c r="AQ3080" s="77"/>
      <c r="AR3080" s="94"/>
      <c r="AT3080" s="97"/>
      <c r="BB3080" s="79"/>
      <c r="BC3080" s="94"/>
      <c r="BE3080" s="97"/>
      <c r="BF3080" s="97"/>
      <c r="BG3080" s="40"/>
      <c r="BK3080" s="40"/>
      <c r="BL3080" s="79"/>
      <c r="BM3080" s="94"/>
      <c r="BO3080" s="97"/>
      <c r="BQ3080" s="40"/>
      <c r="BR3080" s="94"/>
      <c r="BS3080" s="94"/>
      <c r="BT3080" s="94"/>
      <c r="BU3080" s="40"/>
      <c r="BV3080" s="82"/>
      <c r="BW3080" s="94"/>
      <c r="BX3080" s="48"/>
      <c r="BY3080" s="97"/>
      <c r="BZ3080" s="48"/>
      <c r="CA3080" s="40"/>
      <c r="CB3080" s="94"/>
      <c r="CC3080" s="94"/>
      <c r="CD3080" s="94"/>
      <c r="CE3080" s="40"/>
      <c r="CF3080" s="73"/>
      <c r="CG3080" s="41"/>
      <c r="CH3080" s="41"/>
      <c r="CI3080" s="41"/>
      <c r="CJ3080" s="41"/>
      <c r="CK3080" s="41"/>
      <c r="CL3080" s="68"/>
      <c r="CM3080" s="41"/>
      <c r="CN3080" s="41"/>
      <c r="CO3080" s="39"/>
      <c r="CP3080" s="78"/>
    </row>
    <row r="3081" spans="1:94" s="38" customFormat="1" x14ac:dyDescent="0.25">
      <c r="A3081" s="38">
        <v>3078</v>
      </c>
      <c r="F3081" s="39"/>
      <c r="Q3081" s="39"/>
      <c r="R3081" s="40"/>
      <c r="S3081" s="40"/>
      <c r="T3081" s="39"/>
      <c r="AG3081" s="110"/>
      <c r="AH3081" s="94"/>
      <c r="AJ3081" s="97"/>
      <c r="AL3081" s="39"/>
      <c r="AP3081" s="39"/>
      <c r="AQ3081" s="77"/>
      <c r="AR3081" s="94"/>
      <c r="AT3081" s="97"/>
      <c r="BB3081" s="79"/>
      <c r="BC3081" s="94"/>
      <c r="BE3081" s="97"/>
      <c r="BF3081" s="97"/>
      <c r="BG3081" s="40"/>
      <c r="BK3081" s="40"/>
      <c r="BL3081" s="79"/>
      <c r="BM3081" s="94"/>
      <c r="BO3081" s="97"/>
      <c r="BQ3081" s="40"/>
      <c r="BR3081" s="94"/>
      <c r="BS3081" s="94"/>
      <c r="BT3081" s="94"/>
      <c r="BU3081" s="40"/>
      <c r="BV3081" s="82"/>
      <c r="BW3081" s="94"/>
      <c r="BX3081" s="48"/>
      <c r="BY3081" s="97"/>
      <c r="BZ3081" s="48"/>
      <c r="CA3081" s="40"/>
      <c r="CB3081" s="94"/>
      <c r="CC3081" s="94"/>
      <c r="CD3081" s="94"/>
      <c r="CE3081" s="40"/>
      <c r="CF3081" s="73"/>
      <c r="CG3081" s="41"/>
      <c r="CH3081" s="41"/>
      <c r="CI3081" s="41"/>
      <c r="CJ3081" s="41"/>
      <c r="CK3081" s="41"/>
      <c r="CL3081" s="68"/>
      <c r="CM3081" s="41"/>
      <c r="CN3081" s="41"/>
      <c r="CO3081" s="39"/>
      <c r="CP3081" s="78"/>
    </row>
    <row r="3082" spans="1:94" s="38" customFormat="1" x14ac:dyDescent="0.25">
      <c r="A3082" s="38">
        <v>3079</v>
      </c>
      <c r="F3082" s="39"/>
      <c r="Q3082" s="39"/>
      <c r="R3082" s="40"/>
      <c r="S3082" s="40"/>
      <c r="T3082" s="39"/>
      <c r="AG3082" s="110"/>
      <c r="AH3082" s="94"/>
      <c r="AJ3082" s="97"/>
      <c r="AL3082" s="39"/>
      <c r="AP3082" s="39"/>
      <c r="AQ3082" s="77"/>
      <c r="AR3082" s="94"/>
      <c r="AT3082" s="97"/>
      <c r="BB3082" s="79"/>
      <c r="BC3082" s="94"/>
      <c r="BE3082" s="97"/>
      <c r="BF3082" s="97"/>
      <c r="BG3082" s="40"/>
      <c r="BK3082" s="40"/>
      <c r="BL3082" s="79"/>
      <c r="BM3082" s="94"/>
      <c r="BO3082" s="97"/>
      <c r="BQ3082" s="40"/>
      <c r="BR3082" s="94"/>
      <c r="BS3082" s="94"/>
      <c r="BT3082" s="94"/>
      <c r="BU3082" s="40"/>
      <c r="BV3082" s="82"/>
      <c r="BW3082" s="94"/>
      <c r="BX3082" s="48"/>
      <c r="BY3082" s="97"/>
      <c r="BZ3082" s="48"/>
      <c r="CA3082" s="40"/>
      <c r="CB3082" s="94"/>
      <c r="CC3082" s="94"/>
      <c r="CD3082" s="94"/>
      <c r="CE3082" s="40"/>
      <c r="CF3082" s="73"/>
      <c r="CG3082" s="41"/>
      <c r="CH3082" s="41"/>
      <c r="CI3082" s="41"/>
      <c r="CJ3082" s="41"/>
      <c r="CK3082" s="41"/>
      <c r="CL3082" s="68"/>
      <c r="CM3082" s="41"/>
      <c r="CN3082" s="41"/>
      <c r="CO3082" s="39"/>
      <c r="CP3082" s="78"/>
    </row>
    <row r="3083" spans="1:94" s="38" customFormat="1" x14ac:dyDescent="0.25">
      <c r="A3083" s="38">
        <v>3080</v>
      </c>
      <c r="F3083" s="39"/>
      <c r="Q3083" s="39"/>
      <c r="R3083" s="40"/>
      <c r="S3083" s="40"/>
      <c r="T3083" s="39"/>
      <c r="AG3083" s="110"/>
      <c r="AH3083" s="94"/>
      <c r="AJ3083" s="97"/>
      <c r="AL3083" s="39"/>
      <c r="AP3083" s="39"/>
      <c r="AQ3083" s="77"/>
      <c r="AR3083" s="94"/>
      <c r="AT3083" s="97"/>
      <c r="BB3083" s="79"/>
      <c r="BC3083" s="94"/>
      <c r="BE3083" s="97"/>
      <c r="BF3083" s="97"/>
      <c r="BG3083" s="40"/>
      <c r="BK3083" s="40"/>
      <c r="BL3083" s="79"/>
      <c r="BM3083" s="94"/>
      <c r="BO3083" s="97"/>
      <c r="BQ3083" s="40"/>
      <c r="BR3083" s="94"/>
      <c r="BS3083" s="94"/>
      <c r="BT3083" s="94"/>
      <c r="BU3083" s="40"/>
      <c r="BV3083" s="82"/>
      <c r="BW3083" s="94"/>
      <c r="BX3083" s="48"/>
      <c r="BY3083" s="97"/>
      <c r="BZ3083" s="48"/>
      <c r="CA3083" s="40"/>
      <c r="CB3083" s="94"/>
      <c r="CC3083" s="94"/>
      <c r="CD3083" s="94"/>
      <c r="CE3083" s="40"/>
      <c r="CF3083" s="73"/>
      <c r="CG3083" s="41"/>
      <c r="CH3083" s="41"/>
      <c r="CI3083" s="41"/>
      <c r="CJ3083" s="41"/>
      <c r="CK3083" s="41"/>
      <c r="CL3083" s="68"/>
      <c r="CM3083" s="41"/>
      <c r="CN3083" s="41"/>
      <c r="CO3083" s="39"/>
      <c r="CP3083" s="78"/>
    </row>
    <row r="3084" spans="1:94" s="38" customFormat="1" x14ac:dyDescent="0.25">
      <c r="A3084" s="99">
        <v>3081</v>
      </c>
      <c r="F3084" s="39"/>
      <c r="Q3084" s="39"/>
      <c r="R3084" s="40"/>
      <c r="S3084" s="40"/>
      <c r="T3084" s="39"/>
      <c r="AG3084" s="110"/>
      <c r="AH3084" s="94"/>
      <c r="AJ3084" s="97"/>
      <c r="AL3084" s="39"/>
      <c r="AP3084" s="39"/>
      <c r="AQ3084" s="77"/>
      <c r="AR3084" s="94"/>
      <c r="AT3084" s="97"/>
      <c r="BB3084" s="79"/>
      <c r="BC3084" s="94"/>
      <c r="BE3084" s="97"/>
      <c r="BF3084" s="97"/>
      <c r="BG3084" s="40"/>
      <c r="BK3084" s="40"/>
      <c r="BL3084" s="79"/>
      <c r="BM3084" s="94"/>
      <c r="BO3084" s="97"/>
      <c r="BQ3084" s="40"/>
      <c r="BR3084" s="94"/>
      <c r="BS3084" s="94"/>
      <c r="BT3084" s="94"/>
      <c r="BU3084" s="40"/>
      <c r="BV3084" s="82"/>
      <c r="BW3084" s="94"/>
      <c r="BX3084" s="48"/>
      <c r="BY3084" s="97"/>
      <c r="BZ3084" s="48"/>
      <c r="CA3084" s="40"/>
      <c r="CB3084" s="94"/>
      <c r="CC3084" s="94"/>
      <c r="CD3084" s="94"/>
      <c r="CE3084" s="40"/>
      <c r="CF3084" s="73"/>
      <c r="CG3084" s="41"/>
      <c r="CH3084" s="41"/>
      <c r="CI3084" s="41"/>
      <c r="CJ3084" s="41"/>
      <c r="CK3084" s="41"/>
      <c r="CL3084" s="68"/>
      <c r="CM3084" s="41"/>
      <c r="CN3084" s="41"/>
      <c r="CO3084" s="39"/>
      <c r="CP3084" s="78"/>
    </row>
    <row r="3085" spans="1:94" s="38" customFormat="1" x14ac:dyDescent="0.25">
      <c r="A3085" s="38">
        <v>3082</v>
      </c>
      <c r="F3085" s="39"/>
      <c r="Q3085" s="39"/>
      <c r="R3085" s="40"/>
      <c r="S3085" s="40"/>
      <c r="T3085" s="39"/>
      <c r="AG3085" s="110"/>
      <c r="AH3085" s="94"/>
      <c r="AJ3085" s="97"/>
      <c r="AL3085" s="39"/>
      <c r="AP3085" s="39"/>
      <c r="AQ3085" s="77"/>
      <c r="AR3085" s="94"/>
      <c r="AT3085" s="97"/>
      <c r="BB3085" s="79"/>
      <c r="BC3085" s="94"/>
      <c r="BE3085" s="97"/>
      <c r="BF3085" s="97"/>
      <c r="BG3085" s="40"/>
      <c r="BK3085" s="40"/>
      <c r="BL3085" s="79"/>
      <c r="BM3085" s="94"/>
      <c r="BO3085" s="97"/>
      <c r="BQ3085" s="40"/>
      <c r="BR3085" s="94"/>
      <c r="BS3085" s="94"/>
      <c r="BT3085" s="94"/>
      <c r="BU3085" s="40"/>
      <c r="BV3085" s="82"/>
      <c r="BW3085" s="94"/>
      <c r="BX3085" s="48"/>
      <c r="BY3085" s="97"/>
      <c r="BZ3085" s="48"/>
      <c r="CA3085" s="40"/>
      <c r="CB3085" s="94"/>
      <c r="CC3085" s="94"/>
      <c r="CD3085" s="94"/>
      <c r="CE3085" s="40"/>
      <c r="CF3085" s="73"/>
      <c r="CG3085" s="41"/>
      <c r="CH3085" s="41"/>
      <c r="CI3085" s="41"/>
      <c r="CJ3085" s="41"/>
      <c r="CK3085" s="41"/>
      <c r="CL3085" s="68"/>
      <c r="CM3085" s="41"/>
      <c r="CN3085" s="41"/>
      <c r="CO3085" s="39"/>
      <c r="CP3085" s="78"/>
    </row>
    <row r="3086" spans="1:94" s="38" customFormat="1" x14ac:dyDescent="0.25">
      <c r="A3086" s="38">
        <v>3083</v>
      </c>
      <c r="F3086" s="39"/>
      <c r="Q3086" s="39"/>
      <c r="R3086" s="40"/>
      <c r="S3086" s="40"/>
      <c r="T3086" s="39"/>
      <c r="AG3086" s="110"/>
      <c r="AH3086" s="94"/>
      <c r="AJ3086" s="97"/>
      <c r="AL3086" s="39"/>
      <c r="AP3086" s="39"/>
      <c r="AQ3086" s="77"/>
      <c r="AR3086" s="94"/>
      <c r="AT3086" s="97"/>
      <c r="BB3086" s="79"/>
      <c r="BC3086" s="94"/>
      <c r="BE3086" s="97"/>
      <c r="BF3086" s="97"/>
      <c r="BG3086" s="40"/>
      <c r="BK3086" s="40"/>
      <c r="BL3086" s="79"/>
      <c r="BM3086" s="94"/>
      <c r="BO3086" s="97"/>
      <c r="BQ3086" s="40"/>
      <c r="BR3086" s="94"/>
      <c r="BS3086" s="94"/>
      <c r="BT3086" s="94"/>
      <c r="BU3086" s="40"/>
      <c r="BV3086" s="82"/>
      <c r="BW3086" s="94"/>
      <c r="BX3086" s="48"/>
      <c r="BY3086" s="97"/>
      <c r="BZ3086" s="48"/>
      <c r="CA3086" s="40"/>
      <c r="CB3086" s="94"/>
      <c r="CC3086" s="94"/>
      <c r="CD3086" s="94"/>
      <c r="CE3086" s="40"/>
      <c r="CF3086" s="73"/>
      <c r="CG3086" s="41"/>
      <c r="CH3086" s="41"/>
      <c r="CI3086" s="41"/>
      <c r="CJ3086" s="41"/>
      <c r="CK3086" s="41"/>
      <c r="CL3086" s="68"/>
      <c r="CM3086" s="41"/>
      <c r="CN3086" s="41"/>
      <c r="CO3086" s="39"/>
      <c r="CP3086" s="78"/>
    </row>
    <row r="3087" spans="1:94" s="38" customFormat="1" x14ac:dyDescent="0.25">
      <c r="A3087" s="38">
        <v>3084</v>
      </c>
      <c r="F3087" s="39"/>
      <c r="Q3087" s="39"/>
      <c r="R3087" s="40"/>
      <c r="S3087" s="40"/>
      <c r="T3087" s="39"/>
      <c r="AG3087" s="110"/>
      <c r="AH3087" s="94"/>
      <c r="AJ3087" s="97"/>
      <c r="AL3087" s="39"/>
      <c r="AP3087" s="39"/>
      <c r="AQ3087" s="77"/>
      <c r="AR3087" s="94"/>
      <c r="AT3087" s="97"/>
      <c r="BB3087" s="79"/>
      <c r="BC3087" s="94"/>
      <c r="BE3087" s="97"/>
      <c r="BF3087" s="97"/>
      <c r="BG3087" s="40"/>
      <c r="BK3087" s="40"/>
      <c r="BL3087" s="79"/>
      <c r="BM3087" s="94"/>
      <c r="BO3087" s="97"/>
      <c r="BQ3087" s="40"/>
      <c r="BR3087" s="94"/>
      <c r="BS3087" s="94"/>
      <c r="BT3087" s="94"/>
      <c r="BU3087" s="40"/>
      <c r="BV3087" s="82"/>
      <c r="BW3087" s="94"/>
      <c r="BX3087" s="48"/>
      <c r="BY3087" s="97"/>
      <c r="BZ3087" s="48"/>
      <c r="CA3087" s="40"/>
      <c r="CB3087" s="94"/>
      <c r="CC3087" s="94"/>
      <c r="CD3087" s="94"/>
      <c r="CE3087" s="40"/>
      <c r="CF3087" s="73"/>
      <c r="CG3087" s="41"/>
      <c r="CH3087" s="41"/>
      <c r="CI3087" s="41"/>
      <c r="CJ3087" s="41"/>
      <c r="CK3087" s="41"/>
      <c r="CL3087" s="68"/>
      <c r="CM3087" s="41"/>
      <c r="CN3087" s="41"/>
      <c r="CO3087" s="39"/>
      <c r="CP3087" s="78"/>
    </row>
    <row r="3088" spans="1:94" s="38" customFormat="1" x14ac:dyDescent="0.25">
      <c r="A3088" s="38">
        <v>3085</v>
      </c>
      <c r="F3088" s="39"/>
      <c r="Q3088" s="39"/>
      <c r="R3088" s="40"/>
      <c r="S3088" s="40"/>
      <c r="T3088" s="39"/>
      <c r="AG3088" s="110"/>
      <c r="AH3088" s="94"/>
      <c r="AJ3088" s="97"/>
      <c r="AL3088" s="39"/>
      <c r="AP3088" s="39"/>
      <c r="AQ3088" s="77"/>
      <c r="AR3088" s="94"/>
      <c r="AT3088" s="97"/>
      <c r="BB3088" s="79"/>
      <c r="BC3088" s="94"/>
      <c r="BE3088" s="97"/>
      <c r="BF3088" s="97"/>
      <c r="BG3088" s="40"/>
      <c r="BK3088" s="40"/>
      <c r="BL3088" s="79"/>
      <c r="BM3088" s="94"/>
      <c r="BO3088" s="97"/>
      <c r="BQ3088" s="40"/>
      <c r="BR3088" s="94"/>
      <c r="BS3088" s="94"/>
      <c r="BT3088" s="94"/>
      <c r="BU3088" s="40"/>
      <c r="BV3088" s="82"/>
      <c r="BW3088" s="94"/>
      <c r="BX3088" s="48"/>
      <c r="BY3088" s="97"/>
      <c r="BZ3088" s="48"/>
      <c r="CA3088" s="40"/>
      <c r="CB3088" s="94"/>
      <c r="CC3088" s="94"/>
      <c r="CD3088" s="94"/>
      <c r="CE3088" s="40"/>
      <c r="CF3088" s="73"/>
      <c r="CG3088" s="41"/>
      <c r="CH3088" s="41"/>
      <c r="CI3088" s="41"/>
      <c r="CJ3088" s="41"/>
      <c r="CK3088" s="41"/>
      <c r="CL3088" s="68"/>
      <c r="CM3088" s="41"/>
      <c r="CN3088" s="41"/>
      <c r="CO3088" s="39"/>
      <c r="CP3088" s="78"/>
    </row>
    <row r="3089" spans="1:94" s="38" customFormat="1" x14ac:dyDescent="0.25">
      <c r="A3089" s="38">
        <v>3086</v>
      </c>
      <c r="F3089" s="39"/>
      <c r="Q3089" s="39"/>
      <c r="R3089" s="40"/>
      <c r="S3089" s="40"/>
      <c r="T3089" s="39"/>
      <c r="AG3089" s="110"/>
      <c r="AH3089" s="94"/>
      <c r="AJ3089" s="97"/>
      <c r="AL3089" s="39"/>
      <c r="AP3089" s="39"/>
      <c r="AQ3089" s="77"/>
      <c r="AR3089" s="94"/>
      <c r="AT3089" s="97"/>
      <c r="BB3089" s="79"/>
      <c r="BC3089" s="94"/>
      <c r="BE3089" s="97"/>
      <c r="BF3089" s="97"/>
      <c r="BG3089" s="40"/>
      <c r="BK3089" s="40"/>
      <c r="BL3089" s="79"/>
      <c r="BM3089" s="94"/>
      <c r="BO3089" s="97"/>
      <c r="BQ3089" s="40"/>
      <c r="BR3089" s="94"/>
      <c r="BS3089" s="94"/>
      <c r="BT3089" s="94"/>
      <c r="BU3089" s="40"/>
      <c r="BV3089" s="82"/>
      <c r="BW3089" s="94"/>
      <c r="BX3089" s="48"/>
      <c r="BY3089" s="97"/>
      <c r="BZ3089" s="48"/>
      <c r="CA3089" s="40"/>
      <c r="CB3089" s="94"/>
      <c r="CC3089" s="94"/>
      <c r="CD3089" s="94"/>
      <c r="CE3089" s="40"/>
      <c r="CF3089" s="73"/>
      <c r="CG3089" s="41"/>
      <c r="CH3089" s="41"/>
      <c r="CI3089" s="41"/>
      <c r="CJ3089" s="41"/>
      <c r="CK3089" s="41"/>
      <c r="CL3089" s="68"/>
      <c r="CM3089" s="41"/>
      <c r="CN3089" s="41"/>
      <c r="CO3089" s="39"/>
      <c r="CP3089" s="78"/>
    </row>
    <row r="3090" spans="1:94" s="38" customFormat="1" x14ac:dyDescent="0.25">
      <c r="A3090" s="38">
        <v>3087</v>
      </c>
      <c r="F3090" s="39"/>
      <c r="Q3090" s="39"/>
      <c r="R3090" s="40"/>
      <c r="S3090" s="40"/>
      <c r="T3090" s="39"/>
      <c r="AG3090" s="110"/>
      <c r="AH3090" s="94"/>
      <c r="AJ3090" s="97"/>
      <c r="AL3090" s="39"/>
      <c r="AP3090" s="39"/>
      <c r="AQ3090" s="77"/>
      <c r="AR3090" s="94"/>
      <c r="AT3090" s="97"/>
      <c r="BB3090" s="79"/>
      <c r="BC3090" s="94"/>
      <c r="BE3090" s="97"/>
      <c r="BF3090" s="97"/>
      <c r="BG3090" s="40"/>
      <c r="BK3090" s="40"/>
      <c r="BL3090" s="79"/>
      <c r="BM3090" s="94"/>
      <c r="BO3090" s="97"/>
      <c r="BQ3090" s="40"/>
      <c r="BR3090" s="94"/>
      <c r="BS3090" s="94"/>
      <c r="BT3090" s="94"/>
      <c r="BU3090" s="40"/>
      <c r="BV3090" s="82"/>
      <c r="BW3090" s="94"/>
      <c r="BX3090" s="48"/>
      <c r="BY3090" s="97"/>
      <c r="BZ3090" s="48"/>
      <c r="CA3090" s="40"/>
      <c r="CB3090" s="94"/>
      <c r="CC3090" s="94"/>
      <c r="CD3090" s="94"/>
      <c r="CE3090" s="40"/>
      <c r="CF3090" s="73"/>
      <c r="CG3090" s="41"/>
      <c r="CH3090" s="41"/>
      <c r="CI3090" s="41"/>
      <c r="CJ3090" s="41"/>
      <c r="CK3090" s="41"/>
      <c r="CL3090" s="68"/>
      <c r="CM3090" s="41"/>
      <c r="CN3090" s="41"/>
      <c r="CO3090" s="39"/>
      <c r="CP3090" s="78"/>
    </row>
    <row r="3091" spans="1:94" s="38" customFormat="1" x14ac:dyDescent="0.25">
      <c r="A3091" s="38">
        <v>3088</v>
      </c>
      <c r="F3091" s="39"/>
      <c r="Q3091" s="39"/>
      <c r="R3091" s="40"/>
      <c r="S3091" s="40"/>
      <c r="T3091" s="39"/>
      <c r="AG3091" s="110"/>
      <c r="AH3091" s="94"/>
      <c r="AJ3091" s="97"/>
      <c r="AL3091" s="39"/>
      <c r="AP3091" s="39"/>
      <c r="AQ3091" s="77"/>
      <c r="AR3091" s="94"/>
      <c r="AT3091" s="97"/>
      <c r="BB3091" s="79"/>
      <c r="BC3091" s="94"/>
      <c r="BE3091" s="97"/>
      <c r="BF3091" s="97"/>
      <c r="BG3091" s="40"/>
      <c r="BK3091" s="40"/>
      <c r="BL3091" s="79"/>
      <c r="BM3091" s="94"/>
      <c r="BO3091" s="97"/>
      <c r="BQ3091" s="40"/>
      <c r="BR3091" s="94"/>
      <c r="BS3091" s="94"/>
      <c r="BT3091" s="94"/>
      <c r="BU3091" s="40"/>
      <c r="BV3091" s="82"/>
      <c r="BW3091" s="94"/>
      <c r="BX3091" s="48"/>
      <c r="BY3091" s="97"/>
      <c r="BZ3091" s="48"/>
      <c r="CA3091" s="40"/>
      <c r="CB3091" s="94"/>
      <c r="CC3091" s="94"/>
      <c r="CD3091" s="94"/>
      <c r="CE3091" s="40"/>
      <c r="CF3091" s="73"/>
      <c r="CG3091" s="41"/>
      <c r="CH3091" s="41"/>
      <c r="CI3091" s="41"/>
      <c r="CJ3091" s="41"/>
      <c r="CK3091" s="41"/>
      <c r="CL3091" s="68"/>
      <c r="CM3091" s="41"/>
      <c r="CN3091" s="41"/>
      <c r="CO3091" s="39"/>
      <c r="CP3091" s="78"/>
    </row>
    <row r="3092" spans="1:94" s="38" customFormat="1" x14ac:dyDescent="0.25">
      <c r="A3092" s="38">
        <v>3089</v>
      </c>
      <c r="F3092" s="39"/>
      <c r="Q3092" s="39"/>
      <c r="R3092" s="40"/>
      <c r="S3092" s="40"/>
      <c r="T3092" s="39"/>
      <c r="AG3092" s="110"/>
      <c r="AH3092" s="94"/>
      <c r="AJ3092" s="97"/>
      <c r="AL3092" s="39"/>
      <c r="AP3092" s="39"/>
      <c r="AQ3092" s="77"/>
      <c r="AR3092" s="94"/>
      <c r="AT3092" s="97"/>
      <c r="BB3092" s="79"/>
      <c r="BC3092" s="94"/>
      <c r="BE3092" s="97"/>
      <c r="BF3092" s="97"/>
      <c r="BG3092" s="40"/>
      <c r="BK3092" s="40"/>
      <c r="BL3092" s="79"/>
      <c r="BM3092" s="94"/>
      <c r="BO3092" s="97"/>
      <c r="BQ3092" s="40"/>
      <c r="BR3092" s="94"/>
      <c r="BS3092" s="94"/>
      <c r="BT3092" s="94"/>
      <c r="BU3092" s="40"/>
      <c r="BV3092" s="82"/>
      <c r="BW3092" s="94"/>
      <c r="BX3092" s="48"/>
      <c r="BY3092" s="97"/>
      <c r="BZ3092" s="48"/>
      <c r="CA3092" s="40"/>
      <c r="CB3092" s="94"/>
      <c r="CC3092" s="94"/>
      <c r="CD3092" s="94"/>
      <c r="CE3092" s="40"/>
      <c r="CF3092" s="73"/>
      <c r="CG3092" s="41"/>
      <c r="CH3092" s="41"/>
      <c r="CI3092" s="41"/>
      <c r="CJ3092" s="41"/>
      <c r="CK3092" s="41"/>
      <c r="CL3092" s="68"/>
      <c r="CM3092" s="41"/>
      <c r="CN3092" s="41"/>
      <c r="CO3092" s="39"/>
      <c r="CP3092" s="78"/>
    </row>
    <row r="3093" spans="1:94" s="38" customFormat="1" x14ac:dyDescent="0.25">
      <c r="A3093" s="38">
        <v>3090</v>
      </c>
      <c r="F3093" s="39"/>
      <c r="Q3093" s="39"/>
      <c r="R3093" s="40"/>
      <c r="S3093" s="40"/>
      <c r="T3093" s="39"/>
      <c r="AG3093" s="110"/>
      <c r="AH3093" s="94"/>
      <c r="AJ3093" s="97"/>
      <c r="AL3093" s="39"/>
      <c r="AP3093" s="39"/>
      <c r="AQ3093" s="77"/>
      <c r="AR3093" s="94"/>
      <c r="AT3093" s="97"/>
      <c r="BB3093" s="79"/>
      <c r="BC3093" s="94"/>
      <c r="BE3093" s="97"/>
      <c r="BF3093" s="97"/>
      <c r="BG3093" s="40"/>
      <c r="BK3093" s="40"/>
      <c r="BL3093" s="79"/>
      <c r="BM3093" s="94"/>
      <c r="BO3093" s="97"/>
      <c r="BQ3093" s="40"/>
      <c r="BR3093" s="94"/>
      <c r="BS3093" s="94"/>
      <c r="BT3093" s="94"/>
      <c r="BU3093" s="40"/>
      <c r="BV3093" s="82"/>
      <c r="BW3093" s="94"/>
      <c r="BX3093" s="48"/>
      <c r="BY3093" s="97"/>
      <c r="BZ3093" s="48"/>
      <c r="CA3093" s="40"/>
      <c r="CB3093" s="94"/>
      <c r="CC3093" s="94"/>
      <c r="CD3093" s="94"/>
      <c r="CE3093" s="40"/>
      <c r="CF3093" s="73"/>
      <c r="CG3093" s="41"/>
      <c r="CH3093" s="41"/>
      <c r="CI3093" s="41"/>
      <c r="CJ3093" s="41"/>
      <c r="CK3093" s="41"/>
      <c r="CL3093" s="68"/>
      <c r="CM3093" s="41"/>
      <c r="CN3093" s="41"/>
      <c r="CO3093" s="39"/>
      <c r="CP3093" s="78"/>
    </row>
    <row r="3094" spans="1:94" s="38" customFormat="1" x14ac:dyDescent="0.25">
      <c r="A3094" s="38">
        <v>3091</v>
      </c>
      <c r="F3094" s="39"/>
      <c r="Q3094" s="39"/>
      <c r="R3094" s="40"/>
      <c r="S3094" s="40"/>
      <c r="T3094" s="39"/>
      <c r="AG3094" s="110"/>
      <c r="AH3094" s="94"/>
      <c r="AJ3094" s="97"/>
      <c r="AL3094" s="39"/>
      <c r="AP3094" s="39"/>
      <c r="AQ3094" s="77"/>
      <c r="AR3094" s="94"/>
      <c r="AT3094" s="97"/>
      <c r="BB3094" s="79"/>
      <c r="BC3094" s="94"/>
      <c r="BE3094" s="97"/>
      <c r="BF3094" s="97"/>
      <c r="BG3094" s="40"/>
      <c r="BK3094" s="40"/>
      <c r="BL3094" s="79"/>
      <c r="BM3094" s="94"/>
      <c r="BO3094" s="97"/>
      <c r="BQ3094" s="40"/>
      <c r="BR3094" s="94"/>
      <c r="BS3094" s="94"/>
      <c r="BT3094" s="94"/>
      <c r="BU3094" s="40"/>
      <c r="BV3094" s="82"/>
      <c r="BW3094" s="94"/>
      <c r="BX3094" s="48"/>
      <c r="BY3094" s="97"/>
      <c r="BZ3094" s="48"/>
      <c r="CA3094" s="40"/>
      <c r="CB3094" s="94"/>
      <c r="CC3094" s="94"/>
      <c r="CD3094" s="94"/>
      <c r="CE3094" s="40"/>
      <c r="CF3094" s="73"/>
      <c r="CG3094" s="41"/>
      <c r="CH3094" s="41"/>
      <c r="CI3094" s="41"/>
      <c r="CJ3094" s="41"/>
      <c r="CK3094" s="41"/>
      <c r="CL3094" s="68"/>
      <c r="CM3094" s="41"/>
      <c r="CN3094" s="41"/>
      <c r="CO3094" s="39"/>
      <c r="CP3094" s="78"/>
    </row>
    <row r="3095" spans="1:94" s="38" customFormat="1" x14ac:dyDescent="0.25">
      <c r="A3095" s="38">
        <v>3092</v>
      </c>
      <c r="F3095" s="39"/>
      <c r="Q3095" s="39"/>
      <c r="R3095" s="40"/>
      <c r="S3095" s="40"/>
      <c r="T3095" s="39"/>
      <c r="AG3095" s="110"/>
      <c r="AH3095" s="94"/>
      <c r="AJ3095" s="97"/>
      <c r="AL3095" s="39"/>
      <c r="AP3095" s="39"/>
      <c r="AQ3095" s="77"/>
      <c r="AR3095" s="94"/>
      <c r="AT3095" s="97"/>
      <c r="BB3095" s="79"/>
      <c r="BC3095" s="94"/>
      <c r="BE3095" s="97"/>
      <c r="BF3095" s="97"/>
      <c r="BG3095" s="40"/>
      <c r="BK3095" s="40"/>
      <c r="BL3095" s="79"/>
      <c r="BM3095" s="94"/>
      <c r="BO3095" s="97"/>
      <c r="BQ3095" s="40"/>
      <c r="BR3095" s="94"/>
      <c r="BS3095" s="94"/>
      <c r="BT3095" s="94"/>
      <c r="BU3095" s="40"/>
      <c r="BV3095" s="82"/>
      <c r="BW3095" s="94"/>
      <c r="BX3095" s="48"/>
      <c r="BY3095" s="97"/>
      <c r="BZ3095" s="48"/>
      <c r="CA3095" s="40"/>
      <c r="CB3095" s="94"/>
      <c r="CC3095" s="94"/>
      <c r="CD3095" s="94"/>
      <c r="CE3095" s="40"/>
      <c r="CF3095" s="73"/>
      <c r="CG3095" s="41"/>
      <c r="CH3095" s="41"/>
      <c r="CI3095" s="41"/>
      <c r="CJ3095" s="41"/>
      <c r="CK3095" s="41"/>
      <c r="CL3095" s="68"/>
      <c r="CM3095" s="41"/>
      <c r="CN3095" s="41"/>
      <c r="CO3095" s="39"/>
      <c r="CP3095" s="78"/>
    </row>
    <row r="3096" spans="1:94" s="38" customFormat="1" x14ac:dyDescent="0.25">
      <c r="A3096" s="38">
        <v>3093</v>
      </c>
      <c r="F3096" s="39"/>
      <c r="Q3096" s="39"/>
      <c r="R3096" s="40"/>
      <c r="S3096" s="40"/>
      <c r="T3096" s="39"/>
      <c r="AG3096" s="110"/>
      <c r="AH3096" s="94"/>
      <c r="AJ3096" s="97"/>
      <c r="AL3096" s="39"/>
      <c r="AP3096" s="39"/>
      <c r="AQ3096" s="77"/>
      <c r="AR3096" s="94"/>
      <c r="AT3096" s="97"/>
      <c r="BB3096" s="79"/>
      <c r="BC3096" s="94"/>
      <c r="BE3096" s="97"/>
      <c r="BF3096" s="97"/>
      <c r="BG3096" s="40"/>
      <c r="BK3096" s="40"/>
      <c r="BL3096" s="79"/>
      <c r="BM3096" s="94"/>
      <c r="BO3096" s="97"/>
      <c r="BQ3096" s="40"/>
      <c r="BR3096" s="94"/>
      <c r="BS3096" s="94"/>
      <c r="BT3096" s="94"/>
      <c r="BU3096" s="40"/>
      <c r="BV3096" s="82"/>
      <c r="BW3096" s="94"/>
      <c r="BX3096" s="48"/>
      <c r="BY3096" s="97"/>
      <c r="BZ3096" s="48"/>
      <c r="CA3096" s="40"/>
      <c r="CB3096" s="94"/>
      <c r="CC3096" s="94"/>
      <c r="CD3096" s="94"/>
      <c r="CE3096" s="40"/>
      <c r="CF3096" s="73"/>
      <c r="CG3096" s="41"/>
      <c r="CH3096" s="41"/>
      <c r="CI3096" s="41"/>
      <c r="CJ3096" s="41"/>
      <c r="CK3096" s="41"/>
      <c r="CL3096" s="68"/>
      <c r="CM3096" s="41"/>
      <c r="CN3096" s="41"/>
      <c r="CO3096" s="39"/>
      <c r="CP3096" s="78"/>
    </row>
    <row r="3097" spans="1:94" s="38" customFormat="1" x14ac:dyDescent="0.25">
      <c r="A3097" s="99">
        <v>3094</v>
      </c>
      <c r="F3097" s="39"/>
      <c r="Q3097" s="39"/>
      <c r="R3097" s="40"/>
      <c r="S3097" s="40"/>
      <c r="T3097" s="39"/>
      <c r="AG3097" s="110"/>
      <c r="AH3097" s="94"/>
      <c r="AJ3097" s="97"/>
      <c r="AL3097" s="39"/>
      <c r="AP3097" s="39"/>
      <c r="AQ3097" s="77"/>
      <c r="AR3097" s="94"/>
      <c r="AT3097" s="97"/>
      <c r="BB3097" s="79"/>
      <c r="BC3097" s="94"/>
      <c r="BE3097" s="97"/>
      <c r="BF3097" s="97"/>
      <c r="BG3097" s="40"/>
      <c r="BK3097" s="40"/>
      <c r="BL3097" s="79"/>
      <c r="BM3097" s="94"/>
      <c r="BO3097" s="97"/>
      <c r="BQ3097" s="40"/>
      <c r="BR3097" s="94"/>
      <c r="BS3097" s="94"/>
      <c r="BT3097" s="94"/>
      <c r="BU3097" s="40"/>
      <c r="BV3097" s="82"/>
      <c r="BW3097" s="94"/>
      <c r="BX3097" s="48"/>
      <c r="BY3097" s="97"/>
      <c r="BZ3097" s="48"/>
      <c r="CA3097" s="40"/>
      <c r="CB3097" s="94"/>
      <c r="CC3097" s="94"/>
      <c r="CD3097" s="94"/>
      <c r="CE3097" s="40"/>
      <c r="CF3097" s="73"/>
      <c r="CG3097" s="41"/>
      <c r="CH3097" s="41"/>
      <c r="CI3097" s="41"/>
      <c r="CJ3097" s="41"/>
      <c r="CK3097" s="41"/>
      <c r="CL3097" s="68"/>
      <c r="CM3097" s="41"/>
      <c r="CN3097" s="41"/>
      <c r="CO3097" s="39"/>
      <c r="CP3097" s="78"/>
    </row>
    <row r="3098" spans="1:94" s="38" customFormat="1" x14ac:dyDescent="0.25">
      <c r="A3098" s="38">
        <v>3095</v>
      </c>
      <c r="F3098" s="39"/>
      <c r="Q3098" s="39"/>
      <c r="R3098" s="40"/>
      <c r="S3098" s="40"/>
      <c r="T3098" s="39"/>
      <c r="AG3098" s="110"/>
      <c r="AH3098" s="94"/>
      <c r="AJ3098" s="97"/>
      <c r="AL3098" s="39"/>
      <c r="AP3098" s="39"/>
      <c r="AQ3098" s="77"/>
      <c r="AR3098" s="94"/>
      <c r="AT3098" s="97"/>
      <c r="BB3098" s="79"/>
      <c r="BC3098" s="94"/>
      <c r="BE3098" s="97"/>
      <c r="BF3098" s="97"/>
      <c r="BG3098" s="40"/>
      <c r="BK3098" s="40"/>
      <c r="BL3098" s="79"/>
      <c r="BM3098" s="94"/>
      <c r="BO3098" s="97"/>
      <c r="BQ3098" s="40"/>
      <c r="BR3098" s="94"/>
      <c r="BS3098" s="94"/>
      <c r="BT3098" s="94"/>
      <c r="BU3098" s="40"/>
      <c r="BV3098" s="82"/>
      <c r="BW3098" s="94"/>
      <c r="BX3098" s="48"/>
      <c r="BY3098" s="97"/>
      <c r="BZ3098" s="48"/>
      <c r="CA3098" s="40"/>
      <c r="CB3098" s="94"/>
      <c r="CC3098" s="94"/>
      <c r="CD3098" s="94"/>
      <c r="CE3098" s="40"/>
      <c r="CF3098" s="73"/>
      <c r="CG3098" s="41"/>
      <c r="CH3098" s="41"/>
      <c r="CI3098" s="41"/>
      <c r="CJ3098" s="41"/>
      <c r="CK3098" s="41"/>
      <c r="CL3098" s="68"/>
      <c r="CM3098" s="41"/>
      <c r="CN3098" s="41"/>
      <c r="CO3098" s="39"/>
      <c r="CP3098" s="78"/>
    </row>
    <row r="3099" spans="1:94" s="38" customFormat="1" x14ac:dyDescent="0.25">
      <c r="A3099" s="38">
        <v>3096</v>
      </c>
      <c r="F3099" s="39"/>
      <c r="Q3099" s="39"/>
      <c r="R3099" s="40"/>
      <c r="S3099" s="40"/>
      <c r="T3099" s="39"/>
      <c r="AG3099" s="110"/>
      <c r="AH3099" s="94"/>
      <c r="AJ3099" s="97"/>
      <c r="AL3099" s="39"/>
      <c r="AP3099" s="39"/>
      <c r="AQ3099" s="77"/>
      <c r="AR3099" s="94"/>
      <c r="AT3099" s="97"/>
      <c r="BB3099" s="79"/>
      <c r="BC3099" s="94"/>
      <c r="BE3099" s="97"/>
      <c r="BF3099" s="97"/>
      <c r="BG3099" s="40"/>
      <c r="BK3099" s="40"/>
      <c r="BL3099" s="79"/>
      <c r="BM3099" s="94"/>
      <c r="BO3099" s="97"/>
      <c r="BQ3099" s="40"/>
      <c r="BR3099" s="94"/>
      <c r="BS3099" s="94"/>
      <c r="BT3099" s="94"/>
      <c r="BU3099" s="40"/>
      <c r="BV3099" s="82"/>
      <c r="BW3099" s="94"/>
      <c r="BX3099" s="48"/>
      <c r="BY3099" s="97"/>
      <c r="BZ3099" s="48"/>
      <c r="CA3099" s="40"/>
      <c r="CB3099" s="94"/>
      <c r="CC3099" s="94"/>
      <c r="CD3099" s="94"/>
      <c r="CE3099" s="40"/>
      <c r="CF3099" s="73"/>
      <c r="CG3099" s="41"/>
      <c r="CH3099" s="41"/>
      <c r="CI3099" s="41"/>
      <c r="CJ3099" s="41"/>
      <c r="CK3099" s="41"/>
      <c r="CL3099" s="68"/>
      <c r="CM3099" s="41"/>
      <c r="CN3099" s="41"/>
      <c r="CO3099" s="39"/>
      <c r="CP3099" s="78"/>
    </row>
    <row r="3100" spans="1:94" s="38" customFormat="1" x14ac:dyDescent="0.25">
      <c r="A3100" s="38">
        <v>3097</v>
      </c>
      <c r="F3100" s="39"/>
      <c r="Q3100" s="39"/>
      <c r="R3100" s="40"/>
      <c r="S3100" s="40"/>
      <c r="T3100" s="39"/>
      <c r="AG3100" s="110"/>
      <c r="AH3100" s="94"/>
      <c r="AJ3100" s="97"/>
      <c r="AL3100" s="39"/>
      <c r="AP3100" s="39"/>
      <c r="AQ3100" s="77"/>
      <c r="AR3100" s="94"/>
      <c r="AT3100" s="97"/>
      <c r="BB3100" s="79"/>
      <c r="BC3100" s="94"/>
      <c r="BE3100" s="97"/>
      <c r="BF3100" s="97"/>
      <c r="BG3100" s="40"/>
      <c r="BK3100" s="40"/>
      <c r="BL3100" s="79"/>
      <c r="BM3100" s="94"/>
      <c r="BO3100" s="97"/>
      <c r="BQ3100" s="40"/>
      <c r="BR3100" s="94"/>
      <c r="BS3100" s="94"/>
      <c r="BT3100" s="94"/>
      <c r="BU3100" s="40"/>
      <c r="BV3100" s="82"/>
      <c r="BW3100" s="94"/>
      <c r="BX3100" s="48"/>
      <c r="BY3100" s="97"/>
      <c r="BZ3100" s="48"/>
      <c r="CA3100" s="40"/>
      <c r="CB3100" s="94"/>
      <c r="CC3100" s="94"/>
      <c r="CD3100" s="94"/>
      <c r="CE3100" s="40"/>
      <c r="CF3100" s="73"/>
      <c r="CG3100" s="41"/>
      <c r="CH3100" s="41"/>
      <c r="CI3100" s="41"/>
      <c r="CJ3100" s="41"/>
      <c r="CK3100" s="41"/>
      <c r="CL3100" s="68"/>
      <c r="CM3100" s="41"/>
      <c r="CN3100" s="41"/>
      <c r="CO3100" s="39"/>
      <c r="CP3100" s="78"/>
    </row>
    <row r="3101" spans="1:94" s="38" customFormat="1" x14ac:dyDescent="0.25">
      <c r="A3101" s="38">
        <v>3098</v>
      </c>
      <c r="F3101" s="39"/>
      <c r="Q3101" s="39"/>
      <c r="R3101" s="40"/>
      <c r="S3101" s="40"/>
      <c r="T3101" s="39"/>
      <c r="AG3101" s="110"/>
      <c r="AH3101" s="94"/>
      <c r="AJ3101" s="97"/>
      <c r="AL3101" s="39"/>
      <c r="AP3101" s="39"/>
      <c r="AQ3101" s="77"/>
      <c r="AR3101" s="94"/>
      <c r="AT3101" s="97"/>
      <c r="BB3101" s="79"/>
      <c r="BC3101" s="94"/>
      <c r="BE3101" s="97"/>
      <c r="BF3101" s="97"/>
      <c r="BG3101" s="40"/>
      <c r="BK3101" s="40"/>
      <c r="BL3101" s="79"/>
      <c r="BM3101" s="94"/>
      <c r="BO3101" s="97"/>
      <c r="BQ3101" s="40"/>
      <c r="BR3101" s="94"/>
      <c r="BS3101" s="94"/>
      <c r="BT3101" s="94"/>
      <c r="BU3101" s="40"/>
      <c r="BV3101" s="82"/>
      <c r="BW3101" s="94"/>
      <c r="BX3101" s="48"/>
      <c r="BY3101" s="97"/>
      <c r="BZ3101" s="48"/>
      <c r="CA3101" s="40"/>
      <c r="CB3101" s="94"/>
      <c r="CC3101" s="94"/>
      <c r="CD3101" s="94"/>
      <c r="CE3101" s="40"/>
      <c r="CF3101" s="73"/>
      <c r="CG3101" s="41"/>
      <c r="CH3101" s="41"/>
      <c r="CI3101" s="41"/>
      <c r="CJ3101" s="41"/>
      <c r="CK3101" s="41"/>
      <c r="CL3101" s="68"/>
      <c r="CM3101" s="41"/>
      <c r="CN3101" s="41"/>
      <c r="CO3101" s="39"/>
      <c r="CP3101" s="78"/>
    </row>
    <row r="3102" spans="1:94" s="38" customFormat="1" x14ac:dyDescent="0.25">
      <c r="A3102" s="38">
        <v>3099</v>
      </c>
      <c r="F3102" s="39"/>
      <c r="Q3102" s="39"/>
      <c r="R3102" s="40"/>
      <c r="S3102" s="40"/>
      <c r="T3102" s="39"/>
      <c r="AG3102" s="110"/>
      <c r="AH3102" s="94"/>
      <c r="AJ3102" s="97"/>
      <c r="AL3102" s="39"/>
      <c r="AP3102" s="39"/>
      <c r="AQ3102" s="77"/>
      <c r="AR3102" s="94"/>
      <c r="AT3102" s="97"/>
      <c r="BB3102" s="79"/>
      <c r="BC3102" s="94"/>
      <c r="BE3102" s="97"/>
      <c r="BF3102" s="97"/>
      <c r="BG3102" s="40"/>
      <c r="BK3102" s="40"/>
      <c r="BL3102" s="79"/>
      <c r="BM3102" s="94"/>
      <c r="BO3102" s="97"/>
      <c r="BQ3102" s="40"/>
      <c r="BR3102" s="94"/>
      <c r="BS3102" s="94"/>
      <c r="BT3102" s="94"/>
      <c r="BU3102" s="40"/>
      <c r="BV3102" s="82"/>
      <c r="BW3102" s="94"/>
      <c r="BX3102" s="48"/>
      <c r="BY3102" s="97"/>
      <c r="BZ3102" s="48"/>
      <c r="CA3102" s="40"/>
      <c r="CB3102" s="94"/>
      <c r="CC3102" s="94"/>
      <c r="CD3102" s="94"/>
      <c r="CE3102" s="40"/>
      <c r="CF3102" s="73"/>
      <c r="CG3102" s="41"/>
      <c r="CH3102" s="41"/>
      <c r="CI3102" s="41"/>
      <c r="CJ3102" s="41"/>
      <c r="CK3102" s="41"/>
      <c r="CL3102" s="68"/>
      <c r="CM3102" s="41"/>
      <c r="CN3102" s="41"/>
      <c r="CO3102" s="39"/>
      <c r="CP3102" s="78"/>
    </row>
    <row r="3103" spans="1:94" s="38" customFormat="1" x14ac:dyDescent="0.25">
      <c r="A3103" s="38">
        <v>3100</v>
      </c>
      <c r="F3103" s="39"/>
      <c r="Q3103" s="39"/>
      <c r="R3103" s="40"/>
      <c r="S3103" s="40"/>
      <c r="T3103" s="39"/>
      <c r="AG3103" s="110"/>
      <c r="AH3103" s="94"/>
      <c r="AJ3103" s="97"/>
      <c r="AL3103" s="39"/>
      <c r="AP3103" s="39"/>
      <c r="AQ3103" s="77"/>
      <c r="AR3103" s="94"/>
      <c r="AT3103" s="97"/>
      <c r="BB3103" s="79"/>
      <c r="BC3103" s="94"/>
      <c r="BE3103" s="97"/>
      <c r="BF3103" s="97"/>
      <c r="BG3103" s="40"/>
      <c r="BK3103" s="40"/>
      <c r="BL3103" s="79"/>
      <c r="BM3103" s="94"/>
      <c r="BO3103" s="97"/>
      <c r="BQ3103" s="40"/>
      <c r="BR3103" s="94"/>
      <c r="BS3103" s="94"/>
      <c r="BT3103" s="94"/>
      <c r="BU3103" s="40"/>
      <c r="BV3103" s="82"/>
      <c r="BW3103" s="94"/>
      <c r="BX3103" s="48"/>
      <c r="BY3103" s="97"/>
      <c r="BZ3103" s="48"/>
      <c r="CA3103" s="40"/>
      <c r="CB3103" s="94"/>
      <c r="CC3103" s="94"/>
      <c r="CD3103" s="94"/>
      <c r="CE3103" s="40"/>
      <c r="CF3103" s="73"/>
      <c r="CG3103" s="41"/>
      <c r="CH3103" s="41"/>
      <c r="CI3103" s="41"/>
      <c r="CJ3103" s="41"/>
      <c r="CK3103" s="41"/>
      <c r="CL3103" s="68"/>
      <c r="CM3103" s="41"/>
      <c r="CN3103" s="41"/>
      <c r="CO3103" s="39"/>
      <c r="CP3103" s="78"/>
    </row>
    <row r="3104" spans="1:94" s="38" customFormat="1" x14ac:dyDescent="0.25">
      <c r="A3104" s="38">
        <v>3101</v>
      </c>
      <c r="F3104" s="39"/>
      <c r="Q3104" s="39"/>
      <c r="R3104" s="40"/>
      <c r="S3104" s="40"/>
      <c r="T3104" s="39"/>
      <c r="AG3104" s="110"/>
      <c r="AH3104" s="94"/>
      <c r="AJ3104" s="97"/>
      <c r="AL3104" s="39"/>
      <c r="AP3104" s="39"/>
      <c r="AQ3104" s="77"/>
      <c r="AR3104" s="94"/>
      <c r="AT3104" s="97"/>
      <c r="BB3104" s="79"/>
      <c r="BC3104" s="94"/>
      <c r="BE3104" s="97"/>
      <c r="BF3104" s="97"/>
      <c r="BG3104" s="40"/>
      <c r="BK3104" s="40"/>
      <c r="BL3104" s="79"/>
      <c r="BM3104" s="94"/>
      <c r="BO3104" s="97"/>
      <c r="BQ3104" s="40"/>
      <c r="BR3104" s="94"/>
      <c r="BS3104" s="94"/>
      <c r="BT3104" s="94"/>
      <c r="BU3104" s="40"/>
      <c r="BV3104" s="82"/>
      <c r="BW3104" s="94"/>
      <c r="BX3104" s="48"/>
      <c r="BY3104" s="97"/>
      <c r="BZ3104" s="48"/>
      <c r="CA3104" s="40"/>
      <c r="CB3104" s="94"/>
      <c r="CC3104" s="94"/>
      <c r="CD3104" s="94"/>
      <c r="CE3104" s="40"/>
      <c r="CF3104" s="73"/>
      <c r="CG3104" s="41"/>
      <c r="CH3104" s="41"/>
      <c r="CI3104" s="41"/>
      <c r="CJ3104" s="41"/>
      <c r="CK3104" s="41"/>
      <c r="CL3104" s="68"/>
      <c r="CM3104" s="41"/>
      <c r="CN3104" s="41"/>
      <c r="CO3104" s="39"/>
      <c r="CP3104" s="78"/>
    </row>
    <row r="3105" spans="1:94" s="38" customFormat="1" x14ac:dyDescent="0.25">
      <c r="A3105" s="38">
        <v>3102</v>
      </c>
      <c r="F3105" s="39"/>
      <c r="Q3105" s="39"/>
      <c r="R3105" s="40"/>
      <c r="S3105" s="40"/>
      <c r="T3105" s="39"/>
      <c r="AG3105" s="110"/>
      <c r="AH3105" s="94"/>
      <c r="AJ3105" s="97"/>
      <c r="AL3105" s="39"/>
      <c r="AP3105" s="39"/>
      <c r="AQ3105" s="77"/>
      <c r="AR3105" s="94"/>
      <c r="AT3105" s="97"/>
      <c r="BB3105" s="79"/>
      <c r="BC3105" s="94"/>
      <c r="BE3105" s="97"/>
      <c r="BF3105" s="97"/>
      <c r="BG3105" s="40"/>
      <c r="BK3105" s="40"/>
      <c r="BL3105" s="79"/>
      <c r="BM3105" s="94"/>
      <c r="BO3105" s="97"/>
      <c r="BQ3105" s="40"/>
      <c r="BR3105" s="94"/>
      <c r="BS3105" s="94"/>
      <c r="BT3105" s="94"/>
      <c r="BU3105" s="40"/>
      <c r="BV3105" s="82"/>
      <c r="BW3105" s="94"/>
      <c r="BX3105" s="48"/>
      <c r="BY3105" s="97"/>
      <c r="BZ3105" s="48"/>
      <c r="CA3105" s="40"/>
      <c r="CB3105" s="94"/>
      <c r="CC3105" s="94"/>
      <c r="CD3105" s="94"/>
      <c r="CE3105" s="40"/>
      <c r="CF3105" s="73"/>
      <c r="CG3105" s="41"/>
      <c r="CH3105" s="41"/>
      <c r="CI3105" s="41"/>
      <c r="CJ3105" s="41"/>
      <c r="CK3105" s="41"/>
      <c r="CL3105" s="68"/>
      <c r="CM3105" s="41"/>
      <c r="CN3105" s="41"/>
      <c r="CO3105" s="39"/>
      <c r="CP3105" s="78"/>
    </row>
    <row r="3106" spans="1:94" s="38" customFormat="1" x14ac:dyDescent="0.25">
      <c r="A3106" s="38">
        <v>3103</v>
      </c>
      <c r="F3106" s="39"/>
      <c r="Q3106" s="39"/>
      <c r="R3106" s="40"/>
      <c r="S3106" s="40"/>
      <c r="T3106" s="39"/>
      <c r="AG3106" s="110"/>
      <c r="AH3106" s="94"/>
      <c r="AJ3106" s="97"/>
      <c r="AL3106" s="39"/>
      <c r="AP3106" s="39"/>
      <c r="AQ3106" s="77"/>
      <c r="AR3106" s="94"/>
      <c r="AT3106" s="97"/>
      <c r="BB3106" s="79"/>
      <c r="BC3106" s="94"/>
      <c r="BE3106" s="97"/>
      <c r="BF3106" s="97"/>
      <c r="BG3106" s="40"/>
      <c r="BK3106" s="40"/>
      <c r="BL3106" s="79"/>
      <c r="BM3106" s="94"/>
      <c r="BO3106" s="97"/>
      <c r="BQ3106" s="40"/>
      <c r="BR3106" s="94"/>
      <c r="BS3106" s="94"/>
      <c r="BT3106" s="94"/>
      <c r="BU3106" s="40"/>
      <c r="BV3106" s="82"/>
      <c r="BW3106" s="94"/>
      <c r="BX3106" s="48"/>
      <c r="BY3106" s="97"/>
      <c r="BZ3106" s="48"/>
      <c r="CA3106" s="40"/>
      <c r="CB3106" s="94"/>
      <c r="CC3106" s="94"/>
      <c r="CD3106" s="94"/>
      <c r="CE3106" s="40"/>
      <c r="CF3106" s="73"/>
      <c r="CG3106" s="41"/>
      <c r="CH3106" s="41"/>
      <c r="CI3106" s="41"/>
      <c r="CJ3106" s="41"/>
      <c r="CK3106" s="41"/>
      <c r="CL3106" s="68"/>
      <c r="CM3106" s="41"/>
      <c r="CN3106" s="41"/>
      <c r="CO3106" s="39"/>
      <c r="CP3106" s="78"/>
    </row>
    <row r="3107" spans="1:94" s="38" customFormat="1" x14ac:dyDescent="0.25">
      <c r="A3107" s="38">
        <v>3104</v>
      </c>
      <c r="F3107" s="39"/>
      <c r="Q3107" s="39"/>
      <c r="R3107" s="40"/>
      <c r="S3107" s="40"/>
      <c r="T3107" s="39"/>
      <c r="AG3107" s="110"/>
      <c r="AH3107" s="94"/>
      <c r="AJ3107" s="97"/>
      <c r="AL3107" s="39"/>
      <c r="AP3107" s="39"/>
      <c r="AQ3107" s="77"/>
      <c r="AR3107" s="94"/>
      <c r="AT3107" s="97"/>
      <c r="BB3107" s="79"/>
      <c r="BC3107" s="94"/>
      <c r="BE3107" s="97"/>
      <c r="BF3107" s="97"/>
      <c r="BG3107" s="40"/>
      <c r="BK3107" s="40"/>
      <c r="BL3107" s="79"/>
      <c r="BM3107" s="94"/>
      <c r="BO3107" s="97"/>
      <c r="BQ3107" s="40"/>
      <c r="BR3107" s="94"/>
      <c r="BS3107" s="94"/>
      <c r="BT3107" s="94"/>
      <c r="BU3107" s="40"/>
      <c r="BV3107" s="82"/>
      <c r="BW3107" s="94"/>
      <c r="BX3107" s="48"/>
      <c r="BY3107" s="97"/>
      <c r="BZ3107" s="48"/>
      <c r="CA3107" s="40"/>
      <c r="CB3107" s="94"/>
      <c r="CC3107" s="94"/>
      <c r="CD3107" s="94"/>
      <c r="CE3107" s="40"/>
      <c r="CF3107" s="73"/>
      <c r="CG3107" s="41"/>
      <c r="CH3107" s="41"/>
      <c r="CI3107" s="41"/>
      <c r="CJ3107" s="41"/>
      <c r="CK3107" s="41"/>
      <c r="CL3107" s="68"/>
      <c r="CM3107" s="41"/>
      <c r="CN3107" s="41"/>
      <c r="CO3107" s="39"/>
      <c r="CP3107" s="78"/>
    </row>
    <row r="3108" spans="1:94" s="38" customFormat="1" x14ac:dyDescent="0.25">
      <c r="A3108" s="38">
        <v>3105</v>
      </c>
      <c r="F3108" s="39"/>
      <c r="Q3108" s="39"/>
      <c r="R3108" s="40"/>
      <c r="S3108" s="40"/>
      <c r="T3108" s="39"/>
      <c r="AG3108" s="110"/>
      <c r="AH3108" s="94"/>
      <c r="AJ3108" s="97"/>
      <c r="AL3108" s="39"/>
      <c r="AP3108" s="39"/>
      <c r="AQ3108" s="77"/>
      <c r="AR3108" s="94"/>
      <c r="AT3108" s="97"/>
      <c r="BB3108" s="79"/>
      <c r="BC3108" s="94"/>
      <c r="BE3108" s="97"/>
      <c r="BF3108" s="97"/>
      <c r="BG3108" s="40"/>
      <c r="BK3108" s="40"/>
      <c r="BL3108" s="79"/>
      <c r="BM3108" s="94"/>
      <c r="BO3108" s="97"/>
      <c r="BQ3108" s="40"/>
      <c r="BR3108" s="94"/>
      <c r="BS3108" s="94"/>
      <c r="BT3108" s="94"/>
      <c r="BU3108" s="40"/>
      <c r="BV3108" s="82"/>
      <c r="BW3108" s="94"/>
      <c r="BX3108" s="48"/>
      <c r="BY3108" s="97"/>
      <c r="BZ3108" s="48"/>
      <c r="CA3108" s="40"/>
      <c r="CB3108" s="94"/>
      <c r="CC3108" s="94"/>
      <c r="CD3108" s="94"/>
      <c r="CE3108" s="40"/>
      <c r="CF3108" s="73"/>
      <c r="CG3108" s="41"/>
      <c r="CH3108" s="41"/>
      <c r="CI3108" s="41"/>
      <c r="CJ3108" s="41"/>
      <c r="CK3108" s="41"/>
      <c r="CL3108" s="68"/>
      <c r="CM3108" s="41"/>
      <c r="CN3108" s="41"/>
      <c r="CO3108" s="39"/>
      <c r="CP3108" s="78"/>
    </row>
    <row r="3109" spans="1:94" s="38" customFormat="1" x14ac:dyDescent="0.25">
      <c r="A3109" s="38">
        <v>3106</v>
      </c>
      <c r="F3109" s="39"/>
      <c r="Q3109" s="39"/>
      <c r="R3109" s="40"/>
      <c r="S3109" s="40"/>
      <c r="T3109" s="39"/>
      <c r="AG3109" s="110"/>
      <c r="AH3109" s="94"/>
      <c r="AJ3109" s="97"/>
      <c r="AL3109" s="39"/>
      <c r="AP3109" s="39"/>
      <c r="AQ3109" s="77"/>
      <c r="AR3109" s="94"/>
      <c r="AT3109" s="97"/>
      <c r="BB3109" s="79"/>
      <c r="BC3109" s="94"/>
      <c r="BE3109" s="97"/>
      <c r="BF3109" s="97"/>
      <c r="BG3109" s="40"/>
      <c r="BK3109" s="40"/>
      <c r="BL3109" s="79"/>
      <c r="BM3109" s="94"/>
      <c r="BO3109" s="97"/>
      <c r="BQ3109" s="40"/>
      <c r="BR3109" s="94"/>
      <c r="BS3109" s="94"/>
      <c r="BT3109" s="94"/>
      <c r="BU3109" s="40"/>
      <c r="BV3109" s="82"/>
      <c r="BW3109" s="94"/>
      <c r="BX3109" s="48"/>
      <c r="BY3109" s="97"/>
      <c r="BZ3109" s="48"/>
      <c r="CA3109" s="40"/>
      <c r="CB3109" s="94"/>
      <c r="CC3109" s="94"/>
      <c r="CD3109" s="94"/>
      <c r="CE3109" s="40"/>
      <c r="CF3109" s="73"/>
      <c r="CG3109" s="41"/>
      <c r="CH3109" s="41"/>
      <c r="CI3109" s="41"/>
      <c r="CJ3109" s="41"/>
      <c r="CK3109" s="41"/>
      <c r="CL3109" s="68"/>
      <c r="CM3109" s="41"/>
      <c r="CN3109" s="41"/>
      <c r="CO3109" s="39"/>
      <c r="CP3109" s="78"/>
    </row>
    <row r="3110" spans="1:94" s="38" customFormat="1" x14ac:dyDescent="0.25">
      <c r="A3110" s="99">
        <v>3107</v>
      </c>
      <c r="F3110" s="39"/>
      <c r="Q3110" s="39"/>
      <c r="R3110" s="40"/>
      <c r="S3110" s="40"/>
      <c r="T3110" s="39"/>
      <c r="AG3110" s="110"/>
      <c r="AH3110" s="94"/>
      <c r="AJ3110" s="97"/>
      <c r="AL3110" s="39"/>
      <c r="AP3110" s="39"/>
      <c r="AQ3110" s="77"/>
      <c r="AR3110" s="94"/>
      <c r="AT3110" s="97"/>
      <c r="BB3110" s="79"/>
      <c r="BC3110" s="94"/>
      <c r="BE3110" s="97"/>
      <c r="BF3110" s="97"/>
      <c r="BG3110" s="40"/>
      <c r="BK3110" s="40"/>
      <c r="BL3110" s="79"/>
      <c r="BM3110" s="94"/>
      <c r="BO3110" s="97"/>
      <c r="BQ3110" s="40"/>
      <c r="BR3110" s="94"/>
      <c r="BS3110" s="94"/>
      <c r="BT3110" s="94"/>
      <c r="BU3110" s="40"/>
      <c r="BV3110" s="82"/>
      <c r="BW3110" s="94"/>
      <c r="BX3110" s="48"/>
      <c r="BY3110" s="97"/>
      <c r="BZ3110" s="48"/>
      <c r="CA3110" s="40"/>
      <c r="CB3110" s="94"/>
      <c r="CC3110" s="94"/>
      <c r="CD3110" s="94"/>
      <c r="CE3110" s="40"/>
      <c r="CF3110" s="73"/>
      <c r="CG3110" s="41"/>
      <c r="CH3110" s="41"/>
      <c r="CI3110" s="41"/>
      <c r="CJ3110" s="41"/>
      <c r="CK3110" s="41"/>
      <c r="CL3110" s="68"/>
      <c r="CM3110" s="41"/>
      <c r="CN3110" s="41"/>
      <c r="CO3110" s="39"/>
      <c r="CP3110" s="78"/>
    </row>
    <row r="3111" spans="1:94" s="38" customFormat="1" x14ac:dyDescent="0.25">
      <c r="A3111" s="38">
        <v>3108</v>
      </c>
      <c r="F3111" s="39"/>
      <c r="Q3111" s="39"/>
      <c r="R3111" s="40"/>
      <c r="S3111" s="40"/>
      <c r="T3111" s="39"/>
      <c r="AG3111" s="110"/>
      <c r="AH3111" s="94"/>
      <c r="AJ3111" s="97"/>
      <c r="AL3111" s="39"/>
      <c r="AP3111" s="39"/>
      <c r="AQ3111" s="77"/>
      <c r="AR3111" s="94"/>
      <c r="AT3111" s="97"/>
      <c r="BB3111" s="79"/>
      <c r="BC3111" s="94"/>
      <c r="BE3111" s="97"/>
      <c r="BF3111" s="97"/>
      <c r="BG3111" s="40"/>
      <c r="BK3111" s="40"/>
      <c r="BL3111" s="79"/>
      <c r="BM3111" s="94"/>
      <c r="BO3111" s="97"/>
      <c r="BQ3111" s="40"/>
      <c r="BR3111" s="94"/>
      <c r="BS3111" s="94"/>
      <c r="BT3111" s="94"/>
      <c r="BU3111" s="40"/>
      <c r="BV3111" s="82"/>
      <c r="BW3111" s="94"/>
      <c r="BX3111" s="48"/>
      <c r="BY3111" s="97"/>
      <c r="BZ3111" s="48"/>
      <c r="CA3111" s="40"/>
      <c r="CB3111" s="94"/>
      <c r="CC3111" s="94"/>
      <c r="CD3111" s="94"/>
      <c r="CE3111" s="40"/>
      <c r="CF3111" s="73"/>
      <c r="CG3111" s="41"/>
      <c r="CH3111" s="41"/>
      <c r="CI3111" s="41"/>
      <c r="CJ3111" s="41"/>
      <c r="CK3111" s="41"/>
      <c r="CL3111" s="68"/>
      <c r="CM3111" s="41"/>
      <c r="CN3111" s="41"/>
      <c r="CO3111" s="39"/>
      <c r="CP3111" s="78"/>
    </row>
    <row r="3112" spans="1:94" s="38" customFormat="1" x14ac:dyDescent="0.25">
      <c r="A3112" s="38">
        <v>3109</v>
      </c>
      <c r="F3112" s="39"/>
      <c r="Q3112" s="39"/>
      <c r="R3112" s="40"/>
      <c r="S3112" s="40"/>
      <c r="T3112" s="39"/>
      <c r="AG3112" s="110"/>
      <c r="AH3112" s="94"/>
      <c r="AJ3112" s="97"/>
      <c r="AL3112" s="39"/>
      <c r="AP3112" s="39"/>
      <c r="AQ3112" s="77"/>
      <c r="AR3112" s="94"/>
      <c r="AT3112" s="97"/>
      <c r="BB3112" s="79"/>
      <c r="BC3112" s="94"/>
      <c r="BE3112" s="97"/>
      <c r="BF3112" s="97"/>
      <c r="BG3112" s="40"/>
      <c r="BK3112" s="40"/>
      <c r="BL3112" s="79"/>
      <c r="BM3112" s="94"/>
      <c r="BO3112" s="97"/>
      <c r="BQ3112" s="40"/>
      <c r="BR3112" s="94"/>
      <c r="BS3112" s="94"/>
      <c r="BT3112" s="94"/>
      <c r="BU3112" s="40"/>
      <c r="BV3112" s="82"/>
      <c r="BW3112" s="94"/>
      <c r="BX3112" s="48"/>
      <c r="BY3112" s="97"/>
      <c r="BZ3112" s="48"/>
      <c r="CA3112" s="40"/>
      <c r="CB3112" s="94"/>
      <c r="CC3112" s="94"/>
      <c r="CD3112" s="94"/>
      <c r="CE3112" s="40"/>
      <c r="CF3112" s="73"/>
      <c r="CG3112" s="41"/>
      <c r="CH3112" s="41"/>
      <c r="CI3112" s="41"/>
      <c r="CJ3112" s="41"/>
      <c r="CK3112" s="41"/>
      <c r="CL3112" s="68"/>
      <c r="CM3112" s="41"/>
      <c r="CN3112" s="41"/>
      <c r="CO3112" s="39"/>
      <c r="CP3112" s="78"/>
    </row>
    <row r="3113" spans="1:94" s="38" customFormat="1" x14ac:dyDescent="0.25">
      <c r="A3113" s="38">
        <v>3110</v>
      </c>
      <c r="F3113" s="39"/>
      <c r="Q3113" s="39"/>
      <c r="R3113" s="40"/>
      <c r="S3113" s="40"/>
      <c r="T3113" s="39"/>
      <c r="AG3113" s="110"/>
      <c r="AH3113" s="94"/>
      <c r="AJ3113" s="97"/>
      <c r="AL3113" s="39"/>
      <c r="AP3113" s="39"/>
      <c r="AQ3113" s="77"/>
      <c r="AR3113" s="94"/>
      <c r="AT3113" s="97"/>
      <c r="BB3113" s="79"/>
      <c r="BC3113" s="94"/>
      <c r="BE3113" s="97"/>
      <c r="BF3113" s="97"/>
      <c r="BG3113" s="40"/>
      <c r="BK3113" s="40"/>
      <c r="BL3113" s="79"/>
      <c r="BM3113" s="94"/>
      <c r="BO3113" s="97"/>
      <c r="BQ3113" s="40"/>
      <c r="BR3113" s="94"/>
      <c r="BS3113" s="94"/>
      <c r="BT3113" s="94"/>
      <c r="BU3113" s="40"/>
      <c r="BV3113" s="82"/>
      <c r="BW3113" s="94"/>
      <c r="BX3113" s="48"/>
      <c r="BY3113" s="97"/>
      <c r="BZ3113" s="48"/>
      <c r="CA3113" s="40"/>
      <c r="CB3113" s="94"/>
      <c r="CC3113" s="94"/>
      <c r="CD3113" s="94"/>
      <c r="CE3113" s="40"/>
      <c r="CF3113" s="73"/>
      <c r="CG3113" s="41"/>
      <c r="CH3113" s="41"/>
      <c r="CI3113" s="41"/>
      <c r="CJ3113" s="41"/>
      <c r="CK3113" s="41"/>
      <c r="CL3113" s="68"/>
      <c r="CM3113" s="41"/>
      <c r="CN3113" s="41"/>
      <c r="CO3113" s="39"/>
      <c r="CP3113" s="78"/>
    </row>
    <row r="3114" spans="1:94" s="38" customFormat="1" x14ac:dyDescent="0.25">
      <c r="A3114" s="38">
        <v>3111</v>
      </c>
      <c r="F3114" s="39"/>
      <c r="Q3114" s="39"/>
      <c r="R3114" s="40"/>
      <c r="S3114" s="40"/>
      <c r="T3114" s="39"/>
      <c r="AG3114" s="110"/>
      <c r="AH3114" s="94"/>
      <c r="AJ3114" s="97"/>
      <c r="AL3114" s="39"/>
      <c r="AP3114" s="39"/>
      <c r="AQ3114" s="77"/>
      <c r="AR3114" s="94"/>
      <c r="AT3114" s="97"/>
      <c r="BB3114" s="79"/>
      <c r="BC3114" s="94"/>
      <c r="BE3114" s="97"/>
      <c r="BF3114" s="97"/>
      <c r="BG3114" s="40"/>
      <c r="BK3114" s="40"/>
      <c r="BL3114" s="79"/>
      <c r="BM3114" s="94"/>
      <c r="BO3114" s="97"/>
      <c r="BQ3114" s="40"/>
      <c r="BR3114" s="94"/>
      <c r="BS3114" s="94"/>
      <c r="BT3114" s="94"/>
      <c r="BU3114" s="40"/>
      <c r="BV3114" s="82"/>
      <c r="BW3114" s="94"/>
      <c r="BX3114" s="48"/>
      <c r="BY3114" s="97"/>
      <c r="BZ3114" s="48"/>
      <c r="CA3114" s="40"/>
      <c r="CB3114" s="94"/>
      <c r="CC3114" s="94"/>
      <c r="CD3114" s="94"/>
      <c r="CE3114" s="40"/>
      <c r="CF3114" s="73"/>
      <c r="CG3114" s="41"/>
      <c r="CH3114" s="41"/>
      <c r="CI3114" s="41"/>
      <c r="CJ3114" s="41"/>
      <c r="CK3114" s="41"/>
      <c r="CL3114" s="68"/>
      <c r="CM3114" s="41"/>
      <c r="CN3114" s="41"/>
      <c r="CO3114" s="39"/>
      <c r="CP3114" s="78"/>
    </row>
    <row r="3115" spans="1:94" s="38" customFormat="1" x14ac:dyDescent="0.25">
      <c r="A3115" s="38">
        <v>3112</v>
      </c>
      <c r="F3115" s="39"/>
      <c r="Q3115" s="39"/>
      <c r="R3115" s="40"/>
      <c r="S3115" s="40"/>
      <c r="T3115" s="39"/>
      <c r="AG3115" s="110"/>
      <c r="AH3115" s="94"/>
      <c r="AJ3115" s="97"/>
      <c r="AL3115" s="39"/>
      <c r="AP3115" s="39"/>
      <c r="AQ3115" s="77"/>
      <c r="AR3115" s="94"/>
      <c r="AT3115" s="97"/>
      <c r="BB3115" s="79"/>
      <c r="BC3115" s="94"/>
      <c r="BE3115" s="97"/>
      <c r="BF3115" s="97"/>
      <c r="BG3115" s="40"/>
      <c r="BK3115" s="40"/>
      <c r="BL3115" s="79"/>
      <c r="BM3115" s="94"/>
      <c r="BO3115" s="97"/>
      <c r="BQ3115" s="40"/>
      <c r="BR3115" s="94"/>
      <c r="BS3115" s="94"/>
      <c r="BT3115" s="94"/>
      <c r="BU3115" s="40"/>
      <c r="BV3115" s="82"/>
      <c r="BW3115" s="94"/>
      <c r="BX3115" s="48"/>
      <c r="BY3115" s="97"/>
      <c r="BZ3115" s="48"/>
      <c r="CA3115" s="40"/>
      <c r="CB3115" s="94"/>
      <c r="CC3115" s="94"/>
      <c r="CD3115" s="94"/>
      <c r="CE3115" s="40"/>
      <c r="CF3115" s="73"/>
      <c r="CG3115" s="41"/>
      <c r="CH3115" s="41"/>
      <c r="CI3115" s="41"/>
      <c r="CJ3115" s="41"/>
      <c r="CK3115" s="41"/>
      <c r="CL3115" s="68"/>
      <c r="CM3115" s="41"/>
      <c r="CN3115" s="41"/>
      <c r="CO3115" s="39"/>
      <c r="CP3115" s="78"/>
    </row>
    <row r="3116" spans="1:94" s="38" customFormat="1" x14ac:dyDescent="0.25">
      <c r="A3116" s="99">
        <v>3113</v>
      </c>
      <c r="F3116" s="39"/>
      <c r="Q3116" s="39"/>
      <c r="R3116" s="40"/>
      <c r="S3116" s="40"/>
      <c r="T3116" s="39"/>
      <c r="AG3116" s="110"/>
      <c r="AH3116" s="94"/>
      <c r="AJ3116" s="97"/>
      <c r="AL3116" s="39"/>
      <c r="AP3116" s="39"/>
      <c r="AQ3116" s="77"/>
      <c r="AR3116" s="94"/>
      <c r="AT3116" s="97"/>
      <c r="BB3116" s="79"/>
      <c r="BC3116" s="94"/>
      <c r="BE3116" s="97"/>
      <c r="BF3116" s="97"/>
      <c r="BG3116" s="40"/>
      <c r="BK3116" s="40"/>
      <c r="BL3116" s="79"/>
      <c r="BM3116" s="94"/>
      <c r="BO3116" s="97"/>
      <c r="BQ3116" s="40"/>
      <c r="BR3116" s="94"/>
      <c r="BS3116" s="94"/>
      <c r="BT3116" s="94"/>
      <c r="BU3116" s="40"/>
      <c r="BV3116" s="82"/>
      <c r="BW3116" s="94"/>
      <c r="BX3116" s="48"/>
      <c r="BY3116" s="97"/>
      <c r="BZ3116" s="48"/>
      <c r="CA3116" s="40"/>
      <c r="CB3116" s="94"/>
      <c r="CC3116" s="94"/>
      <c r="CD3116" s="94"/>
      <c r="CE3116" s="40"/>
      <c r="CF3116" s="73"/>
      <c r="CG3116" s="41"/>
      <c r="CH3116" s="41"/>
      <c r="CI3116" s="41"/>
      <c r="CJ3116" s="41"/>
      <c r="CK3116" s="41"/>
      <c r="CL3116" s="68"/>
      <c r="CM3116" s="41"/>
      <c r="CN3116" s="41"/>
      <c r="CO3116" s="39"/>
      <c r="CP3116" s="78"/>
    </row>
    <row r="3117" spans="1:94" s="38" customFormat="1" x14ac:dyDescent="0.25">
      <c r="A3117" s="38">
        <v>3114</v>
      </c>
      <c r="F3117" s="39"/>
      <c r="Q3117" s="39"/>
      <c r="R3117" s="40"/>
      <c r="S3117" s="40"/>
      <c r="T3117" s="39"/>
      <c r="AG3117" s="110"/>
      <c r="AH3117" s="94"/>
      <c r="AJ3117" s="97"/>
      <c r="AL3117" s="39"/>
      <c r="AP3117" s="39"/>
      <c r="AQ3117" s="77"/>
      <c r="AR3117" s="94"/>
      <c r="AT3117" s="97"/>
      <c r="BB3117" s="79"/>
      <c r="BC3117" s="94"/>
      <c r="BE3117" s="97"/>
      <c r="BF3117" s="97"/>
      <c r="BG3117" s="40"/>
      <c r="BK3117" s="40"/>
      <c r="BL3117" s="79"/>
      <c r="BM3117" s="94"/>
      <c r="BO3117" s="97"/>
      <c r="BQ3117" s="40"/>
      <c r="BR3117" s="94"/>
      <c r="BS3117" s="94"/>
      <c r="BT3117" s="94"/>
      <c r="BU3117" s="40"/>
      <c r="BV3117" s="82"/>
      <c r="BW3117" s="94"/>
      <c r="BX3117" s="48"/>
      <c r="BY3117" s="97"/>
      <c r="BZ3117" s="48"/>
      <c r="CA3117" s="40"/>
      <c r="CB3117" s="94"/>
      <c r="CC3117" s="94"/>
      <c r="CD3117" s="94"/>
      <c r="CE3117" s="40"/>
      <c r="CF3117" s="73"/>
      <c r="CG3117" s="41"/>
      <c r="CH3117" s="41"/>
      <c r="CI3117" s="41"/>
      <c r="CJ3117" s="41"/>
      <c r="CK3117" s="41"/>
      <c r="CL3117" s="68"/>
      <c r="CM3117" s="41"/>
      <c r="CN3117" s="41"/>
      <c r="CO3117" s="39"/>
      <c r="CP3117" s="78"/>
    </row>
    <row r="3118" spans="1:94" s="38" customFormat="1" x14ac:dyDescent="0.25">
      <c r="A3118" s="38">
        <v>3115</v>
      </c>
      <c r="F3118" s="39"/>
      <c r="Q3118" s="39"/>
      <c r="R3118" s="40"/>
      <c r="S3118" s="40"/>
      <c r="T3118" s="39"/>
      <c r="AG3118" s="110"/>
      <c r="AH3118" s="94"/>
      <c r="AJ3118" s="97"/>
      <c r="AL3118" s="39"/>
      <c r="AP3118" s="39"/>
      <c r="AQ3118" s="77"/>
      <c r="AR3118" s="94"/>
      <c r="AT3118" s="97"/>
      <c r="BB3118" s="79"/>
      <c r="BC3118" s="94"/>
      <c r="BE3118" s="97"/>
      <c r="BF3118" s="97"/>
      <c r="BG3118" s="40"/>
      <c r="BK3118" s="40"/>
      <c r="BL3118" s="79"/>
      <c r="BM3118" s="94"/>
      <c r="BO3118" s="97"/>
      <c r="BQ3118" s="40"/>
      <c r="BR3118" s="94"/>
      <c r="BS3118" s="94"/>
      <c r="BT3118" s="94"/>
      <c r="BU3118" s="40"/>
      <c r="BV3118" s="82"/>
      <c r="BW3118" s="94"/>
      <c r="BX3118" s="48"/>
      <c r="BY3118" s="97"/>
      <c r="BZ3118" s="48"/>
      <c r="CA3118" s="40"/>
      <c r="CB3118" s="94"/>
      <c r="CC3118" s="94"/>
      <c r="CD3118" s="94"/>
      <c r="CE3118" s="40"/>
      <c r="CF3118" s="73"/>
      <c r="CG3118" s="41"/>
      <c r="CH3118" s="41"/>
      <c r="CI3118" s="41"/>
      <c r="CJ3118" s="41"/>
      <c r="CK3118" s="41"/>
      <c r="CL3118" s="68"/>
      <c r="CM3118" s="41"/>
      <c r="CN3118" s="41"/>
      <c r="CO3118" s="39"/>
      <c r="CP3118" s="78"/>
    </row>
    <row r="3119" spans="1:94" s="38" customFormat="1" x14ac:dyDescent="0.25">
      <c r="A3119" s="38">
        <v>3116</v>
      </c>
      <c r="F3119" s="39"/>
      <c r="Q3119" s="39"/>
      <c r="R3119" s="40"/>
      <c r="S3119" s="40"/>
      <c r="T3119" s="39"/>
      <c r="AG3119" s="110"/>
      <c r="AH3119" s="94"/>
      <c r="AJ3119" s="97"/>
      <c r="AL3119" s="39"/>
      <c r="AP3119" s="39"/>
      <c r="AQ3119" s="77"/>
      <c r="AR3119" s="94"/>
      <c r="AT3119" s="97"/>
      <c r="BB3119" s="79"/>
      <c r="BC3119" s="94"/>
      <c r="BE3119" s="97"/>
      <c r="BF3119" s="97"/>
      <c r="BG3119" s="40"/>
      <c r="BK3119" s="40"/>
      <c r="BL3119" s="79"/>
      <c r="BM3119" s="94"/>
      <c r="BO3119" s="97"/>
      <c r="BQ3119" s="40"/>
      <c r="BR3119" s="94"/>
      <c r="BS3119" s="94"/>
      <c r="BT3119" s="94"/>
      <c r="BU3119" s="40"/>
      <c r="BV3119" s="82"/>
      <c r="BW3119" s="94"/>
      <c r="BX3119" s="48"/>
      <c r="BY3119" s="97"/>
      <c r="BZ3119" s="48"/>
      <c r="CA3119" s="40"/>
      <c r="CB3119" s="94"/>
      <c r="CC3119" s="94"/>
      <c r="CD3119" s="94"/>
      <c r="CE3119" s="40"/>
      <c r="CF3119" s="73"/>
      <c r="CG3119" s="41"/>
      <c r="CH3119" s="41"/>
      <c r="CI3119" s="41"/>
      <c r="CJ3119" s="41"/>
      <c r="CK3119" s="41"/>
      <c r="CL3119" s="68"/>
      <c r="CM3119" s="41"/>
      <c r="CN3119" s="41"/>
      <c r="CO3119" s="39"/>
      <c r="CP3119" s="78"/>
    </row>
    <row r="3120" spans="1:94" s="38" customFormat="1" x14ac:dyDescent="0.25">
      <c r="A3120" s="38">
        <v>3117</v>
      </c>
      <c r="F3120" s="39"/>
      <c r="Q3120" s="39"/>
      <c r="R3120" s="40"/>
      <c r="S3120" s="40"/>
      <c r="T3120" s="39"/>
      <c r="AG3120" s="110"/>
      <c r="AH3120" s="94"/>
      <c r="AJ3120" s="97"/>
      <c r="AL3120" s="39"/>
      <c r="AP3120" s="39"/>
      <c r="AQ3120" s="77"/>
      <c r="AR3120" s="94"/>
      <c r="AT3120" s="97"/>
      <c r="BB3120" s="79"/>
      <c r="BC3120" s="94"/>
      <c r="BE3120" s="97"/>
      <c r="BF3120" s="97"/>
      <c r="BG3120" s="40"/>
      <c r="BK3120" s="40"/>
      <c r="BL3120" s="79"/>
      <c r="BM3120" s="94"/>
      <c r="BO3120" s="97"/>
      <c r="BQ3120" s="40"/>
      <c r="BR3120" s="94"/>
      <c r="BS3120" s="94"/>
      <c r="BT3120" s="94"/>
      <c r="BU3120" s="40"/>
      <c r="BV3120" s="82"/>
      <c r="BW3120" s="94"/>
      <c r="BX3120" s="48"/>
      <c r="BY3120" s="97"/>
      <c r="BZ3120" s="48"/>
      <c r="CA3120" s="40"/>
      <c r="CB3120" s="94"/>
      <c r="CC3120" s="94"/>
      <c r="CD3120" s="94"/>
      <c r="CE3120" s="40"/>
      <c r="CF3120" s="73"/>
      <c r="CG3120" s="41"/>
      <c r="CH3120" s="41"/>
      <c r="CI3120" s="41"/>
      <c r="CJ3120" s="41"/>
      <c r="CK3120" s="41"/>
      <c r="CL3120" s="68"/>
      <c r="CM3120" s="41"/>
      <c r="CN3120" s="41"/>
      <c r="CO3120" s="39"/>
      <c r="CP3120" s="78"/>
    </row>
    <row r="3121" spans="1:94" s="38" customFormat="1" x14ac:dyDescent="0.25">
      <c r="A3121" s="38">
        <v>3118</v>
      </c>
      <c r="F3121" s="39"/>
      <c r="Q3121" s="39"/>
      <c r="R3121" s="40"/>
      <c r="S3121" s="40"/>
      <c r="T3121" s="39"/>
      <c r="AG3121" s="110"/>
      <c r="AH3121" s="94"/>
      <c r="AJ3121" s="97"/>
      <c r="AL3121" s="39"/>
      <c r="AP3121" s="39"/>
      <c r="AQ3121" s="77"/>
      <c r="AR3121" s="94"/>
      <c r="AT3121" s="97"/>
      <c r="BB3121" s="79"/>
      <c r="BC3121" s="94"/>
      <c r="BE3121" s="97"/>
      <c r="BF3121" s="97"/>
      <c r="BG3121" s="40"/>
      <c r="BK3121" s="40"/>
      <c r="BL3121" s="79"/>
      <c r="BM3121" s="94"/>
      <c r="BO3121" s="97"/>
      <c r="BQ3121" s="40"/>
      <c r="BR3121" s="94"/>
      <c r="BS3121" s="94"/>
      <c r="BT3121" s="94"/>
      <c r="BU3121" s="40"/>
      <c r="BV3121" s="82"/>
      <c r="BW3121" s="94"/>
      <c r="BX3121" s="48"/>
      <c r="BY3121" s="97"/>
      <c r="BZ3121" s="48"/>
      <c r="CA3121" s="40"/>
      <c r="CB3121" s="94"/>
      <c r="CC3121" s="94"/>
      <c r="CD3121" s="94"/>
      <c r="CE3121" s="40"/>
      <c r="CF3121" s="73"/>
      <c r="CG3121" s="41"/>
      <c r="CH3121" s="41"/>
      <c r="CI3121" s="41"/>
      <c r="CJ3121" s="41"/>
      <c r="CK3121" s="41"/>
      <c r="CL3121" s="68"/>
      <c r="CM3121" s="41"/>
      <c r="CN3121" s="41"/>
      <c r="CO3121" s="39"/>
      <c r="CP3121" s="78"/>
    </row>
    <row r="3122" spans="1:94" s="38" customFormat="1" x14ac:dyDescent="0.25">
      <c r="A3122" s="38">
        <v>3119</v>
      </c>
      <c r="F3122" s="39"/>
      <c r="Q3122" s="39"/>
      <c r="R3122" s="40"/>
      <c r="S3122" s="40"/>
      <c r="T3122" s="39"/>
      <c r="AG3122" s="110"/>
      <c r="AH3122" s="94"/>
      <c r="AJ3122" s="97"/>
      <c r="AL3122" s="39"/>
      <c r="AP3122" s="39"/>
      <c r="AQ3122" s="77"/>
      <c r="AR3122" s="94"/>
      <c r="AT3122" s="97"/>
      <c r="BB3122" s="79"/>
      <c r="BC3122" s="94"/>
      <c r="BE3122" s="97"/>
      <c r="BF3122" s="97"/>
      <c r="BG3122" s="40"/>
      <c r="BK3122" s="40"/>
      <c r="BL3122" s="79"/>
      <c r="BM3122" s="94"/>
      <c r="BO3122" s="97"/>
      <c r="BQ3122" s="40"/>
      <c r="BR3122" s="94"/>
      <c r="BS3122" s="94"/>
      <c r="BT3122" s="94"/>
      <c r="BU3122" s="40"/>
      <c r="BV3122" s="82"/>
      <c r="BW3122" s="94"/>
      <c r="BX3122" s="48"/>
      <c r="BY3122" s="97"/>
      <c r="BZ3122" s="48"/>
      <c r="CA3122" s="40"/>
      <c r="CB3122" s="94"/>
      <c r="CC3122" s="94"/>
      <c r="CD3122" s="94"/>
      <c r="CE3122" s="40"/>
      <c r="CF3122" s="73"/>
      <c r="CG3122" s="41"/>
      <c r="CH3122" s="41"/>
      <c r="CI3122" s="41"/>
      <c r="CJ3122" s="41"/>
      <c r="CK3122" s="41"/>
      <c r="CL3122" s="68"/>
      <c r="CM3122" s="41"/>
      <c r="CN3122" s="41"/>
      <c r="CO3122" s="39"/>
      <c r="CP3122" s="78"/>
    </row>
    <row r="3123" spans="1:94" s="38" customFormat="1" x14ac:dyDescent="0.25">
      <c r="A3123" s="99">
        <v>3120</v>
      </c>
      <c r="F3123" s="39"/>
      <c r="Q3123" s="39"/>
      <c r="R3123" s="40"/>
      <c r="S3123" s="40"/>
      <c r="T3123" s="39"/>
      <c r="AG3123" s="110"/>
      <c r="AH3123" s="94"/>
      <c r="AJ3123" s="97"/>
      <c r="AL3123" s="39"/>
      <c r="AP3123" s="39"/>
      <c r="AQ3123" s="77"/>
      <c r="AR3123" s="94"/>
      <c r="AT3123" s="97"/>
      <c r="BB3123" s="79"/>
      <c r="BC3123" s="94"/>
      <c r="BE3123" s="97"/>
      <c r="BF3123" s="97"/>
      <c r="BG3123" s="40"/>
      <c r="BK3123" s="40"/>
      <c r="BL3123" s="79"/>
      <c r="BM3123" s="94"/>
      <c r="BO3123" s="97"/>
      <c r="BQ3123" s="40"/>
      <c r="BR3123" s="94"/>
      <c r="BS3123" s="94"/>
      <c r="BT3123" s="94"/>
      <c r="BU3123" s="40"/>
      <c r="BV3123" s="82"/>
      <c r="BW3123" s="94"/>
      <c r="BX3123" s="48"/>
      <c r="BY3123" s="97"/>
      <c r="BZ3123" s="48"/>
      <c r="CA3123" s="40"/>
      <c r="CB3123" s="94"/>
      <c r="CC3123" s="94"/>
      <c r="CD3123" s="94"/>
      <c r="CE3123" s="40"/>
      <c r="CF3123" s="73"/>
      <c r="CG3123" s="41"/>
      <c r="CH3123" s="41"/>
      <c r="CI3123" s="41"/>
      <c r="CJ3123" s="41"/>
      <c r="CK3123" s="41"/>
      <c r="CL3123" s="68"/>
      <c r="CM3123" s="41"/>
      <c r="CN3123" s="41"/>
      <c r="CO3123" s="39"/>
      <c r="CP3123" s="78"/>
    </row>
    <row r="3124" spans="1:94" s="38" customFormat="1" x14ac:dyDescent="0.25">
      <c r="A3124" s="38">
        <v>3121</v>
      </c>
      <c r="F3124" s="39"/>
      <c r="Q3124" s="39"/>
      <c r="R3124" s="40"/>
      <c r="S3124" s="40"/>
      <c r="T3124" s="39"/>
      <c r="AG3124" s="110"/>
      <c r="AH3124" s="94"/>
      <c r="AJ3124" s="97"/>
      <c r="AL3124" s="39"/>
      <c r="AP3124" s="39"/>
      <c r="AQ3124" s="77"/>
      <c r="AR3124" s="94"/>
      <c r="AT3124" s="97"/>
      <c r="BB3124" s="79"/>
      <c r="BC3124" s="94"/>
      <c r="BE3124" s="97"/>
      <c r="BF3124" s="97"/>
      <c r="BG3124" s="40"/>
      <c r="BK3124" s="40"/>
      <c r="BL3124" s="79"/>
      <c r="BM3124" s="94"/>
      <c r="BO3124" s="97"/>
      <c r="BQ3124" s="40"/>
      <c r="BR3124" s="94"/>
      <c r="BS3124" s="94"/>
      <c r="BT3124" s="94"/>
      <c r="BU3124" s="40"/>
      <c r="BV3124" s="82"/>
      <c r="BW3124" s="94"/>
      <c r="BX3124" s="48"/>
      <c r="BY3124" s="97"/>
      <c r="BZ3124" s="48"/>
      <c r="CA3124" s="40"/>
      <c r="CB3124" s="94"/>
      <c r="CC3124" s="94"/>
      <c r="CD3124" s="94"/>
      <c r="CE3124" s="40"/>
      <c r="CF3124" s="73"/>
      <c r="CG3124" s="41"/>
      <c r="CH3124" s="41"/>
      <c r="CI3124" s="41"/>
      <c r="CJ3124" s="41"/>
      <c r="CK3124" s="41"/>
      <c r="CL3124" s="68"/>
      <c r="CM3124" s="41"/>
      <c r="CN3124" s="41"/>
      <c r="CO3124" s="39"/>
      <c r="CP3124" s="78"/>
    </row>
    <row r="3125" spans="1:94" s="38" customFormat="1" x14ac:dyDescent="0.25">
      <c r="A3125" s="38">
        <v>3122</v>
      </c>
      <c r="F3125" s="39"/>
      <c r="Q3125" s="39"/>
      <c r="R3125" s="40"/>
      <c r="S3125" s="40"/>
      <c r="T3125" s="39"/>
      <c r="AG3125" s="110"/>
      <c r="AH3125" s="94"/>
      <c r="AJ3125" s="97"/>
      <c r="AL3125" s="39"/>
      <c r="AP3125" s="39"/>
      <c r="AQ3125" s="77"/>
      <c r="AR3125" s="94"/>
      <c r="AT3125" s="97"/>
      <c r="BB3125" s="79"/>
      <c r="BC3125" s="94"/>
      <c r="BE3125" s="97"/>
      <c r="BF3125" s="97"/>
      <c r="BG3125" s="40"/>
      <c r="BK3125" s="40"/>
      <c r="BL3125" s="79"/>
      <c r="BM3125" s="94"/>
      <c r="BO3125" s="97"/>
      <c r="BQ3125" s="40"/>
      <c r="BR3125" s="94"/>
      <c r="BS3125" s="94"/>
      <c r="BT3125" s="94"/>
      <c r="BU3125" s="40"/>
      <c r="BV3125" s="82"/>
      <c r="BW3125" s="94"/>
      <c r="BX3125" s="48"/>
      <c r="BY3125" s="97"/>
      <c r="BZ3125" s="48"/>
      <c r="CA3125" s="40"/>
      <c r="CB3125" s="94"/>
      <c r="CC3125" s="94"/>
      <c r="CD3125" s="94"/>
      <c r="CE3125" s="40"/>
      <c r="CF3125" s="73"/>
      <c r="CG3125" s="41"/>
      <c r="CH3125" s="41"/>
      <c r="CI3125" s="41"/>
      <c r="CJ3125" s="41"/>
      <c r="CK3125" s="41"/>
      <c r="CL3125" s="68"/>
      <c r="CM3125" s="41"/>
      <c r="CN3125" s="41"/>
      <c r="CO3125" s="39"/>
      <c r="CP3125" s="78"/>
    </row>
    <row r="3126" spans="1:94" s="38" customFormat="1" x14ac:dyDescent="0.25">
      <c r="A3126" s="38">
        <v>3123</v>
      </c>
      <c r="F3126" s="39"/>
      <c r="Q3126" s="39"/>
      <c r="R3126" s="40"/>
      <c r="S3126" s="40"/>
      <c r="T3126" s="39"/>
      <c r="AG3126" s="110"/>
      <c r="AH3126" s="94"/>
      <c r="AJ3126" s="97"/>
      <c r="AL3126" s="39"/>
      <c r="AP3126" s="39"/>
      <c r="AQ3126" s="77"/>
      <c r="AR3126" s="94"/>
      <c r="AT3126" s="97"/>
      <c r="BB3126" s="79"/>
      <c r="BC3126" s="94"/>
      <c r="BE3126" s="97"/>
      <c r="BF3126" s="97"/>
      <c r="BG3126" s="40"/>
      <c r="BK3126" s="40"/>
      <c r="BL3126" s="79"/>
      <c r="BM3126" s="94"/>
      <c r="BO3126" s="97"/>
      <c r="BQ3126" s="40"/>
      <c r="BR3126" s="94"/>
      <c r="BS3126" s="94"/>
      <c r="BT3126" s="94"/>
      <c r="BU3126" s="40"/>
      <c r="BV3126" s="82"/>
      <c r="BW3126" s="94"/>
      <c r="BX3126" s="48"/>
      <c r="BY3126" s="97"/>
      <c r="BZ3126" s="48"/>
      <c r="CA3126" s="40"/>
      <c r="CB3126" s="94"/>
      <c r="CC3126" s="94"/>
      <c r="CD3126" s="94"/>
      <c r="CE3126" s="40"/>
      <c r="CF3126" s="73"/>
      <c r="CG3126" s="41"/>
      <c r="CH3126" s="41"/>
      <c r="CI3126" s="41"/>
      <c r="CJ3126" s="41"/>
      <c r="CK3126" s="41"/>
      <c r="CL3126" s="68"/>
      <c r="CM3126" s="41"/>
      <c r="CN3126" s="41"/>
      <c r="CO3126" s="39"/>
      <c r="CP3126" s="78"/>
    </row>
    <row r="3127" spans="1:94" s="38" customFormat="1" x14ac:dyDescent="0.25">
      <c r="A3127" s="38">
        <v>3124</v>
      </c>
      <c r="F3127" s="39"/>
      <c r="Q3127" s="39"/>
      <c r="R3127" s="40"/>
      <c r="S3127" s="40"/>
      <c r="T3127" s="39"/>
      <c r="AG3127" s="110"/>
      <c r="AH3127" s="94"/>
      <c r="AJ3127" s="97"/>
      <c r="AL3127" s="39"/>
      <c r="AP3127" s="39"/>
      <c r="AQ3127" s="77"/>
      <c r="AR3127" s="94"/>
      <c r="AT3127" s="97"/>
      <c r="BB3127" s="79"/>
      <c r="BC3127" s="94"/>
      <c r="BE3127" s="97"/>
      <c r="BF3127" s="97"/>
      <c r="BG3127" s="40"/>
      <c r="BK3127" s="40"/>
      <c r="BL3127" s="79"/>
      <c r="BM3127" s="94"/>
      <c r="BO3127" s="97"/>
      <c r="BQ3127" s="40"/>
      <c r="BR3127" s="94"/>
      <c r="BS3127" s="94"/>
      <c r="BT3127" s="94"/>
      <c r="BU3127" s="40"/>
      <c r="BV3127" s="82"/>
      <c r="BW3127" s="94"/>
      <c r="BX3127" s="48"/>
      <c r="BY3127" s="97"/>
      <c r="BZ3127" s="48"/>
      <c r="CA3127" s="40"/>
      <c r="CB3127" s="94"/>
      <c r="CC3127" s="94"/>
      <c r="CD3127" s="94"/>
      <c r="CE3127" s="40"/>
      <c r="CF3127" s="73"/>
      <c r="CG3127" s="41"/>
      <c r="CH3127" s="41"/>
      <c r="CI3127" s="41"/>
      <c r="CJ3127" s="41"/>
      <c r="CK3127" s="41"/>
      <c r="CL3127" s="68"/>
      <c r="CM3127" s="41"/>
      <c r="CN3127" s="41"/>
      <c r="CO3127" s="39"/>
      <c r="CP3127" s="78"/>
    </row>
    <row r="3128" spans="1:94" s="38" customFormat="1" x14ac:dyDescent="0.25">
      <c r="A3128" s="38">
        <v>3125</v>
      </c>
      <c r="F3128" s="39"/>
      <c r="Q3128" s="39"/>
      <c r="R3128" s="40"/>
      <c r="S3128" s="40"/>
      <c r="T3128" s="39"/>
      <c r="AG3128" s="110"/>
      <c r="AH3128" s="94"/>
      <c r="AJ3128" s="97"/>
      <c r="AL3128" s="39"/>
      <c r="AP3128" s="39"/>
      <c r="AQ3128" s="77"/>
      <c r="AR3128" s="94"/>
      <c r="AT3128" s="97"/>
      <c r="BB3128" s="79"/>
      <c r="BC3128" s="94"/>
      <c r="BE3128" s="97"/>
      <c r="BF3128" s="97"/>
      <c r="BG3128" s="40"/>
      <c r="BK3128" s="40"/>
      <c r="BL3128" s="79"/>
      <c r="BM3128" s="94"/>
      <c r="BO3128" s="97"/>
      <c r="BQ3128" s="40"/>
      <c r="BR3128" s="94"/>
      <c r="BS3128" s="94"/>
      <c r="BT3128" s="94"/>
      <c r="BU3128" s="40"/>
      <c r="BV3128" s="82"/>
      <c r="BW3128" s="94"/>
      <c r="BX3128" s="48"/>
      <c r="BY3128" s="97"/>
      <c r="BZ3128" s="48"/>
      <c r="CA3128" s="40"/>
      <c r="CB3128" s="94"/>
      <c r="CC3128" s="94"/>
      <c r="CD3128" s="94"/>
      <c r="CE3128" s="40"/>
      <c r="CF3128" s="73"/>
      <c r="CG3128" s="41"/>
      <c r="CH3128" s="41"/>
      <c r="CI3128" s="41"/>
      <c r="CJ3128" s="41"/>
      <c r="CK3128" s="41"/>
      <c r="CL3128" s="68"/>
      <c r="CM3128" s="41"/>
      <c r="CN3128" s="41"/>
      <c r="CO3128" s="39"/>
      <c r="CP3128" s="78"/>
    </row>
    <row r="3129" spans="1:94" s="38" customFormat="1" x14ac:dyDescent="0.25">
      <c r="A3129" s="38">
        <v>3126</v>
      </c>
      <c r="F3129" s="39"/>
      <c r="Q3129" s="39"/>
      <c r="R3129" s="40"/>
      <c r="S3129" s="40"/>
      <c r="T3129" s="39"/>
      <c r="AG3129" s="110"/>
      <c r="AH3129" s="94"/>
      <c r="AJ3129" s="97"/>
      <c r="AL3129" s="39"/>
      <c r="AP3129" s="39"/>
      <c r="AQ3129" s="77"/>
      <c r="AR3129" s="94"/>
      <c r="AT3129" s="97"/>
      <c r="BB3129" s="79"/>
      <c r="BC3129" s="94"/>
      <c r="BE3129" s="97"/>
      <c r="BF3129" s="97"/>
      <c r="BG3129" s="40"/>
      <c r="BK3129" s="40"/>
      <c r="BL3129" s="79"/>
      <c r="BM3129" s="94"/>
      <c r="BO3129" s="97"/>
      <c r="BQ3129" s="40"/>
      <c r="BR3129" s="94"/>
      <c r="BS3129" s="94"/>
      <c r="BT3129" s="94"/>
      <c r="BU3129" s="40"/>
      <c r="BV3129" s="82"/>
      <c r="BW3129" s="94"/>
      <c r="BX3129" s="48"/>
      <c r="BY3129" s="97"/>
      <c r="BZ3129" s="48"/>
      <c r="CA3129" s="40"/>
      <c r="CB3129" s="94"/>
      <c r="CC3129" s="94"/>
      <c r="CD3129" s="94"/>
      <c r="CE3129" s="40"/>
      <c r="CF3129" s="73"/>
      <c r="CG3129" s="41"/>
      <c r="CH3129" s="41"/>
      <c r="CI3129" s="41"/>
      <c r="CJ3129" s="41"/>
      <c r="CK3129" s="41"/>
      <c r="CL3129" s="68"/>
      <c r="CM3129" s="41"/>
      <c r="CN3129" s="41"/>
      <c r="CO3129" s="39"/>
      <c r="CP3129" s="78"/>
    </row>
    <row r="3130" spans="1:94" s="38" customFormat="1" x14ac:dyDescent="0.25">
      <c r="A3130" s="38">
        <v>3127</v>
      </c>
      <c r="F3130" s="39"/>
      <c r="Q3130" s="39"/>
      <c r="R3130" s="40"/>
      <c r="S3130" s="40"/>
      <c r="T3130" s="39"/>
      <c r="AG3130" s="110"/>
      <c r="AH3130" s="94"/>
      <c r="AJ3130" s="97"/>
      <c r="AL3130" s="39"/>
      <c r="AP3130" s="39"/>
      <c r="AQ3130" s="77"/>
      <c r="AR3130" s="94"/>
      <c r="AT3130" s="97"/>
      <c r="BB3130" s="79"/>
      <c r="BC3130" s="94"/>
      <c r="BE3130" s="97"/>
      <c r="BF3130" s="97"/>
      <c r="BG3130" s="40"/>
      <c r="BK3130" s="40"/>
      <c r="BL3130" s="79"/>
      <c r="BM3130" s="94"/>
      <c r="BO3130" s="97"/>
      <c r="BQ3130" s="40"/>
      <c r="BR3130" s="94"/>
      <c r="BS3130" s="94"/>
      <c r="BT3130" s="94"/>
      <c r="BU3130" s="40"/>
      <c r="BV3130" s="82"/>
      <c r="BW3130" s="94"/>
      <c r="BX3130" s="48"/>
      <c r="BY3130" s="97"/>
      <c r="BZ3130" s="48"/>
      <c r="CA3130" s="40"/>
      <c r="CB3130" s="94"/>
      <c r="CC3130" s="94"/>
      <c r="CD3130" s="94"/>
      <c r="CE3130" s="40"/>
      <c r="CF3130" s="73"/>
      <c r="CG3130" s="41"/>
      <c r="CH3130" s="41"/>
      <c r="CI3130" s="41"/>
      <c r="CJ3130" s="41"/>
      <c r="CK3130" s="41"/>
      <c r="CL3130" s="68"/>
      <c r="CM3130" s="41"/>
      <c r="CN3130" s="41"/>
      <c r="CO3130" s="39"/>
      <c r="CP3130" s="78"/>
    </row>
    <row r="3131" spans="1:94" s="38" customFormat="1" x14ac:dyDescent="0.25">
      <c r="A3131" s="38">
        <v>3128</v>
      </c>
      <c r="F3131" s="39"/>
      <c r="Q3131" s="39"/>
      <c r="R3131" s="40"/>
      <c r="S3131" s="40"/>
      <c r="T3131" s="39"/>
      <c r="AG3131" s="110"/>
      <c r="AH3131" s="94"/>
      <c r="AJ3131" s="97"/>
      <c r="AL3131" s="39"/>
      <c r="AP3131" s="39"/>
      <c r="AQ3131" s="77"/>
      <c r="AR3131" s="94"/>
      <c r="AT3131" s="97"/>
      <c r="BB3131" s="79"/>
      <c r="BC3131" s="94"/>
      <c r="BE3131" s="97"/>
      <c r="BF3131" s="97"/>
      <c r="BG3131" s="40"/>
      <c r="BK3131" s="40"/>
      <c r="BL3131" s="79"/>
      <c r="BM3131" s="94"/>
      <c r="BO3131" s="97"/>
      <c r="BQ3131" s="40"/>
      <c r="BR3131" s="94"/>
      <c r="BS3131" s="94"/>
      <c r="BT3131" s="94"/>
      <c r="BU3131" s="40"/>
      <c r="BV3131" s="82"/>
      <c r="BW3131" s="94"/>
      <c r="BX3131" s="48"/>
      <c r="BY3131" s="97"/>
      <c r="BZ3131" s="48"/>
      <c r="CA3131" s="40"/>
      <c r="CB3131" s="94"/>
      <c r="CC3131" s="94"/>
      <c r="CD3131" s="94"/>
      <c r="CE3131" s="40"/>
      <c r="CF3131" s="73"/>
      <c r="CG3131" s="41"/>
      <c r="CH3131" s="41"/>
      <c r="CI3131" s="41"/>
      <c r="CJ3131" s="41"/>
      <c r="CK3131" s="41"/>
      <c r="CL3131" s="68"/>
      <c r="CM3131" s="41"/>
      <c r="CN3131" s="41"/>
      <c r="CO3131" s="39"/>
      <c r="CP3131" s="78"/>
    </row>
    <row r="3132" spans="1:94" s="38" customFormat="1" x14ac:dyDescent="0.25">
      <c r="A3132" s="38">
        <v>3129</v>
      </c>
      <c r="F3132" s="39"/>
      <c r="Q3132" s="39"/>
      <c r="R3132" s="40"/>
      <c r="S3132" s="40"/>
      <c r="T3132" s="39"/>
      <c r="AG3132" s="110"/>
      <c r="AH3132" s="94"/>
      <c r="AJ3132" s="97"/>
      <c r="AL3132" s="39"/>
      <c r="AP3132" s="39"/>
      <c r="AQ3132" s="77"/>
      <c r="AR3132" s="94"/>
      <c r="AT3132" s="97"/>
      <c r="BB3132" s="79"/>
      <c r="BC3132" s="94"/>
      <c r="BE3132" s="97"/>
      <c r="BF3132" s="97"/>
      <c r="BG3132" s="40"/>
      <c r="BK3132" s="40"/>
      <c r="BL3132" s="79"/>
      <c r="BM3132" s="94"/>
      <c r="BO3132" s="97"/>
      <c r="BQ3132" s="40"/>
      <c r="BR3132" s="94"/>
      <c r="BS3132" s="94"/>
      <c r="BT3132" s="94"/>
      <c r="BU3132" s="40"/>
      <c r="BV3132" s="82"/>
      <c r="BW3132" s="94"/>
      <c r="BX3132" s="48"/>
      <c r="BY3132" s="97"/>
      <c r="BZ3132" s="48"/>
      <c r="CA3132" s="40"/>
      <c r="CB3132" s="94"/>
      <c r="CC3132" s="94"/>
      <c r="CD3132" s="94"/>
      <c r="CE3132" s="40"/>
      <c r="CF3132" s="73"/>
      <c r="CG3132" s="41"/>
      <c r="CH3132" s="41"/>
      <c r="CI3132" s="41"/>
      <c r="CJ3132" s="41"/>
      <c r="CK3132" s="41"/>
      <c r="CL3132" s="68"/>
      <c r="CM3132" s="41"/>
      <c r="CN3132" s="41"/>
      <c r="CO3132" s="39"/>
      <c r="CP3132" s="78"/>
    </row>
    <row r="3133" spans="1:94" s="38" customFormat="1" x14ac:dyDescent="0.25">
      <c r="A3133" s="38">
        <v>3130</v>
      </c>
      <c r="F3133" s="39"/>
      <c r="Q3133" s="39"/>
      <c r="R3133" s="40"/>
      <c r="S3133" s="40"/>
      <c r="T3133" s="39"/>
      <c r="AG3133" s="110"/>
      <c r="AH3133" s="94"/>
      <c r="AJ3133" s="97"/>
      <c r="AL3133" s="39"/>
      <c r="AP3133" s="39"/>
      <c r="AQ3133" s="77"/>
      <c r="AR3133" s="94"/>
      <c r="AT3133" s="97"/>
      <c r="BB3133" s="79"/>
      <c r="BC3133" s="94"/>
      <c r="BE3133" s="97"/>
      <c r="BF3133" s="97"/>
      <c r="BG3133" s="40"/>
      <c r="BK3133" s="40"/>
      <c r="BL3133" s="79"/>
      <c r="BM3133" s="94"/>
      <c r="BO3133" s="97"/>
      <c r="BQ3133" s="40"/>
      <c r="BR3133" s="94"/>
      <c r="BS3133" s="94"/>
      <c r="BT3133" s="94"/>
      <c r="BU3133" s="40"/>
      <c r="BV3133" s="82"/>
      <c r="BW3133" s="94"/>
      <c r="BX3133" s="48"/>
      <c r="BY3133" s="97"/>
      <c r="BZ3133" s="48"/>
      <c r="CA3133" s="40"/>
      <c r="CB3133" s="94"/>
      <c r="CC3133" s="94"/>
      <c r="CD3133" s="94"/>
      <c r="CE3133" s="40"/>
      <c r="CF3133" s="73"/>
      <c r="CG3133" s="41"/>
      <c r="CH3133" s="41"/>
      <c r="CI3133" s="41"/>
      <c r="CJ3133" s="41"/>
      <c r="CK3133" s="41"/>
      <c r="CL3133" s="68"/>
      <c r="CM3133" s="41"/>
      <c r="CN3133" s="41"/>
      <c r="CO3133" s="39"/>
      <c r="CP3133" s="78"/>
    </row>
    <row r="3134" spans="1:94" s="38" customFormat="1" x14ac:dyDescent="0.25">
      <c r="A3134" s="38">
        <v>3131</v>
      </c>
      <c r="F3134" s="39"/>
      <c r="Q3134" s="39"/>
      <c r="R3134" s="40"/>
      <c r="S3134" s="40"/>
      <c r="T3134" s="39"/>
      <c r="AG3134" s="110"/>
      <c r="AH3134" s="94"/>
      <c r="AJ3134" s="97"/>
      <c r="AL3134" s="39"/>
      <c r="AP3134" s="39"/>
      <c r="AQ3134" s="77"/>
      <c r="AR3134" s="94"/>
      <c r="AT3134" s="97"/>
      <c r="BB3134" s="79"/>
      <c r="BC3134" s="94"/>
      <c r="BE3134" s="97"/>
      <c r="BF3134" s="97"/>
      <c r="BG3134" s="40"/>
      <c r="BK3134" s="40"/>
      <c r="BL3134" s="79"/>
      <c r="BM3134" s="94"/>
      <c r="BO3134" s="97"/>
      <c r="BQ3134" s="40"/>
      <c r="BR3134" s="94"/>
      <c r="BS3134" s="94"/>
      <c r="BT3134" s="94"/>
      <c r="BU3134" s="40"/>
      <c r="BV3134" s="82"/>
      <c r="BW3134" s="94"/>
      <c r="BX3134" s="48"/>
      <c r="BY3134" s="97"/>
      <c r="BZ3134" s="48"/>
      <c r="CA3134" s="40"/>
      <c r="CB3134" s="94"/>
      <c r="CC3134" s="94"/>
      <c r="CD3134" s="94"/>
      <c r="CE3134" s="40"/>
      <c r="CF3134" s="73"/>
      <c r="CG3134" s="41"/>
      <c r="CH3134" s="41"/>
      <c r="CI3134" s="41"/>
      <c r="CJ3134" s="41"/>
      <c r="CK3134" s="41"/>
      <c r="CL3134" s="68"/>
      <c r="CM3134" s="41"/>
      <c r="CN3134" s="41"/>
      <c r="CO3134" s="39"/>
      <c r="CP3134" s="78"/>
    </row>
    <row r="3135" spans="1:94" s="38" customFormat="1" x14ac:dyDescent="0.25">
      <c r="A3135" s="38">
        <v>3132</v>
      </c>
      <c r="F3135" s="39"/>
      <c r="Q3135" s="39"/>
      <c r="R3135" s="40"/>
      <c r="S3135" s="40"/>
      <c r="T3135" s="39"/>
      <c r="AG3135" s="110"/>
      <c r="AH3135" s="94"/>
      <c r="AJ3135" s="97"/>
      <c r="AL3135" s="39"/>
      <c r="AP3135" s="39"/>
      <c r="AQ3135" s="77"/>
      <c r="AR3135" s="94"/>
      <c r="AT3135" s="97"/>
      <c r="BB3135" s="79"/>
      <c r="BC3135" s="94"/>
      <c r="BE3135" s="97"/>
      <c r="BF3135" s="97"/>
      <c r="BG3135" s="40"/>
      <c r="BK3135" s="40"/>
      <c r="BL3135" s="79"/>
      <c r="BM3135" s="94"/>
      <c r="BO3135" s="97"/>
      <c r="BQ3135" s="40"/>
      <c r="BR3135" s="94"/>
      <c r="BS3135" s="94"/>
      <c r="BT3135" s="94"/>
      <c r="BU3135" s="40"/>
      <c r="BV3135" s="82"/>
      <c r="BW3135" s="94"/>
      <c r="BX3135" s="48"/>
      <c r="BY3135" s="97"/>
      <c r="BZ3135" s="48"/>
      <c r="CA3135" s="40"/>
      <c r="CB3135" s="94"/>
      <c r="CC3135" s="94"/>
      <c r="CD3135" s="94"/>
      <c r="CE3135" s="40"/>
      <c r="CF3135" s="73"/>
      <c r="CG3135" s="41"/>
      <c r="CH3135" s="41"/>
      <c r="CI3135" s="41"/>
      <c r="CJ3135" s="41"/>
      <c r="CK3135" s="41"/>
      <c r="CL3135" s="68"/>
      <c r="CM3135" s="41"/>
      <c r="CN3135" s="41"/>
      <c r="CO3135" s="39"/>
      <c r="CP3135" s="78"/>
    </row>
    <row r="3136" spans="1:94" s="38" customFormat="1" x14ac:dyDescent="0.25">
      <c r="A3136" s="38">
        <v>3133</v>
      </c>
      <c r="F3136" s="39"/>
      <c r="Q3136" s="39"/>
      <c r="R3136" s="40"/>
      <c r="S3136" s="40"/>
      <c r="T3136" s="39"/>
      <c r="AG3136" s="110"/>
      <c r="AH3136" s="94"/>
      <c r="AJ3136" s="97"/>
      <c r="AL3136" s="39"/>
      <c r="AP3136" s="39"/>
      <c r="AQ3136" s="77"/>
      <c r="AR3136" s="94"/>
      <c r="AT3136" s="97"/>
      <c r="BB3136" s="79"/>
      <c r="BC3136" s="94"/>
      <c r="BE3136" s="97"/>
      <c r="BF3136" s="97"/>
      <c r="BG3136" s="40"/>
      <c r="BK3136" s="40"/>
      <c r="BL3136" s="79"/>
      <c r="BM3136" s="94"/>
      <c r="BO3136" s="97"/>
      <c r="BQ3136" s="40"/>
      <c r="BR3136" s="94"/>
      <c r="BS3136" s="94"/>
      <c r="BT3136" s="94"/>
      <c r="BU3136" s="40"/>
      <c r="BV3136" s="82"/>
      <c r="BW3136" s="94"/>
      <c r="BX3136" s="48"/>
      <c r="BY3136" s="97"/>
      <c r="BZ3136" s="48"/>
      <c r="CA3136" s="40"/>
      <c r="CB3136" s="94"/>
      <c r="CC3136" s="94"/>
      <c r="CD3136" s="94"/>
      <c r="CE3136" s="40"/>
      <c r="CF3136" s="73"/>
      <c r="CG3136" s="41"/>
      <c r="CH3136" s="41"/>
      <c r="CI3136" s="41"/>
      <c r="CJ3136" s="41"/>
      <c r="CK3136" s="41"/>
      <c r="CL3136" s="68"/>
      <c r="CM3136" s="41"/>
      <c r="CN3136" s="41"/>
      <c r="CO3136" s="39"/>
      <c r="CP3136" s="78"/>
    </row>
    <row r="3137" spans="1:94" s="38" customFormat="1" x14ac:dyDescent="0.25">
      <c r="A3137" s="38">
        <v>3134</v>
      </c>
      <c r="F3137" s="39"/>
      <c r="Q3137" s="39"/>
      <c r="R3137" s="40"/>
      <c r="S3137" s="40"/>
      <c r="T3137" s="39"/>
      <c r="AG3137" s="110"/>
      <c r="AH3137" s="94"/>
      <c r="AJ3137" s="97"/>
      <c r="AL3137" s="39"/>
      <c r="AP3137" s="39"/>
      <c r="AQ3137" s="77"/>
      <c r="AR3137" s="94"/>
      <c r="AT3137" s="97"/>
      <c r="BB3137" s="79"/>
      <c r="BC3137" s="94"/>
      <c r="BE3137" s="97"/>
      <c r="BF3137" s="97"/>
      <c r="BG3137" s="40"/>
      <c r="BK3137" s="40"/>
      <c r="BL3137" s="79"/>
      <c r="BM3137" s="94"/>
      <c r="BO3137" s="97"/>
      <c r="BQ3137" s="40"/>
      <c r="BR3137" s="94"/>
      <c r="BS3137" s="94"/>
      <c r="BT3137" s="94"/>
      <c r="BU3137" s="40"/>
      <c r="BV3137" s="82"/>
      <c r="BW3137" s="94"/>
      <c r="BX3137" s="48"/>
      <c r="BY3137" s="97"/>
      <c r="BZ3137" s="48"/>
      <c r="CA3137" s="40"/>
      <c r="CB3137" s="94"/>
      <c r="CC3137" s="94"/>
      <c r="CD3137" s="94"/>
      <c r="CE3137" s="40"/>
      <c r="CF3137" s="73"/>
      <c r="CG3137" s="41"/>
      <c r="CH3137" s="41"/>
      <c r="CI3137" s="41"/>
      <c r="CJ3137" s="41"/>
      <c r="CK3137" s="41"/>
      <c r="CL3137" s="68"/>
      <c r="CM3137" s="41"/>
      <c r="CN3137" s="41"/>
      <c r="CO3137" s="39"/>
      <c r="CP3137" s="78"/>
    </row>
    <row r="3138" spans="1:94" s="38" customFormat="1" x14ac:dyDescent="0.25">
      <c r="A3138" s="38">
        <v>3135</v>
      </c>
      <c r="F3138" s="39"/>
      <c r="Q3138" s="39"/>
      <c r="R3138" s="40"/>
      <c r="S3138" s="40"/>
      <c r="T3138" s="39"/>
      <c r="AG3138" s="110"/>
      <c r="AH3138" s="94"/>
      <c r="AJ3138" s="97"/>
      <c r="AL3138" s="39"/>
      <c r="AP3138" s="39"/>
      <c r="AQ3138" s="77"/>
      <c r="AR3138" s="94"/>
      <c r="AT3138" s="97"/>
      <c r="BB3138" s="79"/>
      <c r="BC3138" s="94"/>
      <c r="BE3138" s="97"/>
      <c r="BF3138" s="97"/>
      <c r="BG3138" s="40"/>
      <c r="BK3138" s="40"/>
      <c r="BL3138" s="79"/>
      <c r="BM3138" s="94"/>
      <c r="BO3138" s="97"/>
      <c r="BQ3138" s="40"/>
      <c r="BR3138" s="94"/>
      <c r="BS3138" s="94"/>
      <c r="BT3138" s="94"/>
      <c r="BU3138" s="40"/>
      <c r="BV3138" s="82"/>
      <c r="BW3138" s="94"/>
      <c r="BX3138" s="48"/>
      <c r="BY3138" s="97"/>
      <c r="BZ3138" s="48"/>
      <c r="CA3138" s="40"/>
      <c r="CB3138" s="94"/>
      <c r="CC3138" s="94"/>
      <c r="CD3138" s="94"/>
      <c r="CE3138" s="40"/>
      <c r="CF3138" s="73"/>
      <c r="CG3138" s="41"/>
      <c r="CH3138" s="41"/>
      <c r="CI3138" s="41"/>
      <c r="CJ3138" s="41"/>
      <c r="CK3138" s="41"/>
      <c r="CL3138" s="68"/>
      <c r="CM3138" s="41"/>
      <c r="CN3138" s="41"/>
      <c r="CO3138" s="39"/>
      <c r="CP3138" s="78"/>
    </row>
    <row r="3139" spans="1:94" s="38" customFormat="1" x14ac:dyDescent="0.25">
      <c r="A3139" s="38">
        <v>3136</v>
      </c>
      <c r="F3139" s="39"/>
      <c r="Q3139" s="39"/>
      <c r="R3139" s="40"/>
      <c r="S3139" s="40"/>
      <c r="T3139" s="39"/>
      <c r="AG3139" s="110"/>
      <c r="AH3139" s="94"/>
      <c r="AJ3139" s="97"/>
      <c r="AL3139" s="39"/>
      <c r="AP3139" s="39"/>
      <c r="AQ3139" s="77"/>
      <c r="AR3139" s="94"/>
      <c r="AT3139" s="97"/>
      <c r="BB3139" s="79"/>
      <c r="BC3139" s="94"/>
      <c r="BE3139" s="97"/>
      <c r="BF3139" s="97"/>
      <c r="BG3139" s="40"/>
      <c r="BK3139" s="40"/>
      <c r="BL3139" s="79"/>
      <c r="BM3139" s="94"/>
      <c r="BO3139" s="97"/>
      <c r="BQ3139" s="40"/>
      <c r="BR3139" s="94"/>
      <c r="BS3139" s="94"/>
      <c r="BT3139" s="94"/>
      <c r="BU3139" s="40"/>
      <c r="BV3139" s="82"/>
      <c r="BW3139" s="94"/>
      <c r="BX3139" s="48"/>
      <c r="BY3139" s="97"/>
      <c r="BZ3139" s="48"/>
      <c r="CA3139" s="40"/>
      <c r="CB3139" s="94"/>
      <c r="CC3139" s="94"/>
      <c r="CD3139" s="94"/>
      <c r="CE3139" s="40"/>
      <c r="CF3139" s="73"/>
      <c r="CG3139" s="41"/>
      <c r="CH3139" s="41"/>
      <c r="CI3139" s="41"/>
      <c r="CJ3139" s="41"/>
      <c r="CK3139" s="41"/>
      <c r="CL3139" s="68"/>
      <c r="CM3139" s="41"/>
      <c r="CN3139" s="41"/>
      <c r="CO3139" s="39"/>
      <c r="CP3139" s="78"/>
    </row>
    <row r="3140" spans="1:94" s="38" customFormat="1" x14ac:dyDescent="0.25">
      <c r="A3140" s="38">
        <v>3137</v>
      </c>
      <c r="F3140" s="39"/>
      <c r="Q3140" s="39"/>
      <c r="R3140" s="40"/>
      <c r="S3140" s="40"/>
      <c r="T3140" s="39"/>
      <c r="AG3140" s="110"/>
      <c r="AH3140" s="94"/>
      <c r="AJ3140" s="97"/>
      <c r="AL3140" s="39"/>
      <c r="AP3140" s="39"/>
      <c r="AQ3140" s="77"/>
      <c r="AR3140" s="94"/>
      <c r="AT3140" s="97"/>
      <c r="BB3140" s="79"/>
      <c r="BC3140" s="94"/>
      <c r="BE3140" s="97"/>
      <c r="BF3140" s="97"/>
      <c r="BG3140" s="40"/>
      <c r="BK3140" s="40"/>
      <c r="BL3140" s="79"/>
      <c r="BM3140" s="94"/>
      <c r="BO3140" s="97"/>
      <c r="BQ3140" s="40"/>
      <c r="BR3140" s="94"/>
      <c r="BS3140" s="94"/>
      <c r="BT3140" s="94"/>
      <c r="BU3140" s="40"/>
      <c r="BV3140" s="82"/>
      <c r="BW3140" s="94"/>
      <c r="BX3140" s="48"/>
      <c r="BY3140" s="97"/>
      <c r="BZ3140" s="48"/>
      <c r="CA3140" s="40"/>
      <c r="CB3140" s="94"/>
      <c r="CC3140" s="94"/>
      <c r="CD3140" s="94"/>
      <c r="CE3140" s="40"/>
      <c r="CF3140" s="73"/>
      <c r="CG3140" s="41"/>
      <c r="CH3140" s="41"/>
      <c r="CI3140" s="41"/>
      <c r="CJ3140" s="41"/>
      <c r="CK3140" s="41"/>
      <c r="CL3140" s="68"/>
      <c r="CM3140" s="41"/>
      <c r="CN3140" s="41"/>
      <c r="CO3140" s="39"/>
      <c r="CP3140" s="78"/>
    </row>
    <row r="3141" spans="1:94" s="38" customFormat="1" x14ac:dyDescent="0.25">
      <c r="A3141" s="38">
        <v>3138</v>
      </c>
      <c r="F3141" s="39"/>
      <c r="Q3141" s="39"/>
      <c r="R3141" s="40"/>
      <c r="S3141" s="40"/>
      <c r="T3141" s="39"/>
      <c r="AG3141" s="110"/>
      <c r="AH3141" s="94"/>
      <c r="AJ3141" s="97"/>
      <c r="AL3141" s="39"/>
      <c r="AP3141" s="39"/>
      <c r="AQ3141" s="77"/>
      <c r="AR3141" s="94"/>
      <c r="AT3141" s="97"/>
      <c r="BB3141" s="79"/>
      <c r="BC3141" s="94"/>
      <c r="BE3141" s="97"/>
      <c r="BF3141" s="97"/>
      <c r="BG3141" s="40"/>
      <c r="BK3141" s="40"/>
      <c r="BL3141" s="79"/>
      <c r="BM3141" s="94"/>
      <c r="BO3141" s="97"/>
      <c r="BQ3141" s="40"/>
      <c r="BR3141" s="94"/>
      <c r="BS3141" s="94"/>
      <c r="BT3141" s="94"/>
      <c r="BU3141" s="40"/>
      <c r="BV3141" s="82"/>
      <c r="BW3141" s="94"/>
      <c r="BX3141" s="48"/>
      <c r="BY3141" s="97"/>
      <c r="BZ3141" s="48"/>
      <c r="CA3141" s="40"/>
      <c r="CB3141" s="94"/>
      <c r="CC3141" s="94"/>
      <c r="CD3141" s="94"/>
      <c r="CE3141" s="40"/>
      <c r="CF3141" s="73"/>
      <c r="CG3141" s="41"/>
      <c r="CH3141" s="41"/>
      <c r="CI3141" s="41"/>
      <c r="CJ3141" s="41"/>
      <c r="CK3141" s="41"/>
      <c r="CL3141" s="68"/>
      <c r="CM3141" s="41"/>
      <c r="CN3141" s="41"/>
      <c r="CO3141" s="39"/>
      <c r="CP3141" s="78"/>
    </row>
    <row r="3142" spans="1:94" s="38" customFormat="1" x14ac:dyDescent="0.25">
      <c r="A3142" s="38">
        <v>3139</v>
      </c>
      <c r="F3142" s="39"/>
      <c r="Q3142" s="39"/>
      <c r="R3142" s="40"/>
      <c r="S3142" s="40"/>
      <c r="T3142" s="39"/>
      <c r="AG3142" s="110"/>
      <c r="AH3142" s="94"/>
      <c r="AJ3142" s="97"/>
      <c r="AL3142" s="39"/>
      <c r="AP3142" s="39"/>
      <c r="AQ3142" s="77"/>
      <c r="AR3142" s="94"/>
      <c r="AT3142" s="97"/>
      <c r="BB3142" s="79"/>
      <c r="BC3142" s="94"/>
      <c r="BE3142" s="97"/>
      <c r="BF3142" s="97"/>
      <c r="BG3142" s="40"/>
      <c r="BK3142" s="40"/>
      <c r="BL3142" s="79"/>
      <c r="BM3142" s="94"/>
      <c r="BO3142" s="97"/>
      <c r="BQ3142" s="40"/>
      <c r="BR3142" s="94"/>
      <c r="BS3142" s="94"/>
      <c r="BT3142" s="94"/>
      <c r="BU3142" s="40"/>
      <c r="BV3142" s="82"/>
      <c r="BW3142" s="94"/>
      <c r="BX3142" s="48"/>
      <c r="BY3142" s="97"/>
      <c r="BZ3142" s="48"/>
      <c r="CA3142" s="40"/>
      <c r="CB3142" s="94"/>
      <c r="CC3142" s="94"/>
      <c r="CD3142" s="94"/>
      <c r="CE3142" s="40"/>
      <c r="CF3142" s="73"/>
      <c r="CG3142" s="41"/>
      <c r="CH3142" s="41"/>
      <c r="CI3142" s="41"/>
      <c r="CJ3142" s="41"/>
      <c r="CK3142" s="41"/>
      <c r="CL3142" s="68"/>
      <c r="CM3142" s="41"/>
      <c r="CN3142" s="41"/>
      <c r="CO3142" s="39"/>
      <c r="CP3142" s="78"/>
    </row>
    <row r="3143" spans="1:94" s="38" customFormat="1" x14ac:dyDescent="0.25">
      <c r="A3143" s="38">
        <v>3140</v>
      </c>
      <c r="F3143" s="39"/>
      <c r="Q3143" s="39"/>
      <c r="R3143" s="40"/>
      <c r="S3143" s="40"/>
      <c r="T3143" s="39"/>
      <c r="AG3143" s="110"/>
      <c r="AH3143" s="94"/>
      <c r="AJ3143" s="97"/>
      <c r="AL3143" s="39"/>
      <c r="AP3143" s="39"/>
      <c r="AQ3143" s="77"/>
      <c r="AR3143" s="94"/>
      <c r="AT3143" s="97"/>
      <c r="BB3143" s="79"/>
      <c r="BC3143" s="94"/>
      <c r="BE3143" s="97"/>
      <c r="BF3143" s="97"/>
      <c r="BG3143" s="40"/>
      <c r="BK3143" s="40"/>
      <c r="BL3143" s="79"/>
      <c r="BM3143" s="94"/>
      <c r="BO3143" s="97"/>
      <c r="BQ3143" s="40"/>
      <c r="BR3143" s="94"/>
      <c r="BS3143" s="94"/>
      <c r="BT3143" s="94"/>
      <c r="BU3143" s="40"/>
      <c r="BV3143" s="82"/>
      <c r="BW3143" s="94"/>
      <c r="BX3143" s="48"/>
      <c r="BY3143" s="97"/>
      <c r="BZ3143" s="48"/>
      <c r="CA3143" s="40"/>
      <c r="CB3143" s="94"/>
      <c r="CC3143" s="94"/>
      <c r="CD3143" s="94"/>
      <c r="CE3143" s="40"/>
      <c r="CF3143" s="73"/>
      <c r="CG3143" s="41"/>
      <c r="CH3143" s="41"/>
      <c r="CI3143" s="41"/>
      <c r="CJ3143" s="41"/>
      <c r="CK3143" s="41"/>
      <c r="CL3143" s="68"/>
      <c r="CM3143" s="41"/>
      <c r="CN3143" s="41"/>
      <c r="CO3143" s="39"/>
      <c r="CP3143" s="78"/>
    </row>
    <row r="3144" spans="1:94" s="38" customFormat="1" x14ac:dyDescent="0.25">
      <c r="A3144" s="38">
        <v>3141</v>
      </c>
      <c r="F3144" s="39"/>
      <c r="Q3144" s="39"/>
      <c r="R3144" s="40"/>
      <c r="S3144" s="40"/>
      <c r="T3144" s="39"/>
      <c r="AG3144" s="110"/>
      <c r="AH3144" s="94"/>
      <c r="AJ3144" s="97"/>
      <c r="AL3144" s="39"/>
      <c r="AP3144" s="39"/>
      <c r="AQ3144" s="77"/>
      <c r="AR3144" s="94"/>
      <c r="AT3144" s="97"/>
      <c r="BB3144" s="79"/>
      <c r="BC3144" s="94"/>
      <c r="BE3144" s="97"/>
      <c r="BF3144" s="97"/>
      <c r="BG3144" s="40"/>
      <c r="BK3144" s="40"/>
      <c r="BL3144" s="79"/>
      <c r="BM3144" s="94"/>
      <c r="BO3144" s="97"/>
      <c r="BQ3144" s="40"/>
      <c r="BR3144" s="94"/>
      <c r="BS3144" s="94"/>
      <c r="BT3144" s="94"/>
      <c r="BU3144" s="40"/>
      <c r="BV3144" s="82"/>
      <c r="BW3144" s="94"/>
      <c r="BX3144" s="48"/>
      <c r="BY3144" s="97"/>
      <c r="BZ3144" s="48"/>
      <c r="CA3144" s="40"/>
      <c r="CB3144" s="94"/>
      <c r="CC3144" s="94"/>
      <c r="CD3144" s="94"/>
      <c r="CE3144" s="40"/>
      <c r="CF3144" s="73"/>
      <c r="CG3144" s="41"/>
      <c r="CH3144" s="41"/>
      <c r="CI3144" s="41"/>
      <c r="CJ3144" s="41"/>
      <c r="CK3144" s="41"/>
      <c r="CL3144" s="68"/>
      <c r="CM3144" s="41"/>
      <c r="CN3144" s="41"/>
      <c r="CO3144" s="39"/>
      <c r="CP3144" s="78"/>
    </row>
    <row r="3145" spans="1:94" s="38" customFormat="1" x14ac:dyDescent="0.25">
      <c r="A3145" s="38">
        <v>3142</v>
      </c>
      <c r="F3145" s="39"/>
      <c r="Q3145" s="39"/>
      <c r="R3145" s="40"/>
      <c r="S3145" s="40"/>
      <c r="T3145" s="39"/>
      <c r="AG3145" s="110"/>
      <c r="AH3145" s="94"/>
      <c r="AJ3145" s="97"/>
      <c r="AL3145" s="39"/>
      <c r="AP3145" s="39"/>
      <c r="AQ3145" s="77"/>
      <c r="AR3145" s="94"/>
      <c r="AT3145" s="97"/>
      <c r="BB3145" s="79"/>
      <c r="BC3145" s="94"/>
      <c r="BE3145" s="97"/>
      <c r="BF3145" s="97"/>
      <c r="BG3145" s="40"/>
      <c r="BK3145" s="40"/>
      <c r="BL3145" s="79"/>
      <c r="BM3145" s="94"/>
      <c r="BO3145" s="97"/>
      <c r="BQ3145" s="40"/>
      <c r="BR3145" s="94"/>
      <c r="BS3145" s="94"/>
      <c r="BT3145" s="94"/>
      <c r="BU3145" s="40"/>
      <c r="BV3145" s="82"/>
      <c r="BW3145" s="94"/>
      <c r="BX3145" s="48"/>
      <c r="BY3145" s="97"/>
      <c r="BZ3145" s="48"/>
      <c r="CA3145" s="40"/>
      <c r="CB3145" s="94"/>
      <c r="CC3145" s="94"/>
      <c r="CD3145" s="94"/>
      <c r="CE3145" s="40"/>
      <c r="CF3145" s="73"/>
      <c r="CG3145" s="41"/>
      <c r="CH3145" s="41"/>
      <c r="CI3145" s="41"/>
      <c r="CJ3145" s="41"/>
      <c r="CK3145" s="41"/>
      <c r="CL3145" s="68"/>
      <c r="CM3145" s="41"/>
      <c r="CN3145" s="41"/>
      <c r="CO3145" s="39"/>
      <c r="CP3145" s="78"/>
    </row>
    <row r="3146" spans="1:94" s="38" customFormat="1" x14ac:dyDescent="0.25">
      <c r="A3146" s="38">
        <v>3143</v>
      </c>
      <c r="F3146" s="39"/>
      <c r="Q3146" s="39"/>
      <c r="R3146" s="40"/>
      <c r="S3146" s="40"/>
      <c r="T3146" s="39"/>
      <c r="AG3146" s="110"/>
      <c r="AH3146" s="94"/>
      <c r="AJ3146" s="97"/>
      <c r="AL3146" s="39"/>
      <c r="AP3146" s="39"/>
      <c r="AQ3146" s="77"/>
      <c r="AR3146" s="94"/>
      <c r="AT3146" s="97"/>
      <c r="BB3146" s="79"/>
      <c r="BC3146" s="94"/>
      <c r="BE3146" s="97"/>
      <c r="BF3146" s="97"/>
      <c r="BG3146" s="40"/>
      <c r="BK3146" s="40"/>
      <c r="BL3146" s="79"/>
      <c r="BM3146" s="94"/>
      <c r="BO3146" s="97"/>
      <c r="BQ3146" s="40"/>
      <c r="BR3146" s="94"/>
      <c r="BS3146" s="94"/>
      <c r="BT3146" s="94"/>
      <c r="BU3146" s="40"/>
      <c r="BV3146" s="82"/>
      <c r="BW3146" s="94"/>
      <c r="BX3146" s="48"/>
      <c r="BY3146" s="97"/>
      <c r="BZ3146" s="48"/>
      <c r="CA3146" s="40"/>
      <c r="CB3146" s="94"/>
      <c r="CC3146" s="94"/>
      <c r="CD3146" s="94"/>
      <c r="CE3146" s="40"/>
      <c r="CF3146" s="73"/>
      <c r="CG3146" s="41"/>
      <c r="CH3146" s="41"/>
      <c r="CI3146" s="41"/>
      <c r="CJ3146" s="41"/>
      <c r="CK3146" s="41"/>
      <c r="CL3146" s="68"/>
      <c r="CM3146" s="41"/>
      <c r="CN3146" s="41"/>
      <c r="CO3146" s="39"/>
      <c r="CP3146" s="78"/>
    </row>
    <row r="3147" spans="1:94" s="38" customFormat="1" x14ac:dyDescent="0.25">
      <c r="A3147" s="38">
        <v>3144</v>
      </c>
      <c r="F3147" s="39"/>
      <c r="Q3147" s="39"/>
      <c r="R3147" s="40"/>
      <c r="S3147" s="40"/>
      <c r="T3147" s="39"/>
      <c r="AG3147" s="110"/>
      <c r="AH3147" s="94"/>
      <c r="AJ3147" s="97"/>
      <c r="AL3147" s="39"/>
      <c r="AP3147" s="39"/>
      <c r="AQ3147" s="77"/>
      <c r="AR3147" s="94"/>
      <c r="AT3147" s="97"/>
      <c r="BB3147" s="79"/>
      <c r="BC3147" s="94"/>
      <c r="BE3147" s="97"/>
      <c r="BF3147" s="97"/>
      <c r="BG3147" s="40"/>
      <c r="BK3147" s="40"/>
      <c r="BL3147" s="79"/>
      <c r="BM3147" s="94"/>
      <c r="BO3147" s="97"/>
      <c r="BQ3147" s="40"/>
      <c r="BR3147" s="94"/>
      <c r="BS3147" s="94"/>
      <c r="BT3147" s="94"/>
      <c r="BU3147" s="40"/>
      <c r="BV3147" s="82"/>
      <c r="BW3147" s="94"/>
      <c r="BX3147" s="48"/>
      <c r="BY3147" s="97"/>
      <c r="BZ3147" s="48"/>
      <c r="CA3147" s="40"/>
      <c r="CB3147" s="94"/>
      <c r="CC3147" s="94"/>
      <c r="CD3147" s="94"/>
      <c r="CE3147" s="40"/>
      <c r="CF3147" s="73"/>
      <c r="CG3147" s="41"/>
      <c r="CH3147" s="41"/>
      <c r="CI3147" s="41"/>
      <c r="CJ3147" s="41"/>
      <c r="CK3147" s="41"/>
      <c r="CL3147" s="68"/>
      <c r="CM3147" s="41"/>
      <c r="CN3147" s="41"/>
      <c r="CO3147" s="39"/>
      <c r="CP3147" s="78"/>
    </row>
    <row r="3148" spans="1:94" s="38" customFormat="1" x14ac:dyDescent="0.25">
      <c r="A3148" s="38">
        <v>3145</v>
      </c>
      <c r="F3148" s="39"/>
      <c r="Q3148" s="39"/>
      <c r="R3148" s="40"/>
      <c r="S3148" s="40"/>
      <c r="T3148" s="39"/>
      <c r="AG3148" s="110"/>
      <c r="AH3148" s="94"/>
      <c r="AJ3148" s="97"/>
      <c r="AL3148" s="39"/>
      <c r="AP3148" s="39"/>
      <c r="AQ3148" s="77"/>
      <c r="AR3148" s="94"/>
      <c r="AT3148" s="97"/>
      <c r="BB3148" s="79"/>
      <c r="BC3148" s="94"/>
      <c r="BE3148" s="97"/>
      <c r="BF3148" s="97"/>
      <c r="BG3148" s="40"/>
      <c r="BK3148" s="40"/>
      <c r="BL3148" s="79"/>
      <c r="BM3148" s="94"/>
      <c r="BO3148" s="97"/>
      <c r="BQ3148" s="40"/>
      <c r="BR3148" s="94"/>
      <c r="BS3148" s="94"/>
      <c r="BT3148" s="94"/>
      <c r="BU3148" s="40"/>
      <c r="BV3148" s="82"/>
      <c r="BW3148" s="94"/>
      <c r="BX3148" s="48"/>
      <c r="BY3148" s="97"/>
      <c r="BZ3148" s="48"/>
      <c r="CA3148" s="40"/>
      <c r="CB3148" s="94"/>
      <c r="CC3148" s="94"/>
      <c r="CD3148" s="94"/>
      <c r="CE3148" s="40"/>
      <c r="CF3148" s="73"/>
      <c r="CG3148" s="41"/>
      <c r="CH3148" s="41"/>
      <c r="CI3148" s="41"/>
      <c r="CJ3148" s="41"/>
      <c r="CK3148" s="41"/>
      <c r="CL3148" s="68"/>
      <c r="CM3148" s="41"/>
      <c r="CN3148" s="41"/>
      <c r="CO3148" s="39"/>
      <c r="CP3148" s="78"/>
    </row>
    <row r="3149" spans="1:94" s="38" customFormat="1" x14ac:dyDescent="0.25">
      <c r="A3149" s="38">
        <v>3146</v>
      </c>
      <c r="F3149" s="39"/>
      <c r="Q3149" s="39"/>
      <c r="R3149" s="40"/>
      <c r="S3149" s="40"/>
      <c r="T3149" s="39"/>
      <c r="AG3149" s="110"/>
      <c r="AH3149" s="94"/>
      <c r="AJ3149" s="97"/>
      <c r="AL3149" s="39"/>
      <c r="AP3149" s="39"/>
      <c r="AQ3149" s="77"/>
      <c r="AR3149" s="94"/>
      <c r="AT3149" s="97"/>
      <c r="BB3149" s="79"/>
      <c r="BC3149" s="94"/>
      <c r="BE3149" s="97"/>
      <c r="BF3149" s="97"/>
      <c r="BG3149" s="40"/>
      <c r="BK3149" s="40"/>
      <c r="BL3149" s="79"/>
      <c r="BM3149" s="94"/>
      <c r="BO3149" s="97"/>
      <c r="BQ3149" s="40"/>
      <c r="BR3149" s="94"/>
      <c r="BS3149" s="94"/>
      <c r="BT3149" s="94"/>
      <c r="BU3149" s="40"/>
      <c r="BV3149" s="82"/>
      <c r="BW3149" s="94"/>
      <c r="BX3149" s="48"/>
      <c r="BY3149" s="97"/>
      <c r="BZ3149" s="48"/>
      <c r="CA3149" s="40"/>
      <c r="CB3149" s="94"/>
      <c r="CC3149" s="94"/>
      <c r="CD3149" s="94"/>
      <c r="CE3149" s="40"/>
      <c r="CF3149" s="73"/>
      <c r="CG3149" s="41"/>
      <c r="CH3149" s="41"/>
      <c r="CI3149" s="41"/>
      <c r="CJ3149" s="41"/>
      <c r="CK3149" s="41"/>
      <c r="CL3149" s="68"/>
      <c r="CM3149" s="41"/>
      <c r="CN3149" s="41"/>
      <c r="CO3149" s="39"/>
      <c r="CP3149" s="78"/>
    </row>
    <row r="3150" spans="1:94" s="38" customFormat="1" x14ac:dyDescent="0.25">
      <c r="A3150" s="38">
        <v>3147</v>
      </c>
      <c r="F3150" s="39"/>
      <c r="Q3150" s="39"/>
      <c r="R3150" s="40"/>
      <c r="S3150" s="40"/>
      <c r="T3150" s="39"/>
      <c r="AG3150" s="110"/>
      <c r="AH3150" s="94"/>
      <c r="AJ3150" s="97"/>
      <c r="AL3150" s="39"/>
      <c r="AP3150" s="39"/>
      <c r="AQ3150" s="77"/>
      <c r="AR3150" s="94"/>
      <c r="AT3150" s="97"/>
      <c r="BB3150" s="79"/>
      <c r="BC3150" s="94"/>
      <c r="BE3150" s="97"/>
      <c r="BF3150" s="97"/>
      <c r="BG3150" s="40"/>
      <c r="BK3150" s="40"/>
      <c r="BL3150" s="79"/>
      <c r="BM3150" s="94"/>
      <c r="BO3150" s="97"/>
      <c r="BQ3150" s="40"/>
      <c r="BR3150" s="94"/>
      <c r="BS3150" s="94"/>
      <c r="BT3150" s="94"/>
      <c r="BU3150" s="40"/>
      <c r="BV3150" s="82"/>
      <c r="BW3150" s="94"/>
      <c r="BX3150" s="48"/>
      <c r="BY3150" s="97"/>
      <c r="BZ3150" s="48"/>
      <c r="CA3150" s="40"/>
      <c r="CB3150" s="94"/>
      <c r="CC3150" s="94"/>
      <c r="CD3150" s="94"/>
      <c r="CE3150" s="40"/>
      <c r="CF3150" s="73"/>
      <c r="CG3150" s="41"/>
      <c r="CH3150" s="41"/>
      <c r="CI3150" s="41"/>
      <c r="CJ3150" s="41"/>
      <c r="CK3150" s="41"/>
      <c r="CL3150" s="68"/>
      <c r="CM3150" s="41"/>
      <c r="CN3150" s="41"/>
      <c r="CO3150" s="39"/>
      <c r="CP3150" s="78"/>
    </row>
    <row r="3151" spans="1:94" s="38" customFormat="1" x14ac:dyDescent="0.25">
      <c r="A3151" s="38">
        <v>3148</v>
      </c>
      <c r="F3151" s="39"/>
      <c r="Q3151" s="39"/>
      <c r="R3151" s="40"/>
      <c r="S3151" s="40"/>
      <c r="T3151" s="39"/>
      <c r="AG3151" s="110"/>
      <c r="AH3151" s="94"/>
      <c r="AJ3151" s="97"/>
      <c r="AL3151" s="39"/>
      <c r="AP3151" s="39"/>
      <c r="AQ3151" s="77"/>
      <c r="AR3151" s="94"/>
      <c r="AT3151" s="97"/>
      <c r="BB3151" s="79"/>
      <c r="BC3151" s="94"/>
      <c r="BE3151" s="97"/>
      <c r="BF3151" s="97"/>
      <c r="BG3151" s="40"/>
      <c r="BK3151" s="40"/>
      <c r="BL3151" s="79"/>
      <c r="BM3151" s="94"/>
      <c r="BO3151" s="97"/>
      <c r="BQ3151" s="40"/>
      <c r="BR3151" s="94"/>
      <c r="BS3151" s="94"/>
      <c r="BT3151" s="94"/>
      <c r="BU3151" s="40"/>
      <c r="BV3151" s="82"/>
      <c r="BW3151" s="94"/>
      <c r="BX3151" s="48"/>
      <c r="BY3151" s="97"/>
      <c r="BZ3151" s="48"/>
      <c r="CA3151" s="40"/>
      <c r="CB3151" s="94"/>
      <c r="CC3151" s="94"/>
      <c r="CD3151" s="94"/>
      <c r="CE3151" s="40"/>
      <c r="CF3151" s="73"/>
      <c r="CG3151" s="41"/>
      <c r="CH3151" s="41"/>
      <c r="CI3151" s="41"/>
      <c r="CJ3151" s="41"/>
      <c r="CK3151" s="41"/>
      <c r="CL3151" s="68"/>
      <c r="CM3151" s="41"/>
      <c r="CN3151" s="41"/>
      <c r="CO3151" s="39"/>
      <c r="CP3151" s="78"/>
    </row>
    <row r="3152" spans="1:94" s="38" customFormat="1" x14ac:dyDescent="0.25">
      <c r="A3152" s="38">
        <v>3149</v>
      </c>
      <c r="F3152" s="39"/>
      <c r="Q3152" s="39"/>
      <c r="R3152" s="40"/>
      <c r="S3152" s="40"/>
      <c r="T3152" s="39"/>
      <c r="AG3152" s="110"/>
      <c r="AH3152" s="94"/>
      <c r="AJ3152" s="97"/>
      <c r="AL3152" s="39"/>
      <c r="AP3152" s="39"/>
      <c r="AQ3152" s="77"/>
      <c r="AR3152" s="94"/>
      <c r="AT3152" s="97"/>
      <c r="BB3152" s="79"/>
      <c r="BC3152" s="94"/>
      <c r="BE3152" s="97"/>
      <c r="BF3152" s="97"/>
      <c r="BG3152" s="40"/>
      <c r="BK3152" s="40"/>
      <c r="BL3152" s="79"/>
      <c r="BM3152" s="94"/>
      <c r="BO3152" s="97"/>
      <c r="BQ3152" s="40"/>
      <c r="BR3152" s="94"/>
      <c r="BS3152" s="94"/>
      <c r="BT3152" s="94"/>
      <c r="BU3152" s="40"/>
      <c r="BV3152" s="82"/>
      <c r="BW3152" s="94"/>
      <c r="BX3152" s="48"/>
      <c r="BY3152" s="97"/>
      <c r="BZ3152" s="48"/>
      <c r="CA3152" s="40"/>
      <c r="CB3152" s="94"/>
      <c r="CC3152" s="94"/>
      <c r="CD3152" s="94"/>
      <c r="CE3152" s="40"/>
      <c r="CF3152" s="73"/>
      <c r="CG3152" s="41"/>
      <c r="CH3152" s="41"/>
      <c r="CI3152" s="41"/>
      <c r="CJ3152" s="41"/>
      <c r="CK3152" s="41"/>
      <c r="CL3152" s="68"/>
      <c r="CM3152" s="41"/>
      <c r="CN3152" s="41"/>
      <c r="CO3152" s="39"/>
      <c r="CP3152" s="78"/>
    </row>
    <row r="3153" spans="1:94" s="38" customFormat="1" x14ac:dyDescent="0.25">
      <c r="A3153" s="38">
        <v>3150</v>
      </c>
      <c r="F3153" s="39"/>
      <c r="Q3153" s="39"/>
      <c r="R3153" s="40"/>
      <c r="S3153" s="40"/>
      <c r="T3153" s="39"/>
      <c r="AG3153" s="110"/>
      <c r="AH3153" s="94"/>
      <c r="AJ3153" s="97"/>
      <c r="AL3153" s="39"/>
      <c r="AP3153" s="39"/>
      <c r="AQ3153" s="77"/>
      <c r="AR3153" s="94"/>
      <c r="AT3153" s="97"/>
      <c r="BB3153" s="79"/>
      <c r="BC3153" s="94"/>
      <c r="BE3153" s="97"/>
      <c r="BF3153" s="97"/>
      <c r="BG3153" s="40"/>
      <c r="BK3153" s="40"/>
      <c r="BL3153" s="79"/>
      <c r="BM3153" s="94"/>
      <c r="BO3153" s="97"/>
      <c r="BQ3153" s="40"/>
      <c r="BR3153" s="94"/>
      <c r="BS3153" s="94"/>
      <c r="BT3153" s="94"/>
      <c r="BU3153" s="40"/>
      <c r="BV3153" s="82"/>
      <c r="BW3153" s="94"/>
      <c r="BX3153" s="48"/>
      <c r="BY3153" s="97"/>
      <c r="BZ3153" s="48"/>
      <c r="CA3153" s="40"/>
      <c r="CB3153" s="94"/>
      <c r="CC3153" s="94"/>
      <c r="CD3153" s="94"/>
      <c r="CE3153" s="40"/>
      <c r="CF3153" s="73"/>
      <c r="CG3153" s="41"/>
      <c r="CH3153" s="41"/>
      <c r="CI3153" s="41"/>
      <c r="CJ3153" s="41"/>
      <c r="CK3153" s="41"/>
      <c r="CL3153" s="68"/>
      <c r="CM3153" s="41"/>
      <c r="CN3153" s="41"/>
      <c r="CO3153" s="39"/>
      <c r="CP3153" s="78"/>
    </row>
    <row r="3154" spans="1:94" s="38" customFormat="1" x14ac:dyDescent="0.25">
      <c r="A3154" s="38">
        <v>3151</v>
      </c>
      <c r="F3154" s="39"/>
      <c r="Q3154" s="39"/>
      <c r="R3154" s="40"/>
      <c r="S3154" s="40"/>
      <c r="T3154" s="39"/>
      <c r="AG3154" s="110"/>
      <c r="AH3154" s="94"/>
      <c r="AJ3154" s="97"/>
      <c r="AL3154" s="39"/>
      <c r="AP3154" s="39"/>
      <c r="AQ3154" s="77"/>
      <c r="AR3154" s="94"/>
      <c r="AT3154" s="97"/>
      <c r="BB3154" s="79"/>
      <c r="BC3154" s="94"/>
      <c r="BE3154" s="97"/>
      <c r="BF3154" s="97"/>
      <c r="BG3154" s="40"/>
      <c r="BK3154" s="40"/>
      <c r="BL3154" s="79"/>
      <c r="BM3154" s="94"/>
      <c r="BO3154" s="97"/>
      <c r="BQ3154" s="40"/>
      <c r="BR3154" s="94"/>
      <c r="BS3154" s="94"/>
      <c r="BT3154" s="94"/>
      <c r="BU3154" s="40"/>
      <c r="BV3154" s="82"/>
      <c r="BW3154" s="94"/>
      <c r="BX3154" s="48"/>
      <c r="BY3154" s="97"/>
      <c r="BZ3154" s="48"/>
      <c r="CA3154" s="40"/>
      <c r="CB3154" s="94"/>
      <c r="CC3154" s="94"/>
      <c r="CD3154" s="94"/>
      <c r="CE3154" s="40"/>
      <c r="CF3154" s="73"/>
      <c r="CG3154" s="41"/>
      <c r="CH3154" s="41"/>
      <c r="CI3154" s="41"/>
      <c r="CJ3154" s="41"/>
      <c r="CK3154" s="41"/>
      <c r="CL3154" s="68"/>
      <c r="CM3154" s="41"/>
      <c r="CN3154" s="41"/>
      <c r="CO3154" s="39"/>
      <c r="CP3154" s="78"/>
    </row>
    <row r="3155" spans="1:94" s="38" customFormat="1" x14ac:dyDescent="0.25">
      <c r="A3155" s="38">
        <v>3152</v>
      </c>
      <c r="F3155" s="39"/>
      <c r="Q3155" s="39"/>
      <c r="R3155" s="40"/>
      <c r="S3155" s="40"/>
      <c r="T3155" s="39"/>
      <c r="AG3155" s="110"/>
      <c r="AH3155" s="94"/>
      <c r="AJ3155" s="97"/>
      <c r="AL3155" s="39"/>
      <c r="AP3155" s="39"/>
      <c r="AQ3155" s="77"/>
      <c r="AR3155" s="94"/>
      <c r="AT3155" s="97"/>
      <c r="BB3155" s="79"/>
      <c r="BC3155" s="94"/>
      <c r="BE3155" s="97"/>
      <c r="BF3155" s="97"/>
      <c r="BG3155" s="40"/>
      <c r="BK3155" s="40"/>
      <c r="BL3155" s="79"/>
      <c r="BM3155" s="94"/>
      <c r="BO3155" s="97"/>
      <c r="BQ3155" s="40"/>
      <c r="BR3155" s="94"/>
      <c r="BS3155" s="94"/>
      <c r="BT3155" s="94"/>
      <c r="BU3155" s="40"/>
      <c r="BV3155" s="82"/>
      <c r="BW3155" s="94"/>
      <c r="BX3155" s="48"/>
      <c r="BY3155" s="97"/>
      <c r="BZ3155" s="48"/>
      <c r="CA3155" s="40"/>
      <c r="CB3155" s="94"/>
      <c r="CC3155" s="94"/>
      <c r="CD3155" s="94"/>
      <c r="CE3155" s="40"/>
      <c r="CF3155" s="73"/>
      <c r="CG3155" s="41"/>
      <c r="CH3155" s="41"/>
      <c r="CI3155" s="41"/>
      <c r="CJ3155" s="41"/>
      <c r="CK3155" s="41"/>
      <c r="CL3155" s="68"/>
      <c r="CM3155" s="41"/>
      <c r="CN3155" s="41"/>
      <c r="CO3155" s="39"/>
      <c r="CP3155" s="78"/>
    </row>
    <row r="3156" spans="1:94" s="38" customFormat="1" x14ac:dyDescent="0.25">
      <c r="A3156" s="38">
        <v>3153</v>
      </c>
      <c r="F3156" s="39"/>
      <c r="Q3156" s="39"/>
      <c r="R3156" s="40"/>
      <c r="S3156" s="40"/>
      <c r="T3156" s="39"/>
      <c r="AG3156" s="110"/>
      <c r="AH3156" s="94"/>
      <c r="AJ3156" s="97"/>
      <c r="AL3156" s="39"/>
      <c r="AP3156" s="39"/>
      <c r="AQ3156" s="77"/>
      <c r="AR3156" s="94"/>
      <c r="AT3156" s="97"/>
      <c r="BB3156" s="79"/>
      <c r="BC3156" s="94"/>
      <c r="BE3156" s="97"/>
      <c r="BF3156" s="97"/>
      <c r="BG3156" s="40"/>
      <c r="BK3156" s="40"/>
      <c r="BL3156" s="79"/>
      <c r="BM3156" s="94"/>
      <c r="BO3156" s="97"/>
      <c r="BQ3156" s="40"/>
      <c r="BR3156" s="94"/>
      <c r="BS3156" s="94"/>
      <c r="BT3156" s="94"/>
      <c r="BU3156" s="40"/>
      <c r="BV3156" s="82"/>
      <c r="BW3156" s="94"/>
      <c r="BX3156" s="48"/>
      <c r="BY3156" s="97"/>
      <c r="BZ3156" s="48"/>
      <c r="CA3156" s="40"/>
      <c r="CB3156" s="94"/>
      <c r="CC3156" s="94"/>
      <c r="CD3156" s="94"/>
      <c r="CE3156" s="40"/>
      <c r="CF3156" s="73"/>
      <c r="CG3156" s="41"/>
      <c r="CH3156" s="41"/>
      <c r="CI3156" s="41"/>
      <c r="CJ3156" s="41"/>
      <c r="CK3156" s="41"/>
      <c r="CL3156" s="68"/>
      <c r="CM3156" s="41"/>
      <c r="CN3156" s="41"/>
      <c r="CO3156" s="39"/>
      <c r="CP3156" s="78"/>
    </row>
    <row r="3157" spans="1:94" s="38" customFormat="1" x14ac:dyDescent="0.25">
      <c r="A3157" s="38">
        <v>3154</v>
      </c>
      <c r="F3157" s="39"/>
      <c r="Q3157" s="39"/>
      <c r="R3157" s="40"/>
      <c r="S3157" s="40"/>
      <c r="T3157" s="39"/>
      <c r="AG3157" s="110"/>
      <c r="AH3157" s="94"/>
      <c r="AJ3157" s="97"/>
      <c r="AL3157" s="39"/>
      <c r="AP3157" s="39"/>
      <c r="AQ3157" s="77"/>
      <c r="AR3157" s="94"/>
      <c r="AT3157" s="97"/>
      <c r="BB3157" s="79"/>
      <c r="BC3157" s="94"/>
      <c r="BE3157" s="97"/>
      <c r="BF3157" s="97"/>
      <c r="BG3157" s="40"/>
      <c r="BK3157" s="40"/>
      <c r="BL3157" s="79"/>
      <c r="BM3157" s="94"/>
      <c r="BO3157" s="97"/>
      <c r="BQ3157" s="40"/>
      <c r="BR3157" s="94"/>
      <c r="BS3157" s="94"/>
      <c r="BT3157" s="94"/>
      <c r="BU3157" s="40"/>
      <c r="BV3157" s="82"/>
      <c r="BW3157" s="94"/>
      <c r="BX3157" s="48"/>
      <c r="BY3157" s="97"/>
      <c r="BZ3157" s="48"/>
      <c r="CA3157" s="40"/>
      <c r="CB3157" s="94"/>
      <c r="CC3157" s="94"/>
      <c r="CD3157" s="94"/>
      <c r="CE3157" s="40"/>
      <c r="CF3157" s="73"/>
      <c r="CG3157" s="41"/>
      <c r="CH3157" s="41"/>
      <c r="CI3157" s="41"/>
      <c r="CJ3157" s="41"/>
      <c r="CK3157" s="41"/>
      <c r="CL3157" s="68"/>
      <c r="CM3157" s="41"/>
      <c r="CN3157" s="41"/>
      <c r="CO3157" s="39"/>
      <c r="CP3157" s="78"/>
    </row>
    <row r="3158" spans="1:94" s="38" customFormat="1" x14ac:dyDescent="0.25">
      <c r="A3158" s="38">
        <v>3155</v>
      </c>
      <c r="F3158" s="39"/>
      <c r="Q3158" s="39"/>
      <c r="R3158" s="40"/>
      <c r="S3158" s="40"/>
      <c r="T3158" s="39"/>
      <c r="AG3158" s="110"/>
      <c r="AH3158" s="94"/>
      <c r="AJ3158" s="97"/>
      <c r="AL3158" s="39"/>
      <c r="AP3158" s="39"/>
      <c r="AQ3158" s="77"/>
      <c r="AR3158" s="94"/>
      <c r="AT3158" s="97"/>
      <c r="BB3158" s="79"/>
      <c r="BC3158" s="94"/>
      <c r="BE3158" s="97"/>
      <c r="BF3158" s="97"/>
      <c r="BG3158" s="40"/>
      <c r="BK3158" s="40"/>
      <c r="BL3158" s="79"/>
      <c r="BM3158" s="94"/>
      <c r="BO3158" s="97"/>
      <c r="BQ3158" s="40"/>
      <c r="BR3158" s="94"/>
      <c r="BS3158" s="94"/>
      <c r="BT3158" s="94"/>
      <c r="BU3158" s="40"/>
      <c r="BV3158" s="82"/>
      <c r="BW3158" s="94"/>
      <c r="BX3158" s="48"/>
      <c r="BY3158" s="97"/>
      <c r="BZ3158" s="48"/>
      <c r="CA3158" s="40"/>
      <c r="CB3158" s="94"/>
      <c r="CC3158" s="94"/>
      <c r="CD3158" s="94"/>
      <c r="CE3158" s="40"/>
      <c r="CF3158" s="73"/>
      <c r="CG3158" s="41"/>
      <c r="CH3158" s="41"/>
      <c r="CI3158" s="41"/>
      <c r="CJ3158" s="41"/>
      <c r="CK3158" s="41"/>
      <c r="CL3158" s="68"/>
      <c r="CM3158" s="41"/>
      <c r="CN3158" s="41"/>
      <c r="CO3158" s="39"/>
      <c r="CP3158" s="78"/>
    </row>
    <row r="3159" spans="1:94" s="38" customFormat="1" x14ac:dyDescent="0.25">
      <c r="A3159" s="38">
        <v>3156</v>
      </c>
      <c r="F3159" s="39"/>
      <c r="Q3159" s="39"/>
      <c r="R3159" s="40"/>
      <c r="S3159" s="40"/>
      <c r="T3159" s="39"/>
      <c r="AG3159" s="110"/>
      <c r="AH3159" s="94"/>
      <c r="AJ3159" s="97"/>
      <c r="AL3159" s="39"/>
      <c r="AP3159" s="39"/>
      <c r="AQ3159" s="77"/>
      <c r="AR3159" s="94"/>
      <c r="AT3159" s="97"/>
      <c r="BB3159" s="79"/>
      <c r="BC3159" s="94"/>
      <c r="BE3159" s="97"/>
      <c r="BF3159" s="97"/>
      <c r="BG3159" s="40"/>
      <c r="BK3159" s="40"/>
      <c r="BL3159" s="79"/>
      <c r="BM3159" s="94"/>
      <c r="BO3159" s="97"/>
      <c r="BQ3159" s="40"/>
      <c r="BR3159" s="94"/>
      <c r="BS3159" s="94"/>
      <c r="BT3159" s="94"/>
      <c r="BU3159" s="40"/>
      <c r="BV3159" s="82"/>
      <c r="BW3159" s="94"/>
      <c r="BX3159" s="48"/>
      <c r="BY3159" s="97"/>
      <c r="BZ3159" s="48"/>
      <c r="CA3159" s="40"/>
      <c r="CB3159" s="94"/>
      <c r="CC3159" s="94"/>
      <c r="CD3159" s="94"/>
      <c r="CE3159" s="40"/>
      <c r="CF3159" s="73"/>
      <c r="CG3159" s="41"/>
      <c r="CH3159" s="41"/>
      <c r="CI3159" s="41"/>
      <c r="CJ3159" s="41"/>
      <c r="CK3159" s="41"/>
      <c r="CL3159" s="68"/>
      <c r="CM3159" s="41"/>
      <c r="CN3159" s="41"/>
      <c r="CO3159" s="39"/>
      <c r="CP3159" s="78"/>
    </row>
    <row r="3160" spans="1:94" s="38" customFormat="1" x14ac:dyDescent="0.25">
      <c r="A3160" s="38">
        <v>3157</v>
      </c>
      <c r="F3160" s="39"/>
      <c r="Q3160" s="39"/>
      <c r="R3160" s="40"/>
      <c r="S3160" s="40"/>
      <c r="T3160" s="39"/>
      <c r="AG3160" s="110"/>
      <c r="AH3160" s="94"/>
      <c r="AJ3160" s="97"/>
      <c r="AL3160" s="39"/>
      <c r="AP3160" s="39"/>
      <c r="AQ3160" s="77"/>
      <c r="AR3160" s="94"/>
      <c r="AT3160" s="97"/>
      <c r="BB3160" s="79"/>
      <c r="BC3160" s="94"/>
      <c r="BE3160" s="97"/>
      <c r="BF3160" s="97"/>
      <c r="BG3160" s="40"/>
      <c r="BK3160" s="40"/>
      <c r="BL3160" s="79"/>
      <c r="BM3160" s="94"/>
      <c r="BO3160" s="97"/>
      <c r="BQ3160" s="40"/>
      <c r="BR3160" s="94"/>
      <c r="BS3160" s="94"/>
      <c r="BT3160" s="94"/>
      <c r="BU3160" s="40"/>
      <c r="BV3160" s="82"/>
      <c r="BW3160" s="94"/>
      <c r="BX3160" s="48"/>
      <c r="BY3160" s="97"/>
      <c r="BZ3160" s="48"/>
      <c r="CA3160" s="40"/>
      <c r="CB3160" s="94"/>
      <c r="CC3160" s="94"/>
      <c r="CD3160" s="94"/>
      <c r="CE3160" s="40"/>
      <c r="CF3160" s="73"/>
      <c r="CG3160" s="41"/>
      <c r="CH3160" s="41"/>
      <c r="CI3160" s="41"/>
      <c r="CJ3160" s="41"/>
      <c r="CK3160" s="41"/>
      <c r="CL3160" s="68"/>
      <c r="CM3160" s="41"/>
      <c r="CN3160" s="41"/>
      <c r="CO3160" s="39"/>
      <c r="CP3160" s="78"/>
    </row>
    <row r="3161" spans="1:94" s="38" customFormat="1" x14ac:dyDescent="0.25">
      <c r="A3161" s="38">
        <v>3158</v>
      </c>
      <c r="F3161" s="39"/>
      <c r="Q3161" s="39"/>
      <c r="R3161" s="40"/>
      <c r="S3161" s="40"/>
      <c r="T3161" s="39"/>
      <c r="AG3161" s="110"/>
      <c r="AH3161" s="94"/>
      <c r="AJ3161" s="97"/>
      <c r="AL3161" s="39"/>
      <c r="AP3161" s="39"/>
      <c r="AQ3161" s="77"/>
      <c r="AR3161" s="94"/>
      <c r="AT3161" s="97"/>
      <c r="BB3161" s="79"/>
      <c r="BC3161" s="94"/>
      <c r="BE3161" s="97"/>
      <c r="BF3161" s="97"/>
      <c r="BG3161" s="40"/>
      <c r="BK3161" s="40"/>
      <c r="BL3161" s="79"/>
      <c r="BM3161" s="94"/>
      <c r="BO3161" s="97"/>
      <c r="BQ3161" s="40"/>
      <c r="BR3161" s="94"/>
      <c r="BS3161" s="94"/>
      <c r="BT3161" s="94"/>
      <c r="BU3161" s="40"/>
      <c r="BV3161" s="82"/>
      <c r="BW3161" s="94"/>
      <c r="BX3161" s="48"/>
      <c r="BY3161" s="97"/>
      <c r="BZ3161" s="48"/>
      <c r="CA3161" s="40"/>
      <c r="CB3161" s="94"/>
      <c r="CC3161" s="94"/>
      <c r="CD3161" s="94"/>
      <c r="CE3161" s="40"/>
      <c r="CF3161" s="73"/>
      <c r="CG3161" s="41"/>
      <c r="CH3161" s="41"/>
      <c r="CI3161" s="41"/>
      <c r="CJ3161" s="41"/>
      <c r="CK3161" s="41"/>
      <c r="CL3161" s="68"/>
      <c r="CM3161" s="41"/>
      <c r="CN3161" s="41"/>
      <c r="CO3161" s="39"/>
      <c r="CP3161" s="78"/>
    </row>
    <row r="3162" spans="1:94" s="38" customFormat="1" x14ac:dyDescent="0.25">
      <c r="A3162" s="38">
        <v>3159</v>
      </c>
      <c r="F3162" s="39"/>
      <c r="Q3162" s="39"/>
      <c r="R3162" s="40"/>
      <c r="S3162" s="40"/>
      <c r="T3162" s="39"/>
      <c r="AG3162" s="110"/>
      <c r="AH3162" s="94"/>
      <c r="AJ3162" s="97"/>
      <c r="AL3162" s="39"/>
      <c r="AP3162" s="39"/>
      <c r="AQ3162" s="77"/>
      <c r="AR3162" s="94"/>
      <c r="AT3162" s="97"/>
      <c r="BB3162" s="79"/>
      <c r="BC3162" s="94"/>
      <c r="BE3162" s="97"/>
      <c r="BF3162" s="97"/>
      <c r="BG3162" s="40"/>
      <c r="BK3162" s="40"/>
      <c r="BL3162" s="79"/>
      <c r="BM3162" s="94"/>
      <c r="BO3162" s="97"/>
      <c r="BQ3162" s="40"/>
      <c r="BR3162" s="94"/>
      <c r="BS3162" s="94"/>
      <c r="BT3162" s="94"/>
      <c r="BU3162" s="40"/>
      <c r="BV3162" s="82"/>
      <c r="BW3162" s="94"/>
      <c r="BX3162" s="48"/>
      <c r="BY3162" s="97"/>
      <c r="BZ3162" s="48"/>
      <c r="CA3162" s="40"/>
      <c r="CB3162" s="94"/>
      <c r="CC3162" s="94"/>
      <c r="CD3162" s="94"/>
      <c r="CE3162" s="40"/>
      <c r="CF3162" s="73"/>
      <c r="CG3162" s="41"/>
      <c r="CH3162" s="41"/>
      <c r="CI3162" s="41"/>
      <c r="CJ3162" s="41"/>
      <c r="CK3162" s="41"/>
      <c r="CL3162" s="68"/>
      <c r="CM3162" s="41"/>
      <c r="CN3162" s="41"/>
      <c r="CO3162" s="39"/>
      <c r="CP3162" s="78"/>
    </row>
    <row r="3163" spans="1:94" s="38" customFormat="1" x14ac:dyDescent="0.25">
      <c r="A3163" s="38">
        <v>3160</v>
      </c>
      <c r="F3163" s="39"/>
      <c r="Q3163" s="39"/>
      <c r="R3163" s="40"/>
      <c r="S3163" s="40"/>
      <c r="T3163" s="39"/>
      <c r="AG3163" s="110"/>
      <c r="AH3163" s="94"/>
      <c r="AJ3163" s="97"/>
      <c r="AL3163" s="39"/>
      <c r="AP3163" s="39"/>
      <c r="AQ3163" s="77"/>
      <c r="AR3163" s="94"/>
      <c r="AT3163" s="97"/>
      <c r="BB3163" s="79"/>
      <c r="BC3163" s="94"/>
      <c r="BE3163" s="97"/>
      <c r="BF3163" s="97"/>
      <c r="BG3163" s="40"/>
      <c r="BK3163" s="40"/>
      <c r="BL3163" s="79"/>
      <c r="BM3163" s="94"/>
      <c r="BO3163" s="97"/>
      <c r="BQ3163" s="40"/>
      <c r="BR3163" s="94"/>
      <c r="BS3163" s="94"/>
      <c r="BT3163" s="94"/>
      <c r="BU3163" s="40"/>
      <c r="BV3163" s="82"/>
      <c r="BW3163" s="94"/>
      <c r="BX3163" s="48"/>
      <c r="BY3163" s="97"/>
      <c r="BZ3163" s="48"/>
      <c r="CA3163" s="40"/>
      <c r="CB3163" s="94"/>
      <c r="CC3163" s="94"/>
      <c r="CD3163" s="94"/>
      <c r="CE3163" s="40"/>
      <c r="CF3163" s="73"/>
      <c r="CG3163" s="41"/>
      <c r="CH3163" s="41"/>
      <c r="CI3163" s="41"/>
      <c r="CJ3163" s="41"/>
      <c r="CK3163" s="41"/>
      <c r="CL3163" s="68"/>
      <c r="CM3163" s="41"/>
      <c r="CN3163" s="41"/>
      <c r="CO3163" s="39"/>
      <c r="CP3163" s="78"/>
    </row>
    <row r="3164" spans="1:94" s="38" customFormat="1" x14ac:dyDescent="0.25">
      <c r="A3164" s="38">
        <v>3161</v>
      </c>
      <c r="F3164" s="39"/>
      <c r="Q3164" s="39"/>
      <c r="R3164" s="40"/>
      <c r="S3164" s="40"/>
      <c r="T3164" s="39"/>
      <c r="AG3164" s="110"/>
      <c r="AH3164" s="94"/>
      <c r="AJ3164" s="97"/>
      <c r="AL3164" s="39"/>
      <c r="AP3164" s="39"/>
      <c r="AQ3164" s="77"/>
      <c r="AR3164" s="94"/>
      <c r="AT3164" s="97"/>
      <c r="BB3164" s="79"/>
      <c r="BC3164" s="94"/>
      <c r="BE3164" s="97"/>
      <c r="BF3164" s="97"/>
      <c r="BG3164" s="40"/>
      <c r="BK3164" s="40"/>
      <c r="BL3164" s="79"/>
      <c r="BM3164" s="94"/>
      <c r="BO3164" s="97"/>
      <c r="BQ3164" s="40"/>
      <c r="BR3164" s="94"/>
      <c r="BS3164" s="94"/>
      <c r="BT3164" s="94"/>
      <c r="BU3164" s="40"/>
      <c r="BV3164" s="82"/>
      <c r="BW3164" s="94"/>
      <c r="BX3164" s="48"/>
      <c r="BY3164" s="97"/>
      <c r="BZ3164" s="48"/>
      <c r="CA3164" s="40"/>
      <c r="CB3164" s="94"/>
      <c r="CC3164" s="94"/>
      <c r="CD3164" s="94"/>
      <c r="CE3164" s="40"/>
      <c r="CF3164" s="73"/>
      <c r="CG3164" s="41"/>
      <c r="CH3164" s="41"/>
      <c r="CI3164" s="41"/>
      <c r="CJ3164" s="41"/>
      <c r="CK3164" s="41"/>
      <c r="CL3164" s="68"/>
      <c r="CM3164" s="41"/>
      <c r="CN3164" s="41"/>
      <c r="CO3164" s="39"/>
      <c r="CP3164" s="78"/>
    </row>
    <row r="3165" spans="1:94" s="38" customFormat="1" x14ac:dyDescent="0.25">
      <c r="A3165" s="38">
        <v>3162</v>
      </c>
      <c r="F3165" s="39"/>
      <c r="Q3165" s="39"/>
      <c r="R3165" s="40"/>
      <c r="S3165" s="40"/>
      <c r="T3165" s="39"/>
      <c r="AG3165" s="110"/>
      <c r="AH3165" s="94"/>
      <c r="AJ3165" s="97"/>
      <c r="AL3165" s="39"/>
      <c r="AP3165" s="39"/>
      <c r="AQ3165" s="77"/>
      <c r="AR3165" s="94"/>
      <c r="AT3165" s="97"/>
      <c r="BB3165" s="79"/>
      <c r="BC3165" s="94"/>
      <c r="BE3165" s="97"/>
      <c r="BF3165" s="97"/>
      <c r="BG3165" s="40"/>
      <c r="BK3165" s="40"/>
      <c r="BL3165" s="79"/>
      <c r="BM3165" s="94"/>
      <c r="BO3165" s="97"/>
      <c r="BQ3165" s="40"/>
      <c r="BR3165" s="94"/>
      <c r="BS3165" s="94"/>
      <c r="BT3165" s="94"/>
      <c r="BU3165" s="40"/>
      <c r="BV3165" s="82"/>
      <c r="BW3165" s="94"/>
      <c r="BX3165" s="48"/>
      <c r="BY3165" s="97"/>
      <c r="BZ3165" s="48"/>
      <c r="CA3165" s="40"/>
      <c r="CB3165" s="94"/>
      <c r="CC3165" s="94"/>
      <c r="CD3165" s="94"/>
      <c r="CE3165" s="40"/>
      <c r="CF3165" s="73"/>
      <c r="CG3165" s="41"/>
      <c r="CH3165" s="41"/>
      <c r="CI3165" s="41"/>
      <c r="CJ3165" s="41"/>
      <c r="CK3165" s="41"/>
      <c r="CL3165" s="68"/>
      <c r="CM3165" s="41"/>
      <c r="CN3165" s="41"/>
      <c r="CO3165" s="39"/>
      <c r="CP3165" s="78"/>
    </row>
    <row r="3166" spans="1:94" s="38" customFormat="1" x14ac:dyDescent="0.25">
      <c r="A3166" s="38">
        <v>3163</v>
      </c>
      <c r="F3166" s="39"/>
      <c r="Q3166" s="39"/>
      <c r="R3166" s="40"/>
      <c r="S3166" s="40"/>
      <c r="T3166" s="39"/>
      <c r="AG3166" s="110"/>
      <c r="AH3166" s="94"/>
      <c r="AJ3166" s="97"/>
      <c r="AL3166" s="39"/>
      <c r="AP3166" s="39"/>
      <c r="AQ3166" s="77"/>
      <c r="AR3166" s="94"/>
      <c r="AT3166" s="97"/>
      <c r="BB3166" s="79"/>
      <c r="BC3166" s="94"/>
      <c r="BE3166" s="97"/>
      <c r="BF3166" s="97"/>
      <c r="BG3166" s="40"/>
      <c r="BK3166" s="40"/>
      <c r="BL3166" s="79"/>
      <c r="BM3166" s="94"/>
      <c r="BO3166" s="97"/>
      <c r="BQ3166" s="40"/>
      <c r="BR3166" s="94"/>
      <c r="BS3166" s="94"/>
      <c r="BT3166" s="94"/>
      <c r="BU3166" s="40"/>
      <c r="BV3166" s="82"/>
      <c r="BW3166" s="94"/>
      <c r="BX3166" s="48"/>
      <c r="BY3166" s="97"/>
      <c r="BZ3166" s="48"/>
      <c r="CA3166" s="40"/>
      <c r="CB3166" s="94"/>
      <c r="CC3166" s="94"/>
      <c r="CD3166" s="94"/>
      <c r="CE3166" s="40"/>
      <c r="CF3166" s="73"/>
      <c r="CG3166" s="41"/>
      <c r="CH3166" s="41"/>
      <c r="CI3166" s="41"/>
      <c r="CJ3166" s="41"/>
      <c r="CK3166" s="41"/>
      <c r="CL3166" s="68"/>
      <c r="CM3166" s="41"/>
      <c r="CN3166" s="41"/>
      <c r="CO3166" s="39"/>
      <c r="CP3166" s="78"/>
    </row>
    <row r="3167" spans="1:94" s="38" customFormat="1" x14ac:dyDescent="0.25">
      <c r="A3167" s="38">
        <v>3164</v>
      </c>
      <c r="F3167" s="39"/>
      <c r="Q3167" s="39"/>
      <c r="R3167" s="40"/>
      <c r="S3167" s="40"/>
      <c r="T3167" s="39"/>
      <c r="AG3167" s="110"/>
      <c r="AH3167" s="94"/>
      <c r="AJ3167" s="97"/>
      <c r="AL3167" s="39"/>
      <c r="AP3167" s="39"/>
      <c r="AQ3167" s="77"/>
      <c r="AR3167" s="94"/>
      <c r="AT3167" s="97"/>
      <c r="BB3167" s="79"/>
      <c r="BC3167" s="94"/>
      <c r="BE3167" s="97"/>
      <c r="BF3167" s="97"/>
      <c r="BG3167" s="40"/>
      <c r="BK3167" s="40"/>
      <c r="BL3167" s="79"/>
      <c r="BM3167" s="94"/>
      <c r="BO3167" s="97"/>
      <c r="BQ3167" s="40"/>
      <c r="BR3167" s="94"/>
      <c r="BS3167" s="94"/>
      <c r="BT3167" s="94"/>
      <c r="BU3167" s="40"/>
      <c r="BV3167" s="82"/>
      <c r="BW3167" s="94"/>
      <c r="BX3167" s="48"/>
      <c r="BY3167" s="97"/>
      <c r="BZ3167" s="48"/>
      <c r="CA3167" s="40"/>
      <c r="CB3167" s="94"/>
      <c r="CC3167" s="94"/>
      <c r="CD3167" s="94"/>
      <c r="CE3167" s="40"/>
      <c r="CF3167" s="73"/>
      <c r="CG3167" s="41"/>
      <c r="CH3167" s="41"/>
      <c r="CI3167" s="41"/>
      <c r="CJ3167" s="41"/>
      <c r="CK3167" s="41"/>
      <c r="CL3167" s="68"/>
      <c r="CM3167" s="41"/>
      <c r="CN3167" s="41"/>
      <c r="CO3167" s="39"/>
      <c r="CP3167" s="78"/>
    </row>
    <row r="3168" spans="1:94" s="38" customFormat="1" x14ac:dyDescent="0.25">
      <c r="A3168" s="38">
        <v>3165</v>
      </c>
      <c r="F3168" s="39"/>
      <c r="Q3168" s="39"/>
      <c r="R3168" s="40"/>
      <c r="S3168" s="40"/>
      <c r="T3168" s="39"/>
      <c r="AG3168" s="110"/>
      <c r="AH3168" s="94"/>
      <c r="AJ3168" s="97"/>
      <c r="AL3168" s="39"/>
      <c r="AP3168" s="39"/>
      <c r="AQ3168" s="77"/>
      <c r="AR3168" s="94"/>
      <c r="AT3168" s="97"/>
      <c r="BB3168" s="79"/>
      <c r="BC3168" s="94"/>
      <c r="BE3168" s="97"/>
      <c r="BF3168" s="97"/>
      <c r="BG3168" s="40"/>
      <c r="BK3168" s="40"/>
      <c r="BL3168" s="79"/>
      <c r="BM3168" s="94"/>
      <c r="BO3168" s="97"/>
      <c r="BQ3168" s="40"/>
      <c r="BR3168" s="94"/>
      <c r="BS3168" s="94"/>
      <c r="BT3168" s="94"/>
      <c r="BU3168" s="40"/>
      <c r="BV3168" s="82"/>
      <c r="BW3168" s="94"/>
      <c r="BX3168" s="48"/>
      <c r="BY3168" s="97"/>
      <c r="BZ3168" s="48"/>
      <c r="CA3168" s="40"/>
      <c r="CB3168" s="94"/>
      <c r="CC3168" s="94"/>
      <c r="CD3168" s="94"/>
      <c r="CE3168" s="40"/>
      <c r="CF3168" s="73"/>
      <c r="CG3168" s="41"/>
      <c r="CH3168" s="41"/>
      <c r="CI3168" s="41"/>
      <c r="CJ3168" s="41"/>
      <c r="CK3168" s="41"/>
      <c r="CL3168" s="68"/>
      <c r="CM3168" s="41"/>
      <c r="CN3168" s="41"/>
      <c r="CO3168" s="39"/>
      <c r="CP3168" s="78"/>
    </row>
    <row r="3169" spans="1:94" s="38" customFormat="1" x14ac:dyDescent="0.25">
      <c r="A3169" s="38">
        <v>3166</v>
      </c>
      <c r="F3169" s="39"/>
      <c r="Q3169" s="39"/>
      <c r="R3169" s="40"/>
      <c r="S3169" s="40"/>
      <c r="T3169" s="39"/>
      <c r="AG3169" s="110"/>
      <c r="AH3169" s="94"/>
      <c r="AJ3169" s="97"/>
      <c r="AL3169" s="39"/>
      <c r="AP3169" s="39"/>
      <c r="AQ3169" s="77"/>
      <c r="AR3169" s="94"/>
      <c r="AT3169" s="97"/>
      <c r="BB3169" s="79"/>
      <c r="BC3169" s="94"/>
      <c r="BE3169" s="97"/>
      <c r="BF3169" s="97"/>
      <c r="BG3169" s="40"/>
      <c r="BK3169" s="40"/>
      <c r="BL3169" s="79"/>
      <c r="BM3169" s="94"/>
      <c r="BO3169" s="97"/>
      <c r="BQ3169" s="40"/>
      <c r="BR3169" s="94"/>
      <c r="BS3169" s="94"/>
      <c r="BT3169" s="94"/>
      <c r="BU3169" s="40"/>
      <c r="BV3169" s="82"/>
      <c r="BW3169" s="94"/>
      <c r="BX3169" s="48"/>
      <c r="BY3169" s="97"/>
      <c r="BZ3169" s="48"/>
      <c r="CA3169" s="40"/>
      <c r="CB3169" s="94"/>
      <c r="CC3169" s="94"/>
      <c r="CD3169" s="94"/>
      <c r="CE3169" s="40"/>
      <c r="CF3169" s="73"/>
      <c r="CG3169" s="41"/>
      <c r="CH3169" s="41"/>
      <c r="CI3169" s="41"/>
      <c r="CJ3169" s="41"/>
      <c r="CK3169" s="41"/>
      <c r="CL3169" s="68"/>
      <c r="CM3169" s="41"/>
      <c r="CN3169" s="41"/>
      <c r="CO3169" s="39"/>
      <c r="CP3169" s="78"/>
    </row>
    <row r="3170" spans="1:94" s="38" customFormat="1" x14ac:dyDescent="0.25">
      <c r="A3170" s="38">
        <v>3167</v>
      </c>
      <c r="F3170" s="39"/>
      <c r="Q3170" s="39"/>
      <c r="R3170" s="40"/>
      <c r="S3170" s="40"/>
      <c r="T3170" s="39"/>
      <c r="AG3170" s="110"/>
      <c r="AH3170" s="94"/>
      <c r="AJ3170" s="97"/>
      <c r="AL3170" s="39"/>
      <c r="AP3170" s="39"/>
      <c r="AQ3170" s="77"/>
      <c r="AR3170" s="94"/>
      <c r="AT3170" s="97"/>
      <c r="BB3170" s="79"/>
      <c r="BC3170" s="94"/>
      <c r="BE3170" s="97"/>
      <c r="BF3170" s="97"/>
      <c r="BG3170" s="40"/>
      <c r="BK3170" s="40"/>
      <c r="BL3170" s="79"/>
      <c r="BM3170" s="94"/>
      <c r="BO3170" s="97"/>
      <c r="BQ3170" s="40"/>
      <c r="BR3170" s="94"/>
      <c r="BS3170" s="94"/>
      <c r="BT3170" s="94"/>
      <c r="BU3170" s="40"/>
      <c r="BV3170" s="82"/>
      <c r="BW3170" s="94"/>
      <c r="BX3170" s="48"/>
      <c r="BY3170" s="97"/>
      <c r="BZ3170" s="48"/>
      <c r="CA3170" s="40"/>
      <c r="CB3170" s="94"/>
      <c r="CC3170" s="94"/>
      <c r="CD3170" s="94"/>
      <c r="CE3170" s="40"/>
      <c r="CF3170" s="73"/>
      <c r="CG3170" s="41"/>
      <c r="CH3170" s="41"/>
      <c r="CI3170" s="41"/>
      <c r="CJ3170" s="41"/>
      <c r="CK3170" s="41"/>
      <c r="CL3170" s="68"/>
      <c r="CM3170" s="41"/>
      <c r="CN3170" s="41"/>
      <c r="CO3170" s="39"/>
      <c r="CP3170" s="78"/>
    </row>
    <row r="3171" spans="1:94" s="38" customFormat="1" x14ac:dyDescent="0.25">
      <c r="A3171" s="38">
        <v>3168</v>
      </c>
      <c r="F3171" s="39"/>
      <c r="Q3171" s="39"/>
      <c r="R3171" s="40"/>
      <c r="S3171" s="40"/>
      <c r="T3171" s="39"/>
      <c r="AG3171" s="110"/>
      <c r="AH3171" s="94"/>
      <c r="AJ3171" s="97"/>
      <c r="AL3171" s="39"/>
      <c r="AP3171" s="39"/>
      <c r="AQ3171" s="77"/>
      <c r="AR3171" s="94"/>
      <c r="AT3171" s="97"/>
      <c r="BB3171" s="79"/>
      <c r="BC3171" s="94"/>
      <c r="BE3171" s="97"/>
      <c r="BF3171" s="97"/>
      <c r="BG3171" s="40"/>
      <c r="BK3171" s="40"/>
      <c r="BL3171" s="79"/>
      <c r="BM3171" s="94"/>
      <c r="BO3171" s="97"/>
      <c r="BQ3171" s="40"/>
      <c r="BR3171" s="94"/>
      <c r="BS3171" s="94"/>
      <c r="BT3171" s="94"/>
      <c r="BU3171" s="40"/>
      <c r="BV3171" s="82"/>
      <c r="BW3171" s="94"/>
      <c r="BX3171" s="48"/>
      <c r="BY3171" s="97"/>
      <c r="BZ3171" s="48"/>
      <c r="CA3171" s="40"/>
      <c r="CB3171" s="94"/>
      <c r="CC3171" s="94"/>
      <c r="CD3171" s="94"/>
      <c r="CE3171" s="40"/>
      <c r="CF3171" s="73"/>
      <c r="CG3171" s="41"/>
      <c r="CH3171" s="41"/>
      <c r="CI3171" s="41"/>
      <c r="CJ3171" s="41"/>
      <c r="CK3171" s="41"/>
      <c r="CL3171" s="68"/>
      <c r="CM3171" s="41"/>
      <c r="CN3171" s="41"/>
      <c r="CO3171" s="39"/>
      <c r="CP3171" s="78"/>
    </row>
    <row r="3172" spans="1:94" s="38" customFormat="1" x14ac:dyDescent="0.25">
      <c r="A3172" s="38">
        <v>3169</v>
      </c>
      <c r="F3172" s="39"/>
      <c r="Q3172" s="39"/>
      <c r="R3172" s="40"/>
      <c r="S3172" s="40"/>
      <c r="T3172" s="39"/>
      <c r="AG3172" s="110"/>
      <c r="AH3172" s="94"/>
      <c r="AJ3172" s="97"/>
      <c r="AL3172" s="39"/>
      <c r="AP3172" s="39"/>
      <c r="AQ3172" s="77"/>
      <c r="AR3172" s="94"/>
      <c r="AT3172" s="97"/>
      <c r="BB3172" s="79"/>
      <c r="BC3172" s="94"/>
      <c r="BE3172" s="97"/>
      <c r="BF3172" s="97"/>
      <c r="BG3172" s="40"/>
      <c r="BK3172" s="40"/>
      <c r="BL3172" s="79"/>
      <c r="BM3172" s="94"/>
      <c r="BO3172" s="97"/>
      <c r="BQ3172" s="40"/>
      <c r="BR3172" s="94"/>
      <c r="BS3172" s="94"/>
      <c r="BT3172" s="94"/>
      <c r="BU3172" s="40"/>
      <c r="BV3172" s="82"/>
      <c r="BW3172" s="94"/>
      <c r="BX3172" s="48"/>
      <c r="BY3172" s="97"/>
      <c r="BZ3172" s="48"/>
      <c r="CA3172" s="40"/>
      <c r="CB3172" s="94"/>
      <c r="CC3172" s="94"/>
      <c r="CD3172" s="94"/>
      <c r="CE3172" s="40"/>
      <c r="CF3172" s="73"/>
      <c r="CG3172" s="41"/>
      <c r="CH3172" s="41"/>
      <c r="CI3172" s="41"/>
      <c r="CJ3172" s="41"/>
      <c r="CK3172" s="41"/>
      <c r="CL3172" s="68"/>
      <c r="CM3172" s="41"/>
      <c r="CN3172" s="41"/>
      <c r="CO3172" s="39"/>
      <c r="CP3172" s="78"/>
    </row>
    <row r="3173" spans="1:94" s="38" customFormat="1" x14ac:dyDescent="0.25">
      <c r="A3173" s="38">
        <v>3170</v>
      </c>
      <c r="F3173" s="39"/>
      <c r="Q3173" s="39"/>
      <c r="R3173" s="40"/>
      <c r="S3173" s="40"/>
      <c r="T3173" s="39"/>
      <c r="AG3173" s="110"/>
      <c r="AH3173" s="94"/>
      <c r="AJ3173" s="97"/>
      <c r="AL3173" s="39"/>
      <c r="AP3173" s="39"/>
      <c r="AQ3173" s="77"/>
      <c r="AR3173" s="94"/>
      <c r="AT3173" s="97"/>
      <c r="BB3173" s="79"/>
      <c r="BC3173" s="94"/>
      <c r="BE3173" s="97"/>
      <c r="BF3173" s="97"/>
      <c r="BG3173" s="40"/>
      <c r="BK3173" s="40"/>
      <c r="BL3173" s="79"/>
      <c r="BM3173" s="94"/>
      <c r="BO3173" s="97"/>
      <c r="BQ3173" s="40"/>
      <c r="BR3173" s="94"/>
      <c r="BS3173" s="94"/>
      <c r="BT3173" s="94"/>
      <c r="BU3173" s="40"/>
      <c r="BV3173" s="82"/>
      <c r="BW3173" s="94"/>
      <c r="BX3173" s="48"/>
      <c r="BY3173" s="97"/>
      <c r="BZ3173" s="48"/>
      <c r="CA3173" s="40"/>
      <c r="CB3173" s="94"/>
      <c r="CC3173" s="94"/>
      <c r="CD3173" s="94"/>
      <c r="CE3173" s="40"/>
      <c r="CF3173" s="73"/>
      <c r="CG3173" s="41"/>
      <c r="CH3173" s="41"/>
      <c r="CI3173" s="41"/>
      <c r="CJ3173" s="41"/>
      <c r="CK3173" s="41"/>
      <c r="CL3173" s="68"/>
      <c r="CM3173" s="41"/>
      <c r="CN3173" s="41"/>
      <c r="CO3173" s="39"/>
      <c r="CP3173" s="78"/>
    </row>
    <row r="3174" spans="1:94" s="38" customFormat="1" x14ac:dyDescent="0.25">
      <c r="A3174" s="38">
        <v>3171</v>
      </c>
      <c r="F3174" s="39"/>
      <c r="Q3174" s="39"/>
      <c r="R3174" s="40"/>
      <c r="S3174" s="40"/>
      <c r="T3174" s="39"/>
      <c r="AG3174" s="110"/>
      <c r="AH3174" s="94"/>
      <c r="AJ3174" s="97"/>
      <c r="AL3174" s="39"/>
      <c r="AP3174" s="39"/>
      <c r="AQ3174" s="77"/>
      <c r="AR3174" s="94"/>
      <c r="AT3174" s="97"/>
      <c r="BB3174" s="79"/>
      <c r="BC3174" s="94"/>
      <c r="BE3174" s="97"/>
      <c r="BF3174" s="97"/>
      <c r="BG3174" s="40"/>
      <c r="BK3174" s="40"/>
      <c r="BL3174" s="79"/>
      <c r="BM3174" s="94"/>
      <c r="BO3174" s="97"/>
      <c r="BQ3174" s="40"/>
      <c r="BR3174" s="94"/>
      <c r="BS3174" s="94"/>
      <c r="BT3174" s="94"/>
      <c r="BU3174" s="40"/>
      <c r="BV3174" s="82"/>
      <c r="BW3174" s="94"/>
      <c r="BX3174" s="48"/>
      <c r="BY3174" s="97"/>
      <c r="BZ3174" s="48"/>
      <c r="CA3174" s="40"/>
      <c r="CB3174" s="94"/>
      <c r="CC3174" s="94"/>
      <c r="CD3174" s="94"/>
      <c r="CE3174" s="40"/>
      <c r="CF3174" s="73"/>
      <c r="CG3174" s="41"/>
      <c r="CH3174" s="41"/>
      <c r="CI3174" s="41"/>
      <c r="CJ3174" s="41"/>
      <c r="CK3174" s="41"/>
      <c r="CL3174" s="68"/>
      <c r="CM3174" s="41"/>
      <c r="CN3174" s="41"/>
      <c r="CO3174" s="39"/>
      <c r="CP3174" s="78"/>
    </row>
    <row r="3175" spans="1:94" s="38" customFormat="1" x14ac:dyDescent="0.25">
      <c r="A3175" s="38">
        <v>3172</v>
      </c>
      <c r="F3175" s="39"/>
      <c r="Q3175" s="39"/>
      <c r="R3175" s="40"/>
      <c r="S3175" s="40"/>
      <c r="T3175" s="39"/>
      <c r="AG3175" s="110"/>
      <c r="AH3175" s="94"/>
      <c r="AJ3175" s="97"/>
      <c r="AL3175" s="39"/>
      <c r="AP3175" s="39"/>
      <c r="AQ3175" s="77"/>
      <c r="AR3175" s="94"/>
      <c r="AT3175" s="97"/>
      <c r="BB3175" s="79"/>
      <c r="BC3175" s="94"/>
      <c r="BE3175" s="97"/>
      <c r="BF3175" s="97"/>
      <c r="BG3175" s="40"/>
      <c r="BK3175" s="40"/>
      <c r="BL3175" s="79"/>
      <c r="BM3175" s="94"/>
      <c r="BO3175" s="97"/>
      <c r="BQ3175" s="40"/>
      <c r="BR3175" s="94"/>
      <c r="BS3175" s="94"/>
      <c r="BT3175" s="94"/>
      <c r="BU3175" s="40"/>
      <c r="BV3175" s="82"/>
      <c r="BW3175" s="94"/>
      <c r="BX3175" s="48"/>
      <c r="BY3175" s="97"/>
      <c r="BZ3175" s="48"/>
      <c r="CA3175" s="40"/>
      <c r="CB3175" s="94"/>
      <c r="CC3175" s="94"/>
      <c r="CD3175" s="94"/>
      <c r="CE3175" s="40"/>
      <c r="CF3175" s="73"/>
      <c r="CG3175" s="41"/>
      <c r="CH3175" s="41"/>
      <c r="CI3175" s="41"/>
      <c r="CJ3175" s="41"/>
      <c r="CK3175" s="41"/>
      <c r="CL3175" s="68"/>
      <c r="CM3175" s="41"/>
      <c r="CN3175" s="41"/>
      <c r="CO3175" s="39"/>
      <c r="CP3175" s="78"/>
    </row>
    <row r="3176" spans="1:94" s="38" customFormat="1" x14ac:dyDescent="0.25">
      <c r="A3176" s="38">
        <v>3173</v>
      </c>
      <c r="F3176" s="39"/>
      <c r="Q3176" s="39"/>
      <c r="R3176" s="40"/>
      <c r="S3176" s="40"/>
      <c r="T3176" s="39"/>
      <c r="AG3176" s="110"/>
      <c r="AH3176" s="94"/>
      <c r="AJ3176" s="97"/>
      <c r="AL3176" s="39"/>
      <c r="AP3176" s="39"/>
      <c r="AQ3176" s="77"/>
      <c r="AR3176" s="94"/>
      <c r="AT3176" s="97"/>
      <c r="BB3176" s="79"/>
      <c r="BC3176" s="94"/>
      <c r="BE3176" s="97"/>
      <c r="BF3176" s="97"/>
      <c r="BG3176" s="40"/>
      <c r="BK3176" s="40"/>
      <c r="BL3176" s="79"/>
      <c r="BM3176" s="94"/>
      <c r="BO3176" s="97"/>
      <c r="BQ3176" s="40"/>
      <c r="BR3176" s="94"/>
      <c r="BS3176" s="94"/>
      <c r="BT3176" s="94"/>
      <c r="BU3176" s="40"/>
      <c r="BV3176" s="82"/>
      <c r="BW3176" s="94"/>
      <c r="BX3176" s="48"/>
      <c r="BY3176" s="97"/>
      <c r="BZ3176" s="48"/>
      <c r="CA3176" s="40"/>
      <c r="CB3176" s="94"/>
      <c r="CC3176" s="94"/>
      <c r="CD3176" s="94"/>
      <c r="CE3176" s="40"/>
      <c r="CF3176" s="73"/>
      <c r="CG3176" s="41"/>
      <c r="CH3176" s="41"/>
      <c r="CI3176" s="41"/>
      <c r="CJ3176" s="41"/>
      <c r="CK3176" s="41"/>
      <c r="CL3176" s="68"/>
      <c r="CM3176" s="41"/>
      <c r="CN3176" s="41"/>
      <c r="CO3176" s="39"/>
      <c r="CP3176" s="78"/>
    </row>
    <row r="3177" spans="1:94" s="38" customFormat="1" x14ac:dyDescent="0.25">
      <c r="A3177" s="38">
        <v>3174</v>
      </c>
      <c r="F3177" s="39"/>
      <c r="Q3177" s="39"/>
      <c r="R3177" s="40"/>
      <c r="S3177" s="40"/>
      <c r="T3177" s="39"/>
      <c r="AG3177" s="110"/>
      <c r="AH3177" s="94"/>
      <c r="AJ3177" s="97"/>
      <c r="AL3177" s="39"/>
      <c r="AP3177" s="39"/>
      <c r="AQ3177" s="77"/>
      <c r="AR3177" s="94"/>
      <c r="AT3177" s="97"/>
      <c r="BB3177" s="79"/>
      <c r="BC3177" s="94"/>
      <c r="BE3177" s="97"/>
      <c r="BF3177" s="97"/>
      <c r="BG3177" s="40"/>
      <c r="BK3177" s="40"/>
      <c r="BL3177" s="79"/>
      <c r="BM3177" s="94"/>
      <c r="BO3177" s="97"/>
      <c r="BQ3177" s="40"/>
      <c r="BR3177" s="94"/>
      <c r="BS3177" s="94"/>
      <c r="BT3177" s="94"/>
      <c r="BU3177" s="40"/>
      <c r="BV3177" s="82"/>
      <c r="BW3177" s="94"/>
      <c r="BX3177" s="48"/>
      <c r="BY3177" s="97"/>
      <c r="BZ3177" s="48"/>
      <c r="CA3177" s="40"/>
      <c r="CB3177" s="94"/>
      <c r="CC3177" s="94"/>
      <c r="CD3177" s="94"/>
      <c r="CE3177" s="40"/>
      <c r="CF3177" s="73"/>
      <c r="CG3177" s="41"/>
      <c r="CH3177" s="41"/>
      <c r="CI3177" s="41"/>
      <c r="CJ3177" s="41"/>
      <c r="CK3177" s="41"/>
      <c r="CL3177" s="68"/>
      <c r="CM3177" s="41"/>
      <c r="CN3177" s="41"/>
      <c r="CO3177" s="39"/>
      <c r="CP3177" s="78"/>
    </row>
    <row r="3178" spans="1:94" s="38" customFormat="1" x14ac:dyDescent="0.25">
      <c r="A3178" s="38">
        <v>3175</v>
      </c>
      <c r="F3178" s="39"/>
      <c r="Q3178" s="39"/>
      <c r="R3178" s="40"/>
      <c r="S3178" s="40"/>
      <c r="T3178" s="39"/>
      <c r="AG3178" s="110"/>
      <c r="AH3178" s="94"/>
      <c r="AJ3178" s="97"/>
      <c r="AL3178" s="39"/>
      <c r="AP3178" s="39"/>
      <c r="AQ3178" s="77"/>
      <c r="AR3178" s="94"/>
      <c r="AT3178" s="97"/>
      <c r="BB3178" s="79"/>
      <c r="BC3178" s="94"/>
      <c r="BE3178" s="97"/>
      <c r="BF3178" s="97"/>
      <c r="BG3178" s="40"/>
      <c r="BK3178" s="40"/>
      <c r="BL3178" s="79"/>
      <c r="BM3178" s="94"/>
      <c r="BO3178" s="97"/>
      <c r="BQ3178" s="40"/>
      <c r="BR3178" s="94"/>
      <c r="BS3178" s="94"/>
      <c r="BT3178" s="94"/>
      <c r="BU3178" s="40"/>
      <c r="BV3178" s="82"/>
      <c r="BW3178" s="94"/>
      <c r="BX3178" s="48"/>
      <c r="BY3178" s="97"/>
      <c r="BZ3178" s="48"/>
      <c r="CA3178" s="40"/>
      <c r="CB3178" s="94"/>
      <c r="CC3178" s="94"/>
      <c r="CD3178" s="94"/>
      <c r="CE3178" s="40"/>
      <c r="CF3178" s="73"/>
      <c r="CG3178" s="41"/>
      <c r="CH3178" s="41"/>
      <c r="CI3178" s="41"/>
      <c r="CJ3178" s="41"/>
      <c r="CK3178" s="41"/>
      <c r="CL3178" s="68"/>
      <c r="CM3178" s="41"/>
      <c r="CN3178" s="41"/>
      <c r="CO3178" s="39"/>
      <c r="CP3178" s="78"/>
    </row>
    <row r="3179" spans="1:94" s="38" customFormat="1" x14ac:dyDescent="0.25">
      <c r="A3179" s="38">
        <v>3176</v>
      </c>
      <c r="F3179" s="39"/>
      <c r="Q3179" s="39"/>
      <c r="R3179" s="40"/>
      <c r="S3179" s="40"/>
      <c r="T3179" s="39"/>
      <c r="AG3179" s="110"/>
      <c r="AH3179" s="94"/>
      <c r="AJ3179" s="97"/>
      <c r="AL3179" s="39"/>
      <c r="AP3179" s="39"/>
      <c r="AQ3179" s="77"/>
      <c r="AR3179" s="94"/>
      <c r="AT3179" s="97"/>
      <c r="BB3179" s="79"/>
      <c r="BC3179" s="94"/>
      <c r="BE3179" s="97"/>
      <c r="BF3179" s="97"/>
      <c r="BG3179" s="40"/>
      <c r="BK3179" s="40"/>
      <c r="BL3179" s="79"/>
      <c r="BM3179" s="94"/>
      <c r="BO3179" s="97"/>
      <c r="BQ3179" s="40"/>
      <c r="BR3179" s="94"/>
      <c r="BS3179" s="94"/>
      <c r="BT3179" s="94"/>
      <c r="BU3179" s="40"/>
      <c r="BV3179" s="82"/>
      <c r="BW3179" s="94"/>
      <c r="BX3179" s="48"/>
      <c r="BY3179" s="97"/>
      <c r="BZ3179" s="48"/>
      <c r="CA3179" s="40"/>
      <c r="CB3179" s="94"/>
      <c r="CC3179" s="94"/>
      <c r="CD3179" s="94"/>
      <c r="CE3179" s="40"/>
      <c r="CF3179" s="73"/>
      <c r="CG3179" s="41"/>
      <c r="CH3179" s="41"/>
      <c r="CI3179" s="41"/>
      <c r="CJ3179" s="41"/>
      <c r="CK3179" s="41"/>
      <c r="CL3179" s="68"/>
      <c r="CM3179" s="41"/>
      <c r="CN3179" s="41"/>
      <c r="CO3179" s="39"/>
      <c r="CP3179" s="78"/>
    </row>
    <row r="3180" spans="1:94" s="38" customFormat="1" x14ac:dyDescent="0.25">
      <c r="A3180" s="38">
        <v>3177</v>
      </c>
      <c r="F3180" s="39"/>
      <c r="Q3180" s="39"/>
      <c r="R3180" s="40"/>
      <c r="S3180" s="40"/>
      <c r="T3180" s="39"/>
      <c r="AG3180" s="110"/>
      <c r="AH3180" s="94"/>
      <c r="AJ3180" s="97"/>
      <c r="AL3180" s="39"/>
      <c r="AP3180" s="39"/>
      <c r="AQ3180" s="77"/>
      <c r="AR3180" s="94"/>
      <c r="AT3180" s="97"/>
      <c r="BB3180" s="79"/>
      <c r="BC3180" s="94"/>
      <c r="BE3180" s="97"/>
      <c r="BF3180" s="97"/>
      <c r="BG3180" s="40"/>
      <c r="BK3180" s="40"/>
      <c r="BL3180" s="79"/>
      <c r="BM3180" s="94"/>
      <c r="BO3180" s="97"/>
      <c r="BQ3180" s="40"/>
      <c r="BR3180" s="94"/>
      <c r="BS3180" s="94"/>
      <c r="BT3180" s="94"/>
      <c r="BU3180" s="40"/>
      <c r="BV3180" s="82"/>
      <c r="BW3180" s="94"/>
      <c r="BX3180" s="48"/>
      <c r="BY3180" s="97"/>
      <c r="BZ3180" s="48"/>
      <c r="CA3180" s="40"/>
      <c r="CB3180" s="94"/>
      <c r="CC3180" s="94"/>
      <c r="CD3180" s="94"/>
      <c r="CE3180" s="40"/>
      <c r="CF3180" s="73"/>
      <c r="CG3180" s="41"/>
      <c r="CH3180" s="41"/>
      <c r="CI3180" s="41"/>
      <c r="CJ3180" s="41"/>
      <c r="CK3180" s="41"/>
      <c r="CL3180" s="68"/>
      <c r="CM3180" s="41"/>
      <c r="CN3180" s="41"/>
      <c r="CO3180" s="39"/>
      <c r="CP3180" s="78"/>
    </row>
    <row r="3181" spans="1:94" s="38" customFormat="1" x14ac:dyDescent="0.25">
      <c r="A3181" s="38">
        <v>3178</v>
      </c>
      <c r="F3181" s="39"/>
      <c r="Q3181" s="39"/>
      <c r="R3181" s="40"/>
      <c r="S3181" s="40"/>
      <c r="T3181" s="39"/>
      <c r="AG3181" s="110"/>
      <c r="AH3181" s="94"/>
      <c r="AJ3181" s="97"/>
      <c r="AL3181" s="39"/>
      <c r="AP3181" s="39"/>
      <c r="AQ3181" s="77"/>
      <c r="AR3181" s="94"/>
      <c r="AT3181" s="97"/>
      <c r="BB3181" s="79"/>
      <c r="BC3181" s="94"/>
      <c r="BE3181" s="97"/>
      <c r="BF3181" s="97"/>
      <c r="BG3181" s="40"/>
      <c r="BK3181" s="40"/>
      <c r="BL3181" s="79"/>
      <c r="BM3181" s="94"/>
      <c r="BO3181" s="97"/>
      <c r="BQ3181" s="40"/>
      <c r="BR3181" s="94"/>
      <c r="BS3181" s="94"/>
      <c r="BT3181" s="94"/>
      <c r="BU3181" s="40"/>
      <c r="BV3181" s="82"/>
      <c r="BW3181" s="94"/>
      <c r="BX3181" s="48"/>
      <c r="BY3181" s="97"/>
      <c r="BZ3181" s="48"/>
      <c r="CA3181" s="40"/>
      <c r="CB3181" s="94"/>
      <c r="CC3181" s="94"/>
      <c r="CD3181" s="94"/>
      <c r="CE3181" s="40"/>
      <c r="CF3181" s="73"/>
      <c r="CG3181" s="41"/>
      <c r="CH3181" s="41"/>
      <c r="CI3181" s="41"/>
      <c r="CJ3181" s="41"/>
      <c r="CK3181" s="41"/>
      <c r="CL3181" s="68"/>
      <c r="CM3181" s="41"/>
      <c r="CN3181" s="41"/>
      <c r="CO3181" s="39"/>
      <c r="CP3181" s="78"/>
    </row>
    <row r="3182" spans="1:94" s="38" customFormat="1" x14ac:dyDescent="0.25">
      <c r="A3182" s="38">
        <v>3179</v>
      </c>
      <c r="F3182" s="39"/>
      <c r="Q3182" s="39"/>
      <c r="R3182" s="40"/>
      <c r="S3182" s="40"/>
      <c r="T3182" s="39"/>
      <c r="AG3182" s="110"/>
      <c r="AH3182" s="94"/>
      <c r="AJ3182" s="97"/>
      <c r="AL3182" s="39"/>
      <c r="AP3182" s="39"/>
      <c r="AQ3182" s="77"/>
      <c r="AR3182" s="94"/>
      <c r="AT3182" s="97"/>
      <c r="BB3182" s="79"/>
      <c r="BC3182" s="94"/>
      <c r="BE3182" s="97"/>
      <c r="BF3182" s="97"/>
      <c r="BG3182" s="40"/>
      <c r="BK3182" s="40"/>
      <c r="BL3182" s="79"/>
      <c r="BM3182" s="94"/>
      <c r="BO3182" s="97"/>
      <c r="BQ3182" s="40"/>
      <c r="BR3182" s="94"/>
      <c r="BS3182" s="94"/>
      <c r="BT3182" s="94"/>
      <c r="BU3182" s="40"/>
      <c r="BV3182" s="82"/>
      <c r="BW3182" s="94"/>
      <c r="BX3182" s="48"/>
      <c r="BY3182" s="97"/>
      <c r="BZ3182" s="48"/>
      <c r="CA3182" s="40"/>
      <c r="CB3182" s="94"/>
      <c r="CC3182" s="94"/>
      <c r="CD3182" s="94"/>
      <c r="CE3182" s="40"/>
      <c r="CF3182" s="73"/>
      <c r="CG3182" s="41"/>
      <c r="CH3182" s="41"/>
      <c r="CI3182" s="41"/>
      <c r="CJ3182" s="41"/>
      <c r="CK3182" s="41"/>
      <c r="CL3182" s="68"/>
      <c r="CM3182" s="41"/>
      <c r="CN3182" s="41"/>
      <c r="CO3182" s="39"/>
      <c r="CP3182" s="78"/>
    </row>
    <row r="3183" spans="1:94" s="38" customFormat="1" x14ac:dyDescent="0.25">
      <c r="A3183" s="38">
        <v>3180</v>
      </c>
      <c r="F3183" s="39"/>
      <c r="Q3183" s="39"/>
      <c r="R3183" s="40"/>
      <c r="S3183" s="40"/>
      <c r="T3183" s="39"/>
      <c r="AG3183" s="110"/>
      <c r="AH3183" s="94"/>
      <c r="AJ3183" s="97"/>
      <c r="AL3183" s="39"/>
      <c r="AP3183" s="39"/>
      <c r="AQ3183" s="77"/>
      <c r="AR3183" s="94"/>
      <c r="AT3183" s="97"/>
      <c r="BB3183" s="79"/>
      <c r="BC3183" s="94"/>
      <c r="BE3183" s="97"/>
      <c r="BF3183" s="97"/>
      <c r="BG3183" s="40"/>
      <c r="BK3183" s="40"/>
      <c r="BL3183" s="79"/>
      <c r="BM3183" s="94"/>
      <c r="BO3183" s="97"/>
      <c r="BQ3183" s="40"/>
      <c r="BR3183" s="94"/>
      <c r="BS3183" s="94"/>
      <c r="BT3183" s="94"/>
      <c r="BU3183" s="40"/>
      <c r="BV3183" s="82"/>
      <c r="BW3183" s="94"/>
      <c r="BX3183" s="48"/>
      <c r="BY3183" s="97"/>
      <c r="BZ3183" s="48"/>
      <c r="CA3183" s="40"/>
      <c r="CB3183" s="94"/>
      <c r="CC3183" s="94"/>
      <c r="CD3183" s="94"/>
      <c r="CE3183" s="40"/>
      <c r="CF3183" s="73"/>
      <c r="CG3183" s="41"/>
      <c r="CH3183" s="41"/>
      <c r="CI3183" s="41"/>
      <c r="CJ3183" s="41"/>
      <c r="CK3183" s="41"/>
      <c r="CL3183" s="68"/>
      <c r="CM3183" s="41"/>
      <c r="CN3183" s="41"/>
      <c r="CO3183" s="39"/>
      <c r="CP3183" s="78"/>
    </row>
    <row r="3184" spans="1:94" s="38" customFormat="1" x14ac:dyDescent="0.25">
      <c r="A3184" s="38">
        <v>3181</v>
      </c>
      <c r="F3184" s="39"/>
      <c r="Q3184" s="39"/>
      <c r="R3184" s="40"/>
      <c r="S3184" s="40"/>
      <c r="T3184" s="39"/>
      <c r="AG3184" s="110"/>
      <c r="AH3184" s="94"/>
      <c r="AJ3184" s="97"/>
      <c r="AL3184" s="39"/>
      <c r="AP3184" s="39"/>
      <c r="AQ3184" s="77"/>
      <c r="AR3184" s="94"/>
      <c r="AT3184" s="97"/>
      <c r="BB3184" s="79"/>
      <c r="BC3184" s="94"/>
      <c r="BE3184" s="97"/>
      <c r="BF3184" s="97"/>
      <c r="BG3184" s="40"/>
      <c r="BK3184" s="40"/>
      <c r="BL3184" s="79"/>
      <c r="BM3184" s="94"/>
      <c r="BO3184" s="97"/>
      <c r="BQ3184" s="40"/>
      <c r="BR3184" s="94"/>
      <c r="BS3184" s="94"/>
      <c r="BT3184" s="94"/>
      <c r="BU3184" s="40"/>
      <c r="BV3184" s="82"/>
      <c r="BW3184" s="94"/>
      <c r="BX3184" s="48"/>
      <c r="BY3184" s="97"/>
      <c r="BZ3184" s="48"/>
      <c r="CA3184" s="40"/>
      <c r="CB3184" s="94"/>
      <c r="CC3184" s="94"/>
      <c r="CD3184" s="94"/>
      <c r="CE3184" s="40"/>
      <c r="CF3184" s="73"/>
      <c r="CG3184" s="41"/>
      <c r="CH3184" s="41"/>
      <c r="CI3184" s="41"/>
      <c r="CJ3184" s="41"/>
      <c r="CK3184" s="41"/>
      <c r="CL3184" s="68"/>
      <c r="CM3184" s="41"/>
      <c r="CN3184" s="41"/>
      <c r="CO3184" s="39"/>
      <c r="CP3184" s="78"/>
    </row>
    <row r="3185" spans="1:94" s="38" customFormat="1" x14ac:dyDescent="0.25">
      <c r="A3185" s="38">
        <v>3182</v>
      </c>
      <c r="F3185" s="39"/>
      <c r="Q3185" s="39"/>
      <c r="R3185" s="40"/>
      <c r="S3185" s="40"/>
      <c r="T3185" s="39"/>
      <c r="AG3185" s="110"/>
      <c r="AH3185" s="94"/>
      <c r="AJ3185" s="97"/>
      <c r="AL3185" s="39"/>
      <c r="AP3185" s="39"/>
      <c r="AQ3185" s="77"/>
      <c r="AR3185" s="94"/>
      <c r="AT3185" s="97"/>
      <c r="BB3185" s="79"/>
      <c r="BC3185" s="94"/>
      <c r="BE3185" s="97"/>
      <c r="BF3185" s="97"/>
      <c r="BG3185" s="40"/>
      <c r="BK3185" s="40"/>
      <c r="BL3185" s="79"/>
      <c r="BM3185" s="94"/>
      <c r="BO3185" s="97"/>
      <c r="BQ3185" s="40"/>
      <c r="BR3185" s="94"/>
      <c r="BS3185" s="94"/>
      <c r="BT3185" s="94"/>
      <c r="BU3185" s="40"/>
      <c r="BV3185" s="82"/>
      <c r="BW3185" s="94"/>
      <c r="BX3185" s="48"/>
      <c r="BY3185" s="97"/>
      <c r="BZ3185" s="48"/>
      <c r="CA3185" s="40"/>
      <c r="CB3185" s="94"/>
      <c r="CC3185" s="94"/>
      <c r="CD3185" s="94"/>
      <c r="CE3185" s="40"/>
      <c r="CF3185" s="73"/>
      <c r="CG3185" s="41"/>
      <c r="CH3185" s="41"/>
      <c r="CI3185" s="41"/>
      <c r="CJ3185" s="41"/>
      <c r="CK3185" s="41"/>
      <c r="CL3185" s="68"/>
      <c r="CM3185" s="41"/>
      <c r="CN3185" s="41"/>
      <c r="CO3185" s="39"/>
      <c r="CP3185" s="78"/>
    </row>
    <row r="3186" spans="1:94" s="38" customFormat="1" x14ac:dyDescent="0.25">
      <c r="A3186" s="38">
        <v>3183</v>
      </c>
      <c r="F3186" s="39"/>
      <c r="Q3186" s="39"/>
      <c r="R3186" s="40"/>
      <c r="S3186" s="40"/>
      <c r="T3186" s="39"/>
      <c r="AG3186" s="110"/>
      <c r="AH3186" s="94"/>
      <c r="AJ3186" s="97"/>
      <c r="AL3186" s="39"/>
      <c r="AP3186" s="39"/>
      <c r="AQ3186" s="77"/>
      <c r="AR3186" s="94"/>
      <c r="AT3186" s="97"/>
      <c r="BB3186" s="79"/>
      <c r="BC3186" s="94"/>
      <c r="BE3186" s="97"/>
      <c r="BF3186" s="97"/>
      <c r="BG3186" s="40"/>
      <c r="BK3186" s="40"/>
      <c r="BL3186" s="79"/>
      <c r="BM3186" s="94"/>
      <c r="BO3186" s="97"/>
      <c r="BQ3186" s="40"/>
      <c r="BR3186" s="94"/>
      <c r="BS3186" s="94"/>
      <c r="BT3186" s="94"/>
      <c r="BU3186" s="40"/>
      <c r="BV3186" s="82"/>
      <c r="BW3186" s="94"/>
      <c r="BX3186" s="48"/>
      <c r="BY3186" s="97"/>
      <c r="BZ3186" s="48"/>
      <c r="CA3186" s="40"/>
      <c r="CB3186" s="94"/>
      <c r="CC3186" s="94"/>
      <c r="CD3186" s="94"/>
      <c r="CE3186" s="40"/>
      <c r="CF3186" s="73"/>
      <c r="CG3186" s="41"/>
      <c r="CH3186" s="41"/>
      <c r="CI3186" s="41"/>
      <c r="CJ3186" s="41"/>
      <c r="CK3186" s="41"/>
      <c r="CL3186" s="68"/>
      <c r="CM3186" s="41"/>
      <c r="CN3186" s="41"/>
      <c r="CO3186" s="39"/>
      <c r="CP3186" s="78"/>
    </row>
    <row r="3187" spans="1:94" s="38" customFormat="1" x14ac:dyDescent="0.25">
      <c r="A3187" s="38">
        <v>3184</v>
      </c>
      <c r="F3187" s="39"/>
      <c r="Q3187" s="39"/>
      <c r="R3187" s="40"/>
      <c r="S3187" s="40"/>
      <c r="T3187" s="39"/>
      <c r="AG3187" s="110"/>
      <c r="AH3187" s="94"/>
      <c r="AJ3187" s="97"/>
      <c r="AL3187" s="39"/>
      <c r="AP3187" s="39"/>
      <c r="AQ3187" s="77"/>
      <c r="AR3187" s="94"/>
      <c r="AT3187" s="97"/>
      <c r="BB3187" s="79"/>
      <c r="BC3187" s="94"/>
      <c r="BE3187" s="97"/>
      <c r="BF3187" s="97"/>
      <c r="BG3187" s="40"/>
      <c r="BK3187" s="40"/>
      <c r="BL3187" s="79"/>
      <c r="BM3187" s="94"/>
      <c r="BO3187" s="97"/>
      <c r="BQ3187" s="40"/>
      <c r="BR3187" s="94"/>
      <c r="BS3187" s="94"/>
      <c r="BT3187" s="94"/>
      <c r="BU3187" s="40"/>
      <c r="BV3187" s="82"/>
      <c r="BW3187" s="94"/>
      <c r="BX3187" s="48"/>
      <c r="BY3187" s="97"/>
      <c r="BZ3187" s="48"/>
      <c r="CA3187" s="40"/>
      <c r="CB3187" s="94"/>
      <c r="CC3187" s="94"/>
      <c r="CD3187" s="94"/>
      <c r="CE3187" s="40"/>
      <c r="CF3187" s="73"/>
      <c r="CG3187" s="41"/>
      <c r="CH3187" s="41"/>
      <c r="CI3187" s="41"/>
      <c r="CJ3187" s="41"/>
      <c r="CK3187" s="41"/>
      <c r="CL3187" s="68"/>
      <c r="CM3187" s="41"/>
      <c r="CN3187" s="41"/>
      <c r="CO3187" s="39"/>
      <c r="CP3187" s="78"/>
    </row>
    <row r="3188" spans="1:94" s="38" customFormat="1" x14ac:dyDescent="0.25">
      <c r="A3188" s="38">
        <v>3185</v>
      </c>
      <c r="F3188" s="39"/>
      <c r="Q3188" s="39"/>
      <c r="R3188" s="40"/>
      <c r="S3188" s="40"/>
      <c r="T3188" s="39"/>
      <c r="AG3188" s="110"/>
      <c r="AH3188" s="94"/>
      <c r="AJ3188" s="97"/>
      <c r="AL3188" s="39"/>
      <c r="AP3188" s="39"/>
      <c r="AQ3188" s="77"/>
      <c r="AR3188" s="94"/>
      <c r="AT3188" s="97"/>
      <c r="BB3188" s="79"/>
      <c r="BC3188" s="94"/>
      <c r="BE3188" s="97"/>
      <c r="BF3188" s="97"/>
      <c r="BG3188" s="40"/>
      <c r="BK3188" s="40"/>
      <c r="BL3188" s="79"/>
      <c r="BM3188" s="94"/>
      <c r="BO3188" s="97"/>
      <c r="BQ3188" s="40"/>
      <c r="BR3188" s="94"/>
      <c r="BS3188" s="94"/>
      <c r="BT3188" s="94"/>
      <c r="BU3188" s="40"/>
      <c r="BV3188" s="82"/>
      <c r="BW3188" s="94"/>
      <c r="BX3188" s="48"/>
      <c r="BY3188" s="97"/>
      <c r="BZ3188" s="48"/>
      <c r="CA3188" s="40"/>
      <c r="CB3188" s="94"/>
      <c r="CC3188" s="94"/>
      <c r="CD3188" s="94"/>
      <c r="CE3188" s="40"/>
      <c r="CF3188" s="73"/>
      <c r="CG3188" s="41"/>
      <c r="CH3188" s="41"/>
      <c r="CI3188" s="41"/>
      <c r="CJ3188" s="41"/>
      <c r="CK3188" s="41"/>
      <c r="CL3188" s="68"/>
      <c r="CM3188" s="41"/>
      <c r="CN3188" s="41"/>
      <c r="CO3188" s="39"/>
      <c r="CP3188" s="78"/>
    </row>
    <row r="3189" spans="1:94" s="38" customFormat="1" x14ac:dyDescent="0.25">
      <c r="A3189" s="38">
        <v>3186</v>
      </c>
      <c r="F3189" s="39"/>
      <c r="Q3189" s="39"/>
      <c r="R3189" s="40"/>
      <c r="S3189" s="40"/>
      <c r="T3189" s="39"/>
      <c r="AG3189" s="110"/>
      <c r="AH3189" s="94"/>
      <c r="AJ3189" s="97"/>
      <c r="AL3189" s="39"/>
      <c r="AP3189" s="39"/>
      <c r="AQ3189" s="77"/>
      <c r="AR3189" s="94"/>
      <c r="AT3189" s="97"/>
      <c r="BB3189" s="79"/>
      <c r="BC3189" s="94"/>
      <c r="BE3189" s="97"/>
      <c r="BF3189" s="97"/>
      <c r="BG3189" s="40"/>
      <c r="BK3189" s="40"/>
      <c r="BL3189" s="79"/>
      <c r="BM3189" s="94"/>
      <c r="BO3189" s="97"/>
      <c r="BQ3189" s="40"/>
      <c r="BR3189" s="94"/>
      <c r="BS3189" s="94"/>
      <c r="BT3189" s="94"/>
      <c r="BU3189" s="40"/>
      <c r="BV3189" s="82"/>
      <c r="BW3189" s="94"/>
      <c r="BX3189" s="48"/>
      <c r="BY3189" s="97"/>
      <c r="BZ3189" s="48"/>
      <c r="CA3189" s="40"/>
      <c r="CB3189" s="94"/>
      <c r="CC3189" s="94"/>
      <c r="CD3189" s="94"/>
      <c r="CE3189" s="40"/>
      <c r="CF3189" s="73"/>
      <c r="CG3189" s="41"/>
      <c r="CH3189" s="41"/>
      <c r="CI3189" s="41"/>
      <c r="CJ3189" s="41"/>
      <c r="CK3189" s="41"/>
      <c r="CL3189" s="68"/>
      <c r="CM3189" s="41"/>
      <c r="CN3189" s="41"/>
      <c r="CO3189" s="39"/>
      <c r="CP3189" s="78"/>
    </row>
    <row r="3190" spans="1:94" s="38" customFormat="1" x14ac:dyDescent="0.25">
      <c r="A3190" s="38">
        <v>3187</v>
      </c>
      <c r="F3190" s="39"/>
      <c r="Q3190" s="39"/>
      <c r="R3190" s="40"/>
      <c r="S3190" s="40"/>
      <c r="T3190" s="39"/>
      <c r="AG3190" s="110"/>
      <c r="AH3190" s="94"/>
      <c r="AJ3190" s="97"/>
      <c r="AL3190" s="39"/>
      <c r="AP3190" s="39"/>
      <c r="AQ3190" s="77"/>
      <c r="AR3190" s="94"/>
      <c r="AT3190" s="97"/>
      <c r="BB3190" s="79"/>
      <c r="BC3190" s="94"/>
      <c r="BE3190" s="97"/>
      <c r="BF3190" s="97"/>
      <c r="BG3190" s="40"/>
      <c r="BK3190" s="40"/>
      <c r="BL3190" s="79"/>
      <c r="BM3190" s="94"/>
      <c r="BO3190" s="97"/>
      <c r="BQ3190" s="40"/>
      <c r="BR3190" s="94"/>
      <c r="BS3190" s="94"/>
      <c r="BT3190" s="94"/>
      <c r="BU3190" s="40"/>
      <c r="BV3190" s="82"/>
      <c r="BW3190" s="94"/>
      <c r="BX3190" s="48"/>
      <c r="BY3190" s="97"/>
      <c r="BZ3190" s="48"/>
      <c r="CA3190" s="40"/>
      <c r="CB3190" s="94"/>
      <c r="CC3190" s="94"/>
      <c r="CD3190" s="94"/>
      <c r="CE3190" s="40"/>
      <c r="CF3190" s="73"/>
      <c r="CG3190" s="41"/>
      <c r="CH3190" s="41"/>
      <c r="CI3190" s="41"/>
      <c r="CJ3190" s="41"/>
      <c r="CK3190" s="41"/>
      <c r="CL3190" s="68"/>
      <c r="CM3190" s="41"/>
      <c r="CN3190" s="41"/>
      <c r="CO3190" s="39"/>
      <c r="CP3190" s="78"/>
    </row>
    <row r="3191" spans="1:94" s="38" customFormat="1" x14ac:dyDescent="0.25">
      <c r="A3191" s="38">
        <v>3188</v>
      </c>
      <c r="F3191" s="39"/>
      <c r="Q3191" s="39"/>
      <c r="R3191" s="40"/>
      <c r="S3191" s="40"/>
      <c r="T3191" s="39"/>
      <c r="AG3191" s="110"/>
      <c r="AH3191" s="94"/>
      <c r="AJ3191" s="97"/>
      <c r="AL3191" s="39"/>
      <c r="AP3191" s="39"/>
      <c r="AQ3191" s="77"/>
      <c r="AR3191" s="94"/>
      <c r="AT3191" s="97"/>
      <c r="BB3191" s="79"/>
      <c r="BC3191" s="94"/>
      <c r="BE3191" s="97"/>
      <c r="BF3191" s="97"/>
      <c r="BG3191" s="40"/>
      <c r="BK3191" s="40"/>
      <c r="BL3191" s="79"/>
      <c r="BM3191" s="94"/>
      <c r="BO3191" s="97"/>
      <c r="BQ3191" s="40"/>
      <c r="BR3191" s="94"/>
      <c r="BS3191" s="94"/>
      <c r="BT3191" s="94"/>
      <c r="BU3191" s="40"/>
      <c r="BV3191" s="82"/>
      <c r="BW3191" s="94"/>
      <c r="BX3191" s="48"/>
      <c r="BY3191" s="97"/>
      <c r="BZ3191" s="48"/>
      <c r="CA3191" s="40"/>
      <c r="CB3191" s="94"/>
      <c r="CC3191" s="94"/>
      <c r="CD3191" s="94"/>
      <c r="CE3191" s="40"/>
      <c r="CF3191" s="73"/>
      <c r="CG3191" s="41"/>
      <c r="CH3191" s="41"/>
      <c r="CI3191" s="41"/>
      <c r="CJ3191" s="41"/>
      <c r="CK3191" s="41"/>
      <c r="CL3191" s="68"/>
      <c r="CM3191" s="41"/>
      <c r="CN3191" s="41"/>
      <c r="CO3191" s="39"/>
      <c r="CP3191" s="78"/>
    </row>
    <row r="3192" spans="1:94" s="38" customFormat="1" x14ac:dyDescent="0.25">
      <c r="A3192" s="38">
        <v>3189</v>
      </c>
      <c r="F3192" s="39"/>
      <c r="Q3192" s="39"/>
      <c r="R3192" s="40"/>
      <c r="S3192" s="40"/>
      <c r="T3192" s="39"/>
      <c r="AG3192" s="110"/>
      <c r="AH3192" s="94"/>
      <c r="AJ3192" s="97"/>
      <c r="AL3192" s="39"/>
      <c r="AP3192" s="39"/>
      <c r="AQ3192" s="77"/>
      <c r="AR3192" s="94"/>
      <c r="AT3192" s="97"/>
      <c r="BB3192" s="79"/>
      <c r="BC3192" s="94"/>
      <c r="BE3192" s="97"/>
      <c r="BF3192" s="97"/>
      <c r="BG3192" s="40"/>
      <c r="BK3192" s="40"/>
      <c r="BL3192" s="79"/>
      <c r="BM3192" s="94"/>
      <c r="BO3192" s="97"/>
      <c r="BQ3192" s="40"/>
      <c r="BR3192" s="94"/>
      <c r="BS3192" s="94"/>
      <c r="BT3192" s="94"/>
      <c r="BU3192" s="40"/>
      <c r="BV3192" s="82"/>
      <c r="BW3192" s="94"/>
      <c r="BX3192" s="48"/>
      <c r="BY3192" s="97"/>
      <c r="BZ3192" s="48"/>
      <c r="CA3192" s="40"/>
      <c r="CB3192" s="94"/>
      <c r="CC3192" s="94"/>
      <c r="CD3192" s="94"/>
      <c r="CE3192" s="40"/>
      <c r="CF3192" s="73"/>
      <c r="CG3192" s="41"/>
      <c r="CH3192" s="41"/>
      <c r="CI3192" s="41"/>
      <c r="CJ3192" s="41"/>
      <c r="CK3192" s="41"/>
      <c r="CL3192" s="68"/>
      <c r="CM3192" s="41"/>
      <c r="CN3192" s="41"/>
      <c r="CO3192" s="39"/>
      <c r="CP3192" s="78"/>
    </row>
    <row r="3193" spans="1:94" s="38" customFormat="1" x14ac:dyDescent="0.25">
      <c r="A3193" s="38">
        <v>3190</v>
      </c>
      <c r="F3193" s="39"/>
      <c r="Q3193" s="39"/>
      <c r="R3193" s="40"/>
      <c r="S3193" s="40"/>
      <c r="T3193" s="39"/>
      <c r="AG3193" s="110"/>
      <c r="AH3193" s="94"/>
      <c r="AJ3193" s="97"/>
      <c r="AL3193" s="39"/>
      <c r="AP3193" s="39"/>
      <c r="AQ3193" s="77"/>
      <c r="AR3193" s="94"/>
      <c r="AT3193" s="97"/>
      <c r="BB3193" s="79"/>
      <c r="BC3193" s="94"/>
      <c r="BE3193" s="97"/>
      <c r="BF3193" s="97"/>
      <c r="BG3193" s="40"/>
      <c r="BK3193" s="40"/>
      <c r="BL3193" s="79"/>
      <c r="BM3193" s="94"/>
      <c r="BO3193" s="97"/>
      <c r="BQ3193" s="40"/>
      <c r="BR3193" s="94"/>
      <c r="BS3193" s="94"/>
      <c r="BT3193" s="94"/>
      <c r="BU3193" s="40"/>
      <c r="BV3193" s="82"/>
      <c r="BW3193" s="94"/>
      <c r="BX3193" s="48"/>
      <c r="BY3193" s="97"/>
      <c r="BZ3193" s="48"/>
      <c r="CA3193" s="40"/>
      <c r="CB3193" s="94"/>
      <c r="CC3193" s="94"/>
      <c r="CD3193" s="94"/>
      <c r="CE3193" s="40"/>
      <c r="CF3193" s="73"/>
      <c r="CG3193" s="41"/>
      <c r="CH3193" s="41"/>
      <c r="CI3193" s="41"/>
      <c r="CJ3193" s="41"/>
      <c r="CK3193" s="41"/>
      <c r="CL3193" s="68"/>
      <c r="CM3193" s="41"/>
      <c r="CN3193" s="41"/>
      <c r="CO3193" s="39"/>
      <c r="CP3193" s="78"/>
    </row>
    <row r="3194" spans="1:94" s="38" customFormat="1" x14ac:dyDescent="0.25">
      <c r="A3194" s="38">
        <v>3191</v>
      </c>
      <c r="F3194" s="39"/>
      <c r="Q3194" s="39"/>
      <c r="R3194" s="40"/>
      <c r="S3194" s="40"/>
      <c r="T3194" s="39"/>
      <c r="AG3194" s="110"/>
      <c r="AH3194" s="94"/>
      <c r="AJ3194" s="97"/>
      <c r="AL3194" s="39"/>
      <c r="AP3194" s="39"/>
      <c r="AQ3194" s="77"/>
      <c r="AR3194" s="94"/>
      <c r="AT3194" s="97"/>
      <c r="BB3194" s="79"/>
      <c r="BC3194" s="94"/>
      <c r="BE3194" s="97"/>
      <c r="BF3194" s="97"/>
      <c r="BG3194" s="40"/>
      <c r="BK3194" s="40"/>
      <c r="BL3194" s="79"/>
      <c r="BM3194" s="94"/>
      <c r="BO3194" s="97"/>
      <c r="BQ3194" s="40"/>
      <c r="BR3194" s="94"/>
      <c r="BS3194" s="94"/>
      <c r="BT3194" s="94"/>
      <c r="BU3194" s="40"/>
      <c r="BV3194" s="82"/>
      <c r="BW3194" s="94"/>
      <c r="BX3194" s="48"/>
      <c r="BY3194" s="97"/>
      <c r="BZ3194" s="48"/>
      <c r="CA3194" s="40"/>
      <c r="CB3194" s="94"/>
      <c r="CC3194" s="94"/>
      <c r="CD3194" s="94"/>
      <c r="CE3194" s="40"/>
      <c r="CF3194" s="73"/>
      <c r="CG3194" s="41"/>
      <c r="CH3194" s="41"/>
      <c r="CI3194" s="41"/>
      <c r="CJ3194" s="41"/>
      <c r="CK3194" s="41"/>
      <c r="CL3194" s="68"/>
      <c r="CM3194" s="41"/>
      <c r="CN3194" s="41"/>
      <c r="CO3194" s="39"/>
      <c r="CP3194" s="78"/>
    </row>
    <row r="3195" spans="1:94" s="38" customFormat="1" x14ac:dyDescent="0.25">
      <c r="A3195" s="38">
        <v>3192</v>
      </c>
      <c r="F3195" s="39"/>
      <c r="Q3195" s="39"/>
      <c r="R3195" s="40"/>
      <c r="S3195" s="40"/>
      <c r="T3195" s="39"/>
      <c r="AG3195" s="110"/>
      <c r="AH3195" s="94"/>
      <c r="AJ3195" s="97"/>
      <c r="AL3195" s="39"/>
      <c r="AP3195" s="39"/>
      <c r="AQ3195" s="77"/>
      <c r="AR3195" s="94"/>
      <c r="AT3195" s="97"/>
      <c r="BB3195" s="79"/>
      <c r="BC3195" s="94"/>
      <c r="BE3195" s="97"/>
      <c r="BF3195" s="97"/>
      <c r="BG3195" s="40"/>
      <c r="BK3195" s="40"/>
      <c r="BL3195" s="79"/>
      <c r="BM3195" s="94"/>
      <c r="BO3195" s="97"/>
      <c r="BQ3195" s="40"/>
      <c r="BR3195" s="94"/>
      <c r="BS3195" s="94"/>
      <c r="BT3195" s="94"/>
      <c r="BU3195" s="40"/>
      <c r="BV3195" s="82"/>
      <c r="BW3195" s="94"/>
      <c r="BX3195" s="48"/>
      <c r="BY3195" s="97"/>
      <c r="BZ3195" s="48"/>
      <c r="CA3195" s="40"/>
      <c r="CB3195" s="94"/>
      <c r="CC3195" s="94"/>
      <c r="CD3195" s="94"/>
      <c r="CE3195" s="40"/>
      <c r="CF3195" s="73"/>
      <c r="CG3195" s="41"/>
      <c r="CH3195" s="41"/>
      <c r="CI3195" s="41"/>
      <c r="CJ3195" s="41"/>
      <c r="CK3195" s="41"/>
      <c r="CL3195" s="68"/>
      <c r="CM3195" s="41"/>
      <c r="CN3195" s="41"/>
      <c r="CO3195" s="39"/>
      <c r="CP3195" s="78"/>
    </row>
    <row r="3196" spans="1:94" s="38" customFormat="1" x14ac:dyDescent="0.25">
      <c r="A3196" s="38">
        <v>3193</v>
      </c>
      <c r="F3196" s="39"/>
      <c r="Q3196" s="39"/>
      <c r="R3196" s="40"/>
      <c r="S3196" s="40"/>
      <c r="T3196" s="39"/>
      <c r="AG3196" s="110"/>
      <c r="AH3196" s="94"/>
      <c r="AJ3196" s="97"/>
      <c r="AL3196" s="39"/>
      <c r="AP3196" s="39"/>
      <c r="AQ3196" s="77"/>
      <c r="AR3196" s="94"/>
      <c r="AT3196" s="97"/>
      <c r="BB3196" s="79"/>
      <c r="BC3196" s="94"/>
      <c r="BE3196" s="97"/>
      <c r="BF3196" s="97"/>
      <c r="BG3196" s="40"/>
      <c r="BK3196" s="40"/>
      <c r="BL3196" s="79"/>
      <c r="BM3196" s="94"/>
      <c r="BO3196" s="97"/>
      <c r="BQ3196" s="40"/>
      <c r="BR3196" s="94"/>
      <c r="BS3196" s="94"/>
      <c r="BT3196" s="94"/>
      <c r="BU3196" s="40"/>
      <c r="BV3196" s="82"/>
      <c r="BW3196" s="94"/>
      <c r="BX3196" s="48"/>
      <c r="BY3196" s="97"/>
      <c r="BZ3196" s="48"/>
      <c r="CA3196" s="40"/>
      <c r="CB3196" s="94"/>
      <c r="CC3196" s="94"/>
      <c r="CD3196" s="94"/>
      <c r="CE3196" s="40"/>
      <c r="CF3196" s="73"/>
      <c r="CG3196" s="41"/>
      <c r="CH3196" s="41"/>
      <c r="CI3196" s="41"/>
      <c r="CJ3196" s="41"/>
      <c r="CK3196" s="41"/>
      <c r="CL3196" s="68"/>
      <c r="CM3196" s="41"/>
      <c r="CN3196" s="41"/>
      <c r="CO3196" s="39"/>
      <c r="CP3196" s="78"/>
    </row>
    <row r="3197" spans="1:94" s="38" customFormat="1" x14ac:dyDescent="0.25">
      <c r="A3197" s="38">
        <v>3194</v>
      </c>
      <c r="F3197" s="39"/>
      <c r="Q3197" s="39"/>
      <c r="R3197" s="40"/>
      <c r="S3197" s="40"/>
      <c r="T3197" s="39"/>
      <c r="AG3197" s="110"/>
      <c r="AH3197" s="94"/>
      <c r="AJ3197" s="97"/>
      <c r="AL3197" s="39"/>
      <c r="AP3197" s="39"/>
      <c r="AQ3197" s="77"/>
      <c r="AR3197" s="94"/>
      <c r="AT3197" s="97"/>
      <c r="BB3197" s="79"/>
      <c r="BC3197" s="94"/>
      <c r="BE3197" s="97"/>
      <c r="BF3197" s="97"/>
      <c r="BG3197" s="40"/>
      <c r="BK3197" s="40"/>
      <c r="BL3197" s="79"/>
      <c r="BM3197" s="94"/>
      <c r="BO3197" s="97"/>
      <c r="BQ3197" s="40"/>
      <c r="BR3197" s="94"/>
      <c r="BS3197" s="94"/>
      <c r="BT3197" s="94"/>
      <c r="BU3197" s="40"/>
      <c r="BV3197" s="82"/>
      <c r="BW3197" s="94"/>
      <c r="BX3197" s="48"/>
      <c r="BY3197" s="97"/>
      <c r="BZ3197" s="48"/>
      <c r="CA3197" s="40"/>
      <c r="CB3197" s="94"/>
      <c r="CC3197" s="94"/>
      <c r="CD3197" s="94"/>
      <c r="CE3197" s="40"/>
      <c r="CF3197" s="73"/>
      <c r="CG3197" s="41"/>
      <c r="CH3197" s="41"/>
      <c r="CI3197" s="41"/>
      <c r="CJ3197" s="41"/>
      <c r="CK3197" s="41"/>
      <c r="CL3197" s="68"/>
      <c r="CM3197" s="41"/>
      <c r="CN3197" s="41"/>
      <c r="CO3197" s="39"/>
      <c r="CP3197" s="78"/>
    </row>
    <row r="3198" spans="1:94" s="38" customFormat="1" x14ac:dyDescent="0.25">
      <c r="A3198" s="38">
        <v>3195</v>
      </c>
      <c r="F3198" s="39"/>
      <c r="Q3198" s="39"/>
      <c r="R3198" s="40"/>
      <c r="S3198" s="40"/>
      <c r="T3198" s="39"/>
      <c r="AG3198" s="110"/>
      <c r="AH3198" s="94"/>
      <c r="AJ3198" s="97"/>
      <c r="AL3198" s="39"/>
      <c r="AP3198" s="39"/>
      <c r="AQ3198" s="77"/>
      <c r="AR3198" s="94"/>
      <c r="AT3198" s="97"/>
      <c r="BB3198" s="79"/>
      <c r="BC3198" s="94"/>
      <c r="BE3198" s="97"/>
      <c r="BF3198" s="97"/>
      <c r="BG3198" s="40"/>
      <c r="BK3198" s="40"/>
      <c r="BL3198" s="79"/>
      <c r="BM3198" s="94"/>
      <c r="BO3198" s="97"/>
      <c r="BQ3198" s="40"/>
      <c r="BR3198" s="94"/>
      <c r="BS3198" s="94"/>
      <c r="BT3198" s="94"/>
      <c r="BU3198" s="40"/>
      <c r="BV3198" s="82"/>
      <c r="BW3198" s="94"/>
      <c r="BX3198" s="48"/>
      <c r="BY3198" s="97"/>
      <c r="BZ3198" s="48"/>
      <c r="CA3198" s="40"/>
      <c r="CB3198" s="94"/>
      <c r="CC3198" s="94"/>
      <c r="CD3198" s="94"/>
      <c r="CE3198" s="40"/>
      <c r="CF3198" s="73"/>
      <c r="CG3198" s="41"/>
      <c r="CH3198" s="41"/>
      <c r="CI3198" s="41"/>
      <c r="CJ3198" s="41"/>
      <c r="CK3198" s="41"/>
      <c r="CL3198" s="68"/>
      <c r="CM3198" s="41"/>
      <c r="CN3198" s="41"/>
      <c r="CO3198" s="39"/>
      <c r="CP3198" s="78"/>
    </row>
    <row r="3199" spans="1:94" s="38" customFormat="1" x14ac:dyDescent="0.25">
      <c r="A3199" s="38">
        <v>3196</v>
      </c>
      <c r="F3199" s="39"/>
      <c r="Q3199" s="39"/>
      <c r="R3199" s="40"/>
      <c r="S3199" s="40"/>
      <c r="T3199" s="39"/>
      <c r="AG3199" s="110"/>
      <c r="AH3199" s="94"/>
      <c r="AJ3199" s="97"/>
      <c r="AL3199" s="39"/>
      <c r="AP3199" s="39"/>
      <c r="AQ3199" s="77"/>
      <c r="AR3199" s="94"/>
      <c r="AT3199" s="97"/>
      <c r="BB3199" s="79"/>
      <c r="BC3199" s="94"/>
      <c r="BE3199" s="97"/>
      <c r="BF3199" s="97"/>
      <c r="BG3199" s="40"/>
      <c r="BK3199" s="40"/>
      <c r="BL3199" s="79"/>
      <c r="BM3199" s="94"/>
      <c r="BO3199" s="97"/>
      <c r="BQ3199" s="40"/>
      <c r="BR3199" s="94"/>
      <c r="BS3199" s="94"/>
      <c r="BT3199" s="94"/>
      <c r="BU3199" s="40"/>
      <c r="BV3199" s="82"/>
      <c r="BW3199" s="94"/>
      <c r="BX3199" s="48"/>
      <c r="BY3199" s="97"/>
      <c r="BZ3199" s="48"/>
      <c r="CA3199" s="40"/>
      <c r="CB3199" s="94"/>
      <c r="CC3199" s="94"/>
      <c r="CD3199" s="94"/>
      <c r="CE3199" s="40"/>
      <c r="CF3199" s="73"/>
      <c r="CG3199" s="41"/>
      <c r="CH3199" s="41"/>
      <c r="CI3199" s="41"/>
      <c r="CJ3199" s="41"/>
      <c r="CK3199" s="41"/>
      <c r="CL3199" s="68"/>
      <c r="CM3199" s="41"/>
      <c r="CN3199" s="41"/>
      <c r="CO3199" s="39"/>
      <c r="CP3199" s="78"/>
    </row>
    <row r="3200" spans="1:94" s="38" customFormat="1" x14ac:dyDescent="0.25">
      <c r="A3200" s="38">
        <v>3197</v>
      </c>
      <c r="F3200" s="39"/>
      <c r="Q3200" s="39"/>
      <c r="R3200" s="40"/>
      <c r="S3200" s="40"/>
      <c r="T3200" s="39"/>
      <c r="AG3200" s="110"/>
      <c r="AH3200" s="94"/>
      <c r="AJ3200" s="97"/>
      <c r="AL3200" s="39"/>
      <c r="AP3200" s="39"/>
      <c r="AQ3200" s="77"/>
      <c r="AR3200" s="94"/>
      <c r="AT3200" s="97"/>
      <c r="BB3200" s="79"/>
      <c r="BC3200" s="94"/>
      <c r="BE3200" s="97"/>
      <c r="BF3200" s="97"/>
      <c r="BG3200" s="40"/>
      <c r="BK3200" s="40"/>
      <c r="BL3200" s="79"/>
      <c r="BM3200" s="94"/>
      <c r="BO3200" s="97"/>
      <c r="BQ3200" s="40"/>
      <c r="BR3200" s="94"/>
      <c r="BS3200" s="94"/>
      <c r="BT3200" s="94"/>
      <c r="BU3200" s="40"/>
      <c r="BV3200" s="82"/>
      <c r="BW3200" s="94"/>
      <c r="BX3200" s="48"/>
      <c r="BY3200" s="97"/>
      <c r="BZ3200" s="48"/>
      <c r="CA3200" s="40"/>
      <c r="CB3200" s="94"/>
      <c r="CC3200" s="94"/>
      <c r="CD3200" s="94"/>
      <c r="CE3200" s="40"/>
      <c r="CF3200" s="73"/>
      <c r="CG3200" s="41"/>
      <c r="CH3200" s="41"/>
      <c r="CI3200" s="41"/>
      <c r="CJ3200" s="41"/>
      <c r="CK3200" s="41"/>
      <c r="CL3200" s="68"/>
      <c r="CM3200" s="41"/>
      <c r="CN3200" s="41"/>
      <c r="CO3200" s="39"/>
      <c r="CP3200" s="78"/>
    </row>
    <row r="3201" spans="1:94" s="38" customFormat="1" x14ac:dyDescent="0.25">
      <c r="A3201" s="38">
        <v>3198</v>
      </c>
      <c r="F3201" s="39"/>
      <c r="Q3201" s="39"/>
      <c r="R3201" s="40"/>
      <c r="S3201" s="40"/>
      <c r="T3201" s="39"/>
      <c r="AG3201" s="110"/>
      <c r="AH3201" s="94"/>
      <c r="AJ3201" s="97"/>
      <c r="AL3201" s="39"/>
      <c r="AP3201" s="39"/>
      <c r="AQ3201" s="77"/>
      <c r="AR3201" s="94"/>
      <c r="AT3201" s="97"/>
      <c r="BB3201" s="79"/>
      <c r="BC3201" s="94"/>
      <c r="BE3201" s="97"/>
      <c r="BF3201" s="97"/>
      <c r="BG3201" s="40"/>
      <c r="BK3201" s="40"/>
      <c r="BL3201" s="79"/>
      <c r="BM3201" s="94"/>
      <c r="BO3201" s="97"/>
      <c r="BQ3201" s="40"/>
      <c r="BR3201" s="94"/>
      <c r="BS3201" s="94"/>
      <c r="BT3201" s="94"/>
      <c r="BU3201" s="40"/>
      <c r="BV3201" s="82"/>
      <c r="BW3201" s="94"/>
      <c r="BX3201" s="48"/>
      <c r="BY3201" s="97"/>
      <c r="BZ3201" s="48"/>
      <c r="CA3201" s="40"/>
      <c r="CB3201" s="94"/>
      <c r="CC3201" s="94"/>
      <c r="CD3201" s="94"/>
      <c r="CE3201" s="40"/>
      <c r="CF3201" s="73"/>
      <c r="CG3201" s="41"/>
      <c r="CH3201" s="41"/>
      <c r="CI3201" s="41"/>
      <c r="CJ3201" s="41"/>
      <c r="CK3201" s="41"/>
      <c r="CL3201" s="68"/>
      <c r="CM3201" s="41"/>
      <c r="CN3201" s="41"/>
      <c r="CO3201" s="39"/>
      <c r="CP3201" s="78"/>
    </row>
    <row r="3202" spans="1:94" s="38" customFormat="1" x14ac:dyDescent="0.25">
      <c r="A3202" s="38">
        <v>3199</v>
      </c>
      <c r="F3202" s="39"/>
      <c r="Q3202" s="39"/>
      <c r="R3202" s="40"/>
      <c r="S3202" s="40"/>
      <c r="T3202" s="39"/>
      <c r="AG3202" s="110"/>
      <c r="AH3202" s="94"/>
      <c r="AJ3202" s="97"/>
      <c r="AL3202" s="39"/>
      <c r="AP3202" s="39"/>
      <c r="AQ3202" s="77"/>
      <c r="AR3202" s="94"/>
      <c r="AT3202" s="97"/>
      <c r="BB3202" s="79"/>
      <c r="BC3202" s="94"/>
      <c r="BE3202" s="97"/>
      <c r="BF3202" s="97"/>
      <c r="BG3202" s="40"/>
      <c r="BK3202" s="40"/>
      <c r="BL3202" s="79"/>
      <c r="BM3202" s="94"/>
      <c r="BO3202" s="97"/>
      <c r="BQ3202" s="40"/>
      <c r="BR3202" s="94"/>
      <c r="BS3202" s="94"/>
      <c r="BT3202" s="94"/>
      <c r="BU3202" s="40"/>
      <c r="BV3202" s="82"/>
      <c r="BW3202" s="94"/>
      <c r="BX3202" s="48"/>
      <c r="BY3202" s="97"/>
      <c r="BZ3202" s="48"/>
      <c r="CA3202" s="40"/>
      <c r="CB3202" s="94"/>
      <c r="CC3202" s="94"/>
      <c r="CD3202" s="94"/>
      <c r="CE3202" s="40"/>
      <c r="CF3202" s="73"/>
      <c r="CG3202" s="41"/>
      <c r="CH3202" s="41"/>
      <c r="CI3202" s="41"/>
      <c r="CJ3202" s="41"/>
      <c r="CK3202" s="41"/>
      <c r="CL3202" s="68"/>
      <c r="CM3202" s="41"/>
      <c r="CN3202" s="41"/>
      <c r="CO3202" s="39"/>
      <c r="CP3202" s="78"/>
    </row>
    <row r="3203" spans="1:94" s="38" customFormat="1" x14ac:dyDescent="0.25">
      <c r="A3203" s="38">
        <v>3200</v>
      </c>
      <c r="F3203" s="39"/>
      <c r="Q3203" s="39"/>
      <c r="R3203" s="40"/>
      <c r="S3203" s="40"/>
      <c r="T3203" s="39"/>
      <c r="AG3203" s="110"/>
      <c r="AH3203" s="94"/>
      <c r="AJ3203" s="97"/>
      <c r="AL3203" s="39"/>
      <c r="AP3203" s="39"/>
      <c r="AQ3203" s="77"/>
      <c r="AR3203" s="94"/>
      <c r="AT3203" s="97"/>
      <c r="BB3203" s="79"/>
      <c r="BC3203" s="94"/>
      <c r="BE3203" s="97"/>
      <c r="BF3203" s="97"/>
      <c r="BG3203" s="40"/>
      <c r="BK3203" s="40"/>
      <c r="BL3203" s="79"/>
      <c r="BM3203" s="94"/>
      <c r="BO3203" s="97"/>
      <c r="BQ3203" s="40"/>
      <c r="BR3203" s="94"/>
      <c r="BS3203" s="94"/>
      <c r="BT3203" s="94"/>
      <c r="BU3203" s="40"/>
      <c r="BV3203" s="82"/>
      <c r="BW3203" s="94"/>
      <c r="BX3203" s="48"/>
      <c r="BY3203" s="97"/>
      <c r="BZ3203" s="48"/>
      <c r="CA3203" s="40"/>
      <c r="CB3203" s="94"/>
      <c r="CC3203" s="94"/>
      <c r="CD3203" s="94"/>
      <c r="CE3203" s="40"/>
      <c r="CF3203" s="73"/>
      <c r="CG3203" s="41"/>
      <c r="CH3203" s="41"/>
      <c r="CI3203" s="41"/>
      <c r="CJ3203" s="41"/>
      <c r="CK3203" s="41"/>
      <c r="CL3203" s="68"/>
      <c r="CM3203" s="41"/>
      <c r="CN3203" s="41"/>
      <c r="CO3203" s="39"/>
      <c r="CP3203" s="78"/>
    </row>
    <row r="3204" spans="1:94" s="38" customFormat="1" x14ac:dyDescent="0.25">
      <c r="A3204" s="38">
        <v>3201</v>
      </c>
      <c r="F3204" s="39"/>
      <c r="Q3204" s="39"/>
      <c r="R3204" s="40"/>
      <c r="S3204" s="40"/>
      <c r="T3204" s="39"/>
      <c r="AG3204" s="110"/>
      <c r="AH3204" s="94"/>
      <c r="AJ3204" s="97"/>
      <c r="AL3204" s="39"/>
      <c r="AP3204" s="39"/>
      <c r="AQ3204" s="77"/>
      <c r="AR3204" s="94"/>
      <c r="AT3204" s="97"/>
      <c r="BB3204" s="79"/>
      <c r="BC3204" s="94"/>
      <c r="BE3204" s="97"/>
      <c r="BF3204" s="97"/>
      <c r="BG3204" s="40"/>
      <c r="BK3204" s="40"/>
      <c r="BL3204" s="79"/>
      <c r="BM3204" s="94"/>
      <c r="BO3204" s="97"/>
      <c r="BQ3204" s="40"/>
      <c r="BR3204" s="94"/>
      <c r="BS3204" s="94"/>
      <c r="BT3204" s="94"/>
      <c r="BU3204" s="40"/>
      <c r="BV3204" s="82"/>
      <c r="BW3204" s="94"/>
      <c r="BX3204" s="48"/>
      <c r="BY3204" s="97"/>
      <c r="BZ3204" s="48"/>
      <c r="CA3204" s="40"/>
      <c r="CB3204" s="94"/>
      <c r="CC3204" s="94"/>
      <c r="CD3204" s="94"/>
      <c r="CE3204" s="40"/>
      <c r="CF3204" s="73"/>
      <c r="CG3204" s="41"/>
      <c r="CH3204" s="41"/>
      <c r="CI3204" s="41"/>
      <c r="CJ3204" s="41"/>
      <c r="CK3204" s="41"/>
      <c r="CL3204" s="68"/>
      <c r="CM3204" s="41"/>
      <c r="CN3204" s="41"/>
      <c r="CO3204" s="39"/>
      <c r="CP3204" s="78"/>
    </row>
    <row r="3205" spans="1:94" s="38" customFormat="1" x14ac:dyDescent="0.25">
      <c r="A3205" s="38">
        <v>3202</v>
      </c>
      <c r="F3205" s="39"/>
      <c r="Q3205" s="39"/>
      <c r="R3205" s="40"/>
      <c r="S3205" s="40"/>
      <c r="T3205" s="39"/>
      <c r="AG3205" s="110"/>
      <c r="AH3205" s="94"/>
      <c r="AJ3205" s="97"/>
      <c r="AL3205" s="39"/>
      <c r="AP3205" s="39"/>
      <c r="AQ3205" s="77"/>
      <c r="AR3205" s="94"/>
      <c r="AT3205" s="97"/>
      <c r="BB3205" s="79"/>
      <c r="BC3205" s="94"/>
      <c r="BE3205" s="97"/>
      <c r="BF3205" s="97"/>
      <c r="BG3205" s="40"/>
      <c r="BK3205" s="40"/>
      <c r="BL3205" s="79"/>
      <c r="BM3205" s="94"/>
      <c r="BO3205" s="97"/>
      <c r="BQ3205" s="40"/>
      <c r="BR3205" s="94"/>
      <c r="BS3205" s="94"/>
      <c r="BT3205" s="94"/>
      <c r="BU3205" s="40"/>
      <c r="BV3205" s="82"/>
      <c r="BW3205" s="94"/>
      <c r="BX3205" s="48"/>
      <c r="BY3205" s="97"/>
      <c r="BZ3205" s="48"/>
      <c r="CA3205" s="40"/>
      <c r="CB3205" s="94"/>
      <c r="CC3205" s="94"/>
      <c r="CD3205" s="94"/>
      <c r="CE3205" s="40"/>
      <c r="CF3205" s="73"/>
      <c r="CG3205" s="41"/>
      <c r="CH3205" s="41"/>
      <c r="CI3205" s="41"/>
      <c r="CJ3205" s="41"/>
      <c r="CK3205" s="41"/>
      <c r="CL3205" s="68"/>
      <c r="CM3205" s="41"/>
      <c r="CN3205" s="41"/>
      <c r="CO3205" s="39"/>
      <c r="CP3205" s="78"/>
    </row>
    <row r="3206" spans="1:94" s="38" customFormat="1" x14ac:dyDescent="0.25">
      <c r="A3206" s="38">
        <v>3203</v>
      </c>
      <c r="F3206" s="39"/>
      <c r="Q3206" s="39"/>
      <c r="R3206" s="40"/>
      <c r="S3206" s="40"/>
      <c r="T3206" s="39"/>
      <c r="AG3206" s="110"/>
      <c r="AH3206" s="94"/>
      <c r="AJ3206" s="97"/>
      <c r="AL3206" s="39"/>
      <c r="AP3206" s="39"/>
      <c r="AQ3206" s="77"/>
      <c r="AR3206" s="94"/>
      <c r="AT3206" s="97"/>
      <c r="BB3206" s="79"/>
      <c r="BC3206" s="94"/>
      <c r="BE3206" s="97"/>
      <c r="BF3206" s="97"/>
      <c r="BG3206" s="40"/>
      <c r="BK3206" s="40"/>
      <c r="BL3206" s="79"/>
      <c r="BM3206" s="94"/>
      <c r="BO3206" s="97"/>
      <c r="BQ3206" s="40"/>
      <c r="BR3206" s="94"/>
      <c r="BS3206" s="94"/>
      <c r="BT3206" s="94"/>
      <c r="BU3206" s="40"/>
      <c r="BV3206" s="82"/>
      <c r="BW3206" s="94"/>
      <c r="BX3206" s="48"/>
      <c r="BY3206" s="97"/>
      <c r="BZ3206" s="48"/>
      <c r="CA3206" s="40"/>
      <c r="CB3206" s="94"/>
      <c r="CC3206" s="94"/>
      <c r="CD3206" s="94"/>
      <c r="CE3206" s="40"/>
      <c r="CF3206" s="73"/>
      <c r="CG3206" s="41"/>
      <c r="CH3206" s="41"/>
      <c r="CI3206" s="41"/>
      <c r="CJ3206" s="41"/>
      <c r="CK3206" s="41"/>
      <c r="CL3206" s="68"/>
      <c r="CM3206" s="41"/>
      <c r="CN3206" s="41"/>
      <c r="CO3206" s="39"/>
      <c r="CP3206" s="78"/>
    </row>
    <row r="3207" spans="1:94" s="38" customFormat="1" x14ac:dyDescent="0.25">
      <c r="A3207" s="38">
        <v>3204</v>
      </c>
      <c r="F3207" s="39"/>
      <c r="Q3207" s="39"/>
      <c r="R3207" s="40"/>
      <c r="S3207" s="40"/>
      <c r="T3207" s="39"/>
      <c r="AG3207" s="110"/>
      <c r="AH3207" s="94"/>
      <c r="AJ3207" s="97"/>
      <c r="AL3207" s="39"/>
      <c r="AP3207" s="39"/>
      <c r="AQ3207" s="77"/>
      <c r="AR3207" s="94"/>
      <c r="AT3207" s="97"/>
      <c r="BB3207" s="79"/>
      <c r="BC3207" s="94"/>
      <c r="BE3207" s="97"/>
      <c r="BF3207" s="97"/>
      <c r="BG3207" s="40"/>
      <c r="BK3207" s="40"/>
      <c r="BL3207" s="79"/>
      <c r="BM3207" s="94"/>
      <c r="BO3207" s="97"/>
      <c r="BQ3207" s="40"/>
      <c r="BR3207" s="94"/>
      <c r="BS3207" s="94"/>
      <c r="BT3207" s="94"/>
      <c r="BU3207" s="40"/>
      <c r="BV3207" s="82"/>
      <c r="BW3207" s="94"/>
      <c r="BX3207" s="48"/>
      <c r="BY3207" s="97"/>
      <c r="BZ3207" s="48"/>
      <c r="CA3207" s="40"/>
      <c r="CB3207" s="94"/>
      <c r="CC3207" s="94"/>
      <c r="CD3207" s="94"/>
      <c r="CE3207" s="40"/>
      <c r="CF3207" s="73"/>
      <c r="CG3207" s="41"/>
      <c r="CH3207" s="41"/>
      <c r="CI3207" s="41"/>
      <c r="CJ3207" s="41"/>
      <c r="CK3207" s="41"/>
      <c r="CL3207" s="68"/>
      <c r="CM3207" s="41"/>
      <c r="CN3207" s="41"/>
      <c r="CO3207" s="39"/>
      <c r="CP3207" s="78"/>
    </row>
    <row r="3208" spans="1:94" s="38" customFormat="1" x14ac:dyDescent="0.25">
      <c r="A3208" s="38">
        <v>3205</v>
      </c>
      <c r="F3208" s="39"/>
      <c r="Q3208" s="39"/>
      <c r="R3208" s="40"/>
      <c r="S3208" s="40"/>
      <c r="T3208" s="39"/>
      <c r="AG3208" s="110"/>
      <c r="AH3208" s="94"/>
      <c r="AJ3208" s="97"/>
      <c r="AL3208" s="39"/>
      <c r="AP3208" s="39"/>
      <c r="AQ3208" s="77"/>
      <c r="AR3208" s="94"/>
      <c r="AT3208" s="97"/>
      <c r="BB3208" s="79"/>
      <c r="BC3208" s="94"/>
      <c r="BE3208" s="97"/>
      <c r="BF3208" s="97"/>
      <c r="BG3208" s="40"/>
      <c r="BK3208" s="40"/>
      <c r="BL3208" s="79"/>
      <c r="BM3208" s="94"/>
      <c r="BO3208" s="97"/>
      <c r="BQ3208" s="40"/>
      <c r="BR3208" s="94"/>
      <c r="BS3208" s="94"/>
      <c r="BT3208" s="94"/>
      <c r="BU3208" s="40"/>
      <c r="BV3208" s="82"/>
      <c r="BW3208" s="94"/>
      <c r="BX3208" s="48"/>
      <c r="BY3208" s="97"/>
      <c r="BZ3208" s="48"/>
      <c r="CA3208" s="40"/>
      <c r="CB3208" s="94"/>
      <c r="CC3208" s="94"/>
      <c r="CD3208" s="94"/>
      <c r="CE3208" s="40"/>
      <c r="CF3208" s="73"/>
      <c r="CG3208" s="41"/>
      <c r="CH3208" s="41"/>
      <c r="CI3208" s="41"/>
      <c r="CJ3208" s="41"/>
      <c r="CK3208" s="41"/>
      <c r="CL3208" s="68"/>
      <c r="CM3208" s="41"/>
      <c r="CN3208" s="41"/>
      <c r="CO3208" s="39"/>
      <c r="CP3208" s="78"/>
    </row>
    <row r="3209" spans="1:94" s="38" customFormat="1" x14ac:dyDescent="0.25">
      <c r="A3209" s="38">
        <v>3206</v>
      </c>
      <c r="F3209" s="39"/>
      <c r="Q3209" s="39"/>
      <c r="R3209" s="40"/>
      <c r="S3209" s="40"/>
      <c r="T3209" s="39"/>
      <c r="AG3209" s="110"/>
      <c r="AH3209" s="94"/>
      <c r="AJ3209" s="97"/>
      <c r="AL3209" s="39"/>
      <c r="AP3209" s="39"/>
      <c r="AQ3209" s="77"/>
      <c r="AR3209" s="94"/>
      <c r="AT3209" s="97"/>
      <c r="BB3209" s="79"/>
      <c r="BC3209" s="94"/>
      <c r="BE3209" s="97"/>
      <c r="BF3209" s="97"/>
      <c r="BG3209" s="40"/>
      <c r="BK3209" s="40"/>
      <c r="BL3209" s="79"/>
      <c r="BM3209" s="94"/>
      <c r="BO3209" s="97"/>
      <c r="BQ3209" s="40"/>
      <c r="BR3209" s="94"/>
      <c r="BS3209" s="94"/>
      <c r="BT3209" s="94"/>
      <c r="BU3209" s="40"/>
      <c r="BV3209" s="82"/>
      <c r="BW3209" s="94"/>
      <c r="BX3209" s="48"/>
      <c r="BY3209" s="97"/>
      <c r="BZ3209" s="48"/>
      <c r="CA3209" s="40"/>
      <c r="CB3209" s="94"/>
      <c r="CC3209" s="94"/>
      <c r="CD3209" s="94"/>
      <c r="CE3209" s="40"/>
      <c r="CF3209" s="73"/>
      <c r="CG3209" s="41"/>
      <c r="CH3209" s="41"/>
      <c r="CI3209" s="41"/>
      <c r="CJ3209" s="41"/>
      <c r="CK3209" s="41"/>
      <c r="CL3209" s="68"/>
      <c r="CM3209" s="41"/>
      <c r="CN3209" s="41"/>
      <c r="CO3209" s="39"/>
      <c r="CP3209" s="78"/>
    </row>
    <row r="3210" spans="1:94" s="38" customFormat="1" x14ac:dyDescent="0.25">
      <c r="A3210" s="38">
        <v>3207</v>
      </c>
      <c r="F3210" s="39"/>
      <c r="Q3210" s="39"/>
      <c r="R3210" s="40"/>
      <c r="S3210" s="40"/>
      <c r="T3210" s="39"/>
      <c r="AG3210" s="110"/>
      <c r="AH3210" s="94"/>
      <c r="AJ3210" s="97"/>
      <c r="AL3210" s="39"/>
      <c r="AP3210" s="39"/>
      <c r="AQ3210" s="77"/>
      <c r="AR3210" s="94"/>
      <c r="AT3210" s="97"/>
      <c r="BB3210" s="79"/>
      <c r="BC3210" s="94"/>
      <c r="BE3210" s="97"/>
      <c r="BF3210" s="97"/>
      <c r="BG3210" s="40"/>
      <c r="BK3210" s="40"/>
      <c r="BL3210" s="79"/>
      <c r="BM3210" s="94"/>
      <c r="BO3210" s="97"/>
      <c r="BQ3210" s="40"/>
      <c r="BR3210" s="94"/>
      <c r="BS3210" s="94"/>
      <c r="BT3210" s="94"/>
      <c r="BU3210" s="40"/>
      <c r="BV3210" s="82"/>
      <c r="BW3210" s="94"/>
      <c r="BX3210" s="48"/>
      <c r="BY3210" s="97"/>
      <c r="BZ3210" s="48"/>
      <c r="CA3210" s="40"/>
      <c r="CB3210" s="94"/>
      <c r="CC3210" s="94"/>
      <c r="CD3210" s="94"/>
      <c r="CE3210" s="40"/>
      <c r="CF3210" s="73"/>
      <c r="CG3210" s="41"/>
      <c r="CH3210" s="41"/>
      <c r="CI3210" s="41"/>
      <c r="CJ3210" s="41"/>
      <c r="CK3210" s="41"/>
      <c r="CL3210" s="68"/>
      <c r="CM3210" s="41"/>
      <c r="CN3210" s="41"/>
      <c r="CO3210" s="39"/>
      <c r="CP3210" s="78"/>
    </row>
    <row r="3211" spans="1:94" s="38" customFormat="1" x14ac:dyDescent="0.25">
      <c r="A3211" s="38">
        <v>3208</v>
      </c>
      <c r="F3211" s="39"/>
      <c r="Q3211" s="39"/>
      <c r="R3211" s="40"/>
      <c r="S3211" s="40"/>
      <c r="T3211" s="39"/>
      <c r="AG3211" s="110"/>
      <c r="AH3211" s="94"/>
      <c r="AJ3211" s="97"/>
      <c r="AL3211" s="39"/>
      <c r="AP3211" s="39"/>
      <c r="AQ3211" s="77"/>
      <c r="AR3211" s="94"/>
      <c r="AT3211" s="97"/>
      <c r="BB3211" s="79"/>
      <c r="BC3211" s="94"/>
      <c r="BE3211" s="97"/>
      <c r="BF3211" s="97"/>
      <c r="BG3211" s="40"/>
      <c r="BK3211" s="40"/>
      <c r="BL3211" s="79"/>
      <c r="BM3211" s="94"/>
      <c r="BO3211" s="97"/>
      <c r="BQ3211" s="40"/>
      <c r="BR3211" s="94"/>
      <c r="BS3211" s="94"/>
      <c r="BT3211" s="94"/>
      <c r="BU3211" s="40"/>
      <c r="BV3211" s="82"/>
      <c r="BW3211" s="94"/>
      <c r="BX3211" s="48"/>
      <c r="BY3211" s="97"/>
      <c r="BZ3211" s="48"/>
      <c r="CA3211" s="40"/>
      <c r="CB3211" s="94"/>
      <c r="CC3211" s="94"/>
      <c r="CD3211" s="94"/>
      <c r="CE3211" s="40"/>
      <c r="CF3211" s="73"/>
      <c r="CG3211" s="41"/>
      <c r="CH3211" s="41"/>
      <c r="CI3211" s="41"/>
      <c r="CJ3211" s="41"/>
      <c r="CK3211" s="41"/>
      <c r="CL3211" s="68"/>
      <c r="CM3211" s="41"/>
      <c r="CN3211" s="41"/>
      <c r="CO3211" s="39"/>
      <c r="CP3211" s="78"/>
    </row>
    <row r="3212" spans="1:94" s="38" customFormat="1" x14ac:dyDescent="0.25">
      <c r="A3212" s="38">
        <v>3209</v>
      </c>
      <c r="F3212" s="39"/>
      <c r="Q3212" s="39"/>
      <c r="R3212" s="40"/>
      <c r="S3212" s="40"/>
      <c r="T3212" s="39"/>
      <c r="AG3212" s="110"/>
      <c r="AH3212" s="94"/>
      <c r="AJ3212" s="97"/>
      <c r="AL3212" s="39"/>
      <c r="AP3212" s="39"/>
      <c r="AQ3212" s="77"/>
      <c r="AR3212" s="94"/>
      <c r="AT3212" s="97"/>
      <c r="BB3212" s="79"/>
      <c r="BC3212" s="94"/>
      <c r="BE3212" s="97"/>
      <c r="BF3212" s="97"/>
      <c r="BG3212" s="40"/>
      <c r="BK3212" s="40"/>
      <c r="BL3212" s="79"/>
      <c r="BM3212" s="94"/>
      <c r="BO3212" s="97"/>
      <c r="BQ3212" s="40"/>
      <c r="BR3212" s="94"/>
      <c r="BS3212" s="94"/>
      <c r="BT3212" s="94"/>
      <c r="BU3212" s="40"/>
      <c r="BV3212" s="82"/>
      <c r="BW3212" s="94"/>
      <c r="BX3212" s="48"/>
      <c r="BY3212" s="97"/>
      <c r="BZ3212" s="48"/>
      <c r="CA3212" s="40"/>
      <c r="CB3212" s="94"/>
      <c r="CC3212" s="94"/>
      <c r="CD3212" s="94"/>
      <c r="CE3212" s="40"/>
      <c r="CF3212" s="73"/>
      <c r="CG3212" s="41"/>
      <c r="CH3212" s="41"/>
      <c r="CI3212" s="41"/>
      <c r="CJ3212" s="41"/>
      <c r="CK3212" s="41"/>
      <c r="CL3212" s="68"/>
      <c r="CM3212" s="41"/>
      <c r="CN3212" s="41"/>
      <c r="CO3212" s="39"/>
      <c r="CP3212" s="78"/>
    </row>
    <row r="3213" spans="1:94" s="38" customFormat="1" x14ac:dyDescent="0.25">
      <c r="A3213" s="38">
        <v>3210</v>
      </c>
      <c r="F3213" s="39"/>
      <c r="Q3213" s="39"/>
      <c r="R3213" s="40"/>
      <c r="S3213" s="40"/>
      <c r="T3213" s="39"/>
      <c r="AG3213" s="110"/>
      <c r="AH3213" s="94"/>
      <c r="AJ3213" s="97"/>
      <c r="AL3213" s="39"/>
      <c r="AP3213" s="39"/>
      <c r="AQ3213" s="77"/>
      <c r="AR3213" s="94"/>
      <c r="AT3213" s="97"/>
      <c r="BB3213" s="79"/>
      <c r="BC3213" s="94"/>
      <c r="BE3213" s="97"/>
      <c r="BF3213" s="97"/>
      <c r="BG3213" s="40"/>
      <c r="BK3213" s="40"/>
      <c r="BL3213" s="79"/>
      <c r="BM3213" s="94"/>
      <c r="BO3213" s="97"/>
      <c r="BQ3213" s="40"/>
      <c r="BR3213" s="94"/>
      <c r="BS3213" s="94"/>
      <c r="BT3213" s="94"/>
      <c r="BU3213" s="40"/>
      <c r="BV3213" s="82"/>
      <c r="BW3213" s="94"/>
      <c r="BX3213" s="48"/>
      <c r="BY3213" s="97"/>
      <c r="BZ3213" s="48"/>
      <c r="CA3213" s="40"/>
      <c r="CB3213" s="94"/>
      <c r="CC3213" s="94"/>
      <c r="CD3213" s="94"/>
      <c r="CE3213" s="40"/>
      <c r="CF3213" s="73"/>
      <c r="CG3213" s="41"/>
      <c r="CH3213" s="41"/>
      <c r="CI3213" s="41"/>
      <c r="CJ3213" s="41"/>
      <c r="CK3213" s="41"/>
      <c r="CL3213" s="68"/>
      <c r="CM3213" s="41"/>
      <c r="CN3213" s="41"/>
      <c r="CO3213" s="39"/>
      <c r="CP3213" s="78"/>
    </row>
    <row r="3214" spans="1:94" s="38" customFormat="1" x14ac:dyDescent="0.25">
      <c r="A3214" s="38">
        <v>3211</v>
      </c>
      <c r="F3214" s="39"/>
      <c r="Q3214" s="39"/>
      <c r="R3214" s="40"/>
      <c r="S3214" s="40"/>
      <c r="T3214" s="39"/>
      <c r="AG3214" s="110"/>
      <c r="AH3214" s="94"/>
      <c r="AJ3214" s="97"/>
      <c r="AL3214" s="39"/>
      <c r="AP3214" s="39"/>
      <c r="AQ3214" s="77"/>
      <c r="AR3214" s="94"/>
      <c r="AT3214" s="97"/>
      <c r="BB3214" s="79"/>
      <c r="BC3214" s="94"/>
      <c r="BE3214" s="97"/>
      <c r="BF3214" s="97"/>
      <c r="BG3214" s="40"/>
      <c r="BK3214" s="40"/>
      <c r="BL3214" s="79"/>
      <c r="BM3214" s="94"/>
      <c r="BO3214" s="97"/>
      <c r="BQ3214" s="40"/>
      <c r="BR3214" s="94"/>
      <c r="BS3214" s="94"/>
      <c r="BT3214" s="94"/>
      <c r="BU3214" s="40"/>
      <c r="BV3214" s="82"/>
      <c r="BW3214" s="94"/>
      <c r="BX3214" s="48"/>
      <c r="BY3214" s="97"/>
      <c r="BZ3214" s="48"/>
      <c r="CA3214" s="40"/>
      <c r="CB3214" s="94"/>
      <c r="CC3214" s="94"/>
      <c r="CD3214" s="94"/>
      <c r="CE3214" s="40"/>
      <c r="CF3214" s="73"/>
      <c r="CG3214" s="41"/>
      <c r="CH3214" s="41"/>
      <c r="CI3214" s="41"/>
      <c r="CJ3214" s="41"/>
      <c r="CK3214" s="41"/>
      <c r="CL3214" s="68"/>
      <c r="CM3214" s="41"/>
      <c r="CN3214" s="41"/>
      <c r="CO3214" s="39"/>
      <c r="CP3214" s="78"/>
    </row>
    <row r="3215" spans="1:94" s="38" customFormat="1" x14ac:dyDescent="0.25">
      <c r="A3215" s="38">
        <v>3212</v>
      </c>
      <c r="F3215" s="39"/>
      <c r="Q3215" s="39"/>
      <c r="R3215" s="40"/>
      <c r="S3215" s="40"/>
      <c r="T3215" s="39"/>
      <c r="AG3215" s="110"/>
      <c r="AH3215" s="94"/>
      <c r="AJ3215" s="97"/>
      <c r="AL3215" s="39"/>
      <c r="AP3215" s="39"/>
      <c r="AQ3215" s="77"/>
      <c r="AR3215" s="94"/>
      <c r="AT3215" s="97"/>
      <c r="BB3215" s="79"/>
      <c r="BC3215" s="94"/>
      <c r="BE3215" s="97"/>
      <c r="BF3215" s="97"/>
      <c r="BG3215" s="40"/>
      <c r="BK3215" s="40"/>
      <c r="BL3215" s="79"/>
      <c r="BM3215" s="94"/>
      <c r="BO3215" s="97"/>
      <c r="BQ3215" s="40"/>
      <c r="BR3215" s="94"/>
      <c r="BS3215" s="94"/>
      <c r="BT3215" s="94"/>
      <c r="BU3215" s="40"/>
      <c r="BV3215" s="82"/>
      <c r="BW3215" s="94"/>
      <c r="BX3215" s="48"/>
      <c r="BY3215" s="97"/>
      <c r="BZ3215" s="48"/>
      <c r="CA3215" s="40"/>
      <c r="CB3215" s="94"/>
      <c r="CC3215" s="94"/>
      <c r="CD3215" s="94"/>
      <c r="CE3215" s="40"/>
      <c r="CF3215" s="73"/>
      <c r="CG3215" s="41"/>
      <c r="CH3215" s="41"/>
      <c r="CI3215" s="41"/>
      <c r="CJ3215" s="41"/>
      <c r="CK3215" s="41"/>
      <c r="CL3215" s="68"/>
      <c r="CM3215" s="41"/>
      <c r="CN3215" s="41"/>
      <c r="CO3215" s="39"/>
      <c r="CP3215" s="78"/>
    </row>
    <row r="3216" spans="1:94" s="38" customFormat="1" x14ac:dyDescent="0.25">
      <c r="A3216" s="38">
        <v>3213</v>
      </c>
      <c r="F3216" s="39"/>
      <c r="Q3216" s="39"/>
      <c r="R3216" s="40"/>
      <c r="S3216" s="40"/>
      <c r="T3216" s="39"/>
      <c r="AG3216" s="110"/>
      <c r="AH3216" s="94"/>
      <c r="AJ3216" s="97"/>
      <c r="AL3216" s="39"/>
      <c r="AP3216" s="39"/>
      <c r="AQ3216" s="77"/>
      <c r="AR3216" s="94"/>
      <c r="AT3216" s="97"/>
      <c r="BB3216" s="79"/>
      <c r="BC3216" s="94"/>
      <c r="BE3216" s="97"/>
      <c r="BF3216" s="97"/>
      <c r="BG3216" s="40"/>
      <c r="BK3216" s="40"/>
      <c r="BL3216" s="79"/>
      <c r="BM3216" s="94"/>
      <c r="BO3216" s="97"/>
      <c r="BQ3216" s="40"/>
      <c r="BR3216" s="94"/>
      <c r="BS3216" s="94"/>
      <c r="BT3216" s="94"/>
      <c r="BU3216" s="40"/>
      <c r="BV3216" s="82"/>
      <c r="BW3216" s="94"/>
      <c r="BX3216" s="48"/>
      <c r="BY3216" s="97"/>
      <c r="BZ3216" s="48"/>
      <c r="CA3216" s="40"/>
      <c r="CB3216" s="94"/>
      <c r="CC3216" s="94"/>
      <c r="CD3216" s="94"/>
      <c r="CE3216" s="40"/>
      <c r="CF3216" s="73"/>
      <c r="CG3216" s="41"/>
      <c r="CH3216" s="41"/>
      <c r="CI3216" s="41"/>
      <c r="CJ3216" s="41"/>
      <c r="CK3216" s="41"/>
      <c r="CL3216" s="68"/>
      <c r="CM3216" s="41"/>
      <c r="CN3216" s="41"/>
      <c r="CO3216" s="39"/>
      <c r="CP3216" s="78"/>
    </row>
    <row r="3217" spans="1:94" s="38" customFormat="1" x14ac:dyDescent="0.25">
      <c r="A3217" s="38">
        <v>3214</v>
      </c>
      <c r="F3217" s="39"/>
      <c r="Q3217" s="39"/>
      <c r="R3217" s="40"/>
      <c r="S3217" s="40"/>
      <c r="T3217" s="39"/>
      <c r="AG3217" s="110"/>
      <c r="AH3217" s="94"/>
      <c r="AJ3217" s="97"/>
      <c r="AL3217" s="39"/>
      <c r="AP3217" s="39"/>
      <c r="AQ3217" s="77"/>
      <c r="AR3217" s="94"/>
      <c r="AT3217" s="97"/>
      <c r="BB3217" s="79"/>
      <c r="BC3217" s="94"/>
      <c r="BE3217" s="97"/>
      <c r="BF3217" s="97"/>
      <c r="BG3217" s="40"/>
      <c r="BK3217" s="40"/>
      <c r="BL3217" s="79"/>
      <c r="BM3217" s="94"/>
      <c r="BO3217" s="97"/>
      <c r="BQ3217" s="40"/>
      <c r="BR3217" s="94"/>
      <c r="BS3217" s="94"/>
      <c r="BT3217" s="94"/>
      <c r="BU3217" s="40"/>
      <c r="BV3217" s="82"/>
      <c r="BW3217" s="94"/>
      <c r="BX3217" s="48"/>
      <c r="BY3217" s="97"/>
      <c r="BZ3217" s="48"/>
      <c r="CA3217" s="40"/>
      <c r="CB3217" s="94"/>
      <c r="CC3217" s="94"/>
      <c r="CD3217" s="94"/>
      <c r="CE3217" s="40"/>
      <c r="CF3217" s="73"/>
      <c r="CG3217" s="41"/>
      <c r="CH3217" s="41"/>
      <c r="CI3217" s="41"/>
      <c r="CJ3217" s="41"/>
      <c r="CK3217" s="41"/>
      <c r="CL3217" s="68"/>
      <c r="CM3217" s="41"/>
      <c r="CN3217" s="41"/>
      <c r="CO3217" s="39"/>
      <c r="CP3217" s="78"/>
    </row>
    <row r="3218" spans="1:94" s="38" customFormat="1" x14ac:dyDescent="0.25">
      <c r="A3218" s="38">
        <v>3215</v>
      </c>
      <c r="F3218" s="39"/>
      <c r="Q3218" s="39"/>
      <c r="R3218" s="40"/>
      <c r="S3218" s="40"/>
      <c r="T3218" s="39"/>
      <c r="AG3218" s="110"/>
      <c r="AH3218" s="94"/>
      <c r="AJ3218" s="97"/>
      <c r="AL3218" s="39"/>
      <c r="AP3218" s="39"/>
      <c r="AQ3218" s="77"/>
      <c r="AR3218" s="94"/>
      <c r="AT3218" s="97"/>
      <c r="BB3218" s="79"/>
      <c r="BC3218" s="94"/>
      <c r="BE3218" s="97"/>
      <c r="BF3218" s="97"/>
      <c r="BG3218" s="40"/>
      <c r="BK3218" s="40"/>
      <c r="BL3218" s="79"/>
      <c r="BM3218" s="94"/>
      <c r="BO3218" s="97"/>
      <c r="BQ3218" s="40"/>
      <c r="BR3218" s="94"/>
      <c r="BS3218" s="94"/>
      <c r="BT3218" s="94"/>
      <c r="BU3218" s="40"/>
      <c r="BV3218" s="82"/>
      <c r="BW3218" s="94"/>
      <c r="BX3218" s="48"/>
      <c r="BY3218" s="97"/>
      <c r="BZ3218" s="48"/>
      <c r="CA3218" s="40"/>
      <c r="CB3218" s="94"/>
      <c r="CC3218" s="94"/>
      <c r="CD3218" s="94"/>
      <c r="CE3218" s="40"/>
      <c r="CF3218" s="73"/>
      <c r="CG3218" s="41"/>
      <c r="CH3218" s="41"/>
      <c r="CI3218" s="41"/>
      <c r="CJ3218" s="41"/>
      <c r="CK3218" s="41"/>
      <c r="CL3218" s="68"/>
      <c r="CM3218" s="41"/>
      <c r="CN3218" s="41"/>
      <c r="CO3218" s="39"/>
      <c r="CP3218" s="78"/>
    </row>
    <row r="3219" spans="1:94" s="38" customFormat="1" x14ac:dyDescent="0.25">
      <c r="A3219" s="38">
        <v>3216</v>
      </c>
      <c r="F3219" s="39"/>
      <c r="Q3219" s="39"/>
      <c r="R3219" s="40"/>
      <c r="S3219" s="40"/>
      <c r="T3219" s="39"/>
      <c r="AG3219" s="110"/>
      <c r="AH3219" s="94"/>
      <c r="AJ3219" s="97"/>
      <c r="AL3219" s="39"/>
      <c r="AP3219" s="39"/>
      <c r="AQ3219" s="77"/>
      <c r="AR3219" s="94"/>
      <c r="AT3219" s="97"/>
      <c r="BB3219" s="79"/>
      <c r="BC3219" s="94"/>
      <c r="BE3219" s="97"/>
      <c r="BF3219" s="97"/>
      <c r="BG3219" s="40"/>
      <c r="BK3219" s="40"/>
      <c r="BL3219" s="79"/>
      <c r="BM3219" s="94"/>
      <c r="BO3219" s="97"/>
      <c r="BQ3219" s="40"/>
      <c r="BR3219" s="94"/>
      <c r="BS3219" s="94"/>
      <c r="BT3219" s="94"/>
      <c r="BU3219" s="40"/>
      <c r="BV3219" s="82"/>
      <c r="BW3219" s="94"/>
      <c r="BX3219" s="48"/>
      <c r="BY3219" s="97"/>
      <c r="BZ3219" s="48"/>
      <c r="CA3219" s="40"/>
      <c r="CB3219" s="94"/>
      <c r="CC3219" s="94"/>
      <c r="CD3219" s="94"/>
      <c r="CE3219" s="40"/>
      <c r="CF3219" s="73"/>
      <c r="CG3219" s="41"/>
      <c r="CH3219" s="41"/>
      <c r="CI3219" s="41"/>
      <c r="CJ3219" s="41"/>
      <c r="CK3219" s="41"/>
      <c r="CL3219" s="68"/>
      <c r="CM3219" s="41"/>
      <c r="CN3219" s="41"/>
      <c r="CO3219" s="39"/>
      <c r="CP3219" s="78"/>
    </row>
    <row r="3220" spans="1:94" s="38" customFormat="1" x14ac:dyDescent="0.25">
      <c r="A3220" s="38">
        <v>3217</v>
      </c>
      <c r="F3220" s="39"/>
      <c r="Q3220" s="39"/>
      <c r="R3220" s="40"/>
      <c r="S3220" s="40"/>
      <c r="T3220" s="39"/>
      <c r="AG3220" s="110"/>
      <c r="AH3220" s="94"/>
      <c r="AJ3220" s="97"/>
      <c r="AL3220" s="39"/>
      <c r="AP3220" s="39"/>
      <c r="AQ3220" s="77"/>
      <c r="AR3220" s="94"/>
      <c r="AT3220" s="97"/>
      <c r="BB3220" s="79"/>
      <c r="BC3220" s="94"/>
      <c r="BE3220" s="97"/>
      <c r="BF3220" s="97"/>
      <c r="BG3220" s="40"/>
      <c r="BK3220" s="40"/>
      <c r="BL3220" s="79"/>
      <c r="BM3220" s="94"/>
      <c r="BO3220" s="97"/>
      <c r="BQ3220" s="40"/>
      <c r="BR3220" s="94"/>
      <c r="BS3220" s="94"/>
      <c r="BT3220" s="94"/>
      <c r="BU3220" s="40"/>
      <c r="BV3220" s="82"/>
      <c r="BW3220" s="94"/>
      <c r="BX3220" s="48"/>
      <c r="BY3220" s="97"/>
      <c r="BZ3220" s="48"/>
      <c r="CA3220" s="40"/>
      <c r="CB3220" s="94"/>
      <c r="CC3220" s="94"/>
      <c r="CD3220" s="94"/>
      <c r="CE3220" s="40"/>
      <c r="CF3220" s="73"/>
      <c r="CG3220" s="41"/>
      <c r="CH3220" s="41"/>
      <c r="CI3220" s="41"/>
      <c r="CJ3220" s="41"/>
      <c r="CK3220" s="41"/>
      <c r="CL3220" s="68"/>
      <c r="CM3220" s="41"/>
      <c r="CN3220" s="41"/>
      <c r="CO3220" s="39"/>
      <c r="CP3220" s="78"/>
    </row>
    <row r="3221" spans="1:94" s="38" customFormat="1" x14ac:dyDescent="0.25">
      <c r="A3221" s="38">
        <v>3218</v>
      </c>
      <c r="F3221" s="39"/>
      <c r="Q3221" s="39"/>
      <c r="R3221" s="40"/>
      <c r="S3221" s="40"/>
      <c r="T3221" s="39"/>
      <c r="AG3221" s="110"/>
      <c r="AH3221" s="94"/>
      <c r="AJ3221" s="97"/>
      <c r="AL3221" s="39"/>
      <c r="AP3221" s="39"/>
      <c r="AQ3221" s="77"/>
      <c r="AR3221" s="94"/>
      <c r="AT3221" s="97"/>
      <c r="BB3221" s="79"/>
      <c r="BC3221" s="94"/>
      <c r="BE3221" s="97"/>
      <c r="BF3221" s="97"/>
      <c r="BG3221" s="40"/>
      <c r="BK3221" s="40"/>
      <c r="BL3221" s="79"/>
      <c r="BM3221" s="94"/>
      <c r="BO3221" s="97"/>
      <c r="BQ3221" s="40"/>
      <c r="BR3221" s="94"/>
      <c r="BS3221" s="94"/>
      <c r="BT3221" s="94"/>
      <c r="BU3221" s="40"/>
      <c r="BV3221" s="82"/>
      <c r="BW3221" s="94"/>
      <c r="BX3221" s="48"/>
      <c r="BY3221" s="97"/>
      <c r="BZ3221" s="48"/>
      <c r="CA3221" s="40"/>
      <c r="CB3221" s="94"/>
      <c r="CC3221" s="94"/>
      <c r="CD3221" s="94"/>
      <c r="CE3221" s="40"/>
      <c r="CF3221" s="73"/>
      <c r="CG3221" s="41"/>
      <c r="CH3221" s="41"/>
      <c r="CI3221" s="41"/>
      <c r="CJ3221" s="41"/>
      <c r="CK3221" s="41"/>
      <c r="CL3221" s="68"/>
      <c r="CM3221" s="41"/>
      <c r="CN3221" s="41"/>
      <c r="CO3221" s="39"/>
      <c r="CP3221" s="78"/>
    </row>
    <row r="3222" spans="1:94" s="38" customFormat="1" x14ac:dyDescent="0.25">
      <c r="A3222" s="38">
        <v>3219</v>
      </c>
      <c r="F3222" s="39"/>
      <c r="Q3222" s="39"/>
      <c r="R3222" s="40"/>
      <c r="S3222" s="40"/>
      <c r="T3222" s="39"/>
      <c r="AG3222" s="110"/>
      <c r="AH3222" s="94"/>
      <c r="AJ3222" s="97"/>
      <c r="AL3222" s="39"/>
      <c r="AP3222" s="39"/>
      <c r="AQ3222" s="77"/>
      <c r="AR3222" s="94"/>
      <c r="AT3222" s="97"/>
      <c r="BB3222" s="79"/>
      <c r="BC3222" s="94"/>
      <c r="BE3222" s="97"/>
      <c r="BF3222" s="97"/>
      <c r="BG3222" s="40"/>
      <c r="BK3222" s="40"/>
      <c r="BL3222" s="79"/>
      <c r="BM3222" s="94"/>
      <c r="BO3222" s="97"/>
      <c r="BQ3222" s="40"/>
      <c r="BR3222" s="94"/>
      <c r="BS3222" s="94"/>
      <c r="BT3222" s="94"/>
      <c r="BU3222" s="40"/>
      <c r="BV3222" s="82"/>
      <c r="BW3222" s="94"/>
      <c r="BX3222" s="48"/>
      <c r="BY3222" s="97"/>
      <c r="BZ3222" s="48"/>
      <c r="CA3222" s="40"/>
      <c r="CB3222" s="94"/>
      <c r="CC3222" s="94"/>
      <c r="CD3222" s="94"/>
      <c r="CE3222" s="40"/>
      <c r="CF3222" s="73"/>
      <c r="CG3222" s="41"/>
      <c r="CH3222" s="41"/>
      <c r="CI3222" s="41"/>
      <c r="CJ3222" s="41"/>
      <c r="CK3222" s="41"/>
      <c r="CL3222" s="68"/>
      <c r="CM3222" s="41"/>
      <c r="CN3222" s="41"/>
      <c r="CO3222" s="39"/>
      <c r="CP3222" s="78"/>
    </row>
    <row r="3223" spans="1:94" s="38" customFormat="1" x14ac:dyDescent="0.25">
      <c r="A3223" s="38">
        <v>3220</v>
      </c>
      <c r="F3223" s="39"/>
      <c r="Q3223" s="39"/>
      <c r="R3223" s="40"/>
      <c r="S3223" s="40"/>
      <c r="T3223" s="39"/>
      <c r="AG3223" s="110"/>
      <c r="AH3223" s="94"/>
      <c r="AJ3223" s="97"/>
      <c r="AL3223" s="39"/>
      <c r="AP3223" s="39"/>
      <c r="AQ3223" s="77"/>
      <c r="AR3223" s="94"/>
      <c r="AT3223" s="97"/>
      <c r="BB3223" s="79"/>
      <c r="BC3223" s="94"/>
      <c r="BE3223" s="97"/>
      <c r="BF3223" s="97"/>
      <c r="BG3223" s="40"/>
      <c r="BK3223" s="40"/>
      <c r="BL3223" s="79"/>
      <c r="BM3223" s="94"/>
      <c r="BO3223" s="97"/>
      <c r="BQ3223" s="40"/>
      <c r="BR3223" s="94"/>
      <c r="BS3223" s="94"/>
      <c r="BT3223" s="94"/>
      <c r="BU3223" s="40"/>
      <c r="BV3223" s="82"/>
      <c r="BW3223" s="94"/>
      <c r="BX3223" s="48"/>
      <c r="BY3223" s="97"/>
      <c r="BZ3223" s="48"/>
      <c r="CA3223" s="40"/>
      <c r="CB3223" s="94"/>
      <c r="CC3223" s="94"/>
      <c r="CD3223" s="94"/>
      <c r="CE3223" s="40"/>
      <c r="CF3223" s="73"/>
      <c r="CG3223" s="41"/>
      <c r="CH3223" s="41"/>
      <c r="CI3223" s="41"/>
      <c r="CJ3223" s="41"/>
      <c r="CK3223" s="41"/>
      <c r="CL3223" s="68"/>
      <c r="CM3223" s="41"/>
      <c r="CN3223" s="41"/>
      <c r="CO3223" s="39"/>
      <c r="CP3223" s="78"/>
    </row>
    <row r="3224" spans="1:94" s="38" customFormat="1" x14ac:dyDescent="0.25">
      <c r="A3224" s="38">
        <v>3221</v>
      </c>
      <c r="F3224" s="39"/>
      <c r="Q3224" s="39"/>
      <c r="R3224" s="40"/>
      <c r="S3224" s="40"/>
      <c r="T3224" s="39"/>
      <c r="AG3224" s="110"/>
      <c r="AH3224" s="94"/>
      <c r="AJ3224" s="97"/>
      <c r="AL3224" s="39"/>
      <c r="AP3224" s="39"/>
      <c r="AQ3224" s="77"/>
      <c r="AR3224" s="94"/>
      <c r="AT3224" s="97"/>
      <c r="BB3224" s="79"/>
      <c r="BC3224" s="94"/>
      <c r="BE3224" s="97"/>
      <c r="BF3224" s="97"/>
      <c r="BG3224" s="40"/>
      <c r="BK3224" s="40"/>
      <c r="BL3224" s="79"/>
      <c r="BM3224" s="94"/>
      <c r="BO3224" s="97"/>
      <c r="BQ3224" s="40"/>
      <c r="BR3224" s="94"/>
      <c r="BS3224" s="94"/>
      <c r="BT3224" s="94"/>
      <c r="BU3224" s="40"/>
      <c r="BV3224" s="82"/>
      <c r="BW3224" s="94"/>
      <c r="BX3224" s="48"/>
      <c r="BY3224" s="97"/>
      <c r="BZ3224" s="48"/>
      <c r="CA3224" s="40"/>
      <c r="CB3224" s="94"/>
      <c r="CC3224" s="94"/>
      <c r="CD3224" s="94"/>
      <c r="CE3224" s="40"/>
      <c r="CF3224" s="73"/>
      <c r="CG3224" s="41"/>
      <c r="CH3224" s="41"/>
      <c r="CI3224" s="41"/>
      <c r="CJ3224" s="41"/>
      <c r="CK3224" s="41"/>
      <c r="CL3224" s="68"/>
      <c r="CM3224" s="41"/>
      <c r="CN3224" s="41"/>
      <c r="CO3224" s="39"/>
      <c r="CP3224" s="78"/>
    </row>
    <row r="3225" spans="1:94" s="38" customFormat="1" x14ac:dyDescent="0.25">
      <c r="A3225" s="38">
        <v>3222</v>
      </c>
      <c r="F3225" s="39"/>
      <c r="Q3225" s="39"/>
      <c r="R3225" s="40"/>
      <c r="S3225" s="40"/>
      <c r="T3225" s="39"/>
      <c r="AG3225" s="110"/>
      <c r="AH3225" s="94"/>
      <c r="AJ3225" s="97"/>
      <c r="AL3225" s="39"/>
      <c r="AP3225" s="39"/>
      <c r="AQ3225" s="77"/>
      <c r="AR3225" s="94"/>
      <c r="AT3225" s="97"/>
      <c r="BB3225" s="79"/>
      <c r="BC3225" s="94"/>
      <c r="BE3225" s="97"/>
      <c r="BF3225" s="97"/>
      <c r="BG3225" s="40"/>
      <c r="BK3225" s="40"/>
      <c r="BL3225" s="79"/>
      <c r="BM3225" s="94"/>
      <c r="BO3225" s="97"/>
      <c r="BQ3225" s="40"/>
      <c r="BR3225" s="94"/>
      <c r="BS3225" s="94"/>
      <c r="BT3225" s="94"/>
      <c r="BU3225" s="40"/>
      <c r="BV3225" s="82"/>
      <c r="BW3225" s="94"/>
      <c r="BX3225" s="48"/>
      <c r="BY3225" s="97"/>
      <c r="BZ3225" s="48"/>
      <c r="CA3225" s="40"/>
      <c r="CB3225" s="94"/>
      <c r="CC3225" s="94"/>
      <c r="CD3225" s="94"/>
      <c r="CE3225" s="40"/>
      <c r="CF3225" s="73"/>
      <c r="CG3225" s="41"/>
      <c r="CH3225" s="41"/>
      <c r="CI3225" s="41"/>
      <c r="CJ3225" s="41"/>
      <c r="CK3225" s="41"/>
      <c r="CL3225" s="68"/>
      <c r="CM3225" s="41"/>
      <c r="CN3225" s="41"/>
      <c r="CO3225" s="39"/>
      <c r="CP3225" s="78"/>
    </row>
    <row r="3226" spans="1:94" s="38" customFormat="1" x14ac:dyDescent="0.25">
      <c r="A3226" s="38">
        <v>3223</v>
      </c>
      <c r="F3226" s="39"/>
      <c r="Q3226" s="39"/>
      <c r="R3226" s="40"/>
      <c r="S3226" s="40"/>
      <c r="T3226" s="39"/>
      <c r="AG3226" s="110"/>
      <c r="AH3226" s="94"/>
      <c r="AJ3226" s="97"/>
      <c r="AL3226" s="39"/>
      <c r="AP3226" s="39"/>
      <c r="AQ3226" s="77"/>
      <c r="AR3226" s="94"/>
      <c r="AT3226" s="97"/>
      <c r="BB3226" s="79"/>
      <c r="BC3226" s="94"/>
      <c r="BE3226" s="97"/>
      <c r="BF3226" s="97"/>
      <c r="BG3226" s="40"/>
      <c r="BK3226" s="40"/>
      <c r="BL3226" s="79"/>
      <c r="BM3226" s="94"/>
      <c r="BO3226" s="97"/>
      <c r="BQ3226" s="40"/>
      <c r="BR3226" s="94"/>
      <c r="BS3226" s="94"/>
      <c r="BT3226" s="94"/>
      <c r="BU3226" s="40"/>
      <c r="BV3226" s="82"/>
      <c r="BW3226" s="94"/>
      <c r="BX3226" s="48"/>
      <c r="BY3226" s="97"/>
      <c r="BZ3226" s="48"/>
      <c r="CA3226" s="40"/>
      <c r="CB3226" s="94"/>
      <c r="CC3226" s="94"/>
      <c r="CD3226" s="94"/>
      <c r="CE3226" s="40"/>
      <c r="CF3226" s="73"/>
      <c r="CG3226" s="41"/>
      <c r="CH3226" s="41"/>
      <c r="CI3226" s="41"/>
      <c r="CJ3226" s="41"/>
      <c r="CK3226" s="41"/>
      <c r="CL3226" s="68"/>
      <c r="CM3226" s="41"/>
      <c r="CN3226" s="41"/>
      <c r="CO3226" s="39"/>
      <c r="CP3226" s="78"/>
    </row>
    <row r="3227" spans="1:94" s="38" customFormat="1" x14ac:dyDescent="0.25">
      <c r="A3227" s="38">
        <v>3224</v>
      </c>
      <c r="F3227" s="39"/>
      <c r="Q3227" s="39"/>
      <c r="R3227" s="40"/>
      <c r="S3227" s="40"/>
      <c r="T3227" s="39"/>
      <c r="AG3227" s="110"/>
      <c r="AH3227" s="94"/>
      <c r="AJ3227" s="97"/>
      <c r="AL3227" s="39"/>
      <c r="AP3227" s="39"/>
      <c r="AQ3227" s="77"/>
      <c r="AR3227" s="94"/>
      <c r="AT3227" s="97"/>
      <c r="BB3227" s="79"/>
      <c r="BC3227" s="94"/>
      <c r="BE3227" s="97"/>
      <c r="BF3227" s="97"/>
      <c r="BG3227" s="40"/>
      <c r="BK3227" s="40"/>
      <c r="BL3227" s="79"/>
      <c r="BM3227" s="94"/>
      <c r="BO3227" s="97"/>
      <c r="BQ3227" s="40"/>
      <c r="BR3227" s="94"/>
      <c r="BS3227" s="94"/>
      <c r="BT3227" s="94"/>
      <c r="BU3227" s="40"/>
      <c r="BV3227" s="82"/>
      <c r="BW3227" s="94"/>
      <c r="BX3227" s="48"/>
      <c r="BY3227" s="97"/>
      <c r="BZ3227" s="48"/>
      <c r="CA3227" s="40"/>
      <c r="CB3227" s="94"/>
      <c r="CC3227" s="94"/>
      <c r="CD3227" s="94"/>
      <c r="CE3227" s="40"/>
      <c r="CF3227" s="73"/>
      <c r="CG3227" s="41"/>
      <c r="CH3227" s="41"/>
      <c r="CI3227" s="41"/>
      <c r="CJ3227" s="41"/>
      <c r="CK3227" s="41"/>
      <c r="CL3227" s="68"/>
      <c r="CM3227" s="41"/>
      <c r="CN3227" s="41"/>
      <c r="CO3227" s="39"/>
      <c r="CP3227" s="78"/>
    </row>
    <row r="3228" spans="1:94" s="38" customFormat="1" x14ac:dyDescent="0.25">
      <c r="A3228" s="38">
        <v>3225</v>
      </c>
      <c r="F3228" s="39"/>
      <c r="Q3228" s="39"/>
      <c r="R3228" s="40"/>
      <c r="S3228" s="40"/>
      <c r="T3228" s="39"/>
      <c r="AG3228" s="110"/>
      <c r="AH3228" s="94"/>
      <c r="AJ3228" s="97"/>
      <c r="AL3228" s="39"/>
      <c r="AP3228" s="39"/>
      <c r="AQ3228" s="77"/>
      <c r="AR3228" s="94"/>
      <c r="AT3228" s="97"/>
      <c r="BB3228" s="79"/>
      <c r="BC3228" s="94"/>
      <c r="BE3228" s="97"/>
      <c r="BF3228" s="97"/>
      <c r="BG3228" s="40"/>
      <c r="BK3228" s="40"/>
      <c r="BL3228" s="79"/>
      <c r="BM3228" s="94"/>
      <c r="BO3228" s="97"/>
      <c r="BQ3228" s="40"/>
      <c r="BR3228" s="94"/>
      <c r="BS3228" s="94"/>
      <c r="BT3228" s="94"/>
      <c r="BU3228" s="40"/>
      <c r="BV3228" s="82"/>
      <c r="BW3228" s="94"/>
      <c r="BX3228" s="48"/>
      <c r="BY3228" s="97"/>
      <c r="BZ3228" s="48"/>
      <c r="CA3228" s="40"/>
      <c r="CB3228" s="94"/>
      <c r="CC3228" s="94"/>
      <c r="CD3228" s="94"/>
      <c r="CE3228" s="40"/>
      <c r="CF3228" s="73"/>
      <c r="CG3228" s="41"/>
      <c r="CH3228" s="41"/>
      <c r="CI3228" s="41"/>
      <c r="CJ3228" s="41"/>
      <c r="CK3228" s="41"/>
      <c r="CL3228" s="68"/>
      <c r="CM3228" s="41"/>
      <c r="CN3228" s="41"/>
      <c r="CO3228" s="39"/>
      <c r="CP3228" s="78"/>
    </row>
    <row r="3229" spans="1:94" s="38" customFormat="1" x14ac:dyDescent="0.25">
      <c r="A3229" s="38">
        <v>3226</v>
      </c>
      <c r="F3229" s="39"/>
      <c r="Q3229" s="39"/>
      <c r="R3229" s="40"/>
      <c r="S3229" s="40"/>
      <c r="T3229" s="39"/>
      <c r="AG3229" s="110"/>
      <c r="AH3229" s="94"/>
      <c r="AJ3229" s="97"/>
      <c r="AL3229" s="39"/>
      <c r="AP3229" s="39"/>
      <c r="AQ3229" s="77"/>
      <c r="AR3229" s="94"/>
      <c r="AT3229" s="97"/>
      <c r="BB3229" s="79"/>
      <c r="BC3229" s="94"/>
      <c r="BE3229" s="97"/>
      <c r="BF3229" s="97"/>
      <c r="BG3229" s="40"/>
      <c r="BK3229" s="40"/>
      <c r="BL3229" s="79"/>
      <c r="BM3229" s="94"/>
      <c r="BO3229" s="97"/>
      <c r="BQ3229" s="40"/>
      <c r="BR3229" s="94"/>
      <c r="BS3229" s="94"/>
      <c r="BT3229" s="94"/>
      <c r="BU3229" s="40"/>
      <c r="BV3229" s="82"/>
      <c r="BW3229" s="94"/>
      <c r="BX3229" s="48"/>
      <c r="BY3229" s="97"/>
      <c r="BZ3229" s="48"/>
      <c r="CA3229" s="40"/>
      <c r="CB3229" s="94"/>
      <c r="CC3229" s="94"/>
      <c r="CD3229" s="94"/>
      <c r="CE3229" s="40"/>
      <c r="CF3229" s="73"/>
      <c r="CG3229" s="41"/>
      <c r="CH3229" s="41"/>
      <c r="CI3229" s="41"/>
      <c r="CJ3229" s="41"/>
      <c r="CK3229" s="41"/>
      <c r="CL3229" s="68"/>
      <c r="CM3229" s="41"/>
      <c r="CN3229" s="41"/>
      <c r="CO3229" s="39"/>
      <c r="CP3229" s="78"/>
    </row>
    <row r="3230" spans="1:94" s="38" customFormat="1" x14ac:dyDescent="0.25">
      <c r="A3230" s="38">
        <v>3227</v>
      </c>
      <c r="F3230" s="39"/>
      <c r="Q3230" s="39"/>
      <c r="R3230" s="40"/>
      <c r="S3230" s="40"/>
      <c r="T3230" s="39"/>
      <c r="AG3230" s="110"/>
      <c r="AH3230" s="94"/>
      <c r="AJ3230" s="97"/>
      <c r="AL3230" s="39"/>
      <c r="AP3230" s="39"/>
      <c r="AQ3230" s="77"/>
      <c r="AR3230" s="94"/>
      <c r="AT3230" s="97"/>
      <c r="BB3230" s="79"/>
      <c r="BC3230" s="94"/>
      <c r="BE3230" s="97"/>
      <c r="BF3230" s="97"/>
      <c r="BG3230" s="40"/>
      <c r="BK3230" s="40"/>
      <c r="BL3230" s="79"/>
      <c r="BM3230" s="94"/>
      <c r="BO3230" s="97"/>
      <c r="BQ3230" s="40"/>
      <c r="BR3230" s="94"/>
      <c r="BS3230" s="94"/>
      <c r="BT3230" s="94"/>
      <c r="BU3230" s="40"/>
      <c r="BV3230" s="82"/>
      <c r="BW3230" s="94"/>
      <c r="BX3230" s="48"/>
      <c r="BY3230" s="97"/>
      <c r="BZ3230" s="48"/>
      <c r="CA3230" s="40"/>
      <c r="CB3230" s="94"/>
      <c r="CC3230" s="94"/>
      <c r="CD3230" s="94"/>
      <c r="CE3230" s="40"/>
      <c r="CF3230" s="73"/>
      <c r="CG3230" s="41"/>
      <c r="CH3230" s="41"/>
      <c r="CI3230" s="41"/>
      <c r="CJ3230" s="41"/>
      <c r="CK3230" s="41"/>
      <c r="CL3230" s="68"/>
      <c r="CM3230" s="41"/>
      <c r="CN3230" s="41"/>
      <c r="CO3230" s="39"/>
      <c r="CP3230" s="78"/>
    </row>
    <row r="3231" spans="1:94" s="38" customFormat="1" x14ac:dyDescent="0.25">
      <c r="A3231" s="38">
        <v>3228</v>
      </c>
      <c r="F3231" s="39"/>
      <c r="Q3231" s="39"/>
      <c r="R3231" s="40"/>
      <c r="S3231" s="40"/>
      <c r="T3231" s="39"/>
      <c r="AG3231" s="110"/>
      <c r="AH3231" s="94"/>
      <c r="AJ3231" s="97"/>
      <c r="AL3231" s="39"/>
      <c r="AP3231" s="39"/>
      <c r="AQ3231" s="77"/>
      <c r="AR3231" s="94"/>
      <c r="AT3231" s="97"/>
      <c r="BB3231" s="79"/>
      <c r="BC3231" s="94"/>
      <c r="BE3231" s="97"/>
      <c r="BF3231" s="97"/>
      <c r="BG3231" s="40"/>
      <c r="BK3231" s="40"/>
      <c r="BL3231" s="79"/>
      <c r="BM3231" s="94"/>
      <c r="BO3231" s="97"/>
      <c r="BQ3231" s="40"/>
      <c r="BR3231" s="94"/>
      <c r="BS3231" s="94"/>
      <c r="BT3231" s="94"/>
      <c r="BU3231" s="40"/>
      <c r="BV3231" s="82"/>
      <c r="BW3231" s="94"/>
      <c r="BX3231" s="48"/>
      <c r="BY3231" s="97"/>
      <c r="BZ3231" s="48"/>
      <c r="CA3231" s="40"/>
      <c r="CB3231" s="94"/>
      <c r="CC3231" s="94"/>
      <c r="CD3231" s="94"/>
      <c r="CE3231" s="40"/>
      <c r="CF3231" s="73"/>
      <c r="CG3231" s="41"/>
      <c r="CH3231" s="41"/>
      <c r="CI3231" s="41"/>
      <c r="CJ3231" s="41"/>
      <c r="CK3231" s="41"/>
      <c r="CL3231" s="68"/>
      <c r="CM3231" s="41"/>
      <c r="CN3231" s="41"/>
      <c r="CO3231" s="39"/>
      <c r="CP3231" s="78"/>
    </row>
    <row r="3232" spans="1:94" s="38" customFormat="1" x14ac:dyDescent="0.25">
      <c r="A3232" s="38">
        <v>3229</v>
      </c>
      <c r="F3232" s="39"/>
      <c r="Q3232" s="39"/>
      <c r="R3232" s="40"/>
      <c r="S3232" s="40"/>
      <c r="T3232" s="39"/>
      <c r="AG3232" s="110"/>
      <c r="AH3232" s="94"/>
      <c r="AJ3232" s="97"/>
      <c r="AL3232" s="39"/>
      <c r="AP3232" s="39"/>
      <c r="AQ3232" s="77"/>
      <c r="AR3232" s="94"/>
      <c r="AT3232" s="97"/>
      <c r="BB3232" s="79"/>
      <c r="BC3232" s="94"/>
      <c r="BE3232" s="97"/>
      <c r="BF3232" s="97"/>
      <c r="BG3232" s="40"/>
      <c r="BK3232" s="40"/>
      <c r="BL3232" s="79"/>
      <c r="BM3232" s="94"/>
      <c r="BO3232" s="97"/>
      <c r="BQ3232" s="40"/>
      <c r="BR3232" s="94"/>
      <c r="BS3232" s="94"/>
      <c r="BT3232" s="94"/>
      <c r="BU3232" s="40"/>
      <c r="BV3232" s="82"/>
      <c r="BW3232" s="94"/>
      <c r="BX3232" s="48"/>
      <c r="BY3232" s="97"/>
      <c r="BZ3232" s="48"/>
      <c r="CA3232" s="40"/>
      <c r="CB3232" s="94"/>
      <c r="CC3232" s="94"/>
      <c r="CD3232" s="94"/>
      <c r="CE3232" s="40"/>
      <c r="CF3232" s="73"/>
      <c r="CG3232" s="41"/>
      <c r="CH3232" s="41"/>
      <c r="CI3232" s="41"/>
      <c r="CJ3232" s="41"/>
      <c r="CK3232" s="41"/>
      <c r="CL3232" s="68"/>
      <c r="CM3232" s="41"/>
      <c r="CN3232" s="41"/>
      <c r="CO3232" s="39"/>
      <c r="CP3232" s="78"/>
    </row>
    <row r="3233" spans="1:94" s="38" customFormat="1" x14ac:dyDescent="0.25">
      <c r="A3233" s="38">
        <v>3230</v>
      </c>
      <c r="F3233" s="39"/>
      <c r="Q3233" s="39"/>
      <c r="R3233" s="40"/>
      <c r="S3233" s="40"/>
      <c r="T3233" s="39"/>
      <c r="AG3233" s="110"/>
      <c r="AH3233" s="94"/>
      <c r="AJ3233" s="97"/>
      <c r="AL3233" s="39"/>
      <c r="AP3233" s="39"/>
      <c r="AQ3233" s="77"/>
      <c r="AR3233" s="94"/>
      <c r="AT3233" s="97"/>
      <c r="BB3233" s="79"/>
      <c r="BC3233" s="94"/>
      <c r="BE3233" s="97"/>
      <c r="BF3233" s="97"/>
      <c r="BG3233" s="40"/>
      <c r="BK3233" s="40"/>
      <c r="BL3233" s="79"/>
      <c r="BM3233" s="94"/>
      <c r="BO3233" s="97"/>
      <c r="BQ3233" s="40"/>
      <c r="BR3233" s="94"/>
      <c r="BS3233" s="94"/>
      <c r="BT3233" s="94"/>
      <c r="BU3233" s="40"/>
      <c r="BV3233" s="82"/>
      <c r="BW3233" s="94"/>
      <c r="BX3233" s="48"/>
      <c r="BY3233" s="97"/>
      <c r="BZ3233" s="48"/>
      <c r="CA3233" s="40"/>
      <c r="CB3233" s="94"/>
      <c r="CC3233" s="94"/>
      <c r="CD3233" s="94"/>
      <c r="CE3233" s="40"/>
      <c r="CF3233" s="73"/>
      <c r="CG3233" s="41"/>
      <c r="CH3233" s="41"/>
      <c r="CI3233" s="41"/>
      <c r="CJ3233" s="41"/>
      <c r="CK3233" s="41"/>
      <c r="CL3233" s="68"/>
      <c r="CM3233" s="41"/>
      <c r="CN3233" s="41"/>
      <c r="CO3233" s="39"/>
      <c r="CP3233" s="78"/>
    </row>
    <row r="3234" spans="1:94" s="38" customFormat="1" x14ac:dyDescent="0.25">
      <c r="A3234" s="38">
        <v>3231</v>
      </c>
      <c r="F3234" s="39"/>
      <c r="Q3234" s="39"/>
      <c r="R3234" s="40"/>
      <c r="S3234" s="40"/>
      <c r="T3234" s="39"/>
      <c r="AG3234" s="110"/>
      <c r="AH3234" s="94"/>
      <c r="AJ3234" s="97"/>
      <c r="AL3234" s="39"/>
      <c r="AP3234" s="39"/>
      <c r="AQ3234" s="77"/>
      <c r="AR3234" s="94"/>
      <c r="AT3234" s="97"/>
      <c r="BB3234" s="79"/>
      <c r="BC3234" s="94"/>
      <c r="BE3234" s="97"/>
      <c r="BF3234" s="97"/>
      <c r="BG3234" s="40"/>
      <c r="BK3234" s="40"/>
      <c r="BL3234" s="79"/>
      <c r="BM3234" s="94"/>
      <c r="BO3234" s="97"/>
      <c r="BQ3234" s="40"/>
      <c r="BR3234" s="94"/>
      <c r="BS3234" s="94"/>
      <c r="BT3234" s="94"/>
      <c r="BU3234" s="40"/>
      <c r="BV3234" s="82"/>
      <c r="BW3234" s="94"/>
      <c r="BX3234" s="48"/>
      <c r="BY3234" s="97"/>
      <c r="BZ3234" s="48"/>
      <c r="CA3234" s="40"/>
      <c r="CB3234" s="94"/>
      <c r="CC3234" s="94"/>
      <c r="CD3234" s="94"/>
      <c r="CE3234" s="40"/>
      <c r="CF3234" s="73"/>
      <c r="CG3234" s="41"/>
      <c r="CH3234" s="41"/>
      <c r="CI3234" s="41"/>
      <c r="CJ3234" s="41"/>
      <c r="CK3234" s="41"/>
      <c r="CL3234" s="68"/>
      <c r="CM3234" s="41"/>
      <c r="CN3234" s="41"/>
      <c r="CO3234" s="39"/>
      <c r="CP3234" s="78"/>
    </row>
    <row r="3235" spans="1:94" s="38" customFormat="1" x14ac:dyDescent="0.25">
      <c r="A3235" s="38">
        <v>3232</v>
      </c>
      <c r="F3235" s="39"/>
      <c r="Q3235" s="39"/>
      <c r="R3235" s="40"/>
      <c r="S3235" s="40"/>
      <c r="T3235" s="39"/>
      <c r="AG3235" s="110"/>
      <c r="AH3235" s="94"/>
      <c r="AJ3235" s="97"/>
      <c r="AL3235" s="39"/>
      <c r="AP3235" s="39"/>
      <c r="AQ3235" s="77"/>
      <c r="AR3235" s="94"/>
      <c r="AT3235" s="97"/>
      <c r="BB3235" s="79"/>
      <c r="BC3235" s="94"/>
      <c r="BE3235" s="97"/>
      <c r="BF3235" s="97"/>
      <c r="BG3235" s="40"/>
      <c r="BK3235" s="40"/>
      <c r="BL3235" s="79"/>
      <c r="BM3235" s="94"/>
      <c r="BO3235" s="97"/>
      <c r="BQ3235" s="40"/>
      <c r="BR3235" s="94"/>
      <c r="BS3235" s="94"/>
      <c r="BT3235" s="94"/>
      <c r="BU3235" s="40"/>
      <c r="BV3235" s="82"/>
      <c r="BW3235" s="94"/>
      <c r="BX3235" s="48"/>
      <c r="BY3235" s="97"/>
      <c r="BZ3235" s="48"/>
      <c r="CA3235" s="40"/>
      <c r="CB3235" s="94"/>
      <c r="CC3235" s="94"/>
      <c r="CD3235" s="94"/>
      <c r="CE3235" s="40"/>
      <c r="CF3235" s="73"/>
      <c r="CG3235" s="41"/>
      <c r="CH3235" s="41"/>
      <c r="CI3235" s="41"/>
      <c r="CJ3235" s="41"/>
      <c r="CK3235" s="41"/>
      <c r="CL3235" s="68"/>
      <c r="CM3235" s="41"/>
      <c r="CN3235" s="41"/>
      <c r="CO3235" s="39"/>
      <c r="CP3235" s="78"/>
    </row>
    <row r="3236" spans="1:94" s="38" customFormat="1" x14ac:dyDescent="0.25">
      <c r="A3236" s="38">
        <v>3233</v>
      </c>
      <c r="F3236" s="39"/>
      <c r="Q3236" s="39"/>
      <c r="R3236" s="40"/>
      <c r="S3236" s="40"/>
      <c r="T3236" s="39"/>
      <c r="AG3236" s="110"/>
      <c r="AH3236" s="94"/>
      <c r="AJ3236" s="97"/>
      <c r="AL3236" s="39"/>
      <c r="AP3236" s="39"/>
      <c r="AQ3236" s="77"/>
      <c r="AR3236" s="94"/>
      <c r="AT3236" s="97"/>
      <c r="BB3236" s="79"/>
      <c r="BC3236" s="94"/>
      <c r="BE3236" s="97"/>
      <c r="BF3236" s="97"/>
      <c r="BG3236" s="40"/>
      <c r="BK3236" s="40"/>
      <c r="BL3236" s="79"/>
      <c r="BM3236" s="94"/>
      <c r="BO3236" s="97"/>
      <c r="BQ3236" s="40"/>
      <c r="BR3236" s="94"/>
      <c r="BS3236" s="94"/>
      <c r="BT3236" s="94"/>
      <c r="BU3236" s="40"/>
      <c r="BV3236" s="82"/>
      <c r="BW3236" s="94"/>
      <c r="BX3236" s="48"/>
      <c r="BY3236" s="97"/>
      <c r="BZ3236" s="48"/>
      <c r="CA3236" s="40"/>
      <c r="CB3236" s="94"/>
      <c r="CC3236" s="94"/>
      <c r="CD3236" s="94"/>
      <c r="CE3236" s="40"/>
      <c r="CF3236" s="73"/>
      <c r="CG3236" s="41"/>
      <c r="CH3236" s="41"/>
      <c r="CI3236" s="41"/>
      <c r="CJ3236" s="41"/>
      <c r="CK3236" s="41"/>
      <c r="CL3236" s="68"/>
      <c r="CM3236" s="41"/>
      <c r="CN3236" s="41"/>
      <c r="CO3236" s="39"/>
      <c r="CP3236" s="78"/>
    </row>
    <row r="3237" spans="1:94" s="38" customFormat="1" x14ac:dyDescent="0.25">
      <c r="A3237" s="38">
        <v>3234</v>
      </c>
      <c r="F3237" s="39"/>
      <c r="Q3237" s="39"/>
      <c r="R3237" s="40"/>
      <c r="S3237" s="40"/>
      <c r="T3237" s="39"/>
      <c r="AG3237" s="110"/>
      <c r="AH3237" s="94"/>
      <c r="AJ3237" s="97"/>
      <c r="AL3237" s="39"/>
      <c r="AP3237" s="39"/>
      <c r="AQ3237" s="77"/>
      <c r="AR3237" s="94"/>
      <c r="AT3237" s="97"/>
      <c r="BB3237" s="79"/>
      <c r="BC3237" s="94"/>
      <c r="BE3237" s="97"/>
      <c r="BF3237" s="97"/>
      <c r="BG3237" s="40"/>
      <c r="BK3237" s="40"/>
      <c r="BL3237" s="79"/>
      <c r="BM3237" s="94"/>
      <c r="BO3237" s="97"/>
      <c r="BQ3237" s="40"/>
      <c r="BR3237" s="94"/>
      <c r="BS3237" s="94"/>
      <c r="BT3237" s="94"/>
      <c r="BU3237" s="40"/>
      <c r="BV3237" s="82"/>
      <c r="BW3237" s="94"/>
      <c r="BX3237" s="48"/>
      <c r="BY3237" s="97"/>
      <c r="BZ3237" s="48"/>
      <c r="CA3237" s="40"/>
      <c r="CB3237" s="94"/>
      <c r="CC3237" s="94"/>
      <c r="CD3237" s="94"/>
      <c r="CE3237" s="40"/>
      <c r="CF3237" s="73"/>
      <c r="CG3237" s="41"/>
      <c r="CH3237" s="41"/>
      <c r="CI3237" s="41"/>
      <c r="CJ3237" s="41"/>
      <c r="CK3237" s="41"/>
      <c r="CL3237" s="68"/>
      <c r="CM3237" s="41"/>
      <c r="CN3237" s="41"/>
      <c r="CO3237" s="39"/>
      <c r="CP3237" s="78"/>
    </row>
    <row r="3238" spans="1:94" s="38" customFormat="1" x14ac:dyDescent="0.25">
      <c r="A3238" s="38">
        <v>3235</v>
      </c>
      <c r="F3238" s="39"/>
      <c r="Q3238" s="39"/>
      <c r="R3238" s="40"/>
      <c r="S3238" s="40"/>
      <c r="T3238" s="39"/>
      <c r="AG3238" s="110"/>
      <c r="AH3238" s="94"/>
      <c r="AJ3238" s="97"/>
      <c r="AL3238" s="39"/>
      <c r="AP3238" s="39"/>
      <c r="AQ3238" s="77"/>
      <c r="AR3238" s="94"/>
      <c r="AT3238" s="97"/>
      <c r="BB3238" s="79"/>
      <c r="BC3238" s="94"/>
      <c r="BE3238" s="97"/>
      <c r="BF3238" s="97"/>
      <c r="BG3238" s="40"/>
      <c r="BK3238" s="40"/>
      <c r="BL3238" s="79"/>
      <c r="BM3238" s="94"/>
      <c r="BO3238" s="97"/>
      <c r="BQ3238" s="40"/>
      <c r="BR3238" s="94"/>
      <c r="BS3238" s="94"/>
      <c r="BT3238" s="94"/>
      <c r="BU3238" s="40"/>
      <c r="BV3238" s="82"/>
      <c r="BW3238" s="94"/>
      <c r="BX3238" s="48"/>
      <c r="BY3238" s="97"/>
      <c r="BZ3238" s="48"/>
      <c r="CA3238" s="40"/>
      <c r="CB3238" s="94"/>
      <c r="CC3238" s="94"/>
      <c r="CD3238" s="94"/>
      <c r="CE3238" s="40"/>
      <c r="CF3238" s="73"/>
      <c r="CG3238" s="41"/>
      <c r="CH3238" s="41"/>
      <c r="CI3238" s="41"/>
      <c r="CJ3238" s="41"/>
      <c r="CK3238" s="41"/>
      <c r="CL3238" s="68"/>
      <c r="CM3238" s="41"/>
      <c r="CN3238" s="41"/>
      <c r="CO3238" s="39"/>
      <c r="CP3238" s="78"/>
    </row>
    <row r="3239" spans="1:94" s="38" customFormat="1" x14ac:dyDescent="0.25">
      <c r="A3239" s="38">
        <v>3236</v>
      </c>
      <c r="F3239" s="39"/>
      <c r="Q3239" s="39"/>
      <c r="R3239" s="40"/>
      <c r="S3239" s="40"/>
      <c r="T3239" s="39"/>
      <c r="AG3239" s="110"/>
      <c r="AH3239" s="94"/>
      <c r="AJ3239" s="97"/>
      <c r="AL3239" s="39"/>
      <c r="AP3239" s="39"/>
      <c r="AQ3239" s="77"/>
      <c r="AR3239" s="94"/>
      <c r="AT3239" s="97"/>
      <c r="BB3239" s="79"/>
      <c r="BC3239" s="94"/>
      <c r="BE3239" s="97"/>
      <c r="BF3239" s="97"/>
      <c r="BG3239" s="40"/>
      <c r="BK3239" s="40"/>
      <c r="BL3239" s="79"/>
      <c r="BM3239" s="94"/>
      <c r="BO3239" s="97"/>
      <c r="BQ3239" s="40"/>
      <c r="BR3239" s="94"/>
      <c r="BS3239" s="94"/>
      <c r="BT3239" s="94"/>
      <c r="BU3239" s="40"/>
      <c r="BV3239" s="82"/>
      <c r="BW3239" s="94"/>
      <c r="BX3239" s="48"/>
      <c r="BY3239" s="97"/>
      <c r="BZ3239" s="48"/>
      <c r="CA3239" s="40"/>
      <c r="CB3239" s="94"/>
      <c r="CC3239" s="94"/>
      <c r="CD3239" s="94"/>
      <c r="CE3239" s="40"/>
      <c r="CF3239" s="73"/>
      <c r="CG3239" s="41"/>
      <c r="CH3239" s="41"/>
      <c r="CI3239" s="41"/>
      <c r="CJ3239" s="41"/>
      <c r="CK3239" s="41"/>
      <c r="CL3239" s="68"/>
      <c r="CM3239" s="41"/>
      <c r="CN3239" s="41"/>
      <c r="CO3239" s="39"/>
      <c r="CP3239" s="78"/>
    </row>
    <row r="3240" spans="1:94" s="38" customFormat="1" x14ac:dyDescent="0.25">
      <c r="A3240" s="38">
        <v>3237</v>
      </c>
      <c r="F3240" s="39"/>
      <c r="Q3240" s="39"/>
      <c r="R3240" s="40"/>
      <c r="S3240" s="40"/>
      <c r="T3240" s="39"/>
      <c r="AG3240" s="110"/>
      <c r="AH3240" s="94"/>
      <c r="AJ3240" s="97"/>
      <c r="AL3240" s="39"/>
      <c r="AP3240" s="39"/>
      <c r="AQ3240" s="77"/>
      <c r="AR3240" s="94"/>
      <c r="AT3240" s="97"/>
      <c r="BB3240" s="79"/>
      <c r="BC3240" s="94"/>
      <c r="BE3240" s="97"/>
      <c r="BF3240" s="97"/>
      <c r="BG3240" s="40"/>
      <c r="BK3240" s="40"/>
      <c r="BL3240" s="79"/>
      <c r="BM3240" s="94"/>
      <c r="BO3240" s="97"/>
      <c r="BQ3240" s="40"/>
      <c r="BR3240" s="94"/>
      <c r="BS3240" s="94"/>
      <c r="BT3240" s="94"/>
      <c r="BU3240" s="40"/>
      <c r="BV3240" s="82"/>
      <c r="BW3240" s="94"/>
      <c r="BX3240" s="48"/>
      <c r="BY3240" s="97"/>
      <c r="BZ3240" s="48"/>
      <c r="CA3240" s="40"/>
      <c r="CB3240" s="94"/>
      <c r="CC3240" s="94"/>
      <c r="CD3240" s="94"/>
      <c r="CE3240" s="40"/>
      <c r="CF3240" s="73"/>
      <c r="CG3240" s="41"/>
      <c r="CH3240" s="41"/>
      <c r="CI3240" s="41"/>
      <c r="CJ3240" s="41"/>
      <c r="CK3240" s="41"/>
      <c r="CL3240" s="68"/>
      <c r="CM3240" s="41"/>
      <c r="CN3240" s="41"/>
      <c r="CO3240" s="39"/>
      <c r="CP3240" s="78"/>
    </row>
    <row r="3241" spans="1:94" s="38" customFormat="1" x14ac:dyDescent="0.25">
      <c r="A3241" s="38">
        <v>3238</v>
      </c>
      <c r="F3241" s="39"/>
      <c r="Q3241" s="39"/>
      <c r="R3241" s="40"/>
      <c r="S3241" s="40"/>
      <c r="T3241" s="39"/>
      <c r="AG3241" s="110"/>
      <c r="AH3241" s="94"/>
      <c r="AJ3241" s="97"/>
      <c r="AL3241" s="39"/>
      <c r="AP3241" s="39"/>
      <c r="AQ3241" s="77"/>
      <c r="AR3241" s="94"/>
      <c r="AT3241" s="97"/>
      <c r="BB3241" s="79"/>
      <c r="BC3241" s="94"/>
      <c r="BE3241" s="97"/>
      <c r="BF3241" s="97"/>
      <c r="BG3241" s="40"/>
      <c r="BK3241" s="40"/>
      <c r="BL3241" s="79"/>
      <c r="BM3241" s="94"/>
      <c r="BO3241" s="97"/>
      <c r="BQ3241" s="40"/>
      <c r="BR3241" s="94"/>
      <c r="BS3241" s="94"/>
      <c r="BT3241" s="94"/>
      <c r="BU3241" s="40"/>
      <c r="BV3241" s="82"/>
      <c r="BW3241" s="94"/>
      <c r="BX3241" s="48"/>
      <c r="BY3241" s="97"/>
      <c r="BZ3241" s="48"/>
      <c r="CA3241" s="40"/>
      <c r="CB3241" s="94"/>
      <c r="CC3241" s="94"/>
      <c r="CD3241" s="94"/>
      <c r="CE3241" s="40"/>
      <c r="CF3241" s="73"/>
      <c r="CG3241" s="41"/>
      <c r="CH3241" s="41"/>
      <c r="CI3241" s="41"/>
      <c r="CJ3241" s="41"/>
      <c r="CK3241" s="41"/>
      <c r="CL3241" s="68"/>
      <c r="CM3241" s="41"/>
      <c r="CN3241" s="41"/>
      <c r="CO3241" s="39"/>
      <c r="CP3241" s="78"/>
    </row>
    <row r="3242" spans="1:94" s="38" customFormat="1" x14ac:dyDescent="0.25">
      <c r="A3242" s="38">
        <v>3239</v>
      </c>
      <c r="F3242" s="39"/>
      <c r="Q3242" s="39"/>
      <c r="R3242" s="40"/>
      <c r="S3242" s="40"/>
      <c r="T3242" s="39"/>
      <c r="AG3242" s="110"/>
      <c r="AH3242" s="94"/>
      <c r="AJ3242" s="97"/>
      <c r="AL3242" s="39"/>
      <c r="AP3242" s="39"/>
      <c r="AQ3242" s="77"/>
      <c r="AR3242" s="94"/>
      <c r="AT3242" s="97"/>
      <c r="BB3242" s="79"/>
      <c r="BC3242" s="94"/>
      <c r="BE3242" s="97"/>
      <c r="BF3242" s="97"/>
      <c r="BG3242" s="40"/>
      <c r="BK3242" s="40"/>
      <c r="BL3242" s="79"/>
      <c r="BM3242" s="94"/>
      <c r="BO3242" s="97"/>
      <c r="BQ3242" s="40"/>
      <c r="BR3242" s="94"/>
      <c r="BS3242" s="94"/>
      <c r="BT3242" s="94"/>
      <c r="BU3242" s="40"/>
      <c r="BV3242" s="82"/>
      <c r="BW3242" s="94"/>
      <c r="BX3242" s="48"/>
      <c r="BY3242" s="97"/>
      <c r="BZ3242" s="48"/>
      <c r="CA3242" s="40"/>
      <c r="CB3242" s="94"/>
      <c r="CC3242" s="94"/>
      <c r="CD3242" s="94"/>
      <c r="CE3242" s="40"/>
      <c r="CF3242" s="73"/>
      <c r="CG3242" s="41"/>
      <c r="CH3242" s="41"/>
      <c r="CI3242" s="41"/>
      <c r="CJ3242" s="41"/>
      <c r="CK3242" s="41"/>
      <c r="CL3242" s="68"/>
      <c r="CM3242" s="41"/>
      <c r="CN3242" s="41"/>
      <c r="CO3242" s="39"/>
      <c r="CP3242" s="78"/>
    </row>
    <row r="3243" spans="1:94" s="38" customFormat="1" x14ac:dyDescent="0.25">
      <c r="A3243" s="38">
        <v>3240</v>
      </c>
      <c r="F3243" s="39"/>
      <c r="Q3243" s="39"/>
      <c r="R3243" s="40"/>
      <c r="S3243" s="40"/>
      <c r="T3243" s="39"/>
      <c r="AG3243" s="110"/>
      <c r="AH3243" s="94"/>
      <c r="AJ3243" s="97"/>
      <c r="AL3243" s="39"/>
      <c r="AP3243" s="39"/>
      <c r="AQ3243" s="77"/>
      <c r="AR3243" s="94"/>
      <c r="AT3243" s="97"/>
      <c r="BB3243" s="79"/>
      <c r="BC3243" s="94"/>
      <c r="BE3243" s="97"/>
      <c r="BF3243" s="97"/>
      <c r="BG3243" s="40"/>
      <c r="BK3243" s="40"/>
      <c r="BL3243" s="79"/>
      <c r="BM3243" s="94"/>
      <c r="BO3243" s="97"/>
      <c r="BQ3243" s="40"/>
      <c r="BR3243" s="94"/>
      <c r="BS3243" s="94"/>
      <c r="BT3243" s="94"/>
      <c r="BU3243" s="40"/>
      <c r="BV3243" s="82"/>
      <c r="BW3243" s="94"/>
      <c r="BX3243" s="48"/>
      <c r="BY3243" s="97"/>
      <c r="BZ3243" s="48"/>
      <c r="CA3243" s="40"/>
      <c r="CB3243" s="94"/>
      <c r="CC3243" s="94"/>
      <c r="CD3243" s="94"/>
      <c r="CE3243" s="40"/>
      <c r="CF3243" s="73"/>
      <c r="CG3243" s="41"/>
      <c r="CH3243" s="41"/>
      <c r="CI3243" s="41"/>
      <c r="CJ3243" s="41"/>
      <c r="CK3243" s="41"/>
      <c r="CL3243" s="68"/>
      <c r="CM3243" s="41"/>
      <c r="CN3243" s="41"/>
      <c r="CO3243" s="39"/>
      <c r="CP3243" s="78"/>
    </row>
    <row r="3244" spans="1:94" s="38" customFormat="1" x14ac:dyDescent="0.25">
      <c r="A3244" s="38">
        <v>3241</v>
      </c>
      <c r="F3244" s="39"/>
      <c r="Q3244" s="39"/>
      <c r="R3244" s="40"/>
      <c r="S3244" s="40"/>
      <c r="T3244" s="39"/>
      <c r="AG3244" s="110"/>
      <c r="AH3244" s="94"/>
      <c r="AJ3244" s="97"/>
      <c r="AL3244" s="39"/>
      <c r="AP3244" s="39"/>
      <c r="AQ3244" s="77"/>
      <c r="AR3244" s="94"/>
      <c r="AT3244" s="97"/>
      <c r="BB3244" s="79"/>
      <c r="BC3244" s="94"/>
      <c r="BE3244" s="97"/>
      <c r="BF3244" s="97"/>
      <c r="BG3244" s="40"/>
      <c r="BK3244" s="40"/>
      <c r="BL3244" s="79"/>
      <c r="BM3244" s="94"/>
      <c r="BO3244" s="97"/>
      <c r="BQ3244" s="40"/>
      <c r="BR3244" s="94"/>
      <c r="BS3244" s="94"/>
      <c r="BT3244" s="94"/>
      <c r="BU3244" s="40"/>
      <c r="BV3244" s="82"/>
      <c r="BW3244" s="94"/>
      <c r="BX3244" s="48"/>
      <c r="BY3244" s="97"/>
      <c r="BZ3244" s="48"/>
      <c r="CA3244" s="40"/>
      <c r="CB3244" s="94"/>
      <c r="CC3244" s="94"/>
      <c r="CD3244" s="94"/>
      <c r="CE3244" s="40"/>
      <c r="CF3244" s="73"/>
      <c r="CG3244" s="41"/>
      <c r="CH3244" s="41"/>
      <c r="CI3244" s="41"/>
      <c r="CJ3244" s="41"/>
      <c r="CK3244" s="41"/>
      <c r="CL3244" s="68"/>
      <c r="CM3244" s="41"/>
      <c r="CN3244" s="41"/>
      <c r="CO3244" s="39"/>
      <c r="CP3244" s="78"/>
    </row>
    <row r="3245" spans="1:94" s="38" customFormat="1" x14ac:dyDescent="0.25">
      <c r="A3245" s="38">
        <v>3242</v>
      </c>
      <c r="F3245" s="39"/>
      <c r="Q3245" s="39"/>
      <c r="R3245" s="40"/>
      <c r="S3245" s="40"/>
      <c r="T3245" s="39"/>
      <c r="AG3245" s="110"/>
      <c r="AH3245" s="94"/>
      <c r="AJ3245" s="97"/>
      <c r="AL3245" s="39"/>
      <c r="AP3245" s="39"/>
      <c r="AQ3245" s="77"/>
      <c r="AR3245" s="94"/>
      <c r="AT3245" s="97"/>
      <c r="BB3245" s="79"/>
      <c r="BC3245" s="94"/>
      <c r="BE3245" s="97"/>
      <c r="BF3245" s="97"/>
      <c r="BG3245" s="40"/>
      <c r="BK3245" s="40"/>
      <c r="BL3245" s="79"/>
      <c r="BM3245" s="94"/>
      <c r="BO3245" s="97"/>
      <c r="BQ3245" s="40"/>
      <c r="BR3245" s="94"/>
      <c r="BS3245" s="94"/>
      <c r="BT3245" s="94"/>
      <c r="BU3245" s="40"/>
      <c r="BV3245" s="82"/>
      <c r="BW3245" s="94"/>
      <c r="BX3245" s="48"/>
      <c r="BY3245" s="97"/>
      <c r="BZ3245" s="48"/>
      <c r="CA3245" s="40"/>
      <c r="CB3245" s="94"/>
      <c r="CC3245" s="94"/>
      <c r="CD3245" s="94"/>
      <c r="CE3245" s="40"/>
      <c r="CF3245" s="73"/>
      <c r="CG3245" s="41"/>
      <c r="CH3245" s="41"/>
      <c r="CI3245" s="41"/>
      <c r="CJ3245" s="41"/>
      <c r="CK3245" s="41"/>
      <c r="CL3245" s="68"/>
      <c r="CM3245" s="41"/>
      <c r="CN3245" s="41"/>
      <c r="CO3245" s="39"/>
      <c r="CP3245" s="78"/>
    </row>
    <row r="3246" spans="1:94" s="38" customFormat="1" x14ac:dyDescent="0.25">
      <c r="A3246" s="38">
        <v>3243</v>
      </c>
      <c r="F3246" s="39"/>
      <c r="Q3246" s="39"/>
      <c r="R3246" s="40"/>
      <c r="S3246" s="40"/>
      <c r="T3246" s="39"/>
      <c r="AG3246" s="110"/>
      <c r="AH3246" s="94"/>
      <c r="AJ3246" s="97"/>
      <c r="AL3246" s="39"/>
      <c r="AP3246" s="39"/>
      <c r="AQ3246" s="77"/>
      <c r="AR3246" s="94"/>
      <c r="AT3246" s="97"/>
      <c r="BB3246" s="79"/>
      <c r="BC3246" s="94"/>
      <c r="BE3246" s="97"/>
      <c r="BF3246" s="97"/>
      <c r="BG3246" s="40"/>
      <c r="BK3246" s="40"/>
      <c r="BL3246" s="79"/>
      <c r="BM3246" s="94"/>
      <c r="BO3246" s="97"/>
      <c r="BQ3246" s="40"/>
      <c r="BR3246" s="94"/>
      <c r="BS3246" s="94"/>
      <c r="BT3246" s="94"/>
      <c r="BU3246" s="40"/>
      <c r="BV3246" s="82"/>
      <c r="BW3246" s="94"/>
      <c r="BX3246" s="48"/>
      <c r="BY3246" s="97"/>
      <c r="BZ3246" s="48"/>
      <c r="CA3246" s="40"/>
      <c r="CB3246" s="94"/>
      <c r="CC3246" s="94"/>
      <c r="CD3246" s="94"/>
      <c r="CE3246" s="40"/>
      <c r="CF3246" s="73"/>
      <c r="CG3246" s="41"/>
      <c r="CH3246" s="41"/>
      <c r="CI3246" s="41"/>
      <c r="CJ3246" s="41"/>
      <c r="CK3246" s="41"/>
      <c r="CL3246" s="68"/>
      <c r="CM3246" s="41"/>
      <c r="CN3246" s="41"/>
      <c r="CO3246" s="39"/>
      <c r="CP3246" s="78"/>
    </row>
    <row r="3247" spans="1:94" s="38" customFormat="1" x14ac:dyDescent="0.25">
      <c r="A3247" s="38">
        <v>3244</v>
      </c>
      <c r="F3247" s="39"/>
      <c r="Q3247" s="39"/>
      <c r="R3247" s="40"/>
      <c r="S3247" s="40"/>
      <c r="T3247" s="39"/>
      <c r="AG3247" s="110"/>
      <c r="AH3247" s="94"/>
      <c r="AJ3247" s="97"/>
      <c r="AL3247" s="39"/>
      <c r="AP3247" s="39"/>
      <c r="AQ3247" s="77"/>
      <c r="AR3247" s="94"/>
      <c r="AT3247" s="97"/>
      <c r="BB3247" s="79"/>
      <c r="BC3247" s="94"/>
      <c r="BE3247" s="97"/>
      <c r="BF3247" s="97"/>
      <c r="BG3247" s="40"/>
      <c r="BK3247" s="40"/>
      <c r="BL3247" s="79"/>
      <c r="BM3247" s="94"/>
      <c r="BO3247" s="97"/>
      <c r="BQ3247" s="40"/>
      <c r="BR3247" s="94"/>
      <c r="BS3247" s="94"/>
      <c r="BT3247" s="94"/>
      <c r="BU3247" s="40"/>
      <c r="BV3247" s="82"/>
      <c r="BW3247" s="94"/>
      <c r="BX3247" s="48"/>
      <c r="BY3247" s="97"/>
      <c r="BZ3247" s="48"/>
      <c r="CA3247" s="40"/>
      <c r="CB3247" s="94"/>
      <c r="CC3247" s="94"/>
      <c r="CD3247" s="94"/>
      <c r="CE3247" s="40"/>
      <c r="CF3247" s="73"/>
      <c r="CG3247" s="41"/>
      <c r="CH3247" s="41"/>
      <c r="CI3247" s="41"/>
      <c r="CJ3247" s="41"/>
      <c r="CK3247" s="41"/>
      <c r="CL3247" s="68"/>
      <c r="CM3247" s="41"/>
      <c r="CN3247" s="41"/>
      <c r="CO3247" s="39"/>
      <c r="CP3247" s="78"/>
    </row>
    <row r="3248" spans="1:94" s="38" customFormat="1" x14ac:dyDescent="0.25">
      <c r="A3248" s="38">
        <v>3245</v>
      </c>
      <c r="F3248" s="39"/>
      <c r="Q3248" s="39"/>
      <c r="R3248" s="40"/>
      <c r="S3248" s="40"/>
      <c r="T3248" s="39"/>
      <c r="AG3248" s="110"/>
      <c r="AH3248" s="94"/>
      <c r="AJ3248" s="97"/>
      <c r="AL3248" s="39"/>
      <c r="AP3248" s="39"/>
      <c r="AQ3248" s="77"/>
      <c r="AR3248" s="94"/>
      <c r="AT3248" s="97"/>
      <c r="BB3248" s="79"/>
      <c r="BC3248" s="94"/>
      <c r="BE3248" s="97"/>
      <c r="BF3248" s="97"/>
      <c r="BG3248" s="40"/>
      <c r="BK3248" s="40"/>
      <c r="BL3248" s="79"/>
      <c r="BM3248" s="94"/>
      <c r="BO3248" s="97"/>
      <c r="BQ3248" s="40"/>
      <c r="BR3248" s="94"/>
      <c r="BS3248" s="94"/>
      <c r="BT3248" s="94"/>
      <c r="BU3248" s="40"/>
      <c r="BV3248" s="82"/>
      <c r="BW3248" s="94"/>
      <c r="BX3248" s="48"/>
      <c r="BY3248" s="97"/>
      <c r="BZ3248" s="48"/>
      <c r="CA3248" s="40"/>
      <c r="CB3248" s="94"/>
      <c r="CC3248" s="94"/>
      <c r="CD3248" s="94"/>
      <c r="CE3248" s="40"/>
      <c r="CF3248" s="73"/>
      <c r="CG3248" s="41"/>
      <c r="CH3248" s="41"/>
      <c r="CI3248" s="41"/>
      <c r="CJ3248" s="41"/>
      <c r="CK3248" s="41"/>
      <c r="CL3248" s="68"/>
      <c r="CM3248" s="41"/>
      <c r="CN3248" s="41"/>
      <c r="CO3248" s="39"/>
      <c r="CP3248" s="78"/>
    </row>
    <row r="3249" spans="1:94" s="38" customFormat="1" x14ac:dyDescent="0.25">
      <c r="A3249" s="38">
        <v>3246</v>
      </c>
      <c r="F3249" s="39"/>
      <c r="Q3249" s="39"/>
      <c r="R3249" s="40"/>
      <c r="S3249" s="40"/>
      <c r="T3249" s="39"/>
      <c r="AG3249" s="110"/>
      <c r="AH3249" s="94"/>
      <c r="AJ3249" s="97"/>
      <c r="AL3249" s="39"/>
      <c r="AP3249" s="39"/>
      <c r="AQ3249" s="77"/>
      <c r="AR3249" s="94"/>
      <c r="AT3249" s="97"/>
      <c r="BB3249" s="79"/>
      <c r="BC3249" s="94"/>
      <c r="BE3249" s="97"/>
      <c r="BF3249" s="97"/>
      <c r="BG3249" s="40"/>
      <c r="BK3249" s="40"/>
      <c r="BL3249" s="79"/>
      <c r="BM3249" s="94"/>
      <c r="BO3249" s="97"/>
      <c r="BQ3249" s="40"/>
      <c r="BR3249" s="94"/>
      <c r="BS3249" s="94"/>
      <c r="BT3249" s="94"/>
      <c r="BU3249" s="40"/>
      <c r="BV3249" s="82"/>
      <c r="BW3249" s="94"/>
      <c r="BX3249" s="48"/>
      <c r="BY3249" s="97"/>
      <c r="BZ3249" s="48"/>
      <c r="CA3249" s="40"/>
      <c r="CB3249" s="94"/>
      <c r="CC3249" s="94"/>
      <c r="CD3249" s="94"/>
      <c r="CE3249" s="40"/>
      <c r="CF3249" s="73"/>
      <c r="CG3249" s="41"/>
      <c r="CH3249" s="41"/>
      <c r="CI3249" s="41"/>
      <c r="CJ3249" s="41"/>
      <c r="CK3249" s="41"/>
      <c r="CL3249" s="68"/>
      <c r="CM3249" s="41"/>
      <c r="CN3249" s="41"/>
      <c r="CO3249" s="39"/>
      <c r="CP3249" s="78"/>
    </row>
    <row r="3250" spans="1:94" s="38" customFormat="1" x14ac:dyDescent="0.25">
      <c r="A3250" s="38">
        <v>3247</v>
      </c>
      <c r="F3250" s="39"/>
      <c r="Q3250" s="39"/>
      <c r="R3250" s="40"/>
      <c r="S3250" s="40"/>
      <c r="T3250" s="39"/>
      <c r="AG3250" s="110"/>
      <c r="AH3250" s="94"/>
      <c r="AJ3250" s="97"/>
      <c r="AL3250" s="39"/>
      <c r="AP3250" s="39"/>
      <c r="AQ3250" s="77"/>
      <c r="AR3250" s="94"/>
      <c r="AT3250" s="97"/>
      <c r="BB3250" s="79"/>
      <c r="BC3250" s="94"/>
      <c r="BE3250" s="97"/>
      <c r="BF3250" s="97"/>
      <c r="BG3250" s="40"/>
      <c r="BK3250" s="40"/>
      <c r="BL3250" s="79"/>
      <c r="BM3250" s="94"/>
      <c r="BO3250" s="97"/>
      <c r="BQ3250" s="40"/>
      <c r="BR3250" s="94"/>
      <c r="BS3250" s="94"/>
      <c r="BT3250" s="94"/>
      <c r="BU3250" s="40"/>
      <c r="BV3250" s="82"/>
      <c r="BW3250" s="94"/>
      <c r="BX3250" s="48"/>
      <c r="BY3250" s="97"/>
      <c r="BZ3250" s="48"/>
      <c r="CA3250" s="40"/>
      <c r="CB3250" s="94"/>
      <c r="CC3250" s="94"/>
      <c r="CD3250" s="94"/>
      <c r="CE3250" s="40"/>
      <c r="CF3250" s="73"/>
      <c r="CG3250" s="41"/>
      <c r="CH3250" s="41"/>
      <c r="CI3250" s="41"/>
      <c r="CJ3250" s="41"/>
      <c r="CK3250" s="41"/>
      <c r="CL3250" s="68"/>
      <c r="CM3250" s="41"/>
      <c r="CN3250" s="41"/>
      <c r="CO3250" s="39"/>
      <c r="CP3250" s="78"/>
    </row>
    <row r="3251" spans="1:94" s="38" customFormat="1" x14ac:dyDescent="0.25">
      <c r="A3251" s="38">
        <v>3248</v>
      </c>
      <c r="F3251" s="39"/>
      <c r="Q3251" s="39"/>
      <c r="R3251" s="40"/>
      <c r="S3251" s="40"/>
      <c r="T3251" s="39"/>
      <c r="AG3251" s="110"/>
      <c r="AH3251" s="94"/>
      <c r="AJ3251" s="97"/>
      <c r="AL3251" s="39"/>
      <c r="AP3251" s="39"/>
      <c r="AQ3251" s="77"/>
      <c r="AR3251" s="94"/>
      <c r="AT3251" s="97"/>
      <c r="BB3251" s="79"/>
      <c r="BC3251" s="94"/>
      <c r="BE3251" s="97"/>
      <c r="BF3251" s="97"/>
      <c r="BG3251" s="40"/>
      <c r="BK3251" s="40"/>
      <c r="BL3251" s="79"/>
      <c r="BM3251" s="94"/>
      <c r="BO3251" s="97"/>
      <c r="BQ3251" s="40"/>
      <c r="BR3251" s="94"/>
      <c r="BS3251" s="94"/>
      <c r="BT3251" s="94"/>
      <c r="BU3251" s="40"/>
      <c r="BV3251" s="82"/>
      <c r="BW3251" s="94"/>
      <c r="BX3251" s="48"/>
      <c r="BY3251" s="97"/>
      <c r="BZ3251" s="48"/>
      <c r="CA3251" s="40"/>
      <c r="CB3251" s="94"/>
      <c r="CC3251" s="94"/>
      <c r="CD3251" s="94"/>
      <c r="CE3251" s="40"/>
      <c r="CF3251" s="73"/>
      <c r="CG3251" s="41"/>
      <c r="CH3251" s="41"/>
      <c r="CI3251" s="41"/>
      <c r="CJ3251" s="41"/>
      <c r="CK3251" s="41"/>
      <c r="CL3251" s="68"/>
      <c r="CM3251" s="41"/>
      <c r="CN3251" s="41"/>
      <c r="CO3251" s="39"/>
      <c r="CP3251" s="78"/>
    </row>
    <row r="3252" spans="1:94" s="38" customFormat="1" x14ac:dyDescent="0.25">
      <c r="A3252" s="38">
        <v>3249</v>
      </c>
      <c r="F3252" s="39"/>
      <c r="Q3252" s="39"/>
      <c r="R3252" s="40"/>
      <c r="S3252" s="40"/>
      <c r="T3252" s="39"/>
      <c r="AG3252" s="110"/>
      <c r="AH3252" s="94"/>
      <c r="AJ3252" s="97"/>
      <c r="AL3252" s="39"/>
      <c r="AP3252" s="39"/>
      <c r="AQ3252" s="77"/>
      <c r="AR3252" s="94"/>
      <c r="AT3252" s="97"/>
      <c r="BB3252" s="79"/>
      <c r="BC3252" s="94"/>
      <c r="BE3252" s="97"/>
      <c r="BF3252" s="97"/>
      <c r="BG3252" s="40"/>
      <c r="BK3252" s="40"/>
      <c r="BL3252" s="79"/>
      <c r="BM3252" s="94"/>
      <c r="BO3252" s="97"/>
      <c r="BQ3252" s="40"/>
      <c r="BR3252" s="94"/>
      <c r="BS3252" s="94"/>
      <c r="BT3252" s="94"/>
      <c r="BU3252" s="40"/>
      <c r="BV3252" s="82"/>
      <c r="BW3252" s="94"/>
      <c r="BX3252" s="48"/>
      <c r="BY3252" s="97"/>
      <c r="BZ3252" s="48"/>
      <c r="CA3252" s="40"/>
      <c r="CB3252" s="94"/>
      <c r="CC3252" s="94"/>
      <c r="CD3252" s="94"/>
      <c r="CE3252" s="40"/>
      <c r="CF3252" s="73"/>
      <c r="CG3252" s="41"/>
      <c r="CH3252" s="41"/>
      <c r="CI3252" s="41"/>
      <c r="CJ3252" s="41"/>
      <c r="CK3252" s="41"/>
      <c r="CL3252" s="68"/>
      <c r="CM3252" s="41"/>
      <c r="CN3252" s="41"/>
      <c r="CO3252" s="39"/>
      <c r="CP3252" s="78"/>
    </row>
    <row r="3253" spans="1:94" s="38" customFormat="1" x14ac:dyDescent="0.25">
      <c r="A3253" s="38">
        <v>3250</v>
      </c>
      <c r="F3253" s="39"/>
      <c r="Q3253" s="39"/>
      <c r="R3253" s="40"/>
      <c r="S3253" s="40"/>
      <c r="T3253" s="39"/>
      <c r="AG3253" s="110"/>
      <c r="AH3253" s="94"/>
      <c r="AJ3253" s="97"/>
      <c r="AL3253" s="39"/>
      <c r="AP3253" s="39"/>
      <c r="AQ3253" s="77"/>
      <c r="AR3253" s="94"/>
      <c r="AT3253" s="97"/>
      <c r="BB3253" s="79"/>
      <c r="BC3253" s="94"/>
      <c r="BE3253" s="97"/>
      <c r="BF3253" s="97"/>
      <c r="BG3253" s="40"/>
      <c r="BK3253" s="40"/>
      <c r="BL3253" s="79"/>
      <c r="BM3253" s="94"/>
      <c r="BO3253" s="97"/>
      <c r="BQ3253" s="40"/>
      <c r="BR3253" s="94"/>
      <c r="BS3253" s="94"/>
      <c r="BT3253" s="94"/>
      <c r="BU3253" s="40"/>
      <c r="BV3253" s="82"/>
      <c r="BW3253" s="94"/>
      <c r="BX3253" s="48"/>
      <c r="BY3253" s="97"/>
      <c r="BZ3253" s="48"/>
      <c r="CA3253" s="40"/>
      <c r="CB3253" s="94"/>
      <c r="CC3253" s="94"/>
      <c r="CD3253" s="94"/>
      <c r="CE3253" s="40"/>
      <c r="CF3253" s="73"/>
      <c r="CG3253" s="41"/>
      <c r="CH3253" s="41"/>
      <c r="CI3253" s="41"/>
      <c r="CJ3253" s="41"/>
      <c r="CK3253" s="41"/>
      <c r="CL3253" s="68"/>
      <c r="CM3253" s="41"/>
      <c r="CN3253" s="41"/>
      <c r="CO3253" s="39"/>
      <c r="CP3253" s="78"/>
    </row>
    <row r="3254" spans="1:94" s="38" customFormat="1" x14ac:dyDescent="0.25">
      <c r="A3254" s="38">
        <v>3251</v>
      </c>
      <c r="F3254" s="39"/>
      <c r="Q3254" s="39"/>
      <c r="R3254" s="40"/>
      <c r="S3254" s="40"/>
      <c r="T3254" s="39"/>
      <c r="AG3254" s="110"/>
      <c r="AH3254" s="94"/>
      <c r="AJ3254" s="97"/>
      <c r="AL3254" s="39"/>
      <c r="AP3254" s="39"/>
      <c r="AQ3254" s="77"/>
      <c r="AR3254" s="94"/>
      <c r="AT3254" s="97"/>
      <c r="BB3254" s="79"/>
      <c r="BC3254" s="94"/>
      <c r="BE3254" s="97"/>
      <c r="BF3254" s="97"/>
      <c r="BG3254" s="40"/>
      <c r="BK3254" s="40"/>
      <c r="BL3254" s="79"/>
      <c r="BM3254" s="94"/>
      <c r="BO3254" s="97"/>
      <c r="BQ3254" s="40"/>
      <c r="BR3254" s="94"/>
      <c r="BS3254" s="94"/>
      <c r="BT3254" s="94"/>
      <c r="BU3254" s="40"/>
      <c r="BV3254" s="82"/>
      <c r="BW3254" s="94"/>
      <c r="BX3254" s="48"/>
      <c r="BY3254" s="97"/>
      <c r="BZ3254" s="48"/>
      <c r="CA3254" s="40"/>
      <c r="CB3254" s="94"/>
      <c r="CC3254" s="94"/>
      <c r="CD3254" s="94"/>
      <c r="CE3254" s="40"/>
      <c r="CF3254" s="73"/>
      <c r="CG3254" s="41"/>
      <c r="CH3254" s="41"/>
      <c r="CI3254" s="41"/>
      <c r="CJ3254" s="41"/>
      <c r="CK3254" s="41"/>
      <c r="CL3254" s="68"/>
      <c r="CM3254" s="41"/>
      <c r="CN3254" s="41"/>
      <c r="CO3254" s="39"/>
      <c r="CP3254" s="78"/>
    </row>
    <row r="3255" spans="1:94" s="38" customFormat="1" x14ac:dyDescent="0.25">
      <c r="A3255" s="38">
        <v>3252</v>
      </c>
      <c r="F3255" s="39"/>
      <c r="Q3255" s="39"/>
      <c r="R3255" s="40"/>
      <c r="S3255" s="40"/>
      <c r="T3255" s="39"/>
      <c r="AG3255" s="110"/>
      <c r="AH3255" s="94"/>
      <c r="AJ3255" s="97"/>
      <c r="AL3255" s="39"/>
      <c r="AP3255" s="39"/>
      <c r="AQ3255" s="77"/>
      <c r="AR3255" s="94"/>
      <c r="AT3255" s="97"/>
      <c r="BB3255" s="79"/>
      <c r="BC3255" s="94"/>
      <c r="BE3255" s="97"/>
      <c r="BF3255" s="97"/>
      <c r="BG3255" s="40"/>
      <c r="BK3255" s="40"/>
      <c r="BL3255" s="79"/>
      <c r="BM3255" s="94"/>
      <c r="BO3255" s="97"/>
      <c r="BQ3255" s="40"/>
      <c r="BR3255" s="94"/>
      <c r="BS3255" s="94"/>
      <c r="BT3255" s="94"/>
      <c r="BU3255" s="40"/>
      <c r="BV3255" s="82"/>
      <c r="BW3255" s="94"/>
      <c r="BX3255" s="48"/>
      <c r="BY3255" s="97"/>
      <c r="BZ3255" s="48"/>
      <c r="CA3255" s="40"/>
      <c r="CB3255" s="94"/>
      <c r="CC3255" s="94"/>
      <c r="CD3255" s="94"/>
      <c r="CE3255" s="40"/>
      <c r="CF3255" s="73"/>
      <c r="CG3255" s="41"/>
      <c r="CH3255" s="41"/>
      <c r="CI3255" s="41"/>
      <c r="CJ3255" s="41"/>
      <c r="CK3255" s="41"/>
      <c r="CL3255" s="68"/>
      <c r="CM3255" s="41"/>
      <c r="CN3255" s="41"/>
      <c r="CO3255" s="39"/>
      <c r="CP3255" s="78"/>
    </row>
    <row r="3256" spans="1:94" s="38" customFormat="1" x14ac:dyDescent="0.25">
      <c r="A3256" s="38">
        <v>3253</v>
      </c>
      <c r="F3256" s="39"/>
      <c r="Q3256" s="39"/>
      <c r="R3256" s="40"/>
      <c r="S3256" s="40"/>
      <c r="T3256" s="39"/>
      <c r="AG3256" s="110"/>
      <c r="AH3256" s="94"/>
      <c r="AJ3256" s="97"/>
      <c r="AL3256" s="39"/>
      <c r="AP3256" s="39"/>
      <c r="AQ3256" s="77"/>
      <c r="AR3256" s="94"/>
      <c r="AT3256" s="97"/>
      <c r="BB3256" s="79"/>
      <c r="BC3256" s="94"/>
      <c r="BE3256" s="97"/>
      <c r="BF3256" s="97"/>
      <c r="BG3256" s="40"/>
      <c r="BK3256" s="40"/>
      <c r="BL3256" s="79"/>
      <c r="BM3256" s="94"/>
      <c r="BO3256" s="97"/>
      <c r="BQ3256" s="40"/>
      <c r="BR3256" s="94"/>
      <c r="BS3256" s="94"/>
      <c r="BT3256" s="94"/>
      <c r="BU3256" s="40"/>
      <c r="BV3256" s="82"/>
      <c r="BW3256" s="94"/>
      <c r="BX3256" s="48"/>
      <c r="BY3256" s="97"/>
      <c r="BZ3256" s="48"/>
      <c r="CA3256" s="40"/>
      <c r="CB3256" s="94"/>
      <c r="CC3256" s="94"/>
      <c r="CD3256" s="94"/>
      <c r="CE3256" s="40"/>
      <c r="CF3256" s="73"/>
      <c r="CG3256" s="41"/>
      <c r="CH3256" s="41"/>
      <c r="CI3256" s="41"/>
      <c r="CJ3256" s="41"/>
      <c r="CK3256" s="41"/>
      <c r="CL3256" s="68"/>
      <c r="CM3256" s="41"/>
      <c r="CN3256" s="41"/>
      <c r="CO3256" s="39"/>
      <c r="CP3256" s="78"/>
    </row>
    <row r="3257" spans="1:94" s="38" customFormat="1" x14ac:dyDescent="0.25">
      <c r="A3257" s="38">
        <v>3254</v>
      </c>
      <c r="F3257" s="39"/>
      <c r="Q3257" s="39"/>
      <c r="R3257" s="40"/>
      <c r="S3257" s="40"/>
      <c r="T3257" s="39"/>
      <c r="AG3257" s="110"/>
      <c r="AH3257" s="94"/>
      <c r="AJ3257" s="97"/>
      <c r="AL3257" s="39"/>
      <c r="AP3257" s="39"/>
      <c r="AQ3257" s="77"/>
      <c r="AR3257" s="94"/>
      <c r="AT3257" s="97"/>
      <c r="BB3257" s="79"/>
      <c r="BC3257" s="94"/>
      <c r="BE3257" s="97"/>
      <c r="BF3257" s="97"/>
      <c r="BG3257" s="40"/>
      <c r="BK3257" s="40"/>
      <c r="BL3257" s="79"/>
      <c r="BM3257" s="94"/>
      <c r="BO3257" s="97"/>
      <c r="BQ3257" s="40"/>
      <c r="BR3257" s="94"/>
      <c r="BS3257" s="94"/>
      <c r="BT3257" s="94"/>
      <c r="BU3257" s="40"/>
      <c r="BV3257" s="82"/>
      <c r="BW3257" s="94"/>
      <c r="BX3257" s="48"/>
      <c r="BY3257" s="97"/>
      <c r="BZ3257" s="48"/>
      <c r="CA3257" s="40"/>
      <c r="CB3257" s="94"/>
      <c r="CC3257" s="94"/>
      <c r="CD3257" s="94"/>
      <c r="CE3257" s="40"/>
      <c r="CF3257" s="73"/>
      <c r="CG3257" s="41"/>
      <c r="CH3257" s="41"/>
      <c r="CI3257" s="41"/>
      <c r="CJ3257" s="41"/>
      <c r="CK3257" s="41"/>
      <c r="CL3257" s="68"/>
      <c r="CM3257" s="41"/>
      <c r="CN3257" s="41"/>
      <c r="CO3257" s="39"/>
      <c r="CP3257" s="78"/>
    </row>
    <row r="3258" spans="1:94" s="38" customFormat="1" x14ac:dyDescent="0.25">
      <c r="A3258" s="38">
        <v>3255</v>
      </c>
      <c r="F3258" s="39"/>
      <c r="Q3258" s="39"/>
      <c r="R3258" s="40"/>
      <c r="S3258" s="40"/>
      <c r="T3258" s="39"/>
      <c r="AG3258" s="110"/>
      <c r="AH3258" s="94"/>
      <c r="AJ3258" s="97"/>
      <c r="AL3258" s="39"/>
      <c r="AP3258" s="39"/>
      <c r="AQ3258" s="77"/>
      <c r="AR3258" s="94"/>
      <c r="AT3258" s="97"/>
      <c r="BB3258" s="79"/>
      <c r="BC3258" s="94"/>
      <c r="BE3258" s="97"/>
      <c r="BF3258" s="97"/>
      <c r="BG3258" s="40"/>
      <c r="BK3258" s="40"/>
      <c r="BL3258" s="79"/>
      <c r="BM3258" s="94"/>
      <c r="BO3258" s="97"/>
      <c r="BQ3258" s="40"/>
      <c r="BR3258" s="94"/>
      <c r="BS3258" s="94"/>
      <c r="BT3258" s="94"/>
      <c r="BU3258" s="40"/>
      <c r="BV3258" s="82"/>
      <c r="BW3258" s="94"/>
      <c r="BX3258" s="48"/>
      <c r="BY3258" s="97"/>
      <c r="BZ3258" s="48"/>
      <c r="CA3258" s="40"/>
      <c r="CB3258" s="94"/>
      <c r="CC3258" s="94"/>
      <c r="CD3258" s="94"/>
      <c r="CE3258" s="40"/>
      <c r="CF3258" s="73"/>
      <c r="CG3258" s="41"/>
      <c r="CH3258" s="41"/>
      <c r="CI3258" s="41"/>
      <c r="CJ3258" s="41"/>
      <c r="CK3258" s="41"/>
      <c r="CL3258" s="68"/>
      <c r="CM3258" s="41"/>
      <c r="CN3258" s="41"/>
      <c r="CO3258" s="39"/>
      <c r="CP3258" s="78"/>
    </row>
    <row r="3259" spans="1:94" s="38" customFormat="1" x14ac:dyDescent="0.25">
      <c r="A3259" s="38">
        <v>3256</v>
      </c>
      <c r="F3259" s="39"/>
      <c r="Q3259" s="39"/>
      <c r="R3259" s="40"/>
      <c r="S3259" s="40"/>
      <c r="T3259" s="39"/>
      <c r="AG3259" s="110"/>
      <c r="AH3259" s="94"/>
      <c r="AJ3259" s="97"/>
      <c r="AL3259" s="39"/>
      <c r="AP3259" s="39"/>
      <c r="AQ3259" s="77"/>
      <c r="AR3259" s="94"/>
      <c r="AT3259" s="97"/>
      <c r="BB3259" s="79"/>
      <c r="BC3259" s="94"/>
      <c r="BE3259" s="97"/>
      <c r="BF3259" s="97"/>
      <c r="BG3259" s="40"/>
      <c r="BK3259" s="40"/>
      <c r="BL3259" s="79"/>
      <c r="BM3259" s="94"/>
      <c r="BO3259" s="97"/>
      <c r="BQ3259" s="40"/>
      <c r="BR3259" s="94"/>
      <c r="BS3259" s="94"/>
      <c r="BT3259" s="94"/>
      <c r="BU3259" s="40"/>
      <c r="BV3259" s="82"/>
      <c r="BW3259" s="94"/>
      <c r="BX3259" s="48"/>
      <c r="BY3259" s="97"/>
      <c r="BZ3259" s="48"/>
      <c r="CA3259" s="40"/>
      <c r="CB3259" s="94"/>
      <c r="CC3259" s="94"/>
      <c r="CD3259" s="94"/>
      <c r="CE3259" s="40"/>
      <c r="CF3259" s="73"/>
      <c r="CG3259" s="41"/>
      <c r="CH3259" s="41"/>
      <c r="CI3259" s="41"/>
      <c r="CJ3259" s="41"/>
      <c r="CK3259" s="41"/>
      <c r="CL3259" s="68"/>
      <c r="CM3259" s="41"/>
      <c r="CN3259" s="41"/>
      <c r="CO3259" s="39"/>
      <c r="CP3259" s="78"/>
    </row>
    <row r="3260" spans="1:94" s="38" customFormat="1" x14ac:dyDescent="0.25">
      <c r="A3260" s="38">
        <v>3257</v>
      </c>
      <c r="F3260" s="39"/>
      <c r="Q3260" s="39"/>
      <c r="R3260" s="40"/>
      <c r="S3260" s="40"/>
      <c r="T3260" s="39"/>
      <c r="AG3260" s="110"/>
      <c r="AH3260" s="94"/>
      <c r="AJ3260" s="97"/>
      <c r="AL3260" s="39"/>
      <c r="AP3260" s="39"/>
      <c r="AQ3260" s="77"/>
      <c r="AR3260" s="94"/>
      <c r="AT3260" s="97"/>
      <c r="BB3260" s="79"/>
      <c r="BC3260" s="94"/>
      <c r="BE3260" s="97"/>
      <c r="BF3260" s="97"/>
      <c r="BG3260" s="40"/>
      <c r="BK3260" s="40"/>
      <c r="BL3260" s="79"/>
      <c r="BM3260" s="94"/>
      <c r="BO3260" s="97"/>
      <c r="BQ3260" s="40"/>
      <c r="BR3260" s="94"/>
      <c r="BS3260" s="94"/>
      <c r="BT3260" s="94"/>
      <c r="BU3260" s="40"/>
      <c r="BV3260" s="82"/>
      <c r="BW3260" s="94"/>
      <c r="BX3260" s="48"/>
      <c r="BY3260" s="97"/>
      <c r="BZ3260" s="48"/>
      <c r="CA3260" s="40"/>
      <c r="CB3260" s="94"/>
      <c r="CC3260" s="94"/>
      <c r="CD3260" s="94"/>
      <c r="CE3260" s="40"/>
      <c r="CF3260" s="73"/>
      <c r="CG3260" s="41"/>
      <c r="CH3260" s="41"/>
      <c r="CI3260" s="41"/>
      <c r="CJ3260" s="41"/>
      <c r="CK3260" s="41"/>
      <c r="CL3260" s="68"/>
      <c r="CM3260" s="41"/>
      <c r="CN3260" s="41"/>
      <c r="CO3260" s="39"/>
      <c r="CP3260" s="78"/>
    </row>
    <row r="3261" spans="1:94" s="38" customFormat="1" x14ac:dyDescent="0.25">
      <c r="A3261" s="38">
        <v>3258</v>
      </c>
      <c r="F3261" s="39"/>
      <c r="Q3261" s="39"/>
      <c r="R3261" s="40"/>
      <c r="S3261" s="40"/>
      <c r="T3261" s="39"/>
      <c r="AG3261" s="110"/>
      <c r="AH3261" s="94"/>
      <c r="AJ3261" s="97"/>
      <c r="AL3261" s="39"/>
      <c r="AP3261" s="39"/>
      <c r="AQ3261" s="77"/>
      <c r="AR3261" s="94"/>
      <c r="AT3261" s="97"/>
      <c r="BB3261" s="79"/>
      <c r="BC3261" s="94"/>
      <c r="BE3261" s="97"/>
      <c r="BF3261" s="97"/>
      <c r="BG3261" s="40"/>
      <c r="BK3261" s="40"/>
      <c r="BL3261" s="79"/>
      <c r="BM3261" s="94"/>
      <c r="BO3261" s="97"/>
      <c r="BQ3261" s="40"/>
      <c r="BR3261" s="94"/>
      <c r="BS3261" s="94"/>
      <c r="BT3261" s="94"/>
      <c r="BU3261" s="40"/>
      <c r="BV3261" s="82"/>
      <c r="BW3261" s="94"/>
      <c r="BX3261" s="48"/>
      <c r="BY3261" s="97"/>
      <c r="BZ3261" s="48"/>
      <c r="CA3261" s="40"/>
      <c r="CB3261" s="94"/>
      <c r="CC3261" s="94"/>
      <c r="CD3261" s="94"/>
      <c r="CE3261" s="40"/>
      <c r="CF3261" s="73"/>
      <c r="CG3261" s="41"/>
      <c r="CH3261" s="41"/>
      <c r="CI3261" s="41"/>
      <c r="CJ3261" s="41"/>
      <c r="CK3261" s="41"/>
      <c r="CL3261" s="68"/>
      <c r="CM3261" s="41"/>
      <c r="CN3261" s="41"/>
      <c r="CO3261" s="39"/>
      <c r="CP3261" s="78"/>
    </row>
    <row r="3262" spans="1:94" s="38" customFormat="1" x14ac:dyDescent="0.25">
      <c r="A3262" s="38">
        <v>3259</v>
      </c>
      <c r="F3262" s="39"/>
      <c r="Q3262" s="39"/>
      <c r="R3262" s="40"/>
      <c r="S3262" s="40"/>
      <c r="T3262" s="39"/>
      <c r="AG3262" s="110"/>
      <c r="AH3262" s="94"/>
      <c r="AJ3262" s="97"/>
      <c r="AL3262" s="39"/>
      <c r="AP3262" s="39"/>
      <c r="AQ3262" s="77"/>
      <c r="AR3262" s="94"/>
      <c r="AT3262" s="97"/>
      <c r="BB3262" s="79"/>
      <c r="BC3262" s="94"/>
      <c r="BE3262" s="97"/>
      <c r="BF3262" s="97"/>
      <c r="BG3262" s="40"/>
      <c r="BK3262" s="40"/>
      <c r="BL3262" s="79"/>
      <c r="BM3262" s="94"/>
      <c r="BO3262" s="97"/>
      <c r="BQ3262" s="40"/>
      <c r="BR3262" s="94"/>
      <c r="BS3262" s="94"/>
      <c r="BT3262" s="94"/>
      <c r="BU3262" s="40"/>
      <c r="BV3262" s="82"/>
      <c r="BW3262" s="94"/>
      <c r="BX3262" s="48"/>
      <c r="BY3262" s="97"/>
      <c r="BZ3262" s="48"/>
      <c r="CA3262" s="40"/>
      <c r="CB3262" s="94"/>
      <c r="CC3262" s="94"/>
      <c r="CD3262" s="94"/>
      <c r="CE3262" s="40"/>
      <c r="CF3262" s="73"/>
      <c r="CG3262" s="41"/>
      <c r="CH3262" s="41"/>
      <c r="CI3262" s="41"/>
      <c r="CJ3262" s="41"/>
      <c r="CK3262" s="41"/>
      <c r="CL3262" s="68"/>
      <c r="CM3262" s="41"/>
      <c r="CN3262" s="41"/>
      <c r="CO3262" s="39"/>
      <c r="CP3262" s="78"/>
    </row>
    <row r="3263" spans="1:94" s="38" customFormat="1" x14ac:dyDescent="0.25">
      <c r="A3263" s="38">
        <v>3260</v>
      </c>
      <c r="F3263" s="39"/>
      <c r="Q3263" s="39"/>
      <c r="R3263" s="40"/>
      <c r="S3263" s="40"/>
      <c r="T3263" s="39"/>
      <c r="AG3263" s="110"/>
      <c r="AH3263" s="94"/>
      <c r="AJ3263" s="97"/>
      <c r="AL3263" s="39"/>
      <c r="AP3263" s="39"/>
      <c r="AQ3263" s="77"/>
      <c r="AR3263" s="94"/>
      <c r="AT3263" s="97"/>
      <c r="BB3263" s="79"/>
      <c r="BC3263" s="94"/>
      <c r="BE3263" s="97"/>
      <c r="BF3263" s="97"/>
      <c r="BG3263" s="40"/>
      <c r="BK3263" s="40"/>
      <c r="BL3263" s="79"/>
      <c r="BM3263" s="94"/>
      <c r="BO3263" s="97"/>
      <c r="BQ3263" s="40"/>
      <c r="BR3263" s="94"/>
      <c r="BS3263" s="94"/>
      <c r="BT3263" s="94"/>
      <c r="BU3263" s="40"/>
      <c r="BV3263" s="82"/>
      <c r="BW3263" s="94"/>
      <c r="BX3263" s="48"/>
      <c r="BY3263" s="97"/>
      <c r="BZ3263" s="48"/>
      <c r="CA3263" s="40"/>
      <c r="CB3263" s="94"/>
      <c r="CC3263" s="94"/>
      <c r="CD3263" s="94"/>
      <c r="CE3263" s="40"/>
      <c r="CF3263" s="73"/>
      <c r="CG3263" s="41"/>
      <c r="CH3263" s="41"/>
      <c r="CI3263" s="41"/>
      <c r="CJ3263" s="41"/>
      <c r="CK3263" s="41"/>
      <c r="CL3263" s="68"/>
      <c r="CM3263" s="41"/>
      <c r="CN3263" s="41"/>
      <c r="CO3263" s="39"/>
      <c r="CP3263" s="78"/>
    </row>
    <row r="3264" spans="1:94" s="38" customFormat="1" x14ac:dyDescent="0.25">
      <c r="A3264" s="38">
        <v>3261</v>
      </c>
      <c r="F3264" s="39"/>
      <c r="Q3264" s="39"/>
      <c r="R3264" s="40"/>
      <c r="S3264" s="40"/>
      <c r="T3264" s="39"/>
      <c r="AG3264" s="110"/>
      <c r="AH3264" s="94"/>
      <c r="AJ3264" s="97"/>
      <c r="AL3264" s="39"/>
      <c r="AP3264" s="39"/>
      <c r="AQ3264" s="77"/>
      <c r="AR3264" s="94"/>
      <c r="AT3264" s="97"/>
      <c r="BB3264" s="79"/>
      <c r="BC3264" s="94"/>
      <c r="BE3264" s="97"/>
      <c r="BF3264" s="97"/>
      <c r="BG3264" s="40"/>
      <c r="BK3264" s="40"/>
      <c r="BL3264" s="79"/>
      <c r="BM3264" s="94"/>
      <c r="BO3264" s="97"/>
      <c r="BQ3264" s="40"/>
      <c r="BR3264" s="94"/>
      <c r="BS3264" s="94"/>
      <c r="BT3264" s="94"/>
      <c r="BU3264" s="40"/>
      <c r="BV3264" s="82"/>
      <c r="BW3264" s="94"/>
      <c r="BX3264" s="48"/>
      <c r="BY3264" s="97"/>
      <c r="BZ3264" s="48"/>
      <c r="CA3264" s="40"/>
      <c r="CB3264" s="94"/>
      <c r="CC3264" s="94"/>
      <c r="CD3264" s="94"/>
      <c r="CE3264" s="40"/>
      <c r="CF3264" s="73"/>
      <c r="CG3264" s="41"/>
      <c r="CH3264" s="41"/>
      <c r="CI3264" s="41"/>
      <c r="CJ3264" s="41"/>
      <c r="CK3264" s="41"/>
      <c r="CL3264" s="68"/>
      <c r="CM3264" s="41"/>
      <c r="CN3264" s="41"/>
      <c r="CO3264" s="39"/>
      <c r="CP3264" s="78"/>
    </row>
    <row r="3265" spans="1:94" s="38" customFormat="1" x14ac:dyDescent="0.25">
      <c r="A3265" s="38">
        <v>3262</v>
      </c>
      <c r="F3265" s="39"/>
      <c r="Q3265" s="39"/>
      <c r="R3265" s="40"/>
      <c r="S3265" s="40"/>
      <c r="T3265" s="39"/>
      <c r="AG3265" s="110"/>
      <c r="AH3265" s="94"/>
      <c r="AJ3265" s="97"/>
      <c r="AL3265" s="39"/>
      <c r="AP3265" s="39"/>
      <c r="AQ3265" s="77"/>
      <c r="AR3265" s="94"/>
      <c r="AT3265" s="97"/>
      <c r="BB3265" s="79"/>
      <c r="BC3265" s="94"/>
      <c r="BE3265" s="97"/>
      <c r="BF3265" s="97"/>
      <c r="BG3265" s="40"/>
      <c r="BK3265" s="40"/>
      <c r="BL3265" s="79"/>
      <c r="BM3265" s="94"/>
      <c r="BO3265" s="97"/>
      <c r="BQ3265" s="40"/>
      <c r="BR3265" s="94"/>
      <c r="BS3265" s="94"/>
      <c r="BT3265" s="94"/>
      <c r="BU3265" s="40"/>
      <c r="BV3265" s="82"/>
      <c r="BW3265" s="94"/>
      <c r="BX3265" s="48"/>
      <c r="BY3265" s="97"/>
      <c r="BZ3265" s="48"/>
      <c r="CA3265" s="40"/>
      <c r="CB3265" s="94"/>
      <c r="CC3265" s="94"/>
      <c r="CD3265" s="94"/>
      <c r="CE3265" s="40"/>
      <c r="CF3265" s="73"/>
      <c r="CG3265" s="41"/>
      <c r="CH3265" s="41"/>
      <c r="CI3265" s="41"/>
      <c r="CJ3265" s="41"/>
      <c r="CK3265" s="41"/>
      <c r="CL3265" s="68"/>
      <c r="CM3265" s="41"/>
      <c r="CN3265" s="41"/>
      <c r="CO3265" s="39"/>
      <c r="CP3265" s="78"/>
    </row>
    <row r="3266" spans="1:94" s="38" customFormat="1" x14ac:dyDescent="0.25">
      <c r="A3266" s="38">
        <v>3263</v>
      </c>
      <c r="F3266" s="39"/>
      <c r="Q3266" s="39"/>
      <c r="R3266" s="40"/>
      <c r="S3266" s="40"/>
      <c r="T3266" s="39"/>
      <c r="AG3266" s="110"/>
      <c r="AH3266" s="94"/>
      <c r="AJ3266" s="97"/>
      <c r="AL3266" s="39"/>
      <c r="AP3266" s="39"/>
      <c r="AQ3266" s="77"/>
      <c r="AR3266" s="94"/>
      <c r="AT3266" s="97"/>
      <c r="BB3266" s="79"/>
      <c r="BC3266" s="94"/>
      <c r="BE3266" s="97"/>
      <c r="BF3266" s="97"/>
      <c r="BG3266" s="40"/>
      <c r="BK3266" s="40"/>
      <c r="BL3266" s="79"/>
      <c r="BM3266" s="94"/>
      <c r="BO3266" s="97"/>
      <c r="BQ3266" s="40"/>
      <c r="BR3266" s="94"/>
      <c r="BS3266" s="94"/>
      <c r="BT3266" s="94"/>
      <c r="BU3266" s="40"/>
      <c r="BV3266" s="82"/>
      <c r="BW3266" s="94"/>
      <c r="BX3266" s="48"/>
      <c r="BY3266" s="97"/>
      <c r="BZ3266" s="48"/>
      <c r="CA3266" s="40"/>
      <c r="CB3266" s="94"/>
      <c r="CC3266" s="94"/>
      <c r="CD3266" s="94"/>
      <c r="CE3266" s="40"/>
      <c r="CF3266" s="73"/>
      <c r="CG3266" s="41"/>
      <c r="CH3266" s="41"/>
      <c r="CI3266" s="41"/>
      <c r="CJ3266" s="41"/>
      <c r="CK3266" s="41"/>
      <c r="CL3266" s="68"/>
      <c r="CM3266" s="41"/>
      <c r="CN3266" s="41"/>
      <c r="CO3266" s="39"/>
      <c r="CP3266" s="78"/>
    </row>
    <row r="3267" spans="1:94" s="38" customFormat="1" x14ac:dyDescent="0.25">
      <c r="A3267" s="38">
        <v>3264</v>
      </c>
      <c r="F3267" s="39"/>
      <c r="Q3267" s="39"/>
      <c r="R3267" s="40"/>
      <c r="S3267" s="40"/>
      <c r="T3267" s="39"/>
      <c r="AG3267" s="110"/>
      <c r="AH3267" s="94"/>
      <c r="AJ3267" s="97"/>
      <c r="AL3267" s="39"/>
      <c r="AP3267" s="39"/>
      <c r="AQ3267" s="77"/>
      <c r="AR3267" s="94"/>
      <c r="AT3267" s="97"/>
      <c r="BB3267" s="79"/>
      <c r="BC3267" s="94"/>
      <c r="BE3267" s="97"/>
      <c r="BF3267" s="97"/>
      <c r="BG3267" s="40"/>
      <c r="BK3267" s="40"/>
      <c r="BL3267" s="79"/>
      <c r="BM3267" s="94"/>
      <c r="BO3267" s="97"/>
      <c r="BQ3267" s="40"/>
      <c r="BR3267" s="94"/>
      <c r="BS3267" s="94"/>
      <c r="BT3267" s="94"/>
      <c r="BU3267" s="40"/>
      <c r="BV3267" s="82"/>
      <c r="BW3267" s="94"/>
      <c r="BX3267" s="48"/>
      <c r="BY3267" s="97"/>
      <c r="BZ3267" s="48"/>
      <c r="CA3267" s="40"/>
      <c r="CB3267" s="94"/>
      <c r="CC3267" s="94"/>
      <c r="CD3267" s="94"/>
      <c r="CE3267" s="40"/>
      <c r="CF3267" s="73"/>
      <c r="CG3267" s="41"/>
      <c r="CH3267" s="41"/>
      <c r="CI3267" s="41"/>
      <c r="CJ3267" s="41"/>
      <c r="CK3267" s="41"/>
      <c r="CL3267" s="68"/>
      <c r="CM3267" s="41"/>
      <c r="CN3267" s="41"/>
      <c r="CO3267" s="39"/>
      <c r="CP3267" s="78"/>
    </row>
    <row r="3268" spans="1:94" s="38" customFormat="1" x14ac:dyDescent="0.25">
      <c r="A3268" s="38">
        <v>3265</v>
      </c>
      <c r="F3268" s="39"/>
      <c r="Q3268" s="39"/>
      <c r="R3268" s="40"/>
      <c r="S3268" s="40"/>
      <c r="T3268" s="39"/>
      <c r="AG3268" s="110"/>
      <c r="AH3268" s="94"/>
      <c r="AJ3268" s="97"/>
      <c r="AL3268" s="39"/>
      <c r="AP3268" s="39"/>
      <c r="AQ3268" s="77"/>
      <c r="AR3268" s="94"/>
      <c r="AT3268" s="97"/>
      <c r="BB3268" s="79"/>
      <c r="BC3268" s="94"/>
      <c r="BE3268" s="97"/>
      <c r="BF3268" s="97"/>
      <c r="BG3268" s="40"/>
      <c r="BK3268" s="40"/>
      <c r="BL3268" s="79"/>
      <c r="BM3268" s="94"/>
      <c r="BO3268" s="97"/>
      <c r="BQ3268" s="40"/>
      <c r="BR3268" s="94"/>
      <c r="BS3268" s="94"/>
      <c r="BT3268" s="94"/>
      <c r="BU3268" s="40"/>
      <c r="BV3268" s="82"/>
      <c r="BW3268" s="94"/>
      <c r="BX3268" s="48"/>
      <c r="BY3268" s="97"/>
      <c r="BZ3268" s="48"/>
      <c r="CA3268" s="40"/>
      <c r="CB3268" s="94"/>
      <c r="CC3268" s="94"/>
      <c r="CD3268" s="94"/>
      <c r="CE3268" s="40"/>
      <c r="CF3268" s="73"/>
      <c r="CG3268" s="41"/>
      <c r="CH3268" s="41"/>
      <c r="CI3268" s="41"/>
      <c r="CJ3268" s="41"/>
      <c r="CK3268" s="41"/>
      <c r="CL3268" s="68"/>
      <c r="CM3268" s="41"/>
      <c r="CN3268" s="41"/>
      <c r="CO3268" s="39"/>
      <c r="CP3268" s="78"/>
    </row>
    <row r="3269" spans="1:94" s="38" customFormat="1" x14ac:dyDescent="0.25">
      <c r="A3269" s="38">
        <v>3266</v>
      </c>
      <c r="F3269" s="39"/>
      <c r="Q3269" s="39"/>
      <c r="R3269" s="40"/>
      <c r="S3269" s="40"/>
      <c r="T3269" s="39"/>
      <c r="AG3269" s="110"/>
      <c r="AH3269" s="94"/>
      <c r="AJ3269" s="97"/>
      <c r="AL3269" s="39"/>
      <c r="AP3269" s="39"/>
      <c r="AQ3269" s="77"/>
      <c r="AR3269" s="94"/>
      <c r="AT3269" s="97"/>
      <c r="BB3269" s="79"/>
      <c r="BC3269" s="94"/>
      <c r="BE3269" s="97"/>
      <c r="BF3269" s="97"/>
      <c r="BG3269" s="40"/>
      <c r="BK3269" s="40"/>
      <c r="BL3269" s="79"/>
      <c r="BM3269" s="94"/>
      <c r="BO3269" s="97"/>
      <c r="BQ3269" s="40"/>
      <c r="BR3269" s="94"/>
      <c r="BS3269" s="94"/>
      <c r="BT3269" s="94"/>
      <c r="BU3269" s="40"/>
      <c r="BV3269" s="82"/>
      <c r="BW3269" s="94"/>
      <c r="BX3269" s="48"/>
      <c r="BY3269" s="97"/>
      <c r="BZ3269" s="48"/>
      <c r="CA3269" s="40"/>
      <c r="CB3269" s="94"/>
      <c r="CC3269" s="94"/>
      <c r="CD3269" s="94"/>
      <c r="CE3269" s="40"/>
      <c r="CF3269" s="73"/>
      <c r="CG3269" s="41"/>
      <c r="CH3269" s="41"/>
      <c r="CI3269" s="41"/>
      <c r="CJ3269" s="41"/>
      <c r="CK3269" s="41"/>
      <c r="CL3269" s="68"/>
      <c r="CM3269" s="41"/>
      <c r="CN3269" s="41"/>
      <c r="CO3269" s="39"/>
      <c r="CP3269" s="78"/>
    </row>
    <row r="3270" spans="1:94" s="38" customFormat="1" x14ac:dyDescent="0.25">
      <c r="A3270" s="38">
        <v>3267</v>
      </c>
      <c r="F3270" s="39"/>
      <c r="Q3270" s="39"/>
      <c r="R3270" s="40"/>
      <c r="S3270" s="40"/>
      <c r="T3270" s="39"/>
      <c r="AG3270" s="110"/>
      <c r="AH3270" s="94"/>
      <c r="AJ3270" s="97"/>
      <c r="AL3270" s="39"/>
      <c r="AP3270" s="39"/>
      <c r="AQ3270" s="77"/>
      <c r="AR3270" s="94"/>
      <c r="AT3270" s="97"/>
      <c r="BB3270" s="79"/>
      <c r="BC3270" s="94"/>
      <c r="BE3270" s="97"/>
      <c r="BF3270" s="97"/>
      <c r="BG3270" s="40"/>
      <c r="BK3270" s="40"/>
      <c r="BL3270" s="79"/>
      <c r="BM3270" s="94"/>
      <c r="BO3270" s="97"/>
      <c r="BQ3270" s="40"/>
      <c r="BR3270" s="94"/>
      <c r="BS3270" s="94"/>
      <c r="BT3270" s="94"/>
      <c r="BU3270" s="40"/>
      <c r="BV3270" s="82"/>
      <c r="BW3270" s="94"/>
      <c r="BX3270" s="48"/>
      <c r="BY3270" s="97"/>
      <c r="BZ3270" s="48"/>
      <c r="CA3270" s="40"/>
      <c r="CB3270" s="94"/>
      <c r="CC3270" s="94"/>
      <c r="CD3270" s="94"/>
      <c r="CE3270" s="40"/>
      <c r="CF3270" s="73"/>
      <c r="CG3270" s="41"/>
      <c r="CH3270" s="41"/>
      <c r="CI3270" s="41"/>
      <c r="CJ3270" s="41"/>
      <c r="CK3270" s="41"/>
      <c r="CL3270" s="68"/>
      <c r="CM3270" s="41"/>
      <c r="CN3270" s="41"/>
      <c r="CO3270" s="39"/>
      <c r="CP3270" s="78"/>
    </row>
    <row r="3271" spans="1:94" s="38" customFormat="1" x14ac:dyDescent="0.25">
      <c r="A3271" s="38">
        <v>3268</v>
      </c>
      <c r="F3271" s="39"/>
      <c r="Q3271" s="39"/>
      <c r="R3271" s="40"/>
      <c r="S3271" s="40"/>
      <c r="T3271" s="39"/>
      <c r="AG3271" s="110"/>
      <c r="AH3271" s="94"/>
      <c r="AJ3271" s="97"/>
      <c r="AL3271" s="39"/>
      <c r="AP3271" s="39"/>
      <c r="AQ3271" s="77"/>
      <c r="AR3271" s="94"/>
      <c r="AT3271" s="97"/>
      <c r="BB3271" s="79"/>
      <c r="BC3271" s="94"/>
      <c r="BE3271" s="97"/>
      <c r="BF3271" s="97"/>
      <c r="BG3271" s="40"/>
      <c r="BK3271" s="40"/>
      <c r="BL3271" s="79"/>
      <c r="BM3271" s="94"/>
      <c r="BO3271" s="97"/>
      <c r="BQ3271" s="40"/>
      <c r="BR3271" s="94"/>
      <c r="BS3271" s="94"/>
      <c r="BT3271" s="94"/>
      <c r="BU3271" s="40"/>
      <c r="BV3271" s="82"/>
      <c r="BW3271" s="94"/>
      <c r="BX3271" s="48"/>
      <c r="BY3271" s="97"/>
      <c r="BZ3271" s="48"/>
      <c r="CA3271" s="40"/>
      <c r="CB3271" s="94"/>
      <c r="CC3271" s="94"/>
      <c r="CD3271" s="94"/>
      <c r="CE3271" s="40"/>
      <c r="CF3271" s="73"/>
      <c r="CG3271" s="41"/>
      <c r="CH3271" s="41"/>
      <c r="CI3271" s="41"/>
      <c r="CJ3271" s="41"/>
      <c r="CK3271" s="41"/>
      <c r="CL3271" s="68"/>
      <c r="CM3271" s="41"/>
      <c r="CN3271" s="41"/>
      <c r="CO3271" s="39"/>
      <c r="CP3271" s="78"/>
    </row>
    <row r="3272" spans="1:94" s="38" customFormat="1" x14ac:dyDescent="0.25">
      <c r="A3272" s="38">
        <v>3269</v>
      </c>
      <c r="F3272" s="39"/>
      <c r="Q3272" s="39"/>
      <c r="R3272" s="40"/>
      <c r="S3272" s="40"/>
      <c r="T3272" s="39"/>
      <c r="AG3272" s="110"/>
      <c r="AH3272" s="94"/>
      <c r="AJ3272" s="97"/>
      <c r="AL3272" s="39"/>
      <c r="AP3272" s="39"/>
      <c r="AQ3272" s="77"/>
      <c r="AR3272" s="94"/>
      <c r="AT3272" s="97"/>
      <c r="BB3272" s="79"/>
      <c r="BC3272" s="94"/>
      <c r="BE3272" s="97"/>
      <c r="BF3272" s="97"/>
      <c r="BG3272" s="40"/>
      <c r="BK3272" s="40"/>
      <c r="BL3272" s="79"/>
      <c r="BM3272" s="94"/>
      <c r="BO3272" s="97"/>
      <c r="BQ3272" s="40"/>
      <c r="BR3272" s="94"/>
      <c r="BS3272" s="94"/>
      <c r="BT3272" s="94"/>
      <c r="BU3272" s="40"/>
      <c r="BV3272" s="82"/>
      <c r="BW3272" s="94"/>
      <c r="BX3272" s="48"/>
      <c r="BY3272" s="97"/>
      <c r="BZ3272" s="48"/>
      <c r="CA3272" s="40"/>
      <c r="CB3272" s="94"/>
      <c r="CC3272" s="94"/>
      <c r="CD3272" s="94"/>
      <c r="CE3272" s="40"/>
      <c r="CF3272" s="73"/>
      <c r="CG3272" s="41"/>
      <c r="CH3272" s="41"/>
      <c r="CI3272" s="41"/>
      <c r="CJ3272" s="41"/>
      <c r="CK3272" s="41"/>
      <c r="CL3272" s="68"/>
      <c r="CM3272" s="41"/>
      <c r="CN3272" s="41"/>
      <c r="CO3272" s="39"/>
      <c r="CP3272" s="78"/>
    </row>
    <row r="3273" spans="1:94" s="38" customFormat="1" x14ac:dyDescent="0.25">
      <c r="A3273" s="38">
        <v>3270</v>
      </c>
      <c r="F3273" s="39"/>
      <c r="Q3273" s="39"/>
      <c r="R3273" s="40"/>
      <c r="S3273" s="40"/>
      <c r="T3273" s="39"/>
      <c r="AG3273" s="110"/>
      <c r="AH3273" s="94"/>
      <c r="AJ3273" s="97"/>
      <c r="AL3273" s="39"/>
      <c r="AP3273" s="39"/>
      <c r="AQ3273" s="77"/>
      <c r="AR3273" s="94"/>
      <c r="AT3273" s="97"/>
      <c r="BB3273" s="79"/>
      <c r="BC3273" s="94"/>
      <c r="BE3273" s="97"/>
      <c r="BF3273" s="97"/>
      <c r="BG3273" s="40"/>
      <c r="BK3273" s="40"/>
      <c r="BL3273" s="79"/>
      <c r="BM3273" s="94"/>
      <c r="BO3273" s="97"/>
      <c r="BQ3273" s="40"/>
      <c r="BR3273" s="94"/>
      <c r="BS3273" s="94"/>
      <c r="BT3273" s="94"/>
      <c r="BU3273" s="40"/>
      <c r="BV3273" s="82"/>
      <c r="BW3273" s="94"/>
      <c r="BX3273" s="48"/>
      <c r="BY3273" s="97"/>
      <c r="BZ3273" s="48"/>
      <c r="CA3273" s="40"/>
      <c r="CB3273" s="94"/>
      <c r="CC3273" s="94"/>
      <c r="CD3273" s="94"/>
      <c r="CE3273" s="40"/>
      <c r="CF3273" s="73"/>
      <c r="CG3273" s="41"/>
      <c r="CH3273" s="41"/>
      <c r="CI3273" s="41"/>
      <c r="CJ3273" s="41"/>
      <c r="CK3273" s="41"/>
      <c r="CL3273" s="68"/>
      <c r="CM3273" s="41"/>
      <c r="CN3273" s="41"/>
      <c r="CO3273" s="39"/>
      <c r="CP3273" s="78"/>
    </row>
    <row r="3274" spans="1:94" s="38" customFormat="1" x14ac:dyDescent="0.25">
      <c r="A3274" s="38">
        <v>3271</v>
      </c>
      <c r="F3274" s="39"/>
      <c r="Q3274" s="39"/>
      <c r="R3274" s="40"/>
      <c r="S3274" s="40"/>
      <c r="T3274" s="39"/>
      <c r="AG3274" s="110"/>
      <c r="AH3274" s="94"/>
      <c r="AJ3274" s="97"/>
      <c r="AL3274" s="39"/>
      <c r="AP3274" s="39"/>
      <c r="AQ3274" s="77"/>
      <c r="AR3274" s="94"/>
      <c r="AT3274" s="97"/>
      <c r="BB3274" s="79"/>
      <c r="BC3274" s="94"/>
      <c r="BE3274" s="97"/>
      <c r="BF3274" s="97"/>
      <c r="BG3274" s="40"/>
      <c r="BK3274" s="40"/>
      <c r="BL3274" s="79"/>
      <c r="BM3274" s="94"/>
      <c r="BO3274" s="97"/>
      <c r="BQ3274" s="40"/>
      <c r="BR3274" s="94"/>
      <c r="BS3274" s="94"/>
      <c r="BT3274" s="94"/>
      <c r="BU3274" s="40"/>
      <c r="BV3274" s="82"/>
      <c r="BW3274" s="94"/>
      <c r="BX3274" s="48"/>
      <c r="BY3274" s="97"/>
      <c r="BZ3274" s="48"/>
      <c r="CA3274" s="40"/>
      <c r="CB3274" s="94"/>
      <c r="CC3274" s="94"/>
      <c r="CD3274" s="94"/>
      <c r="CE3274" s="40"/>
      <c r="CF3274" s="73"/>
      <c r="CG3274" s="41"/>
      <c r="CH3274" s="41"/>
      <c r="CI3274" s="41"/>
      <c r="CJ3274" s="41"/>
      <c r="CK3274" s="41"/>
      <c r="CL3274" s="68"/>
      <c r="CM3274" s="41"/>
      <c r="CN3274" s="41"/>
      <c r="CO3274" s="39"/>
      <c r="CP3274" s="78"/>
    </row>
    <row r="3275" spans="1:94" s="38" customFormat="1" x14ac:dyDescent="0.25">
      <c r="A3275" s="38">
        <v>3272</v>
      </c>
      <c r="F3275" s="39"/>
      <c r="Q3275" s="39"/>
      <c r="R3275" s="40"/>
      <c r="S3275" s="40"/>
      <c r="T3275" s="39"/>
      <c r="AG3275" s="110"/>
      <c r="AH3275" s="94"/>
      <c r="AJ3275" s="97"/>
      <c r="AL3275" s="39"/>
      <c r="AP3275" s="39"/>
      <c r="AQ3275" s="77"/>
      <c r="AR3275" s="94"/>
      <c r="AT3275" s="97"/>
      <c r="BB3275" s="79"/>
      <c r="BC3275" s="94"/>
      <c r="BE3275" s="97"/>
      <c r="BF3275" s="97"/>
      <c r="BG3275" s="40"/>
      <c r="BK3275" s="40"/>
      <c r="BL3275" s="79"/>
      <c r="BM3275" s="94"/>
      <c r="BO3275" s="97"/>
      <c r="BQ3275" s="40"/>
      <c r="BR3275" s="94"/>
      <c r="BS3275" s="94"/>
      <c r="BT3275" s="94"/>
      <c r="BU3275" s="40"/>
      <c r="BV3275" s="82"/>
      <c r="BW3275" s="94"/>
      <c r="BX3275" s="48"/>
      <c r="BY3275" s="97"/>
      <c r="BZ3275" s="48"/>
      <c r="CA3275" s="40"/>
      <c r="CB3275" s="94"/>
      <c r="CC3275" s="94"/>
      <c r="CD3275" s="94"/>
      <c r="CE3275" s="40"/>
      <c r="CF3275" s="73"/>
      <c r="CG3275" s="41"/>
      <c r="CH3275" s="41"/>
      <c r="CI3275" s="41"/>
      <c r="CJ3275" s="41"/>
      <c r="CK3275" s="41"/>
      <c r="CL3275" s="68"/>
      <c r="CM3275" s="41"/>
      <c r="CN3275" s="41"/>
      <c r="CO3275" s="39"/>
      <c r="CP3275" s="78"/>
    </row>
    <row r="3276" spans="1:94" s="38" customFormat="1" x14ac:dyDescent="0.25">
      <c r="A3276" s="38">
        <v>3273</v>
      </c>
      <c r="F3276" s="39"/>
      <c r="Q3276" s="39"/>
      <c r="R3276" s="40"/>
      <c r="S3276" s="40"/>
      <c r="T3276" s="39"/>
      <c r="AG3276" s="110"/>
      <c r="AH3276" s="94"/>
      <c r="AJ3276" s="97"/>
      <c r="AL3276" s="39"/>
      <c r="AP3276" s="39"/>
      <c r="AQ3276" s="77"/>
      <c r="AR3276" s="94"/>
      <c r="AT3276" s="97"/>
      <c r="BB3276" s="79"/>
      <c r="BC3276" s="94"/>
      <c r="BE3276" s="97"/>
      <c r="BF3276" s="97"/>
      <c r="BG3276" s="40"/>
      <c r="BK3276" s="40"/>
      <c r="BL3276" s="79"/>
      <c r="BM3276" s="94"/>
      <c r="BO3276" s="97"/>
      <c r="BQ3276" s="40"/>
      <c r="BR3276" s="94"/>
      <c r="BS3276" s="94"/>
      <c r="BT3276" s="94"/>
      <c r="BU3276" s="40"/>
      <c r="BV3276" s="82"/>
      <c r="BW3276" s="94"/>
      <c r="BX3276" s="48"/>
      <c r="BY3276" s="97"/>
      <c r="BZ3276" s="48"/>
      <c r="CA3276" s="40"/>
      <c r="CB3276" s="94"/>
      <c r="CC3276" s="94"/>
      <c r="CD3276" s="94"/>
      <c r="CE3276" s="40"/>
      <c r="CF3276" s="73"/>
      <c r="CG3276" s="41"/>
      <c r="CH3276" s="41"/>
      <c r="CI3276" s="41"/>
      <c r="CJ3276" s="41"/>
      <c r="CK3276" s="41"/>
      <c r="CL3276" s="68"/>
      <c r="CM3276" s="41"/>
      <c r="CN3276" s="41"/>
      <c r="CO3276" s="39"/>
      <c r="CP3276" s="78"/>
    </row>
    <row r="3277" spans="1:94" s="38" customFormat="1" x14ac:dyDescent="0.25">
      <c r="A3277" s="38">
        <v>3274</v>
      </c>
      <c r="F3277" s="39"/>
      <c r="Q3277" s="39"/>
      <c r="R3277" s="40"/>
      <c r="S3277" s="40"/>
      <c r="T3277" s="39"/>
      <c r="AG3277" s="110"/>
      <c r="AH3277" s="94"/>
      <c r="AJ3277" s="97"/>
      <c r="AL3277" s="39"/>
      <c r="AP3277" s="39"/>
      <c r="AQ3277" s="77"/>
      <c r="AR3277" s="94"/>
      <c r="AT3277" s="97"/>
      <c r="BB3277" s="79"/>
      <c r="BC3277" s="94"/>
      <c r="BE3277" s="97"/>
      <c r="BF3277" s="97"/>
      <c r="BG3277" s="40"/>
      <c r="BK3277" s="40"/>
      <c r="BL3277" s="79"/>
      <c r="BM3277" s="94"/>
      <c r="BO3277" s="97"/>
      <c r="BQ3277" s="40"/>
      <c r="BR3277" s="94"/>
      <c r="BS3277" s="94"/>
      <c r="BT3277" s="94"/>
      <c r="BU3277" s="40"/>
      <c r="BV3277" s="82"/>
      <c r="BW3277" s="94"/>
      <c r="BX3277" s="48"/>
      <c r="BY3277" s="97"/>
      <c r="BZ3277" s="48"/>
      <c r="CA3277" s="40"/>
      <c r="CB3277" s="94"/>
      <c r="CC3277" s="94"/>
      <c r="CD3277" s="94"/>
      <c r="CE3277" s="40"/>
      <c r="CF3277" s="73"/>
      <c r="CG3277" s="41"/>
      <c r="CH3277" s="41"/>
      <c r="CI3277" s="41"/>
      <c r="CJ3277" s="41"/>
      <c r="CK3277" s="41"/>
      <c r="CL3277" s="68"/>
      <c r="CM3277" s="41"/>
      <c r="CN3277" s="41"/>
      <c r="CO3277" s="39"/>
      <c r="CP3277" s="78"/>
    </row>
    <row r="3278" spans="1:94" s="38" customFormat="1" x14ac:dyDescent="0.25">
      <c r="A3278" s="38">
        <v>3275</v>
      </c>
      <c r="F3278" s="39"/>
      <c r="Q3278" s="39"/>
      <c r="R3278" s="40"/>
      <c r="S3278" s="40"/>
      <c r="T3278" s="39"/>
      <c r="AG3278" s="110"/>
      <c r="AH3278" s="94"/>
      <c r="AJ3278" s="97"/>
      <c r="AL3278" s="39"/>
      <c r="AP3278" s="39"/>
      <c r="AQ3278" s="77"/>
      <c r="AR3278" s="94"/>
      <c r="AT3278" s="97"/>
      <c r="BB3278" s="79"/>
      <c r="BC3278" s="94"/>
      <c r="BE3278" s="97"/>
      <c r="BF3278" s="97"/>
      <c r="BG3278" s="40"/>
      <c r="BK3278" s="40"/>
      <c r="BL3278" s="79"/>
      <c r="BM3278" s="94"/>
      <c r="BO3278" s="97"/>
      <c r="BQ3278" s="40"/>
      <c r="BR3278" s="94"/>
      <c r="BS3278" s="94"/>
      <c r="BT3278" s="94"/>
      <c r="BU3278" s="40"/>
      <c r="BV3278" s="82"/>
      <c r="BW3278" s="94"/>
      <c r="BX3278" s="48"/>
      <c r="BY3278" s="97"/>
      <c r="BZ3278" s="48"/>
      <c r="CA3278" s="40"/>
      <c r="CB3278" s="94"/>
      <c r="CC3278" s="94"/>
      <c r="CD3278" s="94"/>
      <c r="CE3278" s="40"/>
      <c r="CF3278" s="73"/>
      <c r="CG3278" s="41"/>
      <c r="CH3278" s="41"/>
      <c r="CI3278" s="41"/>
      <c r="CJ3278" s="41"/>
      <c r="CK3278" s="41"/>
      <c r="CL3278" s="68"/>
      <c r="CM3278" s="41"/>
      <c r="CN3278" s="41"/>
      <c r="CO3278" s="39"/>
      <c r="CP3278" s="78"/>
    </row>
    <row r="3279" spans="1:94" s="38" customFormat="1" x14ac:dyDescent="0.25">
      <c r="A3279" s="38">
        <v>3276</v>
      </c>
      <c r="F3279" s="39"/>
      <c r="Q3279" s="39"/>
      <c r="R3279" s="40"/>
      <c r="S3279" s="40"/>
      <c r="T3279" s="39"/>
      <c r="AG3279" s="110"/>
      <c r="AH3279" s="94"/>
      <c r="AJ3279" s="97"/>
      <c r="AL3279" s="39"/>
      <c r="AP3279" s="39"/>
      <c r="AQ3279" s="77"/>
      <c r="AR3279" s="94"/>
      <c r="AT3279" s="97"/>
      <c r="BB3279" s="79"/>
      <c r="BC3279" s="94"/>
      <c r="BE3279" s="97"/>
      <c r="BF3279" s="97"/>
      <c r="BG3279" s="40"/>
      <c r="BK3279" s="40"/>
      <c r="BL3279" s="79"/>
      <c r="BM3279" s="94"/>
      <c r="BO3279" s="97"/>
      <c r="BQ3279" s="40"/>
      <c r="BR3279" s="94"/>
      <c r="BS3279" s="94"/>
      <c r="BT3279" s="94"/>
      <c r="BU3279" s="40"/>
      <c r="BV3279" s="82"/>
      <c r="BW3279" s="94"/>
      <c r="BX3279" s="48"/>
      <c r="BY3279" s="97"/>
      <c r="BZ3279" s="48"/>
      <c r="CA3279" s="40"/>
      <c r="CB3279" s="94"/>
      <c r="CC3279" s="94"/>
      <c r="CD3279" s="94"/>
      <c r="CE3279" s="40"/>
      <c r="CF3279" s="73"/>
      <c r="CG3279" s="41"/>
      <c r="CH3279" s="41"/>
      <c r="CI3279" s="41"/>
      <c r="CJ3279" s="41"/>
      <c r="CK3279" s="41"/>
      <c r="CL3279" s="68"/>
      <c r="CM3279" s="41"/>
      <c r="CN3279" s="41"/>
      <c r="CO3279" s="39"/>
      <c r="CP3279" s="78"/>
    </row>
    <row r="3280" spans="1:94" s="38" customFormat="1" x14ac:dyDescent="0.25">
      <c r="A3280" s="38">
        <v>3277</v>
      </c>
      <c r="F3280" s="39"/>
      <c r="Q3280" s="39"/>
      <c r="R3280" s="40"/>
      <c r="S3280" s="40"/>
      <c r="T3280" s="39"/>
      <c r="AG3280" s="110"/>
      <c r="AH3280" s="94"/>
      <c r="AJ3280" s="97"/>
      <c r="AL3280" s="39"/>
      <c r="AP3280" s="39"/>
      <c r="AQ3280" s="77"/>
      <c r="AR3280" s="94"/>
      <c r="AT3280" s="97"/>
      <c r="BB3280" s="79"/>
      <c r="BC3280" s="94"/>
      <c r="BE3280" s="97"/>
      <c r="BF3280" s="97"/>
      <c r="BG3280" s="40"/>
      <c r="BK3280" s="40"/>
      <c r="BL3280" s="79"/>
      <c r="BM3280" s="94"/>
      <c r="BO3280" s="97"/>
      <c r="BQ3280" s="40"/>
      <c r="BR3280" s="94"/>
      <c r="BS3280" s="94"/>
      <c r="BT3280" s="94"/>
      <c r="BU3280" s="40"/>
      <c r="BV3280" s="82"/>
      <c r="BW3280" s="94"/>
      <c r="BX3280" s="48"/>
      <c r="BY3280" s="97"/>
      <c r="BZ3280" s="48"/>
      <c r="CA3280" s="40"/>
      <c r="CB3280" s="94"/>
      <c r="CC3280" s="94"/>
      <c r="CD3280" s="94"/>
      <c r="CE3280" s="40"/>
      <c r="CF3280" s="73"/>
      <c r="CG3280" s="41"/>
      <c r="CH3280" s="41"/>
      <c r="CI3280" s="41"/>
      <c r="CJ3280" s="41"/>
      <c r="CK3280" s="41"/>
      <c r="CL3280" s="68"/>
      <c r="CM3280" s="41"/>
      <c r="CN3280" s="41"/>
      <c r="CO3280" s="39"/>
      <c r="CP3280" s="78"/>
    </row>
    <row r="3281" spans="1:94" s="38" customFormat="1" x14ac:dyDescent="0.25">
      <c r="A3281" s="38">
        <v>3278</v>
      </c>
      <c r="F3281" s="39"/>
      <c r="Q3281" s="39"/>
      <c r="R3281" s="40"/>
      <c r="S3281" s="40"/>
      <c r="T3281" s="39"/>
      <c r="AG3281" s="110"/>
      <c r="AH3281" s="94"/>
      <c r="AJ3281" s="97"/>
      <c r="AL3281" s="39"/>
      <c r="AP3281" s="39"/>
      <c r="AQ3281" s="77"/>
      <c r="AR3281" s="94"/>
      <c r="AT3281" s="97"/>
      <c r="BB3281" s="79"/>
      <c r="BC3281" s="94"/>
      <c r="BE3281" s="97"/>
      <c r="BF3281" s="97"/>
      <c r="BG3281" s="40"/>
      <c r="BK3281" s="40"/>
      <c r="BL3281" s="79"/>
      <c r="BM3281" s="94"/>
      <c r="BO3281" s="97"/>
      <c r="BQ3281" s="40"/>
      <c r="BR3281" s="94"/>
      <c r="BS3281" s="94"/>
      <c r="BT3281" s="94"/>
      <c r="BU3281" s="40"/>
      <c r="BV3281" s="82"/>
      <c r="BW3281" s="94"/>
      <c r="BX3281" s="48"/>
      <c r="BY3281" s="97"/>
      <c r="BZ3281" s="48"/>
      <c r="CA3281" s="40"/>
      <c r="CB3281" s="94"/>
      <c r="CC3281" s="94"/>
      <c r="CD3281" s="94"/>
      <c r="CE3281" s="40"/>
      <c r="CF3281" s="73"/>
      <c r="CG3281" s="41"/>
      <c r="CH3281" s="41"/>
      <c r="CI3281" s="41"/>
      <c r="CJ3281" s="41"/>
      <c r="CK3281" s="41"/>
      <c r="CL3281" s="68"/>
      <c r="CM3281" s="41"/>
      <c r="CN3281" s="41"/>
      <c r="CO3281" s="39"/>
      <c r="CP3281" s="78"/>
    </row>
    <row r="3282" spans="1:94" s="38" customFormat="1" x14ac:dyDescent="0.25">
      <c r="A3282" s="38">
        <v>3279</v>
      </c>
      <c r="F3282" s="39"/>
      <c r="Q3282" s="39"/>
      <c r="R3282" s="40"/>
      <c r="S3282" s="40"/>
      <c r="T3282" s="39"/>
      <c r="AG3282" s="110"/>
      <c r="AH3282" s="94"/>
      <c r="AJ3282" s="97"/>
      <c r="AL3282" s="39"/>
      <c r="AP3282" s="39"/>
      <c r="AQ3282" s="77"/>
      <c r="AR3282" s="94"/>
      <c r="AT3282" s="97"/>
      <c r="BB3282" s="79"/>
      <c r="BC3282" s="94"/>
      <c r="BE3282" s="97"/>
      <c r="BF3282" s="97"/>
      <c r="BG3282" s="40"/>
      <c r="BK3282" s="40"/>
      <c r="BL3282" s="79"/>
      <c r="BM3282" s="94"/>
      <c r="BO3282" s="97"/>
      <c r="BQ3282" s="40"/>
      <c r="BR3282" s="94"/>
      <c r="BS3282" s="94"/>
      <c r="BT3282" s="94"/>
      <c r="BU3282" s="40"/>
      <c r="BV3282" s="82"/>
      <c r="BW3282" s="94"/>
      <c r="BX3282" s="48"/>
      <c r="BY3282" s="97"/>
      <c r="BZ3282" s="48"/>
      <c r="CA3282" s="40"/>
      <c r="CB3282" s="94"/>
      <c r="CC3282" s="94"/>
      <c r="CD3282" s="94"/>
      <c r="CE3282" s="40"/>
      <c r="CF3282" s="73"/>
      <c r="CG3282" s="41"/>
      <c r="CH3282" s="41"/>
      <c r="CI3282" s="41"/>
      <c r="CJ3282" s="41"/>
      <c r="CK3282" s="41"/>
      <c r="CL3282" s="68"/>
      <c r="CM3282" s="41"/>
      <c r="CN3282" s="41"/>
      <c r="CO3282" s="39"/>
      <c r="CP3282" s="78"/>
    </row>
    <row r="3283" spans="1:94" s="38" customFormat="1" x14ac:dyDescent="0.25">
      <c r="A3283" s="38">
        <v>3280</v>
      </c>
      <c r="F3283" s="39"/>
      <c r="Q3283" s="39"/>
      <c r="R3283" s="40"/>
      <c r="S3283" s="40"/>
      <c r="T3283" s="39"/>
      <c r="AG3283" s="110"/>
      <c r="AH3283" s="94"/>
      <c r="AJ3283" s="97"/>
      <c r="AL3283" s="39"/>
      <c r="AP3283" s="39"/>
      <c r="AQ3283" s="77"/>
      <c r="AR3283" s="94"/>
      <c r="AT3283" s="97"/>
      <c r="BB3283" s="79"/>
      <c r="BC3283" s="94"/>
      <c r="BE3283" s="97"/>
      <c r="BF3283" s="97"/>
      <c r="BG3283" s="40"/>
      <c r="BK3283" s="40"/>
      <c r="BL3283" s="79"/>
      <c r="BM3283" s="94"/>
      <c r="BO3283" s="97"/>
      <c r="BQ3283" s="40"/>
      <c r="BR3283" s="94"/>
      <c r="BS3283" s="94"/>
      <c r="BT3283" s="94"/>
      <c r="BU3283" s="40"/>
      <c r="BV3283" s="82"/>
      <c r="BW3283" s="94"/>
      <c r="BX3283" s="48"/>
      <c r="BY3283" s="97"/>
      <c r="BZ3283" s="48"/>
      <c r="CA3283" s="40"/>
      <c r="CB3283" s="94"/>
      <c r="CC3283" s="94"/>
      <c r="CD3283" s="94"/>
      <c r="CE3283" s="40"/>
      <c r="CF3283" s="73"/>
      <c r="CG3283" s="41"/>
      <c r="CH3283" s="41"/>
      <c r="CI3283" s="41"/>
      <c r="CJ3283" s="41"/>
      <c r="CK3283" s="41"/>
      <c r="CL3283" s="68"/>
      <c r="CM3283" s="41"/>
      <c r="CN3283" s="41"/>
      <c r="CO3283" s="39"/>
      <c r="CP3283" s="78"/>
    </row>
    <row r="3284" spans="1:94" s="38" customFormat="1" x14ac:dyDescent="0.25">
      <c r="A3284" s="38">
        <v>3281</v>
      </c>
      <c r="F3284" s="39"/>
      <c r="Q3284" s="39"/>
      <c r="R3284" s="40"/>
      <c r="S3284" s="40"/>
      <c r="T3284" s="39"/>
      <c r="AG3284" s="110"/>
      <c r="AH3284" s="94"/>
      <c r="AJ3284" s="97"/>
      <c r="AL3284" s="39"/>
      <c r="AP3284" s="39"/>
      <c r="AQ3284" s="77"/>
      <c r="AR3284" s="94"/>
      <c r="AT3284" s="97"/>
      <c r="BB3284" s="79"/>
      <c r="BC3284" s="94"/>
      <c r="BE3284" s="97"/>
      <c r="BF3284" s="97"/>
      <c r="BG3284" s="40"/>
      <c r="BK3284" s="40"/>
      <c r="BL3284" s="79"/>
      <c r="BM3284" s="94"/>
      <c r="BO3284" s="97"/>
      <c r="BQ3284" s="40"/>
      <c r="BR3284" s="94"/>
      <c r="BS3284" s="94"/>
      <c r="BT3284" s="94"/>
      <c r="BU3284" s="40"/>
      <c r="BV3284" s="82"/>
      <c r="BW3284" s="94"/>
      <c r="BX3284" s="48"/>
      <c r="BY3284" s="97"/>
      <c r="BZ3284" s="48"/>
      <c r="CA3284" s="40"/>
      <c r="CB3284" s="94"/>
      <c r="CC3284" s="94"/>
      <c r="CD3284" s="94"/>
      <c r="CE3284" s="40"/>
      <c r="CF3284" s="73"/>
      <c r="CG3284" s="41"/>
      <c r="CH3284" s="41"/>
      <c r="CI3284" s="41"/>
      <c r="CJ3284" s="41"/>
      <c r="CK3284" s="41"/>
      <c r="CL3284" s="68"/>
      <c r="CM3284" s="41"/>
      <c r="CN3284" s="41"/>
      <c r="CO3284" s="39"/>
      <c r="CP3284" s="78"/>
    </row>
    <row r="3285" spans="1:94" s="38" customFormat="1" x14ac:dyDescent="0.25">
      <c r="A3285" s="38">
        <v>3282</v>
      </c>
      <c r="F3285" s="39"/>
      <c r="Q3285" s="39"/>
      <c r="R3285" s="40"/>
      <c r="S3285" s="40"/>
      <c r="T3285" s="39"/>
      <c r="AG3285" s="110"/>
      <c r="AH3285" s="94"/>
      <c r="AJ3285" s="97"/>
      <c r="AL3285" s="39"/>
      <c r="AP3285" s="39"/>
      <c r="AQ3285" s="77"/>
      <c r="AR3285" s="94"/>
      <c r="AT3285" s="97"/>
      <c r="BB3285" s="79"/>
      <c r="BC3285" s="94"/>
      <c r="BE3285" s="97"/>
      <c r="BF3285" s="97"/>
      <c r="BG3285" s="40"/>
      <c r="BK3285" s="40"/>
      <c r="BL3285" s="79"/>
      <c r="BM3285" s="94"/>
      <c r="BO3285" s="97"/>
      <c r="BQ3285" s="40"/>
      <c r="BR3285" s="94"/>
      <c r="BS3285" s="94"/>
      <c r="BT3285" s="94"/>
      <c r="BU3285" s="40"/>
      <c r="BV3285" s="82"/>
      <c r="BW3285" s="94"/>
      <c r="BX3285" s="48"/>
      <c r="BY3285" s="97"/>
      <c r="BZ3285" s="48"/>
      <c r="CA3285" s="40"/>
      <c r="CB3285" s="94"/>
      <c r="CC3285" s="94"/>
      <c r="CD3285" s="94"/>
      <c r="CE3285" s="40"/>
      <c r="CF3285" s="73"/>
      <c r="CG3285" s="41"/>
      <c r="CH3285" s="41"/>
      <c r="CI3285" s="41"/>
      <c r="CJ3285" s="41"/>
      <c r="CK3285" s="41"/>
      <c r="CL3285" s="68"/>
      <c r="CM3285" s="41"/>
      <c r="CN3285" s="41"/>
      <c r="CO3285" s="39"/>
      <c r="CP3285" s="78"/>
    </row>
    <row r="3286" spans="1:94" s="38" customFormat="1" x14ac:dyDescent="0.25">
      <c r="A3286" s="38">
        <v>3283</v>
      </c>
      <c r="F3286" s="39"/>
      <c r="Q3286" s="39"/>
      <c r="R3286" s="40"/>
      <c r="S3286" s="40"/>
      <c r="T3286" s="39"/>
      <c r="AG3286" s="110"/>
      <c r="AH3286" s="94"/>
      <c r="AJ3286" s="97"/>
      <c r="AL3286" s="39"/>
      <c r="AP3286" s="39"/>
      <c r="AQ3286" s="77"/>
      <c r="AR3286" s="94"/>
      <c r="AT3286" s="97"/>
      <c r="BB3286" s="79"/>
      <c r="BC3286" s="94"/>
      <c r="BE3286" s="97"/>
      <c r="BF3286" s="97"/>
      <c r="BG3286" s="40"/>
      <c r="BK3286" s="40"/>
      <c r="BL3286" s="79"/>
      <c r="BM3286" s="94"/>
      <c r="BO3286" s="97"/>
      <c r="BQ3286" s="40"/>
      <c r="BR3286" s="94"/>
      <c r="BS3286" s="94"/>
      <c r="BT3286" s="94"/>
      <c r="BU3286" s="40"/>
      <c r="BV3286" s="82"/>
      <c r="BW3286" s="94"/>
      <c r="BX3286" s="48"/>
      <c r="BY3286" s="97"/>
      <c r="BZ3286" s="48"/>
      <c r="CA3286" s="40"/>
      <c r="CB3286" s="94"/>
      <c r="CC3286" s="94"/>
      <c r="CD3286" s="94"/>
      <c r="CE3286" s="40"/>
      <c r="CF3286" s="73"/>
      <c r="CG3286" s="41"/>
      <c r="CH3286" s="41"/>
      <c r="CI3286" s="41"/>
      <c r="CJ3286" s="41"/>
      <c r="CK3286" s="41"/>
      <c r="CL3286" s="68"/>
      <c r="CM3286" s="41"/>
      <c r="CN3286" s="41"/>
      <c r="CO3286" s="39"/>
      <c r="CP3286" s="78"/>
    </row>
    <row r="3287" spans="1:94" s="38" customFormat="1" x14ac:dyDescent="0.25">
      <c r="A3287" s="38">
        <v>3284</v>
      </c>
      <c r="F3287" s="39"/>
      <c r="Q3287" s="39"/>
      <c r="R3287" s="40"/>
      <c r="S3287" s="40"/>
      <c r="T3287" s="39"/>
      <c r="AG3287" s="110"/>
      <c r="AH3287" s="94"/>
      <c r="AJ3287" s="97"/>
      <c r="AL3287" s="39"/>
      <c r="AP3287" s="39"/>
      <c r="AQ3287" s="77"/>
      <c r="AR3287" s="94"/>
      <c r="AT3287" s="97"/>
      <c r="BB3287" s="79"/>
      <c r="BC3287" s="94"/>
      <c r="BE3287" s="97"/>
      <c r="BF3287" s="97"/>
      <c r="BG3287" s="40"/>
      <c r="BK3287" s="40"/>
      <c r="BL3287" s="79"/>
      <c r="BM3287" s="94"/>
      <c r="BO3287" s="97"/>
      <c r="BQ3287" s="40"/>
      <c r="BR3287" s="94"/>
      <c r="BS3287" s="94"/>
      <c r="BT3287" s="94"/>
      <c r="BU3287" s="40"/>
      <c r="BV3287" s="82"/>
      <c r="BW3287" s="94"/>
      <c r="BX3287" s="48"/>
      <c r="BY3287" s="97"/>
      <c r="BZ3287" s="48"/>
      <c r="CA3287" s="40"/>
      <c r="CB3287" s="94"/>
      <c r="CC3287" s="94"/>
      <c r="CD3287" s="94"/>
      <c r="CE3287" s="40"/>
      <c r="CF3287" s="73"/>
      <c r="CG3287" s="41"/>
      <c r="CH3287" s="41"/>
      <c r="CI3287" s="41"/>
      <c r="CJ3287" s="41"/>
      <c r="CK3287" s="41"/>
      <c r="CL3287" s="68"/>
      <c r="CM3287" s="41"/>
      <c r="CN3287" s="41"/>
      <c r="CO3287" s="39"/>
      <c r="CP3287" s="78"/>
    </row>
    <row r="3288" spans="1:94" s="38" customFormat="1" x14ac:dyDescent="0.25">
      <c r="A3288" s="38">
        <v>3285</v>
      </c>
      <c r="F3288" s="39"/>
      <c r="Q3288" s="39"/>
      <c r="R3288" s="40"/>
      <c r="S3288" s="40"/>
      <c r="T3288" s="39"/>
      <c r="AG3288" s="110"/>
      <c r="AH3288" s="94"/>
      <c r="AJ3288" s="97"/>
      <c r="AL3288" s="39"/>
      <c r="AP3288" s="39"/>
      <c r="AQ3288" s="77"/>
      <c r="AR3288" s="94"/>
      <c r="AT3288" s="97"/>
      <c r="BB3288" s="79"/>
      <c r="BC3288" s="94"/>
      <c r="BE3288" s="97"/>
      <c r="BF3288" s="97"/>
      <c r="BG3288" s="40"/>
      <c r="BK3288" s="40"/>
      <c r="BL3288" s="79"/>
      <c r="BM3288" s="94"/>
      <c r="BO3288" s="97"/>
      <c r="BQ3288" s="40"/>
      <c r="BR3288" s="94"/>
      <c r="BS3288" s="94"/>
      <c r="BT3288" s="94"/>
      <c r="BU3288" s="40"/>
      <c r="BV3288" s="82"/>
      <c r="BW3288" s="94"/>
      <c r="BX3288" s="48"/>
      <c r="BY3288" s="97"/>
      <c r="BZ3288" s="48"/>
      <c r="CA3288" s="40"/>
      <c r="CB3288" s="94"/>
      <c r="CC3288" s="94"/>
      <c r="CD3288" s="94"/>
      <c r="CE3288" s="40"/>
      <c r="CF3288" s="73"/>
      <c r="CG3288" s="41"/>
      <c r="CH3288" s="41"/>
      <c r="CI3288" s="41"/>
      <c r="CJ3288" s="41"/>
      <c r="CK3288" s="41"/>
      <c r="CL3288" s="68"/>
      <c r="CM3288" s="41"/>
      <c r="CN3288" s="41"/>
      <c r="CO3288" s="39"/>
      <c r="CP3288" s="78"/>
    </row>
    <row r="3289" spans="1:94" s="38" customFormat="1" x14ac:dyDescent="0.25">
      <c r="A3289" s="38">
        <v>3286</v>
      </c>
      <c r="F3289" s="39"/>
      <c r="Q3289" s="39"/>
      <c r="R3289" s="40"/>
      <c r="S3289" s="40"/>
      <c r="T3289" s="39"/>
      <c r="AG3289" s="110"/>
      <c r="AH3289" s="94"/>
      <c r="AJ3289" s="97"/>
      <c r="AL3289" s="39"/>
      <c r="AP3289" s="39"/>
      <c r="AQ3289" s="77"/>
      <c r="AR3289" s="94"/>
      <c r="AT3289" s="97"/>
      <c r="BB3289" s="79"/>
      <c r="BC3289" s="94"/>
      <c r="BE3289" s="97"/>
      <c r="BF3289" s="97"/>
      <c r="BG3289" s="40"/>
      <c r="BK3289" s="40"/>
      <c r="BL3289" s="79"/>
      <c r="BM3289" s="94"/>
      <c r="BO3289" s="97"/>
      <c r="BQ3289" s="40"/>
      <c r="BR3289" s="94"/>
      <c r="BS3289" s="94"/>
      <c r="BT3289" s="94"/>
      <c r="BU3289" s="40"/>
      <c r="BV3289" s="82"/>
      <c r="BW3289" s="94"/>
      <c r="BX3289" s="48"/>
      <c r="BY3289" s="97"/>
      <c r="BZ3289" s="48"/>
      <c r="CA3289" s="40"/>
      <c r="CB3289" s="94"/>
      <c r="CC3289" s="94"/>
      <c r="CD3289" s="94"/>
      <c r="CE3289" s="40"/>
      <c r="CF3289" s="73"/>
      <c r="CG3289" s="41"/>
      <c r="CH3289" s="41"/>
      <c r="CI3289" s="41"/>
      <c r="CJ3289" s="41"/>
      <c r="CK3289" s="41"/>
      <c r="CL3289" s="68"/>
      <c r="CM3289" s="41"/>
      <c r="CN3289" s="41"/>
      <c r="CO3289" s="39"/>
      <c r="CP3289" s="78"/>
    </row>
    <row r="3290" spans="1:94" s="38" customFormat="1" x14ac:dyDescent="0.25">
      <c r="A3290" s="38">
        <v>3287</v>
      </c>
      <c r="F3290" s="39"/>
      <c r="Q3290" s="39"/>
      <c r="R3290" s="40"/>
      <c r="S3290" s="40"/>
      <c r="T3290" s="39"/>
      <c r="AG3290" s="110"/>
      <c r="AH3290" s="94"/>
      <c r="AJ3290" s="97"/>
      <c r="AL3290" s="39"/>
      <c r="AP3290" s="39"/>
      <c r="AQ3290" s="77"/>
      <c r="AR3290" s="94"/>
      <c r="AT3290" s="97"/>
      <c r="BB3290" s="79"/>
      <c r="BC3290" s="94"/>
      <c r="BE3290" s="97"/>
      <c r="BF3290" s="97"/>
      <c r="BG3290" s="40"/>
      <c r="BK3290" s="40"/>
      <c r="BL3290" s="79"/>
      <c r="BM3290" s="94"/>
      <c r="BO3290" s="97"/>
      <c r="BQ3290" s="40"/>
      <c r="BR3290" s="94"/>
      <c r="BS3290" s="94"/>
      <c r="BT3290" s="94"/>
      <c r="BU3290" s="40"/>
      <c r="BV3290" s="82"/>
      <c r="BW3290" s="94"/>
      <c r="BX3290" s="48"/>
      <c r="BY3290" s="97"/>
      <c r="BZ3290" s="48"/>
      <c r="CA3290" s="40"/>
      <c r="CB3290" s="94"/>
      <c r="CC3290" s="94"/>
      <c r="CD3290" s="94"/>
      <c r="CE3290" s="40"/>
      <c r="CF3290" s="73"/>
      <c r="CG3290" s="41"/>
      <c r="CH3290" s="41"/>
      <c r="CI3290" s="41"/>
      <c r="CJ3290" s="41"/>
      <c r="CK3290" s="41"/>
      <c r="CL3290" s="68"/>
      <c r="CM3290" s="41"/>
      <c r="CN3290" s="41"/>
      <c r="CO3290" s="39"/>
      <c r="CP3290" s="78"/>
    </row>
    <row r="3291" spans="1:94" s="38" customFormat="1" x14ac:dyDescent="0.25">
      <c r="A3291" s="38">
        <v>3288</v>
      </c>
      <c r="F3291" s="39"/>
      <c r="Q3291" s="39"/>
      <c r="R3291" s="40"/>
      <c r="S3291" s="40"/>
      <c r="T3291" s="39"/>
      <c r="AG3291" s="110"/>
      <c r="AH3291" s="94"/>
      <c r="AJ3291" s="97"/>
      <c r="AL3291" s="39"/>
      <c r="AP3291" s="39"/>
      <c r="AQ3291" s="77"/>
      <c r="AR3291" s="94"/>
      <c r="AT3291" s="97"/>
      <c r="BB3291" s="79"/>
      <c r="BC3291" s="94"/>
      <c r="BE3291" s="97"/>
      <c r="BF3291" s="97"/>
      <c r="BG3291" s="40"/>
      <c r="BK3291" s="40"/>
      <c r="BL3291" s="79"/>
      <c r="BM3291" s="94"/>
      <c r="BO3291" s="97"/>
      <c r="BQ3291" s="40"/>
      <c r="BR3291" s="94"/>
      <c r="BS3291" s="94"/>
      <c r="BT3291" s="94"/>
      <c r="BU3291" s="40"/>
      <c r="BV3291" s="82"/>
      <c r="BW3291" s="94"/>
      <c r="BX3291" s="48"/>
      <c r="BY3291" s="97"/>
      <c r="BZ3291" s="48"/>
      <c r="CA3291" s="40"/>
      <c r="CB3291" s="94"/>
      <c r="CC3291" s="94"/>
      <c r="CD3291" s="94"/>
      <c r="CE3291" s="40"/>
      <c r="CF3291" s="73"/>
      <c r="CG3291" s="41"/>
      <c r="CH3291" s="41"/>
      <c r="CI3291" s="41"/>
      <c r="CJ3291" s="41"/>
      <c r="CK3291" s="41"/>
      <c r="CL3291" s="68"/>
      <c r="CM3291" s="41"/>
      <c r="CN3291" s="41"/>
      <c r="CO3291" s="39"/>
      <c r="CP3291" s="78"/>
    </row>
    <row r="3292" spans="1:94" s="38" customFormat="1" x14ac:dyDescent="0.25">
      <c r="A3292" s="38">
        <v>3289</v>
      </c>
      <c r="F3292" s="39"/>
      <c r="Q3292" s="39"/>
      <c r="R3292" s="40"/>
      <c r="S3292" s="40"/>
      <c r="T3292" s="39"/>
      <c r="AG3292" s="110"/>
      <c r="AH3292" s="94"/>
      <c r="AJ3292" s="97"/>
      <c r="AL3292" s="39"/>
      <c r="AP3292" s="39"/>
      <c r="AQ3292" s="77"/>
      <c r="AR3292" s="94"/>
      <c r="AT3292" s="97"/>
      <c r="BB3292" s="79"/>
      <c r="BC3292" s="94"/>
      <c r="BE3292" s="97"/>
      <c r="BF3292" s="97"/>
      <c r="BG3292" s="40"/>
      <c r="BK3292" s="40"/>
      <c r="BL3292" s="79"/>
      <c r="BM3292" s="94"/>
      <c r="BO3292" s="97"/>
      <c r="BQ3292" s="40"/>
      <c r="BR3292" s="94"/>
      <c r="BS3292" s="94"/>
      <c r="BT3292" s="94"/>
      <c r="BU3292" s="40"/>
      <c r="BV3292" s="82"/>
      <c r="BW3292" s="94"/>
      <c r="BX3292" s="48"/>
      <c r="BY3292" s="97"/>
      <c r="BZ3292" s="48"/>
      <c r="CA3292" s="40"/>
      <c r="CB3292" s="94"/>
      <c r="CC3292" s="94"/>
      <c r="CD3292" s="94"/>
      <c r="CE3292" s="40"/>
      <c r="CF3292" s="73"/>
      <c r="CG3292" s="41"/>
      <c r="CH3292" s="41"/>
      <c r="CI3292" s="41"/>
      <c r="CJ3292" s="41"/>
      <c r="CK3292" s="41"/>
      <c r="CL3292" s="68"/>
      <c r="CM3292" s="41"/>
      <c r="CN3292" s="41"/>
      <c r="CO3292" s="39"/>
      <c r="CP3292" s="78"/>
    </row>
    <row r="3293" spans="1:94" s="38" customFormat="1" x14ac:dyDescent="0.25">
      <c r="A3293" s="38">
        <v>3290</v>
      </c>
      <c r="F3293" s="39"/>
      <c r="Q3293" s="39"/>
      <c r="R3293" s="40"/>
      <c r="S3293" s="40"/>
      <c r="T3293" s="39"/>
      <c r="AG3293" s="110"/>
      <c r="AH3293" s="94"/>
      <c r="AJ3293" s="97"/>
      <c r="AL3293" s="39"/>
      <c r="AP3293" s="39"/>
      <c r="AQ3293" s="77"/>
      <c r="AR3293" s="94"/>
      <c r="AT3293" s="97"/>
      <c r="BB3293" s="79"/>
      <c r="BC3293" s="94"/>
      <c r="BE3293" s="97"/>
      <c r="BF3293" s="97"/>
      <c r="BG3293" s="40"/>
      <c r="BK3293" s="40"/>
      <c r="BL3293" s="79"/>
      <c r="BM3293" s="94"/>
      <c r="BO3293" s="97"/>
      <c r="BQ3293" s="40"/>
      <c r="BR3293" s="94"/>
      <c r="BS3293" s="94"/>
      <c r="BT3293" s="94"/>
      <c r="BU3293" s="40"/>
      <c r="BV3293" s="82"/>
      <c r="BW3293" s="94"/>
      <c r="BX3293" s="48"/>
      <c r="BY3293" s="97"/>
      <c r="BZ3293" s="48"/>
      <c r="CA3293" s="40"/>
      <c r="CB3293" s="94"/>
      <c r="CC3293" s="94"/>
      <c r="CD3293" s="94"/>
      <c r="CE3293" s="40"/>
      <c r="CF3293" s="73"/>
      <c r="CG3293" s="41"/>
      <c r="CH3293" s="41"/>
      <c r="CI3293" s="41"/>
      <c r="CJ3293" s="41"/>
      <c r="CK3293" s="41"/>
      <c r="CL3293" s="68"/>
      <c r="CM3293" s="41"/>
      <c r="CN3293" s="41"/>
      <c r="CO3293" s="39"/>
      <c r="CP3293" s="78"/>
    </row>
    <row r="3294" spans="1:94" s="38" customFormat="1" x14ac:dyDescent="0.25">
      <c r="A3294" s="38">
        <v>3291</v>
      </c>
      <c r="F3294" s="39"/>
      <c r="Q3294" s="39"/>
      <c r="R3294" s="40"/>
      <c r="S3294" s="40"/>
      <c r="T3294" s="39"/>
      <c r="AG3294" s="110"/>
      <c r="AH3294" s="94"/>
      <c r="AJ3294" s="97"/>
      <c r="AL3294" s="39"/>
      <c r="AP3294" s="39"/>
      <c r="AQ3294" s="77"/>
      <c r="AR3294" s="94"/>
      <c r="AT3294" s="97"/>
      <c r="BB3294" s="79"/>
      <c r="BC3294" s="94"/>
      <c r="BE3294" s="97"/>
      <c r="BF3294" s="97"/>
      <c r="BG3294" s="40"/>
      <c r="BK3294" s="40"/>
      <c r="BL3294" s="79"/>
      <c r="BM3294" s="94"/>
      <c r="BO3294" s="97"/>
      <c r="BQ3294" s="40"/>
      <c r="BR3294" s="94"/>
      <c r="BS3294" s="94"/>
      <c r="BT3294" s="94"/>
      <c r="BU3294" s="40"/>
      <c r="BV3294" s="82"/>
      <c r="BW3294" s="94"/>
      <c r="BX3294" s="48"/>
      <c r="BY3294" s="97"/>
      <c r="BZ3294" s="48"/>
      <c r="CA3294" s="40"/>
      <c r="CB3294" s="94"/>
      <c r="CC3294" s="94"/>
      <c r="CD3294" s="94"/>
      <c r="CE3294" s="40"/>
      <c r="CF3294" s="73"/>
      <c r="CG3294" s="41"/>
      <c r="CH3294" s="41"/>
      <c r="CI3294" s="41"/>
      <c r="CJ3294" s="41"/>
      <c r="CK3294" s="41"/>
      <c r="CL3294" s="68"/>
      <c r="CM3294" s="41"/>
      <c r="CN3294" s="41"/>
      <c r="CO3294" s="39"/>
      <c r="CP3294" s="78"/>
    </row>
    <row r="3295" spans="1:94" s="38" customFormat="1" x14ac:dyDescent="0.25">
      <c r="A3295" s="38">
        <v>3292</v>
      </c>
      <c r="F3295" s="39"/>
      <c r="Q3295" s="39"/>
      <c r="R3295" s="40"/>
      <c r="S3295" s="40"/>
      <c r="T3295" s="39"/>
      <c r="AG3295" s="110"/>
      <c r="AH3295" s="94"/>
      <c r="AJ3295" s="97"/>
      <c r="AL3295" s="39"/>
      <c r="AP3295" s="39"/>
      <c r="AQ3295" s="77"/>
      <c r="AR3295" s="94"/>
      <c r="AT3295" s="97"/>
      <c r="BB3295" s="79"/>
      <c r="BC3295" s="94"/>
      <c r="BE3295" s="97"/>
      <c r="BF3295" s="97"/>
      <c r="BG3295" s="40"/>
      <c r="BK3295" s="40"/>
      <c r="BL3295" s="79"/>
      <c r="BM3295" s="94"/>
      <c r="BO3295" s="97"/>
      <c r="BQ3295" s="40"/>
      <c r="BR3295" s="94"/>
      <c r="BS3295" s="94"/>
      <c r="BT3295" s="94"/>
      <c r="BU3295" s="40"/>
      <c r="BV3295" s="82"/>
      <c r="BW3295" s="94"/>
      <c r="BX3295" s="48"/>
      <c r="BY3295" s="97"/>
      <c r="BZ3295" s="48"/>
      <c r="CA3295" s="40"/>
      <c r="CB3295" s="94"/>
      <c r="CC3295" s="94"/>
      <c r="CD3295" s="94"/>
      <c r="CE3295" s="40"/>
      <c r="CF3295" s="73"/>
      <c r="CG3295" s="41"/>
      <c r="CH3295" s="41"/>
      <c r="CI3295" s="41"/>
      <c r="CJ3295" s="41"/>
      <c r="CK3295" s="41"/>
      <c r="CL3295" s="68"/>
      <c r="CM3295" s="41"/>
      <c r="CN3295" s="41"/>
      <c r="CO3295" s="39"/>
      <c r="CP3295" s="78"/>
    </row>
    <row r="3296" spans="1:94" s="38" customFormat="1" x14ac:dyDescent="0.25">
      <c r="A3296" s="38">
        <v>3293</v>
      </c>
      <c r="F3296" s="39"/>
      <c r="Q3296" s="39"/>
      <c r="R3296" s="40"/>
      <c r="S3296" s="40"/>
      <c r="T3296" s="39"/>
      <c r="AG3296" s="110"/>
      <c r="AH3296" s="94"/>
      <c r="AJ3296" s="97"/>
      <c r="AL3296" s="39"/>
      <c r="AP3296" s="39"/>
      <c r="AQ3296" s="77"/>
      <c r="AR3296" s="94"/>
      <c r="AT3296" s="97"/>
      <c r="BB3296" s="79"/>
      <c r="BC3296" s="94"/>
      <c r="BE3296" s="97"/>
      <c r="BF3296" s="97"/>
      <c r="BG3296" s="40"/>
      <c r="BK3296" s="40"/>
      <c r="BL3296" s="79"/>
      <c r="BM3296" s="94"/>
      <c r="BO3296" s="97"/>
      <c r="BQ3296" s="40"/>
      <c r="BR3296" s="94"/>
      <c r="BS3296" s="94"/>
      <c r="BT3296" s="94"/>
      <c r="BU3296" s="40"/>
      <c r="BV3296" s="82"/>
      <c r="BW3296" s="94"/>
      <c r="BX3296" s="48"/>
      <c r="BY3296" s="97"/>
      <c r="BZ3296" s="48"/>
      <c r="CA3296" s="40"/>
      <c r="CB3296" s="94"/>
      <c r="CC3296" s="94"/>
      <c r="CD3296" s="94"/>
      <c r="CE3296" s="40"/>
      <c r="CF3296" s="73"/>
      <c r="CG3296" s="41"/>
      <c r="CH3296" s="41"/>
      <c r="CI3296" s="41"/>
      <c r="CJ3296" s="41"/>
      <c r="CK3296" s="41"/>
      <c r="CL3296" s="68"/>
      <c r="CM3296" s="41"/>
      <c r="CN3296" s="41"/>
      <c r="CO3296" s="39"/>
      <c r="CP3296" s="78"/>
    </row>
    <row r="3297" spans="1:94" s="38" customFormat="1" x14ac:dyDescent="0.25">
      <c r="A3297" s="38">
        <v>3294</v>
      </c>
      <c r="F3297" s="39"/>
      <c r="Q3297" s="39"/>
      <c r="R3297" s="40"/>
      <c r="S3297" s="40"/>
      <c r="T3297" s="39"/>
      <c r="AG3297" s="110"/>
      <c r="AH3297" s="94"/>
      <c r="AJ3297" s="97"/>
      <c r="AL3297" s="39"/>
      <c r="AP3297" s="39"/>
      <c r="AQ3297" s="77"/>
      <c r="AR3297" s="94"/>
      <c r="AT3297" s="97"/>
      <c r="BB3297" s="79"/>
      <c r="BC3297" s="94"/>
      <c r="BE3297" s="97"/>
      <c r="BF3297" s="97"/>
      <c r="BG3297" s="40"/>
      <c r="BK3297" s="40"/>
      <c r="BL3297" s="79"/>
      <c r="BM3297" s="94"/>
      <c r="BO3297" s="97"/>
      <c r="BQ3297" s="40"/>
      <c r="BR3297" s="94"/>
      <c r="BS3297" s="94"/>
      <c r="BT3297" s="94"/>
      <c r="BU3297" s="40"/>
      <c r="BV3297" s="82"/>
      <c r="BW3297" s="94"/>
      <c r="BX3297" s="48"/>
      <c r="BY3297" s="97"/>
      <c r="BZ3297" s="48"/>
      <c r="CA3297" s="40"/>
      <c r="CB3297" s="94"/>
      <c r="CC3297" s="94"/>
      <c r="CD3297" s="94"/>
      <c r="CE3297" s="40"/>
      <c r="CF3297" s="73"/>
      <c r="CG3297" s="41"/>
      <c r="CH3297" s="41"/>
      <c r="CI3297" s="41"/>
      <c r="CJ3297" s="41"/>
      <c r="CK3297" s="41"/>
      <c r="CL3297" s="68"/>
      <c r="CM3297" s="41"/>
      <c r="CN3297" s="41"/>
      <c r="CO3297" s="39"/>
      <c r="CP3297" s="78"/>
    </row>
    <row r="3298" spans="1:94" s="38" customFormat="1" x14ac:dyDescent="0.25">
      <c r="A3298" s="38">
        <v>3295</v>
      </c>
      <c r="F3298" s="39"/>
      <c r="Q3298" s="39"/>
      <c r="R3298" s="40"/>
      <c r="S3298" s="40"/>
      <c r="T3298" s="39"/>
      <c r="AG3298" s="110"/>
      <c r="AH3298" s="94"/>
      <c r="AJ3298" s="97"/>
      <c r="AL3298" s="39"/>
      <c r="AP3298" s="39"/>
      <c r="AQ3298" s="77"/>
      <c r="AR3298" s="94"/>
      <c r="AT3298" s="97"/>
      <c r="BB3298" s="79"/>
      <c r="BC3298" s="94"/>
      <c r="BE3298" s="97"/>
      <c r="BF3298" s="97"/>
      <c r="BG3298" s="40"/>
      <c r="BK3298" s="40"/>
      <c r="BL3298" s="79"/>
      <c r="BM3298" s="94"/>
      <c r="BO3298" s="97"/>
      <c r="BQ3298" s="40"/>
      <c r="BR3298" s="94"/>
      <c r="BS3298" s="94"/>
      <c r="BT3298" s="94"/>
      <c r="BU3298" s="40"/>
      <c r="BV3298" s="82"/>
      <c r="BW3298" s="94"/>
      <c r="BX3298" s="48"/>
      <c r="BY3298" s="97"/>
      <c r="BZ3298" s="48"/>
      <c r="CA3298" s="40"/>
      <c r="CB3298" s="94"/>
      <c r="CC3298" s="94"/>
      <c r="CD3298" s="94"/>
      <c r="CE3298" s="40"/>
      <c r="CF3298" s="73"/>
      <c r="CG3298" s="41"/>
      <c r="CH3298" s="41"/>
      <c r="CI3298" s="41"/>
      <c r="CJ3298" s="41"/>
      <c r="CK3298" s="41"/>
      <c r="CL3298" s="68"/>
      <c r="CM3298" s="41"/>
      <c r="CN3298" s="41"/>
      <c r="CO3298" s="39"/>
      <c r="CP3298" s="78"/>
    </row>
    <row r="3299" spans="1:94" s="38" customFormat="1" x14ac:dyDescent="0.25">
      <c r="A3299" s="38">
        <v>3296</v>
      </c>
      <c r="F3299" s="39"/>
      <c r="Q3299" s="39"/>
      <c r="R3299" s="40"/>
      <c r="S3299" s="40"/>
      <c r="T3299" s="39"/>
      <c r="AG3299" s="110"/>
      <c r="AH3299" s="94"/>
      <c r="AJ3299" s="97"/>
      <c r="AL3299" s="39"/>
      <c r="AP3299" s="39"/>
      <c r="AQ3299" s="77"/>
      <c r="AR3299" s="94"/>
      <c r="AT3299" s="97"/>
      <c r="BB3299" s="79"/>
      <c r="BC3299" s="94"/>
      <c r="BE3299" s="97"/>
      <c r="BF3299" s="97"/>
      <c r="BG3299" s="40"/>
      <c r="BK3299" s="40"/>
      <c r="BL3299" s="79"/>
      <c r="BM3299" s="94"/>
      <c r="BO3299" s="97"/>
      <c r="BQ3299" s="40"/>
      <c r="BR3299" s="94"/>
      <c r="BS3299" s="94"/>
      <c r="BT3299" s="94"/>
      <c r="BU3299" s="40"/>
      <c r="BV3299" s="82"/>
      <c r="BW3299" s="94"/>
      <c r="BX3299" s="48"/>
      <c r="BY3299" s="97"/>
      <c r="BZ3299" s="48"/>
      <c r="CA3299" s="40"/>
      <c r="CB3299" s="94"/>
      <c r="CC3299" s="94"/>
      <c r="CD3299" s="94"/>
      <c r="CE3299" s="40"/>
      <c r="CF3299" s="73"/>
      <c r="CG3299" s="41"/>
      <c r="CH3299" s="41"/>
      <c r="CI3299" s="41"/>
      <c r="CJ3299" s="41"/>
      <c r="CK3299" s="41"/>
      <c r="CL3299" s="68"/>
      <c r="CM3299" s="41"/>
      <c r="CN3299" s="41"/>
      <c r="CO3299" s="39"/>
      <c r="CP3299" s="78"/>
    </row>
    <row r="3300" spans="1:94" s="38" customFormat="1" x14ac:dyDescent="0.25">
      <c r="A3300" s="38">
        <v>3297</v>
      </c>
      <c r="F3300" s="39"/>
      <c r="Q3300" s="39"/>
      <c r="R3300" s="40"/>
      <c r="S3300" s="40"/>
      <c r="T3300" s="39"/>
      <c r="AG3300" s="110"/>
      <c r="AH3300" s="94"/>
      <c r="AJ3300" s="97"/>
      <c r="AL3300" s="39"/>
      <c r="AP3300" s="39"/>
      <c r="AQ3300" s="77"/>
      <c r="AR3300" s="94"/>
      <c r="AT3300" s="97"/>
      <c r="BB3300" s="79"/>
      <c r="BC3300" s="94"/>
      <c r="BE3300" s="97"/>
      <c r="BF3300" s="97"/>
      <c r="BG3300" s="40"/>
      <c r="BK3300" s="40"/>
      <c r="BL3300" s="79"/>
      <c r="BM3300" s="94"/>
      <c r="BO3300" s="97"/>
      <c r="BQ3300" s="40"/>
      <c r="BR3300" s="94"/>
      <c r="BS3300" s="94"/>
      <c r="BT3300" s="94"/>
      <c r="BU3300" s="40"/>
      <c r="BV3300" s="82"/>
      <c r="BW3300" s="94"/>
      <c r="BX3300" s="48"/>
      <c r="BY3300" s="97"/>
      <c r="BZ3300" s="48"/>
      <c r="CA3300" s="40"/>
      <c r="CB3300" s="94"/>
      <c r="CC3300" s="94"/>
      <c r="CD3300" s="94"/>
      <c r="CE3300" s="40"/>
      <c r="CF3300" s="73"/>
      <c r="CG3300" s="41"/>
      <c r="CH3300" s="41"/>
      <c r="CI3300" s="41"/>
      <c r="CJ3300" s="41"/>
      <c r="CK3300" s="41"/>
      <c r="CL3300" s="68"/>
      <c r="CM3300" s="41"/>
      <c r="CN3300" s="41"/>
      <c r="CO3300" s="39"/>
      <c r="CP3300" s="78"/>
    </row>
    <row r="3301" spans="1:94" s="38" customFormat="1" x14ac:dyDescent="0.25">
      <c r="A3301" s="38">
        <v>3298</v>
      </c>
      <c r="F3301" s="39"/>
      <c r="Q3301" s="39"/>
      <c r="R3301" s="40"/>
      <c r="S3301" s="40"/>
      <c r="T3301" s="39"/>
      <c r="AG3301" s="110"/>
      <c r="AH3301" s="94"/>
      <c r="AJ3301" s="97"/>
      <c r="AL3301" s="39"/>
      <c r="AP3301" s="39"/>
      <c r="AQ3301" s="77"/>
      <c r="AR3301" s="94"/>
      <c r="AT3301" s="97"/>
      <c r="BB3301" s="79"/>
      <c r="BC3301" s="94"/>
      <c r="BE3301" s="97"/>
      <c r="BF3301" s="97"/>
      <c r="BG3301" s="40"/>
      <c r="BK3301" s="40"/>
      <c r="BL3301" s="79"/>
      <c r="BM3301" s="94"/>
      <c r="BO3301" s="97"/>
      <c r="BQ3301" s="40"/>
      <c r="BR3301" s="94"/>
      <c r="BS3301" s="94"/>
      <c r="BT3301" s="94"/>
      <c r="BU3301" s="40"/>
      <c r="BV3301" s="82"/>
      <c r="BW3301" s="94"/>
      <c r="BX3301" s="48"/>
      <c r="BY3301" s="97"/>
      <c r="BZ3301" s="48"/>
      <c r="CA3301" s="40"/>
      <c r="CB3301" s="94"/>
      <c r="CC3301" s="94"/>
      <c r="CD3301" s="94"/>
      <c r="CE3301" s="40"/>
      <c r="CF3301" s="73"/>
      <c r="CG3301" s="41"/>
      <c r="CH3301" s="41"/>
      <c r="CI3301" s="41"/>
      <c r="CJ3301" s="41"/>
      <c r="CK3301" s="41"/>
      <c r="CL3301" s="68"/>
      <c r="CM3301" s="41"/>
      <c r="CN3301" s="41"/>
      <c r="CO3301" s="39"/>
      <c r="CP3301" s="78"/>
    </row>
    <row r="3302" spans="1:94" s="38" customFormat="1" x14ac:dyDescent="0.25">
      <c r="A3302" s="38">
        <v>3299</v>
      </c>
      <c r="F3302" s="39"/>
      <c r="Q3302" s="39"/>
      <c r="R3302" s="40"/>
      <c r="S3302" s="40"/>
      <c r="T3302" s="39"/>
      <c r="AG3302" s="110"/>
      <c r="AH3302" s="94"/>
      <c r="AJ3302" s="97"/>
      <c r="AL3302" s="39"/>
      <c r="AP3302" s="39"/>
      <c r="AQ3302" s="77"/>
      <c r="AR3302" s="94"/>
      <c r="AT3302" s="97"/>
      <c r="BB3302" s="79"/>
      <c r="BC3302" s="94"/>
      <c r="BE3302" s="97"/>
      <c r="BF3302" s="97"/>
      <c r="BG3302" s="40"/>
      <c r="BK3302" s="40"/>
      <c r="BL3302" s="79"/>
      <c r="BM3302" s="94"/>
      <c r="BO3302" s="97"/>
      <c r="BQ3302" s="40"/>
      <c r="BR3302" s="94"/>
      <c r="BS3302" s="94"/>
      <c r="BT3302" s="94"/>
      <c r="BU3302" s="40"/>
      <c r="BV3302" s="82"/>
      <c r="BW3302" s="94"/>
      <c r="BX3302" s="48"/>
      <c r="BY3302" s="97"/>
      <c r="BZ3302" s="48"/>
      <c r="CA3302" s="40"/>
      <c r="CB3302" s="94"/>
      <c r="CC3302" s="94"/>
      <c r="CD3302" s="94"/>
      <c r="CE3302" s="40"/>
      <c r="CF3302" s="73"/>
      <c r="CG3302" s="41"/>
      <c r="CH3302" s="41"/>
      <c r="CI3302" s="41"/>
      <c r="CJ3302" s="41"/>
      <c r="CK3302" s="41"/>
      <c r="CL3302" s="68"/>
      <c r="CM3302" s="41"/>
      <c r="CN3302" s="41"/>
      <c r="CO3302" s="39"/>
      <c r="CP3302" s="78"/>
    </row>
    <row r="3303" spans="1:94" s="38" customFormat="1" x14ac:dyDescent="0.25">
      <c r="A3303" s="38">
        <v>3300</v>
      </c>
      <c r="F3303" s="39"/>
      <c r="Q3303" s="39"/>
      <c r="R3303" s="40"/>
      <c r="S3303" s="40"/>
      <c r="T3303" s="39"/>
      <c r="AG3303" s="110"/>
      <c r="AH3303" s="94"/>
      <c r="AJ3303" s="97"/>
      <c r="AL3303" s="39"/>
      <c r="AP3303" s="39"/>
      <c r="AQ3303" s="77"/>
      <c r="AR3303" s="94"/>
      <c r="AT3303" s="97"/>
      <c r="BB3303" s="79"/>
      <c r="BC3303" s="94"/>
      <c r="BE3303" s="97"/>
      <c r="BF3303" s="97"/>
      <c r="BG3303" s="40"/>
      <c r="BK3303" s="40"/>
      <c r="BL3303" s="79"/>
      <c r="BM3303" s="94"/>
      <c r="BO3303" s="97"/>
      <c r="BQ3303" s="40"/>
      <c r="BR3303" s="94"/>
      <c r="BS3303" s="94"/>
      <c r="BT3303" s="94"/>
      <c r="BU3303" s="40"/>
      <c r="BV3303" s="82"/>
      <c r="BW3303" s="94"/>
      <c r="BX3303" s="48"/>
      <c r="BY3303" s="97"/>
      <c r="BZ3303" s="48"/>
      <c r="CA3303" s="40"/>
      <c r="CB3303" s="94"/>
      <c r="CC3303" s="94"/>
      <c r="CD3303" s="94"/>
      <c r="CE3303" s="40"/>
      <c r="CF3303" s="73"/>
      <c r="CG3303" s="41"/>
      <c r="CH3303" s="41"/>
      <c r="CI3303" s="41"/>
      <c r="CJ3303" s="41"/>
      <c r="CK3303" s="41"/>
      <c r="CL3303" s="68"/>
      <c r="CM3303" s="41"/>
      <c r="CN3303" s="41"/>
      <c r="CO3303" s="39"/>
      <c r="CP3303" s="78"/>
    </row>
    <row r="3304" spans="1:94" s="38" customFormat="1" x14ac:dyDescent="0.25">
      <c r="A3304" s="38">
        <v>3301</v>
      </c>
      <c r="F3304" s="39"/>
      <c r="Q3304" s="39"/>
      <c r="R3304" s="40"/>
      <c r="S3304" s="40"/>
      <c r="T3304" s="39"/>
      <c r="AG3304" s="110"/>
      <c r="AH3304" s="94"/>
      <c r="AJ3304" s="97"/>
      <c r="AL3304" s="39"/>
      <c r="AP3304" s="39"/>
      <c r="AQ3304" s="77"/>
      <c r="AR3304" s="94"/>
      <c r="AT3304" s="97"/>
      <c r="BB3304" s="79"/>
      <c r="BC3304" s="94"/>
      <c r="BE3304" s="97"/>
      <c r="BF3304" s="97"/>
      <c r="BG3304" s="40"/>
      <c r="BK3304" s="40"/>
      <c r="BL3304" s="79"/>
      <c r="BM3304" s="94"/>
      <c r="BO3304" s="97"/>
      <c r="BQ3304" s="40"/>
      <c r="BR3304" s="94"/>
      <c r="BS3304" s="94"/>
      <c r="BT3304" s="94"/>
      <c r="BU3304" s="40"/>
      <c r="BV3304" s="82"/>
      <c r="BW3304" s="94"/>
      <c r="BX3304" s="48"/>
      <c r="BY3304" s="97"/>
      <c r="BZ3304" s="48"/>
      <c r="CA3304" s="40"/>
      <c r="CB3304" s="94"/>
      <c r="CC3304" s="94"/>
      <c r="CD3304" s="94"/>
      <c r="CE3304" s="40"/>
      <c r="CF3304" s="73"/>
      <c r="CG3304" s="41"/>
      <c r="CH3304" s="41"/>
      <c r="CI3304" s="41"/>
      <c r="CJ3304" s="41"/>
      <c r="CK3304" s="41"/>
      <c r="CL3304" s="68"/>
      <c r="CM3304" s="41"/>
      <c r="CN3304" s="41"/>
      <c r="CO3304" s="39"/>
      <c r="CP3304" s="78"/>
    </row>
    <row r="3305" spans="1:94" s="38" customFormat="1" x14ac:dyDescent="0.25">
      <c r="A3305" s="38">
        <v>3302</v>
      </c>
      <c r="F3305" s="39"/>
      <c r="Q3305" s="39"/>
      <c r="R3305" s="40"/>
      <c r="S3305" s="40"/>
      <c r="T3305" s="39"/>
      <c r="AG3305" s="110"/>
      <c r="AH3305" s="94"/>
      <c r="AJ3305" s="97"/>
      <c r="AL3305" s="39"/>
      <c r="AP3305" s="39"/>
      <c r="AQ3305" s="77"/>
      <c r="AR3305" s="94"/>
      <c r="AT3305" s="97"/>
      <c r="BB3305" s="79"/>
      <c r="BC3305" s="94"/>
      <c r="BE3305" s="97"/>
      <c r="BF3305" s="97"/>
      <c r="BG3305" s="40"/>
      <c r="BK3305" s="40"/>
      <c r="BL3305" s="79"/>
      <c r="BM3305" s="94"/>
      <c r="BO3305" s="97"/>
      <c r="BQ3305" s="40"/>
      <c r="BR3305" s="94"/>
      <c r="BS3305" s="94"/>
      <c r="BT3305" s="94"/>
      <c r="BU3305" s="40"/>
      <c r="BV3305" s="82"/>
      <c r="BW3305" s="94"/>
      <c r="BX3305" s="48"/>
      <c r="BY3305" s="97"/>
      <c r="BZ3305" s="48"/>
      <c r="CA3305" s="40"/>
      <c r="CB3305" s="94"/>
      <c r="CC3305" s="94"/>
      <c r="CD3305" s="94"/>
      <c r="CE3305" s="40"/>
      <c r="CF3305" s="73"/>
      <c r="CG3305" s="41"/>
      <c r="CH3305" s="41"/>
      <c r="CI3305" s="41"/>
      <c r="CJ3305" s="41"/>
      <c r="CK3305" s="41"/>
      <c r="CL3305" s="68"/>
      <c r="CM3305" s="41"/>
      <c r="CN3305" s="41"/>
      <c r="CO3305" s="39"/>
      <c r="CP3305" s="78"/>
    </row>
    <row r="3306" spans="1:94" s="38" customFormat="1" x14ac:dyDescent="0.25">
      <c r="A3306" s="38">
        <v>3303</v>
      </c>
      <c r="F3306" s="39"/>
      <c r="Q3306" s="39"/>
      <c r="R3306" s="40"/>
      <c r="S3306" s="40"/>
      <c r="T3306" s="39"/>
      <c r="AG3306" s="110"/>
      <c r="AH3306" s="94"/>
      <c r="AJ3306" s="97"/>
      <c r="AL3306" s="39"/>
      <c r="AP3306" s="39"/>
      <c r="AQ3306" s="77"/>
      <c r="AR3306" s="94"/>
      <c r="AT3306" s="97"/>
      <c r="BB3306" s="79"/>
      <c r="BC3306" s="94"/>
      <c r="BE3306" s="97"/>
      <c r="BF3306" s="97"/>
      <c r="BG3306" s="40"/>
      <c r="BK3306" s="40"/>
      <c r="BL3306" s="79"/>
      <c r="BM3306" s="94"/>
      <c r="BO3306" s="97"/>
      <c r="BQ3306" s="40"/>
      <c r="BR3306" s="94"/>
      <c r="BS3306" s="94"/>
      <c r="BT3306" s="94"/>
      <c r="BU3306" s="40"/>
      <c r="BV3306" s="82"/>
      <c r="BW3306" s="94"/>
      <c r="BX3306" s="48"/>
      <c r="BY3306" s="97"/>
      <c r="BZ3306" s="48"/>
      <c r="CA3306" s="40"/>
      <c r="CB3306" s="94"/>
      <c r="CC3306" s="94"/>
      <c r="CD3306" s="94"/>
      <c r="CE3306" s="40"/>
      <c r="CF3306" s="73"/>
      <c r="CG3306" s="41"/>
      <c r="CH3306" s="41"/>
      <c r="CI3306" s="41"/>
      <c r="CJ3306" s="41"/>
      <c r="CK3306" s="41"/>
      <c r="CL3306" s="68"/>
      <c r="CM3306" s="41"/>
      <c r="CN3306" s="41"/>
      <c r="CO3306" s="39"/>
      <c r="CP3306" s="78"/>
    </row>
    <row r="3307" spans="1:94" s="38" customFormat="1" x14ac:dyDescent="0.25">
      <c r="A3307" s="38">
        <v>3304</v>
      </c>
      <c r="F3307" s="39"/>
      <c r="Q3307" s="39"/>
      <c r="R3307" s="40"/>
      <c r="S3307" s="40"/>
      <c r="T3307" s="39"/>
      <c r="AG3307" s="110"/>
      <c r="AH3307" s="94"/>
      <c r="AJ3307" s="97"/>
      <c r="AL3307" s="39"/>
      <c r="AP3307" s="39"/>
      <c r="AQ3307" s="77"/>
      <c r="AR3307" s="94"/>
      <c r="AT3307" s="97"/>
      <c r="BB3307" s="79"/>
      <c r="BC3307" s="94"/>
      <c r="BE3307" s="97"/>
      <c r="BF3307" s="97"/>
      <c r="BG3307" s="40"/>
      <c r="BK3307" s="40"/>
      <c r="BL3307" s="79"/>
      <c r="BM3307" s="94"/>
      <c r="BO3307" s="97"/>
      <c r="BQ3307" s="40"/>
      <c r="BR3307" s="94"/>
      <c r="BS3307" s="94"/>
      <c r="BT3307" s="94"/>
      <c r="BU3307" s="40"/>
      <c r="BV3307" s="82"/>
      <c r="BW3307" s="94"/>
      <c r="BX3307" s="48"/>
      <c r="BY3307" s="97"/>
      <c r="BZ3307" s="48"/>
      <c r="CA3307" s="40"/>
      <c r="CB3307" s="94"/>
      <c r="CC3307" s="94"/>
      <c r="CD3307" s="94"/>
      <c r="CE3307" s="40"/>
      <c r="CF3307" s="73"/>
      <c r="CG3307" s="41"/>
      <c r="CH3307" s="41"/>
      <c r="CI3307" s="41"/>
      <c r="CJ3307" s="41"/>
      <c r="CK3307" s="41"/>
      <c r="CL3307" s="68"/>
      <c r="CM3307" s="41"/>
      <c r="CN3307" s="41"/>
      <c r="CO3307" s="39"/>
      <c r="CP3307" s="78"/>
    </row>
    <row r="3308" spans="1:94" s="38" customFormat="1" x14ac:dyDescent="0.25">
      <c r="A3308" s="38">
        <v>3305</v>
      </c>
      <c r="F3308" s="39"/>
      <c r="Q3308" s="39"/>
      <c r="R3308" s="40"/>
      <c r="S3308" s="40"/>
      <c r="T3308" s="39"/>
      <c r="AG3308" s="110"/>
      <c r="AH3308" s="94"/>
      <c r="AJ3308" s="97"/>
      <c r="AL3308" s="39"/>
      <c r="AP3308" s="39"/>
      <c r="AQ3308" s="77"/>
      <c r="AR3308" s="94"/>
      <c r="AT3308" s="97"/>
      <c r="BB3308" s="79"/>
      <c r="BC3308" s="94"/>
      <c r="BE3308" s="97"/>
      <c r="BF3308" s="97"/>
      <c r="BG3308" s="40"/>
      <c r="BK3308" s="40"/>
      <c r="BL3308" s="79"/>
      <c r="BM3308" s="94"/>
      <c r="BO3308" s="97"/>
      <c r="BQ3308" s="40"/>
      <c r="BR3308" s="94"/>
      <c r="BS3308" s="94"/>
      <c r="BT3308" s="94"/>
      <c r="BU3308" s="40"/>
      <c r="BV3308" s="82"/>
      <c r="BW3308" s="94"/>
      <c r="BX3308" s="48"/>
      <c r="BY3308" s="97"/>
      <c r="BZ3308" s="48"/>
      <c r="CA3308" s="40"/>
      <c r="CB3308" s="94"/>
      <c r="CC3308" s="94"/>
      <c r="CD3308" s="94"/>
      <c r="CE3308" s="40"/>
      <c r="CF3308" s="73"/>
      <c r="CG3308" s="41"/>
      <c r="CH3308" s="41"/>
      <c r="CI3308" s="41"/>
      <c r="CJ3308" s="41"/>
      <c r="CK3308" s="41"/>
      <c r="CL3308" s="68"/>
      <c r="CM3308" s="41"/>
      <c r="CN3308" s="41"/>
      <c r="CO3308" s="39"/>
      <c r="CP3308" s="78"/>
    </row>
    <row r="3309" spans="1:94" s="38" customFormat="1" x14ac:dyDescent="0.25">
      <c r="A3309" s="38">
        <v>3306</v>
      </c>
      <c r="F3309" s="39"/>
      <c r="Q3309" s="39"/>
      <c r="R3309" s="40"/>
      <c r="S3309" s="40"/>
      <c r="T3309" s="39"/>
      <c r="AG3309" s="110"/>
      <c r="AH3309" s="94"/>
      <c r="AJ3309" s="97"/>
      <c r="AL3309" s="39"/>
      <c r="AP3309" s="39"/>
      <c r="AQ3309" s="77"/>
      <c r="AR3309" s="94"/>
      <c r="AT3309" s="97"/>
      <c r="BB3309" s="79"/>
      <c r="BC3309" s="94"/>
      <c r="BE3309" s="97"/>
      <c r="BF3309" s="97"/>
      <c r="BG3309" s="40"/>
      <c r="BK3309" s="40"/>
      <c r="BL3309" s="79"/>
      <c r="BM3309" s="94"/>
      <c r="BO3309" s="97"/>
      <c r="BQ3309" s="40"/>
      <c r="BR3309" s="94"/>
      <c r="BS3309" s="94"/>
      <c r="BT3309" s="94"/>
      <c r="BU3309" s="40"/>
      <c r="BV3309" s="82"/>
      <c r="BW3309" s="94"/>
      <c r="BX3309" s="48"/>
      <c r="BY3309" s="97"/>
      <c r="BZ3309" s="48"/>
      <c r="CA3309" s="40"/>
      <c r="CB3309" s="94"/>
      <c r="CC3309" s="94"/>
      <c r="CD3309" s="94"/>
      <c r="CE3309" s="40"/>
      <c r="CF3309" s="73"/>
      <c r="CG3309" s="41"/>
      <c r="CH3309" s="41"/>
      <c r="CI3309" s="41"/>
      <c r="CJ3309" s="41"/>
      <c r="CK3309" s="41"/>
      <c r="CL3309" s="68"/>
      <c r="CM3309" s="41"/>
      <c r="CN3309" s="41"/>
      <c r="CO3309" s="39"/>
      <c r="CP3309" s="78"/>
    </row>
    <row r="3310" spans="1:94" s="38" customFormat="1" x14ac:dyDescent="0.25">
      <c r="A3310" s="38">
        <v>3307</v>
      </c>
      <c r="F3310" s="39"/>
      <c r="Q3310" s="39"/>
      <c r="R3310" s="40"/>
      <c r="S3310" s="40"/>
      <c r="T3310" s="39"/>
      <c r="AG3310" s="110"/>
      <c r="AH3310" s="94"/>
      <c r="AJ3310" s="97"/>
      <c r="AL3310" s="39"/>
      <c r="AP3310" s="39"/>
      <c r="AQ3310" s="77"/>
      <c r="AR3310" s="94"/>
      <c r="AT3310" s="97"/>
      <c r="BB3310" s="79"/>
      <c r="BC3310" s="94"/>
      <c r="BE3310" s="97"/>
      <c r="BF3310" s="97"/>
      <c r="BG3310" s="40"/>
      <c r="BK3310" s="40"/>
      <c r="BL3310" s="79"/>
      <c r="BM3310" s="94"/>
      <c r="BO3310" s="97"/>
      <c r="BQ3310" s="40"/>
      <c r="BR3310" s="94"/>
      <c r="BS3310" s="94"/>
      <c r="BT3310" s="94"/>
      <c r="BU3310" s="40"/>
      <c r="BV3310" s="82"/>
      <c r="BW3310" s="94"/>
      <c r="BX3310" s="48"/>
      <c r="BY3310" s="97"/>
      <c r="BZ3310" s="48"/>
      <c r="CA3310" s="40"/>
      <c r="CB3310" s="94"/>
      <c r="CC3310" s="94"/>
      <c r="CD3310" s="94"/>
      <c r="CE3310" s="40"/>
      <c r="CF3310" s="73"/>
      <c r="CG3310" s="41"/>
      <c r="CH3310" s="41"/>
      <c r="CI3310" s="41"/>
      <c r="CJ3310" s="41"/>
      <c r="CK3310" s="41"/>
      <c r="CL3310" s="68"/>
      <c r="CM3310" s="41"/>
      <c r="CN3310" s="41"/>
      <c r="CO3310" s="39"/>
      <c r="CP3310" s="78"/>
    </row>
    <row r="3311" spans="1:94" s="38" customFormat="1" x14ac:dyDescent="0.25">
      <c r="A3311" s="38">
        <v>3308</v>
      </c>
      <c r="F3311" s="39"/>
      <c r="Q3311" s="39"/>
      <c r="R3311" s="40"/>
      <c r="S3311" s="40"/>
      <c r="T3311" s="39"/>
      <c r="AG3311" s="110"/>
      <c r="AH3311" s="94"/>
      <c r="AJ3311" s="97"/>
      <c r="AL3311" s="39"/>
      <c r="AP3311" s="39"/>
      <c r="AQ3311" s="77"/>
      <c r="AR3311" s="94"/>
      <c r="AT3311" s="97"/>
      <c r="BB3311" s="79"/>
      <c r="BC3311" s="94"/>
      <c r="BE3311" s="97"/>
      <c r="BF3311" s="97"/>
      <c r="BG3311" s="40"/>
      <c r="BK3311" s="40"/>
      <c r="BL3311" s="79"/>
      <c r="BM3311" s="94"/>
      <c r="BO3311" s="97"/>
      <c r="BQ3311" s="40"/>
      <c r="BR3311" s="94"/>
      <c r="BS3311" s="94"/>
      <c r="BT3311" s="94"/>
      <c r="BU3311" s="40"/>
      <c r="BV3311" s="82"/>
      <c r="BW3311" s="94"/>
      <c r="BX3311" s="48"/>
      <c r="BY3311" s="97"/>
      <c r="BZ3311" s="48"/>
      <c r="CA3311" s="40"/>
      <c r="CB3311" s="94"/>
      <c r="CC3311" s="94"/>
      <c r="CD3311" s="94"/>
      <c r="CE3311" s="40"/>
      <c r="CF3311" s="73"/>
      <c r="CG3311" s="41"/>
      <c r="CH3311" s="41"/>
      <c r="CI3311" s="41"/>
      <c r="CJ3311" s="41"/>
      <c r="CK3311" s="41"/>
      <c r="CL3311" s="68"/>
      <c r="CM3311" s="41"/>
      <c r="CN3311" s="41"/>
      <c r="CO3311" s="39"/>
      <c r="CP3311" s="78"/>
    </row>
    <row r="3312" spans="1:94" s="38" customFormat="1" x14ac:dyDescent="0.25">
      <c r="A3312" s="38">
        <v>3309</v>
      </c>
      <c r="F3312" s="39"/>
      <c r="Q3312" s="39"/>
      <c r="R3312" s="40"/>
      <c r="S3312" s="40"/>
      <c r="T3312" s="39"/>
      <c r="AG3312" s="110"/>
      <c r="AH3312" s="94"/>
      <c r="AJ3312" s="97"/>
      <c r="AL3312" s="39"/>
      <c r="AP3312" s="39"/>
      <c r="AQ3312" s="77"/>
      <c r="AR3312" s="94"/>
      <c r="AT3312" s="97"/>
      <c r="BB3312" s="79"/>
      <c r="BC3312" s="94"/>
      <c r="BE3312" s="97"/>
      <c r="BF3312" s="97"/>
      <c r="BG3312" s="40"/>
      <c r="BK3312" s="40"/>
      <c r="BL3312" s="79"/>
      <c r="BM3312" s="94"/>
      <c r="BO3312" s="97"/>
      <c r="BQ3312" s="40"/>
      <c r="BR3312" s="94"/>
      <c r="BS3312" s="94"/>
      <c r="BT3312" s="94"/>
      <c r="BU3312" s="40"/>
      <c r="BV3312" s="82"/>
      <c r="BW3312" s="94"/>
      <c r="BX3312" s="48"/>
      <c r="BY3312" s="97"/>
      <c r="BZ3312" s="48"/>
      <c r="CA3312" s="40"/>
      <c r="CB3312" s="94"/>
      <c r="CC3312" s="94"/>
      <c r="CD3312" s="94"/>
      <c r="CE3312" s="40"/>
      <c r="CF3312" s="73"/>
      <c r="CG3312" s="41"/>
      <c r="CH3312" s="41"/>
      <c r="CI3312" s="41"/>
      <c r="CJ3312" s="41"/>
      <c r="CK3312" s="41"/>
      <c r="CL3312" s="68"/>
      <c r="CM3312" s="41"/>
      <c r="CN3312" s="41"/>
      <c r="CO3312" s="39"/>
      <c r="CP3312" s="78"/>
    </row>
    <row r="3313" spans="1:94" s="38" customFormat="1" x14ac:dyDescent="0.25">
      <c r="A3313" s="38">
        <v>3310</v>
      </c>
      <c r="F3313" s="39"/>
      <c r="Q3313" s="39"/>
      <c r="R3313" s="40"/>
      <c r="S3313" s="40"/>
      <c r="T3313" s="39"/>
      <c r="AG3313" s="110"/>
      <c r="AH3313" s="94"/>
      <c r="AJ3313" s="97"/>
      <c r="AL3313" s="39"/>
      <c r="AP3313" s="39"/>
      <c r="AQ3313" s="77"/>
      <c r="AR3313" s="94"/>
      <c r="AT3313" s="97"/>
      <c r="BB3313" s="79"/>
      <c r="BC3313" s="94"/>
      <c r="BE3313" s="97"/>
      <c r="BF3313" s="97"/>
      <c r="BG3313" s="40"/>
      <c r="BK3313" s="40"/>
      <c r="BL3313" s="79"/>
      <c r="BM3313" s="94"/>
      <c r="BO3313" s="97"/>
      <c r="BQ3313" s="40"/>
      <c r="BR3313" s="94"/>
      <c r="BS3313" s="94"/>
      <c r="BT3313" s="94"/>
      <c r="BU3313" s="40"/>
      <c r="BV3313" s="82"/>
      <c r="BW3313" s="94"/>
      <c r="BX3313" s="48"/>
      <c r="BY3313" s="97"/>
      <c r="BZ3313" s="48"/>
      <c r="CA3313" s="40"/>
      <c r="CB3313" s="94"/>
      <c r="CC3313" s="94"/>
      <c r="CD3313" s="94"/>
      <c r="CE3313" s="40"/>
      <c r="CF3313" s="73"/>
      <c r="CG3313" s="41"/>
      <c r="CH3313" s="41"/>
      <c r="CI3313" s="41"/>
      <c r="CJ3313" s="41"/>
      <c r="CK3313" s="41"/>
      <c r="CL3313" s="68"/>
      <c r="CM3313" s="41"/>
      <c r="CN3313" s="41"/>
      <c r="CO3313" s="39"/>
      <c r="CP3313" s="78"/>
    </row>
    <row r="3314" spans="1:94" s="38" customFormat="1" x14ac:dyDescent="0.25">
      <c r="A3314" s="38">
        <v>3311</v>
      </c>
      <c r="F3314" s="39"/>
      <c r="Q3314" s="39"/>
      <c r="R3314" s="40"/>
      <c r="S3314" s="40"/>
      <c r="T3314" s="39"/>
      <c r="AG3314" s="110"/>
      <c r="AH3314" s="94"/>
      <c r="AJ3314" s="97"/>
      <c r="AL3314" s="39"/>
      <c r="AP3314" s="39"/>
      <c r="AQ3314" s="77"/>
      <c r="AR3314" s="94"/>
      <c r="AT3314" s="97"/>
      <c r="BB3314" s="79"/>
      <c r="BC3314" s="94"/>
      <c r="BE3314" s="97"/>
      <c r="BF3314" s="97"/>
      <c r="BG3314" s="40"/>
      <c r="BK3314" s="40"/>
      <c r="BL3314" s="79"/>
      <c r="BM3314" s="94"/>
      <c r="BO3314" s="97"/>
      <c r="BQ3314" s="40"/>
      <c r="BR3314" s="94"/>
      <c r="BS3314" s="94"/>
      <c r="BT3314" s="94"/>
      <c r="BU3314" s="40"/>
      <c r="BV3314" s="82"/>
      <c r="BW3314" s="94"/>
      <c r="BX3314" s="48"/>
      <c r="BY3314" s="97"/>
      <c r="BZ3314" s="48"/>
      <c r="CA3314" s="40"/>
      <c r="CB3314" s="94"/>
      <c r="CC3314" s="94"/>
      <c r="CD3314" s="94"/>
      <c r="CE3314" s="40"/>
      <c r="CF3314" s="73"/>
      <c r="CG3314" s="41"/>
      <c r="CH3314" s="41"/>
      <c r="CI3314" s="41"/>
      <c r="CJ3314" s="41"/>
      <c r="CK3314" s="41"/>
      <c r="CL3314" s="68"/>
      <c r="CM3314" s="41"/>
      <c r="CN3314" s="41"/>
      <c r="CO3314" s="39"/>
      <c r="CP3314" s="78"/>
    </row>
    <row r="3315" spans="1:94" s="38" customFormat="1" x14ac:dyDescent="0.25">
      <c r="A3315" s="38">
        <v>3312</v>
      </c>
      <c r="F3315" s="39"/>
      <c r="Q3315" s="39"/>
      <c r="R3315" s="40"/>
      <c r="S3315" s="40"/>
      <c r="T3315" s="39"/>
      <c r="AG3315" s="110"/>
      <c r="AH3315" s="94"/>
      <c r="AJ3315" s="97"/>
      <c r="AL3315" s="39"/>
      <c r="AP3315" s="39"/>
      <c r="AQ3315" s="77"/>
      <c r="AR3315" s="94"/>
      <c r="AT3315" s="97"/>
      <c r="BB3315" s="79"/>
      <c r="BC3315" s="94"/>
      <c r="BE3315" s="97"/>
      <c r="BF3315" s="97"/>
      <c r="BG3315" s="40"/>
      <c r="BK3315" s="40"/>
      <c r="BL3315" s="79"/>
      <c r="BM3315" s="94"/>
      <c r="BO3315" s="97"/>
      <c r="BQ3315" s="40"/>
      <c r="BR3315" s="94"/>
      <c r="BS3315" s="94"/>
      <c r="BT3315" s="94"/>
      <c r="BU3315" s="40"/>
      <c r="BV3315" s="82"/>
      <c r="BW3315" s="94"/>
      <c r="BX3315" s="48"/>
      <c r="BY3315" s="97"/>
      <c r="BZ3315" s="48"/>
      <c r="CA3315" s="40"/>
      <c r="CB3315" s="94"/>
      <c r="CC3315" s="94"/>
      <c r="CD3315" s="94"/>
      <c r="CE3315" s="40"/>
      <c r="CF3315" s="73"/>
      <c r="CG3315" s="41"/>
      <c r="CH3315" s="41"/>
      <c r="CI3315" s="41"/>
      <c r="CJ3315" s="41"/>
      <c r="CK3315" s="41"/>
      <c r="CL3315" s="68"/>
      <c r="CM3315" s="41"/>
      <c r="CN3315" s="41"/>
      <c r="CO3315" s="39"/>
      <c r="CP3315" s="78"/>
    </row>
    <row r="3316" spans="1:94" s="38" customFormat="1" x14ac:dyDescent="0.25">
      <c r="A3316" s="38">
        <v>3313</v>
      </c>
      <c r="F3316" s="39"/>
      <c r="Q3316" s="39"/>
      <c r="R3316" s="40"/>
      <c r="S3316" s="40"/>
      <c r="T3316" s="39"/>
      <c r="AG3316" s="110"/>
      <c r="AH3316" s="94"/>
      <c r="AJ3316" s="97"/>
      <c r="AL3316" s="39"/>
      <c r="AP3316" s="39"/>
      <c r="AQ3316" s="77"/>
      <c r="AR3316" s="94"/>
      <c r="AT3316" s="97"/>
      <c r="BB3316" s="79"/>
      <c r="BC3316" s="94"/>
      <c r="BE3316" s="97"/>
      <c r="BF3316" s="97"/>
      <c r="BG3316" s="40"/>
      <c r="BK3316" s="40"/>
      <c r="BL3316" s="79"/>
      <c r="BM3316" s="94"/>
      <c r="BO3316" s="97"/>
      <c r="BQ3316" s="40"/>
      <c r="BR3316" s="94"/>
      <c r="BS3316" s="94"/>
      <c r="BT3316" s="94"/>
      <c r="BU3316" s="40"/>
      <c r="BV3316" s="82"/>
      <c r="BW3316" s="94"/>
      <c r="BX3316" s="48"/>
      <c r="BY3316" s="97"/>
      <c r="BZ3316" s="48"/>
      <c r="CA3316" s="40"/>
      <c r="CB3316" s="94"/>
      <c r="CC3316" s="94"/>
      <c r="CD3316" s="94"/>
      <c r="CE3316" s="40"/>
      <c r="CF3316" s="73"/>
      <c r="CG3316" s="41"/>
      <c r="CH3316" s="41"/>
      <c r="CI3316" s="41"/>
      <c r="CJ3316" s="41"/>
      <c r="CK3316" s="41"/>
      <c r="CL3316" s="68"/>
      <c r="CM3316" s="41"/>
      <c r="CN3316" s="41"/>
      <c r="CO3316" s="39"/>
      <c r="CP3316" s="78"/>
    </row>
    <row r="3317" spans="1:94" s="38" customFormat="1" x14ac:dyDescent="0.25">
      <c r="A3317" s="38">
        <v>3314</v>
      </c>
      <c r="F3317" s="39"/>
      <c r="Q3317" s="39"/>
      <c r="R3317" s="40"/>
      <c r="S3317" s="40"/>
      <c r="T3317" s="39"/>
      <c r="AG3317" s="110"/>
      <c r="AH3317" s="94"/>
      <c r="AJ3317" s="97"/>
      <c r="AL3317" s="39"/>
      <c r="AP3317" s="39"/>
      <c r="AQ3317" s="77"/>
      <c r="AR3317" s="94"/>
      <c r="AT3317" s="97"/>
      <c r="BB3317" s="79"/>
      <c r="BC3317" s="94"/>
      <c r="BE3317" s="97"/>
      <c r="BF3317" s="97"/>
      <c r="BG3317" s="40"/>
      <c r="BK3317" s="40"/>
      <c r="BL3317" s="79"/>
      <c r="BM3317" s="94"/>
      <c r="BO3317" s="97"/>
      <c r="BQ3317" s="40"/>
      <c r="BR3317" s="94"/>
      <c r="BS3317" s="94"/>
      <c r="BT3317" s="94"/>
      <c r="BU3317" s="40"/>
      <c r="BV3317" s="82"/>
      <c r="BW3317" s="94"/>
      <c r="BX3317" s="48"/>
      <c r="BY3317" s="97"/>
      <c r="BZ3317" s="48"/>
      <c r="CA3317" s="40"/>
      <c r="CB3317" s="94"/>
      <c r="CC3317" s="94"/>
      <c r="CD3317" s="94"/>
      <c r="CE3317" s="40"/>
      <c r="CF3317" s="73"/>
      <c r="CG3317" s="41"/>
      <c r="CH3317" s="41"/>
      <c r="CI3317" s="41"/>
      <c r="CJ3317" s="41"/>
      <c r="CK3317" s="41"/>
      <c r="CL3317" s="68"/>
      <c r="CM3317" s="41"/>
      <c r="CN3317" s="41"/>
      <c r="CO3317" s="39"/>
      <c r="CP3317" s="78"/>
    </row>
    <row r="3318" spans="1:94" s="38" customFormat="1" x14ac:dyDescent="0.25">
      <c r="A3318" s="38">
        <v>3315</v>
      </c>
      <c r="F3318" s="39"/>
      <c r="Q3318" s="39"/>
      <c r="R3318" s="40"/>
      <c r="S3318" s="40"/>
      <c r="T3318" s="39"/>
      <c r="AG3318" s="110"/>
      <c r="AH3318" s="94"/>
      <c r="AJ3318" s="97"/>
      <c r="AL3318" s="39"/>
      <c r="AP3318" s="39"/>
      <c r="AQ3318" s="77"/>
      <c r="AR3318" s="94"/>
      <c r="AT3318" s="97"/>
      <c r="BB3318" s="79"/>
      <c r="BC3318" s="94"/>
      <c r="BE3318" s="97"/>
      <c r="BF3318" s="97"/>
      <c r="BG3318" s="40"/>
      <c r="BK3318" s="40"/>
      <c r="BL3318" s="79"/>
      <c r="BM3318" s="94"/>
      <c r="BO3318" s="97"/>
      <c r="BQ3318" s="40"/>
      <c r="BR3318" s="94"/>
      <c r="BS3318" s="94"/>
      <c r="BT3318" s="94"/>
      <c r="BU3318" s="40"/>
      <c r="BV3318" s="82"/>
      <c r="BW3318" s="94"/>
      <c r="BX3318" s="48"/>
      <c r="BY3318" s="97"/>
      <c r="BZ3318" s="48"/>
      <c r="CA3318" s="40"/>
      <c r="CB3318" s="94"/>
      <c r="CC3318" s="94"/>
      <c r="CD3318" s="94"/>
      <c r="CE3318" s="40"/>
      <c r="CF3318" s="73"/>
      <c r="CG3318" s="41"/>
      <c r="CH3318" s="41"/>
      <c r="CI3318" s="41"/>
      <c r="CJ3318" s="41"/>
      <c r="CK3318" s="41"/>
      <c r="CL3318" s="68"/>
      <c r="CM3318" s="41"/>
      <c r="CN3318" s="41"/>
      <c r="CO3318" s="39"/>
      <c r="CP3318" s="78"/>
    </row>
    <row r="3319" spans="1:94" s="38" customFormat="1" x14ac:dyDescent="0.25">
      <c r="A3319" s="38">
        <v>3316</v>
      </c>
      <c r="F3319" s="39"/>
      <c r="Q3319" s="39"/>
      <c r="R3319" s="40"/>
      <c r="S3319" s="40"/>
      <c r="T3319" s="39"/>
      <c r="AG3319" s="110"/>
      <c r="AH3319" s="94"/>
      <c r="AJ3319" s="97"/>
      <c r="AL3319" s="39"/>
      <c r="AP3319" s="39"/>
      <c r="AQ3319" s="77"/>
      <c r="AR3319" s="94"/>
      <c r="AT3319" s="97"/>
      <c r="BB3319" s="79"/>
      <c r="BC3319" s="94"/>
      <c r="BE3319" s="97"/>
      <c r="BF3319" s="97"/>
      <c r="BG3319" s="40"/>
      <c r="BK3319" s="40"/>
      <c r="BL3319" s="79"/>
      <c r="BM3319" s="94"/>
      <c r="BO3319" s="97"/>
      <c r="BQ3319" s="40"/>
      <c r="BR3319" s="94"/>
      <c r="BS3319" s="94"/>
      <c r="BT3319" s="94"/>
      <c r="BU3319" s="40"/>
      <c r="BV3319" s="82"/>
      <c r="BW3319" s="94"/>
      <c r="BX3319" s="48"/>
      <c r="BY3319" s="97"/>
      <c r="BZ3319" s="48"/>
      <c r="CA3319" s="40"/>
      <c r="CB3319" s="94"/>
      <c r="CC3319" s="94"/>
      <c r="CD3319" s="94"/>
      <c r="CE3319" s="40"/>
      <c r="CF3319" s="73"/>
      <c r="CG3319" s="41"/>
      <c r="CH3319" s="41"/>
      <c r="CI3319" s="41"/>
      <c r="CJ3319" s="41"/>
      <c r="CK3319" s="41"/>
      <c r="CL3319" s="68"/>
      <c r="CM3319" s="41"/>
      <c r="CN3319" s="41"/>
      <c r="CO3319" s="39"/>
      <c r="CP3319" s="78"/>
    </row>
    <row r="3320" spans="1:94" s="38" customFormat="1" x14ac:dyDescent="0.25">
      <c r="A3320" s="38">
        <v>3317</v>
      </c>
      <c r="F3320" s="39"/>
      <c r="Q3320" s="39"/>
      <c r="R3320" s="40"/>
      <c r="S3320" s="40"/>
      <c r="T3320" s="39"/>
      <c r="AG3320" s="110"/>
      <c r="AH3320" s="94"/>
      <c r="AJ3320" s="97"/>
      <c r="AL3320" s="39"/>
      <c r="AP3320" s="39"/>
      <c r="AQ3320" s="77"/>
      <c r="AR3320" s="94"/>
      <c r="AT3320" s="97"/>
      <c r="BB3320" s="79"/>
      <c r="BC3320" s="94"/>
      <c r="BE3320" s="97"/>
      <c r="BF3320" s="97"/>
      <c r="BG3320" s="40"/>
      <c r="BK3320" s="40"/>
      <c r="BL3320" s="79"/>
      <c r="BM3320" s="94"/>
      <c r="BO3320" s="97"/>
      <c r="BQ3320" s="40"/>
      <c r="BR3320" s="94"/>
      <c r="BS3320" s="94"/>
      <c r="BT3320" s="94"/>
      <c r="BU3320" s="40"/>
      <c r="BV3320" s="82"/>
      <c r="BW3320" s="94"/>
      <c r="BX3320" s="48"/>
      <c r="BY3320" s="97"/>
      <c r="BZ3320" s="48"/>
      <c r="CA3320" s="40"/>
      <c r="CB3320" s="94"/>
      <c r="CC3320" s="94"/>
      <c r="CD3320" s="94"/>
      <c r="CE3320" s="40"/>
      <c r="CF3320" s="73"/>
      <c r="CG3320" s="41"/>
      <c r="CH3320" s="41"/>
      <c r="CI3320" s="41"/>
      <c r="CJ3320" s="41"/>
      <c r="CK3320" s="41"/>
      <c r="CL3320" s="68"/>
      <c r="CM3320" s="41"/>
      <c r="CN3320" s="41"/>
      <c r="CO3320" s="39"/>
      <c r="CP3320" s="78"/>
    </row>
    <row r="3321" spans="1:94" s="38" customFormat="1" x14ac:dyDescent="0.25">
      <c r="A3321" s="38">
        <v>3318</v>
      </c>
      <c r="F3321" s="39"/>
      <c r="Q3321" s="39"/>
      <c r="R3321" s="40"/>
      <c r="S3321" s="40"/>
      <c r="T3321" s="39"/>
      <c r="AG3321" s="110"/>
      <c r="AH3321" s="94"/>
      <c r="AJ3321" s="97"/>
      <c r="AL3321" s="39"/>
      <c r="AP3321" s="39"/>
      <c r="AQ3321" s="77"/>
      <c r="AR3321" s="94"/>
      <c r="AT3321" s="97"/>
      <c r="BB3321" s="79"/>
      <c r="BC3321" s="94"/>
      <c r="BE3321" s="97"/>
      <c r="BF3321" s="97"/>
      <c r="BG3321" s="40"/>
      <c r="BK3321" s="40"/>
      <c r="BL3321" s="79"/>
      <c r="BM3321" s="94"/>
      <c r="BO3321" s="97"/>
      <c r="BQ3321" s="40"/>
      <c r="BR3321" s="94"/>
      <c r="BS3321" s="94"/>
      <c r="BT3321" s="94"/>
      <c r="BU3321" s="40"/>
      <c r="BV3321" s="82"/>
      <c r="BW3321" s="94"/>
      <c r="BX3321" s="48"/>
      <c r="BY3321" s="97"/>
      <c r="BZ3321" s="48"/>
      <c r="CA3321" s="40"/>
      <c r="CB3321" s="94"/>
      <c r="CC3321" s="94"/>
      <c r="CD3321" s="94"/>
      <c r="CE3321" s="40"/>
      <c r="CF3321" s="73"/>
      <c r="CG3321" s="41"/>
      <c r="CH3321" s="41"/>
      <c r="CI3321" s="41"/>
      <c r="CJ3321" s="41"/>
      <c r="CK3321" s="41"/>
      <c r="CL3321" s="68"/>
      <c r="CM3321" s="41"/>
      <c r="CN3321" s="41"/>
      <c r="CO3321" s="39"/>
      <c r="CP3321" s="78"/>
    </row>
    <row r="3322" spans="1:94" s="38" customFormat="1" x14ac:dyDescent="0.25">
      <c r="A3322" s="38">
        <v>3319</v>
      </c>
      <c r="F3322" s="39"/>
      <c r="Q3322" s="39"/>
      <c r="R3322" s="40"/>
      <c r="S3322" s="40"/>
      <c r="T3322" s="39"/>
      <c r="AG3322" s="110"/>
      <c r="AH3322" s="94"/>
      <c r="AJ3322" s="97"/>
      <c r="AL3322" s="39"/>
      <c r="AP3322" s="39"/>
      <c r="AQ3322" s="77"/>
      <c r="AR3322" s="94"/>
      <c r="AT3322" s="97"/>
      <c r="BB3322" s="79"/>
      <c r="BC3322" s="94"/>
      <c r="BE3322" s="97"/>
      <c r="BF3322" s="97"/>
      <c r="BG3322" s="40"/>
      <c r="BK3322" s="40"/>
      <c r="BL3322" s="79"/>
      <c r="BM3322" s="94"/>
      <c r="BO3322" s="97"/>
      <c r="BQ3322" s="40"/>
      <c r="BR3322" s="94"/>
      <c r="BS3322" s="94"/>
      <c r="BT3322" s="94"/>
      <c r="BU3322" s="40"/>
      <c r="BV3322" s="82"/>
      <c r="BW3322" s="94"/>
      <c r="BX3322" s="48"/>
      <c r="BY3322" s="97"/>
      <c r="BZ3322" s="48"/>
      <c r="CA3322" s="40"/>
      <c r="CB3322" s="94"/>
      <c r="CC3322" s="94"/>
      <c r="CD3322" s="94"/>
      <c r="CE3322" s="40"/>
      <c r="CF3322" s="73"/>
      <c r="CG3322" s="41"/>
      <c r="CH3322" s="41"/>
      <c r="CI3322" s="41"/>
      <c r="CJ3322" s="41"/>
      <c r="CK3322" s="41"/>
      <c r="CL3322" s="68"/>
      <c r="CM3322" s="41"/>
      <c r="CN3322" s="41"/>
      <c r="CO3322" s="39"/>
      <c r="CP3322" s="78"/>
    </row>
    <row r="3323" spans="1:94" s="38" customFormat="1" x14ac:dyDescent="0.25">
      <c r="A3323" s="38">
        <v>3320</v>
      </c>
      <c r="F3323" s="39"/>
      <c r="Q3323" s="39"/>
      <c r="R3323" s="40"/>
      <c r="S3323" s="40"/>
      <c r="T3323" s="39"/>
      <c r="AG3323" s="110"/>
      <c r="AH3323" s="94"/>
      <c r="AJ3323" s="97"/>
      <c r="AL3323" s="39"/>
      <c r="AP3323" s="39"/>
      <c r="AQ3323" s="77"/>
      <c r="AR3323" s="94"/>
      <c r="AT3323" s="97"/>
      <c r="BB3323" s="79"/>
      <c r="BC3323" s="94"/>
      <c r="BE3323" s="97"/>
      <c r="BF3323" s="97"/>
      <c r="BG3323" s="40"/>
      <c r="BK3323" s="40"/>
      <c r="BL3323" s="79"/>
      <c r="BM3323" s="94"/>
      <c r="BO3323" s="97"/>
      <c r="BQ3323" s="40"/>
      <c r="BR3323" s="94"/>
      <c r="BS3323" s="94"/>
      <c r="BT3323" s="94"/>
      <c r="BU3323" s="40"/>
      <c r="BV3323" s="82"/>
      <c r="BW3323" s="94"/>
      <c r="BX3323" s="48"/>
      <c r="BY3323" s="97"/>
      <c r="BZ3323" s="48"/>
      <c r="CA3323" s="40"/>
      <c r="CB3323" s="94"/>
      <c r="CC3323" s="94"/>
      <c r="CD3323" s="94"/>
      <c r="CE3323" s="40"/>
      <c r="CF3323" s="73"/>
      <c r="CG3323" s="41"/>
      <c r="CH3323" s="41"/>
      <c r="CI3323" s="41"/>
      <c r="CJ3323" s="41"/>
      <c r="CK3323" s="41"/>
      <c r="CL3323" s="68"/>
      <c r="CM3323" s="41"/>
      <c r="CN3323" s="41"/>
      <c r="CO3323" s="39"/>
      <c r="CP3323" s="78"/>
    </row>
    <row r="3324" spans="1:94" s="38" customFormat="1" x14ac:dyDescent="0.25">
      <c r="A3324" s="38">
        <v>3321</v>
      </c>
      <c r="F3324" s="39"/>
      <c r="Q3324" s="39"/>
      <c r="R3324" s="40"/>
      <c r="S3324" s="40"/>
      <c r="T3324" s="39"/>
      <c r="AG3324" s="110"/>
      <c r="AH3324" s="94"/>
      <c r="AJ3324" s="97"/>
      <c r="AL3324" s="39"/>
      <c r="AP3324" s="39"/>
      <c r="AQ3324" s="77"/>
      <c r="AR3324" s="94"/>
      <c r="AT3324" s="97"/>
      <c r="BB3324" s="79"/>
      <c r="BC3324" s="94"/>
      <c r="BE3324" s="97"/>
      <c r="BF3324" s="97"/>
      <c r="BG3324" s="40"/>
      <c r="BK3324" s="40"/>
      <c r="BL3324" s="79"/>
      <c r="BM3324" s="94"/>
      <c r="BO3324" s="97"/>
      <c r="BQ3324" s="40"/>
      <c r="BR3324" s="94"/>
      <c r="BS3324" s="94"/>
      <c r="BT3324" s="94"/>
      <c r="BU3324" s="40"/>
      <c r="BV3324" s="82"/>
      <c r="BW3324" s="94"/>
      <c r="BX3324" s="48"/>
      <c r="BY3324" s="97"/>
      <c r="BZ3324" s="48"/>
      <c r="CA3324" s="40"/>
      <c r="CB3324" s="94"/>
      <c r="CC3324" s="94"/>
      <c r="CD3324" s="94"/>
      <c r="CE3324" s="40"/>
      <c r="CF3324" s="73"/>
      <c r="CG3324" s="41"/>
      <c r="CH3324" s="41"/>
      <c r="CI3324" s="41"/>
      <c r="CJ3324" s="41"/>
      <c r="CK3324" s="41"/>
      <c r="CL3324" s="68"/>
      <c r="CM3324" s="41"/>
      <c r="CN3324" s="41"/>
      <c r="CO3324" s="39"/>
      <c r="CP3324" s="78"/>
    </row>
    <row r="3325" spans="1:94" s="38" customFormat="1" x14ac:dyDescent="0.25">
      <c r="A3325" s="38">
        <v>3322</v>
      </c>
      <c r="F3325" s="39"/>
      <c r="Q3325" s="39"/>
      <c r="R3325" s="40"/>
      <c r="S3325" s="40"/>
      <c r="T3325" s="39"/>
      <c r="AG3325" s="110"/>
      <c r="AH3325" s="94"/>
      <c r="AJ3325" s="97"/>
      <c r="AL3325" s="39"/>
      <c r="AP3325" s="39"/>
      <c r="AQ3325" s="77"/>
      <c r="AR3325" s="94"/>
      <c r="AT3325" s="97"/>
      <c r="BB3325" s="79"/>
      <c r="BC3325" s="94"/>
      <c r="BE3325" s="97"/>
      <c r="BF3325" s="97"/>
      <c r="BG3325" s="40"/>
      <c r="BK3325" s="40"/>
      <c r="BL3325" s="79"/>
      <c r="BM3325" s="94"/>
      <c r="BO3325" s="97"/>
      <c r="BQ3325" s="40"/>
      <c r="BR3325" s="94"/>
      <c r="BS3325" s="94"/>
      <c r="BT3325" s="94"/>
      <c r="BU3325" s="40"/>
      <c r="BV3325" s="82"/>
      <c r="BW3325" s="94"/>
      <c r="BX3325" s="48"/>
      <c r="BY3325" s="97"/>
      <c r="BZ3325" s="48"/>
      <c r="CA3325" s="40"/>
      <c r="CB3325" s="94"/>
      <c r="CC3325" s="94"/>
      <c r="CD3325" s="94"/>
      <c r="CE3325" s="40"/>
      <c r="CF3325" s="73"/>
      <c r="CG3325" s="41"/>
      <c r="CH3325" s="41"/>
      <c r="CI3325" s="41"/>
      <c r="CJ3325" s="41"/>
      <c r="CK3325" s="41"/>
      <c r="CL3325" s="68"/>
      <c r="CM3325" s="41"/>
      <c r="CN3325" s="41"/>
      <c r="CO3325" s="39"/>
      <c r="CP3325" s="78"/>
    </row>
    <row r="3326" spans="1:94" s="38" customFormat="1" x14ac:dyDescent="0.25">
      <c r="A3326" s="38">
        <v>3323</v>
      </c>
      <c r="F3326" s="39"/>
      <c r="Q3326" s="39"/>
      <c r="R3326" s="40"/>
      <c r="S3326" s="40"/>
      <c r="T3326" s="39"/>
      <c r="AG3326" s="110"/>
      <c r="AH3326" s="94"/>
      <c r="AJ3326" s="97"/>
      <c r="AL3326" s="39"/>
      <c r="AP3326" s="39"/>
      <c r="AQ3326" s="77"/>
      <c r="AR3326" s="94"/>
      <c r="AT3326" s="97"/>
      <c r="BB3326" s="79"/>
      <c r="BC3326" s="94"/>
      <c r="BE3326" s="97"/>
      <c r="BF3326" s="97"/>
      <c r="BG3326" s="40"/>
      <c r="BK3326" s="40"/>
      <c r="BL3326" s="79"/>
      <c r="BM3326" s="94"/>
      <c r="BO3326" s="97"/>
      <c r="BQ3326" s="40"/>
      <c r="BR3326" s="94"/>
      <c r="BS3326" s="94"/>
      <c r="BT3326" s="94"/>
      <c r="BU3326" s="40"/>
      <c r="BV3326" s="82"/>
      <c r="BW3326" s="94"/>
      <c r="BX3326" s="48"/>
      <c r="BY3326" s="97"/>
      <c r="BZ3326" s="48"/>
      <c r="CA3326" s="40"/>
      <c r="CB3326" s="94"/>
      <c r="CC3326" s="94"/>
      <c r="CD3326" s="94"/>
      <c r="CE3326" s="40"/>
      <c r="CF3326" s="73"/>
      <c r="CG3326" s="41"/>
      <c r="CH3326" s="41"/>
      <c r="CI3326" s="41"/>
      <c r="CJ3326" s="41"/>
      <c r="CK3326" s="41"/>
      <c r="CL3326" s="68"/>
      <c r="CM3326" s="41"/>
      <c r="CN3326" s="41"/>
      <c r="CO3326" s="39"/>
      <c r="CP3326" s="78"/>
    </row>
    <row r="3327" spans="1:94" s="38" customFormat="1" x14ac:dyDescent="0.25">
      <c r="A3327" s="38">
        <v>3324</v>
      </c>
      <c r="F3327" s="39"/>
      <c r="Q3327" s="39"/>
      <c r="R3327" s="40"/>
      <c r="S3327" s="40"/>
      <c r="T3327" s="39"/>
      <c r="AG3327" s="110"/>
      <c r="AH3327" s="94"/>
      <c r="AJ3327" s="97"/>
      <c r="AL3327" s="39"/>
      <c r="AP3327" s="39"/>
      <c r="AQ3327" s="77"/>
      <c r="AR3327" s="94"/>
      <c r="AT3327" s="97"/>
      <c r="BB3327" s="79"/>
      <c r="BC3327" s="94"/>
      <c r="BE3327" s="97"/>
      <c r="BF3327" s="97"/>
      <c r="BG3327" s="40"/>
      <c r="BK3327" s="40"/>
      <c r="BL3327" s="79"/>
      <c r="BM3327" s="94"/>
      <c r="BO3327" s="97"/>
      <c r="BQ3327" s="40"/>
      <c r="BR3327" s="94"/>
      <c r="BS3327" s="94"/>
      <c r="BT3327" s="94"/>
      <c r="BU3327" s="40"/>
      <c r="BV3327" s="82"/>
      <c r="BW3327" s="94"/>
      <c r="BX3327" s="48"/>
      <c r="BY3327" s="97"/>
      <c r="BZ3327" s="48"/>
      <c r="CA3327" s="40"/>
      <c r="CB3327" s="94"/>
      <c r="CC3327" s="94"/>
      <c r="CD3327" s="94"/>
      <c r="CE3327" s="40"/>
      <c r="CF3327" s="73"/>
      <c r="CG3327" s="41"/>
      <c r="CH3327" s="41"/>
      <c r="CI3327" s="41"/>
      <c r="CJ3327" s="41"/>
      <c r="CK3327" s="41"/>
      <c r="CL3327" s="68"/>
      <c r="CM3327" s="41"/>
      <c r="CN3327" s="41"/>
      <c r="CO3327" s="39"/>
      <c r="CP3327" s="78"/>
    </row>
    <row r="3328" spans="1:94" s="38" customFormat="1" x14ac:dyDescent="0.25">
      <c r="A3328" s="38">
        <v>3325</v>
      </c>
      <c r="F3328" s="39"/>
      <c r="Q3328" s="39"/>
      <c r="R3328" s="40"/>
      <c r="S3328" s="40"/>
      <c r="T3328" s="39"/>
      <c r="AG3328" s="110"/>
      <c r="AH3328" s="94"/>
      <c r="AJ3328" s="97"/>
      <c r="AL3328" s="39"/>
      <c r="AP3328" s="39"/>
      <c r="AQ3328" s="77"/>
      <c r="AR3328" s="94"/>
      <c r="AT3328" s="97"/>
      <c r="BB3328" s="79"/>
      <c r="BC3328" s="94"/>
      <c r="BE3328" s="97"/>
      <c r="BF3328" s="97"/>
      <c r="BG3328" s="40"/>
      <c r="BK3328" s="40"/>
      <c r="BL3328" s="79"/>
      <c r="BM3328" s="94"/>
      <c r="BO3328" s="97"/>
      <c r="BQ3328" s="40"/>
      <c r="BR3328" s="94"/>
      <c r="BS3328" s="94"/>
      <c r="BT3328" s="94"/>
      <c r="BU3328" s="40"/>
      <c r="BV3328" s="82"/>
      <c r="BW3328" s="94"/>
      <c r="BX3328" s="48"/>
      <c r="BY3328" s="97"/>
      <c r="BZ3328" s="48"/>
      <c r="CA3328" s="40"/>
      <c r="CB3328" s="94"/>
      <c r="CC3328" s="94"/>
      <c r="CD3328" s="94"/>
      <c r="CE3328" s="40"/>
      <c r="CF3328" s="73"/>
      <c r="CG3328" s="41"/>
      <c r="CH3328" s="41"/>
      <c r="CI3328" s="41"/>
      <c r="CJ3328" s="41"/>
      <c r="CK3328" s="41"/>
      <c r="CL3328" s="68"/>
      <c r="CM3328" s="41"/>
      <c r="CN3328" s="41"/>
      <c r="CO3328" s="39"/>
      <c r="CP3328" s="78"/>
    </row>
    <row r="3329" spans="1:94" s="38" customFormat="1" x14ac:dyDescent="0.25">
      <c r="A3329" s="38">
        <v>3326</v>
      </c>
      <c r="F3329" s="39"/>
      <c r="Q3329" s="39"/>
      <c r="R3329" s="40"/>
      <c r="S3329" s="40"/>
      <c r="T3329" s="39"/>
      <c r="AG3329" s="110"/>
      <c r="AH3329" s="94"/>
      <c r="AJ3329" s="97"/>
      <c r="AL3329" s="39"/>
      <c r="AP3329" s="39"/>
      <c r="AQ3329" s="77"/>
      <c r="AR3329" s="94"/>
      <c r="AT3329" s="97"/>
      <c r="BB3329" s="79"/>
      <c r="BC3329" s="94"/>
      <c r="BE3329" s="97"/>
      <c r="BF3329" s="97"/>
      <c r="BG3329" s="40"/>
      <c r="BK3329" s="40"/>
      <c r="BL3329" s="79"/>
      <c r="BM3329" s="94"/>
      <c r="BO3329" s="97"/>
      <c r="BQ3329" s="40"/>
      <c r="BR3329" s="94"/>
      <c r="BS3329" s="94"/>
      <c r="BT3329" s="94"/>
      <c r="BU3329" s="40"/>
      <c r="BV3329" s="82"/>
      <c r="BW3329" s="94"/>
      <c r="BX3329" s="48"/>
      <c r="BY3329" s="97"/>
      <c r="BZ3329" s="48"/>
      <c r="CA3329" s="40"/>
      <c r="CB3329" s="94"/>
      <c r="CC3329" s="94"/>
      <c r="CD3329" s="94"/>
      <c r="CE3329" s="40"/>
      <c r="CF3329" s="73"/>
      <c r="CG3329" s="41"/>
      <c r="CH3329" s="41"/>
      <c r="CI3329" s="41"/>
      <c r="CJ3329" s="41"/>
      <c r="CK3329" s="41"/>
      <c r="CL3329" s="68"/>
      <c r="CM3329" s="41"/>
      <c r="CN3329" s="41"/>
      <c r="CO3329" s="39"/>
      <c r="CP3329" s="78"/>
    </row>
    <row r="3330" spans="1:94" s="38" customFormat="1" x14ac:dyDescent="0.25">
      <c r="A3330" s="38">
        <v>3327</v>
      </c>
      <c r="F3330" s="39"/>
      <c r="Q3330" s="39"/>
      <c r="R3330" s="40"/>
      <c r="S3330" s="40"/>
      <c r="T3330" s="39"/>
      <c r="AG3330" s="110"/>
      <c r="AH3330" s="94"/>
      <c r="AJ3330" s="97"/>
      <c r="AL3330" s="39"/>
      <c r="AP3330" s="39"/>
      <c r="AQ3330" s="77"/>
      <c r="AR3330" s="94"/>
      <c r="AT3330" s="97"/>
      <c r="BB3330" s="79"/>
      <c r="BC3330" s="94"/>
      <c r="BE3330" s="97"/>
      <c r="BF3330" s="97"/>
      <c r="BG3330" s="40"/>
      <c r="BK3330" s="40"/>
      <c r="BL3330" s="79"/>
      <c r="BM3330" s="94"/>
      <c r="BO3330" s="97"/>
      <c r="BQ3330" s="40"/>
      <c r="BR3330" s="94"/>
      <c r="BS3330" s="94"/>
      <c r="BT3330" s="94"/>
      <c r="BU3330" s="40"/>
      <c r="BV3330" s="82"/>
      <c r="BW3330" s="94"/>
      <c r="BX3330" s="48"/>
      <c r="BY3330" s="97"/>
      <c r="BZ3330" s="48"/>
      <c r="CA3330" s="40"/>
      <c r="CB3330" s="94"/>
      <c r="CC3330" s="94"/>
      <c r="CD3330" s="94"/>
      <c r="CE3330" s="40"/>
      <c r="CF3330" s="73"/>
      <c r="CG3330" s="41"/>
      <c r="CH3330" s="41"/>
      <c r="CI3330" s="41"/>
      <c r="CJ3330" s="41"/>
      <c r="CK3330" s="41"/>
      <c r="CL3330" s="68"/>
      <c r="CM3330" s="41"/>
      <c r="CN3330" s="41"/>
      <c r="CO3330" s="39"/>
      <c r="CP3330" s="78"/>
    </row>
    <row r="3331" spans="1:94" s="38" customFormat="1" x14ac:dyDescent="0.25">
      <c r="A3331" s="38">
        <v>3328</v>
      </c>
      <c r="F3331" s="39"/>
      <c r="Q3331" s="39"/>
      <c r="R3331" s="40"/>
      <c r="S3331" s="40"/>
      <c r="T3331" s="39"/>
      <c r="AG3331" s="110"/>
      <c r="AH3331" s="94"/>
      <c r="AJ3331" s="97"/>
      <c r="AL3331" s="39"/>
      <c r="AP3331" s="39"/>
      <c r="AQ3331" s="77"/>
      <c r="AR3331" s="94"/>
      <c r="AT3331" s="97"/>
      <c r="BB3331" s="79"/>
      <c r="BC3331" s="94"/>
      <c r="BE3331" s="97"/>
      <c r="BF3331" s="97"/>
      <c r="BG3331" s="40"/>
      <c r="BK3331" s="40"/>
      <c r="BL3331" s="79"/>
      <c r="BM3331" s="94"/>
      <c r="BO3331" s="97"/>
      <c r="BQ3331" s="40"/>
      <c r="BR3331" s="94"/>
      <c r="BS3331" s="94"/>
      <c r="BT3331" s="94"/>
      <c r="BU3331" s="40"/>
      <c r="BV3331" s="82"/>
      <c r="BW3331" s="94"/>
      <c r="BX3331" s="48"/>
      <c r="BY3331" s="97"/>
      <c r="BZ3331" s="48"/>
      <c r="CA3331" s="40"/>
      <c r="CB3331" s="94"/>
      <c r="CC3331" s="94"/>
      <c r="CD3331" s="94"/>
      <c r="CE3331" s="40"/>
      <c r="CF3331" s="73"/>
      <c r="CG3331" s="41"/>
      <c r="CH3331" s="41"/>
      <c r="CI3331" s="41"/>
      <c r="CJ3331" s="41"/>
      <c r="CK3331" s="41"/>
      <c r="CL3331" s="68"/>
      <c r="CM3331" s="41"/>
      <c r="CN3331" s="41"/>
      <c r="CO3331" s="39"/>
      <c r="CP3331" s="78"/>
    </row>
    <row r="3332" spans="1:94" s="38" customFormat="1" x14ac:dyDescent="0.25">
      <c r="A3332" s="38">
        <v>3329</v>
      </c>
      <c r="F3332" s="39"/>
      <c r="Q3332" s="39"/>
      <c r="R3332" s="40"/>
      <c r="S3332" s="40"/>
      <c r="T3332" s="39"/>
      <c r="AG3332" s="110"/>
      <c r="AH3332" s="94"/>
      <c r="AJ3332" s="97"/>
      <c r="AL3332" s="39"/>
      <c r="AP3332" s="39"/>
      <c r="AQ3332" s="77"/>
      <c r="AR3332" s="94"/>
      <c r="AT3332" s="97"/>
      <c r="BB3332" s="79"/>
      <c r="BC3332" s="94"/>
      <c r="BE3332" s="97"/>
      <c r="BF3332" s="97"/>
      <c r="BG3332" s="40"/>
      <c r="BK3332" s="40"/>
      <c r="BL3332" s="79"/>
      <c r="BM3332" s="94"/>
      <c r="BO3332" s="97"/>
      <c r="BQ3332" s="40"/>
      <c r="BR3332" s="94"/>
      <c r="BS3332" s="94"/>
      <c r="BT3332" s="94"/>
      <c r="BU3332" s="40"/>
      <c r="BV3332" s="82"/>
      <c r="BW3332" s="94"/>
      <c r="BX3332" s="48"/>
      <c r="BY3332" s="97"/>
      <c r="BZ3332" s="48"/>
      <c r="CA3332" s="40"/>
      <c r="CB3332" s="94"/>
      <c r="CC3332" s="94"/>
      <c r="CD3332" s="94"/>
      <c r="CE3332" s="40"/>
      <c r="CF3332" s="73"/>
      <c r="CG3332" s="41"/>
      <c r="CH3332" s="41"/>
      <c r="CI3332" s="41"/>
      <c r="CJ3332" s="41"/>
      <c r="CK3332" s="41"/>
      <c r="CL3332" s="68"/>
      <c r="CM3332" s="41"/>
      <c r="CN3332" s="41"/>
      <c r="CO3332" s="39"/>
      <c r="CP3332" s="78"/>
    </row>
    <row r="3333" spans="1:94" s="38" customFormat="1" x14ac:dyDescent="0.25">
      <c r="A3333" s="38">
        <v>3330</v>
      </c>
      <c r="F3333" s="39"/>
      <c r="Q3333" s="39"/>
      <c r="R3333" s="40"/>
      <c r="S3333" s="40"/>
      <c r="T3333" s="39"/>
      <c r="AG3333" s="110"/>
      <c r="AH3333" s="94"/>
      <c r="AJ3333" s="97"/>
      <c r="AL3333" s="39"/>
      <c r="AP3333" s="39"/>
      <c r="AQ3333" s="77"/>
      <c r="AR3333" s="94"/>
      <c r="AT3333" s="97"/>
      <c r="BB3333" s="79"/>
      <c r="BC3333" s="94"/>
      <c r="BE3333" s="97"/>
      <c r="BF3333" s="97"/>
      <c r="BG3333" s="40"/>
      <c r="BK3333" s="40"/>
      <c r="BL3333" s="79"/>
      <c r="BM3333" s="94"/>
      <c r="BO3333" s="97"/>
      <c r="BQ3333" s="40"/>
      <c r="BR3333" s="94"/>
      <c r="BS3333" s="94"/>
      <c r="BT3333" s="94"/>
      <c r="BU3333" s="40"/>
      <c r="BV3333" s="82"/>
      <c r="BW3333" s="94"/>
      <c r="BX3333" s="48"/>
      <c r="BY3333" s="97"/>
      <c r="BZ3333" s="48"/>
      <c r="CA3333" s="40"/>
      <c r="CB3333" s="94"/>
      <c r="CC3333" s="94"/>
      <c r="CD3333" s="94"/>
      <c r="CE3333" s="40"/>
      <c r="CF3333" s="73"/>
      <c r="CG3333" s="41"/>
      <c r="CH3333" s="41"/>
      <c r="CI3333" s="41"/>
      <c r="CJ3333" s="41"/>
      <c r="CK3333" s="41"/>
      <c r="CL3333" s="68"/>
      <c r="CM3333" s="41"/>
      <c r="CN3333" s="41"/>
      <c r="CO3333" s="39"/>
      <c r="CP3333" s="78"/>
    </row>
    <row r="3334" spans="1:94" s="38" customFormat="1" x14ac:dyDescent="0.25">
      <c r="A3334" s="38">
        <v>3331</v>
      </c>
      <c r="F3334" s="39"/>
      <c r="Q3334" s="39"/>
      <c r="R3334" s="40"/>
      <c r="S3334" s="40"/>
      <c r="T3334" s="39"/>
      <c r="AG3334" s="110"/>
      <c r="AH3334" s="94"/>
      <c r="AJ3334" s="97"/>
      <c r="AL3334" s="39"/>
      <c r="AP3334" s="39"/>
      <c r="AQ3334" s="77"/>
      <c r="AR3334" s="94"/>
      <c r="AT3334" s="97"/>
      <c r="BB3334" s="79"/>
      <c r="BC3334" s="94"/>
      <c r="BE3334" s="97"/>
      <c r="BF3334" s="97"/>
      <c r="BG3334" s="40"/>
      <c r="BK3334" s="40"/>
      <c r="BL3334" s="79"/>
      <c r="BM3334" s="94"/>
      <c r="BO3334" s="97"/>
      <c r="BQ3334" s="40"/>
      <c r="BR3334" s="94"/>
      <c r="BS3334" s="94"/>
      <c r="BT3334" s="94"/>
      <c r="BU3334" s="40"/>
      <c r="BV3334" s="82"/>
      <c r="BW3334" s="94"/>
      <c r="BX3334" s="48"/>
      <c r="BY3334" s="97"/>
      <c r="BZ3334" s="48"/>
      <c r="CA3334" s="40"/>
      <c r="CB3334" s="94"/>
      <c r="CC3334" s="94"/>
      <c r="CD3334" s="94"/>
      <c r="CE3334" s="40"/>
      <c r="CF3334" s="73"/>
      <c r="CG3334" s="41"/>
      <c r="CH3334" s="41"/>
      <c r="CI3334" s="41"/>
      <c r="CJ3334" s="41"/>
      <c r="CK3334" s="41"/>
      <c r="CL3334" s="68"/>
      <c r="CM3334" s="41"/>
      <c r="CN3334" s="41"/>
      <c r="CO3334" s="39"/>
      <c r="CP3334" s="78"/>
    </row>
    <row r="3335" spans="1:94" s="38" customFormat="1" x14ac:dyDescent="0.25">
      <c r="A3335" s="38">
        <v>3332</v>
      </c>
      <c r="F3335" s="39"/>
      <c r="Q3335" s="39"/>
      <c r="R3335" s="40"/>
      <c r="S3335" s="40"/>
      <c r="T3335" s="39"/>
      <c r="AG3335" s="110"/>
      <c r="AH3335" s="94"/>
      <c r="AJ3335" s="97"/>
      <c r="AL3335" s="39"/>
      <c r="AP3335" s="39"/>
      <c r="AQ3335" s="77"/>
      <c r="AR3335" s="94"/>
      <c r="AT3335" s="97"/>
      <c r="BB3335" s="79"/>
      <c r="BC3335" s="94"/>
      <c r="BE3335" s="97"/>
      <c r="BF3335" s="97"/>
      <c r="BG3335" s="40"/>
      <c r="BK3335" s="40"/>
      <c r="BL3335" s="79"/>
      <c r="BM3335" s="94"/>
      <c r="BO3335" s="97"/>
      <c r="BQ3335" s="40"/>
      <c r="BR3335" s="94"/>
      <c r="BS3335" s="94"/>
      <c r="BT3335" s="94"/>
      <c r="BU3335" s="40"/>
      <c r="BV3335" s="82"/>
      <c r="BW3335" s="94"/>
      <c r="BX3335" s="48"/>
      <c r="BY3335" s="97"/>
      <c r="BZ3335" s="48"/>
      <c r="CA3335" s="40"/>
      <c r="CB3335" s="94"/>
      <c r="CC3335" s="94"/>
      <c r="CD3335" s="94"/>
      <c r="CE3335" s="40"/>
      <c r="CF3335" s="73"/>
      <c r="CG3335" s="41"/>
      <c r="CH3335" s="41"/>
      <c r="CI3335" s="41"/>
      <c r="CJ3335" s="41"/>
      <c r="CK3335" s="41"/>
      <c r="CL3335" s="68"/>
      <c r="CM3335" s="41"/>
      <c r="CN3335" s="41"/>
      <c r="CO3335" s="39"/>
      <c r="CP3335" s="78"/>
    </row>
    <row r="3336" spans="1:94" s="38" customFormat="1" x14ac:dyDescent="0.25">
      <c r="A3336" s="38">
        <v>3333</v>
      </c>
      <c r="F3336" s="39"/>
      <c r="Q3336" s="39"/>
      <c r="R3336" s="40"/>
      <c r="S3336" s="40"/>
      <c r="T3336" s="39"/>
      <c r="AG3336" s="110"/>
      <c r="AH3336" s="94"/>
      <c r="AJ3336" s="97"/>
      <c r="AL3336" s="39"/>
      <c r="AP3336" s="39"/>
      <c r="AQ3336" s="77"/>
      <c r="AR3336" s="94"/>
      <c r="AT3336" s="97"/>
      <c r="BB3336" s="79"/>
      <c r="BC3336" s="94"/>
      <c r="BE3336" s="97"/>
      <c r="BF3336" s="97"/>
      <c r="BG3336" s="40"/>
      <c r="BK3336" s="40"/>
      <c r="BL3336" s="79"/>
      <c r="BM3336" s="94"/>
      <c r="BO3336" s="97"/>
      <c r="BQ3336" s="40"/>
      <c r="BR3336" s="94"/>
      <c r="BS3336" s="94"/>
      <c r="BT3336" s="94"/>
      <c r="BU3336" s="40"/>
      <c r="BV3336" s="82"/>
      <c r="BW3336" s="94"/>
      <c r="BX3336" s="48"/>
      <c r="BY3336" s="97"/>
      <c r="BZ3336" s="48"/>
      <c r="CA3336" s="40"/>
      <c r="CB3336" s="94"/>
      <c r="CC3336" s="94"/>
      <c r="CD3336" s="94"/>
      <c r="CE3336" s="40"/>
      <c r="CF3336" s="73"/>
      <c r="CG3336" s="41"/>
      <c r="CH3336" s="41"/>
      <c r="CI3336" s="41"/>
      <c r="CJ3336" s="41"/>
      <c r="CK3336" s="41"/>
      <c r="CL3336" s="68"/>
      <c r="CM3336" s="41"/>
      <c r="CN3336" s="41"/>
      <c r="CO3336" s="39"/>
      <c r="CP3336" s="78"/>
    </row>
    <row r="3337" spans="1:94" s="38" customFormat="1" x14ac:dyDescent="0.25">
      <c r="A3337" s="38">
        <v>3334</v>
      </c>
      <c r="F3337" s="39"/>
      <c r="Q3337" s="39"/>
      <c r="R3337" s="40"/>
      <c r="S3337" s="40"/>
      <c r="T3337" s="39"/>
      <c r="AG3337" s="110"/>
      <c r="AH3337" s="94"/>
      <c r="AJ3337" s="97"/>
      <c r="AL3337" s="39"/>
      <c r="AP3337" s="39"/>
      <c r="AQ3337" s="77"/>
      <c r="AR3337" s="94"/>
      <c r="AT3337" s="97"/>
      <c r="BB3337" s="79"/>
      <c r="BC3337" s="94"/>
      <c r="BE3337" s="97"/>
      <c r="BF3337" s="97"/>
      <c r="BG3337" s="40"/>
      <c r="BK3337" s="40"/>
      <c r="BL3337" s="79"/>
      <c r="BM3337" s="94"/>
      <c r="BO3337" s="97"/>
      <c r="BQ3337" s="40"/>
      <c r="BR3337" s="94"/>
      <c r="BS3337" s="94"/>
      <c r="BT3337" s="94"/>
      <c r="BU3337" s="40"/>
      <c r="BV3337" s="82"/>
      <c r="BW3337" s="94"/>
      <c r="BX3337" s="48"/>
      <c r="BY3337" s="97"/>
      <c r="BZ3337" s="48"/>
      <c r="CA3337" s="40"/>
      <c r="CB3337" s="94"/>
      <c r="CC3337" s="94"/>
      <c r="CD3337" s="94"/>
      <c r="CE3337" s="40"/>
      <c r="CF3337" s="73"/>
      <c r="CG3337" s="41"/>
      <c r="CH3337" s="41"/>
      <c r="CI3337" s="41"/>
      <c r="CJ3337" s="41"/>
      <c r="CK3337" s="41"/>
      <c r="CL3337" s="68"/>
      <c r="CM3337" s="41"/>
      <c r="CN3337" s="41"/>
      <c r="CO3337" s="39"/>
      <c r="CP3337" s="78"/>
    </row>
    <row r="3338" spans="1:94" s="38" customFormat="1" x14ac:dyDescent="0.25">
      <c r="A3338" s="38">
        <v>3335</v>
      </c>
      <c r="F3338" s="39"/>
      <c r="Q3338" s="39"/>
      <c r="R3338" s="40"/>
      <c r="S3338" s="40"/>
      <c r="T3338" s="39"/>
      <c r="AG3338" s="110"/>
      <c r="AH3338" s="94"/>
      <c r="AJ3338" s="97"/>
      <c r="AL3338" s="39"/>
      <c r="AP3338" s="39"/>
      <c r="AQ3338" s="77"/>
      <c r="AR3338" s="94"/>
      <c r="AT3338" s="97"/>
      <c r="BB3338" s="79"/>
      <c r="BC3338" s="94"/>
      <c r="BE3338" s="97"/>
      <c r="BF3338" s="97"/>
      <c r="BG3338" s="40"/>
      <c r="BK3338" s="40"/>
      <c r="BL3338" s="79"/>
      <c r="BM3338" s="94"/>
      <c r="BO3338" s="97"/>
      <c r="BQ3338" s="40"/>
      <c r="BR3338" s="94"/>
      <c r="BS3338" s="94"/>
      <c r="BT3338" s="94"/>
      <c r="BU3338" s="40"/>
      <c r="BV3338" s="82"/>
      <c r="BW3338" s="94"/>
      <c r="BX3338" s="48"/>
      <c r="BY3338" s="97"/>
      <c r="BZ3338" s="48"/>
      <c r="CA3338" s="40"/>
      <c r="CB3338" s="94"/>
      <c r="CC3338" s="94"/>
      <c r="CD3338" s="94"/>
      <c r="CE3338" s="40"/>
      <c r="CF3338" s="73"/>
      <c r="CG3338" s="41"/>
      <c r="CH3338" s="41"/>
      <c r="CI3338" s="41"/>
      <c r="CJ3338" s="41"/>
      <c r="CK3338" s="41"/>
      <c r="CL3338" s="68"/>
      <c r="CM3338" s="41"/>
      <c r="CN3338" s="41"/>
      <c r="CO3338" s="39"/>
      <c r="CP3338" s="78"/>
    </row>
    <row r="3339" spans="1:94" s="38" customFormat="1" x14ac:dyDescent="0.25">
      <c r="A3339" s="38">
        <v>3336</v>
      </c>
      <c r="F3339" s="39"/>
      <c r="Q3339" s="39"/>
      <c r="R3339" s="40"/>
      <c r="S3339" s="40"/>
      <c r="T3339" s="39"/>
      <c r="AG3339" s="110"/>
      <c r="AH3339" s="94"/>
      <c r="AJ3339" s="97"/>
      <c r="AL3339" s="39"/>
      <c r="AP3339" s="39"/>
      <c r="AQ3339" s="77"/>
      <c r="AR3339" s="94"/>
      <c r="AT3339" s="97"/>
      <c r="BB3339" s="79"/>
      <c r="BC3339" s="94"/>
      <c r="BE3339" s="97"/>
      <c r="BF3339" s="97"/>
      <c r="BG3339" s="40"/>
      <c r="BK3339" s="40"/>
      <c r="BL3339" s="79"/>
      <c r="BM3339" s="94"/>
      <c r="BO3339" s="97"/>
      <c r="BQ3339" s="40"/>
      <c r="BR3339" s="94"/>
      <c r="BS3339" s="94"/>
      <c r="BT3339" s="94"/>
      <c r="BU3339" s="40"/>
      <c r="BV3339" s="82"/>
      <c r="BW3339" s="94"/>
      <c r="BX3339" s="48"/>
      <c r="BY3339" s="97"/>
      <c r="BZ3339" s="48"/>
      <c r="CA3339" s="40"/>
      <c r="CB3339" s="94"/>
      <c r="CC3339" s="94"/>
      <c r="CD3339" s="94"/>
      <c r="CE3339" s="40"/>
      <c r="CF3339" s="73"/>
      <c r="CG3339" s="41"/>
      <c r="CH3339" s="41"/>
      <c r="CI3339" s="41"/>
      <c r="CJ3339" s="41"/>
      <c r="CK3339" s="41"/>
      <c r="CL3339" s="68"/>
      <c r="CM3339" s="41"/>
      <c r="CN3339" s="41"/>
      <c r="CO3339" s="39"/>
      <c r="CP3339" s="78"/>
    </row>
    <row r="3340" spans="1:94" s="38" customFormat="1" x14ac:dyDescent="0.25">
      <c r="A3340" s="38">
        <v>3337</v>
      </c>
      <c r="F3340" s="39"/>
      <c r="Q3340" s="39"/>
      <c r="R3340" s="40"/>
      <c r="S3340" s="40"/>
      <c r="T3340" s="39"/>
      <c r="AG3340" s="110"/>
      <c r="AH3340" s="94"/>
      <c r="AJ3340" s="97"/>
      <c r="AL3340" s="39"/>
      <c r="AP3340" s="39"/>
      <c r="AQ3340" s="77"/>
      <c r="AR3340" s="94"/>
      <c r="AT3340" s="97"/>
      <c r="BB3340" s="79"/>
      <c r="BC3340" s="94"/>
      <c r="BE3340" s="97"/>
      <c r="BF3340" s="97"/>
      <c r="BG3340" s="40"/>
      <c r="BK3340" s="40"/>
      <c r="BL3340" s="79"/>
      <c r="BM3340" s="94"/>
      <c r="BO3340" s="97"/>
      <c r="BQ3340" s="40"/>
      <c r="BR3340" s="94"/>
      <c r="BS3340" s="94"/>
      <c r="BT3340" s="94"/>
      <c r="BU3340" s="40"/>
      <c r="BV3340" s="82"/>
      <c r="BW3340" s="94"/>
      <c r="BX3340" s="48"/>
      <c r="BY3340" s="97"/>
      <c r="BZ3340" s="48"/>
      <c r="CA3340" s="40"/>
      <c r="CB3340" s="94"/>
      <c r="CC3340" s="94"/>
      <c r="CD3340" s="94"/>
      <c r="CE3340" s="40"/>
      <c r="CF3340" s="73"/>
      <c r="CG3340" s="41"/>
      <c r="CH3340" s="41"/>
      <c r="CI3340" s="41"/>
      <c r="CJ3340" s="41"/>
      <c r="CK3340" s="41"/>
      <c r="CL3340" s="68"/>
      <c r="CM3340" s="41"/>
      <c r="CN3340" s="41"/>
      <c r="CO3340" s="39"/>
      <c r="CP3340" s="78"/>
    </row>
    <row r="3341" spans="1:94" s="38" customFormat="1" x14ac:dyDescent="0.25">
      <c r="A3341" s="38">
        <v>3338</v>
      </c>
      <c r="F3341" s="39"/>
      <c r="Q3341" s="39"/>
      <c r="R3341" s="40"/>
      <c r="S3341" s="40"/>
      <c r="T3341" s="39"/>
      <c r="AG3341" s="110"/>
      <c r="AH3341" s="94"/>
      <c r="AJ3341" s="97"/>
      <c r="AL3341" s="39"/>
      <c r="AP3341" s="39"/>
      <c r="AQ3341" s="77"/>
      <c r="AR3341" s="94"/>
      <c r="AT3341" s="97"/>
      <c r="BB3341" s="79"/>
      <c r="BC3341" s="94"/>
      <c r="BE3341" s="97"/>
      <c r="BF3341" s="97"/>
      <c r="BG3341" s="40"/>
      <c r="BK3341" s="40"/>
      <c r="BL3341" s="79"/>
      <c r="BM3341" s="94"/>
      <c r="BO3341" s="97"/>
      <c r="BQ3341" s="40"/>
      <c r="BR3341" s="94"/>
      <c r="BS3341" s="94"/>
      <c r="BT3341" s="94"/>
      <c r="BU3341" s="40"/>
      <c r="BV3341" s="82"/>
      <c r="BW3341" s="94"/>
      <c r="BX3341" s="48"/>
      <c r="BY3341" s="97"/>
      <c r="BZ3341" s="48"/>
      <c r="CA3341" s="40"/>
      <c r="CB3341" s="94"/>
      <c r="CC3341" s="94"/>
      <c r="CD3341" s="94"/>
      <c r="CE3341" s="40"/>
      <c r="CF3341" s="73"/>
      <c r="CG3341" s="41"/>
      <c r="CH3341" s="41"/>
      <c r="CI3341" s="41"/>
      <c r="CJ3341" s="41"/>
      <c r="CK3341" s="41"/>
      <c r="CL3341" s="68"/>
      <c r="CM3341" s="41"/>
      <c r="CN3341" s="41"/>
      <c r="CO3341" s="39"/>
      <c r="CP3341" s="78"/>
    </row>
    <row r="3342" spans="1:94" s="38" customFormat="1" x14ac:dyDescent="0.25">
      <c r="A3342" s="38">
        <v>3339</v>
      </c>
      <c r="F3342" s="39"/>
      <c r="Q3342" s="39"/>
      <c r="R3342" s="40"/>
      <c r="S3342" s="40"/>
      <c r="T3342" s="39"/>
      <c r="AG3342" s="110"/>
      <c r="AH3342" s="94"/>
      <c r="AJ3342" s="97"/>
      <c r="AL3342" s="39"/>
      <c r="AP3342" s="39"/>
      <c r="AQ3342" s="77"/>
      <c r="AR3342" s="94"/>
      <c r="AT3342" s="97"/>
      <c r="BB3342" s="79"/>
      <c r="BC3342" s="94"/>
      <c r="BE3342" s="97"/>
      <c r="BF3342" s="97"/>
      <c r="BG3342" s="40"/>
      <c r="BK3342" s="40"/>
      <c r="BL3342" s="79"/>
      <c r="BM3342" s="94"/>
      <c r="BO3342" s="97"/>
      <c r="BQ3342" s="40"/>
      <c r="BR3342" s="94"/>
      <c r="BS3342" s="94"/>
      <c r="BT3342" s="94"/>
      <c r="BU3342" s="40"/>
      <c r="BV3342" s="82"/>
      <c r="BW3342" s="94"/>
      <c r="BX3342" s="48"/>
      <c r="BY3342" s="97"/>
      <c r="BZ3342" s="48"/>
      <c r="CA3342" s="40"/>
      <c r="CB3342" s="94"/>
      <c r="CC3342" s="94"/>
      <c r="CD3342" s="94"/>
      <c r="CE3342" s="40"/>
      <c r="CF3342" s="73"/>
      <c r="CG3342" s="41"/>
      <c r="CH3342" s="41"/>
      <c r="CI3342" s="41"/>
      <c r="CJ3342" s="41"/>
      <c r="CK3342" s="41"/>
      <c r="CL3342" s="68"/>
      <c r="CM3342" s="41"/>
      <c r="CN3342" s="41"/>
      <c r="CO3342" s="39"/>
      <c r="CP3342" s="78"/>
    </row>
    <row r="3343" spans="1:94" s="38" customFormat="1" x14ac:dyDescent="0.25">
      <c r="A3343" s="38">
        <v>3340</v>
      </c>
      <c r="F3343" s="39"/>
      <c r="Q3343" s="39"/>
      <c r="R3343" s="40"/>
      <c r="S3343" s="40"/>
      <c r="T3343" s="39"/>
      <c r="AG3343" s="110"/>
      <c r="AH3343" s="94"/>
      <c r="AJ3343" s="97"/>
      <c r="AL3343" s="39"/>
      <c r="AP3343" s="39"/>
      <c r="AQ3343" s="77"/>
      <c r="AR3343" s="94"/>
      <c r="AT3343" s="97"/>
      <c r="BB3343" s="79"/>
      <c r="BC3343" s="94"/>
      <c r="BE3343" s="97"/>
      <c r="BF3343" s="97"/>
      <c r="BG3343" s="40"/>
      <c r="BK3343" s="40"/>
      <c r="BL3343" s="79"/>
      <c r="BM3343" s="94"/>
      <c r="BO3343" s="97"/>
      <c r="BQ3343" s="40"/>
      <c r="BR3343" s="94"/>
      <c r="BS3343" s="94"/>
      <c r="BT3343" s="94"/>
      <c r="BU3343" s="40"/>
      <c r="BV3343" s="82"/>
      <c r="BW3343" s="94"/>
      <c r="BX3343" s="48"/>
      <c r="BY3343" s="97"/>
      <c r="BZ3343" s="48"/>
      <c r="CA3343" s="40"/>
      <c r="CB3343" s="94"/>
      <c r="CC3343" s="94"/>
      <c r="CD3343" s="94"/>
      <c r="CE3343" s="40"/>
      <c r="CF3343" s="73"/>
      <c r="CG3343" s="41"/>
      <c r="CH3343" s="41"/>
      <c r="CI3343" s="41"/>
      <c r="CJ3343" s="41"/>
      <c r="CK3343" s="41"/>
      <c r="CL3343" s="68"/>
      <c r="CM3343" s="41"/>
      <c r="CN3343" s="41"/>
      <c r="CO3343" s="39"/>
      <c r="CP3343" s="78"/>
    </row>
    <row r="3344" spans="1:94" s="38" customFormat="1" x14ac:dyDescent="0.25">
      <c r="A3344" s="38">
        <v>3341</v>
      </c>
      <c r="F3344" s="39"/>
      <c r="Q3344" s="39"/>
      <c r="R3344" s="40"/>
      <c r="S3344" s="40"/>
      <c r="T3344" s="39"/>
      <c r="AG3344" s="110"/>
      <c r="AH3344" s="94"/>
      <c r="AJ3344" s="97"/>
      <c r="AL3344" s="39"/>
      <c r="AP3344" s="39"/>
      <c r="AQ3344" s="77"/>
      <c r="AR3344" s="94"/>
      <c r="AT3344" s="97"/>
      <c r="BB3344" s="79"/>
      <c r="BC3344" s="94"/>
      <c r="BE3344" s="97"/>
      <c r="BF3344" s="97"/>
      <c r="BG3344" s="40"/>
      <c r="BK3344" s="40"/>
      <c r="BL3344" s="79"/>
      <c r="BM3344" s="94"/>
      <c r="BO3344" s="97"/>
      <c r="BQ3344" s="40"/>
      <c r="BR3344" s="94"/>
      <c r="BS3344" s="94"/>
      <c r="BT3344" s="94"/>
      <c r="BU3344" s="40"/>
      <c r="BV3344" s="82"/>
      <c r="BW3344" s="94"/>
      <c r="BX3344" s="48"/>
      <c r="BY3344" s="97"/>
      <c r="BZ3344" s="48"/>
      <c r="CA3344" s="40"/>
      <c r="CB3344" s="94"/>
      <c r="CC3344" s="94"/>
      <c r="CD3344" s="94"/>
      <c r="CE3344" s="40"/>
      <c r="CF3344" s="73"/>
      <c r="CG3344" s="41"/>
      <c r="CH3344" s="41"/>
      <c r="CI3344" s="41"/>
      <c r="CJ3344" s="41"/>
      <c r="CK3344" s="41"/>
      <c r="CL3344" s="68"/>
      <c r="CM3344" s="41"/>
      <c r="CN3344" s="41"/>
      <c r="CO3344" s="39"/>
      <c r="CP3344" s="78"/>
    </row>
    <row r="3345" spans="1:94" s="38" customFormat="1" x14ac:dyDescent="0.25">
      <c r="A3345" s="38">
        <v>3342</v>
      </c>
      <c r="F3345" s="39"/>
      <c r="Q3345" s="39"/>
      <c r="R3345" s="40"/>
      <c r="S3345" s="40"/>
      <c r="T3345" s="39"/>
      <c r="AG3345" s="110"/>
      <c r="AH3345" s="94"/>
      <c r="AJ3345" s="97"/>
      <c r="AL3345" s="39"/>
      <c r="AP3345" s="39"/>
      <c r="AQ3345" s="77"/>
      <c r="AR3345" s="94"/>
      <c r="AT3345" s="97"/>
      <c r="BB3345" s="79"/>
      <c r="BC3345" s="94"/>
      <c r="BE3345" s="97"/>
      <c r="BF3345" s="97"/>
      <c r="BG3345" s="40"/>
      <c r="BK3345" s="40"/>
      <c r="BL3345" s="79"/>
      <c r="BM3345" s="94"/>
      <c r="BO3345" s="97"/>
      <c r="BQ3345" s="40"/>
      <c r="BR3345" s="94"/>
      <c r="BS3345" s="94"/>
      <c r="BT3345" s="94"/>
      <c r="BU3345" s="40"/>
      <c r="BV3345" s="82"/>
      <c r="BW3345" s="94"/>
      <c r="BX3345" s="48"/>
      <c r="BY3345" s="97"/>
      <c r="BZ3345" s="48"/>
      <c r="CA3345" s="40"/>
      <c r="CB3345" s="94"/>
      <c r="CC3345" s="94"/>
      <c r="CD3345" s="94"/>
      <c r="CE3345" s="40"/>
      <c r="CF3345" s="73"/>
      <c r="CG3345" s="41"/>
      <c r="CH3345" s="41"/>
      <c r="CI3345" s="41"/>
      <c r="CJ3345" s="41"/>
      <c r="CK3345" s="41"/>
      <c r="CL3345" s="68"/>
      <c r="CM3345" s="41"/>
      <c r="CN3345" s="41"/>
      <c r="CO3345" s="39"/>
      <c r="CP3345" s="78"/>
    </row>
    <row r="3346" spans="1:94" s="38" customFormat="1" x14ac:dyDescent="0.25">
      <c r="A3346" s="38">
        <v>3343</v>
      </c>
      <c r="F3346" s="39"/>
      <c r="Q3346" s="39"/>
      <c r="R3346" s="40"/>
      <c r="S3346" s="40"/>
      <c r="T3346" s="39"/>
      <c r="AG3346" s="110"/>
      <c r="AH3346" s="94"/>
      <c r="AJ3346" s="97"/>
      <c r="AL3346" s="39"/>
      <c r="AP3346" s="39"/>
      <c r="AQ3346" s="77"/>
      <c r="AR3346" s="94"/>
      <c r="AT3346" s="97"/>
      <c r="BB3346" s="79"/>
      <c r="BC3346" s="94"/>
      <c r="BE3346" s="97"/>
      <c r="BF3346" s="97"/>
      <c r="BG3346" s="40"/>
      <c r="BK3346" s="40"/>
      <c r="BL3346" s="79"/>
      <c r="BM3346" s="94"/>
      <c r="BO3346" s="97"/>
      <c r="BQ3346" s="40"/>
      <c r="BR3346" s="94"/>
      <c r="BS3346" s="94"/>
      <c r="BT3346" s="94"/>
      <c r="BU3346" s="40"/>
      <c r="BV3346" s="82"/>
      <c r="BW3346" s="94"/>
      <c r="BX3346" s="48"/>
      <c r="BY3346" s="97"/>
      <c r="BZ3346" s="48"/>
      <c r="CA3346" s="40"/>
      <c r="CB3346" s="94"/>
      <c r="CC3346" s="94"/>
      <c r="CD3346" s="94"/>
      <c r="CE3346" s="40"/>
      <c r="CF3346" s="73"/>
      <c r="CG3346" s="41"/>
      <c r="CH3346" s="41"/>
      <c r="CI3346" s="41"/>
      <c r="CJ3346" s="41"/>
      <c r="CK3346" s="41"/>
      <c r="CL3346" s="68"/>
      <c r="CM3346" s="41"/>
      <c r="CN3346" s="41"/>
      <c r="CO3346" s="39"/>
      <c r="CP3346" s="78"/>
    </row>
    <row r="3347" spans="1:94" s="38" customFormat="1" x14ac:dyDescent="0.25">
      <c r="A3347" s="38">
        <v>3344</v>
      </c>
      <c r="F3347" s="39"/>
      <c r="Q3347" s="39"/>
      <c r="R3347" s="40"/>
      <c r="S3347" s="40"/>
      <c r="T3347" s="39"/>
      <c r="AG3347" s="110"/>
      <c r="AH3347" s="94"/>
      <c r="AJ3347" s="97"/>
      <c r="AL3347" s="39"/>
      <c r="AP3347" s="39"/>
      <c r="AQ3347" s="77"/>
      <c r="AR3347" s="94"/>
      <c r="AT3347" s="97"/>
      <c r="BB3347" s="79"/>
      <c r="BC3347" s="94"/>
      <c r="BE3347" s="97"/>
      <c r="BF3347" s="97"/>
      <c r="BG3347" s="40"/>
      <c r="BK3347" s="40"/>
      <c r="BL3347" s="79"/>
      <c r="BM3347" s="94"/>
      <c r="BO3347" s="97"/>
      <c r="BQ3347" s="40"/>
      <c r="BR3347" s="94"/>
      <c r="BS3347" s="94"/>
      <c r="BT3347" s="94"/>
      <c r="BU3347" s="40"/>
      <c r="BV3347" s="82"/>
      <c r="BW3347" s="94"/>
      <c r="BX3347" s="48"/>
      <c r="BY3347" s="97"/>
      <c r="BZ3347" s="48"/>
      <c r="CA3347" s="40"/>
      <c r="CB3347" s="94"/>
      <c r="CC3347" s="94"/>
      <c r="CD3347" s="94"/>
      <c r="CE3347" s="40"/>
      <c r="CF3347" s="73"/>
      <c r="CG3347" s="41"/>
      <c r="CH3347" s="41"/>
      <c r="CI3347" s="41"/>
      <c r="CJ3347" s="41"/>
      <c r="CK3347" s="41"/>
      <c r="CL3347" s="68"/>
      <c r="CM3347" s="41"/>
      <c r="CN3347" s="41"/>
      <c r="CO3347" s="39"/>
      <c r="CP3347" s="78"/>
    </row>
    <row r="3348" spans="1:94" s="38" customFormat="1" x14ac:dyDescent="0.25">
      <c r="A3348" s="38">
        <v>3345</v>
      </c>
      <c r="F3348" s="39"/>
      <c r="Q3348" s="39"/>
      <c r="R3348" s="40"/>
      <c r="S3348" s="40"/>
      <c r="T3348" s="39"/>
      <c r="AG3348" s="110"/>
      <c r="AH3348" s="94"/>
      <c r="AJ3348" s="97"/>
      <c r="AL3348" s="39"/>
      <c r="AP3348" s="39"/>
      <c r="AQ3348" s="77"/>
      <c r="AR3348" s="94"/>
      <c r="AT3348" s="97"/>
      <c r="BB3348" s="79"/>
      <c r="BC3348" s="94"/>
      <c r="BE3348" s="97"/>
      <c r="BF3348" s="97"/>
      <c r="BG3348" s="40"/>
      <c r="BK3348" s="40"/>
      <c r="BL3348" s="79"/>
      <c r="BM3348" s="94"/>
      <c r="BO3348" s="97"/>
      <c r="BQ3348" s="40"/>
      <c r="BR3348" s="94"/>
      <c r="BS3348" s="94"/>
      <c r="BT3348" s="94"/>
      <c r="BU3348" s="40"/>
      <c r="BV3348" s="82"/>
      <c r="BW3348" s="94"/>
      <c r="BX3348" s="48"/>
      <c r="BY3348" s="97"/>
      <c r="BZ3348" s="48"/>
      <c r="CA3348" s="40"/>
      <c r="CB3348" s="94"/>
      <c r="CC3348" s="94"/>
      <c r="CD3348" s="94"/>
      <c r="CE3348" s="40"/>
      <c r="CF3348" s="73"/>
      <c r="CG3348" s="41"/>
      <c r="CH3348" s="41"/>
      <c r="CI3348" s="41"/>
      <c r="CJ3348" s="41"/>
      <c r="CK3348" s="41"/>
      <c r="CL3348" s="68"/>
      <c r="CM3348" s="41"/>
      <c r="CN3348" s="41"/>
      <c r="CO3348" s="39"/>
      <c r="CP3348" s="78"/>
    </row>
    <row r="3349" spans="1:94" s="38" customFormat="1" x14ac:dyDescent="0.25">
      <c r="A3349" s="38">
        <v>3346</v>
      </c>
      <c r="F3349" s="39"/>
      <c r="Q3349" s="39"/>
      <c r="R3349" s="40"/>
      <c r="S3349" s="40"/>
      <c r="T3349" s="39"/>
      <c r="AG3349" s="110"/>
      <c r="AH3349" s="94"/>
      <c r="AJ3349" s="97"/>
      <c r="AL3349" s="39"/>
      <c r="AP3349" s="39"/>
      <c r="AQ3349" s="77"/>
      <c r="AR3349" s="94"/>
      <c r="AT3349" s="97"/>
      <c r="BB3349" s="79"/>
      <c r="BC3349" s="94"/>
      <c r="BE3349" s="97"/>
      <c r="BF3349" s="97"/>
      <c r="BG3349" s="40"/>
      <c r="BK3349" s="40"/>
      <c r="BL3349" s="79"/>
      <c r="BM3349" s="94"/>
      <c r="BO3349" s="97"/>
      <c r="BQ3349" s="40"/>
      <c r="BR3349" s="94"/>
      <c r="BS3349" s="94"/>
      <c r="BT3349" s="94"/>
      <c r="BU3349" s="40"/>
      <c r="BV3349" s="82"/>
      <c r="BW3349" s="94"/>
      <c r="BX3349" s="48"/>
      <c r="BY3349" s="97"/>
      <c r="BZ3349" s="48"/>
      <c r="CA3349" s="40"/>
      <c r="CB3349" s="94"/>
      <c r="CC3349" s="94"/>
      <c r="CD3349" s="94"/>
      <c r="CE3349" s="40"/>
      <c r="CF3349" s="73"/>
      <c r="CG3349" s="41"/>
      <c r="CH3349" s="41"/>
      <c r="CI3349" s="41"/>
      <c r="CJ3349" s="41"/>
      <c r="CK3349" s="41"/>
      <c r="CL3349" s="68"/>
      <c r="CM3349" s="41"/>
      <c r="CN3349" s="41"/>
      <c r="CO3349" s="39"/>
      <c r="CP3349" s="78"/>
    </row>
    <row r="3350" spans="1:94" s="38" customFormat="1" x14ac:dyDescent="0.25">
      <c r="A3350" s="38">
        <v>3347</v>
      </c>
      <c r="F3350" s="39"/>
      <c r="Q3350" s="39"/>
      <c r="R3350" s="40"/>
      <c r="S3350" s="40"/>
      <c r="T3350" s="39"/>
      <c r="AG3350" s="110"/>
      <c r="AH3350" s="94"/>
      <c r="AJ3350" s="97"/>
      <c r="AL3350" s="39"/>
      <c r="AP3350" s="39"/>
      <c r="AQ3350" s="77"/>
      <c r="AR3350" s="94"/>
      <c r="AT3350" s="97"/>
      <c r="BB3350" s="79"/>
      <c r="BC3350" s="94"/>
      <c r="BE3350" s="97"/>
      <c r="BF3350" s="97"/>
      <c r="BG3350" s="40"/>
      <c r="BK3350" s="40"/>
      <c r="BL3350" s="79"/>
      <c r="BM3350" s="94"/>
      <c r="BO3350" s="97"/>
      <c r="BQ3350" s="40"/>
      <c r="BR3350" s="94"/>
      <c r="BS3350" s="94"/>
      <c r="BT3350" s="94"/>
      <c r="BU3350" s="40"/>
      <c r="BV3350" s="82"/>
      <c r="BW3350" s="94"/>
      <c r="BX3350" s="48"/>
      <c r="BY3350" s="97"/>
      <c r="BZ3350" s="48"/>
      <c r="CA3350" s="40"/>
      <c r="CB3350" s="94"/>
      <c r="CC3350" s="94"/>
      <c r="CD3350" s="94"/>
      <c r="CE3350" s="40"/>
      <c r="CF3350" s="73"/>
      <c r="CG3350" s="41"/>
      <c r="CH3350" s="41"/>
      <c r="CI3350" s="41"/>
      <c r="CJ3350" s="41"/>
      <c r="CK3350" s="41"/>
      <c r="CL3350" s="68"/>
      <c r="CM3350" s="41"/>
      <c r="CN3350" s="41"/>
      <c r="CO3350" s="39"/>
      <c r="CP3350" s="78"/>
    </row>
    <row r="3351" spans="1:94" s="38" customFormat="1" x14ac:dyDescent="0.25">
      <c r="A3351" s="38">
        <v>3348</v>
      </c>
      <c r="F3351" s="39"/>
      <c r="Q3351" s="39"/>
      <c r="R3351" s="40"/>
      <c r="S3351" s="40"/>
      <c r="T3351" s="39"/>
      <c r="AG3351" s="110"/>
      <c r="AH3351" s="94"/>
      <c r="AJ3351" s="97"/>
      <c r="AL3351" s="39"/>
      <c r="AP3351" s="39"/>
      <c r="AQ3351" s="77"/>
      <c r="AR3351" s="94"/>
      <c r="AT3351" s="97"/>
      <c r="BB3351" s="79"/>
      <c r="BC3351" s="94"/>
      <c r="BE3351" s="97"/>
      <c r="BF3351" s="97"/>
      <c r="BG3351" s="40"/>
      <c r="BK3351" s="40"/>
      <c r="BL3351" s="79"/>
      <c r="BM3351" s="94"/>
      <c r="BO3351" s="97"/>
      <c r="BQ3351" s="40"/>
      <c r="BR3351" s="94"/>
      <c r="BS3351" s="94"/>
      <c r="BT3351" s="94"/>
      <c r="BU3351" s="40"/>
      <c r="BV3351" s="82"/>
      <c r="BW3351" s="94"/>
      <c r="BX3351" s="48"/>
      <c r="BY3351" s="97"/>
      <c r="BZ3351" s="48"/>
      <c r="CA3351" s="40"/>
      <c r="CB3351" s="94"/>
      <c r="CC3351" s="94"/>
      <c r="CD3351" s="94"/>
      <c r="CE3351" s="40"/>
      <c r="CF3351" s="73"/>
      <c r="CG3351" s="41"/>
      <c r="CH3351" s="41"/>
      <c r="CI3351" s="41"/>
      <c r="CJ3351" s="41"/>
      <c r="CK3351" s="41"/>
      <c r="CL3351" s="68"/>
      <c r="CM3351" s="41"/>
      <c r="CN3351" s="41"/>
      <c r="CO3351" s="39"/>
      <c r="CP3351" s="78"/>
    </row>
    <row r="3352" spans="1:94" s="38" customFormat="1" x14ac:dyDescent="0.25">
      <c r="A3352" s="38">
        <v>3349</v>
      </c>
      <c r="F3352" s="39"/>
      <c r="Q3352" s="39"/>
      <c r="R3352" s="40"/>
      <c r="S3352" s="40"/>
      <c r="T3352" s="39"/>
      <c r="AG3352" s="110"/>
      <c r="AH3352" s="94"/>
      <c r="AJ3352" s="97"/>
      <c r="AL3352" s="39"/>
      <c r="AP3352" s="39"/>
      <c r="AQ3352" s="77"/>
      <c r="AR3352" s="94"/>
      <c r="AT3352" s="97"/>
      <c r="BB3352" s="79"/>
      <c r="BC3352" s="94"/>
      <c r="BE3352" s="97"/>
      <c r="BF3352" s="97"/>
      <c r="BG3352" s="40"/>
      <c r="BK3352" s="40"/>
      <c r="BL3352" s="79"/>
      <c r="BM3352" s="94"/>
      <c r="BO3352" s="97"/>
      <c r="BQ3352" s="40"/>
      <c r="BR3352" s="94"/>
      <c r="BS3352" s="94"/>
      <c r="BT3352" s="94"/>
      <c r="BU3352" s="40"/>
      <c r="BV3352" s="82"/>
      <c r="BW3352" s="94"/>
      <c r="BX3352" s="48"/>
      <c r="BY3352" s="97"/>
      <c r="BZ3352" s="48"/>
      <c r="CA3352" s="40"/>
      <c r="CB3352" s="94"/>
      <c r="CC3352" s="94"/>
      <c r="CD3352" s="94"/>
      <c r="CE3352" s="40"/>
      <c r="CF3352" s="73"/>
      <c r="CG3352" s="41"/>
      <c r="CH3352" s="41"/>
      <c r="CI3352" s="41"/>
      <c r="CJ3352" s="41"/>
      <c r="CK3352" s="41"/>
      <c r="CL3352" s="68"/>
      <c r="CM3352" s="41"/>
      <c r="CN3352" s="41"/>
      <c r="CO3352" s="39"/>
      <c r="CP3352" s="78"/>
    </row>
    <row r="3353" spans="1:94" s="38" customFormat="1" x14ac:dyDescent="0.25">
      <c r="A3353" s="38">
        <v>3350</v>
      </c>
      <c r="F3353" s="39"/>
      <c r="Q3353" s="39"/>
      <c r="R3353" s="40"/>
      <c r="S3353" s="40"/>
      <c r="T3353" s="39"/>
      <c r="AG3353" s="110"/>
      <c r="AH3353" s="94"/>
      <c r="AJ3353" s="97"/>
      <c r="AL3353" s="39"/>
      <c r="AP3353" s="39"/>
      <c r="AQ3353" s="77"/>
      <c r="AR3353" s="94"/>
      <c r="AT3353" s="97"/>
      <c r="BB3353" s="79"/>
      <c r="BC3353" s="94"/>
      <c r="BE3353" s="97"/>
      <c r="BF3353" s="97"/>
      <c r="BG3353" s="40"/>
      <c r="BK3353" s="40"/>
      <c r="BL3353" s="79"/>
      <c r="BM3353" s="94"/>
      <c r="BO3353" s="97"/>
      <c r="BQ3353" s="40"/>
      <c r="BR3353" s="94"/>
      <c r="BS3353" s="94"/>
      <c r="BT3353" s="94"/>
      <c r="BU3353" s="40"/>
      <c r="BV3353" s="82"/>
      <c r="BW3353" s="94"/>
      <c r="BX3353" s="48"/>
      <c r="BY3353" s="97"/>
      <c r="BZ3353" s="48"/>
      <c r="CA3353" s="40"/>
      <c r="CB3353" s="94"/>
      <c r="CC3353" s="94"/>
      <c r="CD3353" s="94"/>
      <c r="CE3353" s="40"/>
      <c r="CF3353" s="73"/>
      <c r="CG3353" s="41"/>
      <c r="CH3353" s="41"/>
      <c r="CI3353" s="41"/>
      <c r="CJ3353" s="41"/>
      <c r="CK3353" s="41"/>
      <c r="CL3353" s="68"/>
      <c r="CM3353" s="41"/>
      <c r="CN3353" s="41"/>
      <c r="CO3353" s="39"/>
      <c r="CP3353" s="78"/>
    </row>
    <row r="3354" spans="1:94" s="38" customFormat="1" x14ac:dyDescent="0.25">
      <c r="A3354" s="38">
        <v>3351</v>
      </c>
      <c r="F3354" s="39"/>
      <c r="Q3354" s="39"/>
      <c r="R3354" s="40"/>
      <c r="S3354" s="40"/>
      <c r="T3354" s="39"/>
      <c r="AG3354" s="110"/>
      <c r="AH3354" s="94"/>
      <c r="AJ3354" s="97"/>
      <c r="AL3354" s="39"/>
      <c r="AP3354" s="39"/>
      <c r="AQ3354" s="77"/>
      <c r="AR3354" s="94"/>
      <c r="AT3354" s="97"/>
      <c r="BB3354" s="79"/>
      <c r="BC3354" s="94"/>
      <c r="BE3354" s="97"/>
      <c r="BF3354" s="97"/>
      <c r="BG3354" s="40"/>
      <c r="BK3354" s="40"/>
      <c r="BL3354" s="79"/>
      <c r="BM3354" s="94"/>
      <c r="BO3354" s="97"/>
      <c r="BQ3354" s="40"/>
      <c r="BR3354" s="94"/>
      <c r="BS3354" s="94"/>
      <c r="BT3354" s="94"/>
      <c r="BU3354" s="40"/>
      <c r="BV3354" s="82"/>
      <c r="BW3354" s="94"/>
      <c r="BX3354" s="48"/>
      <c r="BY3354" s="97"/>
      <c r="BZ3354" s="48"/>
      <c r="CA3354" s="40"/>
      <c r="CB3354" s="94"/>
      <c r="CC3354" s="94"/>
      <c r="CD3354" s="94"/>
      <c r="CE3354" s="40"/>
      <c r="CF3354" s="73"/>
      <c r="CG3354" s="41"/>
      <c r="CH3354" s="41"/>
      <c r="CI3354" s="41"/>
      <c r="CJ3354" s="41"/>
      <c r="CK3354" s="41"/>
      <c r="CL3354" s="68"/>
      <c r="CM3354" s="41"/>
      <c r="CN3354" s="41"/>
      <c r="CO3354" s="39"/>
      <c r="CP3354" s="78"/>
    </row>
    <row r="3355" spans="1:94" s="38" customFormat="1" x14ac:dyDescent="0.25">
      <c r="A3355" s="38">
        <v>3352</v>
      </c>
      <c r="F3355" s="39"/>
      <c r="Q3355" s="39"/>
      <c r="R3355" s="40"/>
      <c r="S3355" s="40"/>
      <c r="T3355" s="39"/>
      <c r="AG3355" s="110"/>
      <c r="AH3355" s="94"/>
      <c r="AJ3355" s="97"/>
      <c r="AL3355" s="39"/>
      <c r="AP3355" s="39"/>
      <c r="AQ3355" s="77"/>
      <c r="AR3355" s="94"/>
      <c r="AT3355" s="97"/>
      <c r="BB3355" s="79"/>
      <c r="BC3355" s="94"/>
      <c r="BE3355" s="97"/>
      <c r="BF3355" s="97"/>
      <c r="BG3355" s="40"/>
      <c r="BK3355" s="40"/>
      <c r="BL3355" s="79"/>
      <c r="BM3355" s="94"/>
      <c r="BO3355" s="97"/>
      <c r="BQ3355" s="40"/>
      <c r="BR3355" s="94"/>
      <c r="BS3355" s="94"/>
      <c r="BT3355" s="94"/>
      <c r="BU3355" s="40"/>
      <c r="BV3355" s="82"/>
      <c r="BW3355" s="94"/>
      <c r="BX3355" s="48"/>
      <c r="BY3355" s="97"/>
      <c r="BZ3355" s="48"/>
      <c r="CA3355" s="40"/>
      <c r="CB3355" s="94"/>
      <c r="CC3355" s="94"/>
      <c r="CD3355" s="94"/>
      <c r="CE3355" s="40"/>
      <c r="CF3355" s="73"/>
      <c r="CG3355" s="41"/>
      <c r="CH3355" s="41"/>
      <c r="CI3355" s="41"/>
      <c r="CJ3355" s="41"/>
      <c r="CK3355" s="41"/>
      <c r="CL3355" s="68"/>
      <c r="CM3355" s="41"/>
      <c r="CN3355" s="41"/>
      <c r="CO3355" s="39"/>
      <c r="CP3355" s="78"/>
    </row>
    <row r="3356" spans="1:94" s="38" customFormat="1" x14ac:dyDescent="0.25">
      <c r="A3356" s="38">
        <v>3353</v>
      </c>
      <c r="F3356" s="39"/>
      <c r="Q3356" s="39"/>
      <c r="R3356" s="40"/>
      <c r="S3356" s="40"/>
      <c r="T3356" s="39"/>
      <c r="AG3356" s="110"/>
      <c r="AH3356" s="94"/>
      <c r="AJ3356" s="97"/>
      <c r="AL3356" s="39"/>
      <c r="AP3356" s="39"/>
      <c r="AQ3356" s="77"/>
      <c r="AR3356" s="94"/>
      <c r="AT3356" s="97"/>
      <c r="BB3356" s="79"/>
      <c r="BC3356" s="94"/>
      <c r="BE3356" s="97"/>
      <c r="BF3356" s="97"/>
      <c r="BG3356" s="40"/>
      <c r="BK3356" s="40"/>
      <c r="BL3356" s="79"/>
      <c r="BM3356" s="94"/>
      <c r="BO3356" s="97"/>
      <c r="BQ3356" s="40"/>
      <c r="BR3356" s="94"/>
      <c r="BS3356" s="94"/>
      <c r="BT3356" s="94"/>
      <c r="BU3356" s="40"/>
      <c r="BV3356" s="82"/>
      <c r="BW3356" s="94"/>
      <c r="BX3356" s="48"/>
      <c r="BY3356" s="97"/>
      <c r="BZ3356" s="48"/>
      <c r="CA3356" s="40"/>
      <c r="CB3356" s="94"/>
      <c r="CC3356" s="94"/>
      <c r="CD3356" s="94"/>
      <c r="CE3356" s="40"/>
      <c r="CF3356" s="73"/>
      <c r="CG3356" s="41"/>
      <c r="CH3356" s="41"/>
      <c r="CI3356" s="41"/>
      <c r="CJ3356" s="41"/>
      <c r="CK3356" s="41"/>
      <c r="CL3356" s="68"/>
      <c r="CM3356" s="41"/>
      <c r="CN3356" s="41"/>
      <c r="CO3356" s="39"/>
      <c r="CP3356" s="78"/>
    </row>
    <row r="3357" spans="1:94" s="38" customFormat="1" x14ac:dyDescent="0.25">
      <c r="A3357" s="38">
        <v>3354</v>
      </c>
      <c r="F3357" s="39"/>
      <c r="Q3357" s="39"/>
      <c r="R3357" s="40"/>
      <c r="S3357" s="40"/>
      <c r="T3357" s="39"/>
      <c r="AG3357" s="110"/>
      <c r="AH3357" s="94"/>
      <c r="AJ3357" s="97"/>
      <c r="AL3357" s="39"/>
      <c r="AP3357" s="39"/>
      <c r="AQ3357" s="77"/>
      <c r="AR3357" s="94"/>
      <c r="AT3357" s="97"/>
      <c r="BB3357" s="79"/>
      <c r="BC3357" s="94"/>
      <c r="BE3357" s="97"/>
      <c r="BF3357" s="97"/>
      <c r="BG3357" s="40"/>
      <c r="BK3357" s="40"/>
      <c r="BL3357" s="79"/>
      <c r="BM3357" s="94"/>
      <c r="BO3357" s="97"/>
      <c r="BQ3357" s="40"/>
      <c r="BR3357" s="94"/>
      <c r="BS3357" s="94"/>
      <c r="BT3357" s="94"/>
      <c r="BU3357" s="40"/>
      <c r="BV3357" s="82"/>
      <c r="BW3357" s="94"/>
      <c r="BX3357" s="48"/>
      <c r="BY3357" s="97"/>
      <c r="BZ3357" s="48"/>
      <c r="CA3357" s="40"/>
      <c r="CB3357" s="94"/>
      <c r="CC3357" s="94"/>
      <c r="CD3357" s="94"/>
      <c r="CE3357" s="40"/>
      <c r="CF3357" s="73"/>
      <c r="CG3357" s="41"/>
      <c r="CH3357" s="41"/>
      <c r="CI3357" s="41"/>
      <c r="CJ3357" s="41"/>
      <c r="CK3357" s="41"/>
      <c r="CL3357" s="68"/>
      <c r="CM3357" s="41"/>
      <c r="CN3357" s="41"/>
      <c r="CO3357" s="39"/>
      <c r="CP3357" s="78"/>
    </row>
    <row r="3358" spans="1:94" s="38" customFormat="1" x14ac:dyDescent="0.25">
      <c r="A3358" s="38">
        <v>3355</v>
      </c>
      <c r="F3358" s="39"/>
      <c r="Q3358" s="39"/>
      <c r="R3358" s="40"/>
      <c r="S3358" s="40"/>
      <c r="T3358" s="39"/>
      <c r="AG3358" s="110"/>
      <c r="AH3358" s="94"/>
      <c r="AJ3358" s="97"/>
      <c r="AL3358" s="39"/>
      <c r="AP3358" s="39"/>
      <c r="AQ3358" s="77"/>
      <c r="AR3358" s="94"/>
      <c r="AT3358" s="97"/>
      <c r="BB3358" s="79"/>
      <c r="BC3358" s="94"/>
      <c r="BE3358" s="97"/>
      <c r="BF3358" s="97"/>
      <c r="BG3358" s="40"/>
      <c r="BK3358" s="40"/>
      <c r="BL3358" s="79"/>
      <c r="BM3358" s="94"/>
      <c r="BO3358" s="97"/>
      <c r="BQ3358" s="40"/>
      <c r="BR3358" s="94"/>
      <c r="BS3358" s="94"/>
      <c r="BT3358" s="94"/>
      <c r="BU3358" s="40"/>
      <c r="BV3358" s="82"/>
      <c r="BW3358" s="94"/>
      <c r="BX3358" s="48"/>
      <c r="BY3358" s="97"/>
      <c r="BZ3358" s="48"/>
      <c r="CA3358" s="40"/>
      <c r="CB3358" s="94"/>
      <c r="CC3358" s="94"/>
      <c r="CD3358" s="94"/>
      <c r="CE3358" s="40"/>
      <c r="CF3358" s="73"/>
      <c r="CG3358" s="41"/>
      <c r="CH3358" s="41"/>
      <c r="CI3358" s="41"/>
      <c r="CJ3358" s="41"/>
      <c r="CK3358" s="41"/>
      <c r="CL3358" s="68"/>
      <c r="CM3358" s="41"/>
      <c r="CN3358" s="41"/>
      <c r="CO3358" s="39"/>
      <c r="CP3358" s="78"/>
    </row>
    <row r="3359" spans="1:94" s="38" customFormat="1" x14ac:dyDescent="0.25">
      <c r="A3359" s="38">
        <v>3356</v>
      </c>
      <c r="F3359" s="39"/>
      <c r="Q3359" s="39"/>
      <c r="R3359" s="40"/>
      <c r="S3359" s="40"/>
      <c r="T3359" s="39"/>
      <c r="AG3359" s="110"/>
      <c r="AH3359" s="94"/>
      <c r="AJ3359" s="97"/>
      <c r="AL3359" s="39"/>
      <c r="AP3359" s="39"/>
      <c r="AQ3359" s="77"/>
      <c r="AR3359" s="94"/>
      <c r="AT3359" s="97"/>
      <c r="BB3359" s="79"/>
      <c r="BC3359" s="94"/>
      <c r="BE3359" s="97"/>
      <c r="BF3359" s="97"/>
      <c r="BG3359" s="40"/>
      <c r="BK3359" s="40"/>
      <c r="BL3359" s="79"/>
      <c r="BM3359" s="94"/>
      <c r="BO3359" s="97"/>
      <c r="BQ3359" s="40"/>
      <c r="BR3359" s="94"/>
      <c r="BS3359" s="94"/>
      <c r="BT3359" s="94"/>
      <c r="BU3359" s="40"/>
      <c r="BV3359" s="82"/>
      <c r="BW3359" s="94"/>
      <c r="BX3359" s="48"/>
      <c r="BY3359" s="97"/>
      <c r="BZ3359" s="48"/>
      <c r="CA3359" s="40"/>
      <c r="CB3359" s="94"/>
      <c r="CC3359" s="94"/>
      <c r="CD3359" s="94"/>
      <c r="CE3359" s="40"/>
      <c r="CF3359" s="73"/>
      <c r="CG3359" s="41"/>
      <c r="CH3359" s="41"/>
      <c r="CI3359" s="41"/>
      <c r="CJ3359" s="41"/>
      <c r="CK3359" s="41"/>
      <c r="CL3359" s="68"/>
      <c r="CM3359" s="41"/>
      <c r="CN3359" s="41"/>
      <c r="CO3359" s="39"/>
      <c r="CP3359" s="78"/>
    </row>
    <row r="3360" spans="1:94" s="38" customFormat="1" x14ac:dyDescent="0.25">
      <c r="A3360" s="38">
        <v>3357</v>
      </c>
      <c r="F3360" s="39"/>
      <c r="Q3360" s="39"/>
      <c r="R3360" s="40"/>
      <c r="S3360" s="40"/>
      <c r="T3360" s="39"/>
      <c r="AG3360" s="110"/>
      <c r="AH3360" s="94"/>
      <c r="AJ3360" s="97"/>
      <c r="AL3360" s="39"/>
      <c r="AP3360" s="39"/>
      <c r="AQ3360" s="77"/>
      <c r="AR3360" s="94"/>
      <c r="AT3360" s="97"/>
      <c r="BB3360" s="79"/>
      <c r="BC3360" s="94"/>
      <c r="BE3360" s="97"/>
      <c r="BF3360" s="97"/>
      <c r="BG3360" s="40"/>
      <c r="BK3360" s="40"/>
      <c r="BL3360" s="79"/>
      <c r="BM3360" s="94"/>
      <c r="BO3360" s="97"/>
      <c r="BQ3360" s="40"/>
      <c r="BR3360" s="94"/>
      <c r="BS3360" s="94"/>
      <c r="BT3360" s="94"/>
      <c r="BU3360" s="40"/>
      <c r="BV3360" s="82"/>
      <c r="BW3360" s="94"/>
      <c r="BX3360" s="48"/>
      <c r="BY3360" s="97"/>
      <c r="BZ3360" s="48"/>
      <c r="CA3360" s="40"/>
      <c r="CB3360" s="94"/>
      <c r="CC3360" s="94"/>
      <c r="CD3360" s="94"/>
      <c r="CE3360" s="40"/>
      <c r="CF3360" s="73"/>
      <c r="CG3360" s="41"/>
      <c r="CH3360" s="41"/>
      <c r="CI3360" s="41"/>
      <c r="CJ3360" s="41"/>
      <c r="CK3360" s="41"/>
      <c r="CL3360" s="68"/>
      <c r="CM3360" s="41"/>
      <c r="CN3360" s="41"/>
      <c r="CO3360" s="39"/>
      <c r="CP3360" s="78"/>
    </row>
    <row r="3361" spans="1:94" s="38" customFormat="1" x14ac:dyDescent="0.25">
      <c r="A3361" s="38">
        <v>3358</v>
      </c>
      <c r="F3361" s="39"/>
      <c r="Q3361" s="39"/>
      <c r="R3361" s="40"/>
      <c r="S3361" s="40"/>
      <c r="T3361" s="39"/>
      <c r="AG3361" s="110"/>
      <c r="AH3361" s="94"/>
      <c r="AJ3361" s="97"/>
      <c r="AL3361" s="39"/>
      <c r="AP3361" s="39"/>
      <c r="AQ3361" s="77"/>
      <c r="AR3361" s="94"/>
      <c r="AT3361" s="97"/>
      <c r="BB3361" s="79"/>
      <c r="BC3361" s="94"/>
      <c r="BE3361" s="97"/>
      <c r="BF3361" s="97"/>
      <c r="BG3361" s="40"/>
      <c r="BK3361" s="40"/>
      <c r="BL3361" s="79"/>
      <c r="BM3361" s="94"/>
      <c r="BO3361" s="97"/>
      <c r="BQ3361" s="40"/>
      <c r="BR3361" s="94"/>
      <c r="BS3361" s="94"/>
      <c r="BT3361" s="94"/>
      <c r="BU3361" s="40"/>
      <c r="BV3361" s="82"/>
      <c r="BW3361" s="94"/>
      <c r="BX3361" s="48"/>
      <c r="BY3361" s="97"/>
      <c r="BZ3361" s="48"/>
      <c r="CA3361" s="40"/>
      <c r="CB3361" s="94"/>
      <c r="CC3361" s="94"/>
      <c r="CD3361" s="94"/>
      <c r="CE3361" s="40"/>
      <c r="CF3361" s="73"/>
      <c r="CG3361" s="41"/>
      <c r="CH3361" s="41"/>
      <c r="CI3361" s="41"/>
      <c r="CJ3361" s="41"/>
      <c r="CK3361" s="41"/>
      <c r="CL3361" s="68"/>
      <c r="CM3361" s="41"/>
      <c r="CN3361" s="41"/>
      <c r="CO3361" s="39"/>
      <c r="CP3361" s="78"/>
    </row>
    <row r="3362" spans="1:94" s="38" customFormat="1" x14ac:dyDescent="0.25">
      <c r="A3362" s="38">
        <v>3359</v>
      </c>
      <c r="F3362" s="39"/>
      <c r="Q3362" s="39"/>
      <c r="R3362" s="40"/>
      <c r="S3362" s="40"/>
      <c r="T3362" s="39"/>
      <c r="AG3362" s="110"/>
      <c r="AH3362" s="94"/>
      <c r="AJ3362" s="97"/>
      <c r="AL3362" s="39"/>
      <c r="AP3362" s="39"/>
      <c r="AQ3362" s="77"/>
      <c r="AR3362" s="94"/>
      <c r="AT3362" s="97"/>
      <c r="BB3362" s="79"/>
      <c r="BC3362" s="94"/>
      <c r="BE3362" s="97"/>
      <c r="BF3362" s="97"/>
      <c r="BG3362" s="40"/>
      <c r="BK3362" s="40"/>
      <c r="BL3362" s="79"/>
      <c r="BM3362" s="94"/>
      <c r="BO3362" s="97"/>
      <c r="BQ3362" s="40"/>
      <c r="BR3362" s="94"/>
      <c r="BS3362" s="94"/>
      <c r="BT3362" s="94"/>
      <c r="BU3362" s="40"/>
      <c r="BV3362" s="82"/>
      <c r="BW3362" s="94"/>
      <c r="BX3362" s="48"/>
      <c r="BY3362" s="97"/>
      <c r="BZ3362" s="48"/>
      <c r="CA3362" s="40"/>
      <c r="CB3362" s="94"/>
      <c r="CC3362" s="94"/>
      <c r="CD3362" s="94"/>
      <c r="CE3362" s="40"/>
      <c r="CF3362" s="73"/>
      <c r="CG3362" s="41"/>
      <c r="CH3362" s="41"/>
      <c r="CI3362" s="41"/>
      <c r="CJ3362" s="41"/>
      <c r="CK3362" s="41"/>
      <c r="CL3362" s="68"/>
      <c r="CM3362" s="41"/>
      <c r="CN3362" s="41"/>
      <c r="CO3362" s="39"/>
      <c r="CP3362" s="78"/>
    </row>
    <row r="3363" spans="1:94" s="38" customFormat="1" x14ac:dyDescent="0.25">
      <c r="A3363" s="38">
        <v>3360</v>
      </c>
      <c r="F3363" s="39"/>
      <c r="Q3363" s="39"/>
      <c r="R3363" s="40"/>
      <c r="S3363" s="40"/>
      <c r="T3363" s="39"/>
      <c r="AG3363" s="110"/>
      <c r="AH3363" s="94"/>
      <c r="AJ3363" s="97"/>
      <c r="AL3363" s="39"/>
      <c r="AP3363" s="39"/>
      <c r="AQ3363" s="77"/>
      <c r="AR3363" s="94"/>
      <c r="AT3363" s="97"/>
      <c r="BB3363" s="79"/>
      <c r="BC3363" s="94"/>
      <c r="BE3363" s="97"/>
      <c r="BF3363" s="97"/>
      <c r="BG3363" s="40"/>
      <c r="BK3363" s="40"/>
      <c r="BL3363" s="79"/>
      <c r="BM3363" s="94"/>
      <c r="BO3363" s="97"/>
      <c r="BQ3363" s="40"/>
      <c r="BR3363" s="94"/>
      <c r="BS3363" s="94"/>
      <c r="BT3363" s="94"/>
      <c r="BU3363" s="40"/>
      <c r="BV3363" s="82"/>
      <c r="BW3363" s="94"/>
      <c r="BX3363" s="48"/>
      <c r="BY3363" s="97"/>
      <c r="BZ3363" s="48"/>
      <c r="CA3363" s="40"/>
      <c r="CB3363" s="94"/>
      <c r="CC3363" s="94"/>
      <c r="CD3363" s="94"/>
      <c r="CE3363" s="40"/>
      <c r="CF3363" s="73"/>
      <c r="CG3363" s="41"/>
      <c r="CH3363" s="41"/>
      <c r="CI3363" s="41"/>
      <c r="CJ3363" s="41"/>
      <c r="CK3363" s="41"/>
      <c r="CL3363" s="68"/>
      <c r="CM3363" s="41"/>
      <c r="CN3363" s="41"/>
      <c r="CO3363" s="39"/>
      <c r="CP3363" s="78"/>
    </row>
    <row r="3364" spans="1:94" s="38" customFormat="1" x14ac:dyDescent="0.25">
      <c r="A3364" s="38">
        <v>3361</v>
      </c>
      <c r="F3364" s="39"/>
      <c r="Q3364" s="39"/>
      <c r="R3364" s="40"/>
      <c r="S3364" s="40"/>
      <c r="T3364" s="39"/>
      <c r="AG3364" s="110"/>
      <c r="AH3364" s="94"/>
      <c r="AJ3364" s="97"/>
      <c r="AL3364" s="39"/>
      <c r="AP3364" s="39"/>
      <c r="AQ3364" s="77"/>
      <c r="AR3364" s="94"/>
      <c r="AT3364" s="97"/>
      <c r="BB3364" s="79"/>
      <c r="BC3364" s="94"/>
      <c r="BE3364" s="97"/>
      <c r="BF3364" s="97"/>
      <c r="BG3364" s="40"/>
      <c r="BK3364" s="40"/>
      <c r="BL3364" s="79"/>
      <c r="BM3364" s="94"/>
      <c r="BO3364" s="97"/>
      <c r="BQ3364" s="40"/>
      <c r="BR3364" s="94"/>
      <c r="BS3364" s="94"/>
      <c r="BT3364" s="94"/>
      <c r="BU3364" s="40"/>
      <c r="BV3364" s="82"/>
      <c r="BW3364" s="94"/>
      <c r="BX3364" s="48"/>
      <c r="BY3364" s="97"/>
      <c r="BZ3364" s="48"/>
      <c r="CA3364" s="40"/>
      <c r="CB3364" s="94"/>
      <c r="CC3364" s="94"/>
      <c r="CD3364" s="94"/>
      <c r="CE3364" s="40"/>
      <c r="CF3364" s="73"/>
      <c r="CG3364" s="41"/>
      <c r="CH3364" s="41"/>
      <c r="CI3364" s="41"/>
      <c r="CJ3364" s="41"/>
      <c r="CK3364" s="41"/>
      <c r="CL3364" s="68"/>
      <c r="CM3364" s="41"/>
      <c r="CN3364" s="41"/>
      <c r="CO3364" s="39"/>
      <c r="CP3364" s="78"/>
    </row>
    <row r="3365" spans="1:94" s="38" customFormat="1" x14ac:dyDescent="0.25">
      <c r="A3365" s="38">
        <v>3362</v>
      </c>
      <c r="F3365" s="39"/>
      <c r="Q3365" s="39"/>
      <c r="R3365" s="40"/>
      <c r="S3365" s="40"/>
      <c r="T3365" s="39"/>
      <c r="AG3365" s="110"/>
      <c r="AH3365" s="94"/>
      <c r="AJ3365" s="97"/>
      <c r="AL3365" s="39"/>
      <c r="AP3365" s="39"/>
      <c r="AQ3365" s="77"/>
      <c r="AR3365" s="94"/>
      <c r="AT3365" s="97"/>
      <c r="BB3365" s="79"/>
      <c r="BC3365" s="94"/>
      <c r="BE3365" s="97"/>
      <c r="BF3365" s="97"/>
      <c r="BG3365" s="40"/>
      <c r="BK3365" s="40"/>
      <c r="BL3365" s="79"/>
      <c r="BM3365" s="94"/>
      <c r="BO3365" s="97"/>
      <c r="BQ3365" s="40"/>
      <c r="BR3365" s="94"/>
      <c r="BS3365" s="94"/>
      <c r="BT3365" s="94"/>
      <c r="BU3365" s="40"/>
      <c r="BV3365" s="82"/>
      <c r="BW3365" s="94"/>
      <c r="BX3365" s="48"/>
      <c r="BY3365" s="97"/>
      <c r="BZ3365" s="48"/>
      <c r="CA3365" s="40"/>
      <c r="CB3365" s="94"/>
      <c r="CC3365" s="94"/>
      <c r="CD3365" s="94"/>
      <c r="CE3365" s="40"/>
      <c r="CF3365" s="73"/>
      <c r="CG3365" s="41"/>
      <c r="CH3365" s="41"/>
      <c r="CI3365" s="41"/>
      <c r="CJ3365" s="41"/>
      <c r="CK3365" s="41"/>
      <c r="CL3365" s="68"/>
      <c r="CM3365" s="41"/>
      <c r="CN3365" s="41"/>
      <c r="CO3365" s="39"/>
      <c r="CP3365" s="78"/>
    </row>
    <row r="3366" spans="1:94" s="38" customFormat="1" x14ac:dyDescent="0.25">
      <c r="A3366" s="38">
        <v>3363</v>
      </c>
      <c r="F3366" s="39"/>
      <c r="Q3366" s="39"/>
      <c r="R3366" s="40"/>
      <c r="S3366" s="40"/>
      <c r="T3366" s="39"/>
      <c r="AG3366" s="110"/>
      <c r="AH3366" s="94"/>
      <c r="AJ3366" s="97"/>
      <c r="AL3366" s="39"/>
      <c r="AP3366" s="39"/>
      <c r="AQ3366" s="77"/>
      <c r="AR3366" s="94"/>
      <c r="AT3366" s="97"/>
      <c r="BB3366" s="79"/>
      <c r="BC3366" s="94"/>
      <c r="BE3366" s="97"/>
      <c r="BF3366" s="97"/>
      <c r="BG3366" s="40"/>
      <c r="BK3366" s="40"/>
      <c r="BL3366" s="79"/>
      <c r="BM3366" s="94"/>
      <c r="BO3366" s="97"/>
      <c r="BQ3366" s="40"/>
      <c r="BR3366" s="94"/>
      <c r="BS3366" s="94"/>
      <c r="BT3366" s="94"/>
      <c r="BU3366" s="40"/>
      <c r="BV3366" s="82"/>
      <c r="BW3366" s="94"/>
      <c r="BX3366" s="48"/>
      <c r="BY3366" s="97"/>
      <c r="BZ3366" s="48"/>
      <c r="CA3366" s="40"/>
      <c r="CB3366" s="94"/>
      <c r="CC3366" s="94"/>
      <c r="CD3366" s="94"/>
      <c r="CE3366" s="40"/>
      <c r="CF3366" s="73"/>
      <c r="CG3366" s="41"/>
      <c r="CH3366" s="41"/>
      <c r="CI3366" s="41"/>
      <c r="CJ3366" s="41"/>
      <c r="CK3366" s="41"/>
      <c r="CL3366" s="68"/>
      <c r="CM3366" s="41"/>
      <c r="CN3366" s="41"/>
      <c r="CO3366" s="39"/>
      <c r="CP3366" s="78"/>
    </row>
    <row r="3367" spans="1:94" s="38" customFormat="1" x14ac:dyDescent="0.25">
      <c r="A3367" s="38">
        <v>3364</v>
      </c>
      <c r="F3367" s="39"/>
      <c r="Q3367" s="39"/>
      <c r="R3367" s="40"/>
      <c r="S3367" s="40"/>
      <c r="T3367" s="39"/>
      <c r="AG3367" s="110"/>
      <c r="AH3367" s="94"/>
      <c r="AJ3367" s="97"/>
      <c r="AL3367" s="39"/>
      <c r="AP3367" s="39"/>
      <c r="AQ3367" s="77"/>
      <c r="AR3367" s="94"/>
      <c r="AT3367" s="97"/>
      <c r="BB3367" s="79"/>
      <c r="BC3367" s="94"/>
      <c r="BE3367" s="97"/>
      <c r="BF3367" s="97"/>
      <c r="BG3367" s="40"/>
      <c r="BK3367" s="40"/>
      <c r="BL3367" s="79"/>
      <c r="BM3367" s="94"/>
      <c r="BO3367" s="97"/>
      <c r="BQ3367" s="40"/>
      <c r="BR3367" s="94"/>
      <c r="BS3367" s="94"/>
      <c r="BT3367" s="94"/>
      <c r="BU3367" s="40"/>
      <c r="BV3367" s="82"/>
      <c r="BW3367" s="94"/>
      <c r="BX3367" s="48"/>
      <c r="BY3367" s="97"/>
      <c r="BZ3367" s="48"/>
      <c r="CA3367" s="40"/>
      <c r="CB3367" s="94"/>
      <c r="CC3367" s="94"/>
      <c r="CD3367" s="94"/>
      <c r="CE3367" s="40"/>
      <c r="CF3367" s="73"/>
      <c r="CG3367" s="41"/>
      <c r="CH3367" s="41"/>
      <c r="CI3367" s="41"/>
      <c r="CJ3367" s="41"/>
      <c r="CK3367" s="41"/>
      <c r="CL3367" s="68"/>
      <c r="CM3367" s="41"/>
      <c r="CN3367" s="41"/>
      <c r="CO3367" s="39"/>
      <c r="CP3367" s="78"/>
    </row>
    <row r="3368" spans="1:94" s="38" customFormat="1" x14ac:dyDescent="0.25">
      <c r="A3368" s="38">
        <v>3365</v>
      </c>
      <c r="F3368" s="39"/>
      <c r="Q3368" s="39"/>
      <c r="R3368" s="40"/>
      <c r="S3368" s="40"/>
      <c r="T3368" s="39"/>
      <c r="AG3368" s="110"/>
      <c r="AH3368" s="94"/>
      <c r="AJ3368" s="97"/>
      <c r="AL3368" s="39"/>
      <c r="AP3368" s="39"/>
      <c r="AQ3368" s="77"/>
      <c r="AR3368" s="94"/>
      <c r="AT3368" s="97"/>
      <c r="BB3368" s="79"/>
      <c r="BC3368" s="94"/>
      <c r="BE3368" s="97"/>
      <c r="BF3368" s="97"/>
      <c r="BG3368" s="40"/>
      <c r="BK3368" s="40"/>
      <c r="BL3368" s="79"/>
      <c r="BM3368" s="94"/>
      <c r="BO3368" s="97"/>
      <c r="BQ3368" s="40"/>
      <c r="BR3368" s="94"/>
      <c r="BS3368" s="94"/>
      <c r="BT3368" s="94"/>
      <c r="BU3368" s="40"/>
      <c r="BV3368" s="82"/>
      <c r="BW3368" s="94"/>
      <c r="BX3368" s="48"/>
      <c r="BY3368" s="97"/>
      <c r="BZ3368" s="48"/>
      <c r="CA3368" s="40"/>
      <c r="CB3368" s="94"/>
      <c r="CC3368" s="94"/>
      <c r="CD3368" s="94"/>
      <c r="CE3368" s="40"/>
      <c r="CF3368" s="73"/>
      <c r="CG3368" s="41"/>
      <c r="CH3368" s="41"/>
      <c r="CI3368" s="41"/>
      <c r="CJ3368" s="41"/>
      <c r="CK3368" s="41"/>
      <c r="CL3368" s="68"/>
      <c r="CM3368" s="41"/>
      <c r="CN3368" s="41"/>
      <c r="CO3368" s="39"/>
      <c r="CP3368" s="78"/>
    </row>
    <row r="3369" spans="1:94" s="38" customFormat="1" x14ac:dyDescent="0.25">
      <c r="A3369" s="38">
        <v>3366</v>
      </c>
      <c r="F3369" s="39"/>
      <c r="Q3369" s="39"/>
      <c r="R3369" s="40"/>
      <c r="S3369" s="40"/>
      <c r="T3369" s="39"/>
      <c r="AG3369" s="110"/>
      <c r="AH3369" s="94"/>
      <c r="AJ3369" s="97"/>
      <c r="AL3369" s="39"/>
      <c r="AP3369" s="39"/>
      <c r="AQ3369" s="77"/>
      <c r="AR3369" s="94"/>
      <c r="AT3369" s="97"/>
      <c r="BB3369" s="79"/>
      <c r="BC3369" s="94"/>
      <c r="BE3369" s="97"/>
      <c r="BF3369" s="97"/>
      <c r="BG3369" s="40"/>
      <c r="BK3369" s="40"/>
      <c r="BL3369" s="79"/>
      <c r="BM3369" s="94"/>
      <c r="BO3369" s="97"/>
      <c r="BQ3369" s="40"/>
      <c r="BR3369" s="94"/>
      <c r="BS3369" s="94"/>
      <c r="BT3369" s="94"/>
      <c r="BU3369" s="40"/>
      <c r="BV3369" s="82"/>
      <c r="BW3369" s="94"/>
      <c r="BX3369" s="48"/>
      <c r="BY3369" s="97"/>
      <c r="BZ3369" s="48"/>
      <c r="CA3369" s="40"/>
      <c r="CB3369" s="94"/>
      <c r="CC3369" s="94"/>
      <c r="CD3369" s="94"/>
      <c r="CE3369" s="40"/>
      <c r="CF3369" s="73"/>
      <c r="CG3369" s="41"/>
      <c r="CH3369" s="41"/>
      <c r="CI3369" s="41"/>
      <c r="CJ3369" s="41"/>
      <c r="CK3369" s="41"/>
      <c r="CL3369" s="68"/>
      <c r="CM3369" s="41"/>
      <c r="CN3369" s="41"/>
      <c r="CO3369" s="39"/>
      <c r="CP3369" s="78"/>
    </row>
    <row r="3370" spans="1:94" s="38" customFormat="1" x14ac:dyDescent="0.25">
      <c r="A3370" s="38">
        <v>3367</v>
      </c>
      <c r="F3370" s="39"/>
      <c r="Q3370" s="39"/>
      <c r="R3370" s="40"/>
      <c r="S3370" s="40"/>
      <c r="T3370" s="39"/>
      <c r="AG3370" s="110"/>
      <c r="AH3370" s="94"/>
      <c r="AJ3370" s="97"/>
      <c r="AL3370" s="39"/>
      <c r="AP3370" s="39"/>
      <c r="AQ3370" s="77"/>
      <c r="AR3370" s="94"/>
      <c r="AT3370" s="97"/>
      <c r="BB3370" s="79"/>
      <c r="BC3370" s="94"/>
      <c r="BE3370" s="97"/>
      <c r="BF3370" s="97"/>
      <c r="BG3370" s="40"/>
      <c r="BK3370" s="40"/>
      <c r="BL3370" s="79"/>
      <c r="BM3370" s="94"/>
      <c r="BO3370" s="97"/>
      <c r="BQ3370" s="40"/>
      <c r="BR3370" s="94"/>
      <c r="BS3370" s="94"/>
      <c r="BT3370" s="94"/>
      <c r="BU3370" s="40"/>
      <c r="BV3370" s="82"/>
      <c r="BW3370" s="94"/>
      <c r="BX3370" s="48"/>
      <c r="BY3370" s="97"/>
      <c r="BZ3370" s="48"/>
      <c r="CA3370" s="40"/>
      <c r="CB3370" s="94"/>
      <c r="CC3370" s="94"/>
      <c r="CD3370" s="94"/>
      <c r="CE3370" s="40"/>
      <c r="CF3370" s="73"/>
      <c r="CG3370" s="41"/>
      <c r="CH3370" s="41"/>
      <c r="CI3370" s="41"/>
      <c r="CJ3370" s="41"/>
      <c r="CK3370" s="41"/>
      <c r="CL3370" s="68"/>
      <c r="CM3370" s="41"/>
      <c r="CN3370" s="41"/>
      <c r="CO3370" s="39"/>
      <c r="CP3370" s="78"/>
    </row>
    <row r="3371" spans="1:94" s="38" customFormat="1" x14ac:dyDescent="0.25">
      <c r="A3371" s="38">
        <v>3368</v>
      </c>
      <c r="F3371" s="39"/>
      <c r="Q3371" s="39"/>
      <c r="R3371" s="40"/>
      <c r="S3371" s="40"/>
      <c r="T3371" s="39"/>
      <c r="AG3371" s="110"/>
      <c r="AH3371" s="94"/>
      <c r="AJ3371" s="97"/>
      <c r="AL3371" s="39"/>
      <c r="AP3371" s="39"/>
      <c r="AQ3371" s="77"/>
      <c r="AR3371" s="94"/>
      <c r="AT3371" s="97"/>
      <c r="BB3371" s="79"/>
      <c r="BC3371" s="94"/>
      <c r="BE3371" s="97"/>
      <c r="BF3371" s="97"/>
      <c r="BG3371" s="40"/>
      <c r="BK3371" s="40"/>
      <c r="BL3371" s="79"/>
      <c r="BM3371" s="94"/>
      <c r="BO3371" s="97"/>
      <c r="BQ3371" s="40"/>
      <c r="BR3371" s="94"/>
      <c r="BS3371" s="94"/>
      <c r="BT3371" s="94"/>
      <c r="BU3371" s="40"/>
      <c r="BV3371" s="82"/>
      <c r="BW3371" s="94"/>
      <c r="BX3371" s="48"/>
      <c r="BY3371" s="97"/>
      <c r="BZ3371" s="48"/>
      <c r="CA3371" s="40"/>
      <c r="CB3371" s="94"/>
      <c r="CC3371" s="94"/>
      <c r="CD3371" s="94"/>
      <c r="CE3371" s="40"/>
      <c r="CF3371" s="73"/>
      <c r="CG3371" s="41"/>
      <c r="CH3371" s="41"/>
      <c r="CI3371" s="41"/>
      <c r="CJ3371" s="41"/>
      <c r="CK3371" s="41"/>
      <c r="CL3371" s="68"/>
      <c r="CM3371" s="41"/>
      <c r="CN3371" s="41"/>
      <c r="CO3371" s="39"/>
      <c r="CP3371" s="78"/>
    </row>
    <row r="3372" spans="1:94" s="38" customFormat="1" x14ac:dyDescent="0.25">
      <c r="A3372" s="38">
        <v>3369</v>
      </c>
      <c r="F3372" s="39"/>
      <c r="Q3372" s="39"/>
      <c r="R3372" s="40"/>
      <c r="S3372" s="40"/>
      <c r="T3372" s="39"/>
      <c r="AG3372" s="110"/>
      <c r="AH3372" s="94"/>
      <c r="AJ3372" s="97"/>
      <c r="AL3372" s="39"/>
      <c r="AP3372" s="39"/>
      <c r="AQ3372" s="77"/>
      <c r="AR3372" s="94"/>
      <c r="AT3372" s="97"/>
      <c r="BB3372" s="79"/>
      <c r="BC3372" s="94"/>
      <c r="BE3372" s="97"/>
      <c r="BF3372" s="97"/>
      <c r="BG3372" s="40"/>
      <c r="BK3372" s="40"/>
      <c r="BL3372" s="79"/>
      <c r="BM3372" s="94"/>
      <c r="BO3372" s="97"/>
      <c r="BQ3372" s="40"/>
      <c r="BR3372" s="94"/>
      <c r="BS3372" s="94"/>
      <c r="BT3372" s="94"/>
      <c r="BU3372" s="40"/>
      <c r="BV3372" s="82"/>
      <c r="BW3372" s="94"/>
      <c r="BX3372" s="48"/>
      <c r="BY3372" s="97"/>
      <c r="BZ3372" s="48"/>
      <c r="CA3372" s="40"/>
      <c r="CB3372" s="94"/>
      <c r="CC3372" s="94"/>
      <c r="CD3372" s="94"/>
      <c r="CE3372" s="40"/>
      <c r="CF3372" s="73"/>
      <c r="CG3372" s="41"/>
      <c r="CH3372" s="41"/>
      <c r="CI3372" s="41"/>
      <c r="CJ3372" s="41"/>
      <c r="CK3372" s="41"/>
      <c r="CL3372" s="68"/>
      <c r="CM3372" s="41"/>
      <c r="CN3372" s="41"/>
      <c r="CO3372" s="39"/>
      <c r="CP3372" s="78"/>
    </row>
    <row r="3373" spans="1:94" s="38" customFormat="1" x14ac:dyDescent="0.25">
      <c r="A3373" s="38">
        <v>3370</v>
      </c>
      <c r="F3373" s="39"/>
      <c r="Q3373" s="39"/>
      <c r="R3373" s="40"/>
      <c r="S3373" s="40"/>
      <c r="T3373" s="39"/>
      <c r="AG3373" s="110"/>
      <c r="AH3373" s="94"/>
      <c r="AJ3373" s="97"/>
      <c r="AL3373" s="39"/>
      <c r="AP3373" s="39"/>
      <c r="AQ3373" s="77"/>
      <c r="AR3373" s="94"/>
      <c r="AT3373" s="97"/>
      <c r="BB3373" s="79"/>
      <c r="BC3373" s="94"/>
      <c r="BE3373" s="97"/>
      <c r="BF3373" s="97"/>
      <c r="BG3373" s="40"/>
      <c r="BK3373" s="40"/>
      <c r="BL3373" s="79"/>
      <c r="BM3373" s="94"/>
      <c r="BO3373" s="97"/>
      <c r="BQ3373" s="40"/>
      <c r="BR3373" s="94"/>
      <c r="BS3373" s="94"/>
      <c r="BT3373" s="94"/>
      <c r="BU3373" s="40"/>
      <c r="BV3373" s="82"/>
      <c r="BW3373" s="94"/>
      <c r="BX3373" s="48"/>
      <c r="BY3373" s="97"/>
      <c r="BZ3373" s="48"/>
      <c r="CA3373" s="40"/>
      <c r="CB3373" s="94"/>
      <c r="CC3373" s="94"/>
      <c r="CD3373" s="94"/>
      <c r="CE3373" s="40"/>
      <c r="CF3373" s="73"/>
      <c r="CG3373" s="41"/>
      <c r="CH3373" s="41"/>
      <c r="CI3373" s="41"/>
      <c r="CJ3373" s="41"/>
      <c r="CK3373" s="41"/>
      <c r="CL3373" s="68"/>
      <c r="CM3373" s="41"/>
      <c r="CN3373" s="41"/>
      <c r="CO3373" s="39"/>
      <c r="CP3373" s="78"/>
    </row>
    <row r="3374" spans="1:94" s="38" customFormat="1" x14ac:dyDescent="0.25">
      <c r="A3374" s="38">
        <v>3371</v>
      </c>
      <c r="F3374" s="39"/>
      <c r="Q3374" s="39"/>
      <c r="R3374" s="40"/>
      <c r="S3374" s="40"/>
      <c r="T3374" s="39"/>
      <c r="AG3374" s="110"/>
      <c r="AH3374" s="94"/>
      <c r="AJ3374" s="97"/>
      <c r="AL3374" s="39"/>
      <c r="AP3374" s="39"/>
      <c r="AQ3374" s="77"/>
      <c r="AR3374" s="94"/>
      <c r="AT3374" s="97"/>
      <c r="BB3374" s="79"/>
      <c r="BC3374" s="94"/>
      <c r="BE3374" s="97"/>
      <c r="BF3374" s="97"/>
      <c r="BG3374" s="40"/>
      <c r="BK3374" s="40"/>
      <c r="BL3374" s="79"/>
      <c r="BM3374" s="94"/>
      <c r="BO3374" s="97"/>
      <c r="BQ3374" s="40"/>
      <c r="BR3374" s="94"/>
      <c r="BS3374" s="94"/>
      <c r="BT3374" s="94"/>
      <c r="BU3374" s="40"/>
      <c r="BV3374" s="82"/>
      <c r="BW3374" s="94"/>
      <c r="BX3374" s="48"/>
      <c r="BY3374" s="97"/>
      <c r="BZ3374" s="48"/>
      <c r="CA3374" s="40"/>
      <c r="CB3374" s="94"/>
      <c r="CC3374" s="94"/>
      <c r="CD3374" s="94"/>
      <c r="CE3374" s="40"/>
      <c r="CF3374" s="73"/>
      <c r="CG3374" s="41"/>
      <c r="CH3374" s="41"/>
      <c r="CI3374" s="41"/>
      <c r="CJ3374" s="41"/>
      <c r="CK3374" s="41"/>
      <c r="CL3374" s="68"/>
      <c r="CM3374" s="41"/>
      <c r="CN3374" s="41"/>
      <c r="CO3374" s="39"/>
      <c r="CP3374" s="78"/>
    </row>
    <row r="3375" spans="1:94" s="38" customFormat="1" x14ac:dyDescent="0.25">
      <c r="A3375" s="38">
        <v>3372</v>
      </c>
      <c r="F3375" s="39"/>
      <c r="Q3375" s="39"/>
      <c r="R3375" s="40"/>
      <c r="S3375" s="40"/>
      <c r="T3375" s="39"/>
      <c r="AG3375" s="110"/>
      <c r="AH3375" s="94"/>
      <c r="AJ3375" s="97"/>
      <c r="AL3375" s="39"/>
      <c r="AP3375" s="39"/>
      <c r="AQ3375" s="77"/>
      <c r="AR3375" s="94"/>
      <c r="AT3375" s="97"/>
      <c r="BB3375" s="79"/>
      <c r="BC3375" s="94"/>
      <c r="BE3375" s="97"/>
      <c r="BF3375" s="97"/>
      <c r="BG3375" s="40"/>
      <c r="BK3375" s="40"/>
      <c r="BL3375" s="79"/>
      <c r="BM3375" s="94"/>
      <c r="BO3375" s="97"/>
      <c r="BQ3375" s="40"/>
      <c r="BR3375" s="94"/>
      <c r="BS3375" s="94"/>
      <c r="BT3375" s="94"/>
      <c r="BU3375" s="40"/>
      <c r="BV3375" s="82"/>
      <c r="BW3375" s="94"/>
      <c r="BX3375" s="48"/>
      <c r="BY3375" s="97"/>
      <c r="BZ3375" s="48"/>
      <c r="CA3375" s="40"/>
      <c r="CB3375" s="94"/>
      <c r="CC3375" s="94"/>
      <c r="CD3375" s="94"/>
      <c r="CE3375" s="40"/>
      <c r="CF3375" s="73"/>
      <c r="CG3375" s="41"/>
      <c r="CH3375" s="41"/>
      <c r="CI3375" s="41"/>
      <c r="CJ3375" s="41"/>
      <c r="CK3375" s="41"/>
      <c r="CL3375" s="68"/>
      <c r="CM3375" s="41"/>
      <c r="CN3375" s="41"/>
      <c r="CO3375" s="39"/>
      <c r="CP3375" s="78"/>
    </row>
    <row r="3376" spans="1:94" s="38" customFormat="1" x14ac:dyDescent="0.25">
      <c r="A3376" s="38">
        <v>3373</v>
      </c>
      <c r="F3376" s="39"/>
      <c r="Q3376" s="39"/>
      <c r="R3376" s="40"/>
      <c r="S3376" s="40"/>
      <c r="T3376" s="39"/>
      <c r="AG3376" s="110"/>
      <c r="AH3376" s="94"/>
      <c r="AJ3376" s="97"/>
      <c r="AL3376" s="39"/>
      <c r="AP3376" s="39"/>
      <c r="AQ3376" s="77"/>
      <c r="AR3376" s="94"/>
      <c r="AT3376" s="97"/>
      <c r="BB3376" s="79"/>
      <c r="BC3376" s="94"/>
      <c r="BE3376" s="97"/>
      <c r="BF3376" s="97"/>
      <c r="BG3376" s="40"/>
      <c r="BK3376" s="40"/>
      <c r="BL3376" s="79"/>
      <c r="BM3376" s="94"/>
      <c r="BO3376" s="97"/>
      <c r="BQ3376" s="40"/>
      <c r="BR3376" s="94"/>
      <c r="BS3376" s="94"/>
      <c r="BT3376" s="94"/>
      <c r="BU3376" s="40"/>
      <c r="BV3376" s="82"/>
      <c r="BW3376" s="94"/>
      <c r="BX3376" s="48"/>
      <c r="BY3376" s="97"/>
      <c r="BZ3376" s="48"/>
      <c r="CA3376" s="40"/>
      <c r="CB3376" s="94"/>
      <c r="CC3376" s="94"/>
      <c r="CD3376" s="94"/>
      <c r="CE3376" s="40"/>
      <c r="CF3376" s="73"/>
      <c r="CG3376" s="41"/>
      <c r="CH3376" s="41"/>
      <c r="CI3376" s="41"/>
      <c r="CJ3376" s="41"/>
      <c r="CK3376" s="41"/>
      <c r="CL3376" s="68"/>
      <c r="CM3376" s="41"/>
      <c r="CN3376" s="41"/>
      <c r="CO3376" s="39"/>
      <c r="CP3376" s="78"/>
    </row>
    <row r="3377" spans="1:94" s="38" customFormat="1" x14ac:dyDescent="0.25">
      <c r="A3377" s="38">
        <v>3374</v>
      </c>
      <c r="F3377" s="39"/>
      <c r="Q3377" s="39"/>
      <c r="R3377" s="40"/>
      <c r="S3377" s="40"/>
      <c r="T3377" s="39"/>
      <c r="AG3377" s="110"/>
      <c r="AH3377" s="94"/>
      <c r="AJ3377" s="97"/>
      <c r="AL3377" s="39"/>
      <c r="AP3377" s="39"/>
      <c r="AQ3377" s="77"/>
      <c r="AR3377" s="94"/>
      <c r="AT3377" s="97"/>
      <c r="BB3377" s="79"/>
      <c r="BC3377" s="94"/>
      <c r="BE3377" s="97"/>
      <c r="BF3377" s="97"/>
      <c r="BG3377" s="40"/>
      <c r="BK3377" s="40"/>
      <c r="BL3377" s="79"/>
      <c r="BM3377" s="94"/>
      <c r="BO3377" s="97"/>
      <c r="BQ3377" s="40"/>
      <c r="BR3377" s="94"/>
      <c r="BS3377" s="94"/>
      <c r="BT3377" s="94"/>
      <c r="BU3377" s="40"/>
      <c r="BV3377" s="82"/>
      <c r="BW3377" s="94"/>
      <c r="BX3377" s="48"/>
      <c r="BY3377" s="97"/>
      <c r="BZ3377" s="48"/>
      <c r="CA3377" s="40"/>
      <c r="CB3377" s="94"/>
      <c r="CC3377" s="94"/>
      <c r="CD3377" s="94"/>
      <c r="CE3377" s="40"/>
      <c r="CF3377" s="73"/>
      <c r="CG3377" s="41"/>
      <c r="CH3377" s="41"/>
      <c r="CI3377" s="41"/>
      <c r="CJ3377" s="41"/>
      <c r="CK3377" s="41"/>
      <c r="CL3377" s="68"/>
      <c r="CM3377" s="41"/>
      <c r="CN3377" s="41"/>
      <c r="CO3377" s="39"/>
      <c r="CP3377" s="78"/>
    </row>
    <row r="3378" spans="1:94" s="38" customFormat="1" x14ac:dyDescent="0.25">
      <c r="A3378" s="38">
        <v>3375</v>
      </c>
      <c r="F3378" s="39"/>
      <c r="Q3378" s="39"/>
      <c r="R3378" s="40"/>
      <c r="S3378" s="40"/>
      <c r="T3378" s="39"/>
      <c r="AG3378" s="110"/>
      <c r="AH3378" s="94"/>
      <c r="AJ3378" s="97"/>
      <c r="AL3378" s="39"/>
      <c r="AP3378" s="39"/>
      <c r="AQ3378" s="77"/>
      <c r="AR3378" s="94"/>
      <c r="AT3378" s="97"/>
      <c r="BB3378" s="79"/>
      <c r="BC3378" s="94"/>
      <c r="BE3378" s="97"/>
      <c r="BF3378" s="97"/>
      <c r="BG3378" s="40"/>
      <c r="BK3378" s="40"/>
      <c r="BL3378" s="79"/>
      <c r="BM3378" s="94"/>
      <c r="BO3378" s="97"/>
      <c r="BQ3378" s="40"/>
      <c r="BR3378" s="94"/>
      <c r="BS3378" s="94"/>
      <c r="BT3378" s="94"/>
      <c r="BU3378" s="40"/>
      <c r="BV3378" s="82"/>
      <c r="BW3378" s="94"/>
      <c r="BX3378" s="48"/>
      <c r="BY3378" s="97"/>
      <c r="BZ3378" s="48"/>
      <c r="CA3378" s="40"/>
      <c r="CB3378" s="94"/>
      <c r="CC3378" s="94"/>
      <c r="CD3378" s="94"/>
      <c r="CE3378" s="40"/>
      <c r="CF3378" s="73"/>
      <c r="CG3378" s="41"/>
      <c r="CH3378" s="41"/>
      <c r="CI3378" s="41"/>
      <c r="CJ3378" s="41"/>
      <c r="CK3378" s="41"/>
      <c r="CL3378" s="68"/>
      <c r="CM3378" s="41"/>
      <c r="CN3378" s="41"/>
      <c r="CO3378" s="39"/>
      <c r="CP3378" s="78"/>
    </row>
    <row r="3379" spans="1:94" s="38" customFormat="1" x14ac:dyDescent="0.25">
      <c r="A3379" s="38">
        <v>3376</v>
      </c>
      <c r="F3379" s="39"/>
      <c r="Q3379" s="39"/>
      <c r="R3379" s="40"/>
      <c r="S3379" s="40"/>
      <c r="T3379" s="39"/>
      <c r="AG3379" s="110"/>
      <c r="AH3379" s="94"/>
      <c r="AJ3379" s="97"/>
      <c r="AL3379" s="39"/>
      <c r="AP3379" s="39"/>
      <c r="AQ3379" s="77"/>
      <c r="AR3379" s="94"/>
      <c r="AT3379" s="97"/>
      <c r="BB3379" s="79"/>
      <c r="BC3379" s="94"/>
      <c r="BE3379" s="97"/>
      <c r="BF3379" s="97"/>
      <c r="BG3379" s="40"/>
      <c r="BK3379" s="40"/>
      <c r="BL3379" s="79"/>
      <c r="BM3379" s="94"/>
      <c r="BO3379" s="97"/>
      <c r="BQ3379" s="40"/>
      <c r="BR3379" s="94"/>
      <c r="BS3379" s="94"/>
      <c r="BT3379" s="94"/>
      <c r="BU3379" s="40"/>
      <c r="BV3379" s="82"/>
      <c r="BW3379" s="94"/>
      <c r="BX3379" s="48"/>
      <c r="BY3379" s="97"/>
      <c r="BZ3379" s="48"/>
      <c r="CA3379" s="40"/>
      <c r="CB3379" s="94"/>
      <c r="CC3379" s="94"/>
      <c r="CD3379" s="94"/>
      <c r="CE3379" s="40"/>
      <c r="CF3379" s="73"/>
      <c r="CG3379" s="41"/>
      <c r="CH3379" s="41"/>
      <c r="CI3379" s="41"/>
      <c r="CJ3379" s="41"/>
      <c r="CK3379" s="41"/>
      <c r="CL3379" s="68"/>
      <c r="CM3379" s="41"/>
      <c r="CN3379" s="41"/>
      <c r="CO3379" s="39"/>
      <c r="CP3379" s="78"/>
    </row>
    <row r="3380" spans="1:94" s="38" customFormat="1" x14ac:dyDescent="0.25">
      <c r="A3380" s="38">
        <v>3377</v>
      </c>
      <c r="F3380" s="39"/>
      <c r="Q3380" s="39"/>
      <c r="R3380" s="40"/>
      <c r="S3380" s="40"/>
      <c r="T3380" s="39"/>
      <c r="AG3380" s="110"/>
      <c r="AH3380" s="94"/>
      <c r="AJ3380" s="97"/>
      <c r="AL3380" s="39"/>
      <c r="AP3380" s="39"/>
      <c r="AQ3380" s="77"/>
      <c r="AR3380" s="94"/>
      <c r="AT3380" s="97"/>
      <c r="BB3380" s="79"/>
      <c r="BC3380" s="94"/>
      <c r="BE3380" s="97"/>
      <c r="BF3380" s="97"/>
      <c r="BG3380" s="40"/>
      <c r="BK3380" s="40"/>
      <c r="BL3380" s="79"/>
      <c r="BM3380" s="94"/>
      <c r="BO3380" s="97"/>
      <c r="BQ3380" s="40"/>
      <c r="BR3380" s="94"/>
      <c r="BS3380" s="94"/>
      <c r="BT3380" s="94"/>
      <c r="BU3380" s="40"/>
      <c r="BV3380" s="82"/>
      <c r="BW3380" s="94"/>
      <c r="BX3380" s="48"/>
      <c r="BY3380" s="97"/>
      <c r="BZ3380" s="48"/>
      <c r="CA3380" s="40"/>
      <c r="CB3380" s="94"/>
      <c r="CC3380" s="94"/>
      <c r="CD3380" s="94"/>
      <c r="CE3380" s="40"/>
      <c r="CF3380" s="73"/>
      <c r="CG3380" s="41"/>
      <c r="CH3380" s="41"/>
      <c r="CI3380" s="41"/>
      <c r="CJ3380" s="41"/>
      <c r="CK3380" s="41"/>
      <c r="CL3380" s="68"/>
      <c r="CM3380" s="41"/>
      <c r="CN3380" s="41"/>
      <c r="CO3380" s="39"/>
      <c r="CP3380" s="78"/>
    </row>
    <row r="3381" spans="1:94" s="38" customFormat="1" x14ac:dyDescent="0.25">
      <c r="A3381" s="38">
        <v>3378</v>
      </c>
      <c r="F3381" s="39"/>
      <c r="Q3381" s="39"/>
      <c r="R3381" s="40"/>
      <c r="S3381" s="40"/>
      <c r="T3381" s="39"/>
      <c r="AG3381" s="110"/>
      <c r="AH3381" s="94"/>
      <c r="AJ3381" s="97"/>
      <c r="AL3381" s="39"/>
      <c r="AP3381" s="39"/>
      <c r="AQ3381" s="77"/>
      <c r="AR3381" s="94"/>
      <c r="AT3381" s="97"/>
      <c r="BB3381" s="79"/>
      <c r="BC3381" s="94"/>
      <c r="BE3381" s="97"/>
      <c r="BF3381" s="97"/>
      <c r="BG3381" s="40"/>
      <c r="BK3381" s="40"/>
      <c r="BL3381" s="79"/>
      <c r="BM3381" s="94"/>
      <c r="BO3381" s="97"/>
      <c r="BQ3381" s="40"/>
      <c r="BR3381" s="94"/>
      <c r="BS3381" s="94"/>
      <c r="BT3381" s="94"/>
      <c r="BU3381" s="40"/>
      <c r="BV3381" s="82"/>
      <c r="BW3381" s="94"/>
      <c r="BX3381" s="48"/>
      <c r="BY3381" s="97"/>
      <c r="BZ3381" s="48"/>
      <c r="CA3381" s="40"/>
      <c r="CB3381" s="94"/>
      <c r="CC3381" s="94"/>
      <c r="CD3381" s="94"/>
      <c r="CE3381" s="40"/>
      <c r="CF3381" s="73"/>
      <c r="CG3381" s="41"/>
      <c r="CH3381" s="41"/>
      <c r="CI3381" s="41"/>
      <c r="CJ3381" s="41"/>
      <c r="CK3381" s="41"/>
      <c r="CL3381" s="68"/>
      <c r="CM3381" s="41"/>
      <c r="CN3381" s="41"/>
      <c r="CO3381" s="39"/>
      <c r="CP3381" s="78"/>
    </row>
    <row r="3382" spans="1:94" s="38" customFormat="1" x14ac:dyDescent="0.25">
      <c r="A3382" s="38">
        <v>3379</v>
      </c>
      <c r="F3382" s="39"/>
      <c r="Q3382" s="39"/>
      <c r="R3382" s="40"/>
      <c r="S3382" s="40"/>
      <c r="T3382" s="39"/>
      <c r="AG3382" s="110"/>
      <c r="AH3382" s="94"/>
      <c r="AJ3382" s="97"/>
      <c r="AL3382" s="39"/>
      <c r="AP3382" s="39"/>
      <c r="AQ3382" s="77"/>
      <c r="AR3382" s="94"/>
      <c r="AT3382" s="97"/>
      <c r="BB3382" s="79"/>
      <c r="BC3382" s="94"/>
      <c r="BE3382" s="97"/>
      <c r="BF3382" s="97"/>
      <c r="BG3382" s="40"/>
      <c r="BK3382" s="40"/>
      <c r="BL3382" s="79"/>
      <c r="BM3382" s="94"/>
      <c r="BO3382" s="97"/>
      <c r="BQ3382" s="40"/>
      <c r="BR3382" s="94"/>
      <c r="BS3382" s="94"/>
      <c r="BT3382" s="94"/>
      <c r="BU3382" s="40"/>
      <c r="BV3382" s="82"/>
      <c r="BW3382" s="94"/>
      <c r="BX3382" s="48"/>
      <c r="BY3382" s="97"/>
      <c r="BZ3382" s="48"/>
      <c r="CA3382" s="40"/>
      <c r="CB3382" s="94"/>
      <c r="CC3382" s="94"/>
      <c r="CD3382" s="94"/>
      <c r="CE3382" s="40"/>
      <c r="CF3382" s="73"/>
      <c r="CG3382" s="41"/>
      <c r="CH3382" s="41"/>
      <c r="CI3382" s="41"/>
      <c r="CJ3382" s="41"/>
      <c r="CK3382" s="41"/>
      <c r="CL3382" s="68"/>
      <c r="CM3382" s="41"/>
      <c r="CN3382" s="41"/>
      <c r="CO3382" s="39"/>
      <c r="CP3382" s="78"/>
    </row>
    <row r="3383" spans="1:94" s="38" customFormat="1" x14ac:dyDescent="0.25">
      <c r="A3383" s="38">
        <v>3380</v>
      </c>
      <c r="F3383" s="39"/>
      <c r="Q3383" s="39"/>
      <c r="R3383" s="40"/>
      <c r="S3383" s="40"/>
      <c r="T3383" s="39"/>
      <c r="AG3383" s="110"/>
      <c r="AH3383" s="94"/>
      <c r="AJ3383" s="97"/>
      <c r="AL3383" s="39"/>
      <c r="AP3383" s="39"/>
      <c r="AQ3383" s="77"/>
      <c r="AR3383" s="94"/>
      <c r="AT3383" s="97"/>
      <c r="BB3383" s="79"/>
      <c r="BC3383" s="94"/>
      <c r="BE3383" s="97"/>
      <c r="BF3383" s="97"/>
      <c r="BG3383" s="40"/>
      <c r="BK3383" s="40"/>
      <c r="BL3383" s="79"/>
      <c r="BM3383" s="94"/>
      <c r="BO3383" s="97"/>
      <c r="BQ3383" s="40"/>
      <c r="BR3383" s="94"/>
      <c r="BS3383" s="94"/>
      <c r="BT3383" s="94"/>
      <c r="BU3383" s="40"/>
      <c r="BV3383" s="82"/>
      <c r="BW3383" s="94"/>
      <c r="BX3383" s="48"/>
      <c r="BY3383" s="97"/>
      <c r="BZ3383" s="48"/>
      <c r="CA3383" s="40"/>
      <c r="CB3383" s="94"/>
      <c r="CC3383" s="94"/>
      <c r="CD3383" s="94"/>
      <c r="CE3383" s="40"/>
      <c r="CF3383" s="73"/>
      <c r="CG3383" s="41"/>
      <c r="CH3383" s="41"/>
      <c r="CI3383" s="41"/>
      <c r="CJ3383" s="41"/>
      <c r="CK3383" s="41"/>
      <c r="CL3383" s="68"/>
      <c r="CM3383" s="41"/>
      <c r="CN3383" s="41"/>
      <c r="CO3383" s="39"/>
      <c r="CP3383" s="78"/>
    </row>
    <row r="3384" spans="1:94" s="38" customFormat="1" x14ac:dyDescent="0.25">
      <c r="A3384" s="38">
        <v>3381</v>
      </c>
      <c r="F3384" s="39"/>
      <c r="Q3384" s="39"/>
      <c r="R3384" s="40"/>
      <c r="S3384" s="40"/>
      <c r="T3384" s="39"/>
      <c r="AG3384" s="110"/>
      <c r="AH3384" s="94"/>
      <c r="AJ3384" s="97"/>
      <c r="AL3384" s="39"/>
      <c r="AP3384" s="39"/>
      <c r="AQ3384" s="77"/>
      <c r="AR3384" s="94"/>
      <c r="AT3384" s="97"/>
      <c r="BB3384" s="79"/>
      <c r="BC3384" s="94"/>
      <c r="BE3384" s="97"/>
      <c r="BF3384" s="97"/>
      <c r="BG3384" s="40"/>
      <c r="BK3384" s="40"/>
      <c r="BL3384" s="79"/>
      <c r="BM3384" s="94"/>
      <c r="BO3384" s="97"/>
      <c r="BQ3384" s="40"/>
      <c r="BR3384" s="94"/>
      <c r="BS3384" s="94"/>
      <c r="BT3384" s="94"/>
      <c r="BU3384" s="40"/>
      <c r="BV3384" s="82"/>
      <c r="BW3384" s="94"/>
      <c r="BX3384" s="48"/>
      <c r="BY3384" s="97"/>
      <c r="BZ3384" s="48"/>
      <c r="CA3384" s="40"/>
      <c r="CB3384" s="94"/>
      <c r="CC3384" s="94"/>
      <c r="CD3384" s="94"/>
      <c r="CE3384" s="40"/>
      <c r="CF3384" s="73"/>
      <c r="CG3384" s="41"/>
      <c r="CH3384" s="41"/>
      <c r="CI3384" s="41"/>
      <c r="CJ3384" s="41"/>
      <c r="CK3384" s="41"/>
      <c r="CL3384" s="68"/>
      <c r="CM3384" s="41"/>
      <c r="CN3384" s="41"/>
      <c r="CO3384" s="39"/>
      <c r="CP3384" s="78"/>
    </row>
    <row r="3385" spans="1:94" s="38" customFormat="1" x14ac:dyDescent="0.25">
      <c r="A3385" s="38">
        <v>3382</v>
      </c>
      <c r="F3385" s="39"/>
      <c r="Q3385" s="39"/>
      <c r="R3385" s="40"/>
      <c r="S3385" s="40"/>
      <c r="T3385" s="39"/>
      <c r="AG3385" s="110"/>
      <c r="AH3385" s="94"/>
      <c r="AJ3385" s="97"/>
      <c r="AL3385" s="39"/>
      <c r="AP3385" s="39"/>
      <c r="AQ3385" s="77"/>
      <c r="AR3385" s="94"/>
      <c r="AT3385" s="97"/>
      <c r="BB3385" s="79"/>
      <c r="BC3385" s="94"/>
      <c r="BE3385" s="97"/>
      <c r="BF3385" s="97"/>
      <c r="BG3385" s="40"/>
      <c r="BK3385" s="40"/>
      <c r="BL3385" s="79"/>
      <c r="BM3385" s="94"/>
      <c r="BO3385" s="97"/>
      <c r="BQ3385" s="40"/>
      <c r="BR3385" s="94"/>
      <c r="BS3385" s="94"/>
      <c r="BT3385" s="94"/>
      <c r="BU3385" s="40"/>
      <c r="BV3385" s="82"/>
      <c r="BW3385" s="94"/>
      <c r="BX3385" s="48"/>
      <c r="BY3385" s="97"/>
      <c r="BZ3385" s="48"/>
      <c r="CA3385" s="40"/>
      <c r="CB3385" s="94"/>
      <c r="CC3385" s="94"/>
      <c r="CD3385" s="94"/>
      <c r="CE3385" s="40"/>
      <c r="CF3385" s="73"/>
      <c r="CG3385" s="41"/>
      <c r="CH3385" s="41"/>
      <c r="CI3385" s="41"/>
      <c r="CJ3385" s="41"/>
      <c r="CK3385" s="41"/>
      <c r="CL3385" s="68"/>
      <c r="CM3385" s="41"/>
      <c r="CN3385" s="41"/>
      <c r="CO3385" s="39"/>
      <c r="CP3385" s="78"/>
    </row>
    <row r="3386" spans="1:94" s="38" customFormat="1" x14ac:dyDescent="0.25">
      <c r="A3386" s="38">
        <v>3383</v>
      </c>
      <c r="F3386" s="39"/>
      <c r="Q3386" s="39"/>
      <c r="R3386" s="40"/>
      <c r="S3386" s="40"/>
      <c r="T3386" s="39"/>
      <c r="AG3386" s="110"/>
      <c r="AH3386" s="94"/>
      <c r="AJ3386" s="97"/>
      <c r="AL3386" s="39"/>
      <c r="AP3386" s="39"/>
      <c r="AQ3386" s="77"/>
      <c r="AR3386" s="94"/>
      <c r="AT3386" s="97"/>
      <c r="BB3386" s="79"/>
      <c r="BC3386" s="94"/>
      <c r="BE3386" s="97"/>
      <c r="BF3386" s="97"/>
      <c r="BG3386" s="40"/>
      <c r="BK3386" s="40"/>
      <c r="BL3386" s="79"/>
      <c r="BM3386" s="94"/>
      <c r="BO3386" s="97"/>
      <c r="BQ3386" s="40"/>
      <c r="BR3386" s="94"/>
      <c r="BS3386" s="94"/>
      <c r="BT3386" s="94"/>
      <c r="BU3386" s="40"/>
      <c r="BV3386" s="82"/>
      <c r="BW3386" s="94"/>
      <c r="BX3386" s="48"/>
      <c r="BY3386" s="97"/>
      <c r="BZ3386" s="48"/>
      <c r="CA3386" s="40"/>
      <c r="CB3386" s="94"/>
      <c r="CC3386" s="94"/>
      <c r="CD3386" s="94"/>
      <c r="CE3386" s="40"/>
      <c r="CF3386" s="73"/>
      <c r="CG3386" s="41"/>
      <c r="CH3386" s="41"/>
      <c r="CI3386" s="41"/>
      <c r="CJ3386" s="41"/>
      <c r="CK3386" s="41"/>
      <c r="CL3386" s="68"/>
      <c r="CM3386" s="41"/>
      <c r="CN3386" s="41"/>
      <c r="CO3386" s="39"/>
      <c r="CP3386" s="78"/>
    </row>
    <row r="3387" spans="1:94" s="38" customFormat="1" x14ac:dyDescent="0.25">
      <c r="A3387" s="38">
        <v>3384</v>
      </c>
      <c r="F3387" s="39"/>
      <c r="Q3387" s="39"/>
      <c r="R3387" s="40"/>
      <c r="S3387" s="40"/>
      <c r="T3387" s="39"/>
      <c r="AG3387" s="110"/>
      <c r="AH3387" s="94"/>
      <c r="AJ3387" s="97"/>
      <c r="AL3387" s="39"/>
      <c r="AP3387" s="39"/>
      <c r="AQ3387" s="77"/>
      <c r="AR3387" s="94"/>
      <c r="AT3387" s="97"/>
      <c r="BB3387" s="79"/>
      <c r="BC3387" s="94"/>
      <c r="BE3387" s="97"/>
      <c r="BF3387" s="97"/>
      <c r="BG3387" s="40"/>
      <c r="BK3387" s="40"/>
      <c r="BL3387" s="79"/>
      <c r="BM3387" s="94"/>
      <c r="BO3387" s="97"/>
      <c r="BQ3387" s="40"/>
      <c r="BR3387" s="94"/>
      <c r="BS3387" s="94"/>
      <c r="BT3387" s="94"/>
      <c r="BU3387" s="40"/>
      <c r="BV3387" s="82"/>
      <c r="BW3387" s="94"/>
      <c r="BX3387" s="48"/>
      <c r="BY3387" s="97"/>
      <c r="BZ3387" s="48"/>
      <c r="CA3387" s="40"/>
      <c r="CB3387" s="94"/>
      <c r="CC3387" s="94"/>
      <c r="CD3387" s="94"/>
      <c r="CE3387" s="40"/>
      <c r="CF3387" s="73"/>
      <c r="CG3387" s="41"/>
      <c r="CH3387" s="41"/>
      <c r="CI3387" s="41"/>
      <c r="CJ3387" s="41"/>
      <c r="CK3387" s="41"/>
      <c r="CL3387" s="68"/>
      <c r="CM3387" s="41"/>
      <c r="CN3387" s="41"/>
      <c r="CO3387" s="39"/>
      <c r="CP3387" s="78"/>
    </row>
    <row r="3388" spans="1:94" s="38" customFormat="1" x14ac:dyDescent="0.25">
      <c r="A3388" s="38">
        <v>3385</v>
      </c>
      <c r="F3388" s="39"/>
      <c r="Q3388" s="39"/>
      <c r="R3388" s="40"/>
      <c r="S3388" s="40"/>
      <c r="T3388" s="39"/>
      <c r="AG3388" s="110"/>
      <c r="AH3388" s="94"/>
      <c r="AJ3388" s="97"/>
      <c r="AL3388" s="39"/>
      <c r="AP3388" s="39"/>
      <c r="AQ3388" s="77"/>
      <c r="AR3388" s="94"/>
      <c r="AT3388" s="97"/>
      <c r="BB3388" s="79"/>
      <c r="BC3388" s="94"/>
      <c r="BE3388" s="97"/>
      <c r="BF3388" s="97"/>
      <c r="BG3388" s="40"/>
      <c r="BK3388" s="40"/>
      <c r="BL3388" s="79"/>
      <c r="BM3388" s="94"/>
      <c r="BO3388" s="97"/>
      <c r="BQ3388" s="40"/>
      <c r="BR3388" s="94"/>
      <c r="BS3388" s="94"/>
      <c r="BT3388" s="94"/>
      <c r="BU3388" s="40"/>
      <c r="BV3388" s="82"/>
      <c r="BW3388" s="94"/>
      <c r="BX3388" s="48"/>
      <c r="BY3388" s="97"/>
      <c r="BZ3388" s="48"/>
      <c r="CA3388" s="40"/>
      <c r="CB3388" s="94"/>
      <c r="CC3388" s="94"/>
      <c r="CD3388" s="94"/>
      <c r="CE3388" s="40"/>
      <c r="CF3388" s="73"/>
      <c r="CG3388" s="41"/>
      <c r="CH3388" s="41"/>
      <c r="CI3388" s="41"/>
      <c r="CJ3388" s="41"/>
      <c r="CK3388" s="41"/>
      <c r="CL3388" s="68"/>
      <c r="CM3388" s="41"/>
      <c r="CN3388" s="41"/>
      <c r="CO3388" s="39"/>
      <c r="CP3388" s="78"/>
    </row>
    <row r="3389" spans="1:94" s="38" customFormat="1" x14ac:dyDescent="0.25">
      <c r="A3389" s="38">
        <v>3386</v>
      </c>
      <c r="F3389" s="39"/>
      <c r="Q3389" s="39"/>
      <c r="R3389" s="40"/>
      <c r="S3389" s="40"/>
      <c r="T3389" s="39"/>
      <c r="AG3389" s="110"/>
      <c r="AH3389" s="94"/>
      <c r="AJ3389" s="97"/>
      <c r="AL3389" s="39"/>
      <c r="AP3389" s="39"/>
      <c r="AQ3389" s="77"/>
      <c r="AR3389" s="94"/>
      <c r="AT3389" s="97"/>
      <c r="BB3389" s="79"/>
      <c r="BC3389" s="94"/>
      <c r="BE3389" s="97"/>
      <c r="BF3389" s="97"/>
      <c r="BG3389" s="40"/>
      <c r="BK3389" s="40"/>
      <c r="BL3389" s="79"/>
      <c r="BM3389" s="94"/>
      <c r="BO3389" s="97"/>
      <c r="BQ3389" s="40"/>
      <c r="BR3389" s="94"/>
      <c r="BS3389" s="94"/>
      <c r="BT3389" s="94"/>
      <c r="BU3389" s="40"/>
      <c r="BV3389" s="82"/>
      <c r="BW3389" s="94"/>
      <c r="BX3389" s="48"/>
      <c r="BY3389" s="97"/>
      <c r="BZ3389" s="48"/>
      <c r="CA3389" s="40"/>
      <c r="CB3389" s="94"/>
      <c r="CC3389" s="94"/>
      <c r="CD3389" s="94"/>
      <c r="CE3389" s="40"/>
      <c r="CF3389" s="73"/>
      <c r="CG3389" s="41"/>
      <c r="CH3389" s="41"/>
      <c r="CI3389" s="41"/>
      <c r="CJ3389" s="41"/>
      <c r="CK3389" s="41"/>
      <c r="CL3389" s="68"/>
      <c r="CM3389" s="41"/>
      <c r="CN3389" s="41"/>
      <c r="CO3389" s="39"/>
      <c r="CP3389" s="78"/>
    </row>
    <row r="3390" spans="1:94" s="38" customFormat="1" x14ac:dyDescent="0.25">
      <c r="A3390" s="38">
        <v>3387</v>
      </c>
      <c r="F3390" s="39"/>
      <c r="Q3390" s="39"/>
      <c r="R3390" s="40"/>
      <c r="S3390" s="40"/>
      <c r="T3390" s="39"/>
      <c r="AG3390" s="110"/>
      <c r="AH3390" s="94"/>
      <c r="AJ3390" s="97"/>
      <c r="AL3390" s="39"/>
      <c r="AP3390" s="39"/>
      <c r="AQ3390" s="77"/>
      <c r="AR3390" s="94"/>
      <c r="AT3390" s="97"/>
      <c r="BB3390" s="79"/>
      <c r="BC3390" s="94"/>
      <c r="BE3390" s="97"/>
      <c r="BF3390" s="97"/>
      <c r="BG3390" s="40"/>
      <c r="BK3390" s="40"/>
      <c r="BL3390" s="79"/>
      <c r="BM3390" s="94"/>
      <c r="BO3390" s="97"/>
      <c r="BQ3390" s="40"/>
      <c r="BR3390" s="94"/>
      <c r="BS3390" s="94"/>
      <c r="BT3390" s="94"/>
      <c r="BU3390" s="40"/>
      <c r="BV3390" s="82"/>
      <c r="BW3390" s="94"/>
      <c r="BX3390" s="48"/>
      <c r="BY3390" s="97"/>
      <c r="BZ3390" s="48"/>
      <c r="CA3390" s="40"/>
      <c r="CB3390" s="94"/>
      <c r="CC3390" s="94"/>
      <c r="CD3390" s="94"/>
      <c r="CE3390" s="40"/>
      <c r="CF3390" s="73"/>
      <c r="CG3390" s="41"/>
      <c r="CH3390" s="41"/>
      <c r="CI3390" s="41"/>
      <c r="CJ3390" s="41"/>
      <c r="CK3390" s="41"/>
      <c r="CL3390" s="68"/>
      <c r="CM3390" s="41"/>
      <c r="CN3390" s="41"/>
      <c r="CO3390" s="39"/>
      <c r="CP3390" s="78"/>
    </row>
    <row r="3391" spans="1:94" s="38" customFormat="1" x14ac:dyDescent="0.25">
      <c r="A3391" s="38">
        <v>3388</v>
      </c>
      <c r="F3391" s="39"/>
      <c r="Q3391" s="39"/>
      <c r="R3391" s="40"/>
      <c r="S3391" s="40"/>
      <c r="T3391" s="39"/>
      <c r="AG3391" s="110"/>
      <c r="AH3391" s="94"/>
      <c r="AJ3391" s="97"/>
      <c r="AL3391" s="39"/>
      <c r="AP3391" s="39"/>
      <c r="AQ3391" s="77"/>
      <c r="AR3391" s="94"/>
      <c r="AT3391" s="97"/>
      <c r="BB3391" s="79"/>
      <c r="BC3391" s="94"/>
      <c r="BE3391" s="97"/>
      <c r="BF3391" s="97"/>
      <c r="BG3391" s="40"/>
      <c r="BK3391" s="40"/>
      <c r="BL3391" s="79"/>
      <c r="BM3391" s="94"/>
      <c r="BO3391" s="97"/>
      <c r="BQ3391" s="40"/>
      <c r="BR3391" s="94"/>
      <c r="BS3391" s="94"/>
      <c r="BT3391" s="94"/>
      <c r="BU3391" s="40"/>
      <c r="BV3391" s="82"/>
      <c r="BW3391" s="94"/>
      <c r="BX3391" s="48"/>
      <c r="BY3391" s="97"/>
      <c r="BZ3391" s="48"/>
      <c r="CA3391" s="40"/>
      <c r="CB3391" s="94"/>
      <c r="CC3391" s="94"/>
      <c r="CD3391" s="94"/>
      <c r="CE3391" s="40"/>
      <c r="CF3391" s="73"/>
      <c r="CG3391" s="41"/>
      <c r="CH3391" s="41"/>
      <c r="CI3391" s="41"/>
      <c r="CJ3391" s="41"/>
      <c r="CK3391" s="41"/>
      <c r="CL3391" s="68"/>
      <c r="CM3391" s="41"/>
      <c r="CN3391" s="41"/>
      <c r="CO3391" s="39"/>
      <c r="CP3391" s="78"/>
    </row>
    <row r="3392" spans="1:94" s="38" customFormat="1" x14ac:dyDescent="0.25">
      <c r="A3392" s="38">
        <v>3389</v>
      </c>
      <c r="F3392" s="39"/>
      <c r="Q3392" s="39"/>
      <c r="R3392" s="40"/>
      <c r="S3392" s="40"/>
      <c r="T3392" s="39"/>
      <c r="AG3392" s="110"/>
      <c r="AH3392" s="94"/>
      <c r="AJ3392" s="97"/>
      <c r="AL3392" s="39"/>
      <c r="AP3392" s="39"/>
      <c r="AQ3392" s="77"/>
      <c r="AR3392" s="94"/>
      <c r="AT3392" s="97"/>
      <c r="BB3392" s="79"/>
      <c r="BC3392" s="94"/>
      <c r="BE3392" s="97"/>
      <c r="BF3392" s="97"/>
      <c r="BG3392" s="40"/>
      <c r="BK3392" s="40"/>
      <c r="BL3392" s="79"/>
      <c r="BM3392" s="94"/>
      <c r="BO3392" s="97"/>
      <c r="BQ3392" s="40"/>
      <c r="BR3392" s="94"/>
      <c r="BS3392" s="94"/>
      <c r="BT3392" s="94"/>
      <c r="BU3392" s="40"/>
      <c r="BV3392" s="82"/>
      <c r="BW3392" s="94"/>
      <c r="BX3392" s="48"/>
      <c r="BY3392" s="97"/>
      <c r="BZ3392" s="48"/>
      <c r="CA3392" s="40"/>
      <c r="CB3392" s="94"/>
      <c r="CC3392" s="94"/>
      <c r="CD3392" s="94"/>
      <c r="CE3392" s="40"/>
      <c r="CF3392" s="73"/>
      <c r="CG3392" s="41"/>
      <c r="CH3392" s="41"/>
      <c r="CI3392" s="41"/>
      <c r="CJ3392" s="41"/>
      <c r="CK3392" s="41"/>
      <c r="CL3392" s="68"/>
      <c r="CM3392" s="41"/>
      <c r="CN3392" s="41"/>
      <c r="CO3392" s="39"/>
      <c r="CP3392" s="78"/>
    </row>
    <row r="3393" spans="1:94" s="38" customFormat="1" x14ac:dyDescent="0.25">
      <c r="A3393" s="38">
        <v>3390</v>
      </c>
      <c r="F3393" s="39"/>
      <c r="Q3393" s="39"/>
      <c r="R3393" s="40"/>
      <c r="S3393" s="40"/>
      <c r="T3393" s="39"/>
      <c r="AG3393" s="110"/>
      <c r="AH3393" s="94"/>
      <c r="AJ3393" s="97"/>
      <c r="AL3393" s="39"/>
      <c r="AP3393" s="39"/>
      <c r="AQ3393" s="77"/>
      <c r="AR3393" s="94"/>
      <c r="AT3393" s="97"/>
      <c r="BB3393" s="79"/>
      <c r="BC3393" s="94"/>
      <c r="BE3393" s="97"/>
      <c r="BF3393" s="97"/>
      <c r="BG3393" s="40"/>
      <c r="BK3393" s="40"/>
      <c r="BL3393" s="79"/>
      <c r="BM3393" s="94"/>
      <c r="BO3393" s="97"/>
      <c r="BQ3393" s="40"/>
      <c r="BR3393" s="94"/>
      <c r="BS3393" s="94"/>
      <c r="BT3393" s="94"/>
      <c r="BU3393" s="40"/>
      <c r="BV3393" s="82"/>
      <c r="BW3393" s="94"/>
      <c r="BX3393" s="48"/>
      <c r="BY3393" s="97"/>
      <c r="BZ3393" s="48"/>
      <c r="CA3393" s="40"/>
      <c r="CB3393" s="94"/>
      <c r="CC3393" s="94"/>
      <c r="CD3393" s="94"/>
      <c r="CE3393" s="40"/>
      <c r="CF3393" s="73"/>
      <c r="CG3393" s="41"/>
      <c r="CH3393" s="41"/>
      <c r="CI3393" s="41"/>
      <c r="CJ3393" s="41"/>
      <c r="CK3393" s="41"/>
      <c r="CL3393" s="68"/>
      <c r="CM3393" s="41"/>
      <c r="CN3393" s="41"/>
      <c r="CO3393" s="39"/>
      <c r="CP3393" s="78"/>
    </row>
    <row r="3394" spans="1:94" s="38" customFormat="1" x14ac:dyDescent="0.25">
      <c r="A3394" s="38">
        <v>3391</v>
      </c>
      <c r="F3394" s="39"/>
      <c r="Q3394" s="39"/>
      <c r="R3394" s="40"/>
      <c r="S3394" s="40"/>
      <c r="T3394" s="39"/>
      <c r="AG3394" s="110"/>
      <c r="AH3394" s="94"/>
      <c r="AJ3394" s="97"/>
      <c r="AL3394" s="39"/>
      <c r="AP3394" s="39"/>
      <c r="AQ3394" s="77"/>
      <c r="AR3394" s="94"/>
      <c r="AT3394" s="97"/>
      <c r="BB3394" s="79"/>
      <c r="BC3394" s="94"/>
      <c r="BE3394" s="97"/>
      <c r="BF3394" s="97"/>
      <c r="BG3394" s="40"/>
      <c r="BK3394" s="40"/>
      <c r="BL3394" s="79"/>
      <c r="BM3394" s="94"/>
      <c r="BO3394" s="97"/>
      <c r="BQ3394" s="40"/>
      <c r="BR3394" s="94"/>
      <c r="BS3394" s="94"/>
      <c r="BT3394" s="94"/>
      <c r="BU3394" s="40"/>
      <c r="BV3394" s="82"/>
      <c r="BW3394" s="94"/>
      <c r="BX3394" s="48"/>
      <c r="BY3394" s="97"/>
      <c r="BZ3394" s="48"/>
      <c r="CA3394" s="40"/>
      <c r="CB3394" s="94"/>
      <c r="CC3394" s="94"/>
      <c r="CD3394" s="94"/>
      <c r="CE3394" s="40"/>
      <c r="CF3394" s="73"/>
      <c r="CG3394" s="41"/>
      <c r="CH3394" s="41"/>
      <c r="CI3394" s="41"/>
      <c r="CJ3394" s="41"/>
      <c r="CK3394" s="41"/>
      <c r="CL3394" s="68"/>
      <c r="CM3394" s="41"/>
      <c r="CN3394" s="41"/>
      <c r="CO3394" s="39"/>
      <c r="CP3394" s="78"/>
    </row>
    <row r="3395" spans="1:94" s="38" customFormat="1" x14ac:dyDescent="0.25">
      <c r="A3395" s="38">
        <v>3392</v>
      </c>
      <c r="F3395" s="39"/>
      <c r="Q3395" s="39"/>
      <c r="R3395" s="40"/>
      <c r="S3395" s="40"/>
      <c r="T3395" s="39"/>
      <c r="AG3395" s="110"/>
      <c r="AH3395" s="94"/>
      <c r="AJ3395" s="97"/>
      <c r="AL3395" s="39"/>
      <c r="AP3395" s="39"/>
      <c r="AQ3395" s="77"/>
      <c r="AR3395" s="94"/>
      <c r="AT3395" s="97"/>
      <c r="BB3395" s="79"/>
      <c r="BC3395" s="94"/>
      <c r="BE3395" s="97"/>
      <c r="BF3395" s="97"/>
      <c r="BG3395" s="40"/>
      <c r="BK3395" s="40"/>
      <c r="BL3395" s="79"/>
      <c r="BM3395" s="94"/>
      <c r="BO3395" s="97"/>
      <c r="BQ3395" s="40"/>
      <c r="BR3395" s="94"/>
      <c r="BS3395" s="94"/>
      <c r="BT3395" s="94"/>
      <c r="BU3395" s="40"/>
      <c r="BV3395" s="82"/>
      <c r="BW3395" s="94"/>
      <c r="BX3395" s="48"/>
      <c r="BY3395" s="97"/>
      <c r="BZ3395" s="48"/>
      <c r="CA3395" s="40"/>
      <c r="CB3395" s="94"/>
      <c r="CC3395" s="94"/>
      <c r="CD3395" s="94"/>
      <c r="CE3395" s="40"/>
      <c r="CF3395" s="73"/>
      <c r="CG3395" s="41"/>
      <c r="CH3395" s="41"/>
      <c r="CI3395" s="41"/>
      <c r="CJ3395" s="41"/>
      <c r="CK3395" s="41"/>
      <c r="CL3395" s="68"/>
      <c r="CM3395" s="41"/>
      <c r="CN3395" s="41"/>
      <c r="CO3395" s="39"/>
      <c r="CP3395" s="78"/>
    </row>
    <row r="3396" spans="1:94" s="38" customFormat="1" x14ac:dyDescent="0.25">
      <c r="A3396" s="38">
        <v>3393</v>
      </c>
      <c r="F3396" s="39"/>
      <c r="Q3396" s="39"/>
      <c r="R3396" s="40"/>
      <c r="S3396" s="40"/>
      <c r="T3396" s="39"/>
      <c r="AG3396" s="110"/>
      <c r="AH3396" s="94"/>
      <c r="AJ3396" s="97"/>
      <c r="AL3396" s="39"/>
      <c r="AP3396" s="39"/>
      <c r="AQ3396" s="77"/>
      <c r="AR3396" s="94"/>
      <c r="AT3396" s="97"/>
      <c r="BB3396" s="79"/>
      <c r="BC3396" s="94"/>
      <c r="BE3396" s="97"/>
      <c r="BF3396" s="97"/>
      <c r="BG3396" s="40"/>
      <c r="BK3396" s="40"/>
      <c r="BL3396" s="79"/>
      <c r="BM3396" s="94"/>
      <c r="BO3396" s="97"/>
      <c r="BQ3396" s="40"/>
      <c r="BR3396" s="94"/>
      <c r="BS3396" s="94"/>
      <c r="BT3396" s="94"/>
      <c r="BU3396" s="40"/>
      <c r="BV3396" s="82"/>
      <c r="BW3396" s="94"/>
      <c r="BX3396" s="48"/>
      <c r="BY3396" s="97"/>
      <c r="BZ3396" s="48"/>
      <c r="CA3396" s="40"/>
      <c r="CB3396" s="94"/>
      <c r="CC3396" s="94"/>
      <c r="CD3396" s="94"/>
      <c r="CE3396" s="40"/>
      <c r="CF3396" s="73"/>
      <c r="CG3396" s="41"/>
      <c r="CH3396" s="41"/>
      <c r="CI3396" s="41"/>
      <c r="CJ3396" s="41"/>
      <c r="CK3396" s="41"/>
      <c r="CL3396" s="68"/>
      <c r="CM3396" s="41"/>
      <c r="CN3396" s="41"/>
      <c r="CO3396" s="39"/>
      <c r="CP3396" s="78"/>
    </row>
    <row r="3397" spans="1:94" s="38" customFormat="1" x14ac:dyDescent="0.25">
      <c r="A3397" s="38">
        <v>3394</v>
      </c>
      <c r="F3397" s="39"/>
      <c r="Q3397" s="39"/>
      <c r="R3397" s="40"/>
      <c r="S3397" s="40"/>
      <c r="T3397" s="39"/>
      <c r="AG3397" s="110"/>
      <c r="AH3397" s="94"/>
      <c r="AJ3397" s="97"/>
      <c r="AL3397" s="39"/>
      <c r="AP3397" s="39"/>
      <c r="AQ3397" s="77"/>
      <c r="AR3397" s="94"/>
      <c r="AT3397" s="97"/>
      <c r="BB3397" s="79"/>
      <c r="BC3397" s="94"/>
      <c r="BE3397" s="97"/>
      <c r="BF3397" s="97"/>
      <c r="BG3397" s="40"/>
      <c r="BK3397" s="40"/>
      <c r="BL3397" s="79"/>
      <c r="BM3397" s="94"/>
      <c r="BO3397" s="97"/>
      <c r="BQ3397" s="40"/>
      <c r="BR3397" s="94"/>
      <c r="BS3397" s="94"/>
      <c r="BT3397" s="94"/>
      <c r="BU3397" s="40"/>
      <c r="BV3397" s="82"/>
      <c r="BW3397" s="94"/>
      <c r="BX3397" s="48"/>
      <c r="BY3397" s="97"/>
      <c r="BZ3397" s="48"/>
      <c r="CA3397" s="40"/>
      <c r="CB3397" s="94"/>
      <c r="CC3397" s="94"/>
      <c r="CD3397" s="94"/>
      <c r="CE3397" s="40"/>
      <c r="CF3397" s="73"/>
      <c r="CG3397" s="41"/>
      <c r="CH3397" s="41"/>
      <c r="CI3397" s="41"/>
      <c r="CJ3397" s="41"/>
      <c r="CK3397" s="41"/>
      <c r="CL3397" s="68"/>
      <c r="CM3397" s="41"/>
      <c r="CN3397" s="41"/>
      <c r="CO3397" s="39"/>
      <c r="CP3397" s="78"/>
    </row>
    <row r="3398" spans="1:94" s="38" customFormat="1" x14ac:dyDescent="0.25">
      <c r="A3398" s="38">
        <v>3395</v>
      </c>
      <c r="F3398" s="39"/>
      <c r="Q3398" s="39"/>
      <c r="R3398" s="40"/>
      <c r="S3398" s="40"/>
      <c r="T3398" s="39"/>
      <c r="AG3398" s="110"/>
      <c r="AH3398" s="94"/>
      <c r="AJ3398" s="97"/>
      <c r="AL3398" s="39"/>
      <c r="AP3398" s="39"/>
      <c r="AQ3398" s="77"/>
      <c r="AR3398" s="94"/>
      <c r="AT3398" s="97"/>
      <c r="BB3398" s="79"/>
      <c r="BC3398" s="94"/>
      <c r="BE3398" s="97"/>
      <c r="BF3398" s="97"/>
      <c r="BG3398" s="40"/>
      <c r="BK3398" s="40"/>
      <c r="BL3398" s="79"/>
      <c r="BM3398" s="94"/>
      <c r="BO3398" s="97"/>
      <c r="BQ3398" s="40"/>
      <c r="BR3398" s="94"/>
      <c r="BS3398" s="94"/>
      <c r="BT3398" s="94"/>
      <c r="BU3398" s="40"/>
      <c r="BV3398" s="82"/>
      <c r="BW3398" s="94"/>
      <c r="BX3398" s="48"/>
      <c r="BY3398" s="97"/>
      <c r="BZ3398" s="48"/>
      <c r="CA3398" s="40"/>
      <c r="CB3398" s="94"/>
      <c r="CC3398" s="94"/>
      <c r="CD3398" s="94"/>
      <c r="CE3398" s="40"/>
      <c r="CF3398" s="73"/>
      <c r="CG3398" s="41"/>
      <c r="CH3398" s="41"/>
      <c r="CI3398" s="41"/>
      <c r="CJ3398" s="41"/>
      <c r="CK3398" s="41"/>
      <c r="CL3398" s="68"/>
      <c r="CM3398" s="41"/>
      <c r="CN3398" s="41"/>
      <c r="CO3398" s="39"/>
      <c r="CP3398" s="78"/>
    </row>
    <row r="3399" spans="1:94" s="38" customFormat="1" x14ac:dyDescent="0.25">
      <c r="A3399" s="38">
        <v>3396</v>
      </c>
      <c r="F3399" s="39"/>
      <c r="Q3399" s="39"/>
      <c r="R3399" s="40"/>
      <c r="S3399" s="40"/>
      <c r="T3399" s="39"/>
      <c r="AG3399" s="110"/>
      <c r="AH3399" s="94"/>
      <c r="AJ3399" s="97"/>
      <c r="AL3399" s="39"/>
      <c r="AP3399" s="39"/>
      <c r="AQ3399" s="77"/>
      <c r="AR3399" s="94"/>
      <c r="AT3399" s="97"/>
      <c r="BB3399" s="79"/>
      <c r="BC3399" s="94"/>
      <c r="BE3399" s="97"/>
      <c r="BF3399" s="97"/>
      <c r="BG3399" s="40"/>
      <c r="BK3399" s="40"/>
      <c r="BL3399" s="79"/>
      <c r="BM3399" s="94"/>
      <c r="BO3399" s="97"/>
      <c r="BQ3399" s="40"/>
      <c r="BR3399" s="94"/>
      <c r="BS3399" s="94"/>
      <c r="BT3399" s="94"/>
      <c r="BU3399" s="40"/>
      <c r="BV3399" s="82"/>
      <c r="BW3399" s="94"/>
      <c r="BX3399" s="48"/>
      <c r="BY3399" s="97"/>
      <c r="BZ3399" s="48"/>
      <c r="CA3399" s="40"/>
      <c r="CB3399" s="94"/>
      <c r="CC3399" s="94"/>
      <c r="CD3399" s="94"/>
      <c r="CE3399" s="40"/>
      <c r="CF3399" s="73"/>
      <c r="CG3399" s="41"/>
      <c r="CH3399" s="41"/>
      <c r="CI3399" s="41"/>
      <c r="CJ3399" s="41"/>
      <c r="CK3399" s="41"/>
      <c r="CL3399" s="68"/>
      <c r="CM3399" s="41"/>
      <c r="CN3399" s="41"/>
      <c r="CO3399" s="39"/>
      <c r="CP3399" s="78"/>
    </row>
    <row r="3400" spans="1:94" s="38" customFormat="1" x14ac:dyDescent="0.25">
      <c r="A3400" s="38">
        <v>3397</v>
      </c>
      <c r="F3400" s="39"/>
      <c r="Q3400" s="39"/>
      <c r="R3400" s="40"/>
      <c r="S3400" s="40"/>
      <c r="T3400" s="39"/>
      <c r="AG3400" s="110"/>
      <c r="AH3400" s="94"/>
      <c r="AJ3400" s="97"/>
      <c r="AL3400" s="39"/>
      <c r="AP3400" s="39"/>
      <c r="AQ3400" s="77"/>
      <c r="AR3400" s="94"/>
      <c r="AT3400" s="97"/>
      <c r="BB3400" s="79"/>
      <c r="BC3400" s="94"/>
      <c r="BE3400" s="97"/>
      <c r="BF3400" s="97"/>
      <c r="BG3400" s="40"/>
      <c r="BK3400" s="40"/>
      <c r="BL3400" s="79"/>
      <c r="BM3400" s="94"/>
      <c r="BO3400" s="97"/>
      <c r="BQ3400" s="40"/>
      <c r="BR3400" s="94"/>
      <c r="BS3400" s="94"/>
      <c r="BT3400" s="94"/>
      <c r="BU3400" s="40"/>
      <c r="BV3400" s="82"/>
      <c r="BW3400" s="94"/>
      <c r="BX3400" s="48"/>
      <c r="BY3400" s="97"/>
      <c r="BZ3400" s="48"/>
      <c r="CA3400" s="40"/>
      <c r="CB3400" s="94"/>
      <c r="CC3400" s="94"/>
      <c r="CD3400" s="94"/>
      <c r="CE3400" s="40"/>
      <c r="CF3400" s="73"/>
      <c r="CG3400" s="41"/>
      <c r="CH3400" s="41"/>
      <c r="CI3400" s="41"/>
      <c r="CJ3400" s="41"/>
      <c r="CK3400" s="41"/>
      <c r="CL3400" s="68"/>
      <c r="CM3400" s="41"/>
      <c r="CN3400" s="41"/>
      <c r="CO3400" s="39"/>
      <c r="CP3400" s="78"/>
    </row>
    <row r="3401" spans="1:94" s="38" customFormat="1" x14ac:dyDescent="0.25">
      <c r="A3401" s="38">
        <v>3398</v>
      </c>
      <c r="F3401" s="39"/>
      <c r="Q3401" s="39"/>
      <c r="R3401" s="40"/>
      <c r="S3401" s="40"/>
      <c r="T3401" s="39"/>
      <c r="AG3401" s="110"/>
      <c r="AH3401" s="94"/>
      <c r="AJ3401" s="97"/>
      <c r="AL3401" s="39"/>
      <c r="AP3401" s="39"/>
      <c r="AQ3401" s="77"/>
      <c r="AR3401" s="94"/>
      <c r="AT3401" s="97"/>
      <c r="BB3401" s="79"/>
      <c r="BC3401" s="94"/>
      <c r="BE3401" s="97"/>
      <c r="BF3401" s="97"/>
      <c r="BG3401" s="40"/>
      <c r="BK3401" s="40"/>
      <c r="BL3401" s="79"/>
      <c r="BM3401" s="94"/>
      <c r="BO3401" s="97"/>
      <c r="BQ3401" s="40"/>
      <c r="BR3401" s="94"/>
      <c r="BS3401" s="94"/>
      <c r="BT3401" s="94"/>
      <c r="BU3401" s="40"/>
      <c r="BV3401" s="82"/>
      <c r="BW3401" s="94"/>
      <c r="BX3401" s="48"/>
      <c r="BY3401" s="97"/>
      <c r="BZ3401" s="48"/>
      <c r="CA3401" s="40"/>
      <c r="CB3401" s="94"/>
      <c r="CC3401" s="94"/>
      <c r="CD3401" s="94"/>
      <c r="CE3401" s="40"/>
      <c r="CF3401" s="73"/>
      <c r="CG3401" s="41"/>
      <c r="CH3401" s="41"/>
      <c r="CI3401" s="41"/>
      <c r="CJ3401" s="41"/>
      <c r="CK3401" s="41"/>
      <c r="CL3401" s="68"/>
      <c r="CM3401" s="41"/>
      <c r="CN3401" s="41"/>
      <c r="CO3401" s="39"/>
      <c r="CP3401" s="78"/>
    </row>
    <row r="3402" spans="1:94" s="38" customFormat="1" x14ac:dyDescent="0.25">
      <c r="A3402" s="38">
        <v>3399</v>
      </c>
      <c r="F3402" s="39"/>
      <c r="Q3402" s="39"/>
      <c r="R3402" s="40"/>
      <c r="S3402" s="40"/>
      <c r="T3402" s="39"/>
      <c r="AG3402" s="110"/>
      <c r="AH3402" s="94"/>
      <c r="AJ3402" s="97"/>
      <c r="AL3402" s="39"/>
      <c r="AP3402" s="39"/>
      <c r="AQ3402" s="77"/>
      <c r="AR3402" s="94"/>
      <c r="AT3402" s="97"/>
      <c r="BB3402" s="79"/>
      <c r="BC3402" s="94"/>
      <c r="BE3402" s="97"/>
      <c r="BF3402" s="97"/>
      <c r="BG3402" s="40"/>
      <c r="BK3402" s="40"/>
      <c r="BL3402" s="79"/>
      <c r="BM3402" s="94"/>
      <c r="BO3402" s="97"/>
      <c r="BQ3402" s="40"/>
      <c r="BR3402" s="94"/>
      <c r="BS3402" s="94"/>
      <c r="BT3402" s="94"/>
      <c r="BU3402" s="40"/>
      <c r="BV3402" s="82"/>
      <c r="BW3402" s="94"/>
      <c r="BX3402" s="48"/>
      <c r="BY3402" s="97"/>
      <c r="BZ3402" s="48"/>
      <c r="CA3402" s="40"/>
      <c r="CB3402" s="94"/>
      <c r="CC3402" s="94"/>
      <c r="CD3402" s="94"/>
      <c r="CE3402" s="40"/>
      <c r="CF3402" s="73"/>
      <c r="CG3402" s="41"/>
      <c r="CH3402" s="41"/>
      <c r="CI3402" s="41"/>
      <c r="CJ3402" s="41"/>
      <c r="CK3402" s="41"/>
      <c r="CL3402" s="68"/>
      <c r="CM3402" s="41"/>
      <c r="CN3402" s="41"/>
      <c r="CO3402" s="39"/>
      <c r="CP3402" s="78"/>
    </row>
    <row r="3403" spans="1:94" s="38" customFormat="1" x14ac:dyDescent="0.25">
      <c r="A3403" s="38">
        <v>3400</v>
      </c>
      <c r="F3403" s="39"/>
      <c r="Q3403" s="39"/>
      <c r="R3403" s="40"/>
      <c r="S3403" s="40"/>
      <c r="T3403" s="39"/>
      <c r="AG3403" s="110"/>
      <c r="AH3403" s="94"/>
      <c r="AJ3403" s="97"/>
      <c r="AL3403" s="39"/>
      <c r="AP3403" s="39"/>
      <c r="AQ3403" s="77"/>
      <c r="AR3403" s="94"/>
      <c r="AT3403" s="97"/>
      <c r="BB3403" s="79"/>
      <c r="BC3403" s="94"/>
      <c r="BE3403" s="97"/>
      <c r="BF3403" s="97"/>
      <c r="BG3403" s="40"/>
      <c r="BK3403" s="40"/>
      <c r="BL3403" s="79"/>
      <c r="BM3403" s="94"/>
      <c r="BO3403" s="97"/>
      <c r="BQ3403" s="40"/>
      <c r="BR3403" s="94"/>
      <c r="BS3403" s="94"/>
      <c r="BT3403" s="94"/>
      <c r="BU3403" s="40"/>
      <c r="BV3403" s="82"/>
      <c r="BW3403" s="94"/>
      <c r="BX3403" s="48"/>
      <c r="BY3403" s="97"/>
      <c r="BZ3403" s="48"/>
      <c r="CA3403" s="40"/>
      <c r="CB3403" s="94"/>
      <c r="CC3403" s="94"/>
      <c r="CD3403" s="94"/>
      <c r="CE3403" s="40"/>
      <c r="CF3403" s="73"/>
      <c r="CG3403" s="41"/>
      <c r="CH3403" s="41"/>
      <c r="CI3403" s="41"/>
      <c r="CJ3403" s="41"/>
      <c r="CK3403" s="41"/>
      <c r="CL3403" s="68"/>
      <c r="CM3403" s="41"/>
      <c r="CN3403" s="41"/>
      <c r="CO3403" s="39"/>
      <c r="CP3403" s="78"/>
    </row>
    <row r="3404" spans="1:94" s="38" customFormat="1" x14ac:dyDescent="0.25">
      <c r="A3404" s="38">
        <v>3401</v>
      </c>
      <c r="F3404" s="39"/>
      <c r="Q3404" s="39"/>
      <c r="R3404" s="40"/>
      <c r="S3404" s="40"/>
      <c r="T3404" s="39"/>
      <c r="AG3404" s="110"/>
      <c r="AH3404" s="94"/>
      <c r="AJ3404" s="97"/>
      <c r="AL3404" s="39"/>
      <c r="AP3404" s="39"/>
      <c r="AQ3404" s="77"/>
      <c r="AR3404" s="94"/>
      <c r="AT3404" s="97"/>
      <c r="BB3404" s="79"/>
      <c r="BC3404" s="94"/>
      <c r="BE3404" s="97"/>
      <c r="BF3404" s="97"/>
      <c r="BG3404" s="40"/>
      <c r="BK3404" s="40"/>
      <c r="BL3404" s="79"/>
      <c r="BM3404" s="94"/>
      <c r="BO3404" s="97"/>
      <c r="BQ3404" s="40"/>
      <c r="BR3404" s="94"/>
      <c r="BS3404" s="94"/>
      <c r="BT3404" s="94"/>
      <c r="BU3404" s="40"/>
      <c r="BV3404" s="82"/>
      <c r="BW3404" s="94"/>
      <c r="BX3404" s="48"/>
      <c r="BY3404" s="97"/>
      <c r="BZ3404" s="48"/>
      <c r="CA3404" s="40"/>
      <c r="CB3404" s="94"/>
      <c r="CC3404" s="94"/>
      <c r="CD3404" s="94"/>
      <c r="CE3404" s="40"/>
      <c r="CF3404" s="73"/>
      <c r="CG3404" s="41"/>
      <c r="CH3404" s="41"/>
      <c r="CI3404" s="41"/>
      <c r="CJ3404" s="41"/>
      <c r="CK3404" s="41"/>
      <c r="CL3404" s="68"/>
      <c r="CM3404" s="41"/>
      <c r="CN3404" s="41"/>
      <c r="CO3404" s="39"/>
      <c r="CP3404" s="78"/>
    </row>
    <row r="3405" spans="1:94" s="38" customFormat="1" x14ac:dyDescent="0.25">
      <c r="A3405" s="38">
        <v>3402</v>
      </c>
      <c r="F3405" s="39"/>
      <c r="Q3405" s="39"/>
      <c r="R3405" s="40"/>
      <c r="S3405" s="40"/>
      <c r="T3405" s="39"/>
      <c r="AG3405" s="110"/>
      <c r="AH3405" s="94"/>
      <c r="AJ3405" s="97"/>
      <c r="AL3405" s="39"/>
      <c r="AP3405" s="39"/>
      <c r="AQ3405" s="77"/>
      <c r="AR3405" s="94"/>
      <c r="AT3405" s="97"/>
      <c r="BB3405" s="79"/>
      <c r="BC3405" s="94"/>
      <c r="BE3405" s="97"/>
      <c r="BF3405" s="97"/>
      <c r="BG3405" s="40"/>
      <c r="BK3405" s="40"/>
      <c r="BL3405" s="79"/>
      <c r="BM3405" s="94"/>
      <c r="BO3405" s="97"/>
      <c r="BQ3405" s="40"/>
      <c r="BR3405" s="94"/>
      <c r="BS3405" s="94"/>
      <c r="BT3405" s="94"/>
      <c r="BU3405" s="40"/>
      <c r="BV3405" s="82"/>
      <c r="BW3405" s="94"/>
      <c r="BX3405" s="48"/>
      <c r="BY3405" s="97"/>
      <c r="BZ3405" s="48"/>
      <c r="CA3405" s="40"/>
      <c r="CB3405" s="94"/>
      <c r="CC3405" s="94"/>
      <c r="CD3405" s="94"/>
      <c r="CE3405" s="40"/>
      <c r="CF3405" s="73"/>
      <c r="CG3405" s="41"/>
      <c r="CH3405" s="41"/>
      <c r="CI3405" s="41"/>
      <c r="CJ3405" s="41"/>
      <c r="CK3405" s="41"/>
      <c r="CL3405" s="68"/>
      <c r="CM3405" s="41"/>
      <c r="CN3405" s="41"/>
      <c r="CO3405" s="39"/>
      <c r="CP3405" s="78"/>
    </row>
    <row r="3406" spans="1:94" s="38" customFormat="1" x14ac:dyDescent="0.25">
      <c r="A3406" s="38">
        <v>3403</v>
      </c>
      <c r="F3406" s="39"/>
      <c r="Q3406" s="39"/>
      <c r="R3406" s="40"/>
      <c r="S3406" s="40"/>
      <c r="T3406" s="39"/>
      <c r="AG3406" s="110"/>
      <c r="AH3406" s="94"/>
      <c r="AJ3406" s="97"/>
      <c r="AL3406" s="39"/>
      <c r="AP3406" s="39"/>
      <c r="AQ3406" s="77"/>
      <c r="AR3406" s="94"/>
      <c r="AT3406" s="97"/>
      <c r="BB3406" s="79"/>
      <c r="BC3406" s="94"/>
      <c r="BE3406" s="97"/>
      <c r="BF3406" s="97"/>
      <c r="BG3406" s="40"/>
      <c r="BK3406" s="40"/>
      <c r="BL3406" s="79"/>
      <c r="BM3406" s="94"/>
      <c r="BO3406" s="97"/>
      <c r="BQ3406" s="40"/>
      <c r="BR3406" s="94"/>
      <c r="BS3406" s="94"/>
      <c r="BT3406" s="94"/>
      <c r="BU3406" s="40"/>
      <c r="BV3406" s="82"/>
      <c r="BW3406" s="94"/>
      <c r="BX3406" s="48"/>
      <c r="BY3406" s="97"/>
      <c r="BZ3406" s="48"/>
      <c r="CA3406" s="40"/>
      <c r="CB3406" s="94"/>
      <c r="CC3406" s="94"/>
      <c r="CD3406" s="94"/>
      <c r="CE3406" s="40"/>
      <c r="CF3406" s="73"/>
      <c r="CG3406" s="41"/>
      <c r="CH3406" s="41"/>
      <c r="CI3406" s="41"/>
      <c r="CJ3406" s="41"/>
      <c r="CK3406" s="41"/>
      <c r="CL3406" s="68"/>
      <c r="CM3406" s="41"/>
      <c r="CN3406" s="41"/>
      <c r="CO3406" s="39"/>
      <c r="CP3406" s="78"/>
    </row>
    <row r="3407" spans="1:94" s="38" customFormat="1" x14ac:dyDescent="0.25">
      <c r="A3407" s="38">
        <v>3404</v>
      </c>
      <c r="F3407" s="39"/>
      <c r="Q3407" s="39"/>
      <c r="R3407" s="40"/>
      <c r="S3407" s="40"/>
      <c r="T3407" s="39"/>
      <c r="AG3407" s="110"/>
      <c r="AH3407" s="94"/>
      <c r="AJ3407" s="97"/>
      <c r="AL3407" s="39"/>
      <c r="AP3407" s="39"/>
      <c r="AQ3407" s="77"/>
      <c r="AR3407" s="94"/>
      <c r="AT3407" s="97"/>
      <c r="BB3407" s="79"/>
      <c r="BC3407" s="94"/>
      <c r="BE3407" s="97"/>
      <c r="BF3407" s="97"/>
      <c r="BG3407" s="40"/>
      <c r="BK3407" s="40"/>
      <c r="BL3407" s="79"/>
      <c r="BM3407" s="94"/>
      <c r="BO3407" s="97"/>
      <c r="BQ3407" s="40"/>
      <c r="BR3407" s="94"/>
      <c r="BS3407" s="94"/>
      <c r="BT3407" s="94"/>
      <c r="BU3407" s="40"/>
      <c r="BV3407" s="82"/>
      <c r="BW3407" s="94"/>
      <c r="BX3407" s="48"/>
      <c r="BY3407" s="97"/>
      <c r="BZ3407" s="48"/>
      <c r="CA3407" s="40"/>
      <c r="CB3407" s="94"/>
      <c r="CC3407" s="94"/>
      <c r="CD3407" s="94"/>
      <c r="CE3407" s="40"/>
      <c r="CF3407" s="73"/>
      <c r="CG3407" s="41"/>
      <c r="CH3407" s="41"/>
      <c r="CI3407" s="41"/>
      <c r="CJ3407" s="41"/>
      <c r="CK3407" s="41"/>
      <c r="CL3407" s="68"/>
      <c r="CM3407" s="41"/>
      <c r="CN3407" s="41"/>
      <c r="CO3407" s="39"/>
      <c r="CP3407" s="78"/>
    </row>
    <row r="3408" spans="1:94" s="38" customFormat="1" x14ac:dyDescent="0.25">
      <c r="A3408" s="38">
        <v>3405</v>
      </c>
      <c r="F3408" s="39"/>
      <c r="Q3408" s="39"/>
      <c r="R3408" s="40"/>
      <c r="S3408" s="40"/>
      <c r="T3408" s="39"/>
      <c r="AG3408" s="110"/>
      <c r="AH3408" s="94"/>
      <c r="AJ3408" s="97"/>
      <c r="AL3408" s="39"/>
      <c r="AP3408" s="39"/>
      <c r="AQ3408" s="77"/>
      <c r="AR3408" s="94"/>
      <c r="AT3408" s="97"/>
      <c r="BB3408" s="79"/>
      <c r="BC3408" s="94"/>
      <c r="BE3408" s="97"/>
      <c r="BF3408" s="97"/>
      <c r="BG3408" s="40"/>
      <c r="BK3408" s="40"/>
      <c r="BL3408" s="79"/>
      <c r="BM3408" s="94"/>
      <c r="BO3408" s="97"/>
      <c r="BQ3408" s="40"/>
      <c r="BR3408" s="94"/>
      <c r="BS3408" s="94"/>
      <c r="BT3408" s="94"/>
      <c r="BU3408" s="40"/>
      <c r="BV3408" s="82"/>
      <c r="BW3408" s="94"/>
      <c r="BX3408" s="48"/>
      <c r="BY3408" s="97"/>
      <c r="BZ3408" s="48"/>
      <c r="CA3408" s="40"/>
      <c r="CB3408" s="94"/>
      <c r="CC3408" s="94"/>
      <c r="CD3408" s="94"/>
      <c r="CE3408" s="40"/>
      <c r="CF3408" s="73"/>
      <c r="CG3408" s="41"/>
      <c r="CH3408" s="41"/>
      <c r="CI3408" s="41"/>
      <c r="CJ3408" s="41"/>
      <c r="CK3408" s="41"/>
      <c r="CL3408" s="68"/>
      <c r="CM3408" s="41"/>
      <c r="CN3408" s="41"/>
      <c r="CO3408" s="39"/>
      <c r="CP3408" s="78"/>
    </row>
    <row r="3409" spans="1:94" s="38" customFormat="1" x14ac:dyDescent="0.25">
      <c r="A3409" s="38">
        <v>3406</v>
      </c>
      <c r="F3409" s="39"/>
      <c r="Q3409" s="39"/>
      <c r="R3409" s="40"/>
      <c r="S3409" s="40"/>
      <c r="T3409" s="39"/>
      <c r="AG3409" s="110"/>
      <c r="AH3409" s="94"/>
      <c r="AJ3409" s="97"/>
      <c r="AL3409" s="39"/>
      <c r="AP3409" s="39"/>
      <c r="AQ3409" s="77"/>
      <c r="AR3409" s="94"/>
      <c r="AT3409" s="97"/>
      <c r="BB3409" s="79"/>
      <c r="BC3409" s="94"/>
      <c r="BE3409" s="97"/>
      <c r="BF3409" s="97"/>
      <c r="BG3409" s="40"/>
      <c r="BK3409" s="40"/>
      <c r="BL3409" s="79"/>
      <c r="BM3409" s="94"/>
      <c r="BO3409" s="97"/>
      <c r="BQ3409" s="40"/>
      <c r="BR3409" s="94"/>
      <c r="BS3409" s="94"/>
      <c r="BT3409" s="94"/>
      <c r="BU3409" s="40"/>
      <c r="BV3409" s="82"/>
      <c r="BW3409" s="94"/>
      <c r="BX3409" s="48"/>
      <c r="BY3409" s="97"/>
      <c r="BZ3409" s="48"/>
      <c r="CA3409" s="40"/>
      <c r="CB3409" s="94"/>
      <c r="CC3409" s="94"/>
      <c r="CD3409" s="94"/>
      <c r="CE3409" s="40"/>
      <c r="CF3409" s="73"/>
      <c r="CG3409" s="41"/>
      <c r="CH3409" s="41"/>
      <c r="CI3409" s="41"/>
      <c r="CJ3409" s="41"/>
      <c r="CK3409" s="41"/>
      <c r="CL3409" s="68"/>
      <c r="CM3409" s="41"/>
      <c r="CN3409" s="41"/>
      <c r="CO3409" s="39"/>
      <c r="CP3409" s="78"/>
    </row>
    <row r="3410" spans="1:94" s="38" customFormat="1" x14ac:dyDescent="0.25">
      <c r="A3410" s="38">
        <v>3407</v>
      </c>
      <c r="F3410" s="39"/>
      <c r="Q3410" s="39"/>
      <c r="R3410" s="40"/>
      <c r="S3410" s="40"/>
      <c r="T3410" s="39"/>
      <c r="AG3410" s="110"/>
      <c r="AH3410" s="94"/>
      <c r="AJ3410" s="97"/>
      <c r="AL3410" s="39"/>
      <c r="AP3410" s="39"/>
      <c r="AQ3410" s="77"/>
      <c r="AR3410" s="94"/>
      <c r="AT3410" s="97"/>
      <c r="BB3410" s="79"/>
      <c r="BC3410" s="94"/>
      <c r="BE3410" s="97"/>
      <c r="BF3410" s="97"/>
      <c r="BG3410" s="40"/>
      <c r="BK3410" s="40"/>
      <c r="BL3410" s="79"/>
      <c r="BM3410" s="94"/>
      <c r="BO3410" s="97"/>
      <c r="BQ3410" s="40"/>
      <c r="BR3410" s="94"/>
      <c r="BS3410" s="94"/>
      <c r="BT3410" s="94"/>
      <c r="BU3410" s="40"/>
      <c r="BV3410" s="82"/>
      <c r="BW3410" s="94"/>
      <c r="BX3410" s="48"/>
      <c r="BY3410" s="97"/>
      <c r="BZ3410" s="48"/>
      <c r="CA3410" s="40"/>
      <c r="CB3410" s="94"/>
      <c r="CC3410" s="94"/>
      <c r="CD3410" s="94"/>
      <c r="CE3410" s="40"/>
      <c r="CF3410" s="73"/>
      <c r="CG3410" s="41"/>
      <c r="CH3410" s="41"/>
      <c r="CI3410" s="41"/>
      <c r="CJ3410" s="41"/>
      <c r="CK3410" s="41"/>
      <c r="CL3410" s="68"/>
      <c r="CM3410" s="41"/>
      <c r="CN3410" s="41"/>
      <c r="CO3410" s="39"/>
      <c r="CP3410" s="78"/>
    </row>
    <row r="3411" spans="1:94" s="38" customFormat="1" x14ac:dyDescent="0.25">
      <c r="A3411" s="38">
        <v>3408</v>
      </c>
      <c r="F3411" s="39"/>
      <c r="Q3411" s="39"/>
      <c r="R3411" s="40"/>
      <c r="S3411" s="40"/>
      <c r="T3411" s="39"/>
      <c r="AG3411" s="110"/>
      <c r="AH3411" s="94"/>
      <c r="AJ3411" s="97"/>
      <c r="AL3411" s="39"/>
      <c r="AP3411" s="39"/>
      <c r="AQ3411" s="77"/>
      <c r="AR3411" s="94"/>
      <c r="AT3411" s="97"/>
      <c r="BB3411" s="79"/>
      <c r="BC3411" s="94"/>
      <c r="BE3411" s="97"/>
      <c r="BF3411" s="97"/>
      <c r="BG3411" s="40"/>
      <c r="BK3411" s="40"/>
      <c r="BL3411" s="79"/>
      <c r="BM3411" s="94"/>
      <c r="BO3411" s="97"/>
      <c r="BQ3411" s="40"/>
      <c r="BR3411" s="94"/>
      <c r="BS3411" s="94"/>
      <c r="BT3411" s="94"/>
      <c r="BU3411" s="40"/>
      <c r="BV3411" s="82"/>
      <c r="BW3411" s="94"/>
      <c r="BX3411" s="48"/>
      <c r="BY3411" s="97"/>
      <c r="BZ3411" s="48"/>
      <c r="CA3411" s="40"/>
      <c r="CB3411" s="94"/>
      <c r="CC3411" s="94"/>
      <c r="CD3411" s="94"/>
      <c r="CE3411" s="40"/>
      <c r="CF3411" s="73"/>
      <c r="CG3411" s="41"/>
      <c r="CH3411" s="41"/>
      <c r="CI3411" s="41"/>
      <c r="CJ3411" s="41"/>
      <c r="CK3411" s="41"/>
      <c r="CL3411" s="68"/>
      <c r="CM3411" s="41"/>
      <c r="CN3411" s="41"/>
      <c r="CO3411" s="39"/>
      <c r="CP3411" s="78"/>
    </row>
    <row r="3412" spans="1:94" s="38" customFormat="1" x14ac:dyDescent="0.25">
      <c r="A3412" s="38">
        <v>3409</v>
      </c>
      <c r="F3412" s="39"/>
      <c r="Q3412" s="39"/>
      <c r="R3412" s="40"/>
      <c r="S3412" s="40"/>
      <c r="T3412" s="39"/>
      <c r="AG3412" s="110"/>
      <c r="AH3412" s="94"/>
      <c r="AJ3412" s="97"/>
      <c r="AL3412" s="39"/>
      <c r="AP3412" s="39"/>
      <c r="AQ3412" s="77"/>
      <c r="AR3412" s="94"/>
      <c r="AT3412" s="97"/>
      <c r="BB3412" s="79"/>
      <c r="BC3412" s="94"/>
      <c r="BE3412" s="97"/>
      <c r="BF3412" s="97"/>
      <c r="BG3412" s="40"/>
      <c r="BK3412" s="40"/>
      <c r="BL3412" s="79"/>
      <c r="BM3412" s="94"/>
      <c r="BO3412" s="97"/>
      <c r="BQ3412" s="40"/>
      <c r="BR3412" s="94"/>
      <c r="BS3412" s="94"/>
      <c r="BT3412" s="94"/>
      <c r="BU3412" s="40"/>
      <c r="BV3412" s="82"/>
      <c r="BW3412" s="94"/>
      <c r="BX3412" s="48"/>
      <c r="BY3412" s="97"/>
      <c r="BZ3412" s="48"/>
      <c r="CA3412" s="40"/>
      <c r="CB3412" s="94"/>
      <c r="CC3412" s="94"/>
      <c r="CD3412" s="94"/>
      <c r="CE3412" s="40"/>
      <c r="CF3412" s="73"/>
      <c r="CG3412" s="41"/>
      <c r="CH3412" s="41"/>
      <c r="CI3412" s="41"/>
      <c r="CJ3412" s="41"/>
      <c r="CK3412" s="41"/>
      <c r="CL3412" s="68"/>
      <c r="CM3412" s="41"/>
      <c r="CN3412" s="41"/>
      <c r="CO3412" s="39"/>
      <c r="CP3412" s="78"/>
    </row>
    <row r="3413" spans="1:94" s="38" customFormat="1" x14ac:dyDescent="0.25">
      <c r="A3413" s="38">
        <v>3410</v>
      </c>
      <c r="F3413" s="39"/>
      <c r="Q3413" s="39"/>
      <c r="R3413" s="40"/>
      <c r="S3413" s="40"/>
      <c r="T3413" s="39"/>
      <c r="AG3413" s="110"/>
      <c r="AH3413" s="94"/>
      <c r="AJ3413" s="97"/>
      <c r="AL3413" s="39"/>
      <c r="AP3413" s="39"/>
      <c r="AQ3413" s="77"/>
      <c r="AR3413" s="94"/>
      <c r="AT3413" s="97"/>
      <c r="BB3413" s="79"/>
      <c r="BC3413" s="94"/>
      <c r="BE3413" s="97"/>
      <c r="BF3413" s="97"/>
      <c r="BG3413" s="40"/>
      <c r="BK3413" s="40"/>
      <c r="BL3413" s="79"/>
      <c r="BM3413" s="94"/>
      <c r="BO3413" s="97"/>
      <c r="BQ3413" s="40"/>
      <c r="BR3413" s="94"/>
      <c r="BS3413" s="94"/>
      <c r="BT3413" s="94"/>
      <c r="BU3413" s="40"/>
      <c r="BV3413" s="82"/>
      <c r="BW3413" s="94"/>
      <c r="BX3413" s="48"/>
      <c r="BY3413" s="97"/>
      <c r="BZ3413" s="48"/>
      <c r="CA3413" s="40"/>
      <c r="CB3413" s="94"/>
      <c r="CC3413" s="94"/>
      <c r="CD3413" s="94"/>
      <c r="CE3413" s="40"/>
      <c r="CF3413" s="73"/>
      <c r="CG3413" s="41"/>
      <c r="CH3413" s="41"/>
      <c r="CI3413" s="41"/>
      <c r="CJ3413" s="41"/>
      <c r="CK3413" s="41"/>
      <c r="CL3413" s="68"/>
      <c r="CM3413" s="41"/>
      <c r="CN3413" s="41"/>
      <c r="CO3413" s="39"/>
      <c r="CP3413" s="78"/>
    </row>
    <row r="3414" spans="1:94" s="38" customFormat="1" x14ac:dyDescent="0.25">
      <c r="A3414" s="38">
        <v>3411</v>
      </c>
      <c r="F3414" s="39"/>
      <c r="Q3414" s="39"/>
      <c r="R3414" s="40"/>
      <c r="S3414" s="40"/>
      <c r="T3414" s="39"/>
      <c r="AG3414" s="110"/>
      <c r="AH3414" s="94"/>
      <c r="AJ3414" s="97"/>
      <c r="AL3414" s="39"/>
      <c r="AP3414" s="39"/>
      <c r="AQ3414" s="77"/>
      <c r="AR3414" s="94"/>
      <c r="AT3414" s="97"/>
      <c r="BB3414" s="79"/>
      <c r="BC3414" s="94"/>
      <c r="BE3414" s="97"/>
      <c r="BF3414" s="97"/>
      <c r="BG3414" s="40"/>
      <c r="BK3414" s="40"/>
      <c r="BL3414" s="79"/>
      <c r="BM3414" s="94"/>
      <c r="BO3414" s="97"/>
      <c r="BQ3414" s="40"/>
      <c r="BR3414" s="94"/>
      <c r="BS3414" s="94"/>
      <c r="BT3414" s="94"/>
      <c r="BU3414" s="40"/>
      <c r="BV3414" s="82"/>
      <c r="BW3414" s="94"/>
      <c r="BX3414" s="48"/>
      <c r="BY3414" s="97"/>
      <c r="BZ3414" s="48"/>
      <c r="CA3414" s="40"/>
      <c r="CB3414" s="94"/>
      <c r="CC3414" s="94"/>
      <c r="CD3414" s="94"/>
      <c r="CE3414" s="40"/>
      <c r="CF3414" s="73"/>
      <c r="CG3414" s="41"/>
      <c r="CH3414" s="41"/>
      <c r="CI3414" s="41"/>
      <c r="CJ3414" s="41"/>
      <c r="CK3414" s="41"/>
      <c r="CL3414" s="68"/>
      <c r="CM3414" s="41"/>
      <c r="CN3414" s="41"/>
      <c r="CO3414" s="39"/>
      <c r="CP3414" s="78"/>
    </row>
    <row r="3415" spans="1:94" s="38" customFormat="1" x14ac:dyDescent="0.25">
      <c r="A3415" s="38">
        <v>3412</v>
      </c>
      <c r="F3415" s="39"/>
      <c r="Q3415" s="39"/>
      <c r="R3415" s="40"/>
      <c r="S3415" s="40"/>
      <c r="T3415" s="39"/>
      <c r="AG3415" s="110"/>
      <c r="AH3415" s="94"/>
      <c r="AJ3415" s="97"/>
      <c r="AL3415" s="39"/>
      <c r="AP3415" s="39"/>
      <c r="AQ3415" s="77"/>
      <c r="AR3415" s="94"/>
      <c r="AT3415" s="97"/>
      <c r="BB3415" s="79"/>
      <c r="BC3415" s="94"/>
      <c r="BE3415" s="97"/>
      <c r="BF3415" s="97"/>
      <c r="BG3415" s="40"/>
      <c r="BK3415" s="40"/>
      <c r="BL3415" s="79"/>
      <c r="BM3415" s="94"/>
      <c r="BO3415" s="97"/>
      <c r="BQ3415" s="40"/>
      <c r="BR3415" s="94"/>
      <c r="BS3415" s="94"/>
      <c r="BT3415" s="94"/>
      <c r="BU3415" s="40"/>
      <c r="BV3415" s="82"/>
      <c r="BW3415" s="94"/>
      <c r="BX3415" s="48"/>
      <c r="BY3415" s="97"/>
      <c r="BZ3415" s="48"/>
      <c r="CA3415" s="40"/>
      <c r="CB3415" s="94"/>
      <c r="CC3415" s="94"/>
      <c r="CD3415" s="94"/>
      <c r="CE3415" s="40"/>
      <c r="CF3415" s="73"/>
      <c r="CG3415" s="41"/>
      <c r="CH3415" s="41"/>
      <c r="CI3415" s="41"/>
      <c r="CJ3415" s="41"/>
      <c r="CK3415" s="41"/>
      <c r="CL3415" s="68"/>
      <c r="CM3415" s="41"/>
      <c r="CN3415" s="41"/>
      <c r="CO3415" s="39"/>
      <c r="CP3415" s="78"/>
    </row>
    <row r="3416" spans="1:94" s="38" customFormat="1" x14ac:dyDescent="0.25">
      <c r="A3416" s="38">
        <v>3413</v>
      </c>
      <c r="F3416" s="39"/>
      <c r="Q3416" s="39"/>
      <c r="R3416" s="40"/>
      <c r="S3416" s="40"/>
      <c r="T3416" s="39"/>
      <c r="AG3416" s="110"/>
      <c r="AH3416" s="94"/>
      <c r="AJ3416" s="97"/>
      <c r="AL3416" s="39"/>
      <c r="AP3416" s="39"/>
      <c r="AQ3416" s="77"/>
      <c r="AR3416" s="94"/>
      <c r="AT3416" s="97"/>
      <c r="BB3416" s="79"/>
      <c r="BC3416" s="94"/>
      <c r="BE3416" s="97"/>
      <c r="BF3416" s="97"/>
      <c r="BG3416" s="40"/>
      <c r="BK3416" s="40"/>
      <c r="BL3416" s="79"/>
      <c r="BM3416" s="94"/>
      <c r="BO3416" s="97"/>
      <c r="BQ3416" s="40"/>
      <c r="BR3416" s="94"/>
      <c r="BS3416" s="94"/>
      <c r="BT3416" s="94"/>
      <c r="BU3416" s="40"/>
      <c r="BV3416" s="82"/>
      <c r="BW3416" s="94"/>
      <c r="BX3416" s="48"/>
      <c r="BY3416" s="97"/>
      <c r="BZ3416" s="48"/>
      <c r="CA3416" s="40"/>
      <c r="CB3416" s="94"/>
      <c r="CC3416" s="94"/>
      <c r="CD3416" s="94"/>
      <c r="CE3416" s="40"/>
      <c r="CF3416" s="73"/>
      <c r="CG3416" s="41"/>
      <c r="CH3416" s="41"/>
      <c r="CI3416" s="41"/>
      <c r="CJ3416" s="41"/>
      <c r="CK3416" s="41"/>
      <c r="CL3416" s="68"/>
      <c r="CM3416" s="41"/>
      <c r="CN3416" s="41"/>
      <c r="CO3416" s="39"/>
      <c r="CP3416" s="78"/>
    </row>
    <row r="3417" spans="1:94" s="38" customFormat="1" x14ac:dyDescent="0.25">
      <c r="A3417" s="38">
        <v>3414</v>
      </c>
      <c r="F3417" s="39"/>
      <c r="Q3417" s="39"/>
      <c r="R3417" s="40"/>
      <c r="S3417" s="40"/>
      <c r="T3417" s="39"/>
      <c r="AG3417" s="110"/>
      <c r="AH3417" s="94"/>
      <c r="AJ3417" s="97"/>
      <c r="AL3417" s="39"/>
      <c r="AP3417" s="39"/>
      <c r="AQ3417" s="77"/>
      <c r="AR3417" s="94"/>
      <c r="AT3417" s="97"/>
      <c r="BB3417" s="79"/>
      <c r="BC3417" s="94"/>
      <c r="BE3417" s="97"/>
      <c r="BF3417" s="97"/>
      <c r="BG3417" s="40"/>
      <c r="BK3417" s="40"/>
      <c r="BL3417" s="79"/>
      <c r="BM3417" s="94"/>
      <c r="BO3417" s="97"/>
      <c r="BQ3417" s="40"/>
      <c r="BR3417" s="94"/>
      <c r="BS3417" s="94"/>
      <c r="BT3417" s="94"/>
      <c r="BU3417" s="40"/>
      <c r="BV3417" s="82"/>
      <c r="BW3417" s="94"/>
      <c r="BX3417" s="48"/>
      <c r="BY3417" s="97"/>
      <c r="BZ3417" s="48"/>
      <c r="CA3417" s="40"/>
      <c r="CB3417" s="94"/>
      <c r="CC3417" s="94"/>
      <c r="CD3417" s="94"/>
      <c r="CE3417" s="40"/>
      <c r="CF3417" s="73"/>
      <c r="CG3417" s="41"/>
      <c r="CH3417" s="41"/>
      <c r="CI3417" s="41"/>
      <c r="CJ3417" s="41"/>
      <c r="CK3417" s="41"/>
      <c r="CL3417" s="68"/>
      <c r="CM3417" s="41"/>
      <c r="CN3417" s="41"/>
      <c r="CO3417" s="39"/>
      <c r="CP3417" s="78"/>
    </row>
    <row r="3418" spans="1:94" s="38" customFormat="1" x14ac:dyDescent="0.25">
      <c r="A3418" s="38">
        <v>3415</v>
      </c>
      <c r="F3418" s="39"/>
      <c r="Q3418" s="39"/>
      <c r="R3418" s="40"/>
      <c r="S3418" s="40"/>
      <c r="T3418" s="39"/>
      <c r="AG3418" s="110"/>
      <c r="AH3418" s="94"/>
      <c r="AJ3418" s="97"/>
      <c r="AL3418" s="39"/>
      <c r="AP3418" s="39"/>
      <c r="AQ3418" s="77"/>
      <c r="AR3418" s="94"/>
      <c r="AT3418" s="97"/>
      <c r="BB3418" s="79"/>
      <c r="BC3418" s="94"/>
      <c r="BE3418" s="97"/>
      <c r="BF3418" s="97"/>
      <c r="BG3418" s="40"/>
      <c r="BK3418" s="40"/>
      <c r="BL3418" s="79"/>
      <c r="BM3418" s="94"/>
      <c r="BO3418" s="97"/>
      <c r="BQ3418" s="40"/>
      <c r="BR3418" s="94"/>
      <c r="BS3418" s="94"/>
      <c r="BT3418" s="94"/>
      <c r="BU3418" s="40"/>
      <c r="BV3418" s="82"/>
      <c r="BW3418" s="94"/>
      <c r="BX3418" s="48"/>
      <c r="BY3418" s="97"/>
      <c r="BZ3418" s="48"/>
      <c r="CA3418" s="40"/>
      <c r="CB3418" s="94"/>
      <c r="CC3418" s="94"/>
      <c r="CD3418" s="94"/>
      <c r="CE3418" s="40"/>
      <c r="CF3418" s="73"/>
      <c r="CG3418" s="41"/>
      <c r="CH3418" s="41"/>
      <c r="CI3418" s="41"/>
      <c r="CJ3418" s="41"/>
      <c r="CK3418" s="41"/>
      <c r="CL3418" s="68"/>
      <c r="CM3418" s="41"/>
      <c r="CN3418" s="41"/>
      <c r="CO3418" s="39"/>
      <c r="CP3418" s="78"/>
    </row>
    <row r="3419" spans="1:94" s="38" customFormat="1" x14ac:dyDescent="0.25">
      <c r="A3419" s="38">
        <v>3416</v>
      </c>
      <c r="F3419" s="39"/>
      <c r="Q3419" s="39"/>
      <c r="R3419" s="40"/>
      <c r="S3419" s="40"/>
      <c r="T3419" s="39"/>
      <c r="AG3419" s="110"/>
      <c r="AH3419" s="94"/>
      <c r="AJ3419" s="97"/>
      <c r="AL3419" s="39"/>
      <c r="AP3419" s="39"/>
      <c r="AQ3419" s="77"/>
      <c r="AR3419" s="94"/>
      <c r="AT3419" s="97"/>
      <c r="BB3419" s="79"/>
      <c r="BC3419" s="94"/>
      <c r="BE3419" s="97"/>
      <c r="BF3419" s="97"/>
      <c r="BG3419" s="40"/>
      <c r="BK3419" s="40"/>
      <c r="BL3419" s="79"/>
      <c r="BM3419" s="94"/>
      <c r="BO3419" s="97"/>
      <c r="BQ3419" s="40"/>
      <c r="BR3419" s="94"/>
      <c r="BS3419" s="94"/>
      <c r="BT3419" s="94"/>
      <c r="BU3419" s="40"/>
      <c r="BV3419" s="82"/>
      <c r="BW3419" s="94"/>
      <c r="BX3419" s="48"/>
      <c r="BY3419" s="97"/>
      <c r="BZ3419" s="48"/>
      <c r="CA3419" s="40"/>
      <c r="CB3419" s="94"/>
      <c r="CC3419" s="94"/>
      <c r="CD3419" s="94"/>
      <c r="CE3419" s="40"/>
      <c r="CF3419" s="73"/>
      <c r="CG3419" s="41"/>
      <c r="CH3419" s="41"/>
      <c r="CI3419" s="41"/>
      <c r="CJ3419" s="41"/>
      <c r="CK3419" s="41"/>
      <c r="CL3419" s="68"/>
      <c r="CM3419" s="41"/>
      <c r="CN3419" s="41"/>
      <c r="CO3419" s="39"/>
      <c r="CP3419" s="78"/>
    </row>
    <row r="3420" spans="1:94" s="38" customFormat="1" x14ac:dyDescent="0.25">
      <c r="A3420" s="38">
        <v>3417</v>
      </c>
      <c r="F3420" s="39"/>
      <c r="Q3420" s="39"/>
      <c r="R3420" s="40"/>
      <c r="S3420" s="40"/>
      <c r="T3420" s="39"/>
      <c r="AG3420" s="110"/>
      <c r="AH3420" s="94"/>
      <c r="AJ3420" s="97"/>
      <c r="AL3420" s="39"/>
      <c r="AP3420" s="39"/>
      <c r="AQ3420" s="77"/>
      <c r="AR3420" s="94"/>
      <c r="AT3420" s="97"/>
      <c r="BB3420" s="79"/>
      <c r="BC3420" s="94"/>
      <c r="BE3420" s="97"/>
      <c r="BF3420" s="97"/>
      <c r="BG3420" s="40"/>
      <c r="BK3420" s="40"/>
      <c r="BL3420" s="79"/>
      <c r="BM3420" s="94"/>
      <c r="BO3420" s="97"/>
      <c r="BQ3420" s="40"/>
      <c r="BR3420" s="94"/>
      <c r="BS3420" s="94"/>
      <c r="BT3420" s="94"/>
      <c r="BU3420" s="40"/>
      <c r="BV3420" s="82"/>
      <c r="BW3420" s="94"/>
      <c r="BX3420" s="48"/>
      <c r="BY3420" s="97"/>
      <c r="BZ3420" s="48"/>
      <c r="CA3420" s="40"/>
      <c r="CB3420" s="94"/>
      <c r="CC3420" s="94"/>
      <c r="CD3420" s="94"/>
      <c r="CE3420" s="40"/>
      <c r="CF3420" s="73"/>
      <c r="CG3420" s="41"/>
      <c r="CH3420" s="41"/>
      <c r="CI3420" s="41"/>
      <c r="CJ3420" s="41"/>
      <c r="CK3420" s="41"/>
      <c r="CL3420" s="68"/>
      <c r="CM3420" s="41"/>
      <c r="CN3420" s="41"/>
      <c r="CO3420" s="39"/>
      <c r="CP3420" s="78"/>
    </row>
    <row r="3421" spans="1:94" s="38" customFormat="1" x14ac:dyDescent="0.25">
      <c r="A3421" s="38">
        <v>3418</v>
      </c>
      <c r="F3421" s="39"/>
      <c r="Q3421" s="39"/>
      <c r="R3421" s="40"/>
      <c r="S3421" s="40"/>
      <c r="T3421" s="39"/>
      <c r="AG3421" s="110"/>
      <c r="AH3421" s="94"/>
      <c r="AJ3421" s="97"/>
      <c r="AL3421" s="39"/>
      <c r="AP3421" s="39"/>
      <c r="AQ3421" s="77"/>
      <c r="AR3421" s="94"/>
      <c r="AT3421" s="97"/>
      <c r="BB3421" s="79"/>
      <c r="BC3421" s="94"/>
      <c r="BE3421" s="97"/>
      <c r="BF3421" s="97"/>
      <c r="BG3421" s="40"/>
      <c r="BK3421" s="40"/>
      <c r="BL3421" s="79"/>
      <c r="BM3421" s="94"/>
      <c r="BO3421" s="97"/>
      <c r="BQ3421" s="40"/>
      <c r="BR3421" s="94"/>
      <c r="BS3421" s="94"/>
      <c r="BT3421" s="94"/>
      <c r="BU3421" s="40"/>
      <c r="BV3421" s="82"/>
      <c r="BW3421" s="94"/>
      <c r="BX3421" s="48"/>
      <c r="BY3421" s="97"/>
      <c r="BZ3421" s="48"/>
      <c r="CA3421" s="40"/>
      <c r="CB3421" s="94"/>
      <c r="CC3421" s="94"/>
      <c r="CD3421" s="94"/>
      <c r="CE3421" s="40"/>
      <c r="CF3421" s="73"/>
      <c r="CG3421" s="41"/>
      <c r="CH3421" s="41"/>
      <c r="CI3421" s="41"/>
      <c r="CJ3421" s="41"/>
      <c r="CK3421" s="41"/>
      <c r="CL3421" s="68"/>
      <c r="CM3421" s="41"/>
      <c r="CN3421" s="41"/>
      <c r="CO3421" s="39"/>
      <c r="CP3421" s="78"/>
    </row>
    <row r="3422" spans="1:94" s="38" customFormat="1" x14ac:dyDescent="0.25">
      <c r="A3422" s="38">
        <v>3419</v>
      </c>
      <c r="F3422" s="39"/>
      <c r="Q3422" s="39"/>
      <c r="R3422" s="40"/>
      <c r="S3422" s="40"/>
      <c r="T3422" s="39"/>
      <c r="AG3422" s="110"/>
      <c r="AH3422" s="94"/>
      <c r="AJ3422" s="97"/>
      <c r="AL3422" s="39"/>
      <c r="AP3422" s="39"/>
      <c r="AQ3422" s="77"/>
      <c r="AR3422" s="94"/>
      <c r="AT3422" s="97"/>
      <c r="BB3422" s="79"/>
      <c r="BC3422" s="94"/>
      <c r="BE3422" s="97"/>
      <c r="BF3422" s="97"/>
      <c r="BG3422" s="40"/>
      <c r="BK3422" s="40"/>
      <c r="BL3422" s="79"/>
      <c r="BM3422" s="94"/>
      <c r="BO3422" s="97"/>
      <c r="BQ3422" s="40"/>
      <c r="BR3422" s="94"/>
      <c r="BS3422" s="94"/>
      <c r="BT3422" s="94"/>
      <c r="BU3422" s="40"/>
      <c r="BV3422" s="82"/>
      <c r="BW3422" s="94"/>
      <c r="BX3422" s="48"/>
      <c r="BY3422" s="97"/>
      <c r="BZ3422" s="48"/>
      <c r="CA3422" s="40"/>
      <c r="CB3422" s="94"/>
      <c r="CC3422" s="94"/>
      <c r="CD3422" s="94"/>
      <c r="CE3422" s="40"/>
      <c r="CF3422" s="73"/>
      <c r="CG3422" s="41"/>
      <c r="CH3422" s="41"/>
      <c r="CI3422" s="41"/>
      <c r="CJ3422" s="41"/>
      <c r="CK3422" s="41"/>
      <c r="CL3422" s="68"/>
      <c r="CM3422" s="41"/>
      <c r="CN3422" s="41"/>
      <c r="CO3422" s="39"/>
      <c r="CP3422" s="78"/>
    </row>
    <row r="3423" spans="1:94" s="38" customFormat="1" x14ac:dyDescent="0.25">
      <c r="A3423" s="38">
        <v>3420</v>
      </c>
      <c r="F3423" s="39"/>
      <c r="Q3423" s="39"/>
      <c r="R3423" s="40"/>
      <c r="S3423" s="40"/>
      <c r="T3423" s="39"/>
      <c r="AG3423" s="110"/>
      <c r="AH3423" s="94"/>
      <c r="AJ3423" s="97"/>
      <c r="AL3423" s="39"/>
      <c r="AP3423" s="39"/>
      <c r="AQ3423" s="77"/>
      <c r="AR3423" s="94"/>
      <c r="AT3423" s="97"/>
      <c r="BB3423" s="79"/>
      <c r="BC3423" s="94"/>
      <c r="BE3423" s="97"/>
      <c r="BF3423" s="97"/>
      <c r="BG3423" s="40"/>
      <c r="BK3423" s="40"/>
      <c r="BL3423" s="79"/>
      <c r="BM3423" s="94"/>
      <c r="BO3423" s="97"/>
      <c r="BQ3423" s="40"/>
      <c r="BR3423" s="94"/>
      <c r="BS3423" s="94"/>
      <c r="BT3423" s="94"/>
      <c r="BU3423" s="40"/>
      <c r="BV3423" s="82"/>
      <c r="BW3423" s="94"/>
      <c r="BX3423" s="48"/>
      <c r="BY3423" s="97"/>
      <c r="BZ3423" s="48"/>
      <c r="CA3423" s="40"/>
      <c r="CB3423" s="94"/>
      <c r="CC3423" s="94"/>
      <c r="CD3423" s="94"/>
      <c r="CE3423" s="40"/>
      <c r="CF3423" s="73"/>
      <c r="CG3423" s="41"/>
      <c r="CH3423" s="41"/>
      <c r="CI3423" s="41"/>
      <c r="CJ3423" s="41"/>
      <c r="CK3423" s="41"/>
      <c r="CL3423" s="68"/>
      <c r="CM3423" s="41"/>
      <c r="CN3423" s="41"/>
      <c r="CO3423" s="39"/>
      <c r="CP3423" s="78"/>
    </row>
    <row r="3424" spans="1:94" s="38" customFormat="1" x14ac:dyDescent="0.25">
      <c r="A3424" s="38">
        <v>3421</v>
      </c>
      <c r="F3424" s="39"/>
      <c r="Q3424" s="39"/>
      <c r="R3424" s="40"/>
      <c r="S3424" s="40"/>
      <c r="T3424" s="39"/>
      <c r="AG3424" s="110"/>
      <c r="AH3424" s="94"/>
      <c r="AJ3424" s="97"/>
      <c r="AL3424" s="39"/>
      <c r="AP3424" s="39"/>
      <c r="AQ3424" s="77"/>
      <c r="AR3424" s="94"/>
      <c r="AT3424" s="97"/>
      <c r="BB3424" s="79"/>
      <c r="BC3424" s="94"/>
      <c r="BE3424" s="97"/>
      <c r="BF3424" s="97"/>
      <c r="BG3424" s="40"/>
      <c r="BK3424" s="40"/>
      <c r="BL3424" s="79"/>
      <c r="BM3424" s="94"/>
      <c r="BO3424" s="97"/>
      <c r="BQ3424" s="40"/>
      <c r="BR3424" s="94"/>
      <c r="BS3424" s="94"/>
      <c r="BT3424" s="94"/>
      <c r="BU3424" s="40"/>
      <c r="BV3424" s="82"/>
      <c r="BW3424" s="94"/>
      <c r="BX3424" s="48"/>
      <c r="BY3424" s="97"/>
      <c r="BZ3424" s="48"/>
      <c r="CA3424" s="40"/>
      <c r="CB3424" s="94"/>
      <c r="CC3424" s="94"/>
      <c r="CD3424" s="94"/>
      <c r="CE3424" s="40"/>
      <c r="CF3424" s="73"/>
      <c r="CG3424" s="41"/>
      <c r="CH3424" s="41"/>
      <c r="CI3424" s="41"/>
      <c r="CJ3424" s="41"/>
      <c r="CK3424" s="41"/>
      <c r="CL3424" s="68"/>
      <c r="CM3424" s="41"/>
      <c r="CN3424" s="41"/>
      <c r="CO3424" s="39"/>
      <c r="CP3424" s="78"/>
    </row>
    <row r="3425" spans="1:94" s="38" customFormat="1" x14ac:dyDescent="0.25">
      <c r="A3425" s="38">
        <v>3422</v>
      </c>
      <c r="F3425" s="39"/>
      <c r="Q3425" s="39"/>
      <c r="R3425" s="40"/>
      <c r="S3425" s="40"/>
      <c r="T3425" s="39"/>
      <c r="AG3425" s="110"/>
      <c r="AH3425" s="94"/>
      <c r="AJ3425" s="97"/>
      <c r="AL3425" s="39"/>
      <c r="AP3425" s="39"/>
      <c r="AQ3425" s="77"/>
      <c r="AR3425" s="94"/>
      <c r="AT3425" s="97"/>
      <c r="BB3425" s="79"/>
      <c r="BC3425" s="94"/>
      <c r="BE3425" s="97"/>
      <c r="BF3425" s="97"/>
      <c r="BG3425" s="40"/>
      <c r="BK3425" s="40"/>
      <c r="BL3425" s="79"/>
      <c r="BM3425" s="94"/>
      <c r="BO3425" s="97"/>
      <c r="BQ3425" s="40"/>
      <c r="BR3425" s="94"/>
      <c r="BS3425" s="94"/>
      <c r="BT3425" s="94"/>
      <c r="BU3425" s="40"/>
      <c r="BV3425" s="82"/>
      <c r="BW3425" s="94"/>
      <c r="BX3425" s="48"/>
      <c r="BY3425" s="97"/>
      <c r="BZ3425" s="48"/>
      <c r="CA3425" s="40"/>
      <c r="CB3425" s="94"/>
      <c r="CC3425" s="94"/>
      <c r="CD3425" s="94"/>
      <c r="CE3425" s="40"/>
      <c r="CF3425" s="73"/>
      <c r="CG3425" s="41"/>
      <c r="CH3425" s="41"/>
      <c r="CI3425" s="41"/>
      <c r="CJ3425" s="41"/>
      <c r="CK3425" s="41"/>
      <c r="CL3425" s="68"/>
      <c r="CM3425" s="41"/>
      <c r="CN3425" s="41"/>
      <c r="CO3425" s="39"/>
      <c r="CP3425" s="78"/>
    </row>
    <row r="3426" spans="1:94" s="38" customFormat="1" x14ac:dyDescent="0.25">
      <c r="A3426" s="38">
        <v>3423</v>
      </c>
      <c r="F3426" s="39"/>
      <c r="Q3426" s="39"/>
      <c r="R3426" s="40"/>
      <c r="S3426" s="40"/>
      <c r="T3426" s="39"/>
      <c r="AG3426" s="110"/>
      <c r="AH3426" s="94"/>
      <c r="AJ3426" s="97"/>
      <c r="AL3426" s="39"/>
      <c r="AP3426" s="39"/>
      <c r="AQ3426" s="77"/>
      <c r="AR3426" s="94"/>
      <c r="AT3426" s="97"/>
      <c r="BB3426" s="79"/>
      <c r="BC3426" s="94"/>
      <c r="BE3426" s="97"/>
      <c r="BF3426" s="97"/>
      <c r="BG3426" s="40"/>
      <c r="BK3426" s="40"/>
      <c r="BL3426" s="79"/>
      <c r="BM3426" s="94"/>
      <c r="BO3426" s="97"/>
      <c r="BQ3426" s="40"/>
      <c r="BR3426" s="94"/>
      <c r="BS3426" s="94"/>
      <c r="BT3426" s="94"/>
      <c r="BU3426" s="40"/>
      <c r="BV3426" s="82"/>
      <c r="BW3426" s="94"/>
      <c r="BX3426" s="48"/>
      <c r="BY3426" s="97"/>
      <c r="BZ3426" s="48"/>
      <c r="CA3426" s="40"/>
      <c r="CB3426" s="94"/>
      <c r="CC3426" s="94"/>
      <c r="CD3426" s="94"/>
      <c r="CE3426" s="40"/>
      <c r="CF3426" s="73"/>
      <c r="CG3426" s="41"/>
      <c r="CH3426" s="41"/>
      <c r="CI3426" s="41"/>
      <c r="CJ3426" s="41"/>
      <c r="CK3426" s="41"/>
      <c r="CL3426" s="68"/>
      <c r="CM3426" s="41"/>
      <c r="CN3426" s="41"/>
      <c r="CO3426" s="39"/>
      <c r="CP3426" s="78"/>
    </row>
    <row r="3427" spans="1:94" s="38" customFormat="1" x14ac:dyDescent="0.25">
      <c r="A3427" s="38">
        <v>3424</v>
      </c>
      <c r="F3427" s="39"/>
      <c r="Q3427" s="39"/>
      <c r="R3427" s="40"/>
      <c r="S3427" s="40"/>
      <c r="T3427" s="39"/>
      <c r="AG3427" s="110"/>
      <c r="AH3427" s="94"/>
      <c r="AJ3427" s="97"/>
      <c r="AL3427" s="39"/>
      <c r="AP3427" s="39"/>
      <c r="AQ3427" s="77"/>
      <c r="AR3427" s="94"/>
      <c r="AT3427" s="97"/>
      <c r="BB3427" s="79"/>
      <c r="BC3427" s="94"/>
      <c r="BE3427" s="97"/>
      <c r="BF3427" s="97"/>
      <c r="BG3427" s="40"/>
      <c r="BK3427" s="40"/>
      <c r="BL3427" s="79"/>
      <c r="BM3427" s="94"/>
      <c r="BO3427" s="97"/>
      <c r="BQ3427" s="40"/>
      <c r="BR3427" s="94"/>
      <c r="BS3427" s="94"/>
      <c r="BT3427" s="94"/>
      <c r="BU3427" s="40"/>
      <c r="BV3427" s="82"/>
      <c r="BW3427" s="94"/>
      <c r="BX3427" s="48"/>
      <c r="BY3427" s="97"/>
      <c r="BZ3427" s="48"/>
      <c r="CA3427" s="40"/>
      <c r="CB3427" s="94"/>
      <c r="CC3427" s="94"/>
      <c r="CD3427" s="94"/>
      <c r="CE3427" s="40"/>
      <c r="CF3427" s="73"/>
      <c r="CG3427" s="41"/>
      <c r="CH3427" s="41"/>
      <c r="CI3427" s="41"/>
      <c r="CJ3427" s="41"/>
      <c r="CK3427" s="41"/>
      <c r="CL3427" s="68"/>
      <c r="CM3427" s="41"/>
      <c r="CN3427" s="41"/>
      <c r="CO3427" s="39"/>
      <c r="CP3427" s="78"/>
    </row>
    <row r="3428" spans="1:94" s="38" customFormat="1" x14ac:dyDescent="0.25">
      <c r="A3428" s="38">
        <v>3425</v>
      </c>
      <c r="F3428" s="39"/>
      <c r="Q3428" s="39"/>
      <c r="R3428" s="40"/>
      <c r="S3428" s="40"/>
      <c r="T3428" s="39"/>
      <c r="AG3428" s="110"/>
      <c r="AH3428" s="94"/>
      <c r="AJ3428" s="97"/>
      <c r="AL3428" s="39"/>
      <c r="AP3428" s="39"/>
      <c r="AQ3428" s="77"/>
      <c r="AR3428" s="94"/>
      <c r="AT3428" s="97"/>
      <c r="BB3428" s="79"/>
      <c r="BC3428" s="94"/>
      <c r="BE3428" s="97"/>
      <c r="BF3428" s="97"/>
      <c r="BG3428" s="40"/>
      <c r="BK3428" s="40"/>
      <c r="BL3428" s="79"/>
      <c r="BM3428" s="94"/>
      <c r="BO3428" s="97"/>
      <c r="BQ3428" s="40"/>
      <c r="BR3428" s="94"/>
      <c r="BS3428" s="94"/>
      <c r="BT3428" s="94"/>
      <c r="BU3428" s="40"/>
      <c r="BV3428" s="82"/>
      <c r="BW3428" s="94"/>
      <c r="BX3428" s="48"/>
      <c r="BY3428" s="97"/>
      <c r="BZ3428" s="48"/>
      <c r="CA3428" s="40"/>
      <c r="CB3428" s="94"/>
      <c r="CC3428" s="94"/>
      <c r="CD3428" s="94"/>
      <c r="CE3428" s="40"/>
      <c r="CF3428" s="73"/>
      <c r="CG3428" s="41"/>
      <c r="CH3428" s="41"/>
      <c r="CI3428" s="41"/>
      <c r="CJ3428" s="41"/>
      <c r="CK3428" s="41"/>
      <c r="CL3428" s="68"/>
      <c r="CM3428" s="41"/>
      <c r="CN3428" s="41"/>
      <c r="CO3428" s="39"/>
      <c r="CP3428" s="78"/>
    </row>
    <row r="3429" spans="1:94" s="38" customFormat="1" x14ac:dyDescent="0.25">
      <c r="A3429" s="38">
        <v>3426</v>
      </c>
      <c r="F3429" s="39"/>
      <c r="Q3429" s="39"/>
      <c r="R3429" s="40"/>
      <c r="S3429" s="40"/>
      <c r="T3429" s="39"/>
      <c r="AG3429" s="110"/>
      <c r="AH3429" s="94"/>
      <c r="AJ3429" s="97"/>
      <c r="AL3429" s="39"/>
      <c r="AP3429" s="39"/>
      <c r="AQ3429" s="77"/>
      <c r="AR3429" s="94"/>
      <c r="AT3429" s="97"/>
      <c r="BB3429" s="79"/>
      <c r="BC3429" s="94"/>
      <c r="BE3429" s="97"/>
      <c r="BF3429" s="97"/>
      <c r="BG3429" s="40"/>
      <c r="BK3429" s="40"/>
      <c r="BL3429" s="79"/>
      <c r="BM3429" s="94"/>
      <c r="BO3429" s="97"/>
      <c r="BQ3429" s="40"/>
      <c r="BR3429" s="94"/>
      <c r="BS3429" s="94"/>
      <c r="BT3429" s="94"/>
      <c r="BU3429" s="40"/>
      <c r="BV3429" s="82"/>
      <c r="BW3429" s="94"/>
      <c r="BX3429" s="48"/>
      <c r="BY3429" s="97"/>
      <c r="BZ3429" s="48"/>
      <c r="CA3429" s="40"/>
      <c r="CB3429" s="94"/>
      <c r="CC3429" s="94"/>
      <c r="CD3429" s="94"/>
      <c r="CE3429" s="40"/>
      <c r="CF3429" s="73"/>
      <c r="CG3429" s="41"/>
      <c r="CH3429" s="41"/>
      <c r="CI3429" s="41"/>
      <c r="CJ3429" s="41"/>
      <c r="CK3429" s="41"/>
      <c r="CL3429" s="68"/>
      <c r="CM3429" s="41"/>
      <c r="CN3429" s="41"/>
      <c r="CO3429" s="39"/>
      <c r="CP3429" s="78"/>
    </row>
    <row r="3430" spans="1:94" s="38" customFormat="1" x14ac:dyDescent="0.25">
      <c r="A3430" s="38">
        <v>3427</v>
      </c>
      <c r="F3430" s="39"/>
      <c r="Q3430" s="39"/>
      <c r="R3430" s="40"/>
      <c r="S3430" s="40"/>
      <c r="T3430" s="39"/>
      <c r="AG3430" s="110"/>
      <c r="AH3430" s="94"/>
      <c r="AJ3430" s="97"/>
      <c r="AL3430" s="39"/>
      <c r="AP3430" s="39"/>
      <c r="AQ3430" s="77"/>
      <c r="AR3430" s="94"/>
      <c r="AT3430" s="97"/>
      <c r="BB3430" s="79"/>
      <c r="BC3430" s="94"/>
      <c r="BE3430" s="97"/>
      <c r="BF3430" s="97"/>
      <c r="BG3430" s="40"/>
      <c r="BK3430" s="40"/>
      <c r="BL3430" s="79"/>
      <c r="BM3430" s="94"/>
      <c r="BO3430" s="97"/>
      <c r="BQ3430" s="40"/>
      <c r="BR3430" s="94"/>
      <c r="BS3430" s="94"/>
      <c r="BT3430" s="94"/>
      <c r="BU3430" s="40"/>
      <c r="BV3430" s="82"/>
      <c r="BW3430" s="94"/>
      <c r="BX3430" s="48"/>
      <c r="BY3430" s="97"/>
      <c r="BZ3430" s="48"/>
      <c r="CA3430" s="40"/>
      <c r="CB3430" s="94"/>
      <c r="CC3430" s="94"/>
      <c r="CD3430" s="94"/>
      <c r="CE3430" s="40"/>
      <c r="CF3430" s="73"/>
      <c r="CG3430" s="41"/>
      <c r="CH3430" s="41"/>
      <c r="CI3430" s="41"/>
      <c r="CJ3430" s="41"/>
      <c r="CK3430" s="41"/>
      <c r="CL3430" s="68"/>
      <c r="CM3430" s="41"/>
      <c r="CN3430" s="41"/>
      <c r="CO3430" s="39"/>
      <c r="CP3430" s="78"/>
    </row>
    <row r="3431" spans="1:94" s="38" customFormat="1" x14ac:dyDescent="0.25">
      <c r="A3431" s="38">
        <v>3428</v>
      </c>
      <c r="F3431" s="39"/>
      <c r="Q3431" s="39"/>
      <c r="R3431" s="40"/>
      <c r="S3431" s="40"/>
      <c r="T3431" s="39"/>
      <c r="AG3431" s="110"/>
      <c r="AH3431" s="94"/>
      <c r="AJ3431" s="97"/>
      <c r="AL3431" s="39"/>
      <c r="AP3431" s="39"/>
      <c r="AQ3431" s="77"/>
      <c r="AR3431" s="94"/>
      <c r="AT3431" s="97"/>
      <c r="BB3431" s="79"/>
      <c r="BC3431" s="94"/>
      <c r="BE3431" s="97"/>
      <c r="BF3431" s="97"/>
      <c r="BG3431" s="40"/>
      <c r="BK3431" s="40"/>
      <c r="BL3431" s="79"/>
      <c r="BM3431" s="94"/>
      <c r="BO3431" s="97"/>
      <c r="BQ3431" s="40"/>
      <c r="BR3431" s="94"/>
      <c r="BS3431" s="94"/>
      <c r="BT3431" s="94"/>
      <c r="BU3431" s="40"/>
      <c r="BV3431" s="82"/>
      <c r="BW3431" s="94"/>
      <c r="BX3431" s="48"/>
      <c r="BY3431" s="97"/>
      <c r="BZ3431" s="48"/>
      <c r="CA3431" s="40"/>
      <c r="CB3431" s="94"/>
      <c r="CC3431" s="94"/>
      <c r="CD3431" s="94"/>
      <c r="CE3431" s="40"/>
      <c r="CF3431" s="73"/>
      <c r="CG3431" s="41"/>
      <c r="CH3431" s="41"/>
      <c r="CI3431" s="41"/>
      <c r="CJ3431" s="41"/>
      <c r="CK3431" s="41"/>
      <c r="CL3431" s="68"/>
      <c r="CM3431" s="41"/>
      <c r="CN3431" s="41"/>
      <c r="CO3431" s="39"/>
      <c r="CP3431" s="78"/>
    </row>
    <row r="3432" spans="1:94" s="38" customFormat="1" x14ac:dyDescent="0.25">
      <c r="A3432" s="38">
        <v>3429</v>
      </c>
      <c r="F3432" s="39"/>
      <c r="Q3432" s="39"/>
      <c r="R3432" s="40"/>
      <c r="S3432" s="40"/>
      <c r="T3432" s="39"/>
      <c r="AG3432" s="110"/>
      <c r="AH3432" s="94"/>
      <c r="AJ3432" s="97"/>
      <c r="AL3432" s="39"/>
      <c r="AP3432" s="39"/>
      <c r="AQ3432" s="77"/>
      <c r="AR3432" s="94"/>
      <c r="AT3432" s="97"/>
      <c r="BB3432" s="79"/>
      <c r="BC3432" s="94"/>
      <c r="BE3432" s="97"/>
      <c r="BF3432" s="97"/>
      <c r="BG3432" s="40"/>
      <c r="BK3432" s="40"/>
      <c r="BL3432" s="79"/>
      <c r="BM3432" s="94"/>
      <c r="BO3432" s="97"/>
      <c r="BQ3432" s="40"/>
      <c r="BR3432" s="94"/>
      <c r="BS3432" s="94"/>
      <c r="BT3432" s="94"/>
      <c r="BU3432" s="40"/>
      <c r="BV3432" s="82"/>
      <c r="BW3432" s="94"/>
      <c r="BX3432" s="48"/>
      <c r="BY3432" s="97"/>
      <c r="BZ3432" s="48"/>
      <c r="CA3432" s="40"/>
      <c r="CB3432" s="94"/>
      <c r="CC3432" s="94"/>
      <c r="CD3432" s="94"/>
      <c r="CE3432" s="40"/>
      <c r="CF3432" s="73"/>
      <c r="CG3432" s="41"/>
      <c r="CH3432" s="41"/>
      <c r="CI3432" s="41"/>
      <c r="CJ3432" s="41"/>
      <c r="CK3432" s="41"/>
      <c r="CL3432" s="68"/>
      <c r="CM3432" s="41"/>
      <c r="CN3432" s="41"/>
      <c r="CO3432" s="39"/>
      <c r="CP3432" s="78"/>
    </row>
    <row r="3433" spans="1:94" s="38" customFormat="1" x14ac:dyDescent="0.25">
      <c r="A3433" s="38">
        <v>3430</v>
      </c>
      <c r="F3433" s="39"/>
      <c r="Q3433" s="39"/>
      <c r="R3433" s="40"/>
      <c r="S3433" s="40"/>
      <c r="T3433" s="39"/>
      <c r="AG3433" s="110"/>
      <c r="AH3433" s="94"/>
      <c r="AJ3433" s="97"/>
      <c r="AL3433" s="39"/>
      <c r="AP3433" s="39"/>
      <c r="AQ3433" s="77"/>
      <c r="AR3433" s="94"/>
      <c r="AT3433" s="97"/>
      <c r="BB3433" s="79"/>
      <c r="BC3433" s="94"/>
      <c r="BE3433" s="97"/>
      <c r="BF3433" s="97"/>
      <c r="BG3433" s="40"/>
      <c r="BK3433" s="40"/>
      <c r="BL3433" s="79"/>
      <c r="BM3433" s="94"/>
      <c r="BO3433" s="97"/>
      <c r="BQ3433" s="40"/>
      <c r="BR3433" s="94"/>
      <c r="BS3433" s="94"/>
      <c r="BT3433" s="94"/>
      <c r="BU3433" s="40"/>
      <c r="BV3433" s="82"/>
      <c r="BW3433" s="94"/>
      <c r="BX3433" s="48"/>
      <c r="BY3433" s="97"/>
      <c r="BZ3433" s="48"/>
      <c r="CA3433" s="40"/>
      <c r="CB3433" s="94"/>
      <c r="CC3433" s="94"/>
      <c r="CD3433" s="94"/>
      <c r="CE3433" s="40"/>
      <c r="CF3433" s="73"/>
      <c r="CG3433" s="41"/>
      <c r="CH3433" s="41"/>
      <c r="CI3433" s="41"/>
      <c r="CJ3433" s="41"/>
      <c r="CK3433" s="41"/>
      <c r="CL3433" s="68"/>
      <c r="CM3433" s="41"/>
      <c r="CN3433" s="41"/>
      <c r="CO3433" s="39"/>
      <c r="CP3433" s="78"/>
    </row>
    <row r="3434" spans="1:94" s="38" customFormat="1" x14ac:dyDescent="0.25">
      <c r="A3434" s="38">
        <v>3431</v>
      </c>
      <c r="F3434" s="39"/>
      <c r="Q3434" s="39"/>
      <c r="R3434" s="40"/>
      <c r="S3434" s="40"/>
      <c r="T3434" s="39"/>
      <c r="AG3434" s="110"/>
      <c r="AH3434" s="94"/>
      <c r="AJ3434" s="97"/>
      <c r="AL3434" s="39"/>
      <c r="AP3434" s="39"/>
      <c r="AQ3434" s="77"/>
      <c r="AR3434" s="94"/>
      <c r="AT3434" s="97"/>
      <c r="BB3434" s="79"/>
      <c r="BC3434" s="94"/>
      <c r="BE3434" s="97"/>
      <c r="BF3434" s="97"/>
      <c r="BG3434" s="40"/>
      <c r="BK3434" s="40"/>
      <c r="BL3434" s="79"/>
      <c r="BM3434" s="94"/>
      <c r="BO3434" s="97"/>
      <c r="BQ3434" s="40"/>
      <c r="BR3434" s="94"/>
      <c r="BS3434" s="94"/>
      <c r="BT3434" s="94"/>
      <c r="BU3434" s="40"/>
      <c r="BV3434" s="82"/>
      <c r="BW3434" s="94"/>
      <c r="BX3434" s="48"/>
      <c r="BY3434" s="97"/>
      <c r="BZ3434" s="48"/>
      <c r="CA3434" s="40"/>
      <c r="CB3434" s="94"/>
      <c r="CC3434" s="94"/>
      <c r="CD3434" s="94"/>
      <c r="CE3434" s="40"/>
      <c r="CF3434" s="73"/>
      <c r="CG3434" s="41"/>
      <c r="CH3434" s="41"/>
      <c r="CI3434" s="41"/>
      <c r="CJ3434" s="41"/>
      <c r="CK3434" s="41"/>
      <c r="CL3434" s="68"/>
      <c r="CM3434" s="41"/>
      <c r="CN3434" s="41"/>
      <c r="CO3434" s="39"/>
      <c r="CP3434" s="78"/>
    </row>
    <row r="3435" spans="1:94" s="38" customFormat="1" x14ac:dyDescent="0.25">
      <c r="A3435" s="38">
        <v>3432</v>
      </c>
      <c r="F3435" s="39"/>
      <c r="Q3435" s="39"/>
      <c r="R3435" s="40"/>
      <c r="S3435" s="40"/>
      <c r="T3435" s="39"/>
      <c r="AG3435" s="110"/>
      <c r="AH3435" s="94"/>
      <c r="AJ3435" s="97"/>
      <c r="AL3435" s="39"/>
      <c r="AP3435" s="39"/>
      <c r="AQ3435" s="77"/>
      <c r="AR3435" s="94"/>
      <c r="AT3435" s="97"/>
      <c r="BB3435" s="79"/>
      <c r="BC3435" s="94"/>
      <c r="BE3435" s="97"/>
      <c r="BF3435" s="97"/>
      <c r="BG3435" s="40"/>
      <c r="BK3435" s="40"/>
      <c r="BL3435" s="79"/>
      <c r="BM3435" s="94"/>
      <c r="BO3435" s="97"/>
      <c r="BQ3435" s="40"/>
      <c r="BR3435" s="94"/>
      <c r="BS3435" s="94"/>
      <c r="BT3435" s="94"/>
      <c r="BU3435" s="40"/>
      <c r="BV3435" s="82"/>
      <c r="BW3435" s="94"/>
      <c r="BX3435" s="48"/>
      <c r="BY3435" s="97"/>
      <c r="BZ3435" s="48"/>
      <c r="CA3435" s="40"/>
      <c r="CB3435" s="94"/>
      <c r="CC3435" s="94"/>
      <c r="CD3435" s="94"/>
      <c r="CE3435" s="40"/>
      <c r="CF3435" s="73"/>
      <c r="CG3435" s="41"/>
      <c r="CH3435" s="41"/>
      <c r="CI3435" s="41"/>
      <c r="CJ3435" s="41"/>
      <c r="CK3435" s="41"/>
      <c r="CL3435" s="68"/>
      <c r="CM3435" s="41"/>
      <c r="CN3435" s="41"/>
      <c r="CO3435" s="39"/>
      <c r="CP3435" s="78"/>
    </row>
    <row r="3436" spans="1:94" s="38" customFormat="1" x14ac:dyDescent="0.25">
      <c r="A3436" s="38">
        <v>3433</v>
      </c>
      <c r="F3436" s="39"/>
      <c r="Q3436" s="39"/>
      <c r="R3436" s="40"/>
      <c r="S3436" s="40"/>
      <c r="T3436" s="39"/>
      <c r="AG3436" s="110"/>
      <c r="AH3436" s="94"/>
      <c r="AJ3436" s="97"/>
      <c r="AL3436" s="39"/>
      <c r="AP3436" s="39"/>
      <c r="AQ3436" s="77"/>
      <c r="AR3436" s="94"/>
      <c r="AT3436" s="97"/>
      <c r="BB3436" s="79"/>
      <c r="BC3436" s="94"/>
      <c r="BE3436" s="97"/>
      <c r="BF3436" s="97"/>
      <c r="BG3436" s="40"/>
      <c r="BK3436" s="40"/>
      <c r="BL3436" s="79"/>
      <c r="BM3436" s="94"/>
      <c r="BO3436" s="97"/>
      <c r="BQ3436" s="40"/>
      <c r="BR3436" s="94"/>
      <c r="BS3436" s="94"/>
      <c r="BT3436" s="94"/>
      <c r="BU3436" s="40"/>
      <c r="BV3436" s="82"/>
      <c r="BW3436" s="94"/>
      <c r="BX3436" s="48"/>
      <c r="BY3436" s="97"/>
      <c r="BZ3436" s="48"/>
      <c r="CA3436" s="40"/>
      <c r="CB3436" s="94"/>
      <c r="CC3436" s="94"/>
      <c r="CD3436" s="94"/>
      <c r="CE3436" s="40"/>
      <c r="CF3436" s="73"/>
      <c r="CG3436" s="41"/>
      <c r="CH3436" s="41"/>
      <c r="CI3436" s="41"/>
      <c r="CJ3436" s="41"/>
      <c r="CK3436" s="41"/>
      <c r="CL3436" s="68"/>
      <c r="CM3436" s="41"/>
      <c r="CN3436" s="41"/>
      <c r="CO3436" s="39"/>
      <c r="CP3436" s="78"/>
    </row>
    <row r="3437" spans="1:94" s="38" customFormat="1" x14ac:dyDescent="0.25">
      <c r="A3437" s="38">
        <v>3434</v>
      </c>
      <c r="F3437" s="39"/>
      <c r="Q3437" s="39"/>
      <c r="R3437" s="40"/>
      <c r="S3437" s="40"/>
      <c r="T3437" s="39"/>
      <c r="AG3437" s="110"/>
      <c r="AH3437" s="94"/>
      <c r="AJ3437" s="97"/>
      <c r="AL3437" s="39"/>
      <c r="AP3437" s="39"/>
      <c r="AQ3437" s="77"/>
      <c r="AR3437" s="94"/>
      <c r="AT3437" s="97"/>
      <c r="BB3437" s="79"/>
      <c r="BC3437" s="94"/>
      <c r="BE3437" s="97"/>
      <c r="BF3437" s="97"/>
      <c r="BG3437" s="40"/>
      <c r="BK3437" s="40"/>
      <c r="BL3437" s="79"/>
      <c r="BM3437" s="94"/>
      <c r="BO3437" s="97"/>
      <c r="BQ3437" s="40"/>
      <c r="BR3437" s="94"/>
      <c r="BS3437" s="94"/>
      <c r="BT3437" s="94"/>
      <c r="BU3437" s="40"/>
      <c r="BV3437" s="82"/>
      <c r="BW3437" s="94"/>
      <c r="BX3437" s="48"/>
      <c r="BY3437" s="97"/>
      <c r="BZ3437" s="48"/>
      <c r="CA3437" s="40"/>
      <c r="CB3437" s="94"/>
      <c r="CC3437" s="94"/>
      <c r="CD3437" s="94"/>
      <c r="CE3437" s="40"/>
      <c r="CF3437" s="73"/>
      <c r="CG3437" s="41"/>
      <c r="CH3437" s="41"/>
      <c r="CI3437" s="41"/>
      <c r="CJ3437" s="41"/>
      <c r="CK3437" s="41"/>
      <c r="CL3437" s="68"/>
      <c r="CM3437" s="41"/>
      <c r="CN3437" s="41"/>
      <c r="CO3437" s="39"/>
      <c r="CP3437" s="78"/>
    </row>
    <row r="3438" spans="1:94" s="38" customFormat="1" x14ac:dyDescent="0.25">
      <c r="A3438" s="38">
        <v>3435</v>
      </c>
      <c r="F3438" s="39"/>
      <c r="Q3438" s="39"/>
      <c r="R3438" s="40"/>
      <c r="S3438" s="40"/>
      <c r="T3438" s="39"/>
      <c r="AG3438" s="110"/>
      <c r="AH3438" s="94"/>
      <c r="AJ3438" s="97"/>
      <c r="AL3438" s="39"/>
      <c r="AP3438" s="39"/>
      <c r="AQ3438" s="77"/>
      <c r="AR3438" s="94"/>
      <c r="AT3438" s="97"/>
      <c r="BB3438" s="79"/>
      <c r="BC3438" s="94"/>
      <c r="BE3438" s="97"/>
      <c r="BF3438" s="97"/>
      <c r="BG3438" s="40"/>
      <c r="BK3438" s="40"/>
      <c r="BL3438" s="79"/>
      <c r="BM3438" s="94"/>
      <c r="BO3438" s="97"/>
      <c r="BQ3438" s="40"/>
      <c r="BR3438" s="94"/>
      <c r="BS3438" s="94"/>
      <c r="BT3438" s="94"/>
      <c r="BU3438" s="40"/>
      <c r="BV3438" s="82"/>
      <c r="BW3438" s="94"/>
      <c r="BX3438" s="48"/>
      <c r="BY3438" s="97"/>
      <c r="BZ3438" s="48"/>
      <c r="CA3438" s="40"/>
      <c r="CB3438" s="94"/>
      <c r="CC3438" s="94"/>
      <c r="CD3438" s="94"/>
      <c r="CE3438" s="40"/>
      <c r="CF3438" s="73"/>
      <c r="CG3438" s="41"/>
      <c r="CH3438" s="41"/>
      <c r="CI3438" s="41"/>
      <c r="CJ3438" s="41"/>
      <c r="CK3438" s="41"/>
      <c r="CL3438" s="68"/>
      <c r="CM3438" s="41"/>
      <c r="CN3438" s="41"/>
      <c r="CO3438" s="39"/>
      <c r="CP3438" s="78"/>
    </row>
    <row r="3439" spans="1:94" s="38" customFormat="1" x14ac:dyDescent="0.25">
      <c r="A3439" s="38">
        <v>3436</v>
      </c>
      <c r="F3439" s="39"/>
      <c r="Q3439" s="39"/>
      <c r="R3439" s="40"/>
      <c r="S3439" s="40"/>
      <c r="T3439" s="39"/>
      <c r="AG3439" s="110"/>
      <c r="AH3439" s="94"/>
      <c r="AJ3439" s="97"/>
      <c r="AL3439" s="39"/>
      <c r="AP3439" s="39"/>
      <c r="AQ3439" s="77"/>
      <c r="AR3439" s="94"/>
      <c r="AT3439" s="97"/>
      <c r="BB3439" s="79"/>
      <c r="BC3439" s="94"/>
      <c r="BE3439" s="97"/>
      <c r="BF3439" s="97"/>
      <c r="BG3439" s="40"/>
      <c r="BK3439" s="40"/>
      <c r="BL3439" s="79"/>
      <c r="BM3439" s="94"/>
      <c r="BO3439" s="97"/>
      <c r="BQ3439" s="40"/>
      <c r="BR3439" s="94"/>
      <c r="BS3439" s="94"/>
      <c r="BT3439" s="94"/>
      <c r="BU3439" s="40"/>
      <c r="BV3439" s="82"/>
      <c r="BW3439" s="94"/>
      <c r="BX3439" s="48"/>
      <c r="BY3439" s="97"/>
      <c r="BZ3439" s="48"/>
      <c r="CA3439" s="40"/>
      <c r="CB3439" s="94"/>
      <c r="CC3439" s="94"/>
      <c r="CD3439" s="94"/>
      <c r="CE3439" s="40"/>
      <c r="CF3439" s="73"/>
      <c r="CG3439" s="41"/>
      <c r="CH3439" s="41"/>
      <c r="CI3439" s="41"/>
      <c r="CJ3439" s="41"/>
      <c r="CK3439" s="41"/>
      <c r="CL3439" s="68"/>
      <c r="CM3439" s="41"/>
      <c r="CN3439" s="41"/>
      <c r="CO3439" s="39"/>
      <c r="CP3439" s="78"/>
    </row>
    <row r="3440" spans="1:94" s="38" customFormat="1" x14ac:dyDescent="0.25">
      <c r="A3440" s="38">
        <v>3437</v>
      </c>
      <c r="F3440" s="39"/>
      <c r="Q3440" s="39"/>
      <c r="R3440" s="40"/>
      <c r="S3440" s="40"/>
      <c r="T3440" s="39"/>
      <c r="AG3440" s="110"/>
      <c r="AH3440" s="94"/>
      <c r="AJ3440" s="97"/>
      <c r="AL3440" s="39"/>
      <c r="AP3440" s="39"/>
      <c r="AQ3440" s="77"/>
      <c r="AR3440" s="94"/>
      <c r="AT3440" s="97"/>
      <c r="BB3440" s="79"/>
      <c r="BC3440" s="94"/>
      <c r="BE3440" s="97"/>
      <c r="BF3440" s="97"/>
      <c r="BG3440" s="40"/>
      <c r="BK3440" s="40"/>
      <c r="BL3440" s="79"/>
      <c r="BM3440" s="94"/>
      <c r="BO3440" s="97"/>
      <c r="BQ3440" s="40"/>
      <c r="BR3440" s="94"/>
      <c r="BS3440" s="94"/>
      <c r="BT3440" s="94"/>
      <c r="BU3440" s="40"/>
      <c r="BV3440" s="82"/>
      <c r="BW3440" s="94"/>
      <c r="BX3440" s="48"/>
      <c r="BY3440" s="97"/>
      <c r="BZ3440" s="48"/>
      <c r="CA3440" s="40"/>
      <c r="CB3440" s="94"/>
      <c r="CC3440" s="94"/>
      <c r="CD3440" s="94"/>
      <c r="CE3440" s="40"/>
      <c r="CF3440" s="73"/>
      <c r="CG3440" s="41"/>
      <c r="CH3440" s="41"/>
      <c r="CI3440" s="41"/>
      <c r="CJ3440" s="41"/>
      <c r="CK3440" s="41"/>
      <c r="CL3440" s="68"/>
      <c r="CM3440" s="41"/>
      <c r="CN3440" s="41"/>
      <c r="CO3440" s="39"/>
      <c r="CP3440" s="78"/>
    </row>
    <row r="3441" spans="1:94" s="38" customFormat="1" x14ac:dyDescent="0.25">
      <c r="A3441" s="38">
        <v>3438</v>
      </c>
      <c r="F3441" s="39"/>
      <c r="Q3441" s="39"/>
      <c r="R3441" s="40"/>
      <c r="S3441" s="40"/>
      <c r="T3441" s="39"/>
      <c r="AG3441" s="110"/>
      <c r="AH3441" s="94"/>
      <c r="AJ3441" s="97"/>
      <c r="AL3441" s="39"/>
      <c r="AP3441" s="39"/>
      <c r="AQ3441" s="77"/>
      <c r="AR3441" s="94"/>
      <c r="AT3441" s="97"/>
      <c r="BB3441" s="79"/>
      <c r="BC3441" s="94"/>
      <c r="BE3441" s="97"/>
      <c r="BF3441" s="97"/>
      <c r="BG3441" s="40"/>
      <c r="BK3441" s="40"/>
      <c r="BL3441" s="79"/>
      <c r="BM3441" s="94"/>
      <c r="BO3441" s="97"/>
      <c r="BQ3441" s="40"/>
      <c r="BR3441" s="94"/>
      <c r="BS3441" s="94"/>
      <c r="BT3441" s="94"/>
      <c r="BU3441" s="40"/>
      <c r="BV3441" s="82"/>
      <c r="BW3441" s="94"/>
      <c r="BX3441" s="48"/>
      <c r="BY3441" s="97"/>
      <c r="BZ3441" s="48"/>
      <c r="CA3441" s="40"/>
      <c r="CB3441" s="94"/>
      <c r="CC3441" s="94"/>
      <c r="CD3441" s="94"/>
      <c r="CE3441" s="40"/>
      <c r="CF3441" s="73"/>
      <c r="CG3441" s="41"/>
      <c r="CH3441" s="41"/>
      <c r="CI3441" s="41"/>
      <c r="CJ3441" s="41"/>
      <c r="CK3441" s="41"/>
      <c r="CL3441" s="68"/>
      <c r="CM3441" s="41"/>
      <c r="CN3441" s="41"/>
      <c r="CO3441" s="39"/>
      <c r="CP3441" s="78"/>
    </row>
    <row r="3442" spans="1:94" s="38" customFormat="1" x14ac:dyDescent="0.25">
      <c r="A3442" s="38">
        <v>3439</v>
      </c>
      <c r="F3442" s="39"/>
      <c r="Q3442" s="39"/>
      <c r="R3442" s="40"/>
      <c r="S3442" s="40"/>
      <c r="T3442" s="39"/>
      <c r="AG3442" s="110"/>
      <c r="AH3442" s="94"/>
      <c r="AJ3442" s="97"/>
      <c r="AL3442" s="39"/>
      <c r="AP3442" s="39"/>
      <c r="AQ3442" s="77"/>
      <c r="AR3442" s="94"/>
      <c r="AT3442" s="97"/>
      <c r="BB3442" s="79"/>
      <c r="BC3442" s="94"/>
      <c r="BE3442" s="97"/>
      <c r="BF3442" s="97"/>
      <c r="BG3442" s="40"/>
      <c r="BK3442" s="40"/>
      <c r="BL3442" s="79"/>
      <c r="BM3442" s="94"/>
      <c r="BO3442" s="97"/>
      <c r="BQ3442" s="40"/>
      <c r="BR3442" s="94"/>
      <c r="BS3442" s="94"/>
      <c r="BT3442" s="94"/>
      <c r="BU3442" s="40"/>
      <c r="BV3442" s="82"/>
      <c r="BW3442" s="94"/>
      <c r="BX3442" s="48"/>
      <c r="BY3442" s="97"/>
      <c r="BZ3442" s="48"/>
      <c r="CA3442" s="40"/>
      <c r="CB3442" s="94"/>
      <c r="CC3442" s="94"/>
      <c r="CD3442" s="94"/>
      <c r="CE3442" s="40"/>
      <c r="CF3442" s="73"/>
      <c r="CG3442" s="41"/>
      <c r="CH3442" s="41"/>
      <c r="CI3442" s="41"/>
      <c r="CJ3442" s="41"/>
      <c r="CK3442" s="41"/>
      <c r="CL3442" s="68"/>
      <c r="CM3442" s="41"/>
      <c r="CN3442" s="41"/>
      <c r="CO3442" s="39"/>
      <c r="CP3442" s="78"/>
    </row>
    <row r="3443" spans="1:94" s="38" customFormat="1" x14ac:dyDescent="0.25">
      <c r="A3443" s="38">
        <v>3440</v>
      </c>
      <c r="F3443" s="39"/>
      <c r="Q3443" s="39"/>
      <c r="R3443" s="40"/>
      <c r="S3443" s="40"/>
      <c r="T3443" s="39"/>
      <c r="AG3443" s="110"/>
      <c r="AH3443" s="94"/>
      <c r="AJ3443" s="97"/>
      <c r="AL3443" s="39"/>
      <c r="AP3443" s="39"/>
      <c r="AQ3443" s="77"/>
      <c r="AR3443" s="94"/>
      <c r="AT3443" s="97"/>
      <c r="BB3443" s="79"/>
      <c r="BC3443" s="94"/>
      <c r="BE3443" s="97"/>
      <c r="BF3443" s="97"/>
      <c r="BG3443" s="40"/>
      <c r="BK3443" s="40"/>
      <c r="BL3443" s="79"/>
      <c r="BM3443" s="94"/>
      <c r="BO3443" s="97"/>
      <c r="BQ3443" s="40"/>
      <c r="BR3443" s="94"/>
      <c r="BS3443" s="94"/>
      <c r="BT3443" s="94"/>
      <c r="BU3443" s="40"/>
      <c r="BV3443" s="82"/>
      <c r="BW3443" s="94"/>
      <c r="BX3443" s="48"/>
      <c r="BY3443" s="97"/>
      <c r="BZ3443" s="48"/>
      <c r="CA3443" s="40"/>
      <c r="CB3443" s="94"/>
      <c r="CC3443" s="94"/>
      <c r="CD3443" s="94"/>
      <c r="CE3443" s="40"/>
      <c r="CF3443" s="73"/>
      <c r="CG3443" s="41"/>
      <c r="CH3443" s="41"/>
      <c r="CI3443" s="41"/>
      <c r="CJ3443" s="41"/>
      <c r="CK3443" s="41"/>
      <c r="CL3443" s="68"/>
      <c r="CM3443" s="41"/>
      <c r="CN3443" s="41"/>
      <c r="CO3443" s="39"/>
      <c r="CP3443" s="78"/>
    </row>
    <row r="3444" spans="1:94" s="38" customFormat="1" x14ac:dyDescent="0.25">
      <c r="A3444" s="38">
        <v>3441</v>
      </c>
      <c r="F3444" s="39"/>
      <c r="Q3444" s="39"/>
      <c r="R3444" s="40"/>
      <c r="S3444" s="40"/>
      <c r="T3444" s="39"/>
      <c r="AG3444" s="110"/>
      <c r="AH3444" s="94"/>
      <c r="AJ3444" s="97"/>
      <c r="AL3444" s="39"/>
      <c r="AP3444" s="39"/>
      <c r="AQ3444" s="77"/>
      <c r="AR3444" s="94"/>
      <c r="AT3444" s="97"/>
      <c r="BB3444" s="79"/>
      <c r="BC3444" s="94"/>
      <c r="BE3444" s="97"/>
      <c r="BF3444" s="97"/>
      <c r="BG3444" s="40"/>
      <c r="BK3444" s="40"/>
      <c r="BL3444" s="79"/>
      <c r="BM3444" s="94"/>
      <c r="BO3444" s="97"/>
      <c r="BQ3444" s="40"/>
      <c r="BR3444" s="94"/>
      <c r="BS3444" s="94"/>
      <c r="BT3444" s="94"/>
      <c r="BU3444" s="40"/>
      <c r="BV3444" s="82"/>
      <c r="BW3444" s="94"/>
      <c r="BX3444" s="48"/>
      <c r="BY3444" s="97"/>
      <c r="BZ3444" s="48"/>
      <c r="CA3444" s="40"/>
      <c r="CB3444" s="94"/>
      <c r="CC3444" s="94"/>
      <c r="CD3444" s="94"/>
      <c r="CE3444" s="40"/>
      <c r="CF3444" s="73"/>
      <c r="CG3444" s="41"/>
      <c r="CH3444" s="41"/>
      <c r="CI3444" s="41"/>
      <c r="CJ3444" s="41"/>
      <c r="CK3444" s="41"/>
      <c r="CL3444" s="68"/>
      <c r="CM3444" s="41"/>
      <c r="CN3444" s="41"/>
      <c r="CO3444" s="39"/>
      <c r="CP3444" s="78"/>
    </row>
    <row r="3445" spans="1:94" s="38" customFormat="1" x14ac:dyDescent="0.25">
      <c r="A3445" s="38">
        <v>3442</v>
      </c>
      <c r="F3445" s="39"/>
      <c r="Q3445" s="39"/>
      <c r="R3445" s="40"/>
      <c r="S3445" s="40"/>
      <c r="T3445" s="39"/>
      <c r="AG3445" s="110"/>
      <c r="AH3445" s="94"/>
      <c r="AJ3445" s="97"/>
      <c r="AL3445" s="39"/>
      <c r="AP3445" s="39"/>
      <c r="AQ3445" s="77"/>
      <c r="AR3445" s="94"/>
      <c r="AT3445" s="97"/>
      <c r="BB3445" s="79"/>
      <c r="BC3445" s="94"/>
      <c r="BE3445" s="97"/>
      <c r="BF3445" s="97"/>
      <c r="BG3445" s="40"/>
      <c r="BK3445" s="40"/>
      <c r="BL3445" s="79"/>
      <c r="BM3445" s="94"/>
      <c r="BO3445" s="97"/>
      <c r="BQ3445" s="40"/>
      <c r="BR3445" s="94"/>
      <c r="BS3445" s="94"/>
      <c r="BT3445" s="94"/>
      <c r="BU3445" s="40"/>
      <c r="BV3445" s="82"/>
      <c r="BW3445" s="94"/>
      <c r="BX3445" s="48"/>
      <c r="BY3445" s="97"/>
      <c r="BZ3445" s="48"/>
      <c r="CA3445" s="40"/>
      <c r="CB3445" s="94"/>
      <c r="CC3445" s="94"/>
      <c r="CD3445" s="94"/>
      <c r="CE3445" s="40"/>
      <c r="CF3445" s="73"/>
      <c r="CG3445" s="41"/>
      <c r="CH3445" s="41"/>
      <c r="CI3445" s="41"/>
      <c r="CJ3445" s="41"/>
      <c r="CK3445" s="41"/>
      <c r="CL3445" s="68"/>
      <c r="CM3445" s="41"/>
      <c r="CN3445" s="41"/>
      <c r="CO3445" s="39"/>
      <c r="CP3445" s="78"/>
    </row>
    <row r="3446" spans="1:94" s="38" customFormat="1" x14ac:dyDescent="0.25">
      <c r="A3446" s="38">
        <v>3443</v>
      </c>
      <c r="F3446" s="39"/>
      <c r="Q3446" s="39"/>
      <c r="R3446" s="40"/>
      <c r="S3446" s="40"/>
      <c r="T3446" s="39"/>
      <c r="AG3446" s="110"/>
      <c r="AH3446" s="94"/>
      <c r="AJ3446" s="97"/>
      <c r="AL3446" s="39"/>
      <c r="AP3446" s="39"/>
      <c r="AQ3446" s="77"/>
      <c r="AR3446" s="94"/>
      <c r="AT3446" s="97"/>
      <c r="BB3446" s="79"/>
      <c r="BC3446" s="94"/>
      <c r="BE3446" s="97"/>
      <c r="BF3446" s="97"/>
      <c r="BG3446" s="40"/>
      <c r="BK3446" s="40"/>
      <c r="BL3446" s="79"/>
      <c r="BM3446" s="94"/>
      <c r="BO3446" s="97"/>
      <c r="BQ3446" s="40"/>
      <c r="BR3446" s="94"/>
      <c r="BS3446" s="94"/>
      <c r="BT3446" s="94"/>
      <c r="BU3446" s="40"/>
      <c r="BV3446" s="82"/>
      <c r="BW3446" s="94"/>
      <c r="BX3446" s="48"/>
      <c r="BY3446" s="97"/>
      <c r="BZ3446" s="48"/>
      <c r="CA3446" s="40"/>
      <c r="CB3446" s="94"/>
      <c r="CC3446" s="94"/>
      <c r="CD3446" s="94"/>
      <c r="CE3446" s="40"/>
      <c r="CF3446" s="73"/>
      <c r="CG3446" s="41"/>
      <c r="CH3446" s="41"/>
      <c r="CI3446" s="41"/>
      <c r="CJ3446" s="41"/>
      <c r="CK3446" s="41"/>
      <c r="CL3446" s="68"/>
      <c r="CM3446" s="41"/>
      <c r="CN3446" s="41"/>
      <c r="CO3446" s="39"/>
      <c r="CP3446" s="78"/>
    </row>
    <row r="3447" spans="1:94" s="38" customFormat="1" x14ac:dyDescent="0.25">
      <c r="A3447" s="38">
        <v>3444</v>
      </c>
      <c r="F3447" s="39"/>
      <c r="Q3447" s="39"/>
      <c r="R3447" s="40"/>
      <c r="S3447" s="40"/>
      <c r="T3447" s="39"/>
      <c r="AG3447" s="110"/>
      <c r="AH3447" s="94"/>
      <c r="AJ3447" s="97"/>
      <c r="AL3447" s="39"/>
      <c r="AP3447" s="39"/>
      <c r="AQ3447" s="77"/>
      <c r="AR3447" s="94"/>
      <c r="AT3447" s="97"/>
      <c r="BB3447" s="79"/>
      <c r="BC3447" s="94"/>
      <c r="BE3447" s="97"/>
      <c r="BF3447" s="97"/>
      <c r="BG3447" s="40"/>
      <c r="BK3447" s="40"/>
      <c r="BL3447" s="79"/>
      <c r="BM3447" s="94"/>
      <c r="BO3447" s="97"/>
      <c r="BQ3447" s="40"/>
      <c r="BR3447" s="94"/>
      <c r="BS3447" s="94"/>
      <c r="BT3447" s="94"/>
      <c r="BU3447" s="40"/>
      <c r="BV3447" s="82"/>
      <c r="BW3447" s="94"/>
      <c r="BX3447" s="48"/>
      <c r="BY3447" s="97"/>
      <c r="BZ3447" s="48"/>
      <c r="CA3447" s="40"/>
      <c r="CB3447" s="94"/>
      <c r="CC3447" s="94"/>
      <c r="CD3447" s="94"/>
      <c r="CE3447" s="40"/>
      <c r="CF3447" s="73"/>
      <c r="CG3447" s="41"/>
      <c r="CH3447" s="41"/>
      <c r="CI3447" s="41"/>
      <c r="CJ3447" s="41"/>
      <c r="CK3447" s="41"/>
      <c r="CL3447" s="68"/>
      <c r="CM3447" s="41"/>
      <c r="CN3447" s="41"/>
      <c r="CO3447" s="39"/>
      <c r="CP3447" s="78"/>
    </row>
    <row r="3448" spans="1:94" s="38" customFormat="1" x14ac:dyDescent="0.25">
      <c r="A3448" s="38">
        <v>3445</v>
      </c>
      <c r="F3448" s="39"/>
      <c r="Q3448" s="39"/>
      <c r="R3448" s="40"/>
      <c r="S3448" s="40"/>
      <c r="T3448" s="39"/>
      <c r="AG3448" s="110"/>
      <c r="AH3448" s="94"/>
      <c r="AJ3448" s="97"/>
      <c r="AL3448" s="39"/>
      <c r="AP3448" s="39"/>
      <c r="AQ3448" s="77"/>
      <c r="AR3448" s="94"/>
      <c r="AT3448" s="97"/>
      <c r="BB3448" s="79"/>
      <c r="BC3448" s="94"/>
      <c r="BE3448" s="97"/>
      <c r="BF3448" s="97"/>
      <c r="BG3448" s="40"/>
      <c r="BK3448" s="40"/>
      <c r="BL3448" s="79"/>
      <c r="BM3448" s="94"/>
      <c r="BO3448" s="97"/>
      <c r="BQ3448" s="40"/>
      <c r="BR3448" s="94"/>
      <c r="BS3448" s="94"/>
      <c r="BT3448" s="94"/>
      <c r="BU3448" s="40"/>
      <c r="BV3448" s="82"/>
      <c r="BW3448" s="94"/>
      <c r="BX3448" s="48"/>
      <c r="BY3448" s="97"/>
      <c r="BZ3448" s="48"/>
      <c r="CA3448" s="40"/>
      <c r="CB3448" s="94"/>
      <c r="CC3448" s="94"/>
      <c r="CD3448" s="94"/>
      <c r="CE3448" s="40"/>
      <c r="CF3448" s="73"/>
      <c r="CG3448" s="41"/>
      <c r="CH3448" s="41"/>
      <c r="CI3448" s="41"/>
      <c r="CJ3448" s="41"/>
      <c r="CK3448" s="41"/>
      <c r="CL3448" s="68"/>
      <c r="CM3448" s="41"/>
      <c r="CN3448" s="41"/>
      <c r="CO3448" s="39"/>
      <c r="CP3448" s="78"/>
    </row>
    <row r="3449" spans="1:94" s="38" customFormat="1" x14ac:dyDescent="0.25">
      <c r="A3449" s="38">
        <v>3446</v>
      </c>
      <c r="F3449" s="39"/>
      <c r="Q3449" s="39"/>
      <c r="R3449" s="40"/>
      <c r="S3449" s="40"/>
      <c r="T3449" s="39"/>
      <c r="AG3449" s="110"/>
      <c r="AH3449" s="94"/>
      <c r="AJ3449" s="97"/>
      <c r="AL3449" s="39"/>
      <c r="AP3449" s="39"/>
      <c r="AQ3449" s="77"/>
      <c r="AR3449" s="94"/>
      <c r="AT3449" s="97"/>
      <c r="BB3449" s="79"/>
      <c r="BC3449" s="94"/>
      <c r="BE3449" s="97"/>
      <c r="BF3449" s="97"/>
      <c r="BG3449" s="40"/>
      <c r="BK3449" s="40"/>
      <c r="BL3449" s="79"/>
      <c r="BM3449" s="94"/>
      <c r="BO3449" s="97"/>
      <c r="BQ3449" s="40"/>
      <c r="BR3449" s="94"/>
      <c r="BS3449" s="94"/>
      <c r="BT3449" s="94"/>
      <c r="BU3449" s="40"/>
      <c r="BV3449" s="82"/>
      <c r="BW3449" s="94"/>
      <c r="BX3449" s="48"/>
      <c r="BY3449" s="97"/>
      <c r="BZ3449" s="48"/>
      <c r="CA3449" s="40"/>
      <c r="CB3449" s="94"/>
      <c r="CC3449" s="94"/>
      <c r="CD3449" s="94"/>
      <c r="CE3449" s="40"/>
      <c r="CF3449" s="73"/>
      <c r="CG3449" s="41"/>
      <c r="CH3449" s="41"/>
      <c r="CI3449" s="41"/>
      <c r="CJ3449" s="41"/>
      <c r="CK3449" s="41"/>
      <c r="CL3449" s="68"/>
      <c r="CM3449" s="41"/>
      <c r="CN3449" s="41"/>
      <c r="CO3449" s="39"/>
      <c r="CP3449" s="78"/>
    </row>
    <row r="3450" spans="1:94" s="38" customFormat="1" x14ac:dyDescent="0.25">
      <c r="A3450" s="38">
        <v>3447</v>
      </c>
      <c r="F3450" s="39"/>
      <c r="Q3450" s="39"/>
      <c r="R3450" s="40"/>
      <c r="S3450" s="40"/>
      <c r="T3450" s="39"/>
      <c r="AG3450" s="110"/>
      <c r="AH3450" s="94"/>
      <c r="AJ3450" s="97"/>
      <c r="AL3450" s="39"/>
      <c r="AP3450" s="39"/>
      <c r="AQ3450" s="77"/>
      <c r="AR3450" s="94"/>
      <c r="AT3450" s="97"/>
      <c r="BB3450" s="79"/>
      <c r="BC3450" s="94"/>
      <c r="BE3450" s="97"/>
      <c r="BF3450" s="97"/>
      <c r="BG3450" s="40"/>
      <c r="BK3450" s="40"/>
      <c r="BL3450" s="79"/>
      <c r="BM3450" s="94"/>
      <c r="BO3450" s="97"/>
      <c r="BQ3450" s="40"/>
      <c r="BR3450" s="94"/>
      <c r="BS3450" s="94"/>
      <c r="BT3450" s="94"/>
      <c r="BU3450" s="40"/>
      <c r="BV3450" s="82"/>
      <c r="BW3450" s="94"/>
      <c r="BX3450" s="48"/>
      <c r="BY3450" s="97"/>
      <c r="BZ3450" s="48"/>
      <c r="CA3450" s="40"/>
      <c r="CB3450" s="94"/>
      <c r="CC3450" s="94"/>
      <c r="CD3450" s="94"/>
      <c r="CE3450" s="40"/>
      <c r="CF3450" s="73"/>
      <c r="CG3450" s="41"/>
      <c r="CH3450" s="41"/>
      <c r="CI3450" s="41"/>
      <c r="CJ3450" s="41"/>
      <c r="CK3450" s="41"/>
      <c r="CL3450" s="68"/>
      <c r="CM3450" s="41"/>
      <c r="CN3450" s="41"/>
      <c r="CO3450" s="39"/>
      <c r="CP3450" s="78"/>
    </row>
    <row r="3451" spans="1:94" s="38" customFormat="1" x14ac:dyDescent="0.25">
      <c r="A3451" s="38">
        <v>3448</v>
      </c>
      <c r="F3451" s="39"/>
      <c r="Q3451" s="39"/>
      <c r="R3451" s="40"/>
      <c r="S3451" s="40"/>
      <c r="T3451" s="39"/>
      <c r="AG3451" s="110"/>
      <c r="AH3451" s="94"/>
      <c r="AJ3451" s="97"/>
      <c r="AL3451" s="39"/>
      <c r="AP3451" s="39"/>
      <c r="AQ3451" s="77"/>
      <c r="AR3451" s="94"/>
      <c r="AT3451" s="97"/>
      <c r="BB3451" s="79"/>
      <c r="BC3451" s="94"/>
      <c r="BE3451" s="97"/>
      <c r="BF3451" s="97"/>
      <c r="BG3451" s="40"/>
      <c r="BK3451" s="40"/>
      <c r="BL3451" s="79"/>
      <c r="BM3451" s="94"/>
      <c r="BO3451" s="97"/>
      <c r="BQ3451" s="40"/>
      <c r="BR3451" s="94"/>
      <c r="BS3451" s="94"/>
      <c r="BT3451" s="94"/>
      <c r="BU3451" s="40"/>
      <c r="BV3451" s="82"/>
      <c r="BW3451" s="94"/>
      <c r="BX3451" s="48"/>
      <c r="BY3451" s="97"/>
      <c r="BZ3451" s="48"/>
      <c r="CA3451" s="40"/>
      <c r="CB3451" s="94"/>
      <c r="CC3451" s="94"/>
      <c r="CD3451" s="94"/>
      <c r="CE3451" s="40"/>
      <c r="CF3451" s="73"/>
      <c r="CG3451" s="41"/>
      <c r="CH3451" s="41"/>
      <c r="CI3451" s="41"/>
      <c r="CJ3451" s="41"/>
      <c r="CK3451" s="41"/>
      <c r="CL3451" s="68"/>
      <c r="CM3451" s="41"/>
      <c r="CN3451" s="41"/>
      <c r="CO3451" s="39"/>
      <c r="CP3451" s="78"/>
    </row>
    <row r="3452" spans="1:94" s="38" customFormat="1" x14ac:dyDescent="0.25">
      <c r="A3452" s="38">
        <v>3449</v>
      </c>
      <c r="F3452" s="39"/>
      <c r="Q3452" s="39"/>
      <c r="R3452" s="40"/>
      <c r="S3452" s="40"/>
      <c r="T3452" s="39"/>
      <c r="AG3452" s="110"/>
      <c r="AH3452" s="94"/>
      <c r="AJ3452" s="97"/>
      <c r="AL3452" s="39"/>
      <c r="AP3452" s="39"/>
      <c r="AQ3452" s="77"/>
      <c r="AR3452" s="94"/>
      <c r="AT3452" s="97"/>
      <c r="BB3452" s="79"/>
      <c r="BC3452" s="94"/>
      <c r="BE3452" s="97"/>
      <c r="BF3452" s="97"/>
      <c r="BG3452" s="40"/>
      <c r="BK3452" s="40"/>
      <c r="BL3452" s="79"/>
      <c r="BM3452" s="94"/>
      <c r="BO3452" s="97"/>
      <c r="BQ3452" s="40"/>
      <c r="BR3452" s="94"/>
      <c r="BS3452" s="94"/>
      <c r="BT3452" s="94"/>
      <c r="BU3452" s="40"/>
      <c r="BV3452" s="82"/>
      <c r="BW3452" s="94"/>
      <c r="BX3452" s="48"/>
      <c r="BY3452" s="97"/>
      <c r="BZ3452" s="48"/>
      <c r="CA3452" s="40"/>
      <c r="CB3452" s="94"/>
      <c r="CC3452" s="94"/>
      <c r="CD3452" s="94"/>
      <c r="CE3452" s="40"/>
      <c r="CF3452" s="73"/>
      <c r="CG3452" s="41"/>
      <c r="CH3452" s="41"/>
      <c r="CI3452" s="41"/>
      <c r="CJ3452" s="41"/>
      <c r="CK3452" s="41"/>
      <c r="CL3452" s="68"/>
      <c r="CM3452" s="41"/>
      <c r="CN3452" s="41"/>
      <c r="CO3452" s="39"/>
      <c r="CP3452" s="78"/>
    </row>
    <row r="3453" spans="1:94" s="38" customFormat="1" x14ac:dyDescent="0.25">
      <c r="A3453" s="38">
        <v>3450</v>
      </c>
      <c r="F3453" s="39"/>
      <c r="Q3453" s="39"/>
      <c r="R3453" s="40"/>
      <c r="S3453" s="40"/>
      <c r="T3453" s="39"/>
      <c r="AG3453" s="110"/>
      <c r="AH3453" s="94"/>
      <c r="AJ3453" s="97"/>
      <c r="AL3453" s="39"/>
      <c r="AP3453" s="39"/>
      <c r="AQ3453" s="77"/>
      <c r="AR3453" s="94"/>
      <c r="AT3453" s="97"/>
      <c r="BB3453" s="79"/>
      <c r="BC3453" s="94"/>
      <c r="BE3453" s="97"/>
      <c r="BF3453" s="97"/>
      <c r="BG3453" s="40"/>
      <c r="BK3453" s="40"/>
      <c r="BL3453" s="79"/>
      <c r="BM3453" s="94"/>
      <c r="BO3453" s="97"/>
      <c r="BQ3453" s="40"/>
      <c r="BR3453" s="94"/>
      <c r="BS3453" s="94"/>
      <c r="BT3453" s="94"/>
      <c r="BU3453" s="40"/>
      <c r="BV3453" s="82"/>
      <c r="BW3453" s="94"/>
      <c r="BX3453" s="48"/>
      <c r="BY3453" s="97"/>
      <c r="BZ3453" s="48"/>
      <c r="CA3453" s="40"/>
      <c r="CB3453" s="94"/>
      <c r="CC3453" s="94"/>
      <c r="CD3453" s="94"/>
      <c r="CE3453" s="40"/>
      <c r="CF3453" s="73"/>
      <c r="CG3453" s="41"/>
      <c r="CH3453" s="41"/>
      <c r="CI3453" s="41"/>
      <c r="CJ3453" s="41"/>
      <c r="CK3453" s="41"/>
      <c r="CL3453" s="68"/>
      <c r="CM3453" s="41"/>
      <c r="CN3453" s="41"/>
      <c r="CO3453" s="39"/>
      <c r="CP3453" s="78"/>
    </row>
    <row r="3454" spans="1:94" s="38" customFormat="1" x14ac:dyDescent="0.25">
      <c r="A3454" s="38">
        <v>3451</v>
      </c>
      <c r="F3454" s="39"/>
      <c r="Q3454" s="39"/>
      <c r="R3454" s="40"/>
      <c r="S3454" s="40"/>
      <c r="T3454" s="39"/>
      <c r="AG3454" s="110"/>
      <c r="AH3454" s="94"/>
      <c r="AJ3454" s="97"/>
      <c r="AL3454" s="39"/>
      <c r="AP3454" s="39"/>
      <c r="AQ3454" s="77"/>
      <c r="AR3454" s="94"/>
      <c r="AT3454" s="97"/>
      <c r="BB3454" s="79"/>
      <c r="BC3454" s="94"/>
      <c r="BE3454" s="97"/>
      <c r="BF3454" s="97"/>
      <c r="BG3454" s="40"/>
      <c r="BK3454" s="40"/>
      <c r="BL3454" s="79"/>
      <c r="BM3454" s="94"/>
      <c r="BO3454" s="97"/>
      <c r="BQ3454" s="40"/>
      <c r="BR3454" s="94"/>
      <c r="BS3454" s="94"/>
      <c r="BT3454" s="94"/>
      <c r="BU3454" s="40"/>
      <c r="BV3454" s="82"/>
      <c r="BW3454" s="94"/>
      <c r="BX3454" s="48"/>
      <c r="BY3454" s="97"/>
      <c r="BZ3454" s="48"/>
      <c r="CA3454" s="40"/>
      <c r="CB3454" s="94"/>
      <c r="CC3454" s="94"/>
      <c r="CD3454" s="94"/>
      <c r="CE3454" s="40"/>
      <c r="CF3454" s="73"/>
      <c r="CG3454" s="41"/>
      <c r="CH3454" s="41"/>
      <c r="CI3454" s="41"/>
      <c r="CJ3454" s="41"/>
      <c r="CK3454" s="41"/>
      <c r="CL3454" s="68"/>
      <c r="CM3454" s="41"/>
      <c r="CN3454" s="41"/>
      <c r="CO3454" s="39"/>
      <c r="CP3454" s="78"/>
    </row>
    <row r="3455" spans="1:94" s="38" customFormat="1" x14ac:dyDescent="0.25">
      <c r="A3455" s="38">
        <v>3452</v>
      </c>
      <c r="F3455" s="39"/>
      <c r="Q3455" s="39"/>
      <c r="R3455" s="40"/>
      <c r="S3455" s="40"/>
      <c r="T3455" s="39"/>
      <c r="AG3455" s="110"/>
      <c r="AH3455" s="94"/>
      <c r="AJ3455" s="97"/>
      <c r="AL3455" s="39"/>
      <c r="AP3455" s="39"/>
      <c r="AQ3455" s="77"/>
      <c r="AR3455" s="94"/>
      <c r="AT3455" s="97"/>
      <c r="BB3455" s="79"/>
      <c r="BC3455" s="94"/>
      <c r="BE3455" s="97"/>
      <c r="BF3455" s="97"/>
      <c r="BG3455" s="40"/>
      <c r="BK3455" s="40"/>
      <c r="BL3455" s="79"/>
      <c r="BM3455" s="94"/>
      <c r="BO3455" s="97"/>
      <c r="BQ3455" s="40"/>
      <c r="BR3455" s="94"/>
      <c r="BS3455" s="94"/>
      <c r="BT3455" s="94"/>
      <c r="BU3455" s="40"/>
      <c r="BV3455" s="82"/>
      <c r="BW3455" s="94"/>
      <c r="BX3455" s="48"/>
      <c r="BY3455" s="97"/>
      <c r="BZ3455" s="48"/>
      <c r="CA3455" s="40"/>
      <c r="CB3455" s="94"/>
      <c r="CC3455" s="94"/>
      <c r="CD3455" s="94"/>
      <c r="CE3455" s="40"/>
      <c r="CF3455" s="73"/>
      <c r="CG3455" s="41"/>
      <c r="CH3455" s="41"/>
      <c r="CI3455" s="41"/>
      <c r="CJ3455" s="41"/>
      <c r="CK3455" s="41"/>
      <c r="CL3455" s="68"/>
      <c r="CM3455" s="41"/>
      <c r="CN3455" s="41"/>
      <c r="CO3455" s="39"/>
      <c r="CP3455" s="78"/>
    </row>
    <row r="3456" spans="1:94" s="38" customFormat="1" x14ac:dyDescent="0.25">
      <c r="A3456" s="38">
        <v>3453</v>
      </c>
      <c r="F3456" s="39"/>
      <c r="Q3456" s="39"/>
      <c r="R3456" s="40"/>
      <c r="S3456" s="40"/>
      <c r="T3456" s="39"/>
      <c r="AG3456" s="110"/>
      <c r="AH3456" s="94"/>
      <c r="AJ3456" s="97"/>
      <c r="AL3456" s="39"/>
      <c r="AP3456" s="39"/>
      <c r="AQ3456" s="77"/>
      <c r="AR3456" s="94"/>
      <c r="AT3456" s="97"/>
      <c r="BB3456" s="79"/>
      <c r="BC3456" s="94"/>
      <c r="BE3456" s="97"/>
      <c r="BF3456" s="97"/>
      <c r="BG3456" s="40"/>
      <c r="BK3456" s="40"/>
      <c r="BL3456" s="79"/>
      <c r="BM3456" s="94"/>
      <c r="BO3456" s="97"/>
      <c r="BQ3456" s="40"/>
      <c r="BR3456" s="94"/>
      <c r="BS3456" s="94"/>
      <c r="BT3456" s="94"/>
      <c r="BU3456" s="40"/>
      <c r="BV3456" s="82"/>
      <c r="BW3456" s="94"/>
      <c r="BX3456" s="48"/>
      <c r="BY3456" s="97"/>
      <c r="BZ3456" s="48"/>
      <c r="CA3456" s="40"/>
      <c r="CB3456" s="94"/>
      <c r="CC3456" s="94"/>
      <c r="CD3456" s="94"/>
      <c r="CE3456" s="40"/>
      <c r="CF3456" s="73"/>
      <c r="CG3456" s="41"/>
      <c r="CH3456" s="41"/>
      <c r="CI3456" s="41"/>
      <c r="CJ3456" s="41"/>
      <c r="CK3456" s="41"/>
      <c r="CL3456" s="68"/>
      <c r="CM3456" s="41"/>
      <c r="CN3456" s="41"/>
      <c r="CO3456" s="39"/>
      <c r="CP3456" s="78"/>
    </row>
    <row r="3457" spans="1:94" s="38" customFormat="1" x14ac:dyDescent="0.25">
      <c r="A3457" s="38">
        <v>3454</v>
      </c>
      <c r="F3457" s="39"/>
      <c r="Q3457" s="39"/>
      <c r="R3457" s="40"/>
      <c r="S3457" s="40"/>
      <c r="T3457" s="39"/>
      <c r="AG3457" s="110"/>
      <c r="AH3457" s="94"/>
      <c r="AJ3457" s="97"/>
      <c r="AL3457" s="39"/>
      <c r="AP3457" s="39"/>
      <c r="AQ3457" s="77"/>
      <c r="AR3457" s="94"/>
      <c r="AT3457" s="97"/>
      <c r="BB3457" s="79"/>
      <c r="BC3457" s="94"/>
      <c r="BE3457" s="97"/>
      <c r="BF3457" s="97"/>
      <c r="BG3457" s="40"/>
      <c r="BK3457" s="40"/>
      <c r="BL3457" s="79"/>
      <c r="BM3457" s="94"/>
      <c r="BO3457" s="97"/>
      <c r="BQ3457" s="40"/>
      <c r="BR3457" s="94"/>
      <c r="BS3457" s="94"/>
      <c r="BT3457" s="94"/>
      <c r="BU3457" s="40"/>
      <c r="BV3457" s="82"/>
      <c r="BW3457" s="94"/>
      <c r="BX3457" s="48"/>
      <c r="BY3457" s="97"/>
      <c r="BZ3457" s="48"/>
      <c r="CA3457" s="40"/>
      <c r="CB3457" s="94"/>
      <c r="CC3457" s="94"/>
      <c r="CD3457" s="94"/>
      <c r="CE3457" s="40"/>
      <c r="CF3457" s="73"/>
      <c r="CG3457" s="41"/>
      <c r="CH3457" s="41"/>
      <c r="CI3457" s="41"/>
      <c r="CJ3457" s="41"/>
      <c r="CK3457" s="41"/>
      <c r="CL3457" s="68"/>
      <c r="CM3457" s="41"/>
      <c r="CN3457" s="41"/>
      <c r="CO3457" s="39"/>
      <c r="CP3457" s="78"/>
    </row>
    <row r="3458" spans="1:94" s="38" customFormat="1" x14ac:dyDescent="0.25">
      <c r="A3458" s="38">
        <v>3455</v>
      </c>
      <c r="F3458" s="39"/>
      <c r="Q3458" s="39"/>
      <c r="R3458" s="40"/>
      <c r="S3458" s="40"/>
      <c r="T3458" s="39"/>
      <c r="AG3458" s="110"/>
      <c r="AH3458" s="94"/>
      <c r="AJ3458" s="97"/>
      <c r="AL3458" s="39"/>
      <c r="AP3458" s="39"/>
      <c r="AQ3458" s="77"/>
      <c r="AR3458" s="94"/>
      <c r="AT3458" s="97"/>
      <c r="BB3458" s="79"/>
      <c r="BC3458" s="94"/>
      <c r="BE3458" s="97"/>
      <c r="BF3458" s="97"/>
      <c r="BG3458" s="40"/>
      <c r="BK3458" s="40"/>
      <c r="BL3458" s="79"/>
      <c r="BM3458" s="94"/>
      <c r="BO3458" s="97"/>
      <c r="BQ3458" s="40"/>
      <c r="BR3458" s="94"/>
      <c r="BS3458" s="94"/>
      <c r="BT3458" s="94"/>
      <c r="BU3458" s="40"/>
      <c r="BV3458" s="82"/>
      <c r="BW3458" s="94"/>
      <c r="BX3458" s="48"/>
      <c r="BY3458" s="97"/>
      <c r="BZ3458" s="48"/>
      <c r="CA3458" s="40"/>
      <c r="CB3458" s="94"/>
      <c r="CC3458" s="94"/>
      <c r="CD3458" s="94"/>
      <c r="CE3458" s="40"/>
      <c r="CF3458" s="73"/>
      <c r="CG3458" s="41"/>
      <c r="CH3458" s="41"/>
      <c r="CI3458" s="41"/>
      <c r="CJ3458" s="41"/>
      <c r="CK3458" s="41"/>
      <c r="CL3458" s="68"/>
      <c r="CM3458" s="41"/>
      <c r="CN3458" s="41"/>
      <c r="CO3458" s="39"/>
      <c r="CP3458" s="78"/>
    </row>
    <row r="3459" spans="1:94" s="38" customFormat="1" x14ac:dyDescent="0.25">
      <c r="A3459" s="38">
        <v>3456</v>
      </c>
      <c r="F3459" s="39"/>
      <c r="Q3459" s="39"/>
      <c r="R3459" s="40"/>
      <c r="S3459" s="40"/>
      <c r="T3459" s="39"/>
      <c r="AG3459" s="110"/>
      <c r="AH3459" s="94"/>
      <c r="AJ3459" s="97"/>
      <c r="AL3459" s="39"/>
      <c r="AP3459" s="39"/>
      <c r="AQ3459" s="77"/>
      <c r="AR3459" s="94"/>
      <c r="AT3459" s="97"/>
      <c r="BB3459" s="79"/>
      <c r="BC3459" s="94"/>
      <c r="BE3459" s="97"/>
      <c r="BF3459" s="97"/>
      <c r="BG3459" s="40"/>
      <c r="BK3459" s="40"/>
      <c r="BL3459" s="79"/>
      <c r="BM3459" s="94"/>
      <c r="BO3459" s="97"/>
      <c r="BQ3459" s="40"/>
      <c r="BR3459" s="94"/>
      <c r="BS3459" s="94"/>
      <c r="BT3459" s="94"/>
      <c r="BU3459" s="40"/>
      <c r="BV3459" s="82"/>
      <c r="BW3459" s="94"/>
      <c r="BX3459" s="48"/>
      <c r="BY3459" s="97"/>
      <c r="BZ3459" s="48"/>
      <c r="CA3459" s="40"/>
      <c r="CB3459" s="94"/>
      <c r="CC3459" s="94"/>
      <c r="CD3459" s="94"/>
      <c r="CE3459" s="40"/>
      <c r="CF3459" s="73"/>
      <c r="CG3459" s="41"/>
      <c r="CH3459" s="41"/>
      <c r="CI3459" s="41"/>
      <c r="CJ3459" s="41"/>
      <c r="CK3459" s="41"/>
      <c r="CL3459" s="68"/>
      <c r="CM3459" s="41"/>
      <c r="CN3459" s="41"/>
      <c r="CO3459" s="39"/>
      <c r="CP3459" s="78"/>
    </row>
    <row r="3460" spans="1:94" s="38" customFormat="1" x14ac:dyDescent="0.25">
      <c r="A3460" s="38">
        <v>3457</v>
      </c>
      <c r="F3460" s="39"/>
      <c r="Q3460" s="39"/>
      <c r="R3460" s="40"/>
      <c r="S3460" s="40"/>
      <c r="T3460" s="39"/>
      <c r="AG3460" s="110"/>
      <c r="AH3460" s="94"/>
      <c r="AJ3460" s="97"/>
      <c r="AL3460" s="39"/>
      <c r="AP3460" s="39"/>
      <c r="AQ3460" s="77"/>
      <c r="AR3460" s="94"/>
      <c r="AT3460" s="97"/>
      <c r="BB3460" s="79"/>
      <c r="BC3460" s="94"/>
      <c r="BE3460" s="97"/>
      <c r="BF3460" s="97"/>
      <c r="BG3460" s="40"/>
      <c r="BK3460" s="40"/>
      <c r="BL3460" s="79"/>
      <c r="BM3460" s="94"/>
      <c r="BO3460" s="97"/>
      <c r="BQ3460" s="40"/>
      <c r="BR3460" s="94"/>
      <c r="BS3460" s="94"/>
      <c r="BT3460" s="94"/>
      <c r="BU3460" s="40"/>
      <c r="BV3460" s="82"/>
      <c r="BW3460" s="94"/>
      <c r="BX3460" s="48"/>
      <c r="BY3460" s="97"/>
      <c r="BZ3460" s="48"/>
      <c r="CA3460" s="40"/>
      <c r="CB3460" s="94"/>
      <c r="CC3460" s="94"/>
      <c r="CD3460" s="94"/>
      <c r="CE3460" s="40"/>
      <c r="CF3460" s="73"/>
      <c r="CG3460" s="41"/>
      <c r="CH3460" s="41"/>
      <c r="CI3460" s="41"/>
      <c r="CJ3460" s="41"/>
      <c r="CK3460" s="41"/>
      <c r="CL3460" s="68"/>
      <c r="CM3460" s="41"/>
      <c r="CN3460" s="41"/>
      <c r="CO3460" s="39"/>
      <c r="CP3460" s="78"/>
    </row>
    <row r="3461" spans="1:94" s="38" customFormat="1" x14ac:dyDescent="0.25">
      <c r="A3461" s="38">
        <v>3458</v>
      </c>
      <c r="F3461" s="39"/>
      <c r="Q3461" s="39"/>
      <c r="R3461" s="40"/>
      <c r="S3461" s="40"/>
      <c r="T3461" s="39"/>
      <c r="AG3461" s="110"/>
      <c r="AH3461" s="94"/>
      <c r="AJ3461" s="97"/>
      <c r="AL3461" s="39"/>
      <c r="AP3461" s="39"/>
      <c r="AQ3461" s="77"/>
      <c r="AR3461" s="94"/>
      <c r="AT3461" s="97"/>
      <c r="BB3461" s="79"/>
      <c r="BC3461" s="94"/>
      <c r="BE3461" s="97"/>
      <c r="BF3461" s="97"/>
      <c r="BG3461" s="40"/>
      <c r="BK3461" s="40"/>
      <c r="BL3461" s="79"/>
      <c r="BM3461" s="94"/>
      <c r="BO3461" s="97"/>
      <c r="BQ3461" s="40"/>
      <c r="BR3461" s="94"/>
      <c r="BS3461" s="94"/>
      <c r="BT3461" s="94"/>
      <c r="BU3461" s="40"/>
      <c r="BV3461" s="82"/>
      <c r="BW3461" s="94"/>
      <c r="BX3461" s="48"/>
      <c r="BY3461" s="97"/>
      <c r="BZ3461" s="48"/>
      <c r="CA3461" s="40"/>
      <c r="CB3461" s="94"/>
      <c r="CC3461" s="94"/>
      <c r="CD3461" s="94"/>
      <c r="CE3461" s="40"/>
      <c r="CF3461" s="73"/>
      <c r="CG3461" s="41"/>
      <c r="CH3461" s="41"/>
      <c r="CI3461" s="41"/>
      <c r="CJ3461" s="41"/>
      <c r="CK3461" s="41"/>
      <c r="CL3461" s="68"/>
      <c r="CM3461" s="41"/>
      <c r="CN3461" s="41"/>
      <c r="CO3461" s="39"/>
      <c r="CP3461" s="78"/>
    </row>
    <row r="3462" spans="1:94" s="38" customFormat="1" x14ac:dyDescent="0.25">
      <c r="A3462" s="38">
        <v>3459</v>
      </c>
      <c r="F3462" s="39"/>
      <c r="Q3462" s="39"/>
      <c r="R3462" s="40"/>
      <c r="S3462" s="40"/>
      <c r="T3462" s="39"/>
      <c r="AG3462" s="110"/>
      <c r="AH3462" s="94"/>
      <c r="AJ3462" s="97"/>
      <c r="AL3462" s="39"/>
      <c r="AP3462" s="39"/>
      <c r="AQ3462" s="77"/>
      <c r="AR3462" s="94"/>
      <c r="AT3462" s="97"/>
      <c r="BB3462" s="79"/>
      <c r="BC3462" s="94"/>
      <c r="BE3462" s="97"/>
      <c r="BF3462" s="97"/>
      <c r="BG3462" s="40"/>
      <c r="BK3462" s="40"/>
      <c r="BL3462" s="79"/>
      <c r="BM3462" s="94"/>
      <c r="BO3462" s="97"/>
      <c r="BQ3462" s="40"/>
      <c r="BR3462" s="94"/>
      <c r="BS3462" s="94"/>
      <c r="BT3462" s="94"/>
      <c r="BU3462" s="40"/>
      <c r="BV3462" s="82"/>
      <c r="BW3462" s="94"/>
      <c r="BX3462" s="48"/>
      <c r="BY3462" s="97"/>
      <c r="BZ3462" s="48"/>
      <c r="CA3462" s="40"/>
      <c r="CB3462" s="94"/>
      <c r="CC3462" s="94"/>
      <c r="CD3462" s="94"/>
      <c r="CE3462" s="40"/>
      <c r="CF3462" s="73"/>
      <c r="CG3462" s="41"/>
      <c r="CH3462" s="41"/>
      <c r="CI3462" s="41"/>
      <c r="CJ3462" s="41"/>
      <c r="CK3462" s="41"/>
      <c r="CL3462" s="68"/>
      <c r="CM3462" s="41"/>
      <c r="CN3462" s="41"/>
      <c r="CO3462" s="39"/>
      <c r="CP3462" s="78"/>
    </row>
    <row r="3463" spans="1:94" s="38" customFormat="1" x14ac:dyDescent="0.25">
      <c r="A3463" s="38">
        <v>3460</v>
      </c>
      <c r="F3463" s="39"/>
      <c r="Q3463" s="39"/>
      <c r="R3463" s="40"/>
      <c r="S3463" s="40"/>
      <c r="T3463" s="39"/>
      <c r="AG3463" s="110"/>
      <c r="AH3463" s="94"/>
      <c r="AJ3463" s="97"/>
      <c r="AL3463" s="39"/>
      <c r="AP3463" s="39"/>
      <c r="AQ3463" s="77"/>
      <c r="AR3463" s="94"/>
      <c r="AT3463" s="97"/>
      <c r="BB3463" s="79"/>
      <c r="BC3463" s="94"/>
      <c r="BE3463" s="97"/>
      <c r="BF3463" s="97"/>
      <c r="BG3463" s="40"/>
      <c r="BK3463" s="40"/>
      <c r="BL3463" s="79"/>
      <c r="BM3463" s="94"/>
      <c r="BO3463" s="97"/>
      <c r="BQ3463" s="40"/>
      <c r="BR3463" s="94"/>
      <c r="BS3463" s="94"/>
      <c r="BT3463" s="94"/>
      <c r="BU3463" s="40"/>
      <c r="BV3463" s="82"/>
      <c r="BW3463" s="94"/>
      <c r="BX3463" s="48"/>
      <c r="BY3463" s="97"/>
      <c r="BZ3463" s="48"/>
      <c r="CA3463" s="40"/>
      <c r="CB3463" s="94"/>
      <c r="CC3463" s="94"/>
      <c r="CD3463" s="94"/>
      <c r="CE3463" s="40"/>
      <c r="CF3463" s="73"/>
      <c r="CG3463" s="41"/>
      <c r="CH3463" s="41"/>
      <c r="CI3463" s="41"/>
      <c r="CJ3463" s="41"/>
      <c r="CK3463" s="41"/>
      <c r="CL3463" s="68"/>
      <c r="CM3463" s="41"/>
      <c r="CN3463" s="41"/>
      <c r="CO3463" s="39"/>
      <c r="CP3463" s="78"/>
    </row>
    <row r="3464" spans="1:94" s="38" customFormat="1" x14ac:dyDescent="0.25">
      <c r="A3464" s="38">
        <v>3461</v>
      </c>
      <c r="F3464" s="39"/>
      <c r="Q3464" s="39"/>
      <c r="R3464" s="40"/>
      <c r="S3464" s="40"/>
      <c r="T3464" s="39"/>
      <c r="AG3464" s="110"/>
      <c r="AH3464" s="94"/>
      <c r="AJ3464" s="97"/>
      <c r="AL3464" s="39"/>
      <c r="AP3464" s="39"/>
      <c r="AQ3464" s="77"/>
      <c r="AR3464" s="94"/>
      <c r="AT3464" s="97"/>
      <c r="BB3464" s="79"/>
      <c r="BC3464" s="94"/>
      <c r="BE3464" s="97"/>
      <c r="BF3464" s="97"/>
      <c r="BG3464" s="40"/>
      <c r="BK3464" s="40"/>
      <c r="BL3464" s="79"/>
      <c r="BM3464" s="94"/>
      <c r="BO3464" s="97"/>
      <c r="BQ3464" s="40"/>
      <c r="BR3464" s="94"/>
      <c r="BS3464" s="94"/>
      <c r="BT3464" s="94"/>
      <c r="BU3464" s="40"/>
      <c r="BV3464" s="82"/>
      <c r="BW3464" s="94"/>
      <c r="BX3464" s="48"/>
      <c r="BY3464" s="97"/>
      <c r="BZ3464" s="48"/>
      <c r="CA3464" s="40"/>
      <c r="CB3464" s="94"/>
      <c r="CC3464" s="94"/>
      <c r="CD3464" s="94"/>
      <c r="CE3464" s="40"/>
      <c r="CF3464" s="73"/>
      <c r="CG3464" s="41"/>
      <c r="CH3464" s="41"/>
      <c r="CI3464" s="41"/>
      <c r="CJ3464" s="41"/>
      <c r="CK3464" s="41"/>
      <c r="CL3464" s="68"/>
      <c r="CM3464" s="41"/>
      <c r="CN3464" s="41"/>
      <c r="CO3464" s="39"/>
      <c r="CP3464" s="78"/>
    </row>
    <row r="3465" spans="1:94" s="38" customFormat="1" x14ac:dyDescent="0.25">
      <c r="A3465" s="38">
        <v>3462</v>
      </c>
      <c r="F3465" s="39"/>
      <c r="Q3465" s="39"/>
      <c r="R3465" s="40"/>
      <c r="S3465" s="40"/>
      <c r="T3465" s="39"/>
      <c r="AG3465" s="110"/>
      <c r="AH3465" s="94"/>
      <c r="AJ3465" s="97"/>
      <c r="AL3465" s="39"/>
      <c r="AP3465" s="39"/>
      <c r="AQ3465" s="77"/>
      <c r="AR3465" s="94"/>
      <c r="AT3465" s="97"/>
      <c r="BB3465" s="79"/>
      <c r="BC3465" s="94"/>
      <c r="BE3465" s="97"/>
      <c r="BF3465" s="97"/>
      <c r="BG3465" s="40"/>
      <c r="BK3465" s="40"/>
      <c r="BL3465" s="79"/>
      <c r="BM3465" s="94"/>
      <c r="BO3465" s="97"/>
      <c r="BQ3465" s="40"/>
      <c r="BR3465" s="94"/>
      <c r="BS3465" s="94"/>
      <c r="BT3465" s="94"/>
      <c r="BU3465" s="40"/>
      <c r="BV3465" s="82"/>
      <c r="BW3465" s="94"/>
      <c r="BX3465" s="48"/>
      <c r="BY3465" s="97"/>
      <c r="BZ3465" s="48"/>
      <c r="CA3465" s="40"/>
      <c r="CB3465" s="94"/>
      <c r="CC3465" s="94"/>
      <c r="CD3465" s="94"/>
      <c r="CE3465" s="40"/>
      <c r="CF3465" s="73"/>
      <c r="CG3465" s="41"/>
      <c r="CH3465" s="41"/>
      <c r="CI3465" s="41"/>
      <c r="CJ3465" s="41"/>
      <c r="CK3465" s="41"/>
      <c r="CL3465" s="68"/>
      <c r="CM3465" s="41"/>
      <c r="CN3465" s="41"/>
      <c r="CO3465" s="39"/>
      <c r="CP3465" s="78"/>
    </row>
    <row r="3466" spans="1:94" s="38" customFormat="1" x14ac:dyDescent="0.25">
      <c r="A3466" s="38">
        <v>3463</v>
      </c>
      <c r="F3466" s="39"/>
      <c r="Q3466" s="39"/>
      <c r="R3466" s="40"/>
      <c r="S3466" s="40"/>
      <c r="T3466" s="39"/>
      <c r="AG3466" s="110"/>
      <c r="AH3466" s="94"/>
      <c r="AJ3466" s="97"/>
      <c r="AL3466" s="39"/>
      <c r="AP3466" s="39"/>
      <c r="AQ3466" s="77"/>
      <c r="AR3466" s="94"/>
      <c r="AT3466" s="97"/>
      <c r="BB3466" s="79"/>
      <c r="BC3466" s="94"/>
      <c r="BE3466" s="97"/>
      <c r="BF3466" s="97"/>
      <c r="BG3466" s="40"/>
      <c r="BK3466" s="40"/>
      <c r="BL3466" s="79"/>
      <c r="BM3466" s="94"/>
      <c r="BO3466" s="97"/>
      <c r="BQ3466" s="40"/>
      <c r="BR3466" s="94"/>
      <c r="BS3466" s="94"/>
      <c r="BT3466" s="94"/>
      <c r="BU3466" s="40"/>
      <c r="BV3466" s="82"/>
      <c r="BW3466" s="94"/>
      <c r="BX3466" s="48"/>
      <c r="BY3466" s="97"/>
      <c r="BZ3466" s="48"/>
      <c r="CA3466" s="40"/>
      <c r="CB3466" s="94"/>
      <c r="CC3466" s="94"/>
      <c r="CD3466" s="94"/>
      <c r="CE3466" s="40"/>
      <c r="CF3466" s="73"/>
      <c r="CG3466" s="41"/>
      <c r="CH3466" s="41"/>
      <c r="CI3466" s="41"/>
      <c r="CJ3466" s="41"/>
      <c r="CK3466" s="41"/>
      <c r="CL3466" s="68"/>
      <c r="CM3466" s="41"/>
      <c r="CN3466" s="41"/>
      <c r="CO3466" s="39"/>
      <c r="CP3466" s="78"/>
    </row>
    <row r="3467" spans="1:94" s="38" customFormat="1" x14ac:dyDescent="0.25">
      <c r="A3467" s="38">
        <v>3464</v>
      </c>
      <c r="F3467" s="39"/>
      <c r="Q3467" s="39"/>
      <c r="R3467" s="40"/>
      <c r="S3467" s="40"/>
      <c r="T3467" s="39"/>
      <c r="AG3467" s="110"/>
      <c r="AH3467" s="94"/>
      <c r="AJ3467" s="97"/>
      <c r="AL3467" s="39"/>
      <c r="AP3467" s="39"/>
      <c r="AQ3467" s="77"/>
      <c r="AR3467" s="94"/>
      <c r="AT3467" s="97"/>
      <c r="BB3467" s="79"/>
      <c r="BC3467" s="94"/>
      <c r="BE3467" s="97"/>
      <c r="BF3467" s="97"/>
      <c r="BG3467" s="40"/>
      <c r="BK3467" s="40"/>
      <c r="BL3467" s="79"/>
      <c r="BM3467" s="94"/>
      <c r="BO3467" s="97"/>
      <c r="BQ3467" s="40"/>
      <c r="BR3467" s="94"/>
      <c r="BS3467" s="94"/>
      <c r="BT3467" s="94"/>
      <c r="BU3467" s="40"/>
      <c r="BV3467" s="82"/>
      <c r="BW3467" s="94"/>
      <c r="BX3467" s="48"/>
      <c r="BY3467" s="97"/>
      <c r="BZ3467" s="48"/>
      <c r="CA3467" s="40"/>
      <c r="CB3467" s="94"/>
      <c r="CC3467" s="94"/>
      <c r="CD3467" s="94"/>
      <c r="CE3467" s="40"/>
      <c r="CF3467" s="73"/>
      <c r="CG3467" s="41"/>
      <c r="CH3467" s="41"/>
      <c r="CI3467" s="41"/>
      <c r="CJ3467" s="41"/>
      <c r="CK3467" s="41"/>
      <c r="CL3467" s="68"/>
      <c r="CM3467" s="41"/>
      <c r="CN3467" s="41"/>
      <c r="CO3467" s="39"/>
      <c r="CP3467" s="78"/>
    </row>
    <row r="3468" spans="1:94" s="38" customFormat="1" x14ac:dyDescent="0.25">
      <c r="A3468" s="38">
        <v>3465</v>
      </c>
      <c r="F3468" s="39"/>
      <c r="Q3468" s="39"/>
      <c r="R3468" s="40"/>
      <c r="S3468" s="40"/>
      <c r="T3468" s="39"/>
      <c r="AG3468" s="110"/>
      <c r="AH3468" s="94"/>
      <c r="AJ3468" s="97"/>
      <c r="AL3468" s="39"/>
      <c r="AP3468" s="39"/>
      <c r="AQ3468" s="77"/>
      <c r="AR3468" s="94"/>
      <c r="AT3468" s="97"/>
      <c r="BB3468" s="79"/>
      <c r="BC3468" s="94"/>
      <c r="BE3468" s="97"/>
      <c r="BF3468" s="97"/>
      <c r="BG3468" s="40"/>
      <c r="BK3468" s="40"/>
      <c r="BL3468" s="79"/>
      <c r="BM3468" s="94"/>
      <c r="BO3468" s="97"/>
      <c r="BQ3468" s="40"/>
      <c r="BR3468" s="94"/>
      <c r="BS3468" s="94"/>
      <c r="BT3468" s="94"/>
      <c r="BU3468" s="40"/>
      <c r="BV3468" s="82"/>
      <c r="BW3468" s="94"/>
      <c r="BX3468" s="48"/>
      <c r="BY3468" s="97"/>
      <c r="BZ3468" s="48"/>
      <c r="CA3468" s="40"/>
      <c r="CB3468" s="94"/>
      <c r="CC3468" s="94"/>
      <c r="CD3468" s="94"/>
      <c r="CE3468" s="40"/>
      <c r="CF3468" s="73"/>
      <c r="CG3468" s="41"/>
      <c r="CH3468" s="41"/>
      <c r="CI3468" s="41"/>
      <c r="CJ3468" s="41"/>
      <c r="CK3468" s="41"/>
      <c r="CL3468" s="68"/>
      <c r="CM3468" s="41"/>
      <c r="CN3468" s="41"/>
      <c r="CO3468" s="39"/>
      <c r="CP3468" s="78"/>
    </row>
    <row r="3469" spans="1:94" s="38" customFormat="1" x14ac:dyDescent="0.25">
      <c r="A3469" s="38">
        <v>3466</v>
      </c>
      <c r="F3469" s="39"/>
      <c r="Q3469" s="39"/>
      <c r="R3469" s="40"/>
      <c r="S3469" s="40"/>
      <c r="T3469" s="39"/>
      <c r="AG3469" s="110"/>
      <c r="AH3469" s="94"/>
      <c r="AJ3469" s="97"/>
      <c r="AL3469" s="39"/>
      <c r="AP3469" s="39"/>
      <c r="AQ3469" s="77"/>
      <c r="AR3469" s="94"/>
      <c r="AT3469" s="97"/>
      <c r="BB3469" s="79"/>
      <c r="BC3469" s="94"/>
      <c r="BE3469" s="97"/>
      <c r="BF3469" s="97"/>
      <c r="BG3469" s="40"/>
      <c r="BK3469" s="40"/>
      <c r="BL3469" s="79"/>
      <c r="BM3469" s="94"/>
      <c r="BO3469" s="97"/>
      <c r="BQ3469" s="40"/>
      <c r="BR3469" s="94"/>
      <c r="BS3469" s="94"/>
      <c r="BT3469" s="94"/>
      <c r="BU3469" s="40"/>
      <c r="BV3469" s="82"/>
      <c r="BW3469" s="94"/>
      <c r="BX3469" s="48"/>
      <c r="BY3469" s="97"/>
      <c r="BZ3469" s="48"/>
      <c r="CA3469" s="40"/>
      <c r="CB3469" s="94"/>
      <c r="CC3469" s="94"/>
      <c r="CD3469" s="94"/>
      <c r="CE3469" s="40"/>
      <c r="CF3469" s="73"/>
      <c r="CG3469" s="41"/>
      <c r="CH3469" s="41"/>
      <c r="CI3469" s="41"/>
      <c r="CJ3469" s="41"/>
      <c r="CK3469" s="41"/>
      <c r="CL3469" s="68"/>
      <c r="CM3469" s="41"/>
      <c r="CN3469" s="41"/>
      <c r="CO3469" s="39"/>
      <c r="CP3469" s="78"/>
    </row>
    <row r="3470" spans="1:94" s="38" customFormat="1" x14ac:dyDescent="0.25">
      <c r="A3470" s="38">
        <v>3467</v>
      </c>
      <c r="F3470" s="39"/>
      <c r="Q3470" s="39"/>
      <c r="R3470" s="40"/>
      <c r="S3470" s="40"/>
      <c r="T3470" s="39"/>
      <c r="AG3470" s="110"/>
      <c r="AH3470" s="94"/>
      <c r="AJ3470" s="97"/>
      <c r="AL3470" s="39"/>
      <c r="AP3470" s="39"/>
      <c r="AQ3470" s="77"/>
      <c r="AR3470" s="94"/>
      <c r="AT3470" s="97"/>
      <c r="BB3470" s="79"/>
      <c r="BC3470" s="94"/>
      <c r="BE3470" s="97"/>
      <c r="BF3470" s="97"/>
      <c r="BG3470" s="40"/>
      <c r="BK3470" s="40"/>
      <c r="BL3470" s="79"/>
      <c r="BM3470" s="94"/>
      <c r="BO3470" s="97"/>
      <c r="BQ3470" s="40"/>
      <c r="BR3470" s="94"/>
      <c r="BS3470" s="94"/>
      <c r="BT3470" s="94"/>
      <c r="BU3470" s="40"/>
      <c r="BV3470" s="82"/>
      <c r="BW3470" s="94"/>
      <c r="BX3470" s="48"/>
      <c r="BY3470" s="97"/>
      <c r="BZ3470" s="48"/>
      <c r="CA3470" s="40"/>
      <c r="CB3470" s="94"/>
      <c r="CC3470" s="94"/>
      <c r="CD3470" s="94"/>
      <c r="CE3470" s="40"/>
      <c r="CF3470" s="73"/>
      <c r="CG3470" s="41"/>
      <c r="CH3470" s="41"/>
      <c r="CI3470" s="41"/>
      <c r="CJ3470" s="41"/>
      <c r="CK3470" s="41"/>
      <c r="CL3470" s="68"/>
      <c r="CM3470" s="41"/>
      <c r="CN3470" s="41"/>
      <c r="CO3470" s="39"/>
      <c r="CP3470" s="78"/>
    </row>
    <row r="3471" spans="1:94" s="38" customFormat="1" x14ac:dyDescent="0.25">
      <c r="A3471" s="38">
        <v>3468</v>
      </c>
      <c r="F3471" s="39"/>
      <c r="Q3471" s="39"/>
      <c r="R3471" s="40"/>
      <c r="S3471" s="40"/>
      <c r="T3471" s="39"/>
      <c r="AG3471" s="110"/>
      <c r="AH3471" s="94"/>
      <c r="AJ3471" s="97"/>
      <c r="AL3471" s="39"/>
      <c r="AP3471" s="39"/>
      <c r="AQ3471" s="77"/>
      <c r="AR3471" s="94"/>
      <c r="AT3471" s="97"/>
      <c r="BB3471" s="79"/>
      <c r="BC3471" s="94"/>
      <c r="BE3471" s="97"/>
      <c r="BF3471" s="97"/>
      <c r="BG3471" s="40"/>
      <c r="BK3471" s="40"/>
      <c r="BL3471" s="79"/>
      <c r="BM3471" s="94"/>
      <c r="BO3471" s="97"/>
      <c r="BQ3471" s="40"/>
      <c r="BR3471" s="94"/>
      <c r="BS3471" s="94"/>
      <c r="BT3471" s="94"/>
      <c r="BU3471" s="40"/>
      <c r="BV3471" s="82"/>
      <c r="BW3471" s="94"/>
      <c r="BX3471" s="48"/>
      <c r="BY3471" s="97"/>
      <c r="BZ3471" s="48"/>
      <c r="CA3471" s="40"/>
      <c r="CB3471" s="94"/>
      <c r="CC3471" s="94"/>
      <c r="CD3471" s="94"/>
      <c r="CE3471" s="40"/>
      <c r="CF3471" s="73"/>
      <c r="CG3471" s="41"/>
      <c r="CH3471" s="41"/>
      <c r="CI3471" s="41"/>
      <c r="CJ3471" s="41"/>
      <c r="CK3471" s="41"/>
      <c r="CL3471" s="68"/>
      <c r="CM3471" s="41"/>
      <c r="CN3471" s="41"/>
      <c r="CO3471" s="39"/>
      <c r="CP3471" s="78"/>
    </row>
    <row r="3472" spans="1:94" s="38" customFormat="1" x14ac:dyDescent="0.25">
      <c r="A3472" s="38">
        <v>3469</v>
      </c>
      <c r="F3472" s="39"/>
      <c r="Q3472" s="39"/>
      <c r="R3472" s="40"/>
      <c r="S3472" s="40"/>
      <c r="T3472" s="39"/>
      <c r="AG3472" s="110"/>
      <c r="AH3472" s="94"/>
      <c r="AJ3472" s="97"/>
      <c r="AL3472" s="39"/>
      <c r="AP3472" s="39"/>
      <c r="AQ3472" s="77"/>
      <c r="AR3472" s="94"/>
      <c r="AT3472" s="97"/>
      <c r="BB3472" s="79"/>
      <c r="BC3472" s="94"/>
      <c r="BE3472" s="97"/>
      <c r="BF3472" s="97"/>
      <c r="BG3472" s="40"/>
      <c r="BK3472" s="40"/>
      <c r="BL3472" s="79"/>
      <c r="BM3472" s="94"/>
      <c r="BO3472" s="97"/>
      <c r="BQ3472" s="40"/>
      <c r="BR3472" s="94"/>
      <c r="BS3472" s="94"/>
      <c r="BT3472" s="94"/>
      <c r="BU3472" s="40"/>
      <c r="BV3472" s="82"/>
      <c r="BW3472" s="94"/>
      <c r="BX3472" s="48"/>
      <c r="BY3472" s="97"/>
      <c r="BZ3472" s="48"/>
      <c r="CA3472" s="40"/>
      <c r="CB3472" s="94"/>
      <c r="CC3472" s="94"/>
      <c r="CD3472" s="94"/>
      <c r="CE3472" s="40"/>
      <c r="CF3472" s="73"/>
      <c r="CG3472" s="41"/>
      <c r="CH3472" s="41"/>
      <c r="CI3472" s="41"/>
      <c r="CJ3472" s="41"/>
      <c r="CK3472" s="41"/>
      <c r="CL3472" s="68"/>
      <c r="CM3472" s="41"/>
      <c r="CN3472" s="41"/>
      <c r="CO3472" s="39"/>
      <c r="CP3472" s="78"/>
    </row>
    <row r="3473" spans="1:97" s="38" customFormat="1" x14ac:dyDescent="0.25">
      <c r="A3473" s="38">
        <v>3470</v>
      </c>
      <c r="F3473" s="39"/>
      <c r="Q3473" s="39"/>
      <c r="R3473" s="40"/>
      <c r="S3473" s="40"/>
      <c r="T3473" s="39"/>
      <c r="AG3473" s="110"/>
      <c r="AH3473" s="94"/>
      <c r="AJ3473" s="97"/>
      <c r="AL3473" s="39"/>
      <c r="AP3473" s="39"/>
      <c r="AQ3473" s="77"/>
      <c r="AR3473" s="94"/>
      <c r="AT3473" s="97"/>
      <c r="BB3473" s="79"/>
      <c r="BC3473" s="94"/>
      <c r="BE3473" s="97"/>
      <c r="BF3473" s="97"/>
      <c r="BG3473" s="40"/>
      <c r="BK3473" s="40"/>
      <c r="BL3473" s="79"/>
      <c r="BM3473" s="94"/>
      <c r="BO3473" s="97"/>
      <c r="BQ3473" s="40"/>
      <c r="BR3473" s="94"/>
      <c r="BS3473" s="94"/>
      <c r="BT3473" s="94"/>
      <c r="BU3473" s="40"/>
      <c r="BV3473" s="82"/>
      <c r="BW3473" s="94"/>
      <c r="BX3473" s="48"/>
      <c r="BY3473" s="97"/>
      <c r="BZ3473" s="48"/>
      <c r="CA3473" s="40"/>
      <c r="CB3473" s="94"/>
      <c r="CC3473" s="94"/>
      <c r="CD3473" s="94"/>
      <c r="CE3473" s="40"/>
      <c r="CF3473" s="73"/>
      <c r="CG3473" s="41"/>
      <c r="CH3473" s="41"/>
      <c r="CI3473" s="41"/>
      <c r="CJ3473" s="41"/>
      <c r="CK3473" s="41"/>
      <c r="CL3473" s="68"/>
      <c r="CM3473" s="41"/>
      <c r="CN3473" s="41"/>
      <c r="CO3473" s="39"/>
      <c r="CP3473" s="78"/>
    </row>
    <row r="3474" spans="1:97" s="38" customFormat="1" x14ac:dyDescent="0.25">
      <c r="A3474" s="38">
        <v>3471</v>
      </c>
      <c r="F3474" s="39"/>
      <c r="Q3474" s="39"/>
      <c r="R3474" s="40"/>
      <c r="S3474" s="40"/>
      <c r="T3474" s="39"/>
      <c r="AG3474" s="110"/>
      <c r="AH3474" s="94"/>
      <c r="AJ3474" s="97"/>
      <c r="AL3474" s="39"/>
      <c r="AP3474" s="39"/>
      <c r="AQ3474" s="77"/>
      <c r="AR3474" s="94"/>
      <c r="AT3474" s="97"/>
      <c r="BB3474" s="79"/>
      <c r="BC3474" s="94"/>
      <c r="BE3474" s="97"/>
      <c r="BF3474" s="97"/>
      <c r="BG3474" s="40"/>
      <c r="BK3474" s="40"/>
      <c r="BL3474" s="79"/>
      <c r="BM3474" s="94"/>
      <c r="BO3474" s="97"/>
      <c r="BQ3474" s="40"/>
      <c r="BR3474" s="94"/>
      <c r="BS3474" s="94"/>
      <c r="BT3474" s="94"/>
      <c r="BU3474" s="40"/>
      <c r="BV3474" s="82"/>
      <c r="BW3474" s="94"/>
      <c r="BX3474" s="48"/>
      <c r="BY3474" s="97"/>
      <c r="BZ3474" s="48"/>
      <c r="CA3474" s="40"/>
      <c r="CB3474" s="94"/>
      <c r="CC3474" s="94"/>
      <c r="CD3474" s="94"/>
      <c r="CE3474" s="40"/>
      <c r="CF3474" s="73"/>
      <c r="CG3474" s="41"/>
      <c r="CH3474" s="41"/>
      <c r="CI3474" s="41"/>
      <c r="CJ3474" s="41"/>
      <c r="CK3474" s="41"/>
      <c r="CL3474" s="68"/>
      <c r="CM3474" s="41"/>
      <c r="CN3474" s="41"/>
      <c r="CO3474" s="39"/>
      <c r="CP3474" s="78"/>
      <c r="CS3474" s="96"/>
    </row>
    <row r="3475" spans="1:97" s="38" customFormat="1" x14ac:dyDescent="0.25">
      <c r="A3475" s="38">
        <v>3472</v>
      </c>
      <c r="F3475" s="39"/>
      <c r="Q3475" s="39"/>
      <c r="R3475" s="40"/>
      <c r="S3475" s="40"/>
      <c r="T3475" s="39"/>
      <c r="AG3475" s="110"/>
      <c r="AH3475" s="94"/>
      <c r="AJ3475" s="97"/>
      <c r="AL3475" s="39"/>
      <c r="AP3475" s="39"/>
      <c r="AQ3475" s="77"/>
      <c r="AR3475" s="94"/>
      <c r="AT3475" s="97"/>
      <c r="BB3475" s="79"/>
      <c r="BC3475" s="94"/>
      <c r="BE3475" s="97"/>
      <c r="BF3475" s="97"/>
      <c r="BG3475" s="40"/>
      <c r="BK3475" s="40"/>
      <c r="BL3475" s="79"/>
      <c r="BM3475" s="94"/>
      <c r="BO3475" s="97"/>
      <c r="BQ3475" s="40"/>
      <c r="BR3475" s="94"/>
      <c r="BS3475" s="94"/>
      <c r="BT3475" s="94"/>
      <c r="BU3475" s="40"/>
      <c r="BV3475" s="82"/>
      <c r="BW3475" s="94"/>
      <c r="BX3475" s="48"/>
      <c r="BY3475" s="97"/>
      <c r="BZ3475" s="48"/>
      <c r="CA3475" s="40"/>
      <c r="CB3475" s="94"/>
      <c r="CC3475" s="94"/>
      <c r="CD3475" s="94"/>
      <c r="CE3475" s="40"/>
      <c r="CF3475" s="73"/>
      <c r="CG3475" s="41"/>
      <c r="CH3475" s="41"/>
      <c r="CI3475" s="41"/>
      <c r="CJ3475" s="41"/>
      <c r="CK3475" s="41"/>
      <c r="CL3475" s="68"/>
      <c r="CM3475" s="41"/>
      <c r="CN3475" s="41"/>
      <c r="CO3475" s="39"/>
      <c r="CP3475" s="78"/>
      <c r="CS3475" s="96"/>
    </row>
    <row r="3476" spans="1:97" s="38" customFormat="1" x14ac:dyDescent="0.25">
      <c r="A3476" s="38">
        <v>3473</v>
      </c>
      <c r="F3476" s="39"/>
      <c r="Q3476" s="39"/>
      <c r="R3476" s="40"/>
      <c r="S3476" s="40"/>
      <c r="T3476" s="39"/>
      <c r="AG3476" s="110"/>
      <c r="AH3476" s="94"/>
      <c r="AJ3476" s="97"/>
      <c r="AL3476" s="39"/>
      <c r="AP3476" s="39"/>
      <c r="AQ3476" s="77"/>
      <c r="AR3476" s="94"/>
      <c r="AT3476" s="97"/>
      <c r="BB3476" s="79"/>
      <c r="BC3476" s="94"/>
      <c r="BE3476" s="97"/>
      <c r="BF3476" s="97"/>
      <c r="BG3476" s="40"/>
      <c r="BK3476" s="40"/>
      <c r="BL3476" s="79"/>
      <c r="BM3476" s="94"/>
      <c r="BO3476" s="97"/>
      <c r="BQ3476" s="40"/>
      <c r="BR3476" s="94"/>
      <c r="BS3476" s="94"/>
      <c r="BT3476" s="94"/>
      <c r="BU3476" s="40"/>
      <c r="BV3476" s="82"/>
      <c r="BW3476" s="94"/>
      <c r="BX3476" s="48"/>
      <c r="BY3476" s="97"/>
      <c r="BZ3476" s="48"/>
      <c r="CA3476" s="40"/>
      <c r="CB3476" s="94"/>
      <c r="CC3476" s="94"/>
      <c r="CD3476" s="94"/>
      <c r="CE3476" s="40"/>
      <c r="CF3476" s="73"/>
      <c r="CG3476" s="41"/>
      <c r="CH3476" s="41"/>
      <c r="CI3476" s="41"/>
      <c r="CJ3476" s="41"/>
      <c r="CK3476" s="41"/>
      <c r="CL3476" s="68"/>
      <c r="CM3476" s="41"/>
      <c r="CN3476" s="41"/>
      <c r="CO3476" s="39"/>
      <c r="CP3476" s="78"/>
      <c r="CS3476" s="96"/>
    </row>
    <row r="3477" spans="1:97" s="38" customFormat="1" x14ac:dyDescent="0.25">
      <c r="A3477" s="38">
        <v>3474</v>
      </c>
      <c r="F3477" s="39"/>
      <c r="Q3477" s="39"/>
      <c r="R3477" s="40"/>
      <c r="S3477" s="40"/>
      <c r="T3477" s="39"/>
      <c r="AG3477" s="110"/>
      <c r="AH3477" s="94"/>
      <c r="AJ3477" s="97"/>
      <c r="AL3477" s="39"/>
      <c r="AP3477" s="39"/>
      <c r="AQ3477" s="77"/>
      <c r="AR3477" s="94"/>
      <c r="AT3477" s="97"/>
      <c r="BB3477" s="79"/>
      <c r="BC3477" s="94"/>
      <c r="BE3477" s="97"/>
      <c r="BF3477" s="97"/>
      <c r="BG3477" s="40"/>
      <c r="BK3477" s="40"/>
      <c r="BL3477" s="79"/>
      <c r="BM3477" s="94"/>
      <c r="BO3477" s="97"/>
      <c r="BQ3477" s="40"/>
      <c r="BR3477" s="94"/>
      <c r="BS3477" s="94"/>
      <c r="BT3477" s="94"/>
      <c r="BU3477" s="40"/>
      <c r="BV3477" s="82"/>
      <c r="BW3477" s="94"/>
      <c r="BX3477" s="48"/>
      <c r="BY3477" s="97"/>
      <c r="BZ3477" s="48"/>
      <c r="CA3477" s="40"/>
      <c r="CB3477" s="94"/>
      <c r="CC3477" s="94"/>
      <c r="CD3477" s="94"/>
      <c r="CE3477" s="40"/>
      <c r="CF3477" s="73"/>
      <c r="CG3477" s="41"/>
      <c r="CH3477" s="41"/>
      <c r="CI3477" s="41"/>
      <c r="CJ3477" s="41"/>
      <c r="CK3477" s="41"/>
      <c r="CL3477" s="68"/>
      <c r="CM3477" s="41"/>
      <c r="CN3477" s="41"/>
      <c r="CO3477" s="39"/>
      <c r="CP3477" s="78"/>
      <c r="CS3477" s="96"/>
    </row>
    <row r="3478" spans="1:97" s="38" customFormat="1" x14ac:dyDescent="0.25">
      <c r="A3478" s="38">
        <v>3475</v>
      </c>
      <c r="F3478" s="39"/>
      <c r="Q3478" s="39"/>
      <c r="R3478" s="40"/>
      <c r="S3478" s="40"/>
      <c r="T3478" s="39"/>
      <c r="AG3478" s="110"/>
      <c r="AH3478" s="94"/>
      <c r="AJ3478" s="97"/>
      <c r="AL3478" s="39"/>
      <c r="AP3478" s="39"/>
      <c r="AQ3478" s="77"/>
      <c r="AR3478" s="94"/>
      <c r="AT3478" s="97"/>
      <c r="BB3478" s="79"/>
      <c r="BC3478" s="94"/>
      <c r="BE3478" s="97"/>
      <c r="BF3478" s="97"/>
      <c r="BG3478" s="40"/>
      <c r="BK3478" s="40"/>
      <c r="BL3478" s="79"/>
      <c r="BM3478" s="94"/>
      <c r="BO3478" s="97"/>
      <c r="BQ3478" s="40"/>
      <c r="BR3478" s="94"/>
      <c r="BS3478" s="94"/>
      <c r="BT3478" s="94"/>
      <c r="BU3478" s="40"/>
      <c r="BV3478" s="82"/>
      <c r="BW3478" s="94"/>
      <c r="BX3478" s="48"/>
      <c r="BY3478" s="97"/>
      <c r="BZ3478" s="48"/>
      <c r="CA3478" s="40"/>
      <c r="CB3478" s="94"/>
      <c r="CC3478" s="94"/>
      <c r="CD3478" s="94"/>
      <c r="CE3478" s="40"/>
      <c r="CF3478" s="73"/>
      <c r="CG3478" s="41"/>
      <c r="CH3478" s="41"/>
      <c r="CI3478" s="41"/>
      <c r="CJ3478" s="41"/>
      <c r="CK3478" s="41"/>
      <c r="CL3478" s="68"/>
      <c r="CM3478" s="41"/>
      <c r="CN3478" s="41"/>
      <c r="CO3478" s="39"/>
      <c r="CP3478" s="78"/>
      <c r="CS3478" s="96"/>
    </row>
    <row r="3479" spans="1:97" s="38" customFormat="1" x14ac:dyDescent="0.25">
      <c r="A3479" s="38">
        <v>3476</v>
      </c>
      <c r="F3479" s="39"/>
      <c r="Q3479" s="39"/>
      <c r="R3479" s="40"/>
      <c r="S3479" s="40"/>
      <c r="T3479" s="39"/>
      <c r="AG3479" s="110"/>
      <c r="AH3479" s="94"/>
      <c r="AJ3479" s="97"/>
      <c r="AL3479" s="39"/>
      <c r="AP3479" s="39"/>
      <c r="AQ3479" s="77"/>
      <c r="AR3479" s="94"/>
      <c r="AT3479" s="97"/>
      <c r="BB3479" s="79"/>
      <c r="BC3479" s="94"/>
      <c r="BE3479" s="97"/>
      <c r="BF3479" s="97"/>
      <c r="BG3479" s="40"/>
      <c r="BK3479" s="40"/>
      <c r="BL3479" s="79"/>
      <c r="BM3479" s="94"/>
      <c r="BO3479" s="97"/>
      <c r="BQ3479" s="40"/>
      <c r="BR3479" s="94"/>
      <c r="BS3479" s="94"/>
      <c r="BT3479" s="94"/>
      <c r="BU3479" s="40"/>
      <c r="BV3479" s="82"/>
      <c r="BW3479" s="94"/>
      <c r="BX3479" s="48"/>
      <c r="BY3479" s="97"/>
      <c r="BZ3479" s="48"/>
      <c r="CA3479" s="40"/>
      <c r="CB3479" s="94"/>
      <c r="CC3479" s="94"/>
      <c r="CD3479" s="94"/>
      <c r="CE3479" s="40"/>
      <c r="CF3479" s="73"/>
      <c r="CG3479" s="41"/>
      <c r="CH3479" s="41"/>
      <c r="CI3479" s="41"/>
      <c r="CJ3479" s="41"/>
      <c r="CK3479" s="41"/>
      <c r="CL3479" s="68"/>
      <c r="CM3479" s="41"/>
      <c r="CN3479" s="41"/>
      <c r="CO3479" s="39"/>
      <c r="CP3479" s="78"/>
      <c r="CS3479" s="96"/>
    </row>
    <row r="3480" spans="1:97" s="38" customFormat="1" x14ac:dyDescent="0.25">
      <c r="A3480" s="38">
        <v>3477</v>
      </c>
      <c r="F3480" s="39"/>
      <c r="Q3480" s="39"/>
      <c r="R3480" s="40"/>
      <c r="S3480" s="40"/>
      <c r="T3480" s="39"/>
      <c r="AG3480" s="110"/>
      <c r="AH3480" s="94"/>
      <c r="AJ3480" s="97"/>
      <c r="AL3480" s="39"/>
      <c r="AP3480" s="39"/>
      <c r="AQ3480" s="77"/>
      <c r="AR3480" s="94"/>
      <c r="AT3480" s="97"/>
      <c r="BB3480" s="79"/>
      <c r="BC3480" s="94"/>
      <c r="BE3480" s="97"/>
      <c r="BF3480" s="97"/>
      <c r="BG3480" s="40"/>
      <c r="BK3480" s="40"/>
      <c r="BL3480" s="79"/>
      <c r="BM3480" s="94"/>
      <c r="BO3480" s="97"/>
      <c r="BQ3480" s="40"/>
      <c r="BR3480" s="94"/>
      <c r="BS3480" s="94"/>
      <c r="BT3480" s="94"/>
      <c r="BU3480" s="40"/>
      <c r="BV3480" s="82"/>
      <c r="BW3480" s="94"/>
      <c r="BX3480" s="48"/>
      <c r="BY3480" s="97"/>
      <c r="BZ3480" s="48"/>
      <c r="CA3480" s="40"/>
      <c r="CB3480" s="94"/>
      <c r="CC3480" s="94"/>
      <c r="CD3480" s="94"/>
      <c r="CE3480" s="40"/>
      <c r="CF3480" s="73"/>
      <c r="CG3480" s="41"/>
      <c r="CH3480" s="41"/>
      <c r="CI3480" s="41"/>
      <c r="CJ3480" s="41"/>
      <c r="CK3480" s="41"/>
      <c r="CL3480" s="68"/>
      <c r="CM3480" s="41"/>
      <c r="CN3480" s="41"/>
      <c r="CO3480" s="39"/>
      <c r="CP3480" s="78"/>
      <c r="CS3480" s="96"/>
    </row>
    <row r="3481" spans="1:97" s="38" customFormat="1" x14ac:dyDescent="0.25">
      <c r="A3481" s="38">
        <v>3478</v>
      </c>
      <c r="F3481" s="39"/>
      <c r="Q3481" s="39"/>
      <c r="R3481" s="40"/>
      <c r="S3481" s="40"/>
      <c r="T3481" s="39"/>
      <c r="AG3481" s="110"/>
      <c r="AH3481" s="94"/>
      <c r="AJ3481" s="97"/>
      <c r="AL3481" s="39"/>
      <c r="AP3481" s="39"/>
      <c r="AQ3481" s="77"/>
      <c r="AR3481" s="94"/>
      <c r="AT3481" s="97"/>
      <c r="BB3481" s="79"/>
      <c r="BC3481" s="94"/>
      <c r="BE3481" s="97"/>
      <c r="BF3481" s="97"/>
      <c r="BG3481" s="40"/>
      <c r="BK3481" s="40"/>
      <c r="BL3481" s="79"/>
      <c r="BM3481" s="94"/>
      <c r="BO3481" s="97"/>
      <c r="BQ3481" s="40"/>
      <c r="BR3481" s="94"/>
      <c r="BS3481" s="94"/>
      <c r="BT3481" s="94"/>
      <c r="BU3481" s="40"/>
      <c r="BV3481" s="82"/>
      <c r="BW3481" s="94"/>
      <c r="BX3481" s="48"/>
      <c r="BY3481" s="97"/>
      <c r="BZ3481" s="48"/>
      <c r="CA3481" s="40"/>
      <c r="CB3481" s="94"/>
      <c r="CC3481" s="94"/>
      <c r="CD3481" s="94"/>
      <c r="CE3481" s="40"/>
      <c r="CF3481" s="73"/>
      <c r="CG3481" s="41"/>
      <c r="CH3481" s="41"/>
      <c r="CI3481" s="41"/>
      <c r="CJ3481" s="41"/>
      <c r="CK3481" s="41"/>
      <c r="CL3481" s="68"/>
      <c r="CM3481" s="41"/>
      <c r="CN3481" s="41"/>
      <c r="CO3481" s="39"/>
      <c r="CP3481" s="78"/>
      <c r="CS3481" s="96"/>
    </row>
    <row r="3482" spans="1:97" s="38" customFormat="1" x14ac:dyDescent="0.25">
      <c r="A3482" s="38">
        <v>3479</v>
      </c>
      <c r="F3482" s="39"/>
      <c r="Q3482" s="39"/>
      <c r="R3482" s="40"/>
      <c r="S3482" s="40"/>
      <c r="T3482" s="39"/>
      <c r="AG3482" s="110"/>
      <c r="AH3482" s="94"/>
      <c r="AJ3482" s="97"/>
      <c r="AL3482" s="39"/>
      <c r="AP3482" s="39"/>
      <c r="AQ3482" s="77"/>
      <c r="AR3482" s="94"/>
      <c r="AT3482" s="97"/>
      <c r="BB3482" s="79"/>
      <c r="BC3482" s="94"/>
      <c r="BE3482" s="97"/>
      <c r="BF3482" s="97"/>
      <c r="BG3482" s="40"/>
      <c r="BK3482" s="40"/>
      <c r="BL3482" s="79"/>
      <c r="BM3482" s="94"/>
      <c r="BO3482" s="97"/>
      <c r="BQ3482" s="40"/>
      <c r="BR3482" s="94"/>
      <c r="BS3482" s="94"/>
      <c r="BT3482" s="94"/>
      <c r="BU3482" s="40"/>
      <c r="BV3482" s="82"/>
      <c r="BW3482" s="94"/>
      <c r="BX3482" s="48"/>
      <c r="BY3482" s="97"/>
      <c r="BZ3482" s="48"/>
      <c r="CA3482" s="40"/>
      <c r="CB3482" s="94"/>
      <c r="CC3482" s="94"/>
      <c r="CD3482" s="94"/>
      <c r="CE3482" s="40"/>
      <c r="CF3482" s="73"/>
      <c r="CG3482" s="41"/>
      <c r="CH3482" s="41"/>
      <c r="CI3482" s="41"/>
      <c r="CJ3482" s="41"/>
      <c r="CK3482" s="41"/>
      <c r="CL3482" s="68"/>
      <c r="CM3482" s="41"/>
      <c r="CN3482" s="41"/>
      <c r="CO3482" s="39"/>
      <c r="CP3482" s="78"/>
      <c r="CS3482" s="96"/>
    </row>
    <row r="3483" spans="1:97" s="38" customFormat="1" x14ac:dyDescent="0.25">
      <c r="A3483" s="38">
        <v>3480</v>
      </c>
      <c r="F3483" s="39"/>
      <c r="Q3483" s="39"/>
      <c r="R3483" s="40"/>
      <c r="S3483" s="40"/>
      <c r="T3483" s="39"/>
      <c r="AG3483" s="110"/>
      <c r="AH3483" s="94"/>
      <c r="AJ3483" s="97"/>
      <c r="AL3483" s="39"/>
      <c r="AP3483" s="39"/>
      <c r="AQ3483" s="77"/>
      <c r="AR3483" s="94"/>
      <c r="AT3483" s="97"/>
      <c r="BB3483" s="79"/>
      <c r="BC3483" s="94"/>
      <c r="BE3483" s="97"/>
      <c r="BF3483" s="97"/>
      <c r="BG3483" s="40"/>
      <c r="BK3483" s="40"/>
      <c r="BL3483" s="79"/>
      <c r="BM3483" s="94"/>
      <c r="BO3483" s="97"/>
      <c r="BQ3483" s="40"/>
      <c r="BR3483" s="94"/>
      <c r="BS3483" s="94"/>
      <c r="BT3483" s="94"/>
      <c r="BU3483" s="40"/>
      <c r="BV3483" s="82"/>
      <c r="BW3483" s="94"/>
      <c r="BX3483" s="48"/>
      <c r="BY3483" s="97"/>
      <c r="BZ3483" s="48"/>
      <c r="CA3483" s="40"/>
      <c r="CB3483" s="94"/>
      <c r="CC3483" s="94"/>
      <c r="CD3483" s="94"/>
      <c r="CE3483" s="40"/>
      <c r="CF3483" s="73"/>
      <c r="CG3483" s="41"/>
      <c r="CH3483" s="41"/>
      <c r="CI3483" s="41"/>
      <c r="CJ3483" s="41"/>
      <c r="CK3483" s="41"/>
      <c r="CL3483" s="68"/>
      <c r="CM3483" s="41"/>
      <c r="CN3483" s="41"/>
      <c r="CO3483" s="39"/>
      <c r="CP3483" s="78"/>
      <c r="CS3483" s="96"/>
    </row>
    <row r="3484" spans="1:97" s="38" customFormat="1" x14ac:dyDescent="0.25">
      <c r="A3484" s="38">
        <v>3481</v>
      </c>
      <c r="F3484" s="39"/>
      <c r="Q3484" s="39"/>
      <c r="R3484" s="40"/>
      <c r="S3484" s="40"/>
      <c r="T3484" s="39"/>
      <c r="AG3484" s="110"/>
      <c r="AH3484" s="94"/>
      <c r="AJ3484" s="97"/>
      <c r="AL3484" s="39"/>
      <c r="AP3484" s="39"/>
      <c r="AQ3484" s="77"/>
      <c r="AR3484" s="94"/>
      <c r="AT3484" s="97"/>
      <c r="BB3484" s="79"/>
      <c r="BC3484" s="94"/>
      <c r="BE3484" s="97"/>
      <c r="BF3484" s="97"/>
      <c r="BG3484" s="40"/>
      <c r="BK3484" s="40"/>
      <c r="BL3484" s="79"/>
      <c r="BM3484" s="94"/>
      <c r="BO3484" s="97"/>
      <c r="BQ3484" s="40"/>
      <c r="BR3484" s="94"/>
      <c r="BS3484" s="94"/>
      <c r="BT3484" s="94"/>
      <c r="BU3484" s="40"/>
      <c r="BV3484" s="82"/>
      <c r="BW3484" s="94"/>
      <c r="BX3484" s="48"/>
      <c r="BY3484" s="97"/>
      <c r="BZ3484" s="48"/>
      <c r="CA3484" s="40"/>
      <c r="CB3484" s="94"/>
      <c r="CC3484" s="94"/>
      <c r="CD3484" s="94"/>
      <c r="CE3484" s="40"/>
      <c r="CF3484" s="73"/>
      <c r="CG3484" s="41"/>
      <c r="CH3484" s="41"/>
      <c r="CI3484" s="41"/>
      <c r="CJ3484" s="41"/>
      <c r="CK3484" s="41"/>
      <c r="CL3484" s="68"/>
      <c r="CM3484" s="41"/>
      <c r="CN3484" s="41"/>
      <c r="CO3484" s="39"/>
      <c r="CP3484" s="78"/>
      <c r="CS3484" s="96"/>
    </row>
    <row r="3485" spans="1:97" s="38" customFormat="1" x14ac:dyDescent="0.25">
      <c r="A3485" s="38">
        <v>3482</v>
      </c>
      <c r="F3485" s="39"/>
      <c r="Q3485" s="39"/>
      <c r="R3485" s="40"/>
      <c r="S3485" s="40"/>
      <c r="T3485" s="39"/>
      <c r="AG3485" s="110"/>
      <c r="AH3485" s="94"/>
      <c r="AJ3485" s="97"/>
      <c r="AL3485" s="39"/>
      <c r="AP3485" s="39"/>
      <c r="AQ3485" s="77"/>
      <c r="AR3485" s="94"/>
      <c r="AT3485" s="97"/>
      <c r="BB3485" s="79"/>
      <c r="BC3485" s="94"/>
      <c r="BE3485" s="97"/>
      <c r="BF3485" s="97"/>
      <c r="BG3485" s="40"/>
      <c r="BK3485" s="40"/>
      <c r="BL3485" s="79"/>
      <c r="BM3485" s="94"/>
      <c r="BO3485" s="97"/>
      <c r="BQ3485" s="40"/>
      <c r="BR3485" s="94"/>
      <c r="BS3485" s="94"/>
      <c r="BT3485" s="94"/>
      <c r="BU3485" s="40"/>
      <c r="BV3485" s="82"/>
      <c r="BW3485" s="94"/>
      <c r="BX3485" s="48"/>
      <c r="BY3485" s="97"/>
      <c r="BZ3485" s="48"/>
      <c r="CA3485" s="40"/>
      <c r="CB3485" s="94"/>
      <c r="CC3485" s="94"/>
      <c r="CD3485" s="94"/>
      <c r="CE3485" s="40"/>
      <c r="CF3485" s="73"/>
      <c r="CG3485" s="41"/>
      <c r="CH3485" s="41"/>
      <c r="CI3485" s="41"/>
      <c r="CJ3485" s="41"/>
      <c r="CK3485" s="41"/>
      <c r="CL3485" s="68"/>
      <c r="CM3485" s="41"/>
      <c r="CN3485" s="41"/>
      <c r="CO3485" s="39"/>
      <c r="CP3485" s="78"/>
      <c r="CS3485" s="96"/>
    </row>
    <row r="3486" spans="1:97" s="38" customFormat="1" x14ac:dyDescent="0.25">
      <c r="A3486" s="38">
        <v>3483</v>
      </c>
      <c r="F3486" s="39"/>
      <c r="Q3486" s="39"/>
      <c r="R3486" s="40"/>
      <c r="S3486" s="40"/>
      <c r="T3486" s="39"/>
      <c r="AG3486" s="110"/>
      <c r="AH3486" s="94"/>
      <c r="AJ3486" s="97"/>
      <c r="AL3486" s="39"/>
      <c r="AP3486" s="39"/>
      <c r="AQ3486" s="77"/>
      <c r="AR3486" s="94"/>
      <c r="AT3486" s="97"/>
      <c r="BB3486" s="79"/>
      <c r="BC3486" s="94"/>
      <c r="BE3486" s="97"/>
      <c r="BF3486" s="97"/>
      <c r="BG3486" s="40"/>
      <c r="BK3486" s="40"/>
      <c r="BL3486" s="79"/>
      <c r="BM3486" s="94"/>
      <c r="BO3486" s="97"/>
      <c r="BQ3486" s="40"/>
      <c r="BR3486" s="94"/>
      <c r="BS3486" s="94"/>
      <c r="BT3486" s="94"/>
      <c r="BU3486" s="40"/>
      <c r="BV3486" s="82"/>
      <c r="BW3486" s="94"/>
      <c r="BX3486" s="48"/>
      <c r="BY3486" s="97"/>
      <c r="BZ3486" s="48"/>
      <c r="CA3486" s="40"/>
      <c r="CB3486" s="94"/>
      <c r="CC3486" s="94"/>
      <c r="CD3486" s="94"/>
      <c r="CE3486" s="40"/>
      <c r="CF3486" s="73"/>
      <c r="CG3486" s="41"/>
      <c r="CH3486" s="41"/>
      <c r="CI3486" s="41"/>
      <c r="CJ3486" s="41"/>
      <c r="CK3486" s="41"/>
      <c r="CL3486" s="68"/>
      <c r="CM3486" s="41"/>
      <c r="CN3486" s="41"/>
      <c r="CO3486" s="39"/>
      <c r="CP3486" s="78"/>
      <c r="CS3486" s="96"/>
    </row>
    <row r="3487" spans="1:97" s="38" customFormat="1" x14ac:dyDescent="0.25">
      <c r="A3487" s="38">
        <v>3484</v>
      </c>
      <c r="F3487" s="39"/>
      <c r="Q3487" s="39"/>
      <c r="R3487" s="40"/>
      <c r="S3487" s="40"/>
      <c r="T3487" s="39"/>
      <c r="AG3487" s="110"/>
      <c r="AH3487" s="94"/>
      <c r="AJ3487" s="97"/>
      <c r="AL3487" s="39"/>
      <c r="AP3487" s="39"/>
      <c r="AQ3487" s="77"/>
      <c r="AR3487" s="94"/>
      <c r="AT3487" s="97"/>
      <c r="BB3487" s="79"/>
      <c r="BC3487" s="94"/>
      <c r="BE3487" s="97"/>
      <c r="BF3487" s="97"/>
      <c r="BG3487" s="40"/>
      <c r="BK3487" s="40"/>
      <c r="BL3487" s="79"/>
      <c r="BM3487" s="94"/>
      <c r="BO3487" s="97"/>
      <c r="BQ3487" s="40"/>
      <c r="BR3487" s="94"/>
      <c r="BS3487" s="94"/>
      <c r="BT3487" s="94"/>
      <c r="BU3487" s="40"/>
      <c r="BV3487" s="82"/>
      <c r="BW3487" s="94"/>
      <c r="BX3487" s="48"/>
      <c r="BY3487" s="97"/>
      <c r="BZ3487" s="48"/>
      <c r="CA3487" s="40"/>
      <c r="CB3487" s="94"/>
      <c r="CC3487" s="94"/>
      <c r="CD3487" s="94"/>
      <c r="CE3487" s="40"/>
      <c r="CF3487" s="73"/>
      <c r="CG3487" s="41"/>
      <c r="CH3487" s="41"/>
      <c r="CI3487" s="41"/>
      <c r="CJ3487" s="41"/>
      <c r="CK3487" s="41"/>
      <c r="CL3487" s="68"/>
      <c r="CM3487" s="41"/>
      <c r="CN3487" s="41"/>
      <c r="CO3487" s="39"/>
      <c r="CP3487" s="78"/>
      <c r="CS3487" s="96"/>
    </row>
    <row r="3488" spans="1:97" s="38" customFormat="1" x14ac:dyDescent="0.25">
      <c r="A3488" s="38">
        <v>3485</v>
      </c>
      <c r="F3488" s="39"/>
      <c r="Q3488" s="39"/>
      <c r="R3488" s="40"/>
      <c r="S3488" s="40"/>
      <c r="T3488" s="39"/>
      <c r="AG3488" s="110"/>
      <c r="AH3488" s="94"/>
      <c r="AJ3488" s="97"/>
      <c r="AL3488" s="39"/>
      <c r="AP3488" s="39"/>
      <c r="AQ3488" s="77"/>
      <c r="AR3488" s="94"/>
      <c r="AT3488" s="97"/>
      <c r="BB3488" s="79"/>
      <c r="BC3488" s="94"/>
      <c r="BE3488" s="97"/>
      <c r="BF3488" s="97"/>
      <c r="BG3488" s="40"/>
      <c r="BK3488" s="40"/>
      <c r="BL3488" s="79"/>
      <c r="BM3488" s="94"/>
      <c r="BO3488" s="97"/>
      <c r="BQ3488" s="40"/>
      <c r="BR3488" s="94"/>
      <c r="BS3488" s="94"/>
      <c r="BT3488" s="94"/>
      <c r="BU3488" s="40"/>
      <c r="BV3488" s="82"/>
      <c r="BW3488" s="94"/>
      <c r="BX3488" s="48"/>
      <c r="BY3488" s="97"/>
      <c r="BZ3488" s="48"/>
      <c r="CA3488" s="40"/>
      <c r="CB3488" s="94"/>
      <c r="CC3488" s="94"/>
      <c r="CD3488" s="94"/>
      <c r="CE3488" s="40"/>
      <c r="CF3488" s="73"/>
      <c r="CG3488" s="41"/>
      <c r="CH3488" s="41"/>
      <c r="CI3488" s="41"/>
      <c r="CJ3488" s="41"/>
      <c r="CK3488" s="41"/>
      <c r="CL3488" s="68"/>
      <c r="CM3488" s="41"/>
      <c r="CN3488" s="41"/>
      <c r="CO3488" s="39"/>
      <c r="CP3488" s="78"/>
      <c r="CS3488" s="96"/>
    </row>
    <row r="3489" spans="1:97" s="38" customFormat="1" x14ac:dyDescent="0.25">
      <c r="A3489" s="38">
        <v>3486</v>
      </c>
      <c r="F3489" s="39"/>
      <c r="Q3489" s="39"/>
      <c r="R3489" s="40"/>
      <c r="S3489" s="40"/>
      <c r="T3489" s="39"/>
      <c r="AG3489" s="110"/>
      <c r="AH3489" s="94"/>
      <c r="AJ3489" s="97"/>
      <c r="AL3489" s="39"/>
      <c r="AP3489" s="39"/>
      <c r="AQ3489" s="77"/>
      <c r="AR3489" s="94"/>
      <c r="AT3489" s="97"/>
      <c r="BB3489" s="79"/>
      <c r="BC3489" s="94"/>
      <c r="BE3489" s="97"/>
      <c r="BF3489" s="97"/>
      <c r="BG3489" s="40"/>
      <c r="BK3489" s="40"/>
      <c r="BL3489" s="79"/>
      <c r="BM3489" s="94"/>
      <c r="BO3489" s="97"/>
      <c r="BQ3489" s="40"/>
      <c r="BR3489" s="94"/>
      <c r="BS3489" s="94"/>
      <c r="BT3489" s="94"/>
      <c r="BU3489" s="40"/>
      <c r="BV3489" s="82"/>
      <c r="BW3489" s="94"/>
      <c r="BX3489" s="48"/>
      <c r="BY3489" s="97"/>
      <c r="BZ3489" s="48"/>
      <c r="CA3489" s="40"/>
      <c r="CB3489" s="94"/>
      <c r="CC3489" s="94"/>
      <c r="CD3489" s="94"/>
      <c r="CE3489" s="40"/>
      <c r="CF3489" s="73"/>
      <c r="CG3489" s="41"/>
      <c r="CH3489" s="41"/>
      <c r="CI3489" s="41"/>
      <c r="CJ3489" s="41"/>
      <c r="CK3489" s="41"/>
      <c r="CL3489" s="68"/>
      <c r="CM3489" s="41"/>
      <c r="CN3489" s="41"/>
      <c r="CO3489" s="39"/>
      <c r="CP3489" s="78"/>
      <c r="CS3489" s="96"/>
    </row>
    <row r="3490" spans="1:97" s="38" customFormat="1" x14ac:dyDescent="0.25">
      <c r="A3490" s="38">
        <v>3487</v>
      </c>
      <c r="F3490" s="39"/>
      <c r="Q3490" s="39"/>
      <c r="R3490" s="40"/>
      <c r="S3490" s="40"/>
      <c r="T3490" s="39"/>
      <c r="AG3490" s="110"/>
      <c r="AH3490" s="94"/>
      <c r="AJ3490" s="97"/>
      <c r="AL3490" s="39"/>
      <c r="AP3490" s="39"/>
      <c r="AQ3490" s="77"/>
      <c r="AR3490" s="94"/>
      <c r="AT3490" s="97"/>
      <c r="BB3490" s="79"/>
      <c r="BC3490" s="94"/>
      <c r="BE3490" s="97"/>
      <c r="BF3490" s="97"/>
      <c r="BG3490" s="40"/>
      <c r="BK3490" s="40"/>
      <c r="BL3490" s="79"/>
      <c r="BM3490" s="94"/>
      <c r="BO3490" s="97"/>
      <c r="BQ3490" s="40"/>
      <c r="BR3490" s="94"/>
      <c r="BS3490" s="94"/>
      <c r="BT3490" s="94"/>
      <c r="BU3490" s="40"/>
      <c r="BV3490" s="82"/>
      <c r="BW3490" s="94"/>
      <c r="BX3490" s="48"/>
      <c r="BY3490" s="97"/>
      <c r="BZ3490" s="48"/>
      <c r="CA3490" s="40"/>
      <c r="CB3490" s="94"/>
      <c r="CC3490" s="94"/>
      <c r="CD3490" s="94"/>
      <c r="CE3490" s="40"/>
      <c r="CF3490" s="73"/>
      <c r="CG3490" s="41"/>
      <c r="CH3490" s="41"/>
      <c r="CI3490" s="41"/>
      <c r="CJ3490" s="41"/>
      <c r="CK3490" s="41"/>
      <c r="CL3490" s="68"/>
      <c r="CM3490" s="41"/>
      <c r="CN3490" s="41"/>
      <c r="CO3490" s="39"/>
      <c r="CP3490" s="78"/>
      <c r="CS3490" s="96"/>
    </row>
    <row r="3491" spans="1:97" s="38" customFormat="1" x14ac:dyDescent="0.25">
      <c r="A3491" s="38">
        <v>3488</v>
      </c>
      <c r="F3491" s="39"/>
      <c r="Q3491" s="39"/>
      <c r="R3491" s="40"/>
      <c r="S3491" s="40"/>
      <c r="T3491" s="39"/>
      <c r="AG3491" s="110"/>
      <c r="AH3491" s="94"/>
      <c r="AJ3491" s="97"/>
      <c r="AL3491" s="39"/>
      <c r="AP3491" s="39"/>
      <c r="AQ3491" s="77"/>
      <c r="AR3491" s="94"/>
      <c r="AT3491" s="97"/>
      <c r="BB3491" s="79"/>
      <c r="BC3491" s="94"/>
      <c r="BE3491" s="97"/>
      <c r="BF3491" s="97"/>
      <c r="BG3491" s="40"/>
      <c r="BK3491" s="40"/>
      <c r="BL3491" s="79"/>
      <c r="BM3491" s="94"/>
      <c r="BO3491" s="97"/>
      <c r="BQ3491" s="40"/>
      <c r="BR3491" s="94"/>
      <c r="BS3491" s="94"/>
      <c r="BT3491" s="94"/>
      <c r="BU3491" s="40"/>
      <c r="BV3491" s="82"/>
      <c r="BW3491" s="94"/>
      <c r="BX3491" s="48"/>
      <c r="BY3491" s="97"/>
      <c r="BZ3491" s="48"/>
      <c r="CA3491" s="40"/>
      <c r="CB3491" s="94"/>
      <c r="CC3491" s="94"/>
      <c r="CD3491" s="94"/>
      <c r="CE3491" s="40"/>
      <c r="CF3491" s="73"/>
      <c r="CG3491" s="41"/>
      <c r="CH3491" s="41"/>
      <c r="CI3491" s="41"/>
      <c r="CJ3491" s="41"/>
      <c r="CK3491" s="41"/>
      <c r="CL3491" s="68"/>
      <c r="CM3491" s="41"/>
      <c r="CN3491" s="41"/>
      <c r="CO3491" s="39"/>
      <c r="CP3491" s="78"/>
      <c r="CS3491" s="96"/>
    </row>
    <row r="3492" spans="1:97" s="38" customFormat="1" x14ac:dyDescent="0.25">
      <c r="A3492" s="38">
        <v>3489</v>
      </c>
      <c r="F3492" s="39"/>
      <c r="Q3492" s="39"/>
      <c r="R3492" s="40"/>
      <c r="S3492" s="40"/>
      <c r="T3492" s="39"/>
      <c r="AG3492" s="110"/>
      <c r="AH3492" s="94"/>
      <c r="AJ3492" s="97"/>
      <c r="AL3492" s="39"/>
      <c r="AP3492" s="39"/>
      <c r="AQ3492" s="77"/>
      <c r="AR3492" s="94"/>
      <c r="AT3492" s="97"/>
      <c r="BB3492" s="79"/>
      <c r="BC3492" s="94"/>
      <c r="BE3492" s="97"/>
      <c r="BF3492" s="97"/>
      <c r="BG3492" s="40"/>
      <c r="BK3492" s="40"/>
      <c r="BL3492" s="79"/>
      <c r="BM3492" s="94"/>
      <c r="BO3492" s="97"/>
      <c r="BQ3492" s="40"/>
      <c r="BR3492" s="94"/>
      <c r="BS3492" s="94"/>
      <c r="BT3492" s="94"/>
      <c r="BU3492" s="40"/>
      <c r="BV3492" s="82"/>
      <c r="BW3492" s="94"/>
      <c r="BX3492" s="48"/>
      <c r="BY3492" s="97"/>
      <c r="BZ3492" s="48"/>
      <c r="CA3492" s="40"/>
      <c r="CB3492" s="94"/>
      <c r="CC3492" s="94"/>
      <c r="CD3492" s="94"/>
      <c r="CE3492" s="40"/>
      <c r="CF3492" s="73"/>
      <c r="CG3492" s="41"/>
      <c r="CH3492" s="41"/>
      <c r="CI3492" s="41"/>
      <c r="CJ3492" s="41"/>
      <c r="CK3492" s="41"/>
      <c r="CL3492" s="68"/>
      <c r="CM3492" s="41"/>
      <c r="CN3492" s="41"/>
      <c r="CO3492" s="39"/>
      <c r="CP3492" s="78"/>
      <c r="CS3492" s="96"/>
    </row>
    <row r="3493" spans="1:97" s="38" customFormat="1" x14ac:dyDescent="0.25">
      <c r="A3493" s="38">
        <v>3490</v>
      </c>
      <c r="F3493" s="39"/>
      <c r="Q3493" s="39"/>
      <c r="R3493" s="40"/>
      <c r="S3493" s="40"/>
      <c r="T3493" s="39"/>
      <c r="AG3493" s="110"/>
      <c r="AH3493" s="94"/>
      <c r="AJ3493" s="97"/>
      <c r="AL3493" s="39"/>
      <c r="AP3493" s="39"/>
      <c r="AQ3493" s="77"/>
      <c r="AR3493" s="94"/>
      <c r="AT3493" s="97"/>
      <c r="BB3493" s="79"/>
      <c r="BC3493" s="94"/>
      <c r="BE3493" s="97"/>
      <c r="BF3493" s="97"/>
      <c r="BG3493" s="40"/>
      <c r="BK3493" s="40"/>
      <c r="BL3493" s="79"/>
      <c r="BM3493" s="94"/>
      <c r="BO3493" s="97"/>
      <c r="BQ3493" s="40"/>
      <c r="BR3493" s="94"/>
      <c r="BS3493" s="94"/>
      <c r="BT3493" s="94"/>
      <c r="BU3493" s="40"/>
      <c r="BV3493" s="82"/>
      <c r="BW3493" s="94"/>
      <c r="BX3493" s="48"/>
      <c r="BY3493" s="97"/>
      <c r="BZ3493" s="48"/>
      <c r="CA3493" s="40"/>
      <c r="CB3493" s="94"/>
      <c r="CC3493" s="94"/>
      <c r="CD3493" s="94"/>
      <c r="CE3493" s="40"/>
      <c r="CF3493" s="73"/>
      <c r="CG3493" s="41"/>
      <c r="CH3493" s="41"/>
      <c r="CI3493" s="41"/>
      <c r="CJ3493" s="41"/>
      <c r="CK3493" s="41"/>
      <c r="CL3493" s="68"/>
      <c r="CM3493" s="41"/>
      <c r="CN3493" s="41"/>
      <c r="CO3493" s="39"/>
      <c r="CP3493" s="78"/>
      <c r="CS3493" s="96"/>
    </row>
    <row r="3494" spans="1:97" s="38" customFormat="1" x14ac:dyDescent="0.25">
      <c r="A3494" s="38">
        <v>3491</v>
      </c>
      <c r="F3494" s="39"/>
      <c r="Q3494" s="39"/>
      <c r="R3494" s="40"/>
      <c r="S3494" s="40"/>
      <c r="T3494" s="39"/>
      <c r="AG3494" s="110"/>
      <c r="AH3494" s="94"/>
      <c r="AJ3494" s="97"/>
      <c r="AL3494" s="39"/>
      <c r="AP3494" s="39"/>
      <c r="AQ3494" s="77"/>
      <c r="AR3494" s="94"/>
      <c r="AT3494" s="97"/>
      <c r="BB3494" s="79"/>
      <c r="BC3494" s="94"/>
      <c r="BE3494" s="97"/>
      <c r="BF3494" s="97"/>
      <c r="BG3494" s="40"/>
      <c r="BK3494" s="40"/>
      <c r="BL3494" s="79"/>
      <c r="BM3494" s="94"/>
      <c r="BO3494" s="97"/>
      <c r="BQ3494" s="40"/>
      <c r="BR3494" s="94"/>
      <c r="BS3494" s="94"/>
      <c r="BT3494" s="94"/>
      <c r="BU3494" s="40"/>
      <c r="BV3494" s="82"/>
      <c r="BW3494" s="94"/>
      <c r="BX3494" s="48"/>
      <c r="BY3494" s="97"/>
      <c r="BZ3494" s="48"/>
      <c r="CA3494" s="40"/>
      <c r="CB3494" s="94"/>
      <c r="CC3494" s="94"/>
      <c r="CD3494" s="94"/>
      <c r="CE3494" s="40"/>
      <c r="CF3494" s="73"/>
      <c r="CG3494" s="41"/>
      <c r="CH3494" s="41"/>
      <c r="CI3494" s="41"/>
      <c r="CJ3494" s="41"/>
      <c r="CK3494" s="41"/>
      <c r="CL3494" s="68"/>
      <c r="CM3494" s="41"/>
      <c r="CN3494" s="41"/>
      <c r="CO3494" s="39"/>
      <c r="CP3494" s="78"/>
      <c r="CS3494" s="96"/>
    </row>
    <row r="3495" spans="1:97" s="38" customFormat="1" x14ac:dyDescent="0.25">
      <c r="A3495" s="38">
        <v>3492</v>
      </c>
      <c r="F3495" s="39"/>
      <c r="Q3495" s="39"/>
      <c r="R3495" s="40"/>
      <c r="S3495" s="40"/>
      <c r="T3495" s="39"/>
      <c r="AG3495" s="110"/>
      <c r="AH3495" s="94"/>
      <c r="AJ3495" s="97"/>
      <c r="AL3495" s="39"/>
      <c r="AP3495" s="39"/>
      <c r="AQ3495" s="77"/>
      <c r="AR3495" s="94"/>
      <c r="AT3495" s="97"/>
      <c r="BB3495" s="79"/>
      <c r="BC3495" s="94"/>
      <c r="BE3495" s="97"/>
      <c r="BF3495" s="97"/>
      <c r="BG3495" s="40"/>
      <c r="BK3495" s="40"/>
      <c r="BL3495" s="79"/>
      <c r="BM3495" s="94"/>
      <c r="BO3495" s="97"/>
      <c r="BQ3495" s="40"/>
      <c r="BR3495" s="94"/>
      <c r="BS3495" s="94"/>
      <c r="BT3495" s="94"/>
      <c r="BU3495" s="40"/>
      <c r="BV3495" s="82"/>
      <c r="BW3495" s="94"/>
      <c r="BX3495" s="48"/>
      <c r="BY3495" s="97"/>
      <c r="BZ3495" s="48"/>
      <c r="CA3495" s="40"/>
      <c r="CB3495" s="94"/>
      <c r="CC3495" s="94"/>
      <c r="CD3495" s="94"/>
      <c r="CE3495" s="40"/>
      <c r="CF3495" s="73"/>
      <c r="CG3495" s="41"/>
      <c r="CH3495" s="41"/>
      <c r="CI3495" s="41"/>
      <c r="CJ3495" s="41"/>
      <c r="CK3495" s="41"/>
      <c r="CL3495" s="68"/>
      <c r="CM3495" s="41"/>
      <c r="CN3495" s="41"/>
      <c r="CO3495" s="39"/>
      <c r="CP3495" s="78"/>
      <c r="CS3495" s="96"/>
    </row>
    <row r="3496" spans="1:97" s="38" customFormat="1" x14ac:dyDescent="0.25">
      <c r="A3496" s="38">
        <v>3493</v>
      </c>
      <c r="F3496" s="39"/>
      <c r="Q3496" s="39"/>
      <c r="R3496" s="40"/>
      <c r="S3496" s="40"/>
      <c r="T3496" s="39"/>
      <c r="AG3496" s="110"/>
      <c r="AH3496" s="94"/>
      <c r="AJ3496" s="97"/>
      <c r="AL3496" s="39"/>
      <c r="AP3496" s="39"/>
      <c r="AQ3496" s="77"/>
      <c r="AR3496" s="94"/>
      <c r="AT3496" s="97"/>
      <c r="BB3496" s="79"/>
      <c r="BC3496" s="94"/>
      <c r="BE3496" s="97"/>
      <c r="BF3496" s="97"/>
      <c r="BG3496" s="40"/>
      <c r="BK3496" s="40"/>
      <c r="BL3496" s="79"/>
      <c r="BM3496" s="94"/>
      <c r="BO3496" s="97"/>
      <c r="BQ3496" s="40"/>
      <c r="BR3496" s="94"/>
      <c r="BS3496" s="94"/>
      <c r="BT3496" s="94"/>
      <c r="BU3496" s="40"/>
      <c r="BV3496" s="82"/>
      <c r="BW3496" s="94"/>
      <c r="BX3496" s="48"/>
      <c r="BY3496" s="97"/>
      <c r="BZ3496" s="48"/>
      <c r="CA3496" s="40"/>
      <c r="CB3496" s="94"/>
      <c r="CC3496" s="94"/>
      <c r="CD3496" s="94"/>
      <c r="CE3496" s="40"/>
      <c r="CF3496" s="73"/>
      <c r="CG3496" s="41"/>
      <c r="CH3496" s="41"/>
      <c r="CI3496" s="41"/>
      <c r="CJ3496" s="41"/>
      <c r="CK3496" s="41"/>
      <c r="CL3496" s="68"/>
      <c r="CM3496" s="41"/>
      <c r="CN3496" s="41"/>
      <c r="CO3496" s="39"/>
      <c r="CP3496" s="78"/>
      <c r="CS3496" s="96"/>
    </row>
    <row r="3497" spans="1:97" s="38" customFormat="1" x14ac:dyDescent="0.25">
      <c r="A3497" s="38">
        <v>3494</v>
      </c>
      <c r="F3497" s="39"/>
      <c r="Q3497" s="39"/>
      <c r="R3497" s="40"/>
      <c r="S3497" s="40"/>
      <c r="T3497" s="39"/>
      <c r="AG3497" s="110"/>
      <c r="AH3497" s="94"/>
      <c r="AJ3497" s="97"/>
      <c r="AL3497" s="39"/>
      <c r="AP3497" s="39"/>
      <c r="AQ3497" s="77"/>
      <c r="AR3497" s="94"/>
      <c r="AT3497" s="97"/>
      <c r="BB3497" s="79"/>
      <c r="BC3497" s="94"/>
      <c r="BE3497" s="97"/>
      <c r="BF3497" s="97"/>
      <c r="BG3497" s="40"/>
      <c r="BK3497" s="40"/>
      <c r="BL3497" s="79"/>
      <c r="BM3497" s="94"/>
      <c r="BO3497" s="97"/>
      <c r="BQ3497" s="40"/>
      <c r="BR3497" s="94"/>
      <c r="BS3497" s="94"/>
      <c r="BT3497" s="94"/>
      <c r="BU3497" s="40"/>
      <c r="BV3497" s="82"/>
      <c r="BW3497" s="94"/>
      <c r="BX3497" s="48"/>
      <c r="BY3497" s="97"/>
      <c r="BZ3497" s="48"/>
      <c r="CA3497" s="40"/>
      <c r="CB3497" s="94"/>
      <c r="CC3497" s="94"/>
      <c r="CD3497" s="94"/>
      <c r="CE3497" s="40"/>
      <c r="CF3497" s="73"/>
      <c r="CG3497" s="41"/>
      <c r="CH3497" s="41"/>
      <c r="CI3497" s="41"/>
      <c r="CJ3497" s="41"/>
      <c r="CK3497" s="41"/>
      <c r="CL3497" s="68"/>
      <c r="CM3497" s="41"/>
      <c r="CN3497" s="41"/>
      <c r="CO3497" s="39"/>
      <c r="CP3497" s="78"/>
      <c r="CS3497" s="96"/>
    </row>
    <row r="3498" spans="1:97" s="38" customFormat="1" x14ac:dyDescent="0.25">
      <c r="A3498" s="38">
        <v>3495</v>
      </c>
      <c r="F3498" s="39"/>
      <c r="Q3498" s="39"/>
      <c r="R3498" s="40"/>
      <c r="S3498" s="40"/>
      <c r="T3498" s="39"/>
      <c r="AG3498" s="110"/>
      <c r="AH3498" s="94"/>
      <c r="AJ3498" s="97"/>
      <c r="AL3498" s="39"/>
      <c r="AP3498" s="39"/>
      <c r="AQ3498" s="77"/>
      <c r="AR3498" s="94"/>
      <c r="AT3498" s="97"/>
      <c r="BB3498" s="79"/>
      <c r="BC3498" s="94"/>
      <c r="BE3498" s="97"/>
      <c r="BF3498" s="97"/>
      <c r="BG3498" s="40"/>
      <c r="BK3498" s="40"/>
      <c r="BL3498" s="79"/>
      <c r="BM3498" s="94"/>
      <c r="BO3498" s="97"/>
      <c r="BQ3498" s="40"/>
      <c r="BR3498" s="94"/>
      <c r="BS3498" s="94"/>
      <c r="BT3498" s="94"/>
      <c r="BU3498" s="40"/>
      <c r="BV3498" s="82"/>
      <c r="BW3498" s="94"/>
      <c r="BX3498" s="48"/>
      <c r="BY3498" s="97"/>
      <c r="BZ3498" s="48"/>
      <c r="CA3498" s="40"/>
      <c r="CB3498" s="94"/>
      <c r="CC3498" s="94"/>
      <c r="CD3498" s="94"/>
      <c r="CE3498" s="40"/>
      <c r="CF3498" s="73"/>
      <c r="CG3498" s="41"/>
      <c r="CH3498" s="41"/>
      <c r="CI3498" s="41"/>
      <c r="CJ3498" s="41"/>
      <c r="CK3498" s="41"/>
      <c r="CL3498" s="68"/>
      <c r="CM3498" s="41"/>
      <c r="CN3498" s="41"/>
      <c r="CO3498" s="39"/>
      <c r="CP3498" s="78"/>
      <c r="CS3498" s="96"/>
    </row>
    <row r="3499" spans="1:97" s="38" customFormat="1" x14ac:dyDescent="0.25">
      <c r="A3499" s="38">
        <v>3496</v>
      </c>
      <c r="F3499" s="39"/>
      <c r="Q3499" s="39"/>
      <c r="R3499" s="40"/>
      <c r="S3499" s="40"/>
      <c r="T3499" s="39"/>
      <c r="AG3499" s="110"/>
      <c r="AH3499" s="94"/>
      <c r="AJ3499" s="97"/>
      <c r="AL3499" s="39"/>
      <c r="AP3499" s="39"/>
      <c r="AQ3499" s="77"/>
      <c r="AR3499" s="94"/>
      <c r="AT3499" s="97"/>
      <c r="BB3499" s="79"/>
      <c r="BC3499" s="94"/>
      <c r="BE3499" s="97"/>
      <c r="BF3499" s="97"/>
      <c r="BG3499" s="40"/>
      <c r="BK3499" s="40"/>
      <c r="BL3499" s="79"/>
      <c r="BM3499" s="94"/>
      <c r="BO3499" s="97"/>
      <c r="BQ3499" s="40"/>
      <c r="BR3499" s="94"/>
      <c r="BS3499" s="94"/>
      <c r="BT3499" s="94"/>
      <c r="BU3499" s="40"/>
      <c r="BV3499" s="82"/>
      <c r="BW3499" s="94"/>
      <c r="BX3499" s="48"/>
      <c r="BY3499" s="97"/>
      <c r="BZ3499" s="48"/>
      <c r="CA3499" s="40"/>
      <c r="CB3499" s="94"/>
      <c r="CC3499" s="94"/>
      <c r="CD3499" s="94"/>
      <c r="CE3499" s="40"/>
      <c r="CF3499" s="73"/>
      <c r="CG3499" s="41"/>
      <c r="CH3499" s="41"/>
      <c r="CI3499" s="41"/>
      <c r="CJ3499" s="41"/>
      <c r="CK3499" s="41"/>
      <c r="CL3499" s="68"/>
      <c r="CM3499" s="41"/>
      <c r="CN3499" s="41"/>
      <c r="CO3499" s="39"/>
      <c r="CP3499" s="78"/>
      <c r="CS3499" s="96"/>
    </row>
    <row r="3500" spans="1:97" s="38" customFormat="1" x14ac:dyDescent="0.25">
      <c r="A3500" s="38">
        <v>3497</v>
      </c>
      <c r="F3500" s="39"/>
      <c r="Q3500" s="39"/>
      <c r="R3500" s="40"/>
      <c r="S3500" s="40"/>
      <c r="T3500" s="39"/>
      <c r="AG3500" s="110"/>
      <c r="AH3500" s="94"/>
      <c r="AJ3500" s="97"/>
      <c r="AL3500" s="39"/>
      <c r="AP3500" s="39"/>
      <c r="AQ3500" s="77"/>
      <c r="AR3500" s="94"/>
      <c r="AT3500" s="97"/>
      <c r="BB3500" s="79"/>
      <c r="BC3500" s="94"/>
      <c r="BE3500" s="97"/>
      <c r="BF3500" s="97"/>
      <c r="BG3500" s="40"/>
      <c r="BK3500" s="40"/>
      <c r="BL3500" s="79"/>
      <c r="BM3500" s="94"/>
      <c r="BO3500" s="97"/>
      <c r="BQ3500" s="40"/>
      <c r="BR3500" s="94"/>
      <c r="BS3500" s="94"/>
      <c r="BT3500" s="94"/>
      <c r="BU3500" s="40"/>
      <c r="BV3500" s="82"/>
      <c r="BW3500" s="94"/>
      <c r="BX3500" s="48"/>
      <c r="BY3500" s="97"/>
      <c r="BZ3500" s="48"/>
      <c r="CA3500" s="40"/>
      <c r="CB3500" s="94"/>
      <c r="CC3500" s="94"/>
      <c r="CD3500" s="94"/>
      <c r="CE3500" s="40"/>
      <c r="CF3500" s="73"/>
      <c r="CG3500" s="41"/>
      <c r="CH3500" s="41"/>
      <c r="CI3500" s="41"/>
      <c r="CJ3500" s="41"/>
      <c r="CK3500" s="41"/>
      <c r="CL3500" s="68"/>
      <c r="CM3500" s="41"/>
      <c r="CN3500" s="41"/>
      <c r="CO3500" s="39"/>
      <c r="CP3500" s="78"/>
      <c r="CS3500" s="96"/>
    </row>
    <row r="3501" spans="1:97" s="38" customFormat="1" x14ac:dyDescent="0.25">
      <c r="A3501" s="38">
        <v>3498</v>
      </c>
      <c r="F3501" s="39"/>
      <c r="Q3501" s="39"/>
      <c r="R3501" s="40"/>
      <c r="S3501" s="40"/>
      <c r="T3501" s="39"/>
      <c r="AG3501" s="110"/>
      <c r="AH3501" s="94"/>
      <c r="AJ3501" s="97"/>
      <c r="AL3501" s="39"/>
      <c r="AP3501" s="39"/>
      <c r="AQ3501" s="77"/>
      <c r="AR3501" s="94"/>
      <c r="AT3501" s="97"/>
      <c r="BB3501" s="79"/>
      <c r="BC3501" s="94"/>
      <c r="BE3501" s="97"/>
      <c r="BF3501" s="97"/>
      <c r="BG3501" s="40"/>
      <c r="BK3501" s="40"/>
      <c r="BL3501" s="79"/>
      <c r="BM3501" s="94"/>
      <c r="BO3501" s="97"/>
      <c r="BQ3501" s="40"/>
      <c r="BR3501" s="94"/>
      <c r="BS3501" s="94"/>
      <c r="BT3501" s="94"/>
      <c r="BU3501" s="40"/>
      <c r="BV3501" s="82"/>
      <c r="BW3501" s="94"/>
      <c r="BX3501" s="48"/>
      <c r="BY3501" s="97"/>
      <c r="BZ3501" s="48"/>
      <c r="CA3501" s="40"/>
      <c r="CB3501" s="94"/>
      <c r="CC3501" s="94"/>
      <c r="CD3501" s="94"/>
      <c r="CE3501" s="40"/>
      <c r="CF3501" s="73"/>
      <c r="CG3501" s="41"/>
      <c r="CH3501" s="41"/>
      <c r="CI3501" s="41"/>
      <c r="CJ3501" s="41"/>
      <c r="CK3501" s="41"/>
      <c r="CL3501" s="68"/>
      <c r="CM3501" s="41"/>
      <c r="CN3501" s="41"/>
      <c r="CO3501" s="39"/>
      <c r="CP3501" s="78"/>
      <c r="CS3501" s="96"/>
    </row>
    <row r="3502" spans="1:97" s="38" customFormat="1" x14ac:dyDescent="0.25">
      <c r="A3502" s="38">
        <v>3499</v>
      </c>
      <c r="F3502" s="39"/>
      <c r="Q3502" s="39"/>
      <c r="R3502" s="40"/>
      <c r="S3502" s="40"/>
      <c r="T3502" s="39"/>
      <c r="AG3502" s="110"/>
      <c r="AH3502" s="94"/>
      <c r="AJ3502" s="97"/>
      <c r="AL3502" s="39"/>
      <c r="AP3502" s="39"/>
      <c r="AQ3502" s="77"/>
      <c r="AR3502" s="94"/>
      <c r="AT3502" s="97"/>
      <c r="BB3502" s="79"/>
      <c r="BC3502" s="94"/>
      <c r="BE3502" s="97"/>
      <c r="BF3502" s="97"/>
      <c r="BG3502" s="40"/>
      <c r="BK3502" s="40"/>
      <c r="BL3502" s="79"/>
      <c r="BM3502" s="94"/>
      <c r="BO3502" s="97"/>
      <c r="BQ3502" s="40"/>
      <c r="BR3502" s="94"/>
      <c r="BS3502" s="94"/>
      <c r="BT3502" s="94"/>
      <c r="BU3502" s="40"/>
      <c r="BV3502" s="82"/>
      <c r="BW3502" s="94"/>
      <c r="BX3502" s="48"/>
      <c r="BY3502" s="97"/>
      <c r="BZ3502" s="48"/>
      <c r="CA3502" s="40"/>
      <c r="CB3502" s="94"/>
      <c r="CC3502" s="94"/>
      <c r="CD3502" s="94"/>
      <c r="CE3502" s="40"/>
      <c r="CF3502" s="73"/>
      <c r="CG3502" s="41"/>
      <c r="CH3502" s="41"/>
      <c r="CI3502" s="41"/>
      <c r="CJ3502" s="41"/>
      <c r="CK3502" s="41"/>
      <c r="CL3502" s="68"/>
      <c r="CM3502" s="41"/>
      <c r="CN3502" s="41"/>
      <c r="CO3502" s="39"/>
      <c r="CP3502" s="78"/>
      <c r="CS3502" s="96"/>
    </row>
    <row r="3503" spans="1:97" s="38" customFormat="1" x14ac:dyDescent="0.25">
      <c r="A3503" s="38">
        <v>3500</v>
      </c>
      <c r="F3503" s="39"/>
      <c r="Q3503" s="39"/>
      <c r="R3503" s="40"/>
      <c r="S3503" s="40"/>
      <c r="T3503" s="39"/>
      <c r="AG3503" s="110"/>
      <c r="AH3503" s="94"/>
      <c r="AJ3503" s="97"/>
      <c r="AL3503" s="39"/>
      <c r="AP3503" s="39"/>
      <c r="AQ3503" s="77"/>
      <c r="AR3503" s="94"/>
      <c r="AT3503" s="97"/>
      <c r="BB3503" s="79"/>
      <c r="BC3503" s="94"/>
      <c r="BE3503" s="97"/>
      <c r="BF3503" s="97"/>
      <c r="BG3503" s="40"/>
      <c r="BK3503" s="40"/>
      <c r="BL3503" s="79"/>
      <c r="BM3503" s="94"/>
      <c r="BO3503" s="97"/>
      <c r="BQ3503" s="40"/>
      <c r="BR3503" s="94"/>
      <c r="BS3503" s="94"/>
      <c r="BT3503" s="94"/>
      <c r="BU3503" s="40"/>
      <c r="BV3503" s="82"/>
      <c r="BW3503" s="94"/>
      <c r="BX3503" s="48"/>
      <c r="BY3503" s="97"/>
      <c r="BZ3503" s="48"/>
      <c r="CA3503" s="40"/>
      <c r="CB3503" s="94"/>
      <c r="CC3503" s="94"/>
      <c r="CD3503" s="94"/>
      <c r="CE3503" s="40"/>
      <c r="CF3503" s="73"/>
      <c r="CG3503" s="41"/>
      <c r="CH3503" s="41"/>
      <c r="CI3503" s="41"/>
      <c r="CJ3503" s="41"/>
      <c r="CK3503" s="41"/>
      <c r="CL3503" s="68"/>
      <c r="CM3503" s="41"/>
      <c r="CN3503" s="41"/>
      <c r="CO3503" s="39"/>
      <c r="CP3503" s="78"/>
      <c r="CS3503" s="96"/>
    </row>
    <row r="3504" spans="1:97" s="38" customFormat="1" x14ac:dyDescent="0.25">
      <c r="A3504" s="38">
        <v>3501</v>
      </c>
      <c r="F3504" s="39"/>
      <c r="Q3504" s="39"/>
      <c r="R3504" s="40"/>
      <c r="S3504" s="40"/>
      <c r="T3504" s="39"/>
      <c r="AG3504" s="110"/>
      <c r="AH3504" s="94"/>
      <c r="AJ3504" s="97"/>
      <c r="AL3504" s="39"/>
      <c r="AP3504" s="39"/>
      <c r="AQ3504" s="77"/>
      <c r="AR3504" s="94"/>
      <c r="AT3504" s="97"/>
      <c r="BB3504" s="79"/>
      <c r="BC3504" s="94"/>
      <c r="BE3504" s="97"/>
      <c r="BF3504" s="97"/>
      <c r="BG3504" s="40"/>
      <c r="BK3504" s="40"/>
      <c r="BL3504" s="79"/>
      <c r="BM3504" s="94"/>
      <c r="BO3504" s="97"/>
      <c r="BQ3504" s="40"/>
      <c r="BR3504" s="94"/>
      <c r="BS3504" s="94"/>
      <c r="BT3504" s="94"/>
      <c r="BU3504" s="40"/>
      <c r="BV3504" s="82"/>
      <c r="BW3504" s="94"/>
      <c r="BX3504" s="48"/>
      <c r="BY3504" s="97"/>
      <c r="BZ3504" s="48"/>
      <c r="CA3504" s="40"/>
      <c r="CB3504" s="94"/>
      <c r="CC3504" s="94"/>
      <c r="CD3504" s="94"/>
      <c r="CE3504" s="40"/>
      <c r="CF3504" s="73"/>
      <c r="CG3504" s="41"/>
      <c r="CH3504" s="41"/>
      <c r="CI3504" s="41"/>
      <c r="CJ3504" s="41"/>
      <c r="CK3504" s="41"/>
      <c r="CL3504" s="68"/>
      <c r="CM3504" s="41"/>
      <c r="CN3504" s="41"/>
      <c r="CO3504" s="39"/>
      <c r="CP3504" s="78"/>
      <c r="CS3504" s="96"/>
    </row>
    <row r="3505" spans="1:97" s="38" customFormat="1" x14ac:dyDescent="0.25">
      <c r="A3505" s="38">
        <v>3502</v>
      </c>
      <c r="F3505" s="39"/>
      <c r="Q3505" s="39"/>
      <c r="R3505" s="40"/>
      <c r="S3505" s="40"/>
      <c r="T3505" s="39"/>
      <c r="AG3505" s="110"/>
      <c r="AH3505" s="94"/>
      <c r="AJ3505" s="97"/>
      <c r="AL3505" s="39"/>
      <c r="AP3505" s="39"/>
      <c r="AQ3505" s="77"/>
      <c r="AR3505" s="94"/>
      <c r="AT3505" s="97"/>
      <c r="BB3505" s="79"/>
      <c r="BC3505" s="94"/>
      <c r="BE3505" s="97"/>
      <c r="BF3505" s="97"/>
      <c r="BG3505" s="40"/>
      <c r="BK3505" s="40"/>
      <c r="BL3505" s="79"/>
      <c r="BM3505" s="94"/>
      <c r="BO3505" s="97"/>
      <c r="BQ3505" s="40"/>
      <c r="BR3505" s="94"/>
      <c r="BS3505" s="94"/>
      <c r="BT3505" s="94"/>
      <c r="BU3505" s="40"/>
      <c r="BV3505" s="82"/>
      <c r="BW3505" s="94"/>
      <c r="BX3505" s="48"/>
      <c r="BY3505" s="97"/>
      <c r="BZ3505" s="48"/>
      <c r="CA3505" s="40"/>
      <c r="CB3505" s="94"/>
      <c r="CC3505" s="94"/>
      <c r="CD3505" s="94"/>
      <c r="CE3505" s="40"/>
      <c r="CF3505" s="73"/>
      <c r="CG3505" s="41"/>
      <c r="CH3505" s="41"/>
      <c r="CI3505" s="41"/>
      <c r="CJ3505" s="41"/>
      <c r="CK3505" s="41"/>
      <c r="CL3505" s="68"/>
      <c r="CM3505" s="41"/>
      <c r="CN3505" s="41"/>
      <c r="CO3505" s="39"/>
      <c r="CP3505" s="78"/>
      <c r="CS3505" s="96"/>
    </row>
    <row r="3506" spans="1:97" s="38" customFormat="1" x14ac:dyDescent="0.25">
      <c r="A3506" s="38">
        <v>3503</v>
      </c>
      <c r="F3506" s="39"/>
      <c r="Q3506" s="39"/>
      <c r="R3506" s="40"/>
      <c r="S3506" s="40"/>
      <c r="T3506" s="39"/>
      <c r="AG3506" s="110"/>
      <c r="AH3506" s="94"/>
      <c r="AJ3506" s="97"/>
      <c r="AL3506" s="39"/>
      <c r="AP3506" s="39"/>
      <c r="AQ3506" s="77"/>
      <c r="AR3506" s="94"/>
      <c r="AT3506" s="97"/>
      <c r="BB3506" s="79"/>
      <c r="BC3506" s="94"/>
      <c r="BE3506" s="97"/>
      <c r="BF3506" s="97"/>
      <c r="BG3506" s="40"/>
      <c r="BK3506" s="40"/>
      <c r="BL3506" s="79"/>
      <c r="BM3506" s="94"/>
      <c r="BO3506" s="97"/>
      <c r="BQ3506" s="40"/>
      <c r="BR3506" s="94"/>
      <c r="BS3506" s="94"/>
      <c r="BT3506" s="94"/>
      <c r="BU3506" s="40"/>
      <c r="BV3506" s="82"/>
      <c r="BW3506" s="94"/>
      <c r="BX3506" s="48"/>
      <c r="BY3506" s="97"/>
      <c r="BZ3506" s="48"/>
      <c r="CA3506" s="40"/>
      <c r="CB3506" s="94"/>
      <c r="CC3506" s="94"/>
      <c r="CD3506" s="94"/>
      <c r="CE3506" s="40"/>
      <c r="CF3506" s="73"/>
      <c r="CG3506" s="41"/>
      <c r="CH3506" s="41"/>
      <c r="CI3506" s="41"/>
      <c r="CJ3506" s="41"/>
      <c r="CK3506" s="41"/>
      <c r="CL3506" s="68"/>
      <c r="CM3506" s="41"/>
      <c r="CN3506" s="41"/>
      <c r="CO3506" s="39"/>
      <c r="CP3506" s="78"/>
      <c r="CS3506" s="96"/>
    </row>
    <row r="3507" spans="1:97" s="38" customFormat="1" x14ac:dyDescent="0.25">
      <c r="A3507" s="38">
        <v>3504</v>
      </c>
      <c r="F3507" s="39"/>
      <c r="Q3507" s="39"/>
      <c r="R3507" s="40"/>
      <c r="S3507" s="40"/>
      <c r="T3507" s="39"/>
      <c r="AG3507" s="110"/>
      <c r="AH3507" s="94"/>
      <c r="AJ3507" s="97"/>
      <c r="AL3507" s="39"/>
      <c r="AP3507" s="39"/>
      <c r="AQ3507" s="77"/>
      <c r="AR3507" s="94"/>
      <c r="AT3507" s="97"/>
      <c r="BB3507" s="79"/>
      <c r="BC3507" s="94"/>
      <c r="BE3507" s="97"/>
      <c r="BF3507" s="97"/>
      <c r="BG3507" s="40"/>
      <c r="BK3507" s="40"/>
      <c r="BL3507" s="79"/>
      <c r="BM3507" s="94"/>
      <c r="BO3507" s="97"/>
      <c r="BQ3507" s="40"/>
      <c r="BR3507" s="94"/>
      <c r="BS3507" s="94"/>
      <c r="BT3507" s="94"/>
      <c r="BU3507" s="40"/>
      <c r="BV3507" s="82"/>
      <c r="BW3507" s="94"/>
      <c r="BX3507" s="48"/>
      <c r="BY3507" s="97"/>
      <c r="BZ3507" s="48"/>
      <c r="CA3507" s="40"/>
      <c r="CB3507" s="94"/>
      <c r="CC3507" s="94"/>
      <c r="CD3507" s="94"/>
      <c r="CE3507" s="40"/>
      <c r="CF3507" s="73"/>
      <c r="CG3507" s="41"/>
      <c r="CH3507" s="41"/>
      <c r="CI3507" s="41"/>
      <c r="CJ3507" s="41"/>
      <c r="CK3507" s="41"/>
      <c r="CL3507" s="68"/>
      <c r="CM3507" s="41"/>
      <c r="CN3507" s="41"/>
      <c r="CO3507" s="39"/>
      <c r="CP3507" s="78"/>
      <c r="CS3507" s="96"/>
    </row>
    <row r="3508" spans="1:97" s="38" customFormat="1" x14ac:dyDescent="0.25">
      <c r="A3508" s="38">
        <v>3505</v>
      </c>
      <c r="F3508" s="39"/>
      <c r="Q3508" s="39"/>
      <c r="R3508" s="40"/>
      <c r="S3508" s="40"/>
      <c r="T3508" s="39"/>
      <c r="AG3508" s="110"/>
      <c r="AH3508" s="94"/>
      <c r="AJ3508" s="97"/>
      <c r="AL3508" s="39"/>
      <c r="AP3508" s="39"/>
      <c r="AQ3508" s="77"/>
      <c r="AR3508" s="94"/>
      <c r="AT3508" s="97"/>
      <c r="BB3508" s="79"/>
      <c r="BC3508" s="94"/>
      <c r="BE3508" s="97"/>
      <c r="BF3508" s="97"/>
      <c r="BG3508" s="40"/>
      <c r="BK3508" s="40"/>
      <c r="BL3508" s="79"/>
      <c r="BM3508" s="94"/>
      <c r="BO3508" s="97"/>
      <c r="BQ3508" s="40"/>
      <c r="BR3508" s="94"/>
      <c r="BS3508" s="94"/>
      <c r="BT3508" s="94"/>
      <c r="BU3508" s="40"/>
      <c r="BV3508" s="82"/>
      <c r="BW3508" s="94"/>
      <c r="BX3508" s="48"/>
      <c r="BY3508" s="97"/>
      <c r="BZ3508" s="48"/>
      <c r="CA3508" s="40"/>
      <c r="CB3508" s="94"/>
      <c r="CC3508" s="94"/>
      <c r="CD3508" s="94"/>
      <c r="CE3508" s="40"/>
      <c r="CF3508" s="73"/>
      <c r="CG3508" s="41"/>
      <c r="CH3508" s="41"/>
      <c r="CI3508" s="41"/>
      <c r="CJ3508" s="41"/>
      <c r="CK3508" s="41"/>
      <c r="CL3508" s="68"/>
      <c r="CM3508" s="41"/>
      <c r="CN3508" s="41"/>
      <c r="CO3508" s="39"/>
      <c r="CP3508" s="78"/>
      <c r="CS3508" s="96"/>
    </row>
    <row r="3509" spans="1:97" s="38" customFormat="1" x14ac:dyDescent="0.25">
      <c r="A3509" s="38">
        <v>3506</v>
      </c>
      <c r="F3509" s="39"/>
      <c r="Q3509" s="39"/>
      <c r="R3509" s="40"/>
      <c r="S3509" s="40"/>
      <c r="T3509" s="39"/>
      <c r="AG3509" s="110"/>
      <c r="AH3509" s="94"/>
      <c r="AJ3509" s="97"/>
      <c r="AL3509" s="39"/>
      <c r="AP3509" s="39"/>
      <c r="AQ3509" s="77"/>
      <c r="AR3509" s="94"/>
      <c r="AT3509" s="97"/>
      <c r="BB3509" s="79"/>
      <c r="BC3509" s="94"/>
      <c r="BE3509" s="97"/>
      <c r="BF3509" s="97"/>
      <c r="BG3509" s="40"/>
      <c r="BK3509" s="40"/>
      <c r="BL3509" s="79"/>
      <c r="BM3509" s="94"/>
      <c r="BO3509" s="97"/>
      <c r="BQ3509" s="40"/>
      <c r="BR3509" s="94"/>
      <c r="BS3509" s="94"/>
      <c r="BT3509" s="94"/>
      <c r="BU3509" s="40"/>
      <c r="BV3509" s="82"/>
      <c r="BW3509" s="94"/>
      <c r="BX3509" s="48"/>
      <c r="BY3509" s="97"/>
      <c r="BZ3509" s="48"/>
      <c r="CA3509" s="40"/>
      <c r="CB3509" s="94"/>
      <c r="CC3509" s="94"/>
      <c r="CD3509" s="94"/>
      <c r="CE3509" s="40"/>
      <c r="CF3509" s="73"/>
      <c r="CG3509" s="41"/>
      <c r="CH3509" s="41"/>
      <c r="CI3509" s="41"/>
      <c r="CJ3509" s="41"/>
      <c r="CK3509" s="41"/>
      <c r="CL3509" s="68"/>
      <c r="CM3509" s="41"/>
      <c r="CN3509" s="41"/>
      <c r="CO3509" s="39"/>
      <c r="CP3509" s="78"/>
      <c r="CS3509" s="96"/>
    </row>
    <row r="3510" spans="1:97" s="38" customFormat="1" x14ac:dyDescent="0.25">
      <c r="A3510" s="38">
        <v>3507</v>
      </c>
      <c r="F3510" s="39"/>
      <c r="Q3510" s="39"/>
      <c r="R3510" s="40"/>
      <c r="S3510" s="40"/>
      <c r="T3510" s="39"/>
      <c r="AG3510" s="110"/>
      <c r="AH3510" s="94"/>
      <c r="AJ3510" s="97"/>
      <c r="AL3510" s="39"/>
      <c r="AP3510" s="39"/>
      <c r="AQ3510" s="77"/>
      <c r="AR3510" s="94"/>
      <c r="AT3510" s="97"/>
      <c r="BB3510" s="79"/>
      <c r="BC3510" s="94"/>
      <c r="BE3510" s="97"/>
      <c r="BF3510" s="97"/>
      <c r="BG3510" s="40"/>
      <c r="BK3510" s="40"/>
      <c r="BL3510" s="79"/>
      <c r="BM3510" s="94"/>
      <c r="BO3510" s="97"/>
      <c r="BQ3510" s="40"/>
      <c r="BR3510" s="94"/>
      <c r="BS3510" s="94"/>
      <c r="BT3510" s="94"/>
      <c r="BU3510" s="40"/>
      <c r="BV3510" s="82"/>
      <c r="BW3510" s="94"/>
      <c r="BX3510" s="48"/>
      <c r="BY3510" s="97"/>
      <c r="BZ3510" s="48"/>
      <c r="CA3510" s="40"/>
      <c r="CB3510" s="94"/>
      <c r="CC3510" s="94"/>
      <c r="CD3510" s="94"/>
      <c r="CE3510" s="40"/>
      <c r="CF3510" s="73"/>
      <c r="CG3510" s="41"/>
      <c r="CH3510" s="41"/>
      <c r="CI3510" s="41"/>
      <c r="CJ3510" s="41"/>
      <c r="CK3510" s="41"/>
      <c r="CL3510" s="68"/>
      <c r="CM3510" s="41"/>
      <c r="CN3510" s="41"/>
      <c r="CO3510" s="39"/>
      <c r="CP3510" s="78"/>
      <c r="CS3510" s="96"/>
    </row>
    <row r="3511" spans="1:97" s="38" customFormat="1" x14ac:dyDescent="0.25">
      <c r="A3511" s="38">
        <v>3508</v>
      </c>
      <c r="F3511" s="39"/>
      <c r="Q3511" s="39"/>
      <c r="R3511" s="40"/>
      <c r="S3511" s="40"/>
      <c r="T3511" s="39"/>
      <c r="AG3511" s="110"/>
      <c r="AH3511" s="94"/>
      <c r="AJ3511" s="97"/>
      <c r="AL3511" s="39"/>
      <c r="AP3511" s="39"/>
      <c r="AQ3511" s="77"/>
      <c r="AR3511" s="94"/>
      <c r="AT3511" s="97"/>
      <c r="BB3511" s="79"/>
      <c r="BC3511" s="94"/>
      <c r="BE3511" s="97"/>
      <c r="BF3511" s="97"/>
      <c r="BG3511" s="40"/>
      <c r="BK3511" s="40"/>
      <c r="BL3511" s="79"/>
      <c r="BM3511" s="94"/>
      <c r="BO3511" s="97"/>
      <c r="BQ3511" s="40"/>
      <c r="BR3511" s="94"/>
      <c r="BS3511" s="94"/>
      <c r="BT3511" s="94"/>
      <c r="BU3511" s="40"/>
      <c r="BV3511" s="82"/>
      <c r="BW3511" s="94"/>
      <c r="BX3511" s="48"/>
      <c r="BY3511" s="97"/>
      <c r="BZ3511" s="48"/>
      <c r="CA3511" s="40"/>
      <c r="CB3511" s="94"/>
      <c r="CC3511" s="94"/>
      <c r="CD3511" s="94"/>
      <c r="CE3511" s="40"/>
      <c r="CF3511" s="73"/>
      <c r="CG3511" s="41"/>
      <c r="CH3511" s="41"/>
      <c r="CI3511" s="41"/>
      <c r="CJ3511" s="41"/>
      <c r="CK3511" s="41"/>
      <c r="CL3511" s="68"/>
      <c r="CM3511" s="41"/>
      <c r="CN3511" s="41"/>
      <c r="CO3511" s="39"/>
      <c r="CP3511" s="78"/>
      <c r="CS3511" s="96"/>
    </row>
    <row r="3512" spans="1:97" s="38" customFormat="1" x14ac:dyDescent="0.25">
      <c r="A3512" s="38">
        <v>3509</v>
      </c>
      <c r="F3512" s="39"/>
      <c r="Q3512" s="39"/>
      <c r="R3512" s="40"/>
      <c r="S3512" s="40"/>
      <c r="T3512" s="39"/>
      <c r="AG3512" s="110"/>
      <c r="AH3512" s="94"/>
      <c r="AJ3512" s="97"/>
      <c r="AL3512" s="39"/>
      <c r="AP3512" s="39"/>
      <c r="AQ3512" s="77"/>
      <c r="AR3512" s="94"/>
      <c r="AT3512" s="97"/>
      <c r="BB3512" s="79"/>
      <c r="BC3512" s="94"/>
      <c r="BE3512" s="97"/>
      <c r="BF3512" s="97"/>
      <c r="BG3512" s="40"/>
      <c r="BK3512" s="40"/>
      <c r="BL3512" s="79"/>
      <c r="BM3512" s="94"/>
      <c r="BO3512" s="97"/>
      <c r="BQ3512" s="40"/>
      <c r="BR3512" s="94"/>
      <c r="BS3512" s="94"/>
      <c r="BT3512" s="94"/>
      <c r="BU3512" s="40"/>
      <c r="BV3512" s="82"/>
      <c r="BW3512" s="94"/>
      <c r="BX3512" s="48"/>
      <c r="BY3512" s="97"/>
      <c r="BZ3512" s="48"/>
      <c r="CA3512" s="40"/>
      <c r="CB3512" s="94"/>
      <c r="CC3512" s="94"/>
      <c r="CD3512" s="94"/>
      <c r="CE3512" s="40"/>
      <c r="CF3512" s="73"/>
      <c r="CG3512" s="41"/>
      <c r="CH3512" s="41"/>
      <c r="CI3512" s="41"/>
      <c r="CJ3512" s="41"/>
      <c r="CK3512" s="41"/>
      <c r="CL3512" s="68"/>
      <c r="CM3512" s="41"/>
      <c r="CN3512" s="41"/>
      <c r="CO3512" s="39"/>
      <c r="CP3512" s="78"/>
      <c r="CS3512" s="96"/>
    </row>
    <row r="3513" spans="1:97" s="38" customFormat="1" x14ac:dyDescent="0.25">
      <c r="A3513" s="38">
        <v>3510</v>
      </c>
      <c r="F3513" s="39"/>
      <c r="Q3513" s="39"/>
      <c r="R3513" s="40"/>
      <c r="S3513" s="40"/>
      <c r="T3513" s="39"/>
      <c r="AG3513" s="110"/>
      <c r="AH3513" s="94"/>
      <c r="AJ3513" s="97"/>
      <c r="AL3513" s="39"/>
      <c r="AP3513" s="39"/>
      <c r="AQ3513" s="77"/>
      <c r="AR3513" s="94"/>
      <c r="AT3513" s="97"/>
      <c r="BB3513" s="79"/>
      <c r="BC3513" s="94"/>
      <c r="BE3513" s="97"/>
      <c r="BF3513" s="97"/>
      <c r="BG3513" s="40"/>
      <c r="BK3513" s="40"/>
      <c r="BL3513" s="79"/>
      <c r="BM3513" s="94"/>
      <c r="BO3513" s="97"/>
      <c r="BQ3513" s="40"/>
      <c r="BR3513" s="94"/>
      <c r="BS3513" s="94"/>
      <c r="BT3513" s="94"/>
      <c r="BU3513" s="40"/>
      <c r="BV3513" s="82"/>
      <c r="BW3513" s="94"/>
      <c r="BX3513" s="48"/>
      <c r="BY3513" s="97"/>
      <c r="BZ3513" s="48"/>
      <c r="CA3513" s="40"/>
      <c r="CB3513" s="94"/>
      <c r="CC3513" s="94"/>
      <c r="CD3513" s="94"/>
      <c r="CE3513" s="40"/>
      <c r="CF3513" s="73"/>
      <c r="CG3513" s="41"/>
      <c r="CH3513" s="41"/>
      <c r="CI3513" s="41"/>
      <c r="CJ3513" s="41"/>
      <c r="CK3513" s="41"/>
      <c r="CL3513" s="68"/>
      <c r="CM3513" s="41"/>
      <c r="CN3513" s="41"/>
      <c r="CO3513" s="39"/>
      <c r="CP3513" s="78"/>
      <c r="CS3513" s="96"/>
    </row>
    <row r="3514" spans="1:97" s="38" customFormat="1" x14ac:dyDescent="0.25">
      <c r="A3514" s="38">
        <v>3511</v>
      </c>
      <c r="F3514" s="39"/>
      <c r="Q3514" s="39"/>
      <c r="R3514" s="40"/>
      <c r="S3514" s="40"/>
      <c r="T3514" s="39"/>
      <c r="AG3514" s="110"/>
      <c r="AH3514" s="94"/>
      <c r="AJ3514" s="97"/>
      <c r="AL3514" s="39"/>
      <c r="AP3514" s="39"/>
      <c r="AQ3514" s="77"/>
      <c r="AR3514" s="94"/>
      <c r="AT3514" s="97"/>
      <c r="BB3514" s="79"/>
      <c r="BC3514" s="94"/>
      <c r="BE3514" s="97"/>
      <c r="BF3514" s="97"/>
      <c r="BG3514" s="40"/>
      <c r="BK3514" s="40"/>
      <c r="BL3514" s="79"/>
      <c r="BM3514" s="94"/>
      <c r="BO3514" s="97"/>
      <c r="BQ3514" s="40"/>
      <c r="BR3514" s="94"/>
      <c r="BS3514" s="94"/>
      <c r="BT3514" s="94"/>
      <c r="BU3514" s="40"/>
      <c r="BV3514" s="82"/>
      <c r="BW3514" s="94"/>
      <c r="BX3514" s="48"/>
      <c r="BY3514" s="97"/>
      <c r="BZ3514" s="48"/>
      <c r="CA3514" s="40"/>
      <c r="CB3514" s="94"/>
      <c r="CC3514" s="94"/>
      <c r="CD3514" s="94"/>
      <c r="CE3514" s="40"/>
      <c r="CF3514" s="73"/>
      <c r="CG3514" s="41"/>
      <c r="CH3514" s="41"/>
      <c r="CI3514" s="41"/>
      <c r="CJ3514" s="41"/>
      <c r="CK3514" s="41"/>
      <c r="CL3514" s="68"/>
      <c r="CM3514" s="41"/>
      <c r="CN3514" s="41"/>
      <c r="CO3514" s="39"/>
      <c r="CP3514" s="78"/>
      <c r="CS3514" s="96"/>
    </row>
    <row r="3515" spans="1:97" s="38" customFormat="1" x14ac:dyDescent="0.25">
      <c r="A3515" s="38">
        <v>3512</v>
      </c>
      <c r="F3515" s="39"/>
      <c r="Q3515" s="39"/>
      <c r="R3515" s="40"/>
      <c r="S3515" s="40"/>
      <c r="T3515" s="39"/>
      <c r="AG3515" s="110"/>
      <c r="AH3515" s="94"/>
      <c r="AJ3515" s="97"/>
      <c r="AL3515" s="39"/>
      <c r="AP3515" s="39"/>
      <c r="AQ3515" s="77"/>
      <c r="AR3515" s="94"/>
      <c r="AT3515" s="97"/>
      <c r="BB3515" s="79"/>
      <c r="BC3515" s="94"/>
      <c r="BE3515" s="97"/>
      <c r="BF3515" s="97"/>
      <c r="BG3515" s="40"/>
      <c r="BK3515" s="40"/>
      <c r="BL3515" s="79"/>
      <c r="BM3515" s="94"/>
      <c r="BO3515" s="97"/>
      <c r="BQ3515" s="40"/>
      <c r="BR3515" s="94"/>
      <c r="BS3515" s="94"/>
      <c r="BT3515" s="94"/>
      <c r="BU3515" s="40"/>
      <c r="BV3515" s="82"/>
      <c r="BW3515" s="94"/>
      <c r="BX3515" s="48"/>
      <c r="BY3515" s="97"/>
      <c r="BZ3515" s="48"/>
      <c r="CA3515" s="40"/>
      <c r="CB3515" s="94"/>
      <c r="CC3515" s="94"/>
      <c r="CD3515" s="94"/>
      <c r="CE3515" s="40"/>
      <c r="CF3515" s="73"/>
      <c r="CG3515" s="41"/>
      <c r="CH3515" s="41"/>
      <c r="CI3515" s="41"/>
      <c r="CJ3515" s="41"/>
      <c r="CK3515" s="41"/>
      <c r="CL3515" s="68"/>
      <c r="CM3515" s="41"/>
      <c r="CN3515" s="41"/>
      <c r="CO3515" s="39"/>
      <c r="CP3515" s="78"/>
      <c r="CS3515" s="96"/>
    </row>
    <row r="3516" spans="1:97" s="38" customFormat="1" x14ac:dyDescent="0.25">
      <c r="A3516" s="38">
        <v>3513</v>
      </c>
      <c r="F3516" s="39"/>
      <c r="Q3516" s="39"/>
      <c r="R3516" s="40"/>
      <c r="S3516" s="40"/>
      <c r="T3516" s="39"/>
      <c r="AG3516" s="110"/>
      <c r="AH3516" s="94"/>
      <c r="AJ3516" s="97"/>
      <c r="AL3516" s="39"/>
      <c r="AP3516" s="39"/>
      <c r="AQ3516" s="77"/>
      <c r="AR3516" s="94"/>
      <c r="AT3516" s="97"/>
      <c r="BB3516" s="79"/>
      <c r="BC3516" s="94"/>
      <c r="BE3516" s="97"/>
      <c r="BF3516" s="97"/>
      <c r="BG3516" s="40"/>
      <c r="BK3516" s="40"/>
      <c r="BL3516" s="79"/>
      <c r="BM3516" s="94"/>
      <c r="BO3516" s="97"/>
      <c r="BQ3516" s="40"/>
      <c r="BR3516" s="94"/>
      <c r="BS3516" s="94"/>
      <c r="BT3516" s="94"/>
      <c r="BU3516" s="40"/>
      <c r="BV3516" s="82"/>
      <c r="BW3516" s="94"/>
      <c r="BX3516" s="48"/>
      <c r="BY3516" s="97"/>
      <c r="BZ3516" s="48"/>
      <c r="CA3516" s="40"/>
      <c r="CB3516" s="94"/>
      <c r="CC3516" s="94"/>
      <c r="CD3516" s="94"/>
      <c r="CE3516" s="40"/>
      <c r="CF3516" s="73"/>
      <c r="CG3516" s="41"/>
      <c r="CH3516" s="41"/>
      <c r="CI3516" s="41"/>
      <c r="CJ3516" s="41"/>
      <c r="CK3516" s="41"/>
      <c r="CL3516" s="68"/>
      <c r="CM3516" s="41"/>
      <c r="CN3516" s="41"/>
      <c r="CO3516" s="39"/>
      <c r="CP3516" s="78"/>
      <c r="CS3516" s="96"/>
    </row>
    <row r="3517" spans="1:97" s="38" customFormat="1" x14ac:dyDescent="0.25">
      <c r="A3517" s="38">
        <v>3514</v>
      </c>
      <c r="F3517" s="39"/>
      <c r="Q3517" s="39"/>
      <c r="R3517" s="40"/>
      <c r="S3517" s="40"/>
      <c r="T3517" s="39"/>
      <c r="AG3517" s="110"/>
      <c r="AH3517" s="94"/>
      <c r="AJ3517" s="97"/>
      <c r="AL3517" s="39"/>
      <c r="AP3517" s="39"/>
      <c r="AQ3517" s="77"/>
      <c r="AR3517" s="94"/>
      <c r="AT3517" s="97"/>
      <c r="BB3517" s="79"/>
      <c r="BC3517" s="94"/>
      <c r="BE3517" s="97"/>
      <c r="BF3517" s="97"/>
      <c r="BG3517" s="40"/>
      <c r="BK3517" s="40"/>
      <c r="BL3517" s="79"/>
      <c r="BM3517" s="94"/>
      <c r="BO3517" s="97"/>
      <c r="BQ3517" s="40"/>
      <c r="BR3517" s="94"/>
      <c r="BS3517" s="94"/>
      <c r="BT3517" s="94"/>
      <c r="BU3517" s="40"/>
      <c r="BV3517" s="82"/>
      <c r="BW3517" s="94"/>
      <c r="BX3517" s="48"/>
      <c r="BY3517" s="97"/>
      <c r="BZ3517" s="48"/>
      <c r="CA3517" s="40"/>
      <c r="CB3517" s="94"/>
      <c r="CC3517" s="94"/>
      <c r="CD3517" s="94"/>
      <c r="CE3517" s="40"/>
      <c r="CF3517" s="73"/>
      <c r="CG3517" s="41"/>
      <c r="CH3517" s="41"/>
      <c r="CI3517" s="41"/>
      <c r="CJ3517" s="41"/>
      <c r="CK3517" s="41"/>
      <c r="CL3517" s="68"/>
      <c r="CM3517" s="41"/>
      <c r="CN3517" s="41"/>
      <c r="CO3517" s="39"/>
      <c r="CP3517" s="78"/>
      <c r="CS3517" s="96"/>
    </row>
    <row r="3518" spans="1:97" s="38" customFormat="1" x14ac:dyDescent="0.25">
      <c r="A3518" s="38">
        <v>3515</v>
      </c>
      <c r="F3518" s="39"/>
      <c r="Q3518" s="39"/>
      <c r="R3518" s="40"/>
      <c r="S3518" s="40"/>
      <c r="T3518" s="39"/>
      <c r="AG3518" s="110"/>
      <c r="AH3518" s="94"/>
      <c r="AJ3518" s="97"/>
      <c r="AL3518" s="39"/>
      <c r="AP3518" s="39"/>
      <c r="AQ3518" s="77"/>
      <c r="AR3518" s="94"/>
      <c r="AT3518" s="97"/>
      <c r="BB3518" s="79"/>
      <c r="BC3518" s="94"/>
      <c r="BE3518" s="97"/>
      <c r="BF3518" s="97"/>
      <c r="BG3518" s="40"/>
      <c r="BK3518" s="40"/>
      <c r="BL3518" s="79"/>
      <c r="BM3518" s="94"/>
      <c r="BO3518" s="97"/>
      <c r="BQ3518" s="40"/>
      <c r="BR3518" s="94"/>
      <c r="BS3518" s="94"/>
      <c r="BT3518" s="94"/>
      <c r="BU3518" s="40"/>
      <c r="BV3518" s="82"/>
      <c r="BW3518" s="94"/>
      <c r="BX3518" s="48"/>
      <c r="BY3518" s="97"/>
      <c r="BZ3518" s="48"/>
      <c r="CA3518" s="40"/>
      <c r="CB3518" s="94"/>
      <c r="CC3518" s="94"/>
      <c r="CD3518" s="94"/>
      <c r="CE3518" s="40"/>
      <c r="CF3518" s="73"/>
      <c r="CG3518" s="41"/>
      <c r="CH3518" s="41"/>
      <c r="CI3518" s="41"/>
      <c r="CJ3518" s="41"/>
      <c r="CK3518" s="41"/>
      <c r="CL3518" s="68"/>
      <c r="CM3518" s="41"/>
      <c r="CN3518" s="41"/>
      <c r="CO3518" s="39"/>
      <c r="CP3518" s="78"/>
      <c r="CS3518" s="96"/>
    </row>
    <row r="3519" spans="1:97" s="38" customFormat="1" x14ac:dyDescent="0.25">
      <c r="A3519" s="38">
        <v>3516</v>
      </c>
      <c r="F3519" s="39"/>
      <c r="Q3519" s="39"/>
      <c r="R3519" s="40"/>
      <c r="S3519" s="40"/>
      <c r="T3519" s="39"/>
      <c r="AG3519" s="110"/>
      <c r="AH3519" s="94"/>
      <c r="AJ3519" s="97"/>
      <c r="AL3519" s="39"/>
      <c r="AP3519" s="39"/>
      <c r="AQ3519" s="77"/>
      <c r="AR3519" s="94"/>
      <c r="AT3519" s="97"/>
      <c r="BB3519" s="79"/>
      <c r="BC3519" s="94"/>
      <c r="BE3519" s="97"/>
      <c r="BF3519" s="97"/>
      <c r="BG3519" s="40"/>
      <c r="BK3519" s="40"/>
      <c r="BL3519" s="79"/>
      <c r="BM3519" s="94"/>
      <c r="BO3519" s="97"/>
      <c r="BQ3519" s="40"/>
      <c r="BR3519" s="94"/>
      <c r="BS3519" s="94"/>
      <c r="BT3519" s="94"/>
      <c r="BU3519" s="40"/>
      <c r="BV3519" s="82"/>
      <c r="BW3519" s="94"/>
      <c r="BX3519" s="48"/>
      <c r="BY3519" s="97"/>
      <c r="BZ3519" s="48"/>
      <c r="CA3519" s="40"/>
      <c r="CB3519" s="94"/>
      <c r="CC3519" s="94"/>
      <c r="CD3519" s="94"/>
      <c r="CE3519" s="40"/>
      <c r="CF3519" s="73"/>
      <c r="CG3519" s="41"/>
      <c r="CH3519" s="41"/>
      <c r="CI3519" s="41"/>
      <c r="CJ3519" s="41"/>
      <c r="CK3519" s="41"/>
      <c r="CL3519" s="68"/>
      <c r="CM3519" s="41"/>
      <c r="CN3519" s="41"/>
      <c r="CO3519" s="39"/>
      <c r="CP3519" s="78"/>
      <c r="CS3519" s="96"/>
    </row>
    <row r="3520" spans="1:97" s="38" customFormat="1" x14ac:dyDescent="0.25">
      <c r="A3520" s="38">
        <v>3517</v>
      </c>
      <c r="F3520" s="39"/>
      <c r="Q3520" s="39"/>
      <c r="R3520" s="40"/>
      <c r="S3520" s="40"/>
      <c r="T3520" s="39"/>
      <c r="AG3520" s="110"/>
      <c r="AH3520" s="94"/>
      <c r="AJ3520" s="97"/>
      <c r="AL3520" s="39"/>
      <c r="AP3520" s="39"/>
      <c r="AQ3520" s="77"/>
      <c r="AR3520" s="94"/>
      <c r="AT3520" s="97"/>
      <c r="BB3520" s="79"/>
      <c r="BC3520" s="94"/>
      <c r="BE3520" s="97"/>
      <c r="BF3520" s="97"/>
      <c r="BG3520" s="40"/>
      <c r="BK3520" s="40"/>
      <c r="BL3520" s="79"/>
      <c r="BM3520" s="94"/>
      <c r="BO3520" s="97"/>
      <c r="BQ3520" s="40"/>
      <c r="BR3520" s="94"/>
      <c r="BS3520" s="94"/>
      <c r="BT3520" s="94"/>
      <c r="BU3520" s="40"/>
      <c r="BV3520" s="82"/>
      <c r="BW3520" s="94"/>
      <c r="BX3520" s="48"/>
      <c r="BY3520" s="97"/>
      <c r="BZ3520" s="48"/>
      <c r="CA3520" s="40"/>
      <c r="CB3520" s="94"/>
      <c r="CC3520" s="94"/>
      <c r="CD3520" s="94"/>
      <c r="CE3520" s="40"/>
      <c r="CF3520" s="73"/>
      <c r="CG3520" s="41"/>
      <c r="CH3520" s="41"/>
      <c r="CI3520" s="41"/>
      <c r="CJ3520" s="41"/>
      <c r="CK3520" s="41"/>
      <c r="CL3520" s="68"/>
      <c r="CM3520" s="41"/>
      <c r="CN3520" s="41"/>
      <c r="CO3520" s="39"/>
      <c r="CP3520" s="78"/>
      <c r="CS3520" s="96"/>
    </row>
    <row r="3521" spans="1:97" s="38" customFormat="1" x14ac:dyDescent="0.25">
      <c r="A3521" s="38">
        <v>3518</v>
      </c>
      <c r="F3521" s="39"/>
      <c r="Q3521" s="39"/>
      <c r="R3521" s="40"/>
      <c r="S3521" s="40"/>
      <c r="T3521" s="39"/>
      <c r="AG3521" s="110"/>
      <c r="AH3521" s="94"/>
      <c r="AJ3521" s="97"/>
      <c r="AL3521" s="39"/>
      <c r="AP3521" s="39"/>
      <c r="AQ3521" s="77"/>
      <c r="AR3521" s="94"/>
      <c r="AT3521" s="97"/>
      <c r="BB3521" s="79"/>
      <c r="BC3521" s="94"/>
      <c r="BE3521" s="97"/>
      <c r="BF3521" s="97"/>
      <c r="BG3521" s="40"/>
      <c r="BK3521" s="40"/>
      <c r="BL3521" s="79"/>
      <c r="BM3521" s="94"/>
      <c r="BO3521" s="97"/>
      <c r="BQ3521" s="40"/>
      <c r="BR3521" s="94"/>
      <c r="BS3521" s="94"/>
      <c r="BT3521" s="94"/>
      <c r="BU3521" s="40"/>
      <c r="BV3521" s="82"/>
      <c r="BW3521" s="94"/>
      <c r="BX3521" s="48"/>
      <c r="BY3521" s="97"/>
      <c r="BZ3521" s="48"/>
      <c r="CA3521" s="40"/>
      <c r="CB3521" s="94"/>
      <c r="CC3521" s="94"/>
      <c r="CD3521" s="94"/>
      <c r="CE3521" s="40"/>
      <c r="CF3521" s="73"/>
      <c r="CG3521" s="41"/>
      <c r="CH3521" s="41"/>
      <c r="CI3521" s="41"/>
      <c r="CJ3521" s="41"/>
      <c r="CK3521" s="41"/>
      <c r="CL3521" s="68"/>
      <c r="CM3521" s="41"/>
      <c r="CN3521" s="41"/>
      <c r="CO3521" s="39"/>
      <c r="CP3521" s="78"/>
      <c r="CS3521" s="96"/>
    </row>
    <row r="3522" spans="1:97" s="38" customFormat="1" x14ac:dyDescent="0.25">
      <c r="A3522" s="38">
        <v>3519</v>
      </c>
      <c r="F3522" s="39"/>
      <c r="Q3522" s="39"/>
      <c r="R3522" s="40"/>
      <c r="S3522" s="40"/>
      <c r="T3522" s="39"/>
      <c r="AG3522" s="110"/>
      <c r="AH3522" s="94"/>
      <c r="AJ3522" s="97"/>
      <c r="AL3522" s="39"/>
      <c r="AP3522" s="39"/>
      <c r="AQ3522" s="77"/>
      <c r="AR3522" s="94"/>
      <c r="AT3522" s="97"/>
      <c r="BB3522" s="79"/>
      <c r="BC3522" s="94"/>
      <c r="BE3522" s="97"/>
      <c r="BF3522" s="97"/>
      <c r="BG3522" s="40"/>
      <c r="BK3522" s="40"/>
      <c r="BL3522" s="79"/>
      <c r="BM3522" s="94"/>
      <c r="BO3522" s="97"/>
      <c r="BQ3522" s="40"/>
      <c r="BR3522" s="94"/>
      <c r="BS3522" s="94"/>
      <c r="BT3522" s="94"/>
      <c r="BU3522" s="40"/>
      <c r="BV3522" s="82"/>
      <c r="BW3522" s="94"/>
      <c r="BX3522" s="48"/>
      <c r="BY3522" s="97"/>
      <c r="BZ3522" s="48"/>
      <c r="CA3522" s="40"/>
      <c r="CB3522" s="94"/>
      <c r="CC3522" s="94"/>
      <c r="CD3522" s="94"/>
      <c r="CE3522" s="40"/>
      <c r="CF3522" s="73"/>
      <c r="CG3522" s="41"/>
      <c r="CH3522" s="41"/>
      <c r="CI3522" s="41"/>
      <c r="CJ3522" s="41"/>
      <c r="CK3522" s="41"/>
      <c r="CL3522" s="68"/>
      <c r="CM3522" s="41"/>
      <c r="CN3522" s="41"/>
      <c r="CO3522" s="39"/>
      <c r="CP3522" s="78"/>
      <c r="CS3522" s="96"/>
    </row>
    <row r="3523" spans="1:97" s="38" customFormat="1" x14ac:dyDescent="0.25">
      <c r="A3523" s="38">
        <v>3520</v>
      </c>
      <c r="F3523" s="39"/>
      <c r="Q3523" s="39"/>
      <c r="R3523" s="40"/>
      <c r="S3523" s="40"/>
      <c r="T3523" s="39"/>
      <c r="AG3523" s="110"/>
      <c r="AH3523" s="94"/>
      <c r="AJ3523" s="97"/>
      <c r="AL3523" s="39"/>
      <c r="AP3523" s="39"/>
      <c r="AQ3523" s="77"/>
      <c r="AR3523" s="94"/>
      <c r="AT3523" s="97"/>
      <c r="BB3523" s="79"/>
      <c r="BC3523" s="94"/>
      <c r="BE3523" s="97"/>
      <c r="BF3523" s="97"/>
      <c r="BG3523" s="40"/>
      <c r="BK3523" s="40"/>
      <c r="BL3523" s="79"/>
      <c r="BM3523" s="94"/>
      <c r="BO3523" s="97"/>
      <c r="BQ3523" s="40"/>
      <c r="BR3523" s="94"/>
      <c r="BS3523" s="94"/>
      <c r="BT3523" s="94"/>
      <c r="BU3523" s="40"/>
      <c r="BV3523" s="82"/>
      <c r="BW3523" s="94"/>
      <c r="BX3523" s="48"/>
      <c r="BY3523" s="97"/>
      <c r="BZ3523" s="48"/>
      <c r="CA3523" s="40"/>
      <c r="CB3523" s="94"/>
      <c r="CC3523" s="94"/>
      <c r="CD3523" s="94"/>
      <c r="CE3523" s="40"/>
      <c r="CF3523" s="73"/>
      <c r="CG3523" s="41"/>
      <c r="CH3523" s="41"/>
      <c r="CI3523" s="41"/>
      <c r="CJ3523" s="41"/>
      <c r="CK3523" s="41"/>
      <c r="CL3523" s="68"/>
      <c r="CM3523" s="41"/>
      <c r="CN3523" s="41"/>
      <c r="CO3523" s="39"/>
      <c r="CP3523" s="78"/>
      <c r="CS3523" s="96"/>
    </row>
    <row r="3524" spans="1:97" s="38" customFormat="1" x14ac:dyDescent="0.25">
      <c r="A3524" s="38">
        <v>3521</v>
      </c>
      <c r="F3524" s="39"/>
      <c r="Q3524" s="39"/>
      <c r="R3524" s="40"/>
      <c r="S3524" s="40"/>
      <c r="T3524" s="39"/>
      <c r="AG3524" s="110"/>
      <c r="AH3524" s="94"/>
      <c r="AJ3524" s="97"/>
      <c r="AL3524" s="39"/>
      <c r="AP3524" s="39"/>
      <c r="AQ3524" s="77"/>
      <c r="AR3524" s="94"/>
      <c r="AT3524" s="97"/>
      <c r="BB3524" s="79"/>
      <c r="BC3524" s="94"/>
      <c r="BE3524" s="97"/>
      <c r="BF3524" s="97"/>
      <c r="BG3524" s="40"/>
      <c r="BK3524" s="40"/>
      <c r="BL3524" s="79"/>
      <c r="BM3524" s="94"/>
      <c r="BO3524" s="97"/>
      <c r="BQ3524" s="40"/>
      <c r="BR3524" s="94"/>
      <c r="BS3524" s="94"/>
      <c r="BT3524" s="94"/>
      <c r="BU3524" s="40"/>
      <c r="BV3524" s="82"/>
      <c r="BW3524" s="94"/>
      <c r="BX3524" s="48"/>
      <c r="BY3524" s="97"/>
      <c r="BZ3524" s="48"/>
      <c r="CA3524" s="40"/>
      <c r="CB3524" s="94"/>
      <c r="CC3524" s="94"/>
      <c r="CD3524" s="94"/>
      <c r="CE3524" s="40"/>
      <c r="CF3524" s="73"/>
      <c r="CG3524" s="41"/>
      <c r="CH3524" s="41"/>
      <c r="CI3524" s="41"/>
      <c r="CJ3524" s="41"/>
      <c r="CK3524" s="41"/>
      <c r="CL3524" s="68"/>
      <c r="CM3524" s="41"/>
      <c r="CN3524" s="41"/>
      <c r="CO3524" s="39"/>
      <c r="CP3524" s="78"/>
      <c r="CS3524" s="96"/>
    </row>
    <row r="3525" spans="1:97" s="38" customFormat="1" x14ac:dyDescent="0.25">
      <c r="A3525" s="38">
        <v>3522</v>
      </c>
      <c r="F3525" s="39"/>
      <c r="Q3525" s="39"/>
      <c r="R3525" s="40"/>
      <c r="S3525" s="40"/>
      <c r="T3525" s="39"/>
      <c r="AG3525" s="110"/>
      <c r="AH3525" s="94"/>
      <c r="AJ3525" s="97"/>
      <c r="AL3525" s="39"/>
      <c r="AP3525" s="39"/>
      <c r="AQ3525" s="77"/>
      <c r="AR3525" s="94"/>
      <c r="AT3525" s="97"/>
      <c r="BB3525" s="79"/>
      <c r="BC3525" s="94"/>
      <c r="BE3525" s="97"/>
      <c r="BF3525" s="97"/>
      <c r="BG3525" s="40"/>
      <c r="BK3525" s="40"/>
      <c r="BL3525" s="79"/>
      <c r="BM3525" s="94"/>
      <c r="BO3525" s="97"/>
      <c r="BQ3525" s="40"/>
      <c r="BR3525" s="94"/>
      <c r="BS3525" s="94"/>
      <c r="BT3525" s="94"/>
      <c r="BU3525" s="40"/>
      <c r="BV3525" s="82"/>
      <c r="BW3525" s="94"/>
      <c r="BX3525" s="48"/>
      <c r="BY3525" s="97"/>
      <c r="BZ3525" s="48"/>
      <c r="CA3525" s="40"/>
      <c r="CB3525" s="94"/>
      <c r="CC3525" s="94"/>
      <c r="CD3525" s="94"/>
      <c r="CE3525" s="40"/>
      <c r="CF3525" s="73"/>
      <c r="CG3525" s="41"/>
      <c r="CH3525" s="41"/>
      <c r="CI3525" s="41"/>
      <c r="CJ3525" s="41"/>
      <c r="CK3525" s="41"/>
      <c r="CL3525" s="68"/>
      <c r="CM3525" s="41"/>
      <c r="CN3525" s="41"/>
      <c r="CO3525" s="39"/>
      <c r="CP3525" s="78"/>
      <c r="CS3525" s="96"/>
    </row>
    <row r="3526" spans="1:97" s="38" customFormat="1" x14ac:dyDescent="0.25">
      <c r="A3526" s="38">
        <v>3523</v>
      </c>
      <c r="F3526" s="39"/>
      <c r="Q3526" s="39"/>
      <c r="R3526" s="40"/>
      <c r="S3526" s="40"/>
      <c r="T3526" s="39"/>
      <c r="AG3526" s="110"/>
      <c r="AH3526" s="94"/>
      <c r="AJ3526" s="97"/>
      <c r="AL3526" s="39"/>
      <c r="AP3526" s="39"/>
      <c r="AQ3526" s="77"/>
      <c r="AR3526" s="94"/>
      <c r="AT3526" s="97"/>
      <c r="BB3526" s="79"/>
      <c r="BC3526" s="94"/>
      <c r="BE3526" s="97"/>
      <c r="BF3526" s="97"/>
      <c r="BG3526" s="40"/>
      <c r="BK3526" s="40"/>
      <c r="BL3526" s="79"/>
      <c r="BM3526" s="94"/>
      <c r="BO3526" s="97"/>
      <c r="BQ3526" s="40"/>
      <c r="BR3526" s="94"/>
      <c r="BS3526" s="94"/>
      <c r="BT3526" s="94"/>
      <c r="BU3526" s="40"/>
      <c r="BV3526" s="82"/>
      <c r="BW3526" s="94"/>
      <c r="BX3526" s="48"/>
      <c r="BY3526" s="97"/>
      <c r="BZ3526" s="48"/>
      <c r="CA3526" s="40"/>
      <c r="CB3526" s="94"/>
      <c r="CC3526" s="94"/>
      <c r="CD3526" s="94"/>
      <c r="CE3526" s="40"/>
      <c r="CF3526" s="73"/>
      <c r="CG3526" s="41"/>
      <c r="CH3526" s="41"/>
      <c r="CI3526" s="41"/>
      <c r="CJ3526" s="41"/>
      <c r="CK3526" s="41"/>
      <c r="CL3526" s="68"/>
      <c r="CM3526" s="41"/>
      <c r="CN3526" s="41"/>
      <c r="CO3526" s="39"/>
      <c r="CP3526" s="78"/>
      <c r="CS3526" s="96"/>
    </row>
    <row r="3527" spans="1:97" s="38" customFormat="1" x14ac:dyDescent="0.25">
      <c r="A3527" s="38">
        <v>3524</v>
      </c>
      <c r="F3527" s="39"/>
      <c r="Q3527" s="39"/>
      <c r="R3527" s="40"/>
      <c r="S3527" s="40"/>
      <c r="T3527" s="39"/>
      <c r="AG3527" s="110"/>
      <c r="AH3527" s="94"/>
      <c r="AJ3527" s="97"/>
      <c r="AL3527" s="39"/>
      <c r="AP3527" s="39"/>
      <c r="AQ3527" s="77"/>
      <c r="AR3527" s="94"/>
      <c r="AT3527" s="97"/>
      <c r="BB3527" s="79"/>
      <c r="BC3527" s="94"/>
      <c r="BE3527" s="97"/>
      <c r="BF3527" s="97"/>
      <c r="BG3527" s="40"/>
      <c r="BK3527" s="40"/>
      <c r="BL3527" s="79"/>
      <c r="BM3527" s="94"/>
      <c r="BO3527" s="97"/>
      <c r="BQ3527" s="40"/>
      <c r="BR3527" s="94"/>
      <c r="BS3527" s="94"/>
      <c r="BT3527" s="94"/>
      <c r="BU3527" s="40"/>
      <c r="BV3527" s="82"/>
      <c r="BW3527" s="94"/>
      <c r="BX3527" s="48"/>
      <c r="BY3527" s="97"/>
      <c r="BZ3527" s="48"/>
      <c r="CA3527" s="40"/>
      <c r="CB3527" s="94"/>
      <c r="CC3527" s="94"/>
      <c r="CD3527" s="94"/>
      <c r="CE3527" s="40"/>
      <c r="CF3527" s="73"/>
      <c r="CG3527" s="41"/>
      <c r="CH3527" s="41"/>
      <c r="CI3527" s="41"/>
      <c r="CJ3527" s="41"/>
      <c r="CK3527" s="41"/>
      <c r="CL3527" s="68"/>
      <c r="CM3527" s="41"/>
      <c r="CN3527" s="41"/>
      <c r="CO3527" s="39"/>
      <c r="CP3527" s="78"/>
      <c r="CS3527" s="96"/>
    </row>
    <row r="3528" spans="1:97" s="38" customFormat="1" x14ac:dyDescent="0.25">
      <c r="A3528" s="38">
        <v>3525</v>
      </c>
      <c r="F3528" s="39"/>
      <c r="Q3528" s="39"/>
      <c r="R3528" s="40"/>
      <c r="S3528" s="40"/>
      <c r="T3528" s="39"/>
      <c r="AG3528" s="110"/>
      <c r="AH3528" s="94"/>
      <c r="AJ3528" s="97"/>
      <c r="AL3528" s="39"/>
      <c r="AP3528" s="39"/>
      <c r="AQ3528" s="77"/>
      <c r="AR3528" s="94"/>
      <c r="AT3528" s="97"/>
      <c r="BB3528" s="79"/>
      <c r="BC3528" s="94"/>
      <c r="BE3528" s="97"/>
      <c r="BF3528" s="97"/>
      <c r="BG3528" s="40"/>
      <c r="BK3528" s="40"/>
      <c r="BL3528" s="79"/>
      <c r="BM3528" s="94"/>
      <c r="BO3528" s="97"/>
      <c r="BQ3528" s="40"/>
      <c r="BR3528" s="94"/>
      <c r="BS3528" s="94"/>
      <c r="BT3528" s="94"/>
      <c r="BU3528" s="40"/>
      <c r="BV3528" s="82"/>
      <c r="BW3528" s="94"/>
      <c r="BX3528" s="48"/>
      <c r="BY3528" s="97"/>
      <c r="BZ3528" s="48"/>
      <c r="CA3528" s="40"/>
      <c r="CB3528" s="94"/>
      <c r="CC3528" s="94"/>
      <c r="CD3528" s="94"/>
      <c r="CE3528" s="40"/>
      <c r="CF3528" s="73"/>
      <c r="CG3528" s="41"/>
      <c r="CH3528" s="41"/>
      <c r="CI3528" s="41"/>
      <c r="CJ3528" s="41"/>
      <c r="CK3528" s="41"/>
      <c r="CL3528" s="68"/>
      <c r="CM3528" s="41"/>
      <c r="CN3528" s="41"/>
      <c r="CO3528" s="39"/>
      <c r="CP3528" s="78"/>
      <c r="CS3528" s="96"/>
    </row>
    <row r="3529" spans="1:97" s="38" customFormat="1" x14ac:dyDescent="0.25">
      <c r="A3529" s="38">
        <v>3526</v>
      </c>
      <c r="F3529" s="39"/>
      <c r="Q3529" s="39"/>
      <c r="R3529" s="40"/>
      <c r="S3529" s="40"/>
      <c r="T3529" s="39"/>
      <c r="AG3529" s="110"/>
      <c r="AH3529" s="94"/>
      <c r="AJ3529" s="97"/>
      <c r="AL3529" s="39"/>
      <c r="AP3529" s="39"/>
      <c r="AQ3529" s="77"/>
      <c r="AR3529" s="94"/>
      <c r="AT3529" s="97"/>
      <c r="BB3529" s="79"/>
      <c r="BC3529" s="94"/>
      <c r="BE3529" s="97"/>
      <c r="BF3529" s="97"/>
      <c r="BG3529" s="40"/>
      <c r="BK3529" s="40"/>
      <c r="BL3529" s="79"/>
      <c r="BM3529" s="94"/>
      <c r="BO3529" s="97"/>
      <c r="BQ3529" s="40"/>
      <c r="BR3529" s="94"/>
      <c r="BS3529" s="94"/>
      <c r="BT3529" s="94"/>
      <c r="BU3529" s="40"/>
      <c r="BV3529" s="82"/>
      <c r="BW3529" s="94"/>
      <c r="BX3529" s="48"/>
      <c r="BY3529" s="97"/>
      <c r="BZ3529" s="48"/>
      <c r="CA3529" s="40"/>
      <c r="CB3529" s="94"/>
      <c r="CC3529" s="94"/>
      <c r="CD3529" s="94"/>
      <c r="CE3529" s="40"/>
      <c r="CF3529" s="73"/>
      <c r="CG3529" s="41"/>
      <c r="CH3529" s="41"/>
      <c r="CI3529" s="41"/>
      <c r="CJ3529" s="41"/>
      <c r="CK3529" s="41"/>
      <c r="CL3529" s="68"/>
      <c r="CM3529" s="41"/>
      <c r="CN3529" s="41"/>
      <c r="CO3529" s="39"/>
      <c r="CP3529" s="78"/>
      <c r="CS3529" s="96"/>
    </row>
    <row r="3530" spans="1:97" s="38" customFormat="1" x14ac:dyDescent="0.25">
      <c r="A3530" s="38">
        <v>3527</v>
      </c>
      <c r="F3530" s="39"/>
      <c r="Q3530" s="39"/>
      <c r="R3530" s="40"/>
      <c r="S3530" s="40"/>
      <c r="T3530" s="39"/>
      <c r="AG3530" s="110"/>
      <c r="AH3530" s="94"/>
      <c r="AJ3530" s="97"/>
      <c r="AL3530" s="39"/>
      <c r="AP3530" s="39"/>
      <c r="AQ3530" s="77"/>
      <c r="AR3530" s="94"/>
      <c r="AT3530" s="97"/>
      <c r="BB3530" s="79"/>
      <c r="BC3530" s="94"/>
      <c r="BE3530" s="97"/>
      <c r="BF3530" s="97"/>
      <c r="BG3530" s="40"/>
      <c r="BK3530" s="40"/>
      <c r="BL3530" s="79"/>
      <c r="BM3530" s="94"/>
      <c r="BO3530" s="97"/>
      <c r="BQ3530" s="40"/>
      <c r="BR3530" s="94"/>
      <c r="BS3530" s="94"/>
      <c r="BT3530" s="94"/>
      <c r="BU3530" s="40"/>
      <c r="BV3530" s="82"/>
      <c r="BW3530" s="94"/>
      <c r="BX3530" s="48"/>
      <c r="BY3530" s="97"/>
      <c r="BZ3530" s="48"/>
      <c r="CA3530" s="40"/>
      <c r="CB3530" s="94"/>
      <c r="CC3530" s="94"/>
      <c r="CD3530" s="94"/>
      <c r="CE3530" s="40"/>
      <c r="CF3530" s="73"/>
      <c r="CG3530" s="41"/>
      <c r="CH3530" s="41"/>
      <c r="CI3530" s="41"/>
      <c r="CJ3530" s="41"/>
      <c r="CK3530" s="41"/>
      <c r="CL3530" s="68"/>
      <c r="CM3530" s="41"/>
      <c r="CN3530" s="41"/>
      <c r="CO3530" s="39"/>
      <c r="CP3530" s="78"/>
      <c r="CS3530" s="96"/>
    </row>
    <row r="3531" spans="1:97" s="38" customFormat="1" x14ac:dyDescent="0.25">
      <c r="A3531" s="38">
        <v>3528</v>
      </c>
      <c r="F3531" s="39"/>
      <c r="Q3531" s="39"/>
      <c r="R3531" s="40"/>
      <c r="S3531" s="40"/>
      <c r="T3531" s="39"/>
      <c r="AG3531" s="110"/>
      <c r="AH3531" s="94"/>
      <c r="AJ3531" s="97"/>
      <c r="AL3531" s="39"/>
      <c r="AP3531" s="39"/>
      <c r="AQ3531" s="77"/>
      <c r="AR3531" s="94"/>
      <c r="AT3531" s="97"/>
      <c r="BB3531" s="79"/>
      <c r="BC3531" s="94"/>
      <c r="BE3531" s="97"/>
      <c r="BF3531" s="97"/>
      <c r="BG3531" s="40"/>
      <c r="BK3531" s="40"/>
      <c r="BL3531" s="79"/>
      <c r="BM3531" s="94"/>
      <c r="BO3531" s="97"/>
      <c r="BQ3531" s="40"/>
      <c r="BR3531" s="94"/>
      <c r="BS3531" s="94"/>
      <c r="BT3531" s="94"/>
      <c r="BU3531" s="40"/>
      <c r="BV3531" s="82"/>
      <c r="BW3531" s="94"/>
      <c r="BX3531" s="48"/>
      <c r="BY3531" s="97"/>
      <c r="BZ3531" s="48"/>
      <c r="CA3531" s="40"/>
      <c r="CB3531" s="94"/>
      <c r="CC3531" s="94"/>
      <c r="CD3531" s="94"/>
      <c r="CE3531" s="40"/>
      <c r="CF3531" s="73"/>
      <c r="CG3531" s="41"/>
      <c r="CH3531" s="41"/>
      <c r="CI3531" s="41"/>
      <c r="CJ3531" s="41"/>
      <c r="CK3531" s="41"/>
      <c r="CL3531" s="68"/>
      <c r="CM3531" s="41"/>
      <c r="CN3531" s="41"/>
      <c r="CO3531" s="39"/>
      <c r="CP3531" s="78"/>
      <c r="CS3531" s="96"/>
    </row>
    <row r="3532" spans="1:97" s="38" customFormat="1" x14ac:dyDescent="0.25">
      <c r="A3532" s="38">
        <v>3529</v>
      </c>
      <c r="F3532" s="39"/>
      <c r="Q3532" s="39"/>
      <c r="R3532" s="40"/>
      <c r="S3532" s="40"/>
      <c r="T3532" s="39"/>
      <c r="AG3532" s="110"/>
      <c r="AH3532" s="94"/>
      <c r="AJ3532" s="97"/>
      <c r="AL3532" s="39"/>
      <c r="AP3532" s="39"/>
      <c r="AQ3532" s="77"/>
      <c r="AR3532" s="94"/>
      <c r="AT3532" s="97"/>
      <c r="BB3532" s="79"/>
      <c r="BC3532" s="94"/>
      <c r="BE3532" s="97"/>
      <c r="BF3532" s="97"/>
      <c r="BG3532" s="40"/>
      <c r="BK3532" s="40"/>
      <c r="BL3532" s="79"/>
      <c r="BM3532" s="94"/>
      <c r="BO3532" s="97"/>
      <c r="BQ3532" s="40"/>
      <c r="BR3532" s="94"/>
      <c r="BS3532" s="94"/>
      <c r="BT3532" s="94"/>
      <c r="BU3532" s="40"/>
      <c r="BV3532" s="82"/>
      <c r="BW3532" s="94"/>
      <c r="BX3532" s="48"/>
      <c r="BY3532" s="97"/>
      <c r="BZ3532" s="48"/>
      <c r="CA3532" s="40"/>
      <c r="CB3532" s="94"/>
      <c r="CC3532" s="94"/>
      <c r="CD3532" s="94"/>
      <c r="CE3532" s="40"/>
      <c r="CF3532" s="73"/>
      <c r="CG3532" s="41"/>
      <c r="CH3532" s="41"/>
      <c r="CI3532" s="41"/>
      <c r="CJ3532" s="41"/>
      <c r="CK3532" s="41"/>
      <c r="CL3532" s="68"/>
      <c r="CM3532" s="41"/>
      <c r="CN3532" s="41"/>
      <c r="CO3532" s="39"/>
      <c r="CP3532" s="78"/>
      <c r="CS3532" s="96"/>
    </row>
    <row r="3533" spans="1:97" s="38" customFormat="1" x14ac:dyDescent="0.25">
      <c r="A3533" s="38">
        <v>3530</v>
      </c>
      <c r="F3533" s="39"/>
      <c r="Q3533" s="39"/>
      <c r="R3533" s="40"/>
      <c r="S3533" s="40"/>
      <c r="T3533" s="39"/>
      <c r="AG3533" s="110"/>
      <c r="AH3533" s="94"/>
      <c r="AJ3533" s="97"/>
      <c r="AL3533" s="39"/>
      <c r="AP3533" s="39"/>
      <c r="AQ3533" s="77"/>
      <c r="AR3533" s="94"/>
      <c r="AT3533" s="97"/>
      <c r="BB3533" s="79"/>
      <c r="BC3533" s="94"/>
      <c r="BE3533" s="97"/>
      <c r="BF3533" s="97"/>
      <c r="BG3533" s="40"/>
      <c r="BK3533" s="40"/>
      <c r="BL3533" s="79"/>
      <c r="BM3533" s="94"/>
      <c r="BO3533" s="97"/>
      <c r="BQ3533" s="40"/>
      <c r="BR3533" s="94"/>
      <c r="BS3533" s="94"/>
      <c r="BT3533" s="94"/>
      <c r="BU3533" s="40"/>
      <c r="BV3533" s="82"/>
      <c r="BW3533" s="94"/>
      <c r="BX3533" s="48"/>
      <c r="BY3533" s="97"/>
      <c r="BZ3533" s="48"/>
      <c r="CA3533" s="40"/>
      <c r="CB3533" s="94"/>
      <c r="CC3533" s="94"/>
      <c r="CD3533" s="94"/>
      <c r="CE3533" s="40"/>
      <c r="CF3533" s="73"/>
      <c r="CG3533" s="41"/>
      <c r="CH3533" s="41"/>
      <c r="CI3533" s="41"/>
      <c r="CJ3533" s="41"/>
      <c r="CK3533" s="41"/>
      <c r="CL3533" s="68"/>
      <c r="CM3533" s="41"/>
      <c r="CN3533" s="41"/>
      <c r="CO3533" s="39"/>
      <c r="CP3533" s="78"/>
      <c r="CS3533" s="96"/>
    </row>
    <row r="3534" spans="1:97" s="38" customFormat="1" x14ac:dyDescent="0.25">
      <c r="A3534" s="38">
        <v>3531</v>
      </c>
      <c r="F3534" s="39"/>
      <c r="Q3534" s="39"/>
      <c r="R3534" s="40"/>
      <c r="S3534" s="40"/>
      <c r="T3534" s="39"/>
      <c r="AG3534" s="110"/>
      <c r="AH3534" s="94"/>
      <c r="AJ3534" s="97"/>
      <c r="AL3534" s="39"/>
      <c r="AP3534" s="39"/>
      <c r="AQ3534" s="77"/>
      <c r="AR3534" s="94"/>
      <c r="AT3534" s="97"/>
      <c r="BB3534" s="79"/>
      <c r="BC3534" s="94"/>
      <c r="BE3534" s="97"/>
      <c r="BF3534" s="97"/>
      <c r="BG3534" s="40"/>
      <c r="BK3534" s="40"/>
      <c r="BL3534" s="79"/>
      <c r="BM3534" s="94"/>
      <c r="BO3534" s="97"/>
      <c r="BQ3534" s="40"/>
      <c r="BR3534" s="94"/>
      <c r="BS3534" s="94"/>
      <c r="BT3534" s="94"/>
      <c r="BU3534" s="40"/>
      <c r="BV3534" s="82"/>
      <c r="BW3534" s="94"/>
      <c r="BX3534" s="48"/>
      <c r="BY3534" s="97"/>
      <c r="BZ3534" s="48"/>
      <c r="CA3534" s="40"/>
      <c r="CB3534" s="94"/>
      <c r="CC3534" s="94"/>
      <c r="CD3534" s="94"/>
      <c r="CE3534" s="40"/>
      <c r="CF3534" s="73"/>
      <c r="CG3534" s="41"/>
      <c r="CH3534" s="41"/>
      <c r="CI3534" s="41"/>
      <c r="CJ3534" s="41"/>
      <c r="CK3534" s="41"/>
      <c r="CL3534" s="68"/>
      <c r="CM3534" s="41"/>
      <c r="CN3534" s="41"/>
      <c r="CO3534" s="39"/>
      <c r="CP3534" s="78"/>
      <c r="CS3534" s="96"/>
    </row>
    <row r="3535" spans="1:97" s="38" customFormat="1" x14ac:dyDescent="0.25">
      <c r="A3535" s="38">
        <v>3532</v>
      </c>
      <c r="F3535" s="39"/>
      <c r="Q3535" s="39"/>
      <c r="R3535" s="40"/>
      <c r="S3535" s="40"/>
      <c r="T3535" s="39"/>
      <c r="AG3535" s="110"/>
      <c r="AH3535" s="94"/>
      <c r="AJ3535" s="97"/>
      <c r="AL3535" s="39"/>
      <c r="AP3535" s="39"/>
      <c r="AQ3535" s="77"/>
      <c r="AR3535" s="94"/>
      <c r="AT3535" s="97"/>
      <c r="BB3535" s="79"/>
      <c r="BC3535" s="94"/>
      <c r="BE3535" s="97"/>
      <c r="BF3535" s="97"/>
      <c r="BG3535" s="40"/>
      <c r="BK3535" s="40"/>
      <c r="BL3535" s="79"/>
      <c r="BM3535" s="94"/>
      <c r="BO3535" s="97"/>
      <c r="BQ3535" s="40"/>
      <c r="BR3535" s="94"/>
      <c r="BS3535" s="94"/>
      <c r="BT3535" s="94"/>
      <c r="BU3535" s="40"/>
      <c r="BV3535" s="82"/>
      <c r="BW3535" s="94"/>
      <c r="BX3535" s="48"/>
      <c r="BY3535" s="97"/>
      <c r="BZ3535" s="48"/>
      <c r="CA3535" s="40"/>
      <c r="CB3535" s="94"/>
      <c r="CC3535" s="94"/>
      <c r="CD3535" s="94"/>
      <c r="CE3535" s="40"/>
      <c r="CF3535" s="73"/>
      <c r="CG3535" s="41"/>
      <c r="CH3535" s="41"/>
      <c r="CI3535" s="41"/>
      <c r="CJ3535" s="41"/>
      <c r="CK3535" s="41"/>
      <c r="CL3535" s="68"/>
      <c r="CM3535" s="41"/>
      <c r="CN3535" s="41"/>
      <c r="CO3535" s="39"/>
      <c r="CP3535" s="78"/>
      <c r="CS3535" s="96"/>
    </row>
    <row r="3536" spans="1:97" s="38" customFormat="1" x14ac:dyDescent="0.25">
      <c r="A3536" s="38">
        <v>3533</v>
      </c>
      <c r="F3536" s="39"/>
      <c r="Q3536" s="39"/>
      <c r="R3536" s="40"/>
      <c r="S3536" s="40"/>
      <c r="T3536" s="39"/>
      <c r="AG3536" s="110"/>
      <c r="AH3536" s="94"/>
      <c r="AJ3536" s="97"/>
      <c r="AL3536" s="39"/>
      <c r="AP3536" s="39"/>
      <c r="AQ3536" s="77"/>
      <c r="AR3536" s="94"/>
      <c r="AT3536" s="97"/>
      <c r="BB3536" s="79"/>
      <c r="BC3536" s="94"/>
      <c r="BE3536" s="97"/>
      <c r="BF3536" s="97"/>
      <c r="BG3536" s="40"/>
      <c r="BK3536" s="40"/>
      <c r="BL3536" s="79"/>
      <c r="BM3536" s="94"/>
      <c r="BO3536" s="97"/>
      <c r="BQ3536" s="40"/>
      <c r="BR3536" s="94"/>
      <c r="BS3536" s="94"/>
      <c r="BT3536" s="94"/>
      <c r="BU3536" s="40"/>
      <c r="BV3536" s="82"/>
      <c r="BW3536" s="94"/>
      <c r="BX3536" s="48"/>
      <c r="BY3536" s="97"/>
      <c r="BZ3536" s="48"/>
      <c r="CA3536" s="40"/>
      <c r="CB3536" s="94"/>
      <c r="CC3536" s="94"/>
      <c r="CD3536" s="94"/>
      <c r="CE3536" s="40"/>
      <c r="CF3536" s="73"/>
      <c r="CG3536" s="41"/>
      <c r="CH3536" s="41"/>
      <c r="CI3536" s="41"/>
      <c r="CJ3536" s="41"/>
      <c r="CK3536" s="41"/>
      <c r="CL3536" s="68"/>
      <c r="CM3536" s="41"/>
      <c r="CN3536" s="41"/>
      <c r="CO3536" s="39"/>
      <c r="CP3536" s="78"/>
      <c r="CS3536" s="96"/>
    </row>
    <row r="3537" spans="1:97" s="38" customFormat="1" x14ac:dyDescent="0.25">
      <c r="A3537" s="38">
        <v>3534</v>
      </c>
      <c r="F3537" s="39"/>
      <c r="Q3537" s="39"/>
      <c r="R3537" s="40"/>
      <c r="S3537" s="40"/>
      <c r="T3537" s="39"/>
      <c r="AG3537" s="110"/>
      <c r="AH3537" s="94"/>
      <c r="AJ3537" s="97"/>
      <c r="AL3537" s="39"/>
      <c r="AP3537" s="39"/>
      <c r="AQ3537" s="77"/>
      <c r="AR3537" s="94"/>
      <c r="AT3537" s="97"/>
      <c r="BB3537" s="79"/>
      <c r="BC3537" s="94"/>
      <c r="BE3537" s="97"/>
      <c r="BF3537" s="97"/>
      <c r="BG3537" s="40"/>
      <c r="BK3537" s="40"/>
      <c r="BL3537" s="79"/>
      <c r="BM3537" s="94"/>
      <c r="BO3537" s="97"/>
      <c r="BQ3537" s="40"/>
      <c r="BR3537" s="94"/>
      <c r="BS3537" s="94"/>
      <c r="BT3537" s="94"/>
      <c r="BU3537" s="40"/>
      <c r="BV3537" s="82"/>
      <c r="BW3537" s="94"/>
      <c r="BX3537" s="48"/>
      <c r="BY3537" s="97"/>
      <c r="BZ3537" s="48"/>
      <c r="CA3537" s="40"/>
      <c r="CB3537" s="94"/>
      <c r="CC3537" s="94"/>
      <c r="CD3537" s="94"/>
      <c r="CE3537" s="40"/>
      <c r="CF3537" s="73"/>
      <c r="CG3537" s="41"/>
      <c r="CH3537" s="41"/>
      <c r="CI3537" s="41"/>
      <c r="CJ3537" s="41"/>
      <c r="CK3537" s="41"/>
      <c r="CL3537" s="68"/>
      <c r="CM3537" s="41"/>
      <c r="CN3537" s="41"/>
      <c r="CO3537" s="39"/>
      <c r="CP3537" s="78"/>
      <c r="CS3537" s="96"/>
    </row>
    <row r="3538" spans="1:97" s="38" customFormat="1" x14ac:dyDescent="0.25">
      <c r="A3538" s="38">
        <v>3535</v>
      </c>
      <c r="F3538" s="39"/>
      <c r="Q3538" s="39"/>
      <c r="R3538" s="40"/>
      <c r="S3538" s="40"/>
      <c r="T3538" s="39"/>
      <c r="AG3538" s="110"/>
      <c r="AH3538" s="94"/>
      <c r="AJ3538" s="97"/>
      <c r="AL3538" s="39"/>
      <c r="AP3538" s="39"/>
      <c r="AQ3538" s="77"/>
      <c r="AR3538" s="94"/>
      <c r="AT3538" s="97"/>
      <c r="BB3538" s="79"/>
      <c r="BC3538" s="94"/>
      <c r="BE3538" s="97"/>
      <c r="BF3538" s="97"/>
      <c r="BG3538" s="40"/>
      <c r="BK3538" s="40"/>
      <c r="BL3538" s="79"/>
      <c r="BM3538" s="94"/>
      <c r="BO3538" s="97"/>
      <c r="BQ3538" s="40"/>
      <c r="BR3538" s="94"/>
      <c r="BS3538" s="94"/>
      <c r="BT3538" s="94"/>
      <c r="BU3538" s="40"/>
      <c r="BV3538" s="82"/>
      <c r="BW3538" s="94"/>
      <c r="BX3538" s="48"/>
      <c r="BY3538" s="97"/>
      <c r="BZ3538" s="48"/>
      <c r="CA3538" s="40"/>
      <c r="CB3538" s="94"/>
      <c r="CC3538" s="94"/>
      <c r="CD3538" s="94"/>
      <c r="CE3538" s="40"/>
      <c r="CF3538" s="73"/>
      <c r="CG3538" s="41"/>
      <c r="CH3538" s="41"/>
      <c r="CI3538" s="41"/>
      <c r="CJ3538" s="41"/>
      <c r="CK3538" s="41"/>
      <c r="CL3538" s="68"/>
      <c r="CM3538" s="41"/>
      <c r="CN3538" s="41"/>
      <c r="CO3538" s="39"/>
      <c r="CP3538" s="78"/>
      <c r="CS3538" s="96"/>
    </row>
    <row r="3539" spans="1:97" s="38" customFormat="1" x14ac:dyDescent="0.25">
      <c r="A3539" s="38">
        <v>3536</v>
      </c>
      <c r="F3539" s="39"/>
      <c r="Q3539" s="39"/>
      <c r="R3539" s="40"/>
      <c r="S3539" s="40"/>
      <c r="T3539" s="39"/>
      <c r="AG3539" s="110"/>
      <c r="AH3539" s="94"/>
      <c r="AJ3539" s="97"/>
      <c r="AL3539" s="39"/>
      <c r="AP3539" s="39"/>
      <c r="AQ3539" s="77"/>
      <c r="AR3539" s="94"/>
      <c r="AT3539" s="97"/>
      <c r="BB3539" s="79"/>
      <c r="BC3539" s="94"/>
      <c r="BE3539" s="97"/>
      <c r="BF3539" s="97"/>
      <c r="BG3539" s="40"/>
      <c r="BK3539" s="40"/>
      <c r="BL3539" s="79"/>
      <c r="BM3539" s="94"/>
      <c r="BO3539" s="97"/>
      <c r="BQ3539" s="40"/>
      <c r="BR3539" s="94"/>
      <c r="BS3539" s="94"/>
      <c r="BT3539" s="94"/>
      <c r="BU3539" s="40"/>
      <c r="BV3539" s="82"/>
      <c r="BW3539" s="94"/>
      <c r="BX3539" s="48"/>
      <c r="BY3539" s="97"/>
      <c r="BZ3539" s="48"/>
      <c r="CA3539" s="40"/>
      <c r="CB3539" s="94"/>
      <c r="CC3539" s="94"/>
      <c r="CD3539" s="94"/>
      <c r="CE3539" s="40"/>
      <c r="CF3539" s="73"/>
      <c r="CG3539" s="41"/>
      <c r="CH3539" s="41"/>
      <c r="CI3539" s="41"/>
      <c r="CJ3539" s="41"/>
      <c r="CK3539" s="41"/>
      <c r="CL3539" s="68"/>
      <c r="CM3539" s="41"/>
      <c r="CN3539" s="41"/>
      <c r="CO3539" s="39"/>
      <c r="CP3539" s="78"/>
      <c r="CS3539" s="96"/>
    </row>
    <row r="3540" spans="1:97" s="38" customFormat="1" x14ac:dyDescent="0.25">
      <c r="A3540" s="38">
        <v>3537</v>
      </c>
      <c r="F3540" s="39"/>
      <c r="Q3540" s="39"/>
      <c r="R3540" s="40"/>
      <c r="S3540" s="40"/>
      <c r="T3540" s="39"/>
      <c r="AG3540" s="110"/>
      <c r="AH3540" s="94"/>
      <c r="AJ3540" s="97"/>
      <c r="AL3540" s="39"/>
      <c r="AP3540" s="39"/>
      <c r="AQ3540" s="77"/>
      <c r="AR3540" s="94"/>
      <c r="AT3540" s="97"/>
      <c r="BB3540" s="79"/>
      <c r="BC3540" s="94"/>
      <c r="BE3540" s="97"/>
      <c r="BF3540" s="97"/>
      <c r="BG3540" s="40"/>
      <c r="BK3540" s="40"/>
      <c r="BL3540" s="79"/>
      <c r="BM3540" s="94"/>
      <c r="BO3540" s="97"/>
      <c r="BQ3540" s="40"/>
      <c r="BR3540" s="94"/>
      <c r="BS3540" s="94"/>
      <c r="BT3540" s="94"/>
      <c r="BU3540" s="40"/>
      <c r="BV3540" s="82"/>
      <c r="BW3540" s="94"/>
      <c r="BX3540" s="48"/>
      <c r="BY3540" s="97"/>
      <c r="BZ3540" s="48"/>
      <c r="CA3540" s="40"/>
      <c r="CB3540" s="94"/>
      <c r="CC3540" s="94"/>
      <c r="CD3540" s="94"/>
      <c r="CE3540" s="40"/>
      <c r="CF3540" s="73"/>
      <c r="CG3540" s="41"/>
      <c r="CH3540" s="41"/>
      <c r="CI3540" s="41"/>
      <c r="CJ3540" s="41"/>
      <c r="CK3540" s="41"/>
      <c r="CL3540" s="68"/>
      <c r="CM3540" s="41"/>
      <c r="CN3540" s="41"/>
      <c r="CO3540" s="39"/>
      <c r="CP3540" s="78"/>
      <c r="CS3540" s="96"/>
    </row>
    <row r="3541" spans="1:97" s="38" customFormat="1" x14ac:dyDescent="0.25">
      <c r="A3541" s="38">
        <v>3538</v>
      </c>
      <c r="F3541" s="39"/>
      <c r="Q3541" s="39"/>
      <c r="R3541" s="40"/>
      <c r="S3541" s="40"/>
      <c r="T3541" s="39"/>
      <c r="AG3541" s="110"/>
      <c r="AH3541" s="94"/>
      <c r="AJ3541" s="97"/>
      <c r="AL3541" s="39"/>
      <c r="AP3541" s="39"/>
      <c r="AQ3541" s="77"/>
      <c r="AR3541" s="94"/>
      <c r="AT3541" s="97"/>
      <c r="BB3541" s="79"/>
      <c r="BC3541" s="94"/>
      <c r="BE3541" s="97"/>
      <c r="BF3541" s="97"/>
      <c r="BG3541" s="40"/>
      <c r="BK3541" s="40"/>
      <c r="BL3541" s="79"/>
      <c r="BM3541" s="94"/>
      <c r="BO3541" s="97"/>
      <c r="BQ3541" s="40"/>
      <c r="BR3541" s="94"/>
      <c r="BS3541" s="94"/>
      <c r="BT3541" s="94"/>
      <c r="BU3541" s="40"/>
      <c r="BV3541" s="82"/>
      <c r="BW3541" s="94"/>
      <c r="BX3541" s="48"/>
      <c r="BY3541" s="97"/>
      <c r="BZ3541" s="48"/>
      <c r="CA3541" s="40"/>
      <c r="CB3541" s="94"/>
      <c r="CC3541" s="94"/>
      <c r="CD3541" s="94"/>
      <c r="CE3541" s="40"/>
      <c r="CF3541" s="73"/>
      <c r="CG3541" s="41"/>
      <c r="CH3541" s="41"/>
      <c r="CI3541" s="41"/>
      <c r="CJ3541" s="41"/>
      <c r="CK3541" s="41"/>
      <c r="CL3541" s="68"/>
      <c r="CM3541" s="41"/>
      <c r="CN3541" s="41"/>
      <c r="CO3541" s="39"/>
      <c r="CP3541" s="78"/>
      <c r="CS3541" s="96"/>
    </row>
    <row r="3542" spans="1:97" s="38" customFormat="1" x14ac:dyDescent="0.25">
      <c r="A3542" s="38">
        <v>3539</v>
      </c>
      <c r="F3542" s="39"/>
      <c r="Q3542" s="39"/>
      <c r="R3542" s="40"/>
      <c r="S3542" s="40"/>
      <c r="T3542" s="39"/>
      <c r="AG3542" s="110"/>
      <c r="AH3542" s="94"/>
      <c r="AJ3542" s="97"/>
      <c r="AL3542" s="39"/>
      <c r="AP3542" s="39"/>
      <c r="AQ3542" s="77"/>
      <c r="AR3542" s="94"/>
      <c r="AT3542" s="97"/>
      <c r="BB3542" s="79"/>
      <c r="BC3542" s="94"/>
      <c r="BE3542" s="97"/>
      <c r="BF3542" s="97"/>
      <c r="BG3542" s="40"/>
      <c r="BK3542" s="40"/>
      <c r="BL3542" s="79"/>
      <c r="BM3542" s="94"/>
      <c r="BO3542" s="97"/>
      <c r="BQ3542" s="40"/>
      <c r="BR3542" s="94"/>
      <c r="BS3542" s="94"/>
      <c r="BT3542" s="94"/>
      <c r="BU3542" s="40"/>
      <c r="BV3542" s="82"/>
      <c r="BW3542" s="94"/>
      <c r="BX3542" s="48"/>
      <c r="BY3542" s="97"/>
      <c r="BZ3542" s="48"/>
      <c r="CA3542" s="40"/>
      <c r="CB3542" s="94"/>
      <c r="CC3542" s="94"/>
      <c r="CD3542" s="94"/>
      <c r="CE3542" s="40"/>
      <c r="CF3542" s="73"/>
      <c r="CG3542" s="41"/>
      <c r="CH3542" s="41"/>
      <c r="CI3542" s="41"/>
      <c r="CJ3542" s="41"/>
      <c r="CK3542" s="41"/>
      <c r="CL3542" s="68"/>
      <c r="CM3542" s="41"/>
      <c r="CN3542" s="41"/>
      <c r="CO3542" s="39"/>
      <c r="CP3542" s="78"/>
      <c r="CS3542" s="96"/>
    </row>
    <row r="3543" spans="1:97" s="38" customFormat="1" x14ac:dyDescent="0.25">
      <c r="A3543" s="38">
        <v>3540</v>
      </c>
      <c r="F3543" s="39"/>
      <c r="Q3543" s="39"/>
      <c r="R3543" s="40"/>
      <c r="S3543" s="40"/>
      <c r="T3543" s="39"/>
      <c r="AG3543" s="110"/>
      <c r="AH3543" s="94"/>
      <c r="AJ3543" s="97"/>
      <c r="AL3543" s="39"/>
      <c r="AP3543" s="39"/>
      <c r="AQ3543" s="77"/>
      <c r="AR3543" s="94"/>
      <c r="AT3543" s="97"/>
      <c r="BB3543" s="79"/>
      <c r="BC3543" s="94"/>
      <c r="BE3543" s="97"/>
      <c r="BF3543" s="97"/>
      <c r="BG3543" s="40"/>
      <c r="BK3543" s="40"/>
      <c r="BL3543" s="79"/>
      <c r="BM3543" s="94"/>
      <c r="BO3543" s="97"/>
      <c r="BQ3543" s="40"/>
      <c r="BR3543" s="94"/>
      <c r="BS3543" s="94"/>
      <c r="BT3543" s="94"/>
      <c r="BU3543" s="40"/>
      <c r="BV3543" s="82"/>
      <c r="BW3543" s="94"/>
      <c r="BX3543" s="48"/>
      <c r="BY3543" s="97"/>
      <c r="BZ3543" s="48"/>
      <c r="CA3543" s="40"/>
      <c r="CB3543" s="94"/>
      <c r="CC3543" s="94"/>
      <c r="CD3543" s="94"/>
      <c r="CE3543" s="40"/>
      <c r="CF3543" s="73"/>
      <c r="CG3543" s="41"/>
      <c r="CH3543" s="41"/>
      <c r="CI3543" s="41"/>
      <c r="CJ3543" s="41"/>
      <c r="CK3543" s="41"/>
      <c r="CL3543" s="68"/>
      <c r="CM3543" s="41"/>
      <c r="CN3543" s="41"/>
      <c r="CO3543" s="39"/>
      <c r="CP3543" s="78"/>
      <c r="CS3543" s="96"/>
    </row>
    <row r="3544" spans="1:97" s="38" customFormat="1" x14ac:dyDescent="0.25">
      <c r="A3544" s="38">
        <v>3541</v>
      </c>
      <c r="F3544" s="39"/>
      <c r="Q3544" s="39"/>
      <c r="R3544" s="40"/>
      <c r="S3544" s="40"/>
      <c r="T3544" s="39"/>
      <c r="AG3544" s="110"/>
      <c r="AH3544" s="94"/>
      <c r="AJ3544" s="97"/>
      <c r="AL3544" s="39"/>
      <c r="AP3544" s="39"/>
      <c r="AQ3544" s="77"/>
      <c r="AR3544" s="94"/>
      <c r="AT3544" s="97"/>
      <c r="BB3544" s="79"/>
      <c r="BC3544" s="94"/>
      <c r="BE3544" s="97"/>
      <c r="BF3544" s="97"/>
      <c r="BG3544" s="40"/>
      <c r="BK3544" s="40"/>
      <c r="BL3544" s="79"/>
      <c r="BM3544" s="94"/>
      <c r="BO3544" s="97"/>
      <c r="BQ3544" s="40"/>
      <c r="BR3544" s="94"/>
      <c r="BS3544" s="94"/>
      <c r="BT3544" s="94"/>
      <c r="BU3544" s="40"/>
      <c r="BV3544" s="82"/>
      <c r="BW3544" s="94"/>
      <c r="BX3544" s="48"/>
      <c r="BY3544" s="97"/>
      <c r="BZ3544" s="48"/>
      <c r="CA3544" s="40"/>
      <c r="CB3544" s="94"/>
      <c r="CC3544" s="94"/>
      <c r="CD3544" s="94"/>
      <c r="CE3544" s="40"/>
      <c r="CF3544" s="73"/>
      <c r="CG3544" s="41"/>
      <c r="CH3544" s="41"/>
      <c r="CI3544" s="41"/>
      <c r="CJ3544" s="41"/>
      <c r="CK3544" s="41"/>
      <c r="CL3544" s="68"/>
      <c r="CM3544" s="41"/>
      <c r="CN3544" s="41"/>
      <c r="CO3544" s="39"/>
      <c r="CP3544" s="78"/>
    </row>
    <row r="3545" spans="1:97" s="38" customFormat="1" x14ac:dyDescent="0.25">
      <c r="A3545" s="38">
        <v>3542</v>
      </c>
      <c r="F3545" s="39"/>
      <c r="Q3545" s="39"/>
      <c r="R3545" s="40"/>
      <c r="S3545" s="40"/>
      <c r="T3545" s="39"/>
      <c r="AG3545" s="110"/>
      <c r="AH3545" s="94"/>
      <c r="AJ3545" s="97"/>
      <c r="AL3545" s="39"/>
      <c r="AP3545" s="39"/>
      <c r="AQ3545" s="77"/>
      <c r="AR3545" s="94"/>
      <c r="AT3545" s="97"/>
      <c r="BB3545" s="79"/>
      <c r="BC3545" s="94"/>
      <c r="BE3545" s="97"/>
      <c r="BF3545" s="97"/>
      <c r="BG3545" s="40"/>
      <c r="BK3545" s="40"/>
      <c r="BL3545" s="79"/>
      <c r="BM3545" s="94"/>
      <c r="BO3545" s="97"/>
      <c r="BQ3545" s="40"/>
      <c r="BR3545" s="94"/>
      <c r="BS3545" s="94"/>
      <c r="BT3545" s="94"/>
      <c r="BU3545" s="40"/>
      <c r="BV3545" s="82"/>
      <c r="BW3545" s="94"/>
      <c r="BX3545" s="48"/>
      <c r="BY3545" s="97"/>
      <c r="BZ3545" s="48"/>
      <c r="CA3545" s="40"/>
      <c r="CB3545" s="94"/>
      <c r="CC3545" s="94"/>
      <c r="CD3545" s="94"/>
      <c r="CE3545" s="40"/>
      <c r="CF3545" s="73"/>
      <c r="CG3545" s="41"/>
      <c r="CH3545" s="41"/>
      <c r="CI3545" s="41"/>
      <c r="CJ3545" s="41"/>
      <c r="CK3545" s="41"/>
      <c r="CL3545" s="68"/>
      <c r="CM3545" s="41"/>
      <c r="CN3545" s="41"/>
      <c r="CO3545" s="39"/>
      <c r="CP3545" s="78"/>
    </row>
    <row r="3546" spans="1:97" s="38" customFormat="1" x14ac:dyDescent="0.25">
      <c r="A3546" s="38">
        <v>3543</v>
      </c>
      <c r="F3546" s="39"/>
      <c r="Q3546" s="39"/>
      <c r="R3546" s="40"/>
      <c r="S3546" s="40"/>
      <c r="T3546" s="39"/>
      <c r="AG3546" s="110"/>
      <c r="AH3546" s="94"/>
      <c r="AJ3546" s="97"/>
      <c r="AL3546" s="39"/>
      <c r="AP3546" s="39"/>
      <c r="AQ3546" s="77"/>
      <c r="AR3546" s="94"/>
      <c r="AT3546" s="97"/>
      <c r="BB3546" s="79"/>
      <c r="BC3546" s="94"/>
      <c r="BE3546" s="97"/>
      <c r="BF3546" s="97"/>
      <c r="BG3546" s="40"/>
      <c r="BK3546" s="40"/>
      <c r="BL3546" s="79"/>
      <c r="BM3546" s="94"/>
      <c r="BO3546" s="97"/>
      <c r="BQ3546" s="40"/>
      <c r="BR3546" s="94"/>
      <c r="BS3546" s="94"/>
      <c r="BT3546" s="94"/>
      <c r="BU3546" s="40"/>
      <c r="BV3546" s="82"/>
      <c r="BW3546" s="94"/>
      <c r="BX3546" s="48"/>
      <c r="BY3546" s="97"/>
      <c r="BZ3546" s="48"/>
      <c r="CA3546" s="40"/>
      <c r="CB3546" s="94"/>
      <c r="CC3546" s="94"/>
      <c r="CD3546" s="94"/>
      <c r="CE3546" s="40"/>
      <c r="CF3546" s="73"/>
      <c r="CG3546" s="41"/>
      <c r="CH3546" s="41"/>
      <c r="CI3546" s="41"/>
      <c r="CJ3546" s="41"/>
      <c r="CK3546" s="41"/>
      <c r="CL3546" s="68"/>
      <c r="CM3546" s="41"/>
      <c r="CN3546" s="41"/>
      <c r="CO3546" s="39"/>
      <c r="CP3546" s="78"/>
    </row>
    <row r="3547" spans="1:97" s="38" customFormat="1" x14ac:dyDescent="0.25">
      <c r="A3547" s="38">
        <v>3544</v>
      </c>
      <c r="F3547" s="39"/>
      <c r="Q3547" s="39"/>
      <c r="R3547" s="40"/>
      <c r="S3547" s="40"/>
      <c r="T3547" s="39"/>
      <c r="AG3547" s="110"/>
      <c r="AH3547" s="94"/>
      <c r="AJ3547" s="97"/>
      <c r="AL3547" s="39"/>
      <c r="AP3547" s="39"/>
      <c r="AQ3547" s="77"/>
      <c r="AR3547" s="94"/>
      <c r="AT3547" s="97"/>
      <c r="BB3547" s="79"/>
      <c r="BC3547" s="94"/>
      <c r="BE3547" s="97"/>
      <c r="BF3547" s="97"/>
      <c r="BG3547" s="40"/>
      <c r="BK3547" s="40"/>
      <c r="BL3547" s="79"/>
      <c r="BM3547" s="94"/>
      <c r="BO3547" s="97"/>
      <c r="BQ3547" s="40"/>
      <c r="BR3547" s="94"/>
      <c r="BS3547" s="94"/>
      <c r="BT3547" s="94"/>
      <c r="BU3547" s="40"/>
      <c r="BV3547" s="82"/>
      <c r="BW3547" s="94"/>
      <c r="BX3547" s="48"/>
      <c r="BY3547" s="97"/>
      <c r="BZ3547" s="48"/>
      <c r="CA3547" s="40"/>
      <c r="CB3547" s="94"/>
      <c r="CC3547" s="94"/>
      <c r="CD3547" s="94"/>
      <c r="CE3547" s="40"/>
      <c r="CF3547" s="73"/>
      <c r="CG3547" s="41"/>
      <c r="CH3547" s="41"/>
      <c r="CI3547" s="41"/>
      <c r="CJ3547" s="41"/>
      <c r="CK3547" s="41"/>
      <c r="CL3547" s="68"/>
      <c r="CM3547" s="41"/>
      <c r="CN3547" s="41"/>
      <c r="CO3547" s="39"/>
      <c r="CP3547" s="78"/>
    </row>
    <row r="3548" spans="1:97" s="38" customFormat="1" x14ac:dyDescent="0.25">
      <c r="A3548" s="38">
        <v>3545</v>
      </c>
      <c r="F3548" s="39"/>
      <c r="Q3548" s="39"/>
      <c r="R3548" s="40"/>
      <c r="S3548" s="40"/>
      <c r="T3548" s="39"/>
      <c r="AG3548" s="110"/>
      <c r="AH3548" s="94"/>
      <c r="AJ3548" s="97"/>
      <c r="AL3548" s="39"/>
      <c r="AP3548" s="39"/>
      <c r="AQ3548" s="77"/>
      <c r="AR3548" s="94"/>
      <c r="AT3548" s="97"/>
      <c r="BB3548" s="79"/>
      <c r="BC3548" s="94"/>
      <c r="BE3548" s="97"/>
      <c r="BF3548" s="97"/>
      <c r="BG3548" s="40"/>
      <c r="BK3548" s="40"/>
      <c r="BL3548" s="79"/>
      <c r="BM3548" s="94"/>
      <c r="BO3548" s="97"/>
      <c r="BQ3548" s="40"/>
      <c r="BR3548" s="94"/>
      <c r="BS3548" s="94"/>
      <c r="BT3548" s="94"/>
      <c r="BU3548" s="40"/>
      <c r="BV3548" s="82"/>
      <c r="BW3548" s="94"/>
      <c r="BX3548" s="48"/>
      <c r="BY3548" s="97"/>
      <c r="BZ3548" s="48"/>
      <c r="CA3548" s="40"/>
      <c r="CB3548" s="94"/>
      <c r="CC3548" s="94"/>
      <c r="CD3548" s="94"/>
      <c r="CE3548" s="40"/>
      <c r="CF3548" s="73"/>
      <c r="CG3548" s="41"/>
      <c r="CH3548" s="41"/>
      <c r="CI3548" s="41"/>
      <c r="CJ3548" s="41"/>
      <c r="CK3548" s="41"/>
      <c r="CL3548" s="68"/>
      <c r="CM3548" s="41"/>
      <c r="CN3548" s="41"/>
      <c r="CO3548" s="39"/>
      <c r="CP3548" s="78"/>
    </row>
    <row r="3549" spans="1:97" s="38" customFormat="1" x14ac:dyDescent="0.25">
      <c r="A3549" s="38">
        <v>3546</v>
      </c>
      <c r="F3549" s="39"/>
      <c r="Q3549" s="39"/>
      <c r="R3549" s="40"/>
      <c r="S3549" s="40"/>
      <c r="T3549" s="39"/>
      <c r="AG3549" s="110"/>
      <c r="AH3549" s="94"/>
      <c r="AJ3549" s="97"/>
      <c r="AL3549" s="39"/>
      <c r="AP3549" s="39"/>
      <c r="AQ3549" s="77"/>
      <c r="AR3549" s="94"/>
      <c r="AT3549" s="97"/>
      <c r="BB3549" s="79"/>
      <c r="BC3549" s="94"/>
      <c r="BE3549" s="97"/>
      <c r="BF3549" s="97"/>
      <c r="BG3549" s="40"/>
      <c r="BK3549" s="40"/>
      <c r="BL3549" s="79"/>
      <c r="BM3549" s="94"/>
      <c r="BO3549" s="97"/>
      <c r="BQ3549" s="40"/>
      <c r="BR3549" s="94"/>
      <c r="BS3549" s="94"/>
      <c r="BT3549" s="94"/>
      <c r="BU3549" s="40"/>
      <c r="BV3549" s="82"/>
      <c r="BW3549" s="94"/>
      <c r="BX3549" s="48"/>
      <c r="BY3549" s="97"/>
      <c r="BZ3549" s="48"/>
      <c r="CA3549" s="40"/>
      <c r="CB3549" s="94"/>
      <c r="CC3549" s="94"/>
      <c r="CD3549" s="94"/>
      <c r="CE3549" s="40"/>
      <c r="CF3549" s="73"/>
      <c r="CG3549" s="41"/>
      <c r="CH3549" s="41"/>
      <c r="CI3549" s="41"/>
      <c r="CJ3549" s="41"/>
      <c r="CK3549" s="41"/>
      <c r="CL3549" s="68"/>
      <c r="CM3549" s="41"/>
      <c r="CN3549" s="41"/>
      <c r="CO3549" s="39"/>
      <c r="CP3549" s="78"/>
    </row>
    <row r="3550" spans="1:97" s="38" customFormat="1" x14ac:dyDescent="0.25">
      <c r="A3550" s="38">
        <v>3547</v>
      </c>
      <c r="F3550" s="39"/>
      <c r="Q3550" s="39"/>
      <c r="R3550" s="40"/>
      <c r="S3550" s="40"/>
      <c r="T3550" s="39"/>
      <c r="AG3550" s="110"/>
      <c r="AH3550" s="94"/>
      <c r="AJ3550" s="97"/>
      <c r="AL3550" s="39"/>
      <c r="AP3550" s="39"/>
      <c r="AQ3550" s="77"/>
      <c r="AR3550" s="94"/>
      <c r="AT3550" s="97"/>
      <c r="BB3550" s="79"/>
      <c r="BC3550" s="94"/>
      <c r="BE3550" s="97"/>
      <c r="BF3550" s="97"/>
      <c r="BG3550" s="40"/>
      <c r="BK3550" s="40"/>
      <c r="BL3550" s="79"/>
      <c r="BM3550" s="94"/>
      <c r="BO3550" s="97"/>
      <c r="BQ3550" s="40"/>
      <c r="BR3550" s="94"/>
      <c r="BS3550" s="94"/>
      <c r="BT3550" s="94"/>
      <c r="BU3550" s="40"/>
      <c r="BV3550" s="82"/>
      <c r="BW3550" s="94"/>
      <c r="BX3550" s="48"/>
      <c r="BY3550" s="97"/>
      <c r="BZ3550" s="48"/>
      <c r="CA3550" s="40"/>
      <c r="CB3550" s="94"/>
      <c r="CC3550" s="94"/>
      <c r="CD3550" s="94"/>
      <c r="CE3550" s="40"/>
      <c r="CF3550" s="73"/>
      <c r="CG3550" s="41"/>
      <c r="CH3550" s="41"/>
      <c r="CI3550" s="41"/>
      <c r="CJ3550" s="41"/>
      <c r="CK3550" s="41"/>
      <c r="CL3550" s="68"/>
      <c r="CM3550" s="41"/>
      <c r="CN3550" s="41"/>
      <c r="CO3550" s="39"/>
      <c r="CP3550" s="78"/>
    </row>
    <row r="3551" spans="1:97" s="38" customFormat="1" x14ac:dyDescent="0.25">
      <c r="A3551" s="38">
        <v>3548</v>
      </c>
      <c r="F3551" s="39"/>
      <c r="Q3551" s="39"/>
      <c r="R3551" s="40"/>
      <c r="S3551" s="40"/>
      <c r="T3551" s="39"/>
      <c r="AG3551" s="110"/>
      <c r="AH3551" s="94"/>
      <c r="AJ3551" s="97"/>
      <c r="AL3551" s="39"/>
      <c r="AP3551" s="39"/>
      <c r="AQ3551" s="77"/>
      <c r="AR3551" s="94"/>
      <c r="AT3551" s="97"/>
      <c r="BB3551" s="79"/>
      <c r="BC3551" s="94"/>
      <c r="BE3551" s="97"/>
      <c r="BF3551" s="97"/>
      <c r="BG3551" s="40"/>
      <c r="BK3551" s="40"/>
      <c r="BL3551" s="79"/>
      <c r="BM3551" s="94"/>
      <c r="BO3551" s="97"/>
      <c r="BQ3551" s="40"/>
      <c r="BR3551" s="94"/>
      <c r="BS3551" s="94"/>
      <c r="BT3551" s="94"/>
      <c r="BU3551" s="40"/>
      <c r="BV3551" s="82"/>
      <c r="BW3551" s="94"/>
      <c r="BX3551" s="48"/>
      <c r="BY3551" s="97"/>
      <c r="BZ3551" s="48"/>
      <c r="CA3551" s="40"/>
      <c r="CB3551" s="94"/>
      <c r="CC3551" s="94"/>
      <c r="CD3551" s="94"/>
      <c r="CE3551" s="40"/>
      <c r="CF3551" s="73"/>
      <c r="CG3551" s="41"/>
      <c r="CH3551" s="41"/>
      <c r="CI3551" s="41"/>
      <c r="CJ3551" s="41"/>
      <c r="CK3551" s="41"/>
      <c r="CL3551" s="68"/>
      <c r="CM3551" s="41"/>
      <c r="CN3551" s="41"/>
      <c r="CO3551" s="39"/>
      <c r="CP3551" s="78"/>
    </row>
    <row r="3552" spans="1:97" s="38" customFormat="1" x14ac:dyDescent="0.25">
      <c r="A3552" s="38">
        <v>3549</v>
      </c>
      <c r="F3552" s="39"/>
      <c r="Q3552" s="39"/>
      <c r="R3552" s="40"/>
      <c r="S3552" s="40"/>
      <c r="T3552" s="39"/>
      <c r="AG3552" s="110"/>
      <c r="AH3552" s="94"/>
      <c r="AJ3552" s="97"/>
      <c r="AL3552" s="39"/>
      <c r="AP3552" s="39"/>
      <c r="AQ3552" s="77"/>
      <c r="AR3552" s="94"/>
      <c r="AT3552" s="97"/>
      <c r="BB3552" s="79"/>
      <c r="BC3552" s="94"/>
      <c r="BE3552" s="97"/>
      <c r="BF3552" s="97"/>
      <c r="BG3552" s="40"/>
      <c r="BK3552" s="40"/>
      <c r="BL3552" s="79"/>
      <c r="BM3552" s="94"/>
      <c r="BO3552" s="97"/>
      <c r="BQ3552" s="40"/>
      <c r="BR3552" s="94"/>
      <c r="BS3552" s="94"/>
      <c r="BT3552" s="94"/>
      <c r="BU3552" s="40"/>
      <c r="BV3552" s="82"/>
      <c r="BW3552" s="94"/>
      <c r="BX3552" s="48"/>
      <c r="BY3552" s="97"/>
      <c r="BZ3552" s="48"/>
      <c r="CA3552" s="40"/>
      <c r="CB3552" s="94"/>
      <c r="CC3552" s="94"/>
      <c r="CD3552" s="94"/>
      <c r="CE3552" s="40"/>
      <c r="CF3552" s="73"/>
      <c r="CG3552" s="41"/>
      <c r="CH3552" s="41"/>
      <c r="CI3552" s="41"/>
      <c r="CJ3552" s="41"/>
      <c r="CK3552" s="41"/>
      <c r="CL3552" s="68"/>
      <c r="CM3552" s="41"/>
      <c r="CN3552" s="41"/>
      <c r="CO3552" s="39"/>
      <c r="CP3552" s="78"/>
    </row>
    <row r="3553" spans="1:94" s="38" customFormat="1" x14ac:dyDescent="0.25">
      <c r="A3553" s="38">
        <v>3550</v>
      </c>
      <c r="F3553" s="39"/>
      <c r="Q3553" s="39"/>
      <c r="R3553" s="40"/>
      <c r="S3553" s="40"/>
      <c r="T3553" s="39"/>
      <c r="AG3553" s="110"/>
      <c r="AH3553" s="94"/>
      <c r="AJ3553" s="97"/>
      <c r="AL3553" s="39"/>
      <c r="AP3553" s="39"/>
      <c r="AQ3553" s="77"/>
      <c r="AR3553" s="94"/>
      <c r="AT3553" s="97"/>
      <c r="BB3553" s="79"/>
      <c r="BC3553" s="94"/>
      <c r="BE3553" s="97"/>
      <c r="BF3553" s="97"/>
      <c r="BG3553" s="40"/>
      <c r="BK3553" s="40"/>
      <c r="BL3553" s="79"/>
      <c r="BM3553" s="94"/>
      <c r="BO3553" s="97"/>
      <c r="BQ3553" s="40"/>
      <c r="BR3553" s="94"/>
      <c r="BS3553" s="94"/>
      <c r="BT3553" s="94"/>
      <c r="BU3553" s="40"/>
      <c r="BV3553" s="82"/>
      <c r="BW3553" s="94"/>
      <c r="BX3553" s="48"/>
      <c r="BY3553" s="97"/>
      <c r="BZ3553" s="48"/>
      <c r="CA3553" s="40"/>
      <c r="CB3553" s="94"/>
      <c r="CC3553" s="94"/>
      <c r="CD3553" s="94"/>
      <c r="CE3553" s="40"/>
      <c r="CF3553" s="73"/>
      <c r="CG3553" s="41"/>
      <c r="CH3553" s="41"/>
      <c r="CI3553" s="41"/>
      <c r="CJ3553" s="41"/>
      <c r="CK3553" s="41"/>
      <c r="CL3553" s="68"/>
      <c r="CM3553" s="41"/>
      <c r="CN3553" s="41"/>
      <c r="CO3553" s="39"/>
      <c r="CP3553" s="78"/>
    </row>
    <row r="3554" spans="1:94" s="38" customFormat="1" x14ac:dyDescent="0.25">
      <c r="A3554" s="38">
        <v>3551</v>
      </c>
      <c r="F3554" s="39"/>
      <c r="Q3554" s="39"/>
      <c r="R3554" s="40"/>
      <c r="S3554" s="40"/>
      <c r="T3554" s="39"/>
      <c r="AG3554" s="110"/>
      <c r="AH3554" s="94"/>
      <c r="AJ3554" s="97"/>
      <c r="AL3554" s="39"/>
      <c r="AP3554" s="39"/>
      <c r="AQ3554" s="77"/>
      <c r="AR3554" s="94"/>
      <c r="AT3554" s="97"/>
      <c r="BB3554" s="79"/>
      <c r="BC3554" s="94"/>
      <c r="BE3554" s="97"/>
      <c r="BF3554" s="97"/>
      <c r="BG3554" s="40"/>
      <c r="BK3554" s="40"/>
      <c r="BL3554" s="79"/>
      <c r="BM3554" s="94"/>
      <c r="BO3554" s="97"/>
      <c r="BQ3554" s="40"/>
      <c r="BR3554" s="94"/>
      <c r="BS3554" s="94"/>
      <c r="BT3554" s="94"/>
      <c r="BU3554" s="40"/>
      <c r="BV3554" s="82"/>
      <c r="BW3554" s="94"/>
      <c r="BX3554" s="48"/>
      <c r="BY3554" s="97"/>
      <c r="BZ3554" s="48"/>
      <c r="CA3554" s="40"/>
      <c r="CB3554" s="94"/>
      <c r="CC3554" s="94"/>
      <c r="CD3554" s="94"/>
      <c r="CE3554" s="40"/>
      <c r="CF3554" s="73"/>
      <c r="CG3554" s="41"/>
      <c r="CH3554" s="41"/>
      <c r="CI3554" s="41"/>
      <c r="CJ3554" s="41"/>
      <c r="CK3554" s="41"/>
      <c r="CL3554" s="68"/>
      <c r="CM3554" s="41"/>
      <c r="CN3554" s="41"/>
      <c r="CO3554" s="39"/>
      <c r="CP3554" s="78"/>
    </row>
    <row r="3555" spans="1:94" s="38" customFormat="1" x14ac:dyDescent="0.25">
      <c r="A3555" s="38">
        <v>3552</v>
      </c>
      <c r="F3555" s="39"/>
      <c r="Q3555" s="39"/>
      <c r="R3555" s="40"/>
      <c r="S3555" s="40"/>
      <c r="T3555" s="39"/>
      <c r="AG3555" s="110"/>
      <c r="AH3555" s="94"/>
      <c r="AJ3555" s="97"/>
      <c r="AL3555" s="39"/>
      <c r="AP3555" s="39"/>
      <c r="AQ3555" s="77"/>
      <c r="AR3555" s="94"/>
      <c r="AT3555" s="97"/>
      <c r="BB3555" s="79"/>
      <c r="BC3555" s="94"/>
      <c r="BE3555" s="97"/>
      <c r="BF3555" s="97"/>
      <c r="BG3555" s="40"/>
      <c r="BK3555" s="40"/>
      <c r="BL3555" s="79"/>
      <c r="BM3555" s="94"/>
      <c r="BO3555" s="97"/>
      <c r="BQ3555" s="40"/>
      <c r="BR3555" s="94"/>
      <c r="BS3555" s="94"/>
      <c r="BT3555" s="94"/>
      <c r="BU3555" s="40"/>
      <c r="BV3555" s="82"/>
      <c r="BW3555" s="94"/>
      <c r="BX3555" s="48"/>
      <c r="BY3555" s="97"/>
      <c r="BZ3555" s="48"/>
      <c r="CA3555" s="40"/>
      <c r="CB3555" s="94"/>
      <c r="CC3555" s="94"/>
      <c r="CD3555" s="94"/>
      <c r="CE3555" s="40"/>
      <c r="CF3555" s="73"/>
      <c r="CG3555" s="41"/>
      <c r="CH3555" s="41"/>
      <c r="CI3555" s="41"/>
      <c r="CJ3555" s="41"/>
      <c r="CK3555" s="41"/>
      <c r="CL3555" s="68"/>
      <c r="CM3555" s="41"/>
      <c r="CN3555" s="41"/>
      <c r="CO3555" s="39"/>
      <c r="CP3555" s="78"/>
    </row>
    <row r="3556" spans="1:94" s="38" customFormat="1" x14ac:dyDescent="0.25">
      <c r="A3556" s="38">
        <v>3553</v>
      </c>
      <c r="F3556" s="39"/>
      <c r="Q3556" s="39"/>
      <c r="R3556" s="40"/>
      <c r="S3556" s="40"/>
      <c r="T3556" s="39"/>
      <c r="AG3556" s="110"/>
      <c r="AH3556" s="94"/>
      <c r="AJ3556" s="97"/>
      <c r="AL3556" s="39"/>
      <c r="AP3556" s="39"/>
      <c r="AQ3556" s="77"/>
      <c r="AR3556" s="94"/>
      <c r="AT3556" s="97"/>
      <c r="BB3556" s="79"/>
      <c r="BC3556" s="94"/>
      <c r="BE3556" s="97"/>
      <c r="BF3556" s="97"/>
      <c r="BG3556" s="40"/>
      <c r="BK3556" s="40"/>
      <c r="BL3556" s="79"/>
      <c r="BM3556" s="94"/>
      <c r="BO3556" s="97"/>
      <c r="BQ3556" s="40"/>
      <c r="BR3556" s="94"/>
      <c r="BS3556" s="94"/>
      <c r="BT3556" s="94"/>
      <c r="BU3556" s="40"/>
      <c r="BV3556" s="82"/>
      <c r="BW3556" s="94"/>
      <c r="BX3556" s="48"/>
      <c r="BY3556" s="97"/>
      <c r="BZ3556" s="48"/>
      <c r="CA3556" s="40"/>
      <c r="CB3556" s="94"/>
      <c r="CC3556" s="94"/>
      <c r="CD3556" s="94"/>
      <c r="CE3556" s="40"/>
      <c r="CF3556" s="73"/>
      <c r="CG3556" s="41"/>
      <c r="CH3556" s="41"/>
      <c r="CI3556" s="41"/>
      <c r="CJ3556" s="41"/>
      <c r="CK3556" s="41"/>
      <c r="CL3556" s="68"/>
      <c r="CM3556" s="41"/>
      <c r="CN3556" s="41"/>
      <c r="CO3556" s="39"/>
      <c r="CP3556" s="78"/>
    </row>
    <row r="3557" spans="1:94" s="38" customFormat="1" x14ac:dyDescent="0.25">
      <c r="A3557" s="38">
        <v>3554</v>
      </c>
      <c r="F3557" s="39"/>
      <c r="Q3557" s="39"/>
      <c r="R3557" s="40"/>
      <c r="S3557" s="40"/>
      <c r="T3557" s="39"/>
      <c r="AG3557" s="110"/>
      <c r="AH3557" s="94"/>
      <c r="AJ3557" s="97"/>
      <c r="AL3557" s="39"/>
      <c r="AP3557" s="39"/>
      <c r="AQ3557" s="77"/>
      <c r="AR3557" s="94"/>
      <c r="AT3557" s="97"/>
      <c r="BB3557" s="79"/>
      <c r="BC3557" s="94"/>
      <c r="BE3557" s="97"/>
      <c r="BF3557" s="97"/>
      <c r="BG3557" s="40"/>
      <c r="BK3557" s="40"/>
      <c r="BL3557" s="79"/>
      <c r="BM3557" s="94"/>
      <c r="BO3557" s="97"/>
      <c r="BQ3557" s="40"/>
      <c r="BR3557" s="94"/>
      <c r="BS3557" s="94"/>
      <c r="BT3557" s="94"/>
      <c r="BU3557" s="40"/>
      <c r="BV3557" s="82"/>
      <c r="BW3557" s="94"/>
      <c r="BX3557" s="48"/>
      <c r="BY3557" s="97"/>
      <c r="BZ3557" s="48"/>
      <c r="CA3557" s="40"/>
      <c r="CB3557" s="94"/>
      <c r="CC3557" s="94"/>
      <c r="CD3557" s="94"/>
      <c r="CE3557" s="40"/>
      <c r="CF3557" s="73"/>
      <c r="CG3557" s="41"/>
      <c r="CH3557" s="41"/>
      <c r="CI3557" s="41"/>
      <c r="CJ3557" s="41"/>
      <c r="CK3557" s="41"/>
      <c r="CL3557" s="68"/>
      <c r="CM3557" s="41"/>
      <c r="CN3557" s="41"/>
      <c r="CO3557" s="39"/>
      <c r="CP3557" s="78"/>
    </row>
    <row r="3558" spans="1:94" s="38" customFormat="1" x14ac:dyDescent="0.25">
      <c r="A3558" s="38">
        <v>3555</v>
      </c>
      <c r="F3558" s="39"/>
      <c r="Q3558" s="39"/>
      <c r="R3558" s="40"/>
      <c r="S3558" s="40"/>
      <c r="T3558" s="39"/>
      <c r="AG3558" s="110"/>
      <c r="AH3558" s="94"/>
      <c r="AJ3558" s="97"/>
      <c r="AL3558" s="39"/>
      <c r="AP3558" s="39"/>
      <c r="AQ3558" s="77"/>
      <c r="AR3558" s="94"/>
      <c r="AT3558" s="97"/>
      <c r="BB3558" s="79"/>
      <c r="BC3558" s="94"/>
      <c r="BE3558" s="97"/>
      <c r="BF3558" s="97"/>
      <c r="BG3558" s="40"/>
      <c r="BK3558" s="40"/>
      <c r="BL3558" s="79"/>
      <c r="BM3558" s="94"/>
      <c r="BO3558" s="97"/>
      <c r="BQ3558" s="40"/>
      <c r="BR3558" s="94"/>
      <c r="BS3558" s="94"/>
      <c r="BT3558" s="94"/>
      <c r="BU3558" s="40"/>
      <c r="BV3558" s="82"/>
      <c r="BW3558" s="94"/>
      <c r="BX3558" s="48"/>
      <c r="BY3558" s="97"/>
      <c r="BZ3558" s="48"/>
      <c r="CA3558" s="40"/>
      <c r="CB3558" s="94"/>
      <c r="CC3558" s="94"/>
      <c r="CD3558" s="94"/>
      <c r="CE3558" s="40"/>
      <c r="CF3558" s="73"/>
      <c r="CG3558" s="41"/>
      <c r="CH3558" s="41"/>
      <c r="CI3558" s="41"/>
      <c r="CJ3558" s="41"/>
      <c r="CK3558" s="41"/>
      <c r="CL3558" s="68"/>
      <c r="CM3558" s="41"/>
      <c r="CN3558" s="41"/>
      <c r="CO3558" s="39"/>
      <c r="CP3558" s="78"/>
    </row>
    <row r="3559" spans="1:94" s="38" customFormat="1" x14ac:dyDescent="0.25">
      <c r="A3559" s="38">
        <v>3556</v>
      </c>
      <c r="F3559" s="39"/>
      <c r="Q3559" s="39"/>
      <c r="R3559" s="40"/>
      <c r="S3559" s="40"/>
      <c r="T3559" s="39"/>
      <c r="AG3559" s="110"/>
      <c r="AH3559" s="94"/>
      <c r="AJ3559" s="97"/>
      <c r="AL3559" s="39"/>
      <c r="AP3559" s="39"/>
      <c r="AQ3559" s="77"/>
      <c r="AR3559" s="94"/>
      <c r="AT3559" s="97"/>
      <c r="BB3559" s="79"/>
      <c r="BC3559" s="94"/>
      <c r="BE3559" s="97"/>
      <c r="BF3559" s="97"/>
      <c r="BG3559" s="40"/>
      <c r="BK3559" s="40"/>
      <c r="BL3559" s="79"/>
      <c r="BM3559" s="94"/>
      <c r="BO3559" s="97"/>
      <c r="BQ3559" s="40"/>
      <c r="BR3559" s="94"/>
      <c r="BS3559" s="94"/>
      <c r="BT3559" s="94"/>
      <c r="BU3559" s="40"/>
      <c r="BV3559" s="82"/>
      <c r="BW3559" s="94"/>
      <c r="BX3559" s="48"/>
      <c r="BY3559" s="97"/>
      <c r="BZ3559" s="48"/>
      <c r="CA3559" s="40"/>
      <c r="CB3559" s="94"/>
      <c r="CC3559" s="94"/>
      <c r="CD3559" s="94"/>
      <c r="CE3559" s="40"/>
      <c r="CF3559" s="73"/>
      <c r="CG3559" s="41"/>
      <c r="CH3559" s="41"/>
      <c r="CI3559" s="41"/>
      <c r="CJ3559" s="41"/>
      <c r="CK3559" s="41"/>
      <c r="CL3559" s="68"/>
      <c r="CM3559" s="41"/>
      <c r="CN3559" s="41"/>
      <c r="CO3559" s="39"/>
      <c r="CP3559" s="78"/>
    </row>
    <row r="3560" spans="1:94" s="38" customFormat="1" x14ac:dyDescent="0.25">
      <c r="A3560" s="38">
        <v>3557</v>
      </c>
      <c r="F3560" s="39"/>
      <c r="Q3560" s="39"/>
      <c r="R3560" s="40"/>
      <c r="S3560" s="40"/>
      <c r="T3560" s="39"/>
      <c r="AG3560" s="110"/>
      <c r="AH3560" s="94"/>
      <c r="AJ3560" s="97"/>
      <c r="AL3560" s="39"/>
      <c r="AP3560" s="39"/>
      <c r="AQ3560" s="77"/>
      <c r="AR3560" s="94"/>
      <c r="AT3560" s="97"/>
      <c r="BB3560" s="79"/>
      <c r="BC3560" s="94"/>
      <c r="BE3560" s="97"/>
      <c r="BF3560" s="97"/>
      <c r="BG3560" s="40"/>
      <c r="BK3560" s="40"/>
      <c r="BL3560" s="79"/>
      <c r="BM3560" s="94"/>
      <c r="BO3560" s="97"/>
      <c r="BQ3560" s="40"/>
      <c r="BR3560" s="94"/>
      <c r="BS3560" s="94"/>
      <c r="BT3560" s="94"/>
      <c r="BU3560" s="40"/>
      <c r="BV3560" s="82"/>
      <c r="BW3560" s="94"/>
      <c r="BX3560" s="48"/>
      <c r="BY3560" s="97"/>
      <c r="BZ3560" s="48"/>
      <c r="CA3560" s="40"/>
      <c r="CB3560" s="94"/>
      <c r="CC3560" s="94"/>
      <c r="CD3560" s="94"/>
      <c r="CE3560" s="40"/>
      <c r="CF3560" s="73"/>
      <c r="CG3560" s="41"/>
      <c r="CH3560" s="41"/>
      <c r="CI3560" s="41"/>
      <c r="CJ3560" s="41"/>
      <c r="CK3560" s="41"/>
      <c r="CL3560" s="68"/>
      <c r="CM3560" s="41"/>
      <c r="CN3560" s="41"/>
      <c r="CO3560" s="39"/>
      <c r="CP3560" s="78"/>
    </row>
    <row r="3561" spans="1:94" s="38" customFormat="1" x14ac:dyDescent="0.25">
      <c r="A3561" s="38">
        <v>3558</v>
      </c>
      <c r="F3561" s="39"/>
      <c r="Q3561" s="39"/>
      <c r="R3561" s="40"/>
      <c r="S3561" s="40"/>
      <c r="T3561" s="39"/>
      <c r="AG3561" s="110"/>
      <c r="AH3561" s="94"/>
      <c r="AJ3561" s="97"/>
      <c r="AL3561" s="39"/>
      <c r="AP3561" s="39"/>
      <c r="AQ3561" s="77"/>
      <c r="AR3561" s="94"/>
      <c r="AT3561" s="97"/>
      <c r="BB3561" s="79"/>
      <c r="BC3561" s="94"/>
      <c r="BE3561" s="97"/>
      <c r="BF3561" s="97"/>
      <c r="BG3561" s="40"/>
      <c r="BK3561" s="40"/>
      <c r="BL3561" s="79"/>
      <c r="BM3561" s="94"/>
      <c r="BO3561" s="97"/>
      <c r="BQ3561" s="40"/>
      <c r="BR3561" s="94"/>
      <c r="BS3561" s="94"/>
      <c r="BT3561" s="94"/>
      <c r="BU3561" s="40"/>
      <c r="BV3561" s="82"/>
      <c r="BW3561" s="94"/>
      <c r="BX3561" s="48"/>
      <c r="BY3561" s="97"/>
      <c r="BZ3561" s="48"/>
      <c r="CA3561" s="40"/>
      <c r="CB3561" s="94"/>
      <c r="CC3561" s="94"/>
      <c r="CD3561" s="94"/>
      <c r="CE3561" s="40"/>
      <c r="CF3561" s="73"/>
      <c r="CG3561" s="41"/>
      <c r="CH3561" s="41"/>
      <c r="CI3561" s="41"/>
      <c r="CJ3561" s="41"/>
      <c r="CK3561" s="41"/>
      <c r="CL3561" s="68"/>
      <c r="CM3561" s="41"/>
      <c r="CN3561" s="41"/>
      <c r="CO3561" s="39"/>
      <c r="CP3561" s="78"/>
    </row>
    <row r="3562" spans="1:94" s="38" customFormat="1" x14ac:dyDescent="0.25">
      <c r="A3562" s="38">
        <v>3559</v>
      </c>
      <c r="F3562" s="39"/>
      <c r="Q3562" s="39"/>
      <c r="R3562" s="40"/>
      <c r="S3562" s="40"/>
      <c r="T3562" s="39"/>
      <c r="AG3562" s="110"/>
      <c r="AH3562" s="94"/>
      <c r="AJ3562" s="97"/>
      <c r="AL3562" s="39"/>
      <c r="AP3562" s="39"/>
      <c r="AQ3562" s="77"/>
      <c r="AR3562" s="94"/>
      <c r="AT3562" s="97"/>
      <c r="BB3562" s="79"/>
      <c r="BC3562" s="94"/>
      <c r="BE3562" s="97"/>
      <c r="BF3562" s="97"/>
      <c r="BG3562" s="40"/>
      <c r="BK3562" s="40"/>
      <c r="BL3562" s="79"/>
      <c r="BM3562" s="94"/>
      <c r="BO3562" s="97"/>
      <c r="BQ3562" s="40"/>
      <c r="BR3562" s="94"/>
      <c r="BS3562" s="94"/>
      <c r="BT3562" s="94"/>
      <c r="BU3562" s="40"/>
      <c r="BV3562" s="82"/>
      <c r="BW3562" s="94"/>
      <c r="BX3562" s="48"/>
      <c r="BY3562" s="97"/>
      <c r="BZ3562" s="48"/>
      <c r="CA3562" s="40"/>
      <c r="CB3562" s="94"/>
      <c r="CC3562" s="94"/>
      <c r="CD3562" s="94"/>
      <c r="CE3562" s="40"/>
      <c r="CF3562" s="73"/>
      <c r="CG3562" s="41"/>
      <c r="CH3562" s="41"/>
      <c r="CI3562" s="41"/>
      <c r="CJ3562" s="41"/>
      <c r="CK3562" s="41"/>
      <c r="CL3562" s="68"/>
      <c r="CM3562" s="41"/>
      <c r="CN3562" s="41"/>
      <c r="CO3562" s="39"/>
      <c r="CP3562" s="78"/>
    </row>
    <row r="3563" spans="1:94" s="38" customFormat="1" x14ac:dyDescent="0.25">
      <c r="A3563" s="38">
        <v>3560</v>
      </c>
      <c r="F3563" s="39"/>
      <c r="Q3563" s="39"/>
      <c r="R3563" s="40"/>
      <c r="S3563" s="40"/>
      <c r="T3563" s="39"/>
      <c r="AG3563" s="110"/>
      <c r="AH3563" s="94"/>
      <c r="AJ3563" s="97"/>
      <c r="AL3563" s="39"/>
      <c r="AP3563" s="39"/>
      <c r="AQ3563" s="77"/>
      <c r="AR3563" s="94"/>
      <c r="AT3563" s="97"/>
      <c r="BB3563" s="79"/>
      <c r="BC3563" s="94"/>
      <c r="BE3563" s="97"/>
      <c r="BF3563" s="97"/>
      <c r="BG3563" s="40"/>
      <c r="BK3563" s="40"/>
      <c r="BL3563" s="79"/>
      <c r="BM3563" s="94"/>
      <c r="BO3563" s="97"/>
      <c r="BQ3563" s="40"/>
      <c r="BR3563" s="94"/>
      <c r="BS3563" s="94"/>
      <c r="BT3563" s="94"/>
      <c r="BU3563" s="40"/>
      <c r="BV3563" s="82"/>
      <c r="BW3563" s="94"/>
      <c r="BX3563" s="48"/>
      <c r="BY3563" s="97"/>
      <c r="BZ3563" s="48"/>
      <c r="CA3563" s="40"/>
      <c r="CB3563" s="94"/>
      <c r="CC3563" s="94"/>
      <c r="CD3563" s="94"/>
      <c r="CE3563" s="40"/>
      <c r="CF3563" s="73"/>
      <c r="CG3563" s="41"/>
      <c r="CH3563" s="41"/>
      <c r="CI3563" s="41"/>
      <c r="CJ3563" s="41"/>
      <c r="CK3563" s="41"/>
      <c r="CL3563" s="68"/>
      <c r="CM3563" s="41"/>
      <c r="CN3563" s="41"/>
      <c r="CO3563" s="39"/>
      <c r="CP3563" s="78"/>
    </row>
    <row r="3564" spans="1:94" s="38" customFormat="1" x14ac:dyDescent="0.25">
      <c r="A3564" s="38">
        <v>3561</v>
      </c>
      <c r="F3564" s="39"/>
      <c r="Q3564" s="39"/>
      <c r="R3564" s="40"/>
      <c r="S3564" s="40"/>
      <c r="T3564" s="39"/>
      <c r="AG3564" s="110"/>
      <c r="AH3564" s="94"/>
      <c r="AJ3564" s="97"/>
      <c r="AL3564" s="39"/>
      <c r="AP3564" s="39"/>
      <c r="AQ3564" s="77"/>
      <c r="AR3564" s="94"/>
      <c r="AT3564" s="97"/>
      <c r="BB3564" s="79"/>
      <c r="BC3564" s="94"/>
      <c r="BE3564" s="97"/>
      <c r="BF3564" s="97"/>
      <c r="BG3564" s="40"/>
      <c r="BK3564" s="40"/>
      <c r="BL3564" s="79"/>
      <c r="BM3564" s="94"/>
      <c r="BO3564" s="97"/>
      <c r="BQ3564" s="40"/>
      <c r="BR3564" s="94"/>
      <c r="BS3564" s="94"/>
      <c r="BT3564" s="94"/>
      <c r="BU3564" s="40"/>
      <c r="BV3564" s="82"/>
      <c r="BW3564" s="94"/>
      <c r="BX3564" s="48"/>
      <c r="BY3564" s="97"/>
      <c r="BZ3564" s="48"/>
      <c r="CA3564" s="40"/>
      <c r="CB3564" s="94"/>
      <c r="CC3564" s="94"/>
      <c r="CD3564" s="94"/>
      <c r="CE3564" s="40"/>
      <c r="CF3564" s="73"/>
      <c r="CG3564" s="41"/>
      <c r="CH3564" s="41"/>
      <c r="CI3564" s="41"/>
      <c r="CJ3564" s="41"/>
      <c r="CK3564" s="41"/>
      <c r="CL3564" s="68"/>
      <c r="CM3564" s="41"/>
      <c r="CN3564" s="41"/>
      <c r="CO3564" s="39"/>
      <c r="CP3564" s="78"/>
    </row>
    <row r="3565" spans="1:94" s="38" customFormat="1" x14ac:dyDescent="0.25">
      <c r="A3565" s="38">
        <v>3562</v>
      </c>
      <c r="F3565" s="39"/>
      <c r="Q3565" s="39"/>
      <c r="R3565" s="40"/>
      <c r="S3565" s="40"/>
      <c r="T3565" s="39"/>
      <c r="AG3565" s="110"/>
      <c r="AH3565" s="94"/>
      <c r="AJ3565" s="97"/>
      <c r="AL3565" s="39"/>
      <c r="AP3565" s="39"/>
      <c r="AQ3565" s="77"/>
      <c r="AR3565" s="94"/>
      <c r="AT3565" s="97"/>
      <c r="BB3565" s="79"/>
      <c r="BC3565" s="94"/>
      <c r="BE3565" s="97"/>
      <c r="BF3565" s="97"/>
      <c r="BG3565" s="40"/>
      <c r="BK3565" s="40"/>
      <c r="BL3565" s="79"/>
      <c r="BM3565" s="94"/>
      <c r="BO3565" s="97"/>
      <c r="BQ3565" s="40"/>
      <c r="BR3565" s="94"/>
      <c r="BS3565" s="94"/>
      <c r="BT3565" s="94"/>
      <c r="BU3565" s="40"/>
      <c r="BV3565" s="82"/>
      <c r="BW3565" s="94"/>
      <c r="BX3565" s="48"/>
      <c r="BY3565" s="97"/>
      <c r="BZ3565" s="48"/>
      <c r="CA3565" s="40"/>
      <c r="CB3565" s="94"/>
      <c r="CC3565" s="94"/>
      <c r="CD3565" s="94"/>
      <c r="CE3565" s="40"/>
      <c r="CF3565" s="73"/>
      <c r="CG3565" s="41"/>
      <c r="CH3565" s="41"/>
      <c r="CI3565" s="41"/>
      <c r="CJ3565" s="41"/>
      <c r="CK3565" s="41"/>
      <c r="CL3565" s="68"/>
      <c r="CM3565" s="41"/>
      <c r="CN3565" s="41"/>
      <c r="CO3565" s="39"/>
      <c r="CP3565" s="78"/>
    </row>
    <row r="3566" spans="1:94" s="38" customFormat="1" x14ac:dyDescent="0.25">
      <c r="A3566" s="38">
        <v>3563</v>
      </c>
      <c r="F3566" s="39"/>
      <c r="Q3566" s="39"/>
      <c r="R3566" s="40"/>
      <c r="S3566" s="40"/>
      <c r="T3566" s="39"/>
      <c r="AG3566" s="110"/>
      <c r="AH3566" s="94"/>
      <c r="AJ3566" s="97"/>
      <c r="AL3566" s="39"/>
      <c r="AP3566" s="39"/>
      <c r="AQ3566" s="77"/>
      <c r="AR3566" s="94"/>
      <c r="AT3566" s="97"/>
      <c r="BB3566" s="79"/>
      <c r="BC3566" s="94"/>
      <c r="BE3566" s="97"/>
      <c r="BF3566" s="97"/>
      <c r="BG3566" s="40"/>
      <c r="BK3566" s="40"/>
      <c r="BL3566" s="79"/>
      <c r="BM3566" s="94"/>
      <c r="BO3566" s="97"/>
      <c r="BQ3566" s="40"/>
      <c r="BR3566" s="94"/>
      <c r="BS3566" s="94"/>
      <c r="BT3566" s="94"/>
      <c r="BU3566" s="40"/>
      <c r="BV3566" s="82"/>
      <c r="BW3566" s="94"/>
      <c r="BX3566" s="48"/>
      <c r="BY3566" s="97"/>
      <c r="BZ3566" s="48"/>
      <c r="CA3566" s="40"/>
      <c r="CB3566" s="94"/>
      <c r="CC3566" s="94"/>
      <c r="CD3566" s="94"/>
      <c r="CE3566" s="40"/>
      <c r="CF3566" s="73"/>
      <c r="CG3566" s="41"/>
      <c r="CH3566" s="41"/>
      <c r="CI3566" s="41"/>
      <c r="CJ3566" s="41"/>
      <c r="CK3566" s="41"/>
      <c r="CL3566" s="68"/>
      <c r="CM3566" s="41"/>
      <c r="CN3566" s="41"/>
      <c r="CO3566" s="39"/>
      <c r="CP3566" s="78"/>
    </row>
    <row r="3567" spans="1:94" s="38" customFormat="1" x14ac:dyDescent="0.25">
      <c r="A3567" s="38">
        <v>3564</v>
      </c>
      <c r="F3567" s="39"/>
      <c r="Q3567" s="39"/>
      <c r="R3567" s="40"/>
      <c r="S3567" s="40"/>
      <c r="T3567" s="39"/>
      <c r="AG3567" s="110"/>
      <c r="AH3567" s="94"/>
      <c r="AJ3567" s="97"/>
      <c r="AL3567" s="39"/>
      <c r="AP3567" s="39"/>
      <c r="AQ3567" s="77"/>
      <c r="AR3567" s="94"/>
      <c r="AT3567" s="97"/>
      <c r="BB3567" s="79"/>
      <c r="BC3567" s="94"/>
      <c r="BE3567" s="97"/>
      <c r="BF3567" s="97"/>
      <c r="BG3567" s="40"/>
      <c r="BK3567" s="40"/>
      <c r="BL3567" s="79"/>
      <c r="BM3567" s="94"/>
      <c r="BO3567" s="97"/>
      <c r="BQ3567" s="40"/>
      <c r="BR3567" s="94"/>
      <c r="BS3567" s="94"/>
      <c r="BT3567" s="94"/>
      <c r="BU3567" s="40"/>
      <c r="BV3567" s="82"/>
      <c r="BW3567" s="94"/>
      <c r="BX3567" s="48"/>
      <c r="BY3567" s="97"/>
      <c r="BZ3567" s="48"/>
      <c r="CA3567" s="40"/>
      <c r="CB3567" s="94"/>
      <c r="CC3567" s="94"/>
      <c r="CD3567" s="94"/>
      <c r="CE3567" s="40"/>
      <c r="CF3567" s="73"/>
      <c r="CG3567" s="41"/>
      <c r="CH3567" s="41"/>
      <c r="CI3567" s="41"/>
      <c r="CJ3567" s="41"/>
      <c r="CK3567" s="41"/>
      <c r="CL3567" s="68"/>
      <c r="CM3567" s="41"/>
      <c r="CN3567" s="41"/>
      <c r="CO3567" s="39"/>
      <c r="CP3567" s="78"/>
    </row>
    <row r="3568" spans="1:94" s="38" customFormat="1" x14ac:dyDescent="0.25">
      <c r="A3568" s="38">
        <v>3565</v>
      </c>
      <c r="F3568" s="39"/>
      <c r="Q3568" s="39"/>
      <c r="R3568" s="40"/>
      <c r="S3568" s="40"/>
      <c r="T3568" s="39"/>
      <c r="AG3568" s="110"/>
      <c r="AH3568" s="94"/>
      <c r="AJ3568" s="97"/>
      <c r="AL3568" s="39"/>
      <c r="AP3568" s="39"/>
      <c r="AQ3568" s="77"/>
      <c r="AR3568" s="94"/>
      <c r="AT3568" s="97"/>
      <c r="BB3568" s="79"/>
      <c r="BC3568" s="94"/>
      <c r="BE3568" s="97"/>
      <c r="BF3568" s="97"/>
      <c r="BG3568" s="40"/>
      <c r="BK3568" s="40"/>
      <c r="BL3568" s="79"/>
      <c r="BM3568" s="94"/>
      <c r="BO3568" s="97"/>
      <c r="BQ3568" s="40"/>
      <c r="BR3568" s="94"/>
      <c r="BS3568" s="94"/>
      <c r="BT3568" s="94"/>
      <c r="BU3568" s="40"/>
      <c r="BV3568" s="82"/>
      <c r="BW3568" s="94"/>
      <c r="BX3568" s="48"/>
      <c r="BY3568" s="97"/>
      <c r="BZ3568" s="48"/>
      <c r="CA3568" s="40"/>
      <c r="CB3568" s="94"/>
      <c r="CC3568" s="94"/>
      <c r="CD3568" s="94"/>
      <c r="CE3568" s="40"/>
      <c r="CF3568" s="73"/>
      <c r="CG3568" s="41"/>
      <c r="CH3568" s="41"/>
      <c r="CI3568" s="41"/>
      <c r="CJ3568" s="41"/>
      <c r="CK3568" s="41"/>
      <c r="CL3568" s="68"/>
      <c r="CM3568" s="41"/>
      <c r="CN3568" s="41"/>
      <c r="CO3568" s="39"/>
      <c r="CP3568" s="78"/>
    </row>
    <row r="3569" spans="1:94" s="38" customFormat="1" x14ac:dyDescent="0.25">
      <c r="A3569" s="38">
        <v>3566</v>
      </c>
      <c r="F3569" s="39"/>
      <c r="Q3569" s="39"/>
      <c r="R3569" s="40"/>
      <c r="S3569" s="40"/>
      <c r="T3569" s="39"/>
      <c r="AG3569" s="110"/>
      <c r="AH3569" s="94"/>
      <c r="AJ3569" s="97"/>
      <c r="AL3569" s="39"/>
      <c r="AP3569" s="39"/>
      <c r="AQ3569" s="77"/>
      <c r="AR3569" s="94"/>
      <c r="AT3569" s="97"/>
      <c r="BB3569" s="79"/>
      <c r="BC3569" s="94"/>
      <c r="BE3569" s="97"/>
      <c r="BF3569" s="97"/>
      <c r="BG3569" s="40"/>
      <c r="BK3569" s="40"/>
      <c r="BL3569" s="79"/>
      <c r="BM3569" s="94"/>
      <c r="BO3569" s="97"/>
      <c r="BQ3569" s="40"/>
      <c r="BR3569" s="94"/>
      <c r="BS3569" s="94"/>
      <c r="BT3569" s="94"/>
      <c r="BU3569" s="40"/>
      <c r="BV3569" s="82"/>
      <c r="BW3569" s="94"/>
      <c r="BX3569" s="48"/>
      <c r="BY3569" s="97"/>
      <c r="BZ3569" s="48"/>
      <c r="CA3569" s="40"/>
      <c r="CB3569" s="94"/>
      <c r="CC3569" s="94"/>
      <c r="CD3569" s="94"/>
      <c r="CE3569" s="40"/>
      <c r="CF3569" s="73"/>
      <c r="CG3569" s="41"/>
      <c r="CH3569" s="41"/>
      <c r="CI3569" s="41"/>
      <c r="CJ3569" s="41"/>
      <c r="CK3569" s="41"/>
      <c r="CL3569" s="68"/>
      <c r="CM3569" s="41"/>
      <c r="CN3569" s="41"/>
      <c r="CO3569" s="39"/>
      <c r="CP3569" s="78"/>
    </row>
    <row r="3570" spans="1:94" s="38" customFormat="1" x14ac:dyDescent="0.25">
      <c r="A3570" s="38">
        <v>3567</v>
      </c>
      <c r="F3570" s="39"/>
      <c r="Q3570" s="39"/>
      <c r="R3570" s="40"/>
      <c r="S3570" s="40"/>
      <c r="T3570" s="39"/>
      <c r="AG3570" s="110"/>
      <c r="AH3570" s="94"/>
      <c r="AJ3570" s="97"/>
      <c r="AL3570" s="39"/>
      <c r="AP3570" s="39"/>
      <c r="AQ3570" s="77"/>
      <c r="AR3570" s="94"/>
      <c r="AT3570" s="97"/>
      <c r="BB3570" s="79"/>
      <c r="BC3570" s="94"/>
      <c r="BE3570" s="97"/>
      <c r="BF3570" s="97"/>
      <c r="BG3570" s="40"/>
      <c r="BK3570" s="40"/>
      <c r="BL3570" s="79"/>
      <c r="BM3570" s="94"/>
      <c r="BO3570" s="97"/>
      <c r="BQ3570" s="40"/>
      <c r="BR3570" s="94"/>
      <c r="BS3570" s="94"/>
      <c r="BT3570" s="94"/>
      <c r="BU3570" s="40"/>
      <c r="BV3570" s="82"/>
      <c r="BW3570" s="94"/>
      <c r="BX3570" s="48"/>
      <c r="BY3570" s="97"/>
      <c r="BZ3570" s="48"/>
      <c r="CA3570" s="40"/>
      <c r="CB3570" s="94"/>
      <c r="CC3570" s="94"/>
      <c r="CD3570" s="94"/>
      <c r="CE3570" s="40"/>
      <c r="CF3570" s="73"/>
      <c r="CG3570" s="41"/>
      <c r="CH3570" s="41"/>
      <c r="CI3570" s="41"/>
      <c r="CJ3570" s="41"/>
      <c r="CK3570" s="41"/>
      <c r="CL3570" s="68"/>
      <c r="CM3570" s="41"/>
      <c r="CN3570" s="41"/>
      <c r="CO3570" s="39"/>
      <c r="CP3570" s="78"/>
    </row>
    <row r="3571" spans="1:94" s="38" customFormat="1" x14ac:dyDescent="0.25">
      <c r="A3571" s="38">
        <v>3568</v>
      </c>
      <c r="F3571" s="39"/>
      <c r="Q3571" s="39"/>
      <c r="R3571" s="40"/>
      <c r="S3571" s="40"/>
      <c r="T3571" s="39"/>
      <c r="AG3571" s="110"/>
      <c r="AH3571" s="94"/>
      <c r="AJ3571" s="97"/>
      <c r="AL3571" s="39"/>
      <c r="AP3571" s="39"/>
      <c r="AQ3571" s="77"/>
      <c r="AR3571" s="94"/>
      <c r="AT3571" s="97"/>
      <c r="BB3571" s="79"/>
      <c r="BC3571" s="94"/>
      <c r="BE3571" s="97"/>
      <c r="BF3571" s="97"/>
      <c r="BG3571" s="40"/>
      <c r="BK3571" s="40"/>
      <c r="BL3571" s="79"/>
      <c r="BM3571" s="94"/>
      <c r="BO3571" s="97"/>
      <c r="BQ3571" s="40"/>
      <c r="BR3571" s="94"/>
      <c r="BS3571" s="94"/>
      <c r="BT3571" s="94"/>
      <c r="BU3571" s="40"/>
      <c r="BV3571" s="82"/>
      <c r="BW3571" s="94"/>
      <c r="BX3571" s="48"/>
      <c r="BY3571" s="97"/>
      <c r="BZ3571" s="48"/>
      <c r="CA3571" s="40"/>
      <c r="CB3571" s="94"/>
      <c r="CC3571" s="94"/>
      <c r="CD3571" s="94"/>
      <c r="CE3571" s="40"/>
      <c r="CF3571" s="73"/>
      <c r="CG3571" s="41"/>
      <c r="CH3571" s="41"/>
      <c r="CI3571" s="41"/>
      <c r="CJ3571" s="41"/>
      <c r="CK3571" s="41"/>
      <c r="CL3571" s="68"/>
      <c r="CM3571" s="41"/>
      <c r="CN3571" s="41"/>
      <c r="CO3571" s="39"/>
      <c r="CP3571" s="78"/>
    </row>
    <row r="3572" spans="1:94" s="38" customFormat="1" x14ac:dyDescent="0.25">
      <c r="A3572" s="38">
        <v>3569</v>
      </c>
      <c r="F3572" s="39"/>
      <c r="Q3572" s="39"/>
      <c r="R3572" s="40"/>
      <c r="S3572" s="40"/>
      <c r="T3572" s="39"/>
      <c r="AG3572" s="110"/>
      <c r="AH3572" s="94"/>
      <c r="AJ3572" s="97"/>
      <c r="AL3572" s="39"/>
      <c r="AP3572" s="39"/>
      <c r="AQ3572" s="77"/>
      <c r="AR3572" s="94"/>
      <c r="AT3572" s="97"/>
      <c r="BB3572" s="79"/>
      <c r="BC3572" s="94"/>
      <c r="BE3572" s="97"/>
      <c r="BF3572" s="97"/>
      <c r="BG3572" s="40"/>
      <c r="BK3572" s="40"/>
      <c r="BL3572" s="79"/>
      <c r="BM3572" s="94"/>
      <c r="BO3572" s="97"/>
      <c r="BQ3572" s="40"/>
      <c r="BR3572" s="94"/>
      <c r="BS3572" s="94"/>
      <c r="BT3572" s="94"/>
      <c r="BU3572" s="40"/>
      <c r="BV3572" s="82"/>
      <c r="BW3572" s="94"/>
      <c r="BX3572" s="48"/>
      <c r="BY3572" s="97"/>
      <c r="BZ3572" s="48"/>
      <c r="CA3572" s="40"/>
      <c r="CB3572" s="94"/>
      <c r="CC3572" s="94"/>
      <c r="CD3572" s="94"/>
      <c r="CE3572" s="40"/>
      <c r="CF3572" s="73"/>
      <c r="CG3572" s="41"/>
      <c r="CH3572" s="41"/>
      <c r="CI3572" s="41"/>
      <c r="CJ3572" s="41"/>
      <c r="CK3572" s="41"/>
      <c r="CL3572" s="68"/>
      <c r="CM3572" s="41"/>
      <c r="CN3572" s="41"/>
      <c r="CO3572" s="39"/>
      <c r="CP3572" s="78"/>
    </row>
    <row r="3573" spans="1:94" s="38" customFormat="1" x14ac:dyDescent="0.25">
      <c r="A3573" s="38">
        <v>3570</v>
      </c>
      <c r="F3573" s="39"/>
      <c r="Q3573" s="39"/>
      <c r="R3573" s="40"/>
      <c r="S3573" s="40"/>
      <c r="T3573" s="39"/>
      <c r="AG3573" s="110"/>
      <c r="AH3573" s="94"/>
      <c r="AJ3573" s="97"/>
      <c r="AL3573" s="39"/>
      <c r="AP3573" s="39"/>
      <c r="AQ3573" s="77"/>
      <c r="AR3573" s="94"/>
      <c r="AT3573" s="97"/>
      <c r="BB3573" s="79"/>
      <c r="BC3573" s="94"/>
      <c r="BE3573" s="97"/>
      <c r="BF3573" s="97"/>
      <c r="BG3573" s="40"/>
      <c r="BK3573" s="40"/>
      <c r="BL3573" s="79"/>
      <c r="BM3573" s="94"/>
      <c r="BO3573" s="97"/>
      <c r="BQ3573" s="40"/>
      <c r="BR3573" s="94"/>
      <c r="BS3573" s="94"/>
      <c r="BT3573" s="94"/>
      <c r="BU3573" s="40"/>
      <c r="BV3573" s="82"/>
      <c r="BW3573" s="94"/>
      <c r="BX3573" s="48"/>
      <c r="BY3573" s="97"/>
      <c r="BZ3573" s="48"/>
      <c r="CA3573" s="40"/>
      <c r="CB3573" s="94"/>
      <c r="CC3573" s="94"/>
      <c r="CD3573" s="94"/>
      <c r="CE3573" s="40"/>
      <c r="CF3573" s="73"/>
      <c r="CG3573" s="41"/>
      <c r="CH3573" s="41"/>
      <c r="CI3573" s="41"/>
      <c r="CJ3573" s="41"/>
      <c r="CK3573" s="41"/>
      <c r="CL3573" s="68"/>
      <c r="CM3573" s="41"/>
      <c r="CN3573" s="41"/>
      <c r="CO3573" s="39"/>
      <c r="CP3573" s="78"/>
    </row>
    <row r="3574" spans="1:94" s="38" customFormat="1" x14ac:dyDescent="0.25">
      <c r="A3574" s="38">
        <v>3571</v>
      </c>
      <c r="F3574" s="39"/>
      <c r="Q3574" s="39"/>
      <c r="R3574" s="40"/>
      <c r="S3574" s="40"/>
      <c r="T3574" s="39"/>
      <c r="AG3574" s="110"/>
      <c r="AH3574" s="94"/>
      <c r="AJ3574" s="97"/>
      <c r="AL3574" s="39"/>
      <c r="AP3574" s="39"/>
      <c r="AQ3574" s="77"/>
      <c r="AR3574" s="94"/>
      <c r="AT3574" s="97"/>
      <c r="BB3574" s="79"/>
      <c r="BC3574" s="94"/>
      <c r="BE3574" s="97"/>
      <c r="BF3574" s="97"/>
      <c r="BG3574" s="40"/>
      <c r="BK3574" s="40"/>
      <c r="BL3574" s="79"/>
      <c r="BM3574" s="94"/>
      <c r="BO3574" s="97"/>
      <c r="BQ3574" s="40"/>
      <c r="BR3574" s="94"/>
      <c r="BS3574" s="94"/>
      <c r="BT3574" s="94"/>
      <c r="BU3574" s="40"/>
      <c r="BV3574" s="82"/>
      <c r="BW3574" s="94"/>
      <c r="BX3574" s="48"/>
      <c r="BY3574" s="97"/>
      <c r="BZ3574" s="48"/>
      <c r="CA3574" s="40"/>
      <c r="CB3574" s="94"/>
      <c r="CC3574" s="94"/>
      <c r="CD3574" s="94"/>
      <c r="CE3574" s="40"/>
      <c r="CF3574" s="73"/>
      <c r="CG3574" s="41"/>
      <c r="CH3574" s="41"/>
      <c r="CI3574" s="41"/>
      <c r="CJ3574" s="41"/>
      <c r="CK3574" s="41"/>
      <c r="CL3574" s="68"/>
      <c r="CM3574" s="41"/>
      <c r="CN3574" s="41"/>
      <c r="CO3574" s="39"/>
      <c r="CP3574" s="78"/>
    </row>
    <row r="3575" spans="1:94" s="38" customFormat="1" x14ac:dyDescent="0.25">
      <c r="A3575" s="38">
        <v>3572</v>
      </c>
      <c r="F3575" s="39"/>
      <c r="Q3575" s="39"/>
      <c r="R3575" s="40"/>
      <c r="S3575" s="40"/>
      <c r="T3575" s="39"/>
      <c r="AG3575" s="110"/>
      <c r="AH3575" s="94"/>
      <c r="AJ3575" s="97"/>
      <c r="AL3575" s="39"/>
      <c r="AP3575" s="39"/>
      <c r="AQ3575" s="77"/>
      <c r="AR3575" s="94"/>
      <c r="AT3575" s="97"/>
      <c r="BB3575" s="79"/>
      <c r="BC3575" s="94"/>
      <c r="BE3575" s="97"/>
      <c r="BF3575" s="97"/>
      <c r="BG3575" s="40"/>
      <c r="BK3575" s="40"/>
      <c r="BL3575" s="79"/>
      <c r="BM3575" s="94"/>
      <c r="BO3575" s="97"/>
      <c r="BQ3575" s="40"/>
      <c r="BR3575" s="94"/>
      <c r="BS3575" s="94"/>
      <c r="BT3575" s="94"/>
      <c r="BU3575" s="40"/>
      <c r="BV3575" s="82"/>
      <c r="BW3575" s="94"/>
      <c r="BX3575" s="48"/>
      <c r="BY3575" s="97"/>
      <c r="BZ3575" s="48"/>
      <c r="CA3575" s="40"/>
      <c r="CB3575" s="94"/>
      <c r="CC3575" s="94"/>
      <c r="CD3575" s="94"/>
      <c r="CE3575" s="40"/>
      <c r="CF3575" s="73"/>
      <c r="CG3575" s="41"/>
      <c r="CH3575" s="41"/>
      <c r="CI3575" s="41"/>
      <c r="CJ3575" s="41"/>
      <c r="CK3575" s="41"/>
      <c r="CL3575" s="68"/>
      <c r="CM3575" s="41"/>
      <c r="CN3575" s="41"/>
      <c r="CO3575" s="39"/>
      <c r="CP3575" s="78"/>
    </row>
    <row r="3576" spans="1:94" s="38" customFormat="1" x14ac:dyDescent="0.25">
      <c r="A3576" s="38">
        <v>3573</v>
      </c>
      <c r="F3576" s="39"/>
      <c r="Q3576" s="39"/>
      <c r="R3576" s="40"/>
      <c r="S3576" s="40"/>
      <c r="T3576" s="39"/>
      <c r="AG3576" s="110"/>
      <c r="AH3576" s="94"/>
      <c r="AJ3576" s="97"/>
      <c r="AL3576" s="39"/>
      <c r="AP3576" s="39"/>
      <c r="AQ3576" s="77"/>
      <c r="AR3576" s="94"/>
      <c r="AT3576" s="97"/>
      <c r="BB3576" s="79"/>
      <c r="BC3576" s="94"/>
      <c r="BE3576" s="97"/>
      <c r="BF3576" s="97"/>
      <c r="BG3576" s="40"/>
      <c r="BK3576" s="40"/>
      <c r="BL3576" s="79"/>
      <c r="BM3576" s="94"/>
      <c r="BO3576" s="97"/>
      <c r="BQ3576" s="40"/>
      <c r="BR3576" s="94"/>
      <c r="BS3576" s="94"/>
      <c r="BT3576" s="94"/>
      <c r="BU3576" s="40"/>
      <c r="BV3576" s="82"/>
      <c r="BW3576" s="94"/>
      <c r="BX3576" s="48"/>
      <c r="BY3576" s="97"/>
      <c r="BZ3576" s="48"/>
      <c r="CA3576" s="40"/>
      <c r="CB3576" s="94"/>
      <c r="CC3576" s="94"/>
      <c r="CD3576" s="94"/>
      <c r="CE3576" s="40"/>
      <c r="CF3576" s="73"/>
      <c r="CG3576" s="41"/>
      <c r="CH3576" s="41"/>
      <c r="CI3576" s="41"/>
      <c r="CJ3576" s="41"/>
      <c r="CK3576" s="41"/>
      <c r="CL3576" s="68"/>
      <c r="CM3576" s="41"/>
      <c r="CN3576" s="41"/>
      <c r="CO3576" s="39"/>
      <c r="CP3576" s="78"/>
    </row>
    <row r="3577" spans="1:94" s="38" customFormat="1" x14ac:dyDescent="0.25">
      <c r="A3577" s="38">
        <v>3574</v>
      </c>
      <c r="F3577" s="39"/>
      <c r="Q3577" s="39"/>
      <c r="R3577" s="40"/>
      <c r="S3577" s="40"/>
      <c r="T3577" s="39"/>
      <c r="AG3577" s="110"/>
      <c r="AH3577" s="94"/>
      <c r="AJ3577" s="97"/>
      <c r="AL3577" s="39"/>
      <c r="AP3577" s="39"/>
      <c r="AQ3577" s="77"/>
      <c r="AR3577" s="94"/>
      <c r="AT3577" s="97"/>
      <c r="BB3577" s="79"/>
      <c r="BC3577" s="94"/>
      <c r="BE3577" s="97"/>
      <c r="BF3577" s="97"/>
      <c r="BG3577" s="40"/>
      <c r="BK3577" s="40"/>
      <c r="BL3577" s="79"/>
      <c r="BM3577" s="94"/>
      <c r="BO3577" s="97"/>
      <c r="BQ3577" s="40"/>
      <c r="BR3577" s="94"/>
      <c r="BS3577" s="94"/>
      <c r="BT3577" s="94"/>
      <c r="BU3577" s="40"/>
      <c r="BV3577" s="82"/>
      <c r="BW3577" s="94"/>
      <c r="BX3577" s="48"/>
      <c r="BY3577" s="97"/>
      <c r="BZ3577" s="48"/>
      <c r="CA3577" s="40"/>
      <c r="CB3577" s="94"/>
      <c r="CC3577" s="94"/>
      <c r="CD3577" s="94"/>
      <c r="CE3577" s="40"/>
      <c r="CF3577" s="73"/>
      <c r="CG3577" s="41"/>
      <c r="CH3577" s="41"/>
      <c r="CI3577" s="41"/>
      <c r="CJ3577" s="41"/>
      <c r="CK3577" s="41"/>
      <c r="CL3577" s="68"/>
      <c r="CM3577" s="41"/>
      <c r="CN3577" s="41"/>
      <c r="CO3577" s="39"/>
      <c r="CP3577" s="78"/>
    </row>
    <row r="3578" spans="1:94" s="38" customFormat="1" x14ac:dyDescent="0.25">
      <c r="A3578" s="38">
        <v>3575</v>
      </c>
      <c r="F3578" s="39"/>
      <c r="Q3578" s="39"/>
      <c r="R3578" s="40"/>
      <c r="S3578" s="40"/>
      <c r="T3578" s="39"/>
      <c r="AG3578" s="110"/>
      <c r="AH3578" s="94"/>
      <c r="AJ3578" s="97"/>
      <c r="AL3578" s="39"/>
      <c r="AP3578" s="39"/>
      <c r="AQ3578" s="77"/>
      <c r="AR3578" s="94"/>
      <c r="AT3578" s="97"/>
      <c r="BB3578" s="79"/>
      <c r="BC3578" s="94"/>
      <c r="BE3578" s="97"/>
      <c r="BF3578" s="97"/>
      <c r="BG3578" s="40"/>
      <c r="BK3578" s="40"/>
      <c r="BL3578" s="79"/>
      <c r="BM3578" s="94"/>
      <c r="BO3578" s="97"/>
      <c r="BQ3578" s="40"/>
      <c r="BR3578" s="94"/>
      <c r="BS3578" s="94"/>
      <c r="BT3578" s="94"/>
      <c r="BU3578" s="40"/>
      <c r="BV3578" s="82"/>
      <c r="BW3578" s="94"/>
      <c r="BX3578" s="48"/>
      <c r="BY3578" s="97"/>
      <c r="BZ3578" s="48"/>
      <c r="CA3578" s="40"/>
      <c r="CB3578" s="94"/>
      <c r="CC3578" s="94"/>
      <c r="CD3578" s="94"/>
      <c r="CE3578" s="40"/>
      <c r="CF3578" s="73"/>
      <c r="CG3578" s="41"/>
      <c r="CH3578" s="41"/>
      <c r="CI3578" s="41"/>
      <c r="CJ3578" s="41"/>
      <c r="CK3578" s="41"/>
      <c r="CL3578" s="68"/>
      <c r="CM3578" s="41"/>
      <c r="CN3578" s="41"/>
      <c r="CO3578" s="39"/>
      <c r="CP3578" s="78"/>
    </row>
    <row r="3579" spans="1:94" s="38" customFormat="1" x14ac:dyDescent="0.25">
      <c r="A3579" s="38">
        <v>3576</v>
      </c>
      <c r="F3579" s="39"/>
      <c r="Q3579" s="39"/>
      <c r="R3579" s="40"/>
      <c r="S3579" s="40"/>
      <c r="T3579" s="39"/>
      <c r="AG3579" s="110"/>
      <c r="AH3579" s="94"/>
      <c r="AJ3579" s="97"/>
      <c r="AL3579" s="39"/>
      <c r="AP3579" s="39"/>
      <c r="AQ3579" s="77"/>
      <c r="AR3579" s="94"/>
      <c r="AT3579" s="97"/>
      <c r="BB3579" s="79"/>
      <c r="BC3579" s="94"/>
      <c r="BE3579" s="97"/>
      <c r="BF3579" s="97"/>
      <c r="BG3579" s="40"/>
      <c r="BK3579" s="40"/>
      <c r="BL3579" s="79"/>
      <c r="BM3579" s="94"/>
      <c r="BO3579" s="97"/>
      <c r="BQ3579" s="40"/>
      <c r="BR3579" s="94"/>
      <c r="BS3579" s="94"/>
      <c r="BT3579" s="94"/>
      <c r="BU3579" s="40"/>
      <c r="BV3579" s="82"/>
      <c r="BW3579" s="94"/>
      <c r="BX3579" s="48"/>
      <c r="BY3579" s="97"/>
      <c r="BZ3579" s="48"/>
      <c r="CA3579" s="40"/>
      <c r="CB3579" s="94"/>
      <c r="CC3579" s="94"/>
      <c r="CD3579" s="94"/>
      <c r="CE3579" s="40"/>
      <c r="CF3579" s="73"/>
      <c r="CG3579" s="41"/>
      <c r="CH3579" s="41"/>
      <c r="CI3579" s="41"/>
      <c r="CJ3579" s="41"/>
      <c r="CK3579" s="41"/>
      <c r="CL3579" s="68"/>
      <c r="CM3579" s="41"/>
      <c r="CN3579" s="41"/>
      <c r="CO3579" s="39"/>
      <c r="CP3579" s="78"/>
    </row>
    <row r="3580" spans="1:94" s="38" customFormat="1" x14ac:dyDescent="0.25">
      <c r="A3580" s="38">
        <v>3577</v>
      </c>
      <c r="F3580" s="39"/>
      <c r="Q3580" s="39"/>
      <c r="R3580" s="40"/>
      <c r="S3580" s="40"/>
      <c r="T3580" s="39"/>
      <c r="AG3580" s="110"/>
      <c r="AH3580" s="94"/>
      <c r="AJ3580" s="97"/>
      <c r="AL3580" s="39"/>
      <c r="AP3580" s="39"/>
      <c r="AQ3580" s="77"/>
      <c r="AR3580" s="94"/>
      <c r="AT3580" s="97"/>
      <c r="BB3580" s="79"/>
      <c r="BC3580" s="94"/>
      <c r="BE3580" s="97"/>
      <c r="BF3580" s="97"/>
      <c r="BG3580" s="40"/>
      <c r="BK3580" s="40"/>
      <c r="BL3580" s="79"/>
      <c r="BM3580" s="94"/>
      <c r="BO3580" s="97"/>
      <c r="BQ3580" s="40"/>
      <c r="BR3580" s="94"/>
      <c r="BS3580" s="94"/>
      <c r="BT3580" s="94"/>
      <c r="BU3580" s="40"/>
      <c r="BV3580" s="82"/>
      <c r="BW3580" s="94"/>
      <c r="BX3580" s="48"/>
      <c r="BY3580" s="97"/>
      <c r="BZ3580" s="48"/>
      <c r="CA3580" s="40"/>
      <c r="CB3580" s="94"/>
      <c r="CC3580" s="94"/>
      <c r="CD3580" s="94"/>
      <c r="CE3580" s="40"/>
      <c r="CF3580" s="73"/>
      <c r="CG3580" s="41"/>
      <c r="CH3580" s="41"/>
      <c r="CI3580" s="41"/>
      <c r="CJ3580" s="41"/>
      <c r="CK3580" s="41"/>
      <c r="CL3580" s="68"/>
      <c r="CM3580" s="41"/>
      <c r="CN3580" s="41"/>
      <c r="CO3580" s="39"/>
      <c r="CP3580" s="78"/>
    </row>
    <row r="3581" spans="1:94" s="38" customFormat="1" x14ac:dyDescent="0.25">
      <c r="A3581" s="38">
        <v>3578</v>
      </c>
      <c r="F3581" s="39"/>
      <c r="Q3581" s="39"/>
      <c r="R3581" s="40"/>
      <c r="S3581" s="40"/>
      <c r="T3581" s="39"/>
      <c r="AG3581" s="110"/>
      <c r="AH3581" s="94"/>
      <c r="AJ3581" s="97"/>
      <c r="AL3581" s="39"/>
      <c r="AP3581" s="39"/>
      <c r="AQ3581" s="77"/>
      <c r="AR3581" s="94"/>
      <c r="AT3581" s="97"/>
      <c r="BB3581" s="79"/>
      <c r="BC3581" s="94"/>
      <c r="BE3581" s="97"/>
      <c r="BF3581" s="97"/>
      <c r="BG3581" s="40"/>
      <c r="BK3581" s="40"/>
      <c r="BL3581" s="79"/>
      <c r="BM3581" s="94"/>
      <c r="BO3581" s="97"/>
      <c r="BQ3581" s="40"/>
      <c r="BR3581" s="94"/>
      <c r="BS3581" s="94"/>
      <c r="BT3581" s="94"/>
      <c r="BU3581" s="40"/>
      <c r="BV3581" s="82"/>
      <c r="BW3581" s="94"/>
      <c r="BX3581" s="48"/>
      <c r="BY3581" s="97"/>
      <c r="BZ3581" s="48"/>
      <c r="CA3581" s="40"/>
      <c r="CB3581" s="94"/>
      <c r="CC3581" s="94"/>
      <c r="CD3581" s="94"/>
      <c r="CE3581" s="40"/>
      <c r="CF3581" s="73"/>
      <c r="CG3581" s="41"/>
      <c r="CH3581" s="41"/>
      <c r="CI3581" s="41"/>
      <c r="CJ3581" s="41"/>
      <c r="CK3581" s="41"/>
      <c r="CL3581" s="68"/>
      <c r="CM3581" s="41"/>
      <c r="CN3581" s="41"/>
      <c r="CO3581" s="39"/>
      <c r="CP3581" s="78"/>
    </row>
    <row r="3582" spans="1:94" s="38" customFormat="1" x14ac:dyDescent="0.25">
      <c r="A3582" s="38">
        <v>3579</v>
      </c>
      <c r="F3582" s="39"/>
      <c r="Q3582" s="39"/>
      <c r="R3582" s="40"/>
      <c r="S3582" s="40"/>
      <c r="T3582" s="39"/>
      <c r="AG3582" s="110"/>
      <c r="AH3582" s="94"/>
      <c r="AJ3582" s="97"/>
      <c r="AL3582" s="39"/>
      <c r="AP3582" s="39"/>
      <c r="AQ3582" s="77"/>
      <c r="AR3582" s="94"/>
      <c r="AT3582" s="97"/>
      <c r="BB3582" s="79"/>
      <c r="BC3582" s="94"/>
      <c r="BE3582" s="97"/>
      <c r="BF3582" s="97"/>
      <c r="BG3582" s="40"/>
      <c r="BK3582" s="40"/>
      <c r="BL3582" s="79"/>
      <c r="BM3582" s="94"/>
      <c r="BO3582" s="97"/>
      <c r="BQ3582" s="40"/>
      <c r="BR3582" s="94"/>
      <c r="BS3582" s="94"/>
      <c r="BT3582" s="94"/>
      <c r="BU3582" s="40"/>
      <c r="BV3582" s="82"/>
      <c r="BW3582" s="94"/>
      <c r="BX3582" s="48"/>
      <c r="BY3582" s="97"/>
      <c r="BZ3582" s="48"/>
      <c r="CA3582" s="40"/>
      <c r="CB3582" s="94"/>
      <c r="CC3582" s="94"/>
      <c r="CD3582" s="94"/>
      <c r="CE3582" s="40"/>
      <c r="CF3582" s="73"/>
      <c r="CG3582" s="41"/>
      <c r="CH3582" s="41"/>
      <c r="CI3582" s="41"/>
      <c r="CJ3582" s="41"/>
      <c r="CK3582" s="41"/>
      <c r="CL3582" s="68"/>
      <c r="CM3582" s="41"/>
      <c r="CN3582" s="41"/>
      <c r="CO3582" s="39"/>
      <c r="CP3582" s="78"/>
    </row>
    <row r="3583" spans="1:94" s="38" customFormat="1" x14ac:dyDescent="0.25">
      <c r="A3583" s="38">
        <v>3580</v>
      </c>
      <c r="F3583" s="39"/>
      <c r="Q3583" s="39"/>
      <c r="R3583" s="40"/>
      <c r="S3583" s="40"/>
      <c r="T3583" s="39"/>
      <c r="AG3583" s="110"/>
      <c r="AH3583" s="94"/>
      <c r="AJ3583" s="97"/>
      <c r="AL3583" s="39"/>
      <c r="AP3583" s="39"/>
      <c r="AQ3583" s="77"/>
      <c r="AR3583" s="94"/>
      <c r="AT3583" s="97"/>
      <c r="BB3583" s="79"/>
      <c r="BC3583" s="94"/>
      <c r="BE3583" s="97"/>
      <c r="BF3583" s="97"/>
      <c r="BG3583" s="40"/>
      <c r="BK3583" s="40"/>
      <c r="BL3583" s="79"/>
      <c r="BM3583" s="94"/>
      <c r="BO3583" s="97"/>
      <c r="BQ3583" s="40"/>
      <c r="BR3583" s="94"/>
      <c r="BS3583" s="94"/>
      <c r="BT3583" s="94"/>
      <c r="BU3583" s="40"/>
      <c r="BV3583" s="82"/>
      <c r="BW3583" s="94"/>
      <c r="BX3583" s="48"/>
      <c r="BY3583" s="97"/>
      <c r="BZ3583" s="48"/>
      <c r="CA3583" s="40"/>
      <c r="CB3583" s="94"/>
      <c r="CC3583" s="94"/>
      <c r="CD3583" s="94"/>
      <c r="CE3583" s="40"/>
      <c r="CF3583" s="73"/>
      <c r="CG3583" s="41"/>
      <c r="CH3583" s="41"/>
      <c r="CI3583" s="41"/>
      <c r="CJ3583" s="41"/>
      <c r="CK3583" s="41"/>
      <c r="CL3583" s="68"/>
      <c r="CM3583" s="41"/>
      <c r="CN3583" s="41"/>
      <c r="CO3583" s="39"/>
      <c r="CP3583" s="78"/>
    </row>
    <row r="3584" spans="1:94" s="38" customFormat="1" x14ac:dyDescent="0.25">
      <c r="A3584" s="38">
        <v>3581</v>
      </c>
      <c r="F3584" s="39"/>
      <c r="Q3584" s="39"/>
      <c r="R3584" s="40"/>
      <c r="S3584" s="40"/>
      <c r="T3584" s="39"/>
      <c r="AG3584" s="110"/>
      <c r="AH3584" s="94"/>
      <c r="AJ3584" s="97"/>
      <c r="AL3584" s="39"/>
      <c r="AP3584" s="39"/>
      <c r="AQ3584" s="77"/>
      <c r="AR3584" s="94"/>
      <c r="AT3584" s="97"/>
      <c r="BB3584" s="79"/>
      <c r="BC3584" s="94"/>
      <c r="BE3584" s="97"/>
      <c r="BF3584" s="97"/>
      <c r="BG3584" s="40"/>
      <c r="BK3584" s="40"/>
      <c r="BL3584" s="79"/>
      <c r="BM3584" s="94"/>
      <c r="BO3584" s="97"/>
      <c r="BQ3584" s="40"/>
      <c r="BR3584" s="94"/>
      <c r="BS3584" s="94"/>
      <c r="BT3584" s="94"/>
      <c r="BU3584" s="40"/>
      <c r="BV3584" s="82"/>
      <c r="BW3584" s="94"/>
      <c r="BX3584" s="48"/>
      <c r="BY3584" s="97"/>
      <c r="BZ3584" s="48"/>
      <c r="CA3584" s="40"/>
      <c r="CB3584" s="94"/>
      <c r="CC3584" s="94"/>
      <c r="CD3584" s="94"/>
      <c r="CE3584" s="40"/>
      <c r="CF3584" s="73"/>
      <c r="CG3584" s="41"/>
      <c r="CH3584" s="41"/>
      <c r="CI3584" s="41"/>
      <c r="CJ3584" s="41"/>
      <c r="CK3584" s="41"/>
      <c r="CL3584" s="68"/>
      <c r="CM3584" s="41"/>
      <c r="CN3584" s="41"/>
      <c r="CO3584" s="39"/>
      <c r="CP3584" s="78"/>
    </row>
    <row r="3585" spans="1:94" s="38" customFormat="1" x14ac:dyDescent="0.25">
      <c r="A3585" s="38">
        <v>3582</v>
      </c>
      <c r="F3585" s="39"/>
      <c r="Q3585" s="39"/>
      <c r="R3585" s="40"/>
      <c r="S3585" s="40"/>
      <c r="T3585" s="39"/>
      <c r="AG3585" s="110"/>
      <c r="AH3585" s="94"/>
      <c r="AJ3585" s="97"/>
      <c r="AL3585" s="39"/>
      <c r="AP3585" s="39"/>
      <c r="AQ3585" s="77"/>
      <c r="AR3585" s="94"/>
      <c r="AT3585" s="97"/>
      <c r="BB3585" s="79"/>
      <c r="BC3585" s="94"/>
      <c r="BE3585" s="97"/>
      <c r="BF3585" s="97"/>
      <c r="BG3585" s="40"/>
      <c r="BK3585" s="40"/>
      <c r="BL3585" s="79"/>
      <c r="BM3585" s="94"/>
      <c r="BO3585" s="97"/>
      <c r="BQ3585" s="40"/>
      <c r="BR3585" s="94"/>
      <c r="BS3585" s="94"/>
      <c r="BT3585" s="94"/>
      <c r="BU3585" s="40"/>
      <c r="BV3585" s="82"/>
      <c r="BW3585" s="94"/>
      <c r="BX3585" s="48"/>
      <c r="BY3585" s="97"/>
      <c r="BZ3585" s="48"/>
      <c r="CA3585" s="40"/>
      <c r="CB3585" s="94"/>
      <c r="CC3585" s="94"/>
      <c r="CD3585" s="94"/>
      <c r="CE3585" s="40"/>
      <c r="CF3585" s="73"/>
      <c r="CG3585" s="41"/>
      <c r="CH3585" s="41"/>
      <c r="CI3585" s="41"/>
      <c r="CJ3585" s="41"/>
      <c r="CK3585" s="41"/>
      <c r="CL3585" s="68"/>
      <c r="CM3585" s="41"/>
      <c r="CN3585" s="41"/>
      <c r="CO3585" s="39"/>
      <c r="CP3585" s="78"/>
    </row>
    <row r="3586" spans="1:94" s="38" customFormat="1" x14ac:dyDescent="0.25">
      <c r="A3586" s="38">
        <v>3583</v>
      </c>
      <c r="F3586" s="39"/>
      <c r="Q3586" s="39"/>
      <c r="R3586" s="40"/>
      <c r="S3586" s="40"/>
      <c r="T3586" s="39"/>
      <c r="AG3586" s="110"/>
      <c r="AH3586" s="94"/>
      <c r="AJ3586" s="97"/>
      <c r="AL3586" s="39"/>
      <c r="AP3586" s="39"/>
      <c r="AQ3586" s="77"/>
      <c r="AR3586" s="94"/>
      <c r="AT3586" s="97"/>
      <c r="BB3586" s="79"/>
      <c r="BC3586" s="94"/>
      <c r="BE3586" s="97"/>
      <c r="BF3586" s="97"/>
      <c r="BG3586" s="40"/>
      <c r="BK3586" s="40"/>
      <c r="BL3586" s="79"/>
      <c r="BM3586" s="94"/>
      <c r="BO3586" s="97"/>
      <c r="BQ3586" s="40"/>
      <c r="BR3586" s="94"/>
      <c r="BS3586" s="94"/>
      <c r="BT3586" s="94"/>
      <c r="BU3586" s="40"/>
      <c r="BV3586" s="82"/>
      <c r="BW3586" s="94"/>
      <c r="BX3586" s="48"/>
      <c r="BY3586" s="97"/>
      <c r="BZ3586" s="48"/>
      <c r="CA3586" s="40"/>
      <c r="CB3586" s="94"/>
      <c r="CC3586" s="94"/>
      <c r="CD3586" s="94"/>
      <c r="CE3586" s="40"/>
      <c r="CF3586" s="73"/>
      <c r="CG3586" s="41"/>
      <c r="CH3586" s="41"/>
      <c r="CI3586" s="41"/>
      <c r="CJ3586" s="41"/>
      <c r="CK3586" s="41"/>
      <c r="CL3586" s="68"/>
      <c r="CM3586" s="41"/>
      <c r="CN3586" s="41"/>
      <c r="CO3586" s="39"/>
      <c r="CP3586" s="78"/>
    </row>
    <row r="3587" spans="1:94" s="38" customFormat="1" x14ac:dyDescent="0.25">
      <c r="A3587" s="38">
        <v>3584</v>
      </c>
      <c r="F3587" s="39"/>
      <c r="Q3587" s="39"/>
      <c r="R3587" s="40"/>
      <c r="S3587" s="40"/>
      <c r="T3587" s="39"/>
      <c r="AG3587" s="110"/>
      <c r="AH3587" s="94"/>
      <c r="AJ3587" s="97"/>
      <c r="AL3587" s="39"/>
      <c r="AP3587" s="39"/>
      <c r="AQ3587" s="77"/>
      <c r="AR3587" s="94"/>
      <c r="AT3587" s="97"/>
      <c r="BB3587" s="79"/>
      <c r="BC3587" s="94"/>
      <c r="BE3587" s="97"/>
      <c r="BF3587" s="97"/>
      <c r="BG3587" s="40"/>
      <c r="BK3587" s="40"/>
      <c r="BL3587" s="79"/>
      <c r="BM3587" s="94"/>
      <c r="BO3587" s="97"/>
      <c r="BQ3587" s="40"/>
      <c r="BR3587" s="94"/>
      <c r="BS3587" s="94"/>
      <c r="BT3587" s="94"/>
      <c r="BU3587" s="40"/>
      <c r="BV3587" s="82"/>
      <c r="BW3587" s="94"/>
      <c r="BX3587" s="48"/>
      <c r="BY3587" s="97"/>
      <c r="BZ3587" s="48"/>
      <c r="CA3587" s="40"/>
      <c r="CB3587" s="94"/>
      <c r="CC3587" s="94"/>
      <c r="CD3587" s="94"/>
      <c r="CE3587" s="40"/>
      <c r="CF3587" s="73"/>
      <c r="CG3587" s="41"/>
      <c r="CH3587" s="41"/>
      <c r="CI3587" s="41"/>
      <c r="CJ3587" s="41"/>
      <c r="CK3587" s="41"/>
      <c r="CL3587" s="68"/>
      <c r="CM3587" s="41"/>
      <c r="CN3587" s="41"/>
      <c r="CO3587" s="39"/>
      <c r="CP3587" s="78"/>
    </row>
    <row r="3588" spans="1:94" s="38" customFormat="1" x14ac:dyDescent="0.25">
      <c r="A3588" s="38">
        <v>3585</v>
      </c>
      <c r="F3588" s="39"/>
      <c r="Q3588" s="39"/>
      <c r="R3588" s="40"/>
      <c r="S3588" s="40"/>
      <c r="T3588" s="39"/>
      <c r="AG3588" s="110"/>
      <c r="AH3588" s="94"/>
      <c r="AJ3588" s="97"/>
      <c r="AL3588" s="39"/>
      <c r="AP3588" s="39"/>
      <c r="AQ3588" s="77"/>
      <c r="AR3588" s="94"/>
      <c r="AT3588" s="97"/>
      <c r="BB3588" s="79"/>
      <c r="BC3588" s="94"/>
      <c r="BE3588" s="97"/>
      <c r="BF3588" s="97"/>
      <c r="BG3588" s="40"/>
      <c r="BK3588" s="40"/>
      <c r="BL3588" s="79"/>
      <c r="BM3588" s="94"/>
      <c r="BO3588" s="97"/>
      <c r="BQ3588" s="40"/>
      <c r="BR3588" s="94"/>
      <c r="BS3588" s="94"/>
      <c r="BT3588" s="94"/>
      <c r="BU3588" s="40"/>
      <c r="BV3588" s="82"/>
      <c r="BW3588" s="94"/>
      <c r="BX3588" s="48"/>
      <c r="BY3588" s="97"/>
      <c r="BZ3588" s="48"/>
      <c r="CA3588" s="40"/>
      <c r="CB3588" s="94"/>
      <c r="CC3588" s="94"/>
      <c r="CD3588" s="94"/>
      <c r="CE3588" s="40"/>
      <c r="CF3588" s="73"/>
      <c r="CG3588" s="41"/>
      <c r="CH3588" s="41"/>
      <c r="CI3588" s="41"/>
      <c r="CJ3588" s="41"/>
      <c r="CK3588" s="41"/>
      <c r="CL3588" s="68"/>
      <c r="CM3588" s="41"/>
      <c r="CN3588" s="41"/>
      <c r="CO3588" s="39"/>
      <c r="CP3588" s="78"/>
    </row>
    <row r="3589" spans="1:94" s="38" customFormat="1" x14ac:dyDescent="0.25">
      <c r="A3589" s="38">
        <v>3586</v>
      </c>
      <c r="F3589" s="39"/>
      <c r="Q3589" s="39"/>
      <c r="R3589" s="40"/>
      <c r="S3589" s="40"/>
      <c r="T3589" s="39"/>
      <c r="AG3589" s="110"/>
      <c r="AH3589" s="94"/>
      <c r="AJ3589" s="97"/>
      <c r="AL3589" s="39"/>
      <c r="AP3589" s="39"/>
      <c r="AQ3589" s="77"/>
      <c r="AR3589" s="94"/>
      <c r="AT3589" s="97"/>
      <c r="BB3589" s="79"/>
      <c r="BC3589" s="94"/>
      <c r="BE3589" s="97"/>
      <c r="BF3589" s="97"/>
      <c r="BG3589" s="40"/>
      <c r="BK3589" s="40"/>
      <c r="BL3589" s="79"/>
      <c r="BM3589" s="94"/>
      <c r="BO3589" s="97"/>
      <c r="BQ3589" s="40"/>
      <c r="BR3589" s="94"/>
      <c r="BS3589" s="94"/>
      <c r="BT3589" s="94"/>
      <c r="BU3589" s="40"/>
      <c r="BV3589" s="82"/>
      <c r="BW3589" s="94"/>
      <c r="BX3589" s="48"/>
      <c r="BY3589" s="97"/>
      <c r="BZ3589" s="48"/>
      <c r="CA3589" s="40"/>
      <c r="CB3589" s="94"/>
      <c r="CC3589" s="94"/>
      <c r="CD3589" s="94"/>
      <c r="CE3589" s="40"/>
      <c r="CF3589" s="73"/>
      <c r="CG3589" s="41"/>
      <c r="CH3589" s="41"/>
      <c r="CI3589" s="41"/>
      <c r="CJ3589" s="41"/>
      <c r="CK3589" s="41"/>
      <c r="CL3589" s="68"/>
      <c r="CM3589" s="41"/>
      <c r="CN3589" s="41"/>
      <c r="CO3589" s="39"/>
      <c r="CP3589" s="78"/>
    </row>
    <row r="3590" spans="1:94" s="38" customFormat="1" x14ac:dyDescent="0.25">
      <c r="A3590" s="38">
        <v>3587</v>
      </c>
      <c r="F3590" s="39"/>
      <c r="Q3590" s="39"/>
      <c r="R3590" s="40"/>
      <c r="S3590" s="40"/>
      <c r="T3590" s="39"/>
      <c r="AG3590" s="110"/>
      <c r="AH3590" s="94"/>
      <c r="AJ3590" s="97"/>
      <c r="AL3590" s="39"/>
      <c r="AP3590" s="39"/>
      <c r="AQ3590" s="77"/>
      <c r="AR3590" s="94"/>
      <c r="AT3590" s="97"/>
      <c r="BB3590" s="79"/>
      <c r="BC3590" s="94"/>
      <c r="BE3590" s="97"/>
      <c r="BF3590" s="97"/>
      <c r="BG3590" s="40"/>
      <c r="BK3590" s="40"/>
      <c r="BL3590" s="79"/>
      <c r="BM3590" s="94"/>
      <c r="BO3590" s="97"/>
      <c r="BQ3590" s="40"/>
      <c r="BR3590" s="94"/>
      <c r="BS3590" s="94"/>
      <c r="BT3590" s="94"/>
      <c r="BU3590" s="40"/>
      <c r="BV3590" s="82"/>
      <c r="BW3590" s="94"/>
      <c r="BX3590" s="48"/>
      <c r="BY3590" s="97"/>
      <c r="BZ3590" s="48"/>
      <c r="CA3590" s="40"/>
      <c r="CB3590" s="94"/>
      <c r="CC3590" s="94"/>
      <c r="CD3590" s="94"/>
      <c r="CE3590" s="40"/>
      <c r="CF3590" s="73"/>
      <c r="CG3590" s="41"/>
      <c r="CH3590" s="41"/>
      <c r="CI3590" s="41"/>
      <c r="CJ3590" s="41"/>
      <c r="CK3590" s="41"/>
      <c r="CL3590" s="68"/>
      <c r="CM3590" s="41"/>
      <c r="CN3590" s="41"/>
      <c r="CO3590" s="39"/>
      <c r="CP3590" s="78"/>
    </row>
    <row r="3591" spans="1:94" s="38" customFormat="1" x14ac:dyDescent="0.25">
      <c r="A3591" s="38">
        <v>3588</v>
      </c>
      <c r="F3591" s="39"/>
      <c r="Q3591" s="39"/>
      <c r="R3591" s="40"/>
      <c r="S3591" s="40"/>
      <c r="T3591" s="39"/>
      <c r="AG3591" s="110"/>
      <c r="AH3591" s="94"/>
      <c r="AJ3591" s="97"/>
      <c r="AL3591" s="39"/>
      <c r="AP3591" s="39"/>
      <c r="AQ3591" s="77"/>
      <c r="AR3591" s="94"/>
      <c r="AT3591" s="97"/>
      <c r="BB3591" s="79"/>
      <c r="BC3591" s="94"/>
      <c r="BE3591" s="97"/>
      <c r="BF3591" s="97"/>
      <c r="BG3591" s="40"/>
      <c r="BK3591" s="40"/>
      <c r="BL3591" s="79"/>
      <c r="BM3591" s="94"/>
      <c r="BO3591" s="97"/>
      <c r="BQ3591" s="40"/>
      <c r="BR3591" s="94"/>
      <c r="BS3591" s="94"/>
      <c r="BT3591" s="94"/>
      <c r="BU3591" s="40"/>
      <c r="BV3591" s="82"/>
      <c r="BW3591" s="94"/>
      <c r="BX3591" s="48"/>
      <c r="BY3591" s="97"/>
      <c r="BZ3591" s="48"/>
      <c r="CA3591" s="40"/>
      <c r="CB3591" s="94"/>
      <c r="CC3591" s="94"/>
      <c r="CD3591" s="94"/>
      <c r="CE3591" s="40"/>
      <c r="CF3591" s="73"/>
      <c r="CG3591" s="41"/>
      <c r="CH3591" s="41"/>
      <c r="CI3591" s="41"/>
      <c r="CJ3591" s="41"/>
      <c r="CK3591" s="41"/>
      <c r="CL3591" s="68"/>
      <c r="CM3591" s="41"/>
      <c r="CN3591" s="41"/>
      <c r="CO3591" s="39"/>
      <c r="CP3591" s="78"/>
    </row>
    <row r="3592" spans="1:94" s="38" customFormat="1" x14ac:dyDescent="0.25">
      <c r="A3592" s="38">
        <v>3589</v>
      </c>
      <c r="F3592" s="39"/>
      <c r="Q3592" s="39"/>
      <c r="R3592" s="40"/>
      <c r="S3592" s="40"/>
      <c r="T3592" s="39"/>
      <c r="AG3592" s="110"/>
      <c r="AH3592" s="94"/>
      <c r="AJ3592" s="97"/>
      <c r="AL3592" s="39"/>
      <c r="AP3592" s="39"/>
      <c r="AQ3592" s="77"/>
      <c r="AR3592" s="94"/>
      <c r="AT3592" s="97"/>
      <c r="BB3592" s="79"/>
      <c r="BC3592" s="94"/>
      <c r="BE3592" s="97"/>
      <c r="BF3592" s="97"/>
      <c r="BG3592" s="40"/>
      <c r="BK3592" s="40"/>
      <c r="BL3592" s="79"/>
      <c r="BM3592" s="94"/>
      <c r="BO3592" s="97"/>
      <c r="BQ3592" s="40"/>
      <c r="BR3592" s="94"/>
      <c r="BS3592" s="94"/>
      <c r="BT3592" s="94"/>
      <c r="BU3592" s="40"/>
      <c r="BV3592" s="82"/>
      <c r="BW3592" s="94"/>
      <c r="BX3592" s="48"/>
      <c r="BY3592" s="97"/>
      <c r="BZ3592" s="48"/>
      <c r="CA3592" s="40"/>
      <c r="CB3592" s="94"/>
      <c r="CC3592" s="94"/>
      <c r="CD3592" s="94"/>
      <c r="CE3592" s="40"/>
      <c r="CF3592" s="73"/>
      <c r="CG3592" s="41"/>
      <c r="CH3592" s="41"/>
      <c r="CI3592" s="41"/>
      <c r="CJ3592" s="41"/>
      <c r="CK3592" s="41"/>
      <c r="CL3592" s="68"/>
      <c r="CM3592" s="41"/>
      <c r="CN3592" s="41"/>
      <c r="CO3592" s="39"/>
      <c r="CP3592" s="78"/>
    </row>
    <row r="3593" spans="1:94" s="38" customFormat="1" x14ac:dyDescent="0.25">
      <c r="A3593" s="38">
        <v>3590</v>
      </c>
      <c r="F3593" s="39"/>
      <c r="Q3593" s="39"/>
      <c r="R3593" s="40"/>
      <c r="S3593" s="40"/>
      <c r="T3593" s="39"/>
      <c r="AG3593" s="110"/>
      <c r="AH3593" s="94"/>
      <c r="AJ3593" s="97"/>
      <c r="AL3593" s="39"/>
      <c r="AP3593" s="39"/>
      <c r="AQ3593" s="77"/>
      <c r="AR3593" s="94"/>
      <c r="AT3593" s="97"/>
      <c r="BB3593" s="79"/>
      <c r="BC3593" s="94"/>
      <c r="BE3593" s="97"/>
      <c r="BF3593" s="97"/>
      <c r="BG3593" s="40"/>
      <c r="BK3593" s="40"/>
      <c r="BL3593" s="79"/>
      <c r="BM3593" s="94"/>
      <c r="BO3593" s="97"/>
      <c r="BQ3593" s="40"/>
      <c r="BR3593" s="94"/>
      <c r="BS3593" s="94"/>
      <c r="BT3593" s="94"/>
      <c r="BU3593" s="40"/>
      <c r="BV3593" s="82"/>
      <c r="BW3593" s="94"/>
      <c r="BX3593" s="48"/>
      <c r="BY3593" s="97"/>
      <c r="BZ3593" s="48"/>
      <c r="CA3593" s="40"/>
      <c r="CB3593" s="94"/>
      <c r="CC3593" s="94"/>
      <c r="CD3593" s="94"/>
      <c r="CE3593" s="40"/>
      <c r="CF3593" s="73"/>
      <c r="CG3593" s="41"/>
      <c r="CH3593" s="41"/>
      <c r="CI3593" s="41"/>
      <c r="CJ3593" s="41"/>
      <c r="CK3593" s="41"/>
      <c r="CL3593" s="68"/>
      <c r="CM3593" s="41"/>
      <c r="CN3593" s="41"/>
      <c r="CO3593" s="39"/>
      <c r="CP3593" s="78"/>
    </row>
    <row r="3594" spans="1:94" s="38" customFormat="1" x14ac:dyDescent="0.25">
      <c r="A3594" s="38">
        <v>3591</v>
      </c>
      <c r="F3594" s="39"/>
      <c r="Q3594" s="39"/>
      <c r="R3594" s="40"/>
      <c r="S3594" s="40"/>
      <c r="T3594" s="39"/>
      <c r="AG3594" s="110"/>
      <c r="AH3594" s="94"/>
      <c r="AJ3594" s="97"/>
      <c r="AL3594" s="39"/>
      <c r="AP3594" s="39"/>
      <c r="AQ3594" s="77"/>
      <c r="AR3594" s="94"/>
      <c r="AT3594" s="97"/>
      <c r="BB3594" s="79"/>
      <c r="BC3594" s="94"/>
      <c r="BE3594" s="97"/>
      <c r="BF3594" s="97"/>
      <c r="BG3594" s="40"/>
      <c r="BK3594" s="40"/>
      <c r="BL3594" s="79"/>
      <c r="BM3594" s="94"/>
      <c r="BO3594" s="97"/>
      <c r="BQ3594" s="40"/>
      <c r="BR3594" s="94"/>
      <c r="BS3594" s="94"/>
      <c r="BT3594" s="94"/>
      <c r="BU3594" s="40"/>
      <c r="BV3594" s="82"/>
      <c r="BW3594" s="94"/>
      <c r="BX3594" s="48"/>
      <c r="BY3594" s="97"/>
      <c r="BZ3594" s="48"/>
      <c r="CA3594" s="40"/>
      <c r="CB3594" s="94"/>
      <c r="CC3594" s="94"/>
      <c r="CD3594" s="94"/>
      <c r="CE3594" s="40"/>
      <c r="CF3594" s="73"/>
      <c r="CG3594" s="41"/>
      <c r="CH3594" s="41"/>
      <c r="CI3594" s="41"/>
      <c r="CJ3594" s="41"/>
      <c r="CK3594" s="41"/>
      <c r="CL3594" s="68"/>
      <c r="CM3594" s="41"/>
      <c r="CN3594" s="41"/>
      <c r="CO3594" s="39"/>
      <c r="CP3594" s="78"/>
    </row>
    <row r="3595" spans="1:94" s="38" customFormat="1" x14ac:dyDescent="0.25">
      <c r="A3595" s="38">
        <v>3592</v>
      </c>
      <c r="F3595" s="39"/>
      <c r="Q3595" s="39"/>
      <c r="R3595" s="40"/>
      <c r="S3595" s="40"/>
      <c r="T3595" s="39"/>
      <c r="AG3595" s="110"/>
      <c r="AH3595" s="94"/>
      <c r="AJ3595" s="97"/>
      <c r="AL3595" s="39"/>
      <c r="AP3595" s="39"/>
      <c r="AQ3595" s="77"/>
      <c r="AR3595" s="94"/>
      <c r="AT3595" s="97"/>
      <c r="BB3595" s="79"/>
      <c r="BC3595" s="94"/>
      <c r="BE3595" s="97"/>
      <c r="BF3595" s="97"/>
      <c r="BG3595" s="40"/>
      <c r="BK3595" s="40"/>
      <c r="BL3595" s="79"/>
      <c r="BM3595" s="94"/>
      <c r="BO3595" s="97"/>
      <c r="BQ3595" s="40"/>
      <c r="BR3595" s="94"/>
      <c r="BS3595" s="94"/>
      <c r="BT3595" s="94"/>
      <c r="BU3595" s="40"/>
      <c r="BV3595" s="82"/>
      <c r="BW3595" s="94"/>
      <c r="BX3595" s="48"/>
      <c r="BY3595" s="97"/>
      <c r="BZ3595" s="48"/>
      <c r="CA3595" s="40"/>
      <c r="CB3595" s="94"/>
      <c r="CC3595" s="94"/>
      <c r="CD3595" s="94"/>
      <c r="CE3595" s="40"/>
      <c r="CF3595" s="73"/>
      <c r="CG3595" s="41"/>
      <c r="CH3595" s="41"/>
      <c r="CI3595" s="41"/>
      <c r="CJ3595" s="41"/>
      <c r="CK3595" s="41"/>
      <c r="CL3595" s="68"/>
      <c r="CM3595" s="41"/>
      <c r="CN3595" s="41"/>
      <c r="CO3595" s="39"/>
      <c r="CP3595" s="78"/>
    </row>
    <row r="3596" spans="1:94" s="38" customFormat="1" x14ac:dyDescent="0.25">
      <c r="A3596" s="38">
        <v>3593</v>
      </c>
      <c r="F3596" s="39"/>
      <c r="Q3596" s="39"/>
      <c r="R3596" s="40"/>
      <c r="S3596" s="40"/>
      <c r="T3596" s="39"/>
      <c r="AG3596" s="110"/>
      <c r="AH3596" s="94"/>
      <c r="AJ3596" s="97"/>
      <c r="AL3596" s="39"/>
      <c r="AP3596" s="39"/>
      <c r="AQ3596" s="77"/>
      <c r="AR3596" s="94"/>
      <c r="AT3596" s="97"/>
      <c r="BB3596" s="79"/>
      <c r="BC3596" s="94"/>
      <c r="BE3596" s="97"/>
      <c r="BF3596" s="97"/>
      <c r="BG3596" s="40"/>
      <c r="BK3596" s="40"/>
      <c r="BL3596" s="79"/>
      <c r="BM3596" s="94"/>
      <c r="BO3596" s="97"/>
      <c r="BQ3596" s="40"/>
      <c r="BR3596" s="94"/>
      <c r="BS3596" s="94"/>
      <c r="BT3596" s="94"/>
      <c r="BU3596" s="40"/>
      <c r="BV3596" s="82"/>
      <c r="BW3596" s="94"/>
      <c r="BX3596" s="48"/>
      <c r="BY3596" s="97"/>
      <c r="BZ3596" s="48"/>
      <c r="CA3596" s="40"/>
      <c r="CB3596" s="94"/>
      <c r="CC3596" s="94"/>
      <c r="CD3596" s="94"/>
      <c r="CE3596" s="40"/>
      <c r="CF3596" s="73"/>
      <c r="CG3596" s="41"/>
      <c r="CH3596" s="41"/>
      <c r="CI3596" s="41"/>
      <c r="CJ3596" s="41"/>
      <c r="CK3596" s="41"/>
      <c r="CL3596" s="68"/>
      <c r="CM3596" s="41"/>
      <c r="CN3596" s="41"/>
      <c r="CO3596" s="39"/>
      <c r="CP3596" s="78"/>
    </row>
    <row r="3597" spans="1:94" s="38" customFormat="1" x14ac:dyDescent="0.25">
      <c r="A3597" s="38">
        <v>3594</v>
      </c>
      <c r="F3597" s="39"/>
      <c r="Q3597" s="39"/>
      <c r="R3597" s="40"/>
      <c r="S3597" s="40"/>
      <c r="T3597" s="39"/>
      <c r="AG3597" s="110"/>
      <c r="AH3597" s="94"/>
      <c r="AJ3597" s="97"/>
      <c r="AL3597" s="39"/>
      <c r="AP3597" s="39"/>
      <c r="AQ3597" s="77"/>
      <c r="AR3597" s="94"/>
      <c r="AT3597" s="97"/>
      <c r="BB3597" s="79"/>
      <c r="BC3597" s="94"/>
      <c r="BE3597" s="97"/>
      <c r="BF3597" s="97"/>
      <c r="BG3597" s="40"/>
      <c r="BK3597" s="40"/>
      <c r="BL3597" s="79"/>
      <c r="BM3597" s="94"/>
      <c r="BO3597" s="97"/>
      <c r="BQ3597" s="40"/>
      <c r="BR3597" s="94"/>
      <c r="BS3597" s="94"/>
      <c r="BT3597" s="94"/>
      <c r="BU3597" s="40"/>
      <c r="BV3597" s="82"/>
      <c r="BW3597" s="94"/>
      <c r="BX3597" s="48"/>
      <c r="BY3597" s="97"/>
      <c r="BZ3597" s="48"/>
      <c r="CA3597" s="40"/>
      <c r="CB3597" s="94"/>
      <c r="CC3597" s="94"/>
      <c r="CD3597" s="94"/>
      <c r="CE3597" s="40"/>
      <c r="CF3597" s="73"/>
      <c r="CG3597" s="41"/>
      <c r="CH3597" s="41"/>
      <c r="CI3597" s="41"/>
      <c r="CJ3597" s="41"/>
      <c r="CK3597" s="41"/>
      <c r="CL3597" s="68"/>
      <c r="CM3597" s="41"/>
      <c r="CN3597" s="41"/>
      <c r="CO3597" s="39"/>
      <c r="CP3597" s="78"/>
    </row>
    <row r="3598" spans="1:94" s="38" customFormat="1" x14ac:dyDescent="0.25">
      <c r="A3598" s="38">
        <v>3595</v>
      </c>
      <c r="F3598" s="39"/>
      <c r="Q3598" s="39"/>
      <c r="R3598" s="40"/>
      <c r="S3598" s="40"/>
      <c r="T3598" s="39"/>
      <c r="AG3598" s="110"/>
      <c r="AH3598" s="94"/>
      <c r="AJ3598" s="97"/>
      <c r="AL3598" s="39"/>
      <c r="AP3598" s="39"/>
      <c r="AQ3598" s="77"/>
      <c r="AR3598" s="94"/>
      <c r="AT3598" s="97"/>
      <c r="BB3598" s="79"/>
      <c r="BC3598" s="94"/>
      <c r="BE3598" s="97"/>
      <c r="BF3598" s="97"/>
      <c r="BG3598" s="40"/>
      <c r="BK3598" s="40"/>
      <c r="BL3598" s="79"/>
      <c r="BM3598" s="94"/>
      <c r="BO3598" s="97"/>
      <c r="BQ3598" s="40"/>
      <c r="BR3598" s="94"/>
      <c r="BS3598" s="94"/>
      <c r="BT3598" s="94"/>
      <c r="BU3598" s="40"/>
      <c r="BV3598" s="82"/>
      <c r="BW3598" s="94"/>
      <c r="BX3598" s="48"/>
      <c r="BY3598" s="97"/>
      <c r="BZ3598" s="48"/>
      <c r="CA3598" s="40"/>
      <c r="CB3598" s="94"/>
      <c r="CC3598" s="94"/>
      <c r="CD3598" s="94"/>
      <c r="CE3598" s="40"/>
      <c r="CF3598" s="73"/>
      <c r="CG3598" s="41"/>
      <c r="CH3598" s="41"/>
      <c r="CI3598" s="41"/>
      <c r="CJ3598" s="41"/>
      <c r="CK3598" s="41"/>
      <c r="CL3598" s="68"/>
      <c r="CM3598" s="41"/>
      <c r="CN3598" s="41"/>
      <c r="CO3598" s="39"/>
      <c r="CP3598" s="78"/>
    </row>
    <row r="3599" spans="1:94" s="38" customFormat="1" x14ac:dyDescent="0.25">
      <c r="A3599" s="38">
        <v>3596</v>
      </c>
      <c r="F3599" s="39"/>
      <c r="Q3599" s="39"/>
      <c r="R3599" s="40"/>
      <c r="S3599" s="40"/>
      <c r="T3599" s="39"/>
      <c r="AG3599" s="110"/>
      <c r="AH3599" s="94"/>
      <c r="AJ3599" s="97"/>
      <c r="AL3599" s="39"/>
      <c r="AP3599" s="39"/>
      <c r="AQ3599" s="77"/>
      <c r="AR3599" s="94"/>
      <c r="AT3599" s="97"/>
      <c r="BB3599" s="79"/>
      <c r="BC3599" s="94"/>
      <c r="BE3599" s="97"/>
      <c r="BF3599" s="97"/>
      <c r="BG3599" s="40"/>
      <c r="BK3599" s="40"/>
      <c r="BL3599" s="79"/>
      <c r="BM3599" s="94"/>
      <c r="BO3599" s="97"/>
      <c r="BQ3599" s="40"/>
      <c r="BR3599" s="94"/>
      <c r="BS3599" s="94"/>
      <c r="BT3599" s="94"/>
      <c r="BU3599" s="40"/>
      <c r="BV3599" s="82"/>
      <c r="BW3599" s="94"/>
      <c r="BX3599" s="48"/>
      <c r="BY3599" s="97"/>
      <c r="BZ3599" s="48"/>
      <c r="CA3599" s="40"/>
      <c r="CB3599" s="94"/>
      <c r="CC3599" s="94"/>
      <c r="CD3599" s="94"/>
      <c r="CE3599" s="40"/>
      <c r="CF3599" s="73"/>
      <c r="CG3599" s="41"/>
      <c r="CH3599" s="41"/>
      <c r="CI3599" s="41"/>
      <c r="CJ3599" s="41"/>
      <c r="CK3599" s="41"/>
      <c r="CL3599" s="68"/>
      <c r="CM3599" s="41"/>
      <c r="CN3599" s="41"/>
      <c r="CO3599" s="39"/>
      <c r="CP3599" s="78"/>
    </row>
    <row r="3600" spans="1:94" s="38" customFormat="1" x14ac:dyDescent="0.25">
      <c r="A3600" s="38">
        <v>3597</v>
      </c>
      <c r="F3600" s="39"/>
      <c r="Q3600" s="39"/>
      <c r="R3600" s="40"/>
      <c r="S3600" s="40"/>
      <c r="T3600" s="39"/>
      <c r="AG3600" s="110"/>
      <c r="AH3600" s="94"/>
      <c r="AJ3600" s="97"/>
      <c r="AL3600" s="39"/>
      <c r="AP3600" s="39"/>
      <c r="AQ3600" s="77"/>
      <c r="AR3600" s="94"/>
      <c r="AT3600" s="97"/>
      <c r="BB3600" s="79"/>
      <c r="BC3600" s="94"/>
      <c r="BE3600" s="97"/>
      <c r="BF3600" s="97"/>
      <c r="BG3600" s="40"/>
      <c r="BK3600" s="40"/>
      <c r="BL3600" s="79"/>
      <c r="BM3600" s="94"/>
      <c r="BO3600" s="97"/>
      <c r="BQ3600" s="40"/>
      <c r="BR3600" s="94"/>
      <c r="BS3600" s="94"/>
      <c r="BT3600" s="94"/>
      <c r="BU3600" s="40"/>
      <c r="BV3600" s="82"/>
      <c r="BW3600" s="94"/>
      <c r="BX3600" s="48"/>
      <c r="BY3600" s="97"/>
      <c r="BZ3600" s="48"/>
      <c r="CA3600" s="40"/>
      <c r="CB3600" s="94"/>
      <c r="CC3600" s="94"/>
      <c r="CD3600" s="94"/>
      <c r="CE3600" s="40"/>
      <c r="CF3600" s="73"/>
      <c r="CG3600" s="41"/>
      <c r="CH3600" s="41"/>
      <c r="CI3600" s="41"/>
      <c r="CJ3600" s="41"/>
      <c r="CK3600" s="41"/>
      <c r="CL3600" s="68"/>
      <c r="CM3600" s="41"/>
      <c r="CN3600" s="41"/>
      <c r="CO3600" s="39"/>
      <c r="CP3600" s="78"/>
    </row>
    <row r="3601" spans="1:94" s="38" customFormat="1" x14ac:dyDescent="0.25">
      <c r="A3601" s="38">
        <v>3598</v>
      </c>
      <c r="F3601" s="39"/>
      <c r="Q3601" s="39"/>
      <c r="R3601" s="40"/>
      <c r="S3601" s="40"/>
      <c r="T3601" s="39"/>
      <c r="AG3601" s="110"/>
      <c r="AH3601" s="94"/>
      <c r="AJ3601" s="97"/>
      <c r="AL3601" s="39"/>
      <c r="AP3601" s="39"/>
      <c r="AQ3601" s="77"/>
      <c r="AR3601" s="94"/>
      <c r="AT3601" s="97"/>
      <c r="BB3601" s="79"/>
      <c r="BC3601" s="94"/>
      <c r="BE3601" s="97"/>
      <c r="BF3601" s="97"/>
      <c r="BG3601" s="40"/>
      <c r="BK3601" s="40"/>
      <c r="BL3601" s="79"/>
      <c r="BM3601" s="94"/>
      <c r="BO3601" s="97"/>
      <c r="BQ3601" s="40"/>
      <c r="BR3601" s="94"/>
      <c r="BS3601" s="94"/>
      <c r="BT3601" s="94"/>
      <c r="BU3601" s="40"/>
      <c r="BV3601" s="82"/>
      <c r="BW3601" s="94"/>
      <c r="BX3601" s="48"/>
      <c r="BY3601" s="97"/>
      <c r="BZ3601" s="48"/>
      <c r="CA3601" s="40"/>
      <c r="CB3601" s="94"/>
      <c r="CC3601" s="94"/>
      <c r="CD3601" s="94"/>
      <c r="CE3601" s="40"/>
      <c r="CF3601" s="73"/>
      <c r="CG3601" s="41"/>
      <c r="CH3601" s="41"/>
      <c r="CI3601" s="41"/>
      <c r="CJ3601" s="41"/>
      <c r="CK3601" s="41"/>
      <c r="CL3601" s="68"/>
      <c r="CM3601" s="41"/>
      <c r="CN3601" s="41"/>
      <c r="CO3601" s="39"/>
      <c r="CP3601" s="78"/>
    </row>
    <row r="3602" spans="1:94" s="38" customFormat="1" x14ac:dyDescent="0.25">
      <c r="A3602" s="38">
        <v>3599</v>
      </c>
      <c r="F3602" s="39"/>
      <c r="Q3602" s="39"/>
      <c r="R3602" s="40"/>
      <c r="S3602" s="40"/>
      <c r="T3602" s="39"/>
      <c r="AG3602" s="110"/>
      <c r="AH3602" s="94"/>
      <c r="AJ3602" s="97"/>
      <c r="AL3602" s="39"/>
      <c r="AP3602" s="39"/>
      <c r="AQ3602" s="77"/>
      <c r="AR3602" s="94"/>
      <c r="AT3602" s="97"/>
      <c r="BB3602" s="79"/>
      <c r="BC3602" s="94"/>
      <c r="BE3602" s="97"/>
      <c r="BF3602" s="97"/>
      <c r="BG3602" s="40"/>
      <c r="BK3602" s="40"/>
      <c r="BL3602" s="79"/>
      <c r="BM3602" s="94"/>
      <c r="BO3602" s="97"/>
      <c r="BQ3602" s="40"/>
      <c r="BR3602" s="94"/>
      <c r="BS3602" s="94"/>
      <c r="BT3602" s="94"/>
      <c r="BU3602" s="40"/>
      <c r="BV3602" s="82"/>
      <c r="BW3602" s="94"/>
      <c r="BX3602" s="48"/>
      <c r="BY3602" s="97"/>
      <c r="BZ3602" s="48"/>
      <c r="CA3602" s="40"/>
      <c r="CB3602" s="94"/>
      <c r="CC3602" s="94"/>
      <c r="CD3602" s="94"/>
      <c r="CE3602" s="40"/>
      <c r="CF3602" s="73"/>
      <c r="CG3602" s="41"/>
      <c r="CH3602" s="41"/>
      <c r="CI3602" s="41"/>
      <c r="CJ3602" s="41"/>
      <c r="CK3602" s="41"/>
      <c r="CL3602" s="68"/>
      <c r="CM3602" s="41"/>
      <c r="CN3602" s="41"/>
      <c r="CO3602" s="39"/>
      <c r="CP3602" s="78"/>
    </row>
    <row r="3603" spans="1:94" s="38" customFormat="1" x14ac:dyDescent="0.25">
      <c r="A3603" s="38">
        <v>3600</v>
      </c>
      <c r="F3603" s="39"/>
      <c r="Q3603" s="39"/>
      <c r="R3603" s="40"/>
      <c r="S3603" s="40"/>
      <c r="T3603" s="39"/>
      <c r="AG3603" s="110"/>
      <c r="AH3603" s="94"/>
      <c r="AJ3603" s="97"/>
      <c r="AL3603" s="39"/>
      <c r="AP3603" s="39"/>
      <c r="AQ3603" s="77"/>
      <c r="AR3603" s="94"/>
      <c r="AT3603" s="97"/>
      <c r="BB3603" s="79"/>
      <c r="BC3603" s="94"/>
      <c r="BE3603" s="97"/>
      <c r="BF3603" s="97"/>
      <c r="BG3603" s="40"/>
      <c r="BK3603" s="40"/>
      <c r="BL3603" s="79"/>
      <c r="BM3603" s="94"/>
      <c r="BO3603" s="97"/>
      <c r="BQ3603" s="40"/>
      <c r="BR3603" s="94"/>
      <c r="BS3603" s="94"/>
      <c r="BT3603" s="94"/>
      <c r="BU3603" s="40"/>
      <c r="BV3603" s="82"/>
      <c r="BW3603" s="94"/>
      <c r="BX3603" s="48"/>
      <c r="BY3603" s="97"/>
      <c r="BZ3603" s="48"/>
      <c r="CA3603" s="40"/>
      <c r="CB3603" s="94"/>
      <c r="CC3603" s="94"/>
      <c r="CD3603" s="94"/>
      <c r="CE3603" s="40"/>
      <c r="CF3603" s="73"/>
      <c r="CG3603" s="41"/>
      <c r="CH3603" s="41"/>
      <c r="CI3603" s="41"/>
      <c r="CJ3603" s="41"/>
      <c r="CK3603" s="41"/>
      <c r="CL3603" s="68"/>
      <c r="CM3603" s="41"/>
      <c r="CN3603" s="41"/>
      <c r="CO3603" s="39"/>
      <c r="CP3603" s="78"/>
    </row>
    <row r="3604" spans="1:94" s="38" customFormat="1" x14ac:dyDescent="0.25">
      <c r="A3604" s="38">
        <v>3601</v>
      </c>
      <c r="F3604" s="39"/>
      <c r="Q3604" s="39"/>
      <c r="R3604" s="40"/>
      <c r="S3604" s="40"/>
      <c r="T3604" s="39"/>
      <c r="AG3604" s="110"/>
      <c r="AH3604" s="94"/>
      <c r="AJ3604" s="97"/>
      <c r="AL3604" s="39"/>
      <c r="AP3604" s="39"/>
      <c r="AQ3604" s="77"/>
      <c r="AR3604" s="94"/>
      <c r="AT3604" s="97"/>
      <c r="BB3604" s="79"/>
      <c r="BC3604" s="94"/>
      <c r="BE3604" s="97"/>
      <c r="BF3604" s="97"/>
      <c r="BG3604" s="40"/>
      <c r="BK3604" s="40"/>
      <c r="BL3604" s="79"/>
      <c r="BM3604" s="94"/>
      <c r="BO3604" s="97"/>
      <c r="BQ3604" s="40"/>
      <c r="BR3604" s="94"/>
      <c r="BS3604" s="94"/>
      <c r="BT3604" s="94"/>
      <c r="BU3604" s="40"/>
      <c r="BV3604" s="82"/>
      <c r="BW3604" s="94"/>
      <c r="BX3604" s="48"/>
      <c r="BY3604" s="97"/>
      <c r="BZ3604" s="48"/>
      <c r="CA3604" s="40"/>
      <c r="CB3604" s="94"/>
      <c r="CC3604" s="94"/>
      <c r="CD3604" s="94"/>
      <c r="CE3604" s="40"/>
      <c r="CF3604" s="73"/>
      <c r="CG3604" s="41"/>
      <c r="CH3604" s="41"/>
      <c r="CI3604" s="41"/>
      <c r="CJ3604" s="41"/>
      <c r="CK3604" s="41"/>
      <c r="CL3604" s="68"/>
      <c r="CM3604" s="41"/>
      <c r="CN3604" s="41"/>
      <c r="CO3604" s="39"/>
      <c r="CP3604" s="78"/>
    </row>
    <row r="3605" spans="1:94" s="38" customFormat="1" x14ac:dyDescent="0.25">
      <c r="A3605" s="38">
        <v>3602</v>
      </c>
      <c r="F3605" s="39"/>
      <c r="Q3605" s="39"/>
      <c r="R3605" s="40"/>
      <c r="S3605" s="40"/>
      <c r="T3605" s="39"/>
      <c r="AG3605" s="110"/>
      <c r="AH3605" s="94"/>
      <c r="AJ3605" s="97"/>
      <c r="AL3605" s="39"/>
      <c r="AP3605" s="39"/>
      <c r="AQ3605" s="77"/>
      <c r="AR3605" s="94"/>
      <c r="AT3605" s="97"/>
      <c r="BB3605" s="79"/>
      <c r="BC3605" s="94"/>
      <c r="BE3605" s="97"/>
      <c r="BF3605" s="97"/>
      <c r="BG3605" s="40"/>
      <c r="BK3605" s="40"/>
      <c r="BL3605" s="79"/>
      <c r="BM3605" s="94"/>
      <c r="BO3605" s="97"/>
      <c r="BQ3605" s="40"/>
      <c r="BR3605" s="94"/>
      <c r="BS3605" s="94"/>
      <c r="BT3605" s="94"/>
      <c r="BU3605" s="40"/>
      <c r="BV3605" s="82"/>
      <c r="BW3605" s="94"/>
      <c r="BX3605" s="48"/>
      <c r="BY3605" s="97"/>
      <c r="BZ3605" s="48"/>
      <c r="CA3605" s="40"/>
      <c r="CB3605" s="94"/>
      <c r="CC3605" s="94"/>
      <c r="CD3605" s="94"/>
      <c r="CE3605" s="40"/>
      <c r="CF3605" s="73"/>
      <c r="CG3605" s="41"/>
      <c r="CH3605" s="41"/>
      <c r="CI3605" s="41"/>
      <c r="CJ3605" s="41"/>
      <c r="CK3605" s="41"/>
      <c r="CL3605" s="68"/>
      <c r="CM3605" s="41"/>
      <c r="CN3605" s="41"/>
      <c r="CO3605" s="39"/>
      <c r="CP3605" s="78"/>
    </row>
    <row r="3606" spans="1:94" s="38" customFormat="1" x14ac:dyDescent="0.25">
      <c r="A3606" s="38">
        <v>3603</v>
      </c>
      <c r="F3606" s="39"/>
      <c r="Q3606" s="39"/>
      <c r="R3606" s="40"/>
      <c r="S3606" s="40"/>
      <c r="T3606" s="39"/>
      <c r="AG3606" s="110"/>
      <c r="AH3606" s="94"/>
      <c r="AJ3606" s="97"/>
      <c r="AL3606" s="39"/>
      <c r="AP3606" s="39"/>
      <c r="AQ3606" s="77"/>
      <c r="AR3606" s="94"/>
      <c r="AT3606" s="97"/>
      <c r="BB3606" s="79"/>
      <c r="BC3606" s="94"/>
      <c r="BE3606" s="97"/>
      <c r="BF3606" s="97"/>
      <c r="BG3606" s="40"/>
      <c r="BK3606" s="40"/>
      <c r="BL3606" s="79"/>
      <c r="BM3606" s="94"/>
      <c r="BO3606" s="97"/>
      <c r="BQ3606" s="40"/>
      <c r="BR3606" s="94"/>
      <c r="BS3606" s="94"/>
      <c r="BT3606" s="94"/>
      <c r="BU3606" s="40"/>
      <c r="BV3606" s="82"/>
      <c r="BW3606" s="94"/>
      <c r="BX3606" s="48"/>
      <c r="BY3606" s="97"/>
      <c r="BZ3606" s="48"/>
      <c r="CA3606" s="40"/>
      <c r="CB3606" s="94"/>
      <c r="CC3606" s="94"/>
      <c r="CD3606" s="94"/>
      <c r="CE3606" s="40"/>
      <c r="CF3606" s="73"/>
      <c r="CG3606" s="41"/>
      <c r="CH3606" s="41"/>
      <c r="CI3606" s="41"/>
      <c r="CJ3606" s="41"/>
      <c r="CK3606" s="41"/>
      <c r="CL3606" s="68"/>
      <c r="CM3606" s="41"/>
      <c r="CN3606" s="41"/>
      <c r="CO3606" s="39"/>
      <c r="CP3606" s="78"/>
    </row>
    <row r="3607" spans="1:94" s="38" customFormat="1" x14ac:dyDescent="0.25">
      <c r="A3607" s="38">
        <v>3604</v>
      </c>
      <c r="F3607" s="39"/>
      <c r="Q3607" s="39"/>
      <c r="R3607" s="40"/>
      <c r="S3607" s="40"/>
      <c r="T3607" s="39"/>
      <c r="AG3607" s="110"/>
      <c r="AH3607" s="94"/>
      <c r="AJ3607" s="97"/>
      <c r="AL3607" s="39"/>
      <c r="AP3607" s="39"/>
      <c r="AQ3607" s="77"/>
      <c r="AR3607" s="94"/>
      <c r="AT3607" s="97"/>
      <c r="BB3607" s="79"/>
      <c r="BC3607" s="94"/>
      <c r="BE3607" s="97"/>
      <c r="BF3607" s="97"/>
      <c r="BG3607" s="40"/>
      <c r="BK3607" s="40"/>
      <c r="BL3607" s="79"/>
      <c r="BM3607" s="94"/>
      <c r="BO3607" s="97"/>
      <c r="BQ3607" s="40"/>
      <c r="BR3607" s="94"/>
      <c r="BS3607" s="94"/>
      <c r="BT3607" s="94"/>
      <c r="BU3607" s="40"/>
      <c r="BV3607" s="82"/>
      <c r="BW3607" s="94"/>
      <c r="BX3607" s="48"/>
      <c r="BY3607" s="97"/>
      <c r="BZ3607" s="48"/>
      <c r="CA3607" s="40"/>
      <c r="CB3607" s="94"/>
      <c r="CC3607" s="94"/>
      <c r="CD3607" s="94"/>
      <c r="CE3607" s="40"/>
      <c r="CF3607" s="73"/>
      <c r="CG3607" s="41"/>
      <c r="CH3607" s="41"/>
      <c r="CI3607" s="41"/>
      <c r="CJ3607" s="41"/>
      <c r="CK3607" s="41"/>
      <c r="CL3607" s="68"/>
      <c r="CM3607" s="41"/>
      <c r="CN3607" s="41"/>
      <c r="CO3607" s="39"/>
      <c r="CP3607" s="78"/>
    </row>
    <row r="3608" spans="1:94" s="38" customFormat="1" x14ac:dyDescent="0.25">
      <c r="A3608" s="38">
        <v>3605</v>
      </c>
      <c r="F3608" s="39"/>
      <c r="Q3608" s="39"/>
      <c r="R3608" s="40"/>
      <c r="S3608" s="40"/>
      <c r="T3608" s="39"/>
      <c r="AG3608" s="110"/>
      <c r="AH3608" s="94"/>
      <c r="AJ3608" s="97"/>
      <c r="AL3608" s="39"/>
      <c r="AP3608" s="39"/>
      <c r="AQ3608" s="77"/>
      <c r="AR3608" s="94"/>
      <c r="AT3608" s="97"/>
      <c r="BB3608" s="79"/>
      <c r="BC3608" s="94"/>
      <c r="BE3608" s="97"/>
      <c r="BF3608" s="97"/>
      <c r="BG3608" s="40"/>
      <c r="BK3608" s="40"/>
      <c r="BL3608" s="79"/>
      <c r="BM3608" s="94"/>
      <c r="BO3608" s="97"/>
      <c r="BQ3608" s="40"/>
      <c r="BR3608" s="94"/>
      <c r="BS3608" s="94"/>
      <c r="BT3608" s="94"/>
      <c r="BU3608" s="40"/>
      <c r="BV3608" s="82"/>
      <c r="BW3608" s="94"/>
      <c r="BX3608" s="48"/>
      <c r="BY3608" s="97"/>
      <c r="BZ3608" s="48"/>
      <c r="CA3608" s="40"/>
      <c r="CB3608" s="94"/>
      <c r="CC3608" s="94"/>
      <c r="CD3608" s="94"/>
      <c r="CE3608" s="40"/>
      <c r="CF3608" s="73"/>
      <c r="CG3608" s="41"/>
      <c r="CH3608" s="41"/>
      <c r="CI3608" s="41"/>
      <c r="CJ3608" s="41"/>
      <c r="CK3608" s="41"/>
      <c r="CL3608" s="68"/>
      <c r="CM3608" s="41"/>
      <c r="CN3608" s="41"/>
      <c r="CO3608" s="39"/>
      <c r="CP3608" s="78"/>
    </row>
    <row r="3609" spans="1:94" s="38" customFormat="1" x14ac:dyDescent="0.25">
      <c r="A3609" s="38">
        <v>3606</v>
      </c>
      <c r="F3609" s="39"/>
      <c r="Q3609" s="39"/>
      <c r="R3609" s="40"/>
      <c r="S3609" s="40"/>
      <c r="T3609" s="39"/>
      <c r="AG3609" s="110"/>
      <c r="AH3609" s="94"/>
      <c r="AJ3609" s="97"/>
      <c r="AL3609" s="39"/>
      <c r="AP3609" s="39"/>
      <c r="AQ3609" s="77"/>
      <c r="AR3609" s="94"/>
      <c r="AT3609" s="97"/>
      <c r="BB3609" s="79"/>
      <c r="BC3609" s="94"/>
      <c r="BE3609" s="97"/>
      <c r="BF3609" s="97"/>
      <c r="BG3609" s="40"/>
      <c r="BK3609" s="40"/>
      <c r="BL3609" s="79"/>
      <c r="BM3609" s="94"/>
      <c r="BO3609" s="97"/>
      <c r="BQ3609" s="40"/>
      <c r="BR3609" s="94"/>
      <c r="BS3609" s="94"/>
      <c r="BT3609" s="94"/>
      <c r="BU3609" s="40"/>
      <c r="BV3609" s="82"/>
      <c r="BW3609" s="94"/>
      <c r="BX3609" s="48"/>
      <c r="BY3609" s="97"/>
      <c r="BZ3609" s="48"/>
      <c r="CA3609" s="40"/>
      <c r="CB3609" s="94"/>
      <c r="CC3609" s="94"/>
      <c r="CD3609" s="94"/>
      <c r="CE3609" s="40"/>
      <c r="CF3609" s="73"/>
      <c r="CG3609" s="41"/>
      <c r="CH3609" s="41"/>
      <c r="CI3609" s="41"/>
      <c r="CJ3609" s="41"/>
      <c r="CK3609" s="41"/>
      <c r="CL3609" s="68"/>
      <c r="CM3609" s="41"/>
      <c r="CN3609" s="41"/>
      <c r="CO3609" s="39"/>
      <c r="CP3609" s="78"/>
    </row>
    <row r="3610" spans="1:94" s="38" customFormat="1" x14ac:dyDescent="0.25">
      <c r="A3610" s="38">
        <v>3607</v>
      </c>
      <c r="F3610" s="39"/>
      <c r="Q3610" s="39"/>
      <c r="R3610" s="40"/>
      <c r="S3610" s="40"/>
      <c r="T3610" s="39"/>
      <c r="AG3610" s="110"/>
      <c r="AH3610" s="94"/>
      <c r="AJ3610" s="97"/>
      <c r="AL3610" s="39"/>
      <c r="AP3610" s="39"/>
      <c r="AQ3610" s="77"/>
      <c r="AR3610" s="94"/>
      <c r="AT3610" s="97"/>
      <c r="BB3610" s="79"/>
      <c r="BC3610" s="94"/>
      <c r="BE3610" s="97"/>
      <c r="BF3610" s="97"/>
      <c r="BG3610" s="40"/>
      <c r="BK3610" s="40"/>
      <c r="BL3610" s="79"/>
      <c r="BM3610" s="94"/>
      <c r="BO3610" s="97"/>
      <c r="BQ3610" s="40"/>
      <c r="BR3610" s="94"/>
      <c r="BS3610" s="94"/>
      <c r="BT3610" s="94"/>
      <c r="BU3610" s="40"/>
      <c r="BV3610" s="82"/>
      <c r="BW3610" s="94"/>
      <c r="BX3610" s="48"/>
      <c r="BY3610" s="97"/>
      <c r="BZ3610" s="48"/>
      <c r="CA3610" s="40"/>
      <c r="CB3610" s="94"/>
      <c r="CC3610" s="94"/>
      <c r="CD3610" s="94"/>
      <c r="CE3610" s="40"/>
      <c r="CF3610" s="73"/>
      <c r="CG3610" s="41"/>
      <c r="CH3610" s="41"/>
      <c r="CI3610" s="41"/>
      <c r="CJ3610" s="41"/>
      <c r="CK3610" s="41"/>
      <c r="CL3610" s="68"/>
      <c r="CM3610" s="41"/>
      <c r="CN3610" s="41"/>
      <c r="CO3610" s="39"/>
      <c r="CP3610" s="78"/>
    </row>
    <row r="3611" spans="1:94" s="38" customFormat="1" x14ac:dyDescent="0.25">
      <c r="A3611" s="38">
        <v>3608</v>
      </c>
      <c r="F3611" s="39"/>
      <c r="Q3611" s="39"/>
      <c r="R3611" s="40"/>
      <c r="S3611" s="40"/>
      <c r="T3611" s="39"/>
      <c r="AG3611" s="110"/>
      <c r="AH3611" s="94"/>
      <c r="AJ3611" s="97"/>
      <c r="AL3611" s="39"/>
      <c r="AP3611" s="39"/>
      <c r="AQ3611" s="77"/>
      <c r="AR3611" s="94"/>
      <c r="AT3611" s="97"/>
      <c r="BB3611" s="79"/>
      <c r="BC3611" s="94"/>
      <c r="BE3611" s="97"/>
      <c r="BF3611" s="97"/>
      <c r="BG3611" s="40"/>
      <c r="BK3611" s="40"/>
      <c r="BL3611" s="79"/>
      <c r="BM3611" s="94"/>
      <c r="BO3611" s="97"/>
      <c r="BQ3611" s="40"/>
      <c r="BR3611" s="94"/>
      <c r="BS3611" s="94"/>
      <c r="BT3611" s="94"/>
      <c r="BU3611" s="40"/>
      <c r="BV3611" s="82"/>
      <c r="BW3611" s="94"/>
      <c r="BX3611" s="48"/>
      <c r="BY3611" s="97"/>
      <c r="BZ3611" s="48"/>
      <c r="CA3611" s="40"/>
      <c r="CB3611" s="94"/>
      <c r="CC3611" s="94"/>
      <c r="CD3611" s="94"/>
      <c r="CE3611" s="40"/>
      <c r="CF3611" s="73"/>
      <c r="CG3611" s="41"/>
      <c r="CH3611" s="41"/>
      <c r="CI3611" s="41"/>
      <c r="CJ3611" s="41"/>
      <c r="CK3611" s="41"/>
      <c r="CL3611" s="68"/>
      <c r="CM3611" s="41"/>
      <c r="CN3611" s="41"/>
      <c r="CO3611" s="39"/>
      <c r="CP3611" s="78"/>
    </row>
    <row r="3612" spans="1:94" s="38" customFormat="1" x14ac:dyDescent="0.25">
      <c r="A3612" s="38">
        <v>3609</v>
      </c>
      <c r="F3612" s="39"/>
      <c r="Q3612" s="39"/>
      <c r="R3612" s="40"/>
      <c r="S3612" s="40"/>
      <c r="T3612" s="39"/>
      <c r="AG3612" s="110"/>
      <c r="AH3612" s="94"/>
      <c r="AJ3612" s="97"/>
      <c r="AL3612" s="39"/>
      <c r="AP3612" s="39"/>
      <c r="AQ3612" s="77"/>
      <c r="AR3612" s="94"/>
      <c r="AT3612" s="97"/>
      <c r="BB3612" s="79"/>
      <c r="BC3612" s="94"/>
      <c r="BE3612" s="97"/>
      <c r="BF3612" s="97"/>
      <c r="BG3612" s="40"/>
      <c r="BK3612" s="40"/>
      <c r="BL3612" s="79"/>
      <c r="BM3612" s="94"/>
      <c r="BO3612" s="97"/>
      <c r="BQ3612" s="40"/>
      <c r="BR3612" s="94"/>
      <c r="BS3612" s="94"/>
      <c r="BT3612" s="94"/>
      <c r="BU3612" s="40"/>
      <c r="BV3612" s="82"/>
      <c r="BW3612" s="94"/>
      <c r="BX3612" s="48"/>
      <c r="BY3612" s="97"/>
      <c r="BZ3612" s="48"/>
      <c r="CA3612" s="40"/>
      <c r="CB3612" s="94"/>
      <c r="CC3612" s="94"/>
      <c r="CD3612" s="94"/>
      <c r="CE3612" s="40"/>
      <c r="CF3612" s="73"/>
      <c r="CG3612" s="41"/>
      <c r="CH3612" s="41"/>
      <c r="CI3612" s="41"/>
      <c r="CJ3612" s="41"/>
      <c r="CK3612" s="41"/>
      <c r="CL3612" s="68"/>
      <c r="CM3612" s="41"/>
      <c r="CN3612" s="41"/>
      <c r="CO3612" s="39"/>
      <c r="CP3612" s="78"/>
    </row>
    <row r="3613" spans="1:94" s="38" customFormat="1" x14ac:dyDescent="0.25">
      <c r="A3613" s="38">
        <v>3610</v>
      </c>
      <c r="F3613" s="39"/>
      <c r="Q3613" s="39"/>
      <c r="R3613" s="40"/>
      <c r="S3613" s="40"/>
      <c r="T3613" s="39"/>
      <c r="AG3613" s="110"/>
      <c r="AH3613" s="94"/>
      <c r="AJ3613" s="97"/>
      <c r="AL3613" s="39"/>
      <c r="AP3613" s="39"/>
      <c r="AQ3613" s="77"/>
      <c r="AR3613" s="94"/>
      <c r="AT3613" s="97"/>
      <c r="BB3613" s="79"/>
      <c r="BC3613" s="94"/>
      <c r="BE3613" s="97"/>
      <c r="BF3613" s="97"/>
      <c r="BG3613" s="40"/>
      <c r="BK3613" s="40"/>
      <c r="BL3613" s="79"/>
      <c r="BM3613" s="94"/>
      <c r="BO3613" s="97"/>
      <c r="BQ3613" s="40"/>
      <c r="BR3613" s="94"/>
      <c r="BS3613" s="94"/>
      <c r="BT3613" s="94"/>
      <c r="BU3613" s="40"/>
      <c r="BV3613" s="82"/>
      <c r="BW3613" s="94"/>
      <c r="BX3613" s="48"/>
      <c r="BY3613" s="97"/>
      <c r="BZ3613" s="48"/>
      <c r="CA3613" s="40"/>
      <c r="CB3613" s="94"/>
      <c r="CC3613" s="94"/>
      <c r="CD3613" s="94"/>
      <c r="CE3613" s="40"/>
      <c r="CF3613" s="73"/>
      <c r="CG3613" s="41"/>
      <c r="CH3613" s="41"/>
      <c r="CI3613" s="41"/>
      <c r="CJ3613" s="41"/>
      <c r="CK3613" s="41"/>
      <c r="CL3613" s="68"/>
      <c r="CM3613" s="41"/>
      <c r="CN3613" s="41"/>
      <c r="CO3613" s="39"/>
      <c r="CP3613" s="78"/>
    </row>
    <row r="3614" spans="1:94" s="38" customFormat="1" x14ac:dyDescent="0.25">
      <c r="A3614" s="38">
        <v>3611</v>
      </c>
      <c r="F3614" s="39"/>
      <c r="Q3614" s="39"/>
      <c r="R3614" s="40"/>
      <c r="S3614" s="40"/>
      <c r="T3614" s="39"/>
      <c r="AG3614" s="110"/>
      <c r="AH3614" s="94"/>
      <c r="AJ3614" s="97"/>
      <c r="AL3614" s="39"/>
      <c r="AP3614" s="39"/>
      <c r="AQ3614" s="77"/>
      <c r="AR3614" s="94"/>
      <c r="AT3614" s="97"/>
      <c r="BB3614" s="79"/>
      <c r="BC3614" s="94"/>
      <c r="BE3614" s="97"/>
      <c r="BF3614" s="97"/>
      <c r="BG3614" s="40"/>
      <c r="BK3614" s="40"/>
      <c r="BL3614" s="79"/>
      <c r="BM3614" s="94"/>
      <c r="BO3614" s="97"/>
      <c r="BQ3614" s="40"/>
      <c r="BR3614" s="94"/>
      <c r="BS3614" s="94"/>
      <c r="BT3614" s="94"/>
      <c r="BU3614" s="40"/>
      <c r="BV3614" s="82"/>
      <c r="BW3614" s="94"/>
      <c r="BX3614" s="48"/>
      <c r="BY3614" s="97"/>
      <c r="BZ3614" s="48"/>
      <c r="CA3614" s="40"/>
      <c r="CB3614" s="94"/>
      <c r="CC3614" s="94"/>
      <c r="CD3614" s="94"/>
      <c r="CE3614" s="40"/>
      <c r="CF3614" s="73"/>
      <c r="CG3614" s="41"/>
      <c r="CH3614" s="41"/>
      <c r="CI3614" s="41"/>
      <c r="CJ3614" s="41"/>
      <c r="CK3614" s="41"/>
      <c r="CL3614" s="68"/>
      <c r="CM3614" s="41"/>
      <c r="CN3614" s="41"/>
      <c r="CO3614" s="39"/>
      <c r="CP3614" s="78"/>
    </row>
    <row r="3615" spans="1:94" s="38" customFormat="1" x14ac:dyDescent="0.25">
      <c r="A3615" s="38">
        <v>3612</v>
      </c>
      <c r="F3615" s="39"/>
      <c r="Q3615" s="39"/>
      <c r="R3615" s="40"/>
      <c r="S3615" s="40"/>
      <c r="T3615" s="39"/>
      <c r="AG3615" s="110"/>
      <c r="AH3615" s="94"/>
      <c r="AJ3615" s="97"/>
      <c r="AL3615" s="39"/>
      <c r="AP3615" s="39"/>
      <c r="AQ3615" s="77"/>
      <c r="AR3615" s="94"/>
      <c r="AT3615" s="97"/>
      <c r="BB3615" s="79"/>
      <c r="BC3615" s="94"/>
      <c r="BE3615" s="97"/>
      <c r="BF3615" s="97"/>
      <c r="BG3615" s="40"/>
      <c r="BK3615" s="40"/>
      <c r="BL3615" s="79"/>
      <c r="BM3615" s="94"/>
      <c r="BO3615" s="97"/>
      <c r="BQ3615" s="40"/>
      <c r="BR3615" s="94"/>
      <c r="BS3615" s="94"/>
      <c r="BT3615" s="94"/>
      <c r="BU3615" s="40"/>
      <c r="BV3615" s="82"/>
      <c r="BW3615" s="94"/>
      <c r="BX3615" s="48"/>
      <c r="BY3615" s="97"/>
      <c r="BZ3615" s="48"/>
      <c r="CA3615" s="40"/>
      <c r="CB3615" s="94"/>
      <c r="CC3615" s="94"/>
      <c r="CD3615" s="94"/>
      <c r="CE3615" s="40"/>
      <c r="CF3615" s="73"/>
      <c r="CG3615" s="41"/>
      <c r="CH3615" s="41"/>
      <c r="CI3615" s="41"/>
      <c r="CJ3615" s="41"/>
      <c r="CK3615" s="41"/>
      <c r="CL3615" s="68"/>
      <c r="CM3615" s="41"/>
      <c r="CN3615" s="41"/>
      <c r="CO3615" s="39"/>
      <c r="CP3615" s="78"/>
    </row>
    <row r="3616" spans="1:94" s="38" customFormat="1" x14ac:dyDescent="0.25">
      <c r="A3616" s="38">
        <v>3613</v>
      </c>
      <c r="F3616" s="39"/>
      <c r="Q3616" s="39"/>
      <c r="R3616" s="40"/>
      <c r="S3616" s="40"/>
      <c r="T3616" s="39"/>
      <c r="AG3616" s="110"/>
      <c r="AH3616" s="94"/>
      <c r="AJ3616" s="97"/>
      <c r="AL3616" s="39"/>
      <c r="AP3616" s="39"/>
      <c r="AQ3616" s="77"/>
      <c r="AR3616" s="94"/>
      <c r="AT3616" s="97"/>
      <c r="BB3616" s="79"/>
      <c r="BC3616" s="94"/>
      <c r="BE3616" s="97"/>
      <c r="BF3616" s="97"/>
      <c r="BG3616" s="40"/>
      <c r="BK3616" s="40"/>
      <c r="BL3616" s="79"/>
      <c r="BM3616" s="94"/>
      <c r="BO3616" s="97"/>
      <c r="BQ3616" s="40"/>
      <c r="BR3616" s="94"/>
      <c r="BS3616" s="94"/>
      <c r="BT3616" s="94"/>
      <c r="BU3616" s="40"/>
      <c r="BV3616" s="82"/>
      <c r="BW3616" s="94"/>
      <c r="BX3616" s="48"/>
      <c r="BY3616" s="97"/>
      <c r="BZ3616" s="48"/>
      <c r="CA3616" s="40"/>
      <c r="CB3616" s="94"/>
      <c r="CC3616" s="94"/>
      <c r="CD3616" s="94"/>
      <c r="CE3616" s="40"/>
      <c r="CF3616" s="73"/>
      <c r="CG3616" s="41"/>
      <c r="CH3616" s="41"/>
      <c r="CI3616" s="41"/>
      <c r="CJ3616" s="41"/>
      <c r="CK3616" s="41"/>
      <c r="CL3616" s="68"/>
      <c r="CM3616" s="41"/>
      <c r="CN3616" s="41"/>
      <c r="CO3616" s="39"/>
      <c r="CP3616" s="78"/>
    </row>
    <row r="3617" spans="1:94" s="38" customFormat="1" x14ac:dyDescent="0.25">
      <c r="A3617" s="38">
        <v>3614</v>
      </c>
      <c r="F3617" s="39"/>
      <c r="Q3617" s="39"/>
      <c r="R3617" s="40"/>
      <c r="S3617" s="40"/>
      <c r="T3617" s="39"/>
      <c r="AG3617" s="110"/>
      <c r="AH3617" s="94"/>
      <c r="AJ3617" s="97"/>
      <c r="AL3617" s="39"/>
      <c r="AP3617" s="39"/>
      <c r="AQ3617" s="77"/>
      <c r="AR3617" s="94"/>
      <c r="AT3617" s="97"/>
      <c r="BB3617" s="79"/>
      <c r="BC3617" s="94"/>
      <c r="BE3617" s="97"/>
      <c r="BF3617" s="97"/>
      <c r="BG3617" s="40"/>
      <c r="BK3617" s="40"/>
      <c r="BL3617" s="79"/>
      <c r="BM3617" s="94"/>
      <c r="BO3617" s="97"/>
      <c r="BQ3617" s="40"/>
      <c r="BR3617" s="94"/>
      <c r="BS3617" s="94"/>
      <c r="BT3617" s="94"/>
      <c r="BU3617" s="40"/>
      <c r="BV3617" s="82"/>
      <c r="BW3617" s="94"/>
      <c r="BX3617" s="48"/>
      <c r="BY3617" s="97"/>
      <c r="BZ3617" s="48"/>
      <c r="CA3617" s="40"/>
      <c r="CB3617" s="94"/>
      <c r="CC3617" s="94"/>
      <c r="CD3617" s="94"/>
      <c r="CE3617" s="40"/>
      <c r="CF3617" s="73"/>
      <c r="CG3617" s="41"/>
      <c r="CH3617" s="41"/>
      <c r="CI3617" s="41"/>
      <c r="CJ3617" s="41"/>
      <c r="CK3617" s="41"/>
      <c r="CL3617" s="68"/>
      <c r="CM3617" s="41"/>
      <c r="CN3617" s="41"/>
      <c r="CO3617" s="39"/>
      <c r="CP3617" s="78"/>
    </row>
    <row r="3618" spans="1:94" s="38" customFormat="1" x14ac:dyDescent="0.25">
      <c r="A3618" s="38">
        <v>3615</v>
      </c>
      <c r="F3618" s="39"/>
      <c r="Q3618" s="39"/>
      <c r="R3618" s="40"/>
      <c r="S3618" s="40"/>
      <c r="T3618" s="39"/>
      <c r="AG3618" s="110"/>
      <c r="AH3618" s="94"/>
      <c r="AJ3618" s="97"/>
      <c r="AL3618" s="39"/>
      <c r="AP3618" s="39"/>
      <c r="AQ3618" s="77"/>
      <c r="AR3618" s="94"/>
      <c r="AT3618" s="97"/>
      <c r="BB3618" s="79"/>
      <c r="BC3618" s="94"/>
      <c r="BE3618" s="97"/>
      <c r="BF3618" s="97"/>
      <c r="BG3618" s="40"/>
      <c r="BK3618" s="40"/>
      <c r="BL3618" s="79"/>
      <c r="BM3618" s="94"/>
      <c r="BO3618" s="97"/>
      <c r="BQ3618" s="40"/>
      <c r="BR3618" s="94"/>
      <c r="BS3618" s="94"/>
      <c r="BT3618" s="94"/>
      <c r="BU3618" s="40"/>
      <c r="BV3618" s="82"/>
      <c r="BW3618" s="94"/>
      <c r="BX3618" s="48"/>
      <c r="BY3618" s="97"/>
      <c r="BZ3618" s="48"/>
      <c r="CA3618" s="40"/>
      <c r="CB3618" s="94"/>
      <c r="CC3618" s="94"/>
      <c r="CD3618" s="94"/>
      <c r="CE3618" s="40"/>
      <c r="CF3618" s="73"/>
      <c r="CG3618" s="41"/>
      <c r="CH3618" s="41"/>
      <c r="CI3618" s="41"/>
      <c r="CJ3618" s="41"/>
      <c r="CK3618" s="41"/>
      <c r="CL3618" s="68"/>
      <c r="CM3618" s="41"/>
      <c r="CN3618" s="41"/>
      <c r="CO3618" s="39"/>
      <c r="CP3618" s="78"/>
    </row>
    <row r="3619" spans="1:94" s="38" customFormat="1" x14ac:dyDescent="0.25">
      <c r="A3619" s="38">
        <v>3616</v>
      </c>
      <c r="F3619" s="39"/>
      <c r="Q3619" s="39"/>
      <c r="R3619" s="40"/>
      <c r="S3619" s="40"/>
      <c r="T3619" s="39"/>
      <c r="AG3619" s="110"/>
      <c r="AH3619" s="94"/>
      <c r="AJ3619" s="97"/>
      <c r="AL3619" s="39"/>
      <c r="AP3619" s="39"/>
      <c r="AQ3619" s="77"/>
      <c r="AR3619" s="94"/>
      <c r="AT3619" s="97"/>
      <c r="BB3619" s="79"/>
      <c r="BC3619" s="94"/>
      <c r="BE3619" s="97"/>
      <c r="BF3619" s="97"/>
      <c r="BG3619" s="40"/>
      <c r="BK3619" s="40"/>
      <c r="BL3619" s="79"/>
      <c r="BM3619" s="94"/>
      <c r="BO3619" s="97"/>
      <c r="BQ3619" s="40"/>
      <c r="BR3619" s="94"/>
      <c r="BS3619" s="94"/>
      <c r="BT3619" s="94"/>
      <c r="BU3619" s="40"/>
      <c r="BV3619" s="82"/>
      <c r="BW3619" s="94"/>
      <c r="BX3619" s="48"/>
      <c r="BY3619" s="97"/>
      <c r="BZ3619" s="48"/>
      <c r="CA3619" s="40"/>
      <c r="CB3619" s="94"/>
      <c r="CC3619" s="94"/>
      <c r="CD3619" s="94"/>
      <c r="CE3619" s="40"/>
      <c r="CF3619" s="73"/>
      <c r="CG3619" s="41"/>
      <c r="CH3619" s="41"/>
      <c r="CI3619" s="41"/>
      <c r="CJ3619" s="41"/>
      <c r="CK3619" s="41"/>
      <c r="CL3619" s="68"/>
      <c r="CM3619" s="41"/>
      <c r="CN3619" s="41"/>
      <c r="CO3619" s="39"/>
      <c r="CP3619" s="78"/>
    </row>
    <row r="3620" spans="1:94" s="38" customFormat="1" x14ac:dyDescent="0.25">
      <c r="A3620" s="38">
        <v>3617</v>
      </c>
      <c r="F3620" s="39"/>
      <c r="Q3620" s="39"/>
      <c r="R3620" s="40"/>
      <c r="S3620" s="40"/>
      <c r="T3620" s="39"/>
      <c r="AG3620" s="110"/>
      <c r="AH3620" s="94"/>
      <c r="AJ3620" s="97"/>
      <c r="AL3620" s="39"/>
      <c r="AP3620" s="39"/>
      <c r="AQ3620" s="77"/>
      <c r="AR3620" s="94"/>
      <c r="AT3620" s="97"/>
      <c r="BB3620" s="79"/>
      <c r="BC3620" s="94"/>
      <c r="BE3620" s="97"/>
      <c r="BF3620" s="97"/>
      <c r="BG3620" s="40"/>
      <c r="BK3620" s="40"/>
      <c r="BL3620" s="79"/>
      <c r="BM3620" s="94"/>
      <c r="BO3620" s="97"/>
      <c r="BQ3620" s="40"/>
      <c r="BR3620" s="94"/>
      <c r="BS3620" s="94"/>
      <c r="BT3620" s="94"/>
      <c r="BU3620" s="40"/>
      <c r="BV3620" s="82"/>
      <c r="BW3620" s="94"/>
      <c r="BX3620" s="48"/>
      <c r="BY3620" s="97"/>
      <c r="BZ3620" s="48"/>
      <c r="CA3620" s="40"/>
      <c r="CB3620" s="94"/>
      <c r="CC3620" s="94"/>
      <c r="CD3620" s="94"/>
      <c r="CE3620" s="40"/>
      <c r="CF3620" s="73"/>
      <c r="CG3620" s="41"/>
      <c r="CH3620" s="41"/>
      <c r="CI3620" s="41"/>
      <c r="CJ3620" s="41"/>
      <c r="CK3620" s="41"/>
      <c r="CL3620" s="68"/>
      <c r="CM3620" s="41"/>
      <c r="CN3620" s="41"/>
      <c r="CO3620" s="39"/>
      <c r="CP3620" s="78"/>
    </row>
    <row r="3621" spans="1:94" s="38" customFormat="1" x14ac:dyDescent="0.25">
      <c r="A3621" s="38">
        <v>3618</v>
      </c>
      <c r="F3621" s="39"/>
      <c r="Q3621" s="39"/>
      <c r="R3621" s="40"/>
      <c r="S3621" s="40"/>
      <c r="T3621" s="39"/>
      <c r="AG3621" s="110"/>
      <c r="AH3621" s="94"/>
      <c r="AJ3621" s="97"/>
      <c r="AL3621" s="39"/>
      <c r="AP3621" s="39"/>
      <c r="AQ3621" s="77"/>
      <c r="AR3621" s="94"/>
      <c r="AT3621" s="97"/>
      <c r="BB3621" s="79"/>
      <c r="BC3621" s="94"/>
      <c r="BE3621" s="97"/>
      <c r="BF3621" s="97"/>
      <c r="BG3621" s="40"/>
      <c r="BK3621" s="40"/>
      <c r="BL3621" s="79"/>
      <c r="BM3621" s="94"/>
      <c r="BO3621" s="97"/>
      <c r="BQ3621" s="40"/>
      <c r="BR3621" s="94"/>
      <c r="BS3621" s="94"/>
      <c r="BT3621" s="94"/>
      <c r="BU3621" s="40"/>
      <c r="BV3621" s="82"/>
      <c r="BW3621" s="94"/>
      <c r="BX3621" s="48"/>
      <c r="BY3621" s="97"/>
      <c r="BZ3621" s="48"/>
      <c r="CA3621" s="40"/>
      <c r="CB3621" s="94"/>
      <c r="CC3621" s="94"/>
      <c r="CD3621" s="94"/>
      <c r="CE3621" s="40"/>
      <c r="CF3621" s="73"/>
      <c r="CG3621" s="41"/>
      <c r="CH3621" s="41"/>
      <c r="CI3621" s="41"/>
      <c r="CJ3621" s="41"/>
      <c r="CK3621" s="41"/>
      <c r="CL3621" s="68"/>
      <c r="CM3621" s="41"/>
      <c r="CN3621" s="41"/>
      <c r="CO3621" s="39"/>
      <c r="CP3621" s="78"/>
    </row>
    <row r="3622" spans="1:94" s="38" customFormat="1" x14ac:dyDescent="0.25">
      <c r="A3622" s="38">
        <v>3619</v>
      </c>
      <c r="F3622" s="39"/>
      <c r="Q3622" s="39"/>
      <c r="R3622" s="40"/>
      <c r="S3622" s="40"/>
      <c r="T3622" s="39"/>
      <c r="AG3622" s="110"/>
      <c r="AH3622" s="94"/>
      <c r="AJ3622" s="97"/>
      <c r="AL3622" s="39"/>
      <c r="AP3622" s="39"/>
      <c r="AQ3622" s="77"/>
      <c r="AR3622" s="94"/>
      <c r="AT3622" s="97"/>
      <c r="BB3622" s="79"/>
      <c r="BC3622" s="94"/>
      <c r="BE3622" s="97"/>
      <c r="BF3622" s="97"/>
      <c r="BG3622" s="40"/>
      <c r="BK3622" s="40"/>
      <c r="BL3622" s="79"/>
      <c r="BM3622" s="94"/>
      <c r="BO3622" s="97"/>
      <c r="BQ3622" s="40"/>
      <c r="BR3622" s="94"/>
      <c r="BS3622" s="94"/>
      <c r="BT3622" s="94"/>
      <c r="BU3622" s="40"/>
      <c r="BV3622" s="82"/>
      <c r="BW3622" s="94"/>
      <c r="BX3622" s="48"/>
      <c r="BY3622" s="97"/>
      <c r="BZ3622" s="48"/>
      <c r="CA3622" s="40"/>
      <c r="CB3622" s="94"/>
      <c r="CC3622" s="94"/>
      <c r="CD3622" s="94"/>
      <c r="CE3622" s="40"/>
      <c r="CF3622" s="73"/>
      <c r="CG3622" s="41"/>
      <c r="CH3622" s="41"/>
      <c r="CI3622" s="41"/>
      <c r="CJ3622" s="41"/>
      <c r="CK3622" s="41"/>
      <c r="CL3622" s="68"/>
      <c r="CM3622" s="41"/>
      <c r="CN3622" s="41"/>
      <c r="CO3622" s="39"/>
      <c r="CP3622" s="78"/>
    </row>
    <row r="3623" spans="1:94" s="38" customFormat="1" x14ac:dyDescent="0.25">
      <c r="A3623" s="38">
        <v>3620</v>
      </c>
      <c r="F3623" s="39"/>
      <c r="Q3623" s="39"/>
      <c r="R3623" s="40"/>
      <c r="S3623" s="40"/>
      <c r="T3623" s="39"/>
      <c r="AG3623" s="110"/>
      <c r="AH3623" s="94"/>
      <c r="AJ3623" s="97"/>
      <c r="AL3623" s="39"/>
      <c r="AP3623" s="39"/>
      <c r="AQ3623" s="77"/>
      <c r="AR3623" s="94"/>
      <c r="AT3623" s="97"/>
      <c r="BB3623" s="79"/>
      <c r="BC3623" s="94"/>
      <c r="BE3623" s="97"/>
      <c r="BF3623" s="97"/>
      <c r="BG3623" s="40"/>
      <c r="BK3623" s="40"/>
      <c r="BL3623" s="79"/>
      <c r="BM3623" s="94"/>
      <c r="BO3623" s="97"/>
      <c r="BQ3623" s="40"/>
      <c r="BR3623" s="94"/>
      <c r="BS3623" s="94"/>
      <c r="BT3623" s="94"/>
      <c r="BU3623" s="40"/>
      <c r="BV3623" s="82"/>
      <c r="BW3623" s="94"/>
      <c r="BX3623" s="48"/>
      <c r="BY3623" s="97"/>
      <c r="BZ3623" s="48"/>
      <c r="CA3623" s="40"/>
      <c r="CB3623" s="94"/>
      <c r="CC3623" s="94"/>
      <c r="CD3623" s="94"/>
      <c r="CE3623" s="40"/>
      <c r="CF3623" s="73"/>
      <c r="CG3623" s="41"/>
      <c r="CH3623" s="41"/>
      <c r="CI3623" s="41"/>
      <c r="CJ3623" s="41"/>
      <c r="CK3623" s="41"/>
      <c r="CL3623" s="68"/>
      <c r="CM3623" s="41"/>
      <c r="CN3623" s="41"/>
      <c r="CO3623" s="39"/>
      <c r="CP3623" s="78"/>
    </row>
    <row r="3624" spans="1:94" s="38" customFormat="1" x14ac:dyDescent="0.25">
      <c r="A3624" s="38">
        <v>3621</v>
      </c>
      <c r="F3624" s="39"/>
      <c r="Q3624" s="39"/>
      <c r="R3624" s="40"/>
      <c r="S3624" s="40"/>
      <c r="T3624" s="39"/>
      <c r="AG3624" s="110"/>
      <c r="AH3624" s="94"/>
      <c r="AJ3624" s="97"/>
      <c r="AL3624" s="39"/>
      <c r="AP3624" s="39"/>
      <c r="AQ3624" s="77"/>
      <c r="AR3624" s="94"/>
      <c r="AT3624" s="97"/>
      <c r="BB3624" s="79"/>
      <c r="BC3624" s="94"/>
      <c r="BE3624" s="97"/>
      <c r="BF3624" s="97"/>
      <c r="BG3624" s="40"/>
      <c r="BK3624" s="40"/>
      <c r="BL3624" s="79"/>
      <c r="BM3624" s="94"/>
      <c r="BO3624" s="97"/>
      <c r="BQ3624" s="40"/>
      <c r="BR3624" s="94"/>
      <c r="BS3624" s="94"/>
      <c r="BT3624" s="94"/>
      <c r="BU3624" s="40"/>
      <c r="BV3624" s="82"/>
      <c r="BW3624" s="94"/>
      <c r="BX3624" s="48"/>
      <c r="BY3624" s="97"/>
      <c r="BZ3624" s="48"/>
      <c r="CA3624" s="40"/>
      <c r="CB3624" s="94"/>
      <c r="CC3624" s="94"/>
      <c r="CD3624" s="94"/>
      <c r="CE3624" s="40"/>
      <c r="CF3624" s="73"/>
      <c r="CG3624" s="41"/>
      <c r="CH3624" s="41"/>
      <c r="CI3624" s="41"/>
      <c r="CJ3624" s="41"/>
      <c r="CK3624" s="41"/>
      <c r="CL3624" s="68"/>
      <c r="CM3624" s="41"/>
      <c r="CN3624" s="41"/>
      <c r="CO3624" s="39"/>
      <c r="CP3624" s="78"/>
    </row>
    <row r="3625" spans="1:94" s="38" customFormat="1" x14ac:dyDescent="0.25">
      <c r="A3625" s="38">
        <v>3622</v>
      </c>
      <c r="F3625" s="39"/>
      <c r="Q3625" s="39"/>
      <c r="R3625" s="40"/>
      <c r="S3625" s="40"/>
      <c r="T3625" s="39"/>
      <c r="AG3625" s="110"/>
      <c r="AH3625" s="94"/>
      <c r="AJ3625" s="97"/>
      <c r="AL3625" s="39"/>
      <c r="AP3625" s="39"/>
      <c r="AQ3625" s="77"/>
      <c r="AR3625" s="94"/>
      <c r="AT3625" s="97"/>
      <c r="BB3625" s="79"/>
      <c r="BC3625" s="94"/>
      <c r="BE3625" s="97"/>
      <c r="BF3625" s="97"/>
      <c r="BG3625" s="40"/>
      <c r="BK3625" s="40"/>
      <c r="BL3625" s="79"/>
      <c r="BM3625" s="94"/>
      <c r="BO3625" s="97"/>
      <c r="BQ3625" s="40"/>
      <c r="BR3625" s="94"/>
      <c r="BS3625" s="94"/>
      <c r="BT3625" s="94"/>
      <c r="BU3625" s="40"/>
      <c r="BV3625" s="82"/>
      <c r="BW3625" s="94"/>
      <c r="BX3625" s="48"/>
      <c r="BY3625" s="97"/>
      <c r="BZ3625" s="48"/>
      <c r="CA3625" s="40"/>
      <c r="CB3625" s="94"/>
      <c r="CC3625" s="94"/>
      <c r="CD3625" s="94"/>
      <c r="CE3625" s="40"/>
      <c r="CF3625" s="73"/>
      <c r="CG3625" s="41"/>
      <c r="CH3625" s="41"/>
      <c r="CI3625" s="41"/>
      <c r="CJ3625" s="41"/>
      <c r="CK3625" s="41"/>
      <c r="CL3625" s="68"/>
      <c r="CM3625" s="41"/>
      <c r="CN3625" s="41"/>
      <c r="CO3625" s="39"/>
      <c r="CP3625" s="78"/>
    </row>
    <row r="3626" spans="1:94" s="38" customFormat="1" x14ac:dyDescent="0.25">
      <c r="A3626" s="38">
        <v>3623</v>
      </c>
      <c r="F3626" s="39"/>
      <c r="Q3626" s="39"/>
      <c r="R3626" s="40"/>
      <c r="S3626" s="40"/>
      <c r="T3626" s="39"/>
      <c r="AG3626" s="110"/>
      <c r="AH3626" s="94"/>
      <c r="AJ3626" s="97"/>
      <c r="AL3626" s="39"/>
      <c r="AP3626" s="39"/>
      <c r="AQ3626" s="77"/>
      <c r="AR3626" s="94"/>
      <c r="AT3626" s="97"/>
      <c r="BB3626" s="79"/>
      <c r="BC3626" s="94"/>
      <c r="BE3626" s="97"/>
      <c r="BF3626" s="97"/>
      <c r="BG3626" s="40"/>
      <c r="BK3626" s="40"/>
      <c r="BL3626" s="79"/>
      <c r="BM3626" s="94"/>
      <c r="BO3626" s="97"/>
      <c r="BQ3626" s="40"/>
      <c r="BR3626" s="94"/>
      <c r="BS3626" s="94"/>
      <c r="BT3626" s="94"/>
      <c r="BU3626" s="40"/>
      <c r="BV3626" s="82"/>
      <c r="BW3626" s="94"/>
      <c r="BX3626" s="48"/>
      <c r="BY3626" s="97"/>
      <c r="BZ3626" s="48"/>
      <c r="CA3626" s="40"/>
      <c r="CB3626" s="94"/>
      <c r="CC3626" s="94"/>
      <c r="CD3626" s="94"/>
      <c r="CE3626" s="40"/>
      <c r="CF3626" s="73"/>
      <c r="CG3626" s="41"/>
      <c r="CH3626" s="41"/>
      <c r="CI3626" s="41"/>
      <c r="CJ3626" s="41"/>
      <c r="CK3626" s="41"/>
      <c r="CL3626" s="68"/>
      <c r="CM3626" s="41"/>
      <c r="CN3626" s="41"/>
      <c r="CO3626" s="39"/>
      <c r="CP3626" s="78"/>
    </row>
    <row r="3627" spans="1:94" s="38" customFormat="1" x14ac:dyDescent="0.25">
      <c r="A3627" s="38">
        <v>3624</v>
      </c>
      <c r="F3627" s="39"/>
      <c r="Q3627" s="39"/>
      <c r="R3627" s="40"/>
      <c r="S3627" s="40"/>
      <c r="T3627" s="39"/>
      <c r="AG3627" s="110"/>
      <c r="AH3627" s="94"/>
      <c r="AJ3627" s="97"/>
      <c r="AL3627" s="39"/>
      <c r="AP3627" s="39"/>
      <c r="AQ3627" s="77"/>
      <c r="AR3627" s="94"/>
      <c r="AT3627" s="97"/>
      <c r="BB3627" s="79"/>
      <c r="BC3627" s="94"/>
      <c r="BE3627" s="97"/>
      <c r="BF3627" s="97"/>
      <c r="BG3627" s="40"/>
      <c r="BK3627" s="40"/>
      <c r="BL3627" s="79"/>
      <c r="BM3627" s="94"/>
      <c r="BO3627" s="97"/>
      <c r="BQ3627" s="40"/>
      <c r="BR3627" s="94"/>
      <c r="BS3627" s="94"/>
      <c r="BT3627" s="94"/>
      <c r="BU3627" s="40"/>
      <c r="BV3627" s="82"/>
      <c r="BW3627" s="94"/>
      <c r="BX3627" s="48"/>
      <c r="BY3627" s="97"/>
      <c r="BZ3627" s="48"/>
      <c r="CA3627" s="40"/>
      <c r="CB3627" s="94"/>
      <c r="CC3627" s="94"/>
      <c r="CD3627" s="94"/>
      <c r="CE3627" s="40"/>
      <c r="CF3627" s="73"/>
      <c r="CG3627" s="41"/>
      <c r="CH3627" s="41"/>
      <c r="CI3627" s="41"/>
      <c r="CJ3627" s="41"/>
      <c r="CK3627" s="41"/>
      <c r="CL3627" s="68"/>
      <c r="CM3627" s="41"/>
      <c r="CN3627" s="41"/>
      <c r="CO3627" s="39"/>
      <c r="CP3627" s="78"/>
    </row>
    <row r="3628" spans="1:94" s="38" customFormat="1" x14ac:dyDescent="0.25">
      <c r="A3628" s="38">
        <v>3625</v>
      </c>
      <c r="F3628" s="39"/>
      <c r="Q3628" s="39"/>
      <c r="R3628" s="40"/>
      <c r="S3628" s="40"/>
      <c r="T3628" s="39"/>
      <c r="AG3628" s="110"/>
      <c r="AH3628" s="94"/>
      <c r="AJ3628" s="97"/>
      <c r="AL3628" s="39"/>
      <c r="AP3628" s="39"/>
      <c r="AQ3628" s="77"/>
      <c r="AR3628" s="94"/>
      <c r="AT3628" s="97"/>
      <c r="BB3628" s="79"/>
      <c r="BC3628" s="94"/>
      <c r="BE3628" s="97"/>
      <c r="BF3628" s="97"/>
      <c r="BG3628" s="40"/>
      <c r="BK3628" s="40"/>
      <c r="BL3628" s="79"/>
      <c r="BM3628" s="94"/>
      <c r="BO3628" s="97"/>
      <c r="BQ3628" s="40"/>
      <c r="BR3628" s="94"/>
      <c r="BS3628" s="94"/>
      <c r="BT3628" s="94"/>
      <c r="BU3628" s="40"/>
      <c r="BV3628" s="82"/>
      <c r="BW3628" s="94"/>
      <c r="BX3628" s="48"/>
      <c r="BY3628" s="97"/>
      <c r="BZ3628" s="48"/>
      <c r="CA3628" s="40"/>
      <c r="CB3628" s="94"/>
      <c r="CC3628" s="94"/>
      <c r="CD3628" s="94"/>
      <c r="CE3628" s="40"/>
      <c r="CF3628" s="73"/>
      <c r="CG3628" s="41"/>
      <c r="CH3628" s="41"/>
      <c r="CI3628" s="41"/>
      <c r="CJ3628" s="41"/>
      <c r="CK3628" s="41"/>
      <c r="CL3628" s="68"/>
      <c r="CM3628" s="41"/>
      <c r="CN3628" s="41"/>
      <c r="CO3628" s="39"/>
      <c r="CP3628" s="78"/>
    </row>
    <row r="3629" spans="1:94" s="38" customFormat="1" x14ac:dyDescent="0.25">
      <c r="A3629" s="38">
        <v>3626</v>
      </c>
      <c r="F3629" s="39"/>
      <c r="Q3629" s="39"/>
      <c r="R3629" s="40"/>
      <c r="S3629" s="40"/>
      <c r="T3629" s="39"/>
      <c r="AG3629" s="110"/>
      <c r="AH3629" s="94"/>
      <c r="AJ3629" s="97"/>
      <c r="AL3629" s="39"/>
      <c r="AP3629" s="39"/>
      <c r="AQ3629" s="77"/>
      <c r="AR3629" s="94"/>
      <c r="AT3629" s="97"/>
      <c r="BB3629" s="79"/>
      <c r="BC3629" s="94"/>
      <c r="BE3629" s="97"/>
      <c r="BF3629" s="97"/>
      <c r="BG3629" s="40"/>
      <c r="BK3629" s="40"/>
      <c r="BL3629" s="79"/>
      <c r="BM3629" s="94"/>
      <c r="BO3629" s="97"/>
      <c r="BQ3629" s="40"/>
      <c r="BR3629" s="94"/>
      <c r="BS3629" s="94"/>
      <c r="BT3629" s="94"/>
      <c r="BU3629" s="40"/>
      <c r="BV3629" s="82"/>
      <c r="BW3629" s="94"/>
      <c r="BX3629" s="48"/>
      <c r="BY3629" s="97"/>
      <c r="BZ3629" s="48"/>
      <c r="CA3629" s="40"/>
      <c r="CB3629" s="94"/>
      <c r="CC3629" s="94"/>
      <c r="CD3629" s="94"/>
      <c r="CE3629" s="40"/>
      <c r="CF3629" s="73"/>
      <c r="CG3629" s="41"/>
      <c r="CH3629" s="41"/>
      <c r="CI3629" s="41"/>
      <c r="CJ3629" s="41"/>
      <c r="CK3629" s="41"/>
      <c r="CL3629" s="68"/>
      <c r="CM3629" s="41"/>
      <c r="CN3629" s="41"/>
      <c r="CO3629" s="39"/>
      <c r="CP3629" s="78"/>
    </row>
    <row r="3630" spans="1:94" s="38" customFormat="1" x14ac:dyDescent="0.25">
      <c r="A3630" s="38">
        <v>3627</v>
      </c>
      <c r="F3630" s="39"/>
      <c r="Q3630" s="39"/>
      <c r="R3630" s="40"/>
      <c r="S3630" s="40"/>
      <c r="T3630" s="39"/>
      <c r="AG3630" s="110"/>
      <c r="AH3630" s="94"/>
      <c r="AJ3630" s="97"/>
      <c r="AL3630" s="39"/>
      <c r="AP3630" s="39"/>
      <c r="AQ3630" s="77"/>
      <c r="AR3630" s="94"/>
      <c r="AT3630" s="97"/>
      <c r="BB3630" s="79"/>
      <c r="BC3630" s="94"/>
      <c r="BE3630" s="97"/>
      <c r="BF3630" s="97"/>
      <c r="BG3630" s="40"/>
      <c r="BK3630" s="40"/>
      <c r="BL3630" s="79"/>
      <c r="BM3630" s="94"/>
      <c r="BO3630" s="97"/>
      <c r="BQ3630" s="40"/>
      <c r="BR3630" s="94"/>
      <c r="BS3630" s="94"/>
      <c r="BT3630" s="94"/>
      <c r="BU3630" s="40"/>
      <c r="BV3630" s="82"/>
      <c r="BW3630" s="94"/>
      <c r="BX3630" s="48"/>
      <c r="BY3630" s="97"/>
      <c r="BZ3630" s="48"/>
      <c r="CA3630" s="40"/>
      <c r="CB3630" s="94"/>
      <c r="CC3630" s="94"/>
      <c r="CD3630" s="94"/>
      <c r="CE3630" s="40"/>
      <c r="CF3630" s="73"/>
      <c r="CG3630" s="41"/>
      <c r="CH3630" s="41"/>
      <c r="CI3630" s="41"/>
      <c r="CJ3630" s="41"/>
      <c r="CK3630" s="41"/>
      <c r="CL3630" s="68"/>
      <c r="CM3630" s="41"/>
      <c r="CN3630" s="41"/>
      <c r="CO3630" s="39"/>
      <c r="CP3630" s="78"/>
    </row>
    <row r="3631" spans="1:94" s="38" customFormat="1" x14ac:dyDescent="0.25">
      <c r="A3631" s="38">
        <v>3628</v>
      </c>
      <c r="F3631" s="39"/>
      <c r="Q3631" s="39"/>
      <c r="R3631" s="40"/>
      <c r="S3631" s="40"/>
      <c r="T3631" s="39"/>
      <c r="AG3631" s="110"/>
      <c r="AH3631" s="94"/>
      <c r="AJ3631" s="97"/>
      <c r="AL3631" s="39"/>
      <c r="AP3631" s="39"/>
      <c r="AQ3631" s="77"/>
      <c r="AR3631" s="94"/>
      <c r="AT3631" s="97"/>
      <c r="BB3631" s="79"/>
      <c r="BC3631" s="94"/>
      <c r="BE3631" s="97"/>
      <c r="BF3631" s="97"/>
      <c r="BG3631" s="40"/>
      <c r="BK3631" s="40"/>
      <c r="BL3631" s="79"/>
      <c r="BM3631" s="94"/>
      <c r="BO3631" s="97"/>
      <c r="BQ3631" s="40"/>
      <c r="BR3631" s="94"/>
      <c r="BS3631" s="94"/>
      <c r="BT3631" s="94"/>
      <c r="BU3631" s="40"/>
      <c r="BV3631" s="82"/>
      <c r="BW3631" s="94"/>
      <c r="BX3631" s="48"/>
      <c r="BY3631" s="97"/>
      <c r="BZ3631" s="48"/>
      <c r="CA3631" s="40"/>
      <c r="CB3631" s="94"/>
      <c r="CC3631" s="94"/>
      <c r="CD3631" s="94"/>
      <c r="CE3631" s="40"/>
      <c r="CF3631" s="73"/>
      <c r="CG3631" s="41"/>
      <c r="CH3631" s="41"/>
      <c r="CI3631" s="41"/>
      <c r="CJ3631" s="41"/>
      <c r="CK3631" s="41"/>
      <c r="CL3631" s="68"/>
      <c r="CM3631" s="41"/>
      <c r="CN3631" s="41"/>
      <c r="CO3631" s="39"/>
      <c r="CP3631" s="78"/>
    </row>
    <row r="3632" spans="1:94" s="38" customFormat="1" x14ac:dyDescent="0.25">
      <c r="A3632" s="38">
        <v>3629</v>
      </c>
      <c r="F3632" s="39"/>
      <c r="Q3632" s="39"/>
      <c r="R3632" s="40"/>
      <c r="S3632" s="40"/>
      <c r="T3632" s="39"/>
      <c r="AG3632" s="110"/>
      <c r="AH3632" s="94"/>
      <c r="AJ3632" s="97"/>
      <c r="AL3632" s="39"/>
      <c r="AP3632" s="39"/>
      <c r="AQ3632" s="77"/>
      <c r="AR3632" s="94"/>
      <c r="AT3632" s="97"/>
      <c r="BB3632" s="79"/>
      <c r="BC3632" s="94"/>
      <c r="BE3632" s="97"/>
      <c r="BF3632" s="97"/>
      <c r="BG3632" s="40"/>
      <c r="BK3632" s="40"/>
      <c r="BL3632" s="79"/>
      <c r="BM3632" s="94"/>
      <c r="BO3632" s="97"/>
      <c r="BQ3632" s="40"/>
      <c r="BR3632" s="94"/>
      <c r="BS3632" s="94"/>
      <c r="BT3632" s="94"/>
      <c r="BU3632" s="40"/>
      <c r="BV3632" s="82"/>
      <c r="BW3632" s="94"/>
      <c r="BX3632" s="48"/>
      <c r="BY3632" s="97"/>
      <c r="BZ3632" s="48"/>
      <c r="CA3632" s="40"/>
      <c r="CB3632" s="94"/>
      <c r="CC3632" s="94"/>
      <c r="CD3632" s="94"/>
      <c r="CE3632" s="40"/>
      <c r="CF3632" s="73"/>
      <c r="CG3632" s="41"/>
      <c r="CH3632" s="41"/>
      <c r="CI3632" s="41"/>
      <c r="CJ3632" s="41"/>
      <c r="CK3632" s="41"/>
      <c r="CL3632" s="68"/>
      <c r="CM3632" s="41"/>
      <c r="CN3632" s="41"/>
      <c r="CO3632" s="39"/>
      <c r="CP3632" s="78"/>
    </row>
    <row r="3633" spans="1:94" s="38" customFormat="1" x14ac:dyDescent="0.25">
      <c r="A3633" s="38">
        <v>3630</v>
      </c>
      <c r="F3633" s="39"/>
      <c r="Q3633" s="39"/>
      <c r="R3633" s="40"/>
      <c r="S3633" s="40"/>
      <c r="T3633" s="39"/>
      <c r="AG3633" s="110"/>
      <c r="AH3633" s="94"/>
      <c r="AJ3633" s="97"/>
      <c r="AL3633" s="39"/>
      <c r="AP3633" s="39"/>
      <c r="AQ3633" s="77"/>
      <c r="AR3633" s="94"/>
      <c r="AT3633" s="97"/>
      <c r="BB3633" s="79"/>
      <c r="BC3633" s="94"/>
      <c r="BE3633" s="97"/>
      <c r="BF3633" s="97"/>
      <c r="BG3633" s="40"/>
      <c r="BK3633" s="40"/>
      <c r="BL3633" s="79"/>
      <c r="BM3633" s="94"/>
      <c r="BO3633" s="97"/>
      <c r="BQ3633" s="40"/>
      <c r="BR3633" s="94"/>
      <c r="BS3633" s="94"/>
      <c r="BT3633" s="94"/>
      <c r="BU3633" s="40"/>
      <c r="BV3633" s="82"/>
      <c r="BW3633" s="94"/>
      <c r="BX3633" s="48"/>
      <c r="BY3633" s="97"/>
      <c r="BZ3633" s="48"/>
      <c r="CA3633" s="40"/>
      <c r="CB3633" s="94"/>
      <c r="CC3633" s="94"/>
      <c r="CD3633" s="94"/>
      <c r="CE3633" s="40"/>
      <c r="CF3633" s="73"/>
      <c r="CG3633" s="41"/>
      <c r="CH3633" s="41"/>
      <c r="CI3633" s="41"/>
      <c r="CJ3633" s="41"/>
      <c r="CK3633" s="41"/>
      <c r="CL3633" s="68"/>
      <c r="CM3633" s="41"/>
      <c r="CN3633" s="41"/>
      <c r="CO3633" s="39"/>
      <c r="CP3633" s="78"/>
    </row>
    <row r="3634" spans="1:94" s="38" customFormat="1" x14ac:dyDescent="0.25">
      <c r="A3634" s="38">
        <v>3631</v>
      </c>
      <c r="F3634" s="39"/>
      <c r="Q3634" s="39"/>
      <c r="R3634" s="40"/>
      <c r="S3634" s="40"/>
      <c r="T3634" s="39"/>
      <c r="AG3634" s="110"/>
      <c r="AH3634" s="94"/>
      <c r="AJ3634" s="97"/>
      <c r="AL3634" s="39"/>
      <c r="AP3634" s="39"/>
      <c r="AQ3634" s="77"/>
      <c r="AR3634" s="94"/>
      <c r="AT3634" s="97"/>
      <c r="BB3634" s="79"/>
      <c r="BC3634" s="94"/>
      <c r="BE3634" s="97"/>
      <c r="BF3634" s="97"/>
      <c r="BG3634" s="40"/>
      <c r="BK3634" s="40"/>
      <c r="BL3634" s="79"/>
      <c r="BM3634" s="94"/>
      <c r="BO3634" s="97"/>
      <c r="BQ3634" s="40"/>
      <c r="BR3634" s="94"/>
      <c r="BS3634" s="94"/>
      <c r="BT3634" s="94"/>
      <c r="BU3634" s="40"/>
      <c r="BV3634" s="82"/>
      <c r="BW3634" s="94"/>
      <c r="BX3634" s="48"/>
      <c r="BY3634" s="97"/>
      <c r="BZ3634" s="48"/>
      <c r="CA3634" s="40"/>
      <c r="CB3634" s="94"/>
      <c r="CC3634" s="94"/>
      <c r="CD3634" s="94"/>
      <c r="CE3634" s="40"/>
      <c r="CF3634" s="73"/>
      <c r="CG3634" s="41"/>
      <c r="CH3634" s="41"/>
      <c r="CI3634" s="41"/>
      <c r="CJ3634" s="41"/>
      <c r="CK3634" s="41"/>
      <c r="CL3634" s="68"/>
      <c r="CM3634" s="41"/>
      <c r="CN3634" s="41"/>
      <c r="CO3634" s="39"/>
      <c r="CP3634" s="78"/>
    </row>
    <row r="3635" spans="1:94" s="38" customFormat="1" x14ac:dyDescent="0.25">
      <c r="A3635" s="38">
        <v>3632</v>
      </c>
      <c r="F3635" s="39"/>
      <c r="Q3635" s="39"/>
      <c r="R3635" s="40"/>
      <c r="S3635" s="40"/>
      <c r="T3635" s="39"/>
      <c r="AG3635" s="110"/>
      <c r="AH3635" s="94"/>
      <c r="AJ3635" s="97"/>
      <c r="AL3635" s="39"/>
      <c r="AP3635" s="39"/>
      <c r="AQ3635" s="77"/>
      <c r="AR3635" s="94"/>
      <c r="AT3635" s="97"/>
      <c r="BB3635" s="79"/>
      <c r="BC3635" s="94"/>
      <c r="BE3635" s="97"/>
      <c r="BF3635" s="97"/>
      <c r="BG3635" s="40"/>
      <c r="BK3635" s="40"/>
      <c r="BL3635" s="79"/>
      <c r="BM3635" s="94"/>
      <c r="BO3635" s="97"/>
      <c r="BQ3635" s="40"/>
      <c r="BR3635" s="94"/>
      <c r="BS3635" s="94"/>
      <c r="BT3635" s="94"/>
      <c r="BU3635" s="40"/>
      <c r="BV3635" s="82"/>
      <c r="BW3635" s="94"/>
      <c r="BX3635" s="48"/>
      <c r="BY3635" s="97"/>
      <c r="BZ3635" s="48"/>
      <c r="CA3635" s="40"/>
      <c r="CB3635" s="94"/>
      <c r="CC3635" s="94"/>
      <c r="CD3635" s="94"/>
      <c r="CE3635" s="40"/>
      <c r="CF3635" s="73"/>
      <c r="CG3635" s="41"/>
      <c r="CH3635" s="41"/>
      <c r="CI3635" s="41"/>
      <c r="CJ3635" s="41"/>
      <c r="CK3635" s="41"/>
      <c r="CL3635" s="68"/>
      <c r="CM3635" s="41"/>
      <c r="CN3635" s="41"/>
      <c r="CO3635" s="39"/>
      <c r="CP3635" s="78"/>
    </row>
    <row r="3636" spans="1:94" s="38" customFormat="1" x14ac:dyDescent="0.25">
      <c r="A3636" s="38">
        <v>3633</v>
      </c>
      <c r="F3636" s="39"/>
      <c r="Q3636" s="39"/>
      <c r="R3636" s="40"/>
      <c r="S3636" s="40"/>
      <c r="T3636" s="39"/>
      <c r="AG3636" s="110"/>
      <c r="AH3636" s="94"/>
      <c r="AJ3636" s="97"/>
      <c r="AL3636" s="39"/>
      <c r="AP3636" s="39"/>
      <c r="AQ3636" s="77"/>
      <c r="AR3636" s="94"/>
      <c r="AT3636" s="97"/>
      <c r="BB3636" s="79"/>
      <c r="BC3636" s="94"/>
      <c r="BE3636" s="97"/>
      <c r="BF3636" s="97"/>
      <c r="BG3636" s="40"/>
      <c r="BK3636" s="40"/>
      <c r="BL3636" s="79"/>
      <c r="BM3636" s="94"/>
      <c r="BO3636" s="97"/>
      <c r="BQ3636" s="40"/>
      <c r="BR3636" s="94"/>
      <c r="BS3636" s="94"/>
      <c r="BT3636" s="94"/>
      <c r="BU3636" s="40"/>
      <c r="BV3636" s="82"/>
      <c r="BW3636" s="94"/>
      <c r="BX3636" s="48"/>
      <c r="BY3636" s="97"/>
      <c r="BZ3636" s="48"/>
      <c r="CA3636" s="40"/>
      <c r="CB3636" s="94"/>
      <c r="CC3636" s="94"/>
      <c r="CD3636" s="94"/>
      <c r="CE3636" s="40"/>
      <c r="CF3636" s="73"/>
      <c r="CG3636" s="41"/>
      <c r="CH3636" s="41"/>
      <c r="CI3636" s="41"/>
      <c r="CJ3636" s="41"/>
      <c r="CK3636" s="41"/>
      <c r="CL3636" s="68"/>
      <c r="CM3636" s="41"/>
      <c r="CN3636" s="41"/>
      <c r="CO3636" s="39"/>
      <c r="CP3636" s="78"/>
    </row>
    <row r="3637" spans="1:94" s="38" customFormat="1" x14ac:dyDescent="0.25">
      <c r="A3637" s="38">
        <v>3634</v>
      </c>
      <c r="F3637" s="39"/>
      <c r="Q3637" s="39"/>
      <c r="R3637" s="40"/>
      <c r="S3637" s="40"/>
      <c r="T3637" s="39"/>
      <c r="AG3637" s="110"/>
      <c r="AH3637" s="94"/>
      <c r="AJ3637" s="97"/>
      <c r="AL3637" s="39"/>
      <c r="AP3637" s="39"/>
      <c r="AQ3637" s="77"/>
      <c r="AR3637" s="94"/>
      <c r="AT3637" s="97"/>
      <c r="BB3637" s="79"/>
      <c r="BC3637" s="94"/>
      <c r="BE3637" s="97"/>
      <c r="BF3637" s="97"/>
      <c r="BG3637" s="40"/>
      <c r="BK3637" s="40"/>
      <c r="BL3637" s="79"/>
      <c r="BM3637" s="94"/>
      <c r="BO3637" s="97"/>
      <c r="BQ3637" s="40"/>
      <c r="BR3637" s="94"/>
      <c r="BS3637" s="94"/>
      <c r="BT3637" s="94"/>
      <c r="BU3637" s="40"/>
      <c r="BV3637" s="82"/>
      <c r="BW3637" s="94"/>
      <c r="BX3637" s="48"/>
      <c r="BY3637" s="97"/>
      <c r="BZ3637" s="48"/>
      <c r="CA3637" s="40"/>
      <c r="CB3637" s="94"/>
      <c r="CC3637" s="94"/>
      <c r="CD3637" s="94"/>
      <c r="CE3637" s="40"/>
      <c r="CF3637" s="73"/>
      <c r="CG3637" s="41"/>
      <c r="CH3637" s="41"/>
      <c r="CI3637" s="41"/>
      <c r="CJ3637" s="41"/>
      <c r="CK3637" s="41"/>
      <c r="CL3637" s="68"/>
      <c r="CM3637" s="41"/>
      <c r="CN3637" s="41"/>
      <c r="CO3637" s="39"/>
      <c r="CP3637" s="78"/>
    </row>
    <row r="3638" spans="1:94" s="38" customFormat="1" x14ac:dyDescent="0.25">
      <c r="A3638" s="38">
        <v>3635</v>
      </c>
      <c r="F3638" s="39"/>
      <c r="Q3638" s="39"/>
      <c r="R3638" s="40"/>
      <c r="S3638" s="40"/>
      <c r="T3638" s="39"/>
      <c r="AG3638" s="110"/>
      <c r="AH3638" s="94"/>
      <c r="AJ3638" s="97"/>
      <c r="AL3638" s="39"/>
      <c r="AP3638" s="39"/>
      <c r="AQ3638" s="77"/>
      <c r="AR3638" s="94"/>
      <c r="AT3638" s="97"/>
      <c r="BB3638" s="79"/>
      <c r="BC3638" s="94"/>
      <c r="BE3638" s="97"/>
      <c r="BF3638" s="97"/>
      <c r="BG3638" s="40"/>
      <c r="BK3638" s="40"/>
      <c r="BL3638" s="79"/>
      <c r="BM3638" s="94"/>
      <c r="BO3638" s="97"/>
      <c r="BQ3638" s="40"/>
      <c r="BR3638" s="94"/>
      <c r="BS3638" s="94"/>
      <c r="BT3638" s="94"/>
      <c r="BU3638" s="40"/>
      <c r="BV3638" s="82"/>
      <c r="BW3638" s="94"/>
      <c r="BX3638" s="48"/>
      <c r="BY3638" s="97"/>
      <c r="BZ3638" s="48"/>
      <c r="CA3638" s="40"/>
      <c r="CB3638" s="94"/>
      <c r="CC3638" s="94"/>
      <c r="CD3638" s="94"/>
      <c r="CE3638" s="40"/>
      <c r="CF3638" s="73"/>
      <c r="CG3638" s="41"/>
      <c r="CH3638" s="41"/>
      <c r="CI3638" s="41"/>
      <c r="CJ3638" s="41"/>
      <c r="CK3638" s="41"/>
      <c r="CL3638" s="68"/>
      <c r="CM3638" s="41"/>
      <c r="CN3638" s="41"/>
      <c r="CO3638" s="39"/>
      <c r="CP3638" s="78"/>
    </row>
    <row r="3639" spans="1:94" s="38" customFormat="1" x14ac:dyDescent="0.25">
      <c r="A3639" s="38">
        <v>3636</v>
      </c>
      <c r="F3639" s="39"/>
      <c r="Q3639" s="39"/>
      <c r="R3639" s="40"/>
      <c r="S3639" s="40"/>
      <c r="T3639" s="39"/>
      <c r="AG3639" s="110"/>
      <c r="AH3639" s="94"/>
      <c r="AJ3639" s="97"/>
      <c r="AL3639" s="39"/>
      <c r="AP3639" s="39"/>
      <c r="AQ3639" s="77"/>
      <c r="AR3639" s="94"/>
      <c r="AT3639" s="97"/>
      <c r="BB3639" s="79"/>
      <c r="BC3639" s="94"/>
      <c r="BE3639" s="97"/>
      <c r="BF3639" s="97"/>
      <c r="BG3639" s="40"/>
      <c r="BK3639" s="40"/>
      <c r="BL3639" s="79"/>
      <c r="BM3639" s="94"/>
      <c r="BO3639" s="97"/>
      <c r="BQ3639" s="40"/>
      <c r="BR3639" s="94"/>
      <c r="BS3639" s="94"/>
      <c r="BT3639" s="94"/>
      <c r="BU3639" s="40"/>
      <c r="BV3639" s="82"/>
      <c r="BW3639" s="94"/>
      <c r="BX3639" s="48"/>
      <c r="BY3639" s="97"/>
      <c r="BZ3639" s="48"/>
      <c r="CA3639" s="40"/>
      <c r="CB3639" s="94"/>
      <c r="CC3639" s="94"/>
      <c r="CD3639" s="94"/>
      <c r="CE3639" s="40"/>
      <c r="CF3639" s="73"/>
      <c r="CG3639" s="41"/>
      <c r="CH3639" s="41"/>
      <c r="CI3639" s="41"/>
      <c r="CJ3639" s="41"/>
      <c r="CK3639" s="41"/>
      <c r="CL3639" s="68"/>
      <c r="CM3639" s="41"/>
      <c r="CN3639" s="41"/>
      <c r="CO3639" s="39"/>
      <c r="CP3639" s="78"/>
    </row>
    <row r="3640" spans="1:94" s="38" customFormat="1" x14ac:dyDescent="0.25">
      <c r="A3640" s="38">
        <v>3637</v>
      </c>
      <c r="F3640" s="39"/>
      <c r="Q3640" s="39"/>
      <c r="R3640" s="40"/>
      <c r="S3640" s="40"/>
      <c r="T3640" s="39"/>
      <c r="AG3640" s="110"/>
      <c r="AH3640" s="94"/>
      <c r="AJ3640" s="97"/>
      <c r="AL3640" s="39"/>
      <c r="AP3640" s="39"/>
      <c r="AQ3640" s="77"/>
      <c r="AR3640" s="94"/>
      <c r="AT3640" s="97"/>
      <c r="BB3640" s="79"/>
      <c r="BC3640" s="94"/>
      <c r="BE3640" s="97"/>
      <c r="BF3640" s="97"/>
      <c r="BG3640" s="40"/>
      <c r="BK3640" s="40"/>
      <c r="BL3640" s="79"/>
      <c r="BM3640" s="94"/>
      <c r="BO3640" s="97"/>
      <c r="BQ3640" s="40"/>
      <c r="BR3640" s="94"/>
      <c r="BS3640" s="94"/>
      <c r="BT3640" s="94"/>
      <c r="BU3640" s="40"/>
      <c r="BV3640" s="82"/>
      <c r="BW3640" s="94"/>
      <c r="BX3640" s="48"/>
      <c r="BY3640" s="97"/>
      <c r="BZ3640" s="48"/>
      <c r="CA3640" s="40"/>
      <c r="CB3640" s="94"/>
      <c r="CC3640" s="94"/>
      <c r="CD3640" s="94"/>
      <c r="CE3640" s="40"/>
      <c r="CF3640" s="73"/>
      <c r="CG3640" s="41"/>
      <c r="CH3640" s="41"/>
      <c r="CI3640" s="41"/>
      <c r="CJ3640" s="41"/>
      <c r="CK3640" s="41"/>
      <c r="CL3640" s="68"/>
      <c r="CM3640" s="41"/>
      <c r="CN3640" s="41"/>
      <c r="CO3640" s="39"/>
      <c r="CP3640" s="78"/>
    </row>
    <row r="3641" spans="1:94" s="38" customFormat="1" x14ac:dyDescent="0.25">
      <c r="A3641" s="38">
        <v>3638</v>
      </c>
      <c r="F3641" s="39"/>
      <c r="Q3641" s="39"/>
      <c r="R3641" s="40"/>
      <c r="S3641" s="40"/>
      <c r="T3641" s="39"/>
      <c r="AG3641" s="110"/>
      <c r="AH3641" s="94"/>
      <c r="AJ3641" s="97"/>
      <c r="AL3641" s="39"/>
      <c r="AP3641" s="39"/>
      <c r="AQ3641" s="77"/>
      <c r="AR3641" s="94"/>
      <c r="AT3641" s="97"/>
      <c r="BB3641" s="79"/>
      <c r="BC3641" s="94"/>
      <c r="BE3641" s="97"/>
      <c r="BF3641" s="97"/>
      <c r="BG3641" s="40"/>
      <c r="BK3641" s="40"/>
      <c r="BL3641" s="79"/>
      <c r="BM3641" s="94"/>
      <c r="BO3641" s="97"/>
      <c r="BQ3641" s="40"/>
      <c r="BR3641" s="94"/>
      <c r="BS3641" s="94"/>
      <c r="BT3641" s="94"/>
      <c r="BU3641" s="40"/>
      <c r="BV3641" s="82"/>
      <c r="BW3641" s="94"/>
      <c r="BX3641" s="48"/>
      <c r="BY3641" s="97"/>
      <c r="BZ3641" s="48"/>
      <c r="CA3641" s="40"/>
      <c r="CB3641" s="94"/>
      <c r="CC3641" s="94"/>
      <c r="CD3641" s="94"/>
      <c r="CE3641" s="40"/>
      <c r="CF3641" s="73"/>
      <c r="CG3641" s="41"/>
      <c r="CH3641" s="41"/>
      <c r="CI3641" s="41"/>
      <c r="CJ3641" s="41"/>
      <c r="CK3641" s="41"/>
      <c r="CL3641" s="68"/>
      <c r="CM3641" s="41"/>
      <c r="CN3641" s="41"/>
      <c r="CO3641" s="39"/>
      <c r="CP3641" s="78"/>
    </row>
    <row r="3642" spans="1:94" s="38" customFormat="1" x14ac:dyDescent="0.25">
      <c r="A3642" s="38">
        <v>3639</v>
      </c>
      <c r="F3642" s="39"/>
      <c r="Q3642" s="39"/>
      <c r="R3642" s="40"/>
      <c r="S3642" s="40"/>
      <c r="T3642" s="39"/>
      <c r="AG3642" s="110"/>
      <c r="AH3642" s="94"/>
      <c r="AJ3642" s="97"/>
      <c r="AL3642" s="39"/>
      <c r="AP3642" s="39"/>
      <c r="AQ3642" s="77"/>
      <c r="AR3642" s="94"/>
      <c r="AT3642" s="97"/>
      <c r="BB3642" s="79"/>
      <c r="BC3642" s="94"/>
      <c r="BE3642" s="97"/>
      <c r="BF3642" s="97"/>
      <c r="BG3642" s="40"/>
      <c r="BK3642" s="40"/>
      <c r="BL3642" s="79"/>
      <c r="BM3642" s="94"/>
      <c r="BO3642" s="97"/>
      <c r="BQ3642" s="40"/>
      <c r="BR3642" s="94"/>
      <c r="BS3642" s="94"/>
      <c r="BT3642" s="94"/>
      <c r="BU3642" s="40"/>
      <c r="BV3642" s="82"/>
      <c r="BW3642" s="94"/>
      <c r="BX3642" s="48"/>
      <c r="BY3642" s="97"/>
      <c r="BZ3642" s="48"/>
      <c r="CA3642" s="40"/>
      <c r="CB3642" s="94"/>
      <c r="CC3642" s="94"/>
      <c r="CD3642" s="94"/>
      <c r="CE3642" s="40"/>
      <c r="CF3642" s="73"/>
      <c r="CG3642" s="41"/>
      <c r="CH3642" s="41"/>
      <c r="CI3642" s="41"/>
      <c r="CJ3642" s="41"/>
      <c r="CK3642" s="41"/>
      <c r="CL3642" s="68"/>
      <c r="CM3642" s="41"/>
      <c r="CN3642" s="41"/>
      <c r="CO3642" s="39"/>
      <c r="CP3642" s="78"/>
    </row>
    <row r="3643" spans="1:94" s="38" customFormat="1" x14ac:dyDescent="0.25">
      <c r="A3643" s="38">
        <v>3640</v>
      </c>
      <c r="F3643" s="39"/>
      <c r="Q3643" s="39"/>
      <c r="R3643" s="40"/>
      <c r="S3643" s="40"/>
      <c r="T3643" s="39"/>
      <c r="AG3643" s="110"/>
      <c r="AH3643" s="94"/>
      <c r="AJ3643" s="97"/>
      <c r="AL3643" s="39"/>
      <c r="AP3643" s="39"/>
      <c r="AQ3643" s="77"/>
      <c r="AR3643" s="94"/>
      <c r="AT3643" s="97"/>
      <c r="BB3643" s="79"/>
      <c r="BC3643" s="94"/>
      <c r="BE3643" s="97"/>
      <c r="BF3643" s="97"/>
      <c r="BG3643" s="40"/>
      <c r="BK3643" s="40"/>
      <c r="BL3643" s="79"/>
      <c r="BM3643" s="94"/>
      <c r="BO3643" s="97"/>
      <c r="BQ3643" s="40"/>
      <c r="BR3643" s="94"/>
      <c r="BS3643" s="94"/>
      <c r="BT3643" s="94"/>
      <c r="BU3643" s="40"/>
      <c r="BV3643" s="82"/>
      <c r="BW3643" s="94"/>
      <c r="BX3643" s="48"/>
      <c r="BY3643" s="97"/>
      <c r="BZ3643" s="48"/>
      <c r="CA3643" s="40"/>
      <c r="CB3643" s="94"/>
      <c r="CC3643" s="94"/>
      <c r="CD3643" s="94"/>
      <c r="CE3643" s="40"/>
      <c r="CF3643" s="73"/>
      <c r="CG3643" s="41"/>
      <c r="CH3643" s="41"/>
      <c r="CI3643" s="41"/>
      <c r="CJ3643" s="41"/>
      <c r="CK3643" s="41"/>
      <c r="CL3643" s="68"/>
      <c r="CM3643" s="41"/>
      <c r="CN3643" s="41"/>
      <c r="CO3643" s="39"/>
      <c r="CP3643" s="78"/>
    </row>
    <row r="3644" spans="1:94" s="38" customFormat="1" x14ac:dyDescent="0.25">
      <c r="A3644" s="38">
        <v>3641</v>
      </c>
      <c r="F3644" s="39"/>
      <c r="Q3644" s="39"/>
      <c r="R3644" s="40"/>
      <c r="S3644" s="40"/>
      <c r="T3644" s="39"/>
      <c r="AG3644" s="110"/>
      <c r="AH3644" s="94"/>
      <c r="AJ3644" s="97"/>
      <c r="AL3644" s="39"/>
      <c r="AP3644" s="39"/>
      <c r="AQ3644" s="77"/>
      <c r="AR3644" s="94"/>
      <c r="AT3644" s="97"/>
      <c r="BB3644" s="79"/>
      <c r="BC3644" s="94"/>
      <c r="BE3644" s="97"/>
      <c r="BF3644" s="97"/>
      <c r="BG3644" s="40"/>
      <c r="BK3644" s="40"/>
      <c r="BL3644" s="79"/>
      <c r="BM3644" s="94"/>
      <c r="BO3644" s="97"/>
      <c r="BQ3644" s="40"/>
      <c r="BR3644" s="94"/>
      <c r="BS3644" s="94"/>
      <c r="BT3644" s="94"/>
      <c r="BU3644" s="40"/>
      <c r="BV3644" s="82"/>
      <c r="BW3644" s="94"/>
      <c r="BX3644" s="48"/>
      <c r="BY3644" s="97"/>
      <c r="BZ3644" s="48"/>
      <c r="CA3644" s="40"/>
      <c r="CB3644" s="94"/>
      <c r="CC3644" s="94"/>
      <c r="CD3644" s="94"/>
      <c r="CE3644" s="40"/>
      <c r="CF3644" s="73"/>
      <c r="CG3644" s="41"/>
      <c r="CH3644" s="41"/>
      <c r="CI3644" s="41"/>
      <c r="CJ3644" s="41"/>
      <c r="CK3644" s="41"/>
      <c r="CL3644" s="68"/>
      <c r="CM3644" s="41"/>
      <c r="CN3644" s="41"/>
      <c r="CO3644" s="39"/>
      <c r="CP3644" s="78"/>
    </row>
    <row r="3645" spans="1:94" s="38" customFormat="1" x14ac:dyDescent="0.25">
      <c r="A3645" s="38">
        <v>3642</v>
      </c>
      <c r="F3645" s="39"/>
      <c r="Q3645" s="39"/>
      <c r="R3645" s="40"/>
      <c r="S3645" s="40"/>
      <c r="T3645" s="39"/>
      <c r="AG3645" s="110"/>
      <c r="AH3645" s="94"/>
      <c r="AJ3645" s="97"/>
      <c r="AL3645" s="39"/>
      <c r="AP3645" s="39"/>
      <c r="AQ3645" s="77"/>
      <c r="AR3645" s="94"/>
      <c r="AT3645" s="97"/>
      <c r="BB3645" s="79"/>
      <c r="BC3645" s="94"/>
      <c r="BE3645" s="97"/>
      <c r="BF3645" s="97"/>
      <c r="BG3645" s="40"/>
      <c r="BK3645" s="40"/>
      <c r="BL3645" s="79"/>
      <c r="BM3645" s="94"/>
      <c r="BO3645" s="97"/>
      <c r="BQ3645" s="40"/>
      <c r="BR3645" s="94"/>
      <c r="BS3645" s="94"/>
      <c r="BT3645" s="94"/>
      <c r="BU3645" s="40"/>
      <c r="BV3645" s="82"/>
      <c r="BW3645" s="94"/>
      <c r="BX3645" s="48"/>
      <c r="BY3645" s="97"/>
      <c r="BZ3645" s="48"/>
      <c r="CA3645" s="40"/>
      <c r="CB3645" s="94"/>
      <c r="CC3645" s="94"/>
      <c r="CD3645" s="94"/>
      <c r="CE3645" s="40"/>
      <c r="CF3645" s="73"/>
      <c r="CG3645" s="41"/>
      <c r="CH3645" s="41"/>
      <c r="CI3645" s="41"/>
      <c r="CJ3645" s="41"/>
      <c r="CK3645" s="41"/>
      <c r="CL3645" s="68"/>
      <c r="CM3645" s="41"/>
      <c r="CN3645" s="41"/>
      <c r="CO3645" s="39"/>
      <c r="CP3645" s="78"/>
    </row>
    <row r="3646" spans="1:94" s="38" customFormat="1" x14ac:dyDescent="0.25">
      <c r="A3646" s="38">
        <v>3643</v>
      </c>
      <c r="F3646" s="39"/>
      <c r="Q3646" s="39"/>
      <c r="R3646" s="40"/>
      <c r="S3646" s="40"/>
      <c r="T3646" s="39"/>
      <c r="AG3646" s="110"/>
      <c r="AH3646" s="94"/>
      <c r="AJ3646" s="97"/>
      <c r="AL3646" s="39"/>
      <c r="AP3646" s="39"/>
      <c r="AQ3646" s="77"/>
      <c r="AR3646" s="94"/>
      <c r="AT3646" s="97"/>
      <c r="BB3646" s="79"/>
      <c r="BC3646" s="94"/>
      <c r="BE3646" s="97"/>
      <c r="BF3646" s="97"/>
      <c r="BG3646" s="40"/>
      <c r="BK3646" s="40"/>
      <c r="BL3646" s="79"/>
      <c r="BM3646" s="94"/>
      <c r="BO3646" s="97"/>
      <c r="BQ3646" s="40"/>
      <c r="BR3646" s="94"/>
      <c r="BS3646" s="94"/>
      <c r="BT3646" s="94"/>
      <c r="BU3646" s="40"/>
      <c r="BV3646" s="82"/>
      <c r="BW3646" s="94"/>
      <c r="BX3646" s="48"/>
      <c r="BY3646" s="97"/>
      <c r="BZ3646" s="48"/>
      <c r="CA3646" s="40"/>
      <c r="CB3646" s="94"/>
      <c r="CC3646" s="94"/>
      <c r="CD3646" s="94"/>
      <c r="CE3646" s="40"/>
      <c r="CF3646" s="73"/>
      <c r="CG3646" s="41"/>
      <c r="CH3646" s="41"/>
      <c r="CI3646" s="41"/>
      <c r="CJ3646" s="41"/>
      <c r="CK3646" s="41"/>
      <c r="CL3646" s="68"/>
      <c r="CM3646" s="41"/>
      <c r="CN3646" s="41"/>
      <c r="CO3646" s="39"/>
      <c r="CP3646" s="78"/>
    </row>
    <row r="3647" spans="1:94" s="38" customFormat="1" x14ac:dyDescent="0.25">
      <c r="A3647" s="38">
        <v>3644</v>
      </c>
      <c r="F3647" s="39"/>
      <c r="Q3647" s="39"/>
      <c r="R3647" s="40"/>
      <c r="S3647" s="40"/>
      <c r="T3647" s="39"/>
      <c r="AG3647" s="110"/>
      <c r="AH3647" s="94"/>
      <c r="AJ3647" s="97"/>
      <c r="AL3647" s="39"/>
      <c r="AP3647" s="39"/>
      <c r="AQ3647" s="77"/>
      <c r="AR3647" s="94"/>
      <c r="AT3647" s="97"/>
      <c r="BB3647" s="79"/>
      <c r="BC3647" s="94"/>
      <c r="BE3647" s="97"/>
      <c r="BF3647" s="97"/>
      <c r="BG3647" s="40"/>
      <c r="BK3647" s="40"/>
      <c r="BL3647" s="79"/>
      <c r="BM3647" s="94"/>
      <c r="BO3647" s="97"/>
      <c r="BQ3647" s="40"/>
      <c r="BR3647" s="94"/>
      <c r="BS3647" s="94"/>
      <c r="BT3647" s="94"/>
      <c r="BU3647" s="40"/>
      <c r="BV3647" s="82"/>
      <c r="BW3647" s="94"/>
      <c r="BX3647" s="48"/>
      <c r="BY3647" s="97"/>
      <c r="BZ3647" s="48"/>
      <c r="CA3647" s="40"/>
      <c r="CB3647" s="94"/>
      <c r="CC3647" s="94"/>
      <c r="CD3647" s="94"/>
      <c r="CE3647" s="40"/>
      <c r="CF3647" s="73"/>
      <c r="CG3647" s="41"/>
      <c r="CH3647" s="41"/>
      <c r="CI3647" s="41"/>
      <c r="CJ3647" s="41"/>
      <c r="CK3647" s="41"/>
      <c r="CL3647" s="68"/>
      <c r="CM3647" s="41"/>
      <c r="CN3647" s="41"/>
      <c r="CO3647" s="39"/>
      <c r="CP3647" s="78"/>
    </row>
    <row r="3648" spans="1:94" s="38" customFormat="1" x14ac:dyDescent="0.25">
      <c r="A3648" s="38">
        <v>3645</v>
      </c>
      <c r="F3648" s="39"/>
      <c r="Q3648" s="39"/>
      <c r="R3648" s="40"/>
      <c r="S3648" s="40"/>
      <c r="T3648" s="39"/>
      <c r="AG3648" s="110"/>
      <c r="AH3648" s="94"/>
      <c r="AJ3648" s="97"/>
      <c r="AL3648" s="39"/>
      <c r="AP3648" s="39"/>
      <c r="AQ3648" s="77"/>
      <c r="AR3648" s="94"/>
      <c r="AT3648" s="97"/>
      <c r="BB3648" s="79"/>
      <c r="BC3648" s="94"/>
      <c r="BE3648" s="97"/>
      <c r="BF3648" s="97"/>
      <c r="BG3648" s="40"/>
      <c r="BK3648" s="40"/>
      <c r="BL3648" s="79"/>
      <c r="BM3648" s="94"/>
      <c r="BO3648" s="97"/>
      <c r="BQ3648" s="40"/>
      <c r="BR3648" s="94"/>
      <c r="BS3648" s="94"/>
      <c r="BT3648" s="94"/>
      <c r="BU3648" s="40"/>
      <c r="BV3648" s="82"/>
      <c r="BW3648" s="94"/>
      <c r="BX3648" s="48"/>
      <c r="BY3648" s="97"/>
      <c r="BZ3648" s="48"/>
      <c r="CA3648" s="40"/>
      <c r="CB3648" s="94"/>
      <c r="CC3648" s="94"/>
      <c r="CD3648" s="94"/>
      <c r="CE3648" s="40"/>
      <c r="CF3648" s="73"/>
      <c r="CG3648" s="41"/>
      <c r="CH3648" s="41"/>
      <c r="CI3648" s="41"/>
      <c r="CJ3648" s="41"/>
      <c r="CK3648" s="41"/>
      <c r="CL3648" s="68"/>
      <c r="CM3648" s="41"/>
      <c r="CN3648" s="41"/>
      <c r="CO3648" s="39"/>
      <c r="CP3648" s="78"/>
    </row>
    <row r="3649" spans="1:94" s="38" customFormat="1" x14ac:dyDescent="0.25">
      <c r="A3649" s="38">
        <v>3646</v>
      </c>
      <c r="F3649" s="39"/>
      <c r="Q3649" s="39"/>
      <c r="R3649" s="40"/>
      <c r="S3649" s="40"/>
      <c r="T3649" s="39"/>
      <c r="AG3649" s="110"/>
      <c r="AH3649" s="94"/>
      <c r="AJ3649" s="97"/>
      <c r="AL3649" s="39"/>
      <c r="AP3649" s="39"/>
      <c r="AQ3649" s="77"/>
      <c r="AR3649" s="94"/>
      <c r="AT3649" s="97"/>
      <c r="BB3649" s="79"/>
      <c r="BC3649" s="94"/>
      <c r="BE3649" s="97"/>
      <c r="BF3649" s="97"/>
      <c r="BG3649" s="40"/>
      <c r="BK3649" s="40"/>
      <c r="BL3649" s="79"/>
      <c r="BM3649" s="94"/>
      <c r="BO3649" s="97"/>
      <c r="BQ3649" s="40"/>
      <c r="BR3649" s="94"/>
      <c r="BS3649" s="94"/>
      <c r="BT3649" s="94"/>
      <c r="BU3649" s="40"/>
      <c r="BV3649" s="82"/>
      <c r="BW3649" s="94"/>
      <c r="BX3649" s="48"/>
      <c r="BY3649" s="97"/>
      <c r="BZ3649" s="48"/>
      <c r="CA3649" s="40"/>
      <c r="CB3649" s="94"/>
      <c r="CC3649" s="94"/>
      <c r="CD3649" s="94"/>
      <c r="CE3649" s="40"/>
      <c r="CF3649" s="73"/>
      <c r="CG3649" s="41"/>
      <c r="CH3649" s="41"/>
      <c r="CI3649" s="41"/>
      <c r="CJ3649" s="41"/>
      <c r="CK3649" s="41"/>
      <c r="CL3649" s="68"/>
      <c r="CM3649" s="41"/>
      <c r="CN3649" s="41"/>
      <c r="CO3649" s="39"/>
      <c r="CP3649" s="78"/>
    </row>
    <row r="3650" spans="1:94" s="38" customFormat="1" x14ac:dyDescent="0.25">
      <c r="A3650" s="38">
        <v>3647</v>
      </c>
      <c r="F3650" s="39"/>
      <c r="Q3650" s="39"/>
      <c r="R3650" s="40"/>
      <c r="S3650" s="40"/>
      <c r="T3650" s="39"/>
      <c r="AG3650" s="110"/>
      <c r="AH3650" s="94"/>
      <c r="AJ3650" s="97"/>
      <c r="AL3650" s="39"/>
      <c r="AP3650" s="39"/>
      <c r="AQ3650" s="77"/>
      <c r="AR3650" s="94"/>
      <c r="AT3650" s="97"/>
      <c r="BB3650" s="79"/>
      <c r="BC3650" s="94"/>
      <c r="BE3650" s="97"/>
      <c r="BF3650" s="97"/>
      <c r="BG3650" s="40"/>
      <c r="BK3650" s="40"/>
      <c r="BL3650" s="79"/>
      <c r="BM3650" s="94"/>
      <c r="BO3650" s="97"/>
      <c r="BQ3650" s="40"/>
      <c r="BR3650" s="94"/>
      <c r="BS3650" s="94"/>
      <c r="BT3650" s="94"/>
      <c r="BU3650" s="40"/>
      <c r="BV3650" s="82"/>
      <c r="BW3650" s="94"/>
      <c r="BX3650" s="48"/>
      <c r="BY3650" s="97"/>
      <c r="BZ3650" s="48"/>
      <c r="CA3650" s="40"/>
      <c r="CB3650" s="94"/>
      <c r="CC3650" s="94"/>
      <c r="CD3650" s="94"/>
      <c r="CE3650" s="40"/>
      <c r="CF3650" s="73"/>
      <c r="CG3650" s="41"/>
      <c r="CH3650" s="41"/>
      <c r="CI3650" s="41"/>
      <c r="CJ3650" s="41"/>
      <c r="CK3650" s="41"/>
      <c r="CL3650" s="68"/>
      <c r="CM3650" s="41"/>
      <c r="CN3650" s="41"/>
      <c r="CO3650" s="39"/>
      <c r="CP3650" s="78"/>
    </row>
    <row r="3651" spans="1:94" s="38" customFormat="1" x14ac:dyDescent="0.25">
      <c r="A3651" s="38">
        <v>3648</v>
      </c>
      <c r="F3651" s="39"/>
      <c r="Q3651" s="39"/>
      <c r="R3651" s="40"/>
      <c r="S3651" s="40"/>
      <c r="T3651" s="39"/>
      <c r="AG3651" s="110"/>
      <c r="AH3651" s="94"/>
      <c r="AJ3651" s="97"/>
      <c r="AL3651" s="39"/>
      <c r="AP3651" s="39"/>
      <c r="AQ3651" s="77"/>
      <c r="AR3651" s="94"/>
      <c r="AT3651" s="97"/>
      <c r="BB3651" s="79"/>
      <c r="BC3651" s="94"/>
      <c r="BE3651" s="97"/>
      <c r="BF3651" s="97"/>
      <c r="BG3651" s="40"/>
      <c r="BK3651" s="40"/>
      <c r="BL3651" s="79"/>
      <c r="BM3651" s="94"/>
      <c r="BO3651" s="97"/>
      <c r="BQ3651" s="40"/>
      <c r="BR3651" s="94"/>
      <c r="BS3651" s="94"/>
      <c r="BT3651" s="94"/>
      <c r="BU3651" s="40"/>
      <c r="BV3651" s="82"/>
      <c r="BW3651" s="94"/>
      <c r="BX3651" s="48"/>
      <c r="BY3651" s="97"/>
      <c r="BZ3651" s="48"/>
      <c r="CA3651" s="40"/>
      <c r="CB3651" s="94"/>
      <c r="CC3651" s="94"/>
      <c r="CD3651" s="94"/>
      <c r="CE3651" s="40"/>
      <c r="CF3651" s="73"/>
      <c r="CG3651" s="41"/>
      <c r="CH3651" s="41"/>
      <c r="CI3651" s="41"/>
      <c r="CJ3651" s="41"/>
      <c r="CK3651" s="41"/>
      <c r="CL3651" s="68"/>
      <c r="CM3651" s="41"/>
      <c r="CN3651" s="41"/>
      <c r="CO3651" s="39"/>
      <c r="CP3651" s="78"/>
    </row>
    <row r="3652" spans="1:94" s="38" customFormat="1" x14ac:dyDescent="0.25">
      <c r="A3652" s="38">
        <v>3649</v>
      </c>
      <c r="F3652" s="39"/>
      <c r="Q3652" s="39"/>
      <c r="R3652" s="40"/>
      <c r="S3652" s="40"/>
      <c r="T3652" s="39"/>
      <c r="AG3652" s="110"/>
      <c r="AH3652" s="94"/>
      <c r="AJ3652" s="97"/>
      <c r="AL3652" s="39"/>
      <c r="AP3652" s="39"/>
      <c r="AQ3652" s="77"/>
      <c r="AR3652" s="94"/>
      <c r="AT3652" s="97"/>
      <c r="BB3652" s="79"/>
      <c r="BC3652" s="94"/>
      <c r="BE3652" s="97"/>
      <c r="BF3652" s="97"/>
      <c r="BG3652" s="40"/>
      <c r="BK3652" s="40"/>
      <c r="BL3652" s="79"/>
      <c r="BM3652" s="94"/>
      <c r="BO3652" s="97"/>
      <c r="BQ3652" s="40"/>
      <c r="BR3652" s="94"/>
      <c r="BS3652" s="94"/>
      <c r="BT3652" s="94"/>
      <c r="BU3652" s="40"/>
      <c r="BV3652" s="82"/>
      <c r="BW3652" s="94"/>
      <c r="BX3652" s="48"/>
      <c r="BY3652" s="97"/>
      <c r="BZ3652" s="48"/>
      <c r="CA3652" s="40"/>
      <c r="CB3652" s="94"/>
      <c r="CC3652" s="94"/>
      <c r="CD3652" s="94"/>
      <c r="CE3652" s="40"/>
      <c r="CF3652" s="73"/>
      <c r="CG3652" s="41"/>
      <c r="CH3652" s="41"/>
      <c r="CI3652" s="41"/>
      <c r="CJ3652" s="41"/>
      <c r="CK3652" s="41"/>
      <c r="CL3652" s="68"/>
      <c r="CM3652" s="41"/>
      <c r="CN3652" s="41"/>
      <c r="CO3652" s="39"/>
      <c r="CP3652" s="78"/>
    </row>
    <row r="3653" spans="1:94" s="38" customFormat="1" x14ac:dyDescent="0.25">
      <c r="A3653" s="38">
        <v>3650</v>
      </c>
      <c r="F3653" s="39"/>
      <c r="Q3653" s="39"/>
      <c r="R3653" s="40"/>
      <c r="S3653" s="40"/>
      <c r="T3653" s="39"/>
      <c r="AG3653" s="110"/>
      <c r="AH3653" s="94"/>
      <c r="AJ3653" s="97"/>
      <c r="AL3653" s="39"/>
      <c r="AP3653" s="39"/>
      <c r="AQ3653" s="77"/>
      <c r="AR3653" s="94"/>
      <c r="AT3653" s="97"/>
      <c r="BB3653" s="79"/>
      <c r="BC3653" s="94"/>
      <c r="BE3653" s="97"/>
      <c r="BF3653" s="97"/>
      <c r="BG3653" s="40"/>
      <c r="BK3653" s="40"/>
      <c r="BL3653" s="79"/>
      <c r="BM3653" s="94"/>
      <c r="BO3653" s="97"/>
      <c r="BQ3653" s="40"/>
      <c r="BR3653" s="94"/>
      <c r="BS3653" s="94"/>
      <c r="BT3653" s="94"/>
      <c r="BU3653" s="40"/>
      <c r="BV3653" s="82"/>
      <c r="BW3653" s="94"/>
      <c r="BX3653" s="48"/>
      <c r="BY3653" s="97"/>
      <c r="BZ3653" s="48"/>
      <c r="CA3653" s="40"/>
      <c r="CB3653" s="94"/>
      <c r="CC3653" s="94"/>
      <c r="CD3653" s="94"/>
      <c r="CE3653" s="40"/>
      <c r="CF3653" s="73"/>
      <c r="CG3653" s="41"/>
      <c r="CH3653" s="41"/>
      <c r="CI3653" s="41"/>
      <c r="CJ3653" s="41"/>
      <c r="CK3653" s="41"/>
      <c r="CL3653" s="68"/>
      <c r="CM3653" s="41"/>
      <c r="CN3653" s="41"/>
      <c r="CO3653" s="39"/>
      <c r="CP3653" s="78"/>
    </row>
    <row r="3654" spans="1:94" s="38" customFormat="1" x14ac:dyDescent="0.25">
      <c r="A3654" s="38">
        <v>3651</v>
      </c>
      <c r="F3654" s="39"/>
      <c r="Q3654" s="39"/>
      <c r="R3654" s="40"/>
      <c r="S3654" s="40"/>
      <c r="T3654" s="39"/>
      <c r="AG3654" s="110"/>
      <c r="AH3654" s="94"/>
      <c r="AJ3654" s="97"/>
      <c r="AL3654" s="39"/>
      <c r="AP3654" s="39"/>
      <c r="AQ3654" s="77"/>
      <c r="AR3654" s="94"/>
      <c r="AT3654" s="97"/>
      <c r="BB3654" s="79"/>
      <c r="BC3654" s="94"/>
      <c r="BE3654" s="97"/>
      <c r="BF3654" s="97"/>
      <c r="BG3654" s="40"/>
      <c r="BK3654" s="40"/>
      <c r="BL3654" s="79"/>
      <c r="BM3654" s="94"/>
      <c r="BO3654" s="97"/>
      <c r="BQ3654" s="40"/>
      <c r="BR3654" s="94"/>
      <c r="BS3654" s="94"/>
      <c r="BT3654" s="94"/>
      <c r="BU3654" s="40"/>
      <c r="BV3654" s="82"/>
      <c r="BW3654" s="94"/>
      <c r="BX3654" s="48"/>
      <c r="BY3654" s="97"/>
      <c r="BZ3654" s="48"/>
      <c r="CA3654" s="40"/>
      <c r="CB3654" s="94"/>
      <c r="CC3654" s="94"/>
      <c r="CD3654" s="94"/>
      <c r="CE3654" s="40"/>
      <c r="CF3654" s="73"/>
      <c r="CG3654" s="41"/>
      <c r="CH3654" s="41"/>
      <c r="CI3654" s="41"/>
      <c r="CJ3654" s="41"/>
      <c r="CK3654" s="41"/>
      <c r="CL3654" s="68"/>
      <c r="CM3654" s="41"/>
      <c r="CN3654" s="41"/>
      <c r="CO3654" s="39"/>
      <c r="CP3654" s="78"/>
    </row>
    <row r="3655" spans="1:94" s="38" customFormat="1" x14ac:dyDescent="0.25">
      <c r="A3655" s="38">
        <v>3652</v>
      </c>
      <c r="F3655" s="39"/>
      <c r="Q3655" s="39"/>
      <c r="R3655" s="40"/>
      <c r="S3655" s="40"/>
      <c r="T3655" s="39"/>
      <c r="AG3655" s="110"/>
      <c r="AH3655" s="94"/>
      <c r="AJ3655" s="97"/>
      <c r="AL3655" s="39"/>
      <c r="AP3655" s="39"/>
      <c r="AQ3655" s="77"/>
      <c r="AR3655" s="94"/>
      <c r="AT3655" s="97"/>
      <c r="BB3655" s="79"/>
      <c r="BC3655" s="94"/>
      <c r="BE3655" s="97"/>
      <c r="BF3655" s="97"/>
      <c r="BG3655" s="40"/>
      <c r="BK3655" s="40"/>
      <c r="BL3655" s="79"/>
      <c r="BM3655" s="94"/>
      <c r="BO3655" s="97"/>
      <c r="BQ3655" s="40"/>
      <c r="BR3655" s="94"/>
      <c r="BS3655" s="94"/>
      <c r="BT3655" s="94"/>
      <c r="BU3655" s="40"/>
      <c r="BV3655" s="82"/>
      <c r="BW3655" s="94"/>
      <c r="BX3655" s="48"/>
      <c r="BY3655" s="97"/>
      <c r="BZ3655" s="48"/>
      <c r="CA3655" s="40"/>
      <c r="CB3655" s="94"/>
      <c r="CC3655" s="94"/>
      <c r="CD3655" s="94"/>
      <c r="CE3655" s="40"/>
      <c r="CF3655" s="73"/>
      <c r="CG3655" s="41"/>
      <c r="CH3655" s="41"/>
      <c r="CI3655" s="41"/>
      <c r="CJ3655" s="41"/>
      <c r="CK3655" s="41"/>
      <c r="CL3655" s="68"/>
      <c r="CM3655" s="41"/>
      <c r="CN3655" s="41"/>
      <c r="CO3655" s="39"/>
      <c r="CP3655" s="78"/>
    </row>
    <row r="3656" spans="1:94" s="38" customFormat="1" x14ac:dyDescent="0.25">
      <c r="A3656" s="38">
        <v>3653</v>
      </c>
      <c r="F3656" s="39"/>
      <c r="Q3656" s="39"/>
      <c r="R3656" s="40"/>
      <c r="S3656" s="40"/>
      <c r="T3656" s="39"/>
      <c r="AG3656" s="110"/>
      <c r="AH3656" s="94"/>
      <c r="AJ3656" s="97"/>
      <c r="AL3656" s="39"/>
      <c r="AP3656" s="39"/>
      <c r="AQ3656" s="77"/>
      <c r="AR3656" s="94"/>
      <c r="AT3656" s="97"/>
      <c r="BB3656" s="79"/>
      <c r="BC3656" s="94"/>
      <c r="BE3656" s="97"/>
      <c r="BF3656" s="97"/>
      <c r="BG3656" s="40"/>
      <c r="BK3656" s="40"/>
      <c r="BL3656" s="79"/>
      <c r="BM3656" s="94"/>
      <c r="BO3656" s="97"/>
      <c r="BQ3656" s="40"/>
      <c r="BR3656" s="94"/>
      <c r="BS3656" s="94"/>
      <c r="BT3656" s="94"/>
      <c r="BU3656" s="40"/>
      <c r="BV3656" s="82"/>
      <c r="BW3656" s="94"/>
      <c r="BX3656" s="48"/>
      <c r="BY3656" s="97"/>
      <c r="BZ3656" s="48"/>
      <c r="CA3656" s="40"/>
      <c r="CB3656" s="94"/>
      <c r="CC3656" s="94"/>
      <c r="CD3656" s="94"/>
      <c r="CE3656" s="40"/>
      <c r="CF3656" s="73"/>
      <c r="CG3656" s="41"/>
      <c r="CH3656" s="41"/>
      <c r="CI3656" s="41"/>
      <c r="CJ3656" s="41"/>
      <c r="CK3656" s="41"/>
      <c r="CL3656" s="68"/>
      <c r="CM3656" s="41"/>
      <c r="CN3656" s="41"/>
      <c r="CO3656" s="39"/>
      <c r="CP3656" s="78"/>
    </row>
    <row r="3657" spans="1:94" s="38" customFormat="1" x14ac:dyDescent="0.25">
      <c r="A3657" s="38">
        <v>3654</v>
      </c>
      <c r="F3657" s="39"/>
      <c r="Q3657" s="39"/>
      <c r="R3657" s="40"/>
      <c r="S3657" s="40"/>
      <c r="T3657" s="39"/>
      <c r="AG3657" s="110"/>
      <c r="AH3657" s="94"/>
      <c r="AJ3657" s="97"/>
      <c r="AL3657" s="39"/>
      <c r="AP3657" s="39"/>
      <c r="AQ3657" s="77"/>
      <c r="AR3657" s="94"/>
      <c r="AT3657" s="97"/>
      <c r="BB3657" s="79"/>
      <c r="BC3657" s="94"/>
      <c r="BE3657" s="97"/>
      <c r="BF3657" s="97"/>
      <c r="BG3657" s="40"/>
      <c r="BK3657" s="40"/>
      <c r="BL3657" s="79"/>
      <c r="BM3657" s="94"/>
      <c r="BO3657" s="97"/>
      <c r="BQ3657" s="40"/>
      <c r="BR3657" s="94"/>
      <c r="BS3657" s="94"/>
      <c r="BT3657" s="94"/>
      <c r="BU3657" s="40"/>
      <c r="BV3657" s="82"/>
      <c r="BW3657" s="94"/>
      <c r="BX3657" s="48"/>
      <c r="BY3657" s="97"/>
      <c r="BZ3657" s="48"/>
      <c r="CA3657" s="40"/>
      <c r="CB3657" s="94"/>
      <c r="CC3657" s="94"/>
      <c r="CD3657" s="94"/>
      <c r="CE3657" s="40"/>
      <c r="CF3657" s="73"/>
      <c r="CG3657" s="41"/>
      <c r="CH3657" s="41"/>
      <c r="CI3657" s="41"/>
      <c r="CJ3657" s="41"/>
      <c r="CK3657" s="41"/>
      <c r="CL3657" s="68"/>
      <c r="CM3657" s="41"/>
      <c r="CN3657" s="41"/>
      <c r="CO3657" s="39"/>
      <c r="CP3657" s="78"/>
    </row>
    <row r="3658" spans="1:94" s="38" customFormat="1" x14ac:dyDescent="0.25">
      <c r="A3658" s="38">
        <v>3655</v>
      </c>
      <c r="F3658" s="39"/>
      <c r="Q3658" s="39"/>
      <c r="R3658" s="40"/>
      <c r="S3658" s="40"/>
      <c r="T3658" s="39"/>
      <c r="AG3658" s="110"/>
      <c r="AH3658" s="94"/>
      <c r="AJ3658" s="97"/>
      <c r="AL3658" s="39"/>
      <c r="AP3658" s="39"/>
      <c r="AQ3658" s="77"/>
      <c r="AR3658" s="94"/>
      <c r="AT3658" s="97"/>
      <c r="BB3658" s="79"/>
      <c r="BC3658" s="94"/>
      <c r="BE3658" s="97"/>
      <c r="BF3658" s="97"/>
      <c r="BG3658" s="40"/>
      <c r="BK3658" s="40"/>
      <c r="BL3658" s="79"/>
      <c r="BM3658" s="94"/>
      <c r="BO3658" s="97"/>
      <c r="BQ3658" s="40"/>
      <c r="BR3658" s="94"/>
      <c r="BS3658" s="94"/>
      <c r="BT3658" s="94"/>
      <c r="BU3658" s="40"/>
      <c r="BV3658" s="82"/>
      <c r="BW3658" s="94"/>
      <c r="BX3658" s="48"/>
      <c r="BY3658" s="97"/>
      <c r="BZ3658" s="48"/>
      <c r="CA3658" s="40"/>
      <c r="CB3658" s="94"/>
      <c r="CC3658" s="94"/>
      <c r="CD3658" s="94"/>
      <c r="CE3658" s="40"/>
      <c r="CF3658" s="73"/>
      <c r="CG3658" s="41"/>
      <c r="CH3658" s="41"/>
      <c r="CI3658" s="41"/>
      <c r="CJ3658" s="41"/>
      <c r="CK3658" s="41"/>
      <c r="CL3658" s="68"/>
      <c r="CM3658" s="41"/>
      <c r="CN3658" s="41"/>
      <c r="CO3658" s="39"/>
      <c r="CP3658" s="78"/>
    </row>
    <row r="3659" spans="1:94" s="38" customFormat="1" x14ac:dyDescent="0.25">
      <c r="A3659" s="38">
        <v>3656</v>
      </c>
      <c r="F3659" s="39"/>
      <c r="Q3659" s="39"/>
      <c r="R3659" s="40"/>
      <c r="S3659" s="40"/>
      <c r="T3659" s="39"/>
      <c r="AG3659" s="110"/>
      <c r="AH3659" s="94"/>
      <c r="AJ3659" s="97"/>
      <c r="AL3659" s="39"/>
      <c r="AP3659" s="39"/>
      <c r="AQ3659" s="77"/>
      <c r="AR3659" s="94"/>
      <c r="AT3659" s="97"/>
      <c r="BB3659" s="79"/>
      <c r="BC3659" s="94"/>
      <c r="BE3659" s="97"/>
      <c r="BF3659" s="97"/>
      <c r="BG3659" s="40"/>
      <c r="BK3659" s="40"/>
      <c r="BL3659" s="79"/>
      <c r="BM3659" s="94"/>
      <c r="BO3659" s="97"/>
      <c r="BQ3659" s="40"/>
      <c r="BR3659" s="94"/>
      <c r="BS3659" s="94"/>
      <c r="BT3659" s="94"/>
      <c r="BU3659" s="40"/>
      <c r="BV3659" s="82"/>
      <c r="BW3659" s="94"/>
      <c r="BX3659" s="48"/>
      <c r="BY3659" s="97"/>
      <c r="BZ3659" s="48"/>
      <c r="CA3659" s="40"/>
      <c r="CB3659" s="94"/>
      <c r="CC3659" s="94"/>
      <c r="CD3659" s="94"/>
      <c r="CE3659" s="40"/>
      <c r="CF3659" s="73"/>
      <c r="CG3659" s="41"/>
      <c r="CH3659" s="41"/>
      <c r="CI3659" s="41"/>
      <c r="CJ3659" s="41"/>
      <c r="CK3659" s="41"/>
      <c r="CL3659" s="68"/>
      <c r="CM3659" s="41"/>
      <c r="CN3659" s="41"/>
      <c r="CO3659" s="39"/>
      <c r="CP3659" s="78"/>
    </row>
    <row r="3660" spans="1:94" s="38" customFormat="1" x14ac:dyDescent="0.25">
      <c r="A3660" s="38">
        <v>3657</v>
      </c>
      <c r="F3660" s="39"/>
      <c r="Q3660" s="39"/>
      <c r="R3660" s="40"/>
      <c r="S3660" s="40"/>
      <c r="T3660" s="39"/>
      <c r="AG3660" s="110"/>
      <c r="AH3660" s="94"/>
      <c r="AJ3660" s="97"/>
      <c r="AL3660" s="39"/>
      <c r="AP3660" s="39"/>
      <c r="AQ3660" s="77"/>
      <c r="AR3660" s="94"/>
      <c r="AT3660" s="97"/>
      <c r="BB3660" s="79"/>
      <c r="BC3660" s="94"/>
      <c r="BE3660" s="97"/>
      <c r="BF3660" s="97"/>
      <c r="BG3660" s="40"/>
      <c r="BK3660" s="40"/>
      <c r="BL3660" s="79"/>
      <c r="BM3660" s="94"/>
      <c r="BO3660" s="97"/>
      <c r="BQ3660" s="40"/>
      <c r="BR3660" s="94"/>
      <c r="BS3660" s="94"/>
      <c r="BT3660" s="94"/>
      <c r="BU3660" s="40"/>
      <c r="BV3660" s="82"/>
      <c r="BW3660" s="94"/>
      <c r="BX3660" s="48"/>
      <c r="BY3660" s="97"/>
      <c r="BZ3660" s="48"/>
      <c r="CA3660" s="40"/>
      <c r="CB3660" s="94"/>
      <c r="CC3660" s="94"/>
      <c r="CD3660" s="94"/>
      <c r="CE3660" s="40"/>
      <c r="CF3660" s="73"/>
      <c r="CG3660" s="41"/>
      <c r="CH3660" s="41"/>
      <c r="CI3660" s="41"/>
      <c r="CJ3660" s="41"/>
      <c r="CK3660" s="41"/>
      <c r="CL3660" s="68"/>
      <c r="CM3660" s="41"/>
      <c r="CN3660" s="41"/>
      <c r="CO3660" s="39"/>
      <c r="CP3660" s="78"/>
    </row>
    <row r="3661" spans="1:94" s="38" customFormat="1" x14ac:dyDescent="0.25">
      <c r="A3661" s="38">
        <v>3658</v>
      </c>
      <c r="F3661" s="39"/>
      <c r="Q3661" s="39"/>
      <c r="R3661" s="40"/>
      <c r="S3661" s="40"/>
      <c r="T3661" s="39"/>
      <c r="AG3661" s="110"/>
      <c r="AH3661" s="94"/>
      <c r="AJ3661" s="97"/>
      <c r="AL3661" s="39"/>
      <c r="AP3661" s="39"/>
      <c r="AQ3661" s="77"/>
      <c r="AR3661" s="94"/>
      <c r="AT3661" s="97"/>
      <c r="BB3661" s="79"/>
      <c r="BC3661" s="94"/>
      <c r="BE3661" s="97"/>
      <c r="BF3661" s="97"/>
      <c r="BG3661" s="40"/>
      <c r="BK3661" s="40"/>
      <c r="BL3661" s="79"/>
      <c r="BM3661" s="94"/>
      <c r="BO3661" s="97"/>
      <c r="BQ3661" s="40"/>
      <c r="BR3661" s="94"/>
      <c r="BS3661" s="94"/>
      <c r="BT3661" s="94"/>
      <c r="BU3661" s="40"/>
      <c r="BV3661" s="82"/>
      <c r="BW3661" s="94"/>
      <c r="BX3661" s="48"/>
      <c r="BY3661" s="97"/>
      <c r="BZ3661" s="48"/>
      <c r="CA3661" s="40"/>
      <c r="CB3661" s="94"/>
      <c r="CC3661" s="94"/>
      <c r="CD3661" s="94"/>
      <c r="CE3661" s="40"/>
      <c r="CF3661" s="73"/>
      <c r="CG3661" s="41"/>
      <c r="CH3661" s="41"/>
      <c r="CI3661" s="41"/>
      <c r="CJ3661" s="41"/>
      <c r="CK3661" s="41"/>
      <c r="CL3661" s="68"/>
      <c r="CM3661" s="41"/>
      <c r="CN3661" s="41"/>
      <c r="CO3661" s="39"/>
      <c r="CP3661" s="78"/>
    </row>
    <row r="3662" spans="1:94" s="38" customFormat="1" x14ac:dyDescent="0.25">
      <c r="A3662" s="38">
        <v>3659</v>
      </c>
      <c r="F3662" s="39"/>
      <c r="Q3662" s="39"/>
      <c r="R3662" s="40"/>
      <c r="S3662" s="40"/>
      <c r="T3662" s="39"/>
      <c r="AG3662" s="110"/>
      <c r="AH3662" s="94"/>
      <c r="AJ3662" s="97"/>
      <c r="AL3662" s="39"/>
      <c r="AP3662" s="39"/>
      <c r="AQ3662" s="77"/>
      <c r="AR3662" s="94"/>
      <c r="AT3662" s="97"/>
      <c r="BB3662" s="79"/>
      <c r="BC3662" s="94"/>
      <c r="BE3662" s="97"/>
      <c r="BF3662" s="97"/>
      <c r="BG3662" s="40"/>
      <c r="BK3662" s="40"/>
      <c r="BL3662" s="79"/>
      <c r="BM3662" s="94"/>
      <c r="BO3662" s="97"/>
      <c r="BQ3662" s="40"/>
      <c r="BR3662" s="94"/>
      <c r="BS3662" s="94"/>
      <c r="BT3662" s="94"/>
      <c r="BU3662" s="40"/>
      <c r="BV3662" s="82"/>
      <c r="BW3662" s="94"/>
      <c r="BX3662" s="48"/>
      <c r="BY3662" s="97"/>
      <c r="BZ3662" s="48"/>
      <c r="CA3662" s="40"/>
      <c r="CB3662" s="94"/>
      <c r="CC3662" s="94"/>
      <c r="CD3662" s="94"/>
      <c r="CE3662" s="40"/>
      <c r="CF3662" s="73"/>
      <c r="CG3662" s="41"/>
      <c r="CH3662" s="41"/>
      <c r="CI3662" s="41"/>
      <c r="CJ3662" s="41"/>
      <c r="CK3662" s="41"/>
      <c r="CL3662" s="68"/>
      <c r="CM3662" s="41"/>
      <c r="CN3662" s="41"/>
      <c r="CO3662" s="39"/>
      <c r="CP3662" s="78"/>
    </row>
    <row r="3663" spans="1:94" s="38" customFormat="1" x14ac:dyDescent="0.25">
      <c r="A3663" s="38">
        <v>3660</v>
      </c>
      <c r="F3663" s="39"/>
      <c r="Q3663" s="39"/>
      <c r="R3663" s="40"/>
      <c r="S3663" s="40"/>
      <c r="T3663" s="39"/>
      <c r="AG3663" s="110"/>
      <c r="AH3663" s="94"/>
      <c r="AJ3663" s="97"/>
      <c r="AL3663" s="39"/>
      <c r="AP3663" s="39"/>
      <c r="AQ3663" s="77"/>
      <c r="AR3663" s="94"/>
      <c r="AT3663" s="97"/>
      <c r="BB3663" s="79"/>
      <c r="BC3663" s="94"/>
      <c r="BE3663" s="97"/>
      <c r="BF3663" s="97"/>
      <c r="BG3663" s="40"/>
      <c r="BK3663" s="40"/>
      <c r="BL3663" s="79"/>
      <c r="BM3663" s="94"/>
      <c r="BO3663" s="97"/>
      <c r="BQ3663" s="40"/>
      <c r="BR3663" s="94"/>
      <c r="BS3663" s="94"/>
      <c r="BT3663" s="94"/>
      <c r="BU3663" s="40"/>
      <c r="BV3663" s="82"/>
      <c r="BW3663" s="94"/>
      <c r="BX3663" s="48"/>
      <c r="BY3663" s="97"/>
      <c r="BZ3663" s="48"/>
      <c r="CA3663" s="40"/>
      <c r="CB3663" s="94"/>
      <c r="CC3663" s="94"/>
      <c r="CD3663" s="94"/>
      <c r="CE3663" s="40"/>
      <c r="CF3663" s="73"/>
      <c r="CG3663" s="41"/>
      <c r="CH3663" s="41"/>
      <c r="CI3663" s="41"/>
      <c r="CJ3663" s="41"/>
      <c r="CK3663" s="41"/>
      <c r="CL3663" s="68"/>
      <c r="CM3663" s="41"/>
      <c r="CN3663" s="41"/>
      <c r="CO3663" s="39"/>
      <c r="CP3663" s="78"/>
    </row>
    <row r="3664" spans="1:94" s="38" customFormat="1" x14ac:dyDescent="0.25">
      <c r="A3664" s="38">
        <v>3661</v>
      </c>
      <c r="F3664" s="39"/>
      <c r="Q3664" s="39"/>
      <c r="R3664" s="40"/>
      <c r="S3664" s="40"/>
      <c r="T3664" s="39"/>
      <c r="AG3664" s="110"/>
      <c r="AH3664" s="94"/>
      <c r="AJ3664" s="97"/>
      <c r="AL3664" s="39"/>
      <c r="AP3664" s="39"/>
      <c r="AQ3664" s="77"/>
      <c r="AR3664" s="94"/>
      <c r="AT3664" s="97"/>
      <c r="BB3664" s="79"/>
      <c r="BC3664" s="94"/>
      <c r="BE3664" s="97"/>
      <c r="BF3664" s="97"/>
      <c r="BG3664" s="40"/>
      <c r="BK3664" s="40"/>
      <c r="BL3664" s="79"/>
      <c r="BM3664" s="94"/>
      <c r="BO3664" s="97"/>
      <c r="BQ3664" s="40"/>
      <c r="BR3664" s="94"/>
      <c r="BS3664" s="94"/>
      <c r="BT3664" s="94"/>
      <c r="BU3664" s="40"/>
      <c r="BV3664" s="82"/>
      <c r="BW3664" s="94"/>
      <c r="BX3664" s="48"/>
      <c r="BY3664" s="97"/>
      <c r="BZ3664" s="48"/>
      <c r="CA3664" s="40"/>
      <c r="CB3664" s="94"/>
      <c r="CC3664" s="94"/>
      <c r="CD3664" s="94"/>
      <c r="CE3664" s="40"/>
      <c r="CF3664" s="73"/>
      <c r="CG3664" s="41"/>
      <c r="CH3664" s="41"/>
      <c r="CI3664" s="41"/>
      <c r="CJ3664" s="41"/>
      <c r="CK3664" s="41"/>
      <c r="CL3664" s="68"/>
      <c r="CM3664" s="41"/>
      <c r="CN3664" s="41"/>
      <c r="CO3664" s="39"/>
      <c r="CP3664" s="78"/>
    </row>
    <row r="3665" spans="1:94" s="38" customFormat="1" x14ac:dyDescent="0.25">
      <c r="A3665" s="38">
        <v>3662</v>
      </c>
      <c r="F3665" s="39"/>
      <c r="Q3665" s="39"/>
      <c r="R3665" s="40"/>
      <c r="S3665" s="40"/>
      <c r="T3665" s="39"/>
      <c r="AG3665" s="110"/>
      <c r="AH3665" s="94"/>
      <c r="AJ3665" s="97"/>
      <c r="AL3665" s="39"/>
      <c r="AP3665" s="39"/>
      <c r="AQ3665" s="77"/>
      <c r="AR3665" s="94"/>
      <c r="AT3665" s="97"/>
      <c r="BB3665" s="79"/>
      <c r="BC3665" s="94"/>
      <c r="BE3665" s="97"/>
      <c r="BF3665" s="97"/>
      <c r="BG3665" s="40"/>
      <c r="BK3665" s="40"/>
      <c r="BL3665" s="79"/>
      <c r="BM3665" s="94"/>
      <c r="BO3665" s="97"/>
      <c r="BQ3665" s="40"/>
      <c r="BR3665" s="94"/>
      <c r="BS3665" s="94"/>
      <c r="BT3665" s="94"/>
      <c r="BU3665" s="40"/>
      <c r="BV3665" s="82"/>
      <c r="BW3665" s="94"/>
      <c r="BX3665" s="48"/>
      <c r="BY3665" s="97"/>
      <c r="BZ3665" s="48"/>
      <c r="CA3665" s="40"/>
      <c r="CB3665" s="94"/>
      <c r="CC3665" s="94"/>
      <c r="CD3665" s="94"/>
      <c r="CE3665" s="40"/>
      <c r="CF3665" s="73"/>
      <c r="CG3665" s="41"/>
      <c r="CH3665" s="41"/>
      <c r="CI3665" s="41"/>
      <c r="CJ3665" s="41"/>
      <c r="CK3665" s="41"/>
      <c r="CL3665" s="68"/>
      <c r="CM3665" s="41"/>
      <c r="CN3665" s="41"/>
      <c r="CO3665" s="39"/>
      <c r="CP3665" s="78"/>
    </row>
    <row r="3666" spans="1:94" s="38" customFormat="1" x14ac:dyDescent="0.25">
      <c r="A3666" s="38">
        <v>3663</v>
      </c>
      <c r="F3666" s="39"/>
      <c r="Q3666" s="39"/>
      <c r="R3666" s="40"/>
      <c r="S3666" s="40"/>
      <c r="T3666" s="39"/>
      <c r="AG3666" s="110"/>
      <c r="AH3666" s="94"/>
      <c r="AJ3666" s="97"/>
      <c r="AL3666" s="39"/>
      <c r="AP3666" s="39"/>
      <c r="AQ3666" s="77"/>
      <c r="AR3666" s="94"/>
      <c r="AT3666" s="97"/>
      <c r="BB3666" s="79"/>
      <c r="BC3666" s="94"/>
      <c r="BE3666" s="97"/>
      <c r="BF3666" s="97"/>
      <c r="BG3666" s="40"/>
      <c r="BK3666" s="40"/>
      <c r="BL3666" s="79"/>
      <c r="BM3666" s="94"/>
      <c r="BO3666" s="97"/>
      <c r="BQ3666" s="40"/>
      <c r="BR3666" s="94"/>
      <c r="BS3666" s="94"/>
      <c r="BT3666" s="94"/>
      <c r="BU3666" s="40"/>
      <c r="BV3666" s="82"/>
      <c r="BW3666" s="94"/>
      <c r="BX3666" s="48"/>
      <c r="BY3666" s="97"/>
      <c r="BZ3666" s="48"/>
      <c r="CA3666" s="40"/>
      <c r="CB3666" s="94"/>
      <c r="CC3666" s="94"/>
      <c r="CD3666" s="94"/>
      <c r="CE3666" s="40"/>
      <c r="CF3666" s="73"/>
      <c r="CG3666" s="41"/>
      <c r="CH3666" s="41"/>
      <c r="CI3666" s="41"/>
      <c r="CJ3666" s="41"/>
      <c r="CK3666" s="41"/>
      <c r="CL3666" s="68"/>
      <c r="CM3666" s="41"/>
      <c r="CN3666" s="41"/>
      <c r="CO3666" s="39"/>
      <c r="CP3666" s="78"/>
    </row>
    <row r="3667" spans="1:94" s="38" customFormat="1" x14ac:dyDescent="0.25">
      <c r="A3667" s="38">
        <v>3664</v>
      </c>
      <c r="F3667" s="39"/>
      <c r="Q3667" s="39"/>
      <c r="R3667" s="40"/>
      <c r="S3667" s="40"/>
      <c r="T3667" s="39"/>
      <c r="AG3667" s="110"/>
      <c r="AH3667" s="94"/>
      <c r="AJ3667" s="97"/>
      <c r="AL3667" s="39"/>
      <c r="AP3667" s="39"/>
      <c r="AQ3667" s="77"/>
      <c r="AR3667" s="94"/>
      <c r="AT3667" s="97"/>
      <c r="BB3667" s="79"/>
      <c r="BC3667" s="94"/>
      <c r="BE3667" s="97"/>
      <c r="BF3667" s="97"/>
      <c r="BG3667" s="40"/>
      <c r="BK3667" s="40"/>
      <c r="BL3667" s="79"/>
      <c r="BM3667" s="94"/>
      <c r="BO3667" s="97"/>
      <c r="BQ3667" s="40"/>
      <c r="BR3667" s="94"/>
      <c r="BS3667" s="94"/>
      <c r="BT3667" s="94"/>
      <c r="BU3667" s="40"/>
      <c r="BV3667" s="82"/>
      <c r="BW3667" s="94"/>
      <c r="BX3667" s="48"/>
      <c r="BY3667" s="97"/>
      <c r="BZ3667" s="48"/>
      <c r="CA3667" s="40"/>
      <c r="CB3667" s="94"/>
      <c r="CC3667" s="94"/>
      <c r="CD3667" s="94"/>
      <c r="CE3667" s="40"/>
      <c r="CF3667" s="73"/>
      <c r="CG3667" s="41"/>
      <c r="CH3667" s="41"/>
      <c r="CI3667" s="41"/>
      <c r="CJ3667" s="41"/>
      <c r="CK3667" s="41"/>
      <c r="CL3667" s="68"/>
      <c r="CM3667" s="41"/>
      <c r="CN3667" s="41"/>
      <c r="CO3667" s="39"/>
      <c r="CP3667" s="78"/>
    </row>
    <row r="3668" spans="1:94" s="38" customFormat="1" x14ac:dyDescent="0.25">
      <c r="A3668" s="38">
        <v>3665</v>
      </c>
      <c r="F3668" s="39"/>
      <c r="Q3668" s="39"/>
      <c r="R3668" s="40"/>
      <c r="S3668" s="40"/>
      <c r="T3668" s="39"/>
      <c r="AG3668" s="110"/>
      <c r="AH3668" s="94"/>
      <c r="AJ3668" s="97"/>
      <c r="AL3668" s="39"/>
      <c r="AP3668" s="39"/>
      <c r="AQ3668" s="77"/>
      <c r="AR3668" s="94"/>
      <c r="AT3668" s="97"/>
      <c r="BB3668" s="79"/>
      <c r="BC3668" s="94"/>
      <c r="BE3668" s="97"/>
      <c r="BF3668" s="97"/>
      <c r="BG3668" s="40"/>
      <c r="BK3668" s="40"/>
      <c r="BL3668" s="79"/>
      <c r="BM3668" s="94"/>
      <c r="BO3668" s="97"/>
      <c r="BQ3668" s="40"/>
      <c r="BR3668" s="94"/>
      <c r="BS3668" s="94"/>
      <c r="BT3668" s="94"/>
      <c r="BU3668" s="40"/>
      <c r="BV3668" s="82"/>
      <c r="BW3668" s="94"/>
      <c r="BX3668" s="48"/>
      <c r="BY3668" s="97"/>
      <c r="BZ3668" s="48"/>
      <c r="CA3668" s="40"/>
      <c r="CB3668" s="94"/>
      <c r="CC3668" s="94"/>
      <c r="CD3668" s="94"/>
      <c r="CE3668" s="40"/>
      <c r="CF3668" s="73"/>
      <c r="CG3668" s="41"/>
      <c r="CH3668" s="41"/>
      <c r="CI3668" s="41"/>
      <c r="CJ3668" s="41"/>
      <c r="CK3668" s="41"/>
      <c r="CL3668" s="68"/>
      <c r="CM3668" s="41"/>
      <c r="CN3668" s="41"/>
      <c r="CO3668" s="39"/>
      <c r="CP3668" s="78"/>
    </row>
    <row r="3669" spans="1:94" s="38" customFormat="1" x14ac:dyDescent="0.25">
      <c r="A3669" s="38">
        <v>3666</v>
      </c>
      <c r="F3669" s="39"/>
      <c r="Q3669" s="39"/>
      <c r="R3669" s="40"/>
      <c r="S3669" s="40"/>
      <c r="T3669" s="39"/>
      <c r="AG3669" s="110"/>
      <c r="AH3669" s="94"/>
      <c r="AJ3669" s="97"/>
      <c r="AL3669" s="39"/>
      <c r="AP3669" s="39"/>
      <c r="AQ3669" s="77"/>
      <c r="AR3669" s="94"/>
      <c r="AT3669" s="97"/>
      <c r="BB3669" s="79"/>
      <c r="BC3669" s="94"/>
      <c r="BE3669" s="97"/>
      <c r="BF3669" s="97"/>
      <c r="BG3669" s="40"/>
      <c r="BK3669" s="40"/>
      <c r="BL3669" s="79"/>
      <c r="BM3669" s="94"/>
      <c r="BO3669" s="97"/>
      <c r="BQ3669" s="40"/>
      <c r="BR3669" s="94"/>
      <c r="BS3669" s="94"/>
      <c r="BT3669" s="94"/>
      <c r="BU3669" s="40"/>
      <c r="BV3669" s="82"/>
      <c r="BW3669" s="94"/>
      <c r="BX3669" s="48"/>
      <c r="BY3669" s="97"/>
      <c r="BZ3669" s="48"/>
      <c r="CA3669" s="40"/>
      <c r="CB3669" s="94"/>
      <c r="CC3669" s="94"/>
      <c r="CD3669" s="94"/>
      <c r="CE3669" s="40"/>
      <c r="CF3669" s="73"/>
      <c r="CG3669" s="41"/>
      <c r="CH3669" s="41"/>
      <c r="CI3669" s="41"/>
      <c r="CJ3669" s="41"/>
      <c r="CK3669" s="41"/>
      <c r="CL3669" s="68"/>
      <c r="CM3669" s="41"/>
      <c r="CN3669" s="41"/>
      <c r="CO3669" s="39"/>
      <c r="CP3669" s="78"/>
    </row>
    <row r="3670" spans="1:94" s="38" customFormat="1" x14ac:dyDescent="0.25">
      <c r="A3670" s="38">
        <v>3667</v>
      </c>
      <c r="F3670" s="39"/>
      <c r="Q3670" s="39"/>
      <c r="R3670" s="40"/>
      <c r="S3670" s="40"/>
      <c r="T3670" s="39"/>
      <c r="AG3670" s="110"/>
      <c r="AH3670" s="94"/>
      <c r="AJ3670" s="97"/>
      <c r="AL3670" s="39"/>
      <c r="AP3670" s="39"/>
      <c r="AQ3670" s="77"/>
      <c r="AR3670" s="94"/>
      <c r="AT3670" s="97"/>
      <c r="BB3670" s="79"/>
      <c r="BC3670" s="94"/>
      <c r="BE3670" s="97"/>
      <c r="BF3670" s="97"/>
      <c r="BG3670" s="40"/>
      <c r="BK3670" s="40"/>
      <c r="BL3670" s="79"/>
      <c r="BM3670" s="94"/>
      <c r="BO3670" s="97"/>
      <c r="BQ3670" s="40"/>
      <c r="BR3670" s="94"/>
      <c r="BS3670" s="94"/>
      <c r="BT3670" s="94"/>
      <c r="BU3670" s="40"/>
      <c r="BV3670" s="82"/>
      <c r="BW3670" s="94"/>
      <c r="BX3670" s="48"/>
      <c r="BY3670" s="97"/>
      <c r="BZ3670" s="48"/>
      <c r="CA3670" s="40"/>
      <c r="CB3670" s="94"/>
      <c r="CC3670" s="94"/>
      <c r="CD3670" s="94"/>
      <c r="CE3670" s="40"/>
      <c r="CF3670" s="73"/>
      <c r="CG3670" s="41"/>
      <c r="CH3670" s="41"/>
      <c r="CI3670" s="41"/>
      <c r="CJ3670" s="41"/>
      <c r="CK3670" s="41"/>
      <c r="CL3670" s="68"/>
      <c r="CM3670" s="41"/>
      <c r="CN3670" s="41"/>
      <c r="CO3670" s="39"/>
      <c r="CP3670" s="78"/>
    </row>
    <row r="3671" spans="1:94" s="38" customFormat="1" x14ac:dyDescent="0.25">
      <c r="A3671" s="38">
        <v>3668</v>
      </c>
      <c r="F3671" s="39"/>
      <c r="Q3671" s="39"/>
      <c r="R3671" s="40"/>
      <c r="S3671" s="40"/>
      <c r="T3671" s="39"/>
      <c r="AG3671" s="110"/>
      <c r="AH3671" s="94"/>
      <c r="AJ3671" s="97"/>
      <c r="AL3671" s="39"/>
      <c r="AP3671" s="39"/>
      <c r="AQ3671" s="77"/>
      <c r="AR3671" s="94"/>
      <c r="AT3671" s="97"/>
      <c r="BB3671" s="79"/>
      <c r="BC3671" s="94"/>
      <c r="BE3671" s="97"/>
      <c r="BF3671" s="97"/>
      <c r="BG3671" s="40"/>
      <c r="BK3671" s="40"/>
      <c r="BL3671" s="79"/>
      <c r="BM3671" s="94"/>
      <c r="BO3671" s="97"/>
      <c r="BQ3671" s="40"/>
      <c r="BR3671" s="94"/>
      <c r="BS3671" s="94"/>
      <c r="BT3671" s="94"/>
      <c r="BU3671" s="40"/>
      <c r="BV3671" s="82"/>
      <c r="BW3671" s="94"/>
      <c r="BX3671" s="48"/>
      <c r="BY3671" s="97"/>
      <c r="BZ3671" s="48"/>
      <c r="CA3671" s="40"/>
      <c r="CB3671" s="94"/>
      <c r="CC3671" s="94"/>
      <c r="CD3671" s="94"/>
      <c r="CE3671" s="40"/>
      <c r="CF3671" s="73"/>
      <c r="CG3671" s="41"/>
      <c r="CH3671" s="41"/>
      <c r="CI3671" s="41"/>
      <c r="CJ3671" s="41"/>
      <c r="CK3671" s="41"/>
      <c r="CL3671" s="68"/>
      <c r="CM3671" s="41"/>
      <c r="CN3671" s="41"/>
      <c r="CO3671" s="39"/>
      <c r="CP3671" s="78"/>
    </row>
    <row r="3672" spans="1:94" s="38" customFormat="1" x14ac:dyDescent="0.25">
      <c r="A3672" s="38">
        <v>3669</v>
      </c>
      <c r="F3672" s="39"/>
      <c r="Q3672" s="39"/>
      <c r="R3672" s="40"/>
      <c r="S3672" s="40"/>
      <c r="T3672" s="39"/>
      <c r="AG3672" s="110"/>
      <c r="AH3672" s="94"/>
      <c r="AJ3672" s="97"/>
      <c r="AL3672" s="39"/>
      <c r="AP3672" s="39"/>
      <c r="AQ3672" s="77"/>
      <c r="AR3672" s="94"/>
      <c r="AT3672" s="97"/>
      <c r="BB3672" s="79"/>
      <c r="BC3672" s="94"/>
      <c r="BE3672" s="97"/>
      <c r="BF3672" s="97"/>
      <c r="BG3672" s="40"/>
      <c r="BK3672" s="40"/>
      <c r="BL3672" s="79"/>
      <c r="BM3672" s="94"/>
      <c r="BO3672" s="97"/>
      <c r="BQ3672" s="40"/>
      <c r="BR3672" s="94"/>
      <c r="BS3672" s="94"/>
      <c r="BT3672" s="94"/>
      <c r="BU3672" s="40"/>
      <c r="BV3672" s="82"/>
      <c r="BW3672" s="94"/>
      <c r="BX3672" s="48"/>
      <c r="BY3672" s="97"/>
      <c r="BZ3672" s="48"/>
      <c r="CA3672" s="40"/>
      <c r="CB3672" s="94"/>
      <c r="CC3672" s="94"/>
      <c r="CD3672" s="94"/>
      <c r="CE3672" s="40"/>
      <c r="CF3672" s="73"/>
      <c r="CG3672" s="41"/>
      <c r="CH3672" s="41"/>
      <c r="CI3672" s="41"/>
      <c r="CJ3672" s="41"/>
      <c r="CK3672" s="41"/>
      <c r="CL3672" s="68"/>
      <c r="CM3672" s="41"/>
      <c r="CN3672" s="41"/>
      <c r="CO3672" s="39"/>
      <c r="CP3672" s="78"/>
    </row>
    <row r="3673" spans="1:94" s="38" customFormat="1" x14ac:dyDescent="0.25">
      <c r="A3673" s="38">
        <v>3670</v>
      </c>
      <c r="F3673" s="39"/>
      <c r="Q3673" s="39"/>
      <c r="R3673" s="40"/>
      <c r="S3673" s="40"/>
      <c r="T3673" s="39"/>
      <c r="AG3673" s="110"/>
      <c r="AH3673" s="94"/>
      <c r="AJ3673" s="97"/>
      <c r="AL3673" s="39"/>
      <c r="AP3673" s="39"/>
      <c r="AQ3673" s="77"/>
      <c r="AR3673" s="94"/>
      <c r="AT3673" s="97"/>
      <c r="BB3673" s="79"/>
      <c r="BC3673" s="94"/>
      <c r="BE3673" s="97"/>
      <c r="BF3673" s="97"/>
      <c r="BG3673" s="40"/>
      <c r="BK3673" s="40"/>
      <c r="BL3673" s="79"/>
      <c r="BM3673" s="94"/>
      <c r="BO3673" s="97"/>
      <c r="BQ3673" s="40"/>
      <c r="BR3673" s="94"/>
      <c r="BS3673" s="94"/>
      <c r="BT3673" s="94"/>
      <c r="BU3673" s="40"/>
      <c r="BV3673" s="82"/>
      <c r="BW3673" s="94"/>
      <c r="BX3673" s="48"/>
      <c r="BY3673" s="97"/>
      <c r="BZ3673" s="48"/>
      <c r="CA3673" s="40"/>
      <c r="CB3673" s="94"/>
      <c r="CC3673" s="94"/>
      <c r="CD3673" s="94"/>
      <c r="CE3673" s="40"/>
      <c r="CF3673" s="73"/>
      <c r="CG3673" s="41"/>
      <c r="CH3673" s="41"/>
      <c r="CI3673" s="41"/>
      <c r="CJ3673" s="41"/>
      <c r="CK3673" s="41"/>
      <c r="CL3673" s="68"/>
      <c r="CM3673" s="41"/>
      <c r="CN3673" s="41"/>
      <c r="CO3673" s="39"/>
      <c r="CP3673" s="78"/>
    </row>
    <row r="3674" spans="1:94" s="38" customFormat="1" x14ac:dyDescent="0.25">
      <c r="A3674" s="38">
        <v>3671</v>
      </c>
      <c r="F3674" s="39"/>
      <c r="Q3674" s="39"/>
      <c r="R3674" s="40"/>
      <c r="S3674" s="40"/>
      <c r="T3674" s="39"/>
      <c r="AG3674" s="110"/>
      <c r="AH3674" s="94"/>
      <c r="AJ3674" s="97"/>
      <c r="AL3674" s="39"/>
      <c r="AP3674" s="39"/>
      <c r="AQ3674" s="77"/>
      <c r="AR3674" s="94"/>
      <c r="AT3674" s="97"/>
      <c r="BB3674" s="79"/>
      <c r="BC3674" s="94"/>
      <c r="BE3674" s="97"/>
      <c r="BF3674" s="97"/>
      <c r="BG3674" s="40"/>
      <c r="BK3674" s="40"/>
      <c r="BL3674" s="79"/>
      <c r="BM3674" s="94"/>
      <c r="BO3674" s="97"/>
      <c r="BQ3674" s="40"/>
      <c r="BR3674" s="94"/>
      <c r="BS3674" s="94"/>
      <c r="BT3674" s="94"/>
      <c r="BU3674" s="40"/>
      <c r="BV3674" s="82"/>
      <c r="BW3674" s="94"/>
      <c r="BX3674" s="48"/>
      <c r="BY3674" s="97"/>
      <c r="BZ3674" s="48"/>
      <c r="CA3674" s="40"/>
      <c r="CB3674" s="94"/>
      <c r="CC3674" s="94"/>
      <c r="CD3674" s="94"/>
      <c r="CE3674" s="40"/>
      <c r="CF3674" s="73"/>
      <c r="CG3674" s="41"/>
      <c r="CH3674" s="41"/>
      <c r="CI3674" s="41"/>
      <c r="CJ3674" s="41"/>
      <c r="CK3674" s="41"/>
      <c r="CL3674" s="68"/>
      <c r="CM3674" s="41"/>
      <c r="CN3674" s="41"/>
      <c r="CO3674" s="39"/>
      <c r="CP3674" s="78"/>
    </row>
    <row r="3675" spans="1:94" s="38" customFormat="1" x14ac:dyDescent="0.25">
      <c r="A3675" s="38">
        <v>3672</v>
      </c>
      <c r="F3675" s="39"/>
      <c r="Q3675" s="39"/>
      <c r="R3675" s="40"/>
      <c r="S3675" s="40"/>
      <c r="T3675" s="39"/>
      <c r="AG3675" s="110"/>
      <c r="AH3675" s="94"/>
      <c r="AJ3675" s="97"/>
      <c r="AL3675" s="39"/>
      <c r="AP3675" s="39"/>
      <c r="AQ3675" s="77"/>
      <c r="AR3675" s="94"/>
      <c r="AT3675" s="97"/>
      <c r="BB3675" s="79"/>
      <c r="BC3675" s="94"/>
      <c r="BE3675" s="97"/>
      <c r="BF3675" s="97"/>
      <c r="BG3675" s="40"/>
      <c r="BK3675" s="40"/>
      <c r="BL3675" s="79"/>
      <c r="BM3675" s="94"/>
      <c r="BO3675" s="97"/>
      <c r="BQ3675" s="40"/>
      <c r="BR3675" s="94"/>
      <c r="BS3675" s="94"/>
      <c r="BT3675" s="94"/>
      <c r="BU3675" s="40"/>
      <c r="BV3675" s="82"/>
      <c r="BW3675" s="94"/>
      <c r="BX3675" s="48"/>
      <c r="BY3675" s="97"/>
      <c r="BZ3675" s="48"/>
      <c r="CA3675" s="40"/>
      <c r="CB3675" s="94"/>
      <c r="CC3675" s="94"/>
      <c r="CD3675" s="94"/>
      <c r="CE3675" s="40"/>
      <c r="CF3675" s="73"/>
      <c r="CG3675" s="41"/>
      <c r="CH3675" s="41"/>
      <c r="CI3675" s="41"/>
      <c r="CJ3675" s="41"/>
      <c r="CK3675" s="41"/>
      <c r="CL3675" s="68"/>
      <c r="CM3675" s="41"/>
      <c r="CN3675" s="41"/>
      <c r="CO3675" s="39"/>
      <c r="CP3675" s="78"/>
    </row>
    <row r="3676" spans="1:94" s="38" customFormat="1" x14ac:dyDescent="0.25">
      <c r="A3676" s="38">
        <v>3673</v>
      </c>
      <c r="F3676" s="39"/>
      <c r="Q3676" s="39"/>
      <c r="R3676" s="40"/>
      <c r="S3676" s="40"/>
      <c r="T3676" s="39"/>
      <c r="AG3676" s="110"/>
      <c r="AH3676" s="94"/>
      <c r="AJ3676" s="97"/>
      <c r="AL3676" s="39"/>
      <c r="AP3676" s="39"/>
      <c r="AQ3676" s="77"/>
      <c r="AR3676" s="94"/>
      <c r="AT3676" s="97"/>
      <c r="BB3676" s="79"/>
      <c r="BC3676" s="94"/>
      <c r="BE3676" s="97"/>
      <c r="BF3676" s="97"/>
      <c r="BG3676" s="40"/>
      <c r="BK3676" s="40"/>
      <c r="BL3676" s="79"/>
      <c r="BM3676" s="94"/>
      <c r="BO3676" s="97"/>
      <c r="BQ3676" s="40"/>
      <c r="BR3676" s="94"/>
      <c r="BS3676" s="94"/>
      <c r="BT3676" s="94"/>
      <c r="BU3676" s="40"/>
      <c r="BV3676" s="82"/>
      <c r="BW3676" s="94"/>
      <c r="BX3676" s="48"/>
      <c r="BY3676" s="97"/>
      <c r="BZ3676" s="48"/>
      <c r="CA3676" s="40"/>
      <c r="CB3676" s="94"/>
      <c r="CC3676" s="94"/>
      <c r="CD3676" s="94"/>
      <c r="CE3676" s="40"/>
      <c r="CF3676" s="73"/>
      <c r="CG3676" s="41"/>
      <c r="CH3676" s="41"/>
      <c r="CI3676" s="41"/>
      <c r="CJ3676" s="41"/>
      <c r="CK3676" s="41"/>
      <c r="CL3676" s="68"/>
      <c r="CM3676" s="41"/>
      <c r="CN3676" s="41"/>
      <c r="CO3676" s="39"/>
      <c r="CP3676" s="78"/>
    </row>
    <row r="3677" spans="1:94" s="38" customFormat="1" x14ac:dyDescent="0.25">
      <c r="A3677" s="38">
        <v>3674</v>
      </c>
      <c r="F3677" s="39"/>
      <c r="Q3677" s="39"/>
      <c r="R3677" s="40"/>
      <c r="S3677" s="40"/>
      <c r="T3677" s="39"/>
      <c r="AG3677" s="110"/>
      <c r="AH3677" s="94"/>
      <c r="AJ3677" s="97"/>
      <c r="AL3677" s="39"/>
      <c r="AP3677" s="39"/>
      <c r="AQ3677" s="77"/>
      <c r="AR3677" s="94"/>
      <c r="AT3677" s="97"/>
      <c r="BB3677" s="79"/>
      <c r="BC3677" s="94"/>
      <c r="BE3677" s="97"/>
      <c r="BF3677" s="97"/>
      <c r="BG3677" s="40"/>
      <c r="BK3677" s="40"/>
      <c r="BL3677" s="79"/>
      <c r="BM3677" s="94"/>
      <c r="BO3677" s="97"/>
      <c r="BQ3677" s="40"/>
      <c r="BR3677" s="94"/>
      <c r="BS3677" s="94"/>
      <c r="BT3677" s="94"/>
      <c r="BU3677" s="40"/>
      <c r="BV3677" s="82"/>
      <c r="BW3677" s="94"/>
      <c r="BX3677" s="48"/>
      <c r="BY3677" s="97"/>
      <c r="BZ3677" s="48"/>
      <c r="CA3677" s="40"/>
      <c r="CB3677" s="94"/>
      <c r="CC3677" s="94"/>
      <c r="CD3677" s="94"/>
      <c r="CE3677" s="40"/>
      <c r="CF3677" s="73"/>
      <c r="CG3677" s="41"/>
      <c r="CH3677" s="41"/>
      <c r="CI3677" s="41"/>
      <c r="CJ3677" s="41"/>
      <c r="CK3677" s="41"/>
      <c r="CL3677" s="68"/>
      <c r="CM3677" s="41"/>
      <c r="CN3677" s="41"/>
      <c r="CO3677" s="39"/>
      <c r="CP3677" s="78"/>
    </row>
    <row r="3678" spans="1:94" s="38" customFormat="1" x14ac:dyDescent="0.25">
      <c r="A3678" s="38">
        <v>3675</v>
      </c>
      <c r="F3678" s="39"/>
      <c r="Q3678" s="39"/>
      <c r="R3678" s="40"/>
      <c r="S3678" s="40"/>
      <c r="T3678" s="39"/>
      <c r="AG3678" s="110"/>
      <c r="AH3678" s="94"/>
      <c r="AJ3678" s="97"/>
      <c r="AL3678" s="39"/>
      <c r="AP3678" s="39"/>
      <c r="AQ3678" s="77"/>
      <c r="AR3678" s="94"/>
      <c r="AT3678" s="97"/>
      <c r="BB3678" s="79"/>
      <c r="BC3678" s="94"/>
      <c r="BE3678" s="97"/>
      <c r="BF3678" s="97"/>
      <c r="BG3678" s="40"/>
      <c r="BK3678" s="40"/>
      <c r="BL3678" s="79"/>
      <c r="BM3678" s="94"/>
      <c r="BO3678" s="97"/>
      <c r="BQ3678" s="40"/>
      <c r="BR3678" s="94"/>
      <c r="BS3678" s="94"/>
      <c r="BT3678" s="94"/>
      <c r="BU3678" s="40"/>
      <c r="BV3678" s="82"/>
      <c r="BW3678" s="94"/>
      <c r="BX3678" s="48"/>
      <c r="BY3678" s="97"/>
      <c r="BZ3678" s="48"/>
      <c r="CA3678" s="40"/>
      <c r="CB3678" s="94"/>
      <c r="CC3678" s="94"/>
      <c r="CD3678" s="94"/>
      <c r="CE3678" s="40"/>
      <c r="CF3678" s="73"/>
      <c r="CG3678" s="41"/>
      <c r="CH3678" s="41"/>
      <c r="CI3678" s="41"/>
      <c r="CJ3678" s="41"/>
      <c r="CK3678" s="41"/>
      <c r="CL3678" s="68"/>
      <c r="CM3678" s="41"/>
      <c r="CN3678" s="41"/>
      <c r="CO3678" s="39"/>
      <c r="CP3678" s="78"/>
    </row>
    <row r="3679" spans="1:94" s="38" customFormat="1" x14ac:dyDescent="0.25">
      <c r="A3679" s="38">
        <v>3676</v>
      </c>
      <c r="F3679" s="39"/>
      <c r="Q3679" s="39"/>
      <c r="R3679" s="40"/>
      <c r="S3679" s="40"/>
      <c r="T3679" s="39"/>
      <c r="AG3679" s="110"/>
      <c r="AH3679" s="94"/>
      <c r="AJ3679" s="97"/>
      <c r="AL3679" s="39"/>
      <c r="AP3679" s="39"/>
      <c r="AQ3679" s="77"/>
      <c r="AR3679" s="94"/>
      <c r="AT3679" s="97"/>
      <c r="BB3679" s="79"/>
      <c r="BC3679" s="94"/>
      <c r="BE3679" s="97"/>
      <c r="BF3679" s="97"/>
      <c r="BG3679" s="40"/>
      <c r="BK3679" s="40"/>
      <c r="BL3679" s="79"/>
      <c r="BM3679" s="94"/>
      <c r="BO3679" s="97"/>
      <c r="BQ3679" s="40"/>
      <c r="BR3679" s="94"/>
      <c r="BS3679" s="94"/>
      <c r="BT3679" s="94"/>
      <c r="BU3679" s="40"/>
      <c r="BV3679" s="82"/>
      <c r="BW3679" s="94"/>
      <c r="BX3679" s="48"/>
      <c r="BY3679" s="97"/>
      <c r="BZ3679" s="48"/>
      <c r="CA3679" s="40"/>
      <c r="CB3679" s="94"/>
      <c r="CC3679" s="94"/>
      <c r="CD3679" s="94"/>
      <c r="CE3679" s="40"/>
      <c r="CF3679" s="73"/>
      <c r="CG3679" s="41"/>
      <c r="CH3679" s="41"/>
      <c r="CI3679" s="41"/>
      <c r="CJ3679" s="41"/>
      <c r="CK3679" s="41"/>
      <c r="CL3679" s="68"/>
      <c r="CM3679" s="41"/>
      <c r="CN3679" s="41"/>
      <c r="CO3679" s="39"/>
      <c r="CP3679" s="78"/>
    </row>
    <row r="3680" spans="1:94" s="38" customFormat="1" x14ac:dyDescent="0.25">
      <c r="A3680" s="38">
        <v>3677</v>
      </c>
      <c r="F3680" s="39"/>
      <c r="Q3680" s="39"/>
      <c r="R3680" s="40"/>
      <c r="S3680" s="40"/>
      <c r="T3680" s="39"/>
      <c r="AG3680" s="110"/>
      <c r="AH3680" s="94"/>
      <c r="AJ3680" s="97"/>
      <c r="AL3680" s="39"/>
      <c r="AP3680" s="39"/>
      <c r="AQ3680" s="77"/>
      <c r="AR3680" s="94"/>
      <c r="AT3680" s="97"/>
      <c r="BB3680" s="79"/>
      <c r="BC3680" s="94"/>
      <c r="BE3680" s="97"/>
      <c r="BF3680" s="97"/>
      <c r="BG3680" s="40"/>
      <c r="BK3680" s="40"/>
      <c r="BL3680" s="79"/>
      <c r="BM3680" s="94"/>
      <c r="BO3680" s="97"/>
      <c r="BQ3680" s="40"/>
      <c r="BR3680" s="94"/>
      <c r="BS3680" s="94"/>
      <c r="BT3680" s="94"/>
      <c r="BU3680" s="40"/>
      <c r="BV3680" s="82"/>
      <c r="BW3680" s="94"/>
      <c r="BX3680" s="48"/>
      <c r="BY3680" s="97"/>
      <c r="BZ3680" s="48"/>
      <c r="CA3680" s="40"/>
      <c r="CB3680" s="94"/>
      <c r="CC3680" s="94"/>
      <c r="CD3680" s="94"/>
      <c r="CE3680" s="40"/>
      <c r="CF3680" s="73"/>
      <c r="CG3680" s="41"/>
      <c r="CH3680" s="41"/>
      <c r="CI3680" s="41"/>
      <c r="CJ3680" s="41"/>
      <c r="CK3680" s="41"/>
      <c r="CL3680" s="68"/>
      <c r="CM3680" s="41"/>
      <c r="CN3680" s="41"/>
      <c r="CO3680" s="39"/>
      <c r="CP3680" s="78"/>
    </row>
    <row r="3681" spans="1:94" s="38" customFormat="1" x14ac:dyDescent="0.25">
      <c r="A3681" s="38">
        <v>3678</v>
      </c>
      <c r="F3681" s="39"/>
      <c r="Q3681" s="39"/>
      <c r="R3681" s="40"/>
      <c r="S3681" s="40"/>
      <c r="T3681" s="39"/>
      <c r="AG3681" s="110"/>
      <c r="AH3681" s="94"/>
      <c r="AJ3681" s="97"/>
      <c r="AL3681" s="39"/>
      <c r="AP3681" s="39"/>
      <c r="AQ3681" s="77"/>
      <c r="AR3681" s="94"/>
      <c r="AT3681" s="97"/>
      <c r="BB3681" s="79"/>
      <c r="BC3681" s="94"/>
      <c r="BE3681" s="97"/>
      <c r="BF3681" s="97"/>
      <c r="BG3681" s="40"/>
      <c r="BK3681" s="40"/>
      <c r="BL3681" s="79"/>
      <c r="BM3681" s="94"/>
      <c r="BO3681" s="97"/>
      <c r="BQ3681" s="40"/>
      <c r="BR3681" s="94"/>
      <c r="BS3681" s="94"/>
      <c r="BT3681" s="94"/>
      <c r="BU3681" s="40"/>
      <c r="BV3681" s="82"/>
      <c r="BW3681" s="94"/>
      <c r="BX3681" s="48"/>
      <c r="BY3681" s="97"/>
      <c r="BZ3681" s="48"/>
      <c r="CA3681" s="40"/>
      <c r="CB3681" s="94"/>
      <c r="CC3681" s="94"/>
      <c r="CD3681" s="94"/>
      <c r="CE3681" s="40"/>
      <c r="CF3681" s="73"/>
      <c r="CG3681" s="41"/>
      <c r="CH3681" s="41"/>
      <c r="CI3681" s="41"/>
      <c r="CJ3681" s="41"/>
      <c r="CK3681" s="41"/>
      <c r="CL3681" s="68"/>
      <c r="CM3681" s="41"/>
      <c r="CN3681" s="41"/>
      <c r="CO3681" s="39"/>
      <c r="CP3681" s="78"/>
    </row>
    <row r="3682" spans="1:94" s="38" customFormat="1" x14ac:dyDescent="0.25">
      <c r="A3682" s="38">
        <v>3679</v>
      </c>
      <c r="F3682" s="39"/>
      <c r="Q3682" s="39"/>
      <c r="R3682" s="40"/>
      <c r="S3682" s="40"/>
      <c r="T3682" s="39"/>
      <c r="AG3682" s="110"/>
      <c r="AH3682" s="94"/>
      <c r="AJ3682" s="97"/>
      <c r="AL3682" s="39"/>
      <c r="AP3682" s="39"/>
      <c r="AQ3682" s="77"/>
      <c r="AR3682" s="94"/>
      <c r="AT3682" s="97"/>
      <c r="BB3682" s="79"/>
      <c r="BC3682" s="94"/>
      <c r="BE3682" s="97"/>
      <c r="BF3682" s="97"/>
      <c r="BG3682" s="40"/>
      <c r="BK3682" s="40"/>
      <c r="BL3682" s="79"/>
      <c r="BM3682" s="94"/>
      <c r="BO3682" s="97"/>
      <c r="BQ3682" s="40"/>
      <c r="BR3682" s="94"/>
      <c r="BS3682" s="94"/>
      <c r="BT3682" s="94"/>
      <c r="BU3682" s="40"/>
      <c r="BV3682" s="82"/>
      <c r="BW3682" s="94"/>
      <c r="BX3682" s="48"/>
      <c r="BY3682" s="97"/>
      <c r="BZ3682" s="48"/>
      <c r="CA3682" s="40"/>
      <c r="CB3682" s="94"/>
      <c r="CC3682" s="94"/>
      <c r="CD3682" s="94"/>
      <c r="CE3682" s="40"/>
      <c r="CF3682" s="73"/>
      <c r="CG3682" s="41"/>
      <c r="CH3682" s="41"/>
      <c r="CI3682" s="41"/>
      <c r="CJ3682" s="41"/>
      <c r="CK3682" s="41"/>
      <c r="CL3682" s="68"/>
      <c r="CM3682" s="41"/>
      <c r="CN3682" s="41"/>
      <c r="CO3682" s="39"/>
      <c r="CP3682" s="78"/>
    </row>
    <row r="3683" spans="1:94" s="38" customFormat="1" x14ac:dyDescent="0.25">
      <c r="A3683" s="38">
        <v>3680</v>
      </c>
      <c r="F3683" s="39"/>
      <c r="Q3683" s="39"/>
      <c r="R3683" s="40"/>
      <c r="S3683" s="40"/>
      <c r="T3683" s="39"/>
      <c r="AG3683" s="110"/>
      <c r="AH3683" s="94"/>
      <c r="AJ3683" s="97"/>
      <c r="AL3683" s="39"/>
      <c r="AP3683" s="39"/>
      <c r="AQ3683" s="77"/>
      <c r="AR3683" s="94"/>
      <c r="AT3683" s="97"/>
      <c r="BB3683" s="79"/>
      <c r="BC3683" s="94"/>
      <c r="BE3683" s="97"/>
      <c r="BF3683" s="97"/>
      <c r="BG3683" s="40"/>
      <c r="BK3683" s="40"/>
      <c r="BL3683" s="79"/>
      <c r="BM3683" s="94"/>
      <c r="BO3683" s="97"/>
      <c r="BQ3683" s="40"/>
      <c r="BR3683" s="94"/>
      <c r="BS3683" s="94"/>
      <c r="BT3683" s="94"/>
      <c r="BU3683" s="40"/>
      <c r="BV3683" s="82"/>
      <c r="BW3683" s="94"/>
      <c r="BX3683" s="48"/>
      <c r="BY3683" s="97"/>
      <c r="BZ3683" s="48"/>
      <c r="CA3683" s="40"/>
      <c r="CB3683" s="94"/>
      <c r="CC3683" s="94"/>
      <c r="CD3683" s="94"/>
      <c r="CE3683" s="40"/>
      <c r="CF3683" s="73"/>
      <c r="CG3683" s="41"/>
      <c r="CH3683" s="41"/>
      <c r="CI3683" s="41"/>
      <c r="CJ3683" s="41"/>
      <c r="CK3683" s="41"/>
      <c r="CL3683" s="68"/>
      <c r="CM3683" s="41"/>
      <c r="CN3683" s="41"/>
      <c r="CO3683" s="39"/>
      <c r="CP3683" s="78"/>
    </row>
    <row r="3684" spans="1:94" s="38" customFormat="1" x14ac:dyDescent="0.25">
      <c r="A3684" s="38">
        <v>3681</v>
      </c>
      <c r="F3684" s="39"/>
      <c r="Q3684" s="39"/>
      <c r="R3684" s="40"/>
      <c r="S3684" s="40"/>
      <c r="T3684" s="39"/>
      <c r="AG3684" s="110"/>
      <c r="AH3684" s="94"/>
      <c r="AJ3684" s="97"/>
      <c r="AL3684" s="39"/>
      <c r="AP3684" s="39"/>
      <c r="AQ3684" s="77"/>
      <c r="AR3684" s="94"/>
      <c r="AT3684" s="97"/>
      <c r="BB3684" s="79"/>
      <c r="BC3684" s="94"/>
      <c r="BE3684" s="97"/>
      <c r="BF3684" s="97"/>
      <c r="BG3684" s="40"/>
      <c r="BK3684" s="40"/>
      <c r="BL3684" s="79"/>
      <c r="BM3684" s="94"/>
      <c r="BO3684" s="97"/>
      <c r="BQ3684" s="40"/>
      <c r="BR3684" s="94"/>
      <c r="BS3684" s="94"/>
      <c r="BT3684" s="94"/>
      <c r="BU3684" s="40"/>
      <c r="BV3684" s="82"/>
      <c r="BW3684" s="94"/>
      <c r="BX3684" s="48"/>
      <c r="BY3684" s="97"/>
      <c r="BZ3684" s="48"/>
      <c r="CA3684" s="40"/>
      <c r="CB3684" s="94"/>
      <c r="CC3684" s="94"/>
      <c r="CD3684" s="94"/>
      <c r="CE3684" s="40"/>
      <c r="CF3684" s="73"/>
      <c r="CG3684" s="41"/>
      <c r="CH3684" s="41"/>
      <c r="CI3684" s="41"/>
      <c r="CJ3684" s="41"/>
      <c r="CK3684" s="41"/>
      <c r="CL3684" s="68"/>
      <c r="CM3684" s="41"/>
      <c r="CN3684" s="41"/>
      <c r="CO3684" s="39"/>
      <c r="CP3684" s="78"/>
    </row>
    <row r="3685" spans="1:94" s="38" customFormat="1" x14ac:dyDescent="0.25">
      <c r="A3685" s="38">
        <v>3682</v>
      </c>
      <c r="F3685" s="39"/>
      <c r="Q3685" s="39"/>
      <c r="R3685" s="40"/>
      <c r="S3685" s="40"/>
      <c r="T3685" s="39"/>
      <c r="AG3685" s="110"/>
      <c r="AH3685" s="94"/>
      <c r="AJ3685" s="97"/>
      <c r="AL3685" s="39"/>
      <c r="AP3685" s="39"/>
      <c r="AQ3685" s="77"/>
      <c r="AR3685" s="94"/>
      <c r="AT3685" s="97"/>
      <c r="BB3685" s="79"/>
      <c r="BC3685" s="94"/>
      <c r="BE3685" s="97"/>
      <c r="BF3685" s="97"/>
      <c r="BG3685" s="40"/>
      <c r="BK3685" s="40"/>
      <c r="BL3685" s="79"/>
      <c r="BM3685" s="94"/>
      <c r="BO3685" s="97"/>
      <c r="BQ3685" s="40"/>
      <c r="BR3685" s="94"/>
      <c r="BS3685" s="94"/>
      <c r="BT3685" s="94"/>
      <c r="BU3685" s="40"/>
      <c r="BV3685" s="82"/>
      <c r="BW3685" s="94"/>
      <c r="BX3685" s="48"/>
      <c r="BY3685" s="97"/>
      <c r="BZ3685" s="48"/>
      <c r="CA3685" s="40"/>
      <c r="CB3685" s="94"/>
      <c r="CC3685" s="94"/>
      <c r="CD3685" s="94"/>
      <c r="CE3685" s="40"/>
      <c r="CF3685" s="73"/>
      <c r="CG3685" s="41"/>
      <c r="CH3685" s="41"/>
      <c r="CI3685" s="41"/>
      <c r="CJ3685" s="41"/>
      <c r="CK3685" s="41"/>
      <c r="CL3685" s="68"/>
      <c r="CM3685" s="41"/>
      <c r="CN3685" s="41"/>
      <c r="CO3685" s="39"/>
      <c r="CP3685" s="78"/>
    </row>
    <row r="3686" spans="1:94" s="38" customFormat="1" x14ac:dyDescent="0.25">
      <c r="A3686" s="38">
        <v>3683</v>
      </c>
      <c r="F3686" s="39"/>
      <c r="Q3686" s="39"/>
      <c r="R3686" s="40"/>
      <c r="S3686" s="40"/>
      <c r="T3686" s="39"/>
      <c r="AG3686" s="110"/>
      <c r="AH3686" s="94"/>
      <c r="AJ3686" s="97"/>
      <c r="AL3686" s="39"/>
      <c r="AP3686" s="39"/>
      <c r="AQ3686" s="77"/>
      <c r="AR3686" s="94"/>
      <c r="AT3686" s="97"/>
      <c r="BB3686" s="79"/>
      <c r="BC3686" s="94"/>
      <c r="BE3686" s="97"/>
      <c r="BF3686" s="97"/>
      <c r="BG3686" s="40"/>
      <c r="BK3686" s="40"/>
      <c r="BL3686" s="79"/>
      <c r="BM3686" s="94"/>
      <c r="BO3686" s="97"/>
      <c r="BQ3686" s="40"/>
      <c r="BR3686" s="94"/>
      <c r="BS3686" s="94"/>
      <c r="BT3686" s="94"/>
      <c r="BU3686" s="40"/>
      <c r="BV3686" s="82"/>
      <c r="BW3686" s="94"/>
      <c r="BX3686" s="48"/>
      <c r="BY3686" s="97"/>
      <c r="BZ3686" s="48"/>
      <c r="CA3686" s="40"/>
      <c r="CB3686" s="94"/>
      <c r="CC3686" s="94"/>
      <c r="CD3686" s="94"/>
      <c r="CE3686" s="40"/>
      <c r="CF3686" s="73"/>
      <c r="CG3686" s="41"/>
      <c r="CH3686" s="41"/>
      <c r="CI3686" s="41"/>
      <c r="CJ3686" s="41"/>
      <c r="CK3686" s="41"/>
      <c r="CL3686" s="68"/>
      <c r="CM3686" s="41"/>
      <c r="CN3686" s="41"/>
      <c r="CO3686" s="39"/>
      <c r="CP3686" s="78"/>
    </row>
    <row r="3687" spans="1:94" s="38" customFormat="1" x14ac:dyDescent="0.25">
      <c r="A3687" s="38">
        <v>3684</v>
      </c>
      <c r="F3687" s="39"/>
      <c r="Q3687" s="39"/>
      <c r="R3687" s="40"/>
      <c r="S3687" s="40"/>
      <c r="T3687" s="39"/>
      <c r="AG3687" s="110"/>
      <c r="AH3687" s="94"/>
      <c r="AJ3687" s="97"/>
      <c r="AL3687" s="39"/>
      <c r="AP3687" s="39"/>
      <c r="AQ3687" s="77"/>
      <c r="AR3687" s="94"/>
      <c r="AT3687" s="97"/>
      <c r="BB3687" s="79"/>
      <c r="BC3687" s="94"/>
      <c r="BE3687" s="97"/>
      <c r="BF3687" s="97"/>
      <c r="BG3687" s="40"/>
      <c r="BK3687" s="40"/>
      <c r="BL3687" s="79"/>
      <c r="BM3687" s="94"/>
      <c r="BO3687" s="97"/>
      <c r="BQ3687" s="40"/>
      <c r="BR3687" s="94"/>
      <c r="BS3687" s="94"/>
      <c r="BT3687" s="94"/>
      <c r="BU3687" s="40"/>
      <c r="BV3687" s="82"/>
      <c r="BW3687" s="94"/>
      <c r="BX3687" s="48"/>
      <c r="BY3687" s="97"/>
      <c r="BZ3687" s="48"/>
      <c r="CA3687" s="40"/>
      <c r="CB3687" s="94"/>
      <c r="CC3687" s="94"/>
      <c r="CD3687" s="94"/>
      <c r="CE3687" s="40"/>
      <c r="CF3687" s="73"/>
      <c r="CG3687" s="41"/>
      <c r="CH3687" s="41"/>
      <c r="CI3687" s="41"/>
      <c r="CJ3687" s="41"/>
      <c r="CK3687" s="41"/>
      <c r="CL3687" s="68"/>
      <c r="CM3687" s="41"/>
      <c r="CN3687" s="41"/>
      <c r="CO3687" s="39"/>
      <c r="CP3687" s="78"/>
    </row>
    <row r="3688" spans="1:94" s="38" customFormat="1" x14ac:dyDescent="0.25">
      <c r="A3688" s="38">
        <v>3685</v>
      </c>
      <c r="F3688" s="39"/>
      <c r="Q3688" s="39"/>
      <c r="R3688" s="40"/>
      <c r="S3688" s="40"/>
      <c r="T3688" s="39"/>
      <c r="AG3688" s="110"/>
      <c r="AH3688" s="94"/>
      <c r="AJ3688" s="97"/>
      <c r="AL3688" s="39"/>
      <c r="AP3688" s="39"/>
      <c r="AQ3688" s="77"/>
      <c r="AR3688" s="94"/>
      <c r="AT3688" s="97"/>
      <c r="BB3688" s="79"/>
      <c r="BC3688" s="94"/>
      <c r="BE3688" s="97"/>
      <c r="BF3688" s="97"/>
      <c r="BG3688" s="40"/>
      <c r="BK3688" s="40"/>
      <c r="BL3688" s="79"/>
      <c r="BM3688" s="94"/>
      <c r="BO3688" s="97"/>
      <c r="BQ3688" s="40"/>
      <c r="BR3688" s="94"/>
      <c r="BS3688" s="94"/>
      <c r="BT3688" s="94"/>
      <c r="BU3688" s="40"/>
      <c r="BV3688" s="82"/>
      <c r="BW3688" s="94"/>
      <c r="BX3688" s="48"/>
      <c r="BY3688" s="97"/>
      <c r="BZ3688" s="48"/>
      <c r="CA3688" s="40"/>
      <c r="CB3688" s="94"/>
      <c r="CC3688" s="94"/>
      <c r="CD3688" s="94"/>
      <c r="CE3688" s="40"/>
      <c r="CF3688" s="73"/>
      <c r="CG3688" s="41"/>
      <c r="CH3688" s="41"/>
      <c r="CI3688" s="41"/>
      <c r="CJ3688" s="41"/>
      <c r="CK3688" s="41"/>
      <c r="CL3688" s="68"/>
      <c r="CM3688" s="41"/>
      <c r="CN3688" s="41"/>
      <c r="CO3688" s="39"/>
      <c r="CP3688" s="78"/>
    </row>
    <row r="3689" spans="1:94" s="38" customFormat="1" x14ac:dyDescent="0.25">
      <c r="A3689" s="38">
        <v>3686</v>
      </c>
      <c r="F3689" s="39"/>
      <c r="Q3689" s="39"/>
      <c r="R3689" s="40"/>
      <c r="S3689" s="40"/>
      <c r="T3689" s="39"/>
      <c r="AG3689" s="110"/>
      <c r="AH3689" s="94"/>
      <c r="AJ3689" s="97"/>
      <c r="AL3689" s="39"/>
      <c r="AP3689" s="39"/>
      <c r="AQ3689" s="77"/>
      <c r="AR3689" s="94"/>
      <c r="AT3689" s="97"/>
      <c r="BB3689" s="79"/>
      <c r="BC3689" s="94"/>
      <c r="BE3689" s="97"/>
      <c r="BF3689" s="97"/>
      <c r="BG3689" s="40"/>
      <c r="BK3689" s="40"/>
      <c r="BL3689" s="79"/>
      <c r="BM3689" s="94"/>
      <c r="BO3689" s="97"/>
      <c r="BQ3689" s="40"/>
      <c r="BR3689" s="94"/>
      <c r="BS3689" s="94"/>
      <c r="BT3689" s="94"/>
      <c r="BU3689" s="40"/>
      <c r="BV3689" s="82"/>
      <c r="BW3689" s="94"/>
      <c r="BX3689" s="48"/>
      <c r="BY3689" s="97"/>
      <c r="BZ3689" s="48"/>
      <c r="CA3689" s="40"/>
      <c r="CB3689" s="94"/>
      <c r="CC3689" s="94"/>
      <c r="CD3689" s="94"/>
      <c r="CE3689" s="40"/>
      <c r="CF3689" s="73"/>
      <c r="CG3689" s="41"/>
      <c r="CH3689" s="41"/>
      <c r="CI3689" s="41"/>
      <c r="CJ3689" s="41"/>
      <c r="CK3689" s="41"/>
      <c r="CL3689" s="68"/>
      <c r="CM3689" s="41"/>
      <c r="CN3689" s="41"/>
      <c r="CO3689" s="39"/>
      <c r="CP3689" s="78"/>
    </row>
    <row r="3690" spans="1:94" s="38" customFormat="1" x14ac:dyDescent="0.25">
      <c r="A3690" s="38">
        <v>3687</v>
      </c>
      <c r="F3690" s="39"/>
      <c r="Q3690" s="39"/>
      <c r="R3690" s="40"/>
      <c r="S3690" s="40"/>
      <c r="T3690" s="39"/>
      <c r="AG3690" s="110"/>
      <c r="AH3690" s="94"/>
      <c r="AJ3690" s="97"/>
      <c r="AL3690" s="39"/>
      <c r="AP3690" s="39"/>
      <c r="AQ3690" s="77"/>
      <c r="AR3690" s="94"/>
      <c r="AT3690" s="97"/>
      <c r="BB3690" s="79"/>
      <c r="BC3690" s="94"/>
      <c r="BE3690" s="97"/>
      <c r="BF3690" s="97"/>
      <c r="BG3690" s="40"/>
      <c r="BK3690" s="40"/>
      <c r="BL3690" s="79"/>
      <c r="BM3690" s="94"/>
      <c r="BO3690" s="97"/>
      <c r="BQ3690" s="40"/>
      <c r="BR3690" s="94"/>
      <c r="BS3690" s="94"/>
      <c r="BT3690" s="94"/>
      <c r="BU3690" s="40"/>
      <c r="BV3690" s="82"/>
      <c r="BW3690" s="94"/>
      <c r="BX3690" s="48"/>
      <c r="BY3690" s="97"/>
      <c r="BZ3690" s="48"/>
      <c r="CA3690" s="40"/>
      <c r="CB3690" s="94"/>
      <c r="CC3690" s="94"/>
      <c r="CD3690" s="94"/>
      <c r="CE3690" s="40"/>
      <c r="CF3690" s="73"/>
      <c r="CG3690" s="41"/>
      <c r="CH3690" s="41"/>
      <c r="CI3690" s="41"/>
      <c r="CJ3690" s="41"/>
      <c r="CK3690" s="41"/>
      <c r="CL3690" s="68"/>
      <c r="CM3690" s="41"/>
      <c r="CN3690" s="41"/>
      <c r="CO3690" s="39"/>
      <c r="CP3690" s="78"/>
    </row>
    <row r="3691" spans="1:94" s="38" customFormat="1" x14ac:dyDescent="0.25">
      <c r="A3691" s="38">
        <v>3688</v>
      </c>
      <c r="F3691" s="39"/>
      <c r="Q3691" s="39"/>
      <c r="R3691" s="40"/>
      <c r="S3691" s="40"/>
      <c r="T3691" s="39"/>
      <c r="AG3691" s="110"/>
      <c r="AH3691" s="94"/>
      <c r="AJ3691" s="97"/>
      <c r="AL3691" s="39"/>
      <c r="AP3691" s="39"/>
      <c r="AQ3691" s="77"/>
      <c r="AR3691" s="94"/>
      <c r="AT3691" s="97"/>
      <c r="BB3691" s="79"/>
      <c r="BC3691" s="94"/>
      <c r="BE3691" s="97"/>
      <c r="BF3691" s="97"/>
      <c r="BG3691" s="40"/>
      <c r="BK3691" s="40"/>
      <c r="BL3691" s="79"/>
      <c r="BM3691" s="94"/>
      <c r="BO3691" s="97"/>
      <c r="BQ3691" s="40"/>
      <c r="BR3691" s="94"/>
      <c r="BS3691" s="94"/>
      <c r="BT3691" s="94"/>
      <c r="BU3691" s="40"/>
      <c r="BV3691" s="82"/>
      <c r="BW3691" s="94"/>
      <c r="BX3691" s="48"/>
      <c r="BY3691" s="97"/>
      <c r="BZ3691" s="48"/>
      <c r="CA3691" s="40"/>
      <c r="CB3691" s="94"/>
      <c r="CC3691" s="94"/>
      <c r="CD3691" s="94"/>
      <c r="CE3691" s="40"/>
      <c r="CF3691" s="73"/>
      <c r="CG3691" s="41"/>
      <c r="CH3691" s="41"/>
      <c r="CI3691" s="41"/>
      <c r="CJ3691" s="41"/>
      <c r="CK3691" s="41"/>
      <c r="CL3691" s="68"/>
      <c r="CM3691" s="41"/>
      <c r="CN3691" s="41"/>
      <c r="CO3691" s="39"/>
      <c r="CP3691" s="78"/>
    </row>
    <row r="3692" spans="1:94" s="38" customFormat="1" x14ac:dyDescent="0.25">
      <c r="A3692" s="38">
        <v>3689</v>
      </c>
      <c r="F3692" s="39"/>
      <c r="Q3692" s="39"/>
      <c r="R3692" s="40"/>
      <c r="S3692" s="40"/>
      <c r="T3692" s="39"/>
      <c r="AG3692" s="110"/>
      <c r="AH3692" s="94"/>
      <c r="AJ3692" s="97"/>
      <c r="AL3692" s="39"/>
      <c r="AP3692" s="39"/>
      <c r="AQ3692" s="77"/>
      <c r="AR3692" s="94"/>
      <c r="AT3692" s="97"/>
      <c r="BB3692" s="79"/>
      <c r="BC3692" s="94"/>
      <c r="BE3692" s="97"/>
      <c r="BF3692" s="97"/>
      <c r="BG3692" s="40"/>
      <c r="BK3692" s="40"/>
      <c r="BL3692" s="79"/>
      <c r="BM3692" s="94"/>
      <c r="BO3692" s="97"/>
      <c r="BQ3692" s="40"/>
      <c r="BR3692" s="94"/>
      <c r="BS3692" s="94"/>
      <c r="BT3692" s="94"/>
      <c r="BU3692" s="40"/>
      <c r="BV3692" s="82"/>
      <c r="BW3692" s="94"/>
      <c r="BX3692" s="48"/>
      <c r="BY3692" s="97"/>
      <c r="BZ3692" s="48"/>
      <c r="CA3692" s="40"/>
      <c r="CB3692" s="94"/>
      <c r="CC3692" s="94"/>
      <c r="CD3692" s="94"/>
      <c r="CE3692" s="40"/>
      <c r="CF3692" s="73"/>
      <c r="CG3692" s="41"/>
      <c r="CH3692" s="41"/>
      <c r="CI3692" s="41"/>
      <c r="CJ3692" s="41"/>
      <c r="CK3692" s="41"/>
      <c r="CL3692" s="68"/>
      <c r="CM3692" s="41"/>
      <c r="CN3692" s="41"/>
      <c r="CO3692" s="39"/>
      <c r="CP3692" s="78"/>
    </row>
    <row r="3693" spans="1:94" s="38" customFormat="1" x14ac:dyDescent="0.25">
      <c r="A3693" s="38">
        <v>3690</v>
      </c>
      <c r="F3693" s="39"/>
      <c r="Q3693" s="39"/>
      <c r="R3693" s="40"/>
      <c r="S3693" s="40"/>
      <c r="T3693" s="39"/>
      <c r="AG3693" s="110"/>
      <c r="AH3693" s="94"/>
      <c r="AJ3693" s="97"/>
      <c r="AL3693" s="39"/>
      <c r="AP3693" s="39"/>
      <c r="AQ3693" s="77"/>
      <c r="AR3693" s="94"/>
      <c r="AT3693" s="97"/>
      <c r="BB3693" s="79"/>
      <c r="BC3693" s="94"/>
      <c r="BE3693" s="97"/>
      <c r="BF3693" s="97"/>
      <c r="BG3693" s="40"/>
      <c r="BK3693" s="40"/>
      <c r="BL3693" s="79"/>
      <c r="BM3693" s="94"/>
      <c r="BO3693" s="97"/>
      <c r="BQ3693" s="40"/>
      <c r="BR3693" s="94"/>
      <c r="BS3693" s="94"/>
      <c r="BT3693" s="94"/>
      <c r="BU3693" s="40"/>
      <c r="BV3693" s="82"/>
      <c r="BW3693" s="94"/>
      <c r="BX3693" s="48"/>
      <c r="BY3693" s="97"/>
      <c r="BZ3693" s="48"/>
      <c r="CA3693" s="40"/>
      <c r="CB3693" s="94"/>
      <c r="CC3693" s="94"/>
      <c r="CD3693" s="94"/>
      <c r="CE3693" s="40"/>
      <c r="CF3693" s="73"/>
      <c r="CG3693" s="41"/>
      <c r="CH3693" s="41"/>
      <c r="CI3693" s="41"/>
      <c r="CJ3693" s="41"/>
      <c r="CK3693" s="41"/>
      <c r="CL3693" s="68"/>
      <c r="CM3693" s="41"/>
      <c r="CN3693" s="41"/>
      <c r="CO3693" s="39"/>
      <c r="CP3693" s="78"/>
    </row>
    <row r="3694" spans="1:94" s="38" customFormat="1" x14ac:dyDescent="0.25">
      <c r="A3694" s="38">
        <v>3691</v>
      </c>
      <c r="F3694" s="39"/>
      <c r="Q3694" s="39"/>
      <c r="R3694" s="40"/>
      <c r="S3694" s="40"/>
      <c r="T3694" s="39"/>
      <c r="AG3694" s="110"/>
      <c r="AH3694" s="94"/>
      <c r="AJ3694" s="97"/>
      <c r="AL3694" s="39"/>
      <c r="AP3694" s="39"/>
      <c r="AQ3694" s="77"/>
      <c r="AR3694" s="94"/>
      <c r="AT3694" s="97"/>
      <c r="BB3694" s="79"/>
      <c r="BC3694" s="94"/>
      <c r="BE3694" s="97"/>
      <c r="BF3694" s="97"/>
      <c r="BG3694" s="40"/>
      <c r="BK3694" s="40"/>
      <c r="BL3694" s="79"/>
      <c r="BM3694" s="94"/>
      <c r="BO3694" s="97"/>
      <c r="BQ3694" s="40"/>
      <c r="BR3694" s="94"/>
      <c r="BS3694" s="94"/>
      <c r="BT3694" s="94"/>
      <c r="BU3694" s="40"/>
      <c r="BV3694" s="82"/>
      <c r="BW3694" s="94"/>
      <c r="BX3694" s="48"/>
      <c r="BY3694" s="97"/>
      <c r="BZ3694" s="48"/>
      <c r="CA3694" s="40"/>
      <c r="CB3694" s="94"/>
      <c r="CC3694" s="94"/>
      <c r="CD3694" s="94"/>
      <c r="CE3694" s="40"/>
      <c r="CF3694" s="73"/>
      <c r="CG3694" s="41"/>
      <c r="CH3694" s="41"/>
      <c r="CI3694" s="41"/>
      <c r="CJ3694" s="41"/>
      <c r="CK3694" s="41"/>
      <c r="CL3694" s="68"/>
      <c r="CM3694" s="41"/>
      <c r="CN3694" s="41"/>
      <c r="CO3694" s="39"/>
      <c r="CP3694" s="78"/>
    </row>
    <row r="3695" spans="1:94" s="38" customFormat="1" x14ac:dyDescent="0.25">
      <c r="A3695" s="38">
        <v>3692</v>
      </c>
      <c r="F3695" s="39"/>
      <c r="Q3695" s="39"/>
      <c r="R3695" s="40"/>
      <c r="S3695" s="40"/>
      <c r="T3695" s="39"/>
      <c r="AG3695" s="110"/>
      <c r="AH3695" s="94"/>
      <c r="AJ3695" s="97"/>
      <c r="AL3695" s="39"/>
      <c r="AP3695" s="39"/>
      <c r="AQ3695" s="77"/>
      <c r="AR3695" s="94"/>
      <c r="AT3695" s="97"/>
      <c r="BB3695" s="79"/>
      <c r="BC3695" s="94"/>
      <c r="BE3695" s="97"/>
      <c r="BF3695" s="97"/>
      <c r="BG3695" s="40"/>
      <c r="BK3695" s="40"/>
      <c r="BL3695" s="79"/>
      <c r="BM3695" s="94"/>
      <c r="BO3695" s="97"/>
      <c r="BQ3695" s="40"/>
      <c r="BR3695" s="94"/>
      <c r="BS3695" s="94"/>
      <c r="BT3695" s="94"/>
      <c r="BU3695" s="40"/>
      <c r="BV3695" s="82"/>
      <c r="BW3695" s="94"/>
      <c r="BX3695" s="48"/>
      <c r="BY3695" s="97"/>
      <c r="BZ3695" s="48"/>
      <c r="CA3695" s="40"/>
      <c r="CB3695" s="94"/>
      <c r="CC3695" s="94"/>
      <c r="CD3695" s="94"/>
      <c r="CE3695" s="40"/>
      <c r="CF3695" s="73"/>
      <c r="CG3695" s="41"/>
      <c r="CH3695" s="41"/>
      <c r="CI3695" s="41"/>
      <c r="CJ3695" s="41"/>
      <c r="CK3695" s="41"/>
      <c r="CL3695" s="68"/>
      <c r="CM3695" s="41"/>
      <c r="CN3695" s="41"/>
      <c r="CO3695" s="39"/>
      <c r="CP3695" s="78"/>
    </row>
    <row r="3696" spans="1:94" s="38" customFormat="1" x14ac:dyDescent="0.25">
      <c r="A3696" s="38">
        <v>3693</v>
      </c>
      <c r="F3696" s="39"/>
      <c r="Q3696" s="39"/>
      <c r="R3696" s="40"/>
      <c r="S3696" s="40"/>
      <c r="T3696" s="39"/>
      <c r="AG3696" s="110"/>
      <c r="AH3696" s="94"/>
      <c r="AJ3696" s="97"/>
      <c r="AL3696" s="39"/>
      <c r="AP3696" s="39"/>
      <c r="AQ3696" s="77"/>
      <c r="AR3696" s="94"/>
      <c r="AT3696" s="97"/>
      <c r="BB3696" s="79"/>
      <c r="BC3696" s="94"/>
      <c r="BE3696" s="97"/>
      <c r="BF3696" s="97"/>
      <c r="BG3696" s="40"/>
      <c r="BK3696" s="40"/>
      <c r="BL3696" s="79"/>
      <c r="BM3696" s="94"/>
      <c r="BO3696" s="97"/>
      <c r="BQ3696" s="40"/>
      <c r="BR3696" s="94"/>
      <c r="BS3696" s="94"/>
      <c r="BT3696" s="94"/>
      <c r="BU3696" s="40"/>
      <c r="BV3696" s="82"/>
      <c r="BW3696" s="94"/>
      <c r="BX3696" s="48"/>
      <c r="BY3696" s="97"/>
      <c r="BZ3696" s="48"/>
      <c r="CA3696" s="40"/>
      <c r="CB3696" s="94"/>
      <c r="CC3696" s="94"/>
      <c r="CD3696" s="94"/>
      <c r="CE3696" s="40"/>
      <c r="CF3696" s="73"/>
      <c r="CG3696" s="41"/>
      <c r="CH3696" s="41"/>
      <c r="CI3696" s="41"/>
      <c r="CJ3696" s="41"/>
      <c r="CK3696" s="41"/>
      <c r="CL3696" s="68"/>
      <c r="CM3696" s="41"/>
      <c r="CN3696" s="41"/>
      <c r="CO3696" s="39"/>
      <c r="CP3696" s="78"/>
    </row>
    <row r="3697" spans="1:94" s="38" customFormat="1" x14ac:dyDescent="0.25">
      <c r="A3697" s="38">
        <v>3694</v>
      </c>
      <c r="F3697" s="39"/>
      <c r="Q3697" s="39"/>
      <c r="R3697" s="40"/>
      <c r="S3697" s="40"/>
      <c r="T3697" s="39"/>
      <c r="AG3697" s="110"/>
      <c r="AH3697" s="94"/>
      <c r="AJ3697" s="97"/>
      <c r="AL3697" s="39"/>
      <c r="AP3697" s="39"/>
      <c r="AQ3697" s="77"/>
      <c r="AR3697" s="94"/>
      <c r="AT3697" s="97"/>
      <c r="BB3697" s="79"/>
      <c r="BC3697" s="94"/>
      <c r="BE3697" s="97"/>
      <c r="BF3697" s="97"/>
      <c r="BG3697" s="40"/>
      <c r="BK3697" s="40"/>
      <c r="BL3697" s="79"/>
      <c r="BM3697" s="94"/>
      <c r="BO3697" s="97"/>
      <c r="BQ3697" s="40"/>
      <c r="BR3697" s="94"/>
      <c r="BS3697" s="94"/>
      <c r="BT3697" s="94"/>
      <c r="BU3697" s="40"/>
      <c r="BV3697" s="82"/>
      <c r="BW3697" s="94"/>
      <c r="BX3697" s="48"/>
      <c r="BY3697" s="97"/>
      <c r="BZ3697" s="48"/>
      <c r="CA3697" s="40"/>
      <c r="CB3697" s="94"/>
      <c r="CC3697" s="94"/>
      <c r="CD3697" s="94"/>
      <c r="CE3697" s="40"/>
      <c r="CF3697" s="73"/>
      <c r="CG3697" s="41"/>
      <c r="CH3697" s="41"/>
      <c r="CI3697" s="41"/>
      <c r="CJ3697" s="41"/>
      <c r="CK3697" s="41"/>
      <c r="CL3697" s="68"/>
      <c r="CM3697" s="41"/>
      <c r="CN3697" s="41"/>
      <c r="CO3697" s="39"/>
      <c r="CP3697" s="78"/>
    </row>
    <row r="3698" spans="1:94" s="38" customFormat="1" x14ac:dyDescent="0.25">
      <c r="A3698" s="38">
        <v>3695</v>
      </c>
      <c r="F3698" s="39"/>
      <c r="Q3698" s="39"/>
      <c r="R3698" s="40"/>
      <c r="S3698" s="40"/>
      <c r="T3698" s="39"/>
      <c r="AG3698" s="110"/>
      <c r="AH3698" s="94"/>
      <c r="AJ3698" s="97"/>
      <c r="AL3698" s="39"/>
      <c r="AP3698" s="39"/>
      <c r="AQ3698" s="77"/>
      <c r="AR3698" s="94"/>
      <c r="AT3698" s="97"/>
      <c r="BB3698" s="79"/>
      <c r="BC3698" s="94"/>
      <c r="BE3698" s="97"/>
      <c r="BF3698" s="97"/>
      <c r="BG3698" s="40"/>
      <c r="BK3698" s="40"/>
      <c r="BL3698" s="79"/>
      <c r="BM3698" s="94"/>
      <c r="BO3698" s="97"/>
      <c r="BQ3698" s="40"/>
      <c r="BR3698" s="94"/>
      <c r="BS3698" s="94"/>
      <c r="BT3698" s="94"/>
      <c r="BU3698" s="40"/>
      <c r="BV3698" s="82"/>
      <c r="BW3698" s="94"/>
      <c r="BX3698" s="48"/>
      <c r="BY3698" s="97"/>
      <c r="BZ3698" s="48"/>
      <c r="CA3698" s="40"/>
      <c r="CB3698" s="94"/>
      <c r="CC3698" s="94"/>
      <c r="CD3698" s="94"/>
      <c r="CE3698" s="40"/>
      <c r="CF3698" s="73"/>
      <c r="CG3698" s="41"/>
      <c r="CH3698" s="41"/>
      <c r="CI3698" s="41"/>
      <c r="CJ3698" s="41"/>
      <c r="CK3698" s="41"/>
      <c r="CL3698" s="68"/>
      <c r="CM3698" s="41"/>
      <c r="CN3698" s="41"/>
      <c r="CO3698" s="39"/>
      <c r="CP3698" s="78"/>
    </row>
    <row r="3699" spans="1:94" s="38" customFormat="1" x14ac:dyDescent="0.25">
      <c r="A3699" s="38">
        <v>3696</v>
      </c>
      <c r="F3699" s="39"/>
      <c r="Q3699" s="39"/>
      <c r="R3699" s="40"/>
      <c r="S3699" s="40"/>
      <c r="T3699" s="39"/>
      <c r="AG3699" s="110"/>
      <c r="AH3699" s="94"/>
      <c r="AJ3699" s="97"/>
      <c r="AL3699" s="39"/>
      <c r="AP3699" s="39"/>
      <c r="AQ3699" s="77"/>
      <c r="AR3699" s="94"/>
      <c r="AT3699" s="97"/>
      <c r="BB3699" s="79"/>
      <c r="BC3699" s="94"/>
      <c r="BE3699" s="97"/>
      <c r="BF3699" s="97"/>
      <c r="BG3699" s="40"/>
      <c r="BK3699" s="40"/>
      <c r="BL3699" s="79"/>
      <c r="BM3699" s="94"/>
      <c r="BO3699" s="97"/>
      <c r="BQ3699" s="40"/>
      <c r="BR3699" s="94"/>
      <c r="BS3699" s="94"/>
      <c r="BT3699" s="94"/>
      <c r="BU3699" s="40"/>
      <c r="BV3699" s="82"/>
      <c r="BW3699" s="94"/>
      <c r="BX3699" s="48"/>
      <c r="BY3699" s="97"/>
      <c r="BZ3699" s="48"/>
      <c r="CA3699" s="40"/>
      <c r="CB3699" s="94"/>
      <c r="CC3699" s="94"/>
      <c r="CD3699" s="94"/>
      <c r="CE3699" s="40"/>
      <c r="CF3699" s="73"/>
      <c r="CG3699" s="41"/>
      <c r="CH3699" s="41"/>
      <c r="CI3699" s="41"/>
      <c r="CJ3699" s="41"/>
      <c r="CK3699" s="41"/>
      <c r="CL3699" s="68"/>
      <c r="CM3699" s="41"/>
      <c r="CN3699" s="41"/>
      <c r="CO3699" s="39"/>
      <c r="CP3699" s="78"/>
    </row>
    <row r="3700" spans="1:94" s="38" customFormat="1" x14ac:dyDescent="0.25">
      <c r="A3700" s="38">
        <v>3697</v>
      </c>
      <c r="F3700" s="39"/>
      <c r="Q3700" s="39"/>
      <c r="R3700" s="40"/>
      <c r="S3700" s="40"/>
      <c r="T3700" s="39"/>
      <c r="AG3700" s="110"/>
      <c r="AH3700" s="94"/>
      <c r="AJ3700" s="97"/>
      <c r="AL3700" s="39"/>
      <c r="AP3700" s="39"/>
      <c r="AQ3700" s="77"/>
      <c r="AR3700" s="94"/>
      <c r="AT3700" s="97"/>
      <c r="BB3700" s="79"/>
      <c r="BC3700" s="94"/>
      <c r="BE3700" s="97"/>
      <c r="BF3700" s="97"/>
      <c r="BG3700" s="40"/>
      <c r="BK3700" s="40"/>
      <c r="BL3700" s="79"/>
      <c r="BM3700" s="94"/>
      <c r="BO3700" s="97"/>
      <c r="BQ3700" s="40"/>
      <c r="BR3700" s="94"/>
      <c r="BS3700" s="94"/>
      <c r="BT3700" s="94"/>
      <c r="BU3700" s="40"/>
      <c r="BV3700" s="82"/>
      <c r="BW3700" s="94"/>
      <c r="BX3700" s="48"/>
      <c r="BY3700" s="97"/>
      <c r="BZ3700" s="48"/>
      <c r="CA3700" s="40"/>
      <c r="CB3700" s="94"/>
      <c r="CC3700" s="94"/>
      <c r="CD3700" s="94"/>
      <c r="CE3700" s="40"/>
      <c r="CF3700" s="73"/>
      <c r="CG3700" s="41"/>
      <c r="CH3700" s="41"/>
      <c r="CI3700" s="41"/>
      <c r="CJ3700" s="41"/>
      <c r="CK3700" s="41"/>
      <c r="CL3700" s="68"/>
      <c r="CM3700" s="41"/>
      <c r="CN3700" s="41"/>
      <c r="CO3700" s="39"/>
      <c r="CP3700" s="78"/>
    </row>
    <row r="3701" spans="1:94" s="38" customFormat="1" x14ac:dyDescent="0.25">
      <c r="A3701" s="38">
        <v>3698</v>
      </c>
      <c r="F3701" s="39"/>
      <c r="Q3701" s="39"/>
      <c r="R3701" s="40"/>
      <c r="S3701" s="40"/>
      <c r="T3701" s="39"/>
      <c r="AG3701" s="110"/>
      <c r="AH3701" s="94"/>
      <c r="AJ3701" s="97"/>
      <c r="AL3701" s="39"/>
      <c r="AP3701" s="39"/>
      <c r="AQ3701" s="77"/>
      <c r="AR3701" s="94"/>
      <c r="AT3701" s="97"/>
      <c r="BB3701" s="79"/>
      <c r="BC3701" s="94"/>
      <c r="BE3701" s="97"/>
      <c r="BF3701" s="97"/>
      <c r="BG3701" s="40"/>
      <c r="BK3701" s="40"/>
      <c r="BL3701" s="79"/>
      <c r="BM3701" s="94"/>
      <c r="BO3701" s="97"/>
      <c r="BQ3701" s="40"/>
      <c r="BR3701" s="94"/>
      <c r="BS3701" s="94"/>
      <c r="BT3701" s="94"/>
      <c r="BU3701" s="40"/>
      <c r="BV3701" s="82"/>
      <c r="BW3701" s="94"/>
      <c r="BX3701" s="48"/>
      <c r="BY3701" s="97"/>
      <c r="BZ3701" s="48"/>
      <c r="CA3701" s="40"/>
      <c r="CB3701" s="94"/>
      <c r="CC3701" s="94"/>
      <c r="CD3701" s="94"/>
      <c r="CE3701" s="40"/>
      <c r="CF3701" s="73"/>
      <c r="CG3701" s="41"/>
      <c r="CH3701" s="41"/>
      <c r="CI3701" s="41"/>
      <c r="CJ3701" s="41"/>
      <c r="CK3701" s="41"/>
      <c r="CL3701" s="68"/>
      <c r="CM3701" s="41"/>
      <c r="CN3701" s="41"/>
      <c r="CO3701" s="39"/>
      <c r="CP3701" s="78"/>
    </row>
    <row r="3702" spans="1:94" s="38" customFormat="1" x14ac:dyDescent="0.25">
      <c r="A3702" s="38">
        <v>3699</v>
      </c>
      <c r="F3702" s="39"/>
      <c r="Q3702" s="39"/>
      <c r="R3702" s="40"/>
      <c r="S3702" s="40"/>
      <c r="T3702" s="39"/>
      <c r="AG3702" s="110"/>
      <c r="AH3702" s="94"/>
      <c r="AJ3702" s="97"/>
      <c r="AL3702" s="39"/>
      <c r="AP3702" s="39"/>
      <c r="AQ3702" s="77"/>
      <c r="AR3702" s="94"/>
      <c r="AT3702" s="97"/>
      <c r="BB3702" s="79"/>
      <c r="BC3702" s="94"/>
      <c r="BE3702" s="97"/>
      <c r="BF3702" s="97"/>
      <c r="BG3702" s="40"/>
      <c r="BK3702" s="40"/>
      <c r="BL3702" s="79"/>
      <c r="BM3702" s="94"/>
      <c r="BO3702" s="97"/>
      <c r="BQ3702" s="40"/>
      <c r="BR3702" s="94"/>
      <c r="BS3702" s="94"/>
      <c r="BT3702" s="94"/>
      <c r="BU3702" s="40"/>
      <c r="BV3702" s="82"/>
      <c r="BW3702" s="94"/>
      <c r="BX3702" s="48"/>
      <c r="BY3702" s="97"/>
      <c r="BZ3702" s="48"/>
      <c r="CA3702" s="40"/>
      <c r="CB3702" s="94"/>
      <c r="CC3702" s="94"/>
      <c r="CD3702" s="94"/>
      <c r="CE3702" s="40"/>
      <c r="CF3702" s="73"/>
      <c r="CG3702" s="41"/>
      <c r="CH3702" s="41"/>
      <c r="CI3702" s="41"/>
      <c r="CJ3702" s="41"/>
      <c r="CK3702" s="41"/>
      <c r="CL3702" s="68"/>
      <c r="CM3702" s="41"/>
      <c r="CN3702" s="41"/>
      <c r="CO3702" s="39"/>
      <c r="CP3702" s="78"/>
    </row>
    <row r="3703" spans="1:94" s="38" customFormat="1" x14ac:dyDescent="0.25">
      <c r="A3703" s="38">
        <v>3700</v>
      </c>
      <c r="F3703" s="39"/>
      <c r="Q3703" s="39"/>
      <c r="R3703" s="40"/>
      <c r="S3703" s="40"/>
      <c r="T3703" s="39"/>
      <c r="AG3703" s="110"/>
      <c r="AH3703" s="94"/>
      <c r="AJ3703" s="97"/>
      <c r="AL3703" s="39"/>
      <c r="AP3703" s="39"/>
      <c r="AQ3703" s="77"/>
      <c r="AR3703" s="94"/>
      <c r="AT3703" s="97"/>
      <c r="BB3703" s="79"/>
      <c r="BC3703" s="94"/>
      <c r="BE3703" s="97"/>
      <c r="BF3703" s="97"/>
      <c r="BG3703" s="40"/>
      <c r="BK3703" s="40"/>
      <c r="BL3703" s="79"/>
      <c r="BM3703" s="94"/>
      <c r="BO3703" s="97"/>
      <c r="BQ3703" s="40"/>
      <c r="BR3703" s="94"/>
      <c r="BS3703" s="94"/>
      <c r="BT3703" s="94"/>
      <c r="BU3703" s="40"/>
      <c r="BV3703" s="82"/>
      <c r="BW3703" s="94"/>
      <c r="BX3703" s="48"/>
      <c r="BY3703" s="97"/>
      <c r="BZ3703" s="48"/>
      <c r="CA3703" s="40"/>
      <c r="CB3703" s="94"/>
      <c r="CC3703" s="94"/>
      <c r="CD3703" s="94"/>
      <c r="CE3703" s="40"/>
      <c r="CF3703" s="73"/>
      <c r="CG3703" s="41"/>
      <c r="CH3703" s="41"/>
      <c r="CI3703" s="41"/>
      <c r="CJ3703" s="41"/>
      <c r="CK3703" s="41"/>
      <c r="CL3703" s="68"/>
      <c r="CM3703" s="41"/>
      <c r="CN3703" s="41"/>
      <c r="CO3703" s="39"/>
      <c r="CP3703" s="78"/>
    </row>
    <row r="3704" spans="1:94" s="38" customFormat="1" x14ac:dyDescent="0.25">
      <c r="A3704" s="38">
        <v>3701</v>
      </c>
      <c r="F3704" s="39"/>
      <c r="Q3704" s="39"/>
      <c r="R3704" s="40"/>
      <c r="S3704" s="40"/>
      <c r="T3704" s="39"/>
      <c r="AG3704" s="110"/>
      <c r="AH3704" s="94"/>
      <c r="AJ3704" s="97"/>
      <c r="AL3704" s="39"/>
      <c r="AP3704" s="39"/>
      <c r="AQ3704" s="77"/>
      <c r="AR3704" s="94"/>
      <c r="AT3704" s="97"/>
      <c r="BB3704" s="79"/>
      <c r="BC3704" s="94"/>
      <c r="BE3704" s="97"/>
      <c r="BF3704" s="97"/>
      <c r="BG3704" s="40"/>
      <c r="BK3704" s="40"/>
      <c r="BL3704" s="79"/>
      <c r="BM3704" s="94"/>
      <c r="BO3704" s="97"/>
      <c r="BQ3704" s="40"/>
      <c r="BR3704" s="94"/>
      <c r="BS3704" s="94"/>
      <c r="BT3704" s="94"/>
      <c r="BU3704" s="40"/>
      <c r="BV3704" s="82"/>
      <c r="BW3704" s="94"/>
      <c r="BX3704" s="48"/>
      <c r="BY3704" s="97"/>
      <c r="BZ3704" s="48"/>
      <c r="CA3704" s="40"/>
      <c r="CB3704" s="94"/>
      <c r="CC3704" s="94"/>
      <c r="CD3704" s="94"/>
      <c r="CE3704" s="40"/>
      <c r="CF3704" s="73"/>
      <c r="CG3704" s="41"/>
      <c r="CH3704" s="41"/>
      <c r="CI3704" s="41"/>
      <c r="CJ3704" s="41"/>
      <c r="CK3704" s="41"/>
      <c r="CL3704" s="68"/>
      <c r="CM3704" s="41"/>
      <c r="CN3704" s="41"/>
      <c r="CO3704" s="39"/>
      <c r="CP3704" s="78"/>
    </row>
    <row r="3705" spans="1:94" s="38" customFormat="1" x14ac:dyDescent="0.25">
      <c r="A3705" s="38">
        <v>3702</v>
      </c>
      <c r="F3705" s="39"/>
      <c r="Q3705" s="39"/>
      <c r="R3705" s="40"/>
      <c r="S3705" s="40"/>
      <c r="T3705" s="39"/>
      <c r="AG3705" s="110"/>
      <c r="AH3705" s="94"/>
      <c r="AJ3705" s="97"/>
      <c r="AL3705" s="39"/>
      <c r="AP3705" s="39"/>
      <c r="AQ3705" s="77"/>
      <c r="AR3705" s="94"/>
      <c r="AT3705" s="97"/>
      <c r="BB3705" s="79"/>
      <c r="BC3705" s="94"/>
      <c r="BE3705" s="97"/>
      <c r="BF3705" s="97"/>
      <c r="BG3705" s="40"/>
      <c r="BK3705" s="40"/>
      <c r="BL3705" s="79"/>
      <c r="BM3705" s="94"/>
      <c r="BO3705" s="97"/>
      <c r="BQ3705" s="40"/>
      <c r="BR3705" s="94"/>
      <c r="BS3705" s="94"/>
      <c r="BT3705" s="94"/>
      <c r="BU3705" s="40"/>
      <c r="BV3705" s="82"/>
      <c r="BW3705" s="94"/>
      <c r="BX3705" s="48"/>
      <c r="BY3705" s="97"/>
      <c r="BZ3705" s="48"/>
      <c r="CA3705" s="40"/>
      <c r="CB3705" s="94"/>
      <c r="CC3705" s="94"/>
      <c r="CD3705" s="94"/>
      <c r="CE3705" s="40"/>
      <c r="CF3705" s="73"/>
      <c r="CG3705" s="41"/>
      <c r="CH3705" s="41"/>
      <c r="CI3705" s="41"/>
      <c r="CJ3705" s="41"/>
      <c r="CK3705" s="41"/>
      <c r="CL3705" s="68"/>
      <c r="CM3705" s="41"/>
      <c r="CN3705" s="41"/>
      <c r="CO3705" s="39"/>
      <c r="CP3705" s="78"/>
    </row>
    <row r="3706" spans="1:94" s="38" customFormat="1" x14ac:dyDescent="0.25">
      <c r="A3706" s="38">
        <v>3703</v>
      </c>
      <c r="F3706" s="39"/>
      <c r="Q3706" s="39"/>
      <c r="R3706" s="40"/>
      <c r="S3706" s="40"/>
      <c r="T3706" s="39"/>
      <c r="AG3706" s="110"/>
      <c r="AH3706" s="94"/>
      <c r="AJ3706" s="97"/>
      <c r="AL3706" s="39"/>
      <c r="AP3706" s="39"/>
      <c r="AQ3706" s="77"/>
      <c r="AR3706" s="94"/>
      <c r="AT3706" s="97"/>
      <c r="BB3706" s="79"/>
      <c r="BC3706" s="94"/>
      <c r="BE3706" s="97"/>
      <c r="BF3706" s="97"/>
      <c r="BG3706" s="40"/>
      <c r="BK3706" s="40"/>
      <c r="BL3706" s="79"/>
      <c r="BM3706" s="94"/>
      <c r="BO3706" s="97"/>
      <c r="BQ3706" s="40"/>
      <c r="BR3706" s="94"/>
      <c r="BS3706" s="94"/>
      <c r="BT3706" s="94"/>
      <c r="BU3706" s="40"/>
      <c r="BV3706" s="82"/>
      <c r="BW3706" s="94"/>
      <c r="BX3706" s="48"/>
      <c r="BY3706" s="97"/>
      <c r="BZ3706" s="48"/>
      <c r="CA3706" s="40"/>
      <c r="CB3706" s="94"/>
      <c r="CC3706" s="94"/>
      <c r="CD3706" s="94"/>
      <c r="CE3706" s="40"/>
      <c r="CF3706" s="73"/>
      <c r="CG3706" s="41"/>
      <c r="CH3706" s="41"/>
      <c r="CI3706" s="41"/>
      <c r="CJ3706" s="41"/>
      <c r="CK3706" s="41"/>
      <c r="CL3706" s="68"/>
      <c r="CM3706" s="41"/>
      <c r="CN3706" s="41"/>
      <c r="CO3706" s="39"/>
      <c r="CP3706" s="78"/>
    </row>
    <row r="3707" spans="1:94" s="38" customFormat="1" x14ac:dyDescent="0.25">
      <c r="A3707" s="38">
        <v>3704</v>
      </c>
      <c r="F3707" s="39"/>
      <c r="Q3707" s="39"/>
      <c r="R3707" s="40"/>
      <c r="S3707" s="40"/>
      <c r="T3707" s="39"/>
      <c r="AG3707" s="110"/>
      <c r="AH3707" s="94"/>
      <c r="AJ3707" s="97"/>
      <c r="AL3707" s="39"/>
      <c r="AP3707" s="39"/>
      <c r="AQ3707" s="77"/>
      <c r="AR3707" s="94"/>
      <c r="AT3707" s="97"/>
      <c r="BB3707" s="79"/>
      <c r="BC3707" s="94"/>
      <c r="BE3707" s="97"/>
      <c r="BF3707" s="97"/>
      <c r="BG3707" s="40"/>
      <c r="BK3707" s="40"/>
      <c r="BL3707" s="79"/>
      <c r="BM3707" s="94"/>
      <c r="BO3707" s="97"/>
      <c r="BQ3707" s="40"/>
      <c r="BR3707" s="94"/>
      <c r="BS3707" s="94"/>
      <c r="BT3707" s="94"/>
      <c r="BU3707" s="40"/>
      <c r="BV3707" s="82"/>
      <c r="BW3707" s="94"/>
      <c r="BX3707" s="48"/>
      <c r="BY3707" s="97"/>
      <c r="BZ3707" s="48"/>
      <c r="CA3707" s="40"/>
      <c r="CB3707" s="94"/>
      <c r="CC3707" s="94"/>
      <c r="CD3707" s="94"/>
      <c r="CE3707" s="40"/>
      <c r="CF3707" s="73"/>
      <c r="CG3707" s="41"/>
      <c r="CH3707" s="41"/>
      <c r="CI3707" s="41"/>
      <c r="CJ3707" s="41"/>
      <c r="CK3707" s="41"/>
      <c r="CL3707" s="68"/>
      <c r="CM3707" s="41"/>
      <c r="CN3707" s="41"/>
      <c r="CO3707" s="39"/>
      <c r="CP3707" s="78"/>
    </row>
    <row r="3708" spans="1:94" s="38" customFormat="1" x14ac:dyDescent="0.25">
      <c r="A3708" s="38">
        <v>3705</v>
      </c>
      <c r="F3708" s="39"/>
      <c r="Q3708" s="39"/>
      <c r="R3708" s="40"/>
      <c r="S3708" s="40"/>
      <c r="T3708" s="39"/>
      <c r="AG3708" s="110"/>
      <c r="AH3708" s="94"/>
      <c r="AJ3708" s="97"/>
      <c r="AL3708" s="39"/>
      <c r="AP3708" s="39"/>
      <c r="AQ3708" s="77"/>
      <c r="AR3708" s="94"/>
      <c r="AT3708" s="97"/>
      <c r="BB3708" s="79"/>
      <c r="BC3708" s="94"/>
      <c r="BE3708" s="97"/>
      <c r="BF3708" s="97"/>
      <c r="BG3708" s="40"/>
      <c r="BK3708" s="40"/>
      <c r="BL3708" s="79"/>
      <c r="BM3708" s="94"/>
      <c r="BO3708" s="97"/>
      <c r="BQ3708" s="40"/>
      <c r="BR3708" s="94"/>
      <c r="BS3708" s="94"/>
      <c r="BT3708" s="94"/>
      <c r="BU3708" s="40"/>
      <c r="BV3708" s="82"/>
      <c r="BW3708" s="94"/>
      <c r="BX3708" s="48"/>
      <c r="BY3708" s="97"/>
      <c r="BZ3708" s="48"/>
      <c r="CA3708" s="40"/>
      <c r="CB3708" s="94"/>
      <c r="CC3708" s="94"/>
      <c r="CD3708" s="94"/>
      <c r="CE3708" s="40"/>
      <c r="CF3708" s="73"/>
      <c r="CG3708" s="41"/>
      <c r="CH3708" s="41"/>
      <c r="CI3708" s="41"/>
      <c r="CJ3708" s="41"/>
      <c r="CK3708" s="41"/>
      <c r="CL3708" s="68"/>
      <c r="CM3708" s="41"/>
      <c r="CN3708" s="41"/>
      <c r="CO3708" s="39"/>
      <c r="CP3708" s="78"/>
    </row>
    <row r="3709" spans="1:94" s="38" customFormat="1" x14ac:dyDescent="0.25">
      <c r="A3709" s="38">
        <v>3706</v>
      </c>
      <c r="F3709" s="39"/>
      <c r="Q3709" s="39"/>
      <c r="R3709" s="40"/>
      <c r="S3709" s="40"/>
      <c r="T3709" s="39"/>
      <c r="AG3709" s="110"/>
      <c r="AH3709" s="94"/>
      <c r="AJ3709" s="97"/>
      <c r="AL3709" s="39"/>
      <c r="AP3709" s="39"/>
      <c r="AQ3709" s="77"/>
      <c r="AR3709" s="94"/>
      <c r="AT3709" s="97"/>
      <c r="BB3709" s="79"/>
      <c r="BC3709" s="94"/>
      <c r="BE3709" s="97"/>
      <c r="BF3709" s="97"/>
      <c r="BG3709" s="40"/>
      <c r="BK3709" s="40"/>
      <c r="BL3709" s="79"/>
      <c r="BM3709" s="94"/>
      <c r="BO3709" s="97"/>
      <c r="BQ3709" s="40"/>
      <c r="BR3709" s="94"/>
      <c r="BS3709" s="94"/>
      <c r="BT3709" s="94"/>
      <c r="BU3709" s="40"/>
      <c r="BV3709" s="82"/>
      <c r="BW3709" s="94"/>
      <c r="BX3709" s="48"/>
      <c r="BY3709" s="97"/>
      <c r="BZ3709" s="48"/>
      <c r="CA3709" s="40"/>
      <c r="CB3709" s="94"/>
      <c r="CC3709" s="94"/>
      <c r="CD3709" s="94"/>
      <c r="CE3709" s="40"/>
      <c r="CF3709" s="73"/>
      <c r="CG3709" s="41"/>
      <c r="CH3709" s="41"/>
      <c r="CI3709" s="41"/>
      <c r="CJ3709" s="41"/>
      <c r="CK3709" s="41"/>
      <c r="CL3709" s="68"/>
      <c r="CM3709" s="41"/>
      <c r="CN3709" s="41"/>
      <c r="CO3709" s="39"/>
      <c r="CP3709" s="78"/>
    </row>
    <row r="3710" spans="1:94" s="38" customFormat="1" x14ac:dyDescent="0.25">
      <c r="A3710" s="38">
        <v>3707</v>
      </c>
      <c r="F3710" s="39"/>
      <c r="Q3710" s="39"/>
      <c r="R3710" s="40"/>
      <c r="S3710" s="40"/>
      <c r="T3710" s="39"/>
      <c r="AG3710" s="110"/>
      <c r="AH3710" s="94"/>
      <c r="AJ3710" s="97"/>
      <c r="AL3710" s="39"/>
      <c r="AP3710" s="39"/>
      <c r="AQ3710" s="77"/>
      <c r="AR3710" s="94"/>
      <c r="AT3710" s="97"/>
      <c r="BB3710" s="79"/>
      <c r="BC3710" s="94"/>
      <c r="BE3710" s="97"/>
      <c r="BF3710" s="97"/>
      <c r="BG3710" s="40"/>
      <c r="BK3710" s="40"/>
      <c r="BL3710" s="79"/>
      <c r="BM3710" s="94"/>
      <c r="BO3710" s="97"/>
      <c r="BQ3710" s="40"/>
      <c r="BR3710" s="94"/>
      <c r="BS3710" s="94"/>
      <c r="BT3710" s="94"/>
      <c r="BU3710" s="40"/>
      <c r="BV3710" s="82"/>
      <c r="BW3710" s="94"/>
      <c r="BX3710" s="48"/>
      <c r="BY3710" s="97"/>
      <c r="BZ3710" s="48"/>
      <c r="CA3710" s="40"/>
      <c r="CB3710" s="94"/>
      <c r="CC3710" s="94"/>
      <c r="CD3710" s="94"/>
      <c r="CE3710" s="40"/>
      <c r="CF3710" s="73"/>
      <c r="CG3710" s="41"/>
      <c r="CH3710" s="41"/>
      <c r="CI3710" s="41"/>
      <c r="CJ3710" s="41"/>
      <c r="CK3710" s="41"/>
      <c r="CL3710" s="68"/>
      <c r="CM3710" s="41"/>
      <c r="CN3710" s="41"/>
      <c r="CO3710" s="39"/>
      <c r="CP3710" s="78"/>
    </row>
    <row r="3711" spans="1:94" s="38" customFormat="1" x14ac:dyDescent="0.25">
      <c r="A3711" s="38">
        <v>3708</v>
      </c>
      <c r="F3711" s="39"/>
      <c r="Q3711" s="39"/>
      <c r="R3711" s="40"/>
      <c r="S3711" s="40"/>
      <c r="T3711" s="39"/>
      <c r="AG3711" s="110"/>
      <c r="AH3711" s="94"/>
      <c r="AJ3711" s="97"/>
      <c r="AL3711" s="39"/>
      <c r="AP3711" s="39"/>
      <c r="AQ3711" s="77"/>
      <c r="AR3711" s="94"/>
      <c r="AT3711" s="97"/>
      <c r="BB3711" s="79"/>
      <c r="BC3711" s="94"/>
      <c r="BE3711" s="97"/>
      <c r="BF3711" s="97"/>
      <c r="BG3711" s="40"/>
      <c r="BK3711" s="40"/>
      <c r="BL3711" s="79"/>
      <c r="BM3711" s="94"/>
      <c r="BO3711" s="97"/>
      <c r="BQ3711" s="40"/>
      <c r="BR3711" s="94"/>
      <c r="BS3711" s="94"/>
      <c r="BT3711" s="94"/>
      <c r="BU3711" s="40"/>
      <c r="BV3711" s="82"/>
      <c r="BW3711" s="94"/>
      <c r="BX3711" s="48"/>
      <c r="BY3711" s="97"/>
      <c r="BZ3711" s="48"/>
      <c r="CA3711" s="40"/>
      <c r="CB3711" s="94"/>
      <c r="CC3711" s="94"/>
      <c r="CD3711" s="94"/>
      <c r="CE3711" s="40"/>
      <c r="CF3711" s="73"/>
      <c r="CG3711" s="41"/>
      <c r="CH3711" s="41"/>
      <c r="CI3711" s="41"/>
      <c r="CJ3711" s="41"/>
      <c r="CK3711" s="41"/>
      <c r="CL3711" s="68"/>
      <c r="CM3711" s="41"/>
      <c r="CN3711" s="41"/>
      <c r="CO3711" s="39"/>
      <c r="CP3711" s="78"/>
    </row>
    <row r="3712" spans="1:94" s="38" customFormat="1" x14ac:dyDescent="0.25">
      <c r="A3712" s="38">
        <v>3709</v>
      </c>
      <c r="F3712" s="39"/>
      <c r="Q3712" s="39"/>
      <c r="R3712" s="40"/>
      <c r="S3712" s="40"/>
      <c r="T3712" s="39"/>
      <c r="AG3712" s="110"/>
      <c r="AH3712" s="94"/>
      <c r="AJ3712" s="97"/>
      <c r="AL3712" s="39"/>
      <c r="AP3712" s="39"/>
      <c r="AQ3712" s="77"/>
      <c r="AR3712" s="94"/>
      <c r="AT3712" s="97"/>
      <c r="BB3712" s="79"/>
      <c r="BC3712" s="94"/>
      <c r="BE3712" s="97"/>
      <c r="BF3712" s="97"/>
      <c r="BG3712" s="40"/>
      <c r="BK3712" s="40"/>
      <c r="BL3712" s="79"/>
      <c r="BM3712" s="94"/>
      <c r="BO3712" s="97"/>
      <c r="BQ3712" s="40"/>
      <c r="BR3712" s="94"/>
      <c r="BS3712" s="94"/>
      <c r="BT3712" s="94"/>
      <c r="BU3712" s="40"/>
      <c r="BV3712" s="82"/>
      <c r="BW3712" s="94"/>
      <c r="BX3712" s="48"/>
      <c r="BY3712" s="97"/>
      <c r="BZ3712" s="48"/>
      <c r="CA3712" s="40"/>
      <c r="CB3712" s="94"/>
      <c r="CC3712" s="94"/>
      <c r="CD3712" s="94"/>
      <c r="CE3712" s="40"/>
      <c r="CF3712" s="73"/>
      <c r="CG3712" s="41"/>
      <c r="CH3712" s="41"/>
      <c r="CI3712" s="41"/>
      <c r="CJ3712" s="41"/>
      <c r="CK3712" s="41"/>
      <c r="CL3712" s="68"/>
      <c r="CM3712" s="41"/>
      <c r="CN3712" s="41"/>
      <c r="CO3712" s="39"/>
      <c r="CP3712" s="78"/>
    </row>
    <row r="3713" spans="1:94" s="38" customFormat="1" x14ac:dyDescent="0.25">
      <c r="A3713" s="38">
        <v>3710</v>
      </c>
      <c r="F3713" s="39"/>
      <c r="Q3713" s="39"/>
      <c r="R3713" s="40"/>
      <c r="S3713" s="40"/>
      <c r="T3713" s="39"/>
      <c r="AG3713" s="110"/>
      <c r="AH3713" s="94"/>
      <c r="AJ3713" s="97"/>
      <c r="AL3713" s="39"/>
      <c r="AP3713" s="39"/>
      <c r="AQ3713" s="77"/>
      <c r="AR3713" s="94"/>
      <c r="AT3713" s="97"/>
      <c r="BB3713" s="79"/>
      <c r="BC3713" s="94"/>
      <c r="BE3713" s="97"/>
      <c r="BF3713" s="97"/>
      <c r="BG3713" s="40"/>
      <c r="BK3713" s="40"/>
      <c r="BL3713" s="79"/>
      <c r="BM3713" s="94"/>
      <c r="BO3713" s="97"/>
      <c r="BQ3713" s="40"/>
      <c r="BR3713" s="94"/>
      <c r="BS3713" s="94"/>
      <c r="BT3713" s="94"/>
      <c r="BU3713" s="40"/>
      <c r="BV3713" s="82"/>
      <c r="BW3713" s="94"/>
      <c r="BX3713" s="48"/>
      <c r="BY3713" s="97"/>
      <c r="BZ3713" s="48"/>
      <c r="CA3713" s="40"/>
      <c r="CB3713" s="94"/>
      <c r="CC3713" s="94"/>
      <c r="CD3713" s="94"/>
      <c r="CE3713" s="40"/>
      <c r="CF3713" s="73"/>
      <c r="CG3713" s="41"/>
      <c r="CH3713" s="41"/>
      <c r="CI3713" s="41"/>
      <c r="CJ3713" s="41"/>
      <c r="CK3713" s="41"/>
      <c r="CL3713" s="68"/>
      <c r="CM3713" s="41"/>
      <c r="CN3713" s="41"/>
      <c r="CO3713" s="39"/>
      <c r="CP3713" s="78"/>
    </row>
    <row r="3714" spans="1:94" s="38" customFormat="1" x14ac:dyDescent="0.25">
      <c r="A3714" s="38">
        <v>3711</v>
      </c>
      <c r="F3714" s="39"/>
      <c r="Q3714" s="39"/>
      <c r="R3714" s="40"/>
      <c r="S3714" s="40"/>
      <c r="T3714" s="39"/>
      <c r="AG3714" s="110"/>
      <c r="AH3714" s="94"/>
      <c r="AJ3714" s="97"/>
      <c r="AL3714" s="39"/>
      <c r="AP3714" s="39"/>
      <c r="AQ3714" s="77"/>
      <c r="AR3714" s="94"/>
      <c r="AT3714" s="97"/>
      <c r="BB3714" s="79"/>
      <c r="BC3714" s="94"/>
      <c r="BE3714" s="97"/>
      <c r="BF3714" s="97"/>
      <c r="BG3714" s="40"/>
      <c r="BK3714" s="40"/>
      <c r="BL3714" s="79"/>
      <c r="BM3714" s="94"/>
      <c r="BO3714" s="97"/>
      <c r="BQ3714" s="40"/>
      <c r="BR3714" s="94"/>
      <c r="BS3714" s="94"/>
      <c r="BT3714" s="94"/>
      <c r="BU3714" s="40"/>
      <c r="BV3714" s="82"/>
      <c r="BW3714" s="94"/>
      <c r="BX3714" s="48"/>
      <c r="BY3714" s="97"/>
      <c r="BZ3714" s="48"/>
      <c r="CA3714" s="40"/>
      <c r="CB3714" s="94"/>
      <c r="CC3714" s="94"/>
      <c r="CD3714" s="94"/>
      <c r="CE3714" s="40"/>
      <c r="CF3714" s="73"/>
      <c r="CG3714" s="41"/>
      <c r="CH3714" s="41"/>
      <c r="CI3714" s="41"/>
      <c r="CJ3714" s="41"/>
      <c r="CK3714" s="41"/>
      <c r="CL3714" s="68"/>
      <c r="CM3714" s="41"/>
      <c r="CN3714" s="41"/>
      <c r="CO3714" s="39"/>
      <c r="CP3714" s="78"/>
    </row>
    <row r="3715" spans="1:94" s="38" customFormat="1" x14ac:dyDescent="0.25">
      <c r="A3715" s="38">
        <v>3712</v>
      </c>
      <c r="F3715" s="39"/>
      <c r="Q3715" s="39"/>
      <c r="R3715" s="40"/>
      <c r="S3715" s="40"/>
      <c r="T3715" s="39"/>
      <c r="AG3715" s="110"/>
      <c r="AH3715" s="94"/>
      <c r="AJ3715" s="97"/>
      <c r="AL3715" s="39"/>
      <c r="AP3715" s="39"/>
      <c r="AQ3715" s="77"/>
      <c r="AR3715" s="94"/>
      <c r="AT3715" s="97"/>
      <c r="BB3715" s="79"/>
      <c r="BC3715" s="94"/>
      <c r="BE3715" s="97"/>
      <c r="BF3715" s="97"/>
      <c r="BG3715" s="40"/>
      <c r="BK3715" s="40"/>
      <c r="BL3715" s="79"/>
      <c r="BM3715" s="94"/>
      <c r="BO3715" s="97"/>
      <c r="BQ3715" s="40"/>
      <c r="BR3715" s="94"/>
      <c r="BS3715" s="94"/>
      <c r="BT3715" s="94"/>
      <c r="BU3715" s="40"/>
      <c r="BV3715" s="82"/>
      <c r="BW3715" s="94"/>
      <c r="BX3715" s="48"/>
      <c r="BY3715" s="97"/>
      <c r="BZ3715" s="48"/>
      <c r="CA3715" s="40"/>
      <c r="CB3715" s="94"/>
      <c r="CC3715" s="94"/>
      <c r="CD3715" s="94"/>
      <c r="CE3715" s="40"/>
      <c r="CF3715" s="73"/>
      <c r="CG3715" s="41"/>
      <c r="CH3715" s="41"/>
      <c r="CI3715" s="41"/>
      <c r="CJ3715" s="41"/>
      <c r="CK3715" s="41"/>
      <c r="CL3715" s="68"/>
      <c r="CM3715" s="41"/>
      <c r="CN3715" s="41"/>
      <c r="CO3715" s="39"/>
      <c r="CP3715" s="78"/>
    </row>
    <row r="3716" spans="1:94" s="38" customFormat="1" x14ac:dyDescent="0.25">
      <c r="A3716" s="38">
        <v>3713</v>
      </c>
      <c r="F3716" s="39"/>
      <c r="Q3716" s="39"/>
      <c r="R3716" s="40"/>
      <c r="S3716" s="40"/>
      <c r="T3716" s="39"/>
      <c r="AG3716" s="110"/>
      <c r="AH3716" s="94"/>
      <c r="AJ3716" s="97"/>
      <c r="AL3716" s="39"/>
      <c r="AP3716" s="39"/>
      <c r="AQ3716" s="77"/>
      <c r="AR3716" s="94"/>
      <c r="AT3716" s="97"/>
      <c r="BB3716" s="79"/>
      <c r="BC3716" s="94"/>
      <c r="BE3716" s="97"/>
      <c r="BF3716" s="97"/>
      <c r="BG3716" s="40"/>
      <c r="BK3716" s="40"/>
      <c r="BL3716" s="79"/>
      <c r="BM3716" s="94"/>
      <c r="BO3716" s="97"/>
      <c r="BQ3716" s="40"/>
      <c r="BR3716" s="94"/>
      <c r="BS3716" s="94"/>
      <c r="BT3716" s="94"/>
      <c r="BU3716" s="40"/>
      <c r="BV3716" s="82"/>
      <c r="BW3716" s="94"/>
      <c r="BX3716" s="48"/>
      <c r="BY3716" s="97"/>
      <c r="BZ3716" s="48"/>
      <c r="CA3716" s="40"/>
      <c r="CB3716" s="94"/>
      <c r="CC3716" s="94"/>
      <c r="CD3716" s="94"/>
      <c r="CE3716" s="40"/>
      <c r="CF3716" s="73"/>
      <c r="CG3716" s="41"/>
      <c r="CH3716" s="41"/>
      <c r="CI3716" s="41"/>
      <c r="CJ3716" s="41"/>
      <c r="CK3716" s="41"/>
      <c r="CL3716" s="68"/>
      <c r="CM3716" s="41"/>
      <c r="CN3716" s="41"/>
      <c r="CO3716" s="39"/>
      <c r="CP3716" s="78"/>
    </row>
    <row r="3717" spans="1:94" s="38" customFormat="1" x14ac:dyDescent="0.25">
      <c r="A3717" s="38">
        <v>3714</v>
      </c>
      <c r="F3717" s="39"/>
      <c r="Q3717" s="39"/>
      <c r="R3717" s="40"/>
      <c r="S3717" s="40"/>
      <c r="T3717" s="39"/>
      <c r="AG3717" s="110"/>
      <c r="AH3717" s="94"/>
      <c r="AJ3717" s="97"/>
      <c r="AL3717" s="39"/>
      <c r="AP3717" s="39"/>
      <c r="AQ3717" s="77"/>
      <c r="AR3717" s="94"/>
      <c r="AT3717" s="97"/>
      <c r="BB3717" s="79"/>
      <c r="BC3717" s="94"/>
      <c r="BE3717" s="97"/>
      <c r="BF3717" s="97"/>
      <c r="BG3717" s="40"/>
      <c r="BK3717" s="40"/>
      <c r="BL3717" s="79"/>
      <c r="BM3717" s="94"/>
      <c r="BO3717" s="97"/>
      <c r="BQ3717" s="40"/>
      <c r="BR3717" s="94"/>
      <c r="BS3717" s="94"/>
      <c r="BT3717" s="94"/>
      <c r="BU3717" s="40"/>
      <c r="BV3717" s="82"/>
      <c r="BW3717" s="94"/>
      <c r="BX3717" s="48"/>
      <c r="BY3717" s="97"/>
      <c r="BZ3717" s="48"/>
      <c r="CA3717" s="40"/>
      <c r="CB3717" s="94"/>
      <c r="CC3717" s="94"/>
      <c r="CD3717" s="94"/>
      <c r="CE3717" s="40"/>
      <c r="CF3717" s="73"/>
      <c r="CG3717" s="41"/>
      <c r="CH3717" s="41"/>
      <c r="CI3717" s="41"/>
      <c r="CJ3717" s="41"/>
      <c r="CK3717" s="41"/>
      <c r="CL3717" s="68"/>
      <c r="CM3717" s="41"/>
      <c r="CN3717" s="41"/>
      <c r="CO3717" s="39"/>
      <c r="CP3717" s="78"/>
    </row>
    <row r="3718" spans="1:94" s="38" customFormat="1" x14ac:dyDescent="0.25">
      <c r="A3718" s="38">
        <v>3715</v>
      </c>
      <c r="F3718" s="39"/>
      <c r="Q3718" s="39"/>
      <c r="R3718" s="40"/>
      <c r="S3718" s="40"/>
      <c r="T3718" s="39"/>
      <c r="AG3718" s="110"/>
      <c r="AH3718" s="94"/>
      <c r="AJ3718" s="97"/>
      <c r="AL3718" s="39"/>
      <c r="AP3718" s="39"/>
      <c r="AQ3718" s="77"/>
      <c r="AR3718" s="94"/>
      <c r="AT3718" s="97"/>
      <c r="BB3718" s="79"/>
      <c r="BC3718" s="94"/>
      <c r="BE3718" s="97"/>
      <c r="BF3718" s="97"/>
      <c r="BG3718" s="40"/>
      <c r="BK3718" s="40"/>
      <c r="BL3718" s="79"/>
      <c r="BM3718" s="94"/>
      <c r="BO3718" s="97"/>
      <c r="BQ3718" s="40"/>
      <c r="BR3718" s="94"/>
      <c r="BS3718" s="94"/>
      <c r="BT3718" s="94"/>
      <c r="BU3718" s="40"/>
      <c r="BV3718" s="82"/>
      <c r="BW3718" s="94"/>
      <c r="BX3718" s="48"/>
      <c r="BY3718" s="97"/>
      <c r="BZ3718" s="48"/>
      <c r="CA3718" s="40"/>
      <c r="CB3718" s="94"/>
      <c r="CC3718" s="94"/>
      <c r="CD3718" s="94"/>
      <c r="CE3718" s="40"/>
      <c r="CF3718" s="73"/>
      <c r="CG3718" s="41"/>
      <c r="CH3718" s="41"/>
      <c r="CI3718" s="41"/>
      <c r="CJ3718" s="41"/>
      <c r="CK3718" s="41"/>
      <c r="CL3718" s="68"/>
      <c r="CM3718" s="41"/>
      <c r="CN3718" s="41"/>
      <c r="CO3718" s="39"/>
      <c r="CP3718" s="78"/>
    </row>
    <row r="3719" spans="1:94" s="38" customFormat="1" x14ac:dyDescent="0.25">
      <c r="A3719" s="38">
        <v>3716</v>
      </c>
      <c r="F3719" s="39"/>
      <c r="Q3719" s="39"/>
      <c r="R3719" s="40"/>
      <c r="S3719" s="40"/>
      <c r="T3719" s="39"/>
      <c r="AG3719" s="110"/>
      <c r="AH3719" s="94"/>
      <c r="AJ3719" s="97"/>
      <c r="AL3719" s="39"/>
      <c r="AP3719" s="39"/>
      <c r="AQ3719" s="77"/>
      <c r="AR3719" s="94"/>
      <c r="AT3719" s="97"/>
      <c r="BB3719" s="79"/>
      <c r="BC3719" s="94"/>
      <c r="BE3719" s="97"/>
      <c r="BF3719" s="97"/>
      <c r="BG3719" s="40"/>
      <c r="BK3719" s="40"/>
      <c r="BL3719" s="79"/>
      <c r="BM3719" s="94"/>
      <c r="BO3719" s="97"/>
      <c r="BQ3719" s="40"/>
      <c r="BR3719" s="94"/>
      <c r="BS3719" s="94"/>
      <c r="BT3719" s="94"/>
      <c r="BU3719" s="40"/>
      <c r="BV3719" s="82"/>
      <c r="BW3719" s="94"/>
      <c r="BX3719" s="48"/>
      <c r="BY3719" s="97"/>
      <c r="BZ3719" s="48"/>
      <c r="CA3719" s="40"/>
      <c r="CB3719" s="94"/>
      <c r="CC3719" s="94"/>
      <c r="CD3719" s="94"/>
      <c r="CE3719" s="40"/>
      <c r="CF3719" s="73"/>
      <c r="CG3719" s="41"/>
      <c r="CH3719" s="41"/>
      <c r="CI3719" s="41"/>
      <c r="CJ3719" s="41"/>
      <c r="CK3719" s="41"/>
      <c r="CL3719" s="68"/>
      <c r="CM3719" s="41"/>
      <c r="CN3719" s="41"/>
      <c r="CO3719" s="39"/>
      <c r="CP3719" s="78"/>
    </row>
    <row r="3720" spans="1:94" s="38" customFormat="1" x14ac:dyDescent="0.25">
      <c r="A3720" s="38">
        <v>3717</v>
      </c>
      <c r="F3720" s="39"/>
      <c r="Q3720" s="39"/>
      <c r="R3720" s="40"/>
      <c r="S3720" s="40"/>
      <c r="T3720" s="39"/>
      <c r="AG3720" s="110"/>
      <c r="AH3720" s="94"/>
      <c r="AJ3720" s="97"/>
      <c r="AL3720" s="39"/>
      <c r="AP3720" s="39"/>
      <c r="AQ3720" s="77"/>
      <c r="AR3720" s="94"/>
      <c r="AT3720" s="97"/>
      <c r="BB3720" s="79"/>
      <c r="BC3720" s="94"/>
      <c r="BE3720" s="97"/>
      <c r="BF3720" s="97"/>
      <c r="BG3720" s="40"/>
      <c r="BK3720" s="40"/>
      <c r="BL3720" s="79"/>
      <c r="BM3720" s="94"/>
      <c r="BO3720" s="97"/>
      <c r="BQ3720" s="40"/>
      <c r="BR3720" s="94"/>
      <c r="BS3720" s="94"/>
      <c r="BT3720" s="94"/>
      <c r="BU3720" s="40"/>
      <c r="BV3720" s="82"/>
      <c r="BW3720" s="94"/>
      <c r="BX3720" s="48"/>
      <c r="BY3720" s="97"/>
      <c r="BZ3720" s="48"/>
      <c r="CA3720" s="40"/>
      <c r="CB3720" s="94"/>
      <c r="CC3720" s="94"/>
      <c r="CD3720" s="94"/>
      <c r="CE3720" s="40"/>
      <c r="CF3720" s="73"/>
      <c r="CG3720" s="41"/>
      <c r="CH3720" s="41"/>
      <c r="CI3720" s="41"/>
      <c r="CJ3720" s="41"/>
      <c r="CK3720" s="41"/>
      <c r="CL3720" s="68"/>
      <c r="CM3720" s="41"/>
      <c r="CN3720" s="41"/>
      <c r="CO3720" s="39"/>
      <c r="CP3720" s="78"/>
    </row>
    <row r="3721" spans="1:94" s="38" customFormat="1" x14ac:dyDescent="0.25">
      <c r="A3721" s="38">
        <v>3718</v>
      </c>
      <c r="F3721" s="39"/>
      <c r="Q3721" s="39"/>
      <c r="R3721" s="40"/>
      <c r="S3721" s="40"/>
      <c r="T3721" s="39"/>
      <c r="AG3721" s="110"/>
      <c r="AH3721" s="94"/>
      <c r="AJ3721" s="97"/>
      <c r="AL3721" s="39"/>
      <c r="AP3721" s="39"/>
      <c r="AQ3721" s="77"/>
      <c r="AR3721" s="94"/>
      <c r="AT3721" s="97"/>
      <c r="BB3721" s="79"/>
      <c r="BC3721" s="94"/>
      <c r="BE3721" s="97"/>
      <c r="BF3721" s="97"/>
      <c r="BG3721" s="40"/>
      <c r="BK3721" s="40"/>
      <c r="BL3721" s="79"/>
      <c r="BM3721" s="94"/>
      <c r="BO3721" s="97"/>
      <c r="BQ3721" s="40"/>
      <c r="BR3721" s="94"/>
      <c r="BS3721" s="94"/>
      <c r="BT3721" s="94"/>
      <c r="BU3721" s="40"/>
      <c r="BV3721" s="82"/>
      <c r="BW3721" s="94"/>
      <c r="BX3721" s="48"/>
      <c r="BY3721" s="97"/>
      <c r="BZ3721" s="48"/>
      <c r="CA3721" s="40"/>
      <c r="CB3721" s="94"/>
      <c r="CC3721" s="94"/>
      <c r="CD3721" s="94"/>
      <c r="CE3721" s="40"/>
      <c r="CF3721" s="73"/>
      <c r="CG3721" s="41"/>
      <c r="CH3721" s="41"/>
      <c r="CI3721" s="41"/>
      <c r="CJ3721" s="41"/>
      <c r="CK3721" s="41"/>
      <c r="CL3721" s="68"/>
      <c r="CM3721" s="41"/>
      <c r="CN3721" s="41"/>
      <c r="CO3721" s="39"/>
      <c r="CP3721" s="78"/>
    </row>
    <row r="3722" spans="1:94" s="38" customFormat="1" x14ac:dyDescent="0.25">
      <c r="A3722" s="38">
        <v>3719</v>
      </c>
      <c r="F3722" s="39"/>
      <c r="Q3722" s="39"/>
      <c r="R3722" s="40"/>
      <c r="S3722" s="40"/>
      <c r="T3722" s="39"/>
      <c r="AG3722" s="110"/>
      <c r="AH3722" s="94"/>
      <c r="AJ3722" s="97"/>
      <c r="AL3722" s="39"/>
      <c r="AP3722" s="39"/>
      <c r="AQ3722" s="77"/>
      <c r="AR3722" s="94"/>
      <c r="AT3722" s="97"/>
      <c r="BB3722" s="79"/>
      <c r="BC3722" s="94"/>
      <c r="BE3722" s="97"/>
      <c r="BF3722" s="97"/>
      <c r="BG3722" s="40"/>
      <c r="BK3722" s="40"/>
      <c r="BL3722" s="79"/>
      <c r="BM3722" s="94"/>
      <c r="BO3722" s="97"/>
      <c r="BQ3722" s="40"/>
      <c r="BR3722" s="94"/>
      <c r="BS3722" s="94"/>
      <c r="BT3722" s="94"/>
      <c r="BU3722" s="40"/>
      <c r="BV3722" s="82"/>
      <c r="BW3722" s="94"/>
      <c r="BX3722" s="48"/>
      <c r="BY3722" s="97"/>
      <c r="BZ3722" s="48"/>
      <c r="CA3722" s="40"/>
      <c r="CB3722" s="94"/>
      <c r="CC3722" s="94"/>
      <c r="CD3722" s="94"/>
      <c r="CE3722" s="40"/>
      <c r="CF3722" s="73"/>
      <c r="CG3722" s="41"/>
      <c r="CH3722" s="41"/>
      <c r="CI3722" s="41"/>
      <c r="CJ3722" s="41"/>
      <c r="CK3722" s="41"/>
      <c r="CL3722" s="68"/>
      <c r="CM3722" s="41"/>
      <c r="CN3722" s="41"/>
      <c r="CO3722" s="39"/>
      <c r="CP3722" s="78"/>
    </row>
    <row r="3723" spans="1:94" s="38" customFormat="1" x14ac:dyDescent="0.25">
      <c r="A3723" s="38">
        <v>3720</v>
      </c>
      <c r="F3723" s="39"/>
      <c r="Q3723" s="39"/>
      <c r="R3723" s="40"/>
      <c r="S3723" s="40"/>
      <c r="T3723" s="39"/>
      <c r="AG3723" s="110"/>
      <c r="AH3723" s="94"/>
      <c r="AJ3723" s="97"/>
      <c r="AL3723" s="39"/>
      <c r="AP3723" s="39"/>
      <c r="AQ3723" s="77"/>
      <c r="AR3723" s="94"/>
      <c r="AT3723" s="97"/>
      <c r="BB3723" s="79"/>
      <c r="BC3723" s="94"/>
      <c r="BE3723" s="97"/>
      <c r="BF3723" s="97"/>
      <c r="BG3723" s="40"/>
      <c r="BK3723" s="40"/>
      <c r="BL3723" s="79"/>
      <c r="BM3723" s="94"/>
      <c r="BO3723" s="97"/>
      <c r="BQ3723" s="40"/>
      <c r="BR3723" s="94"/>
      <c r="BS3723" s="94"/>
      <c r="BT3723" s="94"/>
      <c r="BU3723" s="40"/>
      <c r="BV3723" s="82"/>
      <c r="BW3723" s="94"/>
      <c r="BX3723" s="48"/>
      <c r="BY3723" s="97"/>
      <c r="BZ3723" s="48"/>
      <c r="CA3723" s="40"/>
      <c r="CB3723" s="94"/>
      <c r="CC3723" s="94"/>
      <c r="CD3723" s="94"/>
      <c r="CE3723" s="40"/>
      <c r="CF3723" s="73"/>
      <c r="CG3723" s="41"/>
      <c r="CH3723" s="41"/>
      <c r="CI3723" s="41"/>
      <c r="CJ3723" s="41"/>
      <c r="CK3723" s="41"/>
      <c r="CL3723" s="68"/>
      <c r="CM3723" s="41"/>
      <c r="CN3723" s="41"/>
      <c r="CO3723" s="39"/>
      <c r="CP3723" s="78"/>
    </row>
    <row r="3724" spans="1:94" s="38" customFormat="1" x14ac:dyDescent="0.25">
      <c r="A3724" s="38">
        <v>3721</v>
      </c>
      <c r="F3724" s="39"/>
      <c r="Q3724" s="39"/>
      <c r="R3724" s="40"/>
      <c r="S3724" s="40"/>
      <c r="T3724" s="39"/>
      <c r="AG3724" s="110"/>
      <c r="AH3724" s="94"/>
      <c r="AJ3724" s="97"/>
      <c r="AL3724" s="39"/>
      <c r="AP3724" s="39"/>
      <c r="AQ3724" s="77"/>
      <c r="AR3724" s="94"/>
      <c r="AT3724" s="97"/>
      <c r="BB3724" s="79"/>
      <c r="BC3724" s="94"/>
      <c r="BE3724" s="97"/>
      <c r="BF3724" s="97"/>
      <c r="BG3724" s="40"/>
      <c r="BK3724" s="40"/>
      <c r="BL3724" s="79"/>
      <c r="BM3724" s="94"/>
      <c r="BO3724" s="97"/>
      <c r="BQ3724" s="40"/>
      <c r="BR3724" s="94"/>
      <c r="BS3724" s="94"/>
      <c r="BT3724" s="94"/>
      <c r="BU3724" s="40"/>
      <c r="BV3724" s="82"/>
      <c r="BW3724" s="94"/>
      <c r="BX3724" s="48"/>
      <c r="BY3724" s="97"/>
      <c r="BZ3724" s="48"/>
      <c r="CA3724" s="40"/>
      <c r="CB3724" s="94"/>
      <c r="CC3724" s="94"/>
      <c r="CD3724" s="94"/>
      <c r="CE3724" s="40"/>
      <c r="CF3724" s="73"/>
      <c r="CG3724" s="41"/>
      <c r="CH3724" s="41"/>
      <c r="CI3724" s="41"/>
      <c r="CJ3724" s="41"/>
      <c r="CK3724" s="41"/>
      <c r="CL3724" s="68"/>
      <c r="CM3724" s="41"/>
      <c r="CN3724" s="41"/>
      <c r="CO3724" s="39"/>
      <c r="CP3724" s="78"/>
    </row>
    <row r="3725" spans="1:94" s="38" customFormat="1" x14ac:dyDescent="0.25">
      <c r="A3725" s="38">
        <v>3722</v>
      </c>
      <c r="F3725" s="39"/>
      <c r="Q3725" s="39"/>
      <c r="R3725" s="40"/>
      <c r="S3725" s="40"/>
      <c r="T3725" s="39"/>
      <c r="AG3725" s="110"/>
      <c r="AH3725" s="94"/>
      <c r="AJ3725" s="97"/>
      <c r="AL3725" s="39"/>
      <c r="AP3725" s="39"/>
      <c r="AQ3725" s="77"/>
      <c r="AR3725" s="94"/>
      <c r="AT3725" s="97"/>
      <c r="BB3725" s="79"/>
      <c r="BC3725" s="94"/>
      <c r="BE3725" s="97"/>
      <c r="BF3725" s="97"/>
      <c r="BG3725" s="40"/>
      <c r="BK3725" s="40"/>
      <c r="BL3725" s="79"/>
      <c r="BM3725" s="94"/>
      <c r="BO3725" s="97"/>
      <c r="BQ3725" s="40"/>
      <c r="BR3725" s="94"/>
      <c r="BS3725" s="94"/>
      <c r="BT3725" s="94"/>
      <c r="BU3725" s="40"/>
      <c r="BV3725" s="82"/>
      <c r="BW3725" s="94"/>
      <c r="BX3725" s="48"/>
      <c r="BY3725" s="97"/>
      <c r="BZ3725" s="48"/>
      <c r="CA3725" s="40"/>
      <c r="CB3725" s="94"/>
      <c r="CC3725" s="94"/>
      <c r="CD3725" s="94"/>
      <c r="CE3725" s="40"/>
      <c r="CF3725" s="73"/>
      <c r="CG3725" s="41"/>
      <c r="CH3725" s="41"/>
      <c r="CI3725" s="41"/>
      <c r="CJ3725" s="41"/>
      <c r="CK3725" s="41"/>
      <c r="CL3725" s="68"/>
      <c r="CM3725" s="41"/>
      <c r="CN3725" s="41"/>
      <c r="CO3725" s="39"/>
      <c r="CP3725" s="78"/>
    </row>
    <row r="3726" spans="1:94" s="38" customFormat="1" x14ac:dyDescent="0.25">
      <c r="A3726" s="38">
        <v>3723</v>
      </c>
      <c r="F3726" s="39"/>
      <c r="Q3726" s="39"/>
      <c r="R3726" s="40"/>
      <c r="S3726" s="40"/>
      <c r="T3726" s="39"/>
      <c r="AG3726" s="110"/>
      <c r="AH3726" s="94"/>
      <c r="AJ3726" s="97"/>
      <c r="AL3726" s="39"/>
      <c r="AP3726" s="39"/>
      <c r="AQ3726" s="77"/>
      <c r="AR3726" s="94"/>
      <c r="AT3726" s="97"/>
      <c r="BB3726" s="79"/>
      <c r="BC3726" s="94"/>
      <c r="BE3726" s="97"/>
      <c r="BF3726" s="97"/>
      <c r="BG3726" s="40"/>
      <c r="BK3726" s="40"/>
      <c r="BL3726" s="79"/>
      <c r="BM3726" s="94"/>
      <c r="BO3726" s="97"/>
      <c r="BQ3726" s="40"/>
      <c r="BR3726" s="94"/>
      <c r="BS3726" s="94"/>
      <c r="BT3726" s="94"/>
      <c r="BU3726" s="40"/>
      <c r="BV3726" s="82"/>
      <c r="BW3726" s="94"/>
      <c r="BX3726" s="48"/>
      <c r="BY3726" s="97"/>
      <c r="BZ3726" s="48"/>
      <c r="CA3726" s="40"/>
      <c r="CB3726" s="94"/>
      <c r="CC3726" s="94"/>
      <c r="CD3726" s="94"/>
      <c r="CE3726" s="40"/>
      <c r="CF3726" s="73"/>
      <c r="CG3726" s="41"/>
      <c r="CH3726" s="41"/>
      <c r="CI3726" s="41"/>
      <c r="CJ3726" s="41"/>
      <c r="CK3726" s="41"/>
      <c r="CL3726" s="68"/>
      <c r="CM3726" s="41"/>
      <c r="CN3726" s="41"/>
      <c r="CO3726" s="39"/>
      <c r="CP3726" s="78"/>
    </row>
    <row r="3727" spans="1:94" s="38" customFormat="1" x14ac:dyDescent="0.25">
      <c r="A3727" s="38">
        <v>3724</v>
      </c>
      <c r="F3727" s="39"/>
      <c r="Q3727" s="39"/>
      <c r="R3727" s="40"/>
      <c r="S3727" s="40"/>
      <c r="T3727" s="39"/>
      <c r="AG3727" s="110"/>
      <c r="AH3727" s="94"/>
      <c r="AJ3727" s="97"/>
      <c r="AL3727" s="39"/>
      <c r="AP3727" s="39"/>
      <c r="AQ3727" s="77"/>
      <c r="AR3727" s="94"/>
      <c r="AT3727" s="97"/>
      <c r="BB3727" s="79"/>
      <c r="BC3727" s="94"/>
      <c r="BE3727" s="97"/>
      <c r="BF3727" s="97"/>
      <c r="BG3727" s="40"/>
      <c r="BK3727" s="40"/>
      <c r="BL3727" s="79"/>
      <c r="BM3727" s="94"/>
      <c r="BO3727" s="97"/>
      <c r="BQ3727" s="40"/>
      <c r="BR3727" s="94"/>
      <c r="BS3727" s="94"/>
      <c r="BT3727" s="94"/>
      <c r="BU3727" s="40"/>
      <c r="BV3727" s="82"/>
      <c r="BW3727" s="94"/>
      <c r="BX3727" s="48"/>
      <c r="BY3727" s="97"/>
      <c r="BZ3727" s="48"/>
      <c r="CA3727" s="40"/>
      <c r="CB3727" s="94"/>
      <c r="CC3727" s="94"/>
      <c r="CD3727" s="94"/>
      <c r="CE3727" s="40"/>
      <c r="CF3727" s="73"/>
      <c r="CG3727" s="41"/>
      <c r="CH3727" s="41"/>
      <c r="CI3727" s="41"/>
      <c r="CJ3727" s="41"/>
      <c r="CK3727" s="41"/>
      <c r="CL3727" s="68"/>
      <c r="CM3727" s="41"/>
      <c r="CN3727" s="41"/>
      <c r="CO3727" s="39"/>
      <c r="CP3727" s="78"/>
    </row>
    <row r="3728" spans="1:94" s="38" customFormat="1" x14ac:dyDescent="0.25">
      <c r="A3728" s="38">
        <v>3725</v>
      </c>
      <c r="F3728" s="39"/>
      <c r="Q3728" s="39"/>
      <c r="R3728" s="40"/>
      <c r="S3728" s="40"/>
      <c r="T3728" s="39"/>
      <c r="AG3728" s="110"/>
      <c r="AH3728" s="94"/>
      <c r="AJ3728" s="97"/>
      <c r="AL3728" s="39"/>
      <c r="AP3728" s="39"/>
      <c r="AQ3728" s="77"/>
      <c r="AR3728" s="94"/>
      <c r="AT3728" s="97"/>
      <c r="BB3728" s="79"/>
      <c r="BC3728" s="94"/>
      <c r="BE3728" s="97"/>
      <c r="BF3728" s="97"/>
      <c r="BG3728" s="40"/>
      <c r="BK3728" s="40"/>
      <c r="BL3728" s="79"/>
      <c r="BM3728" s="94"/>
      <c r="BO3728" s="97"/>
      <c r="BQ3728" s="40"/>
      <c r="BR3728" s="94"/>
      <c r="BS3728" s="94"/>
      <c r="BT3728" s="94"/>
      <c r="BU3728" s="40"/>
      <c r="BV3728" s="82"/>
      <c r="BW3728" s="94"/>
      <c r="BX3728" s="48"/>
      <c r="BY3728" s="97"/>
      <c r="BZ3728" s="48"/>
      <c r="CA3728" s="40"/>
      <c r="CB3728" s="94"/>
      <c r="CC3728" s="94"/>
      <c r="CD3728" s="94"/>
      <c r="CE3728" s="40"/>
      <c r="CF3728" s="73"/>
      <c r="CG3728" s="41"/>
      <c r="CH3728" s="41"/>
      <c r="CI3728" s="41"/>
      <c r="CJ3728" s="41"/>
      <c r="CK3728" s="41"/>
      <c r="CL3728" s="68"/>
      <c r="CM3728" s="41"/>
      <c r="CN3728" s="41"/>
      <c r="CO3728" s="39"/>
      <c r="CP3728" s="78"/>
    </row>
    <row r="3729" spans="1:94" s="38" customFormat="1" x14ac:dyDescent="0.25">
      <c r="A3729" s="38">
        <v>3726</v>
      </c>
      <c r="F3729" s="39"/>
      <c r="Q3729" s="39"/>
      <c r="R3729" s="40"/>
      <c r="S3729" s="40"/>
      <c r="T3729" s="39"/>
      <c r="AG3729" s="110"/>
      <c r="AH3729" s="94"/>
      <c r="AJ3729" s="97"/>
      <c r="AL3729" s="39"/>
      <c r="AP3729" s="39"/>
      <c r="AQ3729" s="77"/>
      <c r="AR3729" s="94"/>
      <c r="AT3729" s="97"/>
      <c r="BB3729" s="79"/>
      <c r="BC3729" s="94"/>
      <c r="BE3729" s="97"/>
      <c r="BF3729" s="97"/>
      <c r="BG3729" s="40"/>
      <c r="BK3729" s="40"/>
      <c r="BL3729" s="79"/>
      <c r="BM3729" s="94"/>
      <c r="BO3729" s="97"/>
      <c r="BQ3729" s="40"/>
      <c r="BR3729" s="94"/>
      <c r="BS3729" s="94"/>
      <c r="BT3729" s="94"/>
      <c r="BU3729" s="40"/>
      <c r="BV3729" s="82"/>
      <c r="BW3729" s="94"/>
      <c r="BX3729" s="48"/>
      <c r="BY3729" s="97"/>
      <c r="BZ3729" s="48"/>
      <c r="CA3729" s="40"/>
      <c r="CB3729" s="94"/>
      <c r="CC3729" s="94"/>
      <c r="CD3729" s="94"/>
      <c r="CE3729" s="40"/>
      <c r="CF3729" s="73"/>
      <c r="CG3729" s="41"/>
      <c r="CH3729" s="41"/>
      <c r="CI3729" s="41"/>
      <c r="CJ3729" s="41"/>
      <c r="CK3729" s="41"/>
      <c r="CL3729" s="68"/>
      <c r="CM3729" s="41"/>
      <c r="CN3729" s="41"/>
      <c r="CO3729" s="39"/>
      <c r="CP3729" s="78"/>
    </row>
    <row r="3730" spans="1:94" s="38" customFormat="1" x14ac:dyDescent="0.25">
      <c r="A3730" s="38">
        <v>3727</v>
      </c>
      <c r="F3730" s="39"/>
      <c r="Q3730" s="39"/>
      <c r="R3730" s="40"/>
      <c r="S3730" s="40"/>
      <c r="T3730" s="39"/>
      <c r="AG3730" s="110"/>
      <c r="AH3730" s="94"/>
      <c r="AJ3730" s="97"/>
      <c r="AL3730" s="39"/>
      <c r="AP3730" s="39"/>
      <c r="AQ3730" s="77"/>
      <c r="AR3730" s="94"/>
      <c r="AT3730" s="97"/>
      <c r="BB3730" s="79"/>
      <c r="BC3730" s="94"/>
      <c r="BE3730" s="97"/>
      <c r="BF3730" s="97"/>
      <c r="BG3730" s="40"/>
      <c r="BK3730" s="40"/>
      <c r="BL3730" s="79"/>
      <c r="BM3730" s="94"/>
      <c r="BO3730" s="97"/>
      <c r="BQ3730" s="40"/>
      <c r="BR3730" s="94"/>
      <c r="BS3730" s="94"/>
      <c r="BT3730" s="94"/>
      <c r="BU3730" s="40"/>
      <c r="BV3730" s="82"/>
      <c r="BW3730" s="94"/>
      <c r="BX3730" s="48"/>
      <c r="BY3730" s="97"/>
      <c r="BZ3730" s="48"/>
      <c r="CA3730" s="40"/>
      <c r="CB3730" s="94"/>
      <c r="CC3730" s="94"/>
      <c r="CD3730" s="94"/>
      <c r="CE3730" s="40"/>
      <c r="CF3730" s="73"/>
      <c r="CG3730" s="41"/>
      <c r="CH3730" s="41"/>
      <c r="CI3730" s="41"/>
      <c r="CJ3730" s="41"/>
      <c r="CK3730" s="41"/>
      <c r="CL3730" s="68"/>
      <c r="CM3730" s="41"/>
      <c r="CN3730" s="41"/>
      <c r="CO3730" s="39"/>
      <c r="CP3730" s="78"/>
    </row>
    <row r="3731" spans="1:94" s="38" customFormat="1" x14ac:dyDescent="0.25">
      <c r="A3731" s="38">
        <v>3728</v>
      </c>
      <c r="F3731" s="39"/>
      <c r="Q3731" s="39"/>
      <c r="R3731" s="40"/>
      <c r="S3731" s="40"/>
      <c r="T3731" s="39"/>
      <c r="AG3731" s="110"/>
      <c r="AH3731" s="94"/>
      <c r="AJ3731" s="97"/>
      <c r="AL3731" s="39"/>
      <c r="AP3731" s="39"/>
      <c r="AQ3731" s="77"/>
      <c r="AR3731" s="94"/>
      <c r="AT3731" s="97"/>
      <c r="BB3731" s="79"/>
      <c r="BC3731" s="94"/>
      <c r="BE3731" s="97"/>
      <c r="BF3731" s="97"/>
      <c r="BG3731" s="40"/>
      <c r="BK3731" s="40"/>
      <c r="BL3731" s="79"/>
      <c r="BM3731" s="94"/>
      <c r="BO3731" s="97"/>
      <c r="BQ3731" s="40"/>
      <c r="BR3731" s="94"/>
      <c r="BS3731" s="94"/>
      <c r="BT3731" s="94"/>
      <c r="BU3731" s="40"/>
      <c r="BV3731" s="82"/>
      <c r="BW3731" s="94"/>
      <c r="BX3731" s="48"/>
      <c r="BY3731" s="97"/>
      <c r="BZ3731" s="48"/>
      <c r="CA3731" s="40"/>
      <c r="CB3731" s="94"/>
      <c r="CC3731" s="94"/>
      <c r="CD3731" s="94"/>
      <c r="CE3731" s="40"/>
      <c r="CF3731" s="73"/>
      <c r="CG3731" s="41"/>
      <c r="CH3731" s="41"/>
      <c r="CI3731" s="41"/>
      <c r="CJ3731" s="41"/>
      <c r="CK3731" s="41"/>
      <c r="CL3731" s="68"/>
      <c r="CM3731" s="41"/>
      <c r="CN3731" s="41"/>
      <c r="CO3731" s="39"/>
      <c r="CP3731" s="78"/>
    </row>
    <row r="3732" spans="1:94" s="38" customFormat="1" x14ac:dyDescent="0.25">
      <c r="A3732" s="38">
        <v>3729</v>
      </c>
      <c r="F3732" s="39"/>
      <c r="Q3732" s="39"/>
      <c r="R3732" s="40"/>
      <c r="S3732" s="40"/>
      <c r="T3732" s="39"/>
      <c r="AG3732" s="110"/>
      <c r="AH3732" s="94"/>
      <c r="AJ3732" s="97"/>
      <c r="AL3732" s="39"/>
      <c r="AP3732" s="39"/>
      <c r="AQ3732" s="77"/>
      <c r="AR3732" s="94"/>
      <c r="AT3732" s="97"/>
      <c r="BB3732" s="79"/>
      <c r="BC3732" s="94"/>
      <c r="BE3732" s="97"/>
      <c r="BF3732" s="97"/>
      <c r="BG3732" s="40"/>
      <c r="BK3732" s="40"/>
      <c r="BL3732" s="79"/>
      <c r="BM3732" s="94"/>
      <c r="BO3732" s="97"/>
      <c r="BQ3732" s="40"/>
      <c r="BR3732" s="94"/>
      <c r="BS3732" s="94"/>
      <c r="BT3732" s="94"/>
      <c r="BU3732" s="40"/>
      <c r="BV3732" s="82"/>
      <c r="BW3732" s="94"/>
      <c r="BX3732" s="48"/>
      <c r="BY3732" s="97"/>
      <c r="BZ3732" s="48"/>
      <c r="CA3732" s="40"/>
      <c r="CB3732" s="94"/>
      <c r="CC3732" s="94"/>
      <c r="CD3732" s="94"/>
      <c r="CE3732" s="40"/>
      <c r="CF3732" s="73"/>
      <c r="CG3732" s="41"/>
      <c r="CH3732" s="41"/>
      <c r="CI3732" s="41"/>
      <c r="CJ3732" s="41"/>
      <c r="CK3732" s="41"/>
      <c r="CL3732" s="68"/>
      <c r="CM3732" s="41"/>
      <c r="CN3732" s="41"/>
      <c r="CO3732" s="39"/>
      <c r="CP3732" s="78"/>
    </row>
    <row r="3733" spans="1:94" s="38" customFormat="1" x14ac:dyDescent="0.25">
      <c r="A3733" s="38">
        <v>3730</v>
      </c>
      <c r="F3733" s="39"/>
      <c r="Q3733" s="39"/>
      <c r="R3733" s="40"/>
      <c r="S3733" s="40"/>
      <c r="T3733" s="39"/>
      <c r="AG3733" s="110"/>
      <c r="AH3733" s="94"/>
      <c r="AJ3733" s="97"/>
      <c r="AL3733" s="39"/>
      <c r="AP3733" s="39"/>
      <c r="AQ3733" s="77"/>
      <c r="AR3733" s="94"/>
      <c r="AT3733" s="97"/>
      <c r="BB3733" s="79"/>
      <c r="BC3733" s="94"/>
      <c r="BE3733" s="97"/>
      <c r="BF3733" s="97"/>
      <c r="BG3733" s="40"/>
      <c r="BK3733" s="40"/>
      <c r="BL3733" s="79"/>
      <c r="BM3733" s="94"/>
      <c r="BO3733" s="97"/>
      <c r="BQ3733" s="40"/>
      <c r="BR3733" s="94"/>
      <c r="BS3733" s="94"/>
      <c r="BT3733" s="94"/>
      <c r="BU3733" s="40"/>
      <c r="BV3733" s="82"/>
      <c r="BW3733" s="94"/>
      <c r="BX3733" s="48"/>
      <c r="BY3733" s="97"/>
      <c r="BZ3733" s="48"/>
      <c r="CA3733" s="40"/>
      <c r="CB3733" s="94"/>
      <c r="CC3733" s="94"/>
      <c r="CD3733" s="94"/>
      <c r="CE3733" s="40"/>
      <c r="CF3733" s="73"/>
      <c r="CG3733" s="41"/>
      <c r="CH3733" s="41"/>
      <c r="CI3733" s="41"/>
      <c r="CJ3733" s="41"/>
      <c r="CK3733" s="41"/>
      <c r="CL3733" s="68"/>
      <c r="CM3733" s="41"/>
      <c r="CN3733" s="41"/>
      <c r="CO3733" s="39"/>
      <c r="CP3733" s="78"/>
    </row>
    <row r="3734" spans="1:94" s="38" customFormat="1" x14ac:dyDescent="0.25">
      <c r="A3734" s="38">
        <v>3731</v>
      </c>
      <c r="F3734" s="39"/>
      <c r="Q3734" s="39"/>
      <c r="R3734" s="40"/>
      <c r="S3734" s="40"/>
      <c r="T3734" s="39"/>
      <c r="AG3734" s="110"/>
      <c r="AH3734" s="94"/>
      <c r="AJ3734" s="97"/>
      <c r="AL3734" s="39"/>
      <c r="AP3734" s="39"/>
      <c r="AQ3734" s="77"/>
      <c r="AR3734" s="94"/>
      <c r="AT3734" s="97"/>
      <c r="BB3734" s="79"/>
      <c r="BC3734" s="94"/>
      <c r="BE3734" s="97"/>
      <c r="BF3734" s="97"/>
      <c r="BG3734" s="40"/>
      <c r="BK3734" s="40"/>
      <c r="BL3734" s="79"/>
      <c r="BM3734" s="94"/>
      <c r="BO3734" s="97"/>
      <c r="BQ3734" s="40"/>
      <c r="BR3734" s="94"/>
      <c r="BS3734" s="94"/>
      <c r="BT3734" s="94"/>
      <c r="BU3734" s="40"/>
      <c r="BV3734" s="82"/>
      <c r="BW3734" s="94"/>
      <c r="BX3734" s="48"/>
      <c r="BY3734" s="97"/>
      <c r="BZ3734" s="48"/>
      <c r="CA3734" s="40"/>
      <c r="CB3734" s="94"/>
      <c r="CC3734" s="94"/>
      <c r="CD3734" s="94"/>
      <c r="CE3734" s="40"/>
      <c r="CF3734" s="73"/>
      <c r="CG3734" s="41"/>
      <c r="CH3734" s="41"/>
      <c r="CI3734" s="41"/>
      <c r="CJ3734" s="41"/>
      <c r="CK3734" s="41"/>
      <c r="CL3734" s="68"/>
      <c r="CM3734" s="41"/>
      <c r="CN3734" s="41"/>
      <c r="CO3734" s="39"/>
      <c r="CP3734" s="78"/>
    </row>
    <row r="3735" spans="1:94" s="38" customFormat="1" x14ac:dyDescent="0.25">
      <c r="A3735" s="38">
        <v>3732</v>
      </c>
      <c r="F3735" s="39"/>
      <c r="Q3735" s="39"/>
      <c r="R3735" s="40"/>
      <c r="S3735" s="40"/>
      <c r="T3735" s="39"/>
      <c r="AG3735" s="110"/>
      <c r="AH3735" s="94"/>
      <c r="AJ3735" s="97"/>
      <c r="AL3735" s="39"/>
      <c r="AP3735" s="39"/>
      <c r="AQ3735" s="77"/>
      <c r="AR3735" s="94"/>
      <c r="AT3735" s="97"/>
      <c r="BB3735" s="79"/>
      <c r="BC3735" s="94"/>
      <c r="BE3735" s="97"/>
      <c r="BF3735" s="97"/>
      <c r="BG3735" s="40"/>
      <c r="BK3735" s="40"/>
      <c r="BL3735" s="79"/>
      <c r="BM3735" s="94"/>
      <c r="BO3735" s="97"/>
      <c r="BQ3735" s="40"/>
      <c r="BR3735" s="94"/>
      <c r="BS3735" s="94"/>
      <c r="BT3735" s="94"/>
      <c r="BU3735" s="40"/>
      <c r="BV3735" s="82"/>
      <c r="BW3735" s="94"/>
      <c r="BX3735" s="48"/>
      <c r="BY3735" s="97"/>
      <c r="BZ3735" s="48"/>
      <c r="CA3735" s="40"/>
      <c r="CB3735" s="94"/>
      <c r="CC3735" s="94"/>
      <c r="CD3735" s="94"/>
      <c r="CE3735" s="40"/>
      <c r="CF3735" s="73"/>
      <c r="CG3735" s="41"/>
      <c r="CH3735" s="41"/>
      <c r="CI3735" s="41"/>
      <c r="CJ3735" s="41"/>
      <c r="CK3735" s="41"/>
      <c r="CL3735" s="68"/>
      <c r="CM3735" s="41"/>
      <c r="CN3735" s="41"/>
      <c r="CO3735" s="39"/>
      <c r="CP3735" s="78"/>
    </row>
    <row r="3736" spans="1:94" s="38" customFormat="1" x14ac:dyDescent="0.25">
      <c r="A3736" s="38">
        <v>3733</v>
      </c>
      <c r="F3736" s="39"/>
      <c r="Q3736" s="39"/>
      <c r="R3736" s="40"/>
      <c r="S3736" s="40"/>
      <c r="T3736" s="39"/>
      <c r="AG3736" s="110"/>
      <c r="AH3736" s="94"/>
      <c r="AJ3736" s="97"/>
      <c r="AL3736" s="39"/>
      <c r="AP3736" s="39"/>
      <c r="AQ3736" s="77"/>
      <c r="AR3736" s="94"/>
      <c r="AT3736" s="97"/>
      <c r="BB3736" s="79"/>
      <c r="BC3736" s="94"/>
      <c r="BE3736" s="97"/>
      <c r="BF3736" s="97"/>
      <c r="BG3736" s="40"/>
      <c r="BK3736" s="40"/>
      <c r="BL3736" s="79"/>
      <c r="BM3736" s="94"/>
      <c r="BO3736" s="97"/>
      <c r="BQ3736" s="40"/>
      <c r="BR3736" s="94"/>
      <c r="BS3736" s="94"/>
      <c r="BT3736" s="94"/>
      <c r="BU3736" s="40"/>
      <c r="BV3736" s="82"/>
      <c r="BW3736" s="94"/>
      <c r="BX3736" s="48"/>
      <c r="BY3736" s="97"/>
      <c r="BZ3736" s="48"/>
      <c r="CA3736" s="40"/>
      <c r="CB3736" s="94"/>
      <c r="CC3736" s="94"/>
      <c r="CD3736" s="94"/>
      <c r="CE3736" s="40"/>
      <c r="CF3736" s="73"/>
      <c r="CG3736" s="41"/>
      <c r="CH3736" s="41"/>
      <c r="CI3736" s="41"/>
      <c r="CJ3736" s="41"/>
      <c r="CK3736" s="41"/>
      <c r="CL3736" s="68"/>
      <c r="CM3736" s="41"/>
      <c r="CN3736" s="41"/>
      <c r="CO3736" s="39"/>
      <c r="CP3736" s="78"/>
    </row>
    <row r="3737" spans="1:94" s="38" customFormat="1" x14ac:dyDescent="0.25">
      <c r="A3737" s="38">
        <v>3734</v>
      </c>
      <c r="F3737" s="39"/>
      <c r="Q3737" s="39"/>
      <c r="R3737" s="40"/>
      <c r="S3737" s="40"/>
      <c r="T3737" s="39"/>
      <c r="AG3737" s="110"/>
      <c r="AH3737" s="94"/>
      <c r="AJ3737" s="97"/>
      <c r="AL3737" s="39"/>
      <c r="AP3737" s="39"/>
      <c r="AQ3737" s="77"/>
      <c r="AR3737" s="94"/>
      <c r="AT3737" s="97"/>
      <c r="BB3737" s="79"/>
      <c r="BC3737" s="94"/>
      <c r="BE3737" s="97"/>
      <c r="BF3737" s="97"/>
      <c r="BG3737" s="40"/>
      <c r="BK3737" s="40"/>
      <c r="BL3737" s="79"/>
      <c r="BM3737" s="94"/>
      <c r="BO3737" s="97"/>
      <c r="BQ3737" s="40"/>
      <c r="BR3737" s="94"/>
      <c r="BS3737" s="94"/>
      <c r="BT3737" s="94"/>
      <c r="BU3737" s="40"/>
      <c r="BV3737" s="82"/>
      <c r="BW3737" s="94"/>
      <c r="BX3737" s="48"/>
      <c r="BY3737" s="97"/>
      <c r="BZ3737" s="48"/>
      <c r="CA3737" s="40"/>
      <c r="CB3737" s="94"/>
      <c r="CC3737" s="94"/>
      <c r="CD3737" s="94"/>
      <c r="CE3737" s="40"/>
      <c r="CF3737" s="73"/>
      <c r="CG3737" s="41"/>
      <c r="CH3737" s="41"/>
      <c r="CI3737" s="41"/>
      <c r="CJ3737" s="41"/>
      <c r="CK3737" s="41"/>
      <c r="CL3737" s="68"/>
      <c r="CM3737" s="41"/>
      <c r="CN3737" s="41"/>
      <c r="CO3737" s="39"/>
      <c r="CP3737" s="78"/>
    </row>
    <row r="3738" spans="1:94" s="38" customFormat="1" x14ac:dyDescent="0.25">
      <c r="A3738" s="38">
        <v>3735</v>
      </c>
      <c r="F3738" s="39"/>
      <c r="Q3738" s="39"/>
      <c r="R3738" s="40"/>
      <c r="S3738" s="40"/>
      <c r="T3738" s="39"/>
      <c r="AG3738" s="110"/>
      <c r="AH3738" s="94"/>
      <c r="AJ3738" s="97"/>
      <c r="AL3738" s="39"/>
      <c r="AP3738" s="39"/>
      <c r="AQ3738" s="77"/>
      <c r="AR3738" s="94"/>
      <c r="AT3738" s="97"/>
      <c r="BB3738" s="79"/>
      <c r="BC3738" s="94"/>
      <c r="BE3738" s="97"/>
      <c r="BF3738" s="97"/>
      <c r="BG3738" s="40"/>
      <c r="BK3738" s="40"/>
      <c r="BL3738" s="79"/>
      <c r="BM3738" s="94"/>
      <c r="BO3738" s="97"/>
      <c r="BQ3738" s="40"/>
      <c r="BR3738" s="94"/>
      <c r="BS3738" s="94"/>
      <c r="BT3738" s="94"/>
      <c r="BU3738" s="40"/>
      <c r="BV3738" s="82"/>
      <c r="BW3738" s="94"/>
      <c r="BX3738" s="48"/>
      <c r="BY3738" s="97"/>
      <c r="BZ3738" s="48"/>
      <c r="CA3738" s="40"/>
      <c r="CB3738" s="94"/>
      <c r="CC3738" s="94"/>
      <c r="CD3738" s="94"/>
      <c r="CE3738" s="40"/>
      <c r="CF3738" s="73"/>
      <c r="CG3738" s="41"/>
      <c r="CH3738" s="41"/>
      <c r="CI3738" s="41"/>
      <c r="CJ3738" s="41"/>
      <c r="CK3738" s="41"/>
      <c r="CL3738" s="68"/>
      <c r="CM3738" s="41"/>
      <c r="CN3738" s="41"/>
      <c r="CO3738" s="39"/>
      <c r="CP3738" s="78"/>
    </row>
    <row r="3739" spans="1:94" s="38" customFormat="1" x14ac:dyDescent="0.25">
      <c r="A3739" s="38">
        <v>3736</v>
      </c>
      <c r="F3739" s="39"/>
      <c r="Q3739" s="39"/>
      <c r="R3739" s="40"/>
      <c r="S3739" s="40"/>
      <c r="T3739" s="39"/>
      <c r="AG3739" s="110"/>
      <c r="AH3739" s="94"/>
      <c r="AJ3739" s="97"/>
      <c r="AL3739" s="39"/>
      <c r="AP3739" s="39"/>
      <c r="AQ3739" s="77"/>
      <c r="AR3739" s="94"/>
      <c r="AT3739" s="97"/>
      <c r="BB3739" s="79"/>
      <c r="BC3739" s="94"/>
      <c r="BE3739" s="97"/>
      <c r="BF3739" s="97"/>
      <c r="BG3739" s="40"/>
      <c r="BK3739" s="40"/>
      <c r="BL3739" s="79"/>
      <c r="BM3739" s="94"/>
      <c r="BO3739" s="97"/>
      <c r="BQ3739" s="40"/>
      <c r="BR3739" s="94"/>
      <c r="BS3739" s="94"/>
      <c r="BT3739" s="94"/>
      <c r="BU3739" s="40"/>
      <c r="BV3739" s="82"/>
      <c r="BW3739" s="94"/>
      <c r="BX3739" s="48"/>
      <c r="BY3739" s="97"/>
      <c r="BZ3739" s="48"/>
      <c r="CA3739" s="40"/>
      <c r="CB3739" s="94"/>
      <c r="CC3739" s="94"/>
      <c r="CD3739" s="94"/>
      <c r="CE3739" s="40"/>
      <c r="CF3739" s="73"/>
      <c r="CG3739" s="41"/>
      <c r="CH3739" s="41"/>
      <c r="CI3739" s="41"/>
      <c r="CJ3739" s="41"/>
      <c r="CK3739" s="41"/>
      <c r="CL3739" s="68"/>
      <c r="CM3739" s="41"/>
      <c r="CN3739" s="41"/>
      <c r="CO3739" s="39"/>
      <c r="CP3739" s="78"/>
    </row>
    <row r="3740" spans="1:94" s="38" customFormat="1" x14ac:dyDescent="0.25">
      <c r="A3740" s="38">
        <v>3737</v>
      </c>
      <c r="F3740" s="39"/>
      <c r="Q3740" s="39"/>
      <c r="R3740" s="40"/>
      <c r="S3740" s="40"/>
      <c r="T3740" s="39"/>
      <c r="AG3740" s="110"/>
      <c r="AH3740" s="94"/>
      <c r="AJ3740" s="97"/>
      <c r="AL3740" s="39"/>
      <c r="AP3740" s="39"/>
      <c r="AQ3740" s="77"/>
      <c r="AR3740" s="94"/>
      <c r="AT3740" s="97"/>
      <c r="BB3740" s="79"/>
      <c r="BC3740" s="94"/>
      <c r="BE3740" s="97"/>
      <c r="BF3740" s="97"/>
      <c r="BG3740" s="40"/>
      <c r="BK3740" s="40"/>
      <c r="BL3740" s="79"/>
      <c r="BM3740" s="94"/>
      <c r="BO3740" s="97"/>
      <c r="BQ3740" s="40"/>
      <c r="BR3740" s="94"/>
      <c r="BS3740" s="94"/>
      <c r="BT3740" s="94"/>
      <c r="BU3740" s="40"/>
      <c r="BV3740" s="82"/>
      <c r="BW3740" s="94"/>
      <c r="BX3740" s="48"/>
      <c r="BY3740" s="97"/>
      <c r="BZ3740" s="48"/>
      <c r="CA3740" s="40"/>
      <c r="CB3740" s="94"/>
      <c r="CC3740" s="94"/>
      <c r="CD3740" s="94"/>
      <c r="CE3740" s="40"/>
      <c r="CF3740" s="73"/>
      <c r="CG3740" s="41"/>
      <c r="CH3740" s="41"/>
      <c r="CI3740" s="41"/>
      <c r="CJ3740" s="41"/>
      <c r="CK3740" s="41"/>
      <c r="CL3740" s="68"/>
      <c r="CM3740" s="41"/>
      <c r="CN3740" s="41"/>
      <c r="CO3740" s="39"/>
      <c r="CP3740" s="78"/>
    </row>
    <row r="3741" spans="1:94" s="38" customFormat="1" x14ac:dyDescent="0.25">
      <c r="A3741" s="38">
        <v>3738</v>
      </c>
      <c r="F3741" s="39"/>
      <c r="Q3741" s="39"/>
      <c r="R3741" s="40"/>
      <c r="S3741" s="40"/>
      <c r="T3741" s="39"/>
      <c r="AG3741" s="110"/>
      <c r="AH3741" s="94"/>
      <c r="AJ3741" s="97"/>
      <c r="AL3741" s="39"/>
      <c r="AP3741" s="39"/>
      <c r="AQ3741" s="77"/>
      <c r="AR3741" s="94"/>
      <c r="AT3741" s="97"/>
      <c r="BB3741" s="79"/>
      <c r="BC3741" s="94"/>
      <c r="BE3741" s="97"/>
      <c r="BF3741" s="97"/>
      <c r="BG3741" s="40"/>
      <c r="BK3741" s="40"/>
      <c r="BL3741" s="79"/>
      <c r="BM3741" s="94"/>
      <c r="BO3741" s="97"/>
      <c r="BQ3741" s="40"/>
      <c r="BR3741" s="94"/>
      <c r="BS3741" s="94"/>
      <c r="BT3741" s="94"/>
      <c r="BU3741" s="40"/>
      <c r="BV3741" s="82"/>
      <c r="BW3741" s="94"/>
      <c r="BX3741" s="48"/>
      <c r="BY3741" s="97"/>
      <c r="BZ3741" s="48"/>
      <c r="CA3741" s="40"/>
      <c r="CB3741" s="94"/>
      <c r="CC3741" s="94"/>
      <c r="CD3741" s="94"/>
      <c r="CE3741" s="40"/>
      <c r="CF3741" s="73"/>
      <c r="CG3741" s="41"/>
      <c r="CH3741" s="41"/>
      <c r="CI3741" s="41"/>
      <c r="CJ3741" s="41"/>
      <c r="CK3741" s="41"/>
      <c r="CL3741" s="68"/>
      <c r="CM3741" s="41"/>
      <c r="CN3741" s="41"/>
      <c r="CO3741" s="39"/>
      <c r="CP3741" s="78"/>
    </row>
    <row r="3742" spans="1:94" s="38" customFormat="1" x14ac:dyDescent="0.25">
      <c r="A3742" s="38">
        <v>3739</v>
      </c>
      <c r="F3742" s="39"/>
      <c r="Q3742" s="39"/>
      <c r="R3742" s="40"/>
      <c r="S3742" s="40"/>
      <c r="T3742" s="39"/>
      <c r="AG3742" s="110"/>
      <c r="AH3742" s="94"/>
      <c r="AJ3742" s="97"/>
      <c r="AL3742" s="39"/>
      <c r="AP3742" s="39"/>
      <c r="AQ3742" s="77"/>
      <c r="AR3742" s="94"/>
      <c r="AT3742" s="97"/>
      <c r="BB3742" s="79"/>
      <c r="BC3742" s="94"/>
      <c r="BE3742" s="97"/>
      <c r="BF3742" s="97"/>
      <c r="BG3742" s="40"/>
      <c r="BK3742" s="40"/>
      <c r="BL3742" s="79"/>
      <c r="BM3742" s="94"/>
      <c r="BO3742" s="97"/>
      <c r="BQ3742" s="40"/>
      <c r="BR3742" s="94"/>
      <c r="BS3742" s="94"/>
      <c r="BT3742" s="94"/>
      <c r="BU3742" s="40"/>
      <c r="BV3742" s="82"/>
      <c r="BW3742" s="94"/>
      <c r="BX3742" s="48"/>
      <c r="BY3742" s="97"/>
      <c r="BZ3742" s="48"/>
      <c r="CA3742" s="40"/>
      <c r="CB3742" s="94"/>
      <c r="CC3742" s="94"/>
      <c r="CD3742" s="94"/>
      <c r="CE3742" s="40"/>
      <c r="CF3742" s="73"/>
      <c r="CG3742" s="41"/>
      <c r="CH3742" s="41"/>
      <c r="CI3742" s="41"/>
      <c r="CJ3742" s="41"/>
      <c r="CK3742" s="41"/>
      <c r="CL3742" s="68"/>
      <c r="CM3742" s="41"/>
      <c r="CN3742" s="41"/>
      <c r="CO3742" s="39"/>
      <c r="CP3742" s="78"/>
    </row>
    <row r="3743" spans="1:94" s="38" customFormat="1" x14ac:dyDescent="0.25">
      <c r="A3743" s="38">
        <v>3740</v>
      </c>
      <c r="F3743" s="39"/>
      <c r="Q3743" s="39"/>
      <c r="R3743" s="40"/>
      <c r="S3743" s="40"/>
      <c r="T3743" s="39"/>
      <c r="AG3743" s="110"/>
      <c r="AH3743" s="94"/>
      <c r="AJ3743" s="97"/>
      <c r="AL3743" s="39"/>
      <c r="AP3743" s="39"/>
      <c r="AQ3743" s="77"/>
      <c r="AR3743" s="94"/>
      <c r="AT3743" s="97"/>
      <c r="BB3743" s="79"/>
      <c r="BC3743" s="94"/>
      <c r="BE3743" s="97"/>
      <c r="BF3743" s="97"/>
      <c r="BG3743" s="40"/>
      <c r="BK3743" s="40"/>
      <c r="BL3743" s="79"/>
      <c r="BM3743" s="94"/>
      <c r="BO3743" s="97"/>
      <c r="BQ3743" s="40"/>
      <c r="BR3743" s="94"/>
      <c r="BS3743" s="94"/>
      <c r="BT3743" s="94"/>
      <c r="BU3743" s="40"/>
      <c r="BV3743" s="82"/>
      <c r="BW3743" s="94"/>
      <c r="BX3743" s="48"/>
      <c r="BY3743" s="97"/>
      <c r="BZ3743" s="48"/>
      <c r="CA3743" s="40"/>
      <c r="CB3743" s="94"/>
      <c r="CC3743" s="94"/>
      <c r="CD3743" s="94"/>
      <c r="CE3743" s="40"/>
      <c r="CF3743" s="73"/>
      <c r="CG3743" s="41"/>
      <c r="CH3743" s="41"/>
      <c r="CI3743" s="41"/>
      <c r="CJ3743" s="41"/>
      <c r="CK3743" s="41"/>
      <c r="CL3743" s="68"/>
      <c r="CM3743" s="41"/>
      <c r="CN3743" s="41"/>
      <c r="CO3743" s="39"/>
      <c r="CP3743" s="78"/>
    </row>
    <row r="3744" spans="1:94" s="38" customFormat="1" x14ac:dyDescent="0.25">
      <c r="A3744" s="38">
        <v>3741</v>
      </c>
      <c r="F3744" s="39"/>
      <c r="Q3744" s="39"/>
      <c r="R3744" s="40"/>
      <c r="S3744" s="40"/>
      <c r="T3744" s="39"/>
      <c r="AG3744" s="110"/>
      <c r="AH3744" s="94"/>
      <c r="AJ3744" s="97"/>
      <c r="AL3744" s="39"/>
      <c r="AP3744" s="39"/>
      <c r="AQ3744" s="77"/>
      <c r="AR3744" s="94"/>
      <c r="AT3744" s="97"/>
      <c r="BB3744" s="79"/>
      <c r="BC3744" s="94"/>
      <c r="BE3744" s="97"/>
      <c r="BF3744" s="97"/>
      <c r="BG3744" s="40"/>
      <c r="BK3744" s="40"/>
      <c r="BL3744" s="79"/>
      <c r="BM3744" s="94"/>
      <c r="BO3744" s="97"/>
      <c r="BQ3744" s="40"/>
      <c r="BR3744" s="94"/>
      <c r="BS3744" s="94"/>
      <c r="BT3744" s="94"/>
      <c r="BU3744" s="40"/>
      <c r="BV3744" s="82"/>
      <c r="BW3744" s="94"/>
      <c r="BX3744" s="48"/>
      <c r="BY3744" s="97"/>
      <c r="BZ3744" s="48"/>
      <c r="CA3744" s="40"/>
      <c r="CB3744" s="94"/>
      <c r="CC3744" s="94"/>
      <c r="CD3744" s="94"/>
      <c r="CE3744" s="40"/>
      <c r="CF3744" s="73"/>
      <c r="CG3744" s="41"/>
      <c r="CH3744" s="41"/>
      <c r="CI3744" s="41"/>
      <c r="CJ3744" s="41"/>
      <c r="CK3744" s="41"/>
      <c r="CL3744" s="68"/>
      <c r="CM3744" s="41"/>
      <c r="CN3744" s="41"/>
      <c r="CO3744" s="39"/>
      <c r="CP3744" s="78"/>
    </row>
    <row r="3745" spans="1:94" s="38" customFormat="1" x14ac:dyDescent="0.25">
      <c r="A3745" s="38">
        <v>3742</v>
      </c>
      <c r="F3745" s="39"/>
      <c r="Q3745" s="39"/>
      <c r="R3745" s="40"/>
      <c r="S3745" s="40"/>
      <c r="T3745" s="39"/>
      <c r="AG3745" s="110"/>
      <c r="AH3745" s="94"/>
      <c r="AJ3745" s="97"/>
      <c r="AL3745" s="39"/>
      <c r="AP3745" s="39"/>
      <c r="AQ3745" s="77"/>
      <c r="AR3745" s="94"/>
      <c r="AT3745" s="97"/>
      <c r="BB3745" s="79"/>
      <c r="BC3745" s="94"/>
      <c r="BE3745" s="97"/>
      <c r="BF3745" s="97"/>
      <c r="BG3745" s="40"/>
      <c r="BK3745" s="40"/>
      <c r="BL3745" s="79"/>
      <c r="BM3745" s="94"/>
      <c r="BO3745" s="97"/>
      <c r="BQ3745" s="40"/>
      <c r="BR3745" s="94"/>
      <c r="BS3745" s="94"/>
      <c r="BT3745" s="94"/>
      <c r="BU3745" s="40"/>
      <c r="BV3745" s="82"/>
      <c r="BW3745" s="94"/>
      <c r="BX3745" s="48"/>
      <c r="BY3745" s="97"/>
      <c r="BZ3745" s="48"/>
      <c r="CA3745" s="40"/>
      <c r="CB3745" s="94"/>
      <c r="CC3745" s="94"/>
      <c r="CD3745" s="94"/>
      <c r="CE3745" s="40"/>
      <c r="CF3745" s="73"/>
      <c r="CG3745" s="41"/>
      <c r="CH3745" s="41"/>
      <c r="CI3745" s="41"/>
      <c r="CJ3745" s="41"/>
      <c r="CK3745" s="41"/>
      <c r="CL3745" s="68"/>
      <c r="CM3745" s="41"/>
      <c r="CN3745" s="41"/>
      <c r="CO3745" s="39"/>
      <c r="CP3745" s="78"/>
    </row>
    <row r="3746" spans="1:94" s="38" customFormat="1" x14ac:dyDescent="0.25">
      <c r="A3746" s="38">
        <v>3743</v>
      </c>
      <c r="F3746" s="39"/>
      <c r="Q3746" s="39"/>
      <c r="R3746" s="40"/>
      <c r="S3746" s="40"/>
      <c r="T3746" s="39"/>
      <c r="AG3746" s="110"/>
      <c r="AH3746" s="94"/>
      <c r="AJ3746" s="97"/>
      <c r="AL3746" s="39"/>
      <c r="AP3746" s="39"/>
      <c r="AQ3746" s="77"/>
      <c r="AR3746" s="94"/>
      <c r="AT3746" s="97"/>
      <c r="BB3746" s="79"/>
      <c r="BC3746" s="94"/>
      <c r="BE3746" s="97"/>
      <c r="BF3746" s="97"/>
      <c r="BG3746" s="40"/>
      <c r="BK3746" s="40"/>
      <c r="BL3746" s="79"/>
      <c r="BM3746" s="94"/>
      <c r="BO3746" s="97"/>
      <c r="BQ3746" s="40"/>
      <c r="BR3746" s="94"/>
      <c r="BS3746" s="94"/>
      <c r="BT3746" s="94"/>
      <c r="BU3746" s="40"/>
      <c r="BV3746" s="82"/>
      <c r="BW3746" s="94"/>
      <c r="BX3746" s="48"/>
      <c r="BY3746" s="97"/>
      <c r="BZ3746" s="48"/>
      <c r="CA3746" s="40"/>
      <c r="CB3746" s="94"/>
      <c r="CC3746" s="94"/>
      <c r="CD3746" s="94"/>
      <c r="CE3746" s="40"/>
      <c r="CF3746" s="73"/>
      <c r="CG3746" s="41"/>
      <c r="CH3746" s="41"/>
      <c r="CI3746" s="41"/>
      <c r="CJ3746" s="41"/>
      <c r="CK3746" s="41"/>
      <c r="CL3746" s="68"/>
      <c r="CM3746" s="41"/>
      <c r="CN3746" s="41"/>
      <c r="CO3746" s="39"/>
      <c r="CP3746" s="78"/>
    </row>
    <row r="3747" spans="1:94" s="38" customFormat="1" x14ac:dyDescent="0.25">
      <c r="A3747" s="38">
        <v>3744</v>
      </c>
      <c r="F3747" s="39"/>
      <c r="Q3747" s="39"/>
      <c r="R3747" s="40"/>
      <c r="S3747" s="40"/>
      <c r="T3747" s="39"/>
      <c r="AG3747" s="110"/>
      <c r="AH3747" s="94"/>
      <c r="AJ3747" s="97"/>
      <c r="AL3747" s="39"/>
      <c r="AP3747" s="39"/>
      <c r="AQ3747" s="77"/>
      <c r="AR3747" s="94"/>
      <c r="AT3747" s="97"/>
      <c r="BB3747" s="79"/>
      <c r="BC3747" s="94"/>
      <c r="BE3747" s="97"/>
      <c r="BF3747" s="97"/>
      <c r="BG3747" s="40"/>
      <c r="BK3747" s="40"/>
      <c r="BL3747" s="79"/>
      <c r="BM3747" s="94"/>
      <c r="BO3747" s="97"/>
      <c r="BQ3747" s="40"/>
      <c r="BR3747" s="94"/>
      <c r="BS3747" s="94"/>
      <c r="BT3747" s="94"/>
      <c r="BU3747" s="40"/>
      <c r="BV3747" s="82"/>
      <c r="BW3747" s="94"/>
      <c r="BX3747" s="48"/>
      <c r="BY3747" s="97"/>
      <c r="BZ3747" s="48"/>
      <c r="CA3747" s="40"/>
      <c r="CB3747" s="94"/>
      <c r="CC3747" s="94"/>
      <c r="CD3747" s="94"/>
      <c r="CE3747" s="40"/>
      <c r="CF3747" s="73"/>
      <c r="CG3747" s="41"/>
      <c r="CH3747" s="41"/>
      <c r="CI3747" s="41"/>
      <c r="CJ3747" s="41"/>
      <c r="CK3747" s="41"/>
      <c r="CL3747" s="68"/>
      <c r="CM3747" s="41"/>
      <c r="CN3747" s="41"/>
      <c r="CO3747" s="39"/>
      <c r="CP3747" s="78"/>
    </row>
    <row r="3748" spans="1:94" s="38" customFormat="1" x14ac:dyDescent="0.25">
      <c r="A3748" s="38">
        <v>3745</v>
      </c>
      <c r="F3748" s="39"/>
      <c r="Q3748" s="39"/>
      <c r="R3748" s="40"/>
      <c r="S3748" s="40"/>
      <c r="T3748" s="39"/>
      <c r="AG3748" s="110"/>
      <c r="AH3748" s="94"/>
      <c r="AJ3748" s="97"/>
      <c r="AL3748" s="39"/>
      <c r="AP3748" s="39"/>
      <c r="AQ3748" s="77"/>
      <c r="AR3748" s="94"/>
      <c r="AT3748" s="97"/>
      <c r="BB3748" s="79"/>
      <c r="BC3748" s="94"/>
      <c r="BE3748" s="97"/>
      <c r="BF3748" s="97"/>
      <c r="BG3748" s="40"/>
      <c r="BK3748" s="40"/>
      <c r="BL3748" s="79"/>
      <c r="BM3748" s="94"/>
      <c r="BO3748" s="97"/>
      <c r="BQ3748" s="40"/>
      <c r="BR3748" s="94"/>
      <c r="BS3748" s="94"/>
      <c r="BT3748" s="94"/>
      <c r="BU3748" s="40"/>
      <c r="BV3748" s="82"/>
      <c r="BW3748" s="94"/>
      <c r="BX3748" s="48"/>
      <c r="BY3748" s="97"/>
      <c r="BZ3748" s="48"/>
      <c r="CA3748" s="40"/>
      <c r="CB3748" s="94"/>
      <c r="CC3748" s="94"/>
      <c r="CD3748" s="94"/>
      <c r="CE3748" s="40"/>
      <c r="CF3748" s="73"/>
      <c r="CG3748" s="41"/>
      <c r="CH3748" s="41"/>
      <c r="CI3748" s="41"/>
      <c r="CJ3748" s="41"/>
      <c r="CK3748" s="41"/>
      <c r="CL3748" s="68"/>
      <c r="CM3748" s="41"/>
      <c r="CN3748" s="41"/>
      <c r="CO3748" s="39"/>
      <c r="CP3748" s="78"/>
    </row>
    <row r="3749" spans="1:94" s="38" customFormat="1" x14ac:dyDescent="0.25">
      <c r="A3749" s="38">
        <v>3746</v>
      </c>
      <c r="F3749" s="39"/>
      <c r="Q3749" s="39"/>
      <c r="R3749" s="40"/>
      <c r="S3749" s="40"/>
      <c r="T3749" s="39"/>
      <c r="AG3749" s="110"/>
      <c r="AH3749" s="94"/>
      <c r="AJ3749" s="97"/>
      <c r="AL3749" s="39"/>
      <c r="AP3749" s="39"/>
      <c r="AQ3749" s="77"/>
      <c r="AR3749" s="94"/>
      <c r="AT3749" s="97"/>
      <c r="BB3749" s="79"/>
      <c r="BC3749" s="94"/>
      <c r="BE3749" s="97"/>
      <c r="BF3749" s="97"/>
      <c r="BG3749" s="40"/>
      <c r="BK3749" s="40"/>
      <c r="BL3749" s="79"/>
      <c r="BM3749" s="94"/>
      <c r="BO3749" s="97"/>
      <c r="BQ3749" s="40"/>
      <c r="BR3749" s="94"/>
      <c r="BS3749" s="94"/>
      <c r="BT3749" s="94"/>
      <c r="BU3749" s="40"/>
      <c r="BV3749" s="82"/>
      <c r="BW3749" s="94"/>
      <c r="BX3749" s="48"/>
      <c r="BY3749" s="97"/>
      <c r="BZ3749" s="48"/>
      <c r="CA3749" s="40"/>
      <c r="CB3749" s="94"/>
      <c r="CC3749" s="94"/>
      <c r="CD3749" s="94"/>
      <c r="CE3749" s="40"/>
      <c r="CF3749" s="73"/>
      <c r="CG3749" s="41"/>
      <c r="CH3749" s="41"/>
      <c r="CI3749" s="41"/>
      <c r="CJ3749" s="41"/>
      <c r="CK3749" s="41"/>
      <c r="CL3749" s="68"/>
      <c r="CM3749" s="41"/>
      <c r="CN3749" s="41"/>
      <c r="CO3749" s="39"/>
      <c r="CP3749" s="78"/>
    </row>
    <row r="3750" spans="1:94" s="38" customFormat="1" x14ac:dyDescent="0.25">
      <c r="A3750" s="38">
        <v>3747</v>
      </c>
      <c r="F3750" s="39"/>
      <c r="Q3750" s="39"/>
      <c r="R3750" s="40"/>
      <c r="S3750" s="40"/>
      <c r="T3750" s="39"/>
      <c r="AG3750" s="110"/>
      <c r="AH3750" s="94"/>
      <c r="AJ3750" s="97"/>
      <c r="AL3750" s="39"/>
      <c r="AP3750" s="39"/>
      <c r="AQ3750" s="77"/>
      <c r="AR3750" s="94"/>
      <c r="AT3750" s="97"/>
      <c r="BB3750" s="79"/>
      <c r="BC3750" s="94"/>
      <c r="BE3750" s="97"/>
      <c r="BF3750" s="97"/>
      <c r="BG3750" s="40"/>
      <c r="BK3750" s="40"/>
      <c r="BL3750" s="79"/>
      <c r="BM3750" s="94"/>
      <c r="BO3750" s="97"/>
      <c r="BQ3750" s="40"/>
      <c r="BR3750" s="94"/>
      <c r="BS3750" s="94"/>
      <c r="BT3750" s="94"/>
      <c r="BU3750" s="40"/>
      <c r="BV3750" s="82"/>
      <c r="BW3750" s="94"/>
      <c r="BX3750" s="48"/>
      <c r="BY3750" s="97"/>
      <c r="BZ3750" s="48"/>
      <c r="CA3750" s="40"/>
      <c r="CB3750" s="94"/>
      <c r="CC3750" s="94"/>
      <c r="CD3750" s="94"/>
      <c r="CE3750" s="40"/>
      <c r="CF3750" s="73"/>
      <c r="CG3750" s="41"/>
      <c r="CH3750" s="41"/>
      <c r="CI3750" s="41"/>
      <c r="CJ3750" s="41"/>
      <c r="CK3750" s="41"/>
      <c r="CL3750" s="68"/>
      <c r="CM3750" s="41"/>
      <c r="CN3750" s="41"/>
      <c r="CO3750" s="39"/>
      <c r="CP3750" s="78"/>
    </row>
    <row r="3751" spans="1:94" s="38" customFormat="1" x14ac:dyDescent="0.25">
      <c r="A3751" s="38">
        <v>3748</v>
      </c>
      <c r="F3751" s="39"/>
      <c r="Q3751" s="39"/>
      <c r="R3751" s="40"/>
      <c r="S3751" s="40"/>
      <c r="T3751" s="39"/>
      <c r="AG3751" s="110"/>
      <c r="AH3751" s="94"/>
      <c r="AJ3751" s="97"/>
      <c r="AL3751" s="39"/>
      <c r="AP3751" s="39"/>
      <c r="AQ3751" s="77"/>
      <c r="AR3751" s="94"/>
      <c r="AT3751" s="97"/>
      <c r="BB3751" s="79"/>
      <c r="BC3751" s="94"/>
      <c r="BE3751" s="97"/>
      <c r="BF3751" s="97"/>
      <c r="BG3751" s="40"/>
      <c r="BK3751" s="40"/>
      <c r="BL3751" s="79"/>
      <c r="BM3751" s="94"/>
      <c r="BO3751" s="97"/>
      <c r="BQ3751" s="40"/>
      <c r="BR3751" s="94"/>
      <c r="BS3751" s="94"/>
      <c r="BT3751" s="94"/>
      <c r="BU3751" s="40"/>
      <c r="BV3751" s="82"/>
      <c r="BW3751" s="94"/>
      <c r="BX3751" s="48"/>
      <c r="BY3751" s="97"/>
      <c r="BZ3751" s="48"/>
      <c r="CA3751" s="40"/>
      <c r="CB3751" s="94"/>
      <c r="CC3751" s="94"/>
      <c r="CD3751" s="94"/>
      <c r="CE3751" s="40"/>
      <c r="CF3751" s="73"/>
      <c r="CG3751" s="41"/>
      <c r="CH3751" s="41"/>
      <c r="CI3751" s="41"/>
      <c r="CJ3751" s="41"/>
      <c r="CK3751" s="41"/>
      <c r="CL3751" s="68"/>
      <c r="CM3751" s="41"/>
      <c r="CN3751" s="41"/>
      <c r="CO3751" s="39"/>
      <c r="CP3751" s="78"/>
    </row>
    <row r="3752" spans="1:94" s="38" customFormat="1" x14ac:dyDescent="0.25">
      <c r="A3752" s="38">
        <v>3749</v>
      </c>
      <c r="F3752" s="39"/>
      <c r="Q3752" s="39"/>
      <c r="R3752" s="40"/>
      <c r="S3752" s="40"/>
      <c r="T3752" s="39"/>
      <c r="AG3752" s="110"/>
      <c r="AH3752" s="94"/>
      <c r="AJ3752" s="97"/>
      <c r="AL3752" s="39"/>
      <c r="AP3752" s="39"/>
      <c r="AQ3752" s="77"/>
      <c r="AR3752" s="94"/>
      <c r="AT3752" s="97"/>
      <c r="BB3752" s="79"/>
      <c r="BC3752" s="94"/>
      <c r="BE3752" s="97"/>
      <c r="BF3752" s="97"/>
      <c r="BG3752" s="40"/>
      <c r="BK3752" s="40"/>
      <c r="BL3752" s="79"/>
      <c r="BM3752" s="94"/>
      <c r="BO3752" s="97"/>
      <c r="BQ3752" s="40"/>
      <c r="BR3752" s="94"/>
      <c r="BS3752" s="94"/>
      <c r="BT3752" s="94"/>
      <c r="BU3752" s="40"/>
      <c r="BV3752" s="82"/>
      <c r="BW3752" s="94"/>
      <c r="BX3752" s="48"/>
      <c r="BY3752" s="97"/>
      <c r="BZ3752" s="48"/>
      <c r="CA3752" s="40"/>
      <c r="CB3752" s="94"/>
      <c r="CC3752" s="94"/>
      <c r="CD3752" s="94"/>
      <c r="CE3752" s="40"/>
      <c r="CF3752" s="73"/>
      <c r="CG3752" s="41"/>
      <c r="CH3752" s="41"/>
      <c r="CI3752" s="41"/>
      <c r="CJ3752" s="41"/>
      <c r="CK3752" s="41"/>
      <c r="CL3752" s="68"/>
      <c r="CM3752" s="41"/>
      <c r="CN3752" s="41"/>
      <c r="CO3752" s="39"/>
      <c r="CP3752" s="78"/>
    </row>
    <row r="3753" spans="1:94" s="38" customFormat="1" x14ac:dyDescent="0.25">
      <c r="A3753" s="38">
        <v>3750</v>
      </c>
      <c r="F3753" s="39"/>
      <c r="Q3753" s="39"/>
      <c r="R3753" s="40"/>
      <c r="S3753" s="40"/>
      <c r="T3753" s="39"/>
      <c r="AG3753" s="110"/>
      <c r="AH3753" s="94"/>
      <c r="AJ3753" s="97"/>
      <c r="AL3753" s="39"/>
      <c r="AP3753" s="39"/>
      <c r="AQ3753" s="77"/>
      <c r="AR3753" s="94"/>
      <c r="AT3753" s="97"/>
      <c r="BB3753" s="79"/>
      <c r="BC3753" s="94"/>
      <c r="BE3753" s="97"/>
      <c r="BF3753" s="97"/>
      <c r="BG3753" s="40"/>
      <c r="BK3753" s="40"/>
      <c r="BL3753" s="79"/>
      <c r="BM3753" s="94"/>
      <c r="BO3753" s="97"/>
      <c r="BQ3753" s="40"/>
      <c r="BR3753" s="94"/>
      <c r="BS3753" s="94"/>
      <c r="BT3753" s="94"/>
      <c r="BU3753" s="40"/>
      <c r="BV3753" s="82"/>
      <c r="BW3753" s="94"/>
      <c r="BX3753" s="48"/>
      <c r="BY3753" s="97"/>
      <c r="BZ3753" s="48"/>
      <c r="CA3753" s="40"/>
      <c r="CB3753" s="94"/>
      <c r="CC3753" s="94"/>
      <c r="CD3753" s="94"/>
      <c r="CE3753" s="40"/>
      <c r="CF3753" s="73"/>
      <c r="CG3753" s="41"/>
      <c r="CH3753" s="41"/>
      <c r="CI3753" s="41"/>
      <c r="CJ3753" s="41"/>
      <c r="CK3753" s="41"/>
      <c r="CL3753" s="68"/>
      <c r="CM3753" s="41"/>
      <c r="CN3753" s="41"/>
      <c r="CO3753" s="39"/>
      <c r="CP3753" s="78"/>
    </row>
    <row r="3754" spans="1:94" s="38" customFormat="1" x14ac:dyDescent="0.25">
      <c r="A3754" s="38">
        <v>3751</v>
      </c>
      <c r="F3754" s="39"/>
      <c r="Q3754" s="39"/>
      <c r="R3754" s="40"/>
      <c r="S3754" s="40"/>
      <c r="T3754" s="39"/>
      <c r="AG3754" s="110"/>
      <c r="AH3754" s="94"/>
      <c r="AJ3754" s="97"/>
      <c r="AL3754" s="39"/>
      <c r="AP3754" s="39"/>
      <c r="AQ3754" s="77"/>
      <c r="AR3754" s="94"/>
      <c r="AT3754" s="97"/>
      <c r="BB3754" s="79"/>
      <c r="BC3754" s="94"/>
      <c r="BE3754" s="97"/>
      <c r="BF3754" s="97"/>
      <c r="BG3754" s="40"/>
      <c r="BK3754" s="40"/>
      <c r="BL3754" s="79"/>
      <c r="BM3754" s="94"/>
      <c r="BO3754" s="97"/>
      <c r="BQ3754" s="40"/>
      <c r="BR3754" s="94"/>
      <c r="BS3754" s="94"/>
      <c r="BT3754" s="94"/>
      <c r="BU3754" s="40"/>
      <c r="BV3754" s="82"/>
      <c r="BW3754" s="94"/>
      <c r="BX3754" s="48"/>
      <c r="BY3754" s="97"/>
      <c r="BZ3754" s="48"/>
      <c r="CA3754" s="40"/>
      <c r="CB3754" s="94"/>
      <c r="CC3754" s="94"/>
      <c r="CD3754" s="94"/>
      <c r="CE3754" s="40"/>
      <c r="CF3754" s="73"/>
      <c r="CG3754" s="41"/>
      <c r="CH3754" s="41"/>
      <c r="CI3754" s="41"/>
      <c r="CJ3754" s="41"/>
      <c r="CK3754" s="41"/>
      <c r="CL3754" s="68"/>
      <c r="CM3754" s="41"/>
      <c r="CN3754" s="41"/>
      <c r="CO3754" s="39"/>
      <c r="CP3754" s="78"/>
    </row>
    <row r="3755" spans="1:94" s="38" customFormat="1" x14ac:dyDescent="0.25">
      <c r="A3755" s="38">
        <v>3752</v>
      </c>
      <c r="F3755" s="39"/>
      <c r="Q3755" s="39"/>
      <c r="R3755" s="40"/>
      <c r="S3755" s="40"/>
      <c r="T3755" s="39"/>
      <c r="AG3755" s="110"/>
      <c r="AH3755" s="94"/>
      <c r="AJ3755" s="97"/>
      <c r="AL3755" s="39"/>
      <c r="AP3755" s="39"/>
      <c r="AQ3755" s="77"/>
      <c r="AR3755" s="94"/>
      <c r="AT3755" s="97"/>
      <c r="BB3755" s="79"/>
      <c r="BC3755" s="94"/>
      <c r="BE3755" s="97"/>
      <c r="BF3755" s="97"/>
      <c r="BG3755" s="40"/>
      <c r="BK3755" s="40"/>
      <c r="BL3755" s="79"/>
      <c r="BM3755" s="94"/>
      <c r="BO3755" s="97"/>
      <c r="BQ3755" s="40"/>
      <c r="BR3755" s="94"/>
      <c r="BS3755" s="94"/>
      <c r="BT3755" s="94"/>
      <c r="BU3755" s="40"/>
      <c r="BV3755" s="82"/>
      <c r="BW3755" s="94"/>
      <c r="BX3755" s="48"/>
      <c r="BY3755" s="97"/>
      <c r="BZ3755" s="48"/>
      <c r="CA3755" s="40"/>
      <c r="CB3755" s="94"/>
      <c r="CC3755" s="94"/>
      <c r="CD3755" s="94"/>
      <c r="CE3755" s="40"/>
      <c r="CF3755" s="73"/>
      <c r="CG3755" s="41"/>
      <c r="CH3755" s="41"/>
      <c r="CI3755" s="41"/>
      <c r="CJ3755" s="41"/>
      <c r="CK3755" s="41"/>
      <c r="CL3755" s="68"/>
      <c r="CM3755" s="41"/>
      <c r="CN3755" s="41"/>
      <c r="CO3755" s="39"/>
      <c r="CP3755" s="78"/>
    </row>
    <row r="3756" spans="1:94" s="38" customFormat="1" x14ac:dyDescent="0.25">
      <c r="A3756" s="38">
        <v>3753</v>
      </c>
      <c r="F3756" s="39"/>
      <c r="Q3756" s="39"/>
      <c r="R3756" s="40"/>
      <c r="S3756" s="40"/>
      <c r="T3756" s="39"/>
      <c r="AG3756" s="110"/>
      <c r="AH3756" s="94"/>
      <c r="AJ3756" s="97"/>
      <c r="AL3756" s="39"/>
      <c r="AP3756" s="39"/>
      <c r="AQ3756" s="77"/>
      <c r="AR3756" s="94"/>
      <c r="AT3756" s="97"/>
      <c r="BB3756" s="79"/>
      <c r="BC3756" s="94"/>
      <c r="BE3756" s="97"/>
      <c r="BF3756" s="97"/>
      <c r="BG3756" s="40"/>
      <c r="BK3756" s="40"/>
      <c r="BL3756" s="79"/>
      <c r="BM3756" s="94"/>
      <c r="BO3756" s="97"/>
      <c r="BQ3756" s="40"/>
      <c r="BR3756" s="94"/>
      <c r="BS3756" s="94"/>
      <c r="BT3756" s="94"/>
      <c r="BU3756" s="40"/>
      <c r="BV3756" s="82"/>
      <c r="BW3756" s="94"/>
      <c r="BX3756" s="48"/>
      <c r="BY3756" s="97"/>
      <c r="BZ3756" s="48"/>
      <c r="CA3756" s="40"/>
      <c r="CB3756" s="94"/>
      <c r="CC3756" s="94"/>
      <c r="CD3756" s="94"/>
      <c r="CE3756" s="40"/>
      <c r="CF3756" s="73"/>
      <c r="CG3756" s="41"/>
      <c r="CH3756" s="41"/>
      <c r="CI3756" s="41"/>
      <c r="CJ3756" s="41"/>
      <c r="CK3756" s="41"/>
      <c r="CL3756" s="68"/>
      <c r="CM3756" s="41"/>
      <c r="CN3756" s="41"/>
      <c r="CO3756" s="39"/>
      <c r="CP3756" s="78"/>
    </row>
    <row r="3757" spans="1:94" s="38" customFormat="1" x14ac:dyDescent="0.25">
      <c r="A3757" s="38">
        <v>3754</v>
      </c>
      <c r="F3757" s="39"/>
      <c r="Q3757" s="39"/>
      <c r="R3757" s="40"/>
      <c r="S3757" s="40"/>
      <c r="T3757" s="39"/>
      <c r="AG3757" s="110"/>
      <c r="AH3757" s="94"/>
      <c r="AJ3757" s="97"/>
      <c r="AL3757" s="39"/>
      <c r="AP3757" s="39"/>
      <c r="AQ3757" s="77"/>
      <c r="AR3757" s="94"/>
      <c r="AT3757" s="97"/>
      <c r="BB3757" s="79"/>
      <c r="BC3757" s="94"/>
      <c r="BE3757" s="97"/>
      <c r="BF3757" s="97"/>
      <c r="BG3757" s="40"/>
      <c r="BK3757" s="40"/>
      <c r="BL3757" s="79"/>
      <c r="BM3757" s="94"/>
      <c r="BO3757" s="97"/>
      <c r="BQ3757" s="40"/>
      <c r="BR3757" s="94"/>
      <c r="BS3757" s="94"/>
      <c r="BT3757" s="94"/>
      <c r="BU3757" s="40"/>
      <c r="BV3757" s="82"/>
      <c r="BW3757" s="94"/>
      <c r="BX3757" s="48"/>
      <c r="BY3757" s="97"/>
      <c r="BZ3757" s="48"/>
      <c r="CA3757" s="40"/>
      <c r="CB3757" s="94"/>
      <c r="CC3757" s="94"/>
      <c r="CD3757" s="94"/>
      <c r="CE3757" s="40"/>
      <c r="CF3757" s="73"/>
      <c r="CG3757" s="41"/>
      <c r="CH3757" s="41"/>
      <c r="CI3757" s="41"/>
      <c r="CJ3757" s="41"/>
      <c r="CK3757" s="41"/>
      <c r="CL3757" s="68"/>
      <c r="CM3757" s="41"/>
      <c r="CN3757" s="41"/>
      <c r="CO3757" s="39"/>
      <c r="CP3757" s="78"/>
    </row>
    <row r="3758" spans="1:94" s="38" customFormat="1" x14ac:dyDescent="0.25">
      <c r="A3758" s="38">
        <v>3755</v>
      </c>
      <c r="F3758" s="39"/>
      <c r="Q3758" s="39"/>
      <c r="R3758" s="40"/>
      <c r="S3758" s="40"/>
      <c r="T3758" s="39"/>
      <c r="AG3758" s="110"/>
      <c r="AH3758" s="94"/>
      <c r="AJ3758" s="97"/>
      <c r="AL3758" s="39"/>
      <c r="AP3758" s="39"/>
      <c r="AQ3758" s="77"/>
      <c r="AR3758" s="94"/>
      <c r="AT3758" s="97"/>
      <c r="BB3758" s="79"/>
      <c r="BC3758" s="94"/>
      <c r="BE3758" s="97"/>
      <c r="BF3758" s="97"/>
      <c r="BG3758" s="40"/>
      <c r="BK3758" s="40"/>
      <c r="BL3758" s="79"/>
      <c r="BM3758" s="94"/>
      <c r="BO3758" s="97"/>
      <c r="BQ3758" s="40"/>
      <c r="BR3758" s="94"/>
      <c r="BS3758" s="94"/>
      <c r="BT3758" s="94"/>
      <c r="BU3758" s="40"/>
      <c r="BV3758" s="82"/>
      <c r="BW3758" s="94"/>
      <c r="BX3758" s="48"/>
      <c r="BY3758" s="97"/>
      <c r="BZ3758" s="48"/>
      <c r="CA3758" s="40"/>
      <c r="CB3758" s="94"/>
      <c r="CC3758" s="94"/>
      <c r="CD3758" s="94"/>
      <c r="CE3758" s="40"/>
      <c r="CF3758" s="73"/>
      <c r="CG3758" s="41"/>
      <c r="CH3758" s="41"/>
      <c r="CI3758" s="41"/>
      <c r="CJ3758" s="41"/>
      <c r="CK3758" s="41"/>
      <c r="CL3758" s="68"/>
      <c r="CM3758" s="41"/>
      <c r="CN3758" s="41"/>
      <c r="CO3758" s="39"/>
      <c r="CP3758" s="78"/>
    </row>
    <row r="3759" spans="1:94" s="38" customFormat="1" x14ac:dyDescent="0.25">
      <c r="A3759" s="38">
        <v>3756</v>
      </c>
      <c r="F3759" s="39"/>
      <c r="Q3759" s="39"/>
      <c r="R3759" s="40"/>
      <c r="S3759" s="40"/>
      <c r="T3759" s="39"/>
      <c r="AG3759" s="110"/>
      <c r="AH3759" s="94"/>
      <c r="AJ3759" s="97"/>
      <c r="AL3759" s="39"/>
      <c r="AP3759" s="39"/>
      <c r="AQ3759" s="77"/>
      <c r="AR3759" s="94"/>
      <c r="AT3759" s="97"/>
      <c r="BB3759" s="79"/>
      <c r="BC3759" s="94"/>
      <c r="BE3759" s="97"/>
      <c r="BF3759" s="97"/>
      <c r="BG3759" s="40"/>
      <c r="BK3759" s="40"/>
      <c r="BL3759" s="79"/>
      <c r="BM3759" s="94"/>
      <c r="BO3759" s="97"/>
      <c r="BQ3759" s="40"/>
      <c r="BR3759" s="94"/>
      <c r="BS3759" s="94"/>
      <c r="BT3759" s="94"/>
      <c r="BU3759" s="40"/>
      <c r="BV3759" s="82"/>
      <c r="BW3759" s="94"/>
      <c r="BX3759" s="48"/>
      <c r="BY3759" s="97"/>
      <c r="BZ3759" s="48"/>
      <c r="CA3759" s="40"/>
      <c r="CB3759" s="94"/>
      <c r="CC3759" s="94"/>
      <c r="CD3759" s="94"/>
      <c r="CE3759" s="40"/>
      <c r="CF3759" s="73"/>
      <c r="CG3759" s="41"/>
      <c r="CH3759" s="41"/>
      <c r="CI3759" s="41"/>
      <c r="CJ3759" s="41"/>
      <c r="CK3759" s="41"/>
      <c r="CL3759" s="68"/>
      <c r="CM3759" s="41"/>
      <c r="CN3759" s="41"/>
      <c r="CO3759" s="39"/>
      <c r="CP3759" s="78"/>
    </row>
    <row r="3760" spans="1:94" s="38" customFormat="1" x14ac:dyDescent="0.25">
      <c r="A3760" s="38">
        <v>3757</v>
      </c>
      <c r="F3760" s="39"/>
      <c r="Q3760" s="39"/>
      <c r="R3760" s="40"/>
      <c r="S3760" s="40"/>
      <c r="T3760" s="39"/>
      <c r="AG3760" s="110"/>
      <c r="AH3760" s="94"/>
      <c r="AJ3760" s="97"/>
      <c r="AL3760" s="39"/>
      <c r="AP3760" s="39"/>
      <c r="AQ3760" s="77"/>
      <c r="AR3760" s="94"/>
      <c r="AT3760" s="97"/>
      <c r="BB3760" s="79"/>
      <c r="BC3760" s="94"/>
      <c r="BE3760" s="97"/>
      <c r="BF3760" s="97"/>
      <c r="BG3760" s="40"/>
      <c r="BK3760" s="40"/>
      <c r="BL3760" s="79"/>
      <c r="BM3760" s="94"/>
      <c r="BO3760" s="97"/>
      <c r="BQ3760" s="40"/>
      <c r="BR3760" s="94"/>
      <c r="BS3760" s="94"/>
      <c r="BT3760" s="94"/>
      <c r="BU3760" s="40"/>
      <c r="BV3760" s="82"/>
      <c r="BW3760" s="94"/>
      <c r="BX3760" s="48"/>
      <c r="BY3760" s="97"/>
      <c r="BZ3760" s="48"/>
      <c r="CA3760" s="40"/>
      <c r="CB3760" s="94"/>
      <c r="CC3760" s="94"/>
      <c r="CD3760" s="94"/>
      <c r="CE3760" s="40"/>
      <c r="CF3760" s="73"/>
      <c r="CG3760" s="41"/>
      <c r="CH3760" s="41"/>
      <c r="CI3760" s="41"/>
      <c r="CJ3760" s="41"/>
      <c r="CK3760" s="41"/>
      <c r="CL3760" s="68"/>
      <c r="CM3760" s="41"/>
      <c r="CN3760" s="41"/>
      <c r="CO3760" s="39"/>
      <c r="CP3760" s="78"/>
    </row>
    <row r="3761" spans="1:94" s="38" customFormat="1" x14ac:dyDescent="0.25">
      <c r="A3761" s="38">
        <v>3758</v>
      </c>
      <c r="F3761" s="39"/>
      <c r="Q3761" s="39"/>
      <c r="R3761" s="40"/>
      <c r="S3761" s="40"/>
      <c r="T3761" s="39"/>
      <c r="AG3761" s="110"/>
      <c r="AH3761" s="94"/>
      <c r="AJ3761" s="97"/>
      <c r="AL3761" s="39"/>
      <c r="AP3761" s="39"/>
      <c r="AQ3761" s="77"/>
      <c r="AR3761" s="94"/>
      <c r="AT3761" s="97"/>
      <c r="BB3761" s="79"/>
      <c r="BC3761" s="94"/>
      <c r="BE3761" s="97"/>
      <c r="BF3761" s="97"/>
      <c r="BG3761" s="40"/>
      <c r="BK3761" s="40"/>
      <c r="BL3761" s="79"/>
      <c r="BM3761" s="94"/>
      <c r="BO3761" s="97"/>
      <c r="BQ3761" s="40"/>
      <c r="BR3761" s="94"/>
      <c r="BS3761" s="94"/>
      <c r="BT3761" s="94"/>
      <c r="BU3761" s="40"/>
      <c r="BV3761" s="82"/>
      <c r="BW3761" s="94"/>
      <c r="BX3761" s="48"/>
      <c r="BY3761" s="97"/>
      <c r="BZ3761" s="48"/>
      <c r="CA3761" s="40"/>
      <c r="CB3761" s="94"/>
      <c r="CC3761" s="94"/>
      <c r="CD3761" s="94"/>
      <c r="CE3761" s="40"/>
      <c r="CF3761" s="73"/>
      <c r="CG3761" s="41"/>
      <c r="CH3761" s="41"/>
      <c r="CI3761" s="41"/>
      <c r="CJ3761" s="41"/>
      <c r="CK3761" s="41"/>
      <c r="CL3761" s="68"/>
      <c r="CM3761" s="41"/>
      <c r="CN3761" s="41"/>
      <c r="CO3761" s="39"/>
      <c r="CP3761" s="78"/>
    </row>
    <row r="3762" spans="1:94" s="38" customFormat="1" x14ac:dyDescent="0.25">
      <c r="A3762" s="38">
        <v>3759</v>
      </c>
      <c r="F3762" s="39"/>
      <c r="Q3762" s="39"/>
      <c r="R3762" s="40"/>
      <c r="S3762" s="40"/>
      <c r="T3762" s="39"/>
      <c r="AG3762" s="110"/>
      <c r="AH3762" s="94"/>
      <c r="AJ3762" s="97"/>
      <c r="AL3762" s="39"/>
      <c r="AP3762" s="39"/>
      <c r="AQ3762" s="77"/>
      <c r="AR3762" s="94"/>
      <c r="AT3762" s="97"/>
      <c r="BB3762" s="79"/>
      <c r="BC3762" s="94"/>
      <c r="BE3762" s="97"/>
      <c r="BF3762" s="97"/>
      <c r="BG3762" s="40"/>
      <c r="BK3762" s="40"/>
      <c r="BL3762" s="79"/>
      <c r="BM3762" s="94"/>
      <c r="BO3762" s="97"/>
      <c r="BQ3762" s="40"/>
      <c r="BR3762" s="94"/>
      <c r="BS3762" s="94"/>
      <c r="BT3762" s="94"/>
      <c r="BU3762" s="40"/>
      <c r="BV3762" s="82"/>
      <c r="BW3762" s="94"/>
      <c r="BX3762" s="48"/>
      <c r="BY3762" s="97"/>
      <c r="BZ3762" s="48"/>
      <c r="CA3762" s="40"/>
      <c r="CB3762" s="94"/>
      <c r="CC3762" s="94"/>
      <c r="CD3762" s="94"/>
      <c r="CE3762" s="40"/>
      <c r="CF3762" s="73"/>
      <c r="CG3762" s="41"/>
      <c r="CH3762" s="41"/>
      <c r="CI3762" s="41"/>
      <c r="CJ3762" s="41"/>
      <c r="CK3762" s="41"/>
      <c r="CL3762" s="68"/>
      <c r="CM3762" s="41"/>
      <c r="CN3762" s="41"/>
      <c r="CO3762" s="39"/>
      <c r="CP3762" s="78"/>
    </row>
    <row r="3763" spans="1:94" s="38" customFormat="1" x14ac:dyDescent="0.25">
      <c r="A3763" s="38">
        <v>3760</v>
      </c>
      <c r="F3763" s="39"/>
      <c r="Q3763" s="39"/>
      <c r="R3763" s="40"/>
      <c r="S3763" s="40"/>
      <c r="T3763" s="39"/>
      <c r="AG3763" s="110"/>
      <c r="AH3763" s="94"/>
      <c r="AJ3763" s="97"/>
      <c r="AL3763" s="39"/>
      <c r="AP3763" s="39"/>
      <c r="AQ3763" s="77"/>
      <c r="AR3763" s="94"/>
      <c r="AT3763" s="97"/>
      <c r="BB3763" s="79"/>
      <c r="BC3763" s="94"/>
      <c r="BE3763" s="97"/>
      <c r="BF3763" s="97"/>
      <c r="BG3763" s="40"/>
      <c r="BK3763" s="40"/>
      <c r="BL3763" s="79"/>
      <c r="BM3763" s="94"/>
      <c r="BO3763" s="97"/>
      <c r="BQ3763" s="40"/>
      <c r="BR3763" s="94"/>
      <c r="BS3763" s="94"/>
      <c r="BT3763" s="94"/>
      <c r="BU3763" s="40"/>
      <c r="BV3763" s="82"/>
      <c r="BW3763" s="94"/>
      <c r="BX3763" s="48"/>
      <c r="BY3763" s="97"/>
      <c r="BZ3763" s="48"/>
      <c r="CA3763" s="40"/>
      <c r="CB3763" s="94"/>
      <c r="CC3763" s="94"/>
      <c r="CD3763" s="94"/>
      <c r="CE3763" s="40"/>
      <c r="CF3763" s="73"/>
      <c r="CG3763" s="41"/>
      <c r="CH3763" s="41"/>
      <c r="CI3763" s="41"/>
      <c r="CJ3763" s="41"/>
      <c r="CK3763" s="41"/>
      <c r="CL3763" s="68"/>
      <c r="CM3763" s="41"/>
      <c r="CN3763" s="41"/>
      <c r="CO3763" s="39"/>
      <c r="CP3763" s="78"/>
    </row>
    <row r="3764" spans="1:94" s="38" customFormat="1" x14ac:dyDescent="0.25">
      <c r="A3764" s="38">
        <v>3761</v>
      </c>
      <c r="F3764" s="39"/>
      <c r="Q3764" s="39"/>
      <c r="R3764" s="40"/>
      <c r="S3764" s="40"/>
      <c r="T3764" s="39"/>
      <c r="AG3764" s="110"/>
      <c r="AH3764" s="94"/>
      <c r="AJ3764" s="97"/>
      <c r="AL3764" s="39"/>
      <c r="AP3764" s="39"/>
      <c r="AQ3764" s="77"/>
      <c r="AR3764" s="94"/>
      <c r="AT3764" s="97"/>
      <c r="BB3764" s="79"/>
      <c r="BC3764" s="94"/>
      <c r="BE3764" s="97"/>
      <c r="BF3764" s="97"/>
      <c r="BG3764" s="40"/>
      <c r="BK3764" s="40"/>
      <c r="BL3764" s="79"/>
      <c r="BM3764" s="94"/>
      <c r="BO3764" s="97"/>
      <c r="BQ3764" s="40"/>
      <c r="BR3764" s="94"/>
      <c r="BS3764" s="94"/>
      <c r="BT3764" s="94"/>
      <c r="BU3764" s="40"/>
      <c r="BV3764" s="82"/>
      <c r="BW3764" s="94"/>
      <c r="BX3764" s="48"/>
      <c r="BY3764" s="97"/>
      <c r="BZ3764" s="48"/>
      <c r="CA3764" s="40"/>
      <c r="CB3764" s="94"/>
      <c r="CC3764" s="94"/>
      <c r="CD3764" s="94"/>
      <c r="CE3764" s="40"/>
      <c r="CF3764" s="73"/>
      <c r="CG3764" s="41"/>
      <c r="CH3764" s="41"/>
      <c r="CI3764" s="41"/>
      <c r="CJ3764" s="41"/>
      <c r="CK3764" s="41"/>
      <c r="CL3764" s="68"/>
      <c r="CM3764" s="41"/>
      <c r="CN3764" s="41"/>
      <c r="CO3764" s="39"/>
      <c r="CP3764" s="78"/>
    </row>
    <row r="3765" spans="1:94" s="38" customFormat="1" x14ac:dyDescent="0.25">
      <c r="A3765" s="38">
        <v>3762</v>
      </c>
      <c r="F3765" s="39"/>
      <c r="Q3765" s="39"/>
      <c r="R3765" s="40"/>
      <c r="S3765" s="40"/>
      <c r="T3765" s="39"/>
      <c r="AG3765" s="110"/>
      <c r="AH3765" s="94"/>
      <c r="AJ3765" s="97"/>
      <c r="AL3765" s="39"/>
      <c r="AP3765" s="39"/>
      <c r="AQ3765" s="77"/>
      <c r="AR3765" s="94"/>
      <c r="AT3765" s="97"/>
      <c r="BB3765" s="79"/>
      <c r="BC3765" s="94"/>
      <c r="BE3765" s="97"/>
      <c r="BF3765" s="97"/>
      <c r="BG3765" s="40"/>
      <c r="BK3765" s="40"/>
      <c r="BL3765" s="79"/>
      <c r="BM3765" s="94"/>
      <c r="BO3765" s="97"/>
      <c r="BQ3765" s="40"/>
      <c r="BR3765" s="94"/>
      <c r="BS3765" s="94"/>
      <c r="BT3765" s="94"/>
      <c r="BU3765" s="40"/>
      <c r="BV3765" s="82"/>
      <c r="BW3765" s="94"/>
      <c r="BX3765" s="48"/>
      <c r="BY3765" s="97"/>
      <c r="BZ3765" s="48"/>
      <c r="CA3765" s="40"/>
      <c r="CB3765" s="94"/>
      <c r="CC3765" s="94"/>
      <c r="CD3765" s="94"/>
      <c r="CE3765" s="40"/>
      <c r="CF3765" s="73"/>
      <c r="CG3765" s="41"/>
      <c r="CH3765" s="41"/>
      <c r="CI3765" s="41"/>
      <c r="CJ3765" s="41"/>
      <c r="CK3765" s="41"/>
      <c r="CL3765" s="68"/>
      <c r="CM3765" s="41"/>
      <c r="CN3765" s="41"/>
      <c r="CO3765" s="39"/>
      <c r="CP3765" s="78"/>
    </row>
    <row r="3766" spans="1:94" s="38" customFormat="1" x14ac:dyDescent="0.25">
      <c r="A3766" s="38">
        <v>3763</v>
      </c>
      <c r="F3766" s="39"/>
      <c r="Q3766" s="39"/>
      <c r="R3766" s="40"/>
      <c r="S3766" s="40"/>
      <c r="T3766" s="39"/>
      <c r="AG3766" s="110"/>
      <c r="AH3766" s="94"/>
      <c r="AJ3766" s="97"/>
      <c r="AL3766" s="39"/>
      <c r="AP3766" s="39"/>
      <c r="AQ3766" s="77"/>
      <c r="AR3766" s="94"/>
      <c r="AT3766" s="97"/>
      <c r="BB3766" s="79"/>
      <c r="BC3766" s="94"/>
      <c r="BE3766" s="97"/>
      <c r="BF3766" s="97"/>
      <c r="BG3766" s="40"/>
      <c r="BK3766" s="40"/>
      <c r="BL3766" s="79"/>
      <c r="BM3766" s="94"/>
      <c r="BO3766" s="97"/>
      <c r="BQ3766" s="40"/>
      <c r="BR3766" s="94"/>
      <c r="BS3766" s="94"/>
      <c r="BT3766" s="94"/>
      <c r="BU3766" s="40"/>
      <c r="BV3766" s="82"/>
      <c r="BW3766" s="94"/>
      <c r="BX3766" s="48"/>
      <c r="BY3766" s="97"/>
      <c r="BZ3766" s="48"/>
      <c r="CA3766" s="40"/>
      <c r="CB3766" s="94"/>
      <c r="CC3766" s="94"/>
      <c r="CD3766" s="94"/>
      <c r="CE3766" s="40"/>
      <c r="CF3766" s="73"/>
      <c r="CG3766" s="41"/>
      <c r="CH3766" s="41"/>
      <c r="CI3766" s="41"/>
      <c r="CJ3766" s="41"/>
      <c r="CK3766" s="41"/>
      <c r="CL3766" s="68"/>
      <c r="CM3766" s="41"/>
      <c r="CN3766" s="41"/>
      <c r="CO3766" s="39"/>
      <c r="CP3766" s="78"/>
    </row>
    <row r="3767" spans="1:94" s="38" customFormat="1" x14ac:dyDescent="0.25">
      <c r="A3767" s="38">
        <v>3764</v>
      </c>
      <c r="F3767" s="39"/>
      <c r="Q3767" s="39"/>
      <c r="R3767" s="40"/>
      <c r="S3767" s="40"/>
      <c r="T3767" s="39"/>
      <c r="AG3767" s="110"/>
      <c r="AH3767" s="94"/>
      <c r="AJ3767" s="97"/>
      <c r="AL3767" s="39"/>
      <c r="AP3767" s="39"/>
      <c r="AQ3767" s="77"/>
      <c r="AR3767" s="94"/>
      <c r="AT3767" s="97"/>
      <c r="BB3767" s="79"/>
      <c r="BC3767" s="94"/>
      <c r="BE3767" s="97"/>
      <c r="BF3767" s="97"/>
      <c r="BG3767" s="40"/>
      <c r="BK3767" s="40"/>
      <c r="BL3767" s="79"/>
      <c r="BM3767" s="94"/>
      <c r="BO3767" s="97"/>
      <c r="BQ3767" s="40"/>
      <c r="BR3767" s="94"/>
      <c r="BS3767" s="94"/>
      <c r="BT3767" s="94"/>
      <c r="BU3767" s="40"/>
      <c r="BV3767" s="82"/>
      <c r="BW3767" s="94"/>
      <c r="BX3767" s="48"/>
      <c r="BY3767" s="97"/>
      <c r="BZ3767" s="48"/>
      <c r="CA3767" s="40"/>
      <c r="CB3767" s="94"/>
      <c r="CC3767" s="94"/>
      <c r="CD3767" s="94"/>
      <c r="CE3767" s="40"/>
      <c r="CF3767" s="73"/>
      <c r="CG3767" s="41"/>
      <c r="CH3767" s="41"/>
      <c r="CI3767" s="41"/>
      <c r="CJ3767" s="41"/>
      <c r="CK3767" s="41"/>
      <c r="CL3767" s="68"/>
      <c r="CM3767" s="41"/>
      <c r="CN3767" s="41"/>
      <c r="CO3767" s="39"/>
      <c r="CP3767" s="78"/>
    </row>
    <row r="3768" spans="1:94" s="38" customFormat="1" x14ac:dyDescent="0.25">
      <c r="A3768" s="38">
        <v>3765</v>
      </c>
      <c r="F3768" s="39"/>
      <c r="Q3768" s="39"/>
      <c r="R3768" s="40"/>
      <c r="S3768" s="40"/>
      <c r="T3768" s="39"/>
      <c r="AG3768" s="110"/>
      <c r="AH3768" s="94"/>
      <c r="AJ3768" s="97"/>
      <c r="AL3768" s="39"/>
      <c r="AP3768" s="39"/>
      <c r="AQ3768" s="77"/>
      <c r="AR3768" s="94"/>
      <c r="AT3768" s="97"/>
      <c r="BB3768" s="79"/>
      <c r="BC3768" s="94"/>
      <c r="BE3768" s="97"/>
      <c r="BF3768" s="97"/>
      <c r="BG3768" s="40"/>
      <c r="BK3768" s="40"/>
      <c r="BL3768" s="79"/>
      <c r="BM3768" s="94"/>
      <c r="BO3768" s="97"/>
      <c r="BQ3768" s="40"/>
      <c r="BR3768" s="94"/>
      <c r="BS3768" s="94"/>
      <c r="BT3768" s="94"/>
      <c r="BU3768" s="40"/>
      <c r="BV3768" s="82"/>
      <c r="BW3768" s="94"/>
      <c r="BX3768" s="48"/>
      <c r="BY3768" s="97"/>
      <c r="BZ3768" s="48"/>
      <c r="CA3768" s="40"/>
      <c r="CB3768" s="94"/>
      <c r="CC3768" s="94"/>
      <c r="CD3768" s="94"/>
      <c r="CE3768" s="40"/>
      <c r="CF3768" s="73"/>
      <c r="CG3768" s="41"/>
      <c r="CH3768" s="41"/>
      <c r="CI3768" s="41"/>
      <c r="CJ3768" s="41"/>
      <c r="CK3768" s="41"/>
      <c r="CL3768" s="68"/>
      <c r="CM3768" s="41"/>
      <c r="CN3768" s="41"/>
      <c r="CO3768" s="39"/>
      <c r="CP3768" s="78"/>
    </row>
    <row r="3769" spans="1:94" s="38" customFormat="1" x14ac:dyDescent="0.25">
      <c r="A3769" s="38">
        <v>3766</v>
      </c>
      <c r="F3769" s="39"/>
      <c r="Q3769" s="39"/>
      <c r="R3769" s="40"/>
      <c r="S3769" s="40"/>
      <c r="T3769" s="39"/>
      <c r="AG3769" s="110"/>
      <c r="AH3769" s="94"/>
      <c r="AJ3769" s="97"/>
      <c r="AL3769" s="39"/>
      <c r="AP3769" s="39"/>
      <c r="AQ3769" s="77"/>
      <c r="AR3769" s="94"/>
      <c r="AT3769" s="97"/>
      <c r="BB3769" s="79"/>
      <c r="BC3769" s="94"/>
      <c r="BE3769" s="97"/>
      <c r="BF3769" s="97"/>
      <c r="BG3769" s="40"/>
      <c r="BK3769" s="40"/>
      <c r="BL3769" s="79"/>
      <c r="BM3769" s="94"/>
      <c r="BO3769" s="97"/>
      <c r="BQ3769" s="40"/>
      <c r="BR3769" s="94"/>
      <c r="BS3769" s="94"/>
      <c r="BT3769" s="94"/>
      <c r="BU3769" s="40"/>
      <c r="BV3769" s="82"/>
      <c r="BW3769" s="94"/>
      <c r="BX3769" s="48"/>
      <c r="BY3769" s="97"/>
      <c r="BZ3769" s="48"/>
      <c r="CA3769" s="40"/>
      <c r="CB3769" s="94"/>
      <c r="CC3769" s="94"/>
      <c r="CD3769" s="94"/>
      <c r="CE3769" s="40"/>
      <c r="CF3769" s="73"/>
      <c r="CG3769" s="41"/>
      <c r="CH3769" s="41"/>
      <c r="CI3769" s="41"/>
      <c r="CJ3769" s="41"/>
      <c r="CK3769" s="41"/>
      <c r="CL3769" s="68"/>
      <c r="CM3769" s="41"/>
      <c r="CN3769" s="41"/>
      <c r="CO3769" s="39"/>
      <c r="CP3769" s="78"/>
    </row>
    <row r="3770" spans="1:94" s="38" customFormat="1" x14ac:dyDescent="0.25">
      <c r="A3770" s="38">
        <v>3767</v>
      </c>
      <c r="F3770" s="39"/>
      <c r="Q3770" s="39"/>
      <c r="R3770" s="40"/>
      <c r="S3770" s="40"/>
      <c r="T3770" s="39"/>
      <c r="AG3770" s="110"/>
      <c r="AH3770" s="94"/>
      <c r="AJ3770" s="97"/>
      <c r="AL3770" s="39"/>
      <c r="AP3770" s="39"/>
      <c r="AQ3770" s="77"/>
      <c r="AR3770" s="94"/>
      <c r="AT3770" s="97"/>
      <c r="BB3770" s="79"/>
      <c r="BC3770" s="94"/>
      <c r="BE3770" s="97"/>
      <c r="BF3770" s="97"/>
      <c r="BG3770" s="40"/>
      <c r="BK3770" s="40"/>
      <c r="BL3770" s="79"/>
      <c r="BM3770" s="94"/>
      <c r="BO3770" s="97"/>
      <c r="BQ3770" s="40"/>
      <c r="BR3770" s="94"/>
      <c r="BS3770" s="94"/>
      <c r="BT3770" s="94"/>
      <c r="BU3770" s="40"/>
      <c r="BV3770" s="82"/>
      <c r="BW3770" s="94"/>
      <c r="BX3770" s="48"/>
      <c r="BY3770" s="97"/>
      <c r="BZ3770" s="48"/>
      <c r="CA3770" s="40"/>
      <c r="CB3770" s="94"/>
      <c r="CC3770" s="94"/>
      <c r="CD3770" s="94"/>
      <c r="CE3770" s="40"/>
      <c r="CF3770" s="73"/>
      <c r="CG3770" s="41"/>
      <c r="CH3770" s="41"/>
      <c r="CI3770" s="41"/>
      <c r="CJ3770" s="41"/>
      <c r="CK3770" s="41"/>
      <c r="CL3770" s="68"/>
      <c r="CM3770" s="41"/>
      <c r="CN3770" s="41"/>
      <c r="CO3770" s="39"/>
      <c r="CP3770" s="78"/>
    </row>
    <row r="3771" spans="1:94" s="38" customFormat="1" x14ac:dyDescent="0.25">
      <c r="A3771" s="38">
        <v>3768</v>
      </c>
      <c r="F3771" s="39"/>
      <c r="Q3771" s="39"/>
      <c r="R3771" s="40"/>
      <c r="S3771" s="40"/>
      <c r="T3771" s="39"/>
      <c r="AG3771" s="110"/>
      <c r="AH3771" s="94"/>
      <c r="AJ3771" s="97"/>
      <c r="AL3771" s="39"/>
      <c r="AP3771" s="39"/>
      <c r="AQ3771" s="77"/>
      <c r="AR3771" s="94"/>
      <c r="AT3771" s="97"/>
      <c r="BB3771" s="79"/>
      <c r="BC3771" s="94"/>
      <c r="BE3771" s="97"/>
      <c r="BF3771" s="97"/>
      <c r="BG3771" s="40"/>
      <c r="BK3771" s="40"/>
      <c r="BL3771" s="79"/>
      <c r="BM3771" s="94"/>
      <c r="BO3771" s="97"/>
      <c r="BQ3771" s="40"/>
      <c r="BR3771" s="94"/>
      <c r="BS3771" s="94"/>
      <c r="BT3771" s="94"/>
      <c r="BU3771" s="40"/>
      <c r="BV3771" s="82"/>
      <c r="BW3771" s="94"/>
      <c r="BX3771" s="48"/>
      <c r="BY3771" s="97"/>
      <c r="BZ3771" s="48"/>
      <c r="CA3771" s="40"/>
      <c r="CB3771" s="94"/>
      <c r="CC3771" s="94"/>
      <c r="CD3771" s="94"/>
      <c r="CE3771" s="40"/>
      <c r="CF3771" s="73"/>
      <c r="CG3771" s="41"/>
      <c r="CH3771" s="41"/>
      <c r="CI3771" s="41"/>
      <c r="CJ3771" s="41"/>
      <c r="CK3771" s="41"/>
      <c r="CL3771" s="68"/>
      <c r="CM3771" s="41"/>
      <c r="CN3771" s="41"/>
      <c r="CO3771" s="39"/>
      <c r="CP3771" s="78"/>
    </row>
    <row r="3772" spans="1:94" s="38" customFormat="1" x14ac:dyDescent="0.25">
      <c r="A3772" s="38">
        <v>3769</v>
      </c>
      <c r="F3772" s="39"/>
      <c r="Q3772" s="39"/>
      <c r="R3772" s="40"/>
      <c r="S3772" s="40"/>
      <c r="T3772" s="39"/>
      <c r="AG3772" s="110"/>
      <c r="AH3772" s="94"/>
      <c r="AJ3772" s="97"/>
      <c r="AL3772" s="39"/>
      <c r="AP3772" s="39"/>
      <c r="AQ3772" s="77"/>
      <c r="AR3772" s="94"/>
      <c r="AT3772" s="97"/>
      <c r="BB3772" s="79"/>
      <c r="BC3772" s="94"/>
      <c r="BE3772" s="97"/>
      <c r="BF3772" s="97"/>
      <c r="BG3772" s="40"/>
      <c r="BK3772" s="40"/>
      <c r="BL3772" s="79"/>
      <c r="BM3772" s="94"/>
      <c r="BO3772" s="97"/>
      <c r="BQ3772" s="40"/>
      <c r="BR3772" s="94"/>
      <c r="BS3772" s="94"/>
      <c r="BT3772" s="94"/>
      <c r="BU3772" s="40"/>
      <c r="BV3772" s="82"/>
      <c r="BW3772" s="94"/>
      <c r="BX3772" s="48"/>
      <c r="BY3772" s="97"/>
      <c r="BZ3772" s="48"/>
      <c r="CA3772" s="40"/>
      <c r="CB3772" s="94"/>
      <c r="CC3772" s="94"/>
      <c r="CD3772" s="94"/>
      <c r="CE3772" s="40"/>
      <c r="CF3772" s="73"/>
      <c r="CG3772" s="41"/>
      <c r="CH3772" s="41"/>
      <c r="CI3772" s="41"/>
      <c r="CJ3772" s="41"/>
      <c r="CK3772" s="41"/>
      <c r="CL3772" s="68"/>
      <c r="CM3772" s="41"/>
      <c r="CN3772" s="41"/>
      <c r="CO3772" s="39"/>
      <c r="CP3772" s="78"/>
    </row>
    <row r="3773" spans="1:94" s="38" customFormat="1" x14ac:dyDescent="0.25">
      <c r="A3773" s="38">
        <v>3770</v>
      </c>
      <c r="F3773" s="39"/>
      <c r="Q3773" s="39"/>
      <c r="R3773" s="40"/>
      <c r="S3773" s="40"/>
      <c r="T3773" s="39"/>
      <c r="AG3773" s="110"/>
      <c r="AH3773" s="94"/>
      <c r="AJ3773" s="97"/>
      <c r="AL3773" s="39"/>
      <c r="AP3773" s="39"/>
      <c r="AQ3773" s="77"/>
      <c r="AR3773" s="94"/>
      <c r="AT3773" s="97"/>
      <c r="BB3773" s="79"/>
      <c r="BC3773" s="94"/>
      <c r="BE3773" s="97"/>
      <c r="BF3773" s="97"/>
      <c r="BG3773" s="40"/>
      <c r="BK3773" s="40"/>
      <c r="BL3773" s="79"/>
      <c r="BM3773" s="94"/>
      <c r="BO3773" s="97"/>
      <c r="BQ3773" s="40"/>
      <c r="BR3773" s="94"/>
      <c r="BS3773" s="94"/>
      <c r="BT3773" s="94"/>
      <c r="BU3773" s="40"/>
      <c r="BV3773" s="82"/>
      <c r="BW3773" s="94"/>
      <c r="BX3773" s="48"/>
      <c r="BY3773" s="97"/>
      <c r="BZ3773" s="48"/>
      <c r="CA3773" s="40"/>
      <c r="CB3773" s="94"/>
      <c r="CC3773" s="94"/>
      <c r="CD3773" s="94"/>
      <c r="CE3773" s="40"/>
      <c r="CF3773" s="73"/>
      <c r="CG3773" s="41"/>
      <c r="CH3773" s="41"/>
      <c r="CI3773" s="41"/>
      <c r="CJ3773" s="41"/>
      <c r="CK3773" s="41"/>
      <c r="CL3773" s="68"/>
      <c r="CM3773" s="41"/>
      <c r="CN3773" s="41"/>
      <c r="CO3773" s="39"/>
      <c r="CP3773" s="78"/>
    </row>
    <row r="3774" spans="1:94" s="38" customFormat="1" x14ac:dyDescent="0.25">
      <c r="A3774" s="38">
        <v>3771</v>
      </c>
      <c r="F3774" s="39"/>
      <c r="Q3774" s="39"/>
      <c r="R3774" s="40"/>
      <c r="S3774" s="40"/>
      <c r="T3774" s="39"/>
      <c r="AG3774" s="110"/>
      <c r="AH3774" s="94"/>
      <c r="AJ3774" s="97"/>
      <c r="AL3774" s="39"/>
      <c r="AP3774" s="39"/>
      <c r="AQ3774" s="77"/>
      <c r="AR3774" s="94"/>
      <c r="AT3774" s="97"/>
      <c r="BB3774" s="79"/>
      <c r="BC3774" s="94"/>
      <c r="BE3774" s="97"/>
      <c r="BF3774" s="97"/>
      <c r="BG3774" s="40"/>
      <c r="BK3774" s="40"/>
      <c r="BL3774" s="79"/>
      <c r="BM3774" s="94"/>
      <c r="BO3774" s="97"/>
      <c r="BQ3774" s="40"/>
      <c r="BR3774" s="94"/>
      <c r="BS3774" s="94"/>
      <c r="BT3774" s="94"/>
      <c r="BU3774" s="40"/>
      <c r="BV3774" s="82"/>
      <c r="BW3774" s="94"/>
      <c r="BX3774" s="48"/>
      <c r="BY3774" s="97"/>
      <c r="BZ3774" s="48"/>
      <c r="CA3774" s="40"/>
      <c r="CB3774" s="94"/>
      <c r="CC3774" s="94"/>
      <c r="CD3774" s="94"/>
      <c r="CE3774" s="40"/>
      <c r="CF3774" s="73"/>
      <c r="CG3774" s="41"/>
      <c r="CH3774" s="41"/>
      <c r="CI3774" s="41"/>
      <c r="CJ3774" s="41"/>
      <c r="CK3774" s="41"/>
      <c r="CL3774" s="68"/>
      <c r="CM3774" s="41"/>
      <c r="CN3774" s="41"/>
      <c r="CO3774" s="39"/>
      <c r="CP3774" s="78"/>
    </row>
    <row r="3775" spans="1:94" s="38" customFormat="1" x14ac:dyDescent="0.25">
      <c r="A3775" s="38">
        <v>3772</v>
      </c>
      <c r="F3775" s="39"/>
      <c r="Q3775" s="39"/>
      <c r="R3775" s="40"/>
      <c r="S3775" s="40"/>
      <c r="T3775" s="39"/>
      <c r="AG3775" s="110"/>
      <c r="AH3775" s="94"/>
      <c r="AJ3775" s="97"/>
      <c r="AL3775" s="39"/>
      <c r="AP3775" s="39"/>
      <c r="AQ3775" s="77"/>
      <c r="AR3775" s="94"/>
      <c r="AT3775" s="97"/>
      <c r="BB3775" s="79"/>
      <c r="BC3775" s="94"/>
      <c r="BE3775" s="97"/>
      <c r="BF3775" s="97"/>
      <c r="BG3775" s="40"/>
      <c r="BK3775" s="40"/>
      <c r="BL3775" s="79"/>
      <c r="BM3775" s="94"/>
      <c r="BO3775" s="97"/>
      <c r="BQ3775" s="40"/>
      <c r="BR3775" s="94"/>
      <c r="BS3775" s="94"/>
      <c r="BT3775" s="94"/>
      <c r="BU3775" s="40"/>
      <c r="BV3775" s="82"/>
      <c r="BW3775" s="94"/>
      <c r="BX3775" s="48"/>
      <c r="BY3775" s="97"/>
      <c r="BZ3775" s="48"/>
      <c r="CA3775" s="40"/>
      <c r="CB3775" s="94"/>
      <c r="CC3775" s="94"/>
      <c r="CD3775" s="94"/>
      <c r="CE3775" s="40"/>
      <c r="CF3775" s="73"/>
      <c r="CG3775" s="41"/>
      <c r="CH3775" s="41"/>
      <c r="CI3775" s="41"/>
      <c r="CJ3775" s="41"/>
      <c r="CK3775" s="41"/>
      <c r="CL3775" s="68"/>
      <c r="CM3775" s="41"/>
      <c r="CN3775" s="41"/>
      <c r="CO3775" s="39"/>
      <c r="CP3775" s="78"/>
    </row>
    <row r="3776" spans="1:94" s="38" customFormat="1" x14ac:dyDescent="0.25">
      <c r="A3776" s="38">
        <v>3773</v>
      </c>
      <c r="F3776" s="39"/>
      <c r="Q3776" s="39"/>
      <c r="R3776" s="40"/>
      <c r="S3776" s="40"/>
      <c r="T3776" s="39"/>
      <c r="AG3776" s="110"/>
      <c r="AH3776" s="94"/>
      <c r="AJ3776" s="97"/>
      <c r="AL3776" s="39"/>
      <c r="AP3776" s="39"/>
      <c r="AQ3776" s="77"/>
      <c r="AR3776" s="94"/>
      <c r="AT3776" s="97"/>
      <c r="BB3776" s="79"/>
      <c r="BC3776" s="94"/>
      <c r="BE3776" s="97"/>
      <c r="BF3776" s="97"/>
      <c r="BG3776" s="40"/>
      <c r="BK3776" s="40"/>
      <c r="BL3776" s="79"/>
      <c r="BM3776" s="94"/>
      <c r="BO3776" s="97"/>
      <c r="BQ3776" s="40"/>
      <c r="BR3776" s="94"/>
      <c r="BS3776" s="94"/>
      <c r="BT3776" s="94"/>
      <c r="BU3776" s="40"/>
      <c r="BV3776" s="82"/>
      <c r="BW3776" s="94"/>
      <c r="BX3776" s="48"/>
      <c r="BY3776" s="97"/>
      <c r="BZ3776" s="48"/>
      <c r="CA3776" s="40"/>
      <c r="CB3776" s="94"/>
      <c r="CC3776" s="94"/>
      <c r="CD3776" s="94"/>
      <c r="CE3776" s="40"/>
      <c r="CF3776" s="73"/>
      <c r="CG3776" s="41"/>
      <c r="CH3776" s="41"/>
      <c r="CI3776" s="41"/>
      <c r="CJ3776" s="41"/>
      <c r="CK3776" s="41"/>
      <c r="CL3776" s="68"/>
      <c r="CM3776" s="41"/>
      <c r="CN3776" s="41"/>
      <c r="CO3776" s="39"/>
      <c r="CP3776" s="78"/>
    </row>
    <row r="3777" spans="1:94" s="38" customFormat="1" x14ac:dyDescent="0.25">
      <c r="A3777" s="38">
        <v>3774</v>
      </c>
      <c r="F3777" s="39"/>
      <c r="Q3777" s="39"/>
      <c r="R3777" s="40"/>
      <c r="S3777" s="40"/>
      <c r="T3777" s="39"/>
      <c r="AG3777" s="110"/>
      <c r="AH3777" s="94"/>
      <c r="AJ3777" s="97"/>
      <c r="AL3777" s="39"/>
      <c r="AP3777" s="39"/>
      <c r="AQ3777" s="77"/>
      <c r="AR3777" s="94"/>
      <c r="AT3777" s="97"/>
      <c r="BB3777" s="79"/>
      <c r="BC3777" s="94"/>
      <c r="BE3777" s="97"/>
      <c r="BF3777" s="97"/>
      <c r="BG3777" s="40"/>
      <c r="BK3777" s="40"/>
      <c r="BL3777" s="79"/>
      <c r="BM3777" s="94"/>
      <c r="BO3777" s="97"/>
      <c r="BQ3777" s="40"/>
      <c r="BR3777" s="94"/>
      <c r="BS3777" s="94"/>
      <c r="BT3777" s="94"/>
      <c r="BU3777" s="40"/>
      <c r="BV3777" s="82"/>
      <c r="BW3777" s="94"/>
      <c r="BX3777" s="48"/>
      <c r="BY3777" s="97"/>
      <c r="BZ3777" s="48"/>
      <c r="CA3777" s="40"/>
      <c r="CB3777" s="94"/>
      <c r="CC3777" s="94"/>
      <c r="CD3777" s="94"/>
      <c r="CE3777" s="40"/>
      <c r="CF3777" s="73"/>
      <c r="CG3777" s="41"/>
      <c r="CH3777" s="41"/>
      <c r="CI3777" s="41"/>
      <c r="CJ3777" s="41"/>
      <c r="CK3777" s="41"/>
      <c r="CL3777" s="68"/>
      <c r="CM3777" s="41"/>
      <c r="CN3777" s="41"/>
      <c r="CO3777" s="39"/>
      <c r="CP3777" s="78"/>
    </row>
    <row r="3778" spans="1:94" s="38" customFormat="1" x14ac:dyDescent="0.25">
      <c r="A3778" s="38">
        <v>3775</v>
      </c>
      <c r="F3778" s="39"/>
      <c r="Q3778" s="39"/>
      <c r="R3778" s="40"/>
      <c r="S3778" s="40"/>
      <c r="T3778" s="39"/>
      <c r="AG3778" s="110"/>
      <c r="AH3778" s="94"/>
      <c r="AJ3778" s="97"/>
      <c r="AL3778" s="39"/>
      <c r="AP3778" s="39"/>
      <c r="AQ3778" s="77"/>
      <c r="AR3778" s="94"/>
      <c r="AT3778" s="97"/>
      <c r="BB3778" s="79"/>
      <c r="BC3778" s="94"/>
      <c r="BE3778" s="97"/>
      <c r="BF3778" s="97"/>
      <c r="BG3778" s="40"/>
      <c r="BK3778" s="40"/>
      <c r="BL3778" s="79"/>
      <c r="BM3778" s="94"/>
      <c r="BO3778" s="97"/>
      <c r="BQ3778" s="40"/>
      <c r="BR3778" s="94"/>
      <c r="BS3778" s="94"/>
      <c r="BT3778" s="94"/>
      <c r="BU3778" s="40"/>
      <c r="BV3778" s="82"/>
      <c r="BW3778" s="94"/>
      <c r="BX3778" s="48"/>
      <c r="BY3778" s="97"/>
      <c r="BZ3778" s="48"/>
      <c r="CA3778" s="40"/>
      <c r="CB3778" s="94"/>
      <c r="CC3778" s="94"/>
      <c r="CD3778" s="94"/>
      <c r="CE3778" s="40"/>
      <c r="CF3778" s="73"/>
      <c r="CG3778" s="41"/>
      <c r="CH3778" s="41"/>
      <c r="CI3778" s="41"/>
      <c r="CJ3778" s="41"/>
      <c r="CK3778" s="41"/>
      <c r="CL3778" s="68"/>
      <c r="CM3778" s="41"/>
      <c r="CN3778" s="41"/>
      <c r="CO3778" s="39"/>
      <c r="CP3778" s="78"/>
    </row>
    <row r="3779" spans="1:94" s="38" customFormat="1" x14ac:dyDescent="0.25">
      <c r="A3779" s="38">
        <v>3776</v>
      </c>
      <c r="F3779" s="39"/>
      <c r="Q3779" s="39"/>
      <c r="R3779" s="40"/>
      <c r="S3779" s="40"/>
      <c r="T3779" s="39"/>
      <c r="AG3779" s="110"/>
      <c r="AH3779" s="94"/>
      <c r="AJ3779" s="97"/>
      <c r="AL3779" s="39"/>
      <c r="AP3779" s="39"/>
      <c r="AQ3779" s="77"/>
      <c r="AR3779" s="94"/>
      <c r="AT3779" s="97"/>
      <c r="BB3779" s="79"/>
      <c r="BC3779" s="94"/>
      <c r="BE3779" s="97"/>
      <c r="BF3779" s="97"/>
      <c r="BG3779" s="40"/>
      <c r="BK3779" s="40"/>
      <c r="BL3779" s="79"/>
      <c r="BM3779" s="94"/>
      <c r="BO3779" s="97"/>
      <c r="BQ3779" s="40"/>
      <c r="BR3779" s="94"/>
      <c r="BS3779" s="94"/>
      <c r="BT3779" s="94"/>
      <c r="BU3779" s="40"/>
      <c r="BV3779" s="82"/>
      <c r="BW3779" s="94"/>
      <c r="BX3779" s="48"/>
      <c r="BY3779" s="97"/>
      <c r="BZ3779" s="48"/>
      <c r="CA3779" s="40"/>
      <c r="CB3779" s="94"/>
      <c r="CC3779" s="94"/>
      <c r="CD3779" s="94"/>
      <c r="CE3779" s="40"/>
      <c r="CF3779" s="73"/>
      <c r="CG3779" s="41"/>
      <c r="CH3779" s="41"/>
      <c r="CI3779" s="41"/>
      <c r="CJ3779" s="41"/>
      <c r="CK3779" s="41"/>
      <c r="CL3779" s="68"/>
      <c r="CM3779" s="41"/>
      <c r="CN3779" s="41"/>
      <c r="CO3779" s="39"/>
      <c r="CP3779" s="78"/>
    </row>
    <row r="3780" spans="1:94" s="38" customFormat="1" x14ac:dyDescent="0.25">
      <c r="A3780" s="38">
        <v>3777</v>
      </c>
      <c r="F3780" s="39"/>
      <c r="Q3780" s="39"/>
      <c r="R3780" s="40"/>
      <c r="S3780" s="40"/>
      <c r="T3780" s="39"/>
      <c r="AG3780" s="110"/>
      <c r="AH3780" s="94"/>
      <c r="AJ3780" s="97"/>
      <c r="AL3780" s="39"/>
      <c r="AP3780" s="39"/>
      <c r="AQ3780" s="77"/>
      <c r="AR3780" s="94"/>
      <c r="AT3780" s="97"/>
      <c r="BB3780" s="79"/>
      <c r="BC3780" s="94"/>
      <c r="BE3780" s="97"/>
      <c r="BF3780" s="97"/>
      <c r="BG3780" s="40"/>
      <c r="BK3780" s="40"/>
      <c r="BL3780" s="79"/>
      <c r="BM3780" s="94"/>
      <c r="BO3780" s="97"/>
      <c r="BQ3780" s="40"/>
      <c r="BR3780" s="94"/>
      <c r="BS3780" s="94"/>
      <c r="BT3780" s="94"/>
      <c r="BU3780" s="40"/>
      <c r="BV3780" s="82"/>
      <c r="BW3780" s="94"/>
      <c r="BX3780" s="48"/>
      <c r="BY3780" s="97"/>
      <c r="BZ3780" s="48"/>
      <c r="CA3780" s="40"/>
      <c r="CB3780" s="94"/>
      <c r="CC3780" s="94"/>
      <c r="CD3780" s="94"/>
      <c r="CE3780" s="40"/>
      <c r="CF3780" s="73"/>
      <c r="CG3780" s="41"/>
      <c r="CH3780" s="41"/>
      <c r="CI3780" s="41"/>
      <c r="CJ3780" s="41"/>
      <c r="CK3780" s="41"/>
      <c r="CL3780" s="68"/>
      <c r="CM3780" s="41"/>
      <c r="CN3780" s="41"/>
      <c r="CO3780" s="39"/>
      <c r="CP3780" s="78"/>
    </row>
    <row r="3781" spans="1:94" s="38" customFormat="1" x14ac:dyDescent="0.25">
      <c r="A3781" s="38">
        <v>3778</v>
      </c>
      <c r="F3781" s="39"/>
      <c r="Q3781" s="39"/>
      <c r="R3781" s="40"/>
      <c r="S3781" s="40"/>
      <c r="T3781" s="39"/>
      <c r="AG3781" s="110"/>
      <c r="AH3781" s="94"/>
      <c r="AJ3781" s="97"/>
      <c r="AL3781" s="39"/>
      <c r="AP3781" s="39"/>
      <c r="AQ3781" s="77"/>
      <c r="AR3781" s="94"/>
      <c r="AT3781" s="97"/>
      <c r="BB3781" s="79"/>
      <c r="BC3781" s="94"/>
      <c r="BE3781" s="97"/>
      <c r="BF3781" s="97"/>
      <c r="BG3781" s="40"/>
      <c r="BK3781" s="40"/>
      <c r="BL3781" s="79"/>
      <c r="BM3781" s="94"/>
      <c r="BO3781" s="97"/>
      <c r="BQ3781" s="40"/>
      <c r="BR3781" s="94"/>
      <c r="BS3781" s="94"/>
      <c r="BT3781" s="94"/>
      <c r="BU3781" s="40"/>
      <c r="BV3781" s="82"/>
      <c r="BW3781" s="94"/>
      <c r="BX3781" s="48"/>
      <c r="BY3781" s="97"/>
      <c r="BZ3781" s="48"/>
      <c r="CA3781" s="40"/>
      <c r="CB3781" s="94"/>
      <c r="CC3781" s="94"/>
      <c r="CD3781" s="94"/>
      <c r="CE3781" s="40"/>
      <c r="CF3781" s="73"/>
      <c r="CG3781" s="41"/>
      <c r="CH3781" s="41"/>
      <c r="CI3781" s="41"/>
      <c r="CJ3781" s="41"/>
      <c r="CK3781" s="41"/>
      <c r="CL3781" s="68"/>
      <c r="CM3781" s="41"/>
      <c r="CN3781" s="41"/>
      <c r="CO3781" s="39"/>
      <c r="CP3781" s="78"/>
    </row>
    <row r="3782" spans="1:94" s="38" customFormat="1" x14ac:dyDescent="0.25">
      <c r="A3782" s="38">
        <v>3779</v>
      </c>
      <c r="F3782" s="39"/>
      <c r="Q3782" s="39"/>
      <c r="R3782" s="40"/>
      <c r="S3782" s="40"/>
      <c r="T3782" s="39"/>
      <c r="AG3782" s="110"/>
      <c r="AH3782" s="94"/>
      <c r="AJ3782" s="97"/>
      <c r="AL3782" s="39"/>
      <c r="AP3782" s="39"/>
      <c r="AQ3782" s="77"/>
      <c r="AR3782" s="94"/>
      <c r="AT3782" s="97"/>
      <c r="BB3782" s="79"/>
      <c r="BC3782" s="94"/>
      <c r="BE3782" s="97"/>
      <c r="BF3782" s="97"/>
      <c r="BG3782" s="40"/>
      <c r="BK3782" s="40"/>
      <c r="BL3782" s="79"/>
      <c r="BM3782" s="94"/>
      <c r="BO3782" s="97"/>
      <c r="BQ3782" s="40"/>
      <c r="BR3782" s="94"/>
      <c r="BS3782" s="94"/>
      <c r="BT3782" s="94"/>
      <c r="BU3782" s="40"/>
      <c r="BV3782" s="82"/>
      <c r="BW3782" s="94"/>
      <c r="BX3782" s="48"/>
      <c r="BY3782" s="97"/>
      <c r="BZ3782" s="48"/>
      <c r="CA3782" s="40"/>
      <c r="CB3782" s="94"/>
      <c r="CC3782" s="94"/>
      <c r="CD3782" s="94"/>
      <c r="CE3782" s="40"/>
      <c r="CF3782" s="73"/>
      <c r="CG3782" s="41"/>
      <c r="CH3782" s="41"/>
      <c r="CI3782" s="41"/>
      <c r="CJ3782" s="41"/>
      <c r="CK3782" s="41"/>
      <c r="CL3782" s="68"/>
      <c r="CM3782" s="41"/>
      <c r="CN3782" s="41"/>
      <c r="CO3782" s="39"/>
      <c r="CP3782" s="78"/>
    </row>
    <row r="3783" spans="1:94" s="38" customFormat="1" x14ac:dyDescent="0.25">
      <c r="A3783" s="38">
        <v>3780</v>
      </c>
      <c r="F3783" s="39"/>
      <c r="Q3783" s="39"/>
      <c r="R3783" s="40"/>
      <c r="S3783" s="40"/>
      <c r="T3783" s="39"/>
      <c r="AG3783" s="110"/>
      <c r="AH3783" s="94"/>
      <c r="AJ3783" s="97"/>
      <c r="AL3783" s="39"/>
      <c r="AP3783" s="39"/>
      <c r="AQ3783" s="77"/>
      <c r="AR3783" s="94"/>
      <c r="AT3783" s="97"/>
      <c r="BB3783" s="79"/>
      <c r="BC3783" s="94"/>
      <c r="BE3783" s="97"/>
      <c r="BF3783" s="97"/>
      <c r="BG3783" s="40"/>
      <c r="BK3783" s="40"/>
      <c r="BL3783" s="79"/>
      <c r="BM3783" s="94"/>
      <c r="BO3783" s="97"/>
      <c r="BQ3783" s="40"/>
      <c r="BR3783" s="94"/>
      <c r="BS3783" s="94"/>
      <c r="BT3783" s="94"/>
      <c r="BU3783" s="40"/>
      <c r="BV3783" s="82"/>
      <c r="BW3783" s="94"/>
      <c r="BX3783" s="48"/>
      <c r="BY3783" s="97"/>
      <c r="BZ3783" s="48"/>
      <c r="CA3783" s="40"/>
      <c r="CB3783" s="94"/>
      <c r="CC3783" s="94"/>
      <c r="CD3783" s="94"/>
      <c r="CE3783" s="40"/>
      <c r="CF3783" s="73"/>
      <c r="CG3783" s="41"/>
      <c r="CH3783" s="41"/>
      <c r="CI3783" s="41"/>
      <c r="CJ3783" s="41"/>
      <c r="CK3783" s="41"/>
      <c r="CL3783" s="68"/>
      <c r="CM3783" s="41"/>
      <c r="CN3783" s="41"/>
      <c r="CO3783" s="39"/>
      <c r="CP3783" s="78"/>
    </row>
    <row r="3784" spans="1:94" s="38" customFormat="1" x14ac:dyDescent="0.25">
      <c r="A3784" s="38">
        <v>3781</v>
      </c>
      <c r="F3784" s="39"/>
      <c r="Q3784" s="39"/>
      <c r="R3784" s="40"/>
      <c r="S3784" s="40"/>
      <c r="T3784" s="39"/>
      <c r="AG3784" s="110"/>
      <c r="AH3784" s="94"/>
      <c r="AJ3784" s="97"/>
      <c r="AL3784" s="39"/>
      <c r="AP3784" s="39"/>
      <c r="AQ3784" s="77"/>
      <c r="AR3784" s="94"/>
      <c r="AT3784" s="97"/>
      <c r="BB3784" s="79"/>
      <c r="BC3784" s="94"/>
      <c r="BE3784" s="97"/>
      <c r="BF3784" s="97"/>
      <c r="BG3784" s="40"/>
      <c r="BK3784" s="40"/>
      <c r="BL3784" s="79"/>
      <c r="BM3784" s="94"/>
      <c r="BO3784" s="97"/>
      <c r="BQ3784" s="40"/>
      <c r="BR3784" s="94"/>
      <c r="BS3784" s="94"/>
      <c r="BT3784" s="94"/>
      <c r="BU3784" s="40"/>
      <c r="BV3784" s="82"/>
      <c r="BW3784" s="94"/>
      <c r="BX3784" s="48"/>
      <c r="BY3784" s="97"/>
      <c r="BZ3784" s="48"/>
      <c r="CA3784" s="40"/>
      <c r="CB3784" s="94"/>
      <c r="CC3784" s="94"/>
      <c r="CD3784" s="94"/>
      <c r="CE3784" s="40"/>
      <c r="CF3784" s="73"/>
      <c r="CG3784" s="41"/>
      <c r="CH3784" s="41"/>
      <c r="CI3784" s="41"/>
      <c r="CJ3784" s="41"/>
      <c r="CK3784" s="41"/>
      <c r="CL3784" s="68"/>
      <c r="CM3784" s="41"/>
      <c r="CN3784" s="41"/>
      <c r="CO3784" s="39"/>
      <c r="CP3784" s="78"/>
    </row>
    <row r="3785" spans="1:94" s="38" customFormat="1" x14ac:dyDescent="0.25">
      <c r="A3785" s="38">
        <v>3782</v>
      </c>
      <c r="F3785" s="39"/>
      <c r="Q3785" s="39"/>
      <c r="R3785" s="40"/>
      <c r="S3785" s="40"/>
      <c r="T3785" s="39"/>
      <c r="AG3785" s="110"/>
      <c r="AH3785" s="94"/>
      <c r="AJ3785" s="97"/>
      <c r="AL3785" s="39"/>
      <c r="AP3785" s="39"/>
      <c r="AQ3785" s="77"/>
      <c r="AR3785" s="94"/>
      <c r="AT3785" s="97"/>
      <c r="BB3785" s="79"/>
      <c r="BC3785" s="94"/>
      <c r="BE3785" s="97"/>
      <c r="BF3785" s="97"/>
      <c r="BG3785" s="40"/>
      <c r="BK3785" s="40"/>
      <c r="BL3785" s="79"/>
      <c r="BM3785" s="94"/>
      <c r="BO3785" s="97"/>
      <c r="BQ3785" s="40"/>
      <c r="BR3785" s="94"/>
      <c r="BS3785" s="94"/>
      <c r="BT3785" s="94"/>
      <c r="BU3785" s="40"/>
      <c r="BV3785" s="82"/>
      <c r="BW3785" s="94"/>
      <c r="BX3785" s="48"/>
      <c r="BY3785" s="97"/>
      <c r="BZ3785" s="48"/>
      <c r="CA3785" s="40"/>
      <c r="CB3785" s="94"/>
      <c r="CC3785" s="94"/>
      <c r="CD3785" s="94"/>
      <c r="CE3785" s="40"/>
      <c r="CF3785" s="73"/>
      <c r="CG3785" s="41"/>
      <c r="CH3785" s="41"/>
      <c r="CI3785" s="41"/>
      <c r="CJ3785" s="41"/>
      <c r="CK3785" s="41"/>
      <c r="CL3785" s="68"/>
      <c r="CM3785" s="41"/>
      <c r="CN3785" s="41"/>
      <c r="CO3785" s="39"/>
      <c r="CP3785" s="78"/>
    </row>
    <row r="3786" spans="1:94" s="38" customFormat="1" x14ac:dyDescent="0.25">
      <c r="A3786" s="38">
        <v>3783</v>
      </c>
      <c r="F3786" s="39"/>
      <c r="Q3786" s="39"/>
      <c r="R3786" s="40"/>
      <c r="S3786" s="40"/>
      <c r="T3786" s="39"/>
      <c r="AG3786" s="110"/>
      <c r="AH3786" s="94"/>
      <c r="AJ3786" s="97"/>
      <c r="AL3786" s="39"/>
      <c r="AP3786" s="39"/>
      <c r="AQ3786" s="77"/>
      <c r="AR3786" s="94"/>
      <c r="AT3786" s="97"/>
      <c r="BB3786" s="79"/>
      <c r="BC3786" s="94"/>
      <c r="BE3786" s="97"/>
      <c r="BF3786" s="97"/>
      <c r="BG3786" s="40"/>
      <c r="BK3786" s="40"/>
      <c r="BL3786" s="79"/>
      <c r="BM3786" s="94"/>
      <c r="BO3786" s="97"/>
      <c r="BQ3786" s="40"/>
      <c r="BR3786" s="94"/>
      <c r="BS3786" s="94"/>
      <c r="BT3786" s="94"/>
      <c r="BU3786" s="40"/>
      <c r="BV3786" s="82"/>
      <c r="BW3786" s="94"/>
      <c r="BX3786" s="48"/>
      <c r="BY3786" s="97"/>
      <c r="BZ3786" s="48"/>
      <c r="CA3786" s="40"/>
      <c r="CB3786" s="94"/>
      <c r="CC3786" s="94"/>
      <c r="CD3786" s="94"/>
      <c r="CE3786" s="40"/>
      <c r="CF3786" s="73"/>
      <c r="CG3786" s="41"/>
      <c r="CH3786" s="41"/>
      <c r="CI3786" s="41"/>
      <c r="CJ3786" s="41"/>
      <c r="CK3786" s="41"/>
      <c r="CL3786" s="68"/>
      <c r="CM3786" s="41"/>
      <c r="CN3786" s="41"/>
      <c r="CO3786" s="39"/>
      <c r="CP3786" s="78"/>
    </row>
    <row r="3787" spans="1:94" s="38" customFormat="1" x14ac:dyDescent="0.25">
      <c r="A3787" s="38">
        <v>3784</v>
      </c>
      <c r="F3787" s="39"/>
      <c r="Q3787" s="39"/>
      <c r="R3787" s="40"/>
      <c r="S3787" s="40"/>
      <c r="T3787" s="39"/>
      <c r="AG3787" s="110"/>
      <c r="AH3787" s="94"/>
      <c r="AJ3787" s="97"/>
      <c r="AL3787" s="39"/>
      <c r="AP3787" s="39"/>
      <c r="AQ3787" s="77"/>
      <c r="AR3787" s="94"/>
      <c r="AT3787" s="97"/>
      <c r="BB3787" s="79"/>
      <c r="BC3787" s="94"/>
      <c r="BE3787" s="97"/>
      <c r="BF3787" s="97"/>
      <c r="BG3787" s="40"/>
      <c r="BK3787" s="40"/>
      <c r="BL3787" s="79"/>
      <c r="BM3787" s="94"/>
      <c r="BO3787" s="97"/>
      <c r="BQ3787" s="40"/>
      <c r="BR3787" s="94"/>
      <c r="BS3787" s="94"/>
      <c r="BT3787" s="94"/>
      <c r="BU3787" s="40"/>
      <c r="BV3787" s="82"/>
      <c r="BW3787" s="94"/>
      <c r="BX3787" s="48"/>
      <c r="BY3787" s="97"/>
      <c r="BZ3787" s="48"/>
      <c r="CA3787" s="40"/>
      <c r="CB3787" s="94"/>
      <c r="CC3787" s="94"/>
      <c r="CD3787" s="94"/>
      <c r="CE3787" s="40"/>
      <c r="CF3787" s="73"/>
      <c r="CG3787" s="41"/>
      <c r="CH3787" s="41"/>
      <c r="CI3787" s="41"/>
      <c r="CJ3787" s="41"/>
      <c r="CK3787" s="41"/>
      <c r="CL3787" s="68"/>
      <c r="CM3787" s="41"/>
      <c r="CN3787" s="41"/>
      <c r="CO3787" s="39"/>
      <c r="CP3787" s="78"/>
    </row>
    <row r="3788" spans="1:94" s="38" customFormat="1" x14ac:dyDescent="0.25">
      <c r="A3788" s="38">
        <v>3785</v>
      </c>
      <c r="F3788" s="39"/>
      <c r="Q3788" s="39"/>
      <c r="R3788" s="40"/>
      <c r="S3788" s="40"/>
      <c r="T3788" s="39"/>
      <c r="AG3788" s="110"/>
      <c r="AH3788" s="94"/>
      <c r="AJ3788" s="97"/>
      <c r="AL3788" s="39"/>
      <c r="AP3788" s="39"/>
      <c r="AQ3788" s="77"/>
      <c r="AR3788" s="94"/>
      <c r="AT3788" s="97"/>
      <c r="BB3788" s="79"/>
      <c r="BC3788" s="94"/>
      <c r="BE3788" s="97"/>
      <c r="BF3788" s="97"/>
      <c r="BG3788" s="40"/>
      <c r="BK3788" s="40"/>
      <c r="BL3788" s="79"/>
      <c r="BM3788" s="94"/>
      <c r="BO3788" s="97"/>
      <c r="BQ3788" s="40"/>
      <c r="BR3788" s="94"/>
      <c r="BS3788" s="94"/>
      <c r="BT3788" s="94"/>
      <c r="BU3788" s="40"/>
      <c r="BV3788" s="82"/>
      <c r="BW3788" s="94"/>
      <c r="BX3788" s="48"/>
      <c r="BY3788" s="97"/>
      <c r="BZ3788" s="48"/>
      <c r="CA3788" s="40"/>
      <c r="CB3788" s="94"/>
      <c r="CC3788" s="94"/>
      <c r="CD3788" s="94"/>
      <c r="CE3788" s="40"/>
      <c r="CF3788" s="73"/>
      <c r="CG3788" s="41"/>
      <c r="CH3788" s="41"/>
      <c r="CI3788" s="41"/>
      <c r="CJ3788" s="41"/>
      <c r="CK3788" s="41"/>
      <c r="CL3788" s="68"/>
      <c r="CM3788" s="41"/>
      <c r="CN3788" s="41"/>
      <c r="CO3788" s="39"/>
      <c r="CP3788" s="78"/>
    </row>
    <row r="3789" spans="1:94" s="38" customFormat="1" x14ac:dyDescent="0.25">
      <c r="A3789" s="38">
        <v>3786</v>
      </c>
      <c r="F3789" s="39"/>
      <c r="Q3789" s="39"/>
      <c r="R3789" s="40"/>
      <c r="S3789" s="40"/>
      <c r="T3789" s="39"/>
      <c r="AG3789" s="110"/>
      <c r="AH3789" s="94"/>
      <c r="AJ3789" s="97"/>
      <c r="AL3789" s="39"/>
      <c r="AP3789" s="39"/>
      <c r="AQ3789" s="77"/>
      <c r="AR3789" s="94"/>
      <c r="AT3789" s="97"/>
      <c r="BB3789" s="79"/>
      <c r="BC3789" s="94"/>
      <c r="BE3789" s="97"/>
      <c r="BF3789" s="97"/>
      <c r="BG3789" s="40"/>
      <c r="BK3789" s="40"/>
      <c r="BL3789" s="79"/>
      <c r="BM3789" s="94"/>
      <c r="BO3789" s="97"/>
      <c r="BQ3789" s="40"/>
      <c r="BR3789" s="94"/>
      <c r="BS3789" s="94"/>
      <c r="BT3789" s="94"/>
      <c r="BU3789" s="40"/>
      <c r="BV3789" s="82"/>
      <c r="BW3789" s="94"/>
      <c r="BX3789" s="48"/>
      <c r="BY3789" s="97"/>
      <c r="BZ3789" s="48"/>
      <c r="CA3789" s="40"/>
      <c r="CB3789" s="94"/>
      <c r="CC3789" s="94"/>
      <c r="CD3789" s="94"/>
      <c r="CE3789" s="40"/>
      <c r="CF3789" s="73"/>
      <c r="CG3789" s="41"/>
      <c r="CH3789" s="41"/>
      <c r="CI3789" s="41"/>
      <c r="CJ3789" s="41"/>
      <c r="CK3789" s="41"/>
      <c r="CL3789" s="68"/>
      <c r="CM3789" s="41"/>
      <c r="CN3789" s="41"/>
      <c r="CO3789" s="39"/>
      <c r="CP3789" s="78"/>
    </row>
    <row r="3790" spans="1:94" s="38" customFormat="1" x14ac:dyDescent="0.25">
      <c r="A3790" s="38">
        <v>3787</v>
      </c>
      <c r="F3790" s="39"/>
      <c r="Q3790" s="39"/>
      <c r="R3790" s="40"/>
      <c r="S3790" s="40"/>
      <c r="T3790" s="39"/>
      <c r="AG3790" s="110"/>
      <c r="AH3790" s="94"/>
      <c r="AJ3790" s="97"/>
      <c r="AL3790" s="39"/>
      <c r="AP3790" s="39"/>
      <c r="AQ3790" s="77"/>
      <c r="AR3790" s="94"/>
      <c r="AT3790" s="97"/>
      <c r="BB3790" s="79"/>
      <c r="BC3790" s="94"/>
      <c r="BE3790" s="97"/>
      <c r="BF3790" s="97"/>
      <c r="BG3790" s="40"/>
      <c r="BK3790" s="40"/>
      <c r="BL3790" s="79"/>
      <c r="BM3790" s="94"/>
      <c r="BO3790" s="97"/>
      <c r="BQ3790" s="40"/>
      <c r="BR3790" s="94"/>
      <c r="BS3790" s="94"/>
      <c r="BT3790" s="94"/>
      <c r="BU3790" s="40"/>
      <c r="BV3790" s="82"/>
      <c r="BW3790" s="94"/>
      <c r="BX3790" s="48"/>
      <c r="BY3790" s="97"/>
      <c r="BZ3790" s="48"/>
      <c r="CA3790" s="40"/>
      <c r="CB3790" s="94"/>
      <c r="CC3790" s="94"/>
      <c r="CD3790" s="94"/>
      <c r="CE3790" s="40"/>
      <c r="CF3790" s="73"/>
      <c r="CG3790" s="41"/>
      <c r="CH3790" s="41"/>
      <c r="CI3790" s="41"/>
      <c r="CJ3790" s="41"/>
      <c r="CK3790" s="41"/>
      <c r="CL3790" s="68"/>
      <c r="CM3790" s="41"/>
      <c r="CN3790" s="41"/>
      <c r="CO3790" s="39"/>
      <c r="CP3790" s="78"/>
    </row>
    <row r="3791" spans="1:94" s="38" customFormat="1" x14ac:dyDescent="0.25">
      <c r="A3791" s="38">
        <v>3788</v>
      </c>
      <c r="F3791" s="39"/>
      <c r="Q3791" s="39"/>
      <c r="R3791" s="40"/>
      <c r="S3791" s="40"/>
      <c r="T3791" s="39"/>
      <c r="AG3791" s="110"/>
      <c r="AH3791" s="94"/>
      <c r="AJ3791" s="97"/>
      <c r="AL3791" s="39"/>
      <c r="AP3791" s="39"/>
      <c r="AQ3791" s="77"/>
      <c r="AR3791" s="94"/>
      <c r="AT3791" s="97"/>
      <c r="BB3791" s="79"/>
      <c r="BC3791" s="94"/>
      <c r="BE3791" s="97"/>
      <c r="BF3791" s="97"/>
      <c r="BG3791" s="40"/>
      <c r="BK3791" s="40"/>
      <c r="BL3791" s="79"/>
      <c r="BM3791" s="94"/>
      <c r="BO3791" s="97"/>
      <c r="BQ3791" s="40"/>
      <c r="BR3791" s="94"/>
      <c r="BS3791" s="94"/>
      <c r="BT3791" s="94"/>
      <c r="BU3791" s="40"/>
      <c r="BV3791" s="82"/>
      <c r="BW3791" s="94"/>
      <c r="BX3791" s="48"/>
      <c r="BY3791" s="97"/>
      <c r="BZ3791" s="48"/>
      <c r="CA3791" s="40"/>
      <c r="CB3791" s="94"/>
      <c r="CC3791" s="94"/>
      <c r="CD3791" s="94"/>
      <c r="CE3791" s="40"/>
      <c r="CF3791" s="73"/>
      <c r="CG3791" s="41"/>
      <c r="CH3791" s="41"/>
      <c r="CI3791" s="41"/>
      <c r="CJ3791" s="41"/>
      <c r="CK3791" s="41"/>
      <c r="CL3791" s="68"/>
      <c r="CM3791" s="41"/>
      <c r="CN3791" s="41"/>
      <c r="CO3791" s="39"/>
      <c r="CP3791" s="78"/>
    </row>
    <row r="3792" spans="1:94" s="38" customFormat="1" x14ac:dyDescent="0.25">
      <c r="A3792" s="38">
        <v>3789</v>
      </c>
      <c r="F3792" s="39"/>
      <c r="Q3792" s="39"/>
      <c r="R3792" s="40"/>
      <c r="S3792" s="40"/>
      <c r="T3792" s="39"/>
      <c r="AG3792" s="110"/>
      <c r="AH3792" s="94"/>
      <c r="AJ3792" s="97"/>
      <c r="AL3792" s="39"/>
      <c r="AP3792" s="39"/>
      <c r="AQ3792" s="77"/>
      <c r="AR3792" s="94"/>
      <c r="AT3792" s="97"/>
      <c r="BB3792" s="79"/>
      <c r="BC3792" s="94"/>
      <c r="BE3792" s="97"/>
      <c r="BF3792" s="97"/>
      <c r="BG3792" s="40"/>
      <c r="BK3792" s="40"/>
      <c r="BL3792" s="79"/>
      <c r="BM3792" s="94"/>
      <c r="BO3792" s="97"/>
      <c r="BQ3792" s="40"/>
      <c r="BR3792" s="94"/>
      <c r="BS3792" s="94"/>
      <c r="BT3792" s="94"/>
      <c r="BU3792" s="40"/>
      <c r="BV3792" s="82"/>
      <c r="BW3792" s="94"/>
      <c r="BX3792" s="48"/>
      <c r="BY3792" s="97"/>
      <c r="BZ3792" s="48"/>
      <c r="CA3792" s="40"/>
      <c r="CB3792" s="94"/>
      <c r="CC3792" s="94"/>
      <c r="CD3792" s="94"/>
      <c r="CE3792" s="40"/>
      <c r="CF3792" s="73"/>
      <c r="CG3792" s="41"/>
      <c r="CH3792" s="41"/>
      <c r="CI3792" s="41"/>
      <c r="CJ3792" s="41"/>
      <c r="CK3792" s="41"/>
      <c r="CL3792" s="68"/>
      <c r="CM3792" s="41"/>
      <c r="CN3792" s="41"/>
      <c r="CO3792" s="39"/>
      <c r="CP3792" s="78"/>
    </row>
    <row r="3793" spans="1:94" s="38" customFormat="1" x14ac:dyDescent="0.25">
      <c r="A3793" s="38">
        <v>3790</v>
      </c>
      <c r="F3793" s="39"/>
      <c r="Q3793" s="39"/>
      <c r="R3793" s="40"/>
      <c r="S3793" s="40"/>
      <c r="T3793" s="39"/>
      <c r="AG3793" s="110"/>
      <c r="AH3793" s="94"/>
      <c r="AJ3793" s="97"/>
      <c r="AL3793" s="39"/>
      <c r="AP3793" s="39"/>
      <c r="AQ3793" s="77"/>
      <c r="AR3793" s="94"/>
      <c r="AT3793" s="97"/>
      <c r="BB3793" s="79"/>
      <c r="BC3793" s="94"/>
      <c r="BE3793" s="97"/>
      <c r="BF3793" s="97"/>
      <c r="BG3793" s="40"/>
      <c r="BK3793" s="40"/>
      <c r="BL3793" s="79"/>
      <c r="BM3793" s="94"/>
      <c r="BO3793" s="97"/>
      <c r="BQ3793" s="40"/>
      <c r="BR3793" s="94"/>
      <c r="BS3793" s="94"/>
      <c r="BT3793" s="94"/>
      <c r="BU3793" s="40"/>
      <c r="BV3793" s="82"/>
      <c r="BW3793" s="94"/>
      <c r="BX3793" s="48"/>
      <c r="BY3793" s="97"/>
      <c r="BZ3793" s="48"/>
      <c r="CA3793" s="40"/>
      <c r="CB3793" s="94"/>
      <c r="CC3793" s="94"/>
      <c r="CD3793" s="94"/>
      <c r="CE3793" s="40"/>
      <c r="CF3793" s="73"/>
      <c r="CG3793" s="41"/>
      <c r="CH3793" s="41"/>
      <c r="CI3793" s="41"/>
      <c r="CJ3793" s="41"/>
      <c r="CK3793" s="41"/>
      <c r="CL3793" s="68"/>
      <c r="CM3793" s="41"/>
      <c r="CN3793" s="41"/>
      <c r="CO3793" s="39"/>
      <c r="CP3793" s="78"/>
    </row>
    <row r="3794" spans="1:94" s="38" customFormat="1" x14ac:dyDescent="0.25">
      <c r="A3794" s="38">
        <v>3791</v>
      </c>
      <c r="F3794" s="39"/>
      <c r="Q3794" s="39"/>
      <c r="R3794" s="40"/>
      <c r="S3794" s="40"/>
      <c r="T3794" s="39"/>
      <c r="AG3794" s="110"/>
      <c r="AH3794" s="94"/>
      <c r="AJ3794" s="97"/>
      <c r="AL3794" s="39"/>
      <c r="AP3794" s="39"/>
      <c r="AQ3794" s="77"/>
      <c r="AR3794" s="94"/>
      <c r="AT3794" s="97"/>
      <c r="BB3794" s="79"/>
      <c r="BC3794" s="94"/>
      <c r="BE3794" s="97"/>
      <c r="BF3794" s="97"/>
      <c r="BG3794" s="40"/>
      <c r="BK3794" s="40"/>
      <c r="BL3794" s="79"/>
      <c r="BM3794" s="94"/>
      <c r="BO3794" s="97"/>
      <c r="BQ3794" s="40"/>
      <c r="BR3794" s="94"/>
      <c r="BS3794" s="94"/>
      <c r="BT3794" s="94"/>
      <c r="BU3794" s="40"/>
      <c r="BV3794" s="82"/>
      <c r="BW3794" s="94"/>
      <c r="BX3794" s="48"/>
      <c r="BY3794" s="97"/>
      <c r="BZ3794" s="48"/>
      <c r="CA3794" s="40"/>
      <c r="CB3794" s="94"/>
      <c r="CC3794" s="94"/>
      <c r="CD3794" s="94"/>
      <c r="CE3794" s="40"/>
      <c r="CF3794" s="73"/>
      <c r="CG3794" s="41"/>
      <c r="CH3794" s="41"/>
      <c r="CI3794" s="41"/>
      <c r="CJ3794" s="41"/>
      <c r="CK3794" s="41"/>
      <c r="CL3794" s="68"/>
      <c r="CM3794" s="41"/>
      <c r="CN3794" s="41"/>
      <c r="CO3794" s="39"/>
      <c r="CP3794" s="78"/>
    </row>
    <row r="3795" spans="1:94" s="38" customFormat="1" x14ac:dyDescent="0.25">
      <c r="A3795" s="38">
        <v>3792</v>
      </c>
      <c r="F3795" s="39"/>
      <c r="Q3795" s="39"/>
      <c r="R3795" s="40"/>
      <c r="S3795" s="40"/>
      <c r="T3795" s="39"/>
      <c r="AG3795" s="110"/>
      <c r="AH3795" s="94"/>
      <c r="AJ3795" s="97"/>
      <c r="AL3795" s="39"/>
      <c r="AP3795" s="39"/>
      <c r="AQ3795" s="77"/>
      <c r="AR3795" s="94"/>
      <c r="AT3795" s="97"/>
      <c r="BB3795" s="79"/>
      <c r="BC3795" s="94"/>
      <c r="BE3795" s="97"/>
      <c r="BF3795" s="97"/>
      <c r="BG3795" s="40"/>
      <c r="BK3795" s="40"/>
      <c r="BL3795" s="79"/>
      <c r="BM3795" s="94"/>
      <c r="BO3795" s="97"/>
      <c r="BQ3795" s="40"/>
      <c r="BR3795" s="94"/>
      <c r="BS3795" s="94"/>
      <c r="BT3795" s="94"/>
      <c r="BU3795" s="40"/>
      <c r="BV3795" s="82"/>
      <c r="BW3795" s="94"/>
      <c r="BX3795" s="48"/>
      <c r="BY3795" s="97"/>
      <c r="BZ3795" s="48"/>
      <c r="CA3795" s="40"/>
      <c r="CB3795" s="94"/>
      <c r="CC3795" s="94"/>
      <c r="CD3795" s="94"/>
      <c r="CE3795" s="40"/>
      <c r="CF3795" s="73"/>
      <c r="CG3795" s="41"/>
      <c r="CH3795" s="41"/>
      <c r="CI3795" s="41"/>
      <c r="CJ3795" s="41"/>
      <c r="CK3795" s="41"/>
      <c r="CL3795" s="68"/>
      <c r="CM3795" s="41"/>
      <c r="CN3795" s="41"/>
      <c r="CO3795" s="39"/>
      <c r="CP3795" s="78"/>
    </row>
    <row r="3796" spans="1:94" s="38" customFormat="1" x14ac:dyDescent="0.25">
      <c r="A3796" s="38">
        <v>3793</v>
      </c>
      <c r="F3796" s="39"/>
      <c r="Q3796" s="39"/>
      <c r="R3796" s="40"/>
      <c r="S3796" s="40"/>
      <c r="T3796" s="39"/>
      <c r="AG3796" s="110"/>
      <c r="AH3796" s="94"/>
      <c r="AJ3796" s="97"/>
      <c r="AL3796" s="39"/>
      <c r="AP3796" s="39"/>
      <c r="AQ3796" s="77"/>
      <c r="AR3796" s="94"/>
      <c r="AT3796" s="97"/>
      <c r="BB3796" s="79"/>
      <c r="BC3796" s="94"/>
      <c r="BE3796" s="97"/>
      <c r="BF3796" s="97"/>
      <c r="BG3796" s="40"/>
      <c r="BK3796" s="40"/>
      <c r="BL3796" s="79"/>
      <c r="BM3796" s="94"/>
      <c r="BO3796" s="97"/>
      <c r="BQ3796" s="40"/>
      <c r="BR3796" s="94"/>
      <c r="BS3796" s="94"/>
      <c r="BT3796" s="94"/>
      <c r="BU3796" s="40"/>
      <c r="BV3796" s="82"/>
      <c r="BW3796" s="94"/>
      <c r="BX3796" s="48"/>
      <c r="BY3796" s="97"/>
      <c r="BZ3796" s="48"/>
      <c r="CA3796" s="40"/>
      <c r="CB3796" s="94"/>
      <c r="CC3796" s="94"/>
      <c r="CD3796" s="94"/>
      <c r="CE3796" s="40"/>
      <c r="CF3796" s="73"/>
      <c r="CG3796" s="41"/>
      <c r="CH3796" s="41"/>
      <c r="CI3796" s="41"/>
      <c r="CJ3796" s="41"/>
      <c r="CK3796" s="41"/>
      <c r="CL3796" s="68"/>
      <c r="CM3796" s="41"/>
      <c r="CN3796" s="41"/>
      <c r="CO3796" s="39"/>
      <c r="CP3796" s="78"/>
    </row>
    <row r="3797" spans="1:94" s="38" customFormat="1" x14ac:dyDescent="0.25">
      <c r="A3797" s="38">
        <v>3794</v>
      </c>
      <c r="F3797" s="39"/>
      <c r="Q3797" s="39"/>
      <c r="R3797" s="40"/>
      <c r="S3797" s="40"/>
      <c r="T3797" s="39"/>
      <c r="AG3797" s="110"/>
      <c r="AH3797" s="94"/>
      <c r="AJ3797" s="97"/>
      <c r="AL3797" s="39"/>
      <c r="AP3797" s="39"/>
      <c r="AQ3797" s="77"/>
      <c r="AR3797" s="94"/>
      <c r="AT3797" s="97"/>
      <c r="BB3797" s="79"/>
      <c r="BC3797" s="94"/>
      <c r="BE3797" s="97"/>
      <c r="BF3797" s="97"/>
      <c r="BG3797" s="40"/>
      <c r="BK3797" s="40"/>
      <c r="BL3797" s="79"/>
      <c r="BM3797" s="94"/>
      <c r="BO3797" s="97"/>
      <c r="BQ3797" s="40"/>
      <c r="BR3797" s="94"/>
      <c r="BS3797" s="94"/>
      <c r="BT3797" s="94"/>
      <c r="BU3797" s="40"/>
      <c r="BV3797" s="82"/>
      <c r="BW3797" s="94"/>
      <c r="BX3797" s="48"/>
      <c r="BY3797" s="97"/>
      <c r="BZ3797" s="48"/>
      <c r="CA3797" s="40"/>
      <c r="CB3797" s="94"/>
      <c r="CC3797" s="94"/>
      <c r="CD3797" s="94"/>
      <c r="CE3797" s="40"/>
      <c r="CF3797" s="73"/>
      <c r="CG3797" s="41"/>
      <c r="CH3797" s="41"/>
      <c r="CI3797" s="41"/>
      <c r="CJ3797" s="41"/>
      <c r="CK3797" s="41"/>
      <c r="CL3797" s="68"/>
      <c r="CM3797" s="41"/>
      <c r="CN3797" s="41"/>
      <c r="CO3797" s="39"/>
      <c r="CP3797" s="78"/>
    </row>
    <row r="3798" spans="1:94" s="38" customFormat="1" x14ac:dyDescent="0.25">
      <c r="A3798" s="38">
        <v>3795</v>
      </c>
      <c r="F3798" s="39"/>
      <c r="Q3798" s="39"/>
      <c r="R3798" s="40"/>
      <c r="S3798" s="40"/>
      <c r="T3798" s="39"/>
      <c r="AG3798" s="110"/>
      <c r="AH3798" s="94"/>
      <c r="AJ3798" s="97"/>
      <c r="AL3798" s="39"/>
      <c r="AP3798" s="39"/>
      <c r="AQ3798" s="77"/>
      <c r="AR3798" s="94"/>
      <c r="AT3798" s="97"/>
      <c r="BB3798" s="79"/>
      <c r="BC3798" s="94"/>
      <c r="BE3798" s="97"/>
      <c r="BF3798" s="97"/>
      <c r="BG3798" s="40"/>
      <c r="BK3798" s="40"/>
      <c r="BL3798" s="79"/>
      <c r="BM3798" s="94"/>
      <c r="BO3798" s="97"/>
      <c r="BQ3798" s="40"/>
      <c r="BR3798" s="94"/>
      <c r="BS3798" s="94"/>
      <c r="BT3798" s="94"/>
      <c r="BU3798" s="40"/>
      <c r="BV3798" s="82"/>
      <c r="BW3798" s="94"/>
      <c r="BX3798" s="48"/>
      <c r="BY3798" s="97"/>
      <c r="BZ3798" s="48"/>
      <c r="CA3798" s="40"/>
      <c r="CB3798" s="94"/>
      <c r="CC3798" s="94"/>
      <c r="CD3798" s="94"/>
      <c r="CE3798" s="40"/>
      <c r="CF3798" s="73"/>
      <c r="CG3798" s="41"/>
      <c r="CH3798" s="41"/>
      <c r="CI3798" s="41"/>
      <c r="CJ3798" s="41"/>
      <c r="CK3798" s="41"/>
      <c r="CL3798" s="68"/>
      <c r="CM3798" s="41"/>
      <c r="CN3798" s="41"/>
      <c r="CO3798" s="39"/>
      <c r="CP3798" s="78"/>
    </row>
    <row r="3799" spans="1:94" s="38" customFormat="1" x14ac:dyDescent="0.25">
      <c r="A3799" s="38">
        <v>3796</v>
      </c>
      <c r="F3799" s="39"/>
      <c r="Q3799" s="39"/>
      <c r="R3799" s="40"/>
      <c r="S3799" s="40"/>
      <c r="T3799" s="39"/>
      <c r="AG3799" s="110"/>
      <c r="AH3799" s="94"/>
      <c r="AJ3799" s="97"/>
      <c r="AL3799" s="39"/>
      <c r="AP3799" s="39"/>
      <c r="AQ3799" s="77"/>
      <c r="AR3799" s="94"/>
      <c r="AT3799" s="97"/>
      <c r="BB3799" s="79"/>
      <c r="BC3799" s="94"/>
      <c r="BE3799" s="97"/>
      <c r="BF3799" s="97"/>
      <c r="BG3799" s="40"/>
      <c r="BK3799" s="40"/>
      <c r="BL3799" s="79"/>
      <c r="BM3799" s="94"/>
      <c r="BO3799" s="97"/>
      <c r="BQ3799" s="40"/>
      <c r="BR3799" s="94"/>
      <c r="BS3799" s="94"/>
      <c r="BT3799" s="94"/>
      <c r="BU3799" s="40"/>
      <c r="BV3799" s="82"/>
      <c r="BW3799" s="94"/>
      <c r="BX3799" s="48"/>
      <c r="BY3799" s="97"/>
      <c r="BZ3799" s="48"/>
      <c r="CA3799" s="40"/>
      <c r="CB3799" s="94"/>
      <c r="CC3799" s="94"/>
      <c r="CD3799" s="94"/>
      <c r="CE3799" s="40"/>
      <c r="CF3799" s="73"/>
      <c r="CG3799" s="41"/>
      <c r="CH3799" s="41"/>
      <c r="CI3799" s="41"/>
      <c r="CJ3799" s="41"/>
      <c r="CK3799" s="41"/>
      <c r="CL3799" s="68"/>
      <c r="CM3799" s="41"/>
      <c r="CN3799" s="41"/>
      <c r="CO3799" s="39"/>
      <c r="CP3799" s="78"/>
    </row>
    <row r="3800" spans="1:94" s="38" customFormat="1" x14ac:dyDescent="0.25">
      <c r="A3800" s="38">
        <v>3797</v>
      </c>
      <c r="F3800" s="39"/>
      <c r="Q3800" s="39"/>
      <c r="R3800" s="40"/>
      <c r="S3800" s="40"/>
      <c r="T3800" s="39"/>
      <c r="AG3800" s="110"/>
      <c r="AH3800" s="94"/>
      <c r="AJ3800" s="97"/>
      <c r="AL3800" s="39"/>
      <c r="AP3800" s="39"/>
      <c r="AQ3800" s="77"/>
      <c r="AR3800" s="94"/>
      <c r="AT3800" s="97"/>
      <c r="BB3800" s="79"/>
      <c r="BC3800" s="94"/>
      <c r="BE3800" s="97"/>
      <c r="BF3800" s="97"/>
      <c r="BG3800" s="40"/>
      <c r="BK3800" s="40"/>
      <c r="BL3800" s="79"/>
      <c r="BM3800" s="94"/>
      <c r="BO3800" s="97"/>
      <c r="BQ3800" s="40"/>
      <c r="BR3800" s="94"/>
      <c r="BS3800" s="94"/>
      <c r="BT3800" s="94"/>
      <c r="BU3800" s="40"/>
      <c r="BV3800" s="82"/>
      <c r="BW3800" s="94"/>
      <c r="BX3800" s="48"/>
      <c r="BY3800" s="97"/>
      <c r="BZ3800" s="48"/>
      <c r="CA3800" s="40"/>
      <c r="CB3800" s="94"/>
      <c r="CC3800" s="94"/>
      <c r="CD3800" s="94"/>
      <c r="CE3800" s="40"/>
      <c r="CF3800" s="73"/>
      <c r="CG3800" s="41"/>
      <c r="CH3800" s="41"/>
      <c r="CI3800" s="41"/>
      <c r="CJ3800" s="41"/>
      <c r="CK3800" s="41"/>
      <c r="CL3800" s="68"/>
      <c r="CM3800" s="41"/>
      <c r="CN3800" s="41"/>
      <c r="CO3800" s="39"/>
      <c r="CP3800" s="78"/>
    </row>
    <row r="3801" spans="1:94" s="38" customFormat="1" x14ac:dyDescent="0.25">
      <c r="A3801" s="38">
        <v>3798</v>
      </c>
      <c r="F3801" s="39"/>
      <c r="Q3801" s="39"/>
      <c r="R3801" s="40"/>
      <c r="S3801" s="40"/>
      <c r="T3801" s="39"/>
      <c r="AG3801" s="110"/>
      <c r="AH3801" s="94"/>
      <c r="AJ3801" s="97"/>
      <c r="AL3801" s="39"/>
      <c r="AP3801" s="39"/>
      <c r="AQ3801" s="77"/>
      <c r="AR3801" s="94"/>
      <c r="AT3801" s="97"/>
      <c r="BB3801" s="79"/>
      <c r="BC3801" s="94"/>
      <c r="BE3801" s="97"/>
      <c r="BF3801" s="97"/>
      <c r="BG3801" s="40"/>
      <c r="BK3801" s="40"/>
      <c r="BL3801" s="79"/>
      <c r="BM3801" s="94"/>
      <c r="BO3801" s="97"/>
      <c r="BQ3801" s="40"/>
      <c r="BR3801" s="94"/>
      <c r="BS3801" s="94"/>
      <c r="BT3801" s="94"/>
      <c r="BU3801" s="40"/>
      <c r="BV3801" s="82"/>
      <c r="BW3801" s="94"/>
      <c r="BX3801" s="48"/>
      <c r="BY3801" s="97"/>
      <c r="BZ3801" s="48"/>
      <c r="CA3801" s="40"/>
      <c r="CB3801" s="94"/>
      <c r="CC3801" s="94"/>
      <c r="CD3801" s="94"/>
      <c r="CE3801" s="40"/>
      <c r="CF3801" s="73"/>
      <c r="CG3801" s="41"/>
      <c r="CH3801" s="41"/>
      <c r="CI3801" s="41"/>
      <c r="CJ3801" s="41"/>
      <c r="CK3801" s="41"/>
      <c r="CL3801" s="68"/>
      <c r="CM3801" s="41"/>
      <c r="CN3801" s="41"/>
      <c r="CO3801" s="39"/>
      <c r="CP3801" s="78"/>
    </row>
    <row r="3802" spans="1:94" s="38" customFormat="1" x14ac:dyDescent="0.25">
      <c r="A3802" s="38">
        <v>3799</v>
      </c>
      <c r="F3802" s="39"/>
      <c r="Q3802" s="39"/>
      <c r="R3802" s="40"/>
      <c r="S3802" s="40"/>
      <c r="T3802" s="39"/>
      <c r="AG3802" s="110"/>
      <c r="AH3802" s="94"/>
      <c r="AJ3802" s="97"/>
      <c r="AL3802" s="39"/>
      <c r="AP3802" s="39"/>
      <c r="AQ3802" s="77"/>
      <c r="AR3802" s="94"/>
      <c r="AT3802" s="97"/>
      <c r="BB3802" s="79"/>
      <c r="BC3802" s="94"/>
      <c r="BE3802" s="97"/>
      <c r="BF3802" s="97"/>
      <c r="BG3802" s="40"/>
      <c r="BK3802" s="40"/>
      <c r="BL3802" s="79"/>
      <c r="BM3802" s="94"/>
      <c r="BO3802" s="97"/>
      <c r="BQ3802" s="40"/>
      <c r="BR3802" s="94"/>
      <c r="BS3802" s="94"/>
      <c r="BT3802" s="94"/>
      <c r="BU3802" s="40"/>
      <c r="BV3802" s="82"/>
      <c r="BW3802" s="94"/>
      <c r="BX3802" s="48"/>
      <c r="BY3802" s="97"/>
      <c r="BZ3802" s="48"/>
      <c r="CA3802" s="40"/>
      <c r="CB3802" s="94"/>
      <c r="CC3802" s="94"/>
      <c r="CD3802" s="94"/>
      <c r="CE3802" s="40"/>
      <c r="CF3802" s="73"/>
      <c r="CG3802" s="41"/>
      <c r="CH3802" s="41"/>
      <c r="CI3802" s="41"/>
      <c r="CJ3802" s="41"/>
      <c r="CK3802" s="41"/>
      <c r="CL3802" s="68"/>
      <c r="CM3802" s="41"/>
      <c r="CN3802" s="41"/>
      <c r="CO3802" s="39"/>
      <c r="CP3802" s="78"/>
    </row>
    <row r="3803" spans="1:94" s="38" customFormat="1" x14ac:dyDescent="0.25">
      <c r="A3803" s="38">
        <v>3800</v>
      </c>
      <c r="F3803" s="39"/>
      <c r="Q3803" s="39"/>
      <c r="R3803" s="40"/>
      <c r="S3803" s="40"/>
      <c r="T3803" s="39"/>
      <c r="AG3803" s="110"/>
      <c r="AH3803" s="94"/>
      <c r="AJ3803" s="97"/>
      <c r="AL3803" s="39"/>
      <c r="AP3803" s="39"/>
      <c r="AQ3803" s="77"/>
      <c r="AR3803" s="94"/>
      <c r="AT3803" s="97"/>
      <c r="BB3803" s="79"/>
      <c r="BC3803" s="94"/>
      <c r="BE3803" s="97"/>
      <c r="BF3803" s="97"/>
      <c r="BG3803" s="40"/>
      <c r="BK3803" s="40"/>
      <c r="BL3803" s="79"/>
      <c r="BM3803" s="94"/>
      <c r="BO3803" s="97"/>
      <c r="BQ3803" s="40"/>
      <c r="BR3803" s="94"/>
      <c r="BS3803" s="94"/>
      <c r="BT3803" s="94"/>
      <c r="BU3803" s="40"/>
      <c r="BV3803" s="82"/>
      <c r="BW3803" s="94"/>
      <c r="BX3803" s="48"/>
      <c r="BY3803" s="97"/>
      <c r="BZ3803" s="48"/>
      <c r="CA3803" s="40"/>
      <c r="CB3803" s="94"/>
      <c r="CC3803" s="94"/>
      <c r="CD3803" s="94"/>
      <c r="CE3803" s="40"/>
      <c r="CF3803" s="73"/>
      <c r="CG3803" s="41"/>
      <c r="CH3803" s="41"/>
      <c r="CI3803" s="41"/>
      <c r="CJ3803" s="41"/>
      <c r="CK3803" s="41"/>
      <c r="CL3803" s="68"/>
      <c r="CM3803" s="41"/>
      <c r="CN3803" s="41"/>
      <c r="CO3803" s="39"/>
      <c r="CP3803" s="78"/>
    </row>
    <row r="3804" spans="1:94" s="38" customFormat="1" x14ac:dyDescent="0.25">
      <c r="A3804" s="38">
        <v>3801</v>
      </c>
      <c r="F3804" s="39"/>
      <c r="Q3804" s="39"/>
      <c r="R3804" s="40"/>
      <c r="S3804" s="40"/>
      <c r="T3804" s="39"/>
      <c r="AG3804" s="110"/>
      <c r="AH3804" s="94"/>
      <c r="AJ3804" s="97"/>
      <c r="AL3804" s="39"/>
      <c r="AP3804" s="39"/>
      <c r="AQ3804" s="77"/>
      <c r="AR3804" s="94"/>
      <c r="AT3804" s="97"/>
      <c r="BB3804" s="79"/>
      <c r="BC3804" s="94"/>
      <c r="BE3804" s="97"/>
      <c r="BF3804" s="97"/>
      <c r="BG3804" s="40"/>
      <c r="BK3804" s="40"/>
      <c r="BL3804" s="79"/>
      <c r="BM3804" s="94"/>
      <c r="BO3804" s="97"/>
      <c r="BQ3804" s="40"/>
      <c r="BR3804" s="94"/>
      <c r="BS3804" s="94"/>
      <c r="BT3804" s="94"/>
      <c r="BU3804" s="40"/>
      <c r="BV3804" s="82"/>
      <c r="BW3804" s="94"/>
      <c r="BX3804" s="48"/>
      <c r="BY3804" s="97"/>
      <c r="BZ3804" s="48"/>
      <c r="CA3804" s="40"/>
      <c r="CB3804" s="94"/>
      <c r="CC3804" s="94"/>
      <c r="CD3804" s="94"/>
      <c r="CE3804" s="40"/>
      <c r="CF3804" s="73"/>
      <c r="CG3804" s="41"/>
      <c r="CH3804" s="41"/>
      <c r="CI3804" s="41"/>
      <c r="CJ3804" s="41"/>
      <c r="CK3804" s="41"/>
      <c r="CL3804" s="68"/>
      <c r="CM3804" s="41"/>
      <c r="CN3804" s="41"/>
      <c r="CO3804" s="39"/>
      <c r="CP3804" s="78"/>
    </row>
    <row r="3805" spans="1:94" s="38" customFormat="1" x14ac:dyDescent="0.25">
      <c r="A3805" s="38">
        <v>3802</v>
      </c>
      <c r="F3805" s="39"/>
      <c r="Q3805" s="39"/>
      <c r="R3805" s="40"/>
      <c r="S3805" s="40"/>
      <c r="T3805" s="39"/>
      <c r="AG3805" s="110"/>
      <c r="AH3805" s="94"/>
      <c r="AJ3805" s="97"/>
      <c r="AL3805" s="39"/>
      <c r="AP3805" s="39"/>
      <c r="AQ3805" s="77"/>
      <c r="AR3805" s="94"/>
      <c r="AT3805" s="97"/>
      <c r="BB3805" s="79"/>
      <c r="BC3805" s="94"/>
      <c r="BE3805" s="97"/>
      <c r="BF3805" s="97"/>
      <c r="BG3805" s="40"/>
      <c r="BK3805" s="40"/>
      <c r="BL3805" s="79"/>
      <c r="BM3805" s="94"/>
      <c r="BO3805" s="97"/>
      <c r="BQ3805" s="40"/>
      <c r="BR3805" s="94"/>
      <c r="BS3805" s="94"/>
      <c r="BT3805" s="94"/>
      <c r="BU3805" s="40"/>
      <c r="BV3805" s="82"/>
      <c r="BW3805" s="94"/>
      <c r="BX3805" s="48"/>
      <c r="BY3805" s="97"/>
      <c r="BZ3805" s="48"/>
      <c r="CA3805" s="40"/>
      <c r="CB3805" s="94"/>
      <c r="CC3805" s="94"/>
      <c r="CD3805" s="94"/>
      <c r="CE3805" s="40"/>
      <c r="CF3805" s="73"/>
      <c r="CG3805" s="41"/>
      <c r="CH3805" s="41"/>
      <c r="CI3805" s="41"/>
      <c r="CJ3805" s="41"/>
      <c r="CK3805" s="41"/>
      <c r="CL3805" s="68"/>
      <c r="CM3805" s="41"/>
      <c r="CN3805" s="41"/>
      <c r="CO3805" s="39"/>
      <c r="CP3805" s="78"/>
    </row>
    <row r="3806" spans="1:94" s="38" customFormat="1" x14ac:dyDescent="0.25">
      <c r="A3806" s="38">
        <v>3803</v>
      </c>
      <c r="F3806" s="39"/>
      <c r="Q3806" s="39"/>
      <c r="R3806" s="40"/>
      <c r="S3806" s="40"/>
      <c r="T3806" s="39"/>
      <c r="AG3806" s="110"/>
      <c r="AH3806" s="94"/>
      <c r="AJ3806" s="97"/>
      <c r="AL3806" s="39"/>
      <c r="AP3806" s="39"/>
      <c r="AQ3806" s="77"/>
      <c r="AR3806" s="94"/>
      <c r="AT3806" s="97"/>
      <c r="BB3806" s="79"/>
      <c r="BC3806" s="94"/>
      <c r="BE3806" s="97"/>
      <c r="BF3806" s="97"/>
      <c r="BG3806" s="40"/>
      <c r="BK3806" s="40"/>
      <c r="BL3806" s="79"/>
      <c r="BM3806" s="94"/>
      <c r="BO3806" s="97"/>
      <c r="BQ3806" s="40"/>
      <c r="BR3806" s="94"/>
      <c r="BS3806" s="94"/>
      <c r="BT3806" s="94"/>
      <c r="BU3806" s="40"/>
      <c r="BV3806" s="82"/>
      <c r="BW3806" s="94"/>
      <c r="BX3806" s="48"/>
      <c r="BY3806" s="97"/>
      <c r="BZ3806" s="48"/>
      <c r="CA3806" s="40"/>
      <c r="CB3806" s="94"/>
      <c r="CC3806" s="94"/>
      <c r="CD3806" s="94"/>
      <c r="CE3806" s="40"/>
      <c r="CF3806" s="73"/>
      <c r="CG3806" s="41"/>
      <c r="CH3806" s="41"/>
      <c r="CI3806" s="41"/>
      <c r="CJ3806" s="41"/>
      <c r="CK3806" s="41"/>
      <c r="CL3806" s="68"/>
      <c r="CM3806" s="41"/>
      <c r="CN3806" s="41"/>
      <c r="CO3806" s="39"/>
      <c r="CP3806" s="78"/>
    </row>
    <row r="3807" spans="1:94" s="38" customFormat="1" x14ac:dyDescent="0.25">
      <c r="A3807" s="38">
        <v>3804</v>
      </c>
      <c r="F3807" s="39"/>
      <c r="Q3807" s="39"/>
      <c r="R3807" s="40"/>
      <c r="S3807" s="40"/>
      <c r="T3807" s="39"/>
      <c r="AG3807" s="110"/>
      <c r="AH3807" s="94"/>
      <c r="AJ3807" s="97"/>
      <c r="AL3807" s="39"/>
      <c r="AP3807" s="39"/>
      <c r="AQ3807" s="77"/>
      <c r="AR3807" s="94"/>
      <c r="AT3807" s="97"/>
      <c r="BB3807" s="79"/>
      <c r="BC3807" s="94"/>
      <c r="BE3807" s="97"/>
      <c r="BF3807" s="97"/>
      <c r="BG3807" s="40"/>
      <c r="BK3807" s="40"/>
      <c r="BL3807" s="79"/>
      <c r="BM3807" s="94"/>
      <c r="BO3807" s="97"/>
      <c r="BQ3807" s="40"/>
      <c r="BR3807" s="94"/>
      <c r="BS3807" s="94"/>
      <c r="BT3807" s="94"/>
      <c r="BU3807" s="40"/>
      <c r="BV3807" s="82"/>
      <c r="BW3807" s="94"/>
      <c r="BX3807" s="48"/>
      <c r="BY3807" s="97"/>
      <c r="BZ3807" s="48"/>
      <c r="CA3807" s="40"/>
      <c r="CB3807" s="94"/>
      <c r="CC3807" s="94"/>
      <c r="CD3807" s="94"/>
      <c r="CE3807" s="40"/>
      <c r="CF3807" s="73"/>
      <c r="CG3807" s="41"/>
      <c r="CH3807" s="41"/>
      <c r="CI3807" s="41"/>
      <c r="CJ3807" s="41"/>
      <c r="CK3807" s="41"/>
      <c r="CL3807" s="68"/>
      <c r="CM3807" s="41"/>
      <c r="CN3807" s="41"/>
      <c r="CO3807" s="39"/>
      <c r="CP3807" s="78"/>
    </row>
    <row r="3808" spans="1:94" s="38" customFormat="1" x14ac:dyDescent="0.25">
      <c r="A3808" s="38">
        <v>3805</v>
      </c>
      <c r="F3808" s="39"/>
      <c r="Q3808" s="39"/>
      <c r="R3808" s="40"/>
      <c r="S3808" s="40"/>
      <c r="T3808" s="39"/>
      <c r="AG3808" s="110"/>
      <c r="AH3808" s="94"/>
      <c r="AJ3808" s="97"/>
      <c r="AL3808" s="39"/>
      <c r="AP3808" s="39"/>
      <c r="AQ3808" s="77"/>
      <c r="AR3808" s="94"/>
      <c r="AT3808" s="97"/>
      <c r="BB3808" s="79"/>
      <c r="BC3808" s="94"/>
      <c r="BE3808" s="97"/>
      <c r="BF3808" s="97"/>
      <c r="BG3808" s="40"/>
      <c r="BK3808" s="40"/>
      <c r="BL3808" s="79"/>
      <c r="BM3808" s="94"/>
      <c r="BO3808" s="97"/>
      <c r="BQ3808" s="40"/>
      <c r="BR3808" s="94"/>
      <c r="BS3808" s="94"/>
      <c r="BT3808" s="94"/>
      <c r="BU3808" s="40"/>
      <c r="BV3808" s="82"/>
      <c r="BW3808" s="94"/>
      <c r="BX3808" s="48"/>
      <c r="BY3808" s="97"/>
      <c r="BZ3808" s="48"/>
      <c r="CA3808" s="40"/>
      <c r="CB3808" s="94"/>
      <c r="CC3808" s="94"/>
      <c r="CD3808" s="94"/>
      <c r="CE3808" s="40"/>
      <c r="CF3808" s="73"/>
      <c r="CG3808" s="41"/>
      <c r="CH3808" s="41"/>
      <c r="CI3808" s="41"/>
      <c r="CJ3808" s="41"/>
      <c r="CK3808" s="41"/>
      <c r="CL3808" s="68"/>
      <c r="CM3808" s="41"/>
      <c r="CN3808" s="41"/>
      <c r="CO3808" s="39"/>
      <c r="CP3808" s="78"/>
    </row>
    <row r="3809" spans="1:94" s="38" customFormat="1" x14ac:dyDescent="0.25">
      <c r="A3809" s="38">
        <v>3806</v>
      </c>
      <c r="F3809" s="39"/>
      <c r="Q3809" s="39"/>
      <c r="R3809" s="40"/>
      <c r="S3809" s="40"/>
      <c r="T3809" s="39"/>
      <c r="AG3809" s="110"/>
      <c r="AH3809" s="94"/>
      <c r="AJ3809" s="97"/>
      <c r="AL3809" s="39"/>
      <c r="AP3809" s="39"/>
      <c r="AQ3809" s="77"/>
      <c r="AR3809" s="94"/>
      <c r="AT3809" s="97"/>
      <c r="BB3809" s="79"/>
      <c r="BC3809" s="94"/>
      <c r="BE3809" s="97"/>
      <c r="BF3809" s="97"/>
      <c r="BG3809" s="40"/>
      <c r="BK3809" s="40"/>
      <c r="BL3809" s="79"/>
      <c r="BM3809" s="94"/>
      <c r="BO3809" s="97"/>
      <c r="BQ3809" s="40"/>
      <c r="BR3809" s="94"/>
      <c r="BS3809" s="94"/>
      <c r="BT3809" s="94"/>
      <c r="BU3809" s="40"/>
      <c r="BV3809" s="82"/>
      <c r="BW3809" s="94"/>
      <c r="BX3809" s="48"/>
      <c r="BY3809" s="97"/>
      <c r="BZ3809" s="48"/>
      <c r="CA3809" s="40"/>
      <c r="CB3809" s="94"/>
      <c r="CC3809" s="94"/>
      <c r="CD3809" s="94"/>
      <c r="CE3809" s="40"/>
      <c r="CF3809" s="73"/>
      <c r="CG3809" s="41"/>
      <c r="CH3809" s="41"/>
      <c r="CI3809" s="41"/>
      <c r="CJ3809" s="41"/>
      <c r="CK3809" s="41"/>
      <c r="CL3809" s="68"/>
      <c r="CM3809" s="41"/>
      <c r="CN3809" s="41"/>
      <c r="CO3809" s="39"/>
      <c r="CP3809" s="78"/>
    </row>
    <row r="3810" spans="1:94" s="38" customFormat="1" x14ac:dyDescent="0.25">
      <c r="A3810" s="38">
        <v>3807</v>
      </c>
      <c r="F3810" s="39"/>
      <c r="Q3810" s="39"/>
      <c r="R3810" s="40"/>
      <c r="S3810" s="40"/>
      <c r="T3810" s="39"/>
      <c r="AG3810" s="110"/>
      <c r="AH3810" s="94"/>
      <c r="AJ3810" s="97"/>
      <c r="AL3810" s="39"/>
      <c r="AP3810" s="39"/>
      <c r="AQ3810" s="77"/>
      <c r="AR3810" s="94"/>
      <c r="AT3810" s="97"/>
      <c r="BB3810" s="79"/>
      <c r="BC3810" s="94"/>
      <c r="BE3810" s="97"/>
      <c r="BF3810" s="97"/>
      <c r="BG3810" s="40"/>
      <c r="BK3810" s="40"/>
      <c r="BL3810" s="79"/>
      <c r="BM3810" s="94"/>
      <c r="BO3810" s="97"/>
      <c r="BQ3810" s="40"/>
      <c r="BR3810" s="94"/>
      <c r="BS3810" s="94"/>
      <c r="BT3810" s="94"/>
      <c r="BU3810" s="40"/>
      <c r="BV3810" s="82"/>
      <c r="BW3810" s="94"/>
      <c r="BX3810" s="48"/>
      <c r="BY3810" s="97"/>
      <c r="BZ3810" s="48"/>
      <c r="CA3810" s="40"/>
      <c r="CB3810" s="94"/>
      <c r="CC3810" s="94"/>
      <c r="CD3810" s="94"/>
      <c r="CE3810" s="40"/>
      <c r="CF3810" s="73"/>
      <c r="CG3810" s="41"/>
      <c r="CH3810" s="41"/>
      <c r="CI3810" s="41"/>
      <c r="CJ3810" s="41"/>
      <c r="CK3810" s="41"/>
      <c r="CL3810" s="68"/>
      <c r="CM3810" s="41"/>
      <c r="CN3810" s="41"/>
      <c r="CO3810" s="39"/>
      <c r="CP3810" s="78"/>
    </row>
    <row r="3811" spans="1:94" s="38" customFormat="1" x14ac:dyDescent="0.25">
      <c r="A3811" s="38">
        <v>3808</v>
      </c>
      <c r="F3811" s="39"/>
      <c r="Q3811" s="39"/>
      <c r="R3811" s="40"/>
      <c r="S3811" s="40"/>
      <c r="T3811" s="39"/>
      <c r="AG3811" s="110"/>
      <c r="AH3811" s="94"/>
      <c r="AJ3811" s="97"/>
      <c r="AL3811" s="39"/>
      <c r="AP3811" s="39"/>
      <c r="AQ3811" s="77"/>
      <c r="AR3811" s="94"/>
      <c r="AT3811" s="97"/>
      <c r="BB3811" s="79"/>
      <c r="BC3811" s="94"/>
      <c r="BE3811" s="97"/>
      <c r="BF3811" s="97"/>
      <c r="BG3811" s="40"/>
      <c r="BK3811" s="40"/>
      <c r="BL3811" s="79"/>
      <c r="BM3811" s="94"/>
      <c r="BO3811" s="97"/>
      <c r="BQ3811" s="40"/>
      <c r="BR3811" s="94"/>
      <c r="BS3811" s="94"/>
      <c r="BT3811" s="94"/>
      <c r="BU3811" s="40"/>
      <c r="BV3811" s="82"/>
      <c r="BW3811" s="94"/>
      <c r="BX3811" s="48"/>
      <c r="BY3811" s="97"/>
      <c r="BZ3811" s="48"/>
      <c r="CA3811" s="40"/>
      <c r="CB3811" s="94"/>
      <c r="CC3811" s="94"/>
      <c r="CD3811" s="94"/>
      <c r="CE3811" s="40"/>
      <c r="CF3811" s="73"/>
      <c r="CG3811" s="41"/>
      <c r="CH3811" s="41"/>
      <c r="CI3811" s="41"/>
      <c r="CJ3811" s="41"/>
      <c r="CK3811" s="41"/>
      <c r="CL3811" s="68"/>
      <c r="CM3811" s="41"/>
      <c r="CN3811" s="41"/>
      <c r="CO3811" s="39"/>
      <c r="CP3811" s="78"/>
    </row>
    <row r="3812" spans="1:94" s="38" customFormat="1" x14ac:dyDescent="0.25">
      <c r="A3812" s="38">
        <v>3809</v>
      </c>
      <c r="F3812" s="39"/>
      <c r="Q3812" s="39"/>
      <c r="R3812" s="40"/>
      <c r="S3812" s="40"/>
      <c r="T3812" s="39"/>
      <c r="AG3812" s="110"/>
      <c r="AH3812" s="94"/>
      <c r="AJ3812" s="97"/>
      <c r="AL3812" s="39"/>
      <c r="AP3812" s="39"/>
      <c r="AQ3812" s="77"/>
      <c r="AR3812" s="94"/>
      <c r="AT3812" s="97"/>
      <c r="BB3812" s="79"/>
      <c r="BC3812" s="94"/>
      <c r="BE3812" s="97"/>
      <c r="BF3812" s="97"/>
      <c r="BG3812" s="40"/>
      <c r="BK3812" s="40"/>
      <c r="BL3812" s="79"/>
      <c r="BM3812" s="94"/>
      <c r="BO3812" s="97"/>
      <c r="BQ3812" s="40"/>
      <c r="BR3812" s="94"/>
      <c r="BS3812" s="94"/>
      <c r="BT3812" s="94"/>
      <c r="BU3812" s="40"/>
      <c r="BV3812" s="82"/>
      <c r="BW3812" s="94"/>
      <c r="BX3812" s="48"/>
      <c r="BY3812" s="97"/>
      <c r="BZ3812" s="48"/>
      <c r="CA3812" s="40"/>
      <c r="CB3812" s="94"/>
      <c r="CC3812" s="94"/>
      <c r="CD3812" s="94"/>
      <c r="CE3812" s="40"/>
      <c r="CF3812" s="73"/>
      <c r="CG3812" s="41"/>
      <c r="CH3812" s="41"/>
      <c r="CI3812" s="41"/>
      <c r="CJ3812" s="41"/>
      <c r="CK3812" s="41"/>
      <c r="CL3812" s="68"/>
      <c r="CM3812" s="41"/>
      <c r="CN3812" s="41"/>
      <c r="CO3812" s="39"/>
      <c r="CP3812" s="78"/>
    </row>
    <row r="3813" spans="1:94" s="38" customFormat="1" x14ac:dyDescent="0.25">
      <c r="A3813" s="38">
        <v>3810</v>
      </c>
      <c r="F3813" s="39"/>
      <c r="Q3813" s="39"/>
      <c r="R3813" s="40"/>
      <c r="S3813" s="40"/>
      <c r="T3813" s="39"/>
      <c r="AG3813" s="110"/>
      <c r="AH3813" s="94"/>
      <c r="AJ3813" s="97"/>
      <c r="AL3813" s="39"/>
      <c r="AP3813" s="39"/>
      <c r="AQ3813" s="77"/>
      <c r="AR3813" s="94"/>
      <c r="AT3813" s="97"/>
      <c r="BB3813" s="79"/>
      <c r="BC3813" s="94"/>
      <c r="BE3813" s="97"/>
      <c r="BF3813" s="97"/>
      <c r="BG3813" s="40"/>
      <c r="BK3813" s="40"/>
      <c r="BL3813" s="79"/>
      <c r="BM3813" s="94"/>
      <c r="BO3813" s="97"/>
      <c r="BQ3813" s="40"/>
      <c r="BR3813" s="94"/>
      <c r="BS3813" s="94"/>
      <c r="BT3813" s="94"/>
      <c r="BU3813" s="40"/>
      <c r="BV3813" s="82"/>
      <c r="BW3813" s="94"/>
      <c r="BX3813" s="48"/>
      <c r="BY3813" s="97"/>
      <c r="BZ3813" s="48"/>
      <c r="CA3813" s="40"/>
      <c r="CB3813" s="94"/>
      <c r="CC3813" s="94"/>
      <c r="CD3813" s="94"/>
      <c r="CE3813" s="40"/>
      <c r="CF3813" s="73"/>
      <c r="CG3813" s="41"/>
      <c r="CH3813" s="41"/>
      <c r="CI3813" s="41"/>
      <c r="CJ3813" s="41"/>
      <c r="CK3813" s="41"/>
      <c r="CL3813" s="68"/>
      <c r="CM3813" s="41"/>
      <c r="CN3813" s="41"/>
      <c r="CO3813" s="39"/>
      <c r="CP3813" s="78"/>
    </row>
    <row r="3814" spans="1:94" s="38" customFormat="1" x14ac:dyDescent="0.25">
      <c r="A3814" s="38">
        <v>3811</v>
      </c>
      <c r="F3814" s="39"/>
      <c r="Q3814" s="39"/>
      <c r="R3814" s="40"/>
      <c r="S3814" s="40"/>
      <c r="T3814" s="39"/>
      <c r="AG3814" s="110"/>
      <c r="AH3814" s="94"/>
      <c r="AJ3814" s="97"/>
      <c r="AL3814" s="39"/>
      <c r="AP3814" s="39"/>
      <c r="AQ3814" s="77"/>
      <c r="AR3814" s="94"/>
      <c r="AT3814" s="97"/>
      <c r="BB3814" s="79"/>
      <c r="BC3814" s="94"/>
      <c r="BE3814" s="97"/>
      <c r="BF3814" s="97"/>
      <c r="BG3814" s="40"/>
      <c r="BK3814" s="40"/>
      <c r="BL3814" s="79"/>
      <c r="BM3814" s="94"/>
      <c r="BO3814" s="97"/>
      <c r="BQ3814" s="40"/>
      <c r="BR3814" s="94"/>
      <c r="BS3814" s="94"/>
      <c r="BT3814" s="94"/>
      <c r="BU3814" s="40"/>
      <c r="BV3814" s="82"/>
      <c r="BW3814" s="94"/>
      <c r="BX3814" s="48"/>
      <c r="BY3814" s="97"/>
      <c r="BZ3814" s="48"/>
      <c r="CA3814" s="40"/>
      <c r="CB3814" s="94"/>
      <c r="CC3814" s="94"/>
      <c r="CD3814" s="94"/>
      <c r="CE3814" s="40"/>
      <c r="CF3814" s="73"/>
      <c r="CG3814" s="41"/>
      <c r="CH3814" s="41"/>
      <c r="CI3814" s="41"/>
      <c r="CJ3814" s="41"/>
      <c r="CK3814" s="41"/>
      <c r="CL3814" s="68"/>
      <c r="CM3814" s="41"/>
      <c r="CN3814" s="41"/>
      <c r="CO3814" s="39"/>
      <c r="CP3814" s="78"/>
    </row>
    <row r="3815" spans="1:94" s="38" customFormat="1" x14ac:dyDescent="0.25">
      <c r="A3815" s="38">
        <v>3812</v>
      </c>
      <c r="F3815" s="39"/>
      <c r="Q3815" s="39"/>
      <c r="R3815" s="40"/>
      <c r="S3815" s="40"/>
      <c r="T3815" s="39"/>
      <c r="AG3815" s="110"/>
      <c r="AH3815" s="94"/>
      <c r="AJ3815" s="97"/>
      <c r="AL3815" s="39"/>
      <c r="AP3815" s="39"/>
      <c r="AQ3815" s="77"/>
      <c r="AR3815" s="94"/>
      <c r="AT3815" s="97"/>
      <c r="BB3815" s="79"/>
      <c r="BC3815" s="94"/>
      <c r="BE3815" s="97"/>
      <c r="BF3815" s="97"/>
      <c r="BG3815" s="40"/>
      <c r="BK3815" s="40"/>
      <c r="BL3815" s="79"/>
      <c r="BM3815" s="94"/>
      <c r="BO3815" s="97"/>
      <c r="BQ3815" s="40"/>
      <c r="BR3815" s="94"/>
      <c r="BS3815" s="94"/>
      <c r="BT3815" s="94"/>
      <c r="BU3815" s="40"/>
      <c r="BV3815" s="82"/>
      <c r="BW3815" s="94"/>
      <c r="BX3815" s="48"/>
      <c r="BY3815" s="97"/>
      <c r="BZ3815" s="48"/>
      <c r="CA3815" s="40"/>
      <c r="CB3815" s="94"/>
      <c r="CC3815" s="94"/>
      <c r="CD3815" s="94"/>
      <c r="CE3815" s="40"/>
      <c r="CF3815" s="73"/>
      <c r="CG3815" s="41"/>
      <c r="CH3815" s="41"/>
      <c r="CI3815" s="41"/>
      <c r="CJ3815" s="41"/>
      <c r="CK3815" s="41"/>
      <c r="CL3815" s="68"/>
      <c r="CM3815" s="41"/>
      <c r="CN3815" s="41"/>
      <c r="CO3815" s="39"/>
      <c r="CP3815" s="78"/>
    </row>
    <row r="3816" spans="1:94" s="38" customFormat="1" x14ac:dyDescent="0.25">
      <c r="A3816" s="38">
        <v>3813</v>
      </c>
      <c r="F3816" s="39"/>
      <c r="Q3816" s="39"/>
      <c r="R3816" s="40"/>
      <c r="S3816" s="40"/>
      <c r="T3816" s="39"/>
      <c r="AG3816" s="110"/>
      <c r="AH3816" s="94"/>
      <c r="AJ3816" s="97"/>
      <c r="AL3816" s="39"/>
      <c r="AP3816" s="39"/>
      <c r="AQ3816" s="77"/>
      <c r="AR3816" s="94"/>
      <c r="AT3816" s="97"/>
      <c r="BB3816" s="79"/>
      <c r="BC3816" s="94"/>
      <c r="BE3816" s="97"/>
      <c r="BF3816" s="97"/>
      <c r="BG3816" s="40"/>
      <c r="BK3816" s="40"/>
      <c r="BL3816" s="79"/>
      <c r="BM3816" s="94"/>
      <c r="BO3816" s="97"/>
      <c r="BQ3816" s="40"/>
      <c r="BR3816" s="94"/>
      <c r="BS3816" s="94"/>
      <c r="BT3816" s="94"/>
      <c r="BU3816" s="40"/>
      <c r="BV3816" s="82"/>
      <c r="BW3816" s="94"/>
      <c r="BX3816" s="48"/>
      <c r="BY3816" s="97"/>
      <c r="BZ3816" s="48"/>
      <c r="CA3816" s="40"/>
      <c r="CB3816" s="94"/>
      <c r="CC3816" s="94"/>
      <c r="CD3816" s="94"/>
      <c r="CE3816" s="40"/>
      <c r="CF3816" s="73"/>
      <c r="CG3816" s="41"/>
      <c r="CH3816" s="41"/>
      <c r="CI3816" s="41"/>
      <c r="CJ3816" s="41"/>
      <c r="CK3816" s="41"/>
      <c r="CL3816" s="68"/>
      <c r="CM3816" s="41"/>
      <c r="CN3816" s="41"/>
      <c r="CO3816" s="39"/>
      <c r="CP3816" s="78"/>
    </row>
    <row r="3817" spans="1:94" s="38" customFormat="1" x14ac:dyDescent="0.25">
      <c r="A3817" s="38">
        <v>3814</v>
      </c>
      <c r="F3817" s="39"/>
      <c r="Q3817" s="39"/>
      <c r="R3817" s="40"/>
      <c r="S3817" s="40"/>
      <c r="T3817" s="39"/>
      <c r="AG3817" s="110"/>
      <c r="AH3817" s="94"/>
      <c r="AJ3817" s="97"/>
      <c r="AL3817" s="39"/>
      <c r="AP3817" s="39"/>
      <c r="AQ3817" s="77"/>
      <c r="AR3817" s="94"/>
      <c r="AT3817" s="97"/>
      <c r="BB3817" s="79"/>
      <c r="BC3817" s="94"/>
      <c r="BE3817" s="97"/>
      <c r="BF3817" s="97"/>
      <c r="BG3817" s="40"/>
      <c r="BK3817" s="40"/>
      <c r="BL3817" s="79"/>
      <c r="BM3817" s="94"/>
      <c r="BO3817" s="97"/>
      <c r="BQ3817" s="40"/>
      <c r="BR3817" s="94"/>
      <c r="BS3817" s="94"/>
      <c r="BT3817" s="94"/>
      <c r="BU3817" s="40"/>
      <c r="BV3817" s="82"/>
      <c r="BW3817" s="94"/>
      <c r="BX3817" s="48"/>
      <c r="BY3817" s="97"/>
      <c r="BZ3817" s="48"/>
      <c r="CA3817" s="40"/>
      <c r="CB3817" s="94"/>
      <c r="CC3817" s="94"/>
      <c r="CD3817" s="94"/>
      <c r="CE3817" s="40"/>
      <c r="CF3817" s="73"/>
      <c r="CG3817" s="41"/>
      <c r="CH3817" s="41"/>
      <c r="CI3817" s="41"/>
      <c r="CJ3817" s="41"/>
      <c r="CK3817" s="41"/>
      <c r="CL3817" s="68"/>
      <c r="CM3817" s="41"/>
      <c r="CN3817" s="41"/>
      <c r="CO3817" s="39"/>
      <c r="CP3817" s="78"/>
    </row>
    <row r="3818" spans="1:94" s="38" customFormat="1" x14ac:dyDescent="0.25">
      <c r="A3818" s="38">
        <v>3815</v>
      </c>
      <c r="F3818" s="39"/>
      <c r="Q3818" s="39"/>
      <c r="R3818" s="40"/>
      <c r="S3818" s="40"/>
      <c r="T3818" s="39"/>
      <c r="AG3818" s="110"/>
      <c r="AH3818" s="94"/>
      <c r="AJ3818" s="97"/>
      <c r="AL3818" s="39"/>
      <c r="AP3818" s="39"/>
      <c r="AQ3818" s="77"/>
      <c r="AR3818" s="94"/>
      <c r="AT3818" s="97"/>
      <c r="BB3818" s="79"/>
      <c r="BC3818" s="94"/>
      <c r="BE3818" s="97"/>
      <c r="BF3818" s="97"/>
      <c r="BG3818" s="40"/>
      <c r="BK3818" s="40"/>
      <c r="BL3818" s="79"/>
      <c r="BM3818" s="94"/>
      <c r="BO3818" s="97"/>
      <c r="BQ3818" s="40"/>
      <c r="BR3818" s="94"/>
      <c r="BS3818" s="94"/>
      <c r="BT3818" s="94"/>
      <c r="BU3818" s="40"/>
      <c r="BV3818" s="82"/>
      <c r="BW3818" s="94"/>
      <c r="BX3818" s="48"/>
      <c r="BY3818" s="97"/>
      <c r="BZ3818" s="48"/>
      <c r="CA3818" s="40"/>
      <c r="CB3818" s="94"/>
      <c r="CC3818" s="94"/>
      <c r="CD3818" s="94"/>
      <c r="CE3818" s="40"/>
      <c r="CF3818" s="73"/>
      <c r="CG3818" s="41"/>
      <c r="CH3818" s="41"/>
      <c r="CI3818" s="41"/>
      <c r="CJ3818" s="41"/>
      <c r="CK3818" s="41"/>
      <c r="CL3818" s="68"/>
      <c r="CM3818" s="41"/>
      <c r="CN3818" s="41"/>
      <c r="CO3818" s="39"/>
      <c r="CP3818" s="78"/>
    </row>
    <row r="3819" spans="1:94" s="38" customFormat="1" x14ac:dyDescent="0.25">
      <c r="A3819" s="38">
        <v>3816</v>
      </c>
      <c r="F3819" s="39"/>
      <c r="Q3819" s="39"/>
      <c r="R3819" s="40"/>
      <c r="S3819" s="40"/>
      <c r="T3819" s="39"/>
      <c r="AG3819" s="110"/>
      <c r="AH3819" s="94"/>
      <c r="AJ3819" s="97"/>
      <c r="AL3819" s="39"/>
      <c r="AP3819" s="39"/>
      <c r="AQ3819" s="77"/>
      <c r="AR3819" s="94"/>
      <c r="AT3819" s="97"/>
      <c r="BB3819" s="79"/>
      <c r="BC3819" s="94"/>
      <c r="BE3819" s="97"/>
      <c r="BF3819" s="97"/>
      <c r="BG3819" s="40"/>
      <c r="BK3819" s="40"/>
      <c r="BL3819" s="79"/>
      <c r="BM3819" s="94"/>
      <c r="BO3819" s="97"/>
      <c r="BQ3819" s="40"/>
      <c r="BR3819" s="94"/>
      <c r="BS3819" s="94"/>
      <c r="BT3819" s="94"/>
      <c r="BU3819" s="40"/>
      <c r="BV3819" s="82"/>
      <c r="BW3819" s="94"/>
      <c r="BX3819" s="48"/>
      <c r="BY3819" s="97"/>
      <c r="BZ3819" s="48"/>
      <c r="CA3819" s="40"/>
      <c r="CB3819" s="94"/>
      <c r="CC3819" s="94"/>
      <c r="CD3819" s="94"/>
      <c r="CE3819" s="40"/>
      <c r="CF3819" s="73"/>
      <c r="CG3819" s="41"/>
      <c r="CH3819" s="41"/>
      <c r="CI3819" s="41"/>
      <c r="CJ3819" s="41"/>
      <c r="CK3819" s="41"/>
      <c r="CL3819" s="68"/>
      <c r="CM3819" s="41"/>
      <c r="CN3819" s="41"/>
      <c r="CO3819" s="39"/>
      <c r="CP3819" s="78"/>
    </row>
    <row r="3820" spans="1:94" s="38" customFormat="1" x14ac:dyDescent="0.25">
      <c r="A3820" s="38">
        <v>3817</v>
      </c>
      <c r="F3820" s="39"/>
      <c r="Q3820" s="39"/>
      <c r="R3820" s="40"/>
      <c r="S3820" s="40"/>
      <c r="T3820" s="39"/>
      <c r="AG3820" s="110"/>
      <c r="AH3820" s="94"/>
      <c r="AJ3820" s="97"/>
      <c r="AL3820" s="39"/>
      <c r="AP3820" s="39"/>
      <c r="AQ3820" s="77"/>
      <c r="AR3820" s="94"/>
      <c r="AT3820" s="97"/>
      <c r="BB3820" s="79"/>
      <c r="BC3820" s="94"/>
      <c r="BE3820" s="97"/>
      <c r="BF3820" s="97"/>
      <c r="BG3820" s="40"/>
      <c r="BK3820" s="40"/>
      <c r="BL3820" s="79"/>
      <c r="BM3820" s="94"/>
      <c r="BO3820" s="97"/>
      <c r="BQ3820" s="40"/>
      <c r="BR3820" s="94"/>
      <c r="BS3820" s="94"/>
      <c r="BT3820" s="94"/>
      <c r="BU3820" s="40"/>
      <c r="BV3820" s="82"/>
      <c r="BW3820" s="94"/>
      <c r="BX3820" s="48"/>
      <c r="BY3820" s="97"/>
      <c r="BZ3820" s="48"/>
      <c r="CA3820" s="40"/>
      <c r="CB3820" s="94"/>
      <c r="CC3820" s="94"/>
      <c r="CD3820" s="94"/>
      <c r="CE3820" s="40"/>
      <c r="CF3820" s="73"/>
      <c r="CG3820" s="41"/>
      <c r="CH3820" s="41"/>
      <c r="CI3820" s="41"/>
      <c r="CJ3820" s="41"/>
      <c r="CK3820" s="41"/>
      <c r="CL3820" s="68"/>
      <c r="CM3820" s="41"/>
      <c r="CN3820" s="41"/>
      <c r="CO3820" s="39"/>
      <c r="CP3820" s="78"/>
    </row>
    <row r="3821" spans="1:94" s="38" customFormat="1" x14ac:dyDescent="0.25">
      <c r="A3821" s="38">
        <v>3818</v>
      </c>
      <c r="F3821" s="39"/>
      <c r="Q3821" s="39"/>
      <c r="R3821" s="40"/>
      <c r="S3821" s="40"/>
      <c r="T3821" s="39"/>
      <c r="AG3821" s="110"/>
      <c r="AH3821" s="94"/>
      <c r="AJ3821" s="97"/>
      <c r="AL3821" s="39"/>
      <c r="AP3821" s="39"/>
      <c r="AQ3821" s="77"/>
      <c r="AR3821" s="94"/>
      <c r="AT3821" s="97"/>
      <c r="BB3821" s="79"/>
      <c r="BC3821" s="94"/>
      <c r="BE3821" s="97"/>
      <c r="BF3821" s="97"/>
      <c r="BG3821" s="40"/>
      <c r="BK3821" s="40"/>
      <c r="BL3821" s="79"/>
      <c r="BM3821" s="94"/>
      <c r="BO3821" s="97"/>
      <c r="BQ3821" s="40"/>
      <c r="BR3821" s="94"/>
      <c r="BS3821" s="94"/>
      <c r="BT3821" s="94"/>
      <c r="BU3821" s="40"/>
      <c r="BV3821" s="82"/>
      <c r="BW3821" s="94"/>
      <c r="BX3821" s="48"/>
      <c r="BY3821" s="97"/>
      <c r="BZ3821" s="48"/>
      <c r="CA3821" s="40"/>
      <c r="CB3821" s="94"/>
      <c r="CC3821" s="94"/>
      <c r="CD3821" s="94"/>
      <c r="CE3821" s="40"/>
      <c r="CF3821" s="73"/>
      <c r="CG3821" s="41"/>
      <c r="CH3821" s="41"/>
      <c r="CI3821" s="41"/>
      <c r="CJ3821" s="41"/>
      <c r="CK3821" s="41"/>
      <c r="CL3821" s="68"/>
      <c r="CM3821" s="41"/>
      <c r="CN3821" s="41"/>
      <c r="CO3821" s="39"/>
      <c r="CP3821" s="78"/>
    </row>
    <row r="3822" spans="1:94" s="38" customFormat="1" x14ac:dyDescent="0.25">
      <c r="A3822" s="38">
        <v>3819</v>
      </c>
      <c r="F3822" s="39"/>
      <c r="Q3822" s="39"/>
      <c r="R3822" s="40"/>
      <c r="S3822" s="40"/>
      <c r="T3822" s="39"/>
      <c r="AG3822" s="110"/>
      <c r="AH3822" s="94"/>
      <c r="AJ3822" s="97"/>
      <c r="AL3822" s="39"/>
      <c r="AP3822" s="39"/>
      <c r="AQ3822" s="77"/>
      <c r="AR3822" s="94"/>
      <c r="AT3822" s="97"/>
      <c r="BB3822" s="79"/>
      <c r="BC3822" s="94"/>
      <c r="BE3822" s="97"/>
      <c r="BF3822" s="97"/>
      <c r="BG3822" s="40"/>
      <c r="BK3822" s="40"/>
      <c r="BL3822" s="79"/>
      <c r="BM3822" s="94"/>
      <c r="BO3822" s="97"/>
      <c r="BQ3822" s="40"/>
      <c r="BR3822" s="94"/>
      <c r="BS3822" s="94"/>
      <c r="BT3822" s="94"/>
      <c r="BU3822" s="40"/>
      <c r="BV3822" s="82"/>
      <c r="BW3822" s="94"/>
      <c r="BX3822" s="48"/>
      <c r="BY3822" s="97"/>
      <c r="BZ3822" s="48"/>
      <c r="CA3822" s="40"/>
      <c r="CB3822" s="94"/>
      <c r="CC3822" s="94"/>
      <c r="CD3822" s="94"/>
      <c r="CE3822" s="40"/>
      <c r="CF3822" s="73"/>
      <c r="CG3822" s="41"/>
      <c r="CH3822" s="41"/>
      <c r="CI3822" s="41"/>
      <c r="CJ3822" s="41"/>
      <c r="CK3822" s="41"/>
      <c r="CL3822" s="68"/>
      <c r="CM3822" s="41"/>
      <c r="CN3822" s="41"/>
      <c r="CO3822" s="39"/>
      <c r="CP3822" s="78"/>
    </row>
    <row r="3823" spans="1:94" s="38" customFormat="1" x14ac:dyDescent="0.25">
      <c r="A3823" s="38">
        <v>3820</v>
      </c>
      <c r="F3823" s="39"/>
      <c r="Q3823" s="39"/>
      <c r="R3823" s="40"/>
      <c r="S3823" s="40"/>
      <c r="T3823" s="39"/>
      <c r="AG3823" s="110"/>
      <c r="AH3823" s="94"/>
      <c r="AJ3823" s="97"/>
      <c r="AL3823" s="39"/>
      <c r="AP3823" s="39"/>
      <c r="AQ3823" s="77"/>
      <c r="AR3823" s="94"/>
      <c r="AT3823" s="97"/>
      <c r="BB3823" s="79"/>
      <c r="BC3823" s="94"/>
      <c r="BE3823" s="97"/>
      <c r="BF3823" s="97"/>
      <c r="BG3823" s="40"/>
      <c r="BK3823" s="40"/>
      <c r="BL3823" s="79"/>
      <c r="BM3823" s="94"/>
      <c r="BO3823" s="97"/>
      <c r="BQ3823" s="40"/>
      <c r="BR3823" s="94"/>
      <c r="BS3823" s="94"/>
      <c r="BT3823" s="94"/>
      <c r="BU3823" s="40"/>
      <c r="BV3823" s="82"/>
      <c r="BW3823" s="94"/>
      <c r="BX3823" s="48"/>
      <c r="BY3823" s="97"/>
      <c r="BZ3823" s="48"/>
      <c r="CA3823" s="40"/>
      <c r="CB3823" s="94"/>
      <c r="CC3823" s="94"/>
      <c r="CD3823" s="94"/>
      <c r="CE3823" s="40"/>
      <c r="CF3823" s="73"/>
      <c r="CG3823" s="41"/>
      <c r="CH3823" s="41"/>
      <c r="CI3823" s="41"/>
      <c r="CJ3823" s="41"/>
      <c r="CK3823" s="41"/>
      <c r="CL3823" s="68"/>
      <c r="CM3823" s="41"/>
      <c r="CN3823" s="41"/>
      <c r="CO3823" s="39"/>
      <c r="CP3823" s="78"/>
    </row>
    <row r="3824" spans="1:94" s="38" customFormat="1" x14ac:dyDescent="0.25">
      <c r="A3824" s="38">
        <v>3821</v>
      </c>
      <c r="F3824" s="39"/>
      <c r="Q3824" s="39"/>
      <c r="R3824" s="40"/>
      <c r="S3824" s="40"/>
      <c r="T3824" s="39"/>
      <c r="AG3824" s="110"/>
      <c r="AH3824" s="94"/>
      <c r="AJ3824" s="97"/>
      <c r="AL3824" s="39"/>
      <c r="AP3824" s="39"/>
      <c r="AQ3824" s="77"/>
      <c r="AR3824" s="94"/>
      <c r="AT3824" s="97"/>
      <c r="BB3824" s="79"/>
      <c r="BC3824" s="94"/>
      <c r="BE3824" s="97"/>
      <c r="BF3824" s="97"/>
      <c r="BG3824" s="40"/>
      <c r="BK3824" s="40"/>
      <c r="BL3824" s="79"/>
      <c r="BM3824" s="94"/>
      <c r="BO3824" s="97"/>
      <c r="BQ3824" s="40"/>
      <c r="BR3824" s="94"/>
      <c r="BS3824" s="94"/>
      <c r="BT3824" s="94"/>
      <c r="BU3824" s="40"/>
      <c r="BV3824" s="82"/>
      <c r="BW3824" s="94"/>
      <c r="BX3824" s="48"/>
      <c r="BY3824" s="97"/>
      <c r="BZ3824" s="48"/>
      <c r="CA3824" s="40"/>
      <c r="CB3824" s="94"/>
      <c r="CC3824" s="94"/>
      <c r="CD3824" s="94"/>
      <c r="CE3824" s="40"/>
      <c r="CF3824" s="73"/>
      <c r="CG3824" s="41"/>
      <c r="CH3824" s="41"/>
      <c r="CI3824" s="41"/>
      <c r="CJ3824" s="41"/>
      <c r="CK3824" s="41"/>
      <c r="CL3824" s="68"/>
      <c r="CM3824" s="41"/>
      <c r="CN3824" s="41"/>
      <c r="CO3824" s="39"/>
      <c r="CP3824" s="78"/>
    </row>
    <row r="3825" spans="1:94" s="38" customFormat="1" x14ac:dyDescent="0.25">
      <c r="A3825" s="38">
        <v>3822</v>
      </c>
      <c r="F3825" s="39"/>
      <c r="Q3825" s="39"/>
      <c r="R3825" s="40"/>
      <c r="S3825" s="40"/>
      <c r="T3825" s="39"/>
      <c r="AG3825" s="110"/>
      <c r="AH3825" s="94"/>
      <c r="AJ3825" s="97"/>
      <c r="AL3825" s="39"/>
      <c r="AP3825" s="39"/>
      <c r="AQ3825" s="77"/>
      <c r="AR3825" s="94"/>
      <c r="AT3825" s="97"/>
      <c r="BB3825" s="79"/>
      <c r="BC3825" s="94"/>
      <c r="BE3825" s="97"/>
      <c r="BF3825" s="97"/>
      <c r="BG3825" s="40"/>
      <c r="BK3825" s="40"/>
      <c r="BL3825" s="79"/>
      <c r="BM3825" s="94"/>
      <c r="BO3825" s="97"/>
      <c r="BQ3825" s="40"/>
      <c r="BR3825" s="94"/>
      <c r="BS3825" s="94"/>
      <c r="BT3825" s="94"/>
      <c r="BU3825" s="40"/>
      <c r="BV3825" s="82"/>
      <c r="BW3825" s="94"/>
      <c r="BX3825" s="48"/>
      <c r="BY3825" s="97"/>
      <c r="BZ3825" s="48"/>
      <c r="CA3825" s="40"/>
      <c r="CB3825" s="94"/>
      <c r="CC3825" s="94"/>
      <c r="CD3825" s="94"/>
      <c r="CE3825" s="40"/>
      <c r="CF3825" s="73"/>
      <c r="CG3825" s="41"/>
      <c r="CH3825" s="41"/>
      <c r="CI3825" s="41"/>
      <c r="CJ3825" s="41"/>
      <c r="CK3825" s="41"/>
      <c r="CL3825" s="68"/>
      <c r="CM3825" s="41"/>
      <c r="CN3825" s="41"/>
      <c r="CO3825" s="39"/>
      <c r="CP3825" s="78"/>
    </row>
    <row r="3826" spans="1:94" s="38" customFormat="1" x14ac:dyDescent="0.25">
      <c r="A3826" s="38">
        <v>3823</v>
      </c>
      <c r="F3826" s="39"/>
      <c r="Q3826" s="39"/>
      <c r="R3826" s="40"/>
      <c r="S3826" s="40"/>
      <c r="T3826" s="39"/>
      <c r="AG3826" s="110"/>
      <c r="AH3826" s="94"/>
      <c r="AJ3826" s="97"/>
      <c r="AL3826" s="39"/>
      <c r="AP3826" s="39"/>
      <c r="AQ3826" s="77"/>
      <c r="AR3826" s="94"/>
      <c r="AT3826" s="97"/>
      <c r="BB3826" s="79"/>
      <c r="BC3826" s="94"/>
      <c r="BE3826" s="97"/>
      <c r="BF3826" s="97"/>
      <c r="BG3826" s="40"/>
      <c r="BK3826" s="40"/>
      <c r="BL3826" s="79"/>
      <c r="BM3826" s="94"/>
      <c r="BO3826" s="97"/>
      <c r="BQ3826" s="40"/>
      <c r="BR3826" s="94"/>
      <c r="BS3826" s="94"/>
      <c r="BT3826" s="94"/>
      <c r="BU3826" s="40"/>
      <c r="BV3826" s="82"/>
      <c r="BW3826" s="94"/>
      <c r="BX3826" s="48"/>
      <c r="BY3826" s="97"/>
      <c r="BZ3826" s="48"/>
      <c r="CA3826" s="40"/>
      <c r="CB3826" s="94"/>
      <c r="CC3826" s="94"/>
      <c r="CD3826" s="94"/>
      <c r="CE3826" s="40"/>
      <c r="CF3826" s="73"/>
      <c r="CG3826" s="41"/>
      <c r="CH3826" s="41"/>
      <c r="CI3826" s="41"/>
      <c r="CJ3826" s="41"/>
      <c r="CK3826" s="41"/>
      <c r="CL3826" s="68"/>
      <c r="CM3826" s="41"/>
      <c r="CN3826" s="41"/>
      <c r="CO3826" s="39"/>
      <c r="CP3826" s="78"/>
    </row>
    <row r="3827" spans="1:94" s="38" customFormat="1" x14ac:dyDescent="0.25">
      <c r="A3827" s="38">
        <v>3824</v>
      </c>
      <c r="F3827" s="39"/>
      <c r="Q3827" s="39"/>
      <c r="R3827" s="40"/>
      <c r="S3827" s="40"/>
      <c r="T3827" s="39"/>
      <c r="AG3827" s="110"/>
      <c r="AH3827" s="94"/>
      <c r="AJ3827" s="97"/>
      <c r="AL3827" s="39"/>
      <c r="AP3827" s="39"/>
      <c r="AQ3827" s="77"/>
      <c r="AR3827" s="94"/>
      <c r="AT3827" s="97"/>
      <c r="BB3827" s="79"/>
      <c r="BC3827" s="94"/>
      <c r="BE3827" s="97"/>
      <c r="BF3827" s="97"/>
      <c r="BG3827" s="40"/>
      <c r="BK3827" s="40"/>
      <c r="BL3827" s="79"/>
      <c r="BM3827" s="94"/>
      <c r="BO3827" s="97"/>
      <c r="BQ3827" s="40"/>
      <c r="BR3827" s="94"/>
      <c r="BS3827" s="94"/>
      <c r="BT3827" s="94"/>
      <c r="BU3827" s="40"/>
      <c r="BV3827" s="82"/>
      <c r="BW3827" s="94"/>
      <c r="BX3827" s="48"/>
      <c r="BY3827" s="97"/>
      <c r="BZ3827" s="48"/>
      <c r="CA3827" s="40"/>
      <c r="CB3827" s="94"/>
      <c r="CC3827" s="94"/>
      <c r="CD3827" s="94"/>
      <c r="CE3827" s="40"/>
      <c r="CF3827" s="73"/>
      <c r="CG3827" s="41"/>
      <c r="CH3827" s="41"/>
      <c r="CI3827" s="41"/>
      <c r="CJ3827" s="41"/>
      <c r="CK3827" s="41"/>
      <c r="CL3827" s="68"/>
      <c r="CM3827" s="41"/>
      <c r="CN3827" s="41"/>
      <c r="CO3827" s="39"/>
      <c r="CP3827" s="78"/>
    </row>
    <row r="3828" spans="1:94" s="38" customFormat="1" x14ac:dyDescent="0.25">
      <c r="A3828" s="38">
        <v>3825</v>
      </c>
      <c r="F3828" s="39"/>
      <c r="Q3828" s="39"/>
      <c r="R3828" s="40"/>
      <c r="S3828" s="40"/>
      <c r="T3828" s="39"/>
      <c r="AG3828" s="110"/>
      <c r="AH3828" s="94"/>
      <c r="AJ3828" s="97"/>
      <c r="AL3828" s="39"/>
      <c r="AP3828" s="39"/>
      <c r="AQ3828" s="77"/>
      <c r="AR3828" s="94"/>
      <c r="AT3828" s="97"/>
      <c r="BB3828" s="79"/>
      <c r="BC3828" s="94"/>
      <c r="BE3828" s="97"/>
      <c r="BF3828" s="97"/>
      <c r="BG3828" s="40"/>
      <c r="BK3828" s="40"/>
      <c r="BL3828" s="79"/>
      <c r="BM3828" s="94"/>
      <c r="BO3828" s="97"/>
      <c r="BQ3828" s="40"/>
      <c r="BR3828" s="94"/>
      <c r="BS3828" s="94"/>
      <c r="BT3828" s="94"/>
      <c r="BU3828" s="40"/>
      <c r="BV3828" s="82"/>
      <c r="BW3828" s="94"/>
      <c r="BX3828" s="48"/>
      <c r="BY3828" s="97"/>
      <c r="BZ3828" s="48"/>
      <c r="CA3828" s="40"/>
      <c r="CB3828" s="94"/>
      <c r="CC3828" s="94"/>
      <c r="CD3828" s="94"/>
      <c r="CE3828" s="40"/>
      <c r="CF3828" s="73"/>
      <c r="CG3828" s="41"/>
      <c r="CH3828" s="41"/>
      <c r="CI3828" s="41"/>
      <c r="CJ3828" s="41"/>
      <c r="CK3828" s="41"/>
      <c r="CL3828" s="68"/>
      <c r="CM3828" s="41"/>
      <c r="CN3828" s="41"/>
      <c r="CO3828" s="39"/>
      <c r="CP3828" s="78"/>
    </row>
    <row r="3829" spans="1:94" s="38" customFormat="1" x14ac:dyDescent="0.25">
      <c r="A3829" s="38">
        <v>3826</v>
      </c>
      <c r="F3829" s="39"/>
      <c r="Q3829" s="39"/>
      <c r="R3829" s="40"/>
      <c r="S3829" s="40"/>
      <c r="T3829" s="39"/>
      <c r="AG3829" s="110"/>
      <c r="AH3829" s="94"/>
      <c r="AJ3829" s="97"/>
      <c r="AL3829" s="39"/>
      <c r="AP3829" s="39"/>
      <c r="AQ3829" s="77"/>
      <c r="AR3829" s="94"/>
      <c r="AT3829" s="97"/>
      <c r="BB3829" s="79"/>
      <c r="BC3829" s="94"/>
      <c r="BE3829" s="97"/>
      <c r="BF3829" s="97"/>
      <c r="BG3829" s="40"/>
      <c r="BK3829" s="40"/>
      <c r="BL3829" s="79"/>
      <c r="BM3829" s="94"/>
      <c r="BO3829" s="97"/>
      <c r="BQ3829" s="40"/>
      <c r="BR3829" s="94"/>
      <c r="BS3829" s="94"/>
      <c r="BT3829" s="94"/>
      <c r="BU3829" s="40"/>
      <c r="BV3829" s="82"/>
      <c r="BW3829" s="94"/>
      <c r="BX3829" s="48"/>
      <c r="BY3829" s="97"/>
      <c r="BZ3829" s="48"/>
      <c r="CA3829" s="40"/>
      <c r="CB3829" s="94"/>
      <c r="CC3829" s="94"/>
      <c r="CD3829" s="94"/>
      <c r="CE3829" s="40"/>
      <c r="CF3829" s="73"/>
      <c r="CG3829" s="41"/>
      <c r="CH3829" s="41"/>
      <c r="CI3829" s="41"/>
      <c r="CJ3829" s="41"/>
      <c r="CK3829" s="41"/>
      <c r="CL3829" s="68"/>
      <c r="CM3829" s="41"/>
      <c r="CN3829" s="41"/>
      <c r="CO3829" s="39"/>
      <c r="CP3829" s="78"/>
    </row>
    <row r="3830" spans="1:94" s="38" customFormat="1" x14ac:dyDescent="0.25">
      <c r="A3830" s="38">
        <v>3827</v>
      </c>
      <c r="F3830" s="39"/>
      <c r="Q3830" s="39"/>
      <c r="R3830" s="40"/>
      <c r="S3830" s="40"/>
      <c r="T3830" s="39"/>
      <c r="AG3830" s="110"/>
      <c r="AH3830" s="94"/>
      <c r="AJ3830" s="97"/>
      <c r="AL3830" s="39"/>
      <c r="AP3830" s="39"/>
      <c r="AQ3830" s="77"/>
      <c r="AR3830" s="94"/>
      <c r="AT3830" s="97"/>
      <c r="BB3830" s="79"/>
      <c r="BC3830" s="94"/>
      <c r="BE3830" s="97"/>
      <c r="BF3830" s="97"/>
      <c r="BG3830" s="40"/>
      <c r="BK3830" s="40"/>
      <c r="BL3830" s="79"/>
      <c r="BM3830" s="94"/>
      <c r="BO3830" s="97"/>
      <c r="BQ3830" s="40"/>
      <c r="BR3830" s="94"/>
      <c r="BS3830" s="94"/>
      <c r="BT3830" s="94"/>
      <c r="BU3830" s="40"/>
      <c r="BV3830" s="82"/>
      <c r="BW3830" s="94"/>
      <c r="BX3830" s="48"/>
      <c r="BY3830" s="97"/>
      <c r="BZ3830" s="48"/>
      <c r="CA3830" s="40"/>
      <c r="CB3830" s="94"/>
      <c r="CC3830" s="94"/>
      <c r="CD3830" s="94"/>
      <c r="CE3830" s="40"/>
      <c r="CF3830" s="73"/>
      <c r="CG3830" s="41"/>
      <c r="CH3830" s="41"/>
      <c r="CI3830" s="41"/>
      <c r="CJ3830" s="41"/>
      <c r="CK3830" s="41"/>
      <c r="CL3830" s="68"/>
      <c r="CM3830" s="41"/>
      <c r="CN3830" s="41"/>
      <c r="CO3830" s="39"/>
      <c r="CP3830" s="78"/>
    </row>
    <row r="3831" spans="1:94" s="38" customFormat="1" x14ac:dyDescent="0.25">
      <c r="A3831" s="38">
        <v>3828</v>
      </c>
      <c r="F3831" s="39"/>
      <c r="Q3831" s="39"/>
      <c r="R3831" s="40"/>
      <c r="S3831" s="40"/>
      <c r="T3831" s="39"/>
      <c r="AG3831" s="110"/>
      <c r="AH3831" s="94"/>
      <c r="AJ3831" s="97"/>
      <c r="AL3831" s="39"/>
      <c r="AP3831" s="39"/>
      <c r="AQ3831" s="77"/>
      <c r="AR3831" s="94"/>
      <c r="AT3831" s="97"/>
      <c r="BB3831" s="79"/>
      <c r="BC3831" s="94"/>
      <c r="BE3831" s="97"/>
      <c r="BF3831" s="97"/>
      <c r="BG3831" s="40"/>
      <c r="BK3831" s="40"/>
      <c r="BL3831" s="79"/>
      <c r="BM3831" s="94"/>
      <c r="BO3831" s="97"/>
      <c r="BQ3831" s="40"/>
      <c r="BR3831" s="94"/>
      <c r="BS3831" s="94"/>
      <c r="BT3831" s="94"/>
      <c r="BU3831" s="40"/>
      <c r="BV3831" s="82"/>
      <c r="BW3831" s="94"/>
      <c r="BX3831" s="48"/>
      <c r="BY3831" s="97"/>
      <c r="BZ3831" s="48"/>
      <c r="CA3831" s="40"/>
      <c r="CB3831" s="94"/>
      <c r="CC3831" s="94"/>
      <c r="CD3831" s="94"/>
      <c r="CE3831" s="40"/>
      <c r="CF3831" s="73"/>
      <c r="CG3831" s="41"/>
      <c r="CH3831" s="41"/>
      <c r="CI3831" s="41"/>
      <c r="CJ3831" s="41"/>
      <c r="CK3831" s="41"/>
      <c r="CL3831" s="68"/>
      <c r="CM3831" s="41"/>
      <c r="CN3831" s="41"/>
      <c r="CO3831" s="39"/>
      <c r="CP3831" s="78"/>
    </row>
    <row r="3832" spans="1:94" s="38" customFormat="1" x14ac:dyDescent="0.25">
      <c r="A3832" s="38">
        <v>3829</v>
      </c>
      <c r="F3832" s="39"/>
      <c r="Q3832" s="39"/>
      <c r="R3832" s="40"/>
      <c r="S3832" s="40"/>
      <c r="T3832" s="39"/>
      <c r="AG3832" s="110"/>
      <c r="AH3832" s="94"/>
      <c r="AJ3832" s="97"/>
      <c r="AL3832" s="39"/>
      <c r="AP3832" s="39"/>
      <c r="AQ3832" s="77"/>
      <c r="AR3832" s="94"/>
      <c r="AT3832" s="97"/>
      <c r="BB3832" s="79"/>
      <c r="BC3832" s="94"/>
      <c r="BE3832" s="97"/>
      <c r="BF3832" s="97"/>
      <c r="BG3832" s="40"/>
      <c r="BK3832" s="40"/>
      <c r="BL3832" s="79"/>
      <c r="BM3832" s="94"/>
      <c r="BO3832" s="97"/>
      <c r="BQ3832" s="40"/>
      <c r="BR3832" s="94"/>
      <c r="BS3832" s="94"/>
      <c r="BT3832" s="94"/>
      <c r="BU3832" s="40"/>
      <c r="BV3832" s="82"/>
      <c r="BW3832" s="94"/>
      <c r="BX3832" s="48"/>
      <c r="BY3832" s="97"/>
      <c r="BZ3832" s="48"/>
      <c r="CA3832" s="40"/>
      <c r="CB3832" s="94"/>
      <c r="CC3832" s="94"/>
      <c r="CD3832" s="94"/>
      <c r="CE3832" s="40"/>
      <c r="CF3832" s="73"/>
      <c r="CG3832" s="41"/>
      <c r="CH3832" s="41"/>
      <c r="CI3832" s="41"/>
      <c r="CJ3832" s="41"/>
      <c r="CK3832" s="41"/>
      <c r="CL3832" s="68"/>
      <c r="CM3832" s="41"/>
      <c r="CN3832" s="41"/>
      <c r="CO3832" s="39"/>
      <c r="CP3832" s="78"/>
    </row>
    <row r="3833" spans="1:94" s="38" customFormat="1" x14ac:dyDescent="0.25">
      <c r="A3833" s="38">
        <v>3830</v>
      </c>
      <c r="F3833" s="39"/>
      <c r="Q3833" s="39"/>
      <c r="R3833" s="40"/>
      <c r="S3833" s="40"/>
      <c r="T3833" s="39"/>
      <c r="AG3833" s="110"/>
      <c r="AH3833" s="94"/>
      <c r="AJ3833" s="97"/>
      <c r="AL3833" s="39"/>
      <c r="AP3833" s="39"/>
      <c r="AQ3833" s="77"/>
      <c r="AR3833" s="94"/>
      <c r="AT3833" s="97"/>
      <c r="BB3833" s="79"/>
      <c r="BC3833" s="94"/>
      <c r="BE3833" s="97"/>
      <c r="BF3833" s="97"/>
      <c r="BG3833" s="40"/>
      <c r="BK3833" s="40"/>
      <c r="BL3833" s="79"/>
      <c r="BM3833" s="94"/>
      <c r="BO3833" s="97"/>
      <c r="BQ3833" s="40"/>
      <c r="BR3833" s="94"/>
      <c r="BS3833" s="94"/>
      <c r="BT3833" s="94"/>
      <c r="BU3833" s="40"/>
      <c r="BV3833" s="82"/>
      <c r="BW3833" s="94"/>
      <c r="BX3833" s="48"/>
      <c r="BY3833" s="97"/>
      <c r="BZ3833" s="48"/>
      <c r="CA3833" s="40"/>
      <c r="CB3833" s="94"/>
      <c r="CC3833" s="94"/>
      <c r="CD3833" s="94"/>
      <c r="CE3833" s="40"/>
      <c r="CF3833" s="73"/>
      <c r="CG3833" s="41"/>
      <c r="CH3833" s="41"/>
      <c r="CI3833" s="41"/>
      <c r="CJ3833" s="41"/>
      <c r="CK3833" s="41"/>
      <c r="CL3833" s="68"/>
      <c r="CM3833" s="41"/>
      <c r="CN3833" s="41"/>
      <c r="CO3833" s="39"/>
      <c r="CP3833" s="78"/>
    </row>
    <row r="3834" spans="1:94" s="38" customFormat="1" x14ac:dyDescent="0.25">
      <c r="A3834" s="38">
        <v>3831</v>
      </c>
      <c r="F3834" s="39"/>
      <c r="Q3834" s="39"/>
      <c r="R3834" s="40"/>
      <c r="S3834" s="40"/>
      <c r="T3834" s="39"/>
      <c r="AG3834" s="110"/>
      <c r="AH3834" s="94"/>
      <c r="AJ3834" s="97"/>
      <c r="AL3834" s="39"/>
      <c r="AP3834" s="39"/>
      <c r="AQ3834" s="77"/>
      <c r="AR3834" s="94"/>
      <c r="AT3834" s="97"/>
      <c r="BB3834" s="79"/>
      <c r="BC3834" s="94"/>
      <c r="BE3834" s="97"/>
      <c r="BF3834" s="97"/>
      <c r="BG3834" s="40"/>
      <c r="BK3834" s="40"/>
      <c r="BL3834" s="79"/>
      <c r="BM3834" s="94"/>
      <c r="BO3834" s="97"/>
      <c r="BQ3834" s="40"/>
      <c r="BR3834" s="94"/>
      <c r="BS3834" s="94"/>
      <c r="BT3834" s="94"/>
      <c r="BU3834" s="40"/>
      <c r="BV3834" s="82"/>
      <c r="BW3834" s="94"/>
      <c r="BX3834" s="48"/>
      <c r="BY3834" s="97"/>
      <c r="BZ3834" s="48"/>
      <c r="CA3834" s="40"/>
      <c r="CB3834" s="94"/>
      <c r="CC3834" s="94"/>
      <c r="CD3834" s="94"/>
      <c r="CE3834" s="40"/>
      <c r="CF3834" s="73"/>
      <c r="CG3834" s="41"/>
      <c r="CH3834" s="41"/>
      <c r="CI3834" s="41"/>
      <c r="CJ3834" s="41"/>
      <c r="CK3834" s="41"/>
      <c r="CL3834" s="68"/>
      <c r="CM3834" s="41"/>
      <c r="CN3834" s="41"/>
      <c r="CO3834" s="39"/>
      <c r="CP3834" s="78"/>
    </row>
    <row r="3835" spans="1:94" s="38" customFormat="1" x14ac:dyDescent="0.25">
      <c r="A3835" s="38">
        <v>3832</v>
      </c>
      <c r="F3835" s="39"/>
      <c r="Q3835" s="39"/>
      <c r="R3835" s="40"/>
      <c r="S3835" s="40"/>
      <c r="T3835" s="39"/>
      <c r="AG3835" s="110"/>
      <c r="AH3835" s="94"/>
      <c r="AJ3835" s="97"/>
      <c r="AL3835" s="39"/>
      <c r="AP3835" s="39"/>
      <c r="AQ3835" s="77"/>
      <c r="AR3835" s="94"/>
      <c r="AT3835" s="97"/>
      <c r="BB3835" s="79"/>
      <c r="BC3835" s="94"/>
      <c r="BE3835" s="97"/>
      <c r="BF3835" s="97"/>
      <c r="BG3835" s="40"/>
      <c r="BK3835" s="40"/>
      <c r="BL3835" s="79"/>
      <c r="BM3835" s="94"/>
      <c r="BO3835" s="97"/>
      <c r="BQ3835" s="40"/>
      <c r="BR3835" s="94"/>
      <c r="BS3835" s="94"/>
      <c r="BT3835" s="94"/>
      <c r="BU3835" s="40"/>
      <c r="BV3835" s="82"/>
      <c r="BW3835" s="94"/>
      <c r="BX3835" s="48"/>
      <c r="BY3835" s="97"/>
      <c r="BZ3835" s="48"/>
      <c r="CA3835" s="40"/>
      <c r="CB3835" s="94"/>
      <c r="CC3835" s="94"/>
      <c r="CD3835" s="94"/>
      <c r="CE3835" s="40"/>
      <c r="CF3835" s="73"/>
      <c r="CG3835" s="41"/>
      <c r="CH3835" s="41"/>
      <c r="CI3835" s="41"/>
      <c r="CJ3835" s="41"/>
      <c r="CK3835" s="41"/>
      <c r="CL3835" s="68"/>
      <c r="CM3835" s="41"/>
      <c r="CN3835" s="41"/>
      <c r="CO3835" s="39"/>
      <c r="CP3835" s="78"/>
    </row>
    <row r="3836" spans="1:94" s="38" customFormat="1" x14ac:dyDescent="0.25">
      <c r="A3836" s="38">
        <v>3833</v>
      </c>
      <c r="F3836" s="39"/>
      <c r="Q3836" s="39"/>
      <c r="R3836" s="40"/>
      <c r="S3836" s="40"/>
      <c r="T3836" s="39"/>
      <c r="AG3836" s="110"/>
      <c r="AH3836" s="94"/>
      <c r="AJ3836" s="97"/>
      <c r="AL3836" s="39"/>
      <c r="AP3836" s="39"/>
      <c r="AQ3836" s="77"/>
      <c r="AR3836" s="94"/>
      <c r="AT3836" s="97"/>
      <c r="BB3836" s="79"/>
      <c r="BC3836" s="94"/>
      <c r="BE3836" s="97"/>
      <c r="BF3836" s="97"/>
      <c r="BG3836" s="40"/>
      <c r="BK3836" s="40"/>
      <c r="BL3836" s="79"/>
      <c r="BM3836" s="94"/>
      <c r="BO3836" s="97"/>
      <c r="BQ3836" s="40"/>
      <c r="BR3836" s="94"/>
      <c r="BS3836" s="94"/>
      <c r="BT3836" s="94"/>
      <c r="BU3836" s="40"/>
      <c r="BV3836" s="82"/>
      <c r="BW3836" s="94"/>
      <c r="BX3836" s="48"/>
      <c r="BY3836" s="97"/>
      <c r="BZ3836" s="48"/>
      <c r="CA3836" s="40"/>
      <c r="CB3836" s="94"/>
      <c r="CC3836" s="94"/>
      <c r="CD3836" s="94"/>
      <c r="CE3836" s="40"/>
      <c r="CF3836" s="73"/>
      <c r="CG3836" s="41"/>
      <c r="CH3836" s="41"/>
      <c r="CI3836" s="41"/>
      <c r="CJ3836" s="41"/>
      <c r="CK3836" s="41"/>
      <c r="CL3836" s="68"/>
      <c r="CM3836" s="41"/>
      <c r="CN3836" s="41"/>
      <c r="CO3836" s="39"/>
      <c r="CP3836" s="78"/>
    </row>
    <row r="3837" spans="1:94" s="38" customFormat="1" x14ac:dyDescent="0.25">
      <c r="A3837" s="38">
        <v>3834</v>
      </c>
      <c r="F3837" s="39"/>
      <c r="Q3837" s="39"/>
      <c r="R3837" s="40"/>
      <c r="S3837" s="40"/>
      <c r="T3837" s="39"/>
      <c r="AG3837" s="110"/>
      <c r="AH3837" s="94"/>
      <c r="AJ3837" s="97"/>
      <c r="AL3837" s="39"/>
      <c r="AP3837" s="39"/>
      <c r="AQ3837" s="77"/>
      <c r="AR3837" s="94"/>
      <c r="AT3837" s="97"/>
      <c r="BB3837" s="79"/>
      <c r="BC3837" s="94"/>
      <c r="BE3837" s="97"/>
      <c r="BF3837" s="97"/>
      <c r="BG3837" s="40"/>
      <c r="BK3837" s="40"/>
      <c r="BL3837" s="79"/>
      <c r="BM3837" s="94"/>
      <c r="BO3837" s="97"/>
      <c r="BQ3837" s="40"/>
      <c r="BR3837" s="94"/>
      <c r="BS3837" s="94"/>
      <c r="BT3837" s="94"/>
      <c r="BU3837" s="40"/>
      <c r="BV3837" s="82"/>
      <c r="BW3837" s="94"/>
      <c r="BX3837" s="48"/>
      <c r="BY3837" s="97"/>
      <c r="BZ3837" s="48"/>
      <c r="CA3837" s="40"/>
      <c r="CB3837" s="94"/>
      <c r="CC3837" s="94"/>
      <c r="CD3837" s="94"/>
      <c r="CE3837" s="40"/>
      <c r="CF3837" s="73"/>
      <c r="CG3837" s="41"/>
      <c r="CH3837" s="41"/>
      <c r="CI3837" s="41"/>
      <c r="CJ3837" s="41"/>
      <c r="CK3837" s="41"/>
      <c r="CL3837" s="68"/>
      <c r="CM3837" s="41"/>
      <c r="CN3837" s="41"/>
      <c r="CO3837" s="39"/>
      <c r="CP3837" s="78"/>
    </row>
    <row r="3838" spans="1:94" s="38" customFormat="1" x14ac:dyDescent="0.25">
      <c r="A3838" s="38">
        <v>3835</v>
      </c>
      <c r="F3838" s="39"/>
      <c r="Q3838" s="39"/>
      <c r="R3838" s="40"/>
      <c r="S3838" s="40"/>
      <c r="T3838" s="39"/>
      <c r="AG3838" s="110"/>
      <c r="AH3838" s="94"/>
      <c r="AJ3838" s="97"/>
      <c r="AL3838" s="39"/>
      <c r="AP3838" s="39"/>
      <c r="AQ3838" s="77"/>
      <c r="AR3838" s="94"/>
      <c r="AT3838" s="97"/>
      <c r="BB3838" s="79"/>
      <c r="BC3838" s="94"/>
      <c r="BE3838" s="97"/>
      <c r="BF3838" s="97"/>
      <c r="BG3838" s="40"/>
      <c r="BK3838" s="40"/>
      <c r="BL3838" s="79"/>
      <c r="BM3838" s="94"/>
      <c r="BO3838" s="97"/>
      <c r="BQ3838" s="40"/>
      <c r="BR3838" s="94"/>
      <c r="BS3838" s="94"/>
      <c r="BT3838" s="94"/>
      <c r="BU3838" s="40"/>
      <c r="BV3838" s="82"/>
      <c r="BW3838" s="94"/>
      <c r="BX3838" s="48"/>
      <c r="BY3838" s="97"/>
      <c r="BZ3838" s="48"/>
      <c r="CA3838" s="40"/>
      <c r="CB3838" s="94"/>
      <c r="CC3838" s="94"/>
      <c r="CD3838" s="94"/>
      <c r="CE3838" s="40"/>
      <c r="CF3838" s="73"/>
      <c r="CG3838" s="41"/>
      <c r="CH3838" s="41"/>
      <c r="CI3838" s="41"/>
      <c r="CJ3838" s="41"/>
      <c r="CK3838" s="41"/>
      <c r="CL3838" s="68"/>
      <c r="CM3838" s="41"/>
      <c r="CN3838" s="41"/>
      <c r="CO3838" s="39"/>
      <c r="CP3838" s="78"/>
    </row>
    <row r="3839" spans="1:94" s="38" customFormat="1" x14ac:dyDescent="0.25">
      <c r="A3839" s="38">
        <v>3836</v>
      </c>
      <c r="F3839" s="39"/>
      <c r="Q3839" s="39"/>
      <c r="R3839" s="40"/>
      <c r="S3839" s="40"/>
      <c r="T3839" s="39"/>
      <c r="AG3839" s="110"/>
      <c r="AH3839" s="94"/>
      <c r="AJ3839" s="97"/>
      <c r="AL3839" s="39"/>
      <c r="AP3839" s="39"/>
      <c r="AQ3839" s="77"/>
      <c r="AR3839" s="94"/>
      <c r="AT3839" s="97"/>
      <c r="BB3839" s="79"/>
      <c r="BC3839" s="94"/>
      <c r="BE3839" s="97"/>
      <c r="BF3839" s="97"/>
      <c r="BG3839" s="40"/>
      <c r="BK3839" s="40"/>
      <c r="BL3839" s="79"/>
      <c r="BM3839" s="94"/>
      <c r="BO3839" s="97"/>
      <c r="BQ3839" s="40"/>
      <c r="BR3839" s="94"/>
      <c r="BS3839" s="94"/>
      <c r="BT3839" s="94"/>
      <c r="BU3839" s="40"/>
      <c r="BV3839" s="82"/>
      <c r="BW3839" s="94"/>
      <c r="BX3839" s="48"/>
      <c r="BY3839" s="97"/>
      <c r="BZ3839" s="48"/>
      <c r="CA3839" s="40"/>
      <c r="CB3839" s="94"/>
      <c r="CC3839" s="94"/>
      <c r="CD3839" s="94"/>
      <c r="CE3839" s="40"/>
      <c r="CF3839" s="73"/>
      <c r="CG3839" s="41"/>
      <c r="CH3839" s="41"/>
      <c r="CI3839" s="41"/>
      <c r="CJ3839" s="41"/>
      <c r="CK3839" s="41"/>
      <c r="CL3839" s="68"/>
      <c r="CM3839" s="41"/>
      <c r="CN3839" s="41"/>
      <c r="CO3839" s="39"/>
      <c r="CP3839" s="78"/>
    </row>
    <row r="3840" spans="1:94" s="38" customFormat="1" x14ac:dyDescent="0.25">
      <c r="A3840" s="38">
        <v>3837</v>
      </c>
      <c r="F3840" s="39"/>
      <c r="Q3840" s="39"/>
      <c r="R3840" s="40"/>
      <c r="S3840" s="40"/>
      <c r="T3840" s="39"/>
      <c r="AG3840" s="110"/>
      <c r="AH3840" s="94"/>
      <c r="AJ3840" s="97"/>
      <c r="AL3840" s="39"/>
      <c r="AP3840" s="39"/>
      <c r="AQ3840" s="77"/>
      <c r="AR3840" s="94"/>
      <c r="AT3840" s="97"/>
      <c r="BB3840" s="79"/>
      <c r="BC3840" s="94"/>
      <c r="BE3840" s="97"/>
      <c r="BF3840" s="97"/>
      <c r="BG3840" s="40"/>
      <c r="BK3840" s="40"/>
      <c r="BL3840" s="79"/>
      <c r="BM3840" s="94"/>
      <c r="BO3840" s="97"/>
      <c r="BQ3840" s="40"/>
      <c r="BR3840" s="94"/>
      <c r="BS3840" s="94"/>
      <c r="BT3840" s="94"/>
      <c r="BU3840" s="40"/>
      <c r="BV3840" s="82"/>
      <c r="BW3840" s="94"/>
      <c r="BX3840" s="48"/>
      <c r="BY3840" s="97"/>
      <c r="BZ3840" s="48"/>
      <c r="CA3840" s="40"/>
      <c r="CB3840" s="94"/>
      <c r="CC3840" s="94"/>
      <c r="CD3840" s="94"/>
      <c r="CE3840" s="40"/>
      <c r="CF3840" s="73"/>
      <c r="CG3840" s="41"/>
      <c r="CH3840" s="41"/>
      <c r="CI3840" s="41"/>
      <c r="CJ3840" s="41"/>
      <c r="CK3840" s="41"/>
      <c r="CL3840" s="68"/>
      <c r="CM3840" s="41"/>
      <c r="CN3840" s="41"/>
      <c r="CO3840" s="39"/>
      <c r="CP3840" s="78"/>
    </row>
    <row r="3841" spans="1:94" s="38" customFormat="1" x14ac:dyDescent="0.25">
      <c r="A3841" s="38">
        <v>3838</v>
      </c>
      <c r="F3841" s="39"/>
      <c r="Q3841" s="39"/>
      <c r="R3841" s="40"/>
      <c r="S3841" s="40"/>
      <c r="T3841" s="39"/>
      <c r="AG3841" s="110"/>
      <c r="AH3841" s="94"/>
      <c r="AJ3841" s="97"/>
      <c r="AL3841" s="39"/>
      <c r="AP3841" s="39"/>
      <c r="AQ3841" s="77"/>
      <c r="AR3841" s="94"/>
      <c r="AT3841" s="97"/>
      <c r="BB3841" s="79"/>
      <c r="BC3841" s="94"/>
      <c r="BE3841" s="97"/>
      <c r="BF3841" s="97"/>
      <c r="BG3841" s="40"/>
      <c r="BK3841" s="40"/>
      <c r="BL3841" s="79"/>
      <c r="BM3841" s="94"/>
      <c r="BO3841" s="97"/>
      <c r="BQ3841" s="40"/>
      <c r="BR3841" s="94"/>
      <c r="BS3841" s="94"/>
      <c r="BT3841" s="94"/>
      <c r="BU3841" s="40"/>
      <c r="BV3841" s="82"/>
      <c r="BW3841" s="94"/>
      <c r="BX3841" s="48"/>
      <c r="BY3841" s="97"/>
      <c r="BZ3841" s="48"/>
      <c r="CA3841" s="40"/>
      <c r="CB3841" s="94"/>
      <c r="CC3841" s="94"/>
      <c r="CD3841" s="94"/>
      <c r="CE3841" s="40"/>
      <c r="CF3841" s="73"/>
      <c r="CG3841" s="41"/>
      <c r="CH3841" s="41"/>
      <c r="CI3841" s="41"/>
      <c r="CJ3841" s="41"/>
      <c r="CK3841" s="41"/>
      <c r="CL3841" s="68"/>
      <c r="CM3841" s="41"/>
      <c r="CN3841" s="41"/>
      <c r="CO3841" s="39"/>
      <c r="CP3841" s="78"/>
    </row>
    <row r="3842" spans="1:94" s="38" customFormat="1" x14ac:dyDescent="0.25">
      <c r="A3842" s="38">
        <v>3839</v>
      </c>
      <c r="F3842" s="39"/>
      <c r="Q3842" s="39"/>
      <c r="R3842" s="40"/>
      <c r="S3842" s="40"/>
      <c r="T3842" s="39"/>
      <c r="AG3842" s="110"/>
      <c r="AH3842" s="94"/>
      <c r="AJ3842" s="97"/>
      <c r="AL3842" s="39"/>
      <c r="AP3842" s="39"/>
      <c r="AQ3842" s="77"/>
      <c r="AR3842" s="94"/>
      <c r="AT3842" s="97"/>
      <c r="BB3842" s="79"/>
      <c r="BC3842" s="94"/>
      <c r="BE3842" s="97"/>
      <c r="BF3842" s="97"/>
      <c r="BG3842" s="40"/>
      <c r="BK3842" s="40"/>
      <c r="BL3842" s="79"/>
      <c r="BM3842" s="94"/>
      <c r="BO3842" s="97"/>
      <c r="BQ3842" s="40"/>
      <c r="BR3842" s="94"/>
      <c r="BS3842" s="94"/>
      <c r="BT3842" s="94"/>
      <c r="BU3842" s="40"/>
      <c r="BV3842" s="82"/>
      <c r="BW3842" s="94"/>
      <c r="BX3842" s="48"/>
      <c r="BY3842" s="97"/>
      <c r="BZ3842" s="48"/>
      <c r="CA3842" s="40"/>
      <c r="CB3842" s="94"/>
      <c r="CC3842" s="94"/>
      <c r="CD3842" s="94"/>
      <c r="CE3842" s="40"/>
      <c r="CF3842" s="73"/>
      <c r="CG3842" s="41"/>
      <c r="CH3842" s="41"/>
      <c r="CI3842" s="41"/>
      <c r="CJ3842" s="41"/>
      <c r="CK3842" s="41"/>
      <c r="CL3842" s="68"/>
      <c r="CM3842" s="41"/>
      <c r="CN3842" s="41"/>
      <c r="CO3842" s="39"/>
      <c r="CP3842" s="78"/>
    </row>
    <row r="3843" spans="1:94" s="38" customFormat="1" x14ac:dyDescent="0.25">
      <c r="A3843" s="38">
        <v>3840</v>
      </c>
      <c r="F3843" s="39"/>
      <c r="Q3843" s="39"/>
      <c r="R3843" s="40"/>
      <c r="S3843" s="40"/>
      <c r="T3843" s="39"/>
      <c r="AG3843" s="110"/>
      <c r="AH3843" s="94"/>
      <c r="AJ3843" s="97"/>
      <c r="AL3843" s="39"/>
      <c r="AP3843" s="39"/>
      <c r="AQ3843" s="77"/>
      <c r="AR3843" s="94"/>
      <c r="AT3843" s="97"/>
      <c r="BB3843" s="79"/>
      <c r="BC3843" s="94"/>
      <c r="BE3843" s="97"/>
      <c r="BF3843" s="97"/>
      <c r="BG3843" s="40"/>
      <c r="BK3843" s="40"/>
      <c r="BL3843" s="79"/>
      <c r="BM3843" s="94"/>
      <c r="BO3843" s="97"/>
      <c r="BQ3843" s="40"/>
      <c r="BR3843" s="94"/>
      <c r="BS3843" s="94"/>
      <c r="BT3843" s="94"/>
      <c r="BU3843" s="40"/>
      <c r="BV3843" s="82"/>
      <c r="BW3843" s="94"/>
      <c r="BX3843" s="48"/>
      <c r="BY3843" s="97"/>
      <c r="BZ3843" s="48"/>
      <c r="CA3843" s="40"/>
      <c r="CB3843" s="94"/>
      <c r="CC3843" s="94"/>
      <c r="CD3843" s="94"/>
      <c r="CE3843" s="40"/>
      <c r="CF3843" s="73"/>
      <c r="CG3843" s="41"/>
      <c r="CH3843" s="41"/>
      <c r="CI3843" s="41"/>
      <c r="CJ3843" s="41"/>
      <c r="CK3843" s="41"/>
      <c r="CL3843" s="68"/>
      <c r="CM3843" s="41"/>
      <c r="CN3843" s="41"/>
      <c r="CO3843" s="39"/>
      <c r="CP3843" s="78"/>
    </row>
    <row r="3844" spans="1:94" s="38" customFormat="1" x14ac:dyDescent="0.25">
      <c r="A3844" s="38">
        <v>3841</v>
      </c>
      <c r="F3844" s="39"/>
      <c r="Q3844" s="39"/>
      <c r="R3844" s="40"/>
      <c r="S3844" s="40"/>
      <c r="T3844" s="39"/>
      <c r="AG3844" s="110"/>
      <c r="AH3844" s="94"/>
      <c r="AJ3844" s="97"/>
      <c r="AL3844" s="39"/>
      <c r="AP3844" s="39"/>
      <c r="AQ3844" s="77"/>
      <c r="AR3844" s="94"/>
      <c r="AT3844" s="97"/>
      <c r="BB3844" s="79"/>
      <c r="BC3844" s="94"/>
      <c r="BE3844" s="97"/>
      <c r="BF3844" s="97"/>
      <c r="BG3844" s="40"/>
      <c r="BK3844" s="40"/>
      <c r="BL3844" s="79"/>
      <c r="BM3844" s="94"/>
      <c r="BO3844" s="97"/>
      <c r="BQ3844" s="40"/>
      <c r="BR3844" s="94"/>
      <c r="BS3844" s="94"/>
      <c r="BT3844" s="94"/>
      <c r="BU3844" s="40"/>
      <c r="BV3844" s="82"/>
      <c r="BW3844" s="94"/>
      <c r="BX3844" s="48"/>
      <c r="BY3844" s="97"/>
      <c r="BZ3844" s="48"/>
      <c r="CA3844" s="40"/>
      <c r="CB3844" s="94"/>
      <c r="CC3844" s="94"/>
      <c r="CD3844" s="94"/>
      <c r="CE3844" s="40"/>
      <c r="CF3844" s="73"/>
      <c r="CG3844" s="41"/>
      <c r="CH3844" s="41"/>
      <c r="CI3844" s="41"/>
      <c r="CJ3844" s="41"/>
      <c r="CK3844" s="41"/>
      <c r="CL3844" s="68"/>
      <c r="CM3844" s="41"/>
      <c r="CN3844" s="41"/>
      <c r="CO3844" s="39"/>
      <c r="CP3844" s="78"/>
    </row>
    <row r="3845" spans="1:94" s="38" customFormat="1" x14ac:dyDescent="0.25">
      <c r="A3845" s="38">
        <v>3842</v>
      </c>
      <c r="F3845" s="39"/>
      <c r="Q3845" s="39"/>
      <c r="R3845" s="40"/>
      <c r="S3845" s="40"/>
      <c r="T3845" s="39"/>
      <c r="AG3845" s="110"/>
      <c r="AH3845" s="94"/>
      <c r="AJ3845" s="97"/>
      <c r="AL3845" s="39"/>
      <c r="AP3845" s="39"/>
      <c r="AQ3845" s="77"/>
      <c r="AR3845" s="94"/>
      <c r="AT3845" s="97"/>
      <c r="BB3845" s="79"/>
      <c r="BC3845" s="94"/>
      <c r="BE3845" s="97"/>
      <c r="BF3845" s="97"/>
      <c r="BG3845" s="40"/>
      <c r="BK3845" s="40"/>
      <c r="BL3845" s="79"/>
      <c r="BM3845" s="94"/>
      <c r="BO3845" s="97"/>
      <c r="BQ3845" s="40"/>
      <c r="BR3845" s="94"/>
      <c r="BS3845" s="94"/>
      <c r="BT3845" s="94"/>
      <c r="BU3845" s="40"/>
      <c r="BV3845" s="82"/>
      <c r="BW3845" s="94"/>
      <c r="BX3845" s="48"/>
      <c r="BY3845" s="97"/>
      <c r="BZ3845" s="48"/>
      <c r="CA3845" s="40"/>
      <c r="CB3845" s="94"/>
      <c r="CC3845" s="94"/>
      <c r="CD3845" s="94"/>
      <c r="CE3845" s="40"/>
      <c r="CF3845" s="73"/>
      <c r="CG3845" s="41"/>
      <c r="CH3845" s="41"/>
      <c r="CI3845" s="41"/>
      <c r="CJ3845" s="41"/>
      <c r="CK3845" s="41"/>
      <c r="CL3845" s="68"/>
      <c r="CM3845" s="41"/>
      <c r="CN3845" s="41"/>
      <c r="CO3845" s="39"/>
      <c r="CP3845" s="78"/>
    </row>
    <row r="3846" spans="1:94" s="38" customFormat="1" x14ac:dyDescent="0.25">
      <c r="A3846" s="38">
        <v>3843</v>
      </c>
      <c r="F3846" s="39"/>
      <c r="Q3846" s="39"/>
      <c r="R3846" s="40"/>
      <c r="S3846" s="40"/>
      <c r="T3846" s="39"/>
      <c r="AG3846" s="110"/>
      <c r="AH3846" s="94"/>
      <c r="AJ3846" s="97"/>
      <c r="AL3846" s="39"/>
      <c r="AP3846" s="39"/>
      <c r="AQ3846" s="77"/>
      <c r="AR3846" s="94"/>
      <c r="AT3846" s="97"/>
      <c r="BB3846" s="79"/>
      <c r="BC3846" s="94"/>
      <c r="BE3846" s="97"/>
      <c r="BF3846" s="97"/>
      <c r="BG3846" s="40"/>
      <c r="BK3846" s="40"/>
      <c r="BL3846" s="79"/>
      <c r="BM3846" s="94"/>
      <c r="BO3846" s="97"/>
      <c r="BQ3846" s="40"/>
      <c r="BR3846" s="94"/>
      <c r="BS3846" s="94"/>
      <c r="BT3846" s="94"/>
      <c r="BU3846" s="40"/>
      <c r="BV3846" s="82"/>
      <c r="BW3846" s="94"/>
      <c r="BX3846" s="48"/>
      <c r="BY3846" s="97"/>
      <c r="BZ3846" s="48"/>
      <c r="CA3846" s="40"/>
      <c r="CB3846" s="94"/>
      <c r="CC3846" s="94"/>
      <c r="CD3846" s="94"/>
      <c r="CE3846" s="40"/>
      <c r="CF3846" s="73"/>
      <c r="CG3846" s="41"/>
      <c r="CH3846" s="41"/>
      <c r="CI3846" s="41"/>
      <c r="CJ3846" s="41"/>
      <c r="CK3846" s="41"/>
      <c r="CL3846" s="68"/>
      <c r="CM3846" s="41"/>
      <c r="CN3846" s="41"/>
      <c r="CO3846" s="39"/>
      <c r="CP3846" s="78"/>
    </row>
    <row r="3847" spans="1:94" s="38" customFormat="1" x14ac:dyDescent="0.25">
      <c r="A3847" s="38">
        <v>3844</v>
      </c>
      <c r="F3847" s="39"/>
      <c r="Q3847" s="39"/>
      <c r="R3847" s="40"/>
      <c r="S3847" s="40"/>
      <c r="T3847" s="39"/>
      <c r="AG3847" s="110"/>
      <c r="AH3847" s="94"/>
      <c r="AJ3847" s="97"/>
      <c r="AL3847" s="39"/>
      <c r="AP3847" s="39"/>
      <c r="AQ3847" s="77"/>
      <c r="AR3847" s="94"/>
      <c r="AT3847" s="97"/>
      <c r="BB3847" s="79"/>
      <c r="BC3847" s="94"/>
      <c r="BE3847" s="97"/>
      <c r="BF3847" s="97"/>
      <c r="BG3847" s="40"/>
      <c r="BK3847" s="40"/>
      <c r="BL3847" s="79"/>
      <c r="BM3847" s="94"/>
      <c r="BO3847" s="97"/>
      <c r="BQ3847" s="40"/>
      <c r="BR3847" s="94"/>
      <c r="BS3847" s="94"/>
      <c r="BT3847" s="94"/>
      <c r="BU3847" s="40"/>
      <c r="BV3847" s="82"/>
      <c r="BW3847" s="94"/>
      <c r="BX3847" s="48"/>
      <c r="BY3847" s="97"/>
      <c r="BZ3847" s="48"/>
      <c r="CA3847" s="40"/>
      <c r="CB3847" s="94"/>
      <c r="CC3847" s="94"/>
      <c r="CD3847" s="94"/>
      <c r="CE3847" s="40"/>
      <c r="CF3847" s="73"/>
      <c r="CG3847" s="41"/>
      <c r="CH3847" s="41"/>
      <c r="CI3847" s="41"/>
      <c r="CJ3847" s="41"/>
      <c r="CK3847" s="41"/>
      <c r="CL3847" s="68"/>
      <c r="CM3847" s="41"/>
      <c r="CN3847" s="41"/>
      <c r="CO3847" s="39"/>
      <c r="CP3847" s="78"/>
    </row>
    <row r="3848" spans="1:94" s="38" customFormat="1" x14ac:dyDescent="0.25">
      <c r="A3848" s="38">
        <v>3845</v>
      </c>
      <c r="F3848" s="39"/>
      <c r="Q3848" s="39"/>
      <c r="R3848" s="40"/>
      <c r="S3848" s="40"/>
      <c r="T3848" s="39"/>
      <c r="AG3848" s="110"/>
      <c r="AH3848" s="94"/>
      <c r="AJ3848" s="97"/>
      <c r="AL3848" s="39"/>
      <c r="AP3848" s="39"/>
      <c r="AQ3848" s="77"/>
      <c r="AR3848" s="94"/>
      <c r="AT3848" s="97"/>
      <c r="BB3848" s="79"/>
      <c r="BC3848" s="94"/>
      <c r="BE3848" s="97"/>
      <c r="BF3848" s="97"/>
      <c r="BG3848" s="40"/>
      <c r="BK3848" s="40"/>
      <c r="BL3848" s="79"/>
      <c r="BM3848" s="94"/>
      <c r="BO3848" s="97"/>
      <c r="BQ3848" s="40"/>
      <c r="BR3848" s="94"/>
      <c r="BS3848" s="94"/>
      <c r="BT3848" s="94"/>
      <c r="BU3848" s="40"/>
      <c r="BV3848" s="82"/>
      <c r="BW3848" s="94"/>
      <c r="BX3848" s="48"/>
      <c r="BY3848" s="97"/>
      <c r="BZ3848" s="48"/>
      <c r="CA3848" s="40"/>
      <c r="CB3848" s="94"/>
      <c r="CC3848" s="94"/>
      <c r="CD3848" s="94"/>
      <c r="CE3848" s="40"/>
      <c r="CF3848" s="73"/>
      <c r="CG3848" s="41"/>
      <c r="CH3848" s="41"/>
      <c r="CI3848" s="41"/>
      <c r="CJ3848" s="41"/>
      <c r="CK3848" s="41"/>
      <c r="CL3848" s="68"/>
      <c r="CM3848" s="41"/>
      <c r="CN3848" s="41"/>
      <c r="CO3848" s="39"/>
      <c r="CP3848" s="78"/>
    </row>
    <row r="3849" spans="1:94" s="38" customFormat="1" x14ac:dyDescent="0.25">
      <c r="A3849" s="38">
        <v>3846</v>
      </c>
      <c r="F3849" s="39"/>
      <c r="Q3849" s="39"/>
      <c r="R3849" s="40"/>
      <c r="S3849" s="40"/>
      <c r="T3849" s="39"/>
      <c r="AG3849" s="110"/>
      <c r="AH3849" s="94"/>
      <c r="AJ3849" s="97"/>
      <c r="AL3849" s="39"/>
      <c r="AP3849" s="39"/>
      <c r="AQ3849" s="77"/>
      <c r="AR3849" s="94"/>
      <c r="AT3849" s="97"/>
      <c r="BB3849" s="79"/>
      <c r="BC3849" s="94"/>
      <c r="BE3849" s="97"/>
      <c r="BF3849" s="97"/>
      <c r="BG3849" s="40"/>
      <c r="BK3849" s="40"/>
      <c r="BL3849" s="79"/>
      <c r="BM3849" s="94"/>
      <c r="BO3849" s="97"/>
      <c r="BQ3849" s="40"/>
      <c r="BR3849" s="94"/>
      <c r="BS3849" s="94"/>
      <c r="BT3849" s="94"/>
      <c r="BU3849" s="40"/>
      <c r="BV3849" s="82"/>
      <c r="BW3849" s="94"/>
      <c r="BX3849" s="48"/>
      <c r="BY3849" s="97"/>
      <c r="BZ3849" s="48"/>
      <c r="CA3849" s="40"/>
      <c r="CB3849" s="94"/>
      <c r="CC3849" s="94"/>
      <c r="CD3849" s="94"/>
      <c r="CE3849" s="40"/>
      <c r="CF3849" s="73"/>
      <c r="CG3849" s="41"/>
      <c r="CH3849" s="41"/>
      <c r="CI3849" s="41"/>
      <c r="CJ3849" s="41"/>
      <c r="CK3849" s="41"/>
      <c r="CL3849" s="68"/>
      <c r="CM3849" s="41"/>
      <c r="CN3849" s="41"/>
      <c r="CO3849" s="39"/>
      <c r="CP3849" s="78"/>
    </row>
    <row r="3850" spans="1:94" s="38" customFormat="1" x14ac:dyDescent="0.25">
      <c r="A3850" s="38">
        <v>3847</v>
      </c>
      <c r="F3850" s="39"/>
      <c r="Q3850" s="39"/>
      <c r="R3850" s="40"/>
      <c r="S3850" s="40"/>
      <c r="T3850" s="39"/>
      <c r="AG3850" s="110"/>
      <c r="AH3850" s="94"/>
      <c r="AJ3850" s="97"/>
      <c r="AL3850" s="39"/>
      <c r="AP3850" s="39"/>
      <c r="AQ3850" s="77"/>
      <c r="AR3850" s="94"/>
      <c r="AT3850" s="97"/>
      <c r="BB3850" s="79"/>
      <c r="BC3850" s="94"/>
      <c r="BE3850" s="97"/>
      <c r="BF3850" s="97"/>
      <c r="BG3850" s="40"/>
      <c r="BK3850" s="40"/>
      <c r="BL3850" s="79"/>
      <c r="BM3850" s="94"/>
      <c r="BO3850" s="97"/>
      <c r="BQ3850" s="40"/>
      <c r="BR3850" s="94"/>
      <c r="BS3850" s="94"/>
      <c r="BT3850" s="94"/>
      <c r="BU3850" s="40"/>
      <c r="BV3850" s="82"/>
      <c r="BW3850" s="94"/>
      <c r="BX3850" s="48"/>
      <c r="BY3850" s="97"/>
      <c r="BZ3850" s="48"/>
      <c r="CA3850" s="40"/>
      <c r="CB3850" s="94"/>
      <c r="CC3850" s="94"/>
      <c r="CD3850" s="94"/>
      <c r="CE3850" s="40"/>
      <c r="CF3850" s="73"/>
      <c r="CG3850" s="41"/>
      <c r="CH3850" s="41"/>
      <c r="CI3850" s="41"/>
      <c r="CJ3850" s="41"/>
      <c r="CK3850" s="41"/>
      <c r="CL3850" s="68"/>
      <c r="CM3850" s="41"/>
      <c r="CN3850" s="41"/>
      <c r="CO3850" s="39"/>
      <c r="CP3850" s="78"/>
    </row>
    <row r="3851" spans="1:94" s="38" customFormat="1" x14ac:dyDescent="0.25">
      <c r="A3851" s="38">
        <v>3848</v>
      </c>
      <c r="F3851" s="39"/>
      <c r="Q3851" s="39"/>
      <c r="R3851" s="40"/>
      <c r="S3851" s="40"/>
      <c r="T3851" s="39"/>
      <c r="AG3851" s="110"/>
      <c r="AH3851" s="94"/>
      <c r="AJ3851" s="97"/>
      <c r="AL3851" s="39"/>
      <c r="AP3851" s="39"/>
      <c r="AQ3851" s="77"/>
      <c r="AR3851" s="94"/>
      <c r="AT3851" s="97"/>
      <c r="BB3851" s="79"/>
      <c r="BC3851" s="94"/>
      <c r="BE3851" s="97"/>
      <c r="BF3851" s="97"/>
      <c r="BG3851" s="40"/>
      <c r="BK3851" s="40"/>
      <c r="BL3851" s="79"/>
      <c r="BM3851" s="94"/>
      <c r="BO3851" s="97"/>
      <c r="BQ3851" s="40"/>
      <c r="BR3851" s="94"/>
      <c r="BS3851" s="94"/>
      <c r="BT3851" s="94"/>
      <c r="BU3851" s="40"/>
      <c r="BV3851" s="82"/>
      <c r="BW3851" s="94"/>
      <c r="BX3851" s="48"/>
      <c r="BY3851" s="97"/>
      <c r="BZ3851" s="48"/>
      <c r="CA3851" s="40"/>
      <c r="CB3851" s="94"/>
      <c r="CC3851" s="94"/>
      <c r="CD3851" s="94"/>
      <c r="CE3851" s="40"/>
      <c r="CF3851" s="73"/>
      <c r="CG3851" s="41"/>
      <c r="CH3851" s="41"/>
      <c r="CI3851" s="41"/>
      <c r="CJ3851" s="41"/>
      <c r="CK3851" s="41"/>
      <c r="CL3851" s="68"/>
      <c r="CM3851" s="41"/>
      <c r="CN3851" s="41"/>
      <c r="CO3851" s="39"/>
      <c r="CP3851" s="78"/>
    </row>
    <row r="3852" spans="1:94" s="38" customFormat="1" x14ac:dyDescent="0.25">
      <c r="A3852" s="38">
        <v>3849</v>
      </c>
      <c r="F3852" s="39"/>
      <c r="Q3852" s="39"/>
      <c r="R3852" s="40"/>
      <c r="S3852" s="40"/>
      <c r="T3852" s="39"/>
      <c r="AG3852" s="110"/>
      <c r="AH3852" s="94"/>
      <c r="AJ3852" s="97"/>
      <c r="AL3852" s="39"/>
      <c r="AP3852" s="39"/>
      <c r="AQ3852" s="77"/>
      <c r="AR3852" s="94"/>
      <c r="AT3852" s="97"/>
      <c r="BB3852" s="79"/>
      <c r="BC3852" s="94"/>
      <c r="BE3852" s="97"/>
      <c r="BF3852" s="97"/>
      <c r="BG3852" s="40"/>
      <c r="BK3852" s="40"/>
      <c r="BL3852" s="79"/>
      <c r="BM3852" s="94"/>
      <c r="BO3852" s="97"/>
      <c r="BQ3852" s="40"/>
      <c r="BR3852" s="94"/>
      <c r="BS3852" s="94"/>
      <c r="BT3852" s="94"/>
      <c r="BU3852" s="40"/>
      <c r="BV3852" s="82"/>
      <c r="BW3852" s="94"/>
      <c r="BX3852" s="48"/>
      <c r="BY3852" s="97"/>
      <c r="BZ3852" s="48"/>
      <c r="CA3852" s="40"/>
      <c r="CB3852" s="94"/>
      <c r="CC3852" s="94"/>
      <c r="CD3852" s="94"/>
      <c r="CE3852" s="40"/>
      <c r="CF3852" s="73"/>
      <c r="CG3852" s="41"/>
      <c r="CH3852" s="41"/>
      <c r="CI3852" s="41"/>
      <c r="CJ3852" s="41"/>
      <c r="CK3852" s="41"/>
      <c r="CL3852" s="68"/>
      <c r="CM3852" s="41"/>
      <c r="CN3852" s="41"/>
      <c r="CO3852" s="39"/>
      <c r="CP3852" s="78"/>
    </row>
    <row r="3853" spans="1:94" s="38" customFormat="1" x14ac:dyDescent="0.25">
      <c r="A3853" s="38">
        <v>3850</v>
      </c>
      <c r="F3853" s="39"/>
      <c r="Q3853" s="39"/>
      <c r="R3853" s="40"/>
      <c r="S3853" s="40"/>
      <c r="T3853" s="39"/>
      <c r="AG3853" s="110"/>
      <c r="AH3853" s="94"/>
      <c r="AJ3853" s="97"/>
      <c r="AL3853" s="39"/>
      <c r="AP3853" s="39"/>
      <c r="AQ3853" s="77"/>
      <c r="AR3853" s="94"/>
      <c r="AT3853" s="97"/>
      <c r="BB3853" s="79"/>
      <c r="BC3853" s="94"/>
      <c r="BE3853" s="97"/>
      <c r="BF3853" s="97"/>
      <c r="BG3853" s="40"/>
      <c r="BK3853" s="40"/>
      <c r="BL3853" s="79"/>
      <c r="BM3853" s="94"/>
      <c r="BO3853" s="97"/>
      <c r="BQ3853" s="40"/>
      <c r="BR3853" s="94"/>
      <c r="BS3853" s="94"/>
      <c r="BT3853" s="94"/>
      <c r="BU3853" s="40"/>
      <c r="BV3853" s="82"/>
      <c r="BW3853" s="94"/>
      <c r="BX3853" s="48"/>
      <c r="BY3853" s="97"/>
      <c r="BZ3853" s="48"/>
      <c r="CA3853" s="40"/>
      <c r="CB3853" s="94"/>
      <c r="CC3853" s="94"/>
      <c r="CD3853" s="94"/>
      <c r="CE3853" s="40"/>
      <c r="CF3853" s="73"/>
      <c r="CG3853" s="41"/>
      <c r="CH3853" s="41"/>
      <c r="CI3853" s="41"/>
      <c r="CJ3853" s="41"/>
      <c r="CK3853" s="41"/>
      <c r="CL3853" s="68"/>
      <c r="CM3853" s="41"/>
      <c r="CN3853" s="41"/>
      <c r="CO3853" s="39"/>
      <c r="CP3853" s="78"/>
    </row>
    <row r="3854" spans="1:94" s="38" customFormat="1" x14ac:dyDescent="0.25">
      <c r="A3854" s="38">
        <v>3851</v>
      </c>
      <c r="F3854" s="39"/>
      <c r="Q3854" s="39"/>
      <c r="R3854" s="40"/>
      <c r="S3854" s="40"/>
      <c r="T3854" s="39"/>
      <c r="AG3854" s="110"/>
      <c r="AH3854" s="94"/>
      <c r="AJ3854" s="97"/>
      <c r="AL3854" s="39"/>
      <c r="AP3854" s="39"/>
      <c r="AQ3854" s="77"/>
      <c r="AR3854" s="94"/>
      <c r="AT3854" s="97"/>
      <c r="BB3854" s="79"/>
      <c r="BC3854" s="94"/>
      <c r="BE3854" s="97"/>
      <c r="BF3854" s="97"/>
      <c r="BG3854" s="40"/>
      <c r="BK3854" s="40"/>
      <c r="BL3854" s="79"/>
      <c r="BM3854" s="94"/>
      <c r="BO3854" s="97"/>
      <c r="BQ3854" s="40"/>
      <c r="BR3854" s="94"/>
      <c r="BS3854" s="94"/>
      <c r="BT3854" s="94"/>
      <c r="BU3854" s="40"/>
      <c r="BV3854" s="82"/>
      <c r="BW3854" s="94"/>
      <c r="BX3854" s="48"/>
      <c r="BY3854" s="97"/>
      <c r="BZ3854" s="48"/>
      <c r="CA3854" s="40"/>
      <c r="CB3854" s="94"/>
      <c r="CC3854" s="94"/>
      <c r="CD3854" s="94"/>
      <c r="CE3854" s="40"/>
      <c r="CF3854" s="73"/>
      <c r="CG3854" s="41"/>
      <c r="CH3854" s="41"/>
      <c r="CI3854" s="41"/>
      <c r="CJ3854" s="41"/>
      <c r="CK3854" s="41"/>
      <c r="CL3854" s="68"/>
      <c r="CM3854" s="41"/>
      <c r="CN3854" s="41"/>
      <c r="CO3854" s="39"/>
      <c r="CP3854" s="78"/>
    </row>
    <row r="3855" spans="1:94" s="38" customFormat="1" x14ac:dyDescent="0.25">
      <c r="A3855" s="38">
        <v>3852</v>
      </c>
      <c r="F3855" s="39"/>
      <c r="Q3855" s="39"/>
      <c r="R3855" s="40"/>
      <c r="S3855" s="40"/>
      <c r="T3855" s="39"/>
      <c r="AG3855" s="110"/>
      <c r="AH3855" s="94"/>
      <c r="AJ3855" s="97"/>
      <c r="AL3855" s="39"/>
      <c r="AP3855" s="39"/>
      <c r="AQ3855" s="77"/>
      <c r="AR3855" s="94"/>
      <c r="AT3855" s="97"/>
      <c r="BB3855" s="79"/>
      <c r="BC3855" s="94"/>
      <c r="BE3855" s="97"/>
      <c r="BF3855" s="97"/>
      <c r="BG3855" s="40"/>
      <c r="BK3855" s="40"/>
      <c r="BL3855" s="79"/>
      <c r="BM3855" s="94"/>
      <c r="BO3855" s="97"/>
      <c r="BQ3855" s="40"/>
      <c r="BR3855" s="94"/>
      <c r="BS3855" s="94"/>
      <c r="BT3855" s="94"/>
      <c r="BU3855" s="40"/>
      <c r="BV3855" s="82"/>
      <c r="BW3855" s="94"/>
      <c r="BX3855" s="48"/>
      <c r="BY3855" s="97"/>
      <c r="BZ3855" s="48"/>
      <c r="CA3855" s="40"/>
      <c r="CB3855" s="94"/>
      <c r="CC3855" s="94"/>
      <c r="CD3855" s="94"/>
      <c r="CE3855" s="40"/>
      <c r="CF3855" s="73"/>
      <c r="CG3855" s="41"/>
      <c r="CH3855" s="41"/>
      <c r="CI3855" s="41"/>
      <c r="CJ3855" s="41"/>
      <c r="CK3855" s="41"/>
      <c r="CL3855" s="68"/>
      <c r="CM3855" s="41"/>
      <c r="CN3855" s="41"/>
      <c r="CO3855" s="39"/>
      <c r="CP3855" s="78"/>
    </row>
    <row r="3856" spans="1:94" s="38" customFormat="1" x14ac:dyDescent="0.25">
      <c r="A3856" s="38">
        <v>3853</v>
      </c>
      <c r="F3856" s="39"/>
      <c r="Q3856" s="39"/>
      <c r="R3856" s="40"/>
      <c r="S3856" s="40"/>
      <c r="T3856" s="39"/>
      <c r="AG3856" s="110"/>
      <c r="AH3856" s="94"/>
      <c r="AJ3856" s="97"/>
      <c r="AL3856" s="39"/>
      <c r="AP3856" s="39"/>
      <c r="AQ3856" s="77"/>
      <c r="AR3856" s="94"/>
      <c r="AT3856" s="97"/>
      <c r="BB3856" s="79"/>
      <c r="BC3856" s="94"/>
      <c r="BE3856" s="97"/>
      <c r="BF3856" s="97"/>
      <c r="BG3856" s="40"/>
      <c r="BK3856" s="40"/>
      <c r="BL3856" s="79"/>
      <c r="BM3856" s="94"/>
      <c r="BO3856" s="97"/>
      <c r="BQ3856" s="40"/>
      <c r="BR3856" s="94"/>
      <c r="BS3856" s="94"/>
      <c r="BT3856" s="94"/>
      <c r="BU3856" s="40"/>
      <c r="BV3856" s="82"/>
      <c r="BW3856" s="94"/>
      <c r="BX3856" s="48"/>
      <c r="BY3856" s="97"/>
      <c r="BZ3856" s="48"/>
      <c r="CA3856" s="40"/>
      <c r="CB3856" s="94"/>
      <c r="CC3856" s="94"/>
      <c r="CD3856" s="94"/>
      <c r="CE3856" s="40"/>
      <c r="CF3856" s="73"/>
      <c r="CG3856" s="41"/>
      <c r="CH3856" s="41"/>
      <c r="CI3856" s="41"/>
      <c r="CJ3856" s="41"/>
      <c r="CK3856" s="41"/>
      <c r="CL3856" s="68"/>
      <c r="CM3856" s="41"/>
      <c r="CN3856" s="41"/>
      <c r="CO3856" s="39"/>
      <c r="CP3856" s="78"/>
    </row>
    <row r="3857" spans="1:94" s="38" customFormat="1" x14ac:dyDescent="0.25">
      <c r="A3857" s="38">
        <v>3854</v>
      </c>
      <c r="F3857" s="39"/>
      <c r="Q3857" s="39"/>
      <c r="R3857" s="40"/>
      <c r="S3857" s="40"/>
      <c r="T3857" s="39"/>
      <c r="AG3857" s="110"/>
      <c r="AH3857" s="94"/>
      <c r="AJ3857" s="97"/>
      <c r="AL3857" s="39"/>
      <c r="AP3857" s="39"/>
      <c r="AQ3857" s="77"/>
      <c r="AR3857" s="94"/>
      <c r="AT3857" s="97"/>
      <c r="BB3857" s="79"/>
      <c r="BC3857" s="94"/>
      <c r="BE3857" s="97"/>
      <c r="BF3857" s="97"/>
      <c r="BG3857" s="40"/>
      <c r="BK3857" s="40"/>
      <c r="BL3857" s="79"/>
      <c r="BM3857" s="94"/>
      <c r="BO3857" s="97"/>
      <c r="BQ3857" s="40"/>
      <c r="BR3857" s="94"/>
      <c r="BS3857" s="94"/>
      <c r="BT3857" s="94"/>
      <c r="BU3857" s="40"/>
      <c r="BV3857" s="82"/>
      <c r="BW3857" s="94"/>
      <c r="BX3857" s="48"/>
      <c r="BY3857" s="97"/>
      <c r="BZ3857" s="48"/>
      <c r="CA3857" s="40"/>
      <c r="CB3857" s="94"/>
      <c r="CC3857" s="94"/>
      <c r="CD3857" s="94"/>
      <c r="CE3857" s="40"/>
      <c r="CF3857" s="73"/>
      <c r="CG3857" s="41"/>
      <c r="CH3857" s="41"/>
      <c r="CI3857" s="41"/>
      <c r="CJ3857" s="41"/>
      <c r="CK3857" s="41"/>
      <c r="CL3857" s="68"/>
      <c r="CM3857" s="41"/>
      <c r="CN3857" s="41"/>
      <c r="CO3857" s="39"/>
      <c r="CP3857" s="78"/>
    </row>
    <row r="3858" spans="1:94" s="38" customFormat="1" x14ac:dyDescent="0.25">
      <c r="A3858" s="38">
        <v>3855</v>
      </c>
      <c r="F3858" s="39"/>
      <c r="Q3858" s="39"/>
      <c r="R3858" s="40"/>
      <c r="S3858" s="40"/>
      <c r="T3858" s="39"/>
      <c r="AG3858" s="110"/>
      <c r="AH3858" s="94"/>
      <c r="AJ3858" s="97"/>
      <c r="AL3858" s="39"/>
      <c r="AP3858" s="39"/>
      <c r="AQ3858" s="77"/>
      <c r="AR3858" s="94"/>
      <c r="AT3858" s="97"/>
      <c r="BB3858" s="79"/>
      <c r="BC3858" s="94"/>
      <c r="BE3858" s="97"/>
      <c r="BF3858" s="97"/>
      <c r="BG3858" s="40"/>
      <c r="BK3858" s="40"/>
      <c r="BL3858" s="79"/>
      <c r="BM3858" s="94"/>
      <c r="BO3858" s="97"/>
      <c r="BQ3858" s="40"/>
      <c r="BR3858" s="94"/>
      <c r="BS3858" s="94"/>
      <c r="BT3858" s="94"/>
      <c r="BU3858" s="40"/>
      <c r="BV3858" s="82"/>
      <c r="BW3858" s="94"/>
      <c r="BX3858" s="48"/>
      <c r="BY3858" s="97"/>
      <c r="BZ3858" s="48"/>
      <c r="CA3858" s="40"/>
      <c r="CB3858" s="94"/>
      <c r="CC3858" s="94"/>
      <c r="CD3858" s="94"/>
      <c r="CE3858" s="40"/>
      <c r="CF3858" s="73"/>
      <c r="CG3858" s="41"/>
      <c r="CH3858" s="41"/>
      <c r="CI3858" s="41"/>
      <c r="CJ3858" s="41"/>
      <c r="CK3858" s="41"/>
      <c r="CL3858" s="68"/>
      <c r="CM3858" s="41"/>
      <c r="CN3858" s="41"/>
      <c r="CO3858" s="39"/>
      <c r="CP3858" s="78"/>
    </row>
    <row r="3859" spans="1:94" s="38" customFormat="1" x14ac:dyDescent="0.25">
      <c r="A3859" s="38">
        <v>3856</v>
      </c>
      <c r="F3859" s="39"/>
      <c r="Q3859" s="39"/>
      <c r="R3859" s="40"/>
      <c r="S3859" s="40"/>
      <c r="T3859" s="39"/>
      <c r="AG3859" s="110"/>
      <c r="AH3859" s="94"/>
      <c r="AJ3859" s="97"/>
      <c r="AL3859" s="39"/>
      <c r="AP3859" s="39"/>
      <c r="AQ3859" s="77"/>
      <c r="AR3859" s="94"/>
      <c r="AT3859" s="97"/>
      <c r="BB3859" s="79"/>
      <c r="BC3859" s="94"/>
      <c r="BE3859" s="97"/>
      <c r="BF3859" s="97"/>
      <c r="BG3859" s="40"/>
      <c r="BK3859" s="40"/>
      <c r="BL3859" s="79"/>
      <c r="BM3859" s="94"/>
      <c r="BO3859" s="97"/>
      <c r="BQ3859" s="40"/>
      <c r="BR3859" s="94"/>
      <c r="BS3859" s="94"/>
      <c r="BT3859" s="94"/>
      <c r="BU3859" s="40"/>
      <c r="BV3859" s="82"/>
      <c r="BW3859" s="94"/>
      <c r="BX3859" s="48"/>
      <c r="BY3859" s="97"/>
      <c r="BZ3859" s="48"/>
      <c r="CA3859" s="40"/>
      <c r="CB3859" s="94"/>
      <c r="CC3859" s="94"/>
      <c r="CD3859" s="94"/>
      <c r="CE3859" s="40"/>
      <c r="CF3859" s="73"/>
      <c r="CG3859" s="41"/>
      <c r="CH3859" s="41"/>
      <c r="CI3859" s="41"/>
      <c r="CJ3859" s="41"/>
      <c r="CK3859" s="41"/>
      <c r="CL3859" s="68"/>
      <c r="CM3859" s="41"/>
      <c r="CN3859" s="41"/>
      <c r="CO3859" s="39"/>
      <c r="CP3859" s="78"/>
    </row>
    <row r="3860" spans="1:94" s="38" customFormat="1" x14ac:dyDescent="0.25">
      <c r="A3860" s="38">
        <v>3857</v>
      </c>
      <c r="F3860" s="39"/>
      <c r="Q3860" s="39"/>
      <c r="R3860" s="40"/>
      <c r="S3860" s="40"/>
      <c r="T3860" s="39"/>
      <c r="AG3860" s="110"/>
      <c r="AH3860" s="94"/>
      <c r="AJ3860" s="97"/>
      <c r="AL3860" s="39"/>
      <c r="AP3860" s="39"/>
      <c r="AQ3860" s="77"/>
      <c r="AR3860" s="94"/>
      <c r="AT3860" s="97"/>
      <c r="BB3860" s="79"/>
      <c r="BC3860" s="94"/>
      <c r="BE3860" s="97"/>
      <c r="BF3860" s="97"/>
      <c r="BG3860" s="40"/>
      <c r="BK3860" s="40"/>
      <c r="BL3860" s="79"/>
      <c r="BM3860" s="94"/>
      <c r="BO3860" s="97"/>
      <c r="BQ3860" s="40"/>
      <c r="BR3860" s="94"/>
      <c r="BS3860" s="94"/>
      <c r="BT3860" s="94"/>
      <c r="BU3860" s="40"/>
      <c r="BV3860" s="82"/>
      <c r="BW3860" s="94"/>
      <c r="BX3860" s="48"/>
      <c r="BY3860" s="97"/>
      <c r="BZ3860" s="48"/>
      <c r="CA3860" s="40"/>
      <c r="CB3860" s="94"/>
      <c r="CC3860" s="94"/>
      <c r="CD3860" s="94"/>
      <c r="CE3860" s="40"/>
      <c r="CF3860" s="73"/>
      <c r="CG3860" s="41"/>
      <c r="CH3860" s="41"/>
      <c r="CI3860" s="41"/>
      <c r="CJ3860" s="41"/>
      <c r="CK3860" s="41"/>
      <c r="CL3860" s="68"/>
      <c r="CM3860" s="41"/>
      <c r="CN3860" s="41"/>
      <c r="CO3860" s="39"/>
      <c r="CP3860" s="78"/>
    </row>
    <row r="3861" spans="1:94" s="38" customFormat="1" x14ac:dyDescent="0.25">
      <c r="A3861" s="38">
        <v>3858</v>
      </c>
      <c r="F3861" s="39"/>
      <c r="Q3861" s="39"/>
      <c r="R3861" s="40"/>
      <c r="S3861" s="40"/>
      <c r="T3861" s="39"/>
      <c r="AG3861" s="110"/>
      <c r="AH3861" s="94"/>
      <c r="AJ3861" s="97"/>
      <c r="AL3861" s="39"/>
      <c r="AP3861" s="39"/>
      <c r="AQ3861" s="77"/>
      <c r="AR3861" s="94"/>
      <c r="AT3861" s="97"/>
      <c r="BB3861" s="79"/>
      <c r="BC3861" s="94"/>
      <c r="BE3861" s="97"/>
      <c r="BF3861" s="97"/>
      <c r="BG3861" s="40"/>
      <c r="BK3861" s="40"/>
      <c r="BL3861" s="79"/>
      <c r="BM3861" s="94"/>
      <c r="BO3861" s="97"/>
      <c r="BQ3861" s="40"/>
      <c r="BR3861" s="94"/>
      <c r="BS3861" s="94"/>
      <c r="BT3861" s="94"/>
      <c r="BU3861" s="40"/>
      <c r="BV3861" s="82"/>
      <c r="BW3861" s="94"/>
      <c r="BX3861" s="48"/>
      <c r="BY3861" s="97"/>
      <c r="BZ3861" s="48"/>
      <c r="CA3861" s="40"/>
      <c r="CB3861" s="94"/>
      <c r="CC3861" s="94"/>
      <c r="CD3861" s="94"/>
      <c r="CE3861" s="40"/>
      <c r="CF3861" s="73"/>
      <c r="CG3861" s="41"/>
      <c r="CH3861" s="41"/>
      <c r="CI3861" s="41"/>
      <c r="CJ3861" s="41"/>
      <c r="CK3861" s="41"/>
      <c r="CL3861" s="68"/>
      <c r="CM3861" s="41"/>
      <c r="CN3861" s="41"/>
      <c r="CO3861" s="39"/>
      <c r="CP3861" s="78"/>
    </row>
    <row r="3862" spans="1:94" s="38" customFormat="1" x14ac:dyDescent="0.25">
      <c r="A3862" s="38">
        <v>3859</v>
      </c>
      <c r="F3862" s="39"/>
      <c r="Q3862" s="39"/>
      <c r="R3862" s="40"/>
      <c r="S3862" s="40"/>
      <c r="T3862" s="39"/>
      <c r="AG3862" s="110"/>
      <c r="AH3862" s="94"/>
      <c r="AJ3862" s="97"/>
      <c r="AL3862" s="39"/>
      <c r="AP3862" s="39"/>
      <c r="AQ3862" s="77"/>
      <c r="AR3862" s="94"/>
      <c r="AT3862" s="97"/>
      <c r="BB3862" s="79"/>
      <c r="BC3862" s="94"/>
      <c r="BE3862" s="97"/>
      <c r="BF3862" s="97"/>
      <c r="BG3862" s="40"/>
      <c r="BK3862" s="40"/>
      <c r="BL3862" s="79"/>
      <c r="BM3862" s="94"/>
      <c r="BO3862" s="97"/>
      <c r="BQ3862" s="40"/>
      <c r="BR3862" s="94"/>
      <c r="BS3862" s="94"/>
      <c r="BT3862" s="94"/>
      <c r="BU3862" s="40"/>
      <c r="BV3862" s="82"/>
      <c r="BW3862" s="94"/>
      <c r="BX3862" s="48"/>
      <c r="BY3862" s="97"/>
      <c r="BZ3862" s="48"/>
      <c r="CA3862" s="40"/>
      <c r="CB3862" s="94"/>
      <c r="CC3862" s="94"/>
      <c r="CD3862" s="94"/>
      <c r="CE3862" s="40"/>
      <c r="CF3862" s="73"/>
      <c r="CG3862" s="41"/>
      <c r="CH3862" s="41"/>
      <c r="CI3862" s="41"/>
      <c r="CJ3862" s="41"/>
      <c r="CK3862" s="41"/>
      <c r="CL3862" s="68"/>
      <c r="CM3862" s="41"/>
      <c r="CN3862" s="41"/>
      <c r="CO3862" s="39"/>
      <c r="CP3862" s="78"/>
    </row>
    <row r="3863" spans="1:94" s="38" customFormat="1" x14ac:dyDescent="0.25">
      <c r="A3863" s="38">
        <v>3860</v>
      </c>
      <c r="F3863" s="39"/>
      <c r="Q3863" s="39"/>
      <c r="R3863" s="40"/>
      <c r="S3863" s="40"/>
      <c r="T3863" s="39"/>
      <c r="AG3863" s="110"/>
      <c r="AH3863" s="94"/>
      <c r="AJ3863" s="97"/>
      <c r="AL3863" s="39"/>
      <c r="AP3863" s="39"/>
      <c r="AQ3863" s="77"/>
      <c r="AR3863" s="94"/>
      <c r="AT3863" s="97"/>
      <c r="BB3863" s="79"/>
      <c r="BC3863" s="94"/>
      <c r="BE3863" s="97"/>
      <c r="BF3863" s="97"/>
      <c r="BG3863" s="40"/>
      <c r="BK3863" s="40"/>
      <c r="BL3863" s="79"/>
      <c r="BM3863" s="94"/>
      <c r="BO3863" s="97"/>
      <c r="BQ3863" s="40"/>
      <c r="BR3863" s="94"/>
      <c r="BS3863" s="94"/>
      <c r="BT3863" s="94"/>
      <c r="BU3863" s="40"/>
      <c r="BV3863" s="82"/>
      <c r="BW3863" s="94"/>
      <c r="BX3863" s="48"/>
      <c r="BY3863" s="97"/>
      <c r="BZ3863" s="48"/>
      <c r="CA3863" s="40"/>
      <c r="CB3863" s="94"/>
      <c r="CC3863" s="94"/>
      <c r="CD3863" s="94"/>
      <c r="CE3863" s="40"/>
      <c r="CF3863" s="73"/>
      <c r="CG3863" s="41"/>
      <c r="CH3863" s="41"/>
      <c r="CI3863" s="41"/>
      <c r="CJ3863" s="41"/>
      <c r="CK3863" s="41"/>
      <c r="CL3863" s="68"/>
      <c r="CM3863" s="41"/>
      <c r="CN3863" s="41"/>
      <c r="CO3863" s="39"/>
      <c r="CP3863" s="78"/>
    </row>
    <row r="3864" spans="1:94" s="38" customFormat="1" x14ac:dyDescent="0.25">
      <c r="A3864" s="38">
        <v>3861</v>
      </c>
      <c r="F3864" s="39"/>
      <c r="Q3864" s="39"/>
      <c r="R3864" s="40"/>
      <c r="S3864" s="40"/>
      <c r="T3864" s="39"/>
      <c r="AG3864" s="110"/>
      <c r="AH3864" s="94"/>
      <c r="AJ3864" s="97"/>
      <c r="AL3864" s="39"/>
      <c r="AP3864" s="39"/>
      <c r="AQ3864" s="77"/>
      <c r="AR3864" s="94"/>
      <c r="AT3864" s="97"/>
      <c r="BB3864" s="79"/>
      <c r="BC3864" s="94"/>
      <c r="BE3864" s="97"/>
      <c r="BF3864" s="97"/>
      <c r="BG3864" s="40"/>
      <c r="BK3864" s="40"/>
      <c r="BL3864" s="79"/>
      <c r="BM3864" s="94"/>
      <c r="BO3864" s="97"/>
      <c r="BQ3864" s="40"/>
      <c r="BR3864" s="94"/>
      <c r="BS3864" s="94"/>
      <c r="BT3864" s="94"/>
      <c r="BU3864" s="40"/>
      <c r="BV3864" s="82"/>
      <c r="BW3864" s="94"/>
      <c r="BX3864" s="48"/>
      <c r="BY3864" s="97"/>
      <c r="BZ3864" s="48"/>
      <c r="CA3864" s="40"/>
      <c r="CB3864" s="94"/>
      <c r="CC3864" s="94"/>
      <c r="CD3864" s="94"/>
      <c r="CE3864" s="40"/>
      <c r="CF3864" s="73"/>
      <c r="CG3864" s="41"/>
      <c r="CH3864" s="41"/>
      <c r="CI3864" s="41"/>
      <c r="CJ3864" s="41"/>
      <c r="CK3864" s="41"/>
      <c r="CL3864" s="68"/>
      <c r="CM3864" s="41"/>
      <c r="CN3864" s="41"/>
      <c r="CO3864" s="39"/>
      <c r="CP3864" s="78"/>
    </row>
    <row r="3865" spans="1:94" s="38" customFormat="1" x14ac:dyDescent="0.25">
      <c r="A3865" s="38">
        <v>3862</v>
      </c>
      <c r="F3865" s="39"/>
      <c r="Q3865" s="39"/>
      <c r="R3865" s="40"/>
      <c r="S3865" s="40"/>
      <c r="T3865" s="39"/>
      <c r="AG3865" s="110"/>
      <c r="AH3865" s="94"/>
      <c r="AJ3865" s="97"/>
      <c r="AL3865" s="39"/>
      <c r="AP3865" s="39"/>
      <c r="AQ3865" s="77"/>
      <c r="AR3865" s="94"/>
      <c r="AT3865" s="97"/>
      <c r="BB3865" s="79"/>
      <c r="BC3865" s="94"/>
      <c r="BE3865" s="97"/>
      <c r="BF3865" s="97"/>
      <c r="BG3865" s="40"/>
      <c r="BK3865" s="40"/>
      <c r="BL3865" s="79"/>
      <c r="BM3865" s="94"/>
      <c r="BO3865" s="97"/>
      <c r="BQ3865" s="40"/>
      <c r="BR3865" s="94"/>
      <c r="BS3865" s="94"/>
      <c r="BT3865" s="94"/>
      <c r="BU3865" s="40"/>
      <c r="BV3865" s="82"/>
      <c r="BW3865" s="94"/>
      <c r="BX3865" s="48"/>
      <c r="BY3865" s="97"/>
      <c r="BZ3865" s="48"/>
      <c r="CA3865" s="40"/>
      <c r="CB3865" s="94"/>
      <c r="CC3865" s="94"/>
      <c r="CD3865" s="94"/>
      <c r="CE3865" s="40"/>
      <c r="CF3865" s="73"/>
      <c r="CG3865" s="41"/>
      <c r="CH3865" s="41"/>
      <c r="CI3865" s="41"/>
      <c r="CJ3865" s="41"/>
      <c r="CK3865" s="41"/>
      <c r="CL3865" s="68"/>
      <c r="CM3865" s="41"/>
      <c r="CN3865" s="41"/>
      <c r="CO3865" s="39"/>
      <c r="CP3865" s="78"/>
    </row>
    <row r="3866" spans="1:94" s="38" customFormat="1" x14ac:dyDescent="0.25">
      <c r="A3866" s="38">
        <v>3863</v>
      </c>
      <c r="F3866" s="39"/>
      <c r="Q3866" s="39"/>
      <c r="R3866" s="40"/>
      <c r="S3866" s="40"/>
      <c r="T3866" s="39"/>
      <c r="AG3866" s="110"/>
      <c r="AH3866" s="94"/>
      <c r="AJ3866" s="97"/>
      <c r="AL3866" s="39"/>
      <c r="AP3866" s="39"/>
      <c r="AQ3866" s="77"/>
      <c r="AR3866" s="94"/>
      <c r="AT3866" s="97"/>
      <c r="BB3866" s="79"/>
      <c r="BC3866" s="94"/>
      <c r="BE3866" s="97"/>
      <c r="BF3866" s="97"/>
      <c r="BG3866" s="40"/>
      <c r="BK3866" s="40"/>
      <c r="BL3866" s="79"/>
      <c r="BM3866" s="94"/>
      <c r="BO3866" s="97"/>
      <c r="BQ3866" s="40"/>
      <c r="BR3866" s="94"/>
      <c r="BS3866" s="94"/>
      <c r="BT3866" s="94"/>
      <c r="BU3866" s="40"/>
      <c r="BV3866" s="82"/>
      <c r="BW3866" s="94"/>
      <c r="BX3866" s="48"/>
      <c r="BY3866" s="97"/>
      <c r="BZ3866" s="48"/>
      <c r="CA3866" s="40"/>
      <c r="CB3866" s="94"/>
      <c r="CC3866" s="94"/>
      <c r="CD3866" s="94"/>
      <c r="CE3866" s="40"/>
      <c r="CF3866" s="73"/>
      <c r="CG3866" s="41"/>
      <c r="CH3866" s="41"/>
      <c r="CI3866" s="41"/>
      <c r="CJ3866" s="41"/>
      <c r="CK3866" s="41"/>
      <c r="CL3866" s="68"/>
      <c r="CM3866" s="41"/>
      <c r="CN3866" s="41"/>
      <c r="CO3866" s="39"/>
      <c r="CP3866" s="78"/>
    </row>
    <row r="3867" spans="1:94" s="38" customFormat="1" x14ac:dyDescent="0.25">
      <c r="A3867" s="38">
        <v>3864</v>
      </c>
      <c r="F3867" s="39"/>
      <c r="Q3867" s="39"/>
      <c r="R3867" s="40"/>
      <c r="S3867" s="40"/>
      <c r="T3867" s="39"/>
      <c r="AG3867" s="110"/>
      <c r="AH3867" s="94"/>
      <c r="AJ3867" s="97"/>
      <c r="AL3867" s="39"/>
      <c r="AP3867" s="39"/>
      <c r="AQ3867" s="77"/>
      <c r="AR3867" s="94"/>
      <c r="AT3867" s="97"/>
      <c r="BB3867" s="79"/>
      <c r="BC3867" s="94"/>
      <c r="BE3867" s="97"/>
      <c r="BF3867" s="97"/>
      <c r="BG3867" s="40"/>
      <c r="BK3867" s="40"/>
      <c r="BL3867" s="79"/>
      <c r="BM3867" s="94"/>
      <c r="BO3867" s="97"/>
      <c r="BQ3867" s="40"/>
      <c r="BR3867" s="94"/>
      <c r="BS3867" s="94"/>
      <c r="BT3867" s="94"/>
      <c r="BU3867" s="40"/>
      <c r="BV3867" s="82"/>
      <c r="BW3867" s="94"/>
      <c r="BX3867" s="48"/>
      <c r="BY3867" s="97"/>
      <c r="BZ3867" s="48"/>
      <c r="CA3867" s="40"/>
      <c r="CB3867" s="94"/>
      <c r="CC3867" s="94"/>
      <c r="CD3867" s="94"/>
      <c r="CE3867" s="40"/>
      <c r="CF3867" s="73"/>
      <c r="CG3867" s="41"/>
      <c r="CH3867" s="41"/>
      <c r="CI3867" s="41"/>
      <c r="CJ3867" s="41"/>
      <c r="CK3867" s="41"/>
      <c r="CL3867" s="68"/>
      <c r="CM3867" s="41"/>
      <c r="CN3867" s="41"/>
      <c r="CO3867" s="39"/>
      <c r="CP3867" s="78"/>
    </row>
    <row r="3868" spans="1:94" s="38" customFormat="1" x14ac:dyDescent="0.25">
      <c r="A3868" s="38">
        <v>3865</v>
      </c>
      <c r="F3868" s="39"/>
      <c r="Q3868" s="39"/>
      <c r="R3868" s="40"/>
      <c r="S3868" s="40"/>
      <c r="T3868" s="39"/>
      <c r="AG3868" s="110"/>
      <c r="AH3868" s="94"/>
      <c r="AJ3868" s="97"/>
      <c r="AL3868" s="39"/>
      <c r="AP3868" s="39"/>
      <c r="AQ3868" s="77"/>
      <c r="AR3868" s="94"/>
      <c r="AT3868" s="97"/>
      <c r="BB3868" s="79"/>
      <c r="BC3868" s="94"/>
      <c r="BE3868" s="97"/>
      <c r="BF3868" s="97"/>
      <c r="BG3868" s="40"/>
      <c r="BK3868" s="40"/>
      <c r="BL3868" s="79"/>
      <c r="BM3868" s="94"/>
      <c r="BO3868" s="97"/>
      <c r="BQ3868" s="40"/>
      <c r="BR3868" s="94"/>
      <c r="BS3868" s="94"/>
      <c r="BT3868" s="94"/>
      <c r="BU3868" s="40"/>
      <c r="BV3868" s="82"/>
      <c r="BW3868" s="94"/>
      <c r="BX3868" s="48"/>
      <c r="BY3868" s="97"/>
      <c r="BZ3868" s="48"/>
      <c r="CA3868" s="40"/>
      <c r="CB3868" s="94"/>
      <c r="CC3868" s="94"/>
      <c r="CD3868" s="94"/>
      <c r="CE3868" s="40"/>
      <c r="CF3868" s="73"/>
      <c r="CG3868" s="41"/>
      <c r="CH3868" s="41"/>
      <c r="CI3868" s="41"/>
      <c r="CJ3868" s="41"/>
      <c r="CK3868" s="41"/>
      <c r="CL3868" s="68"/>
      <c r="CM3868" s="41"/>
      <c r="CN3868" s="41"/>
      <c r="CO3868" s="39"/>
      <c r="CP3868" s="78"/>
    </row>
    <row r="3869" spans="1:94" s="38" customFormat="1" x14ac:dyDescent="0.25">
      <c r="A3869" s="38">
        <v>3866</v>
      </c>
      <c r="F3869" s="39"/>
      <c r="Q3869" s="39"/>
      <c r="R3869" s="40"/>
      <c r="S3869" s="40"/>
      <c r="T3869" s="39"/>
      <c r="AG3869" s="110"/>
      <c r="AH3869" s="94"/>
      <c r="AJ3869" s="97"/>
      <c r="AL3869" s="39"/>
      <c r="AP3869" s="39"/>
      <c r="AQ3869" s="77"/>
      <c r="AR3869" s="94"/>
      <c r="AT3869" s="97"/>
      <c r="BB3869" s="79"/>
      <c r="BC3869" s="94"/>
      <c r="BE3869" s="97"/>
      <c r="BF3869" s="97"/>
      <c r="BG3869" s="40"/>
      <c r="BK3869" s="40"/>
      <c r="BL3869" s="79"/>
      <c r="BM3869" s="94"/>
      <c r="BO3869" s="97"/>
      <c r="BQ3869" s="40"/>
      <c r="BR3869" s="94"/>
      <c r="BS3869" s="94"/>
      <c r="BT3869" s="94"/>
      <c r="BU3869" s="40"/>
      <c r="BV3869" s="82"/>
      <c r="BW3869" s="94"/>
      <c r="BX3869" s="48"/>
      <c r="BY3869" s="97"/>
      <c r="BZ3869" s="48"/>
      <c r="CA3869" s="40"/>
      <c r="CB3869" s="94"/>
      <c r="CC3869" s="94"/>
      <c r="CD3869" s="94"/>
      <c r="CE3869" s="40"/>
      <c r="CF3869" s="73"/>
      <c r="CG3869" s="41"/>
      <c r="CH3869" s="41"/>
      <c r="CI3869" s="41"/>
      <c r="CJ3869" s="41"/>
      <c r="CK3869" s="41"/>
      <c r="CL3869" s="68"/>
      <c r="CM3869" s="41"/>
      <c r="CN3869" s="41"/>
      <c r="CO3869" s="39"/>
      <c r="CP3869" s="78"/>
    </row>
    <row r="3870" spans="1:94" s="38" customFormat="1" x14ac:dyDescent="0.25">
      <c r="A3870" s="38">
        <v>3867</v>
      </c>
      <c r="F3870" s="39"/>
      <c r="Q3870" s="39"/>
      <c r="R3870" s="40"/>
      <c r="S3870" s="40"/>
      <c r="T3870" s="39"/>
      <c r="AG3870" s="110"/>
      <c r="AH3870" s="94"/>
      <c r="AJ3870" s="97"/>
      <c r="AL3870" s="39"/>
      <c r="AP3870" s="39"/>
      <c r="AQ3870" s="77"/>
      <c r="AR3870" s="94"/>
      <c r="AT3870" s="97"/>
      <c r="BB3870" s="79"/>
      <c r="BC3870" s="94"/>
      <c r="BE3870" s="97"/>
      <c r="BF3870" s="97"/>
      <c r="BG3870" s="40"/>
      <c r="BK3870" s="40"/>
      <c r="BL3870" s="79"/>
      <c r="BM3870" s="94"/>
      <c r="BO3870" s="97"/>
      <c r="BQ3870" s="40"/>
      <c r="BR3870" s="94"/>
      <c r="BS3870" s="94"/>
      <c r="BT3870" s="94"/>
      <c r="BU3870" s="40"/>
      <c r="BV3870" s="82"/>
      <c r="BW3870" s="94"/>
      <c r="BX3870" s="48"/>
      <c r="BY3870" s="97"/>
      <c r="BZ3870" s="48"/>
      <c r="CA3870" s="40"/>
      <c r="CB3870" s="94"/>
      <c r="CC3870" s="94"/>
      <c r="CD3870" s="94"/>
      <c r="CE3870" s="40"/>
      <c r="CF3870" s="73"/>
      <c r="CG3870" s="41"/>
      <c r="CH3870" s="41"/>
      <c r="CI3870" s="41"/>
      <c r="CJ3870" s="41"/>
      <c r="CK3870" s="41"/>
      <c r="CL3870" s="68"/>
      <c r="CM3870" s="41"/>
      <c r="CN3870" s="41"/>
      <c r="CO3870" s="39"/>
      <c r="CP3870" s="78"/>
    </row>
    <row r="3871" spans="1:94" s="38" customFormat="1" x14ac:dyDescent="0.25">
      <c r="A3871" s="38">
        <v>3868</v>
      </c>
      <c r="F3871" s="39"/>
      <c r="Q3871" s="39"/>
      <c r="R3871" s="40"/>
      <c r="S3871" s="40"/>
      <c r="T3871" s="39"/>
      <c r="AG3871" s="110"/>
      <c r="AH3871" s="94"/>
      <c r="AJ3871" s="97"/>
      <c r="AL3871" s="39"/>
      <c r="AP3871" s="39"/>
      <c r="AQ3871" s="77"/>
      <c r="AR3871" s="94"/>
      <c r="AT3871" s="97"/>
      <c r="BB3871" s="79"/>
      <c r="BC3871" s="94"/>
      <c r="BE3871" s="97"/>
      <c r="BF3871" s="97"/>
      <c r="BG3871" s="40"/>
      <c r="BK3871" s="40"/>
      <c r="BL3871" s="79"/>
      <c r="BM3871" s="94"/>
      <c r="BO3871" s="97"/>
      <c r="BQ3871" s="40"/>
      <c r="BR3871" s="94"/>
      <c r="BS3871" s="94"/>
      <c r="BT3871" s="94"/>
      <c r="BU3871" s="40"/>
      <c r="BV3871" s="82"/>
      <c r="BW3871" s="94"/>
      <c r="BX3871" s="48"/>
      <c r="BY3871" s="97"/>
      <c r="BZ3871" s="48"/>
      <c r="CA3871" s="40"/>
      <c r="CB3871" s="94"/>
      <c r="CC3871" s="94"/>
      <c r="CD3871" s="94"/>
      <c r="CE3871" s="40"/>
      <c r="CF3871" s="73"/>
      <c r="CG3871" s="41"/>
      <c r="CH3871" s="41"/>
      <c r="CI3871" s="41"/>
      <c r="CJ3871" s="41"/>
      <c r="CK3871" s="41"/>
      <c r="CL3871" s="68"/>
      <c r="CM3871" s="41"/>
      <c r="CN3871" s="41"/>
      <c r="CO3871" s="39"/>
      <c r="CP3871" s="78"/>
    </row>
    <row r="3872" spans="1:94" s="38" customFormat="1" x14ac:dyDescent="0.25">
      <c r="A3872" s="38">
        <v>3869</v>
      </c>
      <c r="F3872" s="39"/>
      <c r="Q3872" s="39"/>
      <c r="R3872" s="40"/>
      <c r="S3872" s="40"/>
      <c r="T3872" s="39"/>
      <c r="AG3872" s="110"/>
      <c r="AH3872" s="94"/>
      <c r="AJ3872" s="97"/>
      <c r="AL3872" s="39"/>
      <c r="AP3872" s="39"/>
      <c r="AQ3872" s="77"/>
      <c r="AR3872" s="94"/>
      <c r="AT3872" s="97"/>
      <c r="BB3872" s="79"/>
      <c r="BC3872" s="94"/>
      <c r="BE3872" s="97"/>
      <c r="BF3872" s="97"/>
      <c r="BG3872" s="40"/>
      <c r="BK3872" s="40"/>
      <c r="BL3872" s="79"/>
      <c r="BM3872" s="94"/>
      <c r="BO3872" s="97"/>
      <c r="BQ3872" s="40"/>
      <c r="BR3872" s="94"/>
      <c r="BS3872" s="94"/>
      <c r="BT3872" s="94"/>
      <c r="BU3872" s="40"/>
      <c r="BV3872" s="82"/>
      <c r="BW3872" s="94"/>
      <c r="BX3872" s="48"/>
      <c r="BY3872" s="97"/>
      <c r="BZ3872" s="48"/>
      <c r="CA3872" s="40"/>
      <c r="CB3872" s="94"/>
      <c r="CC3872" s="94"/>
      <c r="CD3872" s="94"/>
      <c r="CE3872" s="40"/>
      <c r="CF3872" s="73"/>
      <c r="CG3872" s="41"/>
      <c r="CH3872" s="41"/>
      <c r="CI3872" s="41"/>
      <c r="CJ3872" s="41"/>
      <c r="CK3872" s="41"/>
      <c r="CL3872" s="68"/>
      <c r="CM3872" s="41"/>
      <c r="CN3872" s="41"/>
      <c r="CO3872" s="39"/>
      <c r="CP3872" s="78"/>
    </row>
    <row r="3873" spans="1:94" s="38" customFormat="1" x14ac:dyDescent="0.25">
      <c r="A3873" s="38">
        <v>3870</v>
      </c>
      <c r="F3873" s="39"/>
      <c r="Q3873" s="39"/>
      <c r="R3873" s="40"/>
      <c r="S3873" s="40"/>
      <c r="T3873" s="39"/>
      <c r="AG3873" s="110"/>
      <c r="AH3873" s="94"/>
      <c r="AJ3873" s="97"/>
      <c r="AL3873" s="39"/>
      <c r="AP3873" s="39"/>
      <c r="AQ3873" s="77"/>
      <c r="AR3873" s="94"/>
      <c r="AT3873" s="97"/>
      <c r="BB3873" s="79"/>
      <c r="BC3873" s="94"/>
      <c r="BE3873" s="97"/>
      <c r="BF3873" s="97"/>
      <c r="BG3873" s="40"/>
      <c r="BK3873" s="40"/>
      <c r="BL3873" s="79"/>
      <c r="BM3873" s="94"/>
      <c r="BO3873" s="97"/>
      <c r="BQ3873" s="40"/>
      <c r="BR3873" s="94"/>
      <c r="BS3873" s="94"/>
      <c r="BT3873" s="94"/>
      <c r="BU3873" s="40"/>
      <c r="BV3873" s="82"/>
      <c r="BW3873" s="94"/>
      <c r="BX3873" s="48"/>
      <c r="BY3873" s="97"/>
      <c r="BZ3873" s="48"/>
      <c r="CA3873" s="40"/>
      <c r="CB3873" s="94"/>
      <c r="CC3873" s="94"/>
      <c r="CD3873" s="94"/>
      <c r="CE3873" s="40"/>
      <c r="CF3873" s="73"/>
      <c r="CG3873" s="41"/>
      <c r="CH3873" s="41"/>
      <c r="CI3873" s="41"/>
      <c r="CJ3873" s="41"/>
      <c r="CK3873" s="41"/>
      <c r="CL3873" s="68"/>
      <c r="CM3873" s="41"/>
      <c r="CN3873" s="41"/>
      <c r="CO3873" s="39"/>
      <c r="CP3873" s="78"/>
    </row>
    <row r="3874" spans="1:94" s="38" customFormat="1" x14ac:dyDescent="0.25">
      <c r="A3874" s="38">
        <v>3871</v>
      </c>
      <c r="F3874" s="39"/>
      <c r="Q3874" s="39"/>
      <c r="R3874" s="40"/>
      <c r="S3874" s="40"/>
      <c r="T3874" s="39"/>
      <c r="AG3874" s="110"/>
      <c r="AH3874" s="94"/>
      <c r="AJ3874" s="97"/>
      <c r="AL3874" s="39"/>
      <c r="AP3874" s="39"/>
      <c r="AQ3874" s="77"/>
      <c r="AR3874" s="94"/>
      <c r="AT3874" s="97"/>
      <c r="BB3874" s="79"/>
      <c r="BC3874" s="94"/>
      <c r="BE3874" s="97"/>
      <c r="BF3874" s="97"/>
      <c r="BG3874" s="40"/>
      <c r="BK3874" s="40"/>
      <c r="BL3874" s="79"/>
      <c r="BM3874" s="94"/>
      <c r="BO3874" s="97"/>
      <c r="BQ3874" s="40"/>
      <c r="BR3874" s="94"/>
      <c r="BS3874" s="94"/>
      <c r="BT3874" s="94"/>
      <c r="BU3874" s="40"/>
      <c r="BV3874" s="82"/>
      <c r="BW3874" s="94"/>
      <c r="BX3874" s="48"/>
      <c r="BY3874" s="97"/>
      <c r="BZ3874" s="48"/>
      <c r="CA3874" s="40"/>
      <c r="CB3874" s="94"/>
      <c r="CC3874" s="94"/>
      <c r="CD3874" s="94"/>
      <c r="CE3874" s="40"/>
      <c r="CF3874" s="73"/>
      <c r="CG3874" s="41"/>
      <c r="CH3874" s="41"/>
      <c r="CI3874" s="41"/>
      <c r="CJ3874" s="41"/>
      <c r="CK3874" s="41"/>
      <c r="CL3874" s="68"/>
      <c r="CM3874" s="41"/>
      <c r="CN3874" s="41"/>
      <c r="CO3874" s="39"/>
      <c r="CP3874" s="78"/>
    </row>
    <row r="3875" spans="1:94" s="38" customFormat="1" x14ac:dyDescent="0.25">
      <c r="A3875" s="38">
        <v>3872</v>
      </c>
      <c r="F3875" s="39"/>
      <c r="Q3875" s="39"/>
      <c r="R3875" s="40"/>
      <c r="S3875" s="40"/>
      <c r="T3875" s="39"/>
      <c r="AG3875" s="110"/>
      <c r="AH3875" s="94"/>
      <c r="AJ3875" s="97"/>
      <c r="AL3875" s="39"/>
      <c r="AP3875" s="39"/>
      <c r="AQ3875" s="77"/>
      <c r="AR3875" s="94"/>
      <c r="AT3875" s="97"/>
      <c r="BB3875" s="79"/>
      <c r="BC3875" s="94"/>
      <c r="BE3875" s="97"/>
      <c r="BF3875" s="97"/>
      <c r="BG3875" s="40"/>
      <c r="BK3875" s="40"/>
      <c r="BL3875" s="79"/>
      <c r="BM3875" s="94"/>
      <c r="BO3875" s="97"/>
      <c r="BQ3875" s="40"/>
      <c r="BR3875" s="94"/>
      <c r="BS3875" s="94"/>
      <c r="BT3875" s="94"/>
      <c r="BU3875" s="40"/>
      <c r="BV3875" s="82"/>
      <c r="BW3875" s="94"/>
      <c r="BX3875" s="48"/>
      <c r="BY3875" s="97"/>
      <c r="BZ3875" s="48"/>
      <c r="CA3875" s="40"/>
      <c r="CB3875" s="94"/>
      <c r="CC3875" s="94"/>
      <c r="CD3875" s="94"/>
      <c r="CE3875" s="40"/>
      <c r="CF3875" s="73"/>
      <c r="CG3875" s="41"/>
      <c r="CH3875" s="41"/>
      <c r="CI3875" s="41"/>
      <c r="CJ3875" s="41"/>
      <c r="CK3875" s="41"/>
      <c r="CL3875" s="68"/>
      <c r="CM3875" s="41"/>
      <c r="CN3875" s="41"/>
      <c r="CO3875" s="39"/>
      <c r="CP3875" s="78"/>
    </row>
    <row r="3876" spans="1:94" s="38" customFormat="1" x14ac:dyDescent="0.25">
      <c r="A3876" s="38">
        <v>3873</v>
      </c>
      <c r="F3876" s="39"/>
      <c r="Q3876" s="39"/>
      <c r="R3876" s="40"/>
      <c r="S3876" s="40"/>
      <c r="T3876" s="39"/>
      <c r="AG3876" s="110"/>
      <c r="AH3876" s="94"/>
      <c r="AJ3876" s="97"/>
      <c r="AL3876" s="39"/>
      <c r="AP3876" s="39"/>
      <c r="AQ3876" s="77"/>
      <c r="AR3876" s="94"/>
      <c r="AT3876" s="97"/>
      <c r="BB3876" s="79"/>
      <c r="BC3876" s="94"/>
      <c r="BE3876" s="97"/>
      <c r="BF3876" s="97"/>
      <c r="BG3876" s="40"/>
      <c r="BK3876" s="40"/>
      <c r="BL3876" s="79"/>
      <c r="BM3876" s="94"/>
      <c r="BO3876" s="97"/>
      <c r="BQ3876" s="40"/>
      <c r="BR3876" s="94"/>
      <c r="BS3876" s="94"/>
      <c r="BT3876" s="94"/>
      <c r="BU3876" s="40"/>
      <c r="BV3876" s="82"/>
      <c r="BW3876" s="94"/>
      <c r="BX3876" s="48"/>
      <c r="BY3876" s="97"/>
      <c r="BZ3876" s="48"/>
      <c r="CA3876" s="40"/>
      <c r="CB3876" s="94"/>
      <c r="CC3876" s="94"/>
      <c r="CD3876" s="94"/>
      <c r="CE3876" s="40"/>
      <c r="CF3876" s="73"/>
      <c r="CG3876" s="41"/>
      <c r="CH3876" s="41"/>
      <c r="CI3876" s="41"/>
      <c r="CJ3876" s="41"/>
      <c r="CK3876" s="41"/>
      <c r="CL3876" s="68"/>
      <c r="CM3876" s="41"/>
      <c r="CN3876" s="41"/>
      <c r="CO3876" s="39"/>
      <c r="CP3876" s="78"/>
    </row>
    <row r="3877" spans="1:94" s="38" customFormat="1" x14ac:dyDescent="0.25">
      <c r="A3877" s="38">
        <v>3874</v>
      </c>
      <c r="F3877" s="39"/>
      <c r="Q3877" s="39"/>
      <c r="R3877" s="40"/>
      <c r="S3877" s="40"/>
      <c r="T3877" s="39"/>
      <c r="AG3877" s="110"/>
      <c r="AH3877" s="94"/>
      <c r="AJ3877" s="97"/>
      <c r="AL3877" s="39"/>
      <c r="AP3877" s="39"/>
      <c r="AQ3877" s="77"/>
      <c r="AR3877" s="94"/>
      <c r="AT3877" s="97"/>
      <c r="BB3877" s="79"/>
      <c r="BC3877" s="94"/>
      <c r="BE3877" s="97"/>
      <c r="BF3877" s="97"/>
      <c r="BG3877" s="40"/>
      <c r="BK3877" s="40"/>
      <c r="BL3877" s="79"/>
      <c r="BM3877" s="94"/>
      <c r="BO3877" s="97"/>
      <c r="BQ3877" s="40"/>
      <c r="BR3877" s="94"/>
      <c r="BS3877" s="94"/>
      <c r="BT3877" s="94"/>
      <c r="BU3877" s="40"/>
      <c r="BV3877" s="82"/>
      <c r="BW3877" s="94"/>
      <c r="BX3877" s="48"/>
      <c r="BY3877" s="97"/>
      <c r="BZ3877" s="48"/>
      <c r="CA3877" s="40"/>
      <c r="CB3877" s="94"/>
      <c r="CC3877" s="94"/>
      <c r="CD3877" s="94"/>
      <c r="CE3877" s="40"/>
      <c r="CF3877" s="73"/>
      <c r="CG3877" s="41"/>
      <c r="CH3877" s="41"/>
      <c r="CI3877" s="41"/>
      <c r="CJ3877" s="41"/>
      <c r="CK3877" s="41"/>
      <c r="CL3877" s="68"/>
      <c r="CM3877" s="41"/>
      <c r="CN3877" s="41"/>
      <c r="CO3877" s="39"/>
      <c r="CP3877" s="78"/>
    </row>
    <row r="3878" spans="1:94" s="38" customFormat="1" x14ac:dyDescent="0.25">
      <c r="A3878" s="38">
        <v>3875</v>
      </c>
      <c r="F3878" s="39"/>
      <c r="Q3878" s="39"/>
      <c r="R3878" s="40"/>
      <c r="S3878" s="40"/>
      <c r="T3878" s="39"/>
      <c r="AG3878" s="110"/>
      <c r="AH3878" s="94"/>
      <c r="AJ3878" s="97"/>
      <c r="AL3878" s="39"/>
      <c r="AP3878" s="39"/>
      <c r="AQ3878" s="77"/>
      <c r="AR3878" s="94"/>
      <c r="AT3878" s="97"/>
      <c r="BB3878" s="79"/>
      <c r="BC3878" s="94"/>
      <c r="BE3878" s="97"/>
      <c r="BF3878" s="97"/>
      <c r="BG3878" s="40"/>
      <c r="BK3878" s="40"/>
      <c r="BL3878" s="79"/>
      <c r="BM3878" s="94"/>
      <c r="BO3878" s="97"/>
      <c r="BQ3878" s="40"/>
      <c r="BR3878" s="94"/>
      <c r="BS3878" s="94"/>
      <c r="BT3878" s="94"/>
      <c r="BU3878" s="40"/>
      <c r="BV3878" s="82"/>
      <c r="BW3878" s="94"/>
      <c r="BX3878" s="48"/>
      <c r="BY3878" s="97"/>
      <c r="BZ3878" s="48"/>
      <c r="CA3878" s="40"/>
      <c r="CB3878" s="94"/>
      <c r="CC3878" s="94"/>
      <c r="CD3878" s="94"/>
      <c r="CE3878" s="40"/>
      <c r="CF3878" s="73"/>
      <c r="CG3878" s="41"/>
      <c r="CH3878" s="41"/>
      <c r="CI3878" s="41"/>
      <c r="CJ3878" s="41"/>
      <c r="CK3878" s="41"/>
      <c r="CL3878" s="68"/>
      <c r="CM3878" s="41"/>
      <c r="CN3878" s="41"/>
      <c r="CO3878" s="39"/>
      <c r="CP3878" s="78"/>
    </row>
    <row r="3879" spans="1:94" s="38" customFormat="1" x14ac:dyDescent="0.25">
      <c r="A3879" s="38">
        <v>3876</v>
      </c>
      <c r="F3879" s="39"/>
      <c r="Q3879" s="39"/>
      <c r="R3879" s="40"/>
      <c r="S3879" s="40"/>
      <c r="T3879" s="39"/>
      <c r="AG3879" s="110"/>
      <c r="AH3879" s="94"/>
      <c r="AJ3879" s="97"/>
      <c r="AL3879" s="39"/>
      <c r="AP3879" s="39"/>
      <c r="AQ3879" s="77"/>
      <c r="AR3879" s="94"/>
      <c r="AT3879" s="97"/>
      <c r="BB3879" s="79"/>
      <c r="BC3879" s="94"/>
      <c r="BE3879" s="97"/>
      <c r="BF3879" s="97"/>
      <c r="BG3879" s="40"/>
      <c r="BK3879" s="40"/>
      <c r="BL3879" s="79"/>
      <c r="BM3879" s="94"/>
      <c r="BO3879" s="97"/>
      <c r="BQ3879" s="40"/>
      <c r="BR3879" s="94"/>
      <c r="BS3879" s="94"/>
      <c r="BT3879" s="94"/>
      <c r="BU3879" s="40"/>
      <c r="BV3879" s="82"/>
      <c r="BW3879" s="94"/>
      <c r="BX3879" s="48"/>
      <c r="BY3879" s="97"/>
      <c r="BZ3879" s="48"/>
      <c r="CA3879" s="40"/>
      <c r="CB3879" s="94"/>
      <c r="CC3879" s="94"/>
      <c r="CD3879" s="94"/>
      <c r="CE3879" s="40"/>
      <c r="CF3879" s="73"/>
      <c r="CG3879" s="41"/>
      <c r="CH3879" s="41"/>
      <c r="CI3879" s="41"/>
      <c r="CJ3879" s="41"/>
      <c r="CK3879" s="41"/>
      <c r="CL3879" s="68"/>
      <c r="CM3879" s="41"/>
      <c r="CN3879" s="41"/>
      <c r="CO3879" s="39"/>
      <c r="CP3879" s="78"/>
    </row>
    <row r="3880" spans="1:94" s="38" customFormat="1" x14ac:dyDescent="0.25">
      <c r="A3880" s="38">
        <v>3877</v>
      </c>
      <c r="F3880" s="39"/>
      <c r="Q3880" s="39"/>
      <c r="R3880" s="40"/>
      <c r="S3880" s="40"/>
      <c r="T3880" s="39"/>
      <c r="AG3880" s="110"/>
      <c r="AH3880" s="94"/>
      <c r="AJ3880" s="97"/>
      <c r="AL3880" s="39"/>
      <c r="AP3880" s="39"/>
      <c r="AQ3880" s="77"/>
      <c r="AR3880" s="94"/>
      <c r="AT3880" s="97"/>
      <c r="BB3880" s="79"/>
      <c r="BC3880" s="94"/>
      <c r="BE3880" s="97"/>
      <c r="BF3880" s="97"/>
      <c r="BG3880" s="40"/>
      <c r="BK3880" s="40"/>
      <c r="BL3880" s="79"/>
      <c r="BM3880" s="94"/>
      <c r="BO3880" s="97"/>
      <c r="BQ3880" s="40"/>
      <c r="BR3880" s="94"/>
      <c r="BS3880" s="94"/>
      <c r="BT3880" s="94"/>
      <c r="BU3880" s="40"/>
      <c r="BV3880" s="82"/>
      <c r="BW3880" s="94"/>
      <c r="BX3880" s="48"/>
      <c r="BY3880" s="97"/>
      <c r="BZ3880" s="48"/>
      <c r="CA3880" s="40"/>
      <c r="CB3880" s="94"/>
      <c r="CC3880" s="94"/>
      <c r="CD3880" s="94"/>
      <c r="CE3880" s="40"/>
      <c r="CF3880" s="73"/>
      <c r="CG3880" s="41"/>
      <c r="CH3880" s="41"/>
      <c r="CI3880" s="41"/>
      <c r="CJ3880" s="41"/>
      <c r="CK3880" s="41"/>
      <c r="CL3880" s="68"/>
      <c r="CM3880" s="41"/>
      <c r="CN3880" s="41"/>
      <c r="CO3880" s="39"/>
      <c r="CP3880" s="78"/>
    </row>
    <row r="3881" spans="1:94" s="38" customFormat="1" x14ac:dyDescent="0.25">
      <c r="A3881" s="38">
        <v>3878</v>
      </c>
      <c r="F3881" s="39"/>
      <c r="Q3881" s="39"/>
      <c r="R3881" s="40"/>
      <c r="S3881" s="40"/>
      <c r="T3881" s="39"/>
      <c r="AG3881" s="110"/>
      <c r="AH3881" s="94"/>
      <c r="AJ3881" s="97"/>
      <c r="AL3881" s="39"/>
      <c r="AP3881" s="39"/>
      <c r="AQ3881" s="77"/>
      <c r="AR3881" s="94"/>
      <c r="AT3881" s="97"/>
      <c r="BB3881" s="79"/>
      <c r="BC3881" s="94"/>
      <c r="BE3881" s="97"/>
      <c r="BF3881" s="97"/>
      <c r="BG3881" s="40"/>
      <c r="BK3881" s="40"/>
      <c r="BL3881" s="79"/>
      <c r="BM3881" s="94"/>
      <c r="BO3881" s="97"/>
      <c r="BQ3881" s="40"/>
      <c r="BR3881" s="94"/>
      <c r="BS3881" s="94"/>
      <c r="BT3881" s="94"/>
      <c r="BU3881" s="40"/>
      <c r="BV3881" s="82"/>
      <c r="BW3881" s="94"/>
      <c r="BX3881" s="48"/>
      <c r="BY3881" s="97"/>
      <c r="BZ3881" s="48"/>
      <c r="CA3881" s="40"/>
      <c r="CB3881" s="94"/>
      <c r="CC3881" s="94"/>
      <c r="CD3881" s="94"/>
      <c r="CE3881" s="40"/>
      <c r="CF3881" s="73"/>
      <c r="CG3881" s="41"/>
      <c r="CH3881" s="41"/>
      <c r="CI3881" s="41"/>
      <c r="CJ3881" s="41"/>
      <c r="CK3881" s="41"/>
      <c r="CL3881" s="68"/>
      <c r="CM3881" s="41"/>
      <c r="CN3881" s="41"/>
      <c r="CO3881" s="39"/>
      <c r="CP3881" s="78"/>
    </row>
    <row r="3882" spans="1:94" s="38" customFormat="1" x14ac:dyDescent="0.25">
      <c r="A3882" s="38">
        <v>3879</v>
      </c>
      <c r="F3882" s="39"/>
      <c r="Q3882" s="39"/>
      <c r="R3882" s="40"/>
      <c r="S3882" s="40"/>
      <c r="T3882" s="39"/>
      <c r="AG3882" s="110"/>
      <c r="AH3882" s="94"/>
      <c r="AJ3882" s="97"/>
      <c r="AL3882" s="39"/>
      <c r="AP3882" s="39"/>
      <c r="AQ3882" s="77"/>
      <c r="AR3882" s="94"/>
      <c r="AT3882" s="97"/>
      <c r="BB3882" s="79"/>
      <c r="BC3882" s="94"/>
      <c r="BE3882" s="97"/>
      <c r="BF3882" s="97"/>
      <c r="BG3882" s="40"/>
      <c r="BK3882" s="40"/>
      <c r="BL3882" s="79"/>
      <c r="BM3882" s="94"/>
      <c r="BO3882" s="97"/>
      <c r="BQ3882" s="40"/>
      <c r="BR3882" s="94"/>
      <c r="BS3882" s="94"/>
      <c r="BT3882" s="94"/>
      <c r="BU3882" s="40"/>
      <c r="BV3882" s="82"/>
      <c r="BW3882" s="94"/>
      <c r="BX3882" s="48"/>
      <c r="BY3882" s="97"/>
      <c r="BZ3882" s="48"/>
      <c r="CA3882" s="40"/>
      <c r="CB3882" s="94"/>
      <c r="CC3882" s="94"/>
      <c r="CD3882" s="94"/>
      <c r="CE3882" s="40"/>
      <c r="CF3882" s="73"/>
      <c r="CG3882" s="41"/>
      <c r="CH3882" s="41"/>
      <c r="CI3882" s="41"/>
      <c r="CJ3882" s="41"/>
      <c r="CK3882" s="41"/>
      <c r="CL3882" s="68"/>
      <c r="CM3882" s="41"/>
      <c r="CN3882" s="41"/>
      <c r="CO3882" s="39"/>
      <c r="CP3882" s="78"/>
    </row>
    <row r="3883" spans="1:94" s="38" customFormat="1" x14ac:dyDescent="0.25">
      <c r="A3883" s="38">
        <v>3880</v>
      </c>
      <c r="F3883" s="39"/>
      <c r="Q3883" s="39"/>
      <c r="R3883" s="40"/>
      <c r="S3883" s="40"/>
      <c r="T3883" s="39"/>
      <c r="AG3883" s="110"/>
      <c r="AH3883" s="94"/>
      <c r="AJ3883" s="97"/>
      <c r="AL3883" s="39"/>
      <c r="AP3883" s="39"/>
      <c r="AQ3883" s="77"/>
      <c r="AR3883" s="94"/>
      <c r="AT3883" s="97"/>
      <c r="BB3883" s="79"/>
      <c r="BC3883" s="94"/>
      <c r="BE3883" s="97"/>
      <c r="BF3883" s="97"/>
      <c r="BG3883" s="40"/>
      <c r="BK3883" s="40"/>
      <c r="BL3883" s="79"/>
      <c r="BM3883" s="94"/>
      <c r="BO3883" s="97"/>
      <c r="BQ3883" s="40"/>
      <c r="BR3883" s="94"/>
      <c r="BS3883" s="94"/>
      <c r="BT3883" s="94"/>
      <c r="BU3883" s="40"/>
      <c r="BV3883" s="82"/>
      <c r="BW3883" s="94"/>
      <c r="BX3883" s="48"/>
      <c r="BY3883" s="97"/>
      <c r="BZ3883" s="48"/>
      <c r="CA3883" s="40"/>
      <c r="CB3883" s="94"/>
      <c r="CC3883" s="94"/>
      <c r="CD3883" s="94"/>
      <c r="CE3883" s="40"/>
      <c r="CF3883" s="73"/>
      <c r="CG3883" s="41"/>
      <c r="CH3883" s="41"/>
      <c r="CI3883" s="41"/>
      <c r="CJ3883" s="41"/>
      <c r="CK3883" s="41"/>
      <c r="CL3883" s="68"/>
      <c r="CM3883" s="41"/>
      <c r="CN3883" s="41"/>
      <c r="CO3883" s="39"/>
      <c r="CP3883" s="78"/>
    </row>
    <row r="3884" spans="1:94" s="38" customFormat="1" x14ac:dyDescent="0.25">
      <c r="A3884" s="38">
        <v>3881</v>
      </c>
      <c r="F3884" s="39"/>
      <c r="Q3884" s="39"/>
      <c r="R3884" s="40"/>
      <c r="S3884" s="40"/>
      <c r="T3884" s="39"/>
      <c r="AG3884" s="110"/>
      <c r="AH3884" s="94"/>
      <c r="AJ3884" s="97"/>
      <c r="AL3884" s="39"/>
      <c r="AP3884" s="39"/>
      <c r="AQ3884" s="77"/>
      <c r="AR3884" s="94"/>
      <c r="AT3884" s="97"/>
      <c r="BB3884" s="79"/>
      <c r="BC3884" s="94"/>
      <c r="BE3884" s="97"/>
      <c r="BF3884" s="97"/>
      <c r="BG3884" s="40"/>
      <c r="BK3884" s="40"/>
      <c r="BL3884" s="79"/>
      <c r="BM3884" s="94"/>
      <c r="BO3884" s="97"/>
      <c r="BQ3884" s="40"/>
      <c r="BR3884" s="94"/>
      <c r="BS3884" s="94"/>
      <c r="BT3884" s="94"/>
      <c r="BU3884" s="40"/>
      <c r="BV3884" s="82"/>
      <c r="BW3884" s="94"/>
      <c r="BX3884" s="48"/>
      <c r="BY3884" s="97"/>
      <c r="BZ3884" s="48"/>
      <c r="CA3884" s="40"/>
      <c r="CB3884" s="94"/>
      <c r="CC3884" s="94"/>
      <c r="CD3884" s="94"/>
      <c r="CE3884" s="40"/>
      <c r="CF3884" s="73"/>
      <c r="CG3884" s="41"/>
      <c r="CH3884" s="41"/>
      <c r="CI3884" s="41"/>
      <c r="CJ3884" s="41"/>
      <c r="CK3884" s="41"/>
      <c r="CL3884" s="68"/>
      <c r="CM3884" s="41"/>
      <c r="CN3884" s="41"/>
      <c r="CO3884" s="39"/>
      <c r="CP3884" s="78"/>
    </row>
    <row r="3885" spans="1:94" s="38" customFormat="1" x14ac:dyDescent="0.25">
      <c r="A3885" s="38">
        <v>3882</v>
      </c>
      <c r="F3885" s="39"/>
      <c r="Q3885" s="39"/>
      <c r="R3885" s="40"/>
      <c r="S3885" s="40"/>
      <c r="T3885" s="39"/>
      <c r="AG3885" s="110"/>
      <c r="AH3885" s="94"/>
      <c r="AJ3885" s="97"/>
      <c r="AL3885" s="39"/>
      <c r="AP3885" s="39"/>
      <c r="AQ3885" s="77"/>
      <c r="AR3885" s="94"/>
      <c r="AT3885" s="97"/>
      <c r="BB3885" s="79"/>
      <c r="BC3885" s="94"/>
      <c r="BE3885" s="97"/>
      <c r="BF3885" s="97"/>
      <c r="BG3885" s="40"/>
      <c r="BK3885" s="40"/>
      <c r="BL3885" s="79"/>
      <c r="BM3885" s="94"/>
      <c r="BO3885" s="97"/>
      <c r="BQ3885" s="40"/>
      <c r="BR3885" s="94"/>
      <c r="BS3885" s="94"/>
      <c r="BT3885" s="94"/>
      <c r="BU3885" s="40"/>
      <c r="BV3885" s="82"/>
      <c r="BW3885" s="94"/>
      <c r="BX3885" s="48"/>
      <c r="BY3885" s="97"/>
      <c r="BZ3885" s="48"/>
      <c r="CA3885" s="40"/>
      <c r="CB3885" s="94"/>
      <c r="CC3885" s="94"/>
      <c r="CD3885" s="94"/>
      <c r="CE3885" s="40"/>
      <c r="CF3885" s="73"/>
      <c r="CG3885" s="41"/>
      <c r="CH3885" s="41"/>
      <c r="CI3885" s="41"/>
      <c r="CJ3885" s="41"/>
      <c r="CK3885" s="41"/>
      <c r="CL3885" s="68"/>
      <c r="CM3885" s="41"/>
      <c r="CN3885" s="41"/>
      <c r="CO3885" s="39"/>
      <c r="CP3885" s="78"/>
    </row>
    <row r="3886" spans="1:94" s="38" customFormat="1" x14ac:dyDescent="0.25">
      <c r="A3886" s="38">
        <v>3883</v>
      </c>
      <c r="F3886" s="39"/>
      <c r="Q3886" s="39"/>
      <c r="R3886" s="40"/>
      <c r="S3886" s="40"/>
      <c r="T3886" s="39"/>
      <c r="AG3886" s="110"/>
      <c r="AH3886" s="94"/>
      <c r="AJ3886" s="97"/>
      <c r="AL3886" s="39"/>
      <c r="AP3886" s="39"/>
      <c r="AQ3886" s="77"/>
      <c r="AR3886" s="94"/>
      <c r="AT3886" s="97"/>
      <c r="BB3886" s="79"/>
      <c r="BC3886" s="94"/>
      <c r="BE3886" s="97"/>
      <c r="BF3886" s="97"/>
      <c r="BG3886" s="40"/>
      <c r="BK3886" s="40"/>
      <c r="BL3886" s="79"/>
      <c r="BM3886" s="94"/>
      <c r="BO3886" s="97"/>
      <c r="BQ3886" s="40"/>
      <c r="BR3886" s="94"/>
      <c r="BS3886" s="94"/>
      <c r="BT3886" s="94"/>
      <c r="BU3886" s="40"/>
      <c r="BV3886" s="82"/>
      <c r="BW3886" s="94"/>
      <c r="BX3886" s="48"/>
      <c r="BY3886" s="97"/>
      <c r="BZ3886" s="48"/>
      <c r="CA3886" s="40"/>
      <c r="CB3886" s="94"/>
      <c r="CC3886" s="94"/>
      <c r="CD3886" s="94"/>
      <c r="CE3886" s="40"/>
      <c r="CF3886" s="73"/>
      <c r="CG3886" s="41"/>
      <c r="CH3886" s="41"/>
      <c r="CI3886" s="41"/>
      <c r="CJ3886" s="41"/>
      <c r="CK3886" s="41"/>
      <c r="CL3886" s="68"/>
      <c r="CM3886" s="41"/>
      <c r="CN3886" s="41"/>
      <c r="CO3886" s="39"/>
      <c r="CP3886" s="78"/>
    </row>
    <row r="3887" spans="1:94" s="38" customFormat="1" x14ac:dyDescent="0.25">
      <c r="A3887" s="38">
        <v>3884</v>
      </c>
      <c r="F3887" s="39"/>
      <c r="Q3887" s="39"/>
      <c r="R3887" s="40"/>
      <c r="S3887" s="40"/>
      <c r="T3887" s="39"/>
      <c r="AG3887" s="110"/>
      <c r="AH3887" s="94"/>
      <c r="AJ3887" s="97"/>
      <c r="AL3887" s="39"/>
      <c r="AP3887" s="39"/>
      <c r="AQ3887" s="77"/>
      <c r="AR3887" s="94"/>
      <c r="AT3887" s="97"/>
      <c r="BB3887" s="79"/>
      <c r="BC3887" s="94"/>
      <c r="BE3887" s="97"/>
      <c r="BF3887" s="97"/>
      <c r="BG3887" s="40"/>
      <c r="BK3887" s="40"/>
      <c r="BL3887" s="79"/>
      <c r="BM3887" s="94"/>
      <c r="BO3887" s="97"/>
      <c r="BQ3887" s="40"/>
      <c r="BR3887" s="94"/>
      <c r="BS3887" s="94"/>
      <c r="BT3887" s="94"/>
      <c r="BU3887" s="40"/>
      <c r="BV3887" s="82"/>
      <c r="BW3887" s="94"/>
      <c r="BX3887" s="48"/>
      <c r="BY3887" s="97"/>
      <c r="BZ3887" s="48"/>
      <c r="CA3887" s="40"/>
      <c r="CB3887" s="94"/>
      <c r="CC3887" s="94"/>
      <c r="CD3887" s="94"/>
      <c r="CE3887" s="40"/>
      <c r="CF3887" s="73"/>
      <c r="CG3887" s="41"/>
      <c r="CH3887" s="41"/>
      <c r="CI3887" s="41"/>
      <c r="CJ3887" s="41"/>
      <c r="CK3887" s="41"/>
      <c r="CL3887" s="68"/>
      <c r="CM3887" s="41"/>
      <c r="CN3887" s="41"/>
      <c r="CO3887" s="39"/>
      <c r="CP3887" s="78"/>
    </row>
    <row r="3888" spans="1:94" s="38" customFormat="1" x14ac:dyDescent="0.25">
      <c r="A3888" s="38">
        <v>3885</v>
      </c>
      <c r="F3888" s="39"/>
      <c r="Q3888" s="39"/>
      <c r="R3888" s="40"/>
      <c r="S3888" s="40"/>
      <c r="T3888" s="39"/>
      <c r="AG3888" s="110"/>
      <c r="AH3888" s="94"/>
      <c r="AJ3888" s="97"/>
      <c r="AL3888" s="39"/>
      <c r="AP3888" s="39"/>
      <c r="AQ3888" s="77"/>
      <c r="AR3888" s="94"/>
      <c r="AT3888" s="97"/>
      <c r="BB3888" s="79"/>
      <c r="BC3888" s="94"/>
      <c r="BE3888" s="97"/>
      <c r="BF3888" s="97"/>
      <c r="BG3888" s="40"/>
      <c r="BK3888" s="40"/>
      <c r="BL3888" s="79"/>
      <c r="BM3888" s="94"/>
      <c r="BO3888" s="97"/>
      <c r="BQ3888" s="40"/>
      <c r="BR3888" s="94"/>
      <c r="BS3888" s="94"/>
      <c r="BT3888" s="94"/>
      <c r="BU3888" s="40"/>
      <c r="BV3888" s="82"/>
      <c r="BW3888" s="94"/>
      <c r="BX3888" s="48"/>
      <c r="BY3888" s="97"/>
      <c r="BZ3888" s="48"/>
      <c r="CA3888" s="40"/>
      <c r="CB3888" s="94"/>
      <c r="CC3888" s="94"/>
      <c r="CD3888" s="94"/>
      <c r="CE3888" s="40"/>
      <c r="CF3888" s="73"/>
      <c r="CG3888" s="41"/>
      <c r="CH3888" s="41"/>
      <c r="CI3888" s="41"/>
      <c r="CJ3888" s="41"/>
      <c r="CK3888" s="41"/>
      <c r="CL3888" s="68"/>
      <c r="CM3888" s="41"/>
      <c r="CN3888" s="41"/>
      <c r="CO3888" s="39"/>
      <c r="CP3888" s="78"/>
    </row>
    <row r="3889" spans="1:94" s="38" customFormat="1" x14ac:dyDescent="0.25">
      <c r="A3889" s="38">
        <v>3886</v>
      </c>
      <c r="F3889" s="39"/>
      <c r="Q3889" s="39"/>
      <c r="R3889" s="40"/>
      <c r="S3889" s="40"/>
      <c r="T3889" s="39"/>
      <c r="AG3889" s="110"/>
      <c r="AH3889" s="94"/>
      <c r="AJ3889" s="97"/>
      <c r="AL3889" s="39"/>
      <c r="AP3889" s="39"/>
      <c r="AQ3889" s="77"/>
      <c r="AR3889" s="94"/>
      <c r="AT3889" s="97"/>
      <c r="BB3889" s="79"/>
      <c r="BC3889" s="94"/>
      <c r="BE3889" s="97"/>
      <c r="BF3889" s="97"/>
      <c r="BG3889" s="40"/>
      <c r="BK3889" s="40"/>
      <c r="BL3889" s="79"/>
      <c r="BM3889" s="94"/>
      <c r="BO3889" s="97"/>
      <c r="BQ3889" s="40"/>
      <c r="BR3889" s="94"/>
      <c r="BS3889" s="94"/>
      <c r="BT3889" s="94"/>
      <c r="BU3889" s="40"/>
      <c r="BV3889" s="82"/>
      <c r="BW3889" s="94"/>
      <c r="BX3889" s="48"/>
      <c r="BY3889" s="97"/>
      <c r="BZ3889" s="48"/>
      <c r="CA3889" s="40"/>
      <c r="CB3889" s="94"/>
      <c r="CC3889" s="94"/>
      <c r="CD3889" s="94"/>
      <c r="CE3889" s="40"/>
      <c r="CF3889" s="73"/>
      <c r="CG3889" s="41"/>
      <c r="CH3889" s="41"/>
      <c r="CI3889" s="41"/>
      <c r="CJ3889" s="41"/>
      <c r="CK3889" s="41"/>
      <c r="CL3889" s="68"/>
      <c r="CM3889" s="41"/>
      <c r="CN3889" s="41"/>
      <c r="CO3889" s="39"/>
      <c r="CP3889" s="78"/>
    </row>
    <row r="3890" spans="1:94" s="38" customFormat="1" x14ac:dyDescent="0.25">
      <c r="A3890" s="38">
        <v>3887</v>
      </c>
      <c r="F3890" s="39"/>
      <c r="Q3890" s="39"/>
      <c r="R3890" s="40"/>
      <c r="S3890" s="40"/>
      <c r="T3890" s="39"/>
      <c r="AG3890" s="110"/>
      <c r="AH3890" s="94"/>
      <c r="AJ3890" s="97"/>
      <c r="AL3890" s="39"/>
      <c r="AP3890" s="39"/>
      <c r="AQ3890" s="77"/>
      <c r="AR3890" s="94"/>
      <c r="AT3890" s="97"/>
      <c r="BB3890" s="79"/>
      <c r="BC3890" s="94"/>
      <c r="BE3890" s="97"/>
      <c r="BF3890" s="97"/>
      <c r="BG3890" s="40"/>
      <c r="BK3890" s="40"/>
      <c r="BL3890" s="79"/>
      <c r="BM3890" s="94"/>
      <c r="BO3890" s="97"/>
      <c r="BQ3890" s="40"/>
      <c r="BR3890" s="94"/>
      <c r="BS3890" s="94"/>
      <c r="BT3890" s="94"/>
      <c r="BU3890" s="40"/>
      <c r="BV3890" s="82"/>
      <c r="BW3890" s="94"/>
      <c r="BX3890" s="48"/>
      <c r="BY3890" s="97"/>
      <c r="BZ3890" s="48"/>
      <c r="CA3890" s="40"/>
      <c r="CB3890" s="94"/>
      <c r="CC3890" s="94"/>
      <c r="CD3890" s="94"/>
      <c r="CE3890" s="40"/>
      <c r="CF3890" s="73"/>
      <c r="CG3890" s="41"/>
      <c r="CH3890" s="41"/>
      <c r="CI3890" s="41"/>
      <c r="CJ3890" s="41"/>
      <c r="CK3890" s="41"/>
      <c r="CL3890" s="68"/>
      <c r="CM3890" s="41"/>
      <c r="CN3890" s="41"/>
      <c r="CO3890" s="39"/>
      <c r="CP3890" s="78"/>
    </row>
    <row r="3891" spans="1:94" s="38" customFormat="1" x14ac:dyDescent="0.25">
      <c r="A3891" s="38">
        <v>3888</v>
      </c>
      <c r="F3891" s="39"/>
      <c r="Q3891" s="39"/>
      <c r="R3891" s="40"/>
      <c r="S3891" s="40"/>
      <c r="T3891" s="39"/>
      <c r="AG3891" s="110"/>
      <c r="AH3891" s="94"/>
      <c r="AJ3891" s="97"/>
      <c r="AL3891" s="39"/>
      <c r="AP3891" s="39"/>
      <c r="AQ3891" s="77"/>
      <c r="AR3891" s="94"/>
      <c r="AT3891" s="97"/>
      <c r="BB3891" s="79"/>
      <c r="BC3891" s="94"/>
      <c r="BE3891" s="97"/>
      <c r="BF3891" s="97"/>
      <c r="BG3891" s="40"/>
      <c r="BK3891" s="40"/>
      <c r="BL3891" s="79"/>
      <c r="BM3891" s="94"/>
      <c r="BO3891" s="97"/>
      <c r="BQ3891" s="40"/>
      <c r="BR3891" s="94"/>
      <c r="BS3891" s="94"/>
      <c r="BT3891" s="94"/>
      <c r="BU3891" s="40"/>
      <c r="BV3891" s="82"/>
      <c r="BW3891" s="94"/>
      <c r="BX3891" s="48"/>
      <c r="BY3891" s="97"/>
      <c r="BZ3891" s="48"/>
      <c r="CA3891" s="40"/>
      <c r="CB3891" s="94"/>
      <c r="CC3891" s="94"/>
      <c r="CD3891" s="94"/>
      <c r="CE3891" s="40"/>
      <c r="CF3891" s="73"/>
      <c r="CG3891" s="41"/>
      <c r="CH3891" s="41"/>
      <c r="CI3891" s="41"/>
      <c r="CJ3891" s="41"/>
      <c r="CK3891" s="41"/>
      <c r="CL3891" s="68"/>
      <c r="CM3891" s="41"/>
      <c r="CN3891" s="41"/>
      <c r="CO3891" s="39"/>
      <c r="CP3891" s="78"/>
    </row>
    <row r="3892" spans="1:94" s="38" customFormat="1" x14ac:dyDescent="0.25">
      <c r="A3892" s="38">
        <v>3889</v>
      </c>
      <c r="F3892" s="39"/>
      <c r="Q3892" s="39"/>
      <c r="R3892" s="40"/>
      <c r="S3892" s="40"/>
      <c r="T3892" s="39"/>
      <c r="AG3892" s="110"/>
      <c r="AH3892" s="94"/>
      <c r="AJ3892" s="97"/>
      <c r="AL3892" s="39"/>
      <c r="AP3892" s="39"/>
      <c r="AQ3892" s="77"/>
      <c r="AR3892" s="94"/>
      <c r="AT3892" s="97"/>
      <c r="BB3892" s="79"/>
      <c r="BC3892" s="94"/>
      <c r="BE3892" s="97"/>
      <c r="BF3892" s="97"/>
      <c r="BG3892" s="40"/>
      <c r="BK3892" s="40"/>
      <c r="BL3892" s="79"/>
      <c r="BM3892" s="94"/>
      <c r="BO3892" s="97"/>
      <c r="BQ3892" s="40"/>
      <c r="BR3892" s="94"/>
      <c r="BS3892" s="94"/>
      <c r="BT3892" s="94"/>
      <c r="BU3892" s="40"/>
      <c r="BV3892" s="82"/>
      <c r="BW3892" s="94"/>
      <c r="BX3892" s="48"/>
      <c r="BY3892" s="97"/>
      <c r="BZ3892" s="48"/>
      <c r="CA3892" s="40"/>
      <c r="CB3892" s="94"/>
      <c r="CC3892" s="94"/>
      <c r="CD3892" s="94"/>
      <c r="CE3892" s="40"/>
      <c r="CF3892" s="73"/>
      <c r="CG3892" s="41"/>
      <c r="CH3892" s="41"/>
      <c r="CI3892" s="41"/>
      <c r="CJ3892" s="41"/>
      <c r="CK3892" s="41"/>
      <c r="CL3892" s="68"/>
      <c r="CM3892" s="41"/>
      <c r="CN3892" s="41"/>
      <c r="CO3892" s="39"/>
      <c r="CP3892" s="78"/>
    </row>
    <row r="3893" spans="1:94" s="38" customFormat="1" x14ac:dyDescent="0.25">
      <c r="A3893" s="38">
        <v>3890</v>
      </c>
      <c r="F3893" s="39"/>
      <c r="Q3893" s="39"/>
      <c r="R3893" s="40"/>
      <c r="S3893" s="40"/>
      <c r="T3893" s="39"/>
      <c r="AG3893" s="110"/>
      <c r="AH3893" s="94"/>
      <c r="AJ3893" s="97"/>
      <c r="AL3893" s="39"/>
      <c r="AP3893" s="39"/>
      <c r="AQ3893" s="77"/>
      <c r="AR3893" s="94"/>
      <c r="AT3893" s="97"/>
      <c r="BB3893" s="79"/>
      <c r="BC3893" s="94"/>
      <c r="BE3893" s="97"/>
      <c r="BF3893" s="97"/>
      <c r="BG3893" s="40"/>
      <c r="BK3893" s="40"/>
      <c r="BL3893" s="79"/>
      <c r="BM3893" s="94"/>
      <c r="BO3893" s="97"/>
      <c r="BQ3893" s="40"/>
      <c r="BR3893" s="94"/>
      <c r="BS3893" s="94"/>
      <c r="BT3893" s="94"/>
      <c r="BU3893" s="40"/>
      <c r="BV3893" s="82"/>
      <c r="BW3893" s="94"/>
      <c r="BX3893" s="48"/>
      <c r="BY3893" s="97"/>
      <c r="BZ3893" s="48"/>
      <c r="CA3893" s="40"/>
      <c r="CB3893" s="94"/>
      <c r="CC3893" s="94"/>
      <c r="CD3893" s="94"/>
      <c r="CE3893" s="40"/>
      <c r="CF3893" s="73"/>
      <c r="CG3893" s="41"/>
      <c r="CH3893" s="41"/>
      <c r="CI3893" s="41"/>
      <c r="CJ3893" s="41"/>
      <c r="CK3893" s="41"/>
      <c r="CL3893" s="68"/>
      <c r="CM3893" s="41"/>
      <c r="CN3893" s="41"/>
      <c r="CO3893" s="39"/>
      <c r="CP3893" s="78"/>
    </row>
    <row r="3894" spans="1:94" s="38" customFormat="1" x14ac:dyDescent="0.25">
      <c r="A3894" s="38">
        <v>3891</v>
      </c>
      <c r="F3894" s="39"/>
      <c r="Q3894" s="39"/>
      <c r="R3894" s="40"/>
      <c r="S3894" s="40"/>
      <c r="T3894" s="39"/>
      <c r="AG3894" s="110"/>
      <c r="AH3894" s="94"/>
      <c r="AJ3894" s="97"/>
      <c r="AL3894" s="39"/>
      <c r="AP3894" s="39"/>
      <c r="AQ3894" s="77"/>
      <c r="AR3894" s="94"/>
      <c r="AT3894" s="97"/>
      <c r="BB3894" s="79"/>
      <c r="BC3894" s="94"/>
      <c r="BE3894" s="97"/>
      <c r="BF3894" s="97"/>
      <c r="BG3894" s="40"/>
      <c r="BK3894" s="40"/>
      <c r="BL3894" s="79"/>
      <c r="BM3894" s="94"/>
      <c r="BO3894" s="97"/>
      <c r="BQ3894" s="40"/>
      <c r="BR3894" s="94"/>
      <c r="BS3894" s="94"/>
      <c r="BT3894" s="94"/>
      <c r="BU3894" s="40"/>
      <c r="BV3894" s="82"/>
      <c r="BW3894" s="94"/>
      <c r="BX3894" s="48"/>
      <c r="BY3894" s="97"/>
      <c r="BZ3894" s="48"/>
      <c r="CA3894" s="40"/>
      <c r="CB3894" s="94"/>
      <c r="CC3894" s="94"/>
      <c r="CD3894" s="94"/>
      <c r="CE3894" s="40"/>
      <c r="CF3894" s="73"/>
      <c r="CG3894" s="41"/>
      <c r="CH3894" s="41"/>
      <c r="CI3894" s="41"/>
      <c r="CJ3894" s="41"/>
      <c r="CK3894" s="41"/>
      <c r="CL3894" s="68"/>
      <c r="CM3894" s="41"/>
      <c r="CN3894" s="41"/>
      <c r="CO3894" s="39"/>
      <c r="CP3894" s="78"/>
    </row>
    <row r="3895" spans="1:94" s="38" customFormat="1" x14ac:dyDescent="0.25">
      <c r="A3895" s="38">
        <v>3892</v>
      </c>
      <c r="F3895" s="39"/>
      <c r="Q3895" s="39"/>
      <c r="R3895" s="40"/>
      <c r="S3895" s="40"/>
      <c r="T3895" s="39"/>
      <c r="AG3895" s="110"/>
      <c r="AH3895" s="94"/>
      <c r="AJ3895" s="97"/>
      <c r="AL3895" s="39"/>
      <c r="AP3895" s="39"/>
      <c r="AQ3895" s="77"/>
      <c r="AR3895" s="94"/>
      <c r="AT3895" s="97"/>
      <c r="BB3895" s="79"/>
      <c r="BC3895" s="94"/>
      <c r="BE3895" s="97"/>
      <c r="BF3895" s="97"/>
      <c r="BG3895" s="40"/>
      <c r="BK3895" s="40"/>
      <c r="BL3895" s="79"/>
      <c r="BM3895" s="94"/>
      <c r="BO3895" s="97"/>
      <c r="BQ3895" s="40"/>
      <c r="BR3895" s="94"/>
      <c r="BS3895" s="94"/>
      <c r="BT3895" s="94"/>
      <c r="BU3895" s="40"/>
      <c r="BV3895" s="82"/>
      <c r="BW3895" s="94"/>
      <c r="BX3895" s="48"/>
      <c r="BY3895" s="97"/>
      <c r="BZ3895" s="48"/>
      <c r="CA3895" s="40"/>
      <c r="CB3895" s="94"/>
      <c r="CC3895" s="94"/>
      <c r="CD3895" s="94"/>
      <c r="CE3895" s="40"/>
      <c r="CF3895" s="73"/>
      <c r="CG3895" s="41"/>
      <c r="CH3895" s="41"/>
      <c r="CI3895" s="41"/>
      <c r="CJ3895" s="41"/>
      <c r="CK3895" s="41"/>
      <c r="CL3895" s="68"/>
      <c r="CM3895" s="41"/>
      <c r="CN3895" s="41"/>
      <c r="CO3895" s="39"/>
      <c r="CP3895" s="78"/>
    </row>
    <row r="3896" spans="1:94" s="38" customFormat="1" x14ac:dyDescent="0.25">
      <c r="A3896" s="38">
        <v>3893</v>
      </c>
      <c r="F3896" s="39"/>
      <c r="Q3896" s="39"/>
      <c r="R3896" s="40"/>
      <c r="S3896" s="40"/>
      <c r="T3896" s="39"/>
      <c r="AG3896" s="110"/>
      <c r="AH3896" s="94"/>
      <c r="AJ3896" s="97"/>
      <c r="AL3896" s="39"/>
      <c r="AP3896" s="39"/>
      <c r="AQ3896" s="77"/>
      <c r="AR3896" s="94"/>
      <c r="AT3896" s="97"/>
      <c r="BB3896" s="79"/>
      <c r="BC3896" s="94"/>
      <c r="BE3896" s="97"/>
      <c r="BF3896" s="97"/>
      <c r="BG3896" s="40"/>
      <c r="BK3896" s="40"/>
      <c r="BL3896" s="79"/>
      <c r="BM3896" s="94"/>
      <c r="BO3896" s="97"/>
      <c r="BQ3896" s="40"/>
      <c r="BR3896" s="94"/>
      <c r="BS3896" s="94"/>
      <c r="BT3896" s="94"/>
      <c r="BU3896" s="40"/>
      <c r="BV3896" s="82"/>
      <c r="BW3896" s="94"/>
      <c r="BX3896" s="48"/>
      <c r="BY3896" s="97"/>
      <c r="BZ3896" s="48"/>
      <c r="CA3896" s="40"/>
      <c r="CB3896" s="94"/>
      <c r="CC3896" s="94"/>
      <c r="CD3896" s="94"/>
      <c r="CE3896" s="40"/>
      <c r="CF3896" s="73"/>
      <c r="CG3896" s="41"/>
      <c r="CH3896" s="41"/>
      <c r="CI3896" s="41"/>
      <c r="CJ3896" s="41"/>
      <c r="CK3896" s="41"/>
      <c r="CL3896" s="68"/>
      <c r="CM3896" s="41"/>
      <c r="CN3896" s="41"/>
      <c r="CO3896" s="39"/>
      <c r="CP3896" s="78"/>
    </row>
    <row r="3897" spans="1:94" s="38" customFormat="1" x14ac:dyDescent="0.25">
      <c r="A3897" s="38">
        <v>3894</v>
      </c>
      <c r="F3897" s="39"/>
      <c r="Q3897" s="39"/>
      <c r="R3897" s="40"/>
      <c r="S3897" s="40"/>
      <c r="T3897" s="39"/>
      <c r="AG3897" s="110"/>
      <c r="AH3897" s="94"/>
      <c r="AJ3897" s="97"/>
      <c r="AL3897" s="39"/>
      <c r="AP3897" s="39"/>
      <c r="AQ3897" s="77"/>
      <c r="AR3897" s="94"/>
      <c r="AT3897" s="97"/>
      <c r="BB3897" s="79"/>
      <c r="BC3897" s="94"/>
      <c r="BE3897" s="97"/>
      <c r="BF3897" s="97"/>
      <c r="BG3897" s="40"/>
      <c r="BK3897" s="40"/>
      <c r="BL3897" s="79"/>
      <c r="BM3897" s="94"/>
      <c r="BO3897" s="97"/>
      <c r="BQ3897" s="40"/>
      <c r="BR3897" s="94"/>
      <c r="BS3897" s="94"/>
      <c r="BT3897" s="94"/>
      <c r="BU3897" s="40"/>
      <c r="BV3897" s="82"/>
      <c r="BW3897" s="94"/>
      <c r="BX3897" s="48"/>
      <c r="BY3897" s="97"/>
      <c r="BZ3897" s="48"/>
      <c r="CA3897" s="40"/>
      <c r="CB3897" s="94"/>
      <c r="CC3897" s="94"/>
      <c r="CD3897" s="94"/>
      <c r="CE3897" s="40"/>
      <c r="CF3897" s="73"/>
      <c r="CG3897" s="41"/>
      <c r="CH3897" s="41"/>
      <c r="CI3897" s="41"/>
      <c r="CJ3897" s="41"/>
      <c r="CK3897" s="41"/>
      <c r="CL3897" s="68"/>
      <c r="CM3897" s="41"/>
      <c r="CN3897" s="41"/>
      <c r="CO3897" s="39"/>
      <c r="CP3897" s="78"/>
    </row>
    <row r="3898" spans="1:94" s="38" customFormat="1" x14ac:dyDescent="0.25">
      <c r="A3898" s="38">
        <v>3895</v>
      </c>
      <c r="F3898" s="39"/>
      <c r="Q3898" s="39"/>
      <c r="R3898" s="40"/>
      <c r="S3898" s="40"/>
      <c r="T3898" s="39"/>
      <c r="AG3898" s="110"/>
      <c r="AH3898" s="94"/>
      <c r="AJ3898" s="97"/>
      <c r="AL3898" s="39"/>
      <c r="AP3898" s="39"/>
      <c r="AQ3898" s="77"/>
      <c r="AR3898" s="94"/>
      <c r="AT3898" s="97"/>
      <c r="BB3898" s="79"/>
      <c r="BC3898" s="94"/>
      <c r="BE3898" s="97"/>
      <c r="BF3898" s="97"/>
      <c r="BG3898" s="40"/>
      <c r="BK3898" s="40"/>
      <c r="BL3898" s="79"/>
      <c r="BM3898" s="94"/>
      <c r="BO3898" s="97"/>
      <c r="BQ3898" s="40"/>
      <c r="BR3898" s="94"/>
      <c r="BS3898" s="94"/>
      <c r="BT3898" s="94"/>
      <c r="BU3898" s="40"/>
      <c r="BV3898" s="82"/>
      <c r="BW3898" s="94"/>
      <c r="BX3898" s="48"/>
      <c r="BY3898" s="97"/>
      <c r="BZ3898" s="48"/>
      <c r="CA3898" s="40"/>
      <c r="CB3898" s="94"/>
      <c r="CC3898" s="94"/>
      <c r="CD3898" s="94"/>
      <c r="CE3898" s="40"/>
      <c r="CF3898" s="73"/>
      <c r="CG3898" s="41"/>
      <c r="CH3898" s="41"/>
      <c r="CI3898" s="41"/>
      <c r="CJ3898" s="41"/>
      <c r="CK3898" s="41"/>
      <c r="CL3898" s="68"/>
      <c r="CM3898" s="41"/>
      <c r="CN3898" s="41"/>
      <c r="CO3898" s="39"/>
      <c r="CP3898" s="78"/>
    </row>
    <row r="3899" spans="1:94" s="38" customFormat="1" x14ac:dyDescent="0.25">
      <c r="A3899" s="38">
        <v>3896</v>
      </c>
      <c r="F3899" s="39"/>
      <c r="Q3899" s="39"/>
      <c r="R3899" s="40"/>
      <c r="S3899" s="40"/>
      <c r="T3899" s="39"/>
      <c r="AG3899" s="110"/>
      <c r="AH3899" s="94"/>
      <c r="AJ3899" s="97"/>
      <c r="AL3899" s="39"/>
      <c r="AP3899" s="39"/>
      <c r="AQ3899" s="77"/>
      <c r="AR3899" s="94"/>
      <c r="AT3899" s="97"/>
      <c r="BB3899" s="79"/>
      <c r="BC3899" s="94"/>
      <c r="BE3899" s="97"/>
      <c r="BF3899" s="97"/>
      <c r="BG3899" s="40"/>
      <c r="BK3899" s="40"/>
      <c r="BL3899" s="79"/>
      <c r="BM3899" s="94"/>
      <c r="BO3899" s="97"/>
      <c r="BQ3899" s="40"/>
      <c r="BR3899" s="94"/>
      <c r="BS3899" s="94"/>
      <c r="BT3899" s="94"/>
      <c r="BU3899" s="40"/>
      <c r="BV3899" s="82"/>
      <c r="BW3899" s="94"/>
      <c r="BX3899" s="48"/>
      <c r="BY3899" s="97"/>
      <c r="BZ3899" s="48"/>
      <c r="CA3899" s="40"/>
      <c r="CB3899" s="94"/>
      <c r="CC3899" s="94"/>
      <c r="CD3899" s="94"/>
      <c r="CE3899" s="40"/>
      <c r="CF3899" s="73"/>
      <c r="CG3899" s="41"/>
      <c r="CH3899" s="41"/>
      <c r="CI3899" s="41"/>
      <c r="CJ3899" s="41"/>
      <c r="CK3899" s="41"/>
      <c r="CL3899" s="68"/>
      <c r="CM3899" s="41"/>
      <c r="CN3899" s="41"/>
      <c r="CO3899" s="39"/>
      <c r="CP3899" s="78"/>
    </row>
    <row r="3900" spans="1:94" s="38" customFormat="1" x14ac:dyDescent="0.25">
      <c r="A3900" s="38">
        <v>3897</v>
      </c>
      <c r="F3900" s="39"/>
      <c r="Q3900" s="39"/>
      <c r="R3900" s="40"/>
      <c r="S3900" s="40"/>
      <c r="T3900" s="39"/>
      <c r="AG3900" s="110"/>
      <c r="AH3900" s="94"/>
      <c r="AJ3900" s="97"/>
      <c r="AL3900" s="39"/>
      <c r="AP3900" s="39"/>
      <c r="AQ3900" s="77"/>
      <c r="AR3900" s="94"/>
      <c r="AT3900" s="97"/>
      <c r="BB3900" s="79"/>
      <c r="BC3900" s="94"/>
      <c r="BE3900" s="97"/>
      <c r="BF3900" s="97"/>
      <c r="BG3900" s="40"/>
      <c r="BK3900" s="40"/>
      <c r="BL3900" s="79"/>
      <c r="BM3900" s="94"/>
      <c r="BO3900" s="97"/>
      <c r="BQ3900" s="40"/>
      <c r="BR3900" s="94"/>
      <c r="BS3900" s="94"/>
      <c r="BT3900" s="94"/>
      <c r="BU3900" s="40"/>
      <c r="BV3900" s="82"/>
      <c r="BW3900" s="94"/>
      <c r="BX3900" s="48"/>
      <c r="BY3900" s="97"/>
      <c r="BZ3900" s="48"/>
      <c r="CA3900" s="40"/>
      <c r="CB3900" s="94"/>
      <c r="CC3900" s="94"/>
      <c r="CD3900" s="94"/>
      <c r="CE3900" s="40"/>
      <c r="CF3900" s="73"/>
      <c r="CG3900" s="41"/>
      <c r="CH3900" s="41"/>
      <c r="CI3900" s="41"/>
      <c r="CJ3900" s="41"/>
      <c r="CK3900" s="41"/>
      <c r="CL3900" s="68"/>
      <c r="CM3900" s="41"/>
      <c r="CN3900" s="41"/>
      <c r="CO3900" s="39"/>
      <c r="CP3900" s="78"/>
    </row>
    <row r="3901" spans="1:94" s="38" customFormat="1" x14ac:dyDescent="0.25">
      <c r="A3901" s="38">
        <v>3898</v>
      </c>
      <c r="F3901" s="39"/>
      <c r="Q3901" s="39"/>
      <c r="R3901" s="40"/>
      <c r="S3901" s="40"/>
      <c r="T3901" s="39"/>
      <c r="AG3901" s="110"/>
      <c r="AH3901" s="94"/>
      <c r="AJ3901" s="97"/>
      <c r="AL3901" s="39"/>
      <c r="AP3901" s="39"/>
      <c r="AQ3901" s="77"/>
      <c r="AR3901" s="94"/>
      <c r="AT3901" s="97"/>
      <c r="BB3901" s="79"/>
      <c r="BC3901" s="94"/>
      <c r="BE3901" s="97"/>
      <c r="BF3901" s="97"/>
      <c r="BG3901" s="40"/>
      <c r="BK3901" s="40"/>
      <c r="BL3901" s="79"/>
      <c r="BM3901" s="94"/>
      <c r="BO3901" s="97"/>
      <c r="BQ3901" s="40"/>
      <c r="BR3901" s="94"/>
      <c r="BS3901" s="94"/>
      <c r="BT3901" s="94"/>
      <c r="BU3901" s="40"/>
      <c r="BV3901" s="82"/>
      <c r="BW3901" s="94"/>
      <c r="BX3901" s="48"/>
      <c r="BY3901" s="97"/>
      <c r="BZ3901" s="48"/>
      <c r="CA3901" s="40"/>
      <c r="CB3901" s="94"/>
      <c r="CC3901" s="94"/>
      <c r="CD3901" s="94"/>
      <c r="CE3901" s="40"/>
      <c r="CF3901" s="73"/>
      <c r="CG3901" s="41"/>
      <c r="CH3901" s="41"/>
      <c r="CI3901" s="41"/>
      <c r="CJ3901" s="41"/>
      <c r="CK3901" s="41"/>
      <c r="CL3901" s="68"/>
      <c r="CM3901" s="41"/>
      <c r="CN3901" s="41"/>
      <c r="CO3901" s="39"/>
      <c r="CP3901" s="78"/>
    </row>
    <row r="3902" spans="1:94" s="38" customFormat="1" x14ac:dyDescent="0.25">
      <c r="A3902" s="38">
        <v>3899</v>
      </c>
      <c r="F3902" s="39"/>
      <c r="Q3902" s="39"/>
      <c r="R3902" s="40"/>
      <c r="S3902" s="40"/>
      <c r="T3902" s="39"/>
      <c r="AG3902" s="110"/>
      <c r="AH3902" s="94"/>
      <c r="AJ3902" s="97"/>
      <c r="AL3902" s="39"/>
      <c r="AP3902" s="39"/>
      <c r="AQ3902" s="77"/>
      <c r="AR3902" s="94"/>
      <c r="AT3902" s="97"/>
      <c r="BB3902" s="79"/>
      <c r="BC3902" s="94"/>
      <c r="BE3902" s="97"/>
      <c r="BF3902" s="97"/>
      <c r="BG3902" s="40"/>
      <c r="BK3902" s="40"/>
      <c r="BL3902" s="79"/>
      <c r="BM3902" s="94"/>
      <c r="BO3902" s="97"/>
      <c r="BQ3902" s="40"/>
      <c r="BR3902" s="94"/>
      <c r="BS3902" s="94"/>
      <c r="BT3902" s="94"/>
      <c r="BU3902" s="40"/>
      <c r="BV3902" s="82"/>
      <c r="BW3902" s="94"/>
      <c r="BX3902" s="48"/>
      <c r="BY3902" s="97"/>
      <c r="BZ3902" s="48"/>
      <c r="CA3902" s="40"/>
      <c r="CB3902" s="94"/>
      <c r="CC3902" s="94"/>
      <c r="CD3902" s="94"/>
      <c r="CE3902" s="40"/>
      <c r="CF3902" s="73"/>
      <c r="CG3902" s="41"/>
      <c r="CH3902" s="41"/>
      <c r="CI3902" s="41"/>
      <c r="CJ3902" s="41"/>
      <c r="CK3902" s="41"/>
      <c r="CL3902" s="68"/>
      <c r="CM3902" s="41"/>
      <c r="CN3902" s="41"/>
      <c r="CO3902" s="39"/>
      <c r="CP3902" s="78"/>
    </row>
    <row r="3903" spans="1:94" s="38" customFormat="1" x14ac:dyDescent="0.25">
      <c r="A3903" s="38">
        <v>3900</v>
      </c>
      <c r="F3903" s="39"/>
      <c r="Q3903" s="39"/>
      <c r="R3903" s="40"/>
      <c r="S3903" s="40"/>
      <c r="T3903" s="39"/>
      <c r="AG3903" s="110"/>
      <c r="AH3903" s="94"/>
      <c r="AJ3903" s="97"/>
      <c r="AL3903" s="39"/>
      <c r="AP3903" s="39"/>
      <c r="AQ3903" s="77"/>
      <c r="AR3903" s="94"/>
      <c r="AT3903" s="97"/>
      <c r="BB3903" s="79"/>
      <c r="BC3903" s="94"/>
      <c r="BE3903" s="97"/>
      <c r="BF3903" s="97"/>
      <c r="BG3903" s="40"/>
      <c r="BK3903" s="40"/>
      <c r="BL3903" s="79"/>
      <c r="BM3903" s="94"/>
      <c r="BO3903" s="97"/>
      <c r="BQ3903" s="40"/>
      <c r="BR3903" s="94"/>
      <c r="BS3903" s="94"/>
      <c r="BT3903" s="94"/>
      <c r="BU3903" s="40"/>
      <c r="BV3903" s="82"/>
      <c r="BW3903" s="94"/>
      <c r="BX3903" s="48"/>
      <c r="BY3903" s="97"/>
      <c r="BZ3903" s="48"/>
      <c r="CA3903" s="40"/>
      <c r="CB3903" s="94"/>
      <c r="CC3903" s="94"/>
      <c r="CD3903" s="94"/>
      <c r="CE3903" s="40"/>
      <c r="CF3903" s="73"/>
      <c r="CG3903" s="41"/>
      <c r="CH3903" s="41"/>
      <c r="CI3903" s="41"/>
      <c r="CJ3903" s="41"/>
      <c r="CK3903" s="41"/>
      <c r="CL3903" s="68"/>
      <c r="CM3903" s="41"/>
      <c r="CN3903" s="41"/>
      <c r="CO3903" s="39"/>
      <c r="CP3903" s="78"/>
    </row>
    <row r="3904" spans="1:94" s="38" customFormat="1" x14ac:dyDescent="0.25">
      <c r="A3904" s="38">
        <v>3901</v>
      </c>
      <c r="F3904" s="39"/>
      <c r="Q3904" s="39"/>
      <c r="R3904" s="40"/>
      <c r="S3904" s="40"/>
      <c r="T3904" s="39"/>
      <c r="AG3904" s="110"/>
      <c r="AH3904" s="94"/>
      <c r="AJ3904" s="97"/>
      <c r="AL3904" s="39"/>
      <c r="AP3904" s="39"/>
      <c r="AQ3904" s="77"/>
      <c r="AR3904" s="94"/>
      <c r="AT3904" s="97"/>
      <c r="BB3904" s="79"/>
      <c r="BC3904" s="94"/>
      <c r="BE3904" s="97"/>
      <c r="BF3904" s="97"/>
      <c r="BG3904" s="40"/>
      <c r="BK3904" s="40"/>
      <c r="BL3904" s="79"/>
      <c r="BM3904" s="94"/>
      <c r="BO3904" s="97"/>
      <c r="BQ3904" s="40"/>
      <c r="BR3904" s="94"/>
      <c r="BS3904" s="94"/>
      <c r="BT3904" s="94"/>
      <c r="BU3904" s="40"/>
      <c r="BV3904" s="82"/>
      <c r="BW3904" s="94"/>
      <c r="BX3904" s="48"/>
      <c r="BY3904" s="97"/>
      <c r="BZ3904" s="48"/>
      <c r="CA3904" s="40"/>
      <c r="CB3904" s="94"/>
      <c r="CC3904" s="94"/>
      <c r="CD3904" s="94"/>
      <c r="CE3904" s="40"/>
      <c r="CF3904" s="73"/>
      <c r="CG3904" s="41"/>
      <c r="CH3904" s="41"/>
      <c r="CI3904" s="41"/>
      <c r="CJ3904" s="41"/>
      <c r="CK3904" s="41"/>
      <c r="CL3904" s="68"/>
      <c r="CM3904" s="41"/>
      <c r="CN3904" s="41"/>
      <c r="CO3904" s="39"/>
      <c r="CP3904" s="78"/>
    </row>
    <row r="3905" spans="1:94" s="38" customFormat="1" x14ac:dyDescent="0.25">
      <c r="A3905" s="38">
        <v>3902</v>
      </c>
      <c r="F3905" s="39"/>
      <c r="Q3905" s="39"/>
      <c r="R3905" s="40"/>
      <c r="S3905" s="40"/>
      <c r="T3905" s="39"/>
      <c r="AG3905" s="110"/>
      <c r="AH3905" s="94"/>
      <c r="AJ3905" s="97"/>
      <c r="AL3905" s="39"/>
      <c r="AP3905" s="39"/>
      <c r="AQ3905" s="77"/>
      <c r="AR3905" s="94"/>
      <c r="AT3905" s="97"/>
      <c r="BB3905" s="79"/>
      <c r="BC3905" s="94"/>
      <c r="BE3905" s="97"/>
      <c r="BF3905" s="97"/>
      <c r="BG3905" s="40"/>
      <c r="BK3905" s="40"/>
      <c r="BL3905" s="79"/>
      <c r="BM3905" s="94"/>
      <c r="BO3905" s="97"/>
      <c r="BQ3905" s="40"/>
      <c r="BR3905" s="94"/>
      <c r="BS3905" s="94"/>
      <c r="BT3905" s="94"/>
      <c r="BU3905" s="40"/>
      <c r="BV3905" s="82"/>
      <c r="BW3905" s="94"/>
      <c r="BX3905" s="48"/>
      <c r="BY3905" s="97"/>
      <c r="BZ3905" s="48"/>
      <c r="CA3905" s="40"/>
      <c r="CB3905" s="94"/>
      <c r="CC3905" s="94"/>
      <c r="CD3905" s="94"/>
      <c r="CE3905" s="40"/>
      <c r="CF3905" s="73"/>
      <c r="CG3905" s="41"/>
      <c r="CH3905" s="41"/>
      <c r="CI3905" s="41"/>
      <c r="CJ3905" s="41"/>
      <c r="CK3905" s="41"/>
      <c r="CL3905" s="68"/>
      <c r="CM3905" s="41"/>
      <c r="CN3905" s="41"/>
      <c r="CO3905" s="39"/>
      <c r="CP3905" s="78"/>
    </row>
    <row r="3906" spans="1:94" s="38" customFormat="1" x14ac:dyDescent="0.25">
      <c r="A3906" s="38">
        <v>3903</v>
      </c>
      <c r="F3906" s="39"/>
      <c r="Q3906" s="39"/>
      <c r="R3906" s="40"/>
      <c r="S3906" s="40"/>
      <c r="T3906" s="39"/>
      <c r="AG3906" s="110"/>
      <c r="AH3906" s="94"/>
      <c r="AJ3906" s="97"/>
      <c r="AL3906" s="39"/>
      <c r="AP3906" s="39"/>
      <c r="AQ3906" s="77"/>
      <c r="AR3906" s="94"/>
      <c r="AT3906" s="97"/>
      <c r="BB3906" s="79"/>
      <c r="BC3906" s="94"/>
      <c r="BE3906" s="97"/>
      <c r="BF3906" s="97"/>
      <c r="BG3906" s="40"/>
      <c r="BK3906" s="40"/>
      <c r="BL3906" s="79"/>
      <c r="BM3906" s="94"/>
      <c r="BO3906" s="97"/>
      <c r="BQ3906" s="40"/>
      <c r="BR3906" s="94"/>
      <c r="BS3906" s="94"/>
      <c r="BT3906" s="94"/>
      <c r="BU3906" s="40"/>
      <c r="BV3906" s="82"/>
      <c r="BW3906" s="94"/>
      <c r="BX3906" s="48"/>
      <c r="BY3906" s="97"/>
      <c r="BZ3906" s="48"/>
      <c r="CA3906" s="40"/>
      <c r="CB3906" s="94"/>
      <c r="CC3906" s="94"/>
      <c r="CD3906" s="94"/>
      <c r="CE3906" s="40"/>
      <c r="CF3906" s="73"/>
      <c r="CG3906" s="41"/>
      <c r="CH3906" s="41"/>
      <c r="CI3906" s="41"/>
      <c r="CJ3906" s="41"/>
      <c r="CK3906" s="41"/>
      <c r="CL3906" s="68"/>
      <c r="CM3906" s="41"/>
      <c r="CN3906" s="41"/>
      <c r="CO3906" s="39"/>
      <c r="CP3906" s="78"/>
    </row>
    <row r="3907" spans="1:94" s="38" customFormat="1" x14ac:dyDescent="0.25">
      <c r="A3907" s="38">
        <v>3904</v>
      </c>
      <c r="F3907" s="39"/>
      <c r="Q3907" s="39"/>
      <c r="R3907" s="40"/>
      <c r="S3907" s="40"/>
      <c r="T3907" s="39"/>
      <c r="AG3907" s="110"/>
      <c r="AH3907" s="94"/>
      <c r="AJ3907" s="97"/>
      <c r="AL3907" s="39"/>
      <c r="AP3907" s="39"/>
      <c r="AQ3907" s="77"/>
      <c r="AR3907" s="94"/>
      <c r="AT3907" s="97"/>
      <c r="BB3907" s="79"/>
      <c r="BC3907" s="94"/>
      <c r="BE3907" s="97"/>
      <c r="BF3907" s="97"/>
      <c r="BG3907" s="40"/>
      <c r="BK3907" s="40"/>
      <c r="BL3907" s="79"/>
      <c r="BM3907" s="94"/>
      <c r="BO3907" s="97"/>
      <c r="BQ3907" s="40"/>
      <c r="BR3907" s="94"/>
      <c r="BS3907" s="94"/>
      <c r="BT3907" s="94"/>
      <c r="BU3907" s="40"/>
      <c r="BV3907" s="82"/>
      <c r="BW3907" s="94"/>
      <c r="BX3907" s="48"/>
      <c r="BY3907" s="97"/>
      <c r="BZ3907" s="48"/>
      <c r="CA3907" s="40"/>
      <c r="CB3907" s="94"/>
      <c r="CC3907" s="94"/>
      <c r="CD3907" s="94"/>
      <c r="CE3907" s="40"/>
      <c r="CF3907" s="73"/>
      <c r="CG3907" s="41"/>
      <c r="CH3907" s="41"/>
      <c r="CI3907" s="41"/>
      <c r="CJ3907" s="41"/>
      <c r="CK3907" s="41"/>
      <c r="CL3907" s="68"/>
      <c r="CM3907" s="41"/>
      <c r="CN3907" s="41"/>
      <c r="CO3907" s="39"/>
      <c r="CP3907" s="78"/>
    </row>
    <row r="3908" spans="1:94" s="38" customFormat="1" x14ac:dyDescent="0.25">
      <c r="A3908" s="38">
        <v>3905</v>
      </c>
      <c r="F3908" s="39"/>
      <c r="Q3908" s="39"/>
      <c r="R3908" s="40"/>
      <c r="S3908" s="40"/>
      <c r="T3908" s="39"/>
      <c r="AG3908" s="110"/>
      <c r="AH3908" s="94"/>
      <c r="AJ3908" s="97"/>
      <c r="AL3908" s="39"/>
      <c r="AP3908" s="39"/>
      <c r="AQ3908" s="77"/>
      <c r="AR3908" s="94"/>
      <c r="AT3908" s="97"/>
      <c r="BB3908" s="79"/>
      <c r="BC3908" s="94"/>
      <c r="BE3908" s="97"/>
      <c r="BF3908" s="97"/>
      <c r="BG3908" s="40"/>
      <c r="BK3908" s="40"/>
      <c r="BL3908" s="79"/>
      <c r="BM3908" s="94"/>
      <c r="BO3908" s="97"/>
      <c r="BQ3908" s="40"/>
      <c r="BR3908" s="94"/>
      <c r="BS3908" s="94"/>
      <c r="BT3908" s="94"/>
      <c r="BU3908" s="40"/>
      <c r="BV3908" s="82"/>
      <c r="BW3908" s="94"/>
      <c r="BX3908" s="48"/>
      <c r="BY3908" s="97"/>
      <c r="BZ3908" s="48"/>
      <c r="CA3908" s="40"/>
      <c r="CB3908" s="94"/>
      <c r="CC3908" s="94"/>
      <c r="CD3908" s="94"/>
      <c r="CE3908" s="40"/>
      <c r="CF3908" s="73"/>
      <c r="CG3908" s="41"/>
      <c r="CH3908" s="41"/>
      <c r="CI3908" s="41"/>
      <c r="CJ3908" s="41"/>
      <c r="CK3908" s="41"/>
      <c r="CL3908" s="68"/>
      <c r="CM3908" s="41"/>
      <c r="CN3908" s="41"/>
      <c r="CO3908" s="39"/>
      <c r="CP3908" s="78"/>
    </row>
    <row r="3909" spans="1:94" s="38" customFormat="1" x14ac:dyDescent="0.25">
      <c r="A3909" s="38">
        <v>3906</v>
      </c>
      <c r="F3909" s="39"/>
      <c r="Q3909" s="39"/>
      <c r="R3909" s="40"/>
      <c r="S3909" s="40"/>
      <c r="T3909" s="39"/>
      <c r="AG3909" s="110"/>
      <c r="AH3909" s="94"/>
      <c r="AJ3909" s="97"/>
      <c r="AL3909" s="39"/>
      <c r="AP3909" s="39"/>
      <c r="AQ3909" s="77"/>
      <c r="AR3909" s="94"/>
      <c r="AT3909" s="97"/>
      <c r="BB3909" s="79"/>
      <c r="BC3909" s="94"/>
      <c r="BE3909" s="97"/>
      <c r="BF3909" s="97"/>
      <c r="BG3909" s="40"/>
      <c r="BK3909" s="40"/>
      <c r="BL3909" s="79"/>
      <c r="BM3909" s="94"/>
      <c r="BO3909" s="97"/>
      <c r="BQ3909" s="40"/>
      <c r="BR3909" s="94"/>
      <c r="BS3909" s="94"/>
      <c r="BT3909" s="94"/>
      <c r="BU3909" s="40"/>
      <c r="BV3909" s="82"/>
      <c r="BW3909" s="94"/>
      <c r="BX3909" s="48"/>
      <c r="BY3909" s="97"/>
      <c r="BZ3909" s="48"/>
      <c r="CA3909" s="40"/>
      <c r="CB3909" s="94"/>
      <c r="CC3909" s="94"/>
      <c r="CD3909" s="94"/>
      <c r="CE3909" s="40"/>
      <c r="CF3909" s="73"/>
      <c r="CG3909" s="41"/>
      <c r="CH3909" s="41"/>
      <c r="CI3909" s="41"/>
      <c r="CJ3909" s="41"/>
      <c r="CK3909" s="41"/>
      <c r="CL3909" s="68"/>
      <c r="CM3909" s="41"/>
      <c r="CN3909" s="41"/>
      <c r="CO3909" s="39"/>
      <c r="CP3909" s="78"/>
    </row>
    <row r="3910" spans="1:94" s="38" customFormat="1" x14ac:dyDescent="0.25">
      <c r="A3910" s="38">
        <v>3907</v>
      </c>
      <c r="F3910" s="39"/>
      <c r="Q3910" s="39"/>
      <c r="R3910" s="40"/>
      <c r="S3910" s="40"/>
      <c r="T3910" s="39"/>
      <c r="AG3910" s="110"/>
      <c r="AH3910" s="94"/>
      <c r="AJ3910" s="97"/>
      <c r="AL3910" s="39"/>
      <c r="AP3910" s="39"/>
      <c r="AQ3910" s="77"/>
      <c r="AR3910" s="94"/>
      <c r="AT3910" s="97"/>
      <c r="BB3910" s="79"/>
      <c r="BC3910" s="94"/>
      <c r="BE3910" s="97"/>
      <c r="BF3910" s="97"/>
      <c r="BG3910" s="40"/>
      <c r="BK3910" s="40"/>
      <c r="BL3910" s="79"/>
      <c r="BM3910" s="94"/>
      <c r="BO3910" s="97"/>
      <c r="BQ3910" s="40"/>
      <c r="BR3910" s="94"/>
      <c r="BS3910" s="94"/>
      <c r="BT3910" s="94"/>
      <c r="BU3910" s="40"/>
      <c r="BV3910" s="82"/>
      <c r="BW3910" s="94"/>
      <c r="BX3910" s="48"/>
      <c r="BY3910" s="97"/>
      <c r="BZ3910" s="48"/>
      <c r="CA3910" s="40"/>
      <c r="CB3910" s="94"/>
      <c r="CC3910" s="94"/>
      <c r="CD3910" s="94"/>
      <c r="CE3910" s="40"/>
      <c r="CF3910" s="73"/>
      <c r="CG3910" s="41"/>
      <c r="CH3910" s="41"/>
      <c r="CI3910" s="41"/>
      <c r="CJ3910" s="41"/>
      <c r="CK3910" s="41"/>
      <c r="CL3910" s="68"/>
      <c r="CM3910" s="41"/>
      <c r="CN3910" s="41"/>
      <c r="CO3910" s="39"/>
      <c r="CP3910" s="78"/>
    </row>
    <row r="3911" spans="1:94" s="38" customFormat="1" x14ac:dyDescent="0.25">
      <c r="A3911" s="38">
        <v>3908</v>
      </c>
      <c r="F3911" s="39"/>
      <c r="Q3911" s="39"/>
      <c r="R3911" s="40"/>
      <c r="S3911" s="40"/>
      <c r="T3911" s="39"/>
      <c r="AG3911" s="110"/>
      <c r="AH3911" s="94"/>
      <c r="AJ3911" s="97"/>
      <c r="AL3911" s="39"/>
      <c r="AP3911" s="39"/>
      <c r="AQ3911" s="77"/>
      <c r="AR3911" s="94"/>
      <c r="AT3911" s="97"/>
      <c r="BB3911" s="79"/>
      <c r="BC3911" s="94"/>
      <c r="BE3911" s="97"/>
      <c r="BF3911" s="97"/>
      <c r="BG3911" s="40"/>
      <c r="BK3911" s="40"/>
      <c r="BL3911" s="79"/>
      <c r="BM3911" s="94"/>
      <c r="BO3911" s="97"/>
      <c r="BQ3911" s="40"/>
      <c r="BR3911" s="94"/>
      <c r="BS3911" s="94"/>
      <c r="BT3911" s="94"/>
      <c r="BU3911" s="40"/>
      <c r="BV3911" s="82"/>
      <c r="BW3911" s="94"/>
      <c r="BX3911" s="48"/>
      <c r="BY3911" s="97"/>
      <c r="BZ3911" s="48"/>
      <c r="CA3911" s="40"/>
      <c r="CB3911" s="94"/>
      <c r="CC3911" s="94"/>
      <c r="CD3911" s="94"/>
      <c r="CE3911" s="40"/>
      <c r="CF3911" s="73"/>
      <c r="CG3911" s="41"/>
      <c r="CH3911" s="41"/>
      <c r="CI3911" s="41"/>
      <c r="CJ3911" s="41"/>
      <c r="CK3911" s="41"/>
      <c r="CL3911" s="68"/>
      <c r="CM3911" s="41"/>
      <c r="CN3911" s="41"/>
      <c r="CO3911" s="39"/>
      <c r="CP3911" s="78"/>
    </row>
    <row r="3912" spans="1:94" s="38" customFormat="1" x14ac:dyDescent="0.25">
      <c r="A3912" s="38">
        <v>3909</v>
      </c>
      <c r="F3912" s="39"/>
      <c r="Q3912" s="39"/>
      <c r="R3912" s="40"/>
      <c r="S3912" s="40"/>
      <c r="T3912" s="39"/>
      <c r="AG3912" s="110"/>
      <c r="AH3912" s="94"/>
      <c r="AJ3912" s="97"/>
      <c r="AL3912" s="39"/>
      <c r="AP3912" s="39"/>
      <c r="AQ3912" s="77"/>
      <c r="AR3912" s="94"/>
      <c r="AT3912" s="97"/>
      <c r="BB3912" s="79"/>
      <c r="BC3912" s="94"/>
      <c r="BE3912" s="97"/>
      <c r="BF3912" s="97"/>
      <c r="BG3912" s="40"/>
      <c r="BK3912" s="40"/>
      <c r="BL3912" s="79"/>
      <c r="BM3912" s="94"/>
      <c r="BO3912" s="97"/>
      <c r="BQ3912" s="40"/>
      <c r="BR3912" s="94"/>
      <c r="BS3912" s="94"/>
      <c r="BT3912" s="94"/>
      <c r="BU3912" s="40"/>
      <c r="BV3912" s="82"/>
      <c r="BW3912" s="94"/>
      <c r="BX3912" s="48"/>
      <c r="BY3912" s="97"/>
      <c r="BZ3912" s="48"/>
      <c r="CA3912" s="40"/>
      <c r="CB3912" s="94"/>
      <c r="CC3912" s="94"/>
      <c r="CD3912" s="94"/>
      <c r="CE3912" s="40"/>
      <c r="CF3912" s="73"/>
      <c r="CG3912" s="41"/>
      <c r="CH3912" s="41"/>
      <c r="CI3912" s="41"/>
      <c r="CJ3912" s="41"/>
      <c r="CK3912" s="41"/>
      <c r="CL3912" s="68"/>
      <c r="CM3912" s="41"/>
      <c r="CN3912" s="41"/>
      <c r="CO3912" s="39"/>
      <c r="CP3912" s="78"/>
    </row>
    <row r="3913" spans="1:94" s="38" customFormat="1" x14ac:dyDescent="0.25">
      <c r="A3913" s="38">
        <v>3910</v>
      </c>
      <c r="F3913" s="39"/>
      <c r="Q3913" s="39"/>
      <c r="R3913" s="40"/>
      <c r="S3913" s="40"/>
      <c r="T3913" s="39"/>
      <c r="AG3913" s="110"/>
      <c r="AH3913" s="94"/>
      <c r="AJ3913" s="97"/>
      <c r="AL3913" s="39"/>
      <c r="AP3913" s="39"/>
      <c r="AQ3913" s="77"/>
      <c r="AR3913" s="94"/>
      <c r="AT3913" s="97"/>
      <c r="BB3913" s="79"/>
      <c r="BC3913" s="94"/>
      <c r="BE3913" s="97"/>
      <c r="BF3913" s="97"/>
      <c r="BG3913" s="40"/>
      <c r="BK3913" s="40"/>
      <c r="BL3913" s="79"/>
      <c r="BM3913" s="94"/>
      <c r="BO3913" s="97"/>
      <c r="BQ3913" s="40"/>
      <c r="BR3913" s="94"/>
      <c r="BS3913" s="94"/>
      <c r="BT3913" s="94"/>
      <c r="BU3913" s="40"/>
      <c r="BV3913" s="82"/>
      <c r="BW3913" s="94"/>
      <c r="BX3913" s="48"/>
      <c r="BY3913" s="97"/>
      <c r="BZ3913" s="48"/>
      <c r="CA3913" s="40"/>
      <c r="CB3913" s="94"/>
      <c r="CC3913" s="94"/>
      <c r="CD3913" s="94"/>
      <c r="CE3913" s="40"/>
      <c r="CF3913" s="73"/>
      <c r="CG3913" s="41"/>
      <c r="CH3913" s="41"/>
      <c r="CI3913" s="41"/>
      <c r="CJ3913" s="41"/>
      <c r="CK3913" s="41"/>
      <c r="CL3913" s="68"/>
      <c r="CM3913" s="41"/>
      <c r="CN3913" s="41"/>
      <c r="CO3913" s="39"/>
      <c r="CP3913" s="78"/>
    </row>
    <row r="3914" spans="1:94" s="38" customFormat="1" x14ac:dyDescent="0.25">
      <c r="A3914" s="38">
        <v>3911</v>
      </c>
      <c r="F3914" s="39"/>
      <c r="Q3914" s="39"/>
      <c r="R3914" s="40"/>
      <c r="S3914" s="40"/>
      <c r="T3914" s="39"/>
      <c r="AG3914" s="110"/>
      <c r="AH3914" s="94"/>
      <c r="AJ3914" s="97"/>
      <c r="AL3914" s="39"/>
      <c r="AP3914" s="39"/>
      <c r="AQ3914" s="77"/>
      <c r="AR3914" s="94"/>
      <c r="AT3914" s="97"/>
      <c r="BB3914" s="79"/>
      <c r="BC3914" s="94"/>
      <c r="BE3914" s="97"/>
      <c r="BF3914" s="97"/>
      <c r="BG3914" s="40"/>
      <c r="BK3914" s="40"/>
      <c r="BL3914" s="79"/>
      <c r="BM3914" s="94"/>
      <c r="BO3914" s="97"/>
      <c r="BQ3914" s="40"/>
      <c r="BR3914" s="94"/>
      <c r="BS3914" s="94"/>
      <c r="BT3914" s="94"/>
      <c r="BU3914" s="40"/>
      <c r="BV3914" s="82"/>
      <c r="BW3914" s="94"/>
      <c r="BX3914" s="48"/>
      <c r="BY3914" s="97"/>
      <c r="BZ3914" s="48"/>
      <c r="CA3914" s="40"/>
      <c r="CB3914" s="94"/>
      <c r="CC3914" s="94"/>
      <c r="CD3914" s="94"/>
      <c r="CE3914" s="40"/>
      <c r="CF3914" s="73"/>
      <c r="CG3914" s="41"/>
      <c r="CH3914" s="41"/>
      <c r="CI3914" s="41"/>
      <c r="CJ3914" s="41"/>
      <c r="CK3914" s="41"/>
      <c r="CL3914" s="68"/>
      <c r="CM3914" s="41"/>
      <c r="CN3914" s="41"/>
      <c r="CO3914" s="39"/>
      <c r="CP3914" s="78"/>
    </row>
    <row r="3915" spans="1:94" s="38" customFormat="1" x14ac:dyDescent="0.25">
      <c r="A3915" s="38">
        <v>3912</v>
      </c>
      <c r="F3915" s="39"/>
      <c r="Q3915" s="39"/>
      <c r="R3915" s="40"/>
      <c r="S3915" s="40"/>
      <c r="T3915" s="39"/>
      <c r="AG3915" s="110"/>
      <c r="AH3915" s="94"/>
      <c r="AJ3915" s="97"/>
      <c r="AL3915" s="39"/>
      <c r="AP3915" s="39"/>
      <c r="AQ3915" s="77"/>
      <c r="AR3915" s="94"/>
      <c r="AT3915" s="97"/>
      <c r="BB3915" s="79"/>
      <c r="BC3915" s="94"/>
      <c r="BE3915" s="97"/>
      <c r="BF3915" s="97"/>
      <c r="BG3915" s="40"/>
      <c r="BK3915" s="40"/>
      <c r="BL3915" s="79"/>
      <c r="BM3915" s="94"/>
      <c r="BO3915" s="97"/>
      <c r="BQ3915" s="40"/>
      <c r="BR3915" s="94"/>
      <c r="BS3915" s="94"/>
      <c r="BT3915" s="94"/>
      <c r="BU3915" s="40"/>
      <c r="BV3915" s="82"/>
      <c r="BW3915" s="94"/>
      <c r="BX3915" s="48"/>
      <c r="BY3915" s="97"/>
      <c r="BZ3915" s="48"/>
      <c r="CA3915" s="40"/>
      <c r="CB3915" s="94"/>
      <c r="CC3915" s="94"/>
      <c r="CD3915" s="94"/>
      <c r="CE3915" s="40"/>
      <c r="CF3915" s="73"/>
      <c r="CG3915" s="41"/>
      <c r="CH3915" s="41"/>
      <c r="CI3915" s="41"/>
      <c r="CJ3915" s="41"/>
      <c r="CK3915" s="41"/>
      <c r="CL3915" s="68"/>
      <c r="CM3915" s="41"/>
      <c r="CN3915" s="41"/>
      <c r="CO3915" s="39"/>
      <c r="CP3915" s="78"/>
    </row>
    <row r="3916" spans="1:94" s="38" customFormat="1" x14ac:dyDescent="0.25">
      <c r="A3916" s="38">
        <v>3913</v>
      </c>
      <c r="F3916" s="39"/>
      <c r="Q3916" s="39"/>
      <c r="R3916" s="40"/>
      <c r="S3916" s="40"/>
      <c r="T3916" s="39"/>
      <c r="AG3916" s="110"/>
      <c r="AH3916" s="94"/>
      <c r="AJ3916" s="97"/>
      <c r="AL3916" s="39"/>
      <c r="AP3916" s="39"/>
      <c r="AQ3916" s="77"/>
      <c r="AR3916" s="94"/>
      <c r="AT3916" s="97"/>
      <c r="BB3916" s="79"/>
      <c r="BC3916" s="94"/>
      <c r="BE3916" s="97"/>
      <c r="BF3916" s="97"/>
      <c r="BG3916" s="40"/>
      <c r="BK3916" s="40"/>
      <c r="BL3916" s="79"/>
      <c r="BM3916" s="94"/>
      <c r="BO3916" s="97"/>
      <c r="BQ3916" s="40"/>
      <c r="BR3916" s="94"/>
      <c r="BS3916" s="94"/>
      <c r="BT3916" s="94"/>
      <c r="BU3916" s="40"/>
      <c r="BV3916" s="82"/>
      <c r="BW3916" s="94"/>
      <c r="BX3916" s="48"/>
      <c r="BY3916" s="97"/>
      <c r="BZ3916" s="48"/>
      <c r="CA3916" s="40"/>
      <c r="CB3916" s="94"/>
      <c r="CC3916" s="94"/>
      <c r="CD3916" s="94"/>
      <c r="CE3916" s="40"/>
      <c r="CF3916" s="73"/>
      <c r="CG3916" s="41"/>
      <c r="CH3916" s="41"/>
      <c r="CI3916" s="41"/>
      <c r="CJ3916" s="41"/>
      <c r="CK3916" s="41"/>
      <c r="CL3916" s="68"/>
      <c r="CM3916" s="41"/>
      <c r="CN3916" s="41"/>
      <c r="CO3916" s="39"/>
      <c r="CP3916" s="78"/>
    </row>
    <row r="3917" spans="1:94" s="38" customFormat="1" x14ac:dyDescent="0.25">
      <c r="A3917" s="38">
        <v>3914</v>
      </c>
      <c r="F3917" s="39"/>
      <c r="Q3917" s="39"/>
      <c r="R3917" s="40"/>
      <c r="S3917" s="40"/>
      <c r="T3917" s="39"/>
      <c r="AG3917" s="110"/>
      <c r="AH3917" s="94"/>
      <c r="AJ3917" s="97"/>
      <c r="AL3917" s="39"/>
      <c r="AP3917" s="39"/>
      <c r="AQ3917" s="77"/>
      <c r="AR3917" s="94"/>
      <c r="AT3917" s="97"/>
      <c r="BB3917" s="79"/>
      <c r="BC3917" s="94"/>
      <c r="BE3917" s="97"/>
      <c r="BF3917" s="97"/>
      <c r="BG3917" s="40"/>
      <c r="BK3917" s="40"/>
      <c r="BL3917" s="79"/>
      <c r="BM3917" s="94"/>
      <c r="BO3917" s="97"/>
      <c r="BQ3917" s="40"/>
      <c r="BR3917" s="94"/>
      <c r="BS3917" s="94"/>
      <c r="BT3917" s="94"/>
      <c r="BU3917" s="40"/>
      <c r="BV3917" s="82"/>
      <c r="BW3917" s="94"/>
      <c r="BX3917" s="48"/>
      <c r="BY3917" s="97"/>
      <c r="BZ3917" s="48"/>
      <c r="CA3917" s="40"/>
      <c r="CB3917" s="94"/>
      <c r="CC3917" s="94"/>
      <c r="CD3917" s="94"/>
      <c r="CE3917" s="40"/>
      <c r="CF3917" s="73"/>
      <c r="CG3917" s="41"/>
      <c r="CH3917" s="41"/>
      <c r="CI3917" s="41"/>
      <c r="CJ3917" s="41"/>
      <c r="CK3917" s="41"/>
      <c r="CL3917" s="68"/>
      <c r="CM3917" s="41"/>
      <c r="CN3917" s="41"/>
      <c r="CO3917" s="39"/>
      <c r="CP3917" s="78"/>
    </row>
    <row r="3918" spans="1:94" s="38" customFormat="1" x14ac:dyDescent="0.25">
      <c r="A3918" s="38">
        <v>3915</v>
      </c>
      <c r="F3918" s="39"/>
      <c r="Q3918" s="39"/>
      <c r="R3918" s="40"/>
      <c r="S3918" s="40"/>
      <c r="T3918" s="39"/>
      <c r="AG3918" s="110"/>
      <c r="AH3918" s="94"/>
      <c r="AJ3918" s="97"/>
      <c r="AL3918" s="39"/>
      <c r="AP3918" s="39"/>
      <c r="AQ3918" s="77"/>
      <c r="AR3918" s="94"/>
      <c r="AT3918" s="97"/>
      <c r="BB3918" s="79"/>
      <c r="BC3918" s="94"/>
      <c r="BE3918" s="97"/>
      <c r="BF3918" s="97"/>
      <c r="BG3918" s="40"/>
      <c r="BK3918" s="40"/>
      <c r="BL3918" s="79"/>
      <c r="BM3918" s="94"/>
      <c r="BO3918" s="97"/>
      <c r="BQ3918" s="40"/>
      <c r="BR3918" s="94"/>
      <c r="BS3918" s="94"/>
      <c r="BT3918" s="94"/>
      <c r="BU3918" s="40"/>
      <c r="BV3918" s="82"/>
      <c r="BW3918" s="94"/>
      <c r="BX3918" s="48"/>
      <c r="BY3918" s="97"/>
      <c r="BZ3918" s="48"/>
      <c r="CA3918" s="40"/>
      <c r="CB3918" s="94"/>
      <c r="CC3918" s="94"/>
      <c r="CD3918" s="94"/>
      <c r="CE3918" s="40"/>
      <c r="CF3918" s="73"/>
      <c r="CG3918" s="41"/>
      <c r="CH3918" s="41"/>
      <c r="CI3918" s="41"/>
      <c r="CJ3918" s="41"/>
      <c r="CK3918" s="41"/>
      <c r="CL3918" s="68"/>
      <c r="CM3918" s="41"/>
      <c r="CN3918" s="41"/>
      <c r="CO3918" s="39"/>
      <c r="CP3918" s="78"/>
    </row>
    <row r="3919" spans="1:94" s="38" customFormat="1" x14ac:dyDescent="0.25">
      <c r="A3919" s="38">
        <v>3916</v>
      </c>
      <c r="F3919" s="39"/>
      <c r="Q3919" s="39"/>
      <c r="R3919" s="40"/>
      <c r="S3919" s="40"/>
      <c r="T3919" s="39"/>
      <c r="AG3919" s="110"/>
      <c r="AH3919" s="94"/>
      <c r="AJ3919" s="97"/>
      <c r="AL3919" s="39"/>
      <c r="AP3919" s="39"/>
      <c r="AQ3919" s="77"/>
      <c r="AR3919" s="94"/>
      <c r="AT3919" s="97"/>
      <c r="BB3919" s="79"/>
      <c r="BC3919" s="94"/>
      <c r="BE3919" s="97"/>
      <c r="BF3919" s="97"/>
      <c r="BG3919" s="40"/>
      <c r="BK3919" s="40"/>
      <c r="BL3919" s="79"/>
      <c r="BM3919" s="94"/>
      <c r="BO3919" s="97"/>
      <c r="BQ3919" s="40"/>
      <c r="BR3919" s="94"/>
      <c r="BS3919" s="94"/>
      <c r="BT3919" s="94"/>
      <c r="BU3919" s="40"/>
      <c r="BV3919" s="82"/>
      <c r="BW3919" s="94"/>
      <c r="BX3919" s="48"/>
      <c r="BY3919" s="97"/>
      <c r="BZ3919" s="48"/>
      <c r="CA3919" s="40"/>
      <c r="CB3919" s="94"/>
      <c r="CC3919" s="94"/>
      <c r="CD3919" s="94"/>
      <c r="CE3919" s="40"/>
      <c r="CF3919" s="73"/>
      <c r="CG3919" s="41"/>
      <c r="CH3919" s="41"/>
      <c r="CI3919" s="41"/>
      <c r="CJ3919" s="41"/>
      <c r="CK3919" s="41"/>
      <c r="CL3919" s="68"/>
      <c r="CM3919" s="41"/>
      <c r="CN3919" s="41"/>
      <c r="CO3919" s="39"/>
      <c r="CP3919" s="78"/>
    </row>
    <row r="3920" spans="1:94" s="38" customFormat="1" x14ac:dyDescent="0.25">
      <c r="A3920" s="38">
        <v>3917</v>
      </c>
      <c r="F3920" s="39"/>
      <c r="Q3920" s="39"/>
      <c r="R3920" s="40"/>
      <c r="S3920" s="40"/>
      <c r="T3920" s="39"/>
      <c r="AG3920" s="110"/>
      <c r="AH3920" s="94"/>
      <c r="AJ3920" s="97"/>
      <c r="AL3920" s="39"/>
      <c r="AP3920" s="39"/>
      <c r="AQ3920" s="77"/>
      <c r="AR3920" s="94"/>
      <c r="AT3920" s="97"/>
      <c r="BB3920" s="79"/>
      <c r="BC3920" s="94"/>
      <c r="BE3920" s="97"/>
      <c r="BF3920" s="97"/>
      <c r="BG3920" s="40"/>
      <c r="BK3920" s="40"/>
      <c r="BL3920" s="79"/>
      <c r="BM3920" s="94"/>
      <c r="BO3920" s="97"/>
      <c r="BQ3920" s="40"/>
      <c r="BR3920" s="94"/>
      <c r="BS3920" s="94"/>
      <c r="BT3920" s="94"/>
      <c r="BU3920" s="40"/>
      <c r="BV3920" s="82"/>
      <c r="BW3920" s="94"/>
      <c r="BX3920" s="48"/>
      <c r="BY3920" s="97"/>
      <c r="BZ3920" s="48"/>
      <c r="CA3920" s="40"/>
      <c r="CB3920" s="94"/>
      <c r="CC3920" s="94"/>
      <c r="CD3920" s="94"/>
      <c r="CE3920" s="40"/>
      <c r="CF3920" s="73"/>
      <c r="CG3920" s="41"/>
      <c r="CH3920" s="41"/>
      <c r="CI3920" s="41"/>
      <c r="CJ3920" s="41"/>
      <c r="CK3920" s="41"/>
      <c r="CL3920" s="68"/>
      <c r="CM3920" s="41"/>
      <c r="CN3920" s="41"/>
      <c r="CO3920" s="39"/>
      <c r="CP3920" s="78"/>
    </row>
    <row r="3921" spans="1:94" s="38" customFormat="1" x14ac:dyDescent="0.25">
      <c r="A3921" s="38">
        <v>3918</v>
      </c>
      <c r="F3921" s="39"/>
      <c r="Q3921" s="39"/>
      <c r="R3921" s="40"/>
      <c r="S3921" s="40"/>
      <c r="T3921" s="39"/>
      <c r="AG3921" s="110"/>
      <c r="AH3921" s="94"/>
      <c r="AJ3921" s="97"/>
      <c r="AL3921" s="39"/>
      <c r="AP3921" s="39"/>
      <c r="AQ3921" s="77"/>
      <c r="AR3921" s="94"/>
      <c r="AT3921" s="97"/>
      <c r="BB3921" s="79"/>
      <c r="BC3921" s="94"/>
      <c r="BE3921" s="97"/>
      <c r="BF3921" s="97"/>
      <c r="BG3921" s="40"/>
      <c r="BK3921" s="40"/>
      <c r="BL3921" s="79"/>
      <c r="BM3921" s="94"/>
      <c r="BO3921" s="97"/>
      <c r="BQ3921" s="40"/>
      <c r="BR3921" s="94"/>
      <c r="BS3921" s="94"/>
      <c r="BT3921" s="94"/>
      <c r="BU3921" s="40"/>
      <c r="BV3921" s="82"/>
      <c r="BW3921" s="94"/>
      <c r="BX3921" s="48"/>
      <c r="BY3921" s="97"/>
      <c r="BZ3921" s="48"/>
      <c r="CA3921" s="40"/>
      <c r="CB3921" s="94"/>
      <c r="CC3921" s="94"/>
      <c r="CD3921" s="94"/>
      <c r="CE3921" s="40"/>
      <c r="CF3921" s="73"/>
      <c r="CG3921" s="41"/>
      <c r="CH3921" s="41"/>
      <c r="CI3921" s="41"/>
      <c r="CJ3921" s="41"/>
      <c r="CK3921" s="41"/>
      <c r="CL3921" s="68"/>
      <c r="CM3921" s="41"/>
      <c r="CN3921" s="41"/>
      <c r="CO3921" s="39"/>
      <c r="CP3921" s="78"/>
    </row>
    <row r="3922" spans="1:94" s="38" customFormat="1" x14ac:dyDescent="0.25">
      <c r="A3922" s="38">
        <v>3919</v>
      </c>
      <c r="F3922" s="39"/>
      <c r="Q3922" s="39"/>
      <c r="R3922" s="40"/>
      <c r="S3922" s="40"/>
      <c r="T3922" s="39"/>
      <c r="AG3922" s="110"/>
      <c r="AH3922" s="94"/>
      <c r="AJ3922" s="97"/>
      <c r="AL3922" s="39"/>
      <c r="AP3922" s="39"/>
      <c r="AQ3922" s="77"/>
      <c r="AR3922" s="94"/>
      <c r="AT3922" s="97"/>
      <c r="BB3922" s="79"/>
      <c r="BC3922" s="94"/>
      <c r="BE3922" s="97"/>
      <c r="BF3922" s="97"/>
      <c r="BG3922" s="40"/>
      <c r="BK3922" s="40"/>
      <c r="BL3922" s="79"/>
      <c r="BM3922" s="94"/>
      <c r="BO3922" s="97"/>
      <c r="BQ3922" s="40"/>
      <c r="BR3922" s="94"/>
      <c r="BS3922" s="94"/>
      <c r="BT3922" s="94"/>
      <c r="BU3922" s="40"/>
      <c r="BV3922" s="82"/>
      <c r="BW3922" s="94"/>
      <c r="BX3922" s="48"/>
      <c r="BY3922" s="97"/>
      <c r="BZ3922" s="48"/>
      <c r="CA3922" s="40"/>
      <c r="CB3922" s="94"/>
      <c r="CC3922" s="94"/>
      <c r="CD3922" s="94"/>
      <c r="CE3922" s="40"/>
      <c r="CF3922" s="73"/>
      <c r="CG3922" s="41"/>
      <c r="CH3922" s="41"/>
      <c r="CI3922" s="41"/>
      <c r="CJ3922" s="41"/>
      <c r="CK3922" s="41"/>
      <c r="CL3922" s="68"/>
      <c r="CM3922" s="41"/>
      <c r="CN3922" s="41"/>
      <c r="CO3922" s="39"/>
      <c r="CP3922" s="78"/>
    </row>
    <row r="3923" spans="1:94" s="38" customFormat="1" x14ac:dyDescent="0.25">
      <c r="A3923" s="38">
        <v>3920</v>
      </c>
      <c r="F3923" s="39"/>
      <c r="Q3923" s="39"/>
      <c r="R3923" s="40"/>
      <c r="S3923" s="40"/>
      <c r="T3923" s="39"/>
      <c r="AG3923" s="110"/>
      <c r="AH3923" s="94"/>
      <c r="AJ3923" s="97"/>
      <c r="AL3923" s="39"/>
      <c r="AP3923" s="39"/>
      <c r="AQ3923" s="77"/>
      <c r="AR3923" s="94"/>
      <c r="AT3923" s="97"/>
      <c r="BB3923" s="79"/>
      <c r="BC3923" s="94"/>
      <c r="BE3923" s="97"/>
      <c r="BF3923" s="97"/>
      <c r="BG3923" s="40"/>
      <c r="BK3923" s="40"/>
      <c r="BL3923" s="79"/>
      <c r="BM3923" s="94"/>
      <c r="BO3923" s="97"/>
      <c r="BQ3923" s="40"/>
      <c r="BR3923" s="94"/>
      <c r="BS3923" s="94"/>
      <c r="BT3923" s="94"/>
      <c r="BU3923" s="40"/>
      <c r="BV3923" s="82"/>
      <c r="BW3923" s="94"/>
      <c r="BX3923" s="48"/>
      <c r="BY3923" s="97"/>
      <c r="BZ3923" s="48"/>
      <c r="CA3923" s="40"/>
      <c r="CB3923" s="94"/>
      <c r="CC3923" s="94"/>
      <c r="CD3923" s="94"/>
      <c r="CE3923" s="40"/>
      <c r="CF3923" s="73"/>
      <c r="CG3923" s="41"/>
      <c r="CH3923" s="41"/>
      <c r="CI3923" s="41"/>
      <c r="CJ3923" s="41"/>
      <c r="CK3923" s="41"/>
      <c r="CL3923" s="68"/>
      <c r="CM3923" s="41"/>
      <c r="CN3923" s="41"/>
      <c r="CO3923" s="39"/>
      <c r="CP3923" s="78"/>
    </row>
    <row r="3924" spans="1:94" s="38" customFormat="1" x14ac:dyDescent="0.25">
      <c r="A3924" s="38">
        <v>3921</v>
      </c>
      <c r="F3924" s="39"/>
      <c r="Q3924" s="39"/>
      <c r="R3924" s="40"/>
      <c r="S3924" s="40"/>
      <c r="T3924" s="39"/>
      <c r="AG3924" s="110"/>
      <c r="AH3924" s="94"/>
      <c r="AJ3924" s="97"/>
      <c r="AL3924" s="39"/>
      <c r="AP3924" s="39"/>
      <c r="AQ3924" s="77"/>
      <c r="AR3924" s="94"/>
      <c r="AT3924" s="97"/>
      <c r="BB3924" s="79"/>
      <c r="BC3924" s="94"/>
      <c r="BE3924" s="97"/>
      <c r="BF3924" s="97"/>
      <c r="BG3924" s="40"/>
      <c r="BK3924" s="40"/>
      <c r="BL3924" s="79"/>
      <c r="BM3924" s="94"/>
      <c r="BO3924" s="97"/>
      <c r="BQ3924" s="40"/>
      <c r="BR3924" s="94"/>
      <c r="BS3924" s="94"/>
      <c r="BT3924" s="94"/>
      <c r="BU3924" s="40"/>
      <c r="BV3924" s="82"/>
      <c r="BW3924" s="94"/>
      <c r="BX3924" s="48"/>
      <c r="BY3924" s="97"/>
      <c r="BZ3924" s="48"/>
      <c r="CA3924" s="40"/>
      <c r="CB3924" s="94"/>
      <c r="CC3924" s="94"/>
      <c r="CD3924" s="94"/>
      <c r="CE3924" s="40"/>
      <c r="CF3924" s="73"/>
      <c r="CG3924" s="41"/>
      <c r="CH3924" s="41"/>
      <c r="CI3924" s="41"/>
      <c r="CJ3924" s="41"/>
      <c r="CK3924" s="41"/>
      <c r="CL3924" s="68"/>
      <c r="CM3924" s="41"/>
      <c r="CN3924" s="41"/>
      <c r="CO3924" s="39"/>
      <c r="CP3924" s="78"/>
    </row>
    <row r="3925" spans="1:94" s="38" customFormat="1" x14ac:dyDescent="0.25">
      <c r="A3925" s="38">
        <v>3922</v>
      </c>
      <c r="F3925" s="39"/>
      <c r="Q3925" s="39"/>
      <c r="R3925" s="40"/>
      <c r="S3925" s="40"/>
      <c r="T3925" s="39"/>
      <c r="AG3925" s="110"/>
      <c r="AH3925" s="94"/>
      <c r="AJ3925" s="97"/>
      <c r="AL3925" s="39"/>
      <c r="AP3925" s="39"/>
      <c r="AQ3925" s="77"/>
      <c r="AR3925" s="94"/>
      <c r="AT3925" s="97"/>
      <c r="BB3925" s="79"/>
      <c r="BC3925" s="94"/>
      <c r="BE3925" s="97"/>
      <c r="BF3925" s="97"/>
      <c r="BG3925" s="40"/>
      <c r="BK3925" s="40"/>
      <c r="BL3925" s="79"/>
      <c r="BM3925" s="94"/>
      <c r="BO3925" s="97"/>
      <c r="BQ3925" s="40"/>
      <c r="BR3925" s="94"/>
      <c r="BS3925" s="94"/>
      <c r="BT3925" s="94"/>
      <c r="BU3925" s="40"/>
      <c r="BV3925" s="82"/>
      <c r="BW3925" s="94"/>
      <c r="BX3925" s="48"/>
      <c r="BY3925" s="97"/>
      <c r="BZ3925" s="48"/>
      <c r="CA3925" s="40"/>
      <c r="CB3925" s="94"/>
      <c r="CC3925" s="94"/>
      <c r="CD3925" s="94"/>
      <c r="CE3925" s="40"/>
      <c r="CF3925" s="73"/>
      <c r="CG3925" s="41"/>
      <c r="CH3925" s="41"/>
      <c r="CI3925" s="41"/>
      <c r="CJ3925" s="41"/>
      <c r="CK3925" s="41"/>
      <c r="CL3925" s="68"/>
      <c r="CM3925" s="41"/>
      <c r="CN3925" s="41"/>
      <c r="CO3925" s="39"/>
      <c r="CP3925" s="78"/>
    </row>
    <row r="3926" spans="1:94" s="38" customFormat="1" x14ac:dyDescent="0.25">
      <c r="A3926" s="38">
        <v>3923</v>
      </c>
      <c r="F3926" s="39"/>
      <c r="Q3926" s="39"/>
      <c r="R3926" s="40"/>
      <c r="S3926" s="40"/>
      <c r="T3926" s="39"/>
      <c r="AG3926" s="110"/>
      <c r="AH3926" s="94"/>
      <c r="AJ3926" s="97"/>
      <c r="AL3926" s="39"/>
      <c r="AP3926" s="39"/>
      <c r="AQ3926" s="77"/>
      <c r="AR3926" s="94"/>
      <c r="AT3926" s="97"/>
      <c r="BB3926" s="79"/>
      <c r="BC3926" s="94"/>
      <c r="BE3926" s="97"/>
      <c r="BF3926" s="97"/>
      <c r="BG3926" s="40"/>
      <c r="BK3926" s="40"/>
      <c r="BL3926" s="79"/>
      <c r="BM3926" s="94"/>
      <c r="BO3926" s="97"/>
      <c r="BQ3926" s="40"/>
      <c r="BR3926" s="94"/>
      <c r="BS3926" s="94"/>
      <c r="BT3926" s="94"/>
      <c r="BU3926" s="40"/>
      <c r="BV3926" s="82"/>
      <c r="BW3926" s="94"/>
      <c r="BX3926" s="48"/>
      <c r="BY3926" s="97"/>
      <c r="BZ3926" s="48"/>
      <c r="CA3926" s="40"/>
      <c r="CB3926" s="94"/>
      <c r="CC3926" s="94"/>
      <c r="CD3926" s="94"/>
      <c r="CE3926" s="40"/>
      <c r="CF3926" s="73"/>
      <c r="CG3926" s="41"/>
      <c r="CH3926" s="41"/>
      <c r="CI3926" s="41"/>
      <c r="CJ3926" s="41"/>
      <c r="CK3926" s="41"/>
      <c r="CL3926" s="68"/>
      <c r="CM3926" s="41"/>
      <c r="CN3926" s="41"/>
      <c r="CO3926" s="39"/>
      <c r="CP3926" s="78"/>
    </row>
    <row r="3927" spans="1:94" s="38" customFormat="1" x14ac:dyDescent="0.25">
      <c r="A3927" s="38">
        <v>3924</v>
      </c>
      <c r="F3927" s="39"/>
      <c r="Q3927" s="39"/>
      <c r="R3927" s="40"/>
      <c r="S3927" s="40"/>
      <c r="T3927" s="39"/>
      <c r="AG3927" s="110"/>
      <c r="AH3927" s="94"/>
      <c r="AJ3927" s="97"/>
      <c r="AL3927" s="39"/>
      <c r="AP3927" s="39"/>
      <c r="AQ3927" s="77"/>
      <c r="AR3927" s="94"/>
      <c r="AT3927" s="97"/>
      <c r="BB3927" s="79"/>
      <c r="BC3927" s="94"/>
      <c r="BE3927" s="97"/>
      <c r="BF3927" s="97"/>
      <c r="BG3927" s="40"/>
      <c r="BK3927" s="40"/>
      <c r="BL3927" s="79"/>
      <c r="BM3927" s="94"/>
      <c r="BO3927" s="97"/>
      <c r="BQ3927" s="40"/>
      <c r="BR3927" s="94"/>
      <c r="BS3927" s="94"/>
      <c r="BT3927" s="94"/>
      <c r="BU3927" s="40"/>
      <c r="BV3927" s="82"/>
      <c r="BW3927" s="94"/>
      <c r="BX3927" s="48"/>
      <c r="BY3927" s="97"/>
      <c r="BZ3927" s="48"/>
      <c r="CA3927" s="40"/>
      <c r="CB3927" s="94"/>
      <c r="CC3927" s="94"/>
      <c r="CD3927" s="94"/>
      <c r="CE3927" s="40"/>
      <c r="CF3927" s="73"/>
      <c r="CG3927" s="41"/>
      <c r="CH3927" s="41"/>
      <c r="CI3927" s="41"/>
      <c r="CJ3927" s="41"/>
      <c r="CK3927" s="41"/>
      <c r="CL3927" s="68"/>
      <c r="CM3927" s="41"/>
      <c r="CN3927" s="41"/>
      <c r="CO3927" s="39"/>
      <c r="CP3927" s="78"/>
    </row>
    <row r="3928" spans="1:94" s="38" customFormat="1" x14ac:dyDescent="0.25">
      <c r="A3928" s="38">
        <v>3925</v>
      </c>
      <c r="F3928" s="39"/>
      <c r="Q3928" s="39"/>
      <c r="R3928" s="40"/>
      <c r="S3928" s="40"/>
      <c r="T3928" s="39"/>
      <c r="AG3928" s="110"/>
      <c r="AH3928" s="94"/>
      <c r="AJ3928" s="97"/>
      <c r="AL3928" s="39"/>
      <c r="AP3928" s="39"/>
      <c r="AQ3928" s="77"/>
      <c r="AR3928" s="94"/>
      <c r="AT3928" s="97"/>
      <c r="BB3928" s="79"/>
      <c r="BC3928" s="94"/>
      <c r="BE3928" s="97"/>
      <c r="BF3928" s="97"/>
      <c r="BG3928" s="40"/>
      <c r="BK3928" s="40"/>
      <c r="BL3928" s="79"/>
      <c r="BM3928" s="94"/>
      <c r="BO3928" s="97"/>
      <c r="BQ3928" s="40"/>
      <c r="BR3928" s="94"/>
      <c r="BS3928" s="94"/>
      <c r="BT3928" s="94"/>
      <c r="BU3928" s="40"/>
      <c r="BV3928" s="82"/>
      <c r="BW3928" s="94"/>
      <c r="BX3928" s="48"/>
      <c r="BY3928" s="97"/>
      <c r="BZ3928" s="48"/>
      <c r="CA3928" s="40"/>
      <c r="CB3928" s="94"/>
      <c r="CC3928" s="94"/>
      <c r="CD3928" s="94"/>
      <c r="CE3928" s="40"/>
      <c r="CF3928" s="73"/>
      <c r="CG3928" s="41"/>
      <c r="CH3928" s="41"/>
      <c r="CI3928" s="41"/>
      <c r="CJ3928" s="41"/>
      <c r="CK3928" s="41"/>
      <c r="CL3928" s="68"/>
      <c r="CM3928" s="41"/>
      <c r="CN3928" s="41"/>
      <c r="CO3928" s="39"/>
      <c r="CP3928" s="78"/>
    </row>
    <row r="3929" spans="1:94" s="38" customFormat="1" x14ac:dyDescent="0.25">
      <c r="A3929" s="38">
        <v>3926</v>
      </c>
      <c r="F3929" s="39"/>
      <c r="Q3929" s="39"/>
      <c r="R3929" s="40"/>
      <c r="S3929" s="40"/>
      <c r="T3929" s="39"/>
      <c r="AG3929" s="110"/>
      <c r="AH3929" s="94"/>
      <c r="AJ3929" s="97"/>
      <c r="AL3929" s="39"/>
      <c r="AP3929" s="39"/>
      <c r="AQ3929" s="77"/>
      <c r="AR3929" s="94"/>
      <c r="AT3929" s="97"/>
      <c r="BB3929" s="79"/>
      <c r="BC3929" s="94"/>
      <c r="BE3929" s="97"/>
      <c r="BF3929" s="97"/>
      <c r="BG3929" s="40"/>
      <c r="BK3929" s="40"/>
      <c r="BL3929" s="79"/>
      <c r="BM3929" s="94"/>
      <c r="BO3929" s="97"/>
      <c r="BQ3929" s="40"/>
      <c r="BR3929" s="94"/>
      <c r="BS3929" s="94"/>
      <c r="BT3929" s="94"/>
      <c r="BU3929" s="40"/>
      <c r="BV3929" s="82"/>
      <c r="BW3929" s="94"/>
      <c r="BX3929" s="48"/>
      <c r="BY3929" s="97"/>
      <c r="BZ3929" s="48"/>
      <c r="CA3929" s="40"/>
      <c r="CB3929" s="94"/>
      <c r="CC3929" s="94"/>
      <c r="CD3929" s="94"/>
      <c r="CE3929" s="40"/>
      <c r="CF3929" s="73"/>
      <c r="CG3929" s="41"/>
      <c r="CH3929" s="41"/>
      <c r="CI3929" s="41"/>
      <c r="CJ3929" s="41"/>
      <c r="CK3929" s="41"/>
      <c r="CL3929" s="68"/>
      <c r="CM3929" s="41"/>
      <c r="CN3929" s="41"/>
      <c r="CO3929" s="39"/>
      <c r="CP3929" s="78"/>
    </row>
    <row r="3930" spans="1:94" s="38" customFormat="1" x14ac:dyDescent="0.25">
      <c r="A3930" s="38">
        <v>3927</v>
      </c>
      <c r="F3930" s="39"/>
      <c r="Q3930" s="39"/>
      <c r="R3930" s="40"/>
      <c r="S3930" s="40"/>
      <c r="T3930" s="39"/>
      <c r="AG3930" s="110"/>
      <c r="AH3930" s="94"/>
      <c r="AJ3930" s="97"/>
      <c r="AL3930" s="39"/>
      <c r="AP3930" s="39"/>
      <c r="AQ3930" s="77"/>
      <c r="AR3930" s="94"/>
      <c r="AT3930" s="97"/>
      <c r="BB3930" s="79"/>
      <c r="BC3930" s="94"/>
      <c r="BE3930" s="97"/>
      <c r="BF3930" s="97"/>
      <c r="BG3930" s="40"/>
      <c r="BK3930" s="40"/>
      <c r="BL3930" s="79"/>
      <c r="BM3930" s="94"/>
      <c r="BO3930" s="97"/>
      <c r="BQ3930" s="40"/>
      <c r="BR3930" s="94"/>
      <c r="BS3930" s="94"/>
      <c r="BT3930" s="94"/>
      <c r="BU3930" s="40"/>
      <c r="BV3930" s="82"/>
      <c r="BW3930" s="94"/>
      <c r="BX3930" s="48"/>
      <c r="BY3930" s="97"/>
      <c r="BZ3930" s="48"/>
      <c r="CA3930" s="40"/>
      <c r="CB3930" s="94"/>
      <c r="CC3930" s="94"/>
      <c r="CD3930" s="94"/>
      <c r="CE3930" s="40"/>
      <c r="CF3930" s="73"/>
      <c r="CG3930" s="41"/>
      <c r="CH3930" s="41"/>
      <c r="CI3930" s="41"/>
      <c r="CJ3930" s="41"/>
      <c r="CK3930" s="41"/>
      <c r="CL3930" s="68"/>
      <c r="CM3930" s="41"/>
      <c r="CN3930" s="41"/>
      <c r="CO3930" s="39"/>
      <c r="CP3930" s="78"/>
    </row>
    <row r="3931" spans="1:94" s="38" customFormat="1" x14ac:dyDescent="0.25">
      <c r="A3931" s="38">
        <v>3928</v>
      </c>
      <c r="F3931" s="39"/>
      <c r="Q3931" s="39"/>
      <c r="R3931" s="40"/>
      <c r="S3931" s="40"/>
      <c r="T3931" s="39"/>
      <c r="AG3931" s="110"/>
      <c r="AH3931" s="94"/>
      <c r="AJ3931" s="97"/>
      <c r="AL3931" s="39"/>
      <c r="AP3931" s="39"/>
      <c r="AQ3931" s="77"/>
      <c r="AR3931" s="94"/>
      <c r="AT3931" s="97"/>
      <c r="BB3931" s="79"/>
      <c r="BC3931" s="94"/>
      <c r="BE3931" s="97"/>
      <c r="BF3931" s="97"/>
      <c r="BG3931" s="40"/>
      <c r="BK3931" s="40"/>
      <c r="BL3931" s="79"/>
      <c r="BM3931" s="94"/>
      <c r="BO3931" s="97"/>
      <c r="BQ3931" s="40"/>
      <c r="BR3931" s="94"/>
      <c r="BS3931" s="94"/>
      <c r="BT3931" s="94"/>
      <c r="BU3931" s="40"/>
      <c r="BV3931" s="82"/>
      <c r="BW3931" s="94"/>
      <c r="BX3931" s="48"/>
      <c r="BY3931" s="97"/>
      <c r="BZ3931" s="48"/>
      <c r="CA3931" s="40"/>
      <c r="CB3931" s="94"/>
      <c r="CC3931" s="94"/>
      <c r="CD3931" s="94"/>
      <c r="CE3931" s="40"/>
      <c r="CF3931" s="73"/>
      <c r="CG3931" s="41"/>
      <c r="CH3931" s="41"/>
      <c r="CI3931" s="41"/>
      <c r="CJ3931" s="41"/>
      <c r="CK3931" s="41"/>
      <c r="CL3931" s="68"/>
      <c r="CM3931" s="41"/>
      <c r="CN3931" s="41"/>
      <c r="CO3931" s="39"/>
      <c r="CP3931" s="78"/>
    </row>
    <row r="3932" spans="1:94" s="38" customFormat="1" x14ac:dyDescent="0.25">
      <c r="A3932" s="38">
        <v>3929</v>
      </c>
      <c r="F3932" s="39"/>
      <c r="Q3932" s="39"/>
      <c r="R3932" s="40"/>
      <c r="S3932" s="40"/>
      <c r="T3932" s="39"/>
      <c r="AG3932" s="110"/>
      <c r="AH3932" s="94"/>
      <c r="AJ3932" s="97"/>
      <c r="AL3932" s="39"/>
      <c r="AP3932" s="39"/>
      <c r="AQ3932" s="77"/>
      <c r="AR3932" s="94"/>
      <c r="AT3932" s="97"/>
      <c r="BB3932" s="79"/>
      <c r="BC3932" s="94"/>
      <c r="BE3932" s="97"/>
      <c r="BF3932" s="97"/>
      <c r="BG3932" s="40"/>
      <c r="BK3932" s="40"/>
      <c r="BL3932" s="79"/>
      <c r="BM3932" s="94"/>
      <c r="BO3932" s="97"/>
      <c r="BQ3932" s="40"/>
      <c r="BR3932" s="94"/>
      <c r="BS3932" s="94"/>
      <c r="BT3932" s="94"/>
      <c r="BU3932" s="40"/>
      <c r="BV3932" s="82"/>
      <c r="BW3932" s="94"/>
      <c r="BX3932" s="48"/>
      <c r="BY3932" s="97"/>
      <c r="BZ3932" s="48"/>
      <c r="CA3932" s="40"/>
      <c r="CB3932" s="94"/>
      <c r="CC3932" s="94"/>
      <c r="CD3932" s="94"/>
      <c r="CE3932" s="40"/>
      <c r="CF3932" s="73"/>
      <c r="CG3932" s="41"/>
      <c r="CH3932" s="41"/>
      <c r="CI3932" s="41"/>
      <c r="CJ3932" s="41"/>
      <c r="CK3932" s="41"/>
      <c r="CL3932" s="68"/>
      <c r="CM3932" s="41"/>
      <c r="CN3932" s="41"/>
      <c r="CO3932" s="39"/>
      <c r="CP3932" s="78"/>
    </row>
    <row r="3933" spans="1:94" s="38" customFormat="1" x14ac:dyDescent="0.25">
      <c r="A3933" s="38">
        <v>3930</v>
      </c>
      <c r="F3933" s="39"/>
      <c r="Q3933" s="39"/>
      <c r="R3933" s="40"/>
      <c r="S3933" s="40"/>
      <c r="T3933" s="39"/>
      <c r="AG3933" s="110"/>
      <c r="AH3933" s="94"/>
      <c r="AJ3933" s="97"/>
      <c r="AL3933" s="39"/>
      <c r="AP3933" s="39"/>
      <c r="AQ3933" s="77"/>
      <c r="AR3933" s="94"/>
      <c r="AT3933" s="97"/>
      <c r="BB3933" s="79"/>
      <c r="BC3933" s="94"/>
      <c r="BE3933" s="97"/>
      <c r="BF3933" s="97"/>
      <c r="BG3933" s="40"/>
      <c r="BK3933" s="40"/>
      <c r="BL3933" s="79"/>
      <c r="BM3933" s="94"/>
      <c r="BO3933" s="97"/>
      <c r="BQ3933" s="40"/>
      <c r="BR3933" s="94"/>
      <c r="BS3933" s="94"/>
      <c r="BT3933" s="94"/>
      <c r="BU3933" s="40"/>
      <c r="BV3933" s="82"/>
      <c r="BW3933" s="94"/>
      <c r="BX3933" s="48"/>
      <c r="BY3933" s="97"/>
      <c r="BZ3933" s="48"/>
      <c r="CA3933" s="40"/>
      <c r="CB3933" s="94"/>
      <c r="CC3933" s="94"/>
      <c r="CD3933" s="94"/>
      <c r="CE3933" s="40"/>
      <c r="CF3933" s="73"/>
      <c r="CG3933" s="41"/>
      <c r="CH3933" s="41"/>
      <c r="CI3933" s="41"/>
      <c r="CJ3933" s="41"/>
      <c r="CK3933" s="41"/>
      <c r="CL3933" s="68"/>
      <c r="CM3933" s="41"/>
      <c r="CN3933" s="41"/>
      <c r="CO3933" s="39"/>
      <c r="CP3933" s="78"/>
    </row>
    <row r="3934" spans="1:94" s="38" customFormat="1" x14ac:dyDescent="0.25">
      <c r="A3934" s="38">
        <v>3931</v>
      </c>
      <c r="F3934" s="39"/>
      <c r="Q3934" s="39"/>
      <c r="R3934" s="40"/>
      <c r="S3934" s="40"/>
      <c r="T3934" s="39"/>
      <c r="AG3934" s="110"/>
      <c r="AH3934" s="94"/>
      <c r="AJ3934" s="97"/>
      <c r="AL3934" s="39"/>
      <c r="AP3934" s="39"/>
      <c r="AQ3934" s="77"/>
      <c r="AR3934" s="94"/>
      <c r="AT3934" s="97"/>
      <c r="BB3934" s="79"/>
      <c r="BC3934" s="94"/>
      <c r="BE3934" s="97"/>
      <c r="BF3934" s="97"/>
      <c r="BG3934" s="40"/>
      <c r="BK3934" s="40"/>
      <c r="BL3934" s="79"/>
      <c r="BM3934" s="94"/>
      <c r="BO3934" s="97"/>
      <c r="BQ3934" s="40"/>
      <c r="BR3934" s="94"/>
      <c r="BS3934" s="94"/>
      <c r="BT3934" s="94"/>
      <c r="BU3934" s="40"/>
      <c r="BV3934" s="82"/>
      <c r="BW3934" s="94"/>
      <c r="BX3934" s="48"/>
      <c r="BY3934" s="97"/>
      <c r="BZ3934" s="48"/>
      <c r="CA3934" s="40"/>
      <c r="CB3934" s="94"/>
      <c r="CC3934" s="94"/>
      <c r="CD3934" s="94"/>
      <c r="CE3934" s="40"/>
      <c r="CF3934" s="73"/>
      <c r="CG3934" s="41"/>
      <c r="CH3934" s="41"/>
      <c r="CI3934" s="41"/>
      <c r="CJ3934" s="41"/>
      <c r="CK3934" s="41"/>
      <c r="CL3934" s="68"/>
      <c r="CM3934" s="41"/>
      <c r="CN3934" s="41"/>
      <c r="CO3934" s="39"/>
      <c r="CP3934" s="78"/>
    </row>
    <row r="3935" spans="1:94" s="38" customFormat="1" x14ac:dyDescent="0.25">
      <c r="A3935" s="38">
        <v>3932</v>
      </c>
      <c r="F3935" s="39"/>
      <c r="Q3935" s="39"/>
      <c r="R3935" s="40"/>
      <c r="S3935" s="40"/>
      <c r="T3935" s="39"/>
      <c r="AG3935" s="110"/>
      <c r="AH3935" s="94"/>
      <c r="AJ3935" s="97"/>
      <c r="AL3935" s="39"/>
      <c r="AP3935" s="39"/>
      <c r="AQ3935" s="77"/>
      <c r="AR3935" s="94"/>
      <c r="AT3935" s="97"/>
      <c r="BB3935" s="79"/>
      <c r="BC3935" s="94"/>
      <c r="BE3935" s="97"/>
      <c r="BF3935" s="97"/>
      <c r="BG3935" s="40"/>
      <c r="BK3935" s="40"/>
      <c r="BL3935" s="79"/>
      <c r="BM3935" s="94"/>
      <c r="BO3935" s="97"/>
      <c r="BQ3935" s="40"/>
      <c r="BR3935" s="94"/>
      <c r="BS3935" s="94"/>
      <c r="BT3935" s="94"/>
      <c r="BU3935" s="40"/>
      <c r="BV3935" s="82"/>
      <c r="BW3935" s="94"/>
      <c r="BX3935" s="48"/>
      <c r="BY3935" s="97"/>
      <c r="BZ3935" s="48"/>
      <c r="CA3935" s="40"/>
      <c r="CB3935" s="94"/>
      <c r="CC3935" s="94"/>
      <c r="CD3935" s="94"/>
      <c r="CE3935" s="40"/>
      <c r="CF3935" s="73"/>
      <c r="CG3935" s="41"/>
      <c r="CH3935" s="41"/>
      <c r="CI3935" s="41"/>
      <c r="CJ3935" s="41"/>
      <c r="CK3935" s="41"/>
      <c r="CL3935" s="68"/>
      <c r="CM3935" s="41"/>
      <c r="CN3935" s="41"/>
      <c r="CO3935" s="39"/>
      <c r="CP3935" s="78"/>
    </row>
    <row r="3936" spans="1:94" s="38" customFormat="1" x14ac:dyDescent="0.25">
      <c r="A3936" s="38">
        <v>3933</v>
      </c>
      <c r="F3936" s="39"/>
      <c r="Q3936" s="39"/>
      <c r="R3936" s="40"/>
      <c r="S3936" s="40"/>
      <c r="T3936" s="39"/>
      <c r="AG3936" s="110"/>
      <c r="AH3936" s="94"/>
      <c r="AJ3936" s="97"/>
      <c r="AL3936" s="39"/>
      <c r="AP3936" s="39"/>
      <c r="AQ3936" s="77"/>
      <c r="AR3936" s="94"/>
      <c r="AT3936" s="97"/>
      <c r="BB3936" s="79"/>
      <c r="BC3936" s="94"/>
      <c r="BE3936" s="97"/>
      <c r="BF3936" s="97"/>
      <c r="BG3936" s="40"/>
      <c r="BK3936" s="40"/>
      <c r="BL3936" s="79"/>
      <c r="BM3936" s="94"/>
      <c r="BO3936" s="97"/>
      <c r="BQ3936" s="40"/>
      <c r="BR3936" s="94"/>
      <c r="BS3936" s="94"/>
      <c r="BT3936" s="94"/>
      <c r="BU3936" s="40"/>
      <c r="BV3936" s="82"/>
      <c r="BW3936" s="94"/>
      <c r="BX3936" s="48"/>
      <c r="BY3936" s="97"/>
      <c r="BZ3936" s="48"/>
      <c r="CA3936" s="40"/>
      <c r="CB3936" s="94"/>
      <c r="CC3936" s="94"/>
      <c r="CD3936" s="94"/>
      <c r="CE3936" s="40"/>
      <c r="CF3936" s="73"/>
      <c r="CG3936" s="41"/>
      <c r="CH3936" s="41"/>
      <c r="CI3936" s="41"/>
      <c r="CJ3936" s="41"/>
      <c r="CK3936" s="41"/>
      <c r="CL3936" s="68"/>
      <c r="CM3936" s="41"/>
      <c r="CN3936" s="41"/>
      <c r="CO3936" s="39"/>
      <c r="CP3936" s="78"/>
    </row>
    <row r="3937" spans="1:94" s="38" customFormat="1" x14ac:dyDescent="0.25">
      <c r="A3937" s="38">
        <v>3934</v>
      </c>
      <c r="F3937" s="39"/>
      <c r="Q3937" s="39"/>
      <c r="R3937" s="40"/>
      <c r="S3937" s="40"/>
      <c r="T3937" s="39"/>
      <c r="AG3937" s="110"/>
      <c r="AH3937" s="94"/>
      <c r="AJ3937" s="97"/>
      <c r="AL3937" s="39"/>
      <c r="AP3937" s="39"/>
      <c r="AQ3937" s="77"/>
      <c r="AR3937" s="94"/>
      <c r="AT3937" s="97"/>
      <c r="BB3937" s="79"/>
      <c r="BC3937" s="94"/>
      <c r="BE3937" s="97"/>
      <c r="BF3937" s="97"/>
      <c r="BG3937" s="40"/>
      <c r="BK3937" s="40"/>
      <c r="BL3937" s="79"/>
      <c r="BM3937" s="94"/>
      <c r="BO3937" s="97"/>
      <c r="BQ3937" s="40"/>
      <c r="BR3937" s="94"/>
      <c r="BS3937" s="94"/>
      <c r="BT3937" s="94"/>
      <c r="BU3937" s="40"/>
      <c r="BV3937" s="82"/>
      <c r="BW3937" s="94"/>
      <c r="BX3937" s="48"/>
      <c r="BY3937" s="97"/>
      <c r="BZ3937" s="48"/>
      <c r="CA3937" s="40"/>
      <c r="CB3937" s="94"/>
      <c r="CC3937" s="94"/>
      <c r="CD3937" s="94"/>
      <c r="CE3937" s="40"/>
      <c r="CF3937" s="73"/>
      <c r="CG3937" s="41"/>
      <c r="CH3937" s="41"/>
      <c r="CI3937" s="41"/>
      <c r="CJ3937" s="41"/>
      <c r="CK3937" s="41"/>
      <c r="CL3937" s="68"/>
      <c r="CM3937" s="41"/>
      <c r="CN3937" s="41"/>
      <c r="CO3937" s="39"/>
      <c r="CP3937" s="78"/>
    </row>
    <row r="3938" spans="1:94" s="38" customFormat="1" x14ac:dyDescent="0.25">
      <c r="A3938" s="38">
        <v>3935</v>
      </c>
      <c r="F3938" s="39"/>
      <c r="Q3938" s="39"/>
      <c r="R3938" s="40"/>
      <c r="S3938" s="40"/>
      <c r="T3938" s="39"/>
      <c r="AG3938" s="110"/>
      <c r="AH3938" s="94"/>
      <c r="AJ3938" s="97"/>
      <c r="AL3938" s="39"/>
      <c r="AP3938" s="39"/>
      <c r="AQ3938" s="77"/>
      <c r="AR3938" s="94"/>
      <c r="AT3938" s="97"/>
      <c r="BB3938" s="79"/>
      <c r="BC3938" s="94"/>
      <c r="BE3938" s="97"/>
      <c r="BF3938" s="97"/>
      <c r="BG3938" s="40"/>
      <c r="BK3938" s="40"/>
      <c r="BL3938" s="79"/>
      <c r="BM3938" s="94"/>
      <c r="BO3938" s="97"/>
      <c r="BQ3938" s="40"/>
      <c r="BR3938" s="94"/>
      <c r="BS3938" s="94"/>
      <c r="BT3938" s="94"/>
      <c r="BU3938" s="40"/>
      <c r="BV3938" s="82"/>
      <c r="BW3938" s="94"/>
      <c r="BX3938" s="48"/>
      <c r="BY3938" s="97"/>
      <c r="BZ3938" s="48"/>
      <c r="CA3938" s="40"/>
      <c r="CB3938" s="94"/>
      <c r="CC3938" s="94"/>
      <c r="CD3938" s="94"/>
      <c r="CE3938" s="40"/>
      <c r="CF3938" s="73"/>
      <c r="CG3938" s="41"/>
      <c r="CH3938" s="41"/>
      <c r="CI3938" s="41"/>
      <c r="CJ3938" s="41"/>
      <c r="CK3938" s="41"/>
      <c r="CL3938" s="68"/>
      <c r="CM3938" s="41"/>
      <c r="CN3938" s="41"/>
      <c r="CO3938" s="39"/>
      <c r="CP3938" s="78"/>
    </row>
    <row r="3939" spans="1:94" s="38" customFormat="1" x14ac:dyDescent="0.25">
      <c r="A3939" s="38">
        <v>3936</v>
      </c>
      <c r="F3939" s="39"/>
      <c r="Q3939" s="39"/>
      <c r="R3939" s="40"/>
      <c r="S3939" s="40"/>
      <c r="T3939" s="39"/>
      <c r="AG3939" s="110"/>
      <c r="AH3939" s="94"/>
      <c r="AJ3939" s="97"/>
      <c r="AL3939" s="39"/>
      <c r="AP3939" s="39"/>
      <c r="AQ3939" s="77"/>
      <c r="AR3939" s="94"/>
      <c r="AT3939" s="97"/>
      <c r="BB3939" s="79"/>
      <c r="BC3939" s="94"/>
      <c r="BE3939" s="97"/>
      <c r="BF3939" s="97"/>
      <c r="BG3939" s="40"/>
      <c r="BK3939" s="40"/>
      <c r="BL3939" s="79"/>
      <c r="BM3939" s="94"/>
      <c r="BO3939" s="97"/>
      <c r="BQ3939" s="40"/>
      <c r="BR3939" s="94"/>
      <c r="BS3939" s="94"/>
      <c r="BT3939" s="94"/>
      <c r="BU3939" s="40"/>
      <c r="BV3939" s="82"/>
      <c r="BW3939" s="94"/>
      <c r="BX3939" s="48"/>
      <c r="BY3939" s="97"/>
      <c r="BZ3939" s="48"/>
      <c r="CA3939" s="40"/>
      <c r="CB3939" s="94"/>
      <c r="CC3939" s="94"/>
      <c r="CD3939" s="94"/>
      <c r="CE3939" s="40"/>
      <c r="CF3939" s="73"/>
      <c r="CG3939" s="41"/>
      <c r="CH3939" s="41"/>
      <c r="CI3939" s="41"/>
      <c r="CJ3939" s="41"/>
      <c r="CK3939" s="41"/>
      <c r="CL3939" s="68"/>
      <c r="CM3939" s="41"/>
      <c r="CN3939" s="41"/>
      <c r="CO3939" s="39"/>
      <c r="CP3939" s="78"/>
    </row>
    <row r="3940" spans="1:94" s="38" customFormat="1" x14ac:dyDescent="0.25">
      <c r="A3940" s="38">
        <v>3937</v>
      </c>
      <c r="F3940" s="39"/>
      <c r="Q3940" s="39"/>
      <c r="R3940" s="40"/>
      <c r="S3940" s="40"/>
      <c r="T3940" s="39"/>
      <c r="AG3940" s="110"/>
      <c r="AH3940" s="94"/>
      <c r="AJ3940" s="97"/>
      <c r="AL3940" s="39"/>
      <c r="AP3940" s="39"/>
      <c r="AQ3940" s="77"/>
      <c r="AR3940" s="94"/>
      <c r="AT3940" s="97"/>
      <c r="BB3940" s="79"/>
      <c r="BC3940" s="94"/>
      <c r="BE3940" s="97"/>
      <c r="BF3940" s="97"/>
      <c r="BG3940" s="40"/>
      <c r="BK3940" s="40"/>
      <c r="BL3940" s="79"/>
      <c r="BM3940" s="94"/>
      <c r="BO3940" s="97"/>
      <c r="BQ3940" s="40"/>
      <c r="BR3940" s="94"/>
      <c r="BS3940" s="94"/>
      <c r="BT3940" s="94"/>
      <c r="BU3940" s="40"/>
      <c r="BV3940" s="82"/>
      <c r="BW3940" s="94"/>
      <c r="BX3940" s="48"/>
      <c r="BY3940" s="97"/>
      <c r="BZ3940" s="48"/>
      <c r="CA3940" s="40"/>
      <c r="CB3940" s="94"/>
      <c r="CC3940" s="94"/>
      <c r="CD3940" s="94"/>
      <c r="CE3940" s="40"/>
      <c r="CF3940" s="73"/>
      <c r="CG3940" s="41"/>
      <c r="CH3940" s="41"/>
      <c r="CI3940" s="41"/>
      <c r="CJ3940" s="41"/>
      <c r="CK3940" s="41"/>
      <c r="CL3940" s="68"/>
      <c r="CM3940" s="41"/>
      <c r="CN3940" s="41"/>
      <c r="CO3940" s="39"/>
      <c r="CP3940" s="78"/>
    </row>
    <row r="3941" spans="1:94" s="38" customFormat="1" x14ac:dyDescent="0.25">
      <c r="A3941" s="38">
        <v>3938</v>
      </c>
      <c r="F3941" s="39"/>
      <c r="Q3941" s="39"/>
      <c r="R3941" s="40"/>
      <c r="S3941" s="40"/>
      <c r="T3941" s="39"/>
      <c r="AG3941" s="110"/>
      <c r="AH3941" s="94"/>
      <c r="AJ3941" s="97"/>
      <c r="AL3941" s="39"/>
      <c r="AP3941" s="39"/>
      <c r="AQ3941" s="77"/>
      <c r="AR3941" s="94"/>
      <c r="AT3941" s="97"/>
      <c r="BB3941" s="79"/>
      <c r="BC3941" s="94"/>
      <c r="BE3941" s="97"/>
      <c r="BF3941" s="97"/>
      <c r="BG3941" s="40"/>
      <c r="BK3941" s="40"/>
      <c r="BL3941" s="79"/>
      <c r="BM3941" s="94"/>
      <c r="BO3941" s="97"/>
      <c r="BQ3941" s="40"/>
      <c r="BR3941" s="94"/>
      <c r="BS3941" s="94"/>
      <c r="BT3941" s="94"/>
      <c r="BU3941" s="40"/>
      <c r="BV3941" s="82"/>
      <c r="BW3941" s="94"/>
      <c r="BX3941" s="48"/>
      <c r="BY3941" s="97"/>
      <c r="BZ3941" s="48"/>
      <c r="CA3941" s="40"/>
      <c r="CB3941" s="94"/>
      <c r="CC3941" s="94"/>
      <c r="CD3941" s="94"/>
      <c r="CE3941" s="40"/>
      <c r="CF3941" s="73"/>
      <c r="CG3941" s="41"/>
      <c r="CH3941" s="41"/>
      <c r="CI3941" s="41"/>
      <c r="CJ3941" s="41"/>
      <c r="CK3941" s="41"/>
      <c r="CL3941" s="68"/>
      <c r="CM3941" s="41"/>
      <c r="CN3941" s="41"/>
      <c r="CO3941" s="39"/>
      <c r="CP3941" s="78"/>
    </row>
    <row r="3942" spans="1:94" s="38" customFormat="1" x14ac:dyDescent="0.25">
      <c r="A3942" s="38">
        <v>3939</v>
      </c>
      <c r="F3942" s="39"/>
      <c r="Q3942" s="39"/>
      <c r="R3942" s="40"/>
      <c r="S3942" s="40"/>
      <c r="T3942" s="39"/>
      <c r="AG3942" s="110"/>
      <c r="AH3942" s="94"/>
      <c r="AJ3942" s="97"/>
      <c r="AL3942" s="39"/>
      <c r="AP3942" s="39"/>
      <c r="AQ3942" s="77"/>
      <c r="AR3942" s="94"/>
      <c r="AT3942" s="97"/>
      <c r="BB3942" s="79"/>
      <c r="BC3942" s="94"/>
      <c r="BE3942" s="97"/>
      <c r="BF3942" s="97"/>
      <c r="BG3942" s="40"/>
      <c r="BK3942" s="40"/>
      <c r="BL3942" s="79"/>
      <c r="BM3942" s="94"/>
      <c r="BO3942" s="97"/>
      <c r="BQ3942" s="40"/>
      <c r="BR3942" s="94"/>
      <c r="BS3942" s="94"/>
      <c r="BT3942" s="94"/>
      <c r="BU3942" s="40"/>
      <c r="BV3942" s="82"/>
      <c r="BW3942" s="94"/>
      <c r="BX3942" s="48"/>
      <c r="BY3942" s="97"/>
      <c r="BZ3942" s="48"/>
      <c r="CA3942" s="40"/>
      <c r="CB3942" s="94"/>
      <c r="CC3942" s="94"/>
      <c r="CD3942" s="94"/>
      <c r="CE3942" s="40"/>
      <c r="CF3942" s="73"/>
      <c r="CG3942" s="41"/>
      <c r="CH3942" s="41"/>
      <c r="CI3942" s="41"/>
      <c r="CJ3942" s="41"/>
      <c r="CK3942" s="41"/>
      <c r="CL3942" s="68"/>
      <c r="CM3942" s="41"/>
      <c r="CN3942" s="41"/>
      <c r="CO3942" s="39"/>
      <c r="CP3942" s="78"/>
    </row>
    <row r="3943" spans="1:94" s="38" customFormat="1" x14ac:dyDescent="0.25">
      <c r="A3943" s="38">
        <v>3940</v>
      </c>
      <c r="F3943" s="39"/>
      <c r="Q3943" s="39"/>
      <c r="R3943" s="40"/>
      <c r="S3943" s="40"/>
      <c r="T3943" s="39"/>
      <c r="AG3943" s="110"/>
      <c r="AH3943" s="94"/>
      <c r="AJ3943" s="97"/>
      <c r="AL3943" s="39"/>
      <c r="AP3943" s="39"/>
      <c r="AQ3943" s="77"/>
      <c r="AR3943" s="94"/>
      <c r="AT3943" s="97"/>
      <c r="BB3943" s="79"/>
      <c r="BC3943" s="94"/>
      <c r="BE3943" s="97"/>
      <c r="BF3943" s="97"/>
      <c r="BG3943" s="40"/>
      <c r="BK3943" s="40"/>
      <c r="BL3943" s="79"/>
      <c r="BM3943" s="94"/>
      <c r="BO3943" s="97"/>
      <c r="BQ3943" s="40"/>
      <c r="BR3943" s="94"/>
      <c r="BS3943" s="94"/>
      <c r="BT3943" s="94"/>
      <c r="BU3943" s="40"/>
      <c r="BV3943" s="82"/>
      <c r="BW3943" s="94"/>
      <c r="BX3943" s="48"/>
      <c r="BY3943" s="97"/>
      <c r="BZ3943" s="48"/>
      <c r="CA3943" s="40"/>
      <c r="CB3943" s="94"/>
      <c r="CC3943" s="94"/>
      <c r="CD3943" s="94"/>
      <c r="CE3943" s="40"/>
      <c r="CF3943" s="73"/>
      <c r="CG3943" s="41"/>
      <c r="CH3943" s="41"/>
      <c r="CI3943" s="41"/>
      <c r="CJ3943" s="41"/>
      <c r="CK3943" s="41"/>
      <c r="CL3943" s="68"/>
      <c r="CM3943" s="41"/>
      <c r="CN3943" s="41"/>
      <c r="CO3943" s="39"/>
      <c r="CP3943" s="78"/>
    </row>
    <row r="3944" spans="1:94" s="38" customFormat="1" x14ac:dyDescent="0.25">
      <c r="A3944" s="38">
        <v>3941</v>
      </c>
      <c r="F3944" s="39"/>
      <c r="Q3944" s="39"/>
      <c r="R3944" s="40"/>
      <c r="S3944" s="40"/>
      <c r="T3944" s="39"/>
      <c r="AG3944" s="110"/>
      <c r="AH3944" s="94"/>
      <c r="AJ3944" s="97"/>
      <c r="AL3944" s="39"/>
      <c r="AP3944" s="39"/>
      <c r="AQ3944" s="77"/>
      <c r="AR3944" s="94"/>
      <c r="AT3944" s="97"/>
      <c r="BB3944" s="79"/>
      <c r="BC3944" s="94"/>
      <c r="BE3944" s="97"/>
      <c r="BF3944" s="97"/>
      <c r="BG3944" s="40"/>
      <c r="BK3944" s="40"/>
      <c r="BL3944" s="79"/>
      <c r="BM3944" s="94"/>
      <c r="BO3944" s="97"/>
      <c r="BQ3944" s="40"/>
      <c r="BR3944" s="94"/>
      <c r="BS3944" s="94"/>
      <c r="BT3944" s="94"/>
      <c r="BU3944" s="40"/>
      <c r="BV3944" s="82"/>
      <c r="BW3944" s="94"/>
      <c r="BX3944" s="48"/>
      <c r="BY3944" s="97"/>
      <c r="BZ3944" s="48"/>
      <c r="CA3944" s="40"/>
      <c r="CB3944" s="94"/>
      <c r="CC3944" s="94"/>
      <c r="CD3944" s="94"/>
      <c r="CE3944" s="40"/>
      <c r="CF3944" s="73"/>
      <c r="CG3944" s="41"/>
      <c r="CH3944" s="41"/>
      <c r="CI3944" s="41"/>
      <c r="CJ3944" s="41"/>
      <c r="CK3944" s="41"/>
      <c r="CL3944" s="68"/>
      <c r="CM3944" s="41"/>
      <c r="CN3944" s="41"/>
      <c r="CO3944" s="39"/>
      <c r="CP3944" s="78"/>
    </row>
    <row r="3945" spans="1:94" s="38" customFormat="1" x14ac:dyDescent="0.25">
      <c r="A3945" s="38">
        <v>3942</v>
      </c>
      <c r="F3945" s="39"/>
      <c r="Q3945" s="39"/>
      <c r="R3945" s="40"/>
      <c r="S3945" s="40"/>
      <c r="T3945" s="39"/>
      <c r="AG3945" s="110"/>
      <c r="AH3945" s="94"/>
      <c r="AJ3945" s="97"/>
      <c r="AL3945" s="39"/>
      <c r="AP3945" s="39"/>
      <c r="AQ3945" s="77"/>
      <c r="AR3945" s="94"/>
      <c r="AT3945" s="97"/>
      <c r="BB3945" s="79"/>
      <c r="BC3945" s="94"/>
      <c r="BE3945" s="97"/>
      <c r="BF3945" s="97"/>
      <c r="BG3945" s="40"/>
      <c r="BK3945" s="40"/>
      <c r="BL3945" s="79"/>
      <c r="BM3945" s="94"/>
      <c r="BO3945" s="97"/>
      <c r="BQ3945" s="40"/>
      <c r="BR3945" s="94"/>
      <c r="BS3945" s="94"/>
      <c r="BT3945" s="94"/>
      <c r="BU3945" s="40"/>
      <c r="BV3945" s="82"/>
      <c r="BW3945" s="94"/>
      <c r="BX3945" s="48"/>
      <c r="BY3945" s="97"/>
      <c r="BZ3945" s="48"/>
      <c r="CA3945" s="40"/>
      <c r="CB3945" s="94"/>
      <c r="CC3945" s="94"/>
      <c r="CD3945" s="94"/>
      <c r="CE3945" s="40"/>
      <c r="CF3945" s="73"/>
      <c r="CG3945" s="41"/>
      <c r="CH3945" s="41"/>
      <c r="CI3945" s="41"/>
      <c r="CJ3945" s="41"/>
      <c r="CK3945" s="41"/>
      <c r="CL3945" s="68"/>
      <c r="CM3945" s="41"/>
      <c r="CN3945" s="41"/>
      <c r="CO3945" s="39"/>
      <c r="CP3945" s="78"/>
    </row>
    <row r="3946" spans="1:94" s="38" customFormat="1" x14ac:dyDescent="0.25">
      <c r="A3946" s="38">
        <v>3943</v>
      </c>
      <c r="F3946" s="39"/>
      <c r="Q3946" s="39"/>
      <c r="R3946" s="40"/>
      <c r="S3946" s="40"/>
      <c r="T3946" s="39"/>
      <c r="AG3946" s="110"/>
      <c r="AH3946" s="94"/>
      <c r="AJ3946" s="97"/>
      <c r="AL3946" s="39"/>
      <c r="AP3946" s="39"/>
      <c r="AQ3946" s="77"/>
      <c r="AR3946" s="94"/>
      <c r="AT3946" s="97"/>
      <c r="BB3946" s="79"/>
      <c r="BC3946" s="94"/>
      <c r="BE3946" s="97"/>
      <c r="BF3946" s="97"/>
      <c r="BG3946" s="40"/>
      <c r="BK3946" s="40"/>
      <c r="BL3946" s="79"/>
      <c r="BM3946" s="94"/>
      <c r="BO3946" s="97"/>
      <c r="BQ3946" s="40"/>
      <c r="BR3946" s="94"/>
      <c r="BS3946" s="94"/>
      <c r="BT3946" s="94"/>
      <c r="BU3946" s="40"/>
      <c r="BV3946" s="82"/>
      <c r="BW3946" s="94"/>
      <c r="BX3946" s="48"/>
      <c r="BY3946" s="97"/>
      <c r="BZ3946" s="48"/>
      <c r="CA3946" s="40"/>
      <c r="CB3946" s="94"/>
      <c r="CC3946" s="94"/>
      <c r="CD3946" s="94"/>
      <c r="CE3946" s="40"/>
      <c r="CF3946" s="73"/>
      <c r="CG3946" s="41"/>
      <c r="CH3946" s="41"/>
      <c r="CI3946" s="41"/>
      <c r="CJ3946" s="41"/>
      <c r="CK3946" s="41"/>
      <c r="CL3946" s="68"/>
      <c r="CM3946" s="41"/>
      <c r="CN3946" s="41"/>
      <c r="CO3946" s="39"/>
      <c r="CP3946" s="78"/>
    </row>
    <row r="3947" spans="1:94" s="38" customFormat="1" x14ac:dyDescent="0.25">
      <c r="A3947" s="38">
        <v>3944</v>
      </c>
      <c r="F3947" s="39"/>
      <c r="Q3947" s="39"/>
      <c r="R3947" s="40"/>
      <c r="S3947" s="40"/>
      <c r="T3947" s="39"/>
      <c r="AG3947" s="110"/>
      <c r="AH3947" s="94"/>
      <c r="AJ3947" s="97"/>
      <c r="AL3947" s="39"/>
      <c r="AP3947" s="39"/>
      <c r="AQ3947" s="77"/>
      <c r="AR3947" s="94"/>
      <c r="AT3947" s="97"/>
      <c r="BB3947" s="79"/>
      <c r="BC3947" s="94"/>
      <c r="BE3947" s="97"/>
      <c r="BF3947" s="97"/>
      <c r="BG3947" s="40"/>
      <c r="BK3947" s="40"/>
      <c r="BL3947" s="79"/>
      <c r="BM3947" s="94"/>
      <c r="BO3947" s="97"/>
      <c r="BQ3947" s="40"/>
      <c r="BR3947" s="94"/>
      <c r="BS3947" s="94"/>
      <c r="BT3947" s="94"/>
      <c r="BU3947" s="40"/>
      <c r="BV3947" s="82"/>
      <c r="BW3947" s="94"/>
      <c r="BX3947" s="48"/>
      <c r="BY3947" s="97"/>
      <c r="BZ3947" s="48"/>
      <c r="CA3947" s="40"/>
      <c r="CB3947" s="94"/>
      <c r="CC3947" s="94"/>
      <c r="CD3947" s="94"/>
      <c r="CE3947" s="40"/>
      <c r="CF3947" s="73"/>
      <c r="CG3947" s="41"/>
      <c r="CH3947" s="41"/>
      <c r="CI3947" s="41"/>
      <c r="CJ3947" s="41"/>
      <c r="CK3947" s="41"/>
      <c r="CL3947" s="68"/>
      <c r="CM3947" s="41"/>
      <c r="CN3947" s="41"/>
      <c r="CO3947" s="39"/>
      <c r="CP3947" s="78"/>
    </row>
    <row r="3948" spans="1:94" s="38" customFormat="1" x14ac:dyDescent="0.25">
      <c r="A3948" s="38">
        <v>3945</v>
      </c>
      <c r="F3948" s="39"/>
      <c r="Q3948" s="39"/>
      <c r="R3948" s="40"/>
      <c r="S3948" s="40"/>
      <c r="T3948" s="39"/>
      <c r="AG3948" s="110"/>
      <c r="AH3948" s="94"/>
      <c r="AJ3948" s="97"/>
      <c r="AL3948" s="39"/>
      <c r="AP3948" s="39"/>
      <c r="AQ3948" s="77"/>
      <c r="AR3948" s="94"/>
      <c r="AT3948" s="97"/>
      <c r="BB3948" s="79"/>
      <c r="BC3948" s="94"/>
      <c r="BE3948" s="97"/>
      <c r="BF3948" s="97"/>
      <c r="BG3948" s="40"/>
      <c r="BK3948" s="40"/>
      <c r="BL3948" s="79"/>
      <c r="BM3948" s="94"/>
      <c r="BO3948" s="97"/>
      <c r="BQ3948" s="40"/>
      <c r="BR3948" s="94"/>
      <c r="BS3948" s="94"/>
      <c r="BT3948" s="94"/>
      <c r="BU3948" s="40"/>
      <c r="BV3948" s="82"/>
      <c r="BW3948" s="94"/>
      <c r="BX3948" s="48"/>
      <c r="BY3948" s="97"/>
      <c r="BZ3948" s="48"/>
      <c r="CA3948" s="40"/>
      <c r="CB3948" s="94"/>
      <c r="CC3948" s="94"/>
      <c r="CD3948" s="94"/>
      <c r="CE3948" s="40"/>
      <c r="CF3948" s="73"/>
      <c r="CG3948" s="41"/>
      <c r="CH3948" s="41"/>
      <c r="CI3948" s="41"/>
      <c r="CJ3948" s="41"/>
      <c r="CK3948" s="41"/>
      <c r="CL3948" s="68"/>
      <c r="CM3948" s="41"/>
      <c r="CN3948" s="41"/>
      <c r="CO3948" s="39"/>
      <c r="CP3948" s="78"/>
    </row>
    <row r="3949" spans="1:94" s="38" customFormat="1" x14ac:dyDescent="0.25">
      <c r="A3949" s="38">
        <v>3946</v>
      </c>
      <c r="F3949" s="39"/>
      <c r="Q3949" s="39"/>
      <c r="R3949" s="40"/>
      <c r="S3949" s="40"/>
      <c r="T3949" s="39"/>
      <c r="AG3949" s="110"/>
      <c r="AH3949" s="94"/>
      <c r="AJ3949" s="97"/>
      <c r="AL3949" s="39"/>
      <c r="AP3949" s="39"/>
      <c r="AQ3949" s="77"/>
      <c r="AR3949" s="94"/>
      <c r="AT3949" s="97"/>
      <c r="BB3949" s="79"/>
      <c r="BC3949" s="94"/>
      <c r="BE3949" s="97"/>
      <c r="BF3949" s="97"/>
      <c r="BG3949" s="40"/>
      <c r="BK3949" s="40"/>
      <c r="BL3949" s="79"/>
      <c r="BM3949" s="94"/>
      <c r="BO3949" s="97"/>
      <c r="BQ3949" s="40"/>
      <c r="BR3949" s="94"/>
      <c r="BS3949" s="94"/>
      <c r="BT3949" s="94"/>
      <c r="BU3949" s="40"/>
      <c r="BV3949" s="82"/>
      <c r="BW3949" s="94"/>
      <c r="BX3949" s="48"/>
      <c r="BY3949" s="97"/>
      <c r="BZ3949" s="48"/>
      <c r="CA3949" s="40"/>
      <c r="CB3949" s="94"/>
      <c r="CC3949" s="94"/>
      <c r="CD3949" s="94"/>
      <c r="CE3949" s="40"/>
      <c r="CF3949" s="73"/>
      <c r="CG3949" s="41"/>
      <c r="CH3949" s="41"/>
      <c r="CI3949" s="41"/>
      <c r="CJ3949" s="41"/>
      <c r="CK3949" s="41"/>
      <c r="CL3949" s="68"/>
      <c r="CM3949" s="41"/>
      <c r="CN3949" s="41"/>
      <c r="CO3949" s="39"/>
      <c r="CP3949" s="78"/>
    </row>
    <row r="3950" spans="1:94" s="38" customFormat="1" x14ac:dyDescent="0.25">
      <c r="A3950" s="38">
        <v>3947</v>
      </c>
      <c r="F3950" s="39"/>
      <c r="Q3950" s="39"/>
      <c r="R3950" s="40"/>
      <c r="S3950" s="40"/>
      <c r="T3950" s="39"/>
      <c r="AG3950" s="110"/>
      <c r="AH3950" s="94"/>
      <c r="AJ3950" s="97"/>
      <c r="AL3950" s="39"/>
      <c r="AP3950" s="39"/>
      <c r="AQ3950" s="77"/>
      <c r="AR3950" s="94"/>
      <c r="AT3950" s="97"/>
      <c r="BB3950" s="79"/>
      <c r="BC3950" s="94"/>
      <c r="BE3950" s="97"/>
      <c r="BF3950" s="97"/>
      <c r="BG3950" s="40"/>
      <c r="BK3950" s="40"/>
      <c r="BL3950" s="79"/>
      <c r="BM3950" s="94"/>
      <c r="BO3950" s="97"/>
      <c r="BQ3950" s="40"/>
      <c r="BR3950" s="94"/>
      <c r="BS3950" s="94"/>
      <c r="BT3950" s="94"/>
      <c r="BU3950" s="40"/>
      <c r="BV3950" s="82"/>
      <c r="BW3950" s="94"/>
      <c r="BX3950" s="48"/>
      <c r="BY3950" s="97"/>
      <c r="BZ3950" s="48"/>
      <c r="CA3950" s="40"/>
      <c r="CB3950" s="94"/>
      <c r="CC3950" s="94"/>
      <c r="CD3950" s="94"/>
      <c r="CE3950" s="40"/>
      <c r="CF3950" s="73"/>
      <c r="CG3950" s="41"/>
      <c r="CH3950" s="41"/>
      <c r="CI3950" s="41"/>
      <c r="CJ3950" s="41"/>
      <c r="CK3950" s="41"/>
      <c r="CL3950" s="68"/>
      <c r="CM3950" s="41"/>
      <c r="CN3950" s="41"/>
      <c r="CO3950" s="39"/>
      <c r="CP3950" s="78"/>
    </row>
    <row r="3951" spans="1:94" s="38" customFormat="1" x14ac:dyDescent="0.25">
      <c r="A3951" s="38">
        <v>3948</v>
      </c>
      <c r="F3951" s="39"/>
      <c r="Q3951" s="39"/>
      <c r="R3951" s="40"/>
      <c r="S3951" s="40"/>
      <c r="T3951" s="39"/>
      <c r="AG3951" s="110"/>
      <c r="AH3951" s="94"/>
      <c r="AJ3951" s="97"/>
      <c r="AL3951" s="39"/>
      <c r="AP3951" s="39"/>
      <c r="AQ3951" s="77"/>
      <c r="AR3951" s="94"/>
      <c r="AT3951" s="97"/>
      <c r="BB3951" s="79"/>
      <c r="BC3951" s="94"/>
      <c r="BE3951" s="97"/>
      <c r="BF3951" s="97"/>
      <c r="BG3951" s="40"/>
      <c r="BK3951" s="40"/>
      <c r="BL3951" s="79"/>
      <c r="BM3951" s="94"/>
      <c r="BO3951" s="97"/>
      <c r="BQ3951" s="40"/>
      <c r="BR3951" s="94"/>
      <c r="BS3951" s="94"/>
      <c r="BT3951" s="94"/>
      <c r="BU3951" s="40"/>
      <c r="BV3951" s="82"/>
      <c r="BW3951" s="94"/>
      <c r="BX3951" s="48"/>
      <c r="BY3951" s="97"/>
      <c r="BZ3951" s="48"/>
      <c r="CA3951" s="40"/>
      <c r="CB3951" s="94"/>
      <c r="CC3951" s="94"/>
      <c r="CD3951" s="94"/>
      <c r="CE3951" s="40"/>
      <c r="CF3951" s="73"/>
      <c r="CG3951" s="41"/>
      <c r="CH3951" s="41"/>
      <c r="CI3951" s="41"/>
      <c r="CJ3951" s="41"/>
      <c r="CK3951" s="41"/>
      <c r="CL3951" s="68"/>
      <c r="CM3951" s="41"/>
      <c r="CN3951" s="41"/>
      <c r="CO3951" s="39"/>
      <c r="CP3951" s="78"/>
    </row>
    <row r="3952" spans="1:94" s="38" customFormat="1" x14ac:dyDescent="0.25">
      <c r="A3952" s="38">
        <v>3949</v>
      </c>
      <c r="F3952" s="39"/>
      <c r="Q3952" s="39"/>
      <c r="R3952" s="40"/>
      <c r="S3952" s="40"/>
      <c r="T3952" s="39"/>
      <c r="AG3952" s="110"/>
      <c r="AH3952" s="94"/>
      <c r="AJ3952" s="97"/>
      <c r="AL3952" s="39"/>
      <c r="AP3952" s="39"/>
      <c r="AQ3952" s="77"/>
      <c r="AR3952" s="94"/>
      <c r="AT3952" s="97"/>
      <c r="BB3952" s="79"/>
      <c r="BC3952" s="94"/>
      <c r="BE3952" s="97"/>
      <c r="BF3952" s="97"/>
      <c r="BG3952" s="40"/>
      <c r="BK3952" s="40"/>
      <c r="BL3952" s="79"/>
      <c r="BM3952" s="94"/>
      <c r="BO3952" s="97"/>
      <c r="BQ3952" s="40"/>
      <c r="BR3952" s="94"/>
      <c r="BS3952" s="94"/>
      <c r="BT3952" s="94"/>
      <c r="BU3952" s="40"/>
      <c r="BV3952" s="82"/>
      <c r="BW3952" s="94"/>
      <c r="BX3952" s="48"/>
      <c r="BY3952" s="97"/>
      <c r="BZ3952" s="48"/>
      <c r="CA3952" s="40"/>
      <c r="CB3952" s="94"/>
      <c r="CC3952" s="94"/>
      <c r="CD3952" s="94"/>
      <c r="CE3952" s="40"/>
      <c r="CF3952" s="73"/>
      <c r="CG3952" s="41"/>
      <c r="CH3952" s="41"/>
      <c r="CI3952" s="41"/>
      <c r="CJ3952" s="41"/>
      <c r="CK3952" s="41"/>
      <c r="CL3952" s="68"/>
      <c r="CM3952" s="41"/>
      <c r="CN3952" s="41"/>
      <c r="CO3952" s="39"/>
      <c r="CP3952" s="78"/>
    </row>
    <row r="3953" spans="1:94" s="38" customFormat="1" x14ac:dyDescent="0.25">
      <c r="A3953" s="38">
        <v>3950</v>
      </c>
      <c r="F3953" s="39"/>
      <c r="Q3953" s="39"/>
      <c r="R3953" s="40"/>
      <c r="S3953" s="40"/>
      <c r="T3953" s="39"/>
      <c r="AG3953" s="110"/>
      <c r="AH3953" s="94"/>
      <c r="AJ3953" s="97"/>
      <c r="AL3953" s="39"/>
      <c r="AP3953" s="39"/>
      <c r="AQ3953" s="77"/>
      <c r="AR3953" s="94"/>
      <c r="AT3953" s="97"/>
      <c r="BB3953" s="79"/>
      <c r="BC3953" s="94"/>
      <c r="BE3953" s="97"/>
      <c r="BF3953" s="97"/>
      <c r="BG3953" s="40"/>
      <c r="BK3953" s="40"/>
      <c r="BL3953" s="79"/>
      <c r="BM3953" s="94"/>
      <c r="BO3953" s="97"/>
      <c r="BQ3953" s="40"/>
      <c r="BR3953" s="94"/>
      <c r="BS3953" s="94"/>
      <c r="BT3953" s="94"/>
      <c r="BU3953" s="40"/>
      <c r="BV3953" s="82"/>
      <c r="BW3953" s="94"/>
      <c r="BX3953" s="48"/>
      <c r="BY3953" s="97"/>
      <c r="BZ3953" s="48"/>
      <c r="CA3953" s="40"/>
      <c r="CB3953" s="94"/>
      <c r="CC3953" s="94"/>
      <c r="CD3953" s="94"/>
      <c r="CE3953" s="40"/>
      <c r="CF3953" s="73"/>
      <c r="CG3953" s="41"/>
      <c r="CH3953" s="41"/>
      <c r="CI3953" s="41"/>
      <c r="CJ3953" s="41"/>
      <c r="CK3953" s="41"/>
      <c r="CL3953" s="68"/>
      <c r="CM3953" s="41"/>
      <c r="CN3953" s="41"/>
      <c r="CO3953" s="39"/>
      <c r="CP3953" s="78"/>
    </row>
    <row r="3954" spans="1:94" s="38" customFormat="1" x14ac:dyDescent="0.25">
      <c r="A3954" s="38">
        <v>3951</v>
      </c>
      <c r="F3954" s="39"/>
      <c r="Q3954" s="39"/>
      <c r="R3954" s="40"/>
      <c r="S3954" s="40"/>
      <c r="T3954" s="39"/>
      <c r="AG3954" s="110"/>
      <c r="AH3954" s="94"/>
      <c r="AJ3954" s="97"/>
      <c r="AL3954" s="39"/>
      <c r="AP3954" s="39"/>
      <c r="AQ3954" s="77"/>
      <c r="AR3954" s="94"/>
      <c r="AT3954" s="97"/>
      <c r="BB3954" s="79"/>
      <c r="BC3954" s="94"/>
      <c r="BE3954" s="97"/>
      <c r="BF3954" s="97"/>
      <c r="BG3954" s="40"/>
      <c r="BK3954" s="40"/>
      <c r="BL3954" s="79"/>
      <c r="BM3954" s="94"/>
      <c r="BO3954" s="97"/>
      <c r="BQ3954" s="40"/>
      <c r="BR3954" s="94"/>
      <c r="BS3954" s="94"/>
      <c r="BT3954" s="94"/>
      <c r="BU3954" s="40"/>
      <c r="BV3954" s="82"/>
      <c r="BW3954" s="94"/>
      <c r="BX3954" s="48"/>
      <c r="BY3954" s="97"/>
      <c r="BZ3954" s="48"/>
      <c r="CA3954" s="40"/>
      <c r="CB3954" s="94"/>
      <c r="CC3954" s="94"/>
      <c r="CD3954" s="94"/>
      <c r="CE3954" s="40"/>
      <c r="CF3954" s="73"/>
      <c r="CG3954" s="41"/>
      <c r="CH3954" s="41"/>
      <c r="CI3954" s="41"/>
      <c r="CJ3954" s="41"/>
      <c r="CK3954" s="41"/>
      <c r="CL3954" s="68"/>
      <c r="CM3954" s="41"/>
      <c r="CN3954" s="41"/>
      <c r="CO3954" s="39"/>
      <c r="CP3954" s="78"/>
    </row>
    <row r="3955" spans="1:94" s="38" customFormat="1" x14ac:dyDescent="0.25">
      <c r="A3955" s="38">
        <v>3952</v>
      </c>
      <c r="F3955" s="39"/>
      <c r="Q3955" s="39"/>
      <c r="R3955" s="40"/>
      <c r="S3955" s="40"/>
      <c r="T3955" s="39"/>
      <c r="AG3955" s="110"/>
      <c r="AH3955" s="94"/>
      <c r="AJ3955" s="97"/>
      <c r="AL3955" s="39"/>
      <c r="AP3955" s="39"/>
      <c r="AQ3955" s="77"/>
      <c r="AR3955" s="94"/>
      <c r="AT3955" s="97"/>
      <c r="BB3955" s="79"/>
      <c r="BC3955" s="94"/>
      <c r="BE3955" s="97"/>
      <c r="BF3955" s="97"/>
      <c r="BG3955" s="40"/>
      <c r="BK3955" s="40"/>
      <c r="BL3955" s="79"/>
      <c r="BM3955" s="94"/>
      <c r="BO3955" s="97"/>
      <c r="BQ3955" s="40"/>
      <c r="BR3955" s="94"/>
      <c r="BS3955" s="94"/>
      <c r="BT3955" s="94"/>
      <c r="BU3955" s="40"/>
      <c r="BV3955" s="82"/>
      <c r="BW3955" s="94"/>
      <c r="BX3955" s="48"/>
      <c r="BY3955" s="97"/>
      <c r="BZ3955" s="48"/>
      <c r="CA3955" s="40"/>
      <c r="CB3955" s="94"/>
      <c r="CC3955" s="94"/>
      <c r="CD3955" s="94"/>
      <c r="CE3955" s="40"/>
      <c r="CF3955" s="73"/>
      <c r="CG3955" s="41"/>
      <c r="CH3955" s="41"/>
      <c r="CI3955" s="41"/>
      <c r="CJ3955" s="41"/>
      <c r="CK3955" s="41"/>
      <c r="CL3955" s="68"/>
      <c r="CM3955" s="41"/>
      <c r="CN3955" s="41"/>
      <c r="CO3955" s="39"/>
      <c r="CP3955" s="78"/>
    </row>
    <row r="3956" spans="1:94" s="38" customFormat="1" x14ac:dyDescent="0.25">
      <c r="A3956" s="38">
        <v>3953</v>
      </c>
      <c r="F3956" s="39"/>
      <c r="Q3956" s="39"/>
      <c r="R3956" s="40"/>
      <c r="S3956" s="40"/>
      <c r="T3956" s="39"/>
      <c r="AG3956" s="110"/>
      <c r="AH3956" s="94"/>
      <c r="AJ3956" s="97"/>
      <c r="AL3956" s="39"/>
      <c r="AP3956" s="39"/>
      <c r="AQ3956" s="77"/>
      <c r="AR3956" s="94"/>
      <c r="AT3956" s="97"/>
      <c r="BB3956" s="79"/>
      <c r="BC3956" s="94"/>
      <c r="BE3956" s="97"/>
      <c r="BF3956" s="97"/>
      <c r="BG3956" s="40"/>
      <c r="BK3956" s="40"/>
      <c r="BL3956" s="79"/>
      <c r="BM3956" s="94"/>
      <c r="BO3956" s="97"/>
      <c r="BQ3956" s="40"/>
      <c r="BR3956" s="94"/>
      <c r="BS3956" s="94"/>
      <c r="BT3956" s="94"/>
      <c r="BU3956" s="40"/>
      <c r="BV3956" s="82"/>
      <c r="BW3956" s="94"/>
      <c r="BX3956" s="48"/>
      <c r="BY3956" s="97"/>
      <c r="BZ3956" s="48"/>
      <c r="CA3956" s="40"/>
      <c r="CB3956" s="94"/>
      <c r="CC3956" s="94"/>
      <c r="CD3956" s="94"/>
      <c r="CE3956" s="40"/>
      <c r="CF3956" s="73"/>
      <c r="CG3956" s="41"/>
      <c r="CH3956" s="41"/>
      <c r="CI3956" s="41"/>
      <c r="CJ3956" s="41"/>
      <c r="CK3956" s="41"/>
      <c r="CL3956" s="68"/>
      <c r="CM3956" s="41"/>
      <c r="CN3956" s="41"/>
      <c r="CO3956" s="39"/>
      <c r="CP3956" s="78"/>
    </row>
    <row r="3957" spans="1:94" s="38" customFormat="1" x14ac:dyDescent="0.25">
      <c r="A3957" s="38">
        <v>3954</v>
      </c>
      <c r="F3957" s="39"/>
      <c r="Q3957" s="39"/>
      <c r="R3957" s="40"/>
      <c r="S3957" s="40"/>
      <c r="T3957" s="39"/>
      <c r="AG3957" s="110"/>
      <c r="AH3957" s="94"/>
      <c r="AJ3957" s="97"/>
      <c r="AL3957" s="39"/>
      <c r="AP3957" s="39"/>
      <c r="AQ3957" s="77"/>
      <c r="AR3957" s="94"/>
      <c r="AT3957" s="97"/>
      <c r="BB3957" s="79"/>
      <c r="BC3957" s="94"/>
      <c r="BE3957" s="97"/>
      <c r="BF3957" s="97"/>
      <c r="BG3957" s="40"/>
      <c r="BK3957" s="40"/>
      <c r="BL3957" s="79"/>
      <c r="BM3957" s="94"/>
      <c r="BO3957" s="97"/>
      <c r="BQ3957" s="40"/>
      <c r="BR3957" s="94"/>
      <c r="BS3957" s="94"/>
      <c r="BT3957" s="94"/>
      <c r="BU3957" s="40"/>
      <c r="BV3957" s="82"/>
      <c r="BW3957" s="94"/>
      <c r="BX3957" s="48"/>
      <c r="BY3957" s="97"/>
      <c r="BZ3957" s="48"/>
      <c r="CA3957" s="40"/>
      <c r="CB3957" s="94"/>
      <c r="CC3957" s="94"/>
      <c r="CD3957" s="94"/>
      <c r="CE3957" s="40"/>
      <c r="CF3957" s="73"/>
      <c r="CG3957" s="41"/>
      <c r="CH3957" s="41"/>
      <c r="CI3957" s="41"/>
      <c r="CJ3957" s="41"/>
      <c r="CK3957" s="41"/>
      <c r="CL3957" s="68"/>
      <c r="CM3957" s="41"/>
      <c r="CN3957" s="41"/>
      <c r="CO3957" s="39"/>
      <c r="CP3957" s="78"/>
    </row>
    <row r="3958" spans="1:94" s="38" customFormat="1" x14ac:dyDescent="0.25">
      <c r="A3958" s="38">
        <v>3955</v>
      </c>
      <c r="F3958" s="39"/>
      <c r="Q3958" s="39"/>
      <c r="R3958" s="40"/>
      <c r="S3958" s="40"/>
      <c r="T3958" s="39"/>
      <c r="AG3958" s="110"/>
      <c r="AH3958" s="94"/>
      <c r="AJ3958" s="97"/>
      <c r="AL3958" s="39"/>
      <c r="AP3958" s="39"/>
      <c r="AQ3958" s="77"/>
      <c r="AR3958" s="94"/>
      <c r="AT3958" s="97"/>
      <c r="BB3958" s="79"/>
      <c r="BC3958" s="94"/>
      <c r="BE3958" s="97"/>
      <c r="BF3958" s="97"/>
      <c r="BG3958" s="40"/>
      <c r="BK3958" s="40"/>
      <c r="BL3958" s="79"/>
      <c r="BM3958" s="94"/>
      <c r="BO3958" s="97"/>
      <c r="BQ3958" s="40"/>
      <c r="BR3958" s="94"/>
      <c r="BS3958" s="94"/>
      <c r="BT3958" s="94"/>
      <c r="BU3958" s="40"/>
      <c r="BV3958" s="82"/>
      <c r="BW3958" s="94"/>
      <c r="BX3958" s="48"/>
      <c r="BY3958" s="97"/>
      <c r="BZ3958" s="48"/>
      <c r="CA3958" s="40"/>
      <c r="CB3958" s="94"/>
      <c r="CC3958" s="94"/>
      <c r="CD3958" s="94"/>
      <c r="CE3958" s="40"/>
      <c r="CF3958" s="73"/>
      <c r="CG3958" s="41"/>
      <c r="CH3958" s="41"/>
      <c r="CI3958" s="41"/>
      <c r="CJ3958" s="41"/>
      <c r="CK3958" s="41"/>
      <c r="CL3958" s="68"/>
      <c r="CM3958" s="41"/>
      <c r="CN3958" s="41"/>
      <c r="CO3958" s="39"/>
      <c r="CP3958" s="78"/>
    </row>
    <row r="3959" spans="1:94" s="38" customFormat="1" x14ac:dyDescent="0.25">
      <c r="A3959" s="38">
        <v>3956</v>
      </c>
      <c r="F3959" s="39"/>
      <c r="Q3959" s="39"/>
      <c r="R3959" s="40"/>
      <c r="S3959" s="40"/>
      <c r="T3959" s="39"/>
      <c r="AG3959" s="110"/>
      <c r="AH3959" s="94"/>
      <c r="AJ3959" s="97"/>
      <c r="AL3959" s="39"/>
      <c r="AP3959" s="39"/>
      <c r="AQ3959" s="77"/>
      <c r="AR3959" s="94"/>
      <c r="AT3959" s="97"/>
      <c r="BB3959" s="79"/>
      <c r="BC3959" s="94"/>
      <c r="BE3959" s="97"/>
      <c r="BF3959" s="97"/>
      <c r="BG3959" s="40"/>
      <c r="BK3959" s="40"/>
      <c r="BL3959" s="79"/>
      <c r="BM3959" s="94"/>
      <c r="BO3959" s="97"/>
      <c r="BQ3959" s="40"/>
      <c r="BR3959" s="94"/>
      <c r="BS3959" s="94"/>
      <c r="BT3959" s="94"/>
      <c r="BU3959" s="40"/>
      <c r="BV3959" s="82"/>
      <c r="BW3959" s="94"/>
      <c r="BX3959" s="48"/>
      <c r="BY3959" s="97"/>
      <c r="BZ3959" s="48"/>
      <c r="CA3959" s="40"/>
      <c r="CB3959" s="94"/>
      <c r="CC3959" s="94"/>
      <c r="CD3959" s="94"/>
      <c r="CE3959" s="40"/>
      <c r="CF3959" s="73"/>
      <c r="CG3959" s="41"/>
      <c r="CH3959" s="41"/>
      <c r="CI3959" s="41"/>
      <c r="CJ3959" s="41"/>
      <c r="CK3959" s="41"/>
      <c r="CL3959" s="68"/>
      <c r="CM3959" s="41"/>
      <c r="CN3959" s="41"/>
      <c r="CO3959" s="39"/>
      <c r="CP3959" s="78"/>
    </row>
    <row r="3960" spans="1:94" s="38" customFormat="1" x14ac:dyDescent="0.25">
      <c r="A3960" s="38">
        <v>3957</v>
      </c>
      <c r="F3960" s="39"/>
      <c r="Q3960" s="39"/>
      <c r="R3960" s="40"/>
      <c r="S3960" s="40"/>
      <c r="T3960" s="39"/>
      <c r="AG3960" s="110"/>
      <c r="AH3960" s="94"/>
      <c r="AJ3960" s="97"/>
      <c r="AL3960" s="39"/>
      <c r="AP3960" s="39"/>
      <c r="AQ3960" s="77"/>
      <c r="AR3960" s="94"/>
      <c r="AT3960" s="97"/>
      <c r="BB3960" s="79"/>
      <c r="BC3960" s="94"/>
      <c r="BE3960" s="97"/>
      <c r="BF3960" s="97"/>
      <c r="BG3960" s="40"/>
      <c r="BK3960" s="40"/>
      <c r="BL3960" s="79"/>
      <c r="BM3960" s="94"/>
      <c r="BO3960" s="97"/>
      <c r="BQ3960" s="40"/>
      <c r="BR3960" s="94"/>
      <c r="BS3960" s="94"/>
      <c r="BT3960" s="94"/>
      <c r="BU3960" s="40"/>
      <c r="BV3960" s="82"/>
      <c r="BW3960" s="94"/>
      <c r="BX3960" s="48"/>
      <c r="BY3960" s="97"/>
      <c r="BZ3960" s="48"/>
      <c r="CA3960" s="40"/>
      <c r="CB3960" s="94"/>
      <c r="CC3960" s="94"/>
      <c r="CD3960" s="94"/>
      <c r="CE3960" s="40"/>
      <c r="CF3960" s="73"/>
      <c r="CG3960" s="41"/>
      <c r="CH3960" s="41"/>
      <c r="CI3960" s="41"/>
      <c r="CJ3960" s="41"/>
      <c r="CK3960" s="41"/>
      <c r="CL3960" s="68"/>
      <c r="CM3960" s="41"/>
      <c r="CN3960" s="41"/>
      <c r="CO3960" s="39"/>
      <c r="CP3960" s="78"/>
    </row>
    <row r="3961" spans="1:94" s="38" customFormat="1" x14ac:dyDescent="0.25">
      <c r="A3961" s="38">
        <v>3958</v>
      </c>
      <c r="F3961" s="39"/>
      <c r="Q3961" s="39"/>
      <c r="R3961" s="40"/>
      <c r="S3961" s="40"/>
      <c r="T3961" s="39"/>
      <c r="AG3961" s="110"/>
      <c r="AH3961" s="94"/>
      <c r="AJ3961" s="97"/>
      <c r="AL3961" s="39"/>
      <c r="AP3961" s="39"/>
      <c r="AQ3961" s="77"/>
      <c r="AR3961" s="94"/>
      <c r="AT3961" s="97"/>
      <c r="BB3961" s="79"/>
      <c r="BC3961" s="94"/>
      <c r="BE3961" s="97"/>
      <c r="BF3961" s="97"/>
      <c r="BG3961" s="40"/>
      <c r="BK3961" s="40"/>
      <c r="BL3961" s="79"/>
      <c r="BM3961" s="94"/>
      <c r="BO3961" s="97"/>
      <c r="BQ3961" s="40"/>
      <c r="BR3961" s="94"/>
      <c r="BS3961" s="94"/>
      <c r="BT3961" s="94"/>
      <c r="BU3961" s="40"/>
      <c r="BV3961" s="82"/>
      <c r="BW3961" s="94"/>
      <c r="BX3961" s="48"/>
      <c r="BY3961" s="97"/>
      <c r="BZ3961" s="48"/>
      <c r="CA3961" s="40"/>
      <c r="CB3961" s="94"/>
      <c r="CC3961" s="94"/>
      <c r="CD3961" s="94"/>
      <c r="CE3961" s="40"/>
      <c r="CF3961" s="73"/>
      <c r="CG3961" s="41"/>
      <c r="CH3961" s="41"/>
      <c r="CI3961" s="41"/>
      <c r="CJ3961" s="41"/>
      <c r="CK3961" s="41"/>
      <c r="CL3961" s="68"/>
      <c r="CM3961" s="41"/>
      <c r="CN3961" s="41"/>
      <c r="CO3961" s="39"/>
      <c r="CP3961" s="78"/>
    </row>
    <row r="3962" spans="1:94" s="38" customFormat="1" x14ac:dyDescent="0.25">
      <c r="A3962" s="38">
        <v>3959</v>
      </c>
      <c r="F3962" s="39"/>
      <c r="Q3962" s="39"/>
      <c r="R3962" s="40"/>
      <c r="S3962" s="40"/>
      <c r="T3962" s="39"/>
      <c r="AG3962" s="110"/>
      <c r="AH3962" s="94"/>
      <c r="AJ3962" s="97"/>
      <c r="AL3962" s="39"/>
      <c r="AP3962" s="39"/>
      <c r="AQ3962" s="77"/>
      <c r="AR3962" s="94"/>
      <c r="AT3962" s="97"/>
      <c r="BB3962" s="79"/>
      <c r="BC3962" s="94"/>
      <c r="BE3962" s="97"/>
      <c r="BF3962" s="97"/>
      <c r="BG3962" s="40"/>
      <c r="BK3962" s="40"/>
      <c r="BL3962" s="79"/>
      <c r="BM3962" s="94"/>
      <c r="BO3962" s="97"/>
      <c r="BQ3962" s="40"/>
      <c r="BR3962" s="94"/>
      <c r="BS3962" s="94"/>
      <c r="BT3962" s="94"/>
      <c r="BU3962" s="40"/>
      <c r="BV3962" s="82"/>
      <c r="BW3962" s="94"/>
      <c r="BX3962" s="48"/>
      <c r="BY3962" s="97"/>
      <c r="BZ3962" s="48"/>
      <c r="CA3962" s="40"/>
      <c r="CB3962" s="94"/>
      <c r="CC3962" s="94"/>
      <c r="CD3962" s="94"/>
      <c r="CE3962" s="40"/>
      <c r="CF3962" s="73"/>
      <c r="CG3962" s="41"/>
      <c r="CH3962" s="41"/>
      <c r="CI3962" s="41"/>
      <c r="CJ3962" s="41"/>
      <c r="CK3962" s="41"/>
      <c r="CL3962" s="68"/>
      <c r="CM3962" s="41"/>
      <c r="CN3962" s="41"/>
      <c r="CO3962" s="39"/>
      <c r="CP3962" s="78"/>
    </row>
    <row r="3963" spans="1:94" s="38" customFormat="1" x14ac:dyDescent="0.25">
      <c r="A3963" s="38">
        <v>3960</v>
      </c>
      <c r="F3963" s="39"/>
      <c r="Q3963" s="39"/>
      <c r="R3963" s="40"/>
      <c r="S3963" s="40"/>
      <c r="T3963" s="39"/>
      <c r="AG3963" s="110"/>
      <c r="AH3963" s="94"/>
      <c r="AJ3963" s="97"/>
      <c r="AL3963" s="39"/>
      <c r="AP3963" s="39"/>
      <c r="AQ3963" s="77"/>
      <c r="AR3963" s="94"/>
      <c r="AT3963" s="97"/>
      <c r="BB3963" s="79"/>
      <c r="BC3963" s="94"/>
      <c r="BE3963" s="97"/>
      <c r="BF3963" s="97"/>
      <c r="BG3963" s="40"/>
      <c r="BK3963" s="40"/>
      <c r="BL3963" s="79"/>
      <c r="BM3963" s="94"/>
      <c r="BO3963" s="97"/>
      <c r="BQ3963" s="40"/>
      <c r="BR3963" s="94"/>
      <c r="BS3963" s="94"/>
      <c r="BT3963" s="94"/>
      <c r="BU3963" s="40"/>
      <c r="BV3963" s="82"/>
      <c r="BW3963" s="94"/>
      <c r="BX3963" s="48"/>
      <c r="BY3963" s="97"/>
      <c r="BZ3963" s="48"/>
      <c r="CA3963" s="40"/>
      <c r="CB3963" s="94"/>
      <c r="CC3963" s="94"/>
      <c r="CD3963" s="94"/>
      <c r="CE3963" s="40"/>
      <c r="CF3963" s="73"/>
      <c r="CG3963" s="41"/>
      <c r="CH3963" s="41"/>
      <c r="CI3963" s="41"/>
      <c r="CJ3963" s="41"/>
      <c r="CK3963" s="41"/>
      <c r="CL3963" s="68"/>
      <c r="CM3963" s="41"/>
      <c r="CN3963" s="41"/>
      <c r="CO3963" s="39"/>
      <c r="CP3963" s="78"/>
    </row>
    <row r="3964" spans="1:94" s="38" customFormat="1" x14ac:dyDescent="0.25">
      <c r="A3964" s="38">
        <v>3961</v>
      </c>
      <c r="F3964" s="39"/>
      <c r="Q3964" s="39"/>
      <c r="R3964" s="40"/>
      <c r="S3964" s="40"/>
      <c r="T3964" s="39"/>
      <c r="AG3964" s="110"/>
      <c r="AH3964" s="94"/>
      <c r="AJ3964" s="97"/>
      <c r="AL3964" s="39"/>
      <c r="AP3964" s="39"/>
      <c r="AQ3964" s="77"/>
      <c r="AR3964" s="94"/>
      <c r="AT3964" s="97"/>
      <c r="BB3964" s="79"/>
      <c r="BC3964" s="94"/>
      <c r="BE3964" s="97"/>
      <c r="BF3964" s="97"/>
      <c r="BG3964" s="40"/>
      <c r="BK3964" s="40"/>
      <c r="BL3964" s="79"/>
      <c r="BM3964" s="94"/>
      <c r="BO3964" s="97"/>
      <c r="BQ3964" s="40"/>
      <c r="BR3964" s="94"/>
      <c r="BS3964" s="94"/>
      <c r="BT3964" s="94"/>
      <c r="BU3964" s="40"/>
      <c r="BV3964" s="82"/>
      <c r="BW3964" s="94"/>
      <c r="BX3964" s="48"/>
      <c r="BY3964" s="97"/>
      <c r="BZ3964" s="48"/>
      <c r="CA3964" s="40"/>
      <c r="CB3964" s="94"/>
      <c r="CC3964" s="94"/>
      <c r="CD3964" s="94"/>
      <c r="CE3964" s="40"/>
      <c r="CF3964" s="73"/>
      <c r="CG3964" s="41"/>
      <c r="CH3964" s="41"/>
      <c r="CI3964" s="41"/>
      <c r="CJ3964" s="41"/>
      <c r="CK3964" s="41"/>
      <c r="CL3964" s="68"/>
      <c r="CM3964" s="41"/>
      <c r="CN3964" s="41"/>
      <c r="CO3964" s="39"/>
      <c r="CP3964" s="78"/>
    </row>
    <row r="3965" spans="1:94" s="38" customFormat="1" x14ac:dyDescent="0.25">
      <c r="A3965" s="38">
        <v>3962</v>
      </c>
      <c r="F3965" s="39"/>
      <c r="Q3965" s="39"/>
      <c r="R3965" s="40"/>
      <c r="S3965" s="40"/>
      <c r="T3965" s="39"/>
      <c r="AG3965" s="110"/>
      <c r="AH3965" s="94"/>
      <c r="AJ3965" s="97"/>
      <c r="AL3965" s="39"/>
      <c r="AP3965" s="39"/>
      <c r="AQ3965" s="77"/>
      <c r="AR3965" s="94"/>
      <c r="AT3965" s="97"/>
      <c r="BB3965" s="79"/>
      <c r="BC3965" s="94"/>
      <c r="BE3965" s="97"/>
      <c r="BF3965" s="97"/>
      <c r="BG3965" s="40"/>
      <c r="BK3965" s="40"/>
      <c r="BL3965" s="79"/>
      <c r="BM3965" s="94"/>
      <c r="BO3965" s="97"/>
      <c r="BQ3965" s="40"/>
      <c r="BR3965" s="94"/>
      <c r="BS3965" s="94"/>
      <c r="BT3965" s="94"/>
      <c r="BU3965" s="40"/>
      <c r="BV3965" s="82"/>
      <c r="BW3965" s="94"/>
      <c r="BX3965" s="48"/>
      <c r="BY3965" s="97"/>
      <c r="BZ3965" s="48"/>
      <c r="CA3965" s="40"/>
      <c r="CB3965" s="94"/>
      <c r="CC3965" s="94"/>
      <c r="CD3965" s="94"/>
      <c r="CE3965" s="40"/>
      <c r="CF3965" s="73"/>
      <c r="CG3965" s="41"/>
      <c r="CH3965" s="41"/>
      <c r="CI3965" s="41"/>
      <c r="CJ3965" s="41"/>
      <c r="CK3965" s="41"/>
      <c r="CL3965" s="68"/>
      <c r="CM3965" s="41"/>
      <c r="CN3965" s="41"/>
      <c r="CO3965" s="39"/>
      <c r="CP3965" s="78"/>
    </row>
    <row r="3966" spans="1:94" s="38" customFormat="1" x14ac:dyDescent="0.25">
      <c r="A3966" s="38">
        <v>3963</v>
      </c>
      <c r="F3966" s="39"/>
      <c r="Q3966" s="39"/>
      <c r="R3966" s="40"/>
      <c r="S3966" s="40"/>
      <c r="T3966" s="39"/>
      <c r="AG3966" s="110"/>
      <c r="AH3966" s="94"/>
      <c r="AJ3966" s="97"/>
      <c r="AL3966" s="39"/>
      <c r="AP3966" s="39"/>
      <c r="AQ3966" s="77"/>
      <c r="AR3966" s="94"/>
      <c r="AT3966" s="97"/>
      <c r="BB3966" s="79"/>
      <c r="BC3966" s="94"/>
      <c r="BE3966" s="97"/>
      <c r="BF3966" s="97"/>
      <c r="BG3966" s="40"/>
      <c r="BK3966" s="40"/>
      <c r="BL3966" s="79"/>
      <c r="BM3966" s="94"/>
      <c r="BO3966" s="97"/>
      <c r="BQ3966" s="40"/>
      <c r="BR3966" s="94"/>
      <c r="BS3966" s="94"/>
      <c r="BT3966" s="94"/>
      <c r="BU3966" s="40"/>
      <c r="BV3966" s="82"/>
      <c r="BW3966" s="94"/>
      <c r="BX3966" s="48"/>
      <c r="BY3966" s="97"/>
      <c r="BZ3966" s="48"/>
      <c r="CA3966" s="40"/>
      <c r="CB3966" s="94"/>
      <c r="CC3966" s="94"/>
      <c r="CD3966" s="94"/>
      <c r="CE3966" s="40"/>
      <c r="CF3966" s="73"/>
      <c r="CG3966" s="41"/>
      <c r="CH3966" s="41"/>
      <c r="CI3966" s="41"/>
      <c r="CJ3966" s="41"/>
      <c r="CK3966" s="41"/>
      <c r="CL3966" s="68"/>
      <c r="CM3966" s="41"/>
      <c r="CN3966" s="41"/>
      <c r="CO3966" s="39"/>
      <c r="CP3966" s="78"/>
    </row>
    <row r="3967" spans="1:94" s="38" customFormat="1" x14ac:dyDescent="0.25">
      <c r="A3967" s="38">
        <v>3964</v>
      </c>
      <c r="F3967" s="39"/>
      <c r="Q3967" s="39"/>
      <c r="R3967" s="40"/>
      <c r="S3967" s="40"/>
      <c r="T3967" s="39"/>
      <c r="AG3967" s="110"/>
      <c r="AH3967" s="94"/>
      <c r="AJ3967" s="97"/>
      <c r="AL3967" s="39"/>
      <c r="AP3967" s="39"/>
      <c r="AQ3967" s="77"/>
      <c r="AR3967" s="94"/>
      <c r="AT3967" s="97"/>
      <c r="BB3967" s="79"/>
      <c r="BC3967" s="94"/>
      <c r="BE3967" s="97"/>
      <c r="BF3967" s="97"/>
      <c r="BG3967" s="40"/>
      <c r="BK3967" s="40"/>
      <c r="BL3967" s="79"/>
      <c r="BM3967" s="94"/>
      <c r="BO3967" s="97"/>
      <c r="BQ3967" s="40"/>
      <c r="BR3967" s="94"/>
      <c r="BS3967" s="94"/>
      <c r="BT3967" s="94"/>
      <c r="BU3967" s="40"/>
      <c r="BV3967" s="82"/>
      <c r="BW3967" s="94"/>
      <c r="BX3967" s="48"/>
      <c r="BY3967" s="97"/>
      <c r="BZ3967" s="48"/>
      <c r="CA3967" s="40"/>
      <c r="CB3967" s="94"/>
      <c r="CC3967" s="94"/>
      <c r="CD3967" s="94"/>
      <c r="CE3967" s="40"/>
      <c r="CF3967" s="73"/>
      <c r="CG3967" s="41"/>
      <c r="CH3967" s="41"/>
      <c r="CI3967" s="41"/>
      <c r="CJ3967" s="41"/>
      <c r="CK3967" s="41"/>
      <c r="CL3967" s="68"/>
      <c r="CM3967" s="41"/>
      <c r="CN3967" s="41"/>
      <c r="CO3967" s="39"/>
      <c r="CP3967" s="78"/>
    </row>
    <row r="3968" spans="1:94" s="38" customFormat="1" x14ac:dyDescent="0.25">
      <c r="A3968" s="38">
        <v>3965</v>
      </c>
      <c r="F3968" s="39"/>
      <c r="Q3968" s="39"/>
      <c r="R3968" s="40"/>
      <c r="S3968" s="40"/>
      <c r="T3968" s="39"/>
      <c r="AG3968" s="110"/>
      <c r="AH3968" s="94"/>
      <c r="AJ3968" s="97"/>
      <c r="AL3968" s="39"/>
      <c r="AP3968" s="39"/>
      <c r="AQ3968" s="77"/>
      <c r="AR3968" s="94"/>
      <c r="AT3968" s="97"/>
      <c r="BB3968" s="79"/>
      <c r="BC3968" s="94"/>
      <c r="BE3968" s="97"/>
      <c r="BF3968" s="97"/>
      <c r="BG3968" s="40"/>
      <c r="BK3968" s="40"/>
      <c r="BL3968" s="79"/>
      <c r="BM3968" s="94"/>
      <c r="BO3968" s="97"/>
      <c r="BQ3968" s="40"/>
      <c r="BR3968" s="94"/>
      <c r="BS3968" s="94"/>
      <c r="BT3968" s="94"/>
      <c r="BU3968" s="40"/>
      <c r="BV3968" s="82"/>
      <c r="BW3968" s="94"/>
      <c r="BX3968" s="48"/>
      <c r="BY3968" s="97"/>
      <c r="BZ3968" s="48"/>
      <c r="CA3968" s="40"/>
      <c r="CB3968" s="94"/>
      <c r="CC3968" s="94"/>
      <c r="CD3968" s="94"/>
      <c r="CE3968" s="40"/>
      <c r="CF3968" s="73"/>
      <c r="CG3968" s="41"/>
      <c r="CH3968" s="41"/>
      <c r="CI3968" s="41"/>
      <c r="CJ3968" s="41"/>
      <c r="CK3968" s="41"/>
      <c r="CL3968" s="68"/>
      <c r="CM3968" s="41"/>
      <c r="CN3968" s="41"/>
      <c r="CO3968" s="39"/>
      <c r="CP3968" s="78"/>
    </row>
    <row r="3969" spans="1:94" s="38" customFormat="1" x14ac:dyDescent="0.25">
      <c r="A3969" s="38">
        <v>3966</v>
      </c>
      <c r="F3969" s="39"/>
      <c r="Q3969" s="39"/>
      <c r="R3969" s="40"/>
      <c r="S3969" s="40"/>
      <c r="T3969" s="39"/>
      <c r="AG3969" s="110"/>
      <c r="AH3969" s="94"/>
      <c r="AJ3969" s="97"/>
      <c r="AL3969" s="39"/>
      <c r="AP3969" s="39"/>
      <c r="AQ3969" s="77"/>
      <c r="AR3969" s="94"/>
      <c r="AT3969" s="97"/>
      <c r="BB3969" s="79"/>
      <c r="BC3969" s="94"/>
      <c r="BE3969" s="97"/>
      <c r="BF3969" s="97"/>
      <c r="BG3969" s="40"/>
      <c r="BK3969" s="40"/>
      <c r="BL3969" s="79"/>
      <c r="BM3969" s="94"/>
      <c r="BO3969" s="97"/>
      <c r="BQ3969" s="40"/>
      <c r="BR3969" s="94"/>
      <c r="BS3969" s="94"/>
      <c r="BT3969" s="94"/>
      <c r="BU3969" s="40"/>
      <c r="BV3969" s="82"/>
      <c r="BW3969" s="94"/>
      <c r="BX3969" s="48"/>
      <c r="BY3969" s="97"/>
      <c r="BZ3969" s="48"/>
      <c r="CA3969" s="40"/>
      <c r="CB3969" s="94"/>
      <c r="CC3969" s="94"/>
      <c r="CD3969" s="94"/>
      <c r="CE3969" s="40"/>
      <c r="CF3969" s="73"/>
      <c r="CG3969" s="41"/>
      <c r="CH3969" s="41"/>
      <c r="CI3969" s="41"/>
      <c r="CJ3969" s="41"/>
      <c r="CK3969" s="41"/>
      <c r="CL3969" s="68"/>
      <c r="CM3969" s="41"/>
      <c r="CN3969" s="41"/>
      <c r="CO3969" s="39"/>
      <c r="CP3969" s="78"/>
    </row>
    <row r="3970" spans="1:94" s="38" customFormat="1" x14ac:dyDescent="0.25">
      <c r="A3970" s="38">
        <v>3967</v>
      </c>
      <c r="F3970" s="39"/>
      <c r="Q3970" s="39"/>
      <c r="R3970" s="40"/>
      <c r="S3970" s="40"/>
      <c r="T3970" s="39"/>
      <c r="AG3970" s="110"/>
      <c r="AH3970" s="94"/>
      <c r="AJ3970" s="97"/>
      <c r="AL3970" s="39"/>
      <c r="AP3970" s="39"/>
      <c r="AQ3970" s="77"/>
      <c r="AR3970" s="94"/>
      <c r="AT3970" s="97"/>
      <c r="BB3970" s="79"/>
      <c r="BC3970" s="94"/>
      <c r="BE3970" s="97"/>
      <c r="BF3970" s="97"/>
      <c r="BG3970" s="40"/>
      <c r="BK3970" s="40"/>
      <c r="BL3970" s="79"/>
      <c r="BM3970" s="94"/>
      <c r="BO3970" s="97"/>
      <c r="BQ3970" s="40"/>
      <c r="BR3970" s="94"/>
      <c r="BS3970" s="94"/>
      <c r="BT3970" s="94"/>
      <c r="BU3970" s="40"/>
      <c r="BV3970" s="82"/>
      <c r="BW3970" s="94"/>
      <c r="BX3970" s="48"/>
      <c r="BY3970" s="97"/>
      <c r="BZ3970" s="48"/>
      <c r="CA3970" s="40"/>
      <c r="CB3970" s="94"/>
      <c r="CC3970" s="94"/>
      <c r="CD3970" s="94"/>
      <c r="CE3970" s="40"/>
      <c r="CF3970" s="73"/>
      <c r="CG3970" s="41"/>
      <c r="CH3970" s="41"/>
      <c r="CI3970" s="41"/>
      <c r="CJ3970" s="41"/>
      <c r="CK3970" s="41"/>
      <c r="CL3970" s="68"/>
      <c r="CM3970" s="41"/>
      <c r="CN3970" s="41"/>
      <c r="CO3970" s="39"/>
      <c r="CP3970" s="78"/>
    </row>
    <row r="3971" spans="1:94" s="38" customFormat="1" x14ac:dyDescent="0.25">
      <c r="A3971" s="38">
        <v>3968</v>
      </c>
      <c r="F3971" s="39"/>
      <c r="Q3971" s="39"/>
      <c r="R3971" s="40"/>
      <c r="S3971" s="40"/>
      <c r="T3971" s="39"/>
      <c r="AG3971" s="110"/>
      <c r="AH3971" s="94"/>
      <c r="AJ3971" s="97"/>
      <c r="AL3971" s="39"/>
      <c r="AP3971" s="39"/>
      <c r="AQ3971" s="77"/>
      <c r="AR3971" s="94"/>
      <c r="AT3971" s="97"/>
      <c r="BB3971" s="79"/>
      <c r="BC3971" s="94"/>
      <c r="BE3971" s="97"/>
      <c r="BF3971" s="97"/>
      <c r="BG3971" s="40"/>
      <c r="BK3971" s="40"/>
      <c r="BL3971" s="79"/>
      <c r="BM3971" s="94"/>
      <c r="BO3971" s="97"/>
      <c r="BQ3971" s="40"/>
      <c r="BR3971" s="94"/>
      <c r="BS3971" s="94"/>
      <c r="BT3971" s="94"/>
      <c r="BU3971" s="40"/>
      <c r="BV3971" s="82"/>
      <c r="BW3971" s="94"/>
      <c r="BX3971" s="48"/>
      <c r="BY3971" s="97"/>
      <c r="BZ3971" s="48"/>
      <c r="CA3971" s="40"/>
      <c r="CB3971" s="94"/>
      <c r="CC3971" s="94"/>
      <c r="CD3971" s="94"/>
      <c r="CE3971" s="40"/>
      <c r="CF3971" s="73"/>
      <c r="CG3971" s="41"/>
      <c r="CH3971" s="41"/>
      <c r="CI3971" s="41"/>
      <c r="CJ3971" s="41"/>
      <c r="CK3971" s="41"/>
      <c r="CL3971" s="68"/>
      <c r="CM3971" s="41"/>
      <c r="CN3971" s="41"/>
      <c r="CO3971" s="39"/>
      <c r="CP3971" s="78"/>
    </row>
    <row r="3972" spans="1:94" s="38" customFormat="1" x14ac:dyDescent="0.25">
      <c r="A3972" s="38">
        <v>3969</v>
      </c>
      <c r="F3972" s="39"/>
      <c r="Q3972" s="39"/>
      <c r="R3972" s="40"/>
      <c r="S3972" s="40"/>
      <c r="T3972" s="39"/>
      <c r="AG3972" s="110"/>
      <c r="AH3972" s="94"/>
      <c r="AJ3972" s="97"/>
      <c r="AL3972" s="39"/>
      <c r="AP3972" s="39"/>
      <c r="AQ3972" s="77"/>
      <c r="AR3972" s="94"/>
      <c r="AT3972" s="97"/>
      <c r="BB3972" s="79"/>
      <c r="BC3972" s="94"/>
      <c r="BE3972" s="97"/>
      <c r="BF3972" s="97"/>
      <c r="BG3972" s="40"/>
      <c r="BK3972" s="40"/>
      <c r="BL3972" s="79"/>
      <c r="BM3972" s="94"/>
      <c r="BO3972" s="97"/>
      <c r="BQ3972" s="40"/>
      <c r="BR3972" s="94"/>
      <c r="BS3972" s="94"/>
      <c r="BT3972" s="94"/>
      <c r="BU3972" s="40"/>
      <c r="BV3972" s="82"/>
      <c r="BW3972" s="94"/>
      <c r="BX3972" s="48"/>
      <c r="BY3972" s="97"/>
      <c r="BZ3972" s="48"/>
      <c r="CA3972" s="40"/>
      <c r="CB3972" s="94"/>
      <c r="CC3972" s="94"/>
      <c r="CD3972" s="94"/>
      <c r="CE3972" s="40"/>
      <c r="CF3972" s="73"/>
      <c r="CG3972" s="41"/>
      <c r="CH3972" s="41"/>
      <c r="CI3972" s="41"/>
      <c r="CJ3972" s="41"/>
      <c r="CK3972" s="41"/>
      <c r="CL3972" s="68"/>
      <c r="CM3972" s="41"/>
      <c r="CN3972" s="41"/>
      <c r="CO3972" s="39"/>
      <c r="CP3972" s="78"/>
    </row>
    <row r="3973" spans="1:94" s="38" customFormat="1" x14ac:dyDescent="0.25">
      <c r="A3973" s="38">
        <v>3970</v>
      </c>
      <c r="F3973" s="39"/>
      <c r="Q3973" s="39"/>
      <c r="R3973" s="40"/>
      <c r="S3973" s="40"/>
      <c r="T3973" s="39"/>
      <c r="AG3973" s="110"/>
      <c r="AH3973" s="94"/>
      <c r="AJ3973" s="97"/>
      <c r="AL3973" s="39"/>
      <c r="AP3973" s="39"/>
      <c r="AQ3973" s="77"/>
      <c r="AR3973" s="94"/>
      <c r="AT3973" s="97"/>
      <c r="BB3973" s="79"/>
      <c r="BC3973" s="94"/>
      <c r="BE3973" s="97"/>
      <c r="BF3973" s="97"/>
      <c r="BG3973" s="40"/>
      <c r="BK3973" s="40"/>
      <c r="BL3973" s="79"/>
      <c r="BM3973" s="94"/>
      <c r="BO3973" s="97"/>
      <c r="BQ3973" s="40"/>
      <c r="BR3973" s="94"/>
      <c r="BS3973" s="94"/>
      <c r="BT3973" s="94"/>
      <c r="BU3973" s="40"/>
      <c r="BV3973" s="82"/>
      <c r="BW3973" s="94"/>
      <c r="BX3973" s="48"/>
      <c r="BY3973" s="97"/>
      <c r="BZ3973" s="48"/>
      <c r="CA3973" s="40"/>
      <c r="CB3973" s="94"/>
      <c r="CC3973" s="94"/>
      <c r="CD3973" s="94"/>
      <c r="CE3973" s="40"/>
      <c r="CF3973" s="73"/>
      <c r="CG3973" s="41"/>
      <c r="CH3973" s="41"/>
      <c r="CI3973" s="41"/>
      <c r="CJ3973" s="41"/>
      <c r="CK3973" s="41"/>
      <c r="CL3973" s="68"/>
      <c r="CM3973" s="41"/>
      <c r="CN3973" s="41"/>
      <c r="CO3973" s="39"/>
      <c r="CP3973" s="78"/>
    </row>
    <row r="3974" spans="1:94" s="38" customFormat="1" x14ac:dyDescent="0.25">
      <c r="A3974" s="38">
        <v>3971</v>
      </c>
      <c r="F3974" s="39"/>
      <c r="Q3974" s="39"/>
      <c r="R3974" s="40"/>
      <c r="S3974" s="40"/>
      <c r="T3974" s="39"/>
      <c r="AG3974" s="110"/>
      <c r="AH3974" s="94"/>
      <c r="AJ3974" s="97"/>
      <c r="AL3974" s="39"/>
      <c r="AP3974" s="39"/>
      <c r="AQ3974" s="77"/>
      <c r="AR3974" s="94"/>
      <c r="AT3974" s="97"/>
      <c r="BB3974" s="79"/>
      <c r="BC3974" s="94"/>
      <c r="BE3974" s="97"/>
      <c r="BF3974" s="97"/>
      <c r="BG3974" s="40"/>
      <c r="BK3974" s="40"/>
      <c r="BL3974" s="79"/>
      <c r="BM3974" s="94"/>
      <c r="BO3974" s="97"/>
      <c r="BQ3974" s="40"/>
      <c r="BR3974" s="94"/>
      <c r="BS3974" s="94"/>
      <c r="BT3974" s="94"/>
      <c r="BU3974" s="40"/>
      <c r="BV3974" s="82"/>
      <c r="BW3974" s="94"/>
      <c r="BX3974" s="48"/>
      <c r="BY3974" s="97"/>
      <c r="BZ3974" s="48"/>
      <c r="CA3974" s="40"/>
      <c r="CB3974" s="94"/>
      <c r="CC3974" s="94"/>
      <c r="CD3974" s="94"/>
      <c r="CE3974" s="40"/>
      <c r="CF3974" s="73"/>
      <c r="CG3974" s="41"/>
      <c r="CH3974" s="41"/>
      <c r="CI3974" s="41"/>
      <c r="CJ3974" s="41"/>
      <c r="CK3974" s="41"/>
      <c r="CL3974" s="68"/>
      <c r="CM3974" s="41"/>
      <c r="CN3974" s="41"/>
      <c r="CO3974" s="39"/>
      <c r="CP3974" s="78"/>
    </row>
    <row r="3975" spans="1:94" s="38" customFormat="1" x14ac:dyDescent="0.25">
      <c r="A3975" s="38">
        <v>3972</v>
      </c>
      <c r="F3975" s="39"/>
      <c r="Q3975" s="39"/>
      <c r="R3975" s="40"/>
      <c r="S3975" s="40"/>
      <c r="T3975" s="39"/>
      <c r="AG3975" s="110"/>
      <c r="AH3975" s="94"/>
      <c r="AJ3975" s="97"/>
      <c r="AL3975" s="39"/>
      <c r="AP3975" s="39"/>
      <c r="AQ3975" s="77"/>
      <c r="AR3975" s="94"/>
      <c r="AT3975" s="97"/>
      <c r="BB3975" s="79"/>
      <c r="BC3975" s="94"/>
      <c r="BE3975" s="97"/>
      <c r="BF3975" s="97"/>
      <c r="BG3975" s="40"/>
      <c r="BK3975" s="40"/>
      <c r="BL3975" s="79"/>
      <c r="BM3975" s="94"/>
      <c r="BO3975" s="97"/>
      <c r="BQ3975" s="40"/>
      <c r="BR3975" s="94"/>
      <c r="BS3975" s="94"/>
      <c r="BT3975" s="94"/>
      <c r="BU3975" s="40"/>
      <c r="BV3975" s="82"/>
      <c r="BW3975" s="94"/>
      <c r="BX3975" s="48"/>
      <c r="BY3975" s="97"/>
      <c r="BZ3975" s="48"/>
      <c r="CA3975" s="40"/>
      <c r="CB3975" s="94"/>
      <c r="CC3975" s="94"/>
      <c r="CD3975" s="94"/>
      <c r="CE3975" s="40"/>
      <c r="CF3975" s="73"/>
      <c r="CG3975" s="41"/>
      <c r="CH3975" s="41"/>
      <c r="CI3975" s="41"/>
      <c r="CJ3975" s="41"/>
      <c r="CK3975" s="41"/>
      <c r="CL3975" s="68"/>
      <c r="CM3975" s="41"/>
      <c r="CN3975" s="41"/>
      <c r="CO3975" s="39"/>
      <c r="CP3975" s="78"/>
    </row>
    <row r="3976" spans="1:94" s="38" customFormat="1" x14ac:dyDescent="0.25">
      <c r="A3976" s="38">
        <v>3973</v>
      </c>
      <c r="F3976" s="39"/>
      <c r="Q3976" s="39"/>
      <c r="R3976" s="40"/>
      <c r="S3976" s="40"/>
      <c r="T3976" s="39"/>
      <c r="AG3976" s="110"/>
      <c r="AH3976" s="94"/>
      <c r="AJ3976" s="97"/>
      <c r="AL3976" s="39"/>
      <c r="AP3976" s="39"/>
      <c r="AQ3976" s="77"/>
      <c r="AR3976" s="94"/>
      <c r="AT3976" s="97"/>
      <c r="BB3976" s="79"/>
      <c r="BC3976" s="94"/>
      <c r="BE3976" s="97"/>
      <c r="BF3976" s="97"/>
      <c r="BG3976" s="40"/>
      <c r="BK3976" s="40"/>
      <c r="BL3976" s="79"/>
      <c r="BM3976" s="94"/>
      <c r="BO3976" s="97"/>
      <c r="BQ3976" s="40"/>
      <c r="BR3976" s="94"/>
      <c r="BS3976" s="94"/>
      <c r="BT3976" s="94"/>
      <c r="BU3976" s="40"/>
      <c r="BV3976" s="82"/>
      <c r="BW3976" s="94"/>
      <c r="BX3976" s="48"/>
      <c r="BY3976" s="97"/>
      <c r="BZ3976" s="48"/>
      <c r="CA3976" s="40"/>
      <c r="CB3976" s="94"/>
      <c r="CC3976" s="94"/>
      <c r="CD3976" s="94"/>
      <c r="CE3976" s="40"/>
      <c r="CF3976" s="73"/>
      <c r="CG3976" s="41"/>
      <c r="CH3976" s="41"/>
      <c r="CI3976" s="41"/>
      <c r="CJ3976" s="41"/>
      <c r="CK3976" s="41"/>
      <c r="CL3976" s="68"/>
      <c r="CM3976" s="41"/>
      <c r="CN3976" s="41"/>
      <c r="CO3976" s="39"/>
      <c r="CP3976" s="78"/>
    </row>
    <row r="3977" spans="1:94" s="38" customFormat="1" x14ac:dyDescent="0.25">
      <c r="A3977" s="38">
        <v>3974</v>
      </c>
      <c r="F3977" s="39"/>
      <c r="Q3977" s="39"/>
      <c r="R3977" s="40"/>
      <c r="S3977" s="40"/>
      <c r="T3977" s="39"/>
      <c r="AG3977" s="110"/>
      <c r="AH3977" s="94"/>
      <c r="AJ3977" s="97"/>
      <c r="AL3977" s="39"/>
      <c r="AP3977" s="39"/>
      <c r="AQ3977" s="77"/>
      <c r="AR3977" s="94"/>
      <c r="AT3977" s="97"/>
      <c r="BB3977" s="79"/>
      <c r="BC3977" s="94"/>
      <c r="BE3977" s="97"/>
      <c r="BF3977" s="97"/>
      <c r="BG3977" s="40"/>
      <c r="BK3977" s="40"/>
      <c r="BL3977" s="79"/>
      <c r="BM3977" s="94"/>
      <c r="BO3977" s="97"/>
      <c r="BQ3977" s="40"/>
      <c r="BR3977" s="94"/>
      <c r="BS3977" s="94"/>
      <c r="BT3977" s="94"/>
      <c r="BU3977" s="40"/>
      <c r="BV3977" s="82"/>
      <c r="BW3977" s="94"/>
      <c r="BX3977" s="48"/>
      <c r="BY3977" s="97"/>
      <c r="BZ3977" s="48"/>
      <c r="CA3977" s="40"/>
      <c r="CB3977" s="94"/>
      <c r="CC3977" s="94"/>
      <c r="CD3977" s="94"/>
      <c r="CE3977" s="40"/>
      <c r="CF3977" s="73"/>
      <c r="CG3977" s="41"/>
      <c r="CH3977" s="41"/>
      <c r="CI3977" s="41"/>
      <c r="CJ3977" s="41"/>
      <c r="CK3977" s="41"/>
      <c r="CL3977" s="68"/>
      <c r="CM3977" s="41"/>
      <c r="CN3977" s="41"/>
      <c r="CO3977" s="39"/>
      <c r="CP3977" s="78"/>
    </row>
    <row r="3978" spans="1:94" s="38" customFormat="1" x14ac:dyDescent="0.25">
      <c r="A3978" s="38">
        <v>3975</v>
      </c>
      <c r="F3978" s="39"/>
      <c r="Q3978" s="39"/>
      <c r="R3978" s="40"/>
      <c r="S3978" s="40"/>
      <c r="T3978" s="39"/>
      <c r="AG3978" s="110"/>
      <c r="AH3978" s="94"/>
      <c r="AJ3978" s="97"/>
      <c r="AL3978" s="39"/>
      <c r="AP3978" s="39"/>
      <c r="AQ3978" s="77"/>
      <c r="AR3978" s="94"/>
      <c r="AT3978" s="97"/>
      <c r="BB3978" s="79"/>
      <c r="BC3978" s="94"/>
      <c r="BE3978" s="97"/>
      <c r="BF3978" s="97"/>
      <c r="BG3978" s="40"/>
      <c r="BK3978" s="40"/>
      <c r="BL3978" s="79"/>
      <c r="BM3978" s="94"/>
      <c r="BO3978" s="97"/>
      <c r="BQ3978" s="40"/>
      <c r="BR3978" s="94"/>
      <c r="BS3978" s="94"/>
      <c r="BT3978" s="94"/>
      <c r="BU3978" s="40"/>
      <c r="BV3978" s="82"/>
      <c r="BW3978" s="94"/>
      <c r="BX3978" s="48"/>
      <c r="BY3978" s="97"/>
      <c r="BZ3978" s="48"/>
      <c r="CA3978" s="40"/>
      <c r="CB3978" s="94"/>
      <c r="CC3978" s="94"/>
      <c r="CD3978" s="94"/>
      <c r="CE3978" s="40"/>
      <c r="CF3978" s="73"/>
      <c r="CG3978" s="41"/>
      <c r="CH3978" s="41"/>
      <c r="CI3978" s="41"/>
      <c r="CJ3978" s="41"/>
      <c r="CK3978" s="41"/>
      <c r="CL3978" s="68"/>
      <c r="CM3978" s="41"/>
      <c r="CN3978" s="41"/>
      <c r="CO3978" s="39"/>
      <c r="CP3978" s="78"/>
    </row>
    <row r="3979" spans="1:94" s="38" customFormat="1" x14ac:dyDescent="0.25">
      <c r="A3979" s="38">
        <v>3976</v>
      </c>
      <c r="F3979" s="39"/>
      <c r="Q3979" s="39"/>
      <c r="R3979" s="40"/>
      <c r="S3979" s="40"/>
      <c r="T3979" s="39"/>
      <c r="AG3979" s="110"/>
      <c r="AH3979" s="94"/>
      <c r="AJ3979" s="97"/>
      <c r="AL3979" s="39"/>
      <c r="AP3979" s="39"/>
      <c r="AQ3979" s="77"/>
      <c r="AR3979" s="94"/>
      <c r="AT3979" s="97"/>
      <c r="BB3979" s="79"/>
      <c r="BC3979" s="94"/>
      <c r="BE3979" s="97"/>
      <c r="BF3979" s="97"/>
      <c r="BG3979" s="40"/>
      <c r="BK3979" s="40"/>
      <c r="BL3979" s="79"/>
      <c r="BM3979" s="94"/>
      <c r="BO3979" s="97"/>
      <c r="BQ3979" s="40"/>
      <c r="BR3979" s="94"/>
      <c r="BS3979" s="94"/>
      <c r="BT3979" s="94"/>
      <c r="BU3979" s="40"/>
      <c r="BV3979" s="82"/>
      <c r="BW3979" s="94"/>
      <c r="BX3979" s="48"/>
      <c r="BY3979" s="97"/>
      <c r="BZ3979" s="48"/>
      <c r="CA3979" s="40"/>
      <c r="CB3979" s="94"/>
      <c r="CC3979" s="94"/>
      <c r="CD3979" s="94"/>
      <c r="CE3979" s="40"/>
      <c r="CF3979" s="73"/>
      <c r="CG3979" s="41"/>
      <c r="CH3979" s="41"/>
      <c r="CI3979" s="41"/>
      <c r="CJ3979" s="41"/>
      <c r="CK3979" s="41"/>
      <c r="CL3979" s="68"/>
      <c r="CM3979" s="41"/>
      <c r="CN3979" s="41"/>
      <c r="CO3979" s="39"/>
      <c r="CP3979" s="78"/>
    </row>
    <row r="3980" spans="1:94" s="38" customFormat="1" x14ac:dyDescent="0.25">
      <c r="A3980" s="38">
        <v>3977</v>
      </c>
      <c r="F3980" s="39"/>
      <c r="Q3980" s="39"/>
      <c r="R3980" s="40"/>
      <c r="S3980" s="40"/>
      <c r="T3980" s="39"/>
      <c r="AG3980" s="110"/>
      <c r="AH3980" s="94"/>
      <c r="AJ3980" s="97"/>
      <c r="AL3980" s="39"/>
      <c r="AP3980" s="39"/>
      <c r="AQ3980" s="77"/>
      <c r="AR3980" s="94"/>
      <c r="AT3980" s="97"/>
      <c r="BB3980" s="79"/>
      <c r="BC3980" s="94"/>
      <c r="BE3980" s="97"/>
      <c r="BF3980" s="97"/>
      <c r="BG3980" s="40"/>
      <c r="BK3980" s="40"/>
      <c r="BL3980" s="79"/>
      <c r="BM3980" s="94"/>
      <c r="BO3980" s="97"/>
      <c r="BQ3980" s="40"/>
      <c r="BR3980" s="94"/>
      <c r="BS3980" s="94"/>
      <c r="BT3980" s="94"/>
      <c r="BU3980" s="40"/>
      <c r="BV3980" s="82"/>
      <c r="BW3980" s="94"/>
      <c r="BX3980" s="48"/>
      <c r="BY3980" s="97"/>
      <c r="BZ3980" s="48"/>
      <c r="CA3980" s="40"/>
      <c r="CB3980" s="94"/>
      <c r="CC3980" s="94"/>
      <c r="CD3980" s="94"/>
      <c r="CE3980" s="40"/>
      <c r="CF3980" s="73"/>
      <c r="CG3980" s="41"/>
      <c r="CH3980" s="41"/>
      <c r="CI3980" s="41"/>
      <c r="CJ3980" s="41"/>
      <c r="CK3980" s="41"/>
      <c r="CL3980" s="68"/>
      <c r="CM3980" s="41"/>
      <c r="CN3980" s="41"/>
      <c r="CO3980" s="39"/>
      <c r="CP3980" s="78"/>
    </row>
    <row r="3981" spans="1:94" s="38" customFormat="1" x14ac:dyDescent="0.25">
      <c r="A3981" s="38">
        <v>3978</v>
      </c>
      <c r="F3981" s="39"/>
      <c r="Q3981" s="39"/>
      <c r="R3981" s="40"/>
      <c r="S3981" s="40"/>
      <c r="T3981" s="39"/>
      <c r="AG3981" s="110"/>
      <c r="AH3981" s="94"/>
      <c r="AJ3981" s="97"/>
      <c r="AL3981" s="39"/>
      <c r="AP3981" s="39"/>
      <c r="AQ3981" s="77"/>
      <c r="AR3981" s="94"/>
      <c r="AT3981" s="97"/>
      <c r="BB3981" s="79"/>
      <c r="BC3981" s="94"/>
      <c r="BE3981" s="97"/>
      <c r="BF3981" s="97"/>
      <c r="BG3981" s="40"/>
      <c r="BK3981" s="40"/>
      <c r="BL3981" s="79"/>
      <c r="BM3981" s="94"/>
      <c r="BO3981" s="97"/>
      <c r="BQ3981" s="40"/>
      <c r="BR3981" s="94"/>
      <c r="BS3981" s="94"/>
      <c r="BT3981" s="94"/>
      <c r="BU3981" s="40"/>
      <c r="BV3981" s="82"/>
      <c r="BW3981" s="94"/>
      <c r="BX3981" s="48"/>
      <c r="BY3981" s="97"/>
      <c r="BZ3981" s="48"/>
      <c r="CA3981" s="40"/>
      <c r="CB3981" s="94"/>
      <c r="CC3981" s="94"/>
      <c r="CD3981" s="94"/>
      <c r="CE3981" s="40"/>
      <c r="CF3981" s="73"/>
      <c r="CG3981" s="41"/>
      <c r="CH3981" s="41"/>
      <c r="CI3981" s="41"/>
      <c r="CJ3981" s="41"/>
      <c r="CK3981" s="41"/>
      <c r="CL3981" s="68"/>
      <c r="CM3981" s="41"/>
      <c r="CN3981" s="41"/>
      <c r="CO3981" s="39"/>
      <c r="CP3981" s="78"/>
    </row>
    <row r="3982" spans="1:94" s="38" customFormat="1" x14ac:dyDescent="0.25">
      <c r="A3982" s="38">
        <v>3979</v>
      </c>
      <c r="F3982" s="39"/>
      <c r="Q3982" s="39"/>
      <c r="R3982" s="40"/>
      <c r="S3982" s="40"/>
      <c r="T3982" s="39"/>
      <c r="AG3982" s="110"/>
      <c r="AH3982" s="94"/>
      <c r="AJ3982" s="97"/>
      <c r="AL3982" s="39"/>
      <c r="AP3982" s="39"/>
      <c r="AQ3982" s="77"/>
      <c r="AR3982" s="94"/>
      <c r="AT3982" s="97"/>
      <c r="BB3982" s="79"/>
      <c r="BC3982" s="94"/>
      <c r="BE3982" s="97"/>
      <c r="BF3982" s="97"/>
      <c r="BG3982" s="40"/>
      <c r="BK3982" s="40"/>
      <c r="BL3982" s="79"/>
      <c r="BM3982" s="94"/>
      <c r="BO3982" s="97"/>
      <c r="BQ3982" s="40"/>
      <c r="BR3982" s="94"/>
      <c r="BS3982" s="94"/>
      <c r="BT3982" s="94"/>
      <c r="BU3982" s="40"/>
      <c r="BV3982" s="82"/>
      <c r="BW3982" s="94"/>
      <c r="BX3982" s="48"/>
      <c r="BY3982" s="97"/>
      <c r="BZ3982" s="48"/>
      <c r="CA3982" s="40"/>
      <c r="CB3982" s="94"/>
      <c r="CC3982" s="94"/>
      <c r="CD3982" s="94"/>
      <c r="CE3982" s="40"/>
      <c r="CF3982" s="73"/>
      <c r="CG3982" s="41"/>
      <c r="CH3982" s="41"/>
      <c r="CI3982" s="41"/>
      <c r="CJ3982" s="41"/>
      <c r="CK3982" s="41"/>
      <c r="CL3982" s="68"/>
      <c r="CM3982" s="41"/>
      <c r="CN3982" s="41"/>
      <c r="CO3982" s="39"/>
      <c r="CP3982" s="78"/>
    </row>
    <row r="3983" spans="1:94" s="38" customFormat="1" x14ac:dyDescent="0.25">
      <c r="A3983" s="38">
        <v>3980</v>
      </c>
      <c r="F3983" s="39"/>
      <c r="Q3983" s="39"/>
      <c r="R3983" s="40"/>
      <c r="S3983" s="40"/>
      <c r="T3983" s="39"/>
      <c r="AG3983" s="110"/>
      <c r="AH3983" s="94"/>
      <c r="AJ3983" s="97"/>
      <c r="AL3983" s="39"/>
      <c r="AP3983" s="39"/>
      <c r="AQ3983" s="77"/>
      <c r="AR3983" s="94"/>
      <c r="AT3983" s="97"/>
      <c r="BB3983" s="79"/>
      <c r="BC3983" s="94"/>
      <c r="BE3983" s="97"/>
      <c r="BF3983" s="97"/>
      <c r="BG3983" s="40"/>
      <c r="BK3983" s="40"/>
      <c r="BL3983" s="79"/>
      <c r="BM3983" s="94"/>
      <c r="BO3983" s="97"/>
      <c r="BQ3983" s="40"/>
      <c r="BR3983" s="94"/>
      <c r="BS3983" s="94"/>
      <c r="BT3983" s="94"/>
      <c r="BU3983" s="40"/>
      <c r="BV3983" s="82"/>
      <c r="BW3983" s="94"/>
      <c r="BX3983" s="48"/>
      <c r="BY3983" s="97"/>
      <c r="BZ3983" s="48"/>
      <c r="CA3983" s="40"/>
      <c r="CB3983" s="94"/>
      <c r="CC3983" s="94"/>
      <c r="CD3983" s="94"/>
      <c r="CE3983" s="40"/>
      <c r="CF3983" s="73"/>
      <c r="CG3983" s="41"/>
      <c r="CH3983" s="41"/>
      <c r="CI3983" s="41"/>
      <c r="CJ3983" s="41"/>
      <c r="CK3983" s="41"/>
      <c r="CL3983" s="68"/>
      <c r="CM3983" s="41"/>
      <c r="CN3983" s="41"/>
      <c r="CO3983" s="39"/>
      <c r="CP3983" s="78"/>
    </row>
    <row r="3984" spans="1:94" s="38" customFormat="1" x14ac:dyDescent="0.25">
      <c r="A3984" s="38">
        <v>3981</v>
      </c>
      <c r="F3984" s="39"/>
      <c r="Q3984" s="39"/>
      <c r="R3984" s="40"/>
      <c r="S3984" s="40"/>
      <c r="T3984" s="39"/>
      <c r="AG3984" s="110"/>
      <c r="AH3984" s="94"/>
      <c r="AJ3984" s="97"/>
      <c r="AL3984" s="39"/>
      <c r="AP3984" s="39"/>
      <c r="AQ3984" s="77"/>
      <c r="AR3984" s="94"/>
      <c r="AT3984" s="97"/>
      <c r="BB3984" s="79"/>
      <c r="BC3984" s="94"/>
      <c r="BE3984" s="97"/>
      <c r="BF3984" s="97"/>
      <c r="BG3984" s="40"/>
      <c r="BK3984" s="40"/>
      <c r="BL3984" s="79"/>
      <c r="BM3984" s="94"/>
      <c r="BO3984" s="97"/>
      <c r="BQ3984" s="40"/>
      <c r="BR3984" s="94"/>
      <c r="BS3984" s="94"/>
      <c r="BT3984" s="94"/>
      <c r="BU3984" s="40"/>
      <c r="BV3984" s="82"/>
      <c r="BW3984" s="94"/>
      <c r="BX3984" s="48"/>
      <c r="BY3984" s="97"/>
      <c r="BZ3984" s="48"/>
      <c r="CA3984" s="40"/>
      <c r="CB3984" s="94"/>
      <c r="CC3984" s="94"/>
      <c r="CD3984" s="94"/>
      <c r="CE3984" s="40"/>
      <c r="CF3984" s="73"/>
      <c r="CG3984" s="41"/>
      <c r="CH3984" s="41"/>
      <c r="CI3984" s="41"/>
      <c r="CJ3984" s="41"/>
      <c r="CK3984" s="41"/>
      <c r="CL3984" s="68"/>
      <c r="CM3984" s="41"/>
      <c r="CN3984" s="41"/>
      <c r="CO3984" s="39"/>
      <c r="CP3984" s="78"/>
    </row>
    <row r="3985" spans="1:94" s="38" customFormat="1" x14ac:dyDescent="0.25">
      <c r="A3985" s="38">
        <v>3982</v>
      </c>
      <c r="F3985" s="39"/>
      <c r="Q3985" s="39"/>
      <c r="R3985" s="40"/>
      <c r="S3985" s="40"/>
      <c r="T3985" s="39"/>
      <c r="AG3985" s="110"/>
      <c r="AH3985" s="94"/>
      <c r="AJ3985" s="97"/>
      <c r="AL3985" s="39"/>
      <c r="AP3985" s="39"/>
      <c r="AQ3985" s="77"/>
      <c r="AR3985" s="94"/>
      <c r="AT3985" s="97"/>
      <c r="BB3985" s="79"/>
      <c r="BC3985" s="94"/>
      <c r="BE3985" s="97"/>
      <c r="BF3985" s="97"/>
      <c r="BG3985" s="40"/>
      <c r="BK3985" s="40"/>
      <c r="BL3985" s="79"/>
      <c r="BM3985" s="94"/>
      <c r="BO3985" s="97"/>
      <c r="BQ3985" s="40"/>
      <c r="BR3985" s="94"/>
      <c r="BS3985" s="94"/>
      <c r="BT3985" s="94"/>
      <c r="BU3985" s="40"/>
      <c r="BV3985" s="82"/>
      <c r="BW3985" s="94"/>
      <c r="BX3985" s="48"/>
      <c r="BY3985" s="97"/>
      <c r="BZ3985" s="48"/>
      <c r="CA3985" s="40"/>
      <c r="CB3985" s="94"/>
      <c r="CC3985" s="94"/>
      <c r="CD3985" s="94"/>
      <c r="CE3985" s="40"/>
      <c r="CF3985" s="73"/>
      <c r="CG3985" s="41"/>
      <c r="CH3985" s="41"/>
      <c r="CI3985" s="41"/>
      <c r="CJ3985" s="41"/>
      <c r="CK3985" s="41"/>
      <c r="CL3985" s="68"/>
      <c r="CM3985" s="41"/>
      <c r="CN3985" s="41"/>
      <c r="CO3985" s="39"/>
      <c r="CP3985" s="78"/>
    </row>
    <row r="3986" spans="1:94" s="38" customFormat="1" x14ac:dyDescent="0.25">
      <c r="A3986" s="38">
        <v>3983</v>
      </c>
      <c r="F3986" s="39"/>
      <c r="Q3986" s="39"/>
      <c r="R3986" s="40"/>
      <c r="S3986" s="40"/>
      <c r="T3986" s="39"/>
      <c r="AG3986" s="110"/>
      <c r="AH3986" s="94"/>
      <c r="AJ3986" s="97"/>
      <c r="AL3986" s="39"/>
      <c r="AP3986" s="39"/>
      <c r="AQ3986" s="77"/>
      <c r="AR3986" s="94"/>
      <c r="AT3986" s="97"/>
      <c r="BB3986" s="79"/>
      <c r="BC3986" s="94"/>
      <c r="BE3986" s="97"/>
      <c r="BF3986" s="97"/>
      <c r="BG3986" s="40"/>
      <c r="BK3986" s="40"/>
      <c r="BL3986" s="79"/>
      <c r="BM3986" s="94"/>
      <c r="BO3986" s="97"/>
      <c r="BQ3986" s="40"/>
      <c r="BR3986" s="94"/>
      <c r="BS3986" s="94"/>
      <c r="BT3986" s="94"/>
      <c r="BU3986" s="40"/>
      <c r="BV3986" s="82"/>
      <c r="BW3986" s="94"/>
      <c r="BX3986" s="48"/>
      <c r="BY3986" s="97"/>
      <c r="BZ3986" s="48"/>
      <c r="CA3986" s="40"/>
      <c r="CB3986" s="94"/>
      <c r="CC3986" s="94"/>
      <c r="CD3986" s="94"/>
      <c r="CE3986" s="40"/>
      <c r="CF3986" s="73"/>
      <c r="CG3986" s="41"/>
      <c r="CH3986" s="41"/>
      <c r="CI3986" s="41"/>
      <c r="CJ3986" s="41"/>
      <c r="CK3986" s="41"/>
      <c r="CL3986" s="68"/>
      <c r="CM3986" s="41"/>
      <c r="CN3986" s="41"/>
      <c r="CO3986" s="39"/>
      <c r="CP3986" s="78"/>
    </row>
    <row r="3987" spans="1:94" s="38" customFormat="1" x14ac:dyDescent="0.25">
      <c r="A3987" s="38">
        <v>3984</v>
      </c>
      <c r="F3987" s="39"/>
      <c r="Q3987" s="39"/>
      <c r="R3987" s="40"/>
      <c r="S3987" s="40"/>
      <c r="T3987" s="39"/>
      <c r="AG3987" s="110"/>
      <c r="AH3987" s="94"/>
      <c r="AJ3987" s="97"/>
      <c r="AL3987" s="39"/>
      <c r="AP3987" s="39"/>
      <c r="AQ3987" s="77"/>
      <c r="AR3987" s="94"/>
      <c r="AT3987" s="97"/>
      <c r="BB3987" s="79"/>
      <c r="BC3987" s="94"/>
      <c r="BE3987" s="97"/>
      <c r="BF3987" s="97"/>
      <c r="BG3987" s="40"/>
      <c r="BK3987" s="40"/>
      <c r="BL3987" s="79"/>
      <c r="BM3987" s="94"/>
      <c r="BO3987" s="97"/>
      <c r="BQ3987" s="40"/>
      <c r="BR3987" s="94"/>
      <c r="BS3987" s="94"/>
      <c r="BT3987" s="94"/>
      <c r="BU3987" s="40"/>
      <c r="BV3987" s="82"/>
      <c r="BW3987" s="94"/>
      <c r="BX3987" s="48"/>
      <c r="BY3987" s="97"/>
      <c r="BZ3987" s="48"/>
      <c r="CA3987" s="40"/>
      <c r="CB3987" s="94"/>
      <c r="CC3987" s="94"/>
      <c r="CD3987" s="94"/>
      <c r="CE3987" s="40"/>
      <c r="CF3987" s="73"/>
      <c r="CG3987" s="41"/>
      <c r="CH3987" s="41"/>
      <c r="CI3987" s="41"/>
      <c r="CJ3987" s="41"/>
      <c r="CK3987" s="41"/>
      <c r="CL3987" s="68"/>
      <c r="CM3987" s="41"/>
      <c r="CN3987" s="41"/>
      <c r="CO3987" s="39"/>
      <c r="CP3987" s="78"/>
    </row>
    <row r="3988" spans="1:94" s="38" customFormat="1" x14ac:dyDescent="0.25">
      <c r="A3988" s="38">
        <v>3985</v>
      </c>
      <c r="F3988" s="39"/>
      <c r="Q3988" s="39"/>
      <c r="R3988" s="40"/>
      <c r="S3988" s="40"/>
      <c r="T3988" s="39"/>
      <c r="AG3988" s="110"/>
      <c r="AH3988" s="94"/>
      <c r="AJ3988" s="97"/>
      <c r="AL3988" s="39"/>
      <c r="AP3988" s="39"/>
      <c r="AQ3988" s="77"/>
      <c r="AR3988" s="94"/>
      <c r="AT3988" s="97"/>
      <c r="BB3988" s="79"/>
      <c r="BC3988" s="94"/>
      <c r="BE3988" s="97"/>
      <c r="BF3988" s="97"/>
      <c r="BG3988" s="40"/>
      <c r="BK3988" s="40"/>
      <c r="BL3988" s="79"/>
      <c r="BM3988" s="94"/>
      <c r="BO3988" s="97"/>
      <c r="BQ3988" s="40"/>
      <c r="BR3988" s="94"/>
      <c r="BS3988" s="94"/>
      <c r="BT3988" s="94"/>
      <c r="BU3988" s="40"/>
      <c r="BV3988" s="82"/>
      <c r="BW3988" s="94"/>
      <c r="BX3988" s="48"/>
      <c r="BY3988" s="97"/>
      <c r="BZ3988" s="48"/>
      <c r="CA3988" s="40"/>
      <c r="CB3988" s="94"/>
      <c r="CC3988" s="94"/>
      <c r="CD3988" s="94"/>
      <c r="CE3988" s="40"/>
      <c r="CF3988" s="73"/>
      <c r="CG3988" s="41"/>
      <c r="CH3988" s="41"/>
      <c r="CI3988" s="41"/>
      <c r="CJ3988" s="41"/>
      <c r="CK3988" s="41"/>
      <c r="CL3988" s="68"/>
      <c r="CM3988" s="41"/>
      <c r="CN3988" s="41"/>
      <c r="CO3988" s="39"/>
      <c r="CP3988" s="78"/>
    </row>
    <row r="3989" spans="1:94" s="38" customFormat="1" x14ac:dyDescent="0.25">
      <c r="A3989" s="38">
        <v>3986</v>
      </c>
      <c r="F3989" s="39"/>
      <c r="Q3989" s="39"/>
      <c r="R3989" s="40"/>
      <c r="S3989" s="40"/>
      <c r="T3989" s="39"/>
      <c r="AG3989" s="110"/>
      <c r="AH3989" s="94"/>
      <c r="AJ3989" s="97"/>
      <c r="AL3989" s="39"/>
      <c r="AP3989" s="39"/>
      <c r="AQ3989" s="77"/>
      <c r="AR3989" s="94"/>
      <c r="AT3989" s="97"/>
      <c r="BB3989" s="79"/>
      <c r="BC3989" s="94"/>
      <c r="BE3989" s="97"/>
      <c r="BF3989" s="97"/>
      <c r="BG3989" s="40"/>
      <c r="BK3989" s="40"/>
      <c r="BL3989" s="79"/>
      <c r="BM3989" s="94"/>
      <c r="BO3989" s="97"/>
      <c r="BQ3989" s="40"/>
      <c r="BR3989" s="94"/>
      <c r="BS3989" s="94"/>
      <c r="BT3989" s="94"/>
      <c r="BU3989" s="40"/>
      <c r="BV3989" s="82"/>
      <c r="BW3989" s="94"/>
      <c r="BX3989" s="48"/>
      <c r="BY3989" s="97"/>
      <c r="BZ3989" s="48"/>
      <c r="CA3989" s="40"/>
      <c r="CB3989" s="94"/>
      <c r="CC3989" s="94"/>
      <c r="CD3989" s="94"/>
      <c r="CE3989" s="40"/>
      <c r="CF3989" s="73"/>
      <c r="CG3989" s="41"/>
      <c r="CH3989" s="41"/>
      <c r="CI3989" s="41"/>
      <c r="CJ3989" s="41"/>
      <c r="CK3989" s="41"/>
      <c r="CL3989" s="68"/>
      <c r="CM3989" s="41"/>
      <c r="CN3989" s="41"/>
      <c r="CO3989" s="39"/>
      <c r="CP3989" s="78"/>
    </row>
    <row r="3990" spans="1:94" s="38" customFormat="1" x14ac:dyDescent="0.25">
      <c r="A3990" s="38">
        <v>3987</v>
      </c>
      <c r="F3990" s="39"/>
      <c r="Q3990" s="39"/>
      <c r="R3990" s="40"/>
      <c r="S3990" s="40"/>
      <c r="T3990" s="39"/>
      <c r="AG3990" s="110"/>
      <c r="AH3990" s="94"/>
      <c r="AJ3990" s="97"/>
      <c r="AL3990" s="39"/>
      <c r="AP3990" s="39"/>
      <c r="AQ3990" s="77"/>
      <c r="AR3990" s="94"/>
      <c r="AT3990" s="97"/>
      <c r="BB3990" s="79"/>
      <c r="BC3990" s="94"/>
      <c r="BE3990" s="97"/>
      <c r="BF3990" s="97"/>
      <c r="BG3990" s="40"/>
      <c r="BK3990" s="40"/>
      <c r="BL3990" s="79"/>
      <c r="BM3990" s="94"/>
      <c r="BO3990" s="97"/>
      <c r="BQ3990" s="40"/>
      <c r="BR3990" s="94"/>
      <c r="BS3990" s="94"/>
      <c r="BT3990" s="94"/>
      <c r="BU3990" s="40"/>
      <c r="BV3990" s="82"/>
      <c r="BW3990" s="94"/>
      <c r="BX3990" s="48"/>
      <c r="BY3990" s="97"/>
      <c r="BZ3990" s="48"/>
      <c r="CA3990" s="40"/>
      <c r="CB3990" s="94"/>
      <c r="CC3990" s="94"/>
      <c r="CD3990" s="94"/>
      <c r="CE3990" s="40"/>
      <c r="CF3990" s="73"/>
      <c r="CG3990" s="41"/>
      <c r="CH3990" s="41"/>
      <c r="CI3990" s="41"/>
      <c r="CJ3990" s="41"/>
      <c r="CK3990" s="41"/>
      <c r="CL3990" s="68"/>
      <c r="CM3990" s="41"/>
      <c r="CN3990" s="41"/>
      <c r="CO3990" s="39"/>
      <c r="CP3990" s="78"/>
    </row>
    <row r="3991" spans="1:94" s="38" customFormat="1" x14ac:dyDescent="0.25">
      <c r="A3991" s="38">
        <v>3988</v>
      </c>
      <c r="F3991" s="39"/>
      <c r="Q3991" s="39"/>
      <c r="R3991" s="40"/>
      <c r="S3991" s="40"/>
      <c r="T3991" s="39"/>
      <c r="AG3991" s="110"/>
      <c r="AH3991" s="94"/>
      <c r="AJ3991" s="97"/>
      <c r="AL3991" s="39"/>
      <c r="AP3991" s="39"/>
      <c r="AQ3991" s="77"/>
      <c r="AR3991" s="94"/>
      <c r="AT3991" s="97"/>
      <c r="BB3991" s="79"/>
      <c r="BC3991" s="94"/>
      <c r="BE3991" s="97"/>
      <c r="BF3991" s="97"/>
      <c r="BG3991" s="40"/>
      <c r="BK3991" s="40"/>
      <c r="BL3991" s="79"/>
      <c r="BM3991" s="94"/>
      <c r="BO3991" s="97"/>
      <c r="BQ3991" s="40"/>
      <c r="BR3991" s="94"/>
      <c r="BS3991" s="94"/>
      <c r="BT3991" s="94"/>
      <c r="BU3991" s="40"/>
      <c r="BV3991" s="82"/>
      <c r="BW3991" s="94"/>
      <c r="BX3991" s="48"/>
      <c r="BY3991" s="97"/>
      <c r="BZ3991" s="48"/>
      <c r="CA3991" s="40"/>
      <c r="CB3991" s="94"/>
      <c r="CC3991" s="94"/>
      <c r="CD3991" s="94"/>
      <c r="CE3991" s="40"/>
      <c r="CF3991" s="73"/>
      <c r="CG3991" s="41"/>
      <c r="CH3991" s="41"/>
      <c r="CI3991" s="41"/>
      <c r="CJ3991" s="41"/>
      <c r="CK3991" s="41"/>
      <c r="CL3991" s="68"/>
      <c r="CM3991" s="41"/>
      <c r="CN3991" s="41"/>
      <c r="CO3991" s="39"/>
      <c r="CP3991" s="78"/>
    </row>
    <row r="3992" spans="1:94" s="38" customFormat="1" x14ac:dyDescent="0.25">
      <c r="A3992" s="38">
        <v>3989</v>
      </c>
      <c r="F3992" s="39"/>
      <c r="Q3992" s="39"/>
      <c r="R3992" s="40"/>
      <c r="S3992" s="40"/>
      <c r="T3992" s="39"/>
      <c r="AG3992" s="110"/>
      <c r="AH3992" s="94"/>
      <c r="AJ3992" s="97"/>
      <c r="AL3992" s="39"/>
      <c r="AP3992" s="39"/>
      <c r="AQ3992" s="77"/>
      <c r="AR3992" s="94"/>
      <c r="AT3992" s="97"/>
      <c r="BB3992" s="79"/>
      <c r="BC3992" s="94"/>
      <c r="BE3992" s="97"/>
      <c r="BF3992" s="97"/>
      <c r="BG3992" s="40"/>
      <c r="BK3992" s="40"/>
      <c r="BL3992" s="79"/>
      <c r="BM3992" s="94"/>
      <c r="BO3992" s="97"/>
      <c r="BQ3992" s="40"/>
      <c r="BR3992" s="94"/>
      <c r="BS3992" s="94"/>
      <c r="BT3992" s="94"/>
      <c r="BU3992" s="40"/>
      <c r="BV3992" s="82"/>
      <c r="BW3992" s="94"/>
      <c r="BX3992" s="48"/>
      <c r="BY3992" s="97"/>
      <c r="BZ3992" s="48"/>
      <c r="CA3992" s="40"/>
      <c r="CB3992" s="94"/>
      <c r="CC3992" s="94"/>
      <c r="CD3992" s="94"/>
      <c r="CE3992" s="40"/>
      <c r="CF3992" s="73"/>
      <c r="CG3992" s="41"/>
      <c r="CH3992" s="41"/>
      <c r="CI3992" s="41"/>
      <c r="CJ3992" s="41"/>
      <c r="CK3992" s="41"/>
      <c r="CL3992" s="68"/>
      <c r="CM3992" s="41"/>
      <c r="CN3992" s="41"/>
      <c r="CO3992" s="39"/>
      <c r="CP3992" s="78"/>
    </row>
    <row r="3993" spans="1:94" s="38" customFormat="1" x14ac:dyDescent="0.25">
      <c r="A3993" s="38">
        <v>3990</v>
      </c>
      <c r="F3993" s="39"/>
      <c r="Q3993" s="39"/>
      <c r="R3993" s="40"/>
      <c r="S3993" s="40"/>
      <c r="T3993" s="39"/>
      <c r="AG3993" s="110"/>
      <c r="AH3993" s="94"/>
      <c r="AJ3993" s="97"/>
      <c r="AL3993" s="39"/>
      <c r="AP3993" s="39"/>
      <c r="AQ3993" s="77"/>
      <c r="AR3993" s="94"/>
      <c r="AT3993" s="97"/>
      <c r="BB3993" s="79"/>
      <c r="BC3993" s="94"/>
      <c r="BE3993" s="97"/>
      <c r="BF3993" s="97"/>
      <c r="BG3993" s="40"/>
      <c r="BK3993" s="40"/>
      <c r="BL3993" s="79"/>
      <c r="BM3993" s="94"/>
      <c r="BO3993" s="97"/>
      <c r="BQ3993" s="40"/>
      <c r="BR3993" s="94"/>
      <c r="BS3993" s="94"/>
      <c r="BT3993" s="94"/>
      <c r="BU3993" s="40"/>
      <c r="BV3993" s="82"/>
      <c r="BW3993" s="94"/>
      <c r="BX3993" s="48"/>
      <c r="BY3993" s="97"/>
      <c r="BZ3993" s="48"/>
      <c r="CA3993" s="40"/>
      <c r="CB3993" s="94"/>
      <c r="CC3993" s="94"/>
      <c r="CD3993" s="94"/>
      <c r="CE3993" s="40"/>
      <c r="CF3993" s="73"/>
      <c r="CG3993" s="41"/>
      <c r="CH3993" s="41"/>
      <c r="CI3993" s="41"/>
      <c r="CJ3993" s="41"/>
      <c r="CK3993" s="41"/>
      <c r="CL3993" s="68"/>
      <c r="CM3993" s="41"/>
      <c r="CN3993" s="41"/>
      <c r="CO3993" s="39"/>
      <c r="CP3993" s="78"/>
    </row>
    <row r="3994" spans="1:94" s="38" customFormat="1" x14ac:dyDescent="0.25">
      <c r="A3994" s="38">
        <v>3991</v>
      </c>
      <c r="F3994" s="39"/>
      <c r="Q3994" s="39"/>
      <c r="R3994" s="40"/>
      <c r="S3994" s="40"/>
      <c r="T3994" s="39"/>
      <c r="AG3994" s="110"/>
      <c r="AH3994" s="94"/>
      <c r="AJ3994" s="97"/>
      <c r="AL3994" s="39"/>
      <c r="AP3994" s="39"/>
      <c r="AQ3994" s="77"/>
      <c r="AR3994" s="94"/>
      <c r="AT3994" s="97"/>
      <c r="BB3994" s="79"/>
      <c r="BC3994" s="94"/>
      <c r="BE3994" s="97"/>
      <c r="BF3994" s="97"/>
      <c r="BG3994" s="40"/>
      <c r="BK3994" s="40"/>
      <c r="BL3994" s="79"/>
      <c r="BM3994" s="94"/>
      <c r="BO3994" s="97"/>
      <c r="BQ3994" s="40"/>
      <c r="BR3994" s="94"/>
      <c r="BS3994" s="94"/>
      <c r="BT3994" s="94"/>
      <c r="BU3994" s="40"/>
      <c r="BV3994" s="82"/>
      <c r="BW3994" s="94"/>
      <c r="BX3994" s="48"/>
      <c r="BY3994" s="97"/>
      <c r="BZ3994" s="48"/>
      <c r="CA3994" s="40"/>
      <c r="CB3994" s="94"/>
      <c r="CC3994" s="94"/>
      <c r="CD3994" s="94"/>
      <c r="CE3994" s="40"/>
      <c r="CF3994" s="73"/>
      <c r="CG3994" s="41"/>
      <c r="CH3994" s="41"/>
      <c r="CI3994" s="41"/>
      <c r="CJ3994" s="41"/>
      <c r="CK3994" s="41"/>
      <c r="CL3994" s="68"/>
      <c r="CM3994" s="41"/>
      <c r="CN3994" s="41"/>
      <c r="CO3994" s="39"/>
      <c r="CP3994" s="78"/>
    </row>
    <row r="3995" spans="1:94" s="38" customFormat="1" x14ac:dyDescent="0.25">
      <c r="A3995" s="38">
        <v>3992</v>
      </c>
      <c r="F3995" s="39"/>
      <c r="Q3995" s="39"/>
      <c r="R3995" s="40"/>
      <c r="S3995" s="40"/>
      <c r="T3995" s="39"/>
      <c r="AG3995" s="110"/>
      <c r="AH3995" s="94"/>
      <c r="AJ3995" s="97"/>
      <c r="AL3995" s="39"/>
      <c r="AP3995" s="39"/>
      <c r="AQ3995" s="77"/>
      <c r="AR3995" s="94"/>
      <c r="AT3995" s="97"/>
      <c r="BB3995" s="79"/>
      <c r="BC3995" s="94"/>
      <c r="BE3995" s="97"/>
      <c r="BF3995" s="97"/>
      <c r="BG3995" s="40"/>
      <c r="BK3995" s="40"/>
      <c r="BL3995" s="79"/>
      <c r="BM3995" s="94"/>
      <c r="BO3995" s="97"/>
      <c r="BQ3995" s="40"/>
      <c r="BR3995" s="94"/>
      <c r="BS3995" s="94"/>
      <c r="BT3995" s="94"/>
      <c r="BU3995" s="40"/>
      <c r="BV3995" s="82"/>
      <c r="BW3995" s="94"/>
      <c r="BX3995" s="48"/>
      <c r="BY3995" s="97"/>
      <c r="BZ3995" s="48"/>
      <c r="CA3995" s="40"/>
      <c r="CB3995" s="94"/>
      <c r="CC3995" s="94"/>
      <c r="CD3995" s="94"/>
      <c r="CE3995" s="40"/>
      <c r="CF3995" s="73"/>
      <c r="CG3995" s="41"/>
      <c r="CH3995" s="41"/>
      <c r="CI3995" s="41"/>
      <c r="CJ3995" s="41"/>
      <c r="CK3995" s="41"/>
      <c r="CL3995" s="68"/>
      <c r="CM3995" s="41"/>
      <c r="CN3995" s="41"/>
      <c r="CO3995" s="39"/>
      <c r="CP3995" s="78"/>
    </row>
    <row r="3996" spans="1:94" s="38" customFormat="1" x14ac:dyDescent="0.25">
      <c r="A3996" s="38">
        <v>3993</v>
      </c>
      <c r="F3996" s="39"/>
      <c r="Q3996" s="39"/>
      <c r="R3996" s="40"/>
      <c r="S3996" s="40"/>
      <c r="T3996" s="39"/>
      <c r="AG3996" s="110"/>
      <c r="AH3996" s="94"/>
      <c r="AJ3996" s="97"/>
      <c r="AL3996" s="39"/>
      <c r="AP3996" s="39"/>
      <c r="AQ3996" s="77"/>
      <c r="AR3996" s="94"/>
      <c r="AT3996" s="97"/>
      <c r="BB3996" s="79"/>
      <c r="BC3996" s="94"/>
      <c r="BE3996" s="97"/>
      <c r="BF3996" s="97"/>
      <c r="BG3996" s="40"/>
      <c r="BK3996" s="40"/>
      <c r="BL3996" s="79"/>
      <c r="BM3996" s="94"/>
      <c r="BO3996" s="97"/>
      <c r="BQ3996" s="40"/>
      <c r="BR3996" s="94"/>
      <c r="BS3996" s="94"/>
      <c r="BT3996" s="94"/>
      <c r="BU3996" s="40"/>
      <c r="BV3996" s="82"/>
      <c r="BW3996" s="94"/>
      <c r="BX3996" s="48"/>
      <c r="BY3996" s="97"/>
      <c r="BZ3996" s="48"/>
      <c r="CA3996" s="40"/>
      <c r="CB3996" s="94"/>
      <c r="CC3996" s="94"/>
      <c r="CD3996" s="94"/>
      <c r="CE3996" s="40"/>
      <c r="CF3996" s="73"/>
      <c r="CG3996" s="41"/>
      <c r="CH3996" s="41"/>
      <c r="CI3996" s="41"/>
      <c r="CJ3996" s="41"/>
      <c r="CK3996" s="41"/>
      <c r="CL3996" s="68"/>
      <c r="CM3996" s="41"/>
      <c r="CN3996" s="41"/>
      <c r="CO3996" s="39"/>
      <c r="CP3996" s="78"/>
    </row>
    <row r="3997" spans="1:94" s="38" customFormat="1" x14ac:dyDescent="0.25">
      <c r="A3997" s="38">
        <v>3994</v>
      </c>
      <c r="F3997" s="39"/>
      <c r="Q3997" s="39"/>
      <c r="R3997" s="40"/>
      <c r="S3997" s="40"/>
      <c r="T3997" s="39"/>
      <c r="AG3997" s="110"/>
      <c r="AH3997" s="94"/>
      <c r="AJ3997" s="97"/>
      <c r="AL3997" s="39"/>
      <c r="AP3997" s="39"/>
      <c r="AQ3997" s="77"/>
      <c r="AR3997" s="94"/>
      <c r="AT3997" s="97"/>
      <c r="BB3997" s="79"/>
      <c r="BC3997" s="94"/>
      <c r="BE3997" s="97"/>
      <c r="BF3997" s="97"/>
      <c r="BG3997" s="40"/>
      <c r="BK3997" s="40"/>
      <c r="BL3997" s="79"/>
      <c r="BM3997" s="94"/>
      <c r="BO3997" s="97"/>
      <c r="BQ3997" s="40"/>
      <c r="BR3997" s="94"/>
      <c r="BS3997" s="94"/>
      <c r="BT3997" s="94"/>
      <c r="BU3997" s="40"/>
      <c r="BV3997" s="82"/>
      <c r="BW3997" s="94"/>
      <c r="BX3997" s="48"/>
      <c r="BY3997" s="97"/>
      <c r="BZ3997" s="48"/>
      <c r="CA3997" s="40"/>
      <c r="CB3997" s="94"/>
      <c r="CC3997" s="94"/>
      <c r="CD3997" s="94"/>
      <c r="CE3997" s="40"/>
      <c r="CF3997" s="73"/>
      <c r="CG3997" s="41"/>
      <c r="CH3997" s="41"/>
      <c r="CI3997" s="41"/>
      <c r="CJ3997" s="41"/>
      <c r="CK3997" s="41"/>
      <c r="CL3997" s="68"/>
      <c r="CM3997" s="41"/>
      <c r="CN3997" s="41"/>
      <c r="CO3997" s="39"/>
      <c r="CP3997" s="78"/>
    </row>
    <row r="3998" spans="1:94" s="38" customFormat="1" x14ac:dyDescent="0.25">
      <c r="A3998" s="38">
        <v>3995</v>
      </c>
      <c r="F3998" s="39"/>
      <c r="Q3998" s="39"/>
      <c r="R3998" s="40"/>
      <c r="S3998" s="40"/>
      <c r="T3998" s="39"/>
      <c r="AG3998" s="110"/>
      <c r="AH3998" s="94"/>
      <c r="AJ3998" s="97"/>
      <c r="AL3998" s="39"/>
      <c r="AP3998" s="39"/>
      <c r="AQ3998" s="77"/>
      <c r="AR3998" s="94"/>
      <c r="AT3998" s="97"/>
      <c r="BB3998" s="79"/>
      <c r="BC3998" s="94"/>
      <c r="BE3998" s="97"/>
      <c r="BF3998" s="97"/>
      <c r="BG3998" s="40"/>
      <c r="BK3998" s="40"/>
      <c r="BL3998" s="79"/>
      <c r="BM3998" s="94"/>
      <c r="BO3998" s="97"/>
      <c r="BQ3998" s="40"/>
      <c r="BR3998" s="94"/>
      <c r="BS3998" s="94"/>
      <c r="BT3998" s="94"/>
      <c r="BU3998" s="40"/>
      <c r="BV3998" s="82"/>
      <c r="BW3998" s="94"/>
      <c r="BX3998" s="48"/>
      <c r="BY3998" s="97"/>
      <c r="BZ3998" s="48"/>
      <c r="CA3998" s="40"/>
      <c r="CB3998" s="94"/>
      <c r="CC3998" s="94"/>
      <c r="CD3998" s="94"/>
      <c r="CE3998" s="40"/>
      <c r="CF3998" s="73"/>
      <c r="CG3998" s="41"/>
      <c r="CH3998" s="41"/>
      <c r="CI3998" s="41"/>
      <c r="CJ3998" s="41"/>
      <c r="CK3998" s="41"/>
      <c r="CL3998" s="68"/>
      <c r="CM3998" s="41"/>
      <c r="CN3998" s="41"/>
      <c r="CO3998" s="39"/>
      <c r="CP3998" s="78"/>
    </row>
    <row r="3999" spans="1:94" s="38" customFormat="1" x14ac:dyDescent="0.25">
      <c r="A3999" s="38">
        <v>3996</v>
      </c>
      <c r="F3999" s="39"/>
      <c r="Q3999" s="39"/>
      <c r="R3999" s="40"/>
      <c r="S3999" s="40"/>
      <c r="T3999" s="39"/>
      <c r="AG3999" s="110"/>
      <c r="AH3999" s="94"/>
      <c r="AJ3999" s="97"/>
      <c r="AL3999" s="39"/>
      <c r="AP3999" s="39"/>
      <c r="AQ3999" s="77"/>
      <c r="AR3999" s="94"/>
      <c r="AT3999" s="97"/>
      <c r="BB3999" s="79"/>
      <c r="BC3999" s="94"/>
      <c r="BE3999" s="97"/>
      <c r="BF3999" s="97"/>
      <c r="BG3999" s="40"/>
      <c r="BK3999" s="40"/>
      <c r="BL3999" s="79"/>
      <c r="BM3999" s="94"/>
      <c r="BO3999" s="97"/>
      <c r="BQ3999" s="40"/>
      <c r="BR3999" s="94"/>
      <c r="BS3999" s="94"/>
      <c r="BT3999" s="94"/>
      <c r="BU3999" s="40"/>
      <c r="BV3999" s="82"/>
      <c r="BW3999" s="94"/>
      <c r="BX3999" s="48"/>
      <c r="BY3999" s="97"/>
      <c r="BZ3999" s="48"/>
      <c r="CA3999" s="40"/>
      <c r="CB3999" s="94"/>
      <c r="CC3999" s="94"/>
      <c r="CD3999" s="94"/>
      <c r="CE3999" s="40"/>
      <c r="CF3999" s="73"/>
      <c r="CG3999" s="41"/>
      <c r="CH3999" s="41"/>
      <c r="CI3999" s="41"/>
      <c r="CJ3999" s="41"/>
      <c r="CK3999" s="41"/>
      <c r="CL3999" s="68"/>
      <c r="CM3999" s="41"/>
      <c r="CN3999" s="41"/>
      <c r="CO3999" s="39"/>
      <c r="CP3999" s="78"/>
    </row>
    <row r="4000" spans="1:94" s="38" customFormat="1" x14ac:dyDescent="0.25">
      <c r="A4000" s="38">
        <v>3997</v>
      </c>
      <c r="F4000" s="39"/>
      <c r="Q4000" s="39"/>
      <c r="R4000" s="40"/>
      <c r="S4000" s="40"/>
      <c r="T4000" s="39"/>
      <c r="AG4000" s="110"/>
      <c r="AH4000" s="94"/>
      <c r="AJ4000" s="97"/>
      <c r="AL4000" s="39"/>
      <c r="AP4000" s="39"/>
      <c r="AQ4000" s="77"/>
      <c r="AR4000" s="94"/>
      <c r="AT4000" s="97"/>
      <c r="BB4000" s="79"/>
      <c r="BC4000" s="94"/>
      <c r="BE4000" s="97"/>
      <c r="BF4000" s="97"/>
      <c r="BG4000" s="40"/>
      <c r="BK4000" s="40"/>
      <c r="BL4000" s="79"/>
      <c r="BM4000" s="94"/>
      <c r="BO4000" s="97"/>
      <c r="BQ4000" s="40"/>
      <c r="BR4000" s="94"/>
      <c r="BS4000" s="94"/>
      <c r="BT4000" s="94"/>
      <c r="BU4000" s="40"/>
      <c r="BV4000" s="82"/>
      <c r="BW4000" s="94"/>
      <c r="BX4000" s="48"/>
      <c r="BY4000" s="97"/>
      <c r="BZ4000" s="48"/>
      <c r="CA4000" s="40"/>
      <c r="CB4000" s="94"/>
      <c r="CC4000" s="94"/>
      <c r="CD4000" s="94"/>
      <c r="CE4000" s="40"/>
      <c r="CF4000" s="73"/>
      <c r="CG4000" s="41"/>
      <c r="CH4000" s="41"/>
      <c r="CI4000" s="41"/>
      <c r="CJ4000" s="41"/>
      <c r="CK4000" s="41"/>
      <c r="CL4000" s="68"/>
      <c r="CM4000" s="41"/>
      <c r="CN4000" s="41"/>
      <c r="CO4000" s="39"/>
      <c r="CP4000" s="78"/>
    </row>
    <row r="4001" spans="1:94" s="38" customFormat="1" x14ac:dyDescent="0.25">
      <c r="A4001" s="38">
        <v>3998</v>
      </c>
      <c r="F4001" s="39"/>
      <c r="Q4001" s="39"/>
      <c r="R4001" s="40"/>
      <c r="S4001" s="40"/>
      <c r="T4001" s="39"/>
      <c r="AG4001" s="110"/>
      <c r="AH4001" s="94"/>
      <c r="AJ4001" s="97"/>
      <c r="AL4001" s="39"/>
      <c r="AP4001" s="39"/>
      <c r="AQ4001" s="77"/>
      <c r="AR4001" s="94"/>
      <c r="AT4001" s="97"/>
      <c r="BB4001" s="79"/>
      <c r="BC4001" s="94"/>
      <c r="BE4001" s="97"/>
      <c r="BF4001" s="97"/>
      <c r="BG4001" s="40"/>
      <c r="BK4001" s="40"/>
      <c r="BL4001" s="79"/>
      <c r="BM4001" s="94"/>
      <c r="BO4001" s="97"/>
      <c r="BQ4001" s="40"/>
      <c r="BR4001" s="94"/>
      <c r="BS4001" s="94"/>
      <c r="BT4001" s="94"/>
      <c r="BU4001" s="40"/>
      <c r="BV4001" s="82"/>
      <c r="BW4001" s="94"/>
      <c r="BX4001" s="48"/>
      <c r="BY4001" s="97"/>
      <c r="BZ4001" s="48"/>
      <c r="CA4001" s="40"/>
      <c r="CB4001" s="94"/>
      <c r="CC4001" s="94"/>
      <c r="CD4001" s="94"/>
      <c r="CE4001" s="40"/>
      <c r="CF4001" s="73"/>
      <c r="CG4001" s="41"/>
      <c r="CH4001" s="41"/>
      <c r="CI4001" s="41"/>
      <c r="CJ4001" s="41"/>
      <c r="CK4001" s="41"/>
      <c r="CL4001" s="68"/>
      <c r="CM4001" s="41"/>
      <c r="CN4001" s="41"/>
      <c r="CO4001" s="39"/>
      <c r="CP4001" s="78"/>
    </row>
    <row r="4002" spans="1:94" s="38" customFormat="1" x14ac:dyDescent="0.25">
      <c r="A4002" s="38">
        <v>3999</v>
      </c>
      <c r="F4002" s="39"/>
      <c r="Q4002" s="39"/>
      <c r="R4002" s="40"/>
      <c r="S4002" s="40"/>
      <c r="T4002" s="39"/>
      <c r="AG4002" s="110"/>
      <c r="AH4002" s="94"/>
      <c r="AJ4002" s="97"/>
      <c r="AL4002" s="39"/>
      <c r="AP4002" s="39"/>
      <c r="AQ4002" s="77"/>
      <c r="AR4002" s="94"/>
      <c r="AT4002" s="97"/>
      <c r="BB4002" s="79"/>
      <c r="BC4002" s="94"/>
      <c r="BE4002" s="97"/>
      <c r="BF4002" s="97"/>
      <c r="BG4002" s="40"/>
      <c r="BK4002" s="40"/>
      <c r="BL4002" s="79"/>
      <c r="BM4002" s="94"/>
      <c r="BO4002" s="97"/>
      <c r="BQ4002" s="40"/>
      <c r="BR4002" s="94"/>
      <c r="BS4002" s="94"/>
      <c r="BT4002" s="94"/>
      <c r="BU4002" s="40"/>
      <c r="BV4002" s="82"/>
      <c r="BW4002" s="94"/>
      <c r="BX4002" s="48"/>
      <c r="BY4002" s="97"/>
      <c r="BZ4002" s="48"/>
      <c r="CA4002" s="40"/>
      <c r="CB4002" s="94"/>
      <c r="CC4002" s="94"/>
      <c r="CD4002" s="94"/>
      <c r="CE4002" s="40"/>
      <c r="CF4002" s="73"/>
      <c r="CG4002" s="41"/>
      <c r="CH4002" s="41"/>
      <c r="CI4002" s="41"/>
      <c r="CJ4002" s="41"/>
      <c r="CK4002" s="41"/>
      <c r="CL4002" s="68"/>
      <c r="CM4002" s="41"/>
      <c r="CN4002" s="41"/>
      <c r="CO4002" s="39"/>
      <c r="CP4002" s="78"/>
    </row>
    <row r="4003" spans="1:94" s="38" customFormat="1" x14ac:dyDescent="0.25">
      <c r="A4003" s="38">
        <v>4000</v>
      </c>
      <c r="F4003" s="39"/>
      <c r="Q4003" s="39"/>
      <c r="R4003" s="40"/>
      <c r="S4003" s="40"/>
      <c r="T4003" s="39"/>
      <c r="AG4003" s="110"/>
      <c r="AH4003" s="94"/>
      <c r="AJ4003" s="97"/>
      <c r="AL4003" s="39"/>
      <c r="AP4003" s="39"/>
      <c r="AQ4003" s="77"/>
      <c r="AR4003" s="94"/>
      <c r="AT4003" s="97"/>
      <c r="BB4003" s="79"/>
      <c r="BC4003" s="94"/>
      <c r="BE4003" s="97"/>
      <c r="BF4003" s="97"/>
      <c r="BG4003" s="40"/>
      <c r="BK4003" s="40"/>
      <c r="BL4003" s="79"/>
      <c r="BM4003" s="94"/>
      <c r="BO4003" s="97"/>
      <c r="BQ4003" s="40"/>
      <c r="BR4003" s="94"/>
      <c r="BS4003" s="94"/>
      <c r="BT4003" s="94"/>
      <c r="BU4003" s="40"/>
      <c r="BV4003" s="82"/>
      <c r="BW4003" s="94"/>
      <c r="BX4003" s="48"/>
      <c r="BY4003" s="97"/>
      <c r="BZ4003" s="48"/>
      <c r="CA4003" s="40"/>
      <c r="CB4003" s="94"/>
      <c r="CC4003" s="94"/>
      <c r="CD4003" s="94"/>
      <c r="CE4003" s="40"/>
      <c r="CF4003" s="73"/>
      <c r="CG4003" s="41"/>
      <c r="CH4003" s="41"/>
      <c r="CI4003" s="41"/>
      <c r="CJ4003" s="41"/>
      <c r="CK4003" s="41"/>
      <c r="CL4003" s="68"/>
      <c r="CM4003" s="41"/>
      <c r="CN4003" s="41"/>
      <c r="CO4003" s="39"/>
      <c r="CP4003" s="78"/>
    </row>
    <row r="4004" spans="1:94" s="38" customFormat="1" x14ac:dyDescent="0.25">
      <c r="A4004" s="38">
        <v>4001</v>
      </c>
      <c r="F4004" s="39"/>
      <c r="Q4004" s="39"/>
      <c r="R4004" s="40"/>
      <c r="S4004" s="40"/>
      <c r="T4004" s="39"/>
      <c r="AG4004" s="110"/>
      <c r="AH4004" s="94"/>
      <c r="AJ4004" s="97"/>
      <c r="AL4004" s="39"/>
      <c r="AP4004" s="39"/>
      <c r="AQ4004" s="77"/>
      <c r="AR4004" s="94"/>
      <c r="AT4004" s="97"/>
      <c r="BB4004" s="79"/>
      <c r="BC4004" s="94"/>
      <c r="BE4004" s="97"/>
      <c r="BF4004" s="97"/>
      <c r="BG4004" s="40"/>
      <c r="BK4004" s="40"/>
      <c r="BL4004" s="79"/>
      <c r="BM4004" s="94"/>
      <c r="BO4004" s="97"/>
      <c r="BQ4004" s="40"/>
      <c r="BR4004" s="94"/>
      <c r="BS4004" s="94"/>
      <c r="BT4004" s="94"/>
      <c r="BU4004" s="40"/>
      <c r="BV4004" s="82"/>
      <c r="BW4004" s="94"/>
      <c r="BX4004" s="48"/>
      <c r="BY4004" s="97"/>
      <c r="BZ4004" s="48"/>
      <c r="CA4004" s="40"/>
      <c r="CB4004" s="94"/>
      <c r="CC4004" s="94"/>
      <c r="CD4004" s="94"/>
      <c r="CE4004" s="40"/>
      <c r="CF4004" s="73"/>
      <c r="CG4004" s="41"/>
      <c r="CH4004" s="41"/>
      <c r="CI4004" s="41"/>
      <c r="CJ4004" s="41"/>
      <c r="CK4004" s="41"/>
      <c r="CL4004" s="68"/>
      <c r="CM4004" s="41"/>
      <c r="CN4004" s="41"/>
      <c r="CO4004" s="39"/>
      <c r="CP4004" s="78"/>
    </row>
    <row r="4005" spans="1:94" s="38" customFormat="1" x14ac:dyDescent="0.25">
      <c r="A4005" s="38">
        <v>4002</v>
      </c>
      <c r="F4005" s="39"/>
      <c r="Q4005" s="39"/>
      <c r="R4005" s="40"/>
      <c r="S4005" s="40"/>
      <c r="T4005" s="39"/>
      <c r="AG4005" s="110"/>
      <c r="AH4005" s="94"/>
      <c r="AJ4005" s="97"/>
      <c r="AL4005" s="39"/>
      <c r="AP4005" s="39"/>
      <c r="AQ4005" s="77"/>
      <c r="AR4005" s="94"/>
      <c r="AT4005" s="97"/>
      <c r="BB4005" s="79"/>
      <c r="BC4005" s="94"/>
      <c r="BE4005" s="97"/>
      <c r="BF4005" s="97"/>
      <c r="BG4005" s="40"/>
      <c r="BK4005" s="40"/>
      <c r="BL4005" s="79"/>
      <c r="BM4005" s="94"/>
      <c r="BO4005" s="97"/>
      <c r="BQ4005" s="40"/>
      <c r="BR4005" s="94"/>
      <c r="BS4005" s="94"/>
      <c r="BT4005" s="94"/>
      <c r="BU4005" s="40"/>
      <c r="BV4005" s="82"/>
      <c r="BW4005" s="94"/>
      <c r="BX4005" s="48"/>
      <c r="BY4005" s="97"/>
      <c r="BZ4005" s="48"/>
      <c r="CA4005" s="40"/>
      <c r="CB4005" s="94"/>
      <c r="CC4005" s="94"/>
      <c r="CD4005" s="94"/>
      <c r="CE4005" s="40"/>
      <c r="CF4005" s="73"/>
      <c r="CG4005" s="41"/>
      <c r="CH4005" s="41"/>
      <c r="CI4005" s="41"/>
      <c r="CJ4005" s="41"/>
      <c r="CK4005" s="41"/>
      <c r="CL4005" s="68"/>
      <c r="CM4005" s="41"/>
      <c r="CN4005" s="41"/>
      <c r="CO4005" s="39"/>
      <c r="CP4005" s="78"/>
    </row>
    <row r="4006" spans="1:94" s="38" customFormat="1" x14ac:dyDescent="0.25">
      <c r="A4006" s="38">
        <v>4003</v>
      </c>
      <c r="F4006" s="39"/>
      <c r="Q4006" s="39"/>
      <c r="R4006" s="40"/>
      <c r="S4006" s="40"/>
      <c r="T4006" s="39"/>
      <c r="AG4006" s="110"/>
      <c r="AH4006" s="94"/>
      <c r="AJ4006" s="97"/>
      <c r="AL4006" s="39"/>
      <c r="AP4006" s="39"/>
      <c r="AQ4006" s="77"/>
      <c r="AR4006" s="94"/>
      <c r="AT4006" s="97"/>
      <c r="BB4006" s="79"/>
      <c r="BC4006" s="94"/>
      <c r="BE4006" s="97"/>
      <c r="BF4006" s="97"/>
      <c r="BG4006" s="40"/>
      <c r="BK4006" s="40"/>
      <c r="BL4006" s="79"/>
      <c r="BM4006" s="94"/>
      <c r="BO4006" s="97"/>
      <c r="BQ4006" s="40"/>
      <c r="BR4006" s="94"/>
      <c r="BS4006" s="94"/>
      <c r="BT4006" s="94"/>
      <c r="BU4006" s="40"/>
      <c r="BV4006" s="82"/>
      <c r="BW4006" s="94"/>
      <c r="BX4006" s="48"/>
      <c r="BY4006" s="97"/>
      <c r="BZ4006" s="48"/>
      <c r="CA4006" s="40"/>
      <c r="CB4006" s="94"/>
      <c r="CC4006" s="94"/>
      <c r="CD4006" s="94"/>
      <c r="CE4006" s="40"/>
      <c r="CF4006" s="73"/>
      <c r="CG4006" s="41"/>
      <c r="CH4006" s="41"/>
      <c r="CI4006" s="41"/>
      <c r="CJ4006" s="41"/>
      <c r="CK4006" s="41"/>
      <c r="CL4006" s="68"/>
      <c r="CM4006" s="41"/>
      <c r="CN4006" s="41"/>
      <c r="CO4006" s="39"/>
      <c r="CP4006" s="78"/>
    </row>
    <row r="4007" spans="1:94" s="38" customFormat="1" x14ac:dyDescent="0.25">
      <c r="A4007" s="38">
        <v>4004</v>
      </c>
      <c r="F4007" s="39"/>
      <c r="Q4007" s="39"/>
      <c r="R4007" s="40"/>
      <c r="S4007" s="40"/>
      <c r="T4007" s="39"/>
      <c r="AG4007" s="110"/>
      <c r="AH4007" s="94"/>
      <c r="AJ4007" s="97"/>
      <c r="AL4007" s="39"/>
      <c r="AP4007" s="39"/>
      <c r="AQ4007" s="77"/>
      <c r="AR4007" s="94"/>
      <c r="AT4007" s="97"/>
      <c r="BB4007" s="79"/>
      <c r="BC4007" s="94"/>
      <c r="BE4007" s="97"/>
      <c r="BF4007" s="97"/>
      <c r="BG4007" s="40"/>
      <c r="BK4007" s="40"/>
      <c r="BL4007" s="79"/>
      <c r="BM4007" s="94"/>
      <c r="BO4007" s="97"/>
      <c r="BQ4007" s="40"/>
      <c r="BR4007" s="94"/>
      <c r="BS4007" s="94"/>
      <c r="BT4007" s="94"/>
      <c r="BU4007" s="40"/>
      <c r="BV4007" s="82"/>
      <c r="BW4007" s="94"/>
      <c r="BX4007" s="48"/>
      <c r="BY4007" s="97"/>
      <c r="BZ4007" s="48"/>
      <c r="CA4007" s="40"/>
      <c r="CB4007" s="94"/>
      <c r="CC4007" s="94"/>
      <c r="CD4007" s="94"/>
      <c r="CE4007" s="40"/>
      <c r="CF4007" s="73"/>
      <c r="CG4007" s="41"/>
      <c r="CH4007" s="41"/>
      <c r="CI4007" s="41"/>
      <c r="CJ4007" s="41"/>
      <c r="CK4007" s="41"/>
      <c r="CL4007" s="68"/>
      <c r="CM4007" s="41"/>
      <c r="CN4007" s="41"/>
      <c r="CO4007" s="39"/>
      <c r="CP4007" s="78"/>
    </row>
    <row r="4008" spans="1:94" s="38" customFormat="1" x14ac:dyDescent="0.25">
      <c r="A4008" s="38">
        <v>4005</v>
      </c>
      <c r="F4008" s="39"/>
      <c r="Q4008" s="39"/>
      <c r="R4008" s="40"/>
      <c r="S4008" s="40"/>
      <c r="T4008" s="39"/>
      <c r="AG4008" s="110"/>
      <c r="AH4008" s="94"/>
      <c r="AJ4008" s="97"/>
      <c r="AL4008" s="39"/>
      <c r="AP4008" s="39"/>
      <c r="AQ4008" s="77"/>
      <c r="AR4008" s="94"/>
      <c r="AT4008" s="97"/>
      <c r="BB4008" s="79"/>
      <c r="BC4008" s="94"/>
      <c r="BE4008" s="97"/>
      <c r="BF4008" s="97"/>
      <c r="BG4008" s="40"/>
      <c r="BK4008" s="40"/>
      <c r="BL4008" s="79"/>
      <c r="BM4008" s="94"/>
      <c r="BO4008" s="97"/>
      <c r="BQ4008" s="40"/>
      <c r="BR4008" s="94"/>
      <c r="BS4008" s="94"/>
      <c r="BT4008" s="94"/>
      <c r="BU4008" s="40"/>
      <c r="BV4008" s="82"/>
      <c r="BW4008" s="94"/>
      <c r="BX4008" s="48"/>
      <c r="BY4008" s="97"/>
      <c r="BZ4008" s="48"/>
      <c r="CA4008" s="40"/>
      <c r="CB4008" s="94"/>
      <c r="CC4008" s="94"/>
      <c r="CD4008" s="94"/>
      <c r="CE4008" s="40"/>
      <c r="CF4008" s="73"/>
      <c r="CG4008" s="41"/>
      <c r="CH4008" s="41"/>
      <c r="CI4008" s="41"/>
      <c r="CJ4008" s="41"/>
      <c r="CK4008" s="41"/>
      <c r="CL4008" s="68"/>
      <c r="CM4008" s="41"/>
      <c r="CN4008" s="41"/>
      <c r="CO4008" s="39"/>
      <c r="CP4008" s="78"/>
    </row>
    <row r="4009" spans="1:94" s="38" customFormat="1" x14ac:dyDescent="0.25">
      <c r="A4009" s="38">
        <v>4006</v>
      </c>
      <c r="F4009" s="39"/>
      <c r="Q4009" s="39"/>
      <c r="R4009" s="40"/>
      <c r="S4009" s="40"/>
      <c r="T4009" s="39"/>
      <c r="AG4009" s="110"/>
      <c r="AH4009" s="94"/>
      <c r="AJ4009" s="97"/>
      <c r="AL4009" s="39"/>
      <c r="AP4009" s="39"/>
      <c r="AQ4009" s="77"/>
      <c r="AR4009" s="94"/>
      <c r="AT4009" s="97"/>
      <c r="BB4009" s="79"/>
      <c r="BC4009" s="94"/>
      <c r="BE4009" s="97"/>
      <c r="BF4009" s="97"/>
      <c r="BG4009" s="40"/>
      <c r="BK4009" s="40"/>
      <c r="BL4009" s="79"/>
      <c r="BM4009" s="94"/>
      <c r="BO4009" s="97"/>
      <c r="BQ4009" s="40"/>
      <c r="BR4009" s="94"/>
      <c r="BS4009" s="94"/>
      <c r="BT4009" s="94"/>
      <c r="BU4009" s="40"/>
      <c r="BV4009" s="82"/>
      <c r="BW4009" s="94"/>
      <c r="BX4009" s="48"/>
      <c r="BY4009" s="97"/>
      <c r="BZ4009" s="48"/>
      <c r="CA4009" s="40"/>
      <c r="CB4009" s="94"/>
      <c r="CC4009" s="94"/>
      <c r="CD4009" s="94"/>
      <c r="CE4009" s="40"/>
      <c r="CF4009" s="73"/>
      <c r="CG4009" s="41"/>
      <c r="CH4009" s="41"/>
      <c r="CI4009" s="41"/>
      <c r="CJ4009" s="41"/>
      <c r="CK4009" s="41"/>
      <c r="CL4009" s="68"/>
      <c r="CM4009" s="41"/>
      <c r="CN4009" s="41"/>
      <c r="CO4009" s="39"/>
      <c r="CP4009" s="78"/>
    </row>
    <row r="4010" spans="1:94" s="38" customFormat="1" x14ac:dyDescent="0.25">
      <c r="A4010" s="38">
        <v>4007</v>
      </c>
      <c r="F4010" s="39"/>
      <c r="Q4010" s="39"/>
      <c r="R4010" s="40"/>
      <c r="S4010" s="40"/>
      <c r="T4010" s="39"/>
      <c r="AG4010" s="110"/>
      <c r="AH4010" s="94"/>
      <c r="AJ4010" s="97"/>
      <c r="AL4010" s="39"/>
      <c r="AP4010" s="39"/>
      <c r="AQ4010" s="77"/>
      <c r="AR4010" s="94"/>
      <c r="AT4010" s="97"/>
      <c r="BB4010" s="79"/>
      <c r="BC4010" s="94"/>
      <c r="BE4010" s="97"/>
      <c r="BF4010" s="97"/>
      <c r="BG4010" s="40"/>
      <c r="BK4010" s="40"/>
      <c r="BL4010" s="79"/>
      <c r="BM4010" s="94"/>
      <c r="BO4010" s="97"/>
      <c r="BQ4010" s="40"/>
      <c r="BR4010" s="94"/>
      <c r="BS4010" s="94"/>
      <c r="BT4010" s="94"/>
      <c r="BU4010" s="40"/>
      <c r="BV4010" s="82"/>
      <c r="BW4010" s="94"/>
      <c r="BX4010" s="48"/>
      <c r="BY4010" s="97"/>
      <c r="BZ4010" s="48"/>
      <c r="CA4010" s="40"/>
      <c r="CB4010" s="94"/>
      <c r="CC4010" s="94"/>
      <c r="CD4010" s="94"/>
      <c r="CE4010" s="40"/>
      <c r="CF4010" s="73"/>
      <c r="CG4010" s="41"/>
      <c r="CH4010" s="41"/>
      <c r="CI4010" s="41"/>
      <c r="CJ4010" s="41"/>
      <c r="CK4010" s="41"/>
      <c r="CL4010" s="68"/>
      <c r="CM4010" s="41"/>
      <c r="CN4010" s="41"/>
      <c r="CO4010" s="39"/>
      <c r="CP4010" s="78"/>
    </row>
    <row r="4011" spans="1:94" s="38" customFormat="1" x14ac:dyDescent="0.25">
      <c r="A4011" s="38">
        <v>4008</v>
      </c>
      <c r="F4011" s="39"/>
      <c r="Q4011" s="39"/>
      <c r="R4011" s="40"/>
      <c r="S4011" s="40"/>
      <c r="T4011" s="39"/>
      <c r="AG4011" s="110"/>
      <c r="AH4011" s="94"/>
      <c r="AJ4011" s="97"/>
      <c r="AL4011" s="39"/>
      <c r="AP4011" s="39"/>
      <c r="AQ4011" s="77"/>
      <c r="AR4011" s="94"/>
      <c r="AT4011" s="97"/>
      <c r="BB4011" s="79"/>
      <c r="BC4011" s="94"/>
      <c r="BE4011" s="97"/>
      <c r="BF4011" s="97"/>
      <c r="BG4011" s="40"/>
      <c r="BK4011" s="40"/>
      <c r="BL4011" s="79"/>
      <c r="BM4011" s="94"/>
      <c r="BO4011" s="97"/>
      <c r="BQ4011" s="40"/>
      <c r="BR4011" s="94"/>
      <c r="BS4011" s="94"/>
      <c r="BT4011" s="94"/>
      <c r="BU4011" s="40"/>
      <c r="BV4011" s="82"/>
      <c r="BW4011" s="94"/>
      <c r="BX4011" s="48"/>
      <c r="BY4011" s="97"/>
      <c r="BZ4011" s="48"/>
      <c r="CA4011" s="40"/>
      <c r="CB4011" s="94"/>
      <c r="CC4011" s="94"/>
      <c r="CD4011" s="94"/>
      <c r="CE4011" s="40"/>
      <c r="CF4011" s="73"/>
      <c r="CG4011" s="41"/>
      <c r="CH4011" s="41"/>
      <c r="CI4011" s="41"/>
      <c r="CJ4011" s="41"/>
      <c r="CK4011" s="41"/>
      <c r="CL4011" s="68"/>
      <c r="CM4011" s="41"/>
      <c r="CN4011" s="41"/>
      <c r="CO4011" s="39"/>
      <c r="CP4011" s="78"/>
    </row>
    <row r="4012" spans="1:94" s="38" customFormat="1" x14ac:dyDescent="0.25">
      <c r="A4012" s="38">
        <v>4009</v>
      </c>
      <c r="F4012" s="39"/>
      <c r="Q4012" s="39"/>
      <c r="R4012" s="40"/>
      <c r="S4012" s="40"/>
      <c r="T4012" s="39"/>
      <c r="AG4012" s="110"/>
      <c r="AH4012" s="94"/>
      <c r="AJ4012" s="97"/>
      <c r="AL4012" s="39"/>
      <c r="AP4012" s="39"/>
      <c r="AQ4012" s="77"/>
      <c r="AR4012" s="94"/>
      <c r="AT4012" s="97"/>
      <c r="BB4012" s="79"/>
      <c r="BC4012" s="94"/>
      <c r="BE4012" s="97"/>
      <c r="BF4012" s="97"/>
      <c r="BG4012" s="40"/>
      <c r="BK4012" s="40"/>
      <c r="BL4012" s="79"/>
      <c r="BM4012" s="94"/>
      <c r="BO4012" s="97"/>
      <c r="BQ4012" s="40"/>
      <c r="BR4012" s="94"/>
      <c r="BS4012" s="94"/>
      <c r="BT4012" s="94"/>
      <c r="BU4012" s="40"/>
      <c r="BV4012" s="82"/>
      <c r="BW4012" s="94"/>
      <c r="BX4012" s="48"/>
      <c r="BY4012" s="97"/>
      <c r="BZ4012" s="48"/>
      <c r="CA4012" s="40"/>
      <c r="CB4012" s="94"/>
      <c r="CC4012" s="94"/>
      <c r="CD4012" s="94"/>
      <c r="CE4012" s="40"/>
      <c r="CF4012" s="73"/>
      <c r="CG4012" s="41"/>
      <c r="CH4012" s="41"/>
      <c r="CI4012" s="41"/>
      <c r="CJ4012" s="41"/>
      <c r="CK4012" s="41"/>
      <c r="CL4012" s="68"/>
      <c r="CM4012" s="41"/>
      <c r="CN4012" s="41"/>
      <c r="CO4012" s="39"/>
      <c r="CP4012" s="78"/>
    </row>
    <row r="4013" spans="1:94" s="38" customFormat="1" x14ac:dyDescent="0.25">
      <c r="A4013" s="38">
        <v>4010</v>
      </c>
      <c r="F4013" s="39"/>
      <c r="Q4013" s="39"/>
      <c r="R4013" s="40"/>
      <c r="S4013" s="40"/>
      <c r="T4013" s="39"/>
      <c r="AG4013" s="110"/>
      <c r="AH4013" s="94"/>
      <c r="AJ4013" s="97"/>
      <c r="AL4013" s="39"/>
      <c r="AP4013" s="39"/>
      <c r="AQ4013" s="77"/>
      <c r="AR4013" s="94"/>
      <c r="AT4013" s="97"/>
      <c r="BB4013" s="79"/>
      <c r="BC4013" s="94"/>
      <c r="BE4013" s="97"/>
      <c r="BF4013" s="97"/>
      <c r="BG4013" s="40"/>
      <c r="BK4013" s="40"/>
      <c r="BL4013" s="79"/>
      <c r="BM4013" s="94"/>
      <c r="BO4013" s="97"/>
      <c r="BQ4013" s="40"/>
      <c r="BR4013" s="94"/>
      <c r="BS4013" s="94"/>
      <c r="BT4013" s="94"/>
      <c r="BU4013" s="40"/>
      <c r="BV4013" s="82"/>
      <c r="BW4013" s="94"/>
      <c r="BX4013" s="48"/>
      <c r="BY4013" s="97"/>
      <c r="BZ4013" s="48"/>
      <c r="CA4013" s="40"/>
      <c r="CB4013" s="94"/>
      <c r="CC4013" s="94"/>
      <c r="CD4013" s="94"/>
      <c r="CE4013" s="40"/>
      <c r="CF4013" s="73"/>
      <c r="CG4013" s="41"/>
      <c r="CH4013" s="41"/>
      <c r="CI4013" s="41"/>
      <c r="CJ4013" s="41"/>
      <c r="CK4013" s="41"/>
      <c r="CL4013" s="68"/>
      <c r="CM4013" s="41"/>
      <c r="CN4013" s="41"/>
      <c r="CO4013" s="39"/>
      <c r="CP4013" s="78"/>
    </row>
    <row r="4014" spans="1:94" s="38" customFormat="1" x14ac:dyDescent="0.25">
      <c r="A4014" s="38">
        <v>4011</v>
      </c>
      <c r="F4014" s="39"/>
      <c r="Q4014" s="39"/>
      <c r="R4014" s="40"/>
      <c r="S4014" s="40"/>
      <c r="T4014" s="39"/>
      <c r="AG4014" s="110"/>
      <c r="AH4014" s="94"/>
      <c r="AJ4014" s="97"/>
      <c r="AL4014" s="39"/>
      <c r="AP4014" s="39"/>
      <c r="AQ4014" s="77"/>
      <c r="AR4014" s="94"/>
      <c r="AT4014" s="97"/>
      <c r="BB4014" s="79"/>
      <c r="BC4014" s="94"/>
      <c r="BE4014" s="97"/>
      <c r="BF4014" s="97"/>
      <c r="BG4014" s="40"/>
      <c r="BK4014" s="40"/>
      <c r="BL4014" s="79"/>
      <c r="BM4014" s="94"/>
      <c r="BO4014" s="97"/>
      <c r="BQ4014" s="40"/>
      <c r="BR4014" s="94"/>
      <c r="BS4014" s="94"/>
      <c r="BT4014" s="94"/>
      <c r="BU4014" s="40"/>
      <c r="BV4014" s="82"/>
      <c r="BW4014" s="94"/>
      <c r="BX4014" s="48"/>
      <c r="BY4014" s="97"/>
      <c r="BZ4014" s="48"/>
      <c r="CA4014" s="40"/>
      <c r="CB4014" s="94"/>
      <c r="CC4014" s="94"/>
      <c r="CD4014" s="94"/>
      <c r="CE4014" s="40"/>
      <c r="CF4014" s="73"/>
      <c r="CG4014" s="41"/>
      <c r="CH4014" s="41"/>
      <c r="CI4014" s="41"/>
      <c r="CJ4014" s="41"/>
      <c r="CK4014" s="41"/>
      <c r="CL4014" s="68"/>
      <c r="CM4014" s="41"/>
      <c r="CN4014" s="41"/>
      <c r="CO4014" s="39"/>
      <c r="CP4014" s="78"/>
    </row>
    <row r="4015" spans="1:94" s="38" customFormat="1" x14ac:dyDescent="0.25">
      <c r="A4015" s="38">
        <v>4012</v>
      </c>
      <c r="F4015" s="39"/>
      <c r="Q4015" s="39"/>
      <c r="R4015" s="40"/>
      <c r="S4015" s="40"/>
      <c r="T4015" s="39"/>
      <c r="AG4015" s="110"/>
      <c r="AH4015" s="94"/>
      <c r="AJ4015" s="97"/>
      <c r="AL4015" s="39"/>
      <c r="AP4015" s="39"/>
      <c r="AQ4015" s="77"/>
      <c r="AR4015" s="94"/>
      <c r="AT4015" s="97"/>
      <c r="BB4015" s="79"/>
      <c r="BC4015" s="94"/>
      <c r="BE4015" s="97"/>
      <c r="BF4015" s="97"/>
      <c r="BG4015" s="40"/>
      <c r="BK4015" s="40"/>
      <c r="BL4015" s="79"/>
      <c r="BM4015" s="94"/>
      <c r="BO4015" s="97"/>
      <c r="BQ4015" s="40"/>
      <c r="BR4015" s="94"/>
      <c r="BS4015" s="94"/>
      <c r="BT4015" s="94"/>
      <c r="BU4015" s="40"/>
      <c r="BV4015" s="82"/>
      <c r="BW4015" s="94"/>
      <c r="BX4015" s="48"/>
      <c r="BY4015" s="97"/>
      <c r="BZ4015" s="48"/>
      <c r="CA4015" s="40"/>
      <c r="CB4015" s="94"/>
      <c r="CC4015" s="94"/>
      <c r="CD4015" s="94"/>
      <c r="CE4015" s="40"/>
      <c r="CF4015" s="73"/>
      <c r="CG4015" s="41"/>
      <c r="CH4015" s="41"/>
      <c r="CI4015" s="41"/>
      <c r="CJ4015" s="41"/>
      <c r="CK4015" s="41"/>
      <c r="CL4015" s="68"/>
      <c r="CM4015" s="41"/>
      <c r="CN4015" s="41"/>
      <c r="CO4015" s="39"/>
      <c r="CP4015" s="78"/>
    </row>
    <row r="4016" spans="1:94" s="38" customFormat="1" x14ac:dyDescent="0.25">
      <c r="A4016" s="38">
        <v>4013</v>
      </c>
      <c r="F4016" s="39"/>
      <c r="Q4016" s="39"/>
      <c r="R4016" s="40"/>
      <c r="S4016" s="40"/>
      <c r="T4016" s="39"/>
      <c r="AG4016" s="110"/>
      <c r="AH4016" s="94"/>
      <c r="AJ4016" s="97"/>
      <c r="AL4016" s="39"/>
      <c r="AP4016" s="39"/>
      <c r="AQ4016" s="77"/>
      <c r="AR4016" s="94"/>
      <c r="AT4016" s="97"/>
      <c r="BB4016" s="79"/>
      <c r="BC4016" s="94"/>
      <c r="BE4016" s="97"/>
      <c r="BF4016" s="97"/>
      <c r="BG4016" s="40"/>
      <c r="BK4016" s="40"/>
      <c r="BL4016" s="79"/>
      <c r="BM4016" s="94"/>
      <c r="BO4016" s="97"/>
      <c r="BQ4016" s="40"/>
      <c r="BR4016" s="94"/>
      <c r="BS4016" s="94"/>
      <c r="BT4016" s="94"/>
      <c r="BU4016" s="40"/>
      <c r="BV4016" s="82"/>
      <c r="BW4016" s="94"/>
      <c r="BX4016" s="48"/>
      <c r="BY4016" s="97"/>
      <c r="BZ4016" s="48"/>
      <c r="CA4016" s="40"/>
      <c r="CB4016" s="94"/>
      <c r="CC4016" s="94"/>
      <c r="CD4016" s="94"/>
      <c r="CE4016" s="40"/>
      <c r="CF4016" s="73"/>
      <c r="CG4016" s="41"/>
      <c r="CH4016" s="41"/>
      <c r="CI4016" s="41"/>
      <c r="CJ4016" s="41"/>
      <c r="CK4016" s="41"/>
      <c r="CL4016" s="68"/>
      <c r="CM4016" s="41"/>
      <c r="CN4016" s="41"/>
      <c r="CO4016" s="39"/>
      <c r="CP4016" s="78"/>
    </row>
    <row r="4017" spans="1:94" s="38" customFormat="1" x14ac:dyDescent="0.25">
      <c r="A4017" s="38">
        <v>4014</v>
      </c>
      <c r="F4017" s="39"/>
      <c r="Q4017" s="39"/>
      <c r="R4017" s="40"/>
      <c r="S4017" s="40"/>
      <c r="T4017" s="39"/>
      <c r="AG4017" s="110"/>
      <c r="AH4017" s="94"/>
      <c r="AJ4017" s="97"/>
      <c r="AL4017" s="39"/>
      <c r="AP4017" s="39"/>
      <c r="AQ4017" s="77"/>
      <c r="AR4017" s="94"/>
      <c r="AT4017" s="97"/>
      <c r="BB4017" s="79"/>
      <c r="BC4017" s="94"/>
      <c r="BE4017" s="97"/>
      <c r="BF4017" s="97"/>
      <c r="BG4017" s="40"/>
      <c r="BK4017" s="40"/>
      <c r="BL4017" s="79"/>
      <c r="BM4017" s="94"/>
      <c r="BO4017" s="97"/>
      <c r="BQ4017" s="40"/>
      <c r="BR4017" s="94"/>
      <c r="BS4017" s="94"/>
      <c r="BT4017" s="94"/>
      <c r="BU4017" s="40"/>
      <c r="BV4017" s="82"/>
      <c r="BW4017" s="94"/>
      <c r="BX4017" s="48"/>
      <c r="BY4017" s="97"/>
      <c r="BZ4017" s="48"/>
      <c r="CA4017" s="40"/>
      <c r="CB4017" s="94"/>
      <c r="CC4017" s="94"/>
      <c r="CD4017" s="94"/>
      <c r="CE4017" s="40"/>
      <c r="CF4017" s="73"/>
      <c r="CG4017" s="41"/>
      <c r="CH4017" s="41"/>
      <c r="CI4017" s="41"/>
      <c r="CJ4017" s="41"/>
      <c r="CK4017" s="41"/>
      <c r="CL4017" s="68"/>
      <c r="CM4017" s="41"/>
      <c r="CN4017" s="41"/>
      <c r="CO4017" s="39"/>
      <c r="CP4017" s="78"/>
    </row>
    <row r="4018" spans="1:94" s="38" customFormat="1" x14ac:dyDescent="0.25">
      <c r="A4018" s="38">
        <v>4015</v>
      </c>
      <c r="F4018" s="39"/>
      <c r="Q4018" s="39"/>
      <c r="R4018" s="40"/>
      <c r="S4018" s="40"/>
      <c r="T4018" s="39"/>
      <c r="AG4018" s="110"/>
      <c r="AH4018" s="94"/>
      <c r="AJ4018" s="97"/>
      <c r="AL4018" s="39"/>
      <c r="AP4018" s="39"/>
      <c r="AQ4018" s="77"/>
      <c r="AR4018" s="94"/>
      <c r="AT4018" s="97"/>
      <c r="BB4018" s="79"/>
      <c r="BC4018" s="94"/>
      <c r="BE4018" s="97"/>
      <c r="BF4018" s="97"/>
      <c r="BG4018" s="40"/>
      <c r="BK4018" s="40"/>
      <c r="BL4018" s="79"/>
      <c r="BM4018" s="94"/>
      <c r="BO4018" s="97"/>
      <c r="BQ4018" s="40"/>
      <c r="BR4018" s="94"/>
      <c r="BS4018" s="94"/>
      <c r="BT4018" s="94"/>
      <c r="BU4018" s="40"/>
      <c r="BV4018" s="82"/>
      <c r="BW4018" s="94"/>
      <c r="BX4018" s="48"/>
      <c r="BY4018" s="97"/>
      <c r="BZ4018" s="48"/>
      <c r="CA4018" s="40"/>
      <c r="CB4018" s="94"/>
      <c r="CC4018" s="94"/>
      <c r="CD4018" s="94"/>
      <c r="CE4018" s="40"/>
      <c r="CF4018" s="73"/>
      <c r="CG4018" s="41"/>
      <c r="CH4018" s="41"/>
      <c r="CI4018" s="41"/>
      <c r="CJ4018" s="41"/>
      <c r="CK4018" s="41"/>
      <c r="CL4018" s="68"/>
      <c r="CM4018" s="41"/>
      <c r="CN4018" s="41"/>
      <c r="CO4018" s="39"/>
      <c r="CP4018" s="78"/>
    </row>
    <row r="4019" spans="1:94" s="38" customFormat="1" x14ac:dyDescent="0.25">
      <c r="A4019" s="38">
        <v>4016</v>
      </c>
      <c r="F4019" s="39"/>
      <c r="Q4019" s="39"/>
      <c r="R4019" s="40"/>
      <c r="S4019" s="40"/>
      <c r="T4019" s="39"/>
      <c r="AG4019" s="110"/>
      <c r="AH4019" s="94"/>
      <c r="AJ4019" s="97"/>
      <c r="AL4019" s="39"/>
      <c r="AP4019" s="39"/>
      <c r="AQ4019" s="77"/>
      <c r="AR4019" s="94"/>
      <c r="AT4019" s="97"/>
      <c r="BB4019" s="79"/>
      <c r="BC4019" s="94"/>
      <c r="BE4019" s="97"/>
      <c r="BF4019" s="97"/>
      <c r="BG4019" s="40"/>
      <c r="BK4019" s="40"/>
      <c r="BL4019" s="79"/>
      <c r="BM4019" s="94"/>
      <c r="BO4019" s="97"/>
      <c r="BQ4019" s="40"/>
      <c r="BR4019" s="94"/>
      <c r="BS4019" s="94"/>
      <c r="BT4019" s="94"/>
      <c r="BU4019" s="40"/>
      <c r="BV4019" s="82"/>
      <c r="BW4019" s="94"/>
      <c r="BX4019" s="48"/>
      <c r="BY4019" s="97"/>
      <c r="BZ4019" s="48"/>
      <c r="CA4019" s="40"/>
      <c r="CB4019" s="94"/>
      <c r="CC4019" s="94"/>
      <c r="CD4019" s="94"/>
      <c r="CE4019" s="40"/>
      <c r="CF4019" s="73"/>
      <c r="CG4019" s="41"/>
      <c r="CH4019" s="41"/>
      <c r="CI4019" s="41"/>
      <c r="CJ4019" s="41"/>
      <c r="CK4019" s="41"/>
      <c r="CL4019" s="68"/>
      <c r="CM4019" s="41"/>
      <c r="CN4019" s="41"/>
      <c r="CO4019" s="39"/>
      <c r="CP4019" s="78"/>
    </row>
    <row r="4020" spans="1:94" s="38" customFormat="1" x14ac:dyDescent="0.25">
      <c r="A4020" s="38">
        <v>4017</v>
      </c>
      <c r="F4020" s="39"/>
      <c r="Q4020" s="39"/>
      <c r="R4020" s="40"/>
      <c r="S4020" s="40"/>
      <c r="T4020" s="39"/>
      <c r="AG4020" s="110"/>
      <c r="AH4020" s="94"/>
      <c r="AJ4020" s="97"/>
      <c r="AL4020" s="39"/>
      <c r="AP4020" s="39"/>
      <c r="AQ4020" s="77"/>
      <c r="AR4020" s="94"/>
      <c r="AT4020" s="97"/>
      <c r="BB4020" s="79"/>
      <c r="BC4020" s="94"/>
      <c r="BE4020" s="97"/>
      <c r="BF4020" s="97"/>
      <c r="BG4020" s="40"/>
      <c r="BK4020" s="40"/>
      <c r="BL4020" s="79"/>
      <c r="BM4020" s="94"/>
      <c r="BO4020" s="97"/>
      <c r="BQ4020" s="40"/>
      <c r="BR4020" s="94"/>
      <c r="BS4020" s="94"/>
      <c r="BT4020" s="94"/>
      <c r="BU4020" s="40"/>
      <c r="BV4020" s="82"/>
      <c r="BW4020" s="94"/>
      <c r="BX4020" s="48"/>
      <c r="BY4020" s="97"/>
      <c r="BZ4020" s="48"/>
      <c r="CA4020" s="40"/>
      <c r="CB4020" s="94"/>
      <c r="CC4020" s="94"/>
      <c r="CD4020" s="94"/>
      <c r="CE4020" s="40"/>
      <c r="CF4020" s="73"/>
      <c r="CG4020" s="41"/>
      <c r="CH4020" s="41"/>
      <c r="CI4020" s="41"/>
      <c r="CJ4020" s="41"/>
      <c r="CK4020" s="41"/>
      <c r="CL4020" s="68"/>
      <c r="CM4020" s="41"/>
      <c r="CN4020" s="41"/>
      <c r="CO4020" s="39"/>
      <c r="CP4020" s="78"/>
    </row>
    <row r="4021" spans="1:94" s="38" customFormat="1" x14ac:dyDescent="0.25">
      <c r="A4021" s="38">
        <v>4018</v>
      </c>
      <c r="F4021" s="39"/>
      <c r="Q4021" s="39"/>
      <c r="R4021" s="40"/>
      <c r="S4021" s="40"/>
      <c r="T4021" s="39"/>
      <c r="AG4021" s="110"/>
      <c r="AH4021" s="94"/>
      <c r="AJ4021" s="97"/>
      <c r="AL4021" s="39"/>
      <c r="AP4021" s="39"/>
      <c r="AQ4021" s="77"/>
      <c r="AR4021" s="94"/>
      <c r="AT4021" s="97"/>
      <c r="BB4021" s="79"/>
      <c r="BC4021" s="94"/>
      <c r="BE4021" s="97"/>
      <c r="BF4021" s="97"/>
      <c r="BG4021" s="40"/>
      <c r="BK4021" s="40"/>
      <c r="BL4021" s="79"/>
      <c r="BM4021" s="94"/>
      <c r="BO4021" s="97"/>
      <c r="BQ4021" s="40"/>
      <c r="BR4021" s="94"/>
      <c r="BS4021" s="94"/>
      <c r="BT4021" s="94"/>
      <c r="BU4021" s="40"/>
      <c r="BV4021" s="82"/>
      <c r="BW4021" s="94"/>
      <c r="BX4021" s="48"/>
      <c r="BY4021" s="97"/>
      <c r="BZ4021" s="48"/>
      <c r="CA4021" s="40"/>
      <c r="CB4021" s="94"/>
      <c r="CC4021" s="94"/>
      <c r="CD4021" s="94"/>
      <c r="CE4021" s="40"/>
      <c r="CF4021" s="73"/>
      <c r="CG4021" s="41"/>
      <c r="CH4021" s="41"/>
      <c r="CI4021" s="41"/>
      <c r="CJ4021" s="41"/>
      <c r="CK4021" s="41"/>
      <c r="CL4021" s="68"/>
      <c r="CM4021" s="41"/>
      <c r="CN4021" s="41"/>
      <c r="CO4021" s="39"/>
      <c r="CP4021" s="78"/>
    </row>
    <row r="4022" spans="1:94" s="38" customFormat="1" x14ac:dyDescent="0.25">
      <c r="A4022" s="38">
        <v>4019</v>
      </c>
      <c r="F4022" s="39"/>
      <c r="Q4022" s="39"/>
      <c r="R4022" s="40"/>
      <c r="S4022" s="40"/>
      <c r="T4022" s="39"/>
      <c r="AG4022" s="110"/>
      <c r="AH4022" s="94"/>
      <c r="AJ4022" s="97"/>
      <c r="AL4022" s="39"/>
      <c r="AP4022" s="39"/>
      <c r="AQ4022" s="77"/>
      <c r="AR4022" s="94"/>
      <c r="AT4022" s="97"/>
      <c r="BB4022" s="79"/>
      <c r="BC4022" s="94"/>
      <c r="BE4022" s="97"/>
      <c r="BF4022" s="97"/>
      <c r="BG4022" s="40"/>
      <c r="BK4022" s="40"/>
      <c r="BL4022" s="79"/>
      <c r="BM4022" s="94"/>
      <c r="BO4022" s="97"/>
      <c r="BQ4022" s="40"/>
      <c r="BR4022" s="94"/>
      <c r="BS4022" s="94"/>
      <c r="BT4022" s="94"/>
      <c r="BU4022" s="40"/>
      <c r="BV4022" s="82"/>
      <c r="BW4022" s="94"/>
      <c r="BX4022" s="48"/>
      <c r="BY4022" s="97"/>
      <c r="BZ4022" s="48"/>
      <c r="CA4022" s="40"/>
      <c r="CB4022" s="94"/>
      <c r="CC4022" s="94"/>
      <c r="CD4022" s="94"/>
      <c r="CE4022" s="40"/>
      <c r="CF4022" s="73"/>
      <c r="CG4022" s="41"/>
      <c r="CH4022" s="41"/>
      <c r="CI4022" s="41"/>
      <c r="CJ4022" s="41"/>
      <c r="CK4022" s="41"/>
      <c r="CL4022" s="68"/>
      <c r="CM4022" s="41"/>
      <c r="CN4022" s="41"/>
      <c r="CO4022" s="39"/>
      <c r="CP4022" s="78"/>
    </row>
    <row r="4023" spans="1:94" s="38" customFormat="1" x14ac:dyDescent="0.25">
      <c r="A4023" s="38">
        <v>4020</v>
      </c>
      <c r="F4023" s="39"/>
      <c r="Q4023" s="39"/>
      <c r="R4023" s="40"/>
      <c r="S4023" s="40"/>
      <c r="T4023" s="39"/>
      <c r="AG4023" s="110"/>
      <c r="AH4023" s="94"/>
      <c r="AJ4023" s="97"/>
      <c r="AL4023" s="39"/>
      <c r="AP4023" s="39"/>
      <c r="AQ4023" s="77"/>
      <c r="AR4023" s="94"/>
      <c r="AT4023" s="97"/>
      <c r="BB4023" s="79"/>
      <c r="BC4023" s="94"/>
      <c r="BE4023" s="97"/>
      <c r="BF4023" s="97"/>
      <c r="BG4023" s="40"/>
      <c r="BK4023" s="40"/>
      <c r="BL4023" s="79"/>
      <c r="BM4023" s="94"/>
      <c r="BO4023" s="97"/>
      <c r="BQ4023" s="40"/>
      <c r="BR4023" s="94"/>
      <c r="BS4023" s="94"/>
      <c r="BT4023" s="94"/>
      <c r="BU4023" s="40"/>
      <c r="BV4023" s="82"/>
      <c r="BW4023" s="94"/>
      <c r="BX4023" s="48"/>
      <c r="BY4023" s="97"/>
      <c r="BZ4023" s="48"/>
      <c r="CA4023" s="40"/>
      <c r="CB4023" s="94"/>
      <c r="CC4023" s="94"/>
      <c r="CD4023" s="94"/>
      <c r="CE4023" s="40"/>
      <c r="CF4023" s="73"/>
      <c r="CG4023" s="41"/>
      <c r="CH4023" s="41"/>
      <c r="CI4023" s="41"/>
      <c r="CJ4023" s="41"/>
      <c r="CK4023" s="41"/>
      <c r="CL4023" s="68"/>
      <c r="CM4023" s="41"/>
      <c r="CN4023" s="41"/>
      <c r="CO4023" s="39"/>
      <c r="CP4023" s="78"/>
    </row>
    <row r="4024" spans="1:94" s="38" customFormat="1" x14ac:dyDescent="0.25">
      <c r="A4024" s="38">
        <v>4021</v>
      </c>
      <c r="F4024" s="39"/>
      <c r="Q4024" s="39"/>
      <c r="R4024" s="40"/>
      <c r="S4024" s="40"/>
      <c r="T4024" s="39"/>
      <c r="AG4024" s="110"/>
      <c r="AH4024" s="94"/>
      <c r="AJ4024" s="97"/>
      <c r="AL4024" s="39"/>
      <c r="AP4024" s="39"/>
      <c r="AQ4024" s="77"/>
      <c r="AR4024" s="94"/>
      <c r="AT4024" s="97"/>
      <c r="BB4024" s="79"/>
      <c r="BC4024" s="94"/>
      <c r="BE4024" s="97"/>
      <c r="BF4024" s="97"/>
      <c r="BG4024" s="40"/>
      <c r="BK4024" s="40"/>
      <c r="BL4024" s="79"/>
      <c r="BM4024" s="94"/>
      <c r="BO4024" s="97"/>
      <c r="BQ4024" s="40"/>
      <c r="BR4024" s="94"/>
      <c r="BS4024" s="94"/>
      <c r="BT4024" s="94"/>
      <c r="BU4024" s="40"/>
      <c r="BV4024" s="82"/>
      <c r="BW4024" s="94"/>
      <c r="BX4024" s="48"/>
      <c r="BY4024" s="97"/>
      <c r="BZ4024" s="48"/>
      <c r="CA4024" s="40"/>
      <c r="CB4024" s="94"/>
      <c r="CC4024" s="94"/>
      <c r="CD4024" s="94"/>
      <c r="CE4024" s="40"/>
      <c r="CF4024" s="73"/>
      <c r="CG4024" s="41"/>
      <c r="CH4024" s="41"/>
      <c r="CI4024" s="41"/>
      <c r="CJ4024" s="41"/>
      <c r="CK4024" s="41"/>
      <c r="CL4024" s="68"/>
      <c r="CM4024" s="41"/>
      <c r="CN4024" s="41"/>
      <c r="CO4024" s="39"/>
      <c r="CP4024" s="78"/>
    </row>
    <row r="4025" spans="1:94" s="38" customFormat="1" x14ac:dyDescent="0.25">
      <c r="A4025" s="38">
        <v>4022</v>
      </c>
      <c r="F4025" s="39"/>
      <c r="Q4025" s="39"/>
      <c r="R4025" s="40"/>
      <c r="S4025" s="40"/>
      <c r="T4025" s="39"/>
      <c r="AG4025" s="110"/>
      <c r="AH4025" s="94"/>
      <c r="AJ4025" s="97"/>
      <c r="AL4025" s="39"/>
      <c r="AP4025" s="39"/>
      <c r="AQ4025" s="77"/>
      <c r="AR4025" s="94"/>
      <c r="AT4025" s="97"/>
      <c r="BB4025" s="79"/>
      <c r="BC4025" s="94"/>
      <c r="BE4025" s="97"/>
      <c r="BF4025" s="97"/>
      <c r="BG4025" s="40"/>
      <c r="BK4025" s="40"/>
      <c r="BL4025" s="79"/>
      <c r="BM4025" s="94"/>
      <c r="BO4025" s="97"/>
      <c r="BQ4025" s="40"/>
      <c r="BR4025" s="94"/>
      <c r="BS4025" s="94"/>
      <c r="BT4025" s="94"/>
      <c r="BU4025" s="40"/>
      <c r="BV4025" s="82"/>
      <c r="BW4025" s="94"/>
      <c r="BX4025" s="48"/>
      <c r="BY4025" s="97"/>
      <c r="BZ4025" s="48"/>
      <c r="CA4025" s="40"/>
      <c r="CB4025" s="94"/>
      <c r="CC4025" s="94"/>
      <c r="CD4025" s="94"/>
      <c r="CE4025" s="40"/>
      <c r="CF4025" s="73"/>
      <c r="CG4025" s="41"/>
      <c r="CH4025" s="41"/>
      <c r="CI4025" s="41"/>
      <c r="CJ4025" s="41"/>
      <c r="CK4025" s="41"/>
      <c r="CL4025" s="68"/>
      <c r="CM4025" s="41"/>
      <c r="CN4025" s="41"/>
      <c r="CO4025" s="39"/>
      <c r="CP4025" s="78"/>
    </row>
    <row r="4026" spans="1:94" s="38" customFormat="1" x14ac:dyDescent="0.25">
      <c r="A4026" s="38">
        <v>4023</v>
      </c>
      <c r="F4026" s="39"/>
      <c r="Q4026" s="39"/>
      <c r="R4026" s="40"/>
      <c r="S4026" s="40"/>
      <c r="T4026" s="39"/>
      <c r="AG4026" s="110"/>
      <c r="AH4026" s="94"/>
      <c r="AJ4026" s="97"/>
      <c r="AL4026" s="39"/>
      <c r="AP4026" s="39"/>
      <c r="AQ4026" s="77"/>
      <c r="AR4026" s="94"/>
      <c r="AT4026" s="97"/>
      <c r="BB4026" s="79"/>
      <c r="BC4026" s="94"/>
      <c r="BE4026" s="97"/>
      <c r="BF4026" s="97"/>
      <c r="BG4026" s="40"/>
      <c r="BK4026" s="40"/>
      <c r="BL4026" s="79"/>
      <c r="BM4026" s="94"/>
      <c r="BO4026" s="97"/>
      <c r="BQ4026" s="40"/>
      <c r="BR4026" s="94"/>
      <c r="BS4026" s="94"/>
      <c r="BT4026" s="94"/>
      <c r="BU4026" s="40"/>
      <c r="BV4026" s="82"/>
      <c r="BW4026" s="94"/>
      <c r="BX4026" s="48"/>
      <c r="BY4026" s="97"/>
      <c r="BZ4026" s="48"/>
      <c r="CA4026" s="40"/>
      <c r="CB4026" s="94"/>
      <c r="CC4026" s="94"/>
      <c r="CD4026" s="94"/>
      <c r="CE4026" s="40"/>
      <c r="CF4026" s="73"/>
      <c r="CG4026" s="41"/>
      <c r="CH4026" s="41"/>
      <c r="CI4026" s="41"/>
      <c r="CJ4026" s="41"/>
      <c r="CK4026" s="41"/>
      <c r="CL4026" s="68"/>
      <c r="CM4026" s="41"/>
      <c r="CN4026" s="41"/>
      <c r="CO4026" s="39"/>
      <c r="CP4026" s="78"/>
    </row>
    <row r="4027" spans="1:94" s="38" customFormat="1" x14ac:dyDescent="0.25">
      <c r="A4027" s="38">
        <v>4024</v>
      </c>
      <c r="F4027" s="39"/>
      <c r="Q4027" s="39"/>
      <c r="R4027" s="40"/>
      <c r="S4027" s="40"/>
      <c r="T4027" s="39"/>
      <c r="AG4027" s="110"/>
      <c r="AH4027" s="94"/>
      <c r="AJ4027" s="97"/>
      <c r="AL4027" s="39"/>
      <c r="AP4027" s="39"/>
      <c r="AQ4027" s="77"/>
      <c r="AR4027" s="94"/>
      <c r="AT4027" s="97"/>
      <c r="BB4027" s="79"/>
      <c r="BC4027" s="94"/>
      <c r="BE4027" s="97"/>
      <c r="BF4027" s="97"/>
      <c r="BG4027" s="40"/>
      <c r="BK4027" s="40"/>
      <c r="BL4027" s="79"/>
      <c r="BM4027" s="94"/>
      <c r="BO4027" s="97"/>
      <c r="BQ4027" s="40"/>
      <c r="BR4027" s="94"/>
      <c r="BS4027" s="94"/>
      <c r="BT4027" s="94"/>
      <c r="BU4027" s="40"/>
      <c r="BV4027" s="82"/>
      <c r="BW4027" s="94"/>
      <c r="BX4027" s="48"/>
      <c r="BY4027" s="97"/>
      <c r="BZ4027" s="48"/>
      <c r="CA4027" s="40"/>
      <c r="CB4027" s="94"/>
      <c r="CC4027" s="94"/>
      <c r="CD4027" s="94"/>
      <c r="CE4027" s="40"/>
      <c r="CF4027" s="73"/>
      <c r="CG4027" s="41"/>
      <c r="CH4027" s="41"/>
      <c r="CI4027" s="41"/>
      <c r="CJ4027" s="41"/>
      <c r="CK4027" s="41"/>
      <c r="CL4027" s="68"/>
      <c r="CM4027" s="41"/>
      <c r="CN4027" s="41"/>
      <c r="CO4027" s="39"/>
      <c r="CP4027" s="78"/>
    </row>
    <row r="4028" spans="1:94" s="38" customFormat="1" x14ac:dyDescent="0.25">
      <c r="A4028" s="38">
        <v>4025</v>
      </c>
      <c r="F4028" s="39"/>
      <c r="Q4028" s="39"/>
      <c r="R4028" s="40"/>
      <c r="S4028" s="40"/>
      <c r="T4028" s="39"/>
      <c r="AG4028" s="110"/>
      <c r="AH4028" s="94"/>
      <c r="AJ4028" s="97"/>
      <c r="AL4028" s="39"/>
      <c r="AP4028" s="39"/>
      <c r="AQ4028" s="77"/>
      <c r="AR4028" s="94"/>
      <c r="AT4028" s="97"/>
      <c r="BB4028" s="79"/>
      <c r="BC4028" s="94"/>
      <c r="BE4028" s="97"/>
      <c r="BF4028" s="97"/>
      <c r="BG4028" s="40"/>
      <c r="BK4028" s="40"/>
      <c r="BL4028" s="79"/>
      <c r="BM4028" s="94"/>
      <c r="BO4028" s="97"/>
      <c r="BQ4028" s="40"/>
      <c r="BR4028" s="94"/>
      <c r="BS4028" s="94"/>
      <c r="BT4028" s="94"/>
      <c r="BU4028" s="40"/>
      <c r="BV4028" s="82"/>
      <c r="BW4028" s="94"/>
      <c r="BX4028" s="48"/>
      <c r="BY4028" s="97"/>
      <c r="BZ4028" s="48"/>
      <c r="CA4028" s="40"/>
      <c r="CB4028" s="94"/>
      <c r="CC4028" s="94"/>
      <c r="CD4028" s="94"/>
      <c r="CE4028" s="40"/>
      <c r="CF4028" s="73"/>
      <c r="CG4028" s="41"/>
      <c r="CH4028" s="41"/>
      <c r="CI4028" s="41"/>
      <c r="CJ4028" s="41"/>
      <c r="CK4028" s="41"/>
      <c r="CL4028" s="68"/>
      <c r="CM4028" s="41"/>
      <c r="CN4028" s="41"/>
      <c r="CO4028" s="39"/>
      <c r="CP4028" s="78"/>
    </row>
    <row r="4029" spans="1:94" s="38" customFormat="1" x14ac:dyDescent="0.25">
      <c r="A4029" s="38">
        <v>4026</v>
      </c>
      <c r="F4029" s="39"/>
      <c r="Q4029" s="39"/>
      <c r="R4029" s="40"/>
      <c r="S4029" s="40"/>
      <c r="T4029" s="39"/>
      <c r="AG4029" s="110"/>
      <c r="AH4029" s="94"/>
      <c r="AJ4029" s="97"/>
      <c r="AL4029" s="39"/>
      <c r="AP4029" s="39"/>
      <c r="AQ4029" s="77"/>
      <c r="AR4029" s="94"/>
      <c r="AT4029" s="97"/>
      <c r="BB4029" s="79"/>
      <c r="BC4029" s="94"/>
      <c r="BE4029" s="97"/>
      <c r="BF4029" s="97"/>
      <c r="BG4029" s="40"/>
      <c r="BK4029" s="40"/>
      <c r="BL4029" s="79"/>
      <c r="BM4029" s="94"/>
      <c r="BO4029" s="97"/>
      <c r="BQ4029" s="40"/>
      <c r="BR4029" s="94"/>
      <c r="BS4029" s="94"/>
      <c r="BT4029" s="94"/>
      <c r="BU4029" s="40"/>
      <c r="BV4029" s="82"/>
      <c r="BW4029" s="94"/>
      <c r="BX4029" s="48"/>
      <c r="BY4029" s="97"/>
      <c r="BZ4029" s="48"/>
      <c r="CA4029" s="40"/>
      <c r="CB4029" s="94"/>
      <c r="CC4029" s="94"/>
      <c r="CD4029" s="94"/>
      <c r="CE4029" s="40"/>
      <c r="CF4029" s="73"/>
      <c r="CG4029" s="41"/>
      <c r="CH4029" s="41"/>
      <c r="CI4029" s="41"/>
      <c r="CJ4029" s="41"/>
      <c r="CK4029" s="41"/>
      <c r="CL4029" s="68"/>
      <c r="CM4029" s="41"/>
      <c r="CN4029" s="41"/>
      <c r="CO4029" s="39"/>
      <c r="CP4029" s="78"/>
    </row>
    <row r="4030" spans="1:94" s="38" customFormat="1" x14ac:dyDescent="0.25">
      <c r="A4030" s="38">
        <v>4027</v>
      </c>
      <c r="F4030" s="39"/>
      <c r="Q4030" s="39"/>
      <c r="R4030" s="40"/>
      <c r="S4030" s="40"/>
      <c r="T4030" s="39"/>
      <c r="AG4030" s="110"/>
      <c r="AH4030" s="94"/>
      <c r="AJ4030" s="97"/>
      <c r="AL4030" s="39"/>
      <c r="AP4030" s="39"/>
      <c r="AQ4030" s="77"/>
      <c r="AR4030" s="94"/>
      <c r="AT4030" s="97"/>
      <c r="BB4030" s="79"/>
      <c r="BC4030" s="94"/>
      <c r="BE4030" s="97"/>
      <c r="BF4030" s="97"/>
      <c r="BG4030" s="40"/>
      <c r="BK4030" s="40"/>
      <c r="BL4030" s="79"/>
      <c r="BM4030" s="94"/>
      <c r="BO4030" s="97"/>
      <c r="BQ4030" s="40"/>
      <c r="BR4030" s="94"/>
      <c r="BS4030" s="94"/>
      <c r="BT4030" s="94"/>
      <c r="BU4030" s="40"/>
      <c r="BV4030" s="82"/>
      <c r="BW4030" s="94"/>
      <c r="BX4030" s="48"/>
      <c r="BY4030" s="97"/>
      <c r="BZ4030" s="48"/>
      <c r="CA4030" s="40"/>
      <c r="CB4030" s="94"/>
      <c r="CC4030" s="94"/>
      <c r="CD4030" s="94"/>
      <c r="CE4030" s="40"/>
      <c r="CF4030" s="73"/>
      <c r="CG4030" s="41"/>
      <c r="CH4030" s="41"/>
      <c r="CI4030" s="41"/>
      <c r="CJ4030" s="41"/>
      <c r="CK4030" s="41"/>
      <c r="CL4030" s="68"/>
      <c r="CM4030" s="41"/>
      <c r="CN4030" s="41"/>
      <c r="CO4030" s="39"/>
      <c r="CP4030" s="78"/>
    </row>
    <row r="4031" spans="1:94" s="38" customFormat="1" x14ac:dyDescent="0.25">
      <c r="A4031" s="38">
        <v>4028</v>
      </c>
      <c r="F4031" s="39"/>
      <c r="Q4031" s="39"/>
      <c r="R4031" s="40"/>
      <c r="S4031" s="40"/>
      <c r="T4031" s="39"/>
      <c r="AG4031" s="110"/>
      <c r="AH4031" s="94"/>
      <c r="AJ4031" s="97"/>
      <c r="AL4031" s="39"/>
      <c r="AP4031" s="39"/>
      <c r="AQ4031" s="77"/>
      <c r="AR4031" s="94"/>
      <c r="AT4031" s="97"/>
      <c r="BB4031" s="79"/>
      <c r="BC4031" s="94"/>
      <c r="BE4031" s="97"/>
      <c r="BF4031" s="97"/>
      <c r="BG4031" s="40"/>
      <c r="BK4031" s="40"/>
      <c r="BL4031" s="79"/>
      <c r="BM4031" s="94"/>
      <c r="BO4031" s="97"/>
      <c r="BQ4031" s="40"/>
      <c r="BR4031" s="94"/>
      <c r="BS4031" s="94"/>
      <c r="BT4031" s="94"/>
      <c r="BU4031" s="40"/>
      <c r="BV4031" s="82"/>
      <c r="BW4031" s="94"/>
      <c r="BX4031" s="48"/>
      <c r="BY4031" s="97"/>
      <c r="BZ4031" s="48"/>
      <c r="CA4031" s="40"/>
      <c r="CB4031" s="94"/>
      <c r="CC4031" s="94"/>
      <c r="CD4031" s="94"/>
      <c r="CE4031" s="40"/>
      <c r="CF4031" s="73"/>
      <c r="CG4031" s="41"/>
      <c r="CH4031" s="41"/>
      <c r="CI4031" s="41"/>
      <c r="CJ4031" s="41"/>
      <c r="CK4031" s="41"/>
      <c r="CL4031" s="68"/>
      <c r="CM4031" s="41"/>
      <c r="CN4031" s="41"/>
      <c r="CO4031" s="39"/>
      <c r="CP4031" s="78"/>
    </row>
    <row r="4032" spans="1:94" s="38" customFormat="1" x14ac:dyDescent="0.25">
      <c r="A4032" s="38">
        <v>4029</v>
      </c>
      <c r="F4032" s="39"/>
      <c r="Q4032" s="39"/>
      <c r="R4032" s="40"/>
      <c r="S4032" s="40"/>
      <c r="T4032" s="39"/>
      <c r="AG4032" s="110"/>
      <c r="AH4032" s="94"/>
      <c r="AJ4032" s="97"/>
      <c r="AL4032" s="39"/>
      <c r="AP4032" s="39"/>
      <c r="AQ4032" s="77"/>
      <c r="AR4032" s="94"/>
      <c r="AT4032" s="97"/>
      <c r="BB4032" s="79"/>
      <c r="BC4032" s="94"/>
      <c r="BE4032" s="97"/>
      <c r="BF4032" s="97"/>
      <c r="BG4032" s="40"/>
      <c r="BK4032" s="40"/>
      <c r="BL4032" s="79"/>
      <c r="BM4032" s="94"/>
      <c r="BO4032" s="97"/>
      <c r="BQ4032" s="40"/>
      <c r="BR4032" s="94"/>
      <c r="BS4032" s="94"/>
      <c r="BT4032" s="94"/>
      <c r="BU4032" s="40"/>
      <c r="BV4032" s="82"/>
      <c r="BW4032" s="94"/>
      <c r="BX4032" s="48"/>
      <c r="BY4032" s="97"/>
      <c r="BZ4032" s="48"/>
      <c r="CA4032" s="40"/>
      <c r="CB4032" s="94"/>
      <c r="CC4032" s="94"/>
      <c r="CD4032" s="94"/>
      <c r="CE4032" s="40"/>
      <c r="CF4032" s="73"/>
      <c r="CG4032" s="41"/>
      <c r="CH4032" s="41"/>
      <c r="CI4032" s="41"/>
      <c r="CJ4032" s="41"/>
      <c r="CK4032" s="41"/>
      <c r="CL4032" s="68"/>
      <c r="CM4032" s="41"/>
      <c r="CN4032" s="41"/>
      <c r="CO4032" s="39"/>
      <c r="CP4032" s="78"/>
    </row>
    <row r="4033" spans="1:94" s="38" customFormat="1" x14ac:dyDescent="0.25">
      <c r="A4033" s="38">
        <v>4030</v>
      </c>
      <c r="F4033" s="39"/>
      <c r="Q4033" s="39"/>
      <c r="R4033" s="40"/>
      <c r="S4033" s="40"/>
      <c r="T4033" s="39"/>
      <c r="AG4033" s="110"/>
      <c r="AH4033" s="94"/>
      <c r="AJ4033" s="97"/>
      <c r="AL4033" s="39"/>
      <c r="AP4033" s="39"/>
      <c r="AQ4033" s="77"/>
      <c r="AR4033" s="94"/>
      <c r="AT4033" s="97"/>
      <c r="BB4033" s="79"/>
      <c r="BC4033" s="94"/>
      <c r="BE4033" s="97"/>
      <c r="BF4033" s="97"/>
      <c r="BG4033" s="40"/>
      <c r="BK4033" s="40"/>
      <c r="BL4033" s="79"/>
      <c r="BM4033" s="94"/>
      <c r="BO4033" s="97"/>
      <c r="BQ4033" s="40"/>
      <c r="BR4033" s="94"/>
      <c r="BS4033" s="94"/>
      <c r="BT4033" s="94"/>
      <c r="BU4033" s="40"/>
      <c r="BV4033" s="82"/>
      <c r="BW4033" s="94"/>
      <c r="BX4033" s="48"/>
      <c r="BY4033" s="97"/>
      <c r="BZ4033" s="48"/>
      <c r="CA4033" s="40"/>
      <c r="CB4033" s="94"/>
      <c r="CC4033" s="94"/>
      <c r="CD4033" s="94"/>
      <c r="CE4033" s="40"/>
      <c r="CF4033" s="73"/>
      <c r="CG4033" s="41"/>
      <c r="CH4033" s="41"/>
      <c r="CI4033" s="41"/>
      <c r="CJ4033" s="41"/>
      <c r="CK4033" s="41"/>
      <c r="CL4033" s="68"/>
      <c r="CM4033" s="41"/>
      <c r="CN4033" s="41"/>
      <c r="CO4033" s="39"/>
      <c r="CP4033" s="78"/>
    </row>
    <row r="4034" spans="1:94" s="38" customFormat="1" x14ac:dyDescent="0.25">
      <c r="A4034" s="38">
        <v>4031</v>
      </c>
      <c r="F4034" s="39"/>
      <c r="Q4034" s="39"/>
      <c r="R4034" s="40"/>
      <c r="S4034" s="40"/>
      <c r="T4034" s="39"/>
      <c r="AG4034" s="110"/>
      <c r="AH4034" s="94"/>
      <c r="AJ4034" s="97"/>
      <c r="AL4034" s="39"/>
      <c r="AP4034" s="39"/>
      <c r="AQ4034" s="77"/>
      <c r="AR4034" s="94"/>
      <c r="AT4034" s="97"/>
      <c r="BB4034" s="79"/>
      <c r="BC4034" s="94"/>
      <c r="BE4034" s="97"/>
      <c r="BF4034" s="97"/>
      <c r="BG4034" s="40"/>
      <c r="BK4034" s="40"/>
      <c r="BL4034" s="79"/>
      <c r="BM4034" s="94"/>
      <c r="BO4034" s="97"/>
      <c r="BQ4034" s="40"/>
      <c r="BR4034" s="94"/>
      <c r="BS4034" s="94"/>
      <c r="BT4034" s="94"/>
      <c r="BU4034" s="40"/>
      <c r="BV4034" s="82"/>
      <c r="BW4034" s="94"/>
      <c r="BX4034" s="48"/>
      <c r="BY4034" s="97"/>
      <c r="BZ4034" s="48"/>
      <c r="CA4034" s="40"/>
      <c r="CB4034" s="94"/>
      <c r="CC4034" s="94"/>
      <c r="CD4034" s="94"/>
      <c r="CE4034" s="40"/>
      <c r="CF4034" s="73"/>
      <c r="CG4034" s="41"/>
      <c r="CH4034" s="41"/>
      <c r="CI4034" s="41"/>
      <c r="CJ4034" s="41"/>
      <c r="CK4034" s="41"/>
      <c r="CL4034" s="68"/>
      <c r="CM4034" s="41"/>
      <c r="CN4034" s="41"/>
      <c r="CO4034" s="39"/>
      <c r="CP4034" s="78"/>
    </row>
    <row r="4035" spans="1:94" s="38" customFormat="1" x14ac:dyDescent="0.25">
      <c r="A4035" s="38">
        <v>4032</v>
      </c>
      <c r="F4035" s="39"/>
      <c r="Q4035" s="39"/>
      <c r="R4035" s="40"/>
      <c r="S4035" s="40"/>
      <c r="T4035" s="39"/>
      <c r="AG4035" s="110"/>
      <c r="AH4035" s="94"/>
      <c r="AJ4035" s="97"/>
      <c r="AL4035" s="39"/>
      <c r="AP4035" s="39"/>
      <c r="AQ4035" s="77"/>
      <c r="AR4035" s="94"/>
      <c r="AT4035" s="97"/>
      <c r="BB4035" s="79"/>
      <c r="BC4035" s="94"/>
      <c r="BE4035" s="97"/>
      <c r="BF4035" s="97"/>
      <c r="BG4035" s="40"/>
      <c r="BK4035" s="40"/>
      <c r="BL4035" s="79"/>
      <c r="BM4035" s="94"/>
      <c r="BO4035" s="97"/>
      <c r="BQ4035" s="40"/>
      <c r="BR4035" s="94"/>
      <c r="BS4035" s="94"/>
      <c r="BT4035" s="94"/>
      <c r="BU4035" s="40"/>
      <c r="BV4035" s="82"/>
      <c r="BW4035" s="94"/>
      <c r="BX4035" s="48"/>
      <c r="BY4035" s="97"/>
      <c r="BZ4035" s="48"/>
      <c r="CA4035" s="40"/>
      <c r="CB4035" s="94"/>
      <c r="CC4035" s="94"/>
      <c r="CD4035" s="94"/>
      <c r="CE4035" s="40"/>
      <c r="CF4035" s="73"/>
      <c r="CG4035" s="41"/>
      <c r="CH4035" s="41"/>
      <c r="CI4035" s="41"/>
      <c r="CJ4035" s="41"/>
      <c r="CK4035" s="41"/>
      <c r="CL4035" s="68"/>
      <c r="CM4035" s="41"/>
      <c r="CN4035" s="41"/>
      <c r="CO4035" s="39"/>
      <c r="CP4035" s="78"/>
    </row>
    <row r="4036" spans="1:94" s="38" customFormat="1" x14ac:dyDescent="0.25">
      <c r="A4036" s="38">
        <v>4033</v>
      </c>
      <c r="F4036" s="39"/>
      <c r="Q4036" s="39"/>
      <c r="R4036" s="40"/>
      <c r="S4036" s="40"/>
      <c r="T4036" s="39"/>
      <c r="AG4036" s="110"/>
      <c r="AH4036" s="94"/>
      <c r="AJ4036" s="97"/>
      <c r="AL4036" s="39"/>
      <c r="AP4036" s="39"/>
      <c r="AQ4036" s="77"/>
      <c r="AR4036" s="94"/>
      <c r="AT4036" s="97"/>
      <c r="BB4036" s="79"/>
      <c r="BC4036" s="94"/>
      <c r="BE4036" s="97"/>
      <c r="BF4036" s="97"/>
      <c r="BG4036" s="40"/>
      <c r="BK4036" s="40"/>
      <c r="BL4036" s="79"/>
      <c r="BM4036" s="94"/>
      <c r="BO4036" s="97"/>
      <c r="BQ4036" s="40"/>
      <c r="BR4036" s="94"/>
      <c r="BS4036" s="94"/>
      <c r="BT4036" s="94"/>
      <c r="BU4036" s="40"/>
      <c r="BV4036" s="82"/>
      <c r="BW4036" s="94"/>
      <c r="BX4036" s="48"/>
      <c r="BY4036" s="97"/>
      <c r="BZ4036" s="48"/>
      <c r="CA4036" s="40"/>
      <c r="CB4036" s="94"/>
      <c r="CC4036" s="94"/>
      <c r="CD4036" s="94"/>
      <c r="CE4036" s="40"/>
      <c r="CF4036" s="73"/>
      <c r="CG4036" s="41"/>
      <c r="CH4036" s="41"/>
      <c r="CI4036" s="41"/>
      <c r="CJ4036" s="41"/>
      <c r="CK4036" s="41"/>
      <c r="CL4036" s="68"/>
      <c r="CM4036" s="41"/>
      <c r="CN4036" s="41"/>
      <c r="CO4036" s="39"/>
      <c r="CP4036" s="78"/>
    </row>
    <row r="4037" spans="1:94" s="38" customFormat="1" x14ac:dyDescent="0.25">
      <c r="A4037" s="38">
        <v>4034</v>
      </c>
      <c r="F4037" s="39"/>
      <c r="Q4037" s="39"/>
      <c r="R4037" s="40"/>
      <c r="S4037" s="40"/>
      <c r="T4037" s="39"/>
      <c r="AG4037" s="110"/>
      <c r="AH4037" s="94"/>
      <c r="AJ4037" s="97"/>
      <c r="AL4037" s="39"/>
      <c r="AP4037" s="39"/>
      <c r="AQ4037" s="77"/>
      <c r="AR4037" s="94"/>
      <c r="AT4037" s="97"/>
      <c r="BB4037" s="79"/>
      <c r="BC4037" s="94"/>
      <c r="BE4037" s="97"/>
      <c r="BF4037" s="97"/>
      <c r="BG4037" s="40"/>
      <c r="BK4037" s="40"/>
      <c r="BL4037" s="79"/>
      <c r="BM4037" s="94"/>
      <c r="BO4037" s="97"/>
      <c r="BQ4037" s="40"/>
      <c r="BR4037" s="94"/>
      <c r="BS4037" s="94"/>
      <c r="BT4037" s="94"/>
      <c r="BU4037" s="40"/>
      <c r="BV4037" s="82"/>
      <c r="BW4037" s="94"/>
      <c r="BX4037" s="48"/>
      <c r="BY4037" s="97"/>
      <c r="BZ4037" s="48"/>
      <c r="CA4037" s="40"/>
      <c r="CB4037" s="94"/>
      <c r="CC4037" s="94"/>
      <c r="CD4037" s="94"/>
      <c r="CE4037" s="40"/>
      <c r="CF4037" s="73"/>
      <c r="CG4037" s="41"/>
      <c r="CH4037" s="41"/>
      <c r="CI4037" s="41"/>
      <c r="CJ4037" s="41"/>
      <c r="CK4037" s="41"/>
      <c r="CL4037" s="68"/>
      <c r="CM4037" s="41"/>
      <c r="CN4037" s="41"/>
      <c r="CO4037" s="39"/>
      <c r="CP4037" s="78"/>
    </row>
    <row r="4038" spans="1:94" s="38" customFormat="1" x14ac:dyDescent="0.25">
      <c r="A4038" s="38">
        <v>4035</v>
      </c>
      <c r="F4038" s="39"/>
      <c r="Q4038" s="39"/>
      <c r="R4038" s="40"/>
      <c r="S4038" s="40"/>
      <c r="T4038" s="39"/>
      <c r="AG4038" s="110"/>
      <c r="AH4038" s="94"/>
      <c r="AJ4038" s="97"/>
      <c r="AL4038" s="39"/>
      <c r="AP4038" s="39"/>
      <c r="AQ4038" s="77"/>
      <c r="AR4038" s="94"/>
      <c r="AT4038" s="97"/>
      <c r="BB4038" s="79"/>
      <c r="BC4038" s="94"/>
      <c r="BE4038" s="97"/>
      <c r="BF4038" s="97"/>
      <c r="BG4038" s="40"/>
      <c r="BK4038" s="40"/>
      <c r="BL4038" s="79"/>
      <c r="BM4038" s="94"/>
      <c r="BO4038" s="97"/>
      <c r="BQ4038" s="40"/>
      <c r="BR4038" s="94"/>
      <c r="BS4038" s="94"/>
      <c r="BT4038" s="94"/>
      <c r="BU4038" s="40"/>
      <c r="BV4038" s="82"/>
      <c r="BW4038" s="94"/>
      <c r="BX4038" s="48"/>
      <c r="BY4038" s="97"/>
      <c r="BZ4038" s="48"/>
      <c r="CA4038" s="40"/>
      <c r="CB4038" s="94"/>
      <c r="CC4038" s="94"/>
      <c r="CD4038" s="94"/>
      <c r="CE4038" s="40"/>
      <c r="CF4038" s="73"/>
      <c r="CG4038" s="41"/>
      <c r="CH4038" s="41"/>
      <c r="CI4038" s="41"/>
      <c r="CJ4038" s="41"/>
      <c r="CK4038" s="41"/>
      <c r="CL4038" s="68"/>
      <c r="CM4038" s="41"/>
      <c r="CN4038" s="41"/>
      <c r="CO4038" s="39"/>
      <c r="CP4038" s="78"/>
    </row>
    <row r="4039" spans="1:94" s="38" customFormat="1" x14ac:dyDescent="0.25">
      <c r="A4039" s="38">
        <v>4036</v>
      </c>
      <c r="F4039" s="39"/>
      <c r="Q4039" s="39"/>
      <c r="R4039" s="40"/>
      <c r="S4039" s="40"/>
      <c r="T4039" s="39"/>
      <c r="AG4039" s="110"/>
      <c r="AH4039" s="94"/>
      <c r="AJ4039" s="97"/>
      <c r="AL4039" s="39"/>
      <c r="AP4039" s="39"/>
      <c r="AQ4039" s="77"/>
      <c r="AR4039" s="94"/>
      <c r="AT4039" s="97"/>
      <c r="BB4039" s="79"/>
      <c r="BC4039" s="94"/>
      <c r="BE4039" s="97"/>
      <c r="BF4039" s="97"/>
      <c r="BG4039" s="40"/>
      <c r="BK4039" s="40"/>
      <c r="BL4039" s="79"/>
      <c r="BM4039" s="94"/>
      <c r="BO4039" s="97"/>
      <c r="BQ4039" s="40"/>
      <c r="BR4039" s="94"/>
      <c r="BS4039" s="94"/>
      <c r="BT4039" s="94"/>
      <c r="BU4039" s="40"/>
      <c r="BV4039" s="82"/>
      <c r="BW4039" s="94"/>
      <c r="BX4039" s="48"/>
      <c r="BY4039" s="97"/>
      <c r="BZ4039" s="48"/>
      <c r="CA4039" s="40"/>
      <c r="CB4039" s="94"/>
      <c r="CC4039" s="94"/>
      <c r="CD4039" s="94"/>
      <c r="CE4039" s="40"/>
      <c r="CF4039" s="73"/>
      <c r="CG4039" s="41"/>
      <c r="CH4039" s="41"/>
      <c r="CI4039" s="41"/>
      <c r="CJ4039" s="41"/>
      <c r="CK4039" s="41"/>
      <c r="CL4039" s="68"/>
      <c r="CM4039" s="41"/>
      <c r="CN4039" s="41"/>
      <c r="CO4039" s="39"/>
      <c r="CP4039" s="78"/>
    </row>
    <row r="4040" spans="1:94" s="38" customFormat="1" x14ac:dyDescent="0.25">
      <c r="A4040" s="38">
        <v>4037</v>
      </c>
      <c r="F4040" s="39"/>
      <c r="Q4040" s="39"/>
      <c r="R4040" s="40"/>
      <c r="S4040" s="40"/>
      <c r="T4040" s="39"/>
      <c r="AG4040" s="110"/>
      <c r="AH4040" s="94"/>
      <c r="AJ4040" s="97"/>
      <c r="AL4040" s="39"/>
      <c r="AP4040" s="39"/>
      <c r="AQ4040" s="77"/>
      <c r="AR4040" s="94"/>
      <c r="AT4040" s="97"/>
      <c r="BB4040" s="79"/>
      <c r="BC4040" s="94"/>
      <c r="BE4040" s="97"/>
      <c r="BF4040" s="97"/>
      <c r="BG4040" s="40"/>
      <c r="BK4040" s="40"/>
      <c r="BL4040" s="79"/>
      <c r="BM4040" s="94"/>
      <c r="BO4040" s="97"/>
      <c r="BQ4040" s="40"/>
      <c r="BR4040" s="94"/>
      <c r="BS4040" s="94"/>
      <c r="BT4040" s="94"/>
      <c r="BU4040" s="40"/>
      <c r="BV4040" s="82"/>
      <c r="BW4040" s="94"/>
      <c r="BX4040" s="48"/>
      <c r="BY4040" s="97"/>
      <c r="BZ4040" s="48"/>
      <c r="CA4040" s="40"/>
      <c r="CB4040" s="94"/>
      <c r="CC4040" s="94"/>
      <c r="CD4040" s="94"/>
      <c r="CE4040" s="40"/>
      <c r="CF4040" s="73"/>
      <c r="CG4040" s="41"/>
      <c r="CH4040" s="41"/>
      <c r="CI4040" s="41"/>
      <c r="CJ4040" s="41"/>
      <c r="CK4040" s="41"/>
      <c r="CL4040" s="68"/>
      <c r="CM4040" s="41"/>
      <c r="CN4040" s="41"/>
      <c r="CO4040" s="39"/>
      <c r="CP4040" s="78"/>
    </row>
    <row r="4041" spans="1:94" s="38" customFormat="1" x14ac:dyDescent="0.25">
      <c r="A4041" s="38">
        <v>4038</v>
      </c>
      <c r="F4041" s="39"/>
      <c r="Q4041" s="39"/>
      <c r="R4041" s="40"/>
      <c r="S4041" s="40"/>
      <c r="T4041" s="39"/>
      <c r="AG4041" s="110"/>
      <c r="AH4041" s="94"/>
      <c r="AJ4041" s="97"/>
      <c r="AL4041" s="39"/>
      <c r="AP4041" s="39"/>
      <c r="AQ4041" s="77"/>
      <c r="AR4041" s="94"/>
      <c r="AT4041" s="97"/>
      <c r="BB4041" s="79"/>
      <c r="BC4041" s="94"/>
      <c r="BE4041" s="97"/>
      <c r="BF4041" s="97"/>
      <c r="BG4041" s="40"/>
      <c r="BK4041" s="40"/>
      <c r="BL4041" s="79"/>
      <c r="BM4041" s="94"/>
      <c r="BO4041" s="97"/>
      <c r="BQ4041" s="40"/>
      <c r="BR4041" s="94"/>
      <c r="BS4041" s="94"/>
      <c r="BT4041" s="94"/>
      <c r="BU4041" s="40"/>
      <c r="BV4041" s="82"/>
      <c r="BW4041" s="94"/>
      <c r="BX4041" s="48"/>
      <c r="BY4041" s="97"/>
      <c r="BZ4041" s="48"/>
      <c r="CA4041" s="40"/>
      <c r="CB4041" s="94"/>
      <c r="CC4041" s="94"/>
      <c r="CD4041" s="94"/>
      <c r="CE4041" s="40"/>
      <c r="CF4041" s="73"/>
      <c r="CG4041" s="41"/>
      <c r="CH4041" s="41"/>
      <c r="CI4041" s="41"/>
      <c r="CJ4041" s="41"/>
      <c r="CK4041" s="41"/>
      <c r="CL4041" s="68"/>
      <c r="CM4041" s="41"/>
      <c r="CN4041" s="41"/>
      <c r="CO4041" s="39"/>
      <c r="CP4041" s="78"/>
    </row>
    <row r="4042" spans="1:94" s="38" customFormat="1" x14ac:dyDescent="0.25">
      <c r="A4042" s="38">
        <v>4039</v>
      </c>
      <c r="F4042" s="39"/>
      <c r="Q4042" s="39"/>
      <c r="R4042" s="40"/>
      <c r="S4042" s="40"/>
      <c r="T4042" s="39"/>
      <c r="AG4042" s="110"/>
      <c r="AH4042" s="94"/>
      <c r="AJ4042" s="97"/>
      <c r="AL4042" s="39"/>
      <c r="AP4042" s="39"/>
      <c r="AQ4042" s="77"/>
      <c r="AR4042" s="94"/>
      <c r="AT4042" s="97"/>
      <c r="BB4042" s="79"/>
      <c r="BC4042" s="94"/>
      <c r="BE4042" s="97"/>
      <c r="BF4042" s="97"/>
      <c r="BG4042" s="40"/>
      <c r="BK4042" s="40"/>
      <c r="BL4042" s="79"/>
      <c r="BM4042" s="94"/>
      <c r="BO4042" s="97"/>
      <c r="BQ4042" s="40"/>
      <c r="BR4042" s="94"/>
      <c r="BS4042" s="94"/>
      <c r="BT4042" s="94"/>
      <c r="BU4042" s="40"/>
      <c r="BV4042" s="82"/>
      <c r="BW4042" s="94"/>
      <c r="BX4042" s="48"/>
      <c r="BY4042" s="97"/>
      <c r="BZ4042" s="48"/>
      <c r="CA4042" s="40"/>
      <c r="CB4042" s="94"/>
      <c r="CC4042" s="94"/>
      <c r="CD4042" s="94"/>
      <c r="CE4042" s="40"/>
      <c r="CF4042" s="73"/>
      <c r="CG4042" s="41"/>
      <c r="CH4042" s="41"/>
      <c r="CI4042" s="41"/>
      <c r="CJ4042" s="41"/>
      <c r="CK4042" s="41"/>
      <c r="CL4042" s="68"/>
      <c r="CM4042" s="41"/>
      <c r="CN4042" s="41"/>
      <c r="CO4042" s="39"/>
      <c r="CP4042" s="78"/>
    </row>
    <row r="4043" spans="1:94" s="38" customFormat="1" x14ac:dyDescent="0.25">
      <c r="A4043" s="38">
        <v>4040</v>
      </c>
      <c r="F4043" s="39"/>
      <c r="Q4043" s="39"/>
      <c r="R4043" s="40"/>
      <c r="S4043" s="40"/>
      <c r="T4043" s="39"/>
      <c r="AG4043" s="110"/>
      <c r="AH4043" s="94"/>
      <c r="AJ4043" s="97"/>
      <c r="AL4043" s="39"/>
      <c r="AP4043" s="39"/>
      <c r="AQ4043" s="77"/>
      <c r="AR4043" s="94"/>
      <c r="AT4043" s="97"/>
      <c r="BB4043" s="79"/>
      <c r="BC4043" s="94"/>
      <c r="BE4043" s="97"/>
      <c r="BF4043" s="97"/>
      <c r="BG4043" s="40"/>
      <c r="BK4043" s="40"/>
      <c r="BL4043" s="79"/>
      <c r="BM4043" s="94"/>
      <c r="BO4043" s="97"/>
      <c r="BQ4043" s="40"/>
      <c r="BR4043" s="94"/>
      <c r="BS4043" s="94"/>
      <c r="BT4043" s="94"/>
      <c r="BU4043" s="40"/>
      <c r="BV4043" s="82"/>
      <c r="BW4043" s="94"/>
      <c r="BX4043" s="48"/>
      <c r="BY4043" s="97"/>
      <c r="BZ4043" s="48"/>
      <c r="CA4043" s="40"/>
      <c r="CB4043" s="94"/>
      <c r="CC4043" s="94"/>
      <c r="CD4043" s="94"/>
      <c r="CE4043" s="40"/>
      <c r="CF4043" s="73"/>
      <c r="CG4043" s="41"/>
      <c r="CH4043" s="41"/>
      <c r="CI4043" s="41"/>
      <c r="CJ4043" s="41"/>
      <c r="CK4043" s="41"/>
      <c r="CL4043" s="68"/>
      <c r="CM4043" s="41"/>
      <c r="CN4043" s="41"/>
      <c r="CO4043" s="39"/>
      <c r="CP4043" s="78"/>
    </row>
    <row r="4044" spans="1:94" s="38" customFormat="1" x14ac:dyDescent="0.25">
      <c r="A4044" s="38">
        <v>4041</v>
      </c>
      <c r="F4044" s="39"/>
      <c r="Q4044" s="39"/>
      <c r="R4044" s="40"/>
      <c r="S4044" s="40"/>
      <c r="T4044" s="39"/>
      <c r="AG4044" s="110"/>
      <c r="AH4044" s="94"/>
      <c r="AJ4044" s="97"/>
      <c r="AL4044" s="39"/>
      <c r="AP4044" s="39"/>
      <c r="AQ4044" s="77"/>
      <c r="AR4044" s="94"/>
      <c r="AT4044" s="97"/>
      <c r="BB4044" s="79"/>
      <c r="BC4044" s="94"/>
      <c r="BE4044" s="97"/>
      <c r="BF4044" s="97"/>
      <c r="BG4044" s="40"/>
      <c r="BK4044" s="40"/>
      <c r="BL4044" s="79"/>
      <c r="BM4044" s="94"/>
      <c r="BO4044" s="97"/>
      <c r="BQ4044" s="40"/>
      <c r="BR4044" s="94"/>
      <c r="BS4044" s="94"/>
      <c r="BT4044" s="94"/>
      <c r="BU4044" s="40"/>
      <c r="BV4044" s="82"/>
      <c r="BW4044" s="94"/>
      <c r="BX4044" s="48"/>
      <c r="BY4044" s="97"/>
      <c r="BZ4044" s="48"/>
      <c r="CA4044" s="40"/>
      <c r="CB4044" s="94"/>
      <c r="CC4044" s="94"/>
      <c r="CD4044" s="94"/>
      <c r="CE4044" s="40"/>
      <c r="CF4044" s="73"/>
      <c r="CG4044" s="41"/>
      <c r="CH4044" s="41"/>
      <c r="CI4044" s="41"/>
      <c r="CJ4044" s="41"/>
      <c r="CK4044" s="41"/>
      <c r="CL4044" s="68"/>
      <c r="CM4044" s="41"/>
      <c r="CN4044" s="41"/>
      <c r="CO4044" s="39"/>
      <c r="CP4044" s="78"/>
    </row>
    <row r="4045" spans="1:94" s="38" customFormat="1" x14ac:dyDescent="0.25">
      <c r="A4045" s="38">
        <v>4042</v>
      </c>
      <c r="F4045" s="39"/>
      <c r="Q4045" s="39"/>
      <c r="R4045" s="40"/>
      <c r="S4045" s="40"/>
      <c r="T4045" s="39"/>
      <c r="AG4045" s="110"/>
      <c r="AH4045" s="94"/>
      <c r="AJ4045" s="97"/>
      <c r="AL4045" s="39"/>
      <c r="AP4045" s="39"/>
      <c r="AQ4045" s="77"/>
      <c r="AR4045" s="94"/>
      <c r="AT4045" s="97"/>
      <c r="BB4045" s="79"/>
      <c r="BC4045" s="94"/>
      <c r="BE4045" s="97"/>
      <c r="BF4045" s="97"/>
      <c r="BG4045" s="40"/>
      <c r="BK4045" s="40"/>
      <c r="BL4045" s="79"/>
      <c r="BM4045" s="94"/>
      <c r="BO4045" s="97"/>
      <c r="BQ4045" s="40"/>
      <c r="BR4045" s="94"/>
      <c r="BS4045" s="94"/>
      <c r="BT4045" s="94"/>
      <c r="BU4045" s="40"/>
      <c r="BV4045" s="82"/>
      <c r="BW4045" s="94"/>
      <c r="BX4045" s="48"/>
      <c r="BY4045" s="97"/>
      <c r="BZ4045" s="48"/>
      <c r="CA4045" s="40"/>
      <c r="CB4045" s="94"/>
      <c r="CC4045" s="94"/>
      <c r="CD4045" s="94"/>
      <c r="CE4045" s="40"/>
      <c r="CF4045" s="73"/>
      <c r="CG4045" s="41"/>
      <c r="CH4045" s="41"/>
      <c r="CI4045" s="41"/>
      <c r="CJ4045" s="41"/>
      <c r="CK4045" s="41"/>
      <c r="CL4045" s="68"/>
      <c r="CM4045" s="41"/>
      <c r="CN4045" s="41"/>
      <c r="CO4045" s="39"/>
      <c r="CP4045" s="78"/>
    </row>
    <row r="4046" spans="1:94" s="38" customFormat="1" x14ac:dyDescent="0.25">
      <c r="A4046" s="38">
        <v>4043</v>
      </c>
      <c r="F4046" s="39"/>
      <c r="Q4046" s="39"/>
      <c r="R4046" s="40"/>
      <c r="S4046" s="40"/>
      <c r="T4046" s="39"/>
      <c r="AG4046" s="110"/>
      <c r="AH4046" s="94"/>
      <c r="AJ4046" s="97"/>
      <c r="AL4046" s="39"/>
      <c r="AP4046" s="39"/>
      <c r="AQ4046" s="77"/>
      <c r="AR4046" s="94"/>
      <c r="AT4046" s="97"/>
      <c r="BB4046" s="79"/>
      <c r="BC4046" s="94"/>
      <c r="BE4046" s="97"/>
      <c r="BF4046" s="97"/>
      <c r="BG4046" s="40"/>
      <c r="BK4046" s="40"/>
      <c r="BL4046" s="79"/>
      <c r="BM4046" s="94"/>
      <c r="BO4046" s="97"/>
      <c r="BQ4046" s="40"/>
      <c r="BR4046" s="94"/>
      <c r="BS4046" s="94"/>
      <c r="BT4046" s="94"/>
      <c r="BU4046" s="40"/>
      <c r="BV4046" s="82"/>
      <c r="BW4046" s="94"/>
      <c r="BX4046" s="48"/>
      <c r="BY4046" s="97"/>
      <c r="BZ4046" s="48"/>
      <c r="CA4046" s="40"/>
      <c r="CB4046" s="94"/>
      <c r="CC4046" s="94"/>
      <c r="CD4046" s="94"/>
      <c r="CE4046" s="40"/>
      <c r="CF4046" s="73"/>
      <c r="CG4046" s="41"/>
      <c r="CH4046" s="41"/>
      <c r="CI4046" s="41"/>
      <c r="CJ4046" s="41"/>
      <c r="CK4046" s="41"/>
      <c r="CL4046" s="68"/>
      <c r="CM4046" s="41"/>
      <c r="CN4046" s="41"/>
      <c r="CO4046" s="39"/>
      <c r="CP4046" s="78"/>
    </row>
    <row r="4047" spans="1:94" s="38" customFormat="1" x14ac:dyDescent="0.25">
      <c r="A4047" s="38">
        <v>4044</v>
      </c>
      <c r="F4047" s="39"/>
      <c r="Q4047" s="39"/>
      <c r="R4047" s="40"/>
      <c r="S4047" s="40"/>
      <c r="T4047" s="39"/>
      <c r="AG4047" s="110"/>
      <c r="AH4047" s="94"/>
      <c r="AJ4047" s="97"/>
      <c r="AL4047" s="39"/>
      <c r="AP4047" s="39"/>
      <c r="AQ4047" s="77"/>
      <c r="AR4047" s="94"/>
      <c r="AT4047" s="97"/>
      <c r="BB4047" s="79"/>
      <c r="BC4047" s="94"/>
      <c r="BE4047" s="97"/>
      <c r="BF4047" s="97"/>
      <c r="BG4047" s="40"/>
      <c r="BK4047" s="40"/>
      <c r="BL4047" s="79"/>
      <c r="BM4047" s="94"/>
      <c r="BO4047" s="97"/>
      <c r="BQ4047" s="40"/>
      <c r="BR4047" s="94"/>
      <c r="BS4047" s="94"/>
      <c r="BT4047" s="94"/>
      <c r="BU4047" s="40"/>
      <c r="BV4047" s="82"/>
      <c r="BW4047" s="94"/>
      <c r="BX4047" s="48"/>
      <c r="BY4047" s="97"/>
      <c r="BZ4047" s="48"/>
      <c r="CA4047" s="40"/>
      <c r="CB4047" s="94"/>
      <c r="CC4047" s="94"/>
      <c r="CD4047" s="94"/>
      <c r="CE4047" s="40"/>
      <c r="CF4047" s="73"/>
      <c r="CG4047" s="41"/>
      <c r="CH4047" s="41"/>
      <c r="CI4047" s="41"/>
      <c r="CJ4047" s="41"/>
      <c r="CK4047" s="41"/>
      <c r="CL4047" s="68"/>
      <c r="CM4047" s="41"/>
      <c r="CN4047" s="41"/>
      <c r="CO4047" s="39"/>
      <c r="CP4047" s="78"/>
    </row>
    <row r="4048" spans="1:94" s="38" customFormat="1" x14ac:dyDescent="0.25">
      <c r="A4048" s="38">
        <v>4045</v>
      </c>
      <c r="F4048" s="39"/>
      <c r="Q4048" s="39"/>
      <c r="R4048" s="40"/>
      <c r="S4048" s="40"/>
      <c r="T4048" s="39"/>
      <c r="AG4048" s="110"/>
      <c r="AH4048" s="94"/>
      <c r="AJ4048" s="97"/>
      <c r="AL4048" s="39"/>
      <c r="AP4048" s="39"/>
      <c r="AQ4048" s="77"/>
      <c r="AR4048" s="94"/>
      <c r="AT4048" s="97"/>
      <c r="BB4048" s="79"/>
      <c r="BC4048" s="94"/>
      <c r="BE4048" s="97"/>
      <c r="BF4048" s="97"/>
      <c r="BG4048" s="40"/>
      <c r="BK4048" s="40"/>
      <c r="BL4048" s="79"/>
      <c r="BM4048" s="94"/>
      <c r="BO4048" s="97"/>
      <c r="BQ4048" s="40"/>
      <c r="BR4048" s="94"/>
      <c r="BS4048" s="94"/>
      <c r="BT4048" s="94"/>
      <c r="BU4048" s="40"/>
      <c r="BV4048" s="82"/>
      <c r="BW4048" s="94"/>
      <c r="BX4048" s="48"/>
      <c r="BY4048" s="97"/>
      <c r="BZ4048" s="48"/>
      <c r="CA4048" s="40"/>
      <c r="CB4048" s="94"/>
      <c r="CC4048" s="94"/>
      <c r="CD4048" s="94"/>
      <c r="CE4048" s="40"/>
      <c r="CF4048" s="73"/>
      <c r="CG4048" s="41"/>
      <c r="CH4048" s="41"/>
      <c r="CI4048" s="41"/>
      <c r="CJ4048" s="41"/>
      <c r="CK4048" s="41"/>
      <c r="CL4048" s="68"/>
      <c r="CM4048" s="41"/>
      <c r="CN4048" s="41"/>
      <c r="CO4048" s="39"/>
      <c r="CP4048" s="78"/>
    </row>
    <row r="4049" spans="1:94" s="38" customFormat="1" x14ac:dyDescent="0.25">
      <c r="A4049" s="38">
        <v>4046</v>
      </c>
      <c r="F4049" s="39"/>
      <c r="Q4049" s="39"/>
      <c r="R4049" s="40"/>
      <c r="S4049" s="40"/>
      <c r="T4049" s="39"/>
      <c r="AG4049" s="110"/>
      <c r="AH4049" s="94"/>
      <c r="AJ4049" s="97"/>
      <c r="AL4049" s="39"/>
      <c r="AP4049" s="39"/>
      <c r="AQ4049" s="77"/>
      <c r="AR4049" s="94"/>
      <c r="AT4049" s="97"/>
      <c r="BB4049" s="79"/>
      <c r="BC4049" s="94"/>
      <c r="BE4049" s="97"/>
      <c r="BF4049" s="97"/>
      <c r="BG4049" s="40"/>
      <c r="BK4049" s="40"/>
      <c r="BL4049" s="79"/>
      <c r="BM4049" s="94"/>
      <c r="BO4049" s="97"/>
      <c r="BQ4049" s="40"/>
      <c r="BR4049" s="94"/>
      <c r="BS4049" s="94"/>
      <c r="BT4049" s="94"/>
      <c r="BU4049" s="40"/>
      <c r="BV4049" s="82"/>
      <c r="BW4049" s="94"/>
      <c r="BX4049" s="48"/>
      <c r="BY4049" s="97"/>
      <c r="BZ4049" s="48"/>
      <c r="CA4049" s="40"/>
      <c r="CB4049" s="94"/>
      <c r="CC4049" s="94"/>
      <c r="CD4049" s="94"/>
      <c r="CE4049" s="40"/>
      <c r="CF4049" s="73"/>
      <c r="CG4049" s="41"/>
      <c r="CH4049" s="41"/>
      <c r="CI4049" s="41"/>
      <c r="CJ4049" s="41"/>
      <c r="CK4049" s="41"/>
      <c r="CL4049" s="68"/>
      <c r="CM4049" s="41"/>
      <c r="CN4049" s="41"/>
      <c r="CO4049" s="39"/>
      <c r="CP4049" s="78"/>
    </row>
    <row r="4050" spans="1:94" s="38" customFormat="1" x14ac:dyDescent="0.25">
      <c r="A4050" s="38">
        <v>4047</v>
      </c>
      <c r="F4050" s="39"/>
      <c r="Q4050" s="39"/>
      <c r="R4050" s="40"/>
      <c r="S4050" s="40"/>
      <c r="T4050" s="39"/>
      <c r="AG4050" s="110"/>
      <c r="AH4050" s="94"/>
      <c r="AJ4050" s="97"/>
      <c r="AL4050" s="39"/>
      <c r="AP4050" s="39"/>
      <c r="AQ4050" s="77"/>
      <c r="AR4050" s="94"/>
      <c r="AT4050" s="97"/>
      <c r="BB4050" s="79"/>
      <c r="BC4050" s="94"/>
      <c r="BE4050" s="97"/>
      <c r="BF4050" s="97"/>
      <c r="BG4050" s="40"/>
      <c r="BK4050" s="40"/>
      <c r="BL4050" s="79"/>
      <c r="BM4050" s="94"/>
      <c r="BO4050" s="97"/>
      <c r="BQ4050" s="40"/>
      <c r="BR4050" s="94"/>
      <c r="BS4050" s="94"/>
      <c r="BT4050" s="94"/>
      <c r="BU4050" s="40"/>
      <c r="BV4050" s="82"/>
      <c r="BW4050" s="94"/>
      <c r="BX4050" s="48"/>
      <c r="BY4050" s="97"/>
      <c r="BZ4050" s="48"/>
      <c r="CA4050" s="40"/>
      <c r="CB4050" s="94"/>
      <c r="CC4050" s="94"/>
      <c r="CD4050" s="94"/>
      <c r="CE4050" s="40"/>
      <c r="CF4050" s="73"/>
      <c r="CG4050" s="41"/>
      <c r="CH4050" s="41"/>
      <c r="CI4050" s="41"/>
      <c r="CJ4050" s="41"/>
      <c r="CK4050" s="41"/>
      <c r="CL4050" s="68"/>
      <c r="CM4050" s="41"/>
      <c r="CN4050" s="41"/>
      <c r="CO4050" s="39"/>
      <c r="CP4050" s="78"/>
    </row>
    <row r="4051" spans="1:94" s="38" customFormat="1" x14ac:dyDescent="0.25">
      <c r="A4051" s="38">
        <v>4048</v>
      </c>
      <c r="F4051" s="39"/>
      <c r="Q4051" s="39"/>
      <c r="R4051" s="40"/>
      <c r="S4051" s="40"/>
      <c r="T4051" s="39"/>
      <c r="AG4051" s="110"/>
      <c r="AH4051" s="94"/>
      <c r="AJ4051" s="97"/>
      <c r="AL4051" s="39"/>
      <c r="AP4051" s="39"/>
      <c r="AQ4051" s="77"/>
      <c r="AR4051" s="94"/>
      <c r="AT4051" s="97"/>
      <c r="BB4051" s="79"/>
      <c r="BC4051" s="94"/>
      <c r="BE4051" s="97"/>
      <c r="BF4051" s="97"/>
      <c r="BG4051" s="40"/>
      <c r="BK4051" s="40"/>
      <c r="BL4051" s="79"/>
      <c r="BM4051" s="94"/>
      <c r="BO4051" s="97"/>
      <c r="BQ4051" s="40"/>
      <c r="BR4051" s="94"/>
      <c r="BS4051" s="94"/>
      <c r="BT4051" s="94"/>
      <c r="BU4051" s="40"/>
      <c r="BV4051" s="82"/>
      <c r="BW4051" s="94"/>
      <c r="BX4051" s="48"/>
      <c r="BY4051" s="97"/>
      <c r="BZ4051" s="48"/>
      <c r="CA4051" s="40"/>
      <c r="CB4051" s="94"/>
      <c r="CC4051" s="94"/>
      <c r="CD4051" s="94"/>
      <c r="CE4051" s="40"/>
      <c r="CF4051" s="73"/>
      <c r="CG4051" s="41"/>
      <c r="CH4051" s="41"/>
      <c r="CI4051" s="41"/>
      <c r="CJ4051" s="41"/>
      <c r="CK4051" s="41"/>
      <c r="CL4051" s="68"/>
      <c r="CM4051" s="41"/>
      <c r="CN4051" s="41"/>
      <c r="CO4051" s="39"/>
      <c r="CP4051" s="78"/>
    </row>
    <row r="4052" spans="1:94" s="38" customFormat="1" x14ac:dyDescent="0.25">
      <c r="A4052" s="38">
        <v>4049</v>
      </c>
      <c r="F4052" s="39"/>
      <c r="Q4052" s="39"/>
      <c r="R4052" s="40"/>
      <c r="S4052" s="40"/>
      <c r="T4052" s="39"/>
      <c r="AG4052" s="110"/>
      <c r="AH4052" s="94"/>
      <c r="AJ4052" s="97"/>
      <c r="AL4052" s="39"/>
      <c r="AP4052" s="39"/>
      <c r="AQ4052" s="77"/>
      <c r="AR4052" s="94"/>
      <c r="AT4052" s="97"/>
      <c r="BB4052" s="79"/>
      <c r="BC4052" s="94"/>
      <c r="BE4052" s="97"/>
      <c r="BF4052" s="97"/>
      <c r="BG4052" s="40"/>
      <c r="BK4052" s="40"/>
      <c r="BL4052" s="79"/>
      <c r="BM4052" s="94"/>
      <c r="BO4052" s="97"/>
      <c r="BQ4052" s="40"/>
      <c r="BR4052" s="94"/>
      <c r="BS4052" s="94"/>
      <c r="BT4052" s="94"/>
      <c r="BU4052" s="40"/>
      <c r="BV4052" s="82"/>
      <c r="BW4052" s="94"/>
      <c r="BX4052" s="48"/>
      <c r="BY4052" s="97"/>
      <c r="BZ4052" s="48"/>
      <c r="CA4052" s="40"/>
      <c r="CB4052" s="94"/>
      <c r="CC4052" s="94"/>
      <c r="CD4052" s="94"/>
      <c r="CE4052" s="40"/>
      <c r="CF4052" s="73"/>
      <c r="CG4052" s="41"/>
      <c r="CH4052" s="41"/>
      <c r="CI4052" s="41"/>
      <c r="CJ4052" s="41"/>
      <c r="CK4052" s="41"/>
      <c r="CL4052" s="68"/>
      <c r="CM4052" s="41"/>
      <c r="CN4052" s="41"/>
      <c r="CO4052" s="39"/>
      <c r="CP4052" s="78"/>
    </row>
    <row r="4053" spans="1:94" s="38" customFormat="1" x14ac:dyDescent="0.25">
      <c r="A4053" s="38">
        <v>4050</v>
      </c>
      <c r="F4053" s="39"/>
      <c r="Q4053" s="39"/>
      <c r="R4053" s="40"/>
      <c r="S4053" s="40"/>
      <c r="T4053" s="39"/>
      <c r="AG4053" s="110"/>
      <c r="AH4053" s="94"/>
      <c r="AJ4053" s="97"/>
      <c r="AL4053" s="39"/>
      <c r="AP4053" s="39"/>
      <c r="AQ4053" s="77"/>
      <c r="AR4053" s="94"/>
      <c r="AT4053" s="97"/>
      <c r="BB4053" s="79"/>
      <c r="BC4053" s="94"/>
      <c r="BE4053" s="97"/>
      <c r="BF4053" s="97"/>
      <c r="BG4053" s="40"/>
      <c r="BK4053" s="40"/>
      <c r="BL4053" s="79"/>
      <c r="BM4053" s="94"/>
      <c r="BO4053" s="97"/>
      <c r="BQ4053" s="40"/>
      <c r="BR4053" s="94"/>
      <c r="BS4053" s="94"/>
      <c r="BT4053" s="94"/>
      <c r="BU4053" s="40"/>
      <c r="BV4053" s="82"/>
      <c r="BW4053" s="94"/>
      <c r="BX4053" s="48"/>
      <c r="BY4053" s="97"/>
      <c r="BZ4053" s="48"/>
      <c r="CA4053" s="40"/>
      <c r="CB4053" s="94"/>
      <c r="CC4053" s="94"/>
      <c r="CD4053" s="94"/>
      <c r="CE4053" s="40"/>
      <c r="CF4053" s="73"/>
      <c r="CG4053" s="41"/>
      <c r="CH4053" s="41"/>
      <c r="CI4053" s="41"/>
      <c r="CJ4053" s="41"/>
      <c r="CK4053" s="41"/>
      <c r="CL4053" s="68"/>
      <c r="CM4053" s="41"/>
      <c r="CN4053" s="41"/>
      <c r="CO4053" s="39"/>
      <c r="CP4053" s="78"/>
    </row>
    <row r="4054" spans="1:94" s="38" customFormat="1" x14ac:dyDescent="0.25">
      <c r="A4054" s="38">
        <v>4051</v>
      </c>
      <c r="F4054" s="39"/>
      <c r="Q4054" s="39"/>
      <c r="R4054" s="40"/>
      <c r="S4054" s="40"/>
      <c r="T4054" s="39"/>
      <c r="AG4054" s="110"/>
      <c r="AH4054" s="94"/>
      <c r="AJ4054" s="97"/>
      <c r="AL4054" s="39"/>
      <c r="AP4054" s="39"/>
      <c r="AQ4054" s="77"/>
      <c r="AR4054" s="94"/>
      <c r="AT4054" s="97"/>
      <c r="BB4054" s="79"/>
      <c r="BC4054" s="94"/>
      <c r="BE4054" s="97"/>
      <c r="BF4054" s="97"/>
      <c r="BG4054" s="40"/>
      <c r="BK4054" s="40"/>
      <c r="BL4054" s="79"/>
      <c r="BM4054" s="94"/>
      <c r="BO4054" s="97"/>
      <c r="BQ4054" s="40"/>
      <c r="BR4054" s="94"/>
      <c r="BS4054" s="94"/>
      <c r="BT4054" s="94"/>
      <c r="BU4054" s="40"/>
      <c r="BV4054" s="82"/>
      <c r="BW4054" s="94"/>
      <c r="BX4054" s="48"/>
      <c r="BY4054" s="97"/>
      <c r="BZ4054" s="48"/>
      <c r="CA4054" s="40"/>
      <c r="CB4054" s="94"/>
      <c r="CC4054" s="94"/>
      <c r="CD4054" s="94"/>
      <c r="CE4054" s="40"/>
      <c r="CF4054" s="73"/>
      <c r="CG4054" s="41"/>
      <c r="CH4054" s="41"/>
      <c r="CI4054" s="41"/>
      <c r="CJ4054" s="41"/>
      <c r="CK4054" s="41"/>
      <c r="CL4054" s="68"/>
      <c r="CM4054" s="41"/>
      <c r="CN4054" s="41"/>
      <c r="CO4054" s="39"/>
      <c r="CP4054" s="78"/>
    </row>
    <row r="4055" spans="1:94" s="38" customFormat="1" x14ac:dyDescent="0.25">
      <c r="A4055" s="38">
        <v>4052</v>
      </c>
      <c r="F4055" s="39"/>
      <c r="Q4055" s="39"/>
      <c r="R4055" s="40"/>
      <c r="S4055" s="40"/>
      <c r="T4055" s="39"/>
      <c r="AG4055" s="110"/>
      <c r="AH4055" s="94"/>
      <c r="AJ4055" s="97"/>
      <c r="AL4055" s="39"/>
      <c r="AP4055" s="39"/>
      <c r="AQ4055" s="77"/>
      <c r="AR4055" s="94"/>
      <c r="AT4055" s="97"/>
      <c r="BB4055" s="79"/>
      <c r="BC4055" s="94"/>
      <c r="BE4055" s="97"/>
      <c r="BF4055" s="97"/>
      <c r="BG4055" s="40"/>
      <c r="BK4055" s="40"/>
      <c r="BL4055" s="79"/>
      <c r="BM4055" s="94"/>
      <c r="BO4055" s="97"/>
      <c r="BQ4055" s="40"/>
      <c r="BR4055" s="94"/>
      <c r="BS4055" s="94"/>
      <c r="BT4055" s="94"/>
      <c r="BU4055" s="40"/>
      <c r="BV4055" s="82"/>
      <c r="BW4055" s="94"/>
      <c r="BX4055" s="48"/>
      <c r="BY4055" s="97"/>
      <c r="BZ4055" s="48"/>
      <c r="CA4055" s="40"/>
      <c r="CB4055" s="94"/>
      <c r="CC4055" s="94"/>
      <c r="CD4055" s="94"/>
      <c r="CE4055" s="40"/>
      <c r="CF4055" s="73"/>
      <c r="CG4055" s="41"/>
      <c r="CH4055" s="41"/>
      <c r="CI4055" s="41"/>
      <c r="CJ4055" s="41"/>
      <c r="CK4055" s="41"/>
      <c r="CL4055" s="68"/>
      <c r="CM4055" s="41"/>
      <c r="CN4055" s="41"/>
      <c r="CO4055" s="39"/>
      <c r="CP4055" s="78"/>
    </row>
    <row r="4056" spans="1:94" s="38" customFormat="1" x14ac:dyDescent="0.25">
      <c r="A4056" s="38">
        <v>4053</v>
      </c>
      <c r="F4056" s="39"/>
      <c r="Q4056" s="39"/>
      <c r="R4056" s="40"/>
      <c r="S4056" s="40"/>
      <c r="T4056" s="39"/>
      <c r="AG4056" s="110"/>
      <c r="AH4056" s="94"/>
      <c r="AJ4056" s="97"/>
      <c r="AL4056" s="39"/>
      <c r="AP4056" s="39"/>
      <c r="AQ4056" s="77"/>
      <c r="AR4056" s="94"/>
      <c r="AT4056" s="97"/>
      <c r="BB4056" s="79"/>
      <c r="BC4056" s="94"/>
      <c r="BE4056" s="97"/>
      <c r="BF4056" s="97"/>
      <c r="BG4056" s="40"/>
      <c r="BK4056" s="40"/>
      <c r="BL4056" s="79"/>
      <c r="BM4056" s="94"/>
      <c r="BO4056" s="97"/>
      <c r="BQ4056" s="40"/>
      <c r="BR4056" s="94"/>
      <c r="BS4056" s="94"/>
      <c r="BT4056" s="94"/>
      <c r="BU4056" s="40"/>
      <c r="BV4056" s="82"/>
      <c r="BW4056" s="94"/>
      <c r="BX4056" s="48"/>
      <c r="BY4056" s="97"/>
      <c r="BZ4056" s="48"/>
      <c r="CA4056" s="40"/>
      <c r="CB4056" s="94"/>
      <c r="CC4056" s="94"/>
      <c r="CD4056" s="94"/>
      <c r="CE4056" s="40"/>
      <c r="CF4056" s="73"/>
      <c r="CG4056" s="41"/>
      <c r="CH4056" s="41"/>
      <c r="CI4056" s="41"/>
      <c r="CJ4056" s="41"/>
      <c r="CK4056" s="41"/>
      <c r="CL4056" s="68"/>
      <c r="CM4056" s="41"/>
      <c r="CN4056" s="41"/>
      <c r="CO4056" s="39"/>
      <c r="CP4056" s="78"/>
    </row>
    <row r="4057" spans="1:94" s="38" customFormat="1" x14ac:dyDescent="0.25">
      <c r="A4057" s="38">
        <v>4054</v>
      </c>
      <c r="F4057" s="39"/>
      <c r="Q4057" s="39"/>
      <c r="R4057" s="40"/>
      <c r="S4057" s="40"/>
      <c r="T4057" s="39"/>
      <c r="AG4057" s="110"/>
      <c r="AH4057" s="94"/>
      <c r="AJ4057" s="97"/>
      <c r="AL4057" s="39"/>
      <c r="AP4057" s="39"/>
      <c r="AQ4057" s="77"/>
      <c r="AR4057" s="94"/>
      <c r="AT4057" s="97"/>
      <c r="BB4057" s="79"/>
      <c r="BC4057" s="94"/>
      <c r="BE4057" s="97"/>
      <c r="BF4057" s="97"/>
      <c r="BG4057" s="40"/>
      <c r="BK4057" s="40"/>
      <c r="BL4057" s="79"/>
      <c r="BM4057" s="94"/>
      <c r="BO4057" s="97"/>
      <c r="BQ4057" s="40"/>
      <c r="BR4057" s="94"/>
      <c r="BS4057" s="94"/>
      <c r="BT4057" s="94"/>
      <c r="BU4057" s="40"/>
      <c r="BV4057" s="82"/>
      <c r="BW4057" s="94"/>
      <c r="BX4057" s="48"/>
      <c r="BY4057" s="97"/>
      <c r="BZ4057" s="48"/>
      <c r="CA4057" s="40"/>
      <c r="CB4057" s="94"/>
      <c r="CC4057" s="94"/>
      <c r="CD4057" s="94"/>
      <c r="CE4057" s="40"/>
      <c r="CF4057" s="73"/>
      <c r="CG4057" s="41"/>
      <c r="CH4057" s="41"/>
      <c r="CI4057" s="41"/>
      <c r="CJ4057" s="41"/>
      <c r="CK4057" s="41"/>
      <c r="CL4057" s="68"/>
      <c r="CM4057" s="41"/>
      <c r="CN4057" s="41"/>
      <c r="CO4057" s="39"/>
      <c r="CP4057" s="78"/>
    </row>
    <row r="4058" spans="1:94" s="38" customFormat="1" x14ac:dyDescent="0.25">
      <c r="A4058" s="38">
        <v>4055</v>
      </c>
      <c r="F4058" s="39"/>
      <c r="Q4058" s="39"/>
      <c r="R4058" s="40"/>
      <c r="S4058" s="40"/>
      <c r="T4058" s="39"/>
      <c r="AG4058" s="110"/>
      <c r="AH4058" s="94"/>
      <c r="AJ4058" s="97"/>
      <c r="AL4058" s="39"/>
      <c r="AP4058" s="39"/>
      <c r="AQ4058" s="77"/>
      <c r="AR4058" s="94"/>
      <c r="AT4058" s="97"/>
      <c r="BB4058" s="79"/>
      <c r="BC4058" s="94"/>
      <c r="BE4058" s="97"/>
      <c r="BF4058" s="97"/>
      <c r="BG4058" s="40"/>
      <c r="BK4058" s="40"/>
      <c r="BL4058" s="79"/>
      <c r="BM4058" s="94"/>
      <c r="BO4058" s="97"/>
      <c r="BQ4058" s="40"/>
      <c r="BR4058" s="94"/>
      <c r="BS4058" s="94"/>
      <c r="BT4058" s="94"/>
      <c r="BU4058" s="40"/>
      <c r="BV4058" s="82"/>
      <c r="BW4058" s="94"/>
      <c r="BX4058" s="48"/>
      <c r="BY4058" s="97"/>
      <c r="BZ4058" s="48"/>
      <c r="CA4058" s="40"/>
      <c r="CB4058" s="94"/>
      <c r="CC4058" s="94"/>
      <c r="CD4058" s="94"/>
      <c r="CE4058" s="40"/>
      <c r="CF4058" s="73"/>
      <c r="CG4058" s="41"/>
      <c r="CH4058" s="41"/>
      <c r="CI4058" s="41"/>
      <c r="CJ4058" s="41"/>
      <c r="CK4058" s="41"/>
      <c r="CL4058" s="68"/>
      <c r="CM4058" s="41"/>
      <c r="CN4058" s="41"/>
      <c r="CO4058" s="39"/>
      <c r="CP4058" s="78"/>
    </row>
    <row r="4059" spans="1:94" s="38" customFormat="1" x14ac:dyDescent="0.25">
      <c r="A4059" s="38">
        <v>4056</v>
      </c>
      <c r="F4059" s="39"/>
      <c r="Q4059" s="39"/>
      <c r="R4059" s="40"/>
      <c r="S4059" s="40"/>
      <c r="T4059" s="39"/>
      <c r="AG4059" s="110"/>
      <c r="AH4059" s="94"/>
      <c r="AJ4059" s="97"/>
      <c r="AL4059" s="39"/>
      <c r="AP4059" s="39"/>
      <c r="AQ4059" s="77"/>
      <c r="AR4059" s="94"/>
      <c r="AT4059" s="97"/>
      <c r="BB4059" s="79"/>
      <c r="BC4059" s="94"/>
      <c r="BE4059" s="97"/>
      <c r="BF4059" s="97"/>
      <c r="BG4059" s="40"/>
      <c r="BK4059" s="40"/>
      <c r="BL4059" s="79"/>
      <c r="BM4059" s="94"/>
      <c r="BO4059" s="97"/>
      <c r="BQ4059" s="40"/>
      <c r="BR4059" s="94"/>
      <c r="BS4059" s="94"/>
      <c r="BT4059" s="94"/>
      <c r="BU4059" s="40"/>
      <c r="BV4059" s="82"/>
      <c r="BW4059" s="94"/>
      <c r="BX4059" s="48"/>
      <c r="BY4059" s="97"/>
      <c r="BZ4059" s="48"/>
      <c r="CA4059" s="40"/>
      <c r="CB4059" s="94"/>
      <c r="CC4059" s="94"/>
      <c r="CD4059" s="94"/>
      <c r="CE4059" s="40"/>
      <c r="CF4059" s="73"/>
      <c r="CG4059" s="41"/>
      <c r="CH4059" s="41"/>
      <c r="CI4059" s="41"/>
      <c r="CJ4059" s="41"/>
      <c r="CK4059" s="41"/>
      <c r="CL4059" s="68"/>
      <c r="CM4059" s="41"/>
      <c r="CN4059" s="41"/>
      <c r="CO4059" s="39"/>
      <c r="CP4059" s="78"/>
    </row>
    <row r="4060" spans="1:94" s="38" customFormat="1" x14ac:dyDescent="0.25">
      <c r="A4060" s="38">
        <v>4057</v>
      </c>
      <c r="F4060" s="39"/>
      <c r="Q4060" s="39"/>
      <c r="R4060" s="40"/>
      <c r="S4060" s="40"/>
      <c r="T4060" s="39"/>
      <c r="AG4060" s="110"/>
      <c r="AH4060" s="94"/>
      <c r="AJ4060" s="97"/>
      <c r="AL4060" s="39"/>
      <c r="AP4060" s="39"/>
      <c r="AQ4060" s="77"/>
      <c r="AR4060" s="94"/>
      <c r="AT4060" s="97"/>
      <c r="BB4060" s="79"/>
      <c r="BC4060" s="94"/>
      <c r="BE4060" s="97"/>
      <c r="BF4060" s="97"/>
      <c r="BG4060" s="40"/>
      <c r="BK4060" s="40"/>
      <c r="BL4060" s="79"/>
      <c r="BM4060" s="94"/>
      <c r="BO4060" s="97"/>
      <c r="BQ4060" s="40"/>
      <c r="BR4060" s="94"/>
      <c r="BS4060" s="94"/>
      <c r="BT4060" s="94"/>
      <c r="BU4060" s="40"/>
      <c r="BV4060" s="82"/>
      <c r="BW4060" s="94"/>
      <c r="BX4060" s="48"/>
      <c r="BY4060" s="97"/>
      <c r="BZ4060" s="48"/>
      <c r="CA4060" s="40"/>
      <c r="CB4060" s="94"/>
      <c r="CC4060" s="94"/>
      <c r="CD4060" s="94"/>
      <c r="CE4060" s="40"/>
      <c r="CF4060" s="73"/>
      <c r="CG4060" s="41"/>
      <c r="CH4060" s="41"/>
      <c r="CI4060" s="41"/>
      <c r="CJ4060" s="41"/>
      <c r="CK4060" s="41"/>
      <c r="CL4060" s="68"/>
      <c r="CM4060" s="41"/>
      <c r="CN4060" s="41"/>
      <c r="CO4060" s="39"/>
      <c r="CP4060" s="78"/>
    </row>
    <row r="4061" spans="1:94" s="38" customFormat="1" x14ac:dyDescent="0.25">
      <c r="A4061" s="38">
        <v>4058</v>
      </c>
      <c r="F4061" s="39"/>
      <c r="Q4061" s="39"/>
      <c r="R4061" s="40"/>
      <c r="S4061" s="40"/>
      <c r="T4061" s="39"/>
      <c r="AG4061" s="110"/>
      <c r="AH4061" s="94"/>
      <c r="AJ4061" s="97"/>
      <c r="AL4061" s="39"/>
      <c r="AP4061" s="39"/>
      <c r="AQ4061" s="77"/>
      <c r="AR4061" s="94"/>
      <c r="AT4061" s="97"/>
      <c r="BB4061" s="79"/>
      <c r="BC4061" s="94"/>
      <c r="BE4061" s="97"/>
      <c r="BF4061" s="97"/>
      <c r="BG4061" s="40"/>
      <c r="BK4061" s="40"/>
      <c r="BL4061" s="79"/>
      <c r="BM4061" s="94"/>
      <c r="BO4061" s="97"/>
      <c r="BQ4061" s="40"/>
      <c r="BR4061" s="94"/>
      <c r="BS4061" s="94"/>
      <c r="BT4061" s="94"/>
      <c r="BU4061" s="40"/>
      <c r="BV4061" s="82"/>
      <c r="BW4061" s="94"/>
      <c r="BX4061" s="48"/>
      <c r="BY4061" s="97"/>
      <c r="BZ4061" s="48"/>
      <c r="CA4061" s="40"/>
      <c r="CB4061" s="94"/>
      <c r="CC4061" s="94"/>
      <c r="CD4061" s="94"/>
      <c r="CE4061" s="40"/>
      <c r="CF4061" s="73"/>
      <c r="CG4061" s="41"/>
      <c r="CH4061" s="41"/>
      <c r="CI4061" s="41"/>
      <c r="CJ4061" s="41"/>
      <c r="CK4061" s="41"/>
      <c r="CL4061" s="68"/>
      <c r="CM4061" s="41"/>
      <c r="CN4061" s="41"/>
      <c r="CO4061" s="39"/>
      <c r="CP4061" s="78"/>
    </row>
    <row r="4062" spans="1:94" s="38" customFormat="1" x14ac:dyDescent="0.25">
      <c r="A4062" s="38">
        <v>4059</v>
      </c>
      <c r="F4062" s="39"/>
      <c r="Q4062" s="39"/>
      <c r="R4062" s="40"/>
      <c r="S4062" s="40"/>
      <c r="T4062" s="39"/>
      <c r="AG4062" s="110"/>
      <c r="AH4062" s="94"/>
      <c r="AJ4062" s="97"/>
      <c r="AL4062" s="39"/>
      <c r="AP4062" s="39"/>
      <c r="AQ4062" s="77"/>
      <c r="AR4062" s="94"/>
      <c r="AT4062" s="97"/>
      <c r="BB4062" s="79"/>
      <c r="BC4062" s="94"/>
      <c r="BE4062" s="97"/>
      <c r="BF4062" s="97"/>
      <c r="BG4062" s="40"/>
      <c r="BK4062" s="40"/>
      <c r="BL4062" s="79"/>
      <c r="BM4062" s="94"/>
      <c r="BO4062" s="97"/>
      <c r="BQ4062" s="40"/>
      <c r="BR4062" s="94"/>
      <c r="BS4062" s="94"/>
      <c r="BT4062" s="94"/>
      <c r="BU4062" s="40"/>
      <c r="BV4062" s="82"/>
      <c r="BW4062" s="94"/>
      <c r="BX4062" s="48"/>
      <c r="BY4062" s="97"/>
      <c r="BZ4062" s="48"/>
      <c r="CA4062" s="40"/>
      <c r="CB4062" s="94"/>
      <c r="CC4062" s="94"/>
      <c r="CD4062" s="94"/>
      <c r="CE4062" s="40"/>
      <c r="CF4062" s="73"/>
      <c r="CG4062" s="41"/>
      <c r="CH4062" s="41"/>
      <c r="CI4062" s="41"/>
      <c r="CJ4062" s="41"/>
      <c r="CK4062" s="41"/>
      <c r="CL4062" s="68"/>
      <c r="CM4062" s="41"/>
      <c r="CN4062" s="41"/>
      <c r="CO4062" s="39"/>
      <c r="CP4062" s="78"/>
    </row>
    <row r="4063" spans="1:94" s="38" customFormat="1" x14ac:dyDescent="0.25">
      <c r="A4063" s="38">
        <v>4060</v>
      </c>
      <c r="F4063" s="39"/>
      <c r="Q4063" s="39"/>
      <c r="R4063" s="40"/>
      <c r="S4063" s="40"/>
      <c r="T4063" s="39"/>
      <c r="AG4063" s="110"/>
      <c r="AH4063" s="94"/>
      <c r="AJ4063" s="97"/>
      <c r="AL4063" s="39"/>
      <c r="AP4063" s="39"/>
      <c r="AQ4063" s="77"/>
      <c r="AR4063" s="94"/>
      <c r="AT4063" s="97"/>
      <c r="BB4063" s="79"/>
      <c r="BC4063" s="94"/>
      <c r="BE4063" s="97"/>
      <c r="BF4063" s="97"/>
      <c r="BG4063" s="40"/>
      <c r="BK4063" s="40"/>
      <c r="BL4063" s="79"/>
      <c r="BM4063" s="94"/>
      <c r="BO4063" s="97"/>
      <c r="BQ4063" s="40"/>
      <c r="BR4063" s="94"/>
      <c r="BS4063" s="94"/>
      <c r="BT4063" s="94"/>
      <c r="BU4063" s="40"/>
      <c r="BV4063" s="82"/>
      <c r="BW4063" s="94"/>
      <c r="BX4063" s="48"/>
      <c r="BY4063" s="97"/>
      <c r="BZ4063" s="48"/>
      <c r="CA4063" s="40"/>
      <c r="CB4063" s="94"/>
      <c r="CC4063" s="94"/>
      <c r="CD4063" s="94"/>
      <c r="CE4063" s="40"/>
      <c r="CF4063" s="73"/>
      <c r="CG4063" s="41"/>
      <c r="CH4063" s="41"/>
      <c r="CI4063" s="41"/>
      <c r="CJ4063" s="41"/>
      <c r="CK4063" s="41"/>
      <c r="CL4063" s="68"/>
      <c r="CM4063" s="41"/>
      <c r="CN4063" s="41"/>
      <c r="CO4063" s="39"/>
      <c r="CP4063" s="78"/>
    </row>
    <row r="4064" spans="1:94" s="38" customFormat="1" x14ac:dyDescent="0.25">
      <c r="A4064" s="38">
        <v>4061</v>
      </c>
      <c r="F4064" s="39"/>
      <c r="Q4064" s="39"/>
      <c r="R4064" s="40"/>
      <c r="S4064" s="40"/>
      <c r="T4064" s="39"/>
      <c r="AG4064" s="110"/>
      <c r="AH4064" s="94"/>
      <c r="AJ4064" s="97"/>
      <c r="AL4064" s="39"/>
      <c r="AP4064" s="39"/>
      <c r="AQ4064" s="77"/>
      <c r="AR4064" s="94"/>
      <c r="AT4064" s="97"/>
      <c r="BB4064" s="79"/>
      <c r="BC4064" s="94"/>
      <c r="BE4064" s="97"/>
      <c r="BF4064" s="97"/>
      <c r="BG4064" s="40"/>
      <c r="BK4064" s="40"/>
      <c r="BL4064" s="79"/>
      <c r="BM4064" s="94"/>
      <c r="BO4064" s="97"/>
      <c r="BQ4064" s="40"/>
      <c r="BR4064" s="94"/>
      <c r="BS4064" s="94"/>
      <c r="BT4064" s="94"/>
      <c r="BU4064" s="40"/>
      <c r="BV4064" s="82"/>
      <c r="BW4064" s="94"/>
      <c r="BX4064" s="48"/>
      <c r="BY4064" s="97"/>
      <c r="BZ4064" s="48"/>
      <c r="CA4064" s="40"/>
      <c r="CB4064" s="94"/>
      <c r="CC4064" s="94"/>
      <c r="CD4064" s="94"/>
      <c r="CE4064" s="40"/>
      <c r="CF4064" s="73"/>
      <c r="CG4064" s="41"/>
      <c r="CH4064" s="41"/>
      <c r="CI4064" s="41"/>
      <c r="CJ4064" s="41"/>
      <c r="CK4064" s="41"/>
      <c r="CL4064" s="68"/>
      <c r="CM4064" s="41"/>
      <c r="CN4064" s="41"/>
      <c r="CO4064" s="39"/>
      <c r="CP4064" s="78"/>
    </row>
    <row r="4065" spans="1:94" s="38" customFormat="1" x14ac:dyDescent="0.25">
      <c r="A4065" s="38">
        <v>4062</v>
      </c>
      <c r="F4065" s="39"/>
      <c r="Q4065" s="39"/>
      <c r="R4065" s="40"/>
      <c r="S4065" s="40"/>
      <c r="T4065" s="39"/>
      <c r="AG4065" s="110"/>
      <c r="AH4065" s="94"/>
      <c r="AJ4065" s="97"/>
      <c r="AL4065" s="39"/>
      <c r="AP4065" s="39"/>
      <c r="AQ4065" s="77"/>
      <c r="AR4065" s="94"/>
      <c r="AT4065" s="97"/>
      <c r="BB4065" s="79"/>
      <c r="BC4065" s="94"/>
      <c r="BE4065" s="97"/>
      <c r="BF4065" s="97"/>
      <c r="BG4065" s="40"/>
      <c r="BK4065" s="40"/>
      <c r="BL4065" s="79"/>
      <c r="BM4065" s="94"/>
      <c r="BO4065" s="97"/>
      <c r="BQ4065" s="40"/>
      <c r="BR4065" s="94"/>
      <c r="BS4065" s="94"/>
      <c r="BT4065" s="94"/>
      <c r="BU4065" s="40"/>
      <c r="BV4065" s="82"/>
      <c r="BW4065" s="94"/>
      <c r="BX4065" s="48"/>
      <c r="BY4065" s="97"/>
      <c r="BZ4065" s="48"/>
      <c r="CA4065" s="40"/>
      <c r="CB4065" s="94"/>
      <c r="CC4065" s="94"/>
      <c r="CD4065" s="94"/>
      <c r="CE4065" s="40"/>
      <c r="CF4065" s="73"/>
      <c r="CG4065" s="41"/>
      <c r="CH4065" s="41"/>
      <c r="CI4065" s="41"/>
      <c r="CJ4065" s="41"/>
      <c r="CK4065" s="41"/>
      <c r="CL4065" s="68"/>
      <c r="CM4065" s="41"/>
      <c r="CN4065" s="41"/>
      <c r="CO4065" s="39"/>
      <c r="CP4065" s="78"/>
    </row>
    <row r="4066" spans="1:94" s="38" customFormat="1" x14ac:dyDescent="0.25">
      <c r="A4066" s="38">
        <v>4063</v>
      </c>
      <c r="F4066" s="39"/>
      <c r="Q4066" s="39"/>
      <c r="R4066" s="40"/>
      <c r="S4066" s="40"/>
      <c r="T4066" s="39"/>
      <c r="AG4066" s="110"/>
      <c r="AH4066" s="94"/>
      <c r="AJ4066" s="97"/>
      <c r="AL4066" s="39"/>
      <c r="AP4066" s="39"/>
      <c r="AQ4066" s="77"/>
      <c r="AR4066" s="94"/>
      <c r="AT4066" s="97"/>
      <c r="BB4066" s="79"/>
      <c r="BC4066" s="94"/>
      <c r="BE4066" s="97"/>
      <c r="BF4066" s="97"/>
      <c r="BG4066" s="40"/>
      <c r="BK4066" s="40"/>
      <c r="BL4066" s="79"/>
      <c r="BM4066" s="94"/>
      <c r="BO4066" s="97"/>
      <c r="BQ4066" s="40"/>
      <c r="BR4066" s="94"/>
      <c r="BS4066" s="94"/>
      <c r="BT4066" s="94"/>
      <c r="BU4066" s="40"/>
      <c r="BV4066" s="82"/>
      <c r="BW4066" s="94"/>
      <c r="BX4066" s="48"/>
      <c r="BY4066" s="97"/>
      <c r="BZ4066" s="48"/>
      <c r="CA4066" s="40"/>
      <c r="CB4066" s="94"/>
      <c r="CC4066" s="94"/>
      <c r="CD4066" s="94"/>
      <c r="CE4066" s="40"/>
      <c r="CF4066" s="73"/>
      <c r="CG4066" s="41"/>
      <c r="CH4066" s="41"/>
      <c r="CI4066" s="41"/>
      <c r="CJ4066" s="41"/>
      <c r="CK4066" s="41"/>
      <c r="CL4066" s="68"/>
      <c r="CM4066" s="41"/>
      <c r="CN4066" s="41"/>
      <c r="CO4066" s="39"/>
      <c r="CP4066" s="78"/>
    </row>
    <row r="4067" spans="1:94" s="38" customFormat="1" x14ac:dyDescent="0.25">
      <c r="A4067" s="38">
        <v>4064</v>
      </c>
      <c r="F4067" s="39"/>
      <c r="Q4067" s="39"/>
      <c r="R4067" s="40"/>
      <c r="S4067" s="40"/>
      <c r="T4067" s="39"/>
      <c r="AG4067" s="110"/>
      <c r="AH4067" s="94"/>
      <c r="AJ4067" s="97"/>
      <c r="AL4067" s="39"/>
      <c r="AP4067" s="39"/>
      <c r="AQ4067" s="77"/>
      <c r="AR4067" s="94"/>
      <c r="AT4067" s="97"/>
      <c r="BB4067" s="79"/>
      <c r="BC4067" s="94"/>
      <c r="BE4067" s="97"/>
      <c r="BF4067" s="97"/>
      <c r="BG4067" s="40"/>
      <c r="BK4067" s="40"/>
      <c r="BL4067" s="79"/>
      <c r="BM4067" s="94"/>
      <c r="BO4067" s="97"/>
      <c r="BQ4067" s="40"/>
      <c r="BR4067" s="94"/>
      <c r="BS4067" s="94"/>
      <c r="BT4067" s="94"/>
      <c r="BU4067" s="40"/>
      <c r="BV4067" s="82"/>
      <c r="BW4067" s="94"/>
      <c r="BX4067" s="48"/>
      <c r="BY4067" s="97"/>
      <c r="BZ4067" s="48"/>
      <c r="CA4067" s="40"/>
      <c r="CB4067" s="94"/>
      <c r="CC4067" s="94"/>
      <c r="CD4067" s="94"/>
      <c r="CE4067" s="40"/>
      <c r="CF4067" s="73"/>
      <c r="CG4067" s="41"/>
      <c r="CH4067" s="41"/>
      <c r="CI4067" s="41"/>
      <c r="CJ4067" s="41"/>
      <c r="CK4067" s="41"/>
      <c r="CL4067" s="68"/>
      <c r="CM4067" s="41"/>
      <c r="CN4067" s="41"/>
      <c r="CO4067" s="39"/>
      <c r="CP4067" s="78"/>
    </row>
    <row r="4068" spans="1:94" s="38" customFormat="1" x14ac:dyDescent="0.25">
      <c r="A4068" s="38">
        <v>4065</v>
      </c>
      <c r="F4068" s="39"/>
      <c r="Q4068" s="39"/>
      <c r="R4068" s="40"/>
      <c r="S4068" s="40"/>
      <c r="T4068" s="39"/>
      <c r="AG4068" s="110"/>
      <c r="AH4068" s="94"/>
      <c r="AJ4068" s="97"/>
      <c r="AL4068" s="39"/>
      <c r="AP4068" s="39"/>
      <c r="AQ4068" s="77"/>
      <c r="AR4068" s="94"/>
      <c r="AT4068" s="97"/>
      <c r="BB4068" s="79"/>
      <c r="BC4068" s="94"/>
      <c r="BE4068" s="97"/>
      <c r="BF4068" s="97"/>
      <c r="BG4068" s="40"/>
      <c r="BK4068" s="40"/>
      <c r="BL4068" s="79"/>
      <c r="BM4068" s="94"/>
      <c r="BO4068" s="97"/>
      <c r="BQ4068" s="40"/>
      <c r="BR4068" s="94"/>
      <c r="BS4068" s="94"/>
      <c r="BT4068" s="94"/>
      <c r="BU4068" s="40"/>
      <c r="BV4068" s="82"/>
      <c r="BW4068" s="94"/>
      <c r="BX4068" s="48"/>
      <c r="BY4068" s="97"/>
      <c r="BZ4068" s="48"/>
      <c r="CA4068" s="40"/>
      <c r="CB4068" s="94"/>
      <c r="CC4068" s="94"/>
      <c r="CD4068" s="94"/>
      <c r="CE4068" s="40"/>
      <c r="CF4068" s="73"/>
      <c r="CG4068" s="41"/>
      <c r="CH4068" s="41"/>
      <c r="CI4068" s="41"/>
      <c r="CJ4068" s="41"/>
      <c r="CK4068" s="41"/>
      <c r="CL4068" s="68"/>
      <c r="CM4068" s="41"/>
      <c r="CN4068" s="41"/>
      <c r="CO4068" s="39"/>
      <c r="CP4068" s="78"/>
    </row>
    <row r="4069" spans="1:94" s="38" customFormat="1" x14ac:dyDescent="0.25">
      <c r="A4069" s="38">
        <v>4066</v>
      </c>
      <c r="F4069" s="39"/>
      <c r="Q4069" s="39"/>
      <c r="R4069" s="40"/>
      <c r="S4069" s="40"/>
      <c r="T4069" s="39"/>
      <c r="AG4069" s="110"/>
      <c r="AH4069" s="94"/>
      <c r="AJ4069" s="97"/>
      <c r="AL4069" s="39"/>
      <c r="AP4069" s="39"/>
      <c r="AQ4069" s="77"/>
      <c r="AR4069" s="94"/>
      <c r="AT4069" s="97"/>
      <c r="BB4069" s="79"/>
      <c r="BC4069" s="94"/>
      <c r="BE4069" s="97"/>
      <c r="BF4069" s="97"/>
      <c r="BG4069" s="40"/>
      <c r="BK4069" s="40"/>
      <c r="BL4069" s="79"/>
      <c r="BM4069" s="94"/>
      <c r="BO4069" s="97"/>
      <c r="BQ4069" s="40"/>
      <c r="BR4069" s="94"/>
      <c r="BS4069" s="94"/>
      <c r="BT4069" s="94"/>
      <c r="BU4069" s="40"/>
      <c r="BV4069" s="82"/>
      <c r="BW4069" s="94"/>
      <c r="BX4069" s="48"/>
      <c r="BY4069" s="97"/>
      <c r="BZ4069" s="48"/>
      <c r="CA4069" s="40"/>
      <c r="CB4069" s="94"/>
      <c r="CC4069" s="94"/>
      <c r="CD4069" s="94"/>
      <c r="CE4069" s="40"/>
      <c r="CF4069" s="73"/>
      <c r="CG4069" s="41"/>
      <c r="CH4069" s="41"/>
      <c r="CI4069" s="41"/>
      <c r="CJ4069" s="41"/>
      <c r="CK4069" s="41"/>
      <c r="CL4069" s="68"/>
      <c r="CM4069" s="41"/>
      <c r="CN4069" s="41"/>
      <c r="CO4069" s="39"/>
      <c r="CP4069" s="78"/>
    </row>
    <row r="4070" spans="1:94" s="38" customFormat="1" x14ac:dyDescent="0.25">
      <c r="A4070" s="38">
        <v>4067</v>
      </c>
      <c r="F4070" s="39"/>
      <c r="Q4070" s="39"/>
      <c r="R4070" s="40"/>
      <c r="S4070" s="40"/>
      <c r="T4070" s="39"/>
      <c r="AG4070" s="110"/>
      <c r="AH4070" s="94"/>
      <c r="AJ4070" s="97"/>
      <c r="AL4070" s="39"/>
      <c r="AP4070" s="39"/>
      <c r="AQ4070" s="77"/>
      <c r="AR4070" s="94"/>
      <c r="AT4070" s="97"/>
      <c r="BB4070" s="79"/>
      <c r="BC4070" s="94"/>
      <c r="BE4070" s="97"/>
      <c r="BF4070" s="97"/>
      <c r="BG4070" s="40"/>
      <c r="BK4070" s="40"/>
      <c r="BL4070" s="79"/>
      <c r="BM4070" s="94"/>
      <c r="BO4070" s="97"/>
      <c r="BQ4070" s="40"/>
      <c r="BR4070" s="94"/>
      <c r="BS4070" s="94"/>
      <c r="BT4070" s="94"/>
      <c r="BU4070" s="40"/>
      <c r="BV4070" s="82"/>
      <c r="BW4070" s="94"/>
      <c r="BX4070" s="48"/>
      <c r="BY4070" s="97"/>
      <c r="BZ4070" s="48"/>
      <c r="CA4070" s="40"/>
      <c r="CB4070" s="94"/>
      <c r="CC4070" s="94"/>
      <c r="CD4070" s="94"/>
      <c r="CE4070" s="40"/>
      <c r="CF4070" s="73"/>
      <c r="CG4070" s="41"/>
      <c r="CH4070" s="41"/>
      <c r="CI4070" s="41"/>
      <c r="CJ4070" s="41"/>
      <c r="CK4070" s="41"/>
      <c r="CL4070" s="68"/>
      <c r="CM4070" s="41"/>
      <c r="CN4070" s="41"/>
      <c r="CO4070" s="39"/>
      <c r="CP4070" s="78"/>
    </row>
    <row r="4071" spans="1:94" s="38" customFormat="1" x14ac:dyDescent="0.25">
      <c r="A4071" s="38">
        <v>4068</v>
      </c>
      <c r="F4071" s="39"/>
      <c r="Q4071" s="39"/>
      <c r="R4071" s="40"/>
      <c r="S4071" s="40"/>
      <c r="T4071" s="39"/>
      <c r="AG4071" s="110"/>
      <c r="AH4071" s="94"/>
      <c r="AJ4071" s="97"/>
      <c r="AL4071" s="39"/>
      <c r="AP4071" s="39"/>
      <c r="AQ4071" s="77"/>
      <c r="AR4071" s="94"/>
      <c r="AT4071" s="97"/>
      <c r="BB4071" s="79"/>
      <c r="BC4071" s="94"/>
      <c r="BE4071" s="97"/>
      <c r="BF4071" s="97"/>
      <c r="BG4071" s="40"/>
      <c r="BK4071" s="40"/>
      <c r="BL4071" s="79"/>
      <c r="BM4071" s="94"/>
      <c r="BO4071" s="97"/>
      <c r="BQ4071" s="40"/>
      <c r="BR4071" s="94"/>
      <c r="BS4071" s="94"/>
      <c r="BT4071" s="94"/>
      <c r="BU4071" s="40"/>
      <c r="BV4071" s="82"/>
      <c r="BW4071" s="94"/>
      <c r="BX4071" s="48"/>
      <c r="BY4071" s="97"/>
      <c r="BZ4071" s="48"/>
      <c r="CA4071" s="40"/>
      <c r="CB4071" s="94"/>
      <c r="CC4071" s="94"/>
      <c r="CD4071" s="94"/>
      <c r="CE4071" s="40"/>
      <c r="CF4071" s="73"/>
      <c r="CG4071" s="41"/>
      <c r="CH4071" s="41"/>
      <c r="CI4071" s="41"/>
      <c r="CJ4071" s="41"/>
      <c r="CK4071" s="41"/>
      <c r="CL4071" s="68"/>
      <c r="CM4071" s="41"/>
      <c r="CN4071" s="41"/>
      <c r="CO4071" s="39"/>
      <c r="CP4071" s="78"/>
    </row>
    <row r="4072" spans="1:94" s="38" customFormat="1" x14ac:dyDescent="0.25">
      <c r="A4072" s="38">
        <v>4069</v>
      </c>
      <c r="F4072" s="39"/>
      <c r="Q4072" s="39"/>
      <c r="R4072" s="40"/>
      <c r="S4072" s="40"/>
      <c r="T4072" s="39"/>
      <c r="AG4072" s="110"/>
      <c r="AH4072" s="94"/>
      <c r="AJ4072" s="97"/>
      <c r="AL4072" s="39"/>
      <c r="AP4072" s="39"/>
      <c r="AQ4072" s="77"/>
      <c r="AR4072" s="94"/>
      <c r="AT4072" s="97"/>
      <c r="BB4072" s="79"/>
      <c r="BC4072" s="94"/>
      <c r="BE4072" s="97"/>
      <c r="BF4072" s="97"/>
      <c r="BG4072" s="40"/>
      <c r="BK4072" s="40"/>
      <c r="BL4072" s="79"/>
      <c r="BM4072" s="94"/>
      <c r="BO4072" s="97"/>
      <c r="BQ4072" s="40"/>
      <c r="BR4072" s="94"/>
      <c r="BS4072" s="94"/>
      <c r="BT4072" s="94"/>
      <c r="BU4072" s="40"/>
      <c r="BV4072" s="82"/>
      <c r="BW4072" s="94"/>
      <c r="BX4072" s="48"/>
      <c r="BY4072" s="97"/>
      <c r="BZ4072" s="48"/>
      <c r="CA4072" s="40"/>
      <c r="CB4072" s="94"/>
      <c r="CC4072" s="94"/>
      <c r="CD4072" s="94"/>
      <c r="CE4072" s="40"/>
      <c r="CF4072" s="73"/>
      <c r="CG4072" s="41"/>
      <c r="CH4072" s="41"/>
      <c r="CI4072" s="41"/>
      <c r="CJ4072" s="41"/>
      <c r="CK4072" s="41"/>
      <c r="CL4072" s="68"/>
      <c r="CM4072" s="41"/>
      <c r="CN4072" s="41"/>
      <c r="CO4072" s="39"/>
      <c r="CP4072" s="78"/>
    </row>
    <row r="4073" spans="1:94" s="38" customFormat="1" x14ac:dyDescent="0.25">
      <c r="A4073" s="38">
        <v>4070</v>
      </c>
      <c r="F4073" s="39"/>
      <c r="Q4073" s="39"/>
      <c r="R4073" s="40"/>
      <c r="S4073" s="40"/>
      <c r="T4073" s="39"/>
      <c r="AG4073" s="110"/>
      <c r="AH4073" s="94"/>
      <c r="AJ4073" s="97"/>
      <c r="AL4073" s="39"/>
      <c r="AP4073" s="39"/>
      <c r="AQ4073" s="77"/>
      <c r="AR4073" s="94"/>
      <c r="AT4073" s="97"/>
      <c r="BB4073" s="79"/>
      <c r="BC4073" s="94"/>
      <c r="BE4073" s="97"/>
      <c r="BF4073" s="97"/>
      <c r="BG4073" s="40"/>
      <c r="BK4073" s="40"/>
      <c r="BL4073" s="79"/>
      <c r="BM4073" s="94"/>
      <c r="BO4073" s="97"/>
      <c r="BQ4073" s="40"/>
      <c r="BR4073" s="94"/>
      <c r="BS4073" s="94"/>
      <c r="BT4073" s="94"/>
      <c r="BU4073" s="40"/>
      <c r="BV4073" s="82"/>
      <c r="BW4073" s="94"/>
      <c r="BX4073" s="48"/>
      <c r="BY4073" s="97"/>
      <c r="BZ4073" s="48"/>
      <c r="CA4073" s="40"/>
      <c r="CB4073" s="94"/>
      <c r="CC4073" s="94"/>
      <c r="CD4073" s="94"/>
      <c r="CE4073" s="40"/>
      <c r="CF4073" s="73"/>
      <c r="CG4073" s="41"/>
      <c r="CH4073" s="41"/>
      <c r="CI4073" s="41"/>
      <c r="CJ4073" s="41"/>
      <c r="CK4073" s="41"/>
      <c r="CL4073" s="68"/>
      <c r="CM4073" s="41"/>
      <c r="CN4073" s="41"/>
      <c r="CO4073" s="39"/>
      <c r="CP4073" s="78"/>
    </row>
    <row r="4074" spans="1:94" s="38" customFormat="1" x14ac:dyDescent="0.25">
      <c r="A4074" s="38">
        <v>4071</v>
      </c>
      <c r="F4074" s="39"/>
      <c r="Q4074" s="39"/>
      <c r="R4074" s="40"/>
      <c r="S4074" s="40"/>
      <c r="T4074" s="39"/>
      <c r="AG4074" s="110"/>
      <c r="AH4074" s="94"/>
      <c r="AJ4074" s="97"/>
      <c r="AL4074" s="39"/>
      <c r="AP4074" s="39"/>
      <c r="AQ4074" s="77"/>
      <c r="AR4074" s="94"/>
      <c r="AT4074" s="97"/>
      <c r="BB4074" s="79"/>
      <c r="BC4074" s="94"/>
      <c r="BE4074" s="97"/>
      <c r="BF4074" s="97"/>
      <c r="BG4074" s="40"/>
      <c r="BK4074" s="40"/>
      <c r="BL4074" s="79"/>
      <c r="BM4074" s="94"/>
      <c r="BO4074" s="97"/>
      <c r="BQ4074" s="40"/>
      <c r="BR4074" s="94"/>
      <c r="BS4074" s="94"/>
      <c r="BT4074" s="94"/>
      <c r="BU4074" s="40"/>
      <c r="BV4074" s="82"/>
      <c r="BW4074" s="94"/>
      <c r="BX4074" s="48"/>
      <c r="BY4074" s="97"/>
      <c r="BZ4074" s="48"/>
      <c r="CA4074" s="40"/>
      <c r="CB4074" s="94"/>
      <c r="CC4074" s="94"/>
      <c r="CD4074" s="94"/>
      <c r="CE4074" s="40"/>
      <c r="CF4074" s="73"/>
      <c r="CG4074" s="41"/>
      <c r="CH4074" s="41"/>
      <c r="CI4074" s="41"/>
      <c r="CJ4074" s="41"/>
      <c r="CK4074" s="41"/>
      <c r="CL4074" s="68"/>
      <c r="CM4074" s="41"/>
      <c r="CN4074" s="41"/>
      <c r="CO4074" s="39"/>
      <c r="CP4074" s="78"/>
    </row>
    <row r="4075" spans="1:94" s="38" customFormat="1" x14ac:dyDescent="0.25">
      <c r="A4075" s="38">
        <v>4072</v>
      </c>
      <c r="F4075" s="39"/>
      <c r="Q4075" s="39"/>
      <c r="R4075" s="40"/>
      <c r="S4075" s="40"/>
      <c r="T4075" s="39"/>
      <c r="AG4075" s="110"/>
      <c r="AH4075" s="94"/>
      <c r="AJ4075" s="97"/>
      <c r="AL4075" s="39"/>
      <c r="AP4075" s="39"/>
      <c r="AQ4075" s="77"/>
      <c r="AR4075" s="94"/>
      <c r="AT4075" s="97"/>
      <c r="BB4075" s="79"/>
      <c r="BC4075" s="94"/>
      <c r="BE4075" s="97"/>
      <c r="BF4075" s="97"/>
      <c r="BG4075" s="40"/>
      <c r="BK4075" s="40"/>
      <c r="BL4075" s="79"/>
      <c r="BM4075" s="94"/>
      <c r="BO4075" s="97"/>
      <c r="BQ4075" s="40"/>
      <c r="BR4075" s="94"/>
      <c r="BS4075" s="94"/>
      <c r="BT4075" s="94"/>
      <c r="BU4075" s="40"/>
      <c r="BV4075" s="82"/>
      <c r="BW4075" s="94"/>
      <c r="BX4075" s="48"/>
      <c r="BY4075" s="97"/>
      <c r="BZ4075" s="48"/>
      <c r="CA4075" s="40"/>
      <c r="CB4075" s="94"/>
      <c r="CC4075" s="94"/>
      <c r="CD4075" s="94"/>
      <c r="CE4075" s="40"/>
      <c r="CF4075" s="73"/>
      <c r="CG4075" s="41"/>
      <c r="CH4075" s="41"/>
      <c r="CI4075" s="41"/>
      <c r="CJ4075" s="41"/>
      <c r="CK4075" s="41"/>
      <c r="CL4075" s="68"/>
      <c r="CM4075" s="41"/>
      <c r="CN4075" s="41"/>
      <c r="CO4075" s="39"/>
      <c r="CP4075" s="78"/>
    </row>
    <row r="4076" spans="1:94" s="38" customFormat="1" x14ac:dyDescent="0.25">
      <c r="A4076" s="38">
        <v>4073</v>
      </c>
      <c r="F4076" s="39"/>
      <c r="Q4076" s="39"/>
      <c r="R4076" s="40"/>
      <c r="S4076" s="40"/>
      <c r="T4076" s="39"/>
      <c r="AG4076" s="110"/>
      <c r="AH4076" s="94"/>
      <c r="AJ4076" s="97"/>
      <c r="AL4076" s="39"/>
      <c r="AP4076" s="39"/>
      <c r="AQ4076" s="77"/>
      <c r="AR4076" s="94"/>
      <c r="AT4076" s="97"/>
      <c r="BB4076" s="79"/>
      <c r="BC4076" s="94"/>
      <c r="BE4076" s="97"/>
      <c r="BF4076" s="97"/>
      <c r="BG4076" s="40"/>
      <c r="BK4076" s="40"/>
      <c r="BL4076" s="79"/>
      <c r="BM4076" s="94"/>
      <c r="BO4076" s="97"/>
      <c r="BQ4076" s="40"/>
      <c r="BR4076" s="94"/>
      <c r="BS4076" s="94"/>
      <c r="BT4076" s="94"/>
      <c r="BU4076" s="40"/>
      <c r="BV4076" s="82"/>
      <c r="BW4076" s="94"/>
      <c r="BX4076" s="48"/>
      <c r="BY4076" s="97"/>
      <c r="BZ4076" s="48"/>
      <c r="CA4076" s="40"/>
      <c r="CB4076" s="94"/>
      <c r="CC4076" s="94"/>
      <c r="CD4076" s="94"/>
      <c r="CE4076" s="40"/>
      <c r="CF4076" s="73"/>
      <c r="CG4076" s="41"/>
      <c r="CH4076" s="41"/>
      <c r="CI4076" s="41"/>
      <c r="CJ4076" s="41"/>
      <c r="CK4076" s="41"/>
      <c r="CL4076" s="68"/>
      <c r="CM4076" s="41"/>
      <c r="CN4076" s="41"/>
      <c r="CO4076" s="39"/>
      <c r="CP4076" s="78"/>
    </row>
    <row r="4077" spans="1:94" s="38" customFormat="1" x14ac:dyDescent="0.25">
      <c r="A4077" s="38">
        <v>4074</v>
      </c>
      <c r="F4077" s="39"/>
      <c r="Q4077" s="39"/>
      <c r="R4077" s="40"/>
      <c r="S4077" s="40"/>
      <c r="T4077" s="39"/>
      <c r="AG4077" s="110"/>
      <c r="AH4077" s="94"/>
      <c r="AJ4077" s="97"/>
      <c r="AL4077" s="39"/>
      <c r="AP4077" s="39"/>
      <c r="AQ4077" s="77"/>
      <c r="AR4077" s="94"/>
      <c r="AT4077" s="97"/>
      <c r="BB4077" s="79"/>
      <c r="BC4077" s="94"/>
      <c r="BE4077" s="97"/>
      <c r="BF4077" s="97"/>
      <c r="BG4077" s="40"/>
      <c r="BK4077" s="40"/>
      <c r="BL4077" s="79"/>
      <c r="BM4077" s="94"/>
      <c r="BO4077" s="97"/>
      <c r="BQ4077" s="40"/>
      <c r="BR4077" s="94"/>
      <c r="BS4077" s="94"/>
      <c r="BT4077" s="94"/>
      <c r="BU4077" s="40"/>
      <c r="BV4077" s="82"/>
      <c r="BW4077" s="94"/>
      <c r="BX4077" s="48"/>
      <c r="BY4077" s="97"/>
      <c r="BZ4077" s="48"/>
      <c r="CA4077" s="40"/>
      <c r="CB4077" s="94"/>
      <c r="CC4077" s="94"/>
      <c r="CD4077" s="94"/>
      <c r="CE4077" s="40"/>
      <c r="CF4077" s="73"/>
      <c r="CG4077" s="41"/>
      <c r="CH4077" s="41"/>
      <c r="CI4077" s="41"/>
      <c r="CJ4077" s="41"/>
      <c r="CK4077" s="41"/>
      <c r="CL4077" s="68"/>
      <c r="CM4077" s="41"/>
      <c r="CN4077" s="41"/>
      <c r="CO4077" s="39"/>
      <c r="CP4077" s="78"/>
    </row>
    <row r="4078" spans="1:94" s="38" customFormat="1" x14ac:dyDescent="0.25">
      <c r="A4078" s="38">
        <v>4075</v>
      </c>
      <c r="F4078" s="39"/>
      <c r="Q4078" s="39"/>
      <c r="R4078" s="40"/>
      <c r="S4078" s="40"/>
      <c r="T4078" s="39"/>
      <c r="AG4078" s="110"/>
      <c r="AH4078" s="94"/>
      <c r="AJ4078" s="97"/>
      <c r="AL4078" s="39"/>
      <c r="AP4078" s="39"/>
      <c r="AQ4078" s="77"/>
      <c r="AR4078" s="94"/>
      <c r="AT4078" s="97"/>
      <c r="BB4078" s="79"/>
      <c r="BC4078" s="94"/>
      <c r="BE4078" s="97"/>
      <c r="BF4078" s="97"/>
      <c r="BG4078" s="40"/>
      <c r="BK4078" s="40"/>
      <c r="BL4078" s="79"/>
      <c r="BM4078" s="94"/>
      <c r="BO4078" s="97"/>
      <c r="BQ4078" s="40"/>
      <c r="BR4078" s="94"/>
      <c r="BS4078" s="94"/>
      <c r="BT4078" s="94"/>
      <c r="BU4078" s="40"/>
      <c r="BV4078" s="82"/>
      <c r="BW4078" s="94"/>
      <c r="BX4078" s="48"/>
      <c r="BY4078" s="97"/>
      <c r="BZ4078" s="48"/>
      <c r="CA4078" s="40"/>
      <c r="CB4078" s="94"/>
      <c r="CC4078" s="94"/>
      <c r="CD4078" s="94"/>
      <c r="CE4078" s="40"/>
      <c r="CF4078" s="73"/>
      <c r="CG4078" s="41"/>
      <c r="CH4078" s="41"/>
      <c r="CI4078" s="41"/>
      <c r="CJ4078" s="41"/>
      <c r="CK4078" s="41"/>
      <c r="CL4078" s="68"/>
      <c r="CM4078" s="41"/>
      <c r="CN4078" s="41"/>
      <c r="CO4078" s="39"/>
      <c r="CP4078" s="78"/>
    </row>
    <row r="4079" spans="1:94" s="38" customFormat="1" x14ac:dyDescent="0.25">
      <c r="A4079" s="38">
        <v>4076</v>
      </c>
      <c r="F4079" s="39"/>
      <c r="Q4079" s="39"/>
      <c r="R4079" s="40"/>
      <c r="S4079" s="40"/>
      <c r="T4079" s="39"/>
      <c r="AG4079" s="110"/>
      <c r="AH4079" s="94"/>
      <c r="AJ4079" s="97"/>
      <c r="AL4079" s="39"/>
      <c r="AP4079" s="39"/>
      <c r="AQ4079" s="77"/>
      <c r="AR4079" s="94"/>
      <c r="AT4079" s="97"/>
      <c r="BB4079" s="79"/>
      <c r="BC4079" s="94"/>
      <c r="BE4079" s="97"/>
      <c r="BF4079" s="97"/>
      <c r="BG4079" s="40"/>
      <c r="BK4079" s="40"/>
      <c r="BL4079" s="79"/>
      <c r="BM4079" s="94"/>
      <c r="BO4079" s="97"/>
      <c r="BQ4079" s="40"/>
      <c r="BR4079" s="94"/>
      <c r="BS4079" s="94"/>
      <c r="BT4079" s="94"/>
      <c r="BU4079" s="40"/>
      <c r="BV4079" s="82"/>
      <c r="BW4079" s="94"/>
      <c r="BX4079" s="48"/>
      <c r="BY4079" s="97"/>
      <c r="BZ4079" s="48"/>
      <c r="CA4079" s="40"/>
      <c r="CB4079" s="94"/>
      <c r="CC4079" s="94"/>
      <c r="CD4079" s="94"/>
      <c r="CE4079" s="40"/>
      <c r="CF4079" s="73"/>
      <c r="CG4079" s="41"/>
      <c r="CH4079" s="41"/>
      <c r="CI4079" s="41"/>
      <c r="CJ4079" s="41"/>
      <c r="CK4079" s="41"/>
      <c r="CL4079" s="68"/>
      <c r="CM4079" s="41"/>
      <c r="CN4079" s="41"/>
      <c r="CO4079" s="39"/>
      <c r="CP4079" s="78"/>
    </row>
    <row r="4080" spans="1:94" s="38" customFormat="1" x14ac:dyDescent="0.25">
      <c r="A4080" s="38">
        <v>4077</v>
      </c>
      <c r="F4080" s="39"/>
      <c r="Q4080" s="39"/>
      <c r="R4080" s="40"/>
      <c r="S4080" s="40"/>
      <c r="T4080" s="39"/>
      <c r="AG4080" s="110"/>
      <c r="AH4080" s="94"/>
      <c r="AJ4080" s="97"/>
      <c r="AL4080" s="39"/>
      <c r="AP4080" s="39"/>
      <c r="AQ4080" s="77"/>
      <c r="AR4080" s="94"/>
      <c r="AT4080" s="97"/>
      <c r="BB4080" s="79"/>
      <c r="BC4080" s="94"/>
      <c r="BE4080" s="97"/>
      <c r="BF4080" s="97"/>
      <c r="BG4080" s="40"/>
      <c r="BK4080" s="40"/>
      <c r="BL4080" s="79"/>
      <c r="BM4080" s="94"/>
      <c r="BO4080" s="97"/>
      <c r="BQ4080" s="40"/>
      <c r="BR4080" s="94"/>
      <c r="BS4080" s="94"/>
      <c r="BT4080" s="94"/>
      <c r="BU4080" s="40"/>
      <c r="BV4080" s="82"/>
      <c r="BW4080" s="94"/>
      <c r="BX4080" s="48"/>
      <c r="BY4080" s="97"/>
      <c r="BZ4080" s="48"/>
      <c r="CA4080" s="40"/>
      <c r="CB4080" s="94"/>
      <c r="CC4080" s="94"/>
      <c r="CD4080" s="94"/>
      <c r="CE4080" s="40"/>
      <c r="CF4080" s="73"/>
      <c r="CG4080" s="41"/>
      <c r="CH4080" s="41"/>
      <c r="CI4080" s="41"/>
      <c r="CJ4080" s="41"/>
      <c r="CK4080" s="41"/>
      <c r="CL4080" s="68"/>
      <c r="CM4080" s="41"/>
      <c r="CN4080" s="41"/>
      <c r="CO4080" s="39"/>
      <c r="CP4080" s="78"/>
    </row>
    <row r="4081" spans="1:94" s="38" customFormat="1" x14ac:dyDescent="0.25">
      <c r="A4081" s="38">
        <v>4078</v>
      </c>
      <c r="F4081" s="39"/>
      <c r="Q4081" s="39"/>
      <c r="R4081" s="40"/>
      <c r="S4081" s="40"/>
      <c r="T4081" s="39"/>
      <c r="AG4081" s="110"/>
      <c r="AH4081" s="94"/>
      <c r="AJ4081" s="97"/>
      <c r="AL4081" s="39"/>
      <c r="AP4081" s="39"/>
      <c r="AQ4081" s="77"/>
      <c r="AR4081" s="94"/>
      <c r="AT4081" s="97"/>
      <c r="BB4081" s="79"/>
      <c r="BC4081" s="94"/>
      <c r="BE4081" s="97"/>
      <c r="BF4081" s="97"/>
      <c r="BG4081" s="40"/>
      <c r="BK4081" s="40"/>
      <c r="BL4081" s="79"/>
      <c r="BM4081" s="94"/>
      <c r="BO4081" s="97"/>
      <c r="BQ4081" s="40"/>
      <c r="BR4081" s="94"/>
      <c r="BS4081" s="94"/>
      <c r="BT4081" s="94"/>
      <c r="BU4081" s="40"/>
      <c r="BV4081" s="82"/>
      <c r="BW4081" s="94"/>
      <c r="BX4081" s="48"/>
      <c r="BY4081" s="97"/>
      <c r="BZ4081" s="48"/>
      <c r="CA4081" s="40"/>
      <c r="CB4081" s="94"/>
      <c r="CC4081" s="94"/>
      <c r="CD4081" s="94"/>
      <c r="CE4081" s="40"/>
      <c r="CF4081" s="73"/>
      <c r="CG4081" s="41"/>
      <c r="CH4081" s="41"/>
      <c r="CI4081" s="41"/>
      <c r="CJ4081" s="41"/>
      <c r="CK4081" s="41"/>
      <c r="CL4081" s="68"/>
      <c r="CM4081" s="41"/>
      <c r="CN4081" s="41"/>
      <c r="CO4081" s="39"/>
      <c r="CP4081" s="78"/>
    </row>
    <row r="4082" spans="1:94" s="38" customFormat="1" x14ac:dyDescent="0.25">
      <c r="A4082" s="38">
        <v>4079</v>
      </c>
      <c r="F4082" s="39"/>
      <c r="Q4082" s="39"/>
      <c r="R4082" s="40"/>
      <c r="S4082" s="40"/>
      <c r="T4082" s="39"/>
      <c r="AG4082" s="110"/>
      <c r="AH4082" s="94"/>
      <c r="AJ4082" s="97"/>
      <c r="AL4082" s="39"/>
      <c r="AP4082" s="39"/>
      <c r="AQ4082" s="77"/>
      <c r="AR4082" s="94"/>
      <c r="AT4082" s="97"/>
      <c r="BB4082" s="79"/>
      <c r="BC4082" s="94"/>
      <c r="BE4082" s="97"/>
      <c r="BF4082" s="97"/>
      <c r="BG4082" s="40"/>
      <c r="BK4082" s="40"/>
      <c r="BL4082" s="79"/>
      <c r="BM4082" s="94"/>
      <c r="BO4082" s="97"/>
      <c r="BQ4082" s="40"/>
      <c r="BR4082" s="94"/>
      <c r="BS4082" s="94"/>
      <c r="BT4082" s="94"/>
      <c r="BU4082" s="40"/>
      <c r="BV4082" s="82"/>
      <c r="BW4082" s="94"/>
      <c r="BX4082" s="48"/>
      <c r="BY4082" s="97"/>
      <c r="BZ4082" s="48"/>
      <c r="CA4082" s="40"/>
      <c r="CB4082" s="94"/>
      <c r="CC4082" s="94"/>
      <c r="CD4082" s="94"/>
      <c r="CE4082" s="40"/>
      <c r="CF4082" s="73"/>
      <c r="CG4082" s="41"/>
      <c r="CH4082" s="41"/>
      <c r="CI4082" s="41"/>
      <c r="CJ4082" s="41"/>
      <c r="CK4082" s="41"/>
      <c r="CL4082" s="68"/>
      <c r="CM4082" s="41"/>
      <c r="CN4082" s="41"/>
      <c r="CO4082" s="39"/>
      <c r="CP4082" s="78"/>
    </row>
    <row r="4083" spans="1:94" s="38" customFormat="1" x14ac:dyDescent="0.25">
      <c r="A4083" s="38">
        <v>4080</v>
      </c>
      <c r="F4083" s="39"/>
      <c r="Q4083" s="39"/>
      <c r="R4083" s="40"/>
      <c r="S4083" s="40"/>
      <c r="T4083" s="39"/>
      <c r="AG4083" s="110"/>
      <c r="AH4083" s="94"/>
      <c r="AJ4083" s="97"/>
      <c r="AL4083" s="39"/>
      <c r="AP4083" s="39"/>
      <c r="AQ4083" s="77"/>
      <c r="AR4083" s="94"/>
      <c r="AT4083" s="97"/>
      <c r="BB4083" s="79"/>
      <c r="BC4083" s="94"/>
      <c r="BE4083" s="97"/>
      <c r="BF4083" s="97"/>
      <c r="BG4083" s="40"/>
      <c r="BK4083" s="40"/>
      <c r="BL4083" s="79"/>
      <c r="BM4083" s="94"/>
      <c r="BO4083" s="97"/>
      <c r="BQ4083" s="40"/>
      <c r="BR4083" s="94"/>
      <c r="BS4083" s="94"/>
      <c r="BT4083" s="94"/>
      <c r="BU4083" s="40"/>
      <c r="BV4083" s="82"/>
      <c r="BW4083" s="94"/>
      <c r="BX4083" s="48"/>
      <c r="BY4083" s="97"/>
      <c r="BZ4083" s="48"/>
      <c r="CA4083" s="40"/>
      <c r="CB4083" s="94"/>
      <c r="CC4083" s="94"/>
      <c r="CD4083" s="94"/>
      <c r="CE4083" s="40"/>
      <c r="CF4083" s="73"/>
      <c r="CG4083" s="41"/>
      <c r="CH4083" s="41"/>
      <c r="CI4083" s="41"/>
      <c r="CJ4083" s="41"/>
      <c r="CK4083" s="41"/>
      <c r="CL4083" s="68"/>
      <c r="CM4083" s="41"/>
      <c r="CN4083" s="41"/>
      <c r="CO4083" s="39"/>
      <c r="CP4083" s="78"/>
    </row>
    <row r="4084" spans="1:94" s="38" customFormat="1" x14ac:dyDescent="0.25">
      <c r="A4084" s="38">
        <v>4081</v>
      </c>
      <c r="F4084" s="39"/>
      <c r="Q4084" s="39"/>
      <c r="R4084" s="40"/>
      <c r="S4084" s="40"/>
      <c r="T4084" s="39"/>
      <c r="AG4084" s="110"/>
      <c r="AH4084" s="94"/>
      <c r="AJ4084" s="97"/>
      <c r="AL4084" s="39"/>
      <c r="AP4084" s="39"/>
      <c r="AQ4084" s="77"/>
      <c r="AR4084" s="94"/>
      <c r="AT4084" s="97"/>
      <c r="BB4084" s="79"/>
      <c r="BC4084" s="94"/>
      <c r="BE4084" s="97"/>
      <c r="BF4084" s="97"/>
      <c r="BG4084" s="40"/>
      <c r="BK4084" s="40"/>
      <c r="BL4084" s="79"/>
      <c r="BM4084" s="94"/>
      <c r="BO4084" s="97"/>
      <c r="BQ4084" s="40"/>
      <c r="BR4084" s="94"/>
      <c r="BS4084" s="94"/>
      <c r="BT4084" s="94"/>
      <c r="BU4084" s="40"/>
      <c r="BV4084" s="82"/>
      <c r="BW4084" s="94"/>
      <c r="BX4084" s="48"/>
      <c r="BY4084" s="97"/>
      <c r="BZ4084" s="48"/>
      <c r="CA4084" s="40"/>
      <c r="CB4084" s="94"/>
      <c r="CC4084" s="94"/>
      <c r="CD4084" s="94"/>
      <c r="CE4084" s="40"/>
      <c r="CF4084" s="73"/>
      <c r="CG4084" s="41"/>
      <c r="CH4084" s="41"/>
      <c r="CI4084" s="41"/>
      <c r="CJ4084" s="41"/>
      <c r="CK4084" s="41"/>
      <c r="CL4084" s="68"/>
      <c r="CM4084" s="41"/>
      <c r="CN4084" s="41"/>
      <c r="CO4084" s="39"/>
      <c r="CP4084" s="78"/>
    </row>
    <row r="4085" spans="1:94" s="38" customFormat="1" x14ac:dyDescent="0.25">
      <c r="A4085" s="38">
        <v>4082</v>
      </c>
      <c r="F4085" s="39"/>
      <c r="Q4085" s="39"/>
      <c r="R4085" s="40"/>
      <c r="S4085" s="40"/>
      <c r="T4085" s="39"/>
      <c r="AG4085" s="110"/>
      <c r="AH4085" s="94"/>
      <c r="AJ4085" s="97"/>
      <c r="AL4085" s="39"/>
      <c r="AP4085" s="39"/>
      <c r="AQ4085" s="77"/>
      <c r="AR4085" s="94"/>
      <c r="AT4085" s="97"/>
      <c r="BB4085" s="79"/>
      <c r="BC4085" s="94"/>
      <c r="BE4085" s="97"/>
      <c r="BF4085" s="97"/>
      <c r="BG4085" s="40"/>
      <c r="BK4085" s="40"/>
      <c r="BL4085" s="79"/>
      <c r="BM4085" s="94"/>
      <c r="BO4085" s="97"/>
      <c r="BQ4085" s="40"/>
      <c r="BR4085" s="94"/>
      <c r="BS4085" s="94"/>
      <c r="BT4085" s="94"/>
      <c r="BU4085" s="40"/>
      <c r="BV4085" s="82"/>
      <c r="BW4085" s="94"/>
      <c r="BX4085" s="48"/>
      <c r="BY4085" s="97"/>
      <c r="BZ4085" s="48"/>
      <c r="CA4085" s="40"/>
      <c r="CB4085" s="94"/>
      <c r="CC4085" s="94"/>
      <c r="CD4085" s="94"/>
      <c r="CE4085" s="40"/>
      <c r="CF4085" s="73"/>
      <c r="CG4085" s="41"/>
      <c r="CH4085" s="41"/>
      <c r="CI4085" s="41"/>
      <c r="CJ4085" s="41"/>
      <c r="CK4085" s="41"/>
      <c r="CL4085" s="68"/>
      <c r="CM4085" s="41"/>
      <c r="CN4085" s="41"/>
      <c r="CO4085" s="39"/>
      <c r="CP4085" s="78"/>
    </row>
    <row r="4086" spans="1:94" s="38" customFormat="1" x14ac:dyDescent="0.25">
      <c r="A4086" s="38">
        <v>4083</v>
      </c>
      <c r="F4086" s="39"/>
      <c r="Q4086" s="39"/>
      <c r="R4086" s="40"/>
      <c r="S4086" s="40"/>
      <c r="T4086" s="39"/>
      <c r="AG4086" s="110"/>
      <c r="AH4086" s="94"/>
      <c r="AJ4086" s="97"/>
      <c r="AL4086" s="39"/>
      <c r="AP4086" s="39"/>
      <c r="AQ4086" s="77"/>
      <c r="AR4086" s="94"/>
      <c r="AT4086" s="97"/>
      <c r="BB4086" s="79"/>
      <c r="BC4086" s="94"/>
      <c r="BE4086" s="97"/>
      <c r="BF4086" s="97"/>
      <c r="BG4086" s="40"/>
      <c r="BK4086" s="40"/>
      <c r="BL4086" s="79"/>
      <c r="BM4086" s="94"/>
      <c r="BO4086" s="97"/>
      <c r="BQ4086" s="40"/>
      <c r="BR4086" s="94"/>
      <c r="BS4086" s="94"/>
      <c r="BT4086" s="94"/>
      <c r="BU4086" s="40"/>
      <c r="BV4086" s="82"/>
      <c r="BW4086" s="94"/>
      <c r="BX4086" s="48"/>
      <c r="BY4086" s="97"/>
      <c r="BZ4086" s="48"/>
      <c r="CA4086" s="40"/>
      <c r="CB4086" s="94"/>
      <c r="CC4086" s="94"/>
      <c r="CD4086" s="94"/>
      <c r="CE4086" s="40"/>
      <c r="CF4086" s="73"/>
      <c r="CG4086" s="41"/>
      <c r="CH4086" s="41"/>
      <c r="CI4086" s="41"/>
      <c r="CJ4086" s="41"/>
      <c r="CK4086" s="41"/>
      <c r="CL4086" s="68"/>
      <c r="CM4086" s="41"/>
      <c r="CN4086" s="41"/>
      <c r="CO4086" s="39"/>
      <c r="CP4086" s="78"/>
    </row>
    <row r="4087" spans="1:94" s="38" customFormat="1" x14ac:dyDescent="0.25">
      <c r="A4087" s="38">
        <v>4084</v>
      </c>
      <c r="F4087" s="39"/>
      <c r="Q4087" s="39"/>
      <c r="R4087" s="40"/>
      <c r="S4087" s="40"/>
      <c r="T4087" s="39"/>
      <c r="AG4087" s="110"/>
      <c r="AH4087" s="94"/>
      <c r="AJ4087" s="97"/>
      <c r="AL4087" s="39"/>
      <c r="AP4087" s="39"/>
      <c r="AQ4087" s="77"/>
      <c r="AR4087" s="94"/>
      <c r="AT4087" s="97"/>
      <c r="BB4087" s="79"/>
      <c r="BC4087" s="94"/>
      <c r="BE4087" s="97"/>
      <c r="BF4087" s="97"/>
      <c r="BG4087" s="40"/>
      <c r="BK4087" s="40"/>
      <c r="BL4087" s="79"/>
      <c r="BM4087" s="94"/>
      <c r="BO4087" s="97"/>
      <c r="BQ4087" s="40"/>
      <c r="BR4087" s="94"/>
      <c r="BS4087" s="94"/>
      <c r="BT4087" s="94"/>
      <c r="BU4087" s="40"/>
      <c r="BV4087" s="82"/>
      <c r="BW4087" s="94"/>
      <c r="BX4087" s="48"/>
      <c r="BY4087" s="97"/>
      <c r="BZ4087" s="48"/>
      <c r="CA4087" s="40"/>
      <c r="CB4087" s="94"/>
      <c r="CC4087" s="94"/>
      <c r="CD4087" s="94"/>
      <c r="CE4087" s="40"/>
      <c r="CF4087" s="73"/>
      <c r="CG4087" s="41"/>
      <c r="CH4087" s="41"/>
      <c r="CI4087" s="41"/>
      <c r="CJ4087" s="41"/>
      <c r="CK4087" s="41"/>
      <c r="CL4087" s="68"/>
      <c r="CM4087" s="41"/>
      <c r="CN4087" s="41"/>
      <c r="CO4087" s="39"/>
      <c r="CP4087" s="78"/>
    </row>
    <row r="4088" spans="1:94" s="38" customFormat="1" x14ac:dyDescent="0.25">
      <c r="A4088" s="38">
        <v>4085</v>
      </c>
      <c r="F4088" s="39"/>
      <c r="Q4088" s="39"/>
      <c r="R4088" s="40"/>
      <c r="S4088" s="40"/>
      <c r="T4088" s="39"/>
      <c r="AG4088" s="110"/>
      <c r="AH4088" s="94"/>
      <c r="AJ4088" s="97"/>
      <c r="AL4088" s="39"/>
      <c r="AP4088" s="39"/>
      <c r="AQ4088" s="77"/>
      <c r="AR4088" s="94"/>
      <c r="AT4088" s="97"/>
      <c r="BB4088" s="79"/>
      <c r="BC4088" s="94"/>
      <c r="BE4088" s="97"/>
      <c r="BF4088" s="97"/>
      <c r="BG4088" s="40"/>
      <c r="BK4088" s="40"/>
      <c r="BL4088" s="79"/>
      <c r="BM4088" s="94"/>
      <c r="BO4088" s="97"/>
      <c r="BQ4088" s="40"/>
      <c r="BR4088" s="94"/>
      <c r="BS4088" s="94"/>
      <c r="BT4088" s="94"/>
      <c r="BU4088" s="40"/>
      <c r="BV4088" s="82"/>
      <c r="BW4088" s="94"/>
      <c r="BX4088" s="48"/>
      <c r="BY4088" s="97"/>
      <c r="BZ4088" s="48"/>
      <c r="CA4088" s="40"/>
      <c r="CB4088" s="94"/>
      <c r="CC4088" s="94"/>
      <c r="CD4088" s="94"/>
      <c r="CE4088" s="40"/>
      <c r="CF4088" s="73"/>
      <c r="CG4088" s="41"/>
      <c r="CH4088" s="41"/>
      <c r="CI4088" s="41"/>
      <c r="CJ4088" s="41"/>
      <c r="CK4088" s="41"/>
      <c r="CL4088" s="68"/>
      <c r="CM4088" s="41"/>
      <c r="CN4088" s="41"/>
      <c r="CO4088" s="39"/>
      <c r="CP4088" s="78"/>
    </row>
    <row r="4089" spans="1:94" s="38" customFormat="1" x14ac:dyDescent="0.25">
      <c r="A4089" s="38">
        <v>4086</v>
      </c>
      <c r="F4089" s="39"/>
      <c r="Q4089" s="39"/>
      <c r="R4089" s="40"/>
      <c r="S4089" s="40"/>
      <c r="T4089" s="39"/>
      <c r="AG4089" s="110"/>
      <c r="AH4089" s="94"/>
      <c r="AJ4089" s="97"/>
      <c r="AL4089" s="39"/>
      <c r="AP4089" s="39"/>
      <c r="AQ4089" s="77"/>
      <c r="AR4089" s="94"/>
      <c r="AT4089" s="97"/>
      <c r="BB4089" s="79"/>
      <c r="BC4089" s="94"/>
      <c r="BE4089" s="97"/>
      <c r="BF4089" s="97"/>
      <c r="BG4089" s="40"/>
      <c r="BK4089" s="40"/>
      <c r="BL4089" s="79"/>
      <c r="BM4089" s="94"/>
      <c r="BO4089" s="97"/>
      <c r="BQ4089" s="40"/>
      <c r="BR4089" s="94"/>
      <c r="BS4089" s="94"/>
      <c r="BT4089" s="94"/>
      <c r="BU4089" s="40"/>
      <c r="BV4089" s="82"/>
      <c r="BW4089" s="94"/>
      <c r="BX4089" s="48"/>
      <c r="BY4089" s="97"/>
      <c r="BZ4089" s="48"/>
      <c r="CA4089" s="40"/>
      <c r="CB4089" s="94"/>
      <c r="CC4089" s="94"/>
      <c r="CD4089" s="94"/>
      <c r="CE4089" s="40"/>
      <c r="CF4089" s="73"/>
      <c r="CG4089" s="41"/>
      <c r="CH4089" s="41"/>
      <c r="CI4089" s="41"/>
      <c r="CJ4089" s="41"/>
      <c r="CK4089" s="41"/>
      <c r="CL4089" s="68"/>
      <c r="CM4089" s="41"/>
      <c r="CN4089" s="41"/>
      <c r="CO4089" s="39"/>
      <c r="CP4089" s="78"/>
    </row>
    <row r="4090" spans="1:94" s="38" customFormat="1" x14ac:dyDescent="0.25">
      <c r="A4090" s="38">
        <v>4087</v>
      </c>
      <c r="F4090" s="39"/>
      <c r="Q4090" s="39"/>
      <c r="R4090" s="40"/>
      <c r="S4090" s="40"/>
      <c r="T4090" s="39"/>
      <c r="AG4090" s="110"/>
      <c r="AH4090" s="94"/>
      <c r="AJ4090" s="97"/>
      <c r="AL4090" s="39"/>
      <c r="AP4090" s="39"/>
      <c r="AQ4090" s="77"/>
      <c r="AR4090" s="94"/>
      <c r="AT4090" s="97"/>
      <c r="BB4090" s="79"/>
      <c r="BC4090" s="94"/>
      <c r="BE4090" s="97"/>
      <c r="BF4090" s="97"/>
      <c r="BG4090" s="40"/>
      <c r="BK4090" s="40"/>
      <c r="BL4090" s="79"/>
      <c r="BM4090" s="94"/>
      <c r="BO4090" s="97"/>
      <c r="BQ4090" s="40"/>
      <c r="BR4090" s="94"/>
      <c r="BS4090" s="94"/>
      <c r="BT4090" s="94"/>
      <c r="BU4090" s="40"/>
      <c r="BV4090" s="82"/>
      <c r="BW4090" s="94"/>
      <c r="BX4090" s="48"/>
      <c r="BY4090" s="97"/>
      <c r="BZ4090" s="48"/>
      <c r="CA4090" s="40"/>
      <c r="CB4090" s="94"/>
      <c r="CC4090" s="94"/>
      <c r="CD4090" s="94"/>
      <c r="CE4090" s="40"/>
      <c r="CF4090" s="73"/>
      <c r="CG4090" s="41"/>
      <c r="CH4090" s="41"/>
      <c r="CI4090" s="41"/>
      <c r="CJ4090" s="41"/>
      <c r="CK4090" s="41"/>
      <c r="CL4090" s="68"/>
      <c r="CM4090" s="41"/>
      <c r="CN4090" s="41"/>
      <c r="CO4090" s="39"/>
      <c r="CP4090" s="78"/>
    </row>
    <row r="4091" spans="1:94" s="38" customFormat="1" x14ac:dyDescent="0.25">
      <c r="A4091" s="38">
        <v>4088</v>
      </c>
      <c r="F4091" s="39"/>
      <c r="Q4091" s="39"/>
      <c r="R4091" s="40"/>
      <c r="S4091" s="40"/>
      <c r="T4091" s="39"/>
      <c r="AG4091" s="110"/>
      <c r="AH4091" s="94"/>
      <c r="AJ4091" s="97"/>
      <c r="AL4091" s="39"/>
      <c r="AP4091" s="39"/>
      <c r="AQ4091" s="77"/>
      <c r="AR4091" s="94"/>
      <c r="AT4091" s="97"/>
      <c r="BB4091" s="79"/>
      <c r="BC4091" s="94"/>
      <c r="BE4091" s="97"/>
      <c r="BF4091" s="97"/>
      <c r="BG4091" s="40"/>
      <c r="BK4091" s="40"/>
      <c r="BL4091" s="79"/>
      <c r="BM4091" s="94"/>
      <c r="BO4091" s="97"/>
      <c r="BQ4091" s="40"/>
      <c r="BR4091" s="94"/>
      <c r="BS4091" s="94"/>
      <c r="BT4091" s="94"/>
      <c r="BU4091" s="40"/>
      <c r="BV4091" s="82"/>
      <c r="BW4091" s="94"/>
      <c r="BX4091" s="48"/>
      <c r="BY4091" s="97"/>
      <c r="BZ4091" s="48"/>
      <c r="CA4091" s="40"/>
      <c r="CB4091" s="94"/>
      <c r="CC4091" s="94"/>
      <c r="CD4091" s="94"/>
      <c r="CE4091" s="40"/>
      <c r="CF4091" s="73"/>
      <c r="CG4091" s="41"/>
      <c r="CH4091" s="41"/>
      <c r="CI4091" s="41"/>
      <c r="CJ4091" s="41"/>
      <c r="CK4091" s="41"/>
      <c r="CL4091" s="68"/>
      <c r="CM4091" s="41"/>
      <c r="CN4091" s="41"/>
      <c r="CO4091" s="39"/>
      <c r="CP4091" s="78"/>
    </row>
    <row r="4092" spans="1:94" s="38" customFormat="1" x14ac:dyDescent="0.25">
      <c r="A4092" s="38">
        <v>4089</v>
      </c>
      <c r="F4092" s="39"/>
      <c r="Q4092" s="39"/>
      <c r="R4092" s="40"/>
      <c r="S4092" s="40"/>
      <c r="T4092" s="39"/>
      <c r="AG4092" s="110"/>
      <c r="AH4092" s="94"/>
      <c r="AJ4092" s="97"/>
      <c r="AL4092" s="39"/>
      <c r="AP4092" s="39"/>
      <c r="AQ4092" s="77"/>
      <c r="AR4092" s="94"/>
      <c r="AT4092" s="97"/>
      <c r="BB4092" s="79"/>
      <c r="BC4092" s="94"/>
      <c r="BE4092" s="97"/>
      <c r="BF4092" s="97"/>
      <c r="BG4092" s="40"/>
      <c r="BK4092" s="40"/>
      <c r="BL4092" s="79"/>
      <c r="BM4092" s="94"/>
      <c r="BO4092" s="97"/>
      <c r="BQ4092" s="40"/>
      <c r="BR4092" s="94"/>
      <c r="BS4092" s="94"/>
      <c r="BT4092" s="94"/>
      <c r="BU4092" s="40"/>
      <c r="BV4092" s="82"/>
      <c r="BW4092" s="94"/>
      <c r="BX4092" s="48"/>
      <c r="BY4092" s="97"/>
      <c r="BZ4092" s="48"/>
      <c r="CA4092" s="40"/>
      <c r="CB4092" s="94"/>
      <c r="CC4092" s="94"/>
      <c r="CD4092" s="94"/>
      <c r="CE4092" s="40"/>
      <c r="CF4092" s="73"/>
      <c r="CG4092" s="41"/>
      <c r="CH4092" s="41"/>
      <c r="CI4092" s="41"/>
      <c r="CJ4092" s="41"/>
      <c r="CK4092" s="41"/>
      <c r="CL4092" s="68"/>
      <c r="CM4092" s="41"/>
      <c r="CN4092" s="41"/>
      <c r="CO4092" s="39"/>
      <c r="CP4092" s="78"/>
    </row>
    <row r="4093" spans="1:94" s="38" customFormat="1" x14ac:dyDescent="0.25">
      <c r="A4093" s="38">
        <v>4090</v>
      </c>
      <c r="F4093" s="39"/>
      <c r="Q4093" s="39"/>
      <c r="R4093" s="40"/>
      <c r="S4093" s="40"/>
      <c r="T4093" s="39"/>
      <c r="AG4093" s="110"/>
      <c r="AH4093" s="94"/>
      <c r="AJ4093" s="97"/>
      <c r="AL4093" s="39"/>
      <c r="AP4093" s="39"/>
      <c r="AQ4093" s="77"/>
      <c r="AR4093" s="94"/>
      <c r="AT4093" s="97"/>
      <c r="BB4093" s="79"/>
      <c r="BC4093" s="94"/>
      <c r="BE4093" s="97"/>
      <c r="BF4093" s="97"/>
      <c r="BG4093" s="40"/>
      <c r="BK4093" s="40"/>
      <c r="BL4093" s="79"/>
      <c r="BM4093" s="94"/>
      <c r="BO4093" s="97"/>
      <c r="BQ4093" s="40"/>
      <c r="BR4093" s="94"/>
      <c r="BS4093" s="94"/>
      <c r="BT4093" s="94"/>
      <c r="BU4093" s="40"/>
      <c r="BV4093" s="82"/>
      <c r="BW4093" s="94"/>
      <c r="BX4093" s="48"/>
      <c r="BY4093" s="97"/>
      <c r="BZ4093" s="48"/>
      <c r="CA4093" s="40"/>
      <c r="CB4093" s="94"/>
      <c r="CC4093" s="94"/>
      <c r="CD4093" s="94"/>
      <c r="CE4093" s="40"/>
      <c r="CF4093" s="73"/>
      <c r="CG4093" s="41"/>
      <c r="CH4093" s="41"/>
      <c r="CI4093" s="41"/>
      <c r="CJ4093" s="41"/>
      <c r="CK4093" s="41"/>
      <c r="CL4093" s="68"/>
      <c r="CM4093" s="41"/>
      <c r="CN4093" s="41"/>
      <c r="CO4093" s="39"/>
      <c r="CP4093" s="78"/>
    </row>
    <row r="4094" spans="1:94" s="38" customFormat="1" x14ac:dyDescent="0.25">
      <c r="A4094" s="38">
        <v>4091</v>
      </c>
      <c r="F4094" s="39"/>
      <c r="Q4094" s="39"/>
      <c r="R4094" s="40"/>
      <c r="S4094" s="40"/>
      <c r="T4094" s="39"/>
      <c r="AG4094" s="110"/>
      <c r="AH4094" s="94"/>
      <c r="AJ4094" s="97"/>
      <c r="AL4094" s="39"/>
      <c r="AP4094" s="39"/>
      <c r="AQ4094" s="77"/>
      <c r="AR4094" s="94"/>
      <c r="AT4094" s="97"/>
      <c r="BB4094" s="79"/>
      <c r="BC4094" s="94"/>
      <c r="BE4094" s="97"/>
      <c r="BF4094" s="97"/>
      <c r="BG4094" s="40"/>
      <c r="BK4094" s="40"/>
      <c r="BL4094" s="79"/>
      <c r="BM4094" s="94"/>
      <c r="BO4094" s="97"/>
      <c r="BQ4094" s="40"/>
      <c r="BR4094" s="94"/>
      <c r="BS4094" s="94"/>
      <c r="BT4094" s="94"/>
      <c r="BU4094" s="40"/>
      <c r="BV4094" s="82"/>
      <c r="BW4094" s="94"/>
      <c r="BX4094" s="48"/>
      <c r="BY4094" s="97"/>
      <c r="BZ4094" s="48"/>
      <c r="CA4094" s="40"/>
      <c r="CB4094" s="94"/>
      <c r="CC4094" s="94"/>
      <c r="CD4094" s="94"/>
      <c r="CE4094" s="40"/>
      <c r="CF4094" s="73"/>
      <c r="CG4094" s="41"/>
      <c r="CH4094" s="41"/>
      <c r="CI4094" s="41"/>
      <c r="CJ4094" s="41"/>
      <c r="CK4094" s="41"/>
      <c r="CL4094" s="68"/>
      <c r="CM4094" s="41"/>
      <c r="CN4094" s="41"/>
      <c r="CO4094" s="39"/>
      <c r="CP4094" s="78"/>
    </row>
    <row r="4095" spans="1:94" s="38" customFormat="1" x14ac:dyDescent="0.25">
      <c r="A4095" s="38">
        <v>4092</v>
      </c>
      <c r="F4095" s="39"/>
      <c r="Q4095" s="39"/>
      <c r="R4095" s="40"/>
      <c r="S4095" s="40"/>
      <c r="T4095" s="39"/>
      <c r="AG4095" s="110"/>
      <c r="AH4095" s="94"/>
      <c r="AJ4095" s="97"/>
      <c r="AL4095" s="39"/>
      <c r="AP4095" s="39"/>
      <c r="AQ4095" s="77"/>
      <c r="AR4095" s="94"/>
      <c r="AT4095" s="97"/>
      <c r="BB4095" s="79"/>
      <c r="BC4095" s="94"/>
      <c r="BE4095" s="97"/>
      <c r="BF4095" s="97"/>
      <c r="BG4095" s="40"/>
      <c r="BK4095" s="40"/>
      <c r="BL4095" s="79"/>
      <c r="BM4095" s="94"/>
      <c r="BO4095" s="97"/>
      <c r="BQ4095" s="40"/>
      <c r="BR4095" s="94"/>
      <c r="BS4095" s="94"/>
      <c r="BT4095" s="94"/>
      <c r="BU4095" s="40"/>
      <c r="BV4095" s="82"/>
      <c r="BW4095" s="94"/>
      <c r="BX4095" s="48"/>
      <c r="BY4095" s="97"/>
      <c r="BZ4095" s="48"/>
      <c r="CA4095" s="40"/>
      <c r="CB4095" s="94"/>
      <c r="CC4095" s="94"/>
      <c r="CD4095" s="94"/>
      <c r="CE4095" s="40"/>
      <c r="CF4095" s="73"/>
      <c r="CG4095" s="41"/>
      <c r="CH4095" s="41"/>
      <c r="CI4095" s="41"/>
      <c r="CJ4095" s="41"/>
      <c r="CK4095" s="41"/>
      <c r="CL4095" s="68"/>
      <c r="CM4095" s="41"/>
      <c r="CN4095" s="41"/>
      <c r="CO4095" s="39"/>
      <c r="CP4095" s="78"/>
    </row>
    <row r="4096" spans="1:94" s="38" customFormat="1" x14ac:dyDescent="0.25">
      <c r="A4096" s="38">
        <v>4093</v>
      </c>
      <c r="F4096" s="39"/>
      <c r="Q4096" s="39"/>
      <c r="R4096" s="40"/>
      <c r="S4096" s="40"/>
      <c r="T4096" s="39"/>
      <c r="AG4096" s="110"/>
      <c r="AH4096" s="94"/>
      <c r="AJ4096" s="97"/>
      <c r="AL4096" s="39"/>
      <c r="AP4096" s="39"/>
      <c r="AQ4096" s="77"/>
      <c r="AR4096" s="94"/>
      <c r="AT4096" s="97"/>
      <c r="BB4096" s="79"/>
      <c r="BC4096" s="94"/>
      <c r="BE4096" s="97"/>
      <c r="BF4096" s="97"/>
      <c r="BG4096" s="40"/>
      <c r="BK4096" s="40"/>
      <c r="BL4096" s="79"/>
      <c r="BM4096" s="94"/>
      <c r="BO4096" s="97"/>
      <c r="BQ4096" s="40"/>
      <c r="BR4096" s="94"/>
      <c r="BS4096" s="94"/>
      <c r="BT4096" s="94"/>
      <c r="BU4096" s="40"/>
      <c r="BV4096" s="82"/>
      <c r="BW4096" s="94"/>
      <c r="BX4096" s="48"/>
      <c r="BY4096" s="97"/>
      <c r="BZ4096" s="48"/>
      <c r="CA4096" s="40"/>
      <c r="CB4096" s="94"/>
      <c r="CC4096" s="94"/>
      <c r="CD4096" s="94"/>
      <c r="CE4096" s="40"/>
      <c r="CF4096" s="73"/>
      <c r="CG4096" s="41"/>
      <c r="CH4096" s="41"/>
      <c r="CI4096" s="41"/>
      <c r="CJ4096" s="41"/>
      <c r="CK4096" s="41"/>
      <c r="CL4096" s="68"/>
      <c r="CM4096" s="41"/>
      <c r="CN4096" s="41"/>
      <c r="CO4096" s="39"/>
      <c r="CP4096" s="78"/>
    </row>
    <row r="4097" spans="1:94" s="38" customFormat="1" x14ac:dyDescent="0.25">
      <c r="A4097" s="38">
        <v>4094</v>
      </c>
      <c r="F4097" s="39"/>
      <c r="Q4097" s="39"/>
      <c r="R4097" s="40"/>
      <c r="S4097" s="40"/>
      <c r="T4097" s="39"/>
      <c r="AG4097" s="110"/>
      <c r="AH4097" s="94"/>
      <c r="AJ4097" s="97"/>
      <c r="AL4097" s="39"/>
      <c r="AP4097" s="39"/>
      <c r="AQ4097" s="77"/>
      <c r="AR4097" s="94"/>
      <c r="AT4097" s="97"/>
      <c r="BB4097" s="79"/>
      <c r="BC4097" s="94"/>
      <c r="BE4097" s="97"/>
      <c r="BF4097" s="97"/>
      <c r="BG4097" s="40"/>
      <c r="BK4097" s="40"/>
      <c r="BL4097" s="79"/>
      <c r="BM4097" s="94"/>
      <c r="BO4097" s="97"/>
      <c r="BQ4097" s="40"/>
      <c r="BR4097" s="94"/>
      <c r="BS4097" s="94"/>
      <c r="BT4097" s="94"/>
      <c r="BU4097" s="40"/>
      <c r="BV4097" s="82"/>
      <c r="BW4097" s="94"/>
      <c r="BX4097" s="48"/>
      <c r="BY4097" s="97"/>
      <c r="BZ4097" s="48"/>
      <c r="CA4097" s="40"/>
      <c r="CB4097" s="94"/>
      <c r="CC4097" s="94"/>
      <c r="CD4097" s="94"/>
      <c r="CE4097" s="40"/>
      <c r="CF4097" s="73"/>
      <c r="CG4097" s="41"/>
      <c r="CH4097" s="41"/>
      <c r="CI4097" s="41"/>
      <c r="CJ4097" s="41"/>
      <c r="CK4097" s="41"/>
      <c r="CL4097" s="68"/>
      <c r="CM4097" s="41"/>
      <c r="CN4097" s="41"/>
      <c r="CO4097" s="39"/>
      <c r="CP4097" s="78"/>
    </row>
    <row r="4098" spans="1:94" s="38" customFormat="1" x14ac:dyDescent="0.25">
      <c r="A4098" s="38">
        <v>4095</v>
      </c>
      <c r="F4098" s="39"/>
      <c r="Q4098" s="39"/>
      <c r="R4098" s="40"/>
      <c r="S4098" s="40"/>
      <c r="T4098" s="39"/>
      <c r="AG4098" s="110"/>
      <c r="AH4098" s="94"/>
      <c r="AJ4098" s="97"/>
      <c r="AL4098" s="39"/>
      <c r="AP4098" s="39"/>
      <c r="AQ4098" s="77"/>
      <c r="AR4098" s="94"/>
      <c r="AT4098" s="97"/>
      <c r="BB4098" s="79"/>
      <c r="BC4098" s="94"/>
      <c r="BE4098" s="97"/>
      <c r="BF4098" s="97"/>
      <c r="BG4098" s="40"/>
      <c r="BK4098" s="40"/>
      <c r="BL4098" s="79"/>
      <c r="BM4098" s="94"/>
      <c r="BO4098" s="97"/>
      <c r="BQ4098" s="40"/>
      <c r="BR4098" s="94"/>
      <c r="BS4098" s="94"/>
      <c r="BT4098" s="94"/>
      <c r="BU4098" s="40"/>
      <c r="BV4098" s="82"/>
      <c r="BW4098" s="94"/>
      <c r="BX4098" s="48"/>
      <c r="BY4098" s="97"/>
      <c r="BZ4098" s="48"/>
      <c r="CA4098" s="40"/>
      <c r="CB4098" s="94"/>
      <c r="CC4098" s="94"/>
      <c r="CD4098" s="94"/>
      <c r="CE4098" s="40"/>
      <c r="CF4098" s="73"/>
      <c r="CG4098" s="41"/>
      <c r="CH4098" s="41"/>
      <c r="CI4098" s="41"/>
      <c r="CJ4098" s="41"/>
      <c r="CK4098" s="41"/>
      <c r="CL4098" s="68"/>
      <c r="CM4098" s="41"/>
      <c r="CN4098" s="41"/>
      <c r="CO4098" s="39"/>
      <c r="CP4098" s="78"/>
    </row>
    <row r="4099" spans="1:94" s="38" customFormat="1" x14ac:dyDescent="0.25">
      <c r="A4099" s="38">
        <v>4096</v>
      </c>
      <c r="F4099" s="39"/>
      <c r="Q4099" s="39"/>
      <c r="R4099" s="40"/>
      <c r="S4099" s="40"/>
      <c r="T4099" s="39"/>
      <c r="AG4099" s="110"/>
      <c r="AH4099" s="94"/>
      <c r="AJ4099" s="97"/>
      <c r="AL4099" s="39"/>
      <c r="AP4099" s="39"/>
      <c r="AQ4099" s="77"/>
      <c r="AR4099" s="94"/>
      <c r="AT4099" s="97"/>
      <c r="BB4099" s="79"/>
      <c r="BC4099" s="94"/>
      <c r="BE4099" s="97"/>
      <c r="BF4099" s="97"/>
      <c r="BG4099" s="40"/>
      <c r="BK4099" s="40"/>
      <c r="BL4099" s="79"/>
      <c r="BM4099" s="94"/>
      <c r="BO4099" s="97"/>
      <c r="BQ4099" s="40"/>
      <c r="BR4099" s="94"/>
      <c r="BS4099" s="94"/>
      <c r="BT4099" s="94"/>
      <c r="BU4099" s="40"/>
      <c r="BV4099" s="82"/>
      <c r="BW4099" s="94"/>
      <c r="BX4099" s="48"/>
      <c r="BY4099" s="97"/>
      <c r="BZ4099" s="48"/>
      <c r="CA4099" s="40"/>
      <c r="CB4099" s="94"/>
      <c r="CC4099" s="94"/>
      <c r="CD4099" s="94"/>
      <c r="CE4099" s="40"/>
      <c r="CF4099" s="73"/>
      <c r="CG4099" s="41"/>
      <c r="CH4099" s="41"/>
      <c r="CI4099" s="41"/>
      <c r="CJ4099" s="41"/>
      <c r="CK4099" s="41"/>
      <c r="CL4099" s="68"/>
      <c r="CM4099" s="41"/>
      <c r="CN4099" s="41"/>
      <c r="CO4099" s="39"/>
      <c r="CP4099" s="78"/>
    </row>
    <row r="4100" spans="1:94" s="38" customFormat="1" x14ac:dyDescent="0.25">
      <c r="A4100" s="38">
        <v>4097</v>
      </c>
      <c r="F4100" s="39"/>
      <c r="Q4100" s="39"/>
      <c r="R4100" s="40"/>
      <c r="S4100" s="40"/>
      <c r="T4100" s="39"/>
      <c r="AG4100" s="110"/>
      <c r="AH4100" s="94"/>
      <c r="AJ4100" s="97"/>
      <c r="AL4100" s="39"/>
      <c r="AP4100" s="39"/>
      <c r="AQ4100" s="77"/>
      <c r="AR4100" s="94"/>
      <c r="AT4100" s="97"/>
      <c r="BB4100" s="79"/>
      <c r="BC4100" s="94"/>
      <c r="BE4100" s="97"/>
      <c r="BF4100" s="97"/>
      <c r="BG4100" s="40"/>
      <c r="BK4100" s="40"/>
      <c r="BL4100" s="79"/>
      <c r="BM4100" s="94"/>
      <c r="BO4100" s="97"/>
      <c r="BQ4100" s="40"/>
      <c r="BR4100" s="94"/>
      <c r="BS4100" s="94"/>
      <c r="BT4100" s="94"/>
      <c r="BU4100" s="40"/>
      <c r="BV4100" s="82"/>
      <c r="BW4100" s="94"/>
      <c r="BX4100" s="48"/>
      <c r="BY4100" s="97"/>
      <c r="BZ4100" s="48"/>
      <c r="CA4100" s="40"/>
      <c r="CB4100" s="94"/>
      <c r="CC4100" s="94"/>
      <c r="CD4100" s="94"/>
      <c r="CE4100" s="40"/>
      <c r="CF4100" s="73"/>
      <c r="CG4100" s="41"/>
      <c r="CH4100" s="41"/>
      <c r="CI4100" s="41"/>
      <c r="CJ4100" s="41"/>
      <c r="CK4100" s="41"/>
      <c r="CL4100" s="68"/>
      <c r="CM4100" s="41"/>
      <c r="CN4100" s="41"/>
      <c r="CO4100" s="39"/>
      <c r="CP4100" s="78"/>
    </row>
    <row r="4101" spans="1:94" s="38" customFormat="1" x14ac:dyDescent="0.25">
      <c r="A4101" s="38">
        <v>4098</v>
      </c>
      <c r="F4101" s="39"/>
      <c r="Q4101" s="39"/>
      <c r="R4101" s="40"/>
      <c r="S4101" s="40"/>
      <c r="T4101" s="39"/>
      <c r="AG4101" s="110"/>
      <c r="AH4101" s="94"/>
      <c r="AJ4101" s="97"/>
      <c r="AL4101" s="39"/>
      <c r="AP4101" s="39"/>
      <c r="AQ4101" s="77"/>
      <c r="AR4101" s="94"/>
      <c r="AT4101" s="97"/>
      <c r="BB4101" s="79"/>
      <c r="BC4101" s="94"/>
      <c r="BE4101" s="97"/>
      <c r="BF4101" s="97"/>
      <c r="BG4101" s="40"/>
      <c r="BK4101" s="40"/>
      <c r="BL4101" s="79"/>
      <c r="BM4101" s="94"/>
      <c r="BO4101" s="97"/>
      <c r="BQ4101" s="40"/>
      <c r="BR4101" s="94"/>
      <c r="BS4101" s="94"/>
      <c r="BT4101" s="94"/>
      <c r="BU4101" s="40"/>
      <c r="BV4101" s="82"/>
      <c r="BW4101" s="94"/>
      <c r="BX4101" s="48"/>
      <c r="BY4101" s="97"/>
      <c r="BZ4101" s="48"/>
      <c r="CA4101" s="40"/>
      <c r="CB4101" s="94"/>
      <c r="CC4101" s="94"/>
      <c r="CD4101" s="94"/>
      <c r="CE4101" s="40"/>
      <c r="CF4101" s="73"/>
      <c r="CG4101" s="41"/>
      <c r="CH4101" s="41"/>
      <c r="CI4101" s="41"/>
      <c r="CJ4101" s="41"/>
      <c r="CK4101" s="41"/>
      <c r="CL4101" s="68"/>
      <c r="CM4101" s="41"/>
      <c r="CN4101" s="41"/>
      <c r="CO4101" s="39"/>
      <c r="CP4101" s="78"/>
    </row>
    <row r="4102" spans="1:94" s="38" customFormat="1" x14ac:dyDescent="0.25">
      <c r="A4102" s="38">
        <v>4099</v>
      </c>
      <c r="F4102" s="39"/>
      <c r="Q4102" s="39"/>
      <c r="R4102" s="40"/>
      <c r="S4102" s="40"/>
      <c r="T4102" s="39"/>
      <c r="AG4102" s="110"/>
      <c r="AH4102" s="94"/>
      <c r="AJ4102" s="97"/>
      <c r="AL4102" s="39"/>
      <c r="AP4102" s="39"/>
      <c r="AQ4102" s="77"/>
      <c r="AR4102" s="94"/>
      <c r="AT4102" s="97"/>
      <c r="BB4102" s="79"/>
      <c r="BC4102" s="94"/>
      <c r="BE4102" s="97"/>
      <c r="BF4102" s="97"/>
      <c r="BG4102" s="40"/>
      <c r="BK4102" s="40"/>
      <c r="BL4102" s="79"/>
      <c r="BM4102" s="94"/>
      <c r="BO4102" s="97"/>
      <c r="BQ4102" s="40"/>
      <c r="BR4102" s="94"/>
      <c r="BS4102" s="94"/>
      <c r="BT4102" s="94"/>
      <c r="BU4102" s="40"/>
      <c r="BV4102" s="82"/>
      <c r="BW4102" s="94"/>
      <c r="BX4102" s="48"/>
      <c r="BY4102" s="97"/>
      <c r="BZ4102" s="48"/>
      <c r="CA4102" s="40"/>
      <c r="CB4102" s="94"/>
      <c r="CC4102" s="94"/>
      <c r="CD4102" s="94"/>
      <c r="CE4102" s="40"/>
      <c r="CF4102" s="73"/>
      <c r="CG4102" s="41"/>
      <c r="CH4102" s="41"/>
      <c r="CI4102" s="41"/>
      <c r="CJ4102" s="41"/>
      <c r="CK4102" s="41"/>
      <c r="CL4102" s="68"/>
      <c r="CM4102" s="41"/>
      <c r="CN4102" s="41"/>
      <c r="CO4102" s="39"/>
      <c r="CP4102" s="78"/>
    </row>
    <row r="4103" spans="1:94" s="38" customFormat="1" x14ac:dyDescent="0.25">
      <c r="A4103" s="38">
        <v>4100</v>
      </c>
      <c r="F4103" s="39"/>
      <c r="Q4103" s="39"/>
      <c r="R4103" s="40"/>
      <c r="S4103" s="40"/>
      <c r="T4103" s="39"/>
      <c r="AG4103" s="110"/>
      <c r="AH4103" s="94"/>
      <c r="AJ4103" s="97"/>
      <c r="AL4103" s="39"/>
      <c r="AP4103" s="39"/>
      <c r="AQ4103" s="77"/>
      <c r="AR4103" s="94"/>
      <c r="AT4103" s="97"/>
      <c r="BB4103" s="79"/>
      <c r="BC4103" s="94"/>
      <c r="BE4103" s="97"/>
      <c r="BF4103" s="97"/>
      <c r="BG4103" s="40"/>
      <c r="BK4103" s="40"/>
      <c r="BL4103" s="79"/>
      <c r="BM4103" s="94"/>
      <c r="BO4103" s="97"/>
      <c r="BQ4103" s="40"/>
      <c r="BR4103" s="94"/>
      <c r="BS4103" s="94"/>
      <c r="BT4103" s="94"/>
      <c r="BU4103" s="40"/>
      <c r="BV4103" s="82"/>
      <c r="BW4103" s="94"/>
      <c r="BX4103" s="48"/>
      <c r="BY4103" s="97"/>
      <c r="BZ4103" s="48"/>
      <c r="CA4103" s="40"/>
      <c r="CB4103" s="94"/>
      <c r="CC4103" s="94"/>
      <c r="CD4103" s="94"/>
      <c r="CE4103" s="40"/>
      <c r="CF4103" s="73"/>
      <c r="CG4103" s="41"/>
      <c r="CH4103" s="41"/>
      <c r="CI4103" s="41"/>
      <c r="CJ4103" s="41"/>
      <c r="CK4103" s="41"/>
      <c r="CL4103" s="68"/>
      <c r="CM4103" s="41"/>
      <c r="CN4103" s="41"/>
      <c r="CO4103" s="39"/>
      <c r="CP4103" s="78"/>
    </row>
    <row r="4104" spans="1:94" s="38" customFormat="1" x14ac:dyDescent="0.25">
      <c r="A4104" s="38">
        <v>4101</v>
      </c>
      <c r="F4104" s="39"/>
      <c r="Q4104" s="39"/>
      <c r="R4104" s="40"/>
      <c r="S4104" s="40"/>
      <c r="T4104" s="39"/>
      <c r="AG4104" s="110"/>
      <c r="AH4104" s="94"/>
      <c r="AJ4104" s="97"/>
      <c r="AL4104" s="39"/>
      <c r="AP4104" s="39"/>
      <c r="AQ4104" s="77"/>
      <c r="AR4104" s="94"/>
      <c r="AT4104" s="97"/>
      <c r="BB4104" s="79"/>
      <c r="BC4104" s="94"/>
      <c r="BE4104" s="97"/>
      <c r="BF4104" s="97"/>
      <c r="BG4104" s="40"/>
      <c r="BK4104" s="40"/>
      <c r="BL4104" s="79"/>
      <c r="BM4104" s="94"/>
      <c r="BO4104" s="97"/>
      <c r="BQ4104" s="40"/>
      <c r="BR4104" s="94"/>
      <c r="BS4104" s="94"/>
      <c r="BT4104" s="94"/>
      <c r="BU4104" s="40"/>
      <c r="BV4104" s="82"/>
      <c r="BW4104" s="94"/>
      <c r="BX4104" s="48"/>
      <c r="BY4104" s="97"/>
      <c r="BZ4104" s="48"/>
      <c r="CA4104" s="40"/>
      <c r="CB4104" s="94"/>
      <c r="CC4104" s="94"/>
      <c r="CD4104" s="94"/>
      <c r="CE4104" s="40"/>
      <c r="CF4104" s="73"/>
      <c r="CG4104" s="41"/>
      <c r="CH4104" s="41"/>
      <c r="CI4104" s="41"/>
      <c r="CJ4104" s="41"/>
      <c r="CK4104" s="41"/>
      <c r="CL4104" s="68"/>
      <c r="CM4104" s="41"/>
      <c r="CN4104" s="41"/>
      <c r="CO4104" s="39"/>
      <c r="CP4104" s="78"/>
    </row>
    <row r="4105" spans="1:94" s="38" customFormat="1" x14ac:dyDescent="0.25">
      <c r="A4105" s="38">
        <v>4102</v>
      </c>
      <c r="F4105" s="39"/>
      <c r="Q4105" s="39"/>
      <c r="R4105" s="40"/>
      <c r="S4105" s="40"/>
      <c r="T4105" s="39"/>
      <c r="AG4105" s="110"/>
      <c r="AH4105" s="94"/>
      <c r="AJ4105" s="97"/>
      <c r="AL4105" s="39"/>
      <c r="AP4105" s="39"/>
      <c r="AQ4105" s="77"/>
      <c r="AR4105" s="94"/>
      <c r="AT4105" s="97"/>
      <c r="BB4105" s="79"/>
      <c r="BC4105" s="94"/>
      <c r="BE4105" s="97"/>
      <c r="BF4105" s="97"/>
      <c r="BG4105" s="40"/>
      <c r="BK4105" s="40"/>
      <c r="BL4105" s="79"/>
      <c r="BM4105" s="94"/>
      <c r="BO4105" s="97"/>
      <c r="BQ4105" s="40"/>
      <c r="BR4105" s="94"/>
      <c r="BS4105" s="94"/>
      <c r="BT4105" s="94"/>
      <c r="BU4105" s="40"/>
      <c r="BV4105" s="82"/>
      <c r="BW4105" s="94"/>
      <c r="BX4105" s="48"/>
      <c r="BY4105" s="97"/>
      <c r="BZ4105" s="48"/>
      <c r="CA4105" s="40"/>
      <c r="CB4105" s="94"/>
      <c r="CC4105" s="94"/>
      <c r="CD4105" s="94"/>
      <c r="CE4105" s="40"/>
      <c r="CF4105" s="73"/>
      <c r="CG4105" s="41"/>
      <c r="CH4105" s="41"/>
      <c r="CI4105" s="41"/>
      <c r="CJ4105" s="41"/>
      <c r="CK4105" s="41"/>
      <c r="CL4105" s="68"/>
      <c r="CM4105" s="41"/>
      <c r="CN4105" s="41"/>
      <c r="CO4105" s="39"/>
      <c r="CP4105" s="78"/>
    </row>
    <row r="4106" spans="1:94" s="38" customFormat="1" x14ac:dyDescent="0.25">
      <c r="A4106" s="38">
        <v>4103</v>
      </c>
      <c r="F4106" s="39"/>
      <c r="Q4106" s="39"/>
      <c r="R4106" s="40"/>
      <c r="S4106" s="40"/>
      <c r="T4106" s="39"/>
      <c r="AG4106" s="110"/>
      <c r="AH4106" s="94"/>
      <c r="AJ4106" s="97"/>
      <c r="AL4106" s="39"/>
      <c r="AP4106" s="39"/>
      <c r="AQ4106" s="77"/>
      <c r="AR4106" s="94"/>
      <c r="AT4106" s="97"/>
      <c r="BB4106" s="79"/>
      <c r="BC4106" s="94"/>
      <c r="BE4106" s="97"/>
      <c r="BF4106" s="97"/>
      <c r="BG4106" s="40"/>
      <c r="BK4106" s="40"/>
      <c r="BL4106" s="79"/>
      <c r="BM4106" s="94"/>
      <c r="BO4106" s="97"/>
      <c r="BQ4106" s="40"/>
      <c r="BR4106" s="94"/>
      <c r="BS4106" s="94"/>
      <c r="BT4106" s="94"/>
      <c r="BU4106" s="40"/>
      <c r="BV4106" s="82"/>
      <c r="BW4106" s="94"/>
      <c r="BX4106" s="48"/>
      <c r="BY4106" s="97"/>
      <c r="BZ4106" s="48"/>
      <c r="CA4106" s="40"/>
      <c r="CB4106" s="94"/>
      <c r="CC4106" s="94"/>
      <c r="CD4106" s="94"/>
      <c r="CE4106" s="40"/>
      <c r="CF4106" s="73"/>
      <c r="CG4106" s="41"/>
      <c r="CH4106" s="41"/>
      <c r="CI4106" s="41"/>
      <c r="CJ4106" s="41"/>
      <c r="CK4106" s="41"/>
      <c r="CL4106" s="68"/>
      <c r="CM4106" s="41"/>
      <c r="CN4106" s="41"/>
      <c r="CO4106" s="39"/>
      <c r="CP4106" s="78"/>
    </row>
    <row r="4107" spans="1:94" s="38" customFormat="1" x14ac:dyDescent="0.25">
      <c r="A4107" s="38">
        <v>4104</v>
      </c>
      <c r="F4107" s="39"/>
      <c r="Q4107" s="39"/>
      <c r="R4107" s="40"/>
      <c r="S4107" s="40"/>
      <c r="T4107" s="39"/>
      <c r="AG4107" s="110"/>
      <c r="AH4107" s="94"/>
      <c r="AJ4107" s="97"/>
      <c r="AL4107" s="39"/>
      <c r="AP4107" s="39"/>
      <c r="AQ4107" s="77"/>
      <c r="AR4107" s="94"/>
      <c r="AT4107" s="97"/>
      <c r="BB4107" s="79"/>
      <c r="BC4107" s="94"/>
      <c r="BE4107" s="97"/>
      <c r="BF4107" s="97"/>
      <c r="BG4107" s="40"/>
      <c r="BK4107" s="40"/>
      <c r="BL4107" s="79"/>
      <c r="BM4107" s="94"/>
      <c r="BO4107" s="97"/>
      <c r="BQ4107" s="40"/>
      <c r="BR4107" s="94"/>
      <c r="BS4107" s="94"/>
      <c r="BT4107" s="94"/>
      <c r="BU4107" s="40"/>
      <c r="BV4107" s="82"/>
      <c r="BW4107" s="94"/>
      <c r="BX4107" s="48"/>
      <c r="BY4107" s="97"/>
      <c r="BZ4107" s="48"/>
      <c r="CA4107" s="40"/>
      <c r="CB4107" s="94"/>
      <c r="CC4107" s="94"/>
      <c r="CD4107" s="94"/>
      <c r="CE4107" s="40"/>
      <c r="CF4107" s="73"/>
      <c r="CG4107" s="41"/>
      <c r="CH4107" s="41"/>
      <c r="CI4107" s="41"/>
      <c r="CJ4107" s="41"/>
      <c r="CK4107" s="41"/>
      <c r="CL4107" s="68"/>
      <c r="CM4107" s="41"/>
      <c r="CN4107" s="41"/>
      <c r="CO4107" s="39"/>
      <c r="CP4107" s="78"/>
    </row>
    <row r="4108" spans="1:94" s="38" customFormat="1" x14ac:dyDescent="0.25">
      <c r="A4108" s="38">
        <v>4105</v>
      </c>
      <c r="F4108" s="39"/>
      <c r="Q4108" s="39"/>
      <c r="R4108" s="40"/>
      <c r="S4108" s="40"/>
      <c r="T4108" s="39"/>
      <c r="AG4108" s="110"/>
      <c r="AH4108" s="94"/>
      <c r="AJ4108" s="97"/>
      <c r="AL4108" s="39"/>
      <c r="AP4108" s="39"/>
      <c r="AQ4108" s="77"/>
      <c r="AR4108" s="94"/>
      <c r="AT4108" s="97"/>
      <c r="BB4108" s="79"/>
      <c r="BC4108" s="94"/>
      <c r="BE4108" s="97"/>
      <c r="BF4108" s="97"/>
      <c r="BG4108" s="40"/>
      <c r="BK4108" s="40"/>
      <c r="BL4108" s="79"/>
      <c r="BM4108" s="94"/>
      <c r="BO4108" s="97"/>
      <c r="BQ4108" s="40"/>
      <c r="BR4108" s="94"/>
      <c r="BS4108" s="94"/>
      <c r="BT4108" s="94"/>
      <c r="BU4108" s="40"/>
      <c r="BV4108" s="82"/>
      <c r="BW4108" s="94"/>
      <c r="BX4108" s="48"/>
      <c r="BY4108" s="97"/>
      <c r="BZ4108" s="48"/>
      <c r="CA4108" s="40"/>
      <c r="CB4108" s="94"/>
      <c r="CC4108" s="94"/>
      <c r="CD4108" s="94"/>
      <c r="CE4108" s="40"/>
      <c r="CF4108" s="73"/>
      <c r="CG4108" s="41"/>
      <c r="CH4108" s="41"/>
      <c r="CI4108" s="41"/>
      <c r="CJ4108" s="41"/>
      <c r="CK4108" s="41"/>
      <c r="CL4108" s="68"/>
      <c r="CM4108" s="41"/>
      <c r="CN4108" s="41"/>
      <c r="CO4108" s="39"/>
      <c r="CP4108" s="78"/>
    </row>
    <row r="4109" spans="1:94" s="38" customFormat="1" x14ac:dyDescent="0.25">
      <c r="A4109" s="38">
        <v>4106</v>
      </c>
      <c r="F4109" s="39"/>
      <c r="Q4109" s="39"/>
      <c r="R4109" s="40"/>
      <c r="S4109" s="40"/>
      <c r="T4109" s="39"/>
      <c r="AG4109" s="110"/>
      <c r="AH4109" s="94"/>
      <c r="AJ4109" s="97"/>
      <c r="AL4109" s="39"/>
      <c r="AP4109" s="39"/>
      <c r="AQ4109" s="77"/>
      <c r="AR4109" s="94"/>
      <c r="AT4109" s="97"/>
      <c r="BB4109" s="79"/>
      <c r="BC4109" s="94"/>
      <c r="BE4109" s="97"/>
      <c r="BF4109" s="97"/>
      <c r="BG4109" s="40"/>
      <c r="BK4109" s="40"/>
      <c r="BL4109" s="79"/>
      <c r="BM4109" s="94"/>
      <c r="BO4109" s="97"/>
      <c r="BQ4109" s="40"/>
      <c r="BR4109" s="94"/>
      <c r="BS4109" s="94"/>
      <c r="BT4109" s="94"/>
      <c r="BU4109" s="40"/>
      <c r="BV4109" s="82"/>
      <c r="BW4109" s="94"/>
      <c r="BX4109" s="48"/>
      <c r="BY4109" s="97"/>
      <c r="BZ4109" s="48"/>
      <c r="CA4109" s="40"/>
      <c r="CB4109" s="94"/>
      <c r="CC4109" s="94"/>
      <c r="CD4109" s="94"/>
      <c r="CE4109" s="40"/>
      <c r="CF4109" s="73"/>
      <c r="CG4109" s="41"/>
      <c r="CH4109" s="41"/>
      <c r="CI4109" s="41"/>
      <c r="CJ4109" s="41"/>
      <c r="CK4109" s="41"/>
      <c r="CL4109" s="68"/>
      <c r="CM4109" s="41"/>
      <c r="CN4109" s="41"/>
      <c r="CO4109" s="39"/>
      <c r="CP4109" s="78"/>
    </row>
    <row r="4110" spans="1:94" s="38" customFormat="1" x14ac:dyDescent="0.25">
      <c r="A4110" s="38">
        <v>4107</v>
      </c>
      <c r="F4110" s="39"/>
      <c r="Q4110" s="39"/>
      <c r="R4110" s="40"/>
      <c r="S4110" s="40"/>
      <c r="T4110" s="39"/>
      <c r="AG4110" s="110"/>
      <c r="AH4110" s="94"/>
      <c r="AJ4110" s="97"/>
      <c r="AL4110" s="39"/>
      <c r="AP4110" s="39"/>
      <c r="AQ4110" s="77"/>
      <c r="AR4110" s="94"/>
      <c r="AT4110" s="97"/>
      <c r="BB4110" s="79"/>
      <c r="BC4110" s="94"/>
      <c r="BE4110" s="97"/>
      <c r="BF4110" s="97"/>
      <c r="BG4110" s="40"/>
      <c r="BK4110" s="40"/>
      <c r="BL4110" s="79"/>
      <c r="BM4110" s="94"/>
      <c r="BO4110" s="97"/>
      <c r="BQ4110" s="40"/>
      <c r="BR4110" s="94"/>
      <c r="BS4110" s="94"/>
      <c r="BT4110" s="94"/>
      <c r="BU4110" s="40"/>
      <c r="BV4110" s="82"/>
      <c r="BW4110" s="94"/>
      <c r="BX4110" s="48"/>
      <c r="BY4110" s="97"/>
      <c r="BZ4110" s="48"/>
      <c r="CA4110" s="40"/>
      <c r="CB4110" s="94"/>
      <c r="CC4110" s="94"/>
      <c r="CD4110" s="94"/>
      <c r="CE4110" s="40"/>
      <c r="CF4110" s="73"/>
      <c r="CG4110" s="41"/>
      <c r="CH4110" s="41"/>
      <c r="CI4110" s="41"/>
      <c r="CJ4110" s="41"/>
      <c r="CK4110" s="41"/>
      <c r="CL4110" s="68"/>
      <c r="CM4110" s="41"/>
      <c r="CN4110" s="41"/>
      <c r="CO4110" s="39"/>
      <c r="CP4110" s="78"/>
    </row>
    <row r="4111" spans="1:94" s="38" customFormat="1" x14ac:dyDescent="0.25">
      <c r="A4111" s="38">
        <v>4108</v>
      </c>
      <c r="F4111" s="39"/>
      <c r="Q4111" s="39"/>
      <c r="R4111" s="40"/>
      <c r="S4111" s="40"/>
      <c r="T4111" s="39"/>
      <c r="AG4111" s="110"/>
      <c r="AH4111" s="94"/>
      <c r="AJ4111" s="97"/>
      <c r="AL4111" s="39"/>
      <c r="AP4111" s="39"/>
      <c r="AQ4111" s="77"/>
      <c r="AR4111" s="94"/>
      <c r="AT4111" s="97"/>
      <c r="BB4111" s="79"/>
      <c r="BC4111" s="94"/>
      <c r="BE4111" s="97"/>
      <c r="BF4111" s="97"/>
      <c r="BG4111" s="40"/>
      <c r="BK4111" s="40"/>
      <c r="BL4111" s="79"/>
      <c r="BM4111" s="94"/>
      <c r="BO4111" s="97"/>
      <c r="BQ4111" s="40"/>
      <c r="BR4111" s="94"/>
      <c r="BS4111" s="94"/>
      <c r="BT4111" s="94"/>
      <c r="BU4111" s="40"/>
      <c r="BV4111" s="82"/>
      <c r="BW4111" s="94"/>
      <c r="BX4111" s="48"/>
      <c r="BY4111" s="97"/>
      <c r="BZ4111" s="48"/>
      <c r="CA4111" s="40"/>
      <c r="CB4111" s="94"/>
      <c r="CC4111" s="94"/>
      <c r="CD4111" s="94"/>
      <c r="CE4111" s="40"/>
      <c r="CF4111" s="73"/>
      <c r="CG4111" s="41"/>
      <c r="CH4111" s="41"/>
      <c r="CI4111" s="41"/>
      <c r="CJ4111" s="41"/>
      <c r="CK4111" s="41"/>
      <c r="CL4111" s="68"/>
      <c r="CM4111" s="41"/>
      <c r="CN4111" s="41"/>
      <c r="CO4111" s="39"/>
      <c r="CP4111" s="78"/>
    </row>
    <row r="4112" spans="1:94" s="38" customFormat="1" x14ac:dyDescent="0.25">
      <c r="A4112" s="38">
        <v>4109</v>
      </c>
      <c r="F4112" s="39"/>
      <c r="Q4112" s="39"/>
      <c r="R4112" s="40"/>
      <c r="S4112" s="40"/>
      <c r="T4112" s="39"/>
      <c r="AG4112" s="110"/>
      <c r="AH4112" s="94"/>
      <c r="AJ4112" s="97"/>
      <c r="AL4112" s="39"/>
      <c r="AP4112" s="39"/>
      <c r="AQ4112" s="77"/>
      <c r="AR4112" s="94"/>
      <c r="AT4112" s="97"/>
      <c r="BB4112" s="79"/>
      <c r="BC4112" s="94"/>
      <c r="BE4112" s="97"/>
      <c r="BF4112" s="97"/>
      <c r="BG4112" s="40"/>
      <c r="BK4112" s="40"/>
      <c r="BL4112" s="79"/>
      <c r="BM4112" s="94"/>
      <c r="BO4112" s="97"/>
      <c r="BQ4112" s="40"/>
      <c r="BR4112" s="94"/>
      <c r="BS4112" s="94"/>
      <c r="BT4112" s="94"/>
      <c r="BU4112" s="40"/>
      <c r="BV4112" s="82"/>
      <c r="BW4112" s="94"/>
      <c r="BX4112" s="48"/>
      <c r="BY4112" s="97"/>
      <c r="BZ4112" s="48"/>
      <c r="CA4112" s="40"/>
      <c r="CB4112" s="94"/>
      <c r="CC4112" s="94"/>
      <c r="CD4112" s="94"/>
      <c r="CE4112" s="40"/>
      <c r="CF4112" s="73"/>
      <c r="CG4112" s="41"/>
      <c r="CH4112" s="41"/>
      <c r="CI4112" s="41"/>
      <c r="CJ4112" s="41"/>
      <c r="CK4112" s="41"/>
      <c r="CL4112" s="68"/>
      <c r="CM4112" s="41"/>
      <c r="CN4112" s="41"/>
      <c r="CO4112" s="39"/>
      <c r="CP4112" s="78"/>
    </row>
    <row r="4113" spans="1:94" s="38" customFormat="1" x14ac:dyDescent="0.25">
      <c r="A4113" s="38">
        <v>4110</v>
      </c>
      <c r="F4113" s="39"/>
      <c r="Q4113" s="39"/>
      <c r="R4113" s="40"/>
      <c r="S4113" s="40"/>
      <c r="T4113" s="39"/>
      <c r="AG4113" s="110"/>
      <c r="AH4113" s="94"/>
      <c r="AJ4113" s="97"/>
      <c r="AL4113" s="39"/>
      <c r="AP4113" s="39"/>
      <c r="AQ4113" s="77"/>
      <c r="AR4113" s="94"/>
      <c r="AT4113" s="97"/>
      <c r="BB4113" s="79"/>
      <c r="BC4113" s="94"/>
      <c r="BE4113" s="97"/>
      <c r="BF4113" s="97"/>
      <c r="BG4113" s="40"/>
      <c r="BK4113" s="40"/>
      <c r="BL4113" s="79"/>
      <c r="BM4113" s="94"/>
      <c r="BO4113" s="97"/>
      <c r="BQ4113" s="40"/>
      <c r="BR4113" s="94"/>
      <c r="BS4113" s="94"/>
      <c r="BT4113" s="94"/>
      <c r="BU4113" s="40"/>
      <c r="BV4113" s="82"/>
      <c r="BW4113" s="94"/>
      <c r="BX4113" s="48"/>
      <c r="BY4113" s="97"/>
      <c r="BZ4113" s="48"/>
      <c r="CA4113" s="40"/>
      <c r="CB4113" s="94"/>
      <c r="CC4113" s="94"/>
      <c r="CD4113" s="94"/>
      <c r="CE4113" s="40"/>
      <c r="CF4113" s="73"/>
      <c r="CG4113" s="41"/>
      <c r="CH4113" s="41"/>
      <c r="CI4113" s="41"/>
      <c r="CJ4113" s="41"/>
      <c r="CK4113" s="41"/>
      <c r="CL4113" s="68"/>
      <c r="CM4113" s="41"/>
      <c r="CN4113" s="41"/>
      <c r="CO4113" s="39"/>
      <c r="CP4113" s="78"/>
    </row>
    <row r="4114" spans="1:94" s="38" customFormat="1" x14ac:dyDescent="0.25">
      <c r="A4114" s="38">
        <v>4111</v>
      </c>
      <c r="F4114" s="39"/>
      <c r="Q4114" s="39"/>
      <c r="R4114" s="40"/>
      <c r="S4114" s="40"/>
      <c r="T4114" s="39"/>
      <c r="AG4114" s="110"/>
      <c r="AH4114" s="94"/>
      <c r="AJ4114" s="97"/>
      <c r="AL4114" s="39"/>
      <c r="AP4114" s="39"/>
      <c r="AQ4114" s="77"/>
      <c r="AR4114" s="94"/>
      <c r="AT4114" s="97"/>
      <c r="BB4114" s="79"/>
      <c r="BC4114" s="94"/>
      <c r="BE4114" s="97"/>
      <c r="BF4114" s="97"/>
      <c r="BG4114" s="40"/>
      <c r="BK4114" s="40"/>
      <c r="BL4114" s="79"/>
      <c r="BM4114" s="94"/>
      <c r="BO4114" s="97"/>
      <c r="BQ4114" s="40"/>
      <c r="BR4114" s="94"/>
      <c r="BS4114" s="94"/>
      <c r="BT4114" s="94"/>
      <c r="BU4114" s="40"/>
      <c r="BV4114" s="82"/>
      <c r="BW4114" s="94"/>
      <c r="BX4114" s="48"/>
      <c r="BY4114" s="97"/>
      <c r="BZ4114" s="48"/>
      <c r="CA4114" s="40"/>
      <c r="CB4114" s="94"/>
      <c r="CC4114" s="94"/>
      <c r="CD4114" s="94"/>
      <c r="CE4114" s="40"/>
      <c r="CF4114" s="73"/>
      <c r="CG4114" s="41"/>
      <c r="CH4114" s="41"/>
      <c r="CI4114" s="41"/>
      <c r="CJ4114" s="41"/>
      <c r="CK4114" s="41"/>
      <c r="CL4114" s="68"/>
      <c r="CM4114" s="41"/>
      <c r="CN4114" s="41"/>
      <c r="CO4114" s="39"/>
      <c r="CP4114" s="78"/>
    </row>
    <row r="4115" spans="1:94" s="38" customFormat="1" x14ac:dyDescent="0.25">
      <c r="A4115" s="38">
        <v>4112</v>
      </c>
      <c r="F4115" s="39"/>
      <c r="Q4115" s="39"/>
      <c r="R4115" s="40"/>
      <c r="S4115" s="40"/>
      <c r="T4115" s="39"/>
      <c r="AG4115" s="110"/>
      <c r="AH4115" s="94"/>
      <c r="AJ4115" s="97"/>
      <c r="AL4115" s="39"/>
      <c r="AP4115" s="39"/>
      <c r="AQ4115" s="77"/>
      <c r="AR4115" s="94"/>
      <c r="AT4115" s="97"/>
      <c r="BB4115" s="79"/>
      <c r="BC4115" s="94"/>
      <c r="BE4115" s="97"/>
      <c r="BF4115" s="97"/>
      <c r="BG4115" s="40"/>
      <c r="BK4115" s="40"/>
      <c r="BL4115" s="79"/>
      <c r="BM4115" s="94"/>
      <c r="BO4115" s="97"/>
      <c r="BQ4115" s="40"/>
      <c r="BR4115" s="94"/>
      <c r="BS4115" s="94"/>
      <c r="BT4115" s="94"/>
      <c r="BU4115" s="40"/>
      <c r="BV4115" s="82"/>
      <c r="BW4115" s="94"/>
      <c r="BX4115" s="48"/>
      <c r="BY4115" s="97"/>
      <c r="BZ4115" s="48"/>
      <c r="CA4115" s="40"/>
      <c r="CB4115" s="94"/>
      <c r="CC4115" s="94"/>
      <c r="CD4115" s="94"/>
      <c r="CE4115" s="40"/>
      <c r="CF4115" s="73"/>
      <c r="CG4115" s="41"/>
      <c r="CH4115" s="41"/>
      <c r="CI4115" s="41"/>
      <c r="CJ4115" s="41"/>
      <c r="CK4115" s="41"/>
      <c r="CL4115" s="68"/>
      <c r="CM4115" s="41"/>
      <c r="CN4115" s="41"/>
      <c r="CO4115" s="39"/>
      <c r="CP4115" s="78"/>
    </row>
    <row r="4116" spans="1:94" s="38" customFormat="1" x14ac:dyDescent="0.25">
      <c r="A4116" s="38">
        <v>4113</v>
      </c>
      <c r="F4116" s="39"/>
      <c r="Q4116" s="39"/>
      <c r="R4116" s="40"/>
      <c r="S4116" s="40"/>
      <c r="T4116" s="39"/>
      <c r="AG4116" s="110"/>
      <c r="AH4116" s="94"/>
      <c r="AJ4116" s="97"/>
      <c r="AL4116" s="39"/>
      <c r="AP4116" s="39"/>
      <c r="AQ4116" s="77"/>
      <c r="AR4116" s="94"/>
      <c r="AT4116" s="97"/>
      <c r="BB4116" s="79"/>
      <c r="BC4116" s="94"/>
      <c r="BE4116" s="97"/>
      <c r="BF4116" s="97"/>
      <c r="BG4116" s="40"/>
      <c r="BK4116" s="40"/>
      <c r="BL4116" s="79"/>
      <c r="BM4116" s="94"/>
      <c r="BO4116" s="97"/>
      <c r="BQ4116" s="40"/>
      <c r="BR4116" s="94"/>
      <c r="BS4116" s="94"/>
      <c r="BT4116" s="94"/>
      <c r="BU4116" s="40"/>
      <c r="BV4116" s="82"/>
      <c r="BW4116" s="94"/>
      <c r="BX4116" s="48"/>
      <c r="BY4116" s="97"/>
      <c r="BZ4116" s="48"/>
      <c r="CA4116" s="40"/>
      <c r="CB4116" s="94"/>
      <c r="CC4116" s="94"/>
      <c r="CD4116" s="94"/>
      <c r="CE4116" s="40"/>
      <c r="CF4116" s="73"/>
      <c r="CG4116" s="41"/>
      <c r="CH4116" s="41"/>
      <c r="CI4116" s="41"/>
      <c r="CJ4116" s="41"/>
      <c r="CK4116" s="41"/>
      <c r="CL4116" s="68"/>
      <c r="CM4116" s="41"/>
      <c r="CN4116" s="41"/>
      <c r="CO4116" s="39"/>
      <c r="CP4116" s="78"/>
    </row>
    <row r="4117" spans="1:94" s="38" customFormat="1" x14ac:dyDescent="0.25">
      <c r="A4117" s="38">
        <v>4114</v>
      </c>
      <c r="F4117" s="39"/>
      <c r="Q4117" s="39"/>
      <c r="R4117" s="40"/>
      <c r="S4117" s="40"/>
      <c r="T4117" s="39"/>
      <c r="AG4117" s="110"/>
      <c r="AH4117" s="94"/>
      <c r="AJ4117" s="97"/>
      <c r="AL4117" s="39"/>
      <c r="AP4117" s="39"/>
      <c r="AQ4117" s="77"/>
      <c r="AR4117" s="94"/>
      <c r="AT4117" s="97"/>
      <c r="BB4117" s="79"/>
      <c r="BC4117" s="94"/>
      <c r="BE4117" s="97"/>
      <c r="BF4117" s="97"/>
      <c r="BG4117" s="40"/>
      <c r="BK4117" s="40"/>
      <c r="BL4117" s="79"/>
      <c r="BM4117" s="94"/>
      <c r="BO4117" s="97"/>
      <c r="BQ4117" s="40"/>
      <c r="BR4117" s="94"/>
      <c r="BS4117" s="94"/>
      <c r="BT4117" s="94"/>
      <c r="BU4117" s="40"/>
      <c r="BV4117" s="82"/>
      <c r="BW4117" s="94"/>
      <c r="BX4117" s="48"/>
      <c r="BY4117" s="97"/>
      <c r="BZ4117" s="48"/>
      <c r="CA4117" s="40"/>
      <c r="CB4117" s="94"/>
      <c r="CC4117" s="94"/>
      <c r="CD4117" s="94"/>
      <c r="CE4117" s="40"/>
      <c r="CF4117" s="73"/>
      <c r="CG4117" s="41"/>
      <c r="CH4117" s="41"/>
      <c r="CI4117" s="41"/>
      <c r="CJ4117" s="41"/>
      <c r="CK4117" s="41"/>
      <c r="CL4117" s="68"/>
      <c r="CM4117" s="41"/>
      <c r="CN4117" s="41"/>
      <c r="CO4117" s="39"/>
      <c r="CP4117" s="78"/>
    </row>
    <row r="4118" spans="1:94" s="38" customFormat="1" x14ac:dyDescent="0.25">
      <c r="A4118" s="38">
        <v>4115</v>
      </c>
      <c r="F4118" s="39"/>
      <c r="Q4118" s="39"/>
      <c r="R4118" s="40"/>
      <c r="S4118" s="40"/>
      <c r="T4118" s="39"/>
      <c r="AG4118" s="110"/>
      <c r="AH4118" s="94"/>
      <c r="AJ4118" s="97"/>
      <c r="AL4118" s="39"/>
      <c r="AP4118" s="39"/>
      <c r="AQ4118" s="77"/>
      <c r="AR4118" s="94"/>
      <c r="AT4118" s="97"/>
      <c r="BB4118" s="79"/>
      <c r="BC4118" s="94"/>
      <c r="BE4118" s="97"/>
      <c r="BF4118" s="97"/>
      <c r="BG4118" s="40"/>
      <c r="BK4118" s="40"/>
      <c r="BL4118" s="79"/>
      <c r="BM4118" s="94"/>
      <c r="BO4118" s="97"/>
      <c r="BQ4118" s="40"/>
      <c r="BR4118" s="94"/>
      <c r="BS4118" s="94"/>
      <c r="BT4118" s="94"/>
      <c r="BU4118" s="40"/>
      <c r="BV4118" s="82"/>
      <c r="BW4118" s="94"/>
      <c r="BX4118" s="48"/>
      <c r="BY4118" s="97"/>
      <c r="BZ4118" s="48"/>
      <c r="CA4118" s="40"/>
      <c r="CB4118" s="94"/>
      <c r="CC4118" s="94"/>
      <c r="CD4118" s="94"/>
      <c r="CE4118" s="40"/>
      <c r="CF4118" s="73"/>
      <c r="CG4118" s="41"/>
      <c r="CH4118" s="41"/>
      <c r="CI4118" s="41"/>
      <c r="CJ4118" s="41"/>
      <c r="CK4118" s="41"/>
      <c r="CL4118" s="68"/>
      <c r="CM4118" s="41"/>
      <c r="CN4118" s="41"/>
      <c r="CO4118" s="39"/>
      <c r="CP4118" s="78"/>
    </row>
    <row r="4119" spans="1:94" s="38" customFormat="1" x14ac:dyDescent="0.25">
      <c r="A4119" s="38">
        <v>4116</v>
      </c>
      <c r="F4119" s="39"/>
      <c r="Q4119" s="39"/>
      <c r="R4119" s="40"/>
      <c r="S4119" s="40"/>
      <c r="T4119" s="39"/>
      <c r="AG4119" s="110"/>
      <c r="AH4119" s="94"/>
      <c r="AJ4119" s="97"/>
      <c r="AL4119" s="39"/>
      <c r="AP4119" s="39"/>
      <c r="AQ4119" s="77"/>
      <c r="AR4119" s="94"/>
      <c r="AT4119" s="97"/>
      <c r="BB4119" s="79"/>
      <c r="BC4119" s="94"/>
      <c r="BE4119" s="97"/>
      <c r="BF4119" s="97"/>
      <c r="BG4119" s="40"/>
      <c r="BK4119" s="40"/>
      <c r="BL4119" s="79"/>
      <c r="BM4119" s="94"/>
      <c r="BO4119" s="97"/>
      <c r="BQ4119" s="40"/>
      <c r="BR4119" s="94"/>
      <c r="BS4119" s="94"/>
      <c r="BT4119" s="94"/>
      <c r="BU4119" s="40"/>
      <c r="BV4119" s="82"/>
      <c r="BW4119" s="94"/>
      <c r="BX4119" s="48"/>
      <c r="BY4119" s="97"/>
      <c r="BZ4119" s="48"/>
      <c r="CA4119" s="40"/>
      <c r="CB4119" s="94"/>
      <c r="CC4119" s="94"/>
      <c r="CD4119" s="94"/>
      <c r="CE4119" s="40"/>
      <c r="CF4119" s="73"/>
      <c r="CG4119" s="41"/>
      <c r="CH4119" s="41"/>
      <c r="CI4119" s="41"/>
      <c r="CJ4119" s="41"/>
      <c r="CK4119" s="41"/>
      <c r="CL4119" s="68"/>
      <c r="CM4119" s="41"/>
      <c r="CN4119" s="41"/>
      <c r="CO4119" s="39"/>
      <c r="CP4119" s="78"/>
    </row>
    <row r="4120" spans="1:94" s="38" customFormat="1" x14ac:dyDescent="0.25">
      <c r="A4120" s="38">
        <v>4117</v>
      </c>
      <c r="F4120" s="39"/>
      <c r="Q4120" s="39"/>
      <c r="R4120" s="40"/>
      <c r="S4120" s="40"/>
      <c r="T4120" s="39"/>
      <c r="AG4120" s="110"/>
      <c r="AH4120" s="94"/>
      <c r="AJ4120" s="97"/>
      <c r="AL4120" s="39"/>
      <c r="AP4120" s="39"/>
      <c r="AQ4120" s="77"/>
      <c r="AR4120" s="94"/>
      <c r="AT4120" s="97"/>
      <c r="BB4120" s="79"/>
      <c r="BC4120" s="94"/>
      <c r="BE4120" s="97"/>
      <c r="BF4120" s="97"/>
      <c r="BG4120" s="40"/>
      <c r="BK4120" s="40"/>
      <c r="BL4120" s="79"/>
      <c r="BM4120" s="94"/>
      <c r="BO4120" s="97"/>
      <c r="BQ4120" s="40"/>
      <c r="BR4120" s="94"/>
      <c r="BS4120" s="94"/>
      <c r="BT4120" s="94"/>
      <c r="BU4120" s="40"/>
      <c r="BV4120" s="82"/>
      <c r="BW4120" s="94"/>
      <c r="BX4120" s="48"/>
      <c r="BY4120" s="97"/>
      <c r="BZ4120" s="48"/>
      <c r="CA4120" s="40"/>
      <c r="CB4120" s="94"/>
      <c r="CC4120" s="94"/>
      <c r="CD4120" s="94"/>
      <c r="CE4120" s="40"/>
      <c r="CF4120" s="73"/>
      <c r="CG4120" s="41"/>
      <c r="CH4120" s="41"/>
      <c r="CI4120" s="41"/>
      <c r="CJ4120" s="41"/>
      <c r="CK4120" s="41"/>
      <c r="CL4120" s="68"/>
      <c r="CM4120" s="41"/>
      <c r="CN4120" s="41"/>
      <c r="CO4120" s="39"/>
      <c r="CP4120" s="78"/>
    </row>
    <row r="4121" spans="1:94" s="38" customFormat="1" x14ac:dyDescent="0.25">
      <c r="A4121" s="38">
        <v>4118</v>
      </c>
      <c r="F4121" s="39"/>
      <c r="Q4121" s="39"/>
      <c r="R4121" s="40"/>
      <c r="S4121" s="40"/>
      <c r="T4121" s="39"/>
      <c r="AG4121" s="110"/>
      <c r="AH4121" s="94"/>
      <c r="AJ4121" s="97"/>
      <c r="AL4121" s="39"/>
      <c r="AP4121" s="39"/>
      <c r="AQ4121" s="77"/>
      <c r="AR4121" s="94"/>
      <c r="AT4121" s="97"/>
      <c r="BB4121" s="79"/>
      <c r="BC4121" s="94"/>
      <c r="BE4121" s="97"/>
      <c r="BF4121" s="97"/>
      <c r="BG4121" s="40"/>
      <c r="BK4121" s="40"/>
      <c r="BL4121" s="79"/>
      <c r="BM4121" s="94"/>
      <c r="BO4121" s="97"/>
      <c r="BQ4121" s="40"/>
      <c r="BR4121" s="94"/>
      <c r="BS4121" s="94"/>
      <c r="BT4121" s="94"/>
      <c r="BU4121" s="40"/>
      <c r="BV4121" s="82"/>
      <c r="BW4121" s="94"/>
      <c r="BX4121" s="48"/>
      <c r="BY4121" s="97"/>
      <c r="BZ4121" s="48"/>
      <c r="CA4121" s="40"/>
      <c r="CB4121" s="94"/>
      <c r="CC4121" s="94"/>
      <c r="CD4121" s="94"/>
      <c r="CE4121" s="40"/>
      <c r="CF4121" s="73"/>
      <c r="CG4121" s="41"/>
      <c r="CH4121" s="41"/>
      <c r="CI4121" s="41"/>
      <c r="CJ4121" s="41"/>
      <c r="CK4121" s="41"/>
      <c r="CL4121" s="68"/>
      <c r="CM4121" s="41"/>
      <c r="CN4121" s="41"/>
      <c r="CO4121" s="39"/>
      <c r="CP4121" s="78"/>
    </row>
    <row r="4122" spans="1:94" s="38" customFormat="1" x14ac:dyDescent="0.25">
      <c r="A4122" s="38">
        <v>4119</v>
      </c>
      <c r="F4122" s="39"/>
      <c r="Q4122" s="39"/>
      <c r="R4122" s="40"/>
      <c r="S4122" s="40"/>
      <c r="T4122" s="39"/>
      <c r="AG4122" s="110"/>
      <c r="AH4122" s="94"/>
      <c r="AJ4122" s="97"/>
      <c r="AL4122" s="39"/>
      <c r="AP4122" s="39"/>
      <c r="AQ4122" s="77"/>
      <c r="AR4122" s="94"/>
      <c r="AT4122" s="97"/>
      <c r="BB4122" s="79"/>
      <c r="BC4122" s="94"/>
      <c r="BE4122" s="97"/>
      <c r="BF4122" s="97"/>
      <c r="BG4122" s="40"/>
      <c r="BK4122" s="40"/>
      <c r="BL4122" s="79"/>
      <c r="BM4122" s="94"/>
      <c r="BO4122" s="97"/>
      <c r="BQ4122" s="40"/>
      <c r="BR4122" s="94"/>
      <c r="BS4122" s="94"/>
      <c r="BT4122" s="94"/>
      <c r="BU4122" s="40"/>
      <c r="BV4122" s="82"/>
      <c r="BW4122" s="94"/>
      <c r="BX4122" s="48"/>
      <c r="BY4122" s="97"/>
      <c r="BZ4122" s="48"/>
      <c r="CA4122" s="40"/>
      <c r="CB4122" s="94"/>
      <c r="CC4122" s="94"/>
      <c r="CD4122" s="94"/>
      <c r="CE4122" s="40"/>
      <c r="CF4122" s="73"/>
      <c r="CG4122" s="41"/>
      <c r="CH4122" s="41"/>
      <c r="CI4122" s="41"/>
      <c r="CJ4122" s="41"/>
      <c r="CK4122" s="41"/>
      <c r="CL4122" s="68"/>
      <c r="CM4122" s="41"/>
      <c r="CN4122" s="41"/>
      <c r="CO4122" s="39"/>
      <c r="CP4122" s="78"/>
    </row>
    <row r="4123" spans="1:94" s="38" customFormat="1" x14ac:dyDescent="0.25">
      <c r="A4123" s="38">
        <v>4120</v>
      </c>
      <c r="F4123" s="39"/>
      <c r="Q4123" s="39"/>
      <c r="R4123" s="40"/>
      <c r="S4123" s="40"/>
      <c r="T4123" s="39"/>
      <c r="AG4123" s="110"/>
      <c r="AH4123" s="94"/>
      <c r="AJ4123" s="97"/>
      <c r="AL4123" s="39"/>
      <c r="AP4123" s="39"/>
      <c r="AQ4123" s="77"/>
      <c r="AR4123" s="94"/>
      <c r="AT4123" s="97"/>
      <c r="BB4123" s="79"/>
      <c r="BC4123" s="94"/>
      <c r="BE4123" s="97"/>
      <c r="BF4123" s="97"/>
      <c r="BG4123" s="40"/>
      <c r="BK4123" s="40"/>
      <c r="BL4123" s="79"/>
      <c r="BM4123" s="94"/>
      <c r="BO4123" s="97"/>
      <c r="BQ4123" s="40"/>
      <c r="BR4123" s="94"/>
      <c r="BS4123" s="94"/>
      <c r="BT4123" s="94"/>
      <c r="BU4123" s="40"/>
      <c r="BV4123" s="82"/>
      <c r="BW4123" s="94"/>
      <c r="BX4123" s="48"/>
      <c r="BY4123" s="97"/>
      <c r="BZ4123" s="48"/>
      <c r="CA4123" s="40"/>
      <c r="CB4123" s="94"/>
      <c r="CC4123" s="94"/>
      <c r="CD4123" s="94"/>
      <c r="CE4123" s="40"/>
      <c r="CF4123" s="73"/>
      <c r="CG4123" s="41"/>
      <c r="CH4123" s="41"/>
      <c r="CI4123" s="41"/>
      <c r="CJ4123" s="41"/>
      <c r="CK4123" s="41"/>
      <c r="CL4123" s="68"/>
      <c r="CM4123" s="41"/>
      <c r="CN4123" s="41"/>
      <c r="CO4123" s="39"/>
      <c r="CP4123" s="78"/>
    </row>
    <row r="4124" spans="1:94" s="38" customFormat="1" x14ac:dyDescent="0.25">
      <c r="A4124" s="38">
        <v>4121</v>
      </c>
      <c r="F4124" s="39"/>
      <c r="Q4124" s="39"/>
      <c r="R4124" s="40"/>
      <c r="S4124" s="40"/>
      <c r="T4124" s="39"/>
      <c r="AG4124" s="110"/>
      <c r="AH4124" s="94"/>
      <c r="AJ4124" s="97"/>
      <c r="AL4124" s="39"/>
      <c r="AP4124" s="39"/>
      <c r="AQ4124" s="77"/>
      <c r="AR4124" s="94"/>
      <c r="AT4124" s="97"/>
      <c r="BB4124" s="79"/>
      <c r="BC4124" s="94"/>
      <c r="BE4124" s="97"/>
      <c r="BF4124" s="97"/>
      <c r="BG4124" s="40"/>
      <c r="BK4124" s="40"/>
      <c r="BL4124" s="79"/>
      <c r="BM4124" s="94"/>
      <c r="BO4124" s="97"/>
      <c r="BQ4124" s="40"/>
      <c r="BR4124" s="94"/>
      <c r="BS4124" s="94"/>
      <c r="BT4124" s="94"/>
      <c r="BU4124" s="40"/>
      <c r="BV4124" s="82"/>
      <c r="BW4124" s="94"/>
      <c r="BX4124" s="48"/>
      <c r="BY4124" s="97"/>
      <c r="BZ4124" s="48"/>
      <c r="CA4124" s="40"/>
      <c r="CB4124" s="94"/>
      <c r="CC4124" s="94"/>
      <c r="CD4124" s="94"/>
      <c r="CE4124" s="40"/>
      <c r="CF4124" s="73"/>
      <c r="CG4124" s="41"/>
      <c r="CH4124" s="41"/>
      <c r="CI4124" s="41"/>
      <c r="CJ4124" s="41"/>
      <c r="CK4124" s="41"/>
      <c r="CL4124" s="68"/>
      <c r="CM4124" s="41"/>
      <c r="CN4124" s="41"/>
      <c r="CO4124" s="39"/>
      <c r="CP4124" s="78"/>
    </row>
    <row r="4125" spans="1:94" s="38" customFormat="1" x14ac:dyDescent="0.25">
      <c r="A4125" s="38">
        <v>4122</v>
      </c>
      <c r="F4125" s="39"/>
      <c r="Q4125" s="39"/>
      <c r="R4125" s="40"/>
      <c r="S4125" s="40"/>
      <c r="T4125" s="39"/>
      <c r="AG4125" s="110"/>
      <c r="AH4125" s="94"/>
      <c r="AJ4125" s="97"/>
      <c r="AL4125" s="39"/>
      <c r="AP4125" s="39"/>
      <c r="AQ4125" s="77"/>
      <c r="AR4125" s="94"/>
      <c r="AT4125" s="97"/>
      <c r="BB4125" s="79"/>
      <c r="BC4125" s="94"/>
      <c r="BE4125" s="97"/>
      <c r="BF4125" s="97"/>
      <c r="BG4125" s="40"/>
      <c r="BK4125" s="40"/>
      <c r="BL4125" s="79"/>
      <c r="BM4125" s="94"/>
      <c r="BO4125" s="97"/>
      <c r="BQ4125" s="40"/>
      <c r="BR4125" s="94"/>
      <c r="BS4125" s="94"/>
      <c r="BT4125" s="94"/>
      <c r="BU4125" s="40"/>
      <c r="BV4125" s="82"/>
      <c r="BW4125" s="94"/>
      <c r="BX4125" s="48"/>
      <c r="BY4125" s="97"/>
      <c r="BZ4125" s="48"/>
      <c r="CA4125" s="40"/>
      <c r="CB4125" s="94"/>
      <c r="CC4125" s="94"/>
      <c r="CD4125" s="94"/>
      <c r="CE4125" s="40"/>
      <c r="CF4125" s="73"/>
      <c r="CG4125" s="41"/>
      <c r="CH4125" s="41"/>
      <c r="CI4125" s="41"/>
      <c r="CJ4125" s="41"/>
      <c r="CK4125" s="41"/>
      <c r="CL4125" s="68"/>
      <c r="CM4125" s="41"/>
      <c r="CN4125" s="41"/>
      <c r="CO4125" s="39"/>
      <c r="CP4125" s="78"/>
    </row>
    <row r="4126" spans="1:94" s="38" customFormat="1" x14ac:dyDescent="0.25">
      <c r="A4126" s="38">
        <v>4123</v>
      </c>
      <c r="F4126" s="39"/>
      <c r="Q4126" s="39"/>
      <c r="R4126" s="40"/>
      <c r="S4126" s="40"/>
      <c r="T4126" s="39"/>
      <c r="AG4126" s="110"/>
      <c r="AH4126" s="94"/>
      <c r="AJ4126" s="97"/>
      <c r="AL4126" s="39"/>
      <c r="AP4126" s="39"/>
      <c r="AQ4126" s="77"/>
      <c r="AR4126" s="94"/>
      <c r="AT4126" s="97"/>
      <c r="BB4126" s="79"/>
      <c r="BC4126" s="94"/>
      <c r="BE4126" s="97"/>
      <c r="BF4126" s="97"/>
      <c r="BG4126" s="40"/>
      <c r="BK4126" s="40"/>
      <c r="BL4126" s="79"/>
      <c r="BM4126" s="94"/>
      <c r="BO4126" s="97"/>
      <c r="BQ4126" s="40"/>
      <c r="BR4126" s="94"/>
      <c r="BS4126" s="94"/>
      <c r="BT4126" s="94"/>
      <c r="BU4126" s="40"/>
      <c r="BV4126" s="82"/>
      <c r="BW4126" s="94"/>
      <c r="BX4126" s="48"/>
      <c r="BY4126" s="97"/>
      <c r="BZ4126" s="48"/>
      <c r="CA4126" s="40"/>
      <c r="CB4126" s="94"/>
      <c r="CC4126" s="94"/>
      <c r="CD4126" s="94"/>
      <c r="CE4126" s="40"/>
      <c r="CF4126" s="73"/>
      <c r="CG4126" s="41"/>
      <c r="CH4126" s="41"/>
      <c r="CI4126" s="41"/>
      <c r="CJ4126" s="41"/>
      <c r="CK4126" s="41"/>
      <c r="CL4126" s="68"/>
      <c r="CM4126" s="41"/>
      <c r="CN4126" s="41"/>
      <c r="CO4126" s="39"/>
      <c r="CP4126" s="78"/>
    </row>
    <row r="4127" spans="1:94" s="38" customFormat="1" x14ac:dyDescent="0.25">
      <c r="A4127" s="38">
        <v>4124</v>
      </c>
      <c r="F4127" s="39"/>
      <c r="Q4127" s="39"/>
      <c r="R4127" s="40"/>
      <c r="S4127" s="40"/>
      <c r="T4127" s="39"/>
      <c r="AG4127" s="110"/>
      <c r="AH4127" s="94"/>
      <c r="AJ4127" s="97"/>
      <c r="AL4127" s="39"/>
      <c r="AP4127" s="39"/>
      <c r="AQ4127" s="77"/>
      <c r="AR4127" s="94"/>
      <c r="AT4127" s="97"/>
      <c r="BB4127" s="79"/>
      <c r="BC4127" s="94"/>
      <c r="BE4127" s="97"/>
      <c r="BF4127" s="97"/>
      <c r="BG4127" s="40"/>
      <c r="BK4127" s="40"/>
      <c r="BL4127" s="79"/>
      <c r="BM4127" s="94"/>
      <c r="BO4127" s="97"/>
      <c r="BQ4127" s="40"/>
      <c r="BR4127" s="94"/>
      <c r="BS4127" s="94"/>
      <c r="BT4127" s="94"/>
      <c r="BU4127" s="40"/>
      <c r="BV4127" s="82"/>
      <c r="BW4127" s="94"/>
      <c r="BX4127" s="48"/>
      <c r="BY4127" s="97"/>
      <c r="BZ4127" s="48"/>
      <c r="CA4127" s="40"/>
      <c r="CB4127" s="94"/>
      <c r="CC4127" s="94"/>
      <c r="CD4127" s="94"/>
      <c r="CE4127" s="40"/>
      <c r="CF4127" s="73"/>
      <c r="CG4127" s="41"/>
      <c r="CH4127" s="41"/>
      <c r="CI4127" s="41"/>
      <c r="CJ4127" s="41"/>
      <c r="CK4127" s="41"/>
      <c r="CL4127" s="68"/>
      <c r="CM4127" s="41"/>
      <c r="CN4127" s="41"/>
      <c r="CO4127" s="39"/>
      <c r="CP4127" s="78"/>
    </row>
    <row r="4128" spans="1:94" s="38" customFormat="1" x14ac:dyDescent="0.25">
      <c r="A4128" s="38">
        <v>4125</v>
      </c>
      <c r="F4128" s="39"/>
      <c r="Q4128" s="39"/>
      <c r="R4128" s="40"/>
      <c r="S4128" s="40"/>
      <c r="T4128" s="39"/>
      <c r="AG4128" s="110"/>
      <c r="AH4128" s="94"/>
      <c r="AJ4128" s="97"/>
      <c r="AL4128" s="39"/>
      <c r="AP4128" s="39"/>
      <c r="AQ4128" s="77"/>
      <c r="AR4128" s="94"/>
      <c r="AT4128" s="97"/>
      <c r="BB4128" s="79"/>
      <c r="BC4128" s="94"/>
      <c r="BE4128" s="97"/>
      <c r="BF4128" s="97"/>
      <c r="BG4128" s="40"/>
      <c r="BK4128" s="40"/>
      <c r="BL4128" s="79"/>
      <c r="BM4128" s="94"/>
      <c r="BO4128" s="97"/>
      <c r="BQ4128" s="40"/>
      <c r="BR4128" s="94"/>
      <c r="BS4128" s="94"/>
      <c r="BT4128" s="94"/>
      <c r="BU4128" s="40"/>
      <c r="BV4128" s="82"/>
      <c r="BW4128" s="94"/>
      <c r="BX4128" s="48"/>
      <c r="BY4128" s="97"/>
      <c r="BZ4128" s="48"/>
      <c r="CA4128" s="40"/>
      <c r="CB4128" s="94"/>
      <c r="CC4128" s="94"/>
      <c r="CD4128" s="94"/>
      <c r="CE4128" s="40"/>
      <c r="CF4128" s="73"/>
      <c r="CG4128" s="41"/>
      <c r="CH4128" s="41"/>
      <c r="CI4128" s="41"/>
      <c r="CJ4128" s="41"/>
      <c r="CK4128" s="41"/>
      <c r="CL4128" s="68"/>
      <c r="CM4128" s="41"/>
      <c r="CN4128" s="41"/>
      <c r="CO4128" s="39"/>
      <c r="CP4128" s="78"/>
    </row>
    <row r="4129" spans="1:94" s="38" customFormat="1" x14ac:dyDescent="0.25">
      <c r="A4129" s="38">
        <v>4126</v>
      </c>
      <c r="F4129" s="39"/>
      <c r="Q4129" s="39"/>
      <c r="R4129" s="40"/>
      <c r="S4129" s="40"/>
      <c r="T4129" s="39"/>
      <c r="AG4129" s="110"/>
      <c r="AH4129" s="94"/>
      <c r="AJ4129" s="97"/>
      <c r="AL4129" s="39"/>
      <c r="AP4129" s="39"/>
      <c r="AQ4129" s="77"/>
      <c r="AR4129" s="94"/>
      <c r="AT4129" s="97"/>
      <c r="BB4129" s="79"/>
      <c r="BC4129" s="94"/>
      <c r="BE4129" s="97"/>
      <c r="BF4129" s="97"/>
      <c r="BG4129" s="40"/>
      <c r="BK4129" s="40"/>
      <c r="BL4129" s="79"/>
      <c r="BM4129" s="94"/>
      <c r="BO4129" s="97"/>
      <c r="BQ4129" s="40"/>
      <c r="BR4129" s="94"/>
      <c r="BS4129" s="94"/>
      <c r="BT4129" s="94"/>
      <c r="BU4129" s="40"/>
      <c r="BV4129" s="82"/>
      <c r="BW4129" s="94"/>
      <c r="BX4129" s="48"/>
      <c r="BY4129" s="97"/>
      <c r="BZ4129" s="48"/>
      <c r="CA4129" s="40"/>
      <c r="CB4129" s="94"/>
      <c r="CC4129" s="94"/>
      <c r="CD4129" s="94"/>
      <c r="CE4129" s="40"/>
      <c r="CF4129" s="73"/>
      <c r="CG4129" s="41"/>
      <c r="CH4129" s="41"/>
      <c r="CI4129" s="41"/>
      <c r="CJ4129" s="41"/>
      <c r="CK4129" s="41"/>
      <c r="CL4129" s="68"/>
      <c r="CM4129" s="41"/>
      <c r="CN4129" s="41"/>
      <c r="CO4129" s="39"/>
      <c r="CP4129" s="78"/>
    </row>
    <row r="4130" spans="1:94" s="38" customFormat="1" x14ac:dyDescent="0.25">
      <c r="A4130" s="38">
        <v>4127</v>
      </c>
      <c r="F4130" s="39"/>
      <c r="Q4130" s="39"/>
      <c r="R4130" s="40"/>
      <c r="S4130" s="40"/>
      <c r="T4130" s="39"/>
      <c r="AG4130" s="110"/>
      <c r="AH4130" s="94"/>
      <c r="AJ4130" s="97"/>
      <c r="AL4130" s="39"/>
      <c r="AP4130" s="39"/>
      <c r="AQ4130" s="77"/>
      <c r="AR4130" s="94"/>
      <c r="AT4130" s="97"/>
      <c r="BB4130" s="79"/>
      <c r="BC4130" s="94"/>
      <c r="BE4130" s="97"/>
      <c r="BF4130" s="97"/>
      <c r="BG4130" s="40"/>
      <c r="BK4130" s="40"/>
      <c r="BL4130" s="79"/>
      <c r="BM4130" s="94"/>
      <c r="BO4130" s="97"/>
      <c r="BQ4130" s="40"/>
      <c r="BR4130" s="94"/>
      <c r="BS4130" s="94"/>
      <c r="BT4130" s="94"/>
      <c r="BU4130" s="40"/>
      <c r="BV4130" s="82"/>
      <c r="BW4130" s="94"/>
      <c r="BX4130" s="48"/>
      <c r="BY4130" s="97"/>
      <c r="BZ4130" s="48"/>
      <c r="CA4130" s="40"/>
      <c r="CB4130" s="94"/>
      <c r="CC4130" s="94"/>
      <c r="CD4130" s="94"/>
      <c r="CE4130" s="40"/>
      <c r="CF4130" s="73"/>
      <c r="CG4130" s="41"/>
      <c r="CH4130" s="41"/>
      <c r="CI4130" s="41"/>
      <c r="CJ4130" s="41"/>
      <c r="CK4130" s="41"/>
      <c r="CL4130" s="68"/>
      <c r="CM4130" s="41"/>
      <c r="CN4130" s="41"/>
      <c r="CO4130" s="39"/>
      <c r="CP4130" s="78"/>
    </row>
    <row r="4131" spans="1:94" s="38" customFormat="1" x14ac:dyDescent="0.25">
      <c r="A4131" s="38">
        <v>4128</v>
      </c>
      <c r="F4131" s="39"/>
      <c r="Q4131" s="39"/>
      <c r="R4131" s="40"/>
      <c r="S4131" s="40"/>
      <c r="T4131" s="39"/>
      <c r="AG4131" s="110"/>
      <c r="AH4131" s="94"/>
      <c r="AJ4131" s="97"/>
      <c r="AL4131" s="39"/>
      <c r="AP4131" s="39"/>
      <c r="AQ4131" s="77"/>
      <c r="AR4131" s="94"/>
      <c r="AT4131" s="97"/>
      <c r="BB4131" s="79"/>
      <c r="BC4131" s="94"/>
      <c r="BE4131" s="97"/>
      <c r="BF4131" s="97"/>
      <c r="BG4131" s="40"/>
      <c r="BK4131" s="40"/>
      <c r="BL4131" s="79"/>
      <c r="BM4131" s="94"/>
      <c r="BO4131" s="97"/>
      <c r="BQ4131" s="40"/>
      <c r="BR4131" s="94"/>
      <c r="BS4131" s="94"/>
      <c r="BT4131" s="94"/>
      <c r="BU4131" s="40"/>
      <c r="BV4131" s="82"/>
      <c r="BW4131" s="94"/>
      <c r="BX4131" s="48"/>
      <c r="BY4131" s="97"/>
      <c r="BZ4131" s="48"/>
      <c r="CA4131" s="40"/>
      <c r="CB4131" s="94"/>
      <c r="CC4131" s="94"/>
      <c r="CD4131" s="94"/>
      <c r="CE4131" s="40"/>
      <c r="CF4131" s="73"/>
      <c r="CG4131" s="41"/>
      <c r="CH4131" s="41"/>
      <c r="CI4131" s="41"/>
      <c r="CJ4131" s="41"/>
      <c r="CK4131" s="41"/>
      <c r="CL4131" s="68"/>
      <c r="CM4131" s="41"/>
      <c r="CN4131" s="41"/>
      <c r="CO4131" s="39"/>
      <c r="CP4131" s="78"/>
    </row>
    <row r="4132" spans="1:94" s="38" customFormat="1" x14ac:dyDescent="0.25">
      <c r="A4132" s="38">
        <v>4129</v>
      </c>
      <c r="F4132" s="39"/>
      <c r="Q4132" s="39"/>
      <c r="R4132" s="40"/>
      <c r="S4132" s="40"/>
      <c r="T4132" s="39"/>
      <c r="AG4132" s="110"/>
      <c r="AH4132" s="94"/>
      <c r="AJ4132" s="97"/>
      <c r="AL4132" s="39"/>
      <c r="AP4132" s="39"/>
      <c r="AQ4132" s="77"/>
      <c r="AR4132" s="94"/>
      <c r="AT4132" s="97"/>
      <c r="BB4132" s="79"/>
      <c r="BC4132" s="94"/>
      <c r="BE4132" s="97"/>
      <c r="BF4132" s="97"/>
      <c r="BG4132" s="40"/>
      <c r="BK4132" s="40"/>
      <c r="BL4132" s="79"/>
      <c r="BM4132" s="94"/>
      <c r="BO4132" s="97"/>
      <c r="BQ4132" s="40"/>
      <c r="BR4132" s="94"/>
      <c r="BS4132" s="94"/>
      <c r="BT4132" s="94"/>
      <c r="BU4132" s="40"/>
      <c r="BV4132" s="82"/>
      <c r="BW4132" s="94"/>
      <c r="BX4132" s="48"/>
      <c r="BY4132" s="97"/>
      <c r="BZ4132" s="48"/>
      <c r="CA4132" s="40"/>
      <c r="CB4132" s="94"/>
      <c r="CC4132" s="94"/>
      <c r="CD4132" s="94"/>
      <c r="CE4132" s="40"/>
      <c r="CF4132" s="73"/>
      <c r="CG4132" s="41"/>
      <c r="CH4132" s="41"/>
      <c r="CI4132" s="41"/>
      <c r="CJ4132" s="41"/>
      <c r="CK4132" s="41"/>
      <c r="CL4132" s="68"/>
      <c r="CM4132" s="41"/>
      <c r="CN4132" s="41"/>
      <c r="CO4132" s="39"/>
      <c r="CP4132" s="78"/>
    </row>
    <row r="4133" spans="1:94" s="38" customFormat="1" x14ac:dyDescent="0.25">
      <c r="A4133" s="38">
        <v>4130</v>
      </c>
      <c r="F4133" s="39"/>
      <c r="Q4133" s="39"/>
      <c r="R4133" s="40"/>
      <c r="S4133" s="40"/>
      <c r="T4133" s="39"/>
      <c r="AG4133" s="110"/>
      <c r="AH4133" s="94"/>
      <c r="AJ4133" s="97"/>
      <c r="AL4133" s="39"/>
      <c r="AP4133" s="39"/>
      <c r="AQ4133" s="77"/>
      <c r="AR4133" s="94"/>
      <c r="AT4133" s="97"/>
      <c r="BB4133" s="79"/>
      <c r="BC4133" s="94"/>
      <c r="BE4133" s="97"/>
      <c r="BF4133" s="97"/>
      <c r="BG4133" s="40"/>
      <c r="BK4133" s="40"/>
      <c r="BL4133" s="79"/>
      <c r="BM4133" s="94"/>
      <c r="BO4133" s="97"/>
      <c r="BQ4133" s="40"/>
      <c r="BR4133" s="94"/>
      <c r="BS4133" s="94"/>
      <c r="BT4133" s="94"/>
      <c r="BU4133" s="40"/>
      <c r="BV4133" s="82"/>
      <c r="BW4133" s="94"/>
      <c r="BX4133" s="48"/>
      <c r="BY4133" s="97"/>
      <c r="BZ4133" s="48"/>
      <c r="CA4133" s="40"/>
      <c r="CB4133" s="94"/>
      <c r="CC4133" s="94"/>
      <c r="CD4133" s="94"/>
      <c r="CE4133" s="40"/>
      <c r="CF4133" s="73"/>
      <c r="CG4133" s="41"/>
      <c r="CH4133" s="41"/>
      <c r="CI4133" s="41"/>
      <c r="CJ4133" s="41"/>
      <c r="CK4133" s="41"/>
      <c r="CL4133" s="68"/>
      <c r="CM4133" s="41"/>
      <c r="CN4133" s="41"/>
      <c r="CO4133" s="39"/>
      <c r="CP4133" s="78"/>
    </row>
    <row r="4134" spans="1:94" s="38" customFormat="1" x14ac:dyDescent="0.25">
      <c r="A4134" s="38">
        <v>4131</v>
      </c>
      <c r="F4134" s="39"/>
      <c r="Q4134" s="39"/>
      <c r="R4134" s="40"/>
      <c r="S4134" s="40"/>
      <c r="T4134" s="39"/>
      <c r="AG4134" s="110"/>
      <c r="AH4134" s="94"/>
      <c r="AJ4134" s="97"/>
      <c r="AL4134" s="39"/>
      <c r="AP4134" s="39"/>
      <c r="AQ4134" s="77"/>
      <c r="AR4134" s="94"/>
      <c r="AT4134" s="97"/>
      <c r="BB4134" s="79"/>
      <c r="BC4134" s="94"/>
      <c r="BE4134" s="97"/>
      <c r="BF4134" s="97"/>
      <c r="BG4134" s="40"/>
      <c r="BK4134" s="40"/>
      <c r="BL4134" s="79"/>
      <c r="BM4134" s="94"/>
      <c r="BO4134" s="97"/>
      <c r="BQ4134" s="40"/>
      <c r="BR4134" s="94"/>
      <c r="BS4134" s="94"/>
      <c r="BT4134" s="94"/>
      <c r="BU4134" s="40"/>
      <c r="BV4134" s="82"/>
      <c r="BW4134" s="94"/>
      <c r="BX4134" s="48"/>
      <c r="BY4134" s="97"/>
      <c r="BZ4134" s="48"/>
      <c r="CA4134" s="40"/>
      <c r="CB4134" s="94"/>
      <c r="CC4134" s="94"/>
      <c r="CD4134" s="94"/>
      <c r="CE4134" s="40"/>
      <c r="CF4134" s="73"/>
      <c r="CG4134" s="41"/>
      <c r="CH4134" s="41"/>
      <c r="CI4134" s="41"/>
      <c r="CJ4134" s="41"/>
      <c r="CK4134" s="41"/>
      <c r="CL4134" s="68"/>
      <c r="CM4134" s="41"/>
      <c r="CN4134" s="41"/>
      <c r="CO4134" s="39"/>
      <c r="CP4134" s="78"/>
    </row>
    <row r="4135" spans="1:94" s="38" customFormat="1" x14ac:dyDescent="0.25">
      <c r="A4135" s="38">
        <v>4132</v>
      </c>
      <c r="F4135" s="39"/>
      <c r="Q4135" s="39"/>
      <c r="R4135" s="40"/>
      <c r="S4135" s="40"/>
      <c r="T4135" s="39"/>
      <c r="AG4135" s="110"/>
      <c r="AH4135" s="94"/>
      <c r="AJ4135" s="97"/>
      <c r="AL4135" s="39"/>
      <c r="AP4135" s="39"/>
      <c r="AQ4135" s="77"/>
      <c r="AR4135" s="94"/>
      <c r="AT4135" s="97"/>
      <c r="BB4135" s="79"/>
      <c r="BC4135" s="94"/>
      <c r="BE4135" s="97"/>
      <c r="BF4135" s="97"/>
      <c r="BG4135" s="40"/>
      <c r="BK4135" s="40"/>
      <c r="BL4135" s="79"/>
      <c r="BM4135" s="94"/>
      <c r="BO4135" s="97"/>
      <c r="BQ4135" s="40"/>
      <c r="BR4135" s="94"/>
      <c r="BS4135" s="94"/>
      <c r="BT4135" s="94"/>
      <c r="BU4135" s="40"/>
      <c r="BV4135" s="82"/>
      <c r="BW4135" s="94"/>
      <c r="BX4135" s="48"/>
      <c r="BY4135" s="97"/>
      <c r="BZ4135" s="48"/>
      <c r="CA4135" s="40"/>
      <c r="CB4135" s="94"/>
      <c r="CC4135" s="94"/>
      <c r="CD4135" s="94"/>
      <c r="CE4135" s="40"/>
      <c r="CF4135" s="73"/>
      <c r="CG4135" s="41"/>
      <c r="CH4135" s="41"/>
      <c r="CI4135" s="41"/>
      <c r="CJ4135" s="41"/>
      <c r="CK4135" s="41"/>
      <c r="CL4135" s="68"/>
      <c r="CM4135" s="41"/>
      <c r="CN4135" s="41"/>
      <c r="CO4135" s="39"/>
      <c r="CP4135" s="78"/>
    </row>
    <row r="4136" spans="1:94" s="38" customFormat="1" x14ac:dyDescent="0.25">
      <c r="A4136" s="38">
        <v>4133</v>
      </c>
      <c r="F4136" s="39"/>
      <c r="Q4136" s="39"/>
      <c r="R4136" s="40"/>
      <c r="S4136" s="40"/>
      <c r="T4136" s="39"/>
      <c r="AG4136" s="110"/>
      <c r="AH4136" s="94"/>
      <c r="AJ4136" s="97"/>
      <c r="AL4136" s="39"/>
      <c r="AP4136" s="39"/>
      <c r="AQ4136" s="77"/>
      <c r="AR4136" s="94"/>
      <c r="AT4136" s="97"/>
      <c r="BB4136" s="79"/>
      <c r="BC4136" s="94"/>
      <c r="BE4136" s="97"/>
      <c r="BF4136" s="97"/>
      <c r="BG4136" s="40"/>
      <c r="BK4136" s="40"/>
      <c r="BL4136" s="79"/>
      <c r="BM4136" s="94"/>
      <c r="BO4136" s="97"/>
      <c r="BQ4136" s="40"/>
      <c r="BR4136" s="94"/>
      <c r="BS4136" s="94"/>
      <c r="BT4136" s="94"/>
      <c r="BU4136" s="40"/>
      <c r="BV4136" s="82"/>
      <c r="BW4136" s="94"/>
      <c r="BX4136" s="48"/>
      <c r="BY4136" s="97"/>
      <c r="BZ4136" s="48"/>
      <c r="CA4136" s="40"/>
      <c r="CB4136" s="94"/>
      <c r="CC4136" s="94"/>
      <c r="CD4136" s="94"/>
      <c r="CE4136" s="40"/>
      <c r="CF4136" s="73"/>
      <c r="CG4136" s="41"/>
      <c r="CH4136" s="41"/>
      <c r="CI4136" s="41"/>
      <c r="CJ4136" s="41"/>
      <c r="CK4136" s="41"/>
      <c r="CL4136" s="68"/>
      <c r="CM4136" s="41"/>
      <c r="CN4136" s="41"/>
      <c r="CO4136" s="39"/>
      <c r="CP4136" s="78"/>
    </row>
    <row r="4137" spans="1:94" s="38" customFormat="1" x14ac:dyDescent="0.25">
      <c r="A4137" s="38">
        <v>4134</v>
      </c>
      <c r="F4137" s="39"/>
      <c r="Q4137" s="39"/>
      <c r="R4137" s="40"/>
      <c r="S4137" s="40"/>
      <c r="T4137" s="39"/>
      <c r="AG4137" s="110"/>
      <c r="AH4137" s="94"/>
      <c r="AJ4137" s="97"/>
      <c r="AL4137" s="39"/>
      <c r="AP4137" s="39"/>
      <c r="AQ4137" s="77"/>
      <c r="AR4137" s="94"/>
      <c r="AT4137" s="97"/>
      <c r="BB4137" s="79"/>
      <c r="BC4137" s="94"/>
      <c r="BE4137" s="97"/>
      <c r="BF4137" s="97"/>
      <c r="BG4137" s="40"/>
      <c r="BK4137" s="40"/>
      <c r="BL4137" s="79"/>
      <c r="BM4137" s="94"/>
      <c r="BO4137" s="97"/>
      <c r="BQ4137" s="40"/>
      <c r="BR4137" s="94"/>
      <c r="BS4137" s="94"/>
      <c r="BT4137" s="94"/>
      <c r="BU4137" s="40"/>
      <c r="BV4137" s="82"/>
      <c r="BW4137" s="94"/>
      <c r="BX4137" s="48"/>
      <c r="BY4137" s="97"/>
      <c r="BZ4137" s="48"/>
      <c r="CA4137" s="40"/>
      <c r="CB4137" s="94"/>
      <c r="CC4137" s="94"/>
      <c r="CD4137" s="94"/>
      <c r="CE4137" s="40"/>
      <c r="CF4137" s="73"/>
      <c r="CG4137" s="41"/>
      <c r="CH4137" s="41"/>
      <c r="CI4137" s="41"/>
      <c r="CJ4137" s="41"/>
      <c r="CK4137" s="41"/>
      <c r="CL4137" s="68"/>
      <c r="CM4137" s="41"/>
      <c r="CN4137" s="41"/>
      <c r="CO4137" s="39"/>
      <c r="CP4137" s="78"/>
    </row>
    <row r="4138" spans="1:94" s="38" customFormat="1" x14ac:dyDescent="0.25">
      <c r="A4138" s="38">
        <v>4135</v>
      </c>
      <c r="F4138" s="39"/>
      <c r="Q4138" s="39"/>
      <c r="R4138" s="40"/>
      <c r="S4138" s="40"/>
      <c r="T4138" s="39"/>
      <c r="AG4138" s="110"/>
      <c r="AH4138" s="94"/>
      <c r="AJ4138" s="97"/>
      <c r="AL4138" s="39"/>
      <c r="AP4138" s="39"/>
      <c r="AQ4138" s="77"/>
      <c r="AR4138" s="94"/>
      <c r="AT4138" s="97"/>
      <c r="BB4138" s="79"/>
      <c r="BC4138" s="94"/>
      <c r="BE4138" s="97"/>
      <c r="BF4138" s="97"/>
      <c r="BG4138" s="40"/>
      <c r="BK4138" s="40"/>
      <c r="BL4138" s="79"/>
      <c r="BM4138" s="94"/>
      <c r="BO4138" s="97"/>
      <c r="BQ4138" s="40"/>
      <c r="BR4138" s="94"/>
      <c r="BS4138" s="94"/>
      <c r="BT4138" s="94"/>
      <c r="BU4138" s="40"/>
      <c r="BV4138" s="82"/>
      <c r="BW4138" s="94"/>
      <c r="BX4138" s="48"/>
      <c r="BY4138" s="97"/>
      <c r="BZ4138" s="48"/>
      <c r="CA4138" s="40"/>
      <c r="CB4138" s="94"/>
      <c r="CC4138" s="94"/>
      <c r="CD4138" s="94"/>
      <c r="CE4138" s="40"/>
      <c r="CF4138" s="73"/>
      <c r="CG4138" s="41"/>
      <c r="CH4138" s="41"/>
      <c r="CI4138" s="41"/>
      <c r="CJ4138" s="41"/>
      <c r="CK4138" s="41"/>
      <c r="CL4138" s="68"/>
      <c r="CM4138" s="41"/>
      <c r="CN4138" s="41"/>
      <c r="CO4138" s="39"/>
      <c r="CP4138" s="78"/>
    </row>
    <row r="4139" spans="1:94" s="38" customFormat="1" x14ac:dyDescent="0.25">
      <c r="A4139" s="38">
        <v>4136</v>
      </c>
      <c r="F4139" s="39"/>
      <c r="Q4139" s="39"/>
      <c r="R4139" s="40"/>
      <c r="S4139" s="40"/>
      <c r="T4139" s="39"/>
      <c r="AG4139" s="110"/>
      <c r="AH4139" s="94"/>
      <c r="AJ4139" s="97"/>
      <c r="AL4139" s="39"/>
      <c r="AP4139" s="39"/>
      <c r="AQ4139" s="77"/>
      <c r="AR4139" s="94"/>
      <c r="AT4139" s="97"/>
      <c r="BB4139" s="79"/>
      <c r="BC4139" s="94"/>
      <c r="BE4139" s="97"/>
      <c r="BF4139" s="97"/>
      <c r="BG4139" s="40"/>
      <c r="BK4139" s="40"/>
      <c r="BL4139" s="79"/>
      <c r="BM4139" s="94"/>
      <c r="BO4139" s="97"/>
      <c r="BQ4139" s="40"/>
      <c r="BR4139" s="94"/>
      <c r="BS4139" s="94"/>
      <c r="BT4139" s="94"/>
      <c r="BU4139" s="40"/>
      <c r="BV4139" s="82"/>
      <c r="BW4139" s="94"/>
      <c r="BX4139" s="48"/>
      <c r="BY4139" s="97"/>
      <c r="BZ4139" s="48"/>
      <c r="CA4139" s="40"/>
      <c r="CB4139" s="94"/>
      <c r="CC4139" s="94"/>
      <c r="CD4139" s="94"/>
      <c r="CE4139" s="40"/>
      <c r="CF4139" s="73"/>
      <c r="CG4139" s="41"/>
      <c r="CH4139" s="41"/>
      <c r="CI4139" s="41"/>
      <c r="CJ4139" s="41"/>
      <c r="CK4139" s="41"/>
      <c r="CL4139" s="68"/>
      <c r="CM4139" s="41"/>
      <c r="CN4139" s="41"/>
      <c r="CO4139" s="39"/>
      <c r="CP4139" s="78"/>
    </row>
    <row r="4140" spans="1:94" s="38" customFormat="1" x14ac:dyDescent="0.25">
      <c r="A4140" s="38">
        <v>4137</v>
      </c>
      <c r="F4140" s="39"/>
      <c r="Q4140" s="39"/>
      <c r="R4140" s="40"/>
      <c r="S4140" s="40"/>
      <c r="T4140" s="39"/>
      <c r="AG4140" s="110"/>
      <c r="AH4140" s="94"/>
      <c r="AJ4140" s="97"/>
      <c r="AL4140" s="39"/>
      <c r="AP4140" s="39"/>
      <c r="AQ4140" s="77"/>
      <c r="AR4140" s="94"/>
      <c r="AT4140" s="97"/>
      <c r="BB4140" s="79"/>
      <c r="BC4140" s="94"/>
      <c r="BE4140" s="97"/>
      <c r="BF4140" s="97"/>
      <c r="BG4140" s="40"/>
      <c r="BK4140" s="40"/>
      <c r="BL4140" s="79"/>
      <c r="BM4140" s="94"/>
      <c r="BO4140" s="97"/>
      <c r="BQ4140" s="40"/>
      <c r="BR4140" s="94"/>
      <c r="BS4140" s="94"/>
      <c r="BT4140" s="94"/>
      <c r="BU4140" s="40"/>
      <c r="BV4140" s="82"/>
      <c r="BW4140" s="94"/>
      <c r="BX4140" s="48"/>
      <c r="BY4140" s="97"/>
      <c r="BZ4140" s="48"/>
      <c r="CA4140" s="40"/>
      <c r="CB4140" s="94"/>
      <c r="CC4140" s="94"/>
      <c r="CD4140" s="94"/>
      <c r="CE4140" s="40"/>
      <c r="CF4140" s="73"/>
      <c r="CG4140" s="41"/>
      <c r="CH4140" s="41"/>
      <c r="CI4140" s="41"/>
      <c r="CJ4140" s="41"/>
      <c r="CK4140" s="41"/>
      <c r="CL4140" s="68"/>
      <c r="CM4140" s="41"/>
      <c r="CN4140" s="41"/>
      <c r="CO4140" s="39"/>
      <c r="CP4140" s="78"/>
    </row>
    <row r="4141" spans="1:94" s="38" customFormat="1" x14ac:dyDescent="0.25">
      <c r="A4141" s="38">
        <v>4138</v>
      </c>
      <c r="F4141" s="39"/>
      <c r="Q4141" s="39"/>
      <c r="R4141" s="40"/>
      <c r="S4141" s="40"/>
      <c r="T4141" s="39"/>
      <c r="AG4141" s="110"/>
      <c r="AH4141" s="94"/>
      <c r="AJ4141" s="97"/>
      <c r="AL4141" s="39"/>
      <c r="AP4141" s="39"/>
      <c r="AQ4141" s="77"/>
      <c r="AR4141" s="94"/>
      <c r="AT4141" s="97"/>
      <c r="BB4141" s="79"/>
      <c r="BC4141" s="94"/>
      <c r="BE4141" s="97"/>
      <c r="BF4141" s="97"/>
      <c r="BG4141" s="40"/>
      <c r="BK4141" s="40"/>
      <c r="BL4141" s="79"/>
      <c r="BM4141" s="94"/>
      <c r="BO4141" s="97"/>
      <c r="BQ4141" s="40"/>
      <c r="BR4141" s="94"/>
      <c r="BS4141" s="94"/>
      <c r="BT4141" s="94"/>
      <c r="BU4141" s="40"/>
      <c r="BV4141" s="82"/>
      <c r="BW4141" s="94"/>
      <c r="BX4141" s="48"/>
      <c r="BY4141" s="97"/>
      <c r="BZ4141" s="48"/>
      <c r="CA4141" s="40"/>
      <c r="CB4141" s="94"/>
      <c r="CC4141" s="94"/>
      <c r="CD4141" s="94"/>
      <c r="CE4141" s="40"/>
      <c r="CF4141" s="73"/>
      <c r="CG4141" s="41"/>
      <c r="CH4141" s="41"/>
      <c r="CI4141" s="41"/>
      <c r="CJ4141" s="41"/>
      <c r="CK4141" s="41"/>
      <c r="CL4141" s="68"/>
      <c r="CM4141" s="41"/>
      <c r="CN4141" s="41"/>
      <c r="CO4141" s="39"/>
      <c r="CP4141" s="78"/>
    </row>
    <row r="4142" spans="1:94" s="38" customFormat="1" x14ac:dyDescent="0.25">
      <c r="A4142" s="38">
        <v>4139</v>
      </c>
      <c r="F4142" s="39"/>
      <c r="Q4142" s="39"/>
      <c r="R4142" s="40"/>
      <c r="S4142" s="40"/>
      <c r="T4142" s="39"/>
      <c r="AG4142" s="110"/>
      <c r="AH4142" s="94"/>
      <c r="AJ4142" s="97"/>
      <c r="AL4142" s="39"/>
      <c r="AP4142" s="39"/>
      <c r="AQ4142" s="77"/>
      <c r="AR4142" s="94"/>
      <c r="AT4142" s="97"/>
      <c r="BB4142" s="79"/>
      <c r="BC4142" s="94"/>
      <c r="BE4142" s="97"/>
      <c r="BF4142" s="97"/>
      <c r="BG4142" s="40"/>
      <c r="BK4142" s="40"/>
      <c r="BL4142" s="79"/>
      <c r="BM4142" s="94"/>
      <c r="BO4142" s="97"/>
      <c r="BQ4142" s="40"/>
      <c r="BR4142" s="94"/>
      <c r="BS4142" s="94"/>
      <c r="BT4142" s="94"/>
      <c r="BU4142" s="40"/>
      <c r="BV4142" s="82"/>
      <c r="BW4142" s="94"/>
      <c r="BX4142" s="48"/>
      <c r="BY4142" s="97"/>
      <c r="BZ4142" s="48"/>
      <c r="CA4142" s="40"/>
      <c r="CB4142" s="94"/>
      <c r="CC4142" s="94"/>
      <c r="CD4142" s="94"/>
      <c r="CE4142" s="40"/>
      <c r="CF4142" s="73"/>
      <c r="CG4142" s="41"/>
      <c r="CH4142" s="41"/>
      <c r="CI4142" s="41"/>
      <c r="CJ4142" s="41"/>
      <c r="CK4142" s="41"/>
      <c r="CL4142" s="68"/>
      <c r="CM4142" s="41"/>
      <c r="CN4142" s="41"/>
      <c r="CO4142" s="39"/>
      <c r="CP4142" s="78"/>
    </row>
    <row r="4143" spans="1:94" s="38" customFormat="1" x14ac:dyDescent="0.25">
      <c r="A4143" s="38">
        <v>4140</v>
      </c>
      <c r="F4143" s="39"/>
      <c r="Q4143" s="39"/>
      <c r="R4143" s="40"/>
      <c r="S4143" s="40"/>
      <c r="T4143" s="39"/>
      <c r="AG4143" s="110"/>
      <c r="AH4143" s="94"/>
      <c r="AJ4143" s="97"/>
      <c r="AL4143" s="39"/>
      <c r="AP4143" s="39"/>
      <c r="AQ4143" s="77"/>
      <c r="AR4143" s="94"/>
      <c r="AT4143" s="97"/>
      <c r="BB4143" s="79"/>
      <c r="BC4143" s="94"/>
      <c r="BE4143" s="97"/>
      <c r="BF4143" s="97"/>
      <c r="BG4143" s="40"/>
      <c r="BK4143" s="40"/>
      <c r="BL4143" s="79"/>
      <c r="BM4143" s="94"/>
      <c r="BO4143" s="97"/>
      <c r="BQ4143" s="40"/>
      <c r="BR4143" s="94"/>
      <c r="BS4143" s="94"/>
      <c r="BT4143" s="94"/>
      <c r="BU4143" s="40"/>
      <c r="BV4143" s="82"/>
      <c r="BW4143" s="94"/>
      <c r="BX4143" s="48"/>
      <c r="BY4143" s="97"/>
      <c r="BZ4143" s="48"/>
      <c r="CA4143" s="40"/>
      <c r="CB4143" s="94"/>
      <c r="CC4143" s="94"/>
      <c r="CD4143" s="94"/>
      <c r="CE4143" s="40"/>
      <c r="CF4143" s="73"/>
      <c r="CG4143" s="41"/>
      <c r="CH4143" s="41"/>
      <c r="CI4143" s="41"/>
      <c r="CJ4143" s="41"/>
      <c r="CK4143" s="41"/>
      <c r="CL4143" s="68"/>
      <c r="CM4143" s="41"/>
      <c r="CN4143" s="41"/>
      <c r="CO4143" s="39"/>
      <c r="CP4143" s="78"/>
    </row>
    <row r="4144" spans="1:94" s="38" customFormat="1" x14ac:dyDescent="0.25">
      <c r="A4144" s="38">
        <v>4141</v>
      </c>
      <c r="F4144" s="39"/>
      <c r="Q4144" s="39"/>
      <c r="R4144" s="40"/>
      <c r="S4144" s="40"/>
      <c r="T4144" s="39"/>
      <c r="AG4144" s="110"/>
      <c r="AH4144" s="94"/>
      <c r="AJ4144" s="97"/>
      <c r="AL4144" s="39"/>
      <c r="AP4144" s="39"/>
      <c r="AQ4144" s="77"/>
      <c r="AR4144" s="94"/>
      <c r="AT4144" s="97"/>
      <c r="BB4144" s="79"/>
      <c r="BC4144" s="94"/>
      <c r="BE4144" s="97"/>
      <c r="BF4144" s="97"/>
      <c r="BG4144" s="40"/>
      <c r="BK4144" s="40"/>
      <c r="BL4144" s="79"/>
      <c r="BM4144" s="94"/>
      <c r="BO4144" s="97"/>
      <c r="BQ4144" s="40"/>
      <c r="BR4144" s="94"/>
      <c r="BS4144" s="94"/>
      <c r="BT4144" s="94"/>
      <c r="BU4144" s="40"/>
      <c r="BV4144" s="82"/>
      <c r="BW4144" s="94"/>
      <c r="BX4144" s="48"/>
      <c r="BY4144" s="97"/>
      <c r="BZ4144" s="48"/>
      <c r="CA4144" s="40"/>
      <c r="CB4144" s="94"/>
      <c r="CC4144" s="94"/>
      <c r="CD4144" s="94"/>
      <c r="CE4144" s="40"/>
      <c r="CF4144" s="73"/>
      <c r="CG4144" s="41"/>
      <c r="CH4144" s="41"/>
      <c r="CI4144" s="41"/>
      <c r="CJ4144" s="41"/>
      <c r="CK4144" s="41"/>
      <c r="CL4144" s="68"/>
      <c r="CM4144" s="41"/>
      <c r="CN4144" s="41"/>
      <c r="CO4144" s="39"/>
      <c r="CP4144" s="78"/>
    </row>
    <row r="4145" spans="1:94" s="38" customFormat="1" x14ac:dyDescent="0.25">
      <c r="A4145" s="38">
        <v>4142</v>
      </c>
      <c r="F4145" s="39"/>
      <c r="Q4145" s="39"/>
      <c r="R4145" s="40"/>
      <c r="S4145" s="40"/>
      <c r="T4145" s="39"/>
      <c r="AG4145" s="110"/>
      <c r="AH4145" s="94"/>
      <c r="AJ4145" s="97"/>
      <c r="AL4145" s="39"/>
      <c r="AP4145" s="39"/>
      <c r="AQ4145" s="77"/>
      <c r="AR4145" s="94"/>
      <c r="AT4145" s="97"/>
      <c r="BB4145" s="79"/>
      <c r="BC4145" s="94"/>
      <c r="BE4145" s="97"/>
      <c r="BF4145" s="97"/>
      <c r="BG4145" s="40"/>
      <c r="BK4145" s="40"/>
      <c r="BL4145" s="79"/>
      <c r="BM4145" s="94"/>
      <c r="BO4145" s="97"/>
      <c r="BQ4145" s="40"/>
      <c r="BR4145" s="94"/>
      <c r="BS4145" s="94"/>
      <c r="BT4145" s="94"/>
      <c r="BU4145" s="40"/>
      <c r="BV4145" s="82"/>
      <c r="BW4145" s="94"/>
      <c r="BX4145" s="48"/>
      <c r="BY4145" s="97"/>
      <c r="BZ4145" s="48"/>
      <c r="CA4145" s="40"/>
      <c r="CB4145" s="94"/>
      <c r="CC4145" s="94"/>
      <c r="CD4145" s="94"/>
      <c r="CE4145" s="40"/>
      <c r="CF4145" s="73"/>
      <c r="CG4145" s="41"/>
      <c r="CH4145" s="41"/>
      <c r="CI4145" s="41"/>
      <c r="CJ4145" s="41"/>
      <c r="CK4145" s="41"/>
      <c r="CL4145" s="68"/>
      <c r="CM4145" s="41"/>
      <c r="CN4145" s="41"/>
      <c r="CO4145" s="39"/>
      <c r="CP4145" s="78"/>
    </row>
    <row r="4146" spans="1:94" s="38" customFormat="1" x14ac:dyDescent="0.25">
      <c r="A4146" s="38">
        <v>4143</v>
      </c>
      <c r="F4146" s="39"/>
      <c r="Q4146" s="39"/>
      <c r="R4146" s="40"/>
      <c r="S4146" s="40"/>
      <c r="T4146" s="39"/>
      <c r="AG4146" s="110"/>
      <c r="AH4146" s="94"/>
      <c r="AJ4146" s="97"/>
      <c r="AL4146" s="39"/>
      <c r="AP4146" s="39"/>
      <c r="AQ4146" s="77"/>
      <c r="AR4146" s="94"/>
      <c r="AT4146" s="97"/>
      <c r="BB4146" s="79"/>
      <c r="BC4146" s="94"/>
      <c r="BE4146" s="97"/>
      <c r="BF4146" s="97"/>
      <c r="BG4146" s="40"/>
      <c r="BK4146" s="40"/>
      <c r="BL4146" s="79"/>
      <c r="BM4146" s="94"/>
      <c r="BO4146" s="97"/>
      <c r="BQ4146" s="40"/>
      <c r="BR4146" s="94"/>
      <c r="BS4146" s="94"/>
      <c r="BT4146" s="94"/>
      <c r="BU4146" s="40"/>
      <c r="BV4146" s="82"/>
      <c r="BW4146" s="94"/>
      <c r="BX4146" s="48"/>
      <c r="BY4146" s="97"/>
      <c r="BZ4146" s="48"/>
      <c r="CA4146" s="40"/>
      <c r="CB4146" s="94"/>
      <c r="CC4146" s="94"/>
      <c r="CD4146" s="94"/>
      <c r="CE4146" s="40"/>
      <c r="CF4146" s="73"/>
      <c r="CG4146" s="41"/>
      <c r="CH4146" s="41"/>
      <c r="CI4146" s="41"/>
      <c r="CJ4146" s="41"/>
      <c r="CK4146" s="41"/>
      <c r="CL4146" s="68"/>
      <c r="CM4146" s="41"/>
      <c r="CN4146" s="41"/>
      <c r="CO4146" s="39"/>
      <c r="CP4146" s="78"/>
    </row>
    <row r="4147" spans="1:94" s="38" customFormat="1" x14ac:dyDescent="0.25">
      <c r="A4147" s="38">
        <v>4144</v>
      </c>
      <c r="F4147" s="39"/>
      <c r="Q4147" s="39"/>
      <c r="R4147" s="40"/>
      <c r="S4147" s="40"/>
      <c r="T4147" s="39"/>
      <c r="AG4147" s="110"/>
      <c r="AH4147" s="94"/>
      <c r="AJ4147" s="97"/>
      <c r="AL4147" s="39"/>
      <c r="AP4147" s="39"/>
      <c r="AQ4147" s="77"/>
      <c r="AR4147" s="94"/>
      <c r="AT4147" s="97"/>
      <c r="BB4147" s="79"/>
      <c r="BC4147" s="94"/>
      <c r="BE4147" s="97"/>
      <c r="BF4147" s="97"/>
      <c r="BG4147" s="40"/>
      <c r="BK4147" s="40"/>
      <c r="BL4147" s="79"/>
      <c r="BM4147" s="94"/>
      <c r="BO4147" s="97"/>
      <c r="BQ4147" s="40"/>
      <c r="BR4147" s="94"/>
      <c r="BS4147" s="94"/>
      <c r="BT4147" s="94"/>
      <c r="BU4147" s="40"/>
      <c r="BV4147" s="82"/>
      <c r="BW4147" s="94"/>
      <c r="BX4147" s="48"/>
      <c r="BY4147" s="97"/>
      <c r="BZ4147" s="48"/>
      <c r="CA4147" s="40"/>
      <c r="CB4147" s="94"/>
      <c r="CC4147" s="94"/>
      <c r="CD4147" s="94"/>
      <c r="CE4147" s="40"/>
      <c r="CF4147" s="73"/>
      <c r="CG4147" s="41"/>
      <c r="CH4147" s="41"/>
      <c r="CI4147" s="41"/>
      <c r="CJ4147" s="41"/>
      <c r="CK4147" s="41"/>
      <c r="CL4147" s="68"/>
      <c r="CM4147" s="41"/>
      <c r="CN4147" s="41"/>
      <c r="CO4147" s="39"/>
      <c r="CP4147" s="78"/>
    </row>
    <row r="4148" spans="1:94" s="38" customFormat="1" x14ac:dyDescent="0.25">
      <c r="A4148" s="38">
        <v>4145</v>
      </c>
      <c r="F4148" s="39"/>
      <c r="Q4148" s="39"/>
      <c r="R4148" s="40"/>
      <c r="S4148" s="40"/>
      <c r="T4148" s="39"/>
      <c r="AG4148" s="110"/>
      <c r="AH4148" s="94"/>
      <c r="AJ4148" s="97"/>
      <c r="AL4148" s="39"/>
      <c r="AP4148" s="39"/>
      <c r="AQ4148" s="77"/>
      <c r="AR4148" s="94"/>
      <c r="AT4148" s="97"/>
      <c r="BB4148" s="79"/>
      <c r="BC4148" s="94"/>
      <c r="BE4148" s="97"/>
      <c r="BF4148" s="97"/>
      <c r="BG4148" s="40"/>
      <c r="BK4148" s="40"/>
      <c r="BL4148" s="79"/>
      <c r="BM4148" s="94"/>
      <c r="BO4148" s="97"/>
      <c r="BQ4148" s="40"/>
      <c r="BR4148" s="94"/>
      <c r="BS4148" s="94"/>
      <c r="BT4148" s="94"/>
      <c r="BU4148" s="40"/>
      <c r="BV4148" s="82"/>
      <c r="BW4148" s="94"/>
      <c r="BX4148" s="48"/>
      <c r="BY4148" s="97"/>
      <c r="BZ4148" s="48"/>
      <c r="CA4148" s="40"/>
      <c r="CB4148" s="94"/>
      <c r="CC4148" s="94"/>
      <c r="CD4148" s="94"/>
      <c r="CE4148" s="40"/>
      <c r="CF4148" s="73"/>
      <c r="CG4148" s="41"/>
      <c r="CH4148" s="41"/>
      <c r="CI4148" s="41"/>
      <c r="CJ4148" s="41"/>
      <c r="CK4148" s="41"/>
      <c r="CL4148" s="68"/>
      <c r="CM4148" s="41"/>
      <c r="CN4148" s="41"/>
      <c r="CO4148" s="39"/>
      <c r="CP4148" s="78"/>
    </row>
    <row r="4149" spans="1:94" s="38" customFormat="1" x14ac:dyDescent="0.25">
      <c r="A4149" s="38">
        <v>4146</v>
      </c>
      <c r="F4149" s="39"/>
      <c r="Q4149" s="39"/>
      <c r="R4149" s="40"/>
      <c r="S4149" s="40"/>
      <c r="T4149" s="39"/>
      <c r="AG4149" s="110"/>
      <c r="AH4149" s="94"/>
      <c r="AJ4149" s="97"/>
      <c r="AL4149" s="39"/>
      <c r="AP4149" s="39"/>
      <c r="AQ4149" s="77"/>
      <c r="AR4149" s="94"/>
      <c r="AT4149" s="97"/>
      <c r="BB4149" s="79"/>
      <c r="BC4149" s="94"/>
      <c r="BE4149" s="97"/>
      <c r="BF4149" s="97"/>
      <c r="BG4149" s="40"/>
      <c r="BK4149" s="40"/>
      <c r="BL4149" s="79"/>
      <c r="BM4149" s="94"/>
      <c r="BO4149" s="97"/>
      <c r="BQ4149" s="40"/>
      <c r="BR4149" s="94"/>
      <c r="BS4149" s="94"/>
      <c r="BT4149" s="94"/>
      <c r="BU4149" s="40"/>
      <c r="BV4149" s="82"/>
      <c r="BW4149" s="94"/>
      <c r="BX4149" s="48"/>
      <c r="BY4149" s="97"/>
      <c r="BZ4149" s="48"/>
      <c r="CA4149" s="40"/>
      <c r="CB4149" s="94"/>
      <c r="CC4149" s="94"/>
      <c r="CD4149" s="94"/>
      <c r="CE4149" s="40"/>
      <c r="CF4149" s="73"/>
      <c r="CG4149" s="41"/>
      <c r="CH4149" s="41"/>
      <c r="CI4149" s="41"/>
      <c r="CJ4149" s="41"/>
      <c r="CK4149" s="41"/>
      <c r="CL4149" s="68"/>
      <c r="CM4149" s="41"/>
      <c r="CN4149" s="41"/>
      <c r="CO4149" s="39"/>
      <c r="CP4149" s="78"/>
    </row>
    <row r="4150" spans="1:94" s="38" customFormat="1" x14ac:dyDescent="0.25">
      <c r="A4150" s="38">
        <v>4147</v>
      </c>
      <c r="F4150" s="39"/>
      <c r="Q4150" s="39"/>
      <c r="R4150" s="40"/>
      <c r="S4150" s="40"/>
      <c r="T4150" s="39"/>
      <c r="AG4150" s="110"/>
      <c r="AH4150" s="94"/>
      <c r="AJ4150" s="97"/>
      <c r="AL4150" s="39"/>
      <c r="AP4150" s="39"/>
      <c r="AQ4150" s="77"/>
      <c r="AR4150" s="94"/>
      <c r="AT4150" s="97"/>
      <c r="BB4150" s="79"/>
      <c r="BC4150" s="94"/>
      <c r="BE4150" s="97"/>
      <c r="BF4150" s="97"/>
      <c r="BG4150" s="40"/>
      <c r="BK4150" s="40"/>
      <c r="BL4150" s="79"/>
      <c r="BM4150" s="94"/>
      <c r="BO4150" s="97"/>
      <c r="BQ4150" s="40"/>
      <c r="BR4150" s="94"/>
      <c r="BS4150" s="94"/>
      <c r="BT4150" s="94"/>
      <c r="BU4150" s="40"/>
      <c r="BV4150" s="82"/>
      <c r="BW4150" s="94"/>
      <c r="BX4150" s="48"/>
      <c r="BY4150" s="97"/>
      <c r="BZ4150" s="48"/>
      <c r="CA4150" s="40"/>
      <c r="CB4150" s="94"/>
      <c r="CC4150" s="94"/>
      <c r="CD4150" s="94"/>
      <c r="CE4150" s="40"/>
      <c r="CF4150" s="73"/>
      <c r="CG4150" s="41"/>
      <c r="CH4150" s="41"/>
      <c r="CI4150" s="41"/>
      <c r="CJ4150" s="41"/>
      <c r="CK4150" s="41"/>
      <c r="CL4150" s="68"/>
      <c r="CM4150" s="41"/>
      <c r="CN4150" s="41"/>
      <c r="CO4150" s="39"/>
      <c r="CP4150" s="78"/>
    </row>
    <row r="4151" spans="1:94" s="38" customFormat="1" x14ac:dyDescent="0.25">
      <c r="A4151" s="38">
        <v>4148</v>
      </c>
      <c r="F4151" s="39"/>
      <c r="Q4151" s="39"/>
      <c r="R4151" s="40"/>
      <c r="S4151" s="40"/>
      <c r="T4151" s="39"/>
      <c r="AG4151" s="110"/>
      <c r="AH4151" s="94"/>
      <c r="AJ4151" s="97"/>
      <c r="AL4151" s="39"/>
      <c r="AP4151" s="39"/>
      <c r="AQ4151" s="77"/>
      <c r="AR4151" s="94"/>
      <c r="AT4151" s="97"/>
      <c r="BB4151" s="79"/>
      <c r="BC4151" s="94"/>
      <c r="BE4151" s="97"/>
      <c r="BF4151" s="97"/>
      <c r="BG4151" s="40"/>
      <c r="BK4151" s="40"/>
      <c r="BL4151" s="79"/>
      <c r="BM4151" s="94"/>
      <c r="BO4151" s="97"/>
      <c r="BQ4151" s="40"/>
      <c r="BR4151" s="94"/>
      <c r="BS4151" s="94"/>
      <c r="BT4151" s="94"/>
      <c r="BU4151" s="40"/>
      <c r="BV4151" s="82"/>
      <c r="BW4151" s="94"/>
      <c r="BX4151" s="48"/>
      <c r="BY4151" s="97"/>
      <c r="BZ4151" s="48"/>
      <c r="CA4151" s="40"/>
      <c r="CB4151" s="94"/>
      <c r="CC4151" s="94"/>
      <c r="CD4151" s="94"/>
      <c r="CE4151" s="40"/>
      <c r="CF4151" s="73"/>
      <c r="CG4151" s="41"/>
      <c r="CH4151" s="41"/>
      <c r="CI4151" s="41"/>
      <c r="CJ4151" s="41"/>
      <c r="CK4151" s="41"/>
      <c r="CL4151" s="68"/>
      <c r="CM4151" s="41"/>
      <c r="CN4151" s="41"/>
      <c r="CO4151" s="39"/>
      <c r="CP4151" s="78"/>
    </row>
    <row r="4152" spans="1:94" s="38" customFormat="1" x14ac:dyDescent="0.25">
      <c r="A4152" s="38">
        <v>4149</v>
      </c>
      <c r="F4152" s="39"/>
      <c r="Q4152" s="39"/>
      <c r="R4152" s="40"/>
      <c r="S4152" s="40"/>
      <c r="T4152" s="39"/>
      <c r="AG4152" s="110"/>
      <c r="AH4152" s="94"/>
      <c r="AJ4152" s="97"/>
      <c r="AL4152" s="39"/>
      <c r="AP4152" s="39"/>
      <c r="AQ4152" s="77"/>
      <c r="AR4152" s="94"/>
      <c r="AT4152" s="97"/>
      <c r="BB4152" s="79"/>
      <c r="BC4152" s="94"/>
      <c r="BE4152" s="97"/>
      <c r="BF4152" s="97"/>
      <c r="BG4152" s="40"/>
      <c r="BK4152" s="40"/>
      <c r="BL4152" s="79"/>
      <c r="BM4152" s="94"/>
      <c r="BO4152" s="97"/>
      <c r="BQ4152" s="40"/>
      <c r="BR4152" s="94"/>
      <c r="BS4152" s="94"/>
      <c r="BT4152" s="94"/>
      <c r="BU4152" s="40"/>
      <c r="BV4152" s="82"/>
      <c r="BW4152" s="94"/>
      <c r="BX4152" s="48"/>
      <c r="BY4152" s="97"/>
      <c r="BZ4152" s="48"/>
      <c r="CA4152" s="40"/>
      <c r="CB4152" s="94"/>
      <c r="CC4152" s="94"/>
      <c r="CD4152" s="94"/>
      <c r="CE4152" s="40"/>
      <c r="CF4152" s="73"/>
      <c r="CG4152" s="41"/>
      <c r="CH4152" s="41"/>
      <c r="CI4152" s="41"/>
      <c r="CJ4152" s="41"/>
      <c r="CK4152" s="41"/>
      <c r="CL4152" s="68"/>
      <c r="CM4152" s="41"/>
      <c r="CN4152" s="41"/>
      <c r="CO4152" s="39"/>
      <c r="CP4152" s="78"/>
    </row>
    <row r="4153" spans="1:94" s="38" customFormat="1" x14ac:dyDescent="0.25">
      <c r="A4153" s="38">
        <v>4150</v>
      </c>
      <c r="F4153" s="39"/>
      <c r="Q4153" s="39"/>
      <c r="R4153" s="40"/>
      <c r="S4153" s="40"/>
      <c r="T4153" s="39"/>
      <c r="AG4153" s="110"/>
      <c r="AH4153" s="94"/>
      <c r="AJ4153" s="97"/>
      <c r="AL4153" s="39"/>
      <c r="AP4153" s="39"/>
      <c r="AQ4153" s="77"/>
      <c r="AR4153" s="94"/>
      <c r="AT4153" s="97"/>
      <c r="BB4153" s="79"/>
      <c r="BC4153" s="94"/>
      <c r="BE4153" s="97"/>
      <c r="BF4153" s="97"/>
      <c r="BG4153" s="40"/>
      <c r="BK4153" s="40"/>
      <c r="BL4153" s="79"/>
      <c r="BM4153" s="94"/>
      <c r="BO4153" s="97"/>
      <c r="BQ4153" s="40"/>
      <c r="BR4153" s="94"/>
      <c r="BS4153" s="94"/>
      <c r="BT4153" s="94"/>
      <c r="BU4153" s="40"/>
      <c r="BV4153" s="82"/>
      <c r="BW4153" s="94"/>
      <c r="BX4153" s="48"/>
      <c r="BY4153" s="97"/>
      <c r="BZ4153" s="48"/>
      <c r="CA4153" s="40"/>
      <c r="CB4153" s="94"/>
      <c r="CC4153" s="94"/>
      <c r="CD4153" s="94"/>
      <c r="CE4153" s="40"/>
      <c r="CF4153" s="73"/>
      <c r="CG4153" s="41"/>
      <c r="CH4153" s="41"/>
      <c r="CI4153" s="41"/>
      <c r="CJ4153" s="41"/>
      <c r="CK4153" s="41"/>
      <c r="CL4153" s="68"/>
      <c r="CM4153" s="41"/>
      <c r="CN4153" s="41"/>
      <c r="CO4153" s="39"/>
      <c r="CP4153" s="78"/>
    </row>
    <row r="4154" spans="1:94" s="38" customFormat="1" x14ac:dyDescent="0.25">
      <c r="A4154" s="38">
        <v>4151</v>
      </c>
      <c r="F4154" s="39"/>
      <c r="Q4154" s="39"/>
      <c r="R4154" s="40"/>
      <c r="S4154" s="40"/>
      <c r="T4154" s="39"/>
      <c r="AG4154" s="110"/>
      <c r="AH4154" s="94"/>
      <c r="AJ4154" s="97"/>
      <c r="AL4154" s="39"/>
      <c r="AP4154" s="39"/>
      <c r="AQ4154" s="77"/>
      <c r="AR4154" s="94"/>
      <c r="AT4154" s="97"/>
      <c r="BB4154" s="79"/>
      <c r="BC4154" s="94"/>
      <c r="BE4154" s="97"/>
      <c r="BF4154" s="97"/>
      <c r="BG4154" s="40"/>
      <c r="BK4154" s="40"/>
      <c r="BL4154" s="79"/>
      <c r="BM4154" s="94"/>
      <c r="BO4154" s="97"/>
      <c r="BQ4154" s="40"/>
      <c r="BR4154" s="94"/>
      <c r="BS4154" s="94"/>
      <c r="BT4154" s="94"/>
      <c r="BU4154" s="40"/>
      <c r="BV4154" s="82"/>
      <c r="BW4154" s="94"/>
      <c r="BX4154" s="48"/>
      <c r="BY4154" s="97"/>
      <c r="BZ4154" s="48"/>
      <c r="CA4154" s="40"/>
      <c r="CB4154" s="94"/>
      <c r="CC4154" s="94"/>
      <c r="CD4154" s="94"/>
      <c r="CE4154" s="40"/>
      <c r="CF4154" s="73"/>
      <c r="CG4154" s="41"/>
      <c r="CH4154" s="41"/>
      <c r="CI4154" s="41"/>
      <c r="CJ4154" s="41"/>
      <c r="CK4154" s="41"/>
      <c r="CL4154" s="68"/>
      <c r="CM4154" s="41"/>
      <c r="CN4154" s="41"/>
      <c r="CO4154" s="39"/>
      <c r="CP4154" s="78"/>
    </row>
    <row r="4155" spans="1:94" s="38" customFormat="1" x14ac:dyDescent="0.25">
      <c r="A4155" s="38">
        <v>4152</v>
      </c>
      <c r="F4155" s="39"/>
      <c r="Q4155" s="39"/>
      <c r="R4155" s="40"/>
      <c r="S4155" s="40"/>
      <c r="T4155" s="39"/>
      <c r="AG4155" s="110"/>
      <c r="AH4155" s="94"/>
      <c r="AJ4155" s="97"/>
      <c r="AL4155" s="39"/>
      <c r="AP4155" s="39"/>
      <c r="AQ4155" s="77"/>
      <c r="AR4155" s="94"/>
      <c r="AT4155" s="97"/>
      <c r="BB4155" s="79"/>
      <c r="BC4155" s="94"/>
      <c r="BE4155" s="97"/>
      <c r="BF4155" s="97"/>
      <c r="BG4155" s="40"/>
      <c r="BK4155" s="40"/>
      <c r="BL4155" s="79"/>
      <c r="BM4155" s="94"/>
      <c r="BO4155" s="97"/>
      <c r="BQ4155" s="40"/>
      <c r="BR4155" s="94"/>
      <c r="BS4155" s="94"/>
      <c r="BT4155" s="94"/>
      <c r="BU4155" s="40"/>
      <c r="BV4155" s="82"/>
      <c r="BW4155" s="94"/>
      <c r="BX4155" s="48"/>
      <c r="BY4155" s="97"/>
      <c r="BZ4155" s="48"/>
      <c r="CA4155" s="40"/>
      <c r="CB4155" s="94"/>
      <c r="CC4155" s="94"/>
      <c r="CD4155" s="94"/>
      <c r="CE4155" s="40"/>
      <c r="CF4155" s="73"/>
      <c r="CG4155" s="41"/>
      <c r="CH4155" s="41"/>
      <c r="CI4155" s="41"/>
      <c r="CJ4155" s="41"/>
      <c r="CK4155" s="41"/>
      <c r="CL4155" s="68"/>
      <c r="CM4155" s="41"/>
      <c r="CN4155" s="41"/>
      <c r="CO4155" s="39"/>
      <c r="CP4155" s="78"/>
    </row>
    <row r="4156" spans="1:94" s="38" customFormat="1" x14ac:dyDescent="0.25">
      <c r="A4156" s="38">
        <v>4153</v>
      </c>
      <c r="F4156" s="39"/>
      <c r="Q4156" s="39"/>
      <c r="R4156" s="40"/>
      <c r="S4156" s="40"/>
      <c r="T4156" s="39"/>
      <c r="AG4156" s="110"/>
      <c r="AH4156" s="94"/>
      <c r="AJ4156" s="97"/>
      <c r="AL4156" s="39"/>
      <c r="AP4156" s="39"/>
      <c r="AQ4156" s="77"/>
      <c r="AR4156" s="94"/>
      <c r="AT4156" s="97"/>
      <c r="BB4156" s="79"/>
      <c r="BC4156" s="94"/>
      <c r="BE4156" s="97"/>
      <c r="BF4156" s="97"/>
      <c r="BG4156" s="40"/>
      <c r="BK4156" s="40"/>
      <c r="BL4156" s="79"/>
      <c r="BM4156" s="94"/>
      <c r="BO4156" s="97"/>
      <c r="BQ4156" s="40"/>
      <c r="BR4156" s="94"/>
      <c r="BS4156" s="94"/>
      <c r="BT4156" s="94"/>
      <c r="BU4156" s="40"/>
      <c r="BV4156" s="82"/>
      <c r="BW4156" s="94"/>
      <c r="BX4156" s="48"/>
      <c r="BY4156" s="97"/>
      <c r="BZ4156" s="48"/>
      <c r="CA4156" s="40"/>
      <c r="CB4156" s="94"/>
      <c r="CC4156" s="94"/>
      <c r="CD4156" s="94"/>
      <c r="CE4156" s="40"/>
      <c r="CF4156" s="73"/>
      <c r="CG4156" s="41"/>
      <c r="CH4156" s="41"/>
      <c r="CI4156" s="41"/>
      <c r="CJ4156" s="41"/>
      <c r="CK4156" s="41"/>
      <c r="CL4156" s="68"/>
      <c r="CM4156" s="41"/>
      <c r="CN4156" s="41"/>
      <c r="CO4156" s="39"/>
      <c r="CP4156" s="78"/>
    </row>
    <row r="4157" spans="1:94" s="38" customFormat="1" x14ac:dyDescent="0.25">
      <c r="A4157" s="38">
        <v>4154</v>
      </c>
      <c r="F4157" s="39"/>
      <c r="Q4157" s="39"/>
      <c r="R4157" s="40"/>
      <c r="S4157" s="40"/>
      <c r="T4157" s="39"/>
      <c r="AG4157" s="110"/>
      <c r="AH4157" s="94"/>
      <c r="AJ4157" s="97"/>
      <c r="AL4157" s="39"/>
      <c r="AP4157" s="39"/>
      <c r="AQ4157" s="77"/>
      <c r="AR4157" s="94"/>
      <c r="AT4157" s="97"/>
      <c r="BB4157" s="79"/>
      <c r="BC4157" s="94"/>
      <c r="BE4157" s="97"/>
      <c r="BF4157" s="97"/>
      <c r="BG4157" s="40"/>
      <c r="BK4157" s="40"/>
      <c r="BL4157" s="79"/>
      <c r="BM4157" s="94"/>
      <c r="BO4157" s="97"/>
      <c r="BQ4157" s="40"/>
      <c r="BR4157" s="94"/>
      <c r="BS4157" s="94"/>
      <c r="BT4157" s="94"/>
      <c r="BU4157" s="40"/>
      <c r="BV4157" s="82"/>
      <c r="BW4157" s="94"/>
      <c r="BX4157" s="48"/>
      <c r="BY4157" s="97"/>
      <c r="BZ4157" s="48"/>
      <c r="CA4157" s="40"/>
      <c r="CB4157" s="94"/>
      <c r="CC4157" s="94"/>
      <c r="CD4157" s="94"/>
      <c r="CE4157" s="40"/>
      <c r="CF4157" s="73"/>
      <c r="CG4157" s="41"/>
      <c r="CH4157" s="41"/>
      <c r="CI4157" s="41"/>
      <c r="CJ4157" s="41"/>
      <c r="CK4157" s="41"/>
      <c r="CL4157" s="68"/>
      <c r="CM4157" s="41"/>
      <c r="CN4157" s="41"/>
      <c r="CO4157" s="39"/>
      <c r="CP4157" s="78"/>
    </row>
    <row r="4158" spans="1:94" s="38" customFormat="1" x14ac:dyDescent="0.25">
      <c r="A4158" s="38">
        <v>4155</v>
      </c>
      <c r="F4158" s="39"/>
      <c r="Q4158" s="39"/>
      <c r="R4158" s="40"/>
      <c r="S4158" s="40"/>
      <c r="T4158" s="39"/>
      <c r="AG4158" s="110"/>
      <c r="AH4158" s="94"/>
      <c r="AJ4158" s="97"/>
      <c r="AL4158" s="39"/>
      <c r="AP4158" s="39"/>
      <c r="AQ4158" s="77"/>
      <c r="AR4158" s="94"/>
      <c r="AT4158" s="97"/>
      <c r="BB4158" s="79"/>
      <c r="BC4158" s="94"/>
      <c r="BE4158" s="97"/>
      <c r="BF4158" s="97"/>
      <c r="BG4158" s="40"/>
      <c r="BK4158" s="40"/>
      <c r="BL4158" s="79"/>
      <c r="BM4158" s="94"/>
      <c r="BO4158" s="97"/>
      <c r="BQ4158" s="40"/>
      <c r="BR4158" s="94"/>
      <c r="BS4158" s="94"/>
      <c r="BT4158" s="94"/>
      <c r="BU4158" s="40"/>
      <c r="BV4158" s="82"/>
      <c r="BW4158" s="94"/>
      <c r="BX4158" s="48"/>
      <c r="BY4158" s="97"/>
      <c r="BZ4158" s="48"/>
      <c r="CA4158" s="40"/>
      <c r="CB4158" s="94"/>
      <c r="CC4158" s="94"/>
      <c r="CD4158" s="94"/>
      <c r="CE4158" s="40"/>
      <c r="CF4158" s="73"/>
      <c r="CG4158" s="41"/>
      <c r="CH4158" s="41"/>
      <c r="CI4158" s="41"/>
      <c r="CJ4158" s="41"/>
      <c r="CK4158" s="41"/>
      <c r="CL4158" s="68"/>
      <c r="CM4158" s="41"/>
      <c r="CN4158" s="41"/>
      <c r="CO4158" s="39"/>
      <c r="CP4158" s="78"/>
    </row>
    <row r="4159" spans="1:94" s="38" customFormat="1" x14ac:dyDescent="0.25">
      <c r="A4159" s="38">
        <v>4156</v>
      </c>
      <c r="F4159" s="39"/>
      <c r="Q4159" s="39"/>
      <c r="R4159" s="40"/>
      <c r="S4159" s="40"/>
      <c r="T4159" s="39"/>
      <c r="AG4159" s="110"/>
      <c r="AH4159" s="94"/>
      <c r="AJ4159" s="97"/>
      <c r="AL4159" s="39"/>
      <c r="AP4159" s="39"/>
      <c r="AQ4159" s="77"/>
      <c r="AR4159" s="94"/>
      <c r="AT4159" s="97"/>
      <c r="BB4159" s="79"/>
      <c r="BC4159" s="94"/>
      <c r="BE4159" s="97"/>
      <c r="BF4159" s="97"/>
      <c r="BG4159" s="40"/>
      <c r="BK4159" s="40"/>
      <c r="BL4159" s="79"/>
      <c r="BM4159" s="94"/>
      <c r="BO4159" s="97"/>
      <c r="BQ4159" s="40"/>
      <c r="BR4159" s="94"/>
      <c r="BS4159" s="94"/>
      <c r="BT4159" s="94"/>
      <c r="BU4159" s="40"/>
      <c r="BV4159" s="82"/>
      <c r="BW4159" s="94"/>
      <c r="BX4159" s="48"/>
      <c r="BY4159" s="97"/>
      <c r="BZ4159" s="48"/>
      <c r="CA4159" s="40"/>
      <c r="CB4159" s="94"/>
      <c r="CC4159" s="94"/>
      <c r="CD4159" s="94"/>
      <c r="CE4159" s="40"/>
      <c r="CF4159" s="73"/>
      <c r="CG4159" s="41"/>
      <c r="CH4159" s="41"/>
      <c r="CI4159" s="41"/>
      <c r="CJ4159" s="41"/>
      <c r="CK4159" s="41"/>
      <c r="CL4159" s="68"/>
      <c r="CM4159" s="41"/>
      <c r="CN4159" s="41"/>
      <c r="CO4159" s="39"/>
      <c r="CP4159" s="78"/>
    </row>
    <row r="4160" spans="1:94" s="38" customFormat="1" x14ac:dyDescent="0.25">
      <c r="A4160" s="38">
        <v>4157</v>
      </c>
      <c r="F4160" s="39"/>
      <c r="Q4160" s="39"/>
      <c r="R4160" s="40"/>
      <c r="S4160" s="40"/>
      <c r="T4160" s="39"/>
      <c r="AG4160" s="110"/>
      <c r="AH4160" s="94"/>
      <c r="AJ4160" s="97"/>
      <c r="AL4160" s="39"/>
      <c r="AP4160" s="39"/>
      <c r="AQ4160" s="77"/>
      <c r="AR4160" s="94"/>
      <c r="AT4160" s="97"/>
      <c r="BB4160" s="79"/>
      <c r="BC4160" s="94"/>
      <c r="BE4160" s="97"/>
      <c r="BF4160" s="97"/>
      <c r="BG4160" s="40"/>
      <c r="BK4160" s="40"/>
      <c r="BL4160" s="79"/>
      <c r="BM4160" s="94"/>
      <c r="BO4160" s="97"/>
      <c r="BQ4160" s="40"/>
      <c r="BR4160" s="94"/>
      <c r="BS4160" s="94"/>
      <c r="BT4160" s="94"/>
      <c r="BU4160" s="40"/>
      <c r="BV4160" s="82"/>
      <c r="BW4160" s="94"/>
      <c r="BX4160" s="48"/>
      <c r="BY4160" s="97"/>
      <c r="BZ4160" s="48"/>
      <c r="CA4160" s="40"/>
      <c r="CB4160" s="94"/>
      <c r="CC4160" s="94"/>
      <c r="CD4160" s="94"/>
      <c r="CE4160" s="40"/>
      <c r="CF4160" s="73"/>
      <c r="CG4160" s="41"/>
      <c r="CH4160" s="41"/>
      <c r="CI4160" s="41"/>
      <c r="CJ4160" s="41"/>
      <c r="CK4160" s="41"/>
      <c r="CL4160" s="68"/>
      <c r="CM4160" s="41"/>
      <c r="CN4160" s="41"/>
      <c r="CO4160" s="39"/>
      <c r="CP4160" s="78"/>
    </row>
    <row r="4161" spans="1:94" s="38" customFormat="1" x14ac:dyDescent="0.25">
      <c r="A4161" s="38">
        <v>4158</v>
      </c>
      <c r="F4161" s="39"/>
      <c r="Q4161" s="39"/>
      <c r="R4161" s="40"/>
      <c r="S4161" s="40"/>
      <c r="T4161" s="39"/>
      <c r="AG4161" s="110"/>
      <c r="AH4161" s="94"/>
      <c r="AJ4161" s="97"/>
      <c r="AL4161" s="39"/>
      <c r="AP4161" s="39"/>
      <c r="AQ4161" s="77"/>
      <c r="AR4161" s="94"/>
      <c r="AT4161" s="97"/>
      <c r="BB4161" s="79"/>
      <c r="BC4161" s="94"/>
      <c r="BE4161" s="97"/>
      <c r="BF4161" s="97"/>
      <c r="BG4161" s="40"/>
      <c r="BK4161" s="40"/>
      <c r="BL4161" s="79"/>
      <c r="BM4161" s="94"/>
      <c r="BO4161" s="97"/>
      <c r="BQ4161" s="40"/>
      <c r="BR4161" s="94"/>
      <c r="BS4161" s="94"/>
      <c r="BT4161" s="94"/>
      <c r="BU4161" s="40"/>
      <c r="BV4161" s="82"/>
      <c r="BW4161" s="94"/>
      <c r="BX4161" s="48"/>
      <c r="BY4161" s="97"/>
      <c r="BZ4161" s="48"/>
      <c r="CA4161" s="40"/>
      <c r="CB4161" s="94"/>
      <c r="CC4161" s="94"/>
      <c r="CD4161" s="94"/>
      <c r="CE4161" s="40"/>
      <c r="CF4161" s="73"/>
      <c r="CG4161" s="41"/>
      <c r="CH4161" s="41"/>
      <c r="CI4161" s="41"/>
      <c r="CJ4161" s="41"/>
      <c r="CK4161" s="41"/>
      <c r="CL4161" s="68"/>
      <c r="CM4161" s="41"/>
      <c r="CN4161" s="41"/>
      <c r="CO4161" s="39"/>
      <c r="CP4161" s="78"/>
    </row>
    <row r="4162" spans="1:94" s="38" customFormat="1" x14ac:dyDescent="0.25">
      <c r="A4162" s="38">
        <v>4159</v>
      </c>
      <c r="F4162" s="39"/>
      <c r="Q4162" s="39"/>
      <c r="R4162" s="40"/>
      <c r="S4162" s="40"/>
      <c r="T4162" s="39"/>
      <c r="AG4162" s="110"/>
      <c r="AH4162" s="94"/>
      <c r="AJ4162" s="97"/>
      <c r="AL4162" s="39"/>
      <c r="AP4162" s="39"/>
      <c r="AQ4162" s="77"/>
      <c r="AR4162" s="94"/>
      <c r="AT4162" s="97"/>
      <c r="BB4162" s="79"/>
      <c r="BC4162" s="94"/>
      <c r="BE4162" s="97"/>
      <c r="BF4162" s="97"/>
      <c r="BG4162" s="40"/>
      <c r="BK4162" s="40"/>
      <c r="BL4162" s="79"/>
      <c r="BM4162" s="94"/>
      <c r="BO4162" s="97"/>
      <c r="BQ4162" s="40"/>
      <c r="BR4162" s="94"/>
      <c r="BS4162" s="94"/>
      <c r="BT4162" s="94"/>
      <c r="BU4162" s="40"/>
      <c r="BV4162" s="82"/>
      <c r="BW4162" s="94"/>
      <c r="BX4162" s="48"/>
      <c r="BY4162" s="97"/>
      <c r="BZ4162" s="48"/>
      <c r="CA4162" s="40"/>
      <c r="CB4162" s="94"/>
      <c r="CC4162" s="94"/>
      <c r="CD4162" s="94"/>
      <c r="CE4162" s="40"/>
      <c r="CF4162" s="73"/>
      <c r="CG4162" s="41"/>
      <c r="CH4162" s="41"/>
      <c r="CI4162" s="41"/>
      <c r="CJ4162" s="41"/>
      <c r="CK4162" s="41"/>
      <c r="CL4162" s="68"/>
      <c r="CM4162" s="41"/>
      <c r="CN4162" s="41"/>
      <c r="CO4162" s="39"/>
      <c r="CP4162" s="78"/>
    </row>
    <row r="4163" spans="1:94" s="38" customFormat="1" x14ac:dyDescent="0.25">
      <c r="A4163" s="38">
        <v>4160</v>
      </c>
      <c r="F4163" s="39"/>
      <c r="Q4163" s="39"/>
      <c r="R4163" s="40"/>
      <c r="S4163" s="40"/>
      <c r="T4163" s="39"/>
      <c r="AG4163" s="110"/>
      <c r="AH4163" s="94"/>
      <c r="AJ4163" s="97"/>
      <c r="AL4163" s="39"/>
      <c r="AP4163" s="39"/>
      <c r="AQ4163" s="77"/>
      <c r="AR4163" s="94"/>
      <c r="AT4163" s="97"/>
      <c r="BB4163" s="79"/>
      <c r="BC4163" s="94"/>
      <c r="BE4163" s="97"/>
      <c r="BF4163" s="97"/>
      <c r="BG4163" s="40"/>
      <c r="BK4163" s="40"/>
      <c r="BL4163" s="79"/>
      <c r="BM4163" s="94"/>
      <c r="BO4163" s="97"/>
      <c r="BQ4163" s="40"/>
      <c r="BR4163" s="94"/>
      <c r="BS4163" s="94"/>
      <c r="BT4163" s="94"/>
      <c r="BU4163" s="40"/>
      <c r="BV4163" s="82"/>
      <c r="BW4163" s="94"/>
      <c r="BX4163" s="48"/>
      <c r="BY4163" s="97"/>
      <c r="BZ4163" s="48"/>
      <c r="CA4163" s="40"/>
      <c r="CB4163" s="94"/>
      <c r="CC4163" s="94"/>
      <c r="CD4163" s="94"/>
      <c r="CE4163" s="40"/>
      <c r="CF4163" s="73"/>
      <c r="CG4163" s="41"/>
      <c r="CH4163" s="41"/>
      <c r="CI4163" s="41"/>
      <c r="CJ4163" s="41"/>
      <c r="CK4163" s="41"/>
      <c r="CL4163" s="68"/>
      <c r="CM4163" s="41"/>
      <c r="CN4163" s="41"/>
      <c r="CO4163" s="39"/>
      <c r="CP4163" s="78"/>
    </row>
    <row r="4164" spans="1:94" s="38" customFormat="1" x14ac:dyDescent="0.25">
      <c r="A4164" s="38">
        <v>4161</v>
      </c>
      <c r="F4164" s="39"/>
      <c r="Q4164" s="39"/>
      <c r="R4164" s="40"/>
      <c r="S4164" s="40"/>
      <c r="T4164" s="39"/>
      <c r="AG4164" s="110"/>
      <c r="AH4164" s="94"/>
      <c r="AJ4164" s="97"/>
      <c r="AL4164" s="39"/>
      <c r="AP4164" s="39"/>
      <c r="AQ4164" s="77"/>
      <c r="AR4164" s="94"/>
      <c r="AT4164" s="97"/>
      <c r="BB4164" s="79"/>
      <c r="BC4164" s="94"/>
      <c r="BE4164" s="97"/>
      <c r="BF4164" s="97"/>
      <c r="BG4164" s="40"/>
      <c r="BK4164" s="40"/>
      <c r="BL4164" s="79"/>
      <c r="BM4164" s="94"/>
      <c r="BO4164" s="97"/>
      <c r="BQ4164" s="40"/>
      <c r="BR4164" s="94"/>
      <c r="BS4164" s="94"/>
      <c r="BT4164" s="94"/>
      <c r="BU4164" s="40"/>
      <c r="BV4164" s="82"/>
      <c r="BW4164" s="94"/>
      <c r="BX4164" s="48"/>
      <c r="BY4164" s="97"/>
      <c r="BZ4164" s="48"/>
      <c r="CA4164" s="40"/>
      <c r="CB4164" s="94"/>
      <c r="CC4164" s="94"/>
      <c r="CD4164" s="94"/>
      <c r="CE4164" s="40"/>
      <c r="CF4164" s="73"/>
      <c r="CG4164" s="41"/>
      <c r="CH4164" s="41"/>
      <c r="CI4164" s="41"/>
      <c r="CJ4164" s="41"/>
      <c r="CK4164" s="41"/>
      <c r="CL4164" s="68"/>
      <c r="CM4164" s="41"/>
      <c r="CN4164" s="41"/>
      <c r="CO4164" s="39"/>
      <c r="CP4164" s="78"/>
    </row>
    <row r="4165" spans="1:94" s="38" customFormat="1" x14ac:dyDescent="0.25">
      <c r="A4165" s="38">
        <v>4162</v>
      </c>
      <c r="F4165" s="39"/>
      <c r="Q4165" s="39"/>
      <c r="R4165" s="40"/>
      <c r="S4165" s="40"/>
      <c r="T4165" s="39"/>
      <c r="AG4165" s="110"/>
      <c r="AH4165" s="94"/>
      <c r="AJ4165" s="97"/>
      <c r="AL4165" s="39"/>
      <c r="AP4165" s="39"/>
      <c r="AQ4165" s="77"/>
      <c r="AR4165" s="94"/>
      <c r="AT4165" s="97"/>
      <c r="BB4165" s="79"/>
      <c r="BC4165" s="94"/>
      <c r="BE4165" s="97"/>
      <c r="BF4165" s="97"/>
      <c r="BG4165" s="40"/>
      <c r="BK4165" s="40"/>
      <c r="BL4165" s="79"/>
      <c r="BM4165" s="94"/>
      <c r="BO4165" s="97"/>
      <c r="BQ4165" s="40"/>
      <c r="BR4165" s="94"/>
      <c r="BS4165" s="94"/>
      <c r="BT4165" s="94"/>
      <c r="BU4165" s="40"/>
      <c r="BV4165" s="82"/>
      <c r="BW4165" s="94"/>
      <c r="BX4165" s="48"/>
      <c r="BY4165" s="97"/>
      <c r="BZ4165" s="48"/>
      <c r="CA4165" s="40"/>
      <c r="CB4165" s="94"/>
      <c r="CC4165" s="94"/>
      <c r="CD4165" s="94"/>
      <c r="CE4165" s="40"/>
      <c r="CF4165" s="73"/>
      <c r="CG4165" s="41"/>
      <c r="CH4165" s="41"/>
      <c r="CI4165" s="41"/>
      <c r="CJ4165" s="41"/>
      <c r="CK4165" s="41"/>
      <c r="CL4165" s="68"/>
      <c r="CM4165" s="41"/>
      <c r="CN4165" s="41"/>
      <c r="CO4165" s="39"/>
      <c r="CP4165" s="78"/>
    </row>
    <row r="4166" spans="1:94" s="38" customFormat="1" x14ac:dyDescent="0.25">
      <c r="A4166" s="38">
        <v>4163</v>
      </c>
      <c r="F4166" s="39"/>
      <c r="Q4166" s="39"/>
      <c r="R4166" s="40"/>
      <c r="S4166" s="40"/>
      <c r="T4166" s="39"/>
      <c r="AG4166" s="110"/>
      <c r="AH4166" s="94"/>
      <c r="AJ4166" s="97"/>
      <c r="AL4166" s="39"/>
      <c r="AP4166" s="39"/>
      <c r="AQ4166" s="77"/>
      <c r="AR4166" s="94"/>
      <c r="AT4166" s="97"/>
      <c r="BB4166" s="79"/>
      <c r="BC4166" s="94"/>
      <c r="BE4166" s="97"/>
      <c r="BF4166" s="97"/>
      <c r="BG4166" s="40"/>
      <c r="BK4166" s="40"/>
      <c r="BL4166" s="79"/>
      <c r="BM4166" s="94"/>
      <c r="BO4166" s="97"/>
      <c r="BQ4166" s="40"/>
      <c r="BR4166" s="94"/>
      <c r="BS4166" s="94"/>
      <c r="BT4166" s="94"/>
      <c r="BU4166" s="40"/>
      <c r="BV4166" s="82"/>
      <c r="BW4166" s="94"/>
      <c r="BX4166" s="48"/>
      <c r="BY4166" s="97"/>
      <c r="BZ4166" s="48"/>
      <c r="CA4166" s="40"/>
      <c r="CB4166" s="94"/>
      <c r="CC4166" s="94"/>
      <c r="CD4166" s="94"/>
      <c r="CE4166" s="40"/>
      <c r="CF4166" s="73"/>
      <c r="CG4166" s="41"/>
      <c r="CH4166" s="41"/>
      <c r="CI4166" s="41"/>
      <c r="CJ4166" s="41"/>
      <c r="CK4166" s="41"/>
      <c r="CL4166" s="68"/>
      <c r="CM4166" s="41"/>
      <c r="CN4166" s="41"/>
      <c r="CO4166" s="39"/>
      <c r="CP4166" s="78"/>
    </row>
    <row r="4167" spans="1:94" s="38" customFormat="1" x14ac:dyDescent="0.25">
      <c r="A4167" s="38">
        <v>4164</v>
      </c>
      <c r="F4167" s="39"/>
      <c r="Q4167" s="39"/>
      <c r="R4167" s="40"/>
      <c r="S4167" s="40"/>
      <c r="T4167" s="39"/>
      <c r="AG4167" s="110"/>
      <c r="AH4167" s="94"/>
      <c r="AJ4167" s="97"/>
      <c r="AL4167" s="39"/>
      <c r="AP4167" s="39"/>
      <c r="AQ4167" s="77"/>
      <c r="AR4167" s="94"/>
      <c r="AT4167" s="97"/>
      <c r="BB4167" s="79"/>
      <c r="BC4167" s="94"/>
      <c r="BE4167" s="97"/>
      <c r="BF4167" s="97"/>
      <c r="BG4167" s="40"/>
      <c r="BK4167" s="40"/>
      <c r="BL4167" s="79"/>
      <c r="BM4167" s="94"/>
      <c r="BO4167" s="97"/>
      <c r="BQ4167" s="40"/>
      <c r="BR4167" s="94"/>
      <c r="BS4167" s="94"/>
      <c r="BT4167" s="94"/>
      <c r="BU4167" s="40"/>
      <c r="BV4167" s="82"/>
      <c r="BW4167" s="94"/>
      <c r="BX4167" s="48"/>
      <c r="BY4167" s="97"/>
      <c r="BZ4167" s="48"/>
      <c r="CA4167" s="40"/>
      <c r="CB4167" s="94"/>
      <c r="CC4167" s="94"/>
      <c r="CD4167" s="94"/>
      <c r="CE4167" s="40"/>
      <c r="CF4167" s="73"/>
      <c r="CG4167" s="41"/>
      <c r="CH4167" s="41"/>
      <c r="CI4167" s="41"/>
      <c r="CJ4167" s="41"/>
      <c r="CK4167" s="41"/>
      <c r="CL4167" s="68"/>
      <c r="CM4167" s="41"/>
      <c r="CN4167" s="41"/>
      <c r="CO4167" s="39"/>
      <c r="CP4167" s="78"/>
    </row>
    <row r="4168" spans="1:94" s="38" customFormat="1" x14ac:dyDescent="0.25">
      <c r="A4168" s="38">
        <v>4165</v>
      </c>
      <c r="F4168" s="39"/>
      <c r="Q4168" s="39"/>
      <c r="R4168" s="40"/>
      <c r="S4168" s="40"/>
      <c r="T4168" s="39"/>
      <c r="AG4168" s="110"/>
      <c r="AH4168" s="94"/>
      <c r="AJ4168" s="97"/>
      <c r="AL4168" s="39"/>
      <c r="AP4168" s="39"/>
      <c r="AQ4168" s="77"/>
      <c r="AR4168" s="94"/>
      <c r="AT4168" s="97"/>
      <c r="BB4168" s="79"/>
      <c r="BC4168" s="94"/>
      <c r="BE4168" s="97"/>
      <c r="BF4168" s="97"/>
      <c r="BG4168" s="40"/>
      <c r="BK4168" s="40"/>
      <c r="BL4168" s="79"/>
      <c r="BM4168" s="94"/>
      <c r="BO4168" s="97"/>
      <c r="BQ4168" s="40"/>
      <c r="BR4168" s="94"/>
      <c r="BS4168" s="94"/>
      <c r="BT4168" s="94"/>
      <c r="BU4168" s="40"/>
      <c r="BV4168" s="82"/>
      <c r="BW4168" s="94"/>
      <c r="BX4168" s="48"/>
      <c r="BY4168" s="97"/>
      <c r="BZ4168" s="48"/>
      <c r="CA4168" s="40"/>
      <c r="CB4168" s="94"/>
      <c r="CC4168" s="94"/>
      <c r="CD4168" s="94"/>
      <c r="CE4168" s="40"/>
      <c r="CF4168" s="73"/>
      <c r="CG4168" s="41"/>
      <c r="CH4168" s="41"/>
      <c r="CI4168" s="41"/>
      <c r="CJ4168" s="41"/>
      <c r="CK4168" s="41"/>
      <c r="CL4168" s="68"/>
      <c r="CM4168" s="41"/>
      <c r="CN4168" s="41"/>
      <c r="CO4168" s="39"/>
      <c r="CP4168" s="78"/>
    </row>
    <row r="4169" spans="1:94" s="38" customFormat="1" x14ac:dyDescent="0.25">
      <c r="A4169" s="38">
        <v>4166</v>
      </c>
      <c r="F4169" s="39"/>
      <c r="Q4169" s="39"/>
      <c r="R4169" s="40"/>
      <c r="S4169" s="40"/>
      <c r="T4169" s="39"/>
      <c r="AG4169" s="110"/>
      <c r="AH4169" s="94"/>
      <c r="AJ4169" s="97"/>
      <c r="AL4169" s="39"/>
      <c r="AP4169" s="39"/>
      <c r="AQ4169" s="77"/>
      <c r="AR4169" s="94"/>
      <c r="AT4169" s="97"/>
      <c r="BB4169" s="79"/>
      <c r="BC4169" s="94"/>
      <c r="BE4169" s="97"/>
      <c r="BF4169" s="97"/>
      <c r="BG4169" s="40"/>
      <c r="BK4169" s="40"/>
      <c r="BL4169" s="79"/>
      <c r="BM4169" s="94"/>
      <c r="BO4169" s="97"/>
      <c r="BQ4169" s="40"/>
      <c r="BR4169" s="94"/>
      <c r="BS4169" s="94"/>
      <c r="BT4169" s="94"/>
      <c r="BU4169" s="40"/>
      <c r="BV4169" s="82"/>
      <c r="BW4169" s="94"/>
      <c r="BX4169" s="48"/>
      <c r="BY4169" s="97"/>
      <c r="BZ4169" s="48"/>
      <c r="CA4169" s="40"/>
      <c r="CB4169" s="94"/>
      <c r="CC4169" s="94"/>
      <c r="CD4169" s="94"/>
      <c r="CE4169" s="40"/>
      <c r="CF4169" s="73"/>
      <c r="CG4169" s="41"/>
      <c r="CH4169" s="41"/>
      <c r="CI4169" s="41"/>
      <c r="CJ4169" s="41"/>
      <c r="CK4169" s="41"/>
      <c r="CL4169" s="68"/>
      <c r="CM4169" s="41"/>
      <c r="CN4169" s="41"/>
      <c r="CO4169" s="39"/>
      <c r="CP4169" s="78"/>
    </row>
    <row r="4170" spans="1:94" s="38" customFormat="1" x14ac:dyDescent="0.25">
      <c r="A4170" s="38">
        <v>4167</v>
      </c>
      <c r="F4170" s="39"/>
      <c r="Q4170" s="39"/>
      <c r="R4170" s="40"/>
      <c r="S4170" s="40"/>
      <c r="T4170" s="39"/>
      <c r="AG4170" s="110"/>
      <c r="AH4170" s="94"/>
      <c r="AJ4170" s="97"/>
      <c r="AL4170" s="39"/>
      <c r="AP4170" s="39"/>
      <c r="AQ4170" s="77"/>
      <c r="AR4170" s="94"/>
      <c r="AT4170" s="97"/>
      <c r="BB4170" s="79"/>
      <c r="BC4170" s="94"/>
      <c r="BE4170" s="97"/>
      <c r="BF4170" s="97"/>
      <c r="BG4170" s="40"/>
      <c r="BK4170" s="40"/>
      <c r="BL4170" s="79"/>
      <c r="BM4170" s="94"/>
      <c r="BO4170" s="97"/>
      <c r="BQ4170" s="40"/>
      <c r="BR4170" s="94"/>
      <c r="BS4170" s="94"/>
      <c r="BT4170" s="94"/>
      <c r="BU4170" s="40"/>
      <c r="BV4170" s="82"/>
      <c r="BW4170" s="94"/>
      <c r="BX4170" s="48"/>
      <c r="BY4170" s="97"/>
      <c r="BZ4170" s="48"/>
      <c r="CA4170" s="40"/>
      <c r="CB4170" s="94"/>
      <c r="CC4170" s="94"/>
      <c r="CD4170" s="94"/>
      <c r="CE4170" s="40"/>
      <c r="CF4170" s="73"/>
      <c r="CG4170" s="41"/>
      <c r="CH4170" s="41"/>
      <c r="CI4170" s="41"/>
      <c r="CJ4170" s="41"/>
      <c r="CK4170" s="41"/>
      <c r="CL4170" s="68"/>
      <c r="CM4170" s="41"/>
      <c r="CN4170" s="41"/>
      <c r="CO4170" s="39"/>
      <c r="CP4170" s="78"/>
    </row>
    <row r="4171" spans="1:94" s="38" customFormat="1" x14ac:dyDescent="0.25">
      <c r="A4171" s="38">
        <v>4168</v>
      </c>
      <c r="F4171" s="39"/>
      <c r="Q4171" s="39"/>
      <c r="R4171" s="40"/>
      <c r="S4171" s="40"/>
      <c r="T4171" s="39"/>
      <c r="AG4171" s="110"/>
      <c r="AH4171" s="94"/>
      <c r="AJ4171" s="97"/>
      <c r="AL4171" s="39"/>
      <c r="AP4171" s="39"/>
      <c r="AQ4171" s="77"/>
      <c r="AR4171" s="94"/>
      <c r="AT4171" s="97"/>
      <c r="BB4171" s="79"/>
      <c r="BC4171" s="94"/>
      <c r="BE4171" s="97"/>
      <c r="BF4171" s="97"/>
      <c r="BG4171" s="40"/>
      <c r="BK4171" s="40"/>
      <c r="BL4171" s="79"/>
      <c r="BM4171" s="94"/>
      <c r="BO4171" s="97"/>
      <c r="BQ4171" s="40"/>
      <c r="BR4171" s="94"/>
      <c r="BS4171" s="94"/>
      <c r="BT4171" s="94"/>
      <c r="BU4171" s="40"/>
      <c r="BV4171" s="82"/>
      <c r="BW4171" s="94"/>
      <c r="BX4171" s="48"/>
      <c r="BY4171" s="97"/>
      <c r="BZ4171" s="48"/>
      <c r="CA4171" s="40"/>
      <c r="CB4171" s="94"/>
      <c r="CC4171" s="94"/>
      <c r="CD4171" s="94"/>
      <c r="CE4171" s="40"/>
      <c r="CF4171" s="73"/>
      <c r="CG4171" s="41"/>
      <c r="CH4171" s="41"/>
      <c r="CI4171" s="41"/>
      <c r="CJ4171" s="41"/>
      <c r="CK4171" s="41"/>
      <c r="CL4171" s="68"/>
      <c r="CM4171" s="41"/>
      <c r="CN4171" s="41"/>
      <c r="CO4171" s="39"/>
      <c r="CP4171" s="78"/>
    </row>
    <row r="4172" spans="1:94" s="38" customFormat="1" x14ac:dyDescent="0.25">
      <c r="A4172" s="38">
        <v>4169</v>
      </c>
      <c r="F4172" s="39"/>
      <c r="Q4172" s="39"/>
      <c r="R4172" s="40"/>
      <c r="S4172" s="40"/>
      <c r="T4172" s="39"/>
      <c r="AG4172" s="110"/>
      <c r="AH4172" s="94"/>
      <c r="AJ4172" s="97"/>
      <c r="AL4172" s="39"/>
      <c r="AP4172" s="39"/>
      <c r="AQ4172" s="77"/>
      <c r="AR4172" s="94"/>
      <c r="AT4172" s="97"/>
      <c r="BB4172" s="79"/>
      <c r="BC4172" s="94"/>
      <c r="BE4172" s="97"/>
      <c r="BF4172" s="97"/>
      <c r="BG4172" s="40"/>
      <c r="BK4172" s="40"/>
      <c r="BL4172" s="79"/>
      <c r="BM4172" s="94"/>
      <c r="BO4172" s="97"/>
      <c r="BQ4172" s="40"/>
      <c r="BR4172" s="94"/>
      <c r="BS4172" s="94"/>
      <c r="BT4172" s="94"/>
      <c r="BU4172" s="40"/>
      <c r="BV4172" s="82"/>
      <c r="BW4172" s="94"/>
      <c r="BX4172" s="48"/>
      <c r="BY4172" s="97"/>
      <c r="BZ4172" s="48"/>
      <c r="CA4172" s="40"/>
      <c r="CB4172" s="94"/>
      <c r="CC4172" s="94"/>
      <c r="CD4172" s="94"/>
      <c r="CE4172" s="40"/>
      <c r="CF4172" s="73"/>
      <c r="CG4172" s="41"/>
      <c r="CH4172" s="41"/>
      <c r="CI4172" s="41"/>
      <c r="CJ4172" s="41"/>
      <c r="CK4172" s="41"/>
      <c r="CL4172" s="68"/>
      <c r="CM4172" s="41"/>
      <c r="CN4172" s="41"/>
      <c r="CO4172" s="39"/>
      <c r="CP4172" s="78"/>
    </row>
    <row r="4173" spans="1:94" s="38" customFormat="1" x14ac:dyDescent="0.25">
      <c r="A4173" s="38">
        <v>4170</v>
      </c>
      <c r="F4173" s="39"/>
      <c r="Q4173" s="39"/>
      <c r="R4173" s="40"/>
      <c r="S4173" s="40"/>
      <c r="T4173" s="39"/>
      <c r="AG4173" s="110"/>
      <c r="AH4173" s="94"/>
      <c r="AJ4173" s="97"/>
      <c r="AL4173" s="39"/>
      <c r="AP4173" s="39"/>
      <c r="AQ4173" s="77"/>
      <c r="AR4173" s="94"/>
      <c r="AT4173" s="97"/>
      <c r="BB4173" s="79"/>
      <c r="BC4173" s="94"/>
      <c r="BE4173" s="97"/>
      <c r="BF4173" s="97"/>
      <c r="BG4173" s="40"/>
      <c r="BK4173" s="40"/>
      <c r="BL4173" s="79"/>
      <c r="BM4173" s="94"/>
      <c r="BO4173" s="97"/>
      <c r="BQ4173" s="40"/>
      <c r="BR4173" s="94"/>
      <c r="BS4173" s="94"/>
      <c r="BT4173" s="94"/>
      <c r="BU4173" s="40"/>
      <c r="BV4173" s="82"/>
      <c r="BW4173" s="94"/>
      <c r="BX4173" s="48"/>
      <c r="BY4173" s="97"/>
      <c r="BZ4173" s="48"/>
      <c r="CA4173" s="40"/>
      <c r="CB4173" s="94"/>
      <c r="CC4173" s="94"/>
      <c r="CD4173" s="94"/>
      <c r="CE4173" s="40"/>
      <c r="CF4173" s="73"/>
      <c r="CG4173" s="41"/>
      <c r="CH4173" s="41"/>
      <c r="CI4173" s="41"/>
      <c r="CJ4173" s="41"/>
      <c r="CK4173" s="41"/>
      <c r="CL4173" s="68"/>
      <c r="CM4173" s="41"/>
      <c r="CN4173" s="41"/>
      <c r="CO4173" s="39"/>
      <c r="CP4173" s="78"/>
    </row>
    <row r="4174" spans="1:94" s="38" customFormat="1" x14ac:dyDescent="0.25">
      <c r="A4174" s="38">
        <v>4171</v>
      </c>
      <c r="F4174" s="39"/>
      <c r="Q4174" s="39"/>
      <c r="R4174" s="40"/>
      <c r="S4174" s="40"/>
      <c r="T4174" s="39"/>
      <c r="AG4174" s="110"/>
      <c r="AH4174" s="94"/>
      <c r="AJ4174" s="97"/>
      <c r="AL4174" s="39"/>
      <c r="AP4174" s="39"/>
      <c r="AQ4174" s="77"/>
      <c r="AR4174" s="94"/>
      <c r="AT4174" s="97"/>
      <c r="BB4174" s="79"/>
      <c r="BC4174" s="94"/>
      <c r="BE4174" s="97"/>
      <c r="BF4174" s="97"/>
      <c r="BG4174" s="40"/>
      <c r="BK4174" s="40"/>
      <c r="BL4174" s="79"/>
      <c r="BM4174" s="94"/>
      <c r="BO4174" s="97"/>
      <c r="BQ4174" s="40"/>
      <c r="BR4174" s="94"/>
      <c r="BS4174" s="94"/>
      <c r="BT4174" s="94"/>
      <c r="BU4174" s="40"/>
      <c r="BV4174" s="82"/>
      <c r="BW4174" s="94"/>
      <c r="BX4174" s="48"/>
      <c r="BY4174" s="97"/>
      <c r="BZ4174" s="48"/>
      <c r="CA4174" s="40"/>
      <c r="CB4174" s="94"/>
      <c r="CC4174" s="94"/>
      <c r="CD4174" s="94"/>
      <c r="CE4174" s="40"/>
      <c r="CF4174" s="73"/>
      <c r="CG4174" s="41"/>
      <c r="CH4174" s="41"/>
      <c r="CI4174" s="41"/>
      <c r="CJ4174" s="41"/>
      <c r="CK4174" s="41"/>
      <c r="CL4174" s="68"/>
      <c r="CM4174" s="41"/>
      <c r="CN4174" s="41"/>
      <c r="CO4174" s="39"/>
      <c r="CP4174" s="78"/>
    </row>
    <row r="4175" spans="1:94" s="38" customFormat="1" x14ac:dyDescent="0.25">
      <c r="A4175" s="38">
        <v>4172</v>
      </c>
      <c r="F4175" s="39"/>
      <c r="Q4175" s="39"/>
      <c r="R4175" s="40"/>
      <c r="S4175" s="40"/>
      <c r="T4175" s="39"/>
      <c r="AG4175" s="110"/>
      <c r="AH4175" s="94"/>
      <c r="AJ4175" s="97"/>
      <c r="AL4175" s="39"/>
      <c r="AP4175" s="39"/>
      <c r="AQ4175" s="77"/>
      <c r="AR4175" s="94"/>
      <c r="AT4175" s="97"/>
      <c r="BB4175" s="79"/>
      <c r="BC4175" s="94"/>
      <c r="BE4175" s="97"/>
      <c r="BF4175" s="97"/>
      <c r="BG4175" s="40"/>
      <c r="BK4175" s="40"/>
      <c r="BL4175" s="79"/>
      <c r="BM4175" s="94"/>
      <c r="BO4175" s="97"/>
      <c r="BQ4175" s="40"/>
      <c r="BR4175" s="94"/>
      <c r="BS4175" s="94"/>
      <c r="BT4175" s="94"/>
      <c r="BU4175" s="40"/>
      <c r="BV4175" s="82"/>
      <c r="BW4175" s="94"/>
      <c r="BX4175" s="48"/>
      <c r="BY4175" s="97"/>
      <c r="BZ4175" s="48"/>
      <c r="CA4175" s="40"/>
      <c r="CB4175" s="94"/>
      <c r="CC4175" s="94"/>
      <c r="CD4175" s="94"/>
      <c r="CE4175" s="40"/>
      <c r="CF4175" s="73"/>
      <c r="CG4175" s="41"/>
      <c r="CH4175" s="41"/>
      <c r="CI4175" s="41"/>
      <c r="CJ4175" s="41"/>
      <c r="CK4175" s="41"/>
      <c r="CL4175" s="68"/>
      <c r="CM4175" s="41"/>
      <c r="CN4175" s="41"/>
      <c r="CO4175" s="39"/>
      <c r="CP4175" s="78"/>
    </row>
    <row r="4176" spans="1:94" s="38" customFormat="1" x14ac:dyDescent="0.25">
      <c r="A4176" s="38">
        <v>4173</v>
      </c>
      <c r="F4176" s="39"/>
      <c r="Q4176" s="39"/>
      <c r="R4176" s="40"/>
      <c r="S4176" s="40"/>
      <c r="T4176" s="39"/>
      <c r="AG4176" s="110"/>
      <c r="AH4176" s="94"/>
      <c r="AJ4176" s="97"/>
      <c r="AL4176" s="39"/>
      <c r="AP4176" s="39"/>
      <c r="AQ4176" s="77"/>
      <c r="AR4176" s="94"/>
      <c r="AT4176" s="97"/>
      <c r="BB4176" s="79"/>
      <c r="BC4176" s="94"/>
      <c r="BE4176" s="97"/>
      <c r="BF4176" s="97"/>
      <c r="BG4176" s="40"/>
      <c r="BK4176" s="40"/>
      <c r="BL4176" s="79"/>
      <c r="BM4176" s="94"/>
      <c r="BO4176" s="97"/>
      <c r="BQ4176" s="40"/>
      <c r="BR4176" s="94"/>
      <c r="BS4176" s="94"/>
      <c r="BT4176" s="94"/>
      <c r="BU4176" s="40"/>
      <c r="BV4176" s="82"/>
      <c r="BW4176" s="94"/>
      <c r="BX4176" s="48"/>
      <c r="BY4176" s="97"/>
      <c r="BZ4176" s="48"/>
      <c r="CA4176" s="40"/>
      <c r="CB4176" s="94"/>
      <c r="CC4176" s="94"/>
      <c r="CD4176" s="94"/>
      <c r="CE4176" s="40"/>
      <c r="CF4176" s="73"/>
      <c r="CG4176" s="41"/>
      <c r="CH4176" s="41"/>
      <c r="CI4176" s="41"/>
      <c r="CJ4176" s="41"/>
      <c r="CK4176" s="41"/>
      <c r="CL4176" s="68"/>
      <c r="CM4176" s="41"/>
      <c r="CN4176" s="41"/>
      <c r="CO4176" s="39"/>
      <c r="CP4176" s="78"/>
    </row>
    <row r="4177" spans="1:94" s="38" customFormat="1" x14ac:dyDescent="0.25">
      <c r="A4177" s="38">
        <v>4174</v>
      </c>
      <c r="F4177" s="39"/>
      <c r="Q4177" s="39"/>
      <c r="R4177" s="40"/>
      <c r="S4177" s="40"/>
      <c r="T4177" s="39"/>
      <c r="AG4177" s="110"/>
      <c r="AH4177" s="94"/>
      <c r="AJ4177" s="97"/>
      <c r="AL4177" s="39"/>
      <c r="AP4177" s="39"/>
      <c r="AQ4177" s="77"/>
      <c r="AR4177" s="94"/>
      <c r="AT4177" s="97"/>
      <c r="BB4177" s="79"/>
      <c r="BC4177" s="94"/>
      <c r="BE4177" s="97"/>
      <c r="BF4177" s="97"/>
      <c r="BG4177" s="40"/>
      <c r="BK4177" s="40"/>
      <c r="BL4177" s="79"/>
      <c r="BM4177" s="94"/>
      <c r="BO4177" s="97"/>
      <c r="BQ4177" s="40"/>
      <c r="BR4177" s="94"/>
      <c r="BS4177" s="94"/>
      <c r="BT4177" s="94"/>
      <c r="BU4177" s="40"/>
      <c r="BV4177" s="82"/>
      <c r="BW4177" s="94"/>
      <c r="BX4177" s="48"/>
      <c r="BY4177" s="97"/>
      <c r="BZ4177" s="48"/>
      <c r="CA4177" s="40"/>
      <c r="CB4177" s="94"/>
      <c r="CC4177" s="94"/>
      <c r="CD4177" s="94"/>
      <c r="CE4177" s="40"/>
      <c r="CF4177" s="73"/>
      <c r="CG4177" s="41"/>
      <c r="CH4177" s="41"/>
      <c r="CI4177" s="41"/>
      <c r="CJ4177" s="41"/>
      <c r="CK4177" s="41"/>
      <c r="CL4177" s="68"/>
      <c r="CM4177" s="41"/>
      <c r="CN4177" s="41"/>
      <c r="CO4177" s="39"/>
      <c r="CP4177" s="78"/>
    </row>
    <row r="4178" spans="1:94" s="38" customFormat="1" x14ac:dyDescent="0.25">
      <c r="A4178" s="38">
        <v>4175</v>
      </c>
      <c r="F4178" s="39"/>
      <c r="Q4178" s="39"/>
      <c r="R4178" s="40"/>
      <c r="S4178" s="40"/>
      <c r="T4178" s="39"/>
      <c r="AG4178" s="110"/>
      <c r="AH4178" s="94"/>
      <c r="AJ4178" s="97"/>
      <c r="AL4178" s="39"/>
      <c r="AP4178" s="39"/>
      <c r="AQ4178" s="77"/>
      <c r="AR4178" s="94"/>
      <c r="AT4178" s="97"/>
      <c r="BB4178" s="79"/>
      <c r="BC4178" s="94"/>
      <c r="BE4178" s="97"/>
      <c r="BF4178" s="97"/>
      <c r="BG4178" s="40"/>
      <c r="BK4178" s="40"/>
      <c r="BL4178" s="79"/>
      <c r="BM4178" s="94"/>
      <c r="BO4178" s="97"/>
      <c r="BQ4178" s="40"/>
      <c r="BR4178" s="94"/>
      <c r="BS4178" s="94"/>
      <c r="BT4178" s="94"/>
      <c r="BU4178" s="40"/>
      <c r="BV4178" s="82"/>
      <c r="BW4178" s="94"/>
      <c r="BX4178" s="48"/>
      <c r="BY4178" s="97"/>
      <c r="BZ4178" s="48"/>
      <c r="CA4178" s="40"/>
      <c r="CB4178" s="94"/>
      <c r="CC4178" s="94"/>
      <c r="CD4178" s="94"/>
      <c r="CE4178" s="40"/>
      <c r="CF4178" s="73"/>
      <c r="CG4178" s="41"/>
      <c r="CH4178" s="41"/>
      <c r="CI4178" s="41"/>
      <c r="CJ4178" s="41"/>
      <c r="CK4178" s="41"/>
      <c r="CL4178" s="68"/>
      <c r="CM4178" s="41"/>
      <c r="CN4178" s="41"/>
      <c r="CO4178" s="39"/>
      <c r="CP4178" s="78"/>
    </row>
    <row r="4179" spans="1:94" s="38" customFormat="1" x14ac:dyDescent="0.25">
      <c r="A4179" s="38">
        <v>4176</v>
      </c>
      <c r="F4179" s="39"/>
      <c r="Q4179" s="39"/>
      <c r="R4179" s="40"/>
      <c r="S4179" s="40"/>
      <c r="T4179" s="39"/>
      <c r="AG4179" s="110"/>
      <c r="AH4179" s="94"/>
      <c r="AJ4179" s="97"/>
      <c r="AL4179" s="39"/>
      <c r="AP4179" s="39"/>
      <c r="AQ4179" s="77"/>
      <c r="AR4179" s="94"/>
      <c r="AT4179" s="97"/>
      <c r="BB4179" s="79"/>
      <c r="BC4179" s="94"/>
      <c r="BE4179" s="97"/>
      <c r="BF4179" s="97"/>
      <c r="BG4179" s="40"/>
      <c r="BK4179" s="40"/>
      <c r="BL4179" s="79"/>
      <c r="BM4179" s="94"/>
      <c r="BO4179" s="97"/>
      <c r="BQ4179" s="40"/>
      <c r="BR4179" s="94"/>
      <c r="BS4179" s="94"/>
      <c r="BT4179" s="94"/>
      <c r="BU4179" s="40"/>
      <c r="BV4179" s="82"/>
      <c r="BW4179" s="94"/>
      <c r="BX4179" s="48"/>
      <c r="BY4179" s="97"/>
      <c r="BZ4179" s="48"/>
      <c r="CA4179" s="40"/>
      <c r="CB4179" s="94"/>
      <c r="CC4179" s="94"/>
      <c r="CD4179" s="94"/>
      <c r="CE4179" s="40"/>
      <c r="CF4179" s="73"/>
      <c r="CG4179" s="41"/>
      <c r="CH4179" s="41"/>
      <c r="CI4179" s="41"/>
      <c r="CJ4179" s="41"/>
      <c r="CK4179" s="41"/>
      <c r="CL4179" s="68"/>
      <c r="CM4179" s="41"/>
      <c r="CN4179" s="41"/>
      <c r="CO4179" s="39"/>
      <c r="CP4179" s="78"/>
    </row>
    <row r="4180" spans="1:94" s="38" customFormat="1" x14ac:dyDescent="0.25">
      <c r="A4180" s="38">
        <v>4177</v>
      </c>
      <c r="F4180" s="39"/>
      <c r="Q4180" s="39"/>
      <c r="R4180" s="40"/>
      <c r="S4180" s="40"/>
      <c r="T4180" s="39"/>
      <c r="AG4180" s="110"/>
      <c r="AH4180" s="94"/>
      <c r="AJ4180" s="97"/>
      <c r="AL4180" s="39"/>
      <c r="AP4180" s="39"/>
      <c r="AQ4180" s="77"/>
      <c r="AR4180" s="94"/>
      <c r="AT4180" s="97"/>
      <c r="BB4180" s="79"/>
      <c r="BC4180" s="94"/>
      <c r="BE4180" s="97"/>
      <c r="BF4180" s="97"/>
      <c r="BG4180" s="40"/>
      <c r="BK4180" s="40"/>
      <c r="BL4180" s="79"/>
      <c r="BM4180" s="94"/>
      <c r="BO4180" s="97"/>
      <c r="BQ4180" s="40"/>
      <c r="BR4180" s="94"/>
      <c r="BS4180" s="94"/>
      <c r="BT4180" s="94"/>
      <c r="BU4180" s="40"/>
      <c r="BV4180" s="82"/>
      <c r="BW4180" s="94"/>
      <c r="BX4180" s="48"/>
      <c r="BY4180" s="97"/>
      <c r="BZ4180" s="48"/>
      <c r="CA4180" s="40"/>
      <c r="CB4180" s="94"/>
      <c r="CC4180" s="94"/>
      <c r="CD4180" s="94"/>
      <c r="CE4180" s="40"/>
      <c r="CF4180" s="73"/>
      <c r="CG4180" s="41"/>
      <c r="CH4180" s="41"/>
      <c r="CI4180" s="41"/>
      <c r="CJ4180" s="41"/>
      <c r="CK4180" s="41"/>
      <c r="CL4180" s="68"/>
      <c r="CM4180" s="41"/>
      <c r="CN4180" s="41"/>
      <c r="CO4180" s="39"/>
      <c r="CP4180" s="78"/>
    </row>
    <row r="4181" spans="1:94" s="38" customFormat="1" x14ac:dyDescent="0.25">
      <c r="A4181" s="38">
        <v>4178</v>
      </c>
      <c r="F4181" s="39"/>
      <c r="Q4181" s="39"/>
      <c r="R4181" s="40"/>
      <c r="S4181" s="40"/>
      <c r="T4181" s="39"/>
      <c r="AG4181" s="110"/>
      <c r="AH4181" s="94"/>
      <c r="AJ4181" s="97"/>
      <c r="AL4181" s="39"/>
      <c r="AP4181" s="39"/>
      <c r="AQ4181" s="77"/>
      <c r="AR4181" s="94"/>
      <c r="AT4181" s="97"/>
      <c r="BB4181" s="79"/>
      <c r="BC4181" s="94"/>
      <c r="BE4181" s="97"/>
      <c r="BF4181" s="97"/>
      <c r="BG4181" s="40"/>
      <c r="BK4181" s="40"/>
      <c r="BL4181" s="79"/>
      <c r="BM4181" s="94"/>
      <c r="BO4181" s="97"/>
      <c r="BQ4181" s="40"/>
      <c r="BR4181" s="94"/>
      <c r="BS4181" s="94"/>
      <c r="BT4181" s="94"/>
      <c r="BU4181" s="40"/>
      <c r="BV4181" s="82"/>
      <c r="BW4181" s="94"/>
      <c r="BX4181" s="48"/>
      <c r="BY4181" s="97"/>
      <c r="BZ4181" s="48"/>
      <c r="CA4181" s="40"/>
      <c r="CB4181" s="94"/>
      <c r="CC4181" s="94"/>
      <c r="CD4181" s="94"/>
      <c r="CE4181" s="40"/>
      <c r="CF4181" s="73"/>
      <c r="CG4181" s="41"/>
      <c r="CH4181" s="41"/>
      <c r="CI4181" s="41"/>
      <c r="CJ4181" s="41"/>
      <c r="CK4181" s="41"/>
      <c r="CL4181" s="68"/>
      <c r="CM4181" s="41"/>
      <c r="CN4181" s="41"/>
      <c r="CO4181" s="39"/>
      <c r="CP4181" s="78"/>
    </row>
    <row r="4182" spans="1:94" s="38" customFormat="1" x14ac:dyDescent="0.25">
      <c r="A4182" s="38">
        <v>4179</v>
      </c>
      <c r="F4182" s="39"/>
      <c r="Q4182" s="39"/>
      <c r="R4182" s="40"/>
      <c r="S4182" s="40"/>
      <c r="T4182" s="39"/>
      <c r="AG4182" s="110"/>
      <c r="AH4182" s="94"/>
      <c r="AJ4182" s="97"/>
      <c r="AL4182" s="39"/>
      <c r="AP4182" s="39"/>
      <c r="AQ4182" s="77"/>
      <c r="AR4182" s="94"/>
      <c r="AT4182" s="97"/>
      <c r="BB4182" s="79"/>
      <c r="BC4182" s="94"/>
      <c r="BE4182" s="97"/>
      <c r="BF4182" s="97"/>
      <c r="BG4182" s="40"/>
      <c r="BK4182" s="40"/>
      <c r="BL4182" s="79"/>
      <c r="BM4182" s="94"/>
      <c r="BO4182" s="97"/>
      <c r="BQ4182" s="40"/>
      <c r="BR4182" s="94"/>
      <c r="BS4182" s="94"/>
      <c r="BT4182" s="94"/>
      <c r="BU4182" s="40"/>
      <c r="BV4182" s="82"/>
      <c r="BW4182" s="94"/>
      <c r="BX4182" s="48"/>
      <c r="BY4182" s="97"/>
      <c r="BZ4182" s="48"/>
      <c r="CA4182" s="40"/>
      <c r="CB4182" s="94"/>
      <c r="CC4182" s="94"/>
      <c r="CD4182" s="94"/>
      <c r="CE4182" s="40"/>
      <c r="CF4182" s="73"/>
      <c r="CG4182" s="41"/>
      <c r="CH4182" s="41"/>
      <c r="CI4182" s="41"/>
      <c r="CJ4182" s="41"/>
      <c r="CK4182" s="41"/>
      <c r="CL4182" s="68"/>
      <c r="CM4182" s="41"/>
      <c r="CN4182" s="41"/>
      <c r="CO4182" s="39"/>
      <c r="CP4182" s="78"/>
    </row>
    <row r="4183" spans="1:94" s="38" customFormat="1" x14ac:dyDescent="0.25">
      <c r="A4183" s="38">
        <v>4180</v>
      </c>
      <c r="F4183" s="39"/>
      <c r="Q4183" s="39"/>
      <c r="R4183" s="40"/>
      <c r="S4183" s="40"/>
      <c r="T4183" s="39"/>
      <c r="AG4183" s="110"/>
      <c r="AH4183" s="94"/>
      <c r="AJ4183" s="97"/>
      <c r="AL4183" s="39"/>
      <c r="AP4183" s="39"/>
      <c r="AQ4183" s="77"/>
      <c r="AR4183" s="94"/>
      <c r="AT4183" s="97"/>
      <c r="BB4183" s="79"/>
      <c r="BC4183" s="94"/>
      <c r="BE4183" s="97"/>
      <c r="BF4183" s="97"/>
      <c r="BG4183" s="40"/>
      <c r="BK4183" s="40"/>
      <c r="BL4183" s="79"/>
      <c r="BM4183" s="94"/>
      <c r="BO4183" s="97"/>
      <c r="BQ4183" s="40"/>
      <c r="BR4183" s="94"/>
      <c r="BS4183" s="94"/>
      <c r="BT4183" s="94"/>
      <c r="BU4183" s="40"/>
      <c r="BV4183" s="82"/>
      <c r="BW4183" s="94"/>
      <c r="BX4183" s="48"/>
      <c r="BY4183" s="97"/>
      <c r="BZ4183" s="48"/>
      <c r="CA4183" s="40"/>
      <c r="CB4183" s="94"/>
      <c r="CC4183" s="94"/>
      <c r="CD4183" s="94"/>
      <c r="CE4183" s="40"/>
      <c r="CF4183" s="73"/>
      <c r="CG4183" s="41"/>
      <c r="CH4183" s="41"/>
      <c r="CI4183" s="41"/>
      <c r="CJ4183" s="41"/>
      <c r="CK4183" s="41"/>
      <c r="CL4183" s="68"/>
      <c r="CM4183" s="41"/>
      <c r="CN4183" s="41"/>
      <c r="CO4183" s="39"/>
      <c r="CP4183" s="78"/>
    </row>
    <row r="4184" spans="1:94" s="38" customFormat="1" x14ac:dyDescent="0.25">
      <c r="A4184" s="38">
        <v>4181</v>
      </c>
      <c r="F4184" s="39"/>
      <c r="Q4184" s="39"/>
      <c r="R4184" s="40"/>
      <c r="S4184" s="40"/>
      <c r="T4184" s="39"/>
      <c r="AG4184" s="110"/>
      <c r="AH4184" s="94"/>
      <c r="AJ4184" s="97"/>
      <c r="AL4184" s="39"/>
      <c r="AP4184" s="39"/>
      <c r="AQ4184" s="77"/>
      <c r="AR4184" s="94"/>
      <c r="AT4184" s="97"/>
      <c r="BB4184" s="79"/>
      <c r="BC4184" s="94"/>
      <c r="BE4184" s="97"/>
      <c r="BF4184" s="97"/>
      <c r="BG4184" s="40"/>
      <c r="BK4184" s="40"/>
      <c r="BL4184" s="79"/>
      <c r="BM4184" s="94"/>
      <c r="BO4184" s="97"/>
      <c r="BQ4184" s="40"/>
      <c r="BR4184" s="94"/>
      <c r="BS4184" s="94"/>
      <c r="BT4184" s="94"/>
      <c r="BU4184" s="40"/>
      <c r="BV4184" s="82"/>
      <c r="BW4184" s="94"/>
      <c r="BX4184" s="48"/>
      <c r="BY4184" s="97"/>
      <c r="BZ4184" s="48"/>
      <c r="CA4184" s="40"/>
      <c r="CB4184" s="94"/>
      <c r="CC4184" s="94"/>
      <c r="CD4184" s="94"/>
      <c r="CE4184" s="40"/>
      <c r="CF4184" s="73"/>
      <c r="CG4184" s="41"/>
      <c r="CH4184" s="41"/>
      <c r="CI4184" s="41"/>
      <c r="CJ4184" s="41"/>
      <c r="CK4184" s="41"/>
      <c r="CL4184" s="68"/>
      <c r="CM4184" s="41"/>
      <c r="CN4184" s="41"/>
      <c r="CO4184" s="39"/>
      <c r="CP4184" s="78"/>
    </row>
    <row r="4185" spans="1:94" s="38" customFormat="1" x14ac:dyDescent="0.25">
      <c r="A4185" s="38">
        <v>4182</v>
      </c>
      <c r="F4185" s="39"/>
      <c r="Q4185" s="39"/>
      <c r="R4185" s="40"/>
      <c r="S4185" s="40"/>
      <c r="T4185" s="39"/>
      <c r="AG4185" s="110"/>
      <c r="AH4185" s="94"/>
      <c r="AJ4185" s="97"/>
      <c r="AL4185" s="39"/>
      <c r="AP4185" s="39"/>
      <c r="AQ4185" s="77"/>
      <c r="AR4185" s="94"/>
      <c r="AT4185" s="97"/>
      <c r="BB4185" s="79"/>
      <c r="BC4185" s="94"/>
      <c r="BE4185" s="97"/>
      <c r="BF4185" s="97"/>
      <c r="BG4185" s="40"/>
      <c r="BK4185" s="40"/>
      <c r="BL4185" s="79"/>
      <c r="BM4185" s="94"/>
      <c r="BO4185" s="97"/>
      <c r="BQ4185" s="40"/>
      <c r="BR4185" s="94"/>
      <c r="BS4185" s="94"/>
      <c r="BT4185" s="94"/>
      <c r="BU4185" s="40"/>
      <c r="BV4185" s="82"/>
      <c r="BW4185" s="94"/>
      <c r="BX4185" s="48"/>
      <c r="BY4185" s="97"/>
      <c r="BZ4185" s="48"/>
      <c r="CA4185" s="40"/>
      <c r="CB4185" s="94"/>
      <c r="CC4185" s="94"/>
      <c r="CD4185" s="94"/>
      <c r="CE4185" s="40"/>
      <c r="CF4185" s="73"/>
      <c r="CG4185" s="41"/>
      <c r="CH4185" s="41"/>
      <c r="CI4185" s="41"/>
      <c r="CJ4185" s="41"/>
      <c r="CK4185" s="41"/>
      <c r="CL4185" s="68"/>
      <c r="CM4185" s="41"/>
      <c r="CN4185" s="41"/>
      <c r="CO4185" s="39"/>
      <c r="CP4185" s="78"/>
    </row>
    <row r="4186" spans="1:94" s="38" customFormat="1" x14ac:dyDescent="0.25">
      <c r="A4186" s="38">
        <v>4183</v>
      </c>
      <c r="F4186" s="39"/>
      <c r="Q4186" s="39"/>
      <c r="R4186" s="40"/>
      <c r="S4186" s="40"/>
      <c r="T4186" s="39"/>
      <c r="AG4186" s="110"/>
      <c r="AH4186" s="94"/>
      <c r="AJ4186" s="97"/>
      <c r="AL4186" s="39"/>
      <c r="AP4186" s="39"/>
      <c r="AQ4186" s="77"/>
      <c r="AR4186" s="94"/>
      <c r="AT4186" s="97"/>
      <c r="BB4186" s="79"/>
      <c r="BC4186" s="94"/>
      <c r="BE4186" s="97"/>
      <c r="BF4186" s="97"/>
      <c r="BG4186" s="40"/>
      <c r="BK4186" s="40"/>
      <c r="BL4186" s="79"/>
      <c r="BM4186" s="94"/>
      <c r="BO4186" s="97"/>
      <c r="BQ4186" s="40"/>
      <c r="BR4186" s="94"/>
      <c r="BS4186" s="94"/>
      <c r="BT4186" s="94"/>
      <c r="BU4186" s="40"/>
      <c r="BV4186" s="82"/>
      <c r="BW4186" s="94"/>
      <c r="BX4186" s="48"/>
      <c r="BY4186" s="97"/>
      <c r="BZ4186" s="48"/>
      <c r="CA4186" s="40"/>
      <c r="CB4186" s="94"/>
      <c r="CC4186" s="94"/>
      <c r="CD4186" s="94"/>
      <c r="CE4186" s="40"/>
      <c r="CF4186" s="73"/>
      <c r="CG4186" s="41"/>
      <c r="CH4186" s="41"/>
      <c r="CI4186" s="41"/>
      <c r="CJ4186" s="41"/>
      <c r="CK4186" s="41"/>
      <c r="CL4186" s="68"/>
      <c r="CM4186" s="41"/>
      <c r="CN4186" s="41"/>
      <c r="CO4186" s="39"/>
      <c r="CP4186" s="78"/>
    </row>
    <row r="4187" spans="1:94" s="38" customFormat="1" x14ac:dyDescent="0.25">
      <c r="A4187" s="38">
        <v>4184</v>
      </c>
      <c r="F4187" s="39"/>
      <c r="Q4187" s="39"/>
      <c r="R4187" s="40"/>
      <c r="S4187" s="40"/>
      <c r="T4187" s="39"/>
      <c r="AG4187" s="110"/>
      <c r="AH4187" s="94"/>
      <c r="AJ4187" s="97"/>
      <c r="AL4187" s="39"/>
      <c r="AP4187" s="39"/>
      <c r="AQ4187" s="77"/>
      <c r="AR4187" s="94"/>
      <c r="AT4187" s="97"/>
      <c r="BB4187" s="79"/>
      <c r="BC4187" s="94"/>
      <c r="BE4187" s="97"/>
      <c r="BF4187" s="97"/>
      <c r="BG4187" s="40"/>
      <c r="BK4187" s="40"/>
      <c r="BL4187" s="79"/>
      <c r="BM4187" s="94"/>
      <c r="BO4187" s="97"/>
      <c r="BQ4187" s="40"/>
      <c r="BR4187" s="94"/>
      <c r="BS4187" s="94"/>
      <c r="BT4187" s="94"/>
      <c r="BU4187" s="40"/>
      <c r="BV4187" s="82"/>
      <c r="BW4187" s="94"/>
      <c r="BX4187" s="48"/>
      <c r="BY4187" s="97"/>
      <c r="BZ4187" s="48"/>
      <c r="CA4187" s="40"/>
      <c r="CB4187" s="94"/>
      <c r="CC4187" s="94"/>
      <c r="CD4187" s="94"/>
      <c r="CE4187" s="40"/>
      <c r="CF4187" s="73"/>
      <c r="CG4187" s="41"/>
      <c r="CH4187" s="41"/>
      <c r="CI4187" s="41"/>
      <c r="CJ4187" s="41"/>
      <c r="CK4187" s="41"/>
      <c r="CL4187" s="68"/>
      <c r="CM4187" s="41"/>
      <c r="CN4187" s="41"/>
      <c r="CO4187" s="39"/>
      <c r="CP4187" s="78"/>
    </row>
    <row r="4188" spans="1:94" s="38" customFormat="1" x14ac:dyDescent="0.25">
      <c r="A4188" s="38">
        <v>4185</v>
      </c>
      <c r="F4188" s="39"/>
      <c r="Q4188" s="39"/>
      <c r="R4188" s="40"/>
      <c r="S4188" s="40"/>
      <c r="T4188" s="39"/>
      <c r="AG4188" s="110"/>
      <c r="AH4188" s="94"/>
      <c r="AJ4188" s="97"/>
      <c r="AL4188" s="39"/>
      <c r="AP4188" s="39"/>
      <c r="AQ4188" s="77"/>
      <c r="AR4188" s="94"/>
      <c r="AT4188" s="97"/>
      <c r="BB4188" s="79"/>
      <c r="BC4188" s="94"/>
      <c r="BE4188" s="97"/>
      <c r="BF4188" s="97"/>
      <c r="BG4188" s="40"/>
      <c r="BK4188" s="40"/>
      <c r="BL4188" s="79"/>
      <c r="BM4188" s="94"/>
      <c r="BO4188" s="97"/>
      <c r="BQ4188" s="40"/>
      <c r="BR4188" s="94"/>
      <c r="BS4188" s="94"/>
      <c r="BT4188" s="94"/>
      <c r="BU4188" s="40"/>
      <c r="BV4188" s="82"/>
      <c r="BW4188" s="94"/>
      <c r="BX4188" s="48"/>
      <c r="BY4188" s="97"/>
      <c r="BZ4188" s="48"/>
      <c r="CA4188" s="40"/>
      <c r="CB4188" s="94"/>
      <c r="CC4188" s="94"/>
      <c r="CD4188" s="94"/>
      <c r="CE4188" s="40"/>
      <c r="CF4188" s="73"/>
      <c r="CG4188" s="41"/>
      <c r="CH4188" s="41"/>
      <c r="CI4188" s="41"/>
      <c r="CJ4188" s="41"/>
      <c r="CK4188" s="41"/>
      <c r="CL4188" s="68"/>
      <c r="CM4188" s="41"/>
      <c r="CN4188" s="41"/>
      <c r="CO4188" s="39"/>
      <c r="CP4188" s="78"/>
    </row>
    <row r="4189" spans="1:94" s="38" customFormat="1" x14ac:dyDescent="0.25">
      <c r="A4189" s="38">
        <v>4186</v>
      </c>
      <c r="F4189" s="39"/>
      <c r="Q4189" s="39"/>
      <c r="R4189" s="40"/>
      <c r="S4189" s="40"/>
      <c r="T4189" s="39"/>
      <c r="AG4189" s="110"/>
      <c r="AH4189" s="94"/>
      <c r="AJ4189" s="97"/>
      <c r="AL4189" s="39"/>
      <c r="AP4189" s="39"/>
      <c r="AQ4189" s="77"/>
      <c r="AR4189" s="94"/>
      <c r="AT4189" s="97"/>
      <c r="BB4189" s="79"/>
      <c r="BC4189" s="94"/>
      <c r="BE4189" s="97"/>
      <c r="BF4189" s="97"/>
      <c r="BG4189" s="40"/>
      <c r="BK4189" s="40"/>
      <c r="BL4189" s="79"/>
      <c r="BM4189" s="94"/>
      <c r="BO4189" s="97"/>
      <c r="BQ4189" s="40"/>
      <c r="BR4189" s="94"/>
      <c r="BS4189" s="94"/>
      <c r="BT4189" s="94"/>
      <c r="BU4189" s="40"/>
      <c r="BV4189" s="82"/>
      <c r="BW4189" s="94"/>
      <c r="BX4189" s="48"/>
      <c r="BY4189" s="97"/>
      <c r="BZ4189" s="48"/>
      <c r="CA4189" s="40"/>
      <c r="CB4189" s="94"/>
      <c r="CC4189" s="94"/>
      <c r="CD4189" s="94"/>
      <c r="CE4189" s="40"/>
      <c r="CF4189" s="73"/>
      <c r="CG4189" s="41"/>
      <c r="CH4189" s="41"/>
      <c r="CI4189" s="41"/>
      <c r="CJ4189" s="41"/>
      <c r="CK4189" s="41"/>
      <c r="CL4189" s="68"/>
      <c r="CM4189" s="41"/>
      <c r="CN4189" s="41"/>
      <c r="CO4189" s="39"/>
      <c r="CP4189" s="78"/>
    </row>
    <row r="4190" spans="1:94" s="38" customFormat="1" x14ac:dyDescent="0.25">
      <c r="A4190" s="38">
        <v>4187</v>
      </c>
      <c r="F4190" s="39"/>
      <c r="Q4190" s="39"/>
      <c r="R4190" s="40"/>
      <c r="S4190" s="40"/>
      <c r="T4190" s="39"/>
      <c r="AG4190" s="110"/>
      <c r="AH4190" s="94"/>
      <c r="AJ4190" s="97"/>
      <c r="AL4190" s="39"/>
      <c r="AP4190" s="39"/>
      <c r="AQ4190" s="77"/>
      <c r="AR4190" s="94"/>
      <c r="AT4190" s="97"/>
      <c r="BB4190" s="79"/>
      <c r="BC4190" s="94"/>
      <c r="BE4190" s="97"/>
      <c r="BF4190" s="97"/>
      <c r="BG4190" s="40"/>
      <c r="BK4190" s="40"/>
      <c r="BL4190" s="79"/>
      <c r="BM4190" s="94"/>
      <c r="BO4190" s="97"/>
      <c r="BQ4190" s="40"/>
      <c r="BR4190" s="94"/>
      <c r="BS4190" s="94"/>
      <c r="BT4190" s="94"/>
      <c r="BU4190" s="40"/>
      <c r="BV4190" s="82"/>
      <c r="BW4190" s="94"/>
      <c r="BX4190" s="48"/>
      <c r="BY4190" s="97"/>
      <c r="BZ4190" s="48"/>
      <c r="CA4190" s="40"/>
      <c r="CB4190" s="94"/>
      <c r="CC4190" s="94"/>
      <c r="CD4190" s="94"/>
      <c r="CE4190" s="40"/>
      <c r="CF4190" s="73"/>
      <c r="CG4190" s="41"/>
      <c r="CH4190" s="41"/>
      <c r="CI4190" s="41"/>
      <c r="CJ4190" s="41"/>
      <c r="CK4190" s="41"/>
      <c r="CL4190" s="68"/>
      <c r="CM4190" s="41"/>
      <c r="CN4190" s="41"/>
      <c r="CO4190" s="39"/>
      <c r="CP4190" s="78"/>
    </row>
    <row r="4191" spans="1:94" s="38" customFormat="1" x14ac:dyDescent="0.25">
      <c r="A4191" s="38">
        <v>4188</v>
      </c>
      <c r="F4191" s="39"/>
      <c r="Q4191" s="39"/>
      <c r="R4191" s="40"/>
      <c r="S4191" s="40"/>
      <c r="T4191" s="39"/>
      <c r="AG4191" s="110"/>
      <c r="AH4191" s="94"/>
      <c r="AJ4191" s="97"/>
      <c r="AL4191" s="39"/>
      <c r="AP4191" s="39"/>
      <c r="AQ4191" s="77"/>
      <c r="AR4191" s="94"/>
      <c r="AT4191" s="97"/>
      <c r="BB4191" s="79"/>
      <c r="BC4191" s="94"/>
      <c r="BE4191" s="97"/>
      <c r="BF4191" s="97"/>
      <c r="BG4191" s="40"/>
      <c r="BK4191" s="40"/>
      <c r="BL4191" s="79"/>
      <c r="BM4191" s="94"/>
      <c r="BO4191" s="97"/>
      <c r="BQ4191" s="40"/>
      <c r="BR4191" s="94"/>
      <c r="BS4191" s="94"/>
      <c r="BT4191" s="94"/>
      <c r="BU4191" s="40"/>
      <c r="BV4191" s="82"/>
      <c r="BW4191" s="94"/>
      <c r="BX4191" s="48"/>
      <c r="BY4191" s="97"/>
      <c r="BZ4191" s="48"/>
      <c r="CA4191" s="40"/>
      <c r="CB4191" s="94"/>
      <c r="CC4191" s="94"/>
      <c r="CD4191" s="94"/>
      <c r="CE4191" s="40"/>
      <c r="CF4191" s="73"/>
      <c r="CG4191" s="41"/>
      <c r="CH4191" s="41"/>
      <c r="CI4191" s="41"/>
      <c r="CJ4191" s="41"/>
      <c r="CK4191" s="41"/>
      <c r="CL4191" s="68"/>
      <c r="CM4191" s="41"/>
      <c r="CN4191" s="41"/>
      <c r="CO4191" s="39"/>
      <c r="CP4191" s="78"/>
    </row>
    <row r="4192" spans="1:94" s="38" customFormat="1" x14ac:dyDescent="0.25">
      <c r="A4192" s="38">
        <v>4189</v>
      </c>
      <c r="F4192" s="39"/>
      <c r="Q4192" s="39"/>
      <c r="R4192" s="40"/>
      <c r="S4192" s="40"/>
      <c r="T4192" s="39"/>
      <c r="AG4192" s="110"/>
      <c r="AH4192" s="94"/>
      <c r="AJ4192" s="97"/>
      <c r="AL4192" s="39"/>
      <c r="AP4192" s="39"/>
      <c r="AQ4192" s="77"/>
      <c r="AR4192" s="94"/>
      <c r="AT4192" s="97"/>
      <c r="BB4192" s="79"/>
      <c r="BC4192" s="94"/>
      <c r="BE4192" s="97"/>
      <c r="BF4192" s="97"/>
      <c r="BG4192" s="40"/>
      <c r="BK4192" s="40"/>
      <c r="BL4192" s="79"/>
      <c r="BM4192" s="94"/>
      <c r="BO4192" s="97"/>
      <c r="BQ4192" s="40"/>
      <c r="BR4192" s="94"/>
      <c r="BS4192" s="94"/>
      <c r="BT4192" s="94"/>
      <c r="BU4192" s="40"/>
      <c r="BV4192" s="82"/>
      <c r="BW4192" s="94"/>
      <c r="BX4192" s="48"/>
      <c r="BY4192" s="97"/>
      <c r="BZ4192" s="48"/>
      <c r="CA4192" s="40"/>
      <c r="CB4192" s="94"/>
      <c r="CC4192" s="94"/>
      <c r="CD4192" s="94"/>
      <c r="CE4192" s="40"/>
      <c r="CF4192" s="73"/>
      <c r="CG4192" s="41"/>
      <c r="CH4192" s="41"/>
      <c r="CI4192" s="41"/>
      <c r="CJ4192" s="41"/>
      <c r="CK4192" s="41"/>
      <c r="CL4192" s="68"/>
      <c r="CM4192" s="41"/>
      <c r="CN4192" s="41"/>
      <c r="CO4192" s="39"/>
      <c r="CP4192" s="78"/>
    </row>
    <row r="4193" spans="1:94" s="38" customFormat="1" x14ac:dyDescent="0.25">
      <c r="A4193" s="38">
        <v>4190</v>
      </c>
      <c r="F4193" s="39"/>
      <c r="Q4193" s="39"/>
      <c r="R4193" s="40"/>
      <c r="S4193" s="40"/>
      <c r="T4193" s="39"/>
      <c r="AG4193" s="110"/>
      <c r="AH4193" s="94"/>
      <c r="AJ4193" s="97"/>
      <c r="AL4193" s="39"/>
      <c r="AP4193" s="39"/>
      <c r="AQ4193" s="77"/>
      <c r="AR4193" s="94"/>
      <c r="AT4193" s="97"/>
      <c r="BB4193" s="79"/>
      <c r="BC4193" s="94"/>
      <c r="BE4193" s="97"/>
      <c r="BF4193" s="97"/>
      <c r="BG4193" s="40"/>
      <c r="BK4193" s="40"/>
      <c r="BL4193" s="79"/>
      <c r="BM4193" s="94"/>
      <c r="BO4193" s="97"/>
      <c r="BQ4193" s="40"/>
      <c r="BR4193" s="94"/>
      <c r="BS4193" s="94"/>
      <c r="BT4193" s="94"/>
      <c r="BU4193" s="40"/>
      <c r="BV4193" s="82"/>
      <c r="BW4193" s="94"/>
      <c r="BX4193" s="48"/>
      <c r="BY4193" s="97"/>
      <c r="BZ4193" s="48"/>
      <c r="CA4193" s="40"/>
      <c r="CB4193" s="94"/>
      <c r="CC4193" s="94"/>
      <c r="CD4193" s="94"/>
      <c r="CE4193" s="40"/>
      <c r="CF4193" s="73"/>
      <c r="CG4193" s="41"/>
      <c r="CH4193" s="41"/>
      <c r="CI4193" s="41"/>
      <c r="CJ4193" s="41"/>
      <c r="CK4193" s="41"/>
      <c r="CL4193" s="68"/>
      <c r="CM4193" s="41"/>
      <c r="CN4193" s="41"/>
      <c r="CO4193" s="39"/>
      <c r="CP4193" s="78"/>
    </row>
    <row r="4194" spans="1:94" s="38" customFormat="1" x14ac:dyDescent="0.25">
      <c r="A4194" s="38">
        <v>4191</v>
      </c>
      <c r="F4194" s="39"/>
      <c r="Q4194" s="39"/>
      <c r="R4194" s="40"/>
      <c r="S4194" s="40"/>
      <c r="T4194" s="39"/>
      <c r="AG4194" s="110"/>
      <c r="AH4194" s="94"/>
      <c r="AJ4194" s="97"/>
      <c r="AL4194" s="39"/>
      <c r="AP4194" s="39"/>
      <c r="AQ4194" s="77"/>
      <c r="AR4194" s="94"/>
      <c r="AT4194" s="97"/>
      <c r="BB4194" s="79"/>
      <c r="BC4194" s="94"/>
      <c r="BE4194" s="97"/>
      <c r="BF4194" s="97"/>
      <c r="BG4194" s="40"/>
      <c r="BK4194" s="40"/>
      <c r="BL4194" s="79"/>
      <c r="BM4194" s="94"/>
      <c r="BO4194" s="97"/>
      <c r="BQ4194" s="40"/>
      <c r="BR4194" s="94"/>
      <c r="BS4194" s="94"/>
      <c r="BT4194" s="94"/>
      <c r="BU4194" s="40"/>
      <c r="BV4194" s="82"/>
      <c r="BW4194" s="94"/>
      <c r="BX4194" s="48"/>
      <c r="BY4194" s="97"/>
      <c r="BZ4194" s="48"/>
      <c r="CA4194" s="40"/>
      <c r="CB4194" s="94"/>
      <c r="CC4194" s="94"/>
      <c r="CD4194" s="94"/>
      <c r="CE4194" s="40"/>
      <c r="CF4194" s="73"/>
      <c r="CG4194" s="41"/>
      <c r="CH4194" s="41"/>
      <c r="CI4194" s="41"/>
      <c r="CJ4194" s="41"/>
      <c r="CK4194" s="41"/>
      <c r="CL4194" s="68"/>
      <c r="CM4194" s="41"/>
      <c r="CN4194" s="41"/>
      <c r="CO4194" s="39"/>
      <c r="CP4194" s="78"/>
    </row>
    <row r="4195" spans="1:94" s="38" customFormat="1" x14ac:dyDescent="0.25">
      <c r="A4195" s="38">
        <v>4192</v>
      </c>
      <c r="F4195" s="39"/>
      <c r="Q4195" s="39"/>
      <c r="R4195" s="40"/>
      <c r="S4195" s="40"/>
      <c r="T4195" s="39"/>
      <c r="AG4195" s="110"/>
      <c r="AH4195" s="94"/>
      <c r="AJ4195" s="97"/>
      <c r="AL4195" s="39"/>
      <c r="AP4195" s="39"/>
      <c r="AQ4195" s="77"/>
      <c r="AR4195" s="94"/>
      <c r="AT4195" s="97"/>
      <c r="BB4195" s="79"/>
      <c r="BC4195" s="94"/>
      <c r="BE4195" s="97"/>
      <c r="BF4195" s="97"/>
      <c r="BG4195" s="40"/>
      <c r="BK4195" s="40"/>
      <c r="BL4195" s="79"/>
      <c r="BM4195" s="94"/>
      <c r="BO4195" s="97"/>
      <c r="BQ4195" s="40"/>
      <c r="BR4195" s="94"/>
      <c r="BS4195" s="94"/>
      <c r="BT4195" s="94"/>
      <c r="BU4195" s="40"/>
      <c r="BV4195" s="82"/>
      <c r="BW4195" s="94"/>
      <c r="BX4195" s="48"/>
      <c r="BY4195" s="97"/>
      <c r="BZ4195" s="48"/>
      <c r="CA4195" s="40"/>
      <c r="CB4195" s="94"/>
      <c r="CC4195" s="94"/>
      <c r="CD4195" s="94"/>
      <c r="CE4195" s="40"/>
      <c r="CF4195" s="73"/>
      <c r="CG4195" s="41"/>
      <c r="CH4195" s="41"/>
      <c r="CI4195" s="41"/>
      <c r="CJ4195" s="41"/>
      <c r="CK4195" s="41"/>
      <c r="CL4195" s="68"/>
      <c r="CM4195" s="41"/>
      <c r="CN4195" s="41"/>
      <c r="CO4195" s="39"/>
      <c r="CP4195" s="78"/>
    </row>
    <row r="4196" spans="1:94" s="38" customFormat="1" x14ac:dyDescent="0.25">
      <c r="A4196" s="38">
        <v>4193</v>
      </c>
      <c r="F4196" s="39"/>
      <c r="Q4196" s="39"/>
      <c r="R4196" s="40"/>
      <c r="S4196" s="40"/>
      <c r="T4196" s="39"/>
      <c r="AG4196" s="110"/>
      <c r="AH4196" s="94"/>
      <c r="AJ4196" s="97"/>
      <c r="AL4196" s="39"/>
      <c r="AP4196" s="39"/>
      <c r="AQ4196" s="77"/>
      <c r="AR4196" s="94"/>
      <c r="AT4196" s="97"/>
      <c r="BB4196" s="79"/>
      <c r="BC4196" s="94"/>
      <c r="BE4196" s="97"/>
      <c r="BF4196" s="97"/>
      <c r="BG4196" s="40"/>
      <c r="BK4196" s="40"/>
      <c r="BL4196" s="79"/>
      <c r="BM4196" s="94"/>
      <c r="BO4196" s="97"/>
      <c r="BQ4196" s="40"/>
      <c r="BR4196" s="94"/>
      <c r="BS4196" s="94"/>
      <c r="BT4196" s="94"/>
      <c r="BU4196" s="40"/>
      <c r="BV4196" s="82"/>
      <c r="BW4196" s="94"/>
      <c r="BX4196" s="48"/>
      <c r="BY4196" s="97"/>
      <c r="BZ4196" s="48"/>
      <c r="CA4196" s="40"/>
      <c r="CB4196" s="94"/>
      <c r="CC4196" s="94"/>
      <c r="CD4196" s="94"/>
      <c r="CE4196" s="40"/>
      <c r="CF4196" s="73"/>
      <c r="CG4196" s="41"/>
      <c r="CH4196" s="41"/>
      <c r="CI4196" s="41"/>
      <c r="CJ4196" s="41"/>
      <c r="CK4196" s="41"/>
      <c r="CL4196" s="68"/>
      <c r="CM4196" s="41"/>
      <c r="CN4196" s="41"/>
      <c r="CO4196" s="39"/>
      <c r="CP4196" s="78"/>
    </row>
    <row r="4197" spans="1:94" s="38" customFormat="1" x14ac:dyDescent="0.25">
      <c r="A4197" s="38">
        <v>4194</v>
      </c>
      <c r="F4197" s="39"/>
      <c r="Q4197" s="39"/>
      <c r="R4197" s="40"/>
      <c r="S4197" s="40"/>
      <c r="T4197" s="39"/>
      <c r="AG4197" s="110"/>
      <c r="AH4197" s="94"/>
      <c r="AJ4197" s="97"/>
      <c r="AL4197" s="39"/>
      <c r="AP4197" s="39"/>
      <c r="AQ4197" s="77"/>
      <c r="AR4197" s="94"/>
      <c r="AT4197" s="97"/>
      <c r="BB4197" s="79"/>
      <c r="BC4197" s="94"/>
      <c r="BE4197" s="97"/>
      <c r="BF4197" s="97"/>
      <c r="BG4197" s="40"/>
      <c r="BK4197" s="40"/>
      <c r="BL4197" s="79"/>
      <c r="BM4197" s="94"/>
      <c r="BO4197" s="97"/>
      <c r="BQ4197" s="40"/>
      <c r="BR4197" s="94"/>
      <c r="BS4197" s="94"/>
      <c r="BT4197" s="94"/>
      <c r="BU4197" s="40"/>
      <c r="BV4197" s="82"/>
      <c r="BW4197" s="94"/>
      <c r="BX4197" s="48"/>
      <c r="BY4197" s="97"/>
      <c r="BZ4197" s="48"/>
      <c r="CA4197" s="40"/>
      <c r="CB4197" s="94"/>
      <c r="CC4197" s="94"/>
      <c r="CD4197" s="94"/>
      <c r="CE4197" s="40"/>
      <c r="CF4197" s="73"/>
      <c r="CG4197" s="41"/>
      <c r="CH4197" s="41"/>
      <c r="CI4197" s="41"/>
      <c r="CJ4197" s="41"/>
      <c r="CK4197" s="41"/>
      <c r="CL4197" s="68"/>
      <c r="CM4197" s="41"/>
      <c r="CN4197" s="41"/>
      <c r="CO4197" s="39"/>
      <c r="CP4197" s="78"/>
    </row>
    <row r="4198" spans="1:94" s="38" customFormat="1" x14ac:dyDescent="0.25">
      <c r="A4198" s="38">
        <v>4195</v>
      </c>
      <c r="F4198" s="39"/>
      <c r="Q4198" s="39"/>
      <c r="R4198" s="40"/>
      <c r="S4198" s="40"/>
      <c r="T4198" s="39"/>
      <c r="AG4198" s="110"/>
      <c r="AH4198" s="94"/>
      <c r="AJ4198" s="97"/>
      <c r="AL4198" s="39"/>
      <c r="AP4198" s="39"/>
      <c r="AQ4198" s="77"/>
      <c r="AR4198" s="94"/>
      <c r="AT4198" s="97"/>
      <c r="BB4198" s="79"/>
      <c r="BC4198" s="94"/>
      <c r="BE4198" s="97"/>
      <c r="BF4198" s="97"/>
      <c r="BG4198" s="40"/>
      <c r="BK4198" s="40"/>
      <c r="BL4198" s="79"/>
      <c r="BM4198" s="94"/>
      <c r="BO4198" s="97"/>
      <c r="BQ4198" s="40"/>
      <c r="BR4198" s="94"/>
      <c r="BS4198" s="94"/>
      <c r="BT4198" s="94"/>
      <c r="BU4198" s="40"/>
      <c r="BV4198" s="82"/>
      <c r="BW4198" s="94"/>
      <c r="BX4198" s="48"/>
      <c r="BY4198" s="97"/>
      <c r="BZ4198" s="48"/>
      <c r="CA4198" s="40"/>
      <c r="CB4198" s="94"/>
      <c r="CC4198" s="94"/>
      <c r="CD4198" s="94"/>
      <c r="CE4198" s="40"/>
      <c r="CF4198" s="73"/>
      <c r="CG4198" s="41"/>
      <c r="CH4198" s="41"/>
      <c r="CI4198" s="41"/>
      <c r="CJ4198" s="41"/>
      <c r="CK4198" s="41"/>
      <c r="CL4198" s="68"/>
      <c r="CM4198" s="41"/>
      <c r="CN4198" s="41"/>
      <c r="CO4198" s="39"/>
      <c r="CP4198" s="78"/>
    </row>
    <row r="4199" spans="1:94" s="38" customFormat="1" x14ac:dyDescent="0.25">
      <c r="A4199" s="38">
        <v>4196</v>
      </c>
      <c r="F4199" s="39"/>
      <c r="Q4199" s="39"/>
      <c r="R4199" s="40"/>
      <c r="S4199" s="40"/>
      <c r="T4199" s="39"/>
      <c r="AG4199" s="110"/>
      <c r="AH4199" s="94"/>
      <c r="AJ4199" s="97"/>
      <c r="AL4199" s="39"/>
      <c r="AP4199" s="39"/>
      <c r="AQ4199" s="77"/>
      <c r="AR4199" s="94"/>
      <c r="AT4199" s="97"/>
      <c r="BB4199" s="79"/>
      <c r="BC4199" s="94"/>
      <c r="BE4199" s="97"/>
      <c r="BF4199" s="97"/>
      <c r="BG4199" s="40"/>
      <c r="BK4199" s="40"/>
      <c r="BL4199" s="79"/>
      <c r="BM4199" s="94"/>
      <c r="BO4199" s="97"/>
      <c r="BQ4199" s="40"/>
      <c r="BR4199" s="94"/>
      <c r="BS4199" s="94"/>
      <c r="BT4199" s="94"/>
      <c r="BU4199" s="40"/>
      <c r="BV4199" s="82"/>
      <c r="BW4199" s="94"/>
      <c r="BX4199" s="48"/>
      <c r="BY4199" s="97"/>
      <c r="BZ4199" s="48"/>
      <c r="CA4199" s="40"/>
      <c r="CB4199" s="94"/>
      <c r="CC4199" s="94"/>
      <c r="CD4199" s="94"/>
      <c r="CE4199" s="40"/>
      <c r="CF4199" s="73"/>
      <c r="CG4199" s="41"/>
      <c r="CH4199" s="41"/>
      <c r="CI4199" s="41"/>
      <c r="CJ4199" s="41"/>
      <c r="CK4199" s="41"/>
      <c r="CL4199" s="68"/>
      <c r="CM4199" s="41"/>
      <c r="CN4199" s="41"/>
      <c r="CO4199" s="39"/>
      <c r="CP4199" s="78"/>
    </row>
    <row r="4200" spans="1:94" s="38" customFormat="1" x14ac:dyDescent="0.25">
      <c r="A4200" s="38">
        <v>4197</v>
      </c>
      <c r="F4200" s="39"/>
      <c r="Q4200" s="39"/>
      <c r="R4200" s="40"/>
      <c r="S4200" s="40"/>
      <c r="T4200" s="39"/>
      <c r="AG4200" s="110"/>
      <c r="AH4200" s="94"/>
      <c r="AJ4200" s="97"/>
      <c r="AL4200" s="39"/>
      <c r="AP4200" s="39"/>
      <c r="AQ4200" s="77"/>
      <c r="AR4200" s="94"/>
      <c r="AT4200" s="97"/>
      <c r="BB4200" s="79"/>
      <c r="BC4200" s="94"/>
      <c r="BE4200" s="97"/>
      <c r="BF4200" s="97"/>
      <c r="BG4200" s="40"/>
      <c r="BK4200" s="40"/>
      <c r="BL4200" s="79"/>
      <c r="BM4200" s="94"/>
      <c r="BO4200" s="97"/>
      <c r="BQ4200" s="40"/>
      <c r="BR4200" s="94"/>
      <c r="BS4200" s="94"/>
      <c r="BT4200" s="94"/>
      <c r="BU4200" s="40"/>
      <c r="BV4200" s="82"/>
      <c r="BW4200" s="94"/>
      <c r="BX4200" s="48"/>
      <c r="BY4200" s="97"/>
      <c r="BZ4200" s="48"/>
      <c r="CA4200" s="40"/>
      <c r="CB4200" s="94"/>
      <c r="CC4200" s="94"/>
      <c r="CD4200" s="94"/>
      <c r="CE4200" s="40"/>
      <c r="CF4200" s="73"/>
      <c r="CG4200" s="41"/>
      <c r="CH4200" s="41"/>
      <c r="CI4200" s="41"/>
      <c r="CJ4200" s="41"/>
      <c r="CK4200" s="41"/>
      <c r="CL4200" s="68"/>
      <c r="CM4200" s="41"/>
      <c r="CN4200" s="41"/>
      <c r="CO4200" s="39"/>
      <c r="CP4200" s="78"/>
    </row>
    <row r="4201" spans="1:94" s="38" customFormat="1" x14ac:dyDescent="0.25">
      <c r="A4201" s="38">
        <v>4198</v>
      </c>
      <c r="F4201" s="39"/>
      <c r="Q4201" s="39"/>
      <c r="R4201" s="40"/>
      <c r="S4201" s="40"/>
      <c r="T4201" s="39"/>
      <c r="AG4201" s="110"/>
      <c r="AH4201" s="94"/>
      <c r="AJ4201" s="97"/>
      <c r="AL4201" s="39"/>
      <c r="AP4201" s="39"/>
      <c r="AQ4201" s="77"/>
      <c r="AR4201" s="94"/>
      <c r="AT4201" s="97"/>
      <c r="BB4201" s="79"/>
      <c r="BC4201" s="94"/>
      <c r="BE4201" s="97"/>
      <c r="BF4201" s="97"/>
      <c r="BG4201" s="40"/>
      <c r="BK4201" s="40"/>
      <c r="BL4201" s="79"/>
      <c r="BM4201" s="94"/>
      <c r="BO4201" s="97"/>
      <c r="BQ4201" s="40"/>
      <c r="BR4201" s="94"/>
      <c r="BS4201" s="94"/>
      <c r="BT4201" s="94"/>
      <c r="BU4201" s="40"/>
      <c r="BV4201" s="82"/>
      <c r="BW4201" s="94"/>
      <c r="BX4201" s="48"/>
      <c r="BY4201" s="97"/>
      <c r="BZ4201" s="48"/>
      <c r="CA4201" s="40"/>
      <c r="CB4201" s="94"/>
      <c r="CC4201" s="94"/>
      <c r="CD4201" s="94"/>
      <c r="CE4201" s="40"/>
      <c r="CF4201" s="73"/>
      <c r="CG4201" s="41"/>
      <c r="CH4201" s="41"/>
      <c r="CI4201" s="41"/>
      <c r="CJ4201" s="41"/>
      <c r="CK4201" s="41"/>
      <c r="CL4201" s="68"/>
      <c r="CM4201" s="41"/>
      <c r="CN4201" s="41"/>
      <c r="CO4201" s="39"/>
      <c r="CP4201" s="78"/>
    </row>
    <row r="4202" spans="1:94" s="38" customFormat="1" x14ac:dyDescent="0.25">
      <c r="A4202" s="38">
        <v>4199</v>
      </c>
      <c r="F4202" s="39"/>
      <c r="Q4202" s="39"/>
      <c r="R4202" s="40"/>
      <c r="S4202" s="40"/>
      <c r="T4202" s="39"/>
      <c r="AG4202" s="110"/>
      <c r="AH4202" s="94"/>
      <c r="AJ4202" s="97"/>
      <c r="AL4202" s="39"/>
      <c r="AP4202" s="39"/>
      <c r="AQ4202" s="77"/>
      <c r="AR4202" s="94"/>
      <c r="AT4202" s="97"/>
      <c r="BB4202" s="79"/>
      <c r="BC4202" s="94"/>
      <c r="BE4202" s="97"/>
      <c r="BF4202" s="97"/>
      <c r="BG4202" s="40"/>
      <c r="BK4202" s="40"/>
      <c r="BL4202" s="79"/>
      <c r="BM4202" s="94"/>
      <c r="BO4202" s="97"/>
      <c r="BQ4202" s="40"/>
      <c r="BR4202" s="94"/>
      <c r="BS4202" s="94"/>
      <c r="BT4202" s="94"/>
      <c r="BU4202" s="40"/>
      <c r="BV4202" s="82"/>
      <c r="BW4202" s="94"/>
      <c r="BX4202" s="48"/>
      <c r="BY4202" s="97"/>
      <c r="BZ4202" s="48"/>
      <c r="CA4202" s="40"/>
      <c r="CB4202" s="94"/>
      <c r="CC4202" s="94"/>
      <c r="CD4202" s="94"/>
      <c r="CE4202" s="40"/>
      <c r="CF4202" s="73"/>
      <c r="CG4202" s="41"/>
      <c r="CH4202" s="41"/>
      <c r="CI4202" s="41"/>
      <c r="CJ4202" s="41"/>
      <c r="CK4202" s="41"/>
      <c r="CL4202" s="68"/>
      <c r="CM4202" s="41"/>
      <c r="CN4202" s="41"/>
      <c r="CO4202" s="39"/>
      <c r="CP4202" s="78"/>
    </row>
    <row r="4203" spans="1:94" s="38" customFormat="1" x14ac:dyDescent="0.25">
      <c r="A4203" s="38">
        <v>4200</v>
      </c>
      <c r="F4203" s="39"/>
      <c r="Q4203" s="39"/>
      <c r="R4203" s="40"/>
      <c r="S4203" s="40"/>
      <c r="T4203" s="39"/>
      <c r="AG4203" s="110"/>
      <c r="AH4203" s="94"/>
      <c r="AJ4203" s="97"/>
      <c r="AL4203" s="39"/>
      <c r="AP4203" s="39"/>
      <c r="AQ4203" s="77"/>
      <c r="AR4203" s="94"/>
      <c r="AT4203" s="97"/>
      <c r="BB4203" s="79"/>
      <c r="BC4203" s="94"/>
      <c r="BE4203" s="97"/>
      <c r="BF4203" s="97"/>
      <c r="BG4203" s="40"/>
      <c r="BK4203" s="40"/>
      <c r="BL4203" s="79"/>
      <c r="BM4203" s="94"/>
      <c r="BO4203" s="97"/>
      <c r="BQ4203" s="40"/>
      <c r="BR4203" s="94"/>
      <c r="BS4203" s="94"/>
      <c r="BT4203" s="94"/>
      <c r="BU4203" s="40"/>
      <c r="BV4203" s="82"/>
      <c r="BW4203" s="94"/>
      <c r="BX4203" s="48"/>
      <c r="BY4203" s="97"/>
      <c r="BZ4203" s="48"/>
      <c r="CA4203" s="40"/>
      <c r="CB4203" s="94"/>
      <c r="CC4203" s="94"/>
      <c r="CD4203" s="94"/>
      <c r="CE4203" s="40"/>
      <c r="CF4203" s="73"/>
      <c r="CG4203" s="41"/>
      <c r="CH4203" s="41"/>
      <c r="CI4203" s="41"/>
      <c r="CJ4203" s="41"/>
      <c r="CK4203" s="41"/>
      <c r="CL4203" s="68"/>
      <c r="CM4203" s="41"/>
      <c r="CN4203" s="41"/>
      <c r="CO4203" s="39"/>
      <c r="CP4203" s="78"/>
    </row>
    <row r="4204" spans="1:94" s="38" customFormat="1" x14ac:dyDescent="0.25">
      <c r="A4204" s="38">
        <v>4201</v>
      </c>
      <c r="F4204" s="39"/>
      <c r="Q4204" s="39"/>
      <c r="R4204" s="40"/>
      <c r="S4204" s="40"/>
      <c r="T4204" s="39"/>
      <c r="AG4204" s="110"/>
      <c r="AH4204" s="94"/>
      <c r="AJ4204" s="97"/>
      <c r="AL4204" s="39"/>
      <c r="AP4204" s="39"/>
      <c r="AQ4204" s="77"/>
      <c r="AR4204" s="94"/>
      <c r="AT4204" s="97"/>
      <c r="BB4204" s="79"/>
      <c r="BC4204" s="94"/>
      <c r="BE4204" s="97"/>
      <c r="BF4204" s="97"/>
      <c r="BG4204" s="40"/>
      <c r="BK4204" s="40"/>
      <c r="BL4204" s="79"/>
      <c r="BM4204" s="94"/>
      <c r="BO4204" s="97"/>
      <c r="BQ4204" s="40"/>
      <c r="BR4204" s="94"/>
      <c r="BS4204" s="94"/>
      <c r="BT4204" s="94"/>
      <c r="BU4204" s="40"/>
      <c r="BV4204" s="82"/>
      <c r="BW4204" s="94"/>
      <c r="BX4204" s="48"/>
      <c r="BY4204" s="97"/>
      <c r="BZ4204" s="48"/>
      <c r="CA4204" s="40"/>
      <c r="CB4204" s="94"/>
      <c r="CC4204" s="94"/>
      <c r="CD4204" s="94"/>
      <c r="CE4204" s="40"/>
      <c r="CF4204" s="73"/>
      <c r="CG4204" s="41"/>
      <c r="CH4204" s="41"/>
      <c r="CI4204" s="41"/>
      <c r="CJ4204" s="41"/>
      <c r="CK4204" s="41"/>
      <c r="CL4204" s="68"/>
      <c r="CM4204" s="41"/>
      <c r="CN4204" s="41"/>
      <c r="CO4204" s="39"/>
      <c r="CP4204" s="78"/>
    </row>
    <row r="4205" spans="1:94" s="38" customFormat="1" x14ac:dyDescent="0.25">
      <c r="A4205" s="38">
        <v>4202</v>
      </c>
      <c r="F4205" s="39"/>
      <c r="Q4205" s="39"/>
      <c r="R4205" s="40"/>
      <c r="S4205" s="40"/>
      <c r="T4205" s="39"/>
      <c r="AG4205" s="110"/>
      <c r="AH4205" s="94"/>
      <c r="AJ4205" s="97"/>
      <c r="AL4205" s="39"/>
      <c r="AP4205" s="39"/>
      <c r="AQ4205" s="77"/>
      <c r="AR4205" s="94"/>
      <c r="AT4205" s="97"/>
      <c r="BB4205" s="79"/>
      <c r="BC4205" s="94"/>
      <c r="BE4205" s="97"/>
      <c r="BF4205" s="97"/>
      <c r="BG4205" s="40"/>
      <c r="BK4205" s="40"/>
      <c r="BL4205" s="79"/>
      <c r="BM4205" s="94"/>
      <c r="BO4205" s="97"/>
      <c r="BQ4205" s="40"/>
      <c r="BR4205" s="94"/>
      <c r="BS4205" s="94"/>
      <c r="BT4205" s="94"/>
      <c r="BU4205" s="40"/>
      <c r="BV4205" s="82"/>
      <c r="BW4205" s="94"/>
      <c r="BX4205" s="48"/>
      <c r="BY4205" s="97"/>
      <c r="BZ4205" s="48"/>
      <c r="CA4205" s="40"/>
      <c r="CB4205" s="94"/>
      <c r="CC4205" s="94"/>
      <c r="CD4205" s="94"/>
      <c r="CE4205" s="40"/>
      <c r="CF4205" s="73"/>
      <c r="CG4205" s="41"/>
      <c r="CH4205" s="41"/>
      <c r="CI4205" s="41"/>
      <c r="CJ4205" s="41"/>
      <c r="CK4205" s="41"/>
      <c r="CL4205" s="68"/>
      <c r="CM4205" s="41"/>
      <c r="CN4205" s="41"/>
      <c r="CO4205" s="39"/>
      <c r="CP4205" s="78"/>
    </row>
    <row r="4206" spans="1:94" s="38" customFormat="1" x14ac:dyDescent="0.25">
      <c r="A4206" s="38">
        <v>4203</v>
      </c>
      <c r="F4206" s="39"/>
      <c r="Q4206" s="39"/>
      <c r="R4206" s="40"/>
      <c r="S4206" s="40"/>
      <c r="T4206" s="39"/>
      <c r="AG4206" s="110"/>
      <c r="AH4206" s="94"/>
      <c r="AJ4206" s="97"/>
      <c r="AL4206" s="39"/>
      <c r="AP4206" s="39"/>
      <c r="AQ4206" s="77"/>
      <c r="AR4206" s="94"/>
      <c r="AT4206" s="97"/>
      <c r="BB4206" s="79"/>
      <c r="BC4206" s="94"/>
      <c r="BE4206" s="97"/>
      <c r="BF4206" s="97"/>
      <c r="BG4206" s="40"/>
      <c r="BK4206" s="40"/>
      <c r="BL4206" s="79"/>
      <c r="BM4206" s="94"/>
      <c r="BO4206" s="97"/>
      <c r="BQ4206" s="40"/>
      <c r="BR4206" s="94"/>
      <c r="BS4206" s="94"/>
      <c r="BT4206" s="94"/>
      <c r="BU4206" s="40"/>
      <c r="BV4206" s="82"/>
      <c r="BW4206" s="94"/>
      <c r="BX4206" s="48"/>
      <c r="BY4206" s="97"/>
      <c r="BZ4206" s="48"/>
      <c r="CA4206" s="40"/>
      <c r="CB4206" s="94"/>
      <c r="CC4206" s="94"/>
      <c r="CD4206" s="94"/>
      <c r="CE4206" s="40"/>
      <c r="CF4206" s="73"/>
      <c r="CG4206" s="41"/>
      <c r="CH4206" s="41"/>
      <c r="CI4206" s="41"/>
      <c r="CJ4206" s="41"/>
      <c r="CK4206" s="41"/>
      <c r="CL4206" s="68"/>
      <c r="CM4206" s="41"/>
      <c r="CN4206" s="41"/>
      <c r="CO4206" s="39"/>
      <c r="CP4206" s="78"/>
    </row>
    <row r="4207" spans="1:94" s="38" customFormat="1" x14ac:dyDescent="0.25">
      <c r="A4207" s="38">
        <v>4204</v>
      </c>
      <c r="F4207" s="39"/>
      <c r="Q4207" s="39"/>
      <c r="R4207" s="40"/>
      <c r="S4207" s="40"/>
      <c r="T4207" s="39"/>
      <c r="AG4207" s="110"/>
      <c r="AH4207" s="94"/>
      <c r="AJ4207" s="97"/>
      <c r="AL4207" s="39"/>
      <c r="AP4207" s="39"/>
      <c r="AQ4207" s="77"/>
      <c r="AR4207" s="94"/>
      <c r="AT4207" s="97"/>
      <c r="BB4207" s="79"/>
      <c r="BC4207" s="94"/>
      <c r="BE4207" s="97"/>
      <c r="BF4207" s="97"/>
      <c r="BG4207" s="40"/>
      <c r="BK4207" s="40"/>
      <c r="BL4207" s="79"/>
      <c r="BM4207" s="94"/>
      <c r="BO4207" s="97"/>
      <c r="BQ4207" s="40"/>
      <c r="BR4207" s="94"/>
      <c r="BS4207" s="94"/>
      <c r="BT4207" s="94"/>
      <c r="BU4207" s="40"/>
      <c r="BV4207" s="82"/>
      <c r="BW4207" s="94"/>
      <c r="BX4207" s="48"/>
      <c r="BY4207" s="97"/>
      <c r="BZ4207" s="48"/>
      <c r="CA4207" s="40"/>
      <c r="CB4207" s="94"/>
      <c r="CC4207" s="94"/>
      <c r="CD4207" s="94"/>
      <c r="CE4207" s="40"/>
      <c r="CF4207" s="73"/>
      <c r="CG4207" s="41"/>
      <c r="CH4207" s="41"/>
      <c r="CI4207" s="41"/>
      <c r="CJ4207" s="41"/>
      <c r="CK4207" s="41"/>
      <c r="CL4207" s="68"/>
      <c r="CM4207" s="41"/>
      <c r="CN4207" s="41"/>
      <c r="CO4207" s="39"/>
      <c r="CP4207" s="78"/>
    </row>
    <row r="4208" spans="1:94" s="38" customFormat="1" x14ac:dyDescent="0.25">
      <c r="A4208" s="38">
        <v>4205</v>
      </c>
      <c r="F4208" s="39"/>
      <c r="Q4208" s="39"/>
      <c r="R4208" s="40"/>
      <c r="S4208" s="40"/>
      <c r="T4208" s="39"/>
      <c r="AG4208" s="110"/>
      <c r="AH4208" s="94"/>
      <c r="AJ4208" s="97"/>
      <c r="AL4208" s="39"/>
      <c r="AP4208" s="39"/>
      <c r="AQ4208" s="77"/>
      <c r="AR4208" s="94"/>
      <c r="AT4208" s="97"/>
      <c r="BB4208" s="79"/>
      <c r="BC4208" s="94"/>
      <c r="BE4208" s="97"/>
      <c r="BF4208" s="97"/>
      <c r="BG4208" s="40"/>
      <c r="BK4208" s="40"/>
      <c r="BL4208" s="79"/>
      <c r="BM4208" s="94"/>
      <c r="BO4208" s="97"/>
      <c r="BQ4208" s="40"/>
      <c r="BR4208" s="94"/>
      <c r="BS4208" s="94"/>
      <c r="BT4208" s="94"/>
      <c r="BU4208" s="40"/>
      <c r="BV4208" s="82"/>
      <c r="BW4208" s="94"/>
      <c r="BX4208" s="48"/>
      <c r="BY4208" s="97"/>
      <c r="BZ4208" s="48"/>
      <c r="CA4208" s="40"/>
      <c r="CB4208" s="94"/>
      <c r="CC4208" s="94"/>
      <c r="CD4208" s="94"/>
      <c r="CE4208" s="40"/>
      <c r="CF4208" s="73"/>
      <c r="CG4208" s="41"/>
      <c r="CH4208" s="41"/>
      <c r="CI4208" s="41"/>
      <c r="CJ4208" s="41"/>
      <c r="CK4208" s="41"/>
      <c r="CL4208" s="68"/>
      <c r="CM4208" s="41"/>
      <c r="CN4208" s="41"/>
      <c r="CO4208" s="39"/>
      <c r="CP4208" s="78"/>
    </row>
    <row r="4209" spans="1:94" s="38" customFormat="1" x14ac:dyDescent="0.25">
      <c r="A4209" s="38">
        <v>4206</v>
      </c>
      <c r="F4209" s="39"/>
      <c r="Q4209" s="39"/>
      <c r="R4209" s="40"/>
      <c r="S4209" s="40"/>
      <c r="T4209" s="39"/>
      <c r="AG4209" s="110"/>
      <c r="AH4209" s="94"/>
      <c r="AJ4209" s="97"/>
      <c r="AL4209" s="39"/>
      <c r="AP4209" s="39"/>
      <c r="AQ4209" s="77"/>
      <c r="AR4209" s="94"/>
      <c r="AT4209" s="97"/>
      <c r="BB4209" s="79"/>
      <c r="BC4209" s="94"/>
      <c r="BE4209" s="97"/>
      <c r="BF4209" s="97"/>
      <c r="BG4209" s="40"/>
      <c r="BK4209" s="40"/>
      <c r="BL4209" s="79"/>
      <c r="BM4209" s="94"/>
      <c r="BO4209" s="97"/>
      <c r="BQ4209" s="40"/>
      <c r="BR4209" s="94"/>
      <c r="BS4209" s="94"/>
      <c r="BT4209" s="94"/>
      <c r="BU4209" s="40"/>
      <c r="BV4209" s="82"/>
      <c r="BW4209" s="94"/>
      <c r="BX4209" s="48"/>
      <c r="BY4209" s="97"/>
      <c r="BZ4209" s="48"/>
      <c r="CA4209" s="40"/>
      <c r="CB4209" s="94"/>
      <c r="CC4209" s="94"/>
      <c r="CD4209" s="94"/>
      <c r="CE4209" s="40"/>
      <c r="CF4209" s="73"/>
      <c r="CG4209" s="41"/>
      <c r="CH4209" s="41"/>
      <c r="CI4209" s="41"/>
      <c r="CJ4209" s="41"/>
      <c r="CK4209" s="41"/>
      <c r="CL4209" s="68"/>
      <c r="CM4209" s="41"/>
      <c r="CN4209" s="41"/>
      <c r="CO4209" s="39"/>
      <c r="CP4209" s="78"/>
    </row>
    <row r="4210" spans="1:94" s="38" customFormat="1" x14ac:dyDescent="0.25">
      <c r="A4210" s="38">
        <v>4207</v>
      </c>
      <c r="F4210" s="39"/>
      <c r="Q4210" s="39"/>
      <c r="R4210" s="40"/>
      <c r="S4210" s="40"/>
      <c r="T4210" s="39"/>
      <c r="AG4210" s="110"/>
      <c r="AH4210" s="94"/>
      <c r="AJ4210" s="97"/>
      <c r="AL4210" s="39"/>
      <c r="AP4210" s="39"/>
      <c r="AQ4210" s="77"/>
      <c r="AR4210" s="94"/>
      <c r="AT4210" s="97"/>
      <c r="BB4210" s="79"/>
      <c r="BC4210" s="94"/>
      <c r="BE4210" s="97"/>
      <c r="BF4210" s="97"/>
      <c r="BG4210" s="40"/>
      <c r="BK4210" s="40"/>
      <c r="BL4210" s="79"/>
      <c r="BM4210" s="94"/>
      <c r="BO4210" s="97"/>
      <c r="BQ4210" s="40"/>
      <c r="BR4210" s="94"/>
      <c r="BS4210" s="94"/>
      <c r="BT4210" s="94"/>
      <c r="BU4210" s="40"/>
      <c r="BV4210" s="82"/>
      <c r="BW4210" s="94"/>
      <c r="BX4210" s="48"/>
      <c r="BY4210" s="97"/>
      <c r="BZ4210" s="48"/>
      <c r="CA4210" s="40"/>
      <c r="CB4210" s="94"/>
      <c r="CC4210" s="94"/>
      <c r="CD4210" s="94"/>
      <c r="CE4210" s="40"/>
      <c r="CF4210" s="73"/>
      <c r="CG4210" s="41"/>
      <c r="CH4210" s="41"/>
      <c r="CI4210" s="41"/>
      <c r="CJ4210" s="41"/>
      <c r="CK4210" s="41"/>
      <c r="CL4210" s="68"/>
      <c r="CM4210" s="41"/>
      <c r="CN4210" s="41"/>
      <c r="CO4210" s="39"/>
      <c r="CP4210" s="78"/>
    </row>
    <row r="4211" spans="1:94" s="38" customFormat="1" x14ac:dyDescent="0.25">
      <c r="A4211" s="38">
        <v>4208</v>
      </c>
      <c r="F4211" s="39"/>
      <c r="Q4211" s="39"/>
      <c r="R4211" s="40"/>
      <c r="S4211" s="40"/>
      <c r="T4211" s="39"/>
      <c r="AG4211" s="110"/>
      <c r="AH4211" s="94"/>
      <c r="AJ4211" s="97"/>
      <c r="AL4211" s="39"/>
      <c r="AP4211" s="39"/>
      <c r="AQ4211" s="77"/>
      <c r="AR4211" s="94"/>
      <c r="AT4211" s="97"/>
      <c r="BB4211" s="79"/>
      <c r="BC4211" s="94"/>
      <c r="BE4211" s="97"/>
      <c r="BF4211" s="97"/>
      <c r="BG4211" s="40"/>
      <c r="BK4211" s="40"/>
      <c r="BL4211" s="79"/>
      <c r="BM4211" s="94"/>
      <c r="BO4211" s="97"/>
      <c r="BQ4211" s="40"/>
      <c r="BR4211" s="94"/>
      <c r="BS4211" s="94"/>
      <c r="BT4211" s="94"/>
      <c r="BU4211" s="40"/>
      <c r="BV4211" s="82"/>
      <c r="BW4211" s="94"/>
      <c r="BX4211" s="48"/>
      <c r="BY4211" s="97"/>
      <c r="BZ4211" s="48"/>
      <c r="CA4211" s="40"/>
      <c r="CB4211" s="94"/>
      <c r="CC4211" s="94"/>
      <c r="CD4211" s="94"/>
      <c r="CE4211" s="40"/>
      <c r="CF4211" s="73"/>
      <c r="CG4211" s="41"/>
      <c r="CH4211" s="41"/>
      <c r="CI4211" s="41"/>
      <c r="CJ4211" s="41"/>
      <c r="CK4211" s="41"/>
      <c r="CL4211" s="68"/>
      <c r="CM4211" s="41"/>
      <c r="CN4211" s="41"/>
      <c r="CO4211" s="39"/>
      <c r="CP4211" s="78"/>
    </row>
    <row r="4212" spans="1:94" s="38" customFormat="1" x14ac:dyDescent="0.25">
      <c r="A4212" s="38">
        <v>4209</v>
      </c>
      <c r="F4212" s="39"/>
      <c r="Q4212" s="39"/>
      <c r="R4212" s="40"/>
      <c r="S4212" s="40"/>
      <c r="T4212" s="39"/>
      <c r="AG4212" s="110"/>
      <c r="AH4212" s="94"/>
      <c r="AJ4212" s="97"/>
      <c r="AL4212" s="39"/>
      <c r="AP4212" s="39"/>
      <c r="AQ4212" s="77"/>
      <c r="AR4212" s="94"/>
      <c r="AT4212" s="97"/>
      <c r="BB4212" s="79"/>
      <c r="BC4212" s="94"/>
      <c r="BE4212" s="97"/>
      <c r="BF4212" s="97"/>
      <c r="BG4212" s="40"/>
      <c r="BK4212" s="40"/>
      <c r="BL4212" s="79"/>
      <c r="BM4212" s="94"/>
      <c r="BO4212" s="97"/>
      <c r="BQ4212" s="40"/>
      <c r="BR4212" s="94"/>
      <c r="BS4212" s="94"/>
      <c r="BT4212" s="94"/>
      <c r="BU4212" s="40"/>
      <c r="BV4212" s="82"/>
      <c r="BW4212" s="94"/>
      <c r="BX4212" s="48"/>
      <c r="BY4212" s="97"/>
      <c r="BZ4212" s="48"/>
      <c r="CA4212" s="40"/>
      <c r="CB4212" s="94"/>
      <c r="CC4212" s="94"/>
      <c r="CD4212" s="94"/>
      <c r="CE4212" s="40"/>
      <c r="CF4212" s="73"/>
      <c r="CG4212" s="41"/>
      <c r="CH4212" s="41"/>
      <c r="CI4212" s="41"/>
      <c r="CJ4212" s="41"/>
      <c r="CK4212" s="41"/>
      <c r="CL4212" s="68"/>
      <c r="CM4212" s="41"/>
      <c r="CN4212" s="41"/>
      <c r="CO4212" s="39"/>
      <c r="CP4212" s="78"/>
    </row>
    <row r="4213" spans="1:94" s="38" customFormat="1" x14ac:dyDescent="0.25">
      <c r="A4213" s="38">
        <v>4210</v>
      </c>
      <c r="F4213" s="39"/>
      <c r="Q4213" s="39"/>
      <c r="R4213" s="40"/>
      <c r="S4213" s="40"/>
      <c r="T4213" s="39"/>
      <c r="AG4213" s="110"/>
      <c r="AH4213" s="94"/>
      <c r="AJ4213" s="97"/>
      <c r="AL4213" s="39"/>
      <c r="AP4213" s="39"/>
      <c r="AQ4213" s="77"/>
      <c r="AR4213" s="94"/>
      <c r="AT4213" s="97"/>
      <c r="BB4213" s="79"/>
      <c r="BC4213" s="94"/>
      <c r="BE4213" s="97"/>
      <c r="BF4213" s="97"/>
      <c r="BG4213" s="40"/>
      <c r="BK4213" s="40"/>
      <c r="BL4213" s="79"/>
      <c r="BM4213" s="94"/>
      <c r="BO4213" s="97"/>
      <c r="BQ4213" s="40"/>
      <c r="BR4213" s="94"/>
      <c r="BS4213" s="94"/>
      <c r="BT4213" s="94"/>
      <c r="BU4213" s="40"/>
      <c r="BV4213" s="82"/>
      <c r="BW4213" s="94"/>
      <c r="BX4213" s="48"/>
      <c r="BY4213" s="97"/>
      <c r="BZ4213" s="48"/>
      <c r="CA4213" s="40"/>
      <c r="CB4213" s="94"/>
      <c r="CC4213" s="94"/>
      <c r="CD4213" s="94"/>
      <c r="CE4213" s="40"/>
      <c r="CF4213" s="73"/>
      <c r="CG4213" s="41"/>
      <c r="CH4213" s="41"/>
      <c r="CI4213" s="41"/>
      <c r="CJ4213" s="41"/>
      <c r="CK4213" s="41"/>
      <c r="CL4213" s="68"/>
      <c r="CM4213" s="41"/>
      <c r="CN4213" s="41"/>
      <c r="CO4213" s="39"/>
      <c r="CP4213" s="78"/>
    </row>
    <row r="4214" spans="1:94" s="38" customFormat="1" x14ac:dyDescent="0.25">
      <c r="A4214" s="38">
        <v>4211</v>
      </c>
      <c r="F4214" s="39"/>
      <c r="Q4214" s="39"/>
      <c r="R4214" s="40"/>
      <c r="S4214" s="40"/>
      <c r="T4214" s="39"/>
      <c r="AG4214" s="110"/>
      <c r="AH4214" s="94"/>
      <c r="AJ4214" s="97"/>
      <c r="AL4214" s="39"/>
      <c r="AP4214" s="39"/>
      <c r="AQ4214" s="77"/>
      <c r="AR4214" s="94"/>
      <c r="AT4214" s="97"/>
      <c r="BB4214" s="79"/>
      <c r="BC4214" s="94"/>
      <c r="BE4214" s="97"/>
      <c r="BF4214" s="97"/>
      <c r="BG4214" s="40"/>
      <c r="BK4214" s="40"/>
      <c r="BL4214" s="79"/>
      <c r="BM4214" s="94"/>
      <c r="BO4214" s="97"/>
      <c r="BQ4214" s="40"/>
      <c r="BR4214" s="94"/>
      <c r="BS4214" s="94"/>
      <c r="BT4214" s="94"/>
      <c r="BU4214" s="40"/>
      <c r="BV4214" s="82"/>
      <c r="BW4214" s="94"/>
      <c r="BX4214" s="48"/>
      <c r="BY4214" s="97"/>
      <c r="BZ4214" s="48"/>
      <c r="CA4214" s="40"/>
      <c r="CB4214" s="94"/>
      <c r="CC4214" s="94"/>
      <c r="CD4214" s="94"/>
      <c r="CE4214" s="40"/>
      <c r="CF4214" s="73"/>
      <c r="CG4214" s="41"/>
      <c r="CH4214" s="41"/>
      <c r="CI4214" s="41"/>
      <c r="CJ4214" s="41"/>
      <c r="CK4214" s="41"/>
      <c r="CL4214" s="68"/>
      <c r="CM4214" s="41"/>
      <c r="CN4214" s="41"/>
      <c r="CO4214" s="39"/>
      <c r="CP4214" s="78"/>
    </row>
    <row r="4215" spans="1:94" s="38" customFormat="1" x14ac:dyDescent="0.25">
      <c r="A4215" s="38">
        <v>4212</v>
      </c>
      <c r="F4215" s="39"/>
      <c r="Q4215" s="39"/>
      <c r="R4215" s="40"/>
      <c r="S4215" s="40"/>
      <c r="T4215" s="39"/>
      <c r="AG4215" s="110"/>
      <c r="AH4215" s="94"/>
      <c r="AJ4215" s="97"/>
      <c r="AL4215" s="39"/>
      <c r="AP4215" s="39"/>
      <c r="AQ4215" s="77"/>
      <c r="AR4215" s="94"/>
      <c r="AT4215" s="97"/>
      <c r="BB4215" s="79"/>
      <c r="BC4215" s="94"/>
      <c r="BE4215" s="97"/>
      <c r="BF4215" s="97"/>
      <c r="BG4215" s="40"/>
      <c r="BK4215" s="40"/>
      <c r="BL4215" s="79"/>
      <c r="BM4215" s="94"/>
      <c r="BO4215" s="97"/>
      <c r="BQ4215" s="40"/>
      <c r="BR4215" s="94"/>
      <c r="BS4215" s="94"/>
      <c r="BT4215" s="94"/>
      <c r="BU4215" s="40"/>
      <c r="BV4215" s="82"/>
      <c r="BW4215" s="94"/>
      <c r="BX4215" s="48"/>
      <c r="BY4215" s="97"/>
      <c r="BZ4215" s="48"/>
      <c r="CA4215" s="40"/>
      <c r="CB4215" s="94"/>
      <c r="CC4215" s="94"/>
      <c r="CD4215" s="94"/>
      <c r="CE4215" s="40"/>
      <c r="CF4215" s="73"/>
      <c r="CG4215" s="41"/>
      <c r="CH4215" s="41"/>
      <c r="CI4215" s="41"/>
      <c r="CJ4215" s="41"/>
      <c r="CK4215" s="41"/>
      <c r="CL4215" s="68"/>
      <c r="CM4215" s="41"/>
      <c r="CN4215" s="41"/>
      <c r="CO4215" s="39"/>
      <c r="CP4215" s="78"/>
    </row>
    <row r="4216" spans="1:94" s="38" customFormat="1" x14ac:dyDescent="0.25">
      <c r="A4216" s="38">
        <v>4213</v>
      </c>
      <c r="F4216" s="39"/>
      <c r="Q4216" s="39"/>
      <c r="R4216" s="40"/>
      <c r="S4216" s="40"/>
      <c r="T4216" s="39"/>
      <c r="AG4216" s="110"/>
      <c r="AH4216" s="94"/>
      <c r="AJ4216" s="97"/>
      <c r="AL4216" s="39"/>
      <c r="AP4216" s="39"/>
      <c r="AQ4216" s="77"/>
      <c r="AR4216" s="94"/>
      <c r="AT4216" s="97"/>
      <c r="BB4216" s="79"/>
      <c r="BC4216" s="94"/>
      <c r="BE4216" s="97"/>
      <c r="BF4216" s="97"/>
      <c r="BG4216" s="40"/>
      <c r="BK4216" s="40"/>
      <c r="BL4216" s="79"/>
      <c r="BM4216" s="94"/>
      <c r="BO4216" s="97"/>
      <c r="BQ4216" s="40"/>
      <c r="BR4216" s="94"/>
      <c r="BS4216" s="94"/>
      <c r="BT4216" s="94"/>
      <c r="BU4216" s="40"/>
      <c r="BV4216" s="82"/>
      <c r="BW4216" s="94"/>
      <c r="BX4216" s="48"/>
      <c r="BY4216" s="97"/>
      <c r="BZ4216" s="48"/>
      <c r="CA4216" s="40"/>
      <c r="CB4216" s="94"/>
      <c r="CC4216" s="94"/>
      <c r="CD4216" s="94"/>
      <c r="CE4216" s="40"/>
      <c r="CF4216" s="73"/>
      <c r="CG4216" s="41"/>
      <c r="CH4216" s="41"/>
      <c r="CI4216" s="41"/>
      <c r="CJ4216" s="41"/>
      <c r="CK4216" s="41"/>
      <c r="CL4216" s="68"/>
      <c r="CM4216" s="41"/>
      <c r="CN4216" s="41"/>
      <c r="CO4216" s="39"/>
      <c r="CP4216" s="78"/>
    </row>
    <row r="4217" spans="1:94" s="38" customFormat="1" x14ac:dyDescent="0.25">
      <c r="A4217" s="38">
        <v>4214</v>
      </c>
      <c r="F4217" s="39"/>
      <c r="Q4217" s="39"/>
      <c r="R4217" s="40"/>
      <c r="S4217" s="40"/>
      <c r="T4217" s="39"/>
      <c r="AG4217" s="110"/>
      <c r="AH4217" s="94"/>
      <c r="AJ4217" s="97"/>
      <c r="AL4217" s="39"/>
      <c r="AP4217" s="39"/>
      <c r="AQ4217" s="77"/>
      <c r="AR4217" s="94"/>
      <c r="AT4217" s="97"/>
      <c r="BB4217" s="79"/>
      <c r="BC4217" s="94"/>
      <c r="BE4217" s="97"/>
      <c r="BF4217" s="97"/>
      <c r="BG4217" s="40"/>
      <c r="BK4217" s="40"/>
      <c r="BL4217" s="79"/>
      <c r="BM4217" s="94"/>
      <c r="BO4217" s="97"/>
      <c r="BQ4217" s="40"/>
      <c r="BR4217" s="94"/>
      <c r="BS4217" s="94"/>
      <c r="BT4217" s="94"/>
      <c r="BU4217" s="40"/>
      <c r="BV4217" s="82"/>
      <c r="BW4217" s="94"/>
      <c r="BX4217" s="48"/>
      <c r="BY4217" s="97"/>
      <c r="BZ4217" s="48"/>
      <c r="CA4217" s="40"/>
      <c r="CB4217" s="94"/>
      <c r="CC4217" s="94"/>
      <c r="CD4217" s="94"/>
      <c r="CE4217" s="40"/>
      <c r="CF4217" s="73"/>
      <c r="CG4217" s="41"/>
      <c r="CH4217" s="41"/>
      <c r="CI4217" s="41"/>
      <c r="CJ4217" s="41"/>
      <c r="CK4217" s="41"/>
      <c r="CL4217" s="68"/>
      <c r="CM4217" s="41"/>
      <c r="CN4217" s="41"/>
      <c r="CO4217" s="39"/>
      <c r="CP4217" s="78"/>
    </row>
    <row r="4218" spans="1:94" s="38" customFormat="1" x14ac:dyDescent="0.25">
      <c r="A4218" s="38">
        <v>4215</v>
      </c>
      <c r="F4218" s="39"/>
      <c r="Q4218" s="39"/>
      <c r="R4218" s="40"/>
      <c r="S4218" s="40"/>
      <c r="T4218" s="39"/>
      <c r="AG4218" s="110"/>
      <c r="AH4218" s="94"/>
      <c r="AJ4218" s="97"/>
      <c r="AL4218" s="39"/>
      <c r="AP4218" s="39"/>
      <c r="AQ4218" s="77"/>
      <c r="AR4218" s="94"/>
      <c r="AT4218" s="97"/>
      <c r="BB4218" s="79"/>
      <c r="BC4218" s="94"/>
      <c r="BE4218" s="97"/>
      <c r="BF4218" s="97"/>
      <c r="BG4218" s="40"/>
      <c r="BK4218" s="40"/>
      <c r="BL4218" s="79"/>
      <c r="BM4218" s="94"/>
      <c r="BO4218" s="97"/>
      <c r="BQ4218" s="40"/>
      <c r="BR4218" s="94"/>
      <c r="BS4218" s="94"/>
      <c r="BT4218" s="94"/>
      <c r="BU4218" s="40"/>
      <c r="BV4218" s="82"/>
      <c r="BW4218" s="94"/>
      <c r="BX4218" s="48"/>
      <c r="BY4218" s="97"/>
      <c r="BZ4218" s="48"/>
      <c r="CA4218" s="40"/>
      <c r="CB4218" s="94"/>
      <c r="CC4218" s="94"/>
      <c r="CD4218" s="94"/>
      <c r="CE4218" s="40"/>
      <c r="CF4218" s="73"/>
      <c r="CG4218" s="41"/>
      <c r="CH4218" s="41"/>
      <c r="CI4218" s="41"/>
      <c r="CJ4218" s="41"/>
      <c r="CK4218" s="41"/>
      <c r="CL4218" s="68"/>
      <c r="CM4218" s="41"/>
      <c r="CN4218" s="41"/>
      <c r="CO4218" s="39"/>
      <c r="CP4218" s="78"/>
    </row>
    <row r="4219" spans="1:94" s="38" customFormat="1" x14ac:dyDescent="0.25">
      <c r="A4219" s="38">
        <v>4216</v>
      </c>
      <c r="F4219" s="39"/>
      <c r="Q4219" s="39"/>
      <c r="R4219" s="40"/>
      <c r="S4219" s="40"/>
      <c r="T4219" s="39"/>
      <c r="AG4219" s="110"/>
      <c r="AH4219" s="94"/>
      <c r="AJ4219" s="97"/>
      <c r="AL4219" s="39"/>
      <c r="AP4219" s="39"/>
      <c r="AQ4219" s="77"/>
      <c r="AR4219" s="94"/>
      <c r="AT4219" s="97"/>
      <c r="BB4219" s="79"/>
      <c r="BC4219" s="94"/>
      <c r="BE4219" s="97"/>
      <c r="BF4219" s="97"/>
      <c r="BG4219" s="40"/>
      <c r="BK4219" s="40"/>
      <c r="BL4219" s="79"/>
      <c r="BM4219" s="94"/>
      <c r="BO4219" s="97"/>
      <c r="BQ4219" s="40"/>
      <c r="BR4219" s="94"/>
      <c r="BS4219" s="94"/>
      <c r="BT4219" s="94"/>
      <c r="BU4219" s="40"/>
      <c r="BV4219" s="82"/>
      <c r="BW4219" s="94"/>
      <c r="BX4219" s="48"/>
      <c r="BY4219" s="97"/>
      <c r="BZ4219" s="48"/>
      <c r="CA4219" s="40"/>
      <c r="CB4219" s="94"/>
      <c r="CC4219" s="94"/>
      <c r="CD4219" s="94"/>
      <c r="CE4219" s="40"/>
      <c r="CF4219" s="73"/>
      <c r="CG4219" s="41"/>
      <c r="CH4219" s="41"/>
      <c r="CI4219" s="41"/>
      <c r="CJ4219" s="41"/>
      <c r="CK4219" s="41"/>
      <c r="CL4219" s="68"/>
      <c r="CM4219" s="41"/>
      <c r="CN4219" s="41"/>
      <c r="CO4219" s="39"/>
      <c r="CP4219" s="78"/>
    </row>
    <row r="4220" spans="1:94" s="38" customFormat="1" x14ac:dyDescent="0.25">
      <c r="A4220" s="38">
        <v>4217</v>
      </c>
      <c r="F4220" s="39"/>
      <c r="Q4220" s="39"/>
      <c r="R4220" s="40"/>
      <c r="S4220" s="40"/>
      <c r="T4220" s="39"/>
      <c r="AG4220" s="110"/>
      <c r="AH4220" s="94"/>
      <c r="AJ4220" s="97"/>
      <c r="AL4220" s="39"/>
      <c r="AP4220" s="39"/>
      <c r="AQ4220" s="77"/>
      <c r="AR4220" s="94"/>
      <c r="AT4220" s="97"/>
      <c r="BB4220" s="79"/>
      <c r="BC4220" s="94"/>
      <c r="BE4220" s="97"/>
      <c r="BF4220" s="97"/>
      <c r="BG4220" s="40"/>
      <c r="BK4220" s="40"/>
      <c r="BL4220" s="79"/>
      <c r="BM4220" s="94"/>
      <c r="BO4220" s="97"/>
      <c r="BQ4220" s="40"/>
      <c r="BR4220" s="94"/>
      <c r="BS4220" s="94"/>
      <c r="BT4220" s="94"/>
      <c r="BU4220" s="40"/>
      <c r="BV4220" s="82"/>
      <c r="BW4220" s="94"/>
      <c r="BX4220" s="48"/>
      <c r="BY4220" s="97"/>
      <c r="BZ4220" s="48"/>
      <c r="CA4220" s="40"/>
      <c r="CB4220" s="94"/>
      <c r="CC4220" s="94"/>
      <c r="CD4220" s="94"/>
      <c r="CE4220" s="40"/>
      <c r="CF4220" s="73"/>
      <c r="CG4220" s="41"/>
      <c r="CH4220" s="41"/>
      <c r="CI4220" s="41"/>
      <c r="CJ4220" s="41"/>
      <c r="CK4220" s="41"/>
      <c r="CL4220" s="68"/>
      <c r="CM4220" s="41"/>
      <c r="CN4220" s="41"/>
      <c r="CO4220" s="39"/>
      <c r="CP4220" s="78"/>
    </row>
    <row r="4221" spans="1:94" s="38" customFormat="1" x14ac:dyDescent="0.25">
      <c r="A4221" s="38">
        <v>4218</v>
      </c>
      <c r="F4221" s="39"/>
      <c r="Q4221" s="39"/>
      <c r="R4221" s="40"/>
      <c r="S4221" s="40"/>
      <c r="T4221" s="39"/>
      <c r="AG4221" s="110"/>
      <c r="AH4221" s="94"/>
      <c r="AJ4221" s="97"/>
      <c r="AL4221" s="39"/>
      <c r="AP4221" s="39"/>
      <c r="AQ4221" s="77"/>
      <c r="AR4221" s="94"/>
      <c r="AT4221" s="97"/>
      <c r="BB4221" s="79"/>
      <c r="BC4221" s="94"/>
      <c r="BE4221" s="97"/>
      <c r="BF4221" s="97"/>
      <c r="BG4221" s="40"/>
      <c r="BK4221" s="40"/>
      <c r="BL4221" s="79"/>
      <c r="BM4221" s="94"/>
      <c r="BO4221" s="97"/>
      <c r="BQ4221" s="40"/>
      <c r="BR4221" s="94"/>
      <c r="BS4221" s="94"/>
      <c r="BT4221" s="94"/>
      <c r="BU4221" s="40"/>
      <c r="BV4221" s="82"/>
      <c r="BW4221" s="94"/>
      <c r="BX4221" s="48"/>
      <c r="BY4221" s="97"/>
      <c r="BZ4221" s="48"/>
      <c r="CA4221" s="40"/>
      <c r="CB4221" s="94"/>
      <c r="CC4221" s="94"/>
      <c r="CD4221" s="94"/>
      <c r="CE4221" s="40"/>
      <c r="CF4221" s="73"/>
      <c r="CG4221" s="41"/>
      <c r="CH4221" s="41"/>
      <c r="CI4221" s="41"/>
      <c r="CJ4221" s="41"/>
      <c r="CK4221" s="41"/>
      <c r="CL4221" s="68"/>
      <c r="CM4221" s="41"/>
      <c r="CN4221" s="41"/>
      <c r="CO4221" s="39"/>
      <c r="CP4221" s="78"/>
    </row>
    <row r="4222" spans="1:94" s="38" customFormat="1" x14ac:dyDescent="0.25">
      <c r="A4222" s="38">
        <v>4219</v>
      </c>
      <c r="F4222" s="39"/>
      <c r="Q4222" s="39"/>
      <c r="R4222" s="40"/>
      <c r="S4222" s="40"/>
      <c r="T4222" s="39"/>
      <c r="AG4222" s="110"/>
      <c r="AH4222" s="94"/>
      <c r="AJ4222" s="97"/>
      <c r="AL4222" s="39"/>
      <c r="AP4222" s="39"/>
      <c r="AQ4222" s="77"/>
      <c r="AR4222" s="94"/>
      <c r="AT4222" s="97"/>
      <c r="BB4222" s="79"/>
      <c r="BC4222" s="94"/>
      <c r="BE4222" s="97"/>
      <c r="BF4222" s="97"/>
      <c r="BG4222" s="40"/>
      <c r="BK4222" s="40"/>
      <c r="BL4222" s="79"/>
      <c r="BM4222" s="94"/>
      <c r="BO4222" s="97"/>
      <c r="BQ4222" s="40"/>
      <c r="BR4222" s="94"/>
      <c r="BS4222" s="94"/>
      <c r="BT4222" s="94"/>
      <c r="BU4222" s="40"/>
      <c r="BV4222" s="82"/>
      <c r="BW4222" s="94"/>
      <c r="BX4222" s="48"/>
      <c r="BY4222" s="97"/>
      <c r="BZ4222" s="48"/>
      <c r="CA4222" s="40"/>
      <c r="CB4222" s="94"/>
      <c r="CC4222" s="94"/>
      <c r="CD4222" s="94"/>
      <c r="CE4222" s="40"/>
      <c r="CF4222" s="73"/>
      <c r="CG4222" s="41"/>
      <c r="CH4222" s="41"/>
      <c r="CI4222" s="41"/>
      <c r="CJ4222" s="41"/>
      <c r="CK4222" s="41"/>
      <c r="CL4222" s="68"/>
      <c r="CM4222" s="41"/>
      <c r="CN4222" s="41"/>
      <c r="CO4222" s="39"/>
      <c r="CP4222" s="78"/>
    </row>
    <row r="4223" spans="1:94" s="38" customFormat="1" x14ac:dyDescent="0.25">
      <c r="A4223" s="38">
        <v>4220</v>
      </c>
      <c r="F4223" s="39"/>
      <c r="Q4223" s="39"/>
      <c r="R4223" s="40"/>
      <c r="S4223" s="40"/>
      <c r="T4223" s="39"/>
      <c r="AG4223" s="110"/>
      <c r="AH4223" s="94"/>
      <c r="AJ4223" s="97"/>
      <c r="AL4223" s="39"/>
      <c r="AP4223" s="39"/>
      <c r="AQ4223" s="77"/>
      <c r="AR4223" s="94"/>
      <c r="AT4223" s="97"/>
      <c r="BB4223" s="79"/>
      <c r="BC4223" s="94"/>
      <c r="BE4223" s="97"/>
      <c r="BF4223" s="97"/>
      <c r="BG4223" s="40"/>
      <c r="BK4223" s="40"/>
      <c r="BL4223" s="79"/>
      <c r="BM4223" s="94"/>
      <c r="BO4223" s="97"/>
      <c r="BQ4223" s="40"/>
      <c r="BR4223" s="94"/>
      <c r="BS4223" s="94"/>
      <c r="BT4223" s="94"/>
      <c r="BU4223" s="40"/>
      <c r="BV4223" s="82"/>
      <c r="BW4223" s="94"/>
      <c r="BX4223" s="48"/>
      <c r="BY4223" s="97"/>
      <c r="BZ4223" s="48"/>
      <c r="CA4223" s="40"/>
      <c r="CB4223" s="94"/>
      <c r="CC4223" s="94"/>
      <c r="CD4223" s="94"/>
      <c r="CE4223" s="40"/>
      <c r="CF4223" s="73"/>
      <c r="CG4223" s="41"/>
      <c r="CH4223" s="41"/>
      <c r="CI4223" s="41"/>
      <c r="CJ4223" s="41"/>
      <c r="CK4223" s="41"/>
      <c r="CL4223" s="68"/>
      <c r="CM4223" s="41"/>
      <c r="CN4223" s="41"/>
      <c r="CO4223" s="39"/>
      <c r="CP4223" s="78"/>
    </row>
    <row r="4224" spans="1:94" s="38" customFormat="1" x14ac:dyDescent="0.25">
      <c r="A4224" s="38">
        <v>4221</v>
      </c>
      <c r="F4224" s="39"/>
      <c r="Q4224" s="39"/>
      <c r="R4224" s="40"/>
      <c r="S4224" s="40"/>
      <c r="T4224" s="39"/>
      <c r="AG4224" s="110"/>
      <c r="AH4224" s="94"/>
      <c r="AJ4224" s="97"/>
      <c r="AL4224" s="39"/>
      <c r="AP4224" s="39"/>
      <c r="AQ4224" s="77"/>
      <c r="AR4224" s="94"/>
      <c r="AT4224" s="97"/>
      <c r="BB4224" s="79"/>
      <c r="BC4224" s="94"/>
      <c r="BE4224" s="97"/>
      <c r="BF4224" s="97"/>
      <c r="BG4224" s="40"/>
      <c r="BK4224" s="40"/>
      <c r="BL4224" s="79"/>
      <c r="BM4224" s="94"/>
      <c r="BO4224" s="97"/>
      <c r="BQ4224" s="40"/>
      <c r="BR4224" s="94"/>
      <c r="BS4224" s="94"/>
      <c r="BT4224" s="94"/>
      <c r="BU4224" s="40"/>
      <c r="BV4224" s="82"/>
      <c r="BW4224" s="94"/>
      <c r="BX4224" s="48"/>
      <c r="BY4224" s="97"/>
      <c r="BZ4224" s="48"/>
      <c r="CA4224" s="40"/>
      <c r="CB4224" s="94"/>
      <c r="CC4224" s="94"/>
      <c r="CD4224" s="94"/>
      <c r="CE4224" s="40"/>
      <c r="CF4224" s="73"/>
      <c r="CG4224" s="41"/>
      <c r="CH4224" s="41"/>
      <c r="CI4224" s="41"/>
      <c r="CJ4224" s="41"/>
      <c r="CK4224" s="41"/>
      <c r="CL4224" s="68"/>
      <c r="CM4224" s="41"/>
      <c r="CN4224" s="41"/>
      <c r="CO4224" s="39"/>
      <c r="CP4224" s="78"/>
    </row>
    <row r="4225" spans="1:94" s="38" customFormat="1" x14ac:dyDescent="0.25">
      <c r="A4225" s="38">
        <v>4222</v>
      </c>
      <c r="F4225" s="39"/>
      <c r="Q4225" s="39"/>
      <c r="R4225" s="40"/>
      <c r="S4225" s="40"/>
      <c r="T4225" s="39"/>
      <c r="AG4225" s="110"/>
      <c r="AH4225" s="94"/>
      <c r="AJ4225" s="97"/>
      <c r="AL4225" s="39"/>
      <c r="AP4225" s="39"/>
      <c r="AQ4225" s="77"/>
      <c r="AR4225" s="94"/>
      <c r="AT4225" s="97"/>
      <c r="BB4225" s="79"/>
      <c r="BC4225" s="94"/>
      <c r="BE4225" s="97"/>
      <c r="BF4225" s="97"/>
      <c r="BG4225" s="40"/>
      <c r="BK4225" s="40"/>
      <c r="BL4225" s="79"/>
      <c r="BM4225" s="94"/>
      <c r="BO4225" s="97"/>
      <c r="BQ4225" s="40"/>
      <c r="BR4225" s="94"/>
      <c r="BS4225" s="94"/>
      <c r="BT4225" s="94"/>
      <c r="BU4225" s="40"/>
      <c r="BV4225" s="82"/>
      <c r="BW4225" s="94"/>
      <c r="BX4225" s="48"/>
      <c r="BY4225" s="97"/>
      <c r="BZ4225" s="48"/>
      <c r="CA4225" s="40"/>
      <c r="CB4225" s="94"/>
      <c r="CC4225" s="94"/>
      <c r="CD4225" s="94"/>
      <c r="CE4225" s="40"/>
      <c r="CF4225" s="73"/>
      <c r="CG4225" s="41"/>
      <c r="CH4225" s="41"/>
      <c r="CI4225" s="41"/>
      <c r="CJ4225" s="41"/>
      <c r="CK4225" s="41"/>
      <c r="CL4225" s="68"/>
      <c r="CM4225" s="41"/>
      <c r="CN4225" s="41"/>
      <c r="CO4225" s="39"/>
      <c r="CP4225" s="78"/>
    </row>
    <row r="4226" spans="1:94" s="38" customFormat="1" x14ac:dyDescent="0.25">
      <c r="A4226" s="38">
        <v>4223</v>
      </c>
      <c r="F4226" s="39"/>
      <c r="Q4226" s="39"/>
      <c r="R4226" s="40"/>
      <c r="S4226" s="40"/>
      <c r="T4226" s="39"/>
      <c r="AG4226" s="110"/>
      <c r="AH4226" s="94"/>
      <c r="AJ4226" s="97"/>
      <c r="AL4226" s="39"/>
      <c r="AP4226" s="39"/>
      <c r="AQ4226" s="77"/>
      <c r="AR4226" s="94"/>
      <c r="AT4226" s="97"/>
      <c r="BB4226" s="79"/>
      <c r="BC4226" s="94"/>
      <c r="BE4226" s="97"/>
      <c r="BF4226" s="97"/>
      <c r="BG4226" s="40"/>
      <c r="BK4226" s="40"/>
      <c r="BL4226" s="79"/>
      <c r="BM4226" s="94"/>
      <c r="BO4226" s="97"/>
      <c r="BQ4226" s="40"/>
      <c r="BR4226" s="94"/>
      <c r="BS4226" s="94"/>
      <c r="BT4226" s="94"/>
      <c r="BU4226" s="40"/>
      <c r="BV4226" s="82"/>
      <c r="BW4226" s="94"/>
      <c r="BX4226" s="48"/>
      <c r="BY4226" s="97"/>
      <c r="BZ4226" s="48"/>
      <c r="CA4226" s="40"/>
      <c r="CB4226" s="94"/>
      <c r="CC4226" s="94"/>
      <c r="CD4226" s="94"/>
      <c r="CE4226" s="40"/>
      <c r="CF4226" s="73"/>
      <c r="CG4226" s="41"/>
      <c r="CH4226" s="41"/>
      <c r="CI4226" s="41"/>
      <c r="CJ4226" s="41"/>
      <c r="CK4226" s="41"/>
      <c r="CL4226" s="68"/>
      <c r="CM4226" s="41"/>
      <c r="CN4226" s="41"/>
      <c r="CO4226" s="39"/>
      <c r="CP4226" s="78"/>
    </row>
    <row r="4227" spans="1:94" s="38" customFormat="1" x14ac:dyDescent="0.25">
      <c r="A4227" s="38">
        <v>4224</v>
      </c>
      <c r="F4227" s="39"/>
      <c r="Q4227" s="39"/>
      <c r="R4227" s="40"/>
      <c r="S4227" s="40"/>
      <c r="T4227" s="39"/>
      <c r="AG4227" s="110"/>
      <c r="AH4227" s="94"/>
      <c r="AJ4227" s="97"/>
      <c r="AL4227" s="39"/>
      <c r="AP4227" s="39"/>
      <c r="AQ4227" s="77"/>
      <c r="AR4227" s="94"/>
      <c r="AT4227" s="97"/>
      <c r="BB4227" s="79"/>
      <c r="BC4227" s="94"/>
      <c r="BE4227" s="97"/>
      <c r="BF4227" s="97"/>
      <c r="BG4227" s="40"/>
      <c r="BK4227" s="40"/>
      <c r="BL4227" s="79"/>
      <c r="BM4227" s="94"/>
      <c r="BO4227" s="97"/>
      <c r="BQ4227" s="40"/>
      <c r="BR4227" s="94"/>
      <c r="BS4227" s="94"/>
      <c r="BT4227" s="94"/>
      <c r="BU4227" s="40"/>
      <c r="BV4227" s="82"/>
      <c r="BW4227" s="94"/>
      <c r="BX4227" s="48"/>
      <c r="BY4227" s="97"/>
      <c r="BZ4227" s="48"/>
      <c r="CA4227" s="40"/>
      <c r="CB4227" s="94"/>
      <c r="CC4227" s="94"/>
      <c r="CD4227" s="94"/>
      <c r="CE4227" s="40"/>
      <c r="CF4227" s="73"/>
      <c r="CG4227" s="41"/>
      <c r="CH4227" s="41"/>
      <c r="CI4227" s="41"/>
      <c r="CJ4227" s="41"/>
      <c r="CK4227" s="41"/>
      <c r="CL4227" s="68"/>
      <c r="CM4227" s="41"/>
      <c r="CN4227" s="41"/>
      <c r="CO4227" s="39"/>
      <c r="CP4227" s="78"/>
    </row>
    <row r="4228" spans="1:94" s="38" customFormat="1" x14ac:dyDescent="0.25">
      <c r="A4228" s="38">
        <v>4225</v>
      </c>
      <c r="F4228" s="39"/>
      <c r="Q4228" s="39"/>
      <c r="R4228" s="40"/>
      <c r="S4228" s="40"/>
      <c r="T4228" s="39"/>
      <c r="AG4228" s="110"/>
      <c r="AH4228" s="94"/>
      <c r="AJ4228" s="97"/>
      <c r="AL4228" s="39"/>
      <c r="AP4228" s="39"/>
      <c r="AQ4228" s="77"/>
      <c r="AR4228" s="94"/>
      <c r="AT4228" s="97"/>
      <c r="BB4228" s="79"/>
      <c r="BC4228" s="94"/>
      <c r="BE4228" s="97"/>
      <c r="BF4228" s="97"/>
      <c r="BG4228" s="40"/>
      <c r="BK4228" s="40"/>
      <c r="BL4228" s="79"/>
      <c r="BM4228" s="94"/>
      <c r="BO4228" s="97"/>
      <c r="BQ4228" s="40"/>
      <c r="BR4228" s="94"/>
      <c r="BS4228" s="94"/>
      <c r="BT4228" s="94"/>
      <c r="BU4228" s="40"/>
      <c r="BV4228" s="82"/>
      <c r="BW4228" s="94"/>
      <c r="BX4228" s="48"/>
      <c r="BY4228" s="97"/>
      <c r="BZ4228" s="48"/>
      <c r="CA4228" s="40"/>
      <c r="CB4228" s="94"/>
      <c r="CC4228" s="94"/>
      <c r="CD4228" s="94"/>
      <c r="CE4228" s="40"/>
      <c r="CF4228" s="73"/>
      <c r="CG4228" s="41"/>
      <c r="CH4228" s="41"/>
      <c r="CI4228" s="41"/>
      <c r="CJ4228" s="41"/>
      <c r="CK4228" s="41"/>
      <c r="CL4228" s="68"/>
      <c r="CM4228" s="41"/>
      <c r="CN4228" s="41"/>
      <c r="CO4228" s="39"/>
      <c r="CP4228" s="78"/>
    </row>
    <row r="4229" spans="1:94" s="38" customFormat="1" x14ac:dyDescent="0.25">
      <c r="A4229" s="38">
        <v>4226</v>
      </c>
      <c r="F4229" s="39"/>
      <c r="Q4229" s="39"/>
      <c r="R4229" s="40"/>
      <c r="S4229" s="40"/>
      <c r="T4229" s="39"/>
      <c r="AG4229" s="110"/>
      <c r="AH4229" s="94"/>
      <c r="AJ4229" s="97"/>
      <c r="AL4229" s="39"/>
      <c r="AP4229" s="39"/>
      <c r="AQ4229" s="77"/>
      <c r="AR4229" s="94"/>
      <c r="AT4229" s="97"/>
      <c r="BB4229" s="79"/>
      <c r="BC4229" s="94"/>
      <c r="BE4229" s="97"/>
      <c r="BF4229" s="97"/>
      <c r="BG4229" s="40"/>
      <c r="BK4229" s="40"/>
      <c r="BL4229" s="79"/>
      <c r="BM4229" s="94"/>
      <c r="BO4229" s="97"/>
      <c r="BQ4229" s="40"/>
      <c r="BR4229" s="94"/>
      <c r="BS4229" s="94"/>
      <c r="BT4229" s="94"/>
      <c r="BU4229" s="40"/>
      <c r="BV4229" s="82"/>
      <c r="BW4229" s="94"/>
      <c r="BX4229" s="48"/>
      <c r="BY4229" s="97"/>
      <c r="BZ4229" s="48"/>
      <c r="CA4229" s="40"/>
      <c r="CB4229" s="94"/>
      <c r="CC4229" s="94"/>
      <c r="CD4229" s="94"/>
      <c r="CE4229" s="40"/>
      <c r="CF4229" s="73"/>
      <c r="CG4229" s="41"/>
      <c r="CH4229" s="41"/>
      <c r="CI4229" s="41"/>
      <c r="CJ4229" s="41"/>
      <c r="CK4229" s="41"/>
      <c r="CL4229" s="68"/>
      <c r="CM4229" s="41"/>
      <c r="CN4229" s="41"/>
      <c r="CO4229" s="39"/>
      <c r="CP4229" s="78"/>
    </row>
    <row r="4230" spans="1:94" s="38" customFormat="1" x14ac:dyDescent="0.25">
      <c r="A4230" s="38">
        <v>4227</v>
      </c>
      <c r="F4230" s="39"/>
      <c r="Q4230" s="39"/>
      <c r="R4230" s="40"/>
      <c r="S4230" s="40"/>
      <c r="T4230" s="39"/>
      <c r="AG4230" s="110"/>
      <c r="AH4230" s="94"/>
      <c r="AJ4230" s="97"/>
      <c r="AL4230" s="39"/>
      <c r="AP4230" s="39"/>
      <c r="AQ4230" s="77"/>
      <c r="AR4230" s="94"/>
      <c r="AT4230" s="97"/>
      <c r="BB4230" s="79"/>
      <c r="BC4230" s="94"/>
      <c r="BE4230" s="97"/>
      <c r="BF4230" s="97"/>
      <c r="BG4230" s="40"/>
      <c r="BK4230" s="40"/>
      <c r="BL4230" s="79"/>
      <c r="BM4230" s="94"/>
      <c r="BO4230" s="97"/>
      <c r="BQ4230" s="40"/>
      <c r="BR4230" s="94"/>
      <c r="BS4230" s="94"/>
      <c r="BT4230" s="94"/>
      <c r="BU4230" s="40"/>
      <c r="BV4230" s="82"/>
      <c r="BW4230" s="94"/>
      <c r="BX4230" s="48"/>
      <c r="BY4230" s="97"/>
      <c r="BZ4230" s="48"/>
      <c r="CA4230" s="40"/>
      <c r="CB4230" s="94"/>
      <c r="CC4230" s="94"/>
      <c r="CD4230" s="94"/>
      <c r="CE4230" s="40"/>
      <c r="CF4230" s="73"/>
      <c r="CG4230" s="41"/>
      <c r="CH4230" s="41"/>
      <c r="CI4230" s="41"/>
      <c r="CJ4230" s="41"/>
      <c r="CK4230" s="41"/>
      <c r="CL4230" s="68"/>
      <c r="CM4230" s="41"/>
      <c r="CN4230" s="41"/>
      <c r="CO4230" s="39"/>
      <c r="CP4230" s="78"/>
    </row>
    <row r="4231" spans="1:94" s="38" customFormat="1" x14ac:dyDescent="0.25">
      <c r="A4231" s="38">
        <v>4228</v>
      </c>
      <c r="F4231" s="39"/>
      <c r="Q4231" s="39"/>
      <c r="R4231" s="40"/>
      <c r="S4231" s="40"/>
      <c r="T4231" s="39"/>
      <c r="AG4231" s="110"/>
      <c r="AH4231" s="94"/>
      <c r="AJ4231" s="97"/>
      <c r="AL4231" s="39"/>
      <c r="AP4231" s="39"/>
      <c r="AQ4231" s="77"/>
      <c r="AR4231" s="94"/>
      <c r="AT4231" s="97"/>
      <c r="BB4231" s="79"/>
      <c r="BC4231" s="94"/>
      <c r="BE4231" s="97"/>
      <c r="BF4231" s="97"/>
      <c r="BG4231" s="40"/>
      <c r="BK4231" s="40"/>
      <c r="BL4231" s="79"/>
      <c r="BM4231" s="94"/>
      <c r="BO4231" s="97"/>
      <c r="BQ4231" s="40"/>
      <c r="BR4231" s="94"/>
      <c r="BS4231" s="94"/>
      <c r="BT4231" s="94"/>
      <c r="BU4231" s="40"/>
      <c r="BV4231" s="82"/>
      <c r="BW4231" s="94"/>
      <c r="BX4231" s="48"/>
      <c r="BY4231" s="97"/>
      <c r="BZ4231" s="48"/>
      <c r="CA4231" s="40"/>
      <c r="CB4231" s="94"/>
      <c r="CC4231" s="94"/>
      <c r="CD4231" s="94"/>
      <c r="CE4231" s="40"/>
      <c r="CF4231" s="73"/>
      <c r="CG4231" s="41"/>
      <c r="CH4231" s="41"/>
      <c r="CI4231" s="41"/>
      <c r="CJ4231" s="41"/>
      <c r="CK4231" s="41"/>
      <c r="CL4231" s="68"/>
      <c r="CM4231" s="41"/>
      <c r="CN4231" s="41"/>
      <c r="CO4231" s="39"/>
      <c r="CP4231" s="78"/>
    </row>
    <row r="4232" spans="1:94" s="38" customFormat="1" x14ac:dyDescent="0.25">
      <c r="A4232" s="38">
        <v>4229</v>
      </c>
      <c r="F4232" s="39"/>
      <c r="Q4232" s="39"/>
      <c r="R4232" s="40"/>
      <c r="S4232" s="40"/>
      <c r="T4232" s="39"/>
      <c r="AG4232" s="110"/>
      <c r="AH4232" s="94"/>
      <c r="AJ4232" s="97"/>
      <c r="AL4232" s="39"/>
      <c r="AP4232" s="39"/>
      <c r="AQ4232" s="77"/>
      <c r="AR4232" s="94"/>
      <c r="AT4232" s="97"/>
      <c r="BB4232" s="79"/>
      <c r="BC4232" s="94"/>
      <c r="BE4232" s="97"/>
      <c r="BF4232" s="97"/>
      <c r="BG4232" s="40"/>
      <c r="BK4232" s="40"/>
      <c r="BL4232" s="79"/>
      <c r="BM4232" s="94"/>
      <c r="BO4232" s="97"/>
      <c r="BQ4232" s="40"/>
      <c r="BR4232" s="94"/>
      <c r="BS4232" s="94"/>
      <c r="BT4232" s="94"/>
      <c r="BU4232" s="40"/>
      <c r="BV4232" s="82"/>
      <c r="BW4232" s="94"/>
      <c r="BX4232" s="48"/>
      <c r="BY4232" s="97"/>
      <c r="BZ4232" s="48"/>
      <c r="CA4232" s="40"/>
      <c r="CB4232" s="94"/>
      <c r="CC4232" s="94"/>
      <c r="CD4232" s="94"/>
      <c r="CE4232" s="40"/>
      <c r="CF4232" s="73"/>
      <c r="CG4232" s="41"/>
      <c r="CH4232" s="41"/>
      <c r="CI4232" s="41"/>
      <c r="CJ4232" s="41"/>
      <c r="CK4232" s="41"/>
      <c r="CL4232" s="68"/>
      <c r="CM4232" s="41"/>
      <c r="CN4232" s="41"/>
      <c r="CO4232" s="39"/>
      <c r="CP4232" s="78"/>
    </row>
    <row r="4233" spans="1:94" s="38" customFormat="1" x14ac:dyDescent="0.25">
      <c r="A4233" s="38">
        <v>4230</v>
      </c>
      <c r="F4233" s="39"/>
      <c r="Q4233" s="39"/>
      <c r="R4233" s="40"/>
      <c r="S4233" s="40"/>
      <c r="T4233" s="39"/>
      <c r="AG4233" s="110"/>
      <c r="AH4233" s="94"/>
      <c r="AJ4233" s="97"/>
      <c r="AL4233" s="39"/>
      <c r="AP4233" s="39"/>
      <c r="AQ4233" s="77"/>
      <c r="AR4233" s="94"/>
      <c r="AT4233" s="97"/>
      <c r="BB4233" s="79"/>
      <c r="BC4233" s="94"/>
      <c r="BE4233" s="97"/>
      <c r="BF4233" s="97"/>
      <c r="BG4233" s="40"/>
      <c r="BK4233" s="40"/>
      <c r="BL4233" s="79"/>
      <c r="BM4233" s="94"/>
      <c r="BO4233" s="97"/>
      <c r="BQ4233" s="40"/>
      <c r="BR4233" s="94"/>
      <c r="BS4233" s="94"/>
      <c r="BT4233" s="94"/>
      <c r="BU4233" s="40"/>
      <c r="BV4233" s="82"/>
      <c r="BW4233" s="94"/>
      <c r="BX4233" s="48"/>
      <c r="BY4233" s="97"/>
      <c r="BZ4233" s="48"/>
      <c r="CA4233" s="40"/>
      <c r="CB4233" s="94"/>
      <c r="CC4233" s="94"/>
      <c r="CD4233" s="94"/>
      <c r="CE4233" s="40"/>
      <c r="CF4233" s="73"/>
      <c r="CG4233" s="41"/>
      <c r="CH4233" s="41"/>
      <c r="CI4233" s="41"/>
      <c r="CJ4233" s="41"/>
      <c r="CK4233" s="41"/>
      <c r="CL4233" s="68"/>
      <c r="CM4233" s="41"/>
      <c r="CN4233" s="41"/>
      <c r="CO4233" s="39"/>
      <c r="CP4233" s="78"/>
    </row>
    <row r="4234" spans="1:94" s="38" customFormat="1" x14ac:dyDescent="0.25">
      <c r="A4234" s="38">
        <v>4231</v>
      </c>
      <c r="F4234" s="39"/>
      <c r="Q4234" s="39"/>
      <c r="R4234" s="40"/>
      <c r="S4234" s="40"/>
      <c r="T4234" s="39"/>
      <c r="AG4234" s="110"/>
      <c r="AH4234" s="94"/>
      <c r="AJ4234" s="97"/>
      <c r="AL4234" s="39"/>
      <c r="AP4234" s="39"/>
      <c r="AQ4234" s="77"/>
      <c r="AR4234" s="94"/>
      <c r="AT4234" s="97"/>
      <c r="BB4234" s="79"/>
      <c r="BC4234" s="94"/>
      <c r="BE4234" s="97"/>
      <c r="BF4234" s="97"/>
      <c r="BG4234" s="40"/>
      <c r="BK4234" s="40"/>
      <c r="BL4234" s="79"/>
      <c r="BM4234" s="94"/>
      <c r="BO4234" s="97"/>
      <c r="BQ4234" s="40"/>
      <c r="BR4234" s="94"/>
      <c r="BS4234" s="94"/>
      <c r="BT4234" s="94"/>
      <c r="BU4234" s="40"/>
      <c r="BV4234" s="82"/>
      <c r="BW4234" s="94"/>
      <c r="BX4234" s="48"/>
      <c r="BY4234" s="97"/>
      <c r="BZ4234" s="48"/>
      <c r="CA4234" s="40"/>
      <c r="CB4234" s="94"/>
      <c r="CC4234" s="94"/>
      <c r="CD4234" s="94"/>
      <c r="CE4234" s="40"/>
      <c r="CF4234" s="73"/>
      <c r="CG4234" s="41"/>
      <c r="CH4234" s="41"/>
      <c r="CI4234" s="41"/>
      <c r="CJ4234" s="41"/>
      <c r="CK4234" s="41"/>
      <c r="CL4234" s="68"/>
      <c r="CM4234" s="41"/>
      <c r="CN4234" s="41"/>
      <c r="CO4234" s="39"/>
      <c r="CP4234" s="78"/>
    </row>
    <row r="4235" spans="1:94" s="38" customFormat="1" x14ac:dyDescent="0.25">
      <c r="A4235" s="38">
        <v>4232</v>
      </c>
      <c r="F4235" s="39"/>
      <c r="Q4235" s="39"/>
      <c r="R4235" s="40"/>
      <c r="S4235" s="40"/>
      <c r="T4235" s="39"/>
      <c r="AG4235" s="110"/>
      <c r="AH4235" s="94"/>
      <c r="AJ4235" s="97"/>
      <c r="AL4235" s="39"/>
      <c r="AP4235" s="39"/>
      <c r="AQ4235" s="77"/>
      <c r="AR4235" s="94"/>
      <c r="AT4235" s="97"/>
      <c r="BB4235" s="79"/>
      <c r="BC4235" s="94"/>
      <c r="BE4235" s="97"/>
      <c r="BF4235" s="97"/>
      <c r="BG4235" s="40"/>
      <c r="BK4235" s="40"/>
      <c r="BL4235" s="79"/>
      <c r="BM4235" s="94"/>
      <c r="BO4235" s="97"/>
      <c r="BQ4235" s="40"/>
      <c r="BR4235" s="94"/>
      <c r="BS4235" s="94"/>
      <c r="BT4235" s="94"/>
      <c r="BU4235" s="40"/>
      <c r="BV4235" s="82"/>
      <c r="BW4235" s="94"/>
      <c r="BX4235" s="48"/>
      <c r="BY4235" s="97"/>
      <c r="BZ4235" s="48"/>
      <c r="CA4235" s="40"/>
      <c r="CB4235" s="94"/>
      <c r="CC4235" s="94"/>
      <c r="CD4235" s="94"/>
      <c r="CE4235" s="40"/>
      <c r="CF4235" s="73"/>
      <c r="CG4235" s="41"/>
      <c r="CH4235" s="41"/>
      <c r="CI4235" s="41"/>
      <c r="CJ4235" s="41"/>
      <c r="CK4235" s="41"/>
      <c r="CL4235" s="68"/>
      <c r="CM4235" s="41"/>
      <c r="CN4235" s="41"/>
      <c r="CO4235" s="39"/>
      <c r="CP4235" s="78"/>
    </row>
    <row r="4236" spans="1:94" s="38" customFormat="1" x14ac:dyDescent="0.25">
      <c r="A4236" s="38">
        <v>4233</v>
      </c>
      <c r="F4236" s="39"/>
      <c r="Q4236" s="39"/>
      <c r="R4236" s="40"/>
      <c r="S4236" s="40"/>
      <c r="T4236" s="39"/>
      <c r="AG4236" s="110"/>
      <c r="AH4236" s="94"/>
      <c r="AJ4236" s="97"/>
      <c r="AL4236" s="39"/>
      <c r="AP4236" s="39"/>
      <c r="AQ4236" s="77"/>
      <c r="AR4236" s="94"/>
      <c r="AT4236" s="97"/>
      <c r="BB4236" s="79"/>
      <c r="BC4236" s="94"/>
      <c r="BE4236" s="97"/>
      <c r="BF4236" s="97"/>
      <c r="BG4236" s="40"/>
      <c r="BK4236" s="40"/>
      <c r="BL4236" s="79"/>
      <c r="BM4236" s="94"/>
      <c r="BO4236" s="97"/>
      <c r="BQ4236" s="40"/>
      <c r="BR4236" s="94"/>
      <c r="BS4236" s="94"/>
      <c r="BT4236" s="94"/>
      <c r="BU4236" s="40"/>
      <c r="BV4236" s="82"/>
      <c r="BW4236" s="94"/>
      <c r="BX4236" s="48"/>
      <c r="BY4236" s="97"/>
      <c r="BZ4236" s="48"/>
      <c r="CA4236" s="40"/>
      <c r="CB4236" s="94"/>
      <c r="CC4236" s="94"/>
      <c r="CD4236" s="94"/>
      <c r="CE4236" s="40"/>
      <c r="CF4236" s="73"/>
      <c r="CG4236" s="41"/>
      <c r="CH4236" s="41"/>
      <c r="CI4236" s="41"/>
      <c r="CJ4236" s="41"/>
      <c r="CK4236" s="41"/>
      <c r="CL4236" s="68"/>
      <c r="CM4236" s="41"/>
      <c r="CN4236" s="41"/>
      <c r="CO4236" s="39"/>
      <c r="CP4236" s="78"/>
    </row>
    <row r="4237" spans="1:94" s="38" customFormat="1" x14ac:dyDescent="0.25">
      <c r="A4237" s="38">
        <v>4234</v>
      </c>
      <c r="F4237" s="39"/>
      <c r="Q4237" s="39"/>
      <c r="R4237" s="40"/>
      <c r="S4237" s="40"/>
      <c r="T4237" s="39"/>
      <c r="AG4237" s="110"/>
      <c r="AH4237" s="94"/>
      <c r="AJ4237" s="97"/>
      <c r="AL4237" s="39"/>
      <c r="AP4237" s="39"/>
      <c r="AQ4237" s="77"/>
      <c r="AR4237" s="94"/>
      <c r="AT4237" s="97"/>
      <c r="BB4237" s="79"/>
      <c r="BC4237" s="94"/>
      <c r="BE4237" s="97"/>
      <c r="BF4237" s="97"/>
      <c r="BG4237" s="40"/>
      <c r="BK4237" s="40"/>
      <c r="BL4237" s="79"/>
      <c r="BM4237" s="94"/>
      <c r="BO4237" s="97"/>
      <c r="BQ4237" s="40"/>
      <c r="BR4237" s="94"/>
      <c r="BS4237" s="94"/>
      <c r="BT4237" s="94"/>
      <c r="BU4237" s="40"/>
      <c r="BV4237" s="82"/>
      <c r="BW4237" s="94"/>
      <c r="BX4237" s="48"/>
      <c r="BY4237" s="97"/>
      <c r="BZ4237" s="48"/>
      <c r="CA4237" s="40"/>
      <c r="CB4237" s="94"/>
      <c r="CC4237" s="94"/>
      <c r="CD4237" s="94"/>
      <c r="CE4237" s="40"/>
      <c r="CF4237" s="73"/>
      <c r="CG4237" s="41"/>
      <c r="CH4237" s="41"/>
      <c r="CI4237" s="41"/>
      <c r="CJ4237" s="41"/>
      <c r="CK4237" s="41"/>
      <c r="CL4237" s="68"/>
      <c r="CM4237" s="41"/>
      <c r="CN4237" s="41"/>
      <c r="CO4237" s="39"/>
      <c r="CP4237" s="78"/>
    </row>
    <row r="4238" spans="1:94" s="38" customFormat="1" x14ac:dyDescent="0.25">
      <c r="A4238" s="38">
        <v>4235</v>
      </c>
      <c r="F4238" s="39"/>
      <c r="Q4238" s="39"/>
      <c r="R4238" s="40"/>
      <c r="S4238" s="40"/>
      <c r="T4238" s="39"/>
      <c r="AG4238" s="110"/>
      <c r="AH4238" s="94"/>
      <c r="AJ4238" s="97"/>
      <c r="AL4238" s="39"/>
      <c r="AP4238" s="39"/>
      <c r="AQ4238" s="77"/>
      <c r="AR4238" s="94"/>
      <c r="AT4238" s="97"/>
      <c r="BB4238" s="79"/>
      <c r="BC4238" s="94"/>
      <c r="BE4238" s="97"/>
      <c r="BF4238" s="97"/>
      <c r="BG4238" s="40"/>
      <c r="BK4238" s="40"/>
      <c r="BL4238" s="79"/>
      <c r="BM4238" s="94"/>
      <c r="BO4238" s="97"/>
      <c r="BQ4238" s="40"/>
      <c r="BR4238" s="94"/>
      <c r="BS4238" s="94"/>
      <c r="BT4238" s="94"/>
      <c r="BU4238" s="40"/>
      <c r="BV4238" s="82"/>
      <c r="BW4238" s="94"/>
      <c r="BX4238" s="48"/>
      <c r="BY4238" s="97"/>
      <c r="BZ4238" s="48"/>
      <c r="CA4238" s="40"/>
      <c r="CB4238" s="94"/>
      <c r="CC4238" s="94"/>
      <c r="CD4238" s="94"/>
      <c r="CE4238" s="40"/>
      <c r="CF4238" s="73"/>
      <c r="CG4238" s="41"/>
      <c r="CH4238" s="41"/>
      <c r="CI4238" s="41"/>
      <c r="CJ4238" s="41"/>
      <c r="CK4238" s="41"/>
      <c r="CL4238" s="68"/>
      <c r="CM4238" s="41"/>
      <c r="CN4238" s="41"/>
      <c r="CO4238" s="39"/>
      <c r="CP4238" s="78"/>
    </row>
    <row r="4239" spans="1:94" s="38" customFormat="1" x14ac:dyDescent="0.25">
      <c r="A4239" s="38">
        <v>4236</v>
      </c>
      <c r="F4239" s="39"/>
      <c r="Q4239" s="39"/>
      <c r="R4239" s="40"/>
      <c r="S4239" s="40"/>
      <c r="T4239" s="39"/>
      <c r="AG4239" s="110"/>
      <c r="AH4239" s="94"/>
      <c r="AJ4239" s="97"/>
      <c r="AL4239" s="39"/>
      <c r="AP4239" s="39"/>
      <c r="AQ4239" s="77"/>
      <c r="AR4239" s="94"/>
      <c r="AT4239" s="97"/>
      <c r="BB4239" s="79"/>
      <c r="BC4239" s="94"/>
      <c r="BE4239" s="97"/>
      <c r="BF4239" s="97"/>
      <c r="BG4239" s="40"/>
      <c r="BK4239" s="40"/>
      <c r="BL4239" s="79"/>
      <c r="BM4239" s="94"/>
      <c r="BO4239" s="97"/>
      <c r="BQ4239" s="40"/>
      <c r="BR4239" s="94"/>
      <c r="BS4239" s="94"/>
      <c r="BT4239" s="94"/>
      <c r="BU4239" s="40"/>
      <c r="BV4239" s="82"/>
      <c r="BW4239" s="94"/>
      <c r="BX4239" s="48"/>
      <c r="BY4239" s="97"/>
      <c r="BZ4239" s="48"/>
      <c r="CA4239" s="40"/>
      <c r="CB4239" s="94"/>
      <c r="CC4239" s="94"/>
      <c r="CD4239" s="94"/>
      <c r="CE4239" s="40"/>
      <c r="CF4239" s="73"/>
      <c r="CG4239" s="41"/>
      <c r="CH4239" s="41"/>
      <c r="CI4239" s="41"/>
      <c r="CJ4239" s="41"/>
      <c r="CK4239" s="41"/>
      <c r="CL4239" s="68"/>
      <c r="CM4239" s="41"/>
      <c r="CN4239" s="41"/>
      <c r="CO4239" s="39"/>
      <c r="CP4239" s="78"/>
    </row>
    <row r="4240" spans="1:94" s="38" customFormat="1" x14ac:dyDescent="0.25">
      <c r="A4240" s="38">
        <v>4237</v>
      </c>
      <c r="F4240" s="39"/>
      <c r="Q4240" s="39"/>
      <c r="R4240" s="40"/>
      <c r="S4240" s="40"/>
      <c r="T4240" s="39"/>
      <c r="AG4240" s="110"/>
      <c r="AH4240" s="94"/>
      <c r="AJ4240" s="97"/>
      <c r="AL4240" s="39"/>
      <c r="AP4240" s="39"/>
      <c r="AQ4240" s="77"/>
      <c r="AR4240" s="94"/>
      <c r="AT4240" s="97"/>
      <c r="BB4240" s="79"/>
      <c r="BC4240" s="94"/>
      <c r="BE4240" s="97"/>
      <c r="BF4240" s="97"/>
      <c r="BG4240" s="40"/>
      <c r="BK4240" s="40"/>
      <c r="BL4240" s="79"/>
      <c r="BM4240" s="94"/>
      <c r="BO4240" s="97"/>
      <c r="BQ4240" s="40"/>
      <c r="BR4240" s="94"/>
      <c r="BS4240" s="94"/>
      <c r="BT4240" s="94"/>
      <c r="BU4240" s="40"/>
      <c r="BV4240" s="82"/>
      <c r="BW4240" s="94"/>
      <c r="BX4240" s="48"/>
      <c r="BY4240" s="97"/>
      <c r="BZ4240" s="48"/>
      <c r="CA4240" s="40"/>
      <c r="CB4240" s="94"/>
      <c r="CC4240" s="94"/>
      <c r="CD4240" s="94"/>
      <c r="CE4240" s="40"/>
      <c r="CF4240" s="73"/>
      <c r="CG4240" s="41"/>
      <c r="CH4240" s="41"/>
      <c r="CI4240" s="41"/>
      <c r="CJ4240" s="41"/>
      <c r="CK4240" s="41"/>
      <c r="CL4240" s="68"/>
      <c r="CM4240" s="41"/>
      <c r="CN4240" s="41"/>
      <c r="CO4240" s="39"/>
      <c r="CP4240" s="78"/>
    </row>
    <row r="4241" spans="1:94" s="38" customFormat="1" x14ac:dyDescent="0.25">
      <c r="A4241" s="38">
        <v>4238</v>
      </c>
      <c r="F4241" s="39"/>
      <c r="Q4241" s="39"/>
      <c r="R4241" s="40"/>
      <c r="S4241" s="40"/>
      <c r="T4241" s="39"/>
      <c r="AG4241" s="110"/>
      <c r="AH4241" s="94"/>
      <c r="AJ4241" s="97"/>
      <c r="AL4241" s="39"/>
      <c r="AP4241" s="39"/>
      <c r="AQ4241" s="77"/>
      <c r="AR4241" s="94"/>
      <c r="AT4241" s="97"/>
      <c r="BB4241" s="79"/>
      <c r="BC4241" s="94"/>
      <c r="BE4241" s="97"/>
      <c r="BF4241" s="97"/>
      <c r="BG4241" s="40"/>
      <c r="BK4241" s="40"/>
      <c r="BL4241" s="79"/>
      <c r="BM4241" s="94"/>
      <c r="BO4241" s="97"/>
      <c r="BQ4241" s="40"/>
      <c r="BR4241" s="94"/>
      <c r="BS4241" s="94"/>
      <c r="BT4241" s="94"/>
      <c r="BU4241" s="40"/>
      <c r="BV4241" s="82"/>
      <c r="BW4241" s="94"/>
      <c r="BX4241" s="48"/>
      <c r="BY4241" s="97"/>
      <c r="BZ4241" s="48"/>
      <c r="CA4241" s="40"/>
      <c r="CB4241" s="94"/>
      <c r="CC4241" s="94"/>
      <c r="CD4241" s="94"/>
      <c r="CE4241" s="40"/>
      <c r="CF4241" s="73"/>
      <c r="CG4241" s="41"/>
      <c r="CH4241" s="41"/>
      <c r="CI4241" s="41"/>
      <c r="CJ4241" s="41"/>
      <c r="CK4241" s="41"/>
      <c r="CL4241" s="68"/>
      <c r="CM4241" s="41"/>
      <c r="CN4241" s="41"/>
      <c r="CO4241" s="39"/>
      <c r="CP4241" s="78"/>
    </row>
    <row r="4242" spans="1:94" s="38" customFormat="1" x14ac:dyDescent="0.25">
      <c r="A4242" s="38">
        <v>4239</v>
      </c>
      <c r="F4242" s="39"/>
      <c r="Q4242" s="39"/>
      <c r="R4242" s="40"/>
      <c r="S4242" s="40"/>
      <c r="T4242" s="39"/>
      <c r="AG4242" s="110"/>
      <c r="AH4242" s="94"/>
      <c r="AJ4242" s="97"/>
      <c r="AL4242" s="39"/>
      <c r="AP4242" s="39"/>
      <c r="AQ4242" s="77"/>
      <c r="AR4242" s="94"/>
      <c r="AT4242" s="97"/>
      <c r="BB4242" s="79"/>
      <c r="BC4242" s="94"/>
      <c r="BE4242" s="97"/>
      <c r="BF4242" s="97"/>
      <c r="BG4242" s="40"/>
      <c r="BK4242" s="40"/>
      <c r="BL4242" s="79"/>
      <c r="BM4242" s="94"/>
      <c r="BO4242" s="97"/>
      <c r="BQ4242" s="40"/>
      <c r="BR4242" s="94"/>
      <c r="BS4242" s="94"/>
      <c r="BT4242" s="94"/>
      <c r="BU4242" s="40"/>
      <c r="BV4242" s="82"/>
      <c r="BW4242" s="94"/>
      <c r="BX4242" s="48"/>
      <c r="BY4242" s="97"/>
      <c r="BZ4242" s="48"/>
      <c r="CA4242" s="40"/>
      <c r="CB4242" s="94"/>
      <c r="CC4242" s="94"/>
      <c r="CD4242" s="94"/>
      <c r="CE4242" s="40"/>
      <c r="CF4242" s="73"/>
      <c r="CG4242" s="41"/>
      <c r="CH4242" s="41"/>
      <c r="CI4242" s="41"/>
      <c r="CJ4242" s="41"/>
      <c r="CK4242" s="41"/>
      <c r="CL4242" s="68"/>
      <c r="CM4242" s="41"/>
      <c r="CN4242" s="41"/>
      <c r="CO4242" s="39"/>
      <c r="CP4242" s="78"/>
    </row>
    <row r="4243" spans="1:94" s="38" customFormat="1" x14ac:dyDescent="0.25">
      <c r="A4243" s="38">
        <v>4240</v>
      </c>
      <c r="F4243" s="39"/>
      <c r="Q4243" s="39"/>
      <c r="R4243" s="40"/>
      <c r="S4243" s="40"/>
      <c r="T4243" s="39"/>
      <c r="AG4243" s="110"/>
      <c r="AH4243" s="94"/>
      <c r="AJ4243" s="97"/>
      <c r="AL4243" s="39"/>
      <c r="AP4243" s="39"/>
      <c r="AQ4243" s="77"/>
      <c r="AR4243" s="94"/>
      <c r="AT4243" s="97"/>
      <c r="BB4243" s="79"/>
      <c r="BC4243" s="94"/>
      <c r="BE4243" s="97"/>
      <c r="BF4243" s="97"/>
      <c r="BG4243" s="40"/>
      <c r="BK4243" s="40"/>
      <c r="BL4243" s="79"/>
      <c r="BM4243" s="94"/>
      <c r="BO4243" s="97"/>
      <c r="BQ4243" s="40"/>
      <c r="BR4243" s="94"/>
      <c r="BS4243" s="94"/>
      <c r="BT4243" s="94"/>
      <c r="BU4243" s="40"/>
      <c r="BV4243" s="82"/>
      <c r="BW4243" s="94"/>
      <c r="BX4243" s="48"/>
      <c r="BY4243" s="97"/>
      <c r="BZ4243" s="48"/>
      <c r="CA4243" s="40"/>
      <c r="CB4243" s="94"/>
      <c r="CC4243" s="94"/>
      <c r="CD4243" s="94"/>
      <c r="CE4243" s="40"/>
      <c r="CF4243" s="73"/>
      <c r="CG4243" s="41"/>
      <c r="CH4243" s="41"/>
      <c r="CI4243" s="41"/>
      <c r="CJ4243" s="41"/>
      <c r="CK4243" s="41"/>
      <c r="CL4243" s="68"/>
      <c r="CM4243" s="41"/>
      <c r="CN4243" s="41"/>
      <c r="CO4243" s="39"/>
      <c r="CP4243" s="78"/>
    </row>
    <row r="4244" spans="1:94" s="38" customFormat="1" x14ac:dyDescent="0.25">
      <c r="A4244" s="38">
        <v>4241</v>
      </c>
      <c r="F4244" s="39"/>
      <c r="Q4244" s="39"/>
      <c r="R4244" s="40"/>
      <c r="S4244" s="40"/>
      <c r="T4244" s="39"/>
      <c r="AG4244" s="110"/>
      <c r="AH4244" s="94"/>
      <c r="AJ4244" s="97"/>
      <c r="AL4244" s="39"/>
      <c r="AP4244" s="39"/>
      <c r="AQ4244" s="77"/>
      <c r="AR4244" s="94"/>
      <c r="AT4244" s="97"/>
      <c r="BB4244" s="79"/>
      <c r="BC4244" s="94"/>
      <c r="BE4244" s="97"/>
      <c r="BF4244" s="97"/>
      <c r="BG4244" s="40"/>
      <c r="BK4244" s="40"/>
      <c r="BL4244" s="79"/>
      <c r="BM4244" s="94"/>
      <c r="BO4244" s="97"/>
      <c r="BQ4244" s="40"/>
      <c r="BR4244" s="94"/>
      <c r="BS4244" s="94"/>
      <c r="BT4244" s="94"/>
      <c r="BU4244" s="40"/>
      <c r="BV4244" s="82"/>
      <c r="BW4244" s="94"/>
      <c r="BX4244" s="48"/>
      <c r="BY4244" s="97"/>
      <c r="BZ4244" s="48"/>
      <c r="CA4244" s="40"/>
      <c r="CB4244" s="94"/>
      <c r="CC4244" s="94"/>
      <c r="CD4244" s="94"/>
      <c r="CE4244" s="40"/>
      <c r="CF4244" s="73"/>
      <c r="CG4244" s="41"/>
      <c r="CH4244" s="41"/>
      <c r="CI4244" s="41"/>
      <c r="CJ4244" s="41"/>
      <c r="CK4244" s="41"/>
      <c r="CL4244" s="68"/>
      <c r="CM4244" s="41"/>
      <c r="CN4244" s="41"/>
      <c r="CO4244" s="39"/>
      <c r="CP4244" s="78"/>
    </row>
    <row r="4245" spans="1:94" s="38" customFormat="1" x14ac:dyDescent="0.25">
      <c r="A4245" s="38">
        <v>4242</v>
      </c>
      <c r="F4245" s="39"/>
      <c r="Q4245" s="39"/>
      <c r="R4245" s="40"/>
      <c r="S4245" s="40"/>
      <c r="T4245" s="39"/>
      <c r="AG4245" s="110"/>
      <c r="AH4245" s="94"/>
      <c r="AJ4245" s="97"/>
      <c r="AL4245" s="39"/>
      <c r="AP4245" s="39"/>
      <c r="AQ4245" s="77"/>
      <c r="AR4245" s="94"/>
      <c r="AT4245" s="97"/>
      <c r="BB4245" s="79"/>
      <c r="BC4245" s="94"/>
      <c r="BE4245" s="97"/>
      <c r="BF4245" s="97"/>
      <c r="BG4245" s="40"/>
      <c r="BK4245" s="40"/>
      <c r="BL4245" s="79"/>
      <c r="BM4245" s="94"/>
      <c r="BO4245" s="97"/>
      <c r="BQ4245" s="40"/>
      <c r="BR4245" s="94"/>
      <c r="BS4245" s="94"/>
      <c r="BT4245" s="94"/>
      <c r="BU4245" s="40"/>
      <c r="BV4245" s="82"/>
      <c r="BW4245" s="94"/>
      <c r="BX4245" s="48"/>
      <c r="BY4245" s="97"/>
      <c r="BZ4245" s="48"/>
      <c r="CA4245" s="40"/>
      <c r="CB4245" s="94"/>
      <c r="CC4245" s="94"/>
      <c r="CD4245" s="94"/>
      <c r="CE4245" s="40"/>
      <c r="CF4245" s="73"/>
      <c r="CG4245" s="41"/>
      <c r="CH4245" s="41"/>
      <c r="CI4245" s="41"/>
      <c r="CJ4245" s="41"/>
      <c r="CK4245" s="41"/>
      <c r="CL4245" s="68"/>
      <c r="CM4245" s="41"/>
      <c r="CN4245" s="41"/>
      <c r="CO4245" s="39"/>
      <c r="CP4245" s="78"/>
    </row>
    <row r="4246" spans="1:94" s="38" customFormat="1" x14ac:dyDescent="0.25">
      <c r="A4246" s="38">
        <v>4243</v>
      </c>
      <c r="F4246" s="39"/>
      <c r="Q4246" s="39"/>
      <c r="R4246" s="40"/>
      <c r="S4246" s="40"/>
      <c r="T4246" s="39"/>
      <c r="AG4246" s="110"/>
      <c r="AH4246" s="94"/>
      <c r="AJ4246" s="97"/>
      <c r="AL4246" s="39"/>
      <c r="AP4246" s="39"/>
      <c r="AQ4246" s="77"/>
      <c r="AR4246" s="94"/>
      <c r="AT4246" s="97"/>
      <c r="BB4246" s="79"/>
      <c r="BC4246" s="94"/>
      <c r="BE4246" s="97"/>
      <c r="BF4246" s="97"/>
      <c r="BG4246" s="40"/>
      <c r="BK4246" s="40"/>
      <c r="BL4246" s="79"/>
      <c r="BM4246" s="94"/>
      <c r="BO4246" s="97"/>
      <c r="BQ4246" s="40"/>
      <c r="BR4246" s="94"/>
      <c r="BS4246" s="94"/>
      <c r="BT4246" s="94"/>
      <c r="BU4246" s="40"/>
      <c r="BV4246" s="82"/>
      <c r="BW4246" s="94"/>
      <c r="BX4246" s="48"/>
      <c r="BY4246" s="97"/>
      <c r="BZ4246" s="48"/>
      <c r="CA4246" s="40"/>
      <c r="CB4246" s="94"/>
      <c r="CC4246" s="94"/>
      <c r="CD4246" s="94"/>
      <c r="CE4246" s="40"/>
      <c r="CF4246" s="73"/>
      <c r="CG4246" s="41"/>
      <c r="CH4246" s="41"/>
      <c r="CI4246" s="41"/>
      <c r="CJ4246" s="41"/>
      <c r="CK4246" s="41"/>
      <c r="CL4246" s="68"/>
      <c r="CM4246" s="41"/>
      <c r="CN4246" s="41"/>
      <c r="CO4246" s="39"/>
      <c r="CP4246" s="78"/>
    </row>
    <row r="4247" spans="1:94" s="38" customFormat="1" x14ac:dyDescent="0.25">
      <c r="A4247" s="38">
        <v>4244</v>
      </c>
      <c r="F4247" s="39"/>
      <c r="Q4247" s="39"/>
      <c r="R4247" s="40"/>
      <c r="S4247" s="40"/>
      <c r="T4247" s="39"/>
      <c r="AG4247" s="110"/>
      <c r="AH4247" s="94"/>
      <c r="AJ4247" s="97"/>
      <c r="AL4247" s="39"/>
      <c r="AP4247" s="39"/>
      <c r="AQ4247" s="77"/>
      <c r="AR4247" s="94"/>
      <c r="AT4247" s="97"/>
      <c r="BB4247" s="79"/>
      <c r="BC4247" s="94"/>
      <c r="BE4247" s="97"/>
      <c r="BF4247" s="97"/>
      <c r="BG4247" s="40"/>
      <c r="BK4247" s="40"/>
      <c r="BL4247" s="79"/>
      <c r="BM4247" s="94"/>
      <c r="BO4247" s="97"/>
      <c r="BQ4247" s="40"/>
      <c r="BR4247" s="94"/>
      <c r="BS4247" s="94"/>
      <c r="BT4247" s="94"/>
      <c r="BU4247" s="40"/>
      <c r="BV4247" s="82"/>
      <c r="BW4247" s="94"/>
      <c r="BX4247" s="48"/>
      <c r="BY4247" s="97"/>
      <c r="BZ4247" s="48"/>
      <c r="CA4247" s="40"/>
      <c r="CB4247" s="94"/>
      <c r="CC4247" s="94"/>
      <c r="CD4247" s="94"/>
      <c r="CE4247" s="40"/>
      <c r="CF4247" s="73"/>
      <c r="CG4247" s="41"/>
      <c r="CH4247" s="41"/>
      <c r="CI4247" s="41"/>
      <c r="CJ4247" s="41"/>
      <c r="CK4247" s="41"/>
      <c r="CL4247" s="68"/>
      <c r="CM4247" s="41"/>
      <c r="CN4247" s="41"/>
      <c r="CO4247" s="39"/>
      <c r="CP4247" s="78"/>
    </row>
    <row r="4248" spans="1:94" s="38" customFormat="1" x14ac:dyDescent="0.25">
      <c r="A4248" s="38">
        <v>4245</v>
      </c>
      <c r="F4248" s="39"/>
      <c r="Q4248" s="39"/>
      <c r="R4248" s="40"/>
      <c r="S4248" s="40"/>
      <c r="T4248" s="39"/>
      <c r="AG4248" s="110"/>
      <c r="AH4248" s="94"/>
      <c r="AJ4248" s="97"/>
      <c r="AL4248" s="39"/>
      <c r="AP4248" s="39"/>
      <c r="AQ4248" s="77"/>
      <c r="AR4248" s="94"/>
      <c r="AT4248" s="97"/>
      <c r="BB4248" s="79"/>
      <c r="BC4248" s="94"/>
      <c r="BE4248" s="97"/>
      <c r="BF4248" s="97"/>
      <c r="BG4248" s="40"/>
      <c r="BK4248" s="40"/>
      <c r="BL4248" s="79"/>
      <c r="BM4248" s="94"/>
      <c r="BO4248" s="97"/>
      <c r="BQ4248" s="40"/>
      <c r="BR4248" s="94"/>
      <c r="BS4248" s="94"/>
      <c r="BT4248" s="94"/>
      <c r="BU4248" s="40"/>
      <c r="BV4248" s="82"/>
      <c r="BW4248" s="94"/>
      <c r="BX4248" s="48"/>
      <c r="BY4248" s="97"/>
      <c r="BZ4248" s="48"/>
      <c r="CA4248" s="40"/>
      <c r="CB4248" s="94"/>
      <c r="CC4248" s="94"/>
      <c r="CD4248" s="94"/>
      <c r="CE4248" s="40"/>
      <c r="CF4248" s="73"/>
      <c r="CG4248" s="41"/>
      <c r="CH4248" s="41"/>
      <c r="CI4248" s="41"/>
      <c r="CJ4248" s="41"/>
      <c r="CK4248" s="41"/>
      <c r="CL4248" s="68"/>
      <c r="CM4248" s="41"/>
      <c r="CN4248" s="41"/>
      <c r="CO4248" s="39"/>
      <c r="CP4248" s="78"/>
    </row>
    <row r="4249" spans="1:94" s="38" customFormat="1" x14ac:dyDescent="0.25">
      <c r="A4249" s="38">
        <v>4246</v>
      </c>
      <c r="F4249" s="39"/>
      <c r="Q4249" s="39"/>
      <c r="R4249" s="40"/>
      <c r="S4249" s="40"/>
      <c r="T4249" s="39"/>
      <c r="AG4249" s="110"/>
      <c r="AH4249" s="94"/>
      <c r="AJ4249" s="97"/>
      <c r="AL4249" s="39"/>
      <c r="AP4249" s="39"/>
      <c r="AQ4249" s="77"/>
      <c r="AR4249" s="94"/>
      <c r="AT4249" s="97"/>
      <c r="BB4249" s="79"/>
      <c r="BC4249" s="94"/>
      <c r="BE4249" s="97"/>
      <c r="BF4249" s="97"/>
      <c r="BG4249" s="40"/>
      <c r="BK4249" s="40"/>
      <c r="BL4249" s="79"/>
      <c r="BM4249" s="94"/>
      <c r="BO4249" s="97"/>
      <c r="BQ4249" s="40"/>
      <c r="BR4249" s="94"/>
      <c r="BS4249" s="94"/>
      <c r="BT4249" s="94"/>
      <c r="BU4249" s="40"/>
      <c r="BV4249" s="82"/>
      <c r="BW4249" s="94"/>
      <c r="BX4249" s="48"/>
      <c r="BY4249" s="97"/>
      <c r="BZ4249" s="48"/>
      <c r="CA4249" s="40"/>
      <c r="CB4249" s="94"/>
      <c r="CC4249" s="94"/>
      <c r="CD4249" s="94"/>
      <c r="CE4249" s="40"/>
      <c r="CF4249" s="73"/>
      <c r="CG4249" s="41"/>
      <c r="CH4249" s="41"/>
      <c r="CI4249" s="41"/>
      <c r="CJ4249" s="41"/>
      <c r="CK4249" s="41"/>
      <c r="CL4249" s="68"/>
      <c r="CM4249" s="41"/>
      <c r="CN4249" s="41"/>
      <c r="CO4249" s="39"/>
      <c r="CP4249" s="78"/>
    </row>
    <row r="4250" spans="1:94" s="38" customFormat="1" x14ac:dyDescent="0.25">
      <c r="A4250" s="38">
        <v>4247</v>
      </c>
      <c r="F4250" s="39"/>
      <c r="Q4250" s="39"/>
      <c r="R4250" s="40"/>
      <c r="S4250" s="40"/>
      <c r="T4250" s="39"/>
      <c r="AG4250" s="110"/>
      <c r="AH4250" s="94"/>
      <c r="AJ4250" s="97"/>
      <c r="AL4250" s="39"/>
      <c r="AP4250" s="39"/>
      <c r="AQ4250" s="77"/>
      <c r="AR4250" s="94"/>
      <c r="AT4250" s="97"/>
      <c r="BB4250" s="79"/>
      <c r="BC4250" s="94"/>
      <c r="BE4250" s="97"/>
      <c r="BF4250" s="97"/>
      <c r="BG4250" s="40"/>
      <c r="BK4250" s="40"/>
      <c r="BL4250" s="79"/>
      <c r="BM4250" s="94"/>
      <c r="BO4250" s="97"/>
      <c r="BQ4250" s="40"/>
      <c r="BR4250" s="94"/>
      <c r="BS4250" s="94"/>
      <c r="BT4250" s="94"/>
      <c r="BU4250" s="40"/>
      <c r="BV4250" s="82"/>
      <c r="BW4250" s="94"/>
      <c r="BX4250" s="48"/>
      <c r="BY4250" s="97"/>
      <c r="BZ4250" s="48"/>
      <c r="CA4250" s="40"/>
      <c r="CB4250" s="94"/>
      <c r="CC4250" s="94"/>
      <c r="CD4250" s="94"/>
      <c r="CE4250" s="40"/>
      <c r="CF4250" s="73"/>
      <c r="CG4250" s="41"/>
      <c r="CH4250" s="41"/>
      <c r="CI4250" s="41"/>
      <c r="CJ4250" s="41"/>
      <c r="CK4250" s="41"/>
      <c r="CL4250" s="68"/>
      <c r="CM4250" s="41"/>
      <c r="CN4250" s="41"/>
      <c r="CO4250" s="39"/>
      <c r="CP4250" s="78"/>
    </row>
    <row r="4251" spans="1:94" s="38" customFormat="1" x14ac:dyDescent="0.25">
      <c r="A4251" s="38">
        <v>4248</v>
      </c>
      <c r="F4251" s="39"/>
      <c r="Q4251" s="39"/>
      <c r="R4251" s="40"/>
      <c r="S4251" s="40"/>
      <c r="T4251" s="39"/>
      <c r="AG4251" s="110"/>
      <c r="AH4251" s="94"/>
      <c r="AJ4251" s="97"/>
      <c r="AL4251" s="39"/>
      <c r="AP4251" s="39"/>
      <c r="AQ4251" s="77"/>
      <c r="AR4251" s="94"/>
      <c r="AT4251" s="97"/>
      <c r="BB4251" s="79"/>
      <c r="BC4251" s="94"/>
      <c r="BE4251" s="97"/>
      <c r="BF4251" s="97"/>
      <c r="BG4251" s="40"/>
      <c r="BK4251" s="40"/>
      <c r="BL4251" s="79"/>
      <c r="BM4251" s="94"/>
      <c r="BO4251" s="97"/>
      <c r="BQ4251" s="40"/>
      <c r="BR4251" s="94"/>
      <c r="BS4251" s="94"/>
      <c r="BT4251" s="94"/>
      <c r="BU4251" s="40"/>
      <c r="BV4251" s="82"/>
      <c r="BW4251" s="94"/>
      <c r="BX4251" s="48"/>
      <c r="BY4251" s="97"/>
      <c r="BZ4251" s="48"/>
      <c r="CA4251" s="40"/>
      <c r="CB4251" s="94"/>
      <c r="CC4251" s="94"/>
      <c r="CD4251" s="94"/>
      <c r="CE4251" s="40"/>
      <c r="CF4251" s="73"/>
      <c r="CG4251" s="41"/>
      <c r="CH4251" s="41"/>
      <c r="CI4251" s="41"/>
      <c r="CJ4251" s="41"/>
      <c r="CK4251" s="41"/>
      <c r="CL4251" s="68"/>
      <c r="CM4251" s="41"/>
      <c r="CN4251" s="41"/>
      <c r="CO4251" s="39"/>
      <c r="CP4251" s="78"/>
    </row>
    <row r="4252" spans="1:94" s="38" customFormat="1" x14ac:dyDescent="0.25">
      <c r="A4252" s="38">
        <v>4249</v>
      </c>
      <c r="F4252" s="39"/>
      <c r="Q4252" s="39"/>
      <c r="R4252" s="40"/>
      <c r="S4252" s="40"/>
      <c r="T4252" s="39"/>
      <c r="AG4252" s="110"/>
      <c r="AH4252" s="94"/>
      <c r="AJ4252" s="97"/>
      <c r="AL4252" s="39"/>
      <c r="AP4252" s="39"/>
      <c r="AQ4252" s="77"/>
      <c r="AR4252" s="94"/>
      <c r="AT4252" s="97"/>
      <c r="BB4252" s="79"/>
      <c r="BC4252" s="94"/>
      <c r="BE4252" s="97"/>
      <c r="BF4252" s="97"/>
      <c r="BG4252" s="40"/>
      <c r="BK4252" s="40"/>
      <c r="BL4252" s="79"/>
      <c r="BM4252" s="94"/>
      <c r="BO4252" s="97"/>
      <c r="BQ4252" s="40"/>
      <c r="BR4252" s="94"/>
      <c r="BS4252" s="94"/>
      <c r="BT4252" s="94"/>
      <c r="BU4252" s="40"/>
      <c r="BV4252" s="82"/>
      <c r="BW4252" s="94"/>
      <c r="BX4252" s="48"/>
      <c r="BY4252" s="97"/>
      <c r="BZ4252" s="48"/>
      <c r="CA4252" s="40"/>
      <c r="CB4252" s="94"/>
      <c r="CC4252" s="94"/>
      <c r="CD4252" s="94"/>
      <c r="CE4252" s="40"/>
      <c r="CF4252" s="73"/>
      <c r="CG4252" s="41"/>
      <c r="CH4252" s="41"/>
      <c r="CI4252" s="41"/>
      <c r="CJ4252" s="41"/>
      <c r="CK4252" s="41"/>
      <c r="CL4252" s="68"/>
      <c r="CM4252" s="41"/>
      <c r="CN4252" s="41"/>
      <c r="CO4252" s="39"/>
      <c r="CP4252" s="78"/>
    </row>
    <row r="4253" spans="1:94" s="38" customFormat="1" x14ac:dyDescent="0.25">
      <c r="A4253" s="38">
        <v>4250</v>
      </c>
      <c r="F4253" s="39"/>
      <c r="Q4253" s="39"/>
      <c r="R4253" s="40"/>
      <c r="S4253" s="40"/>
      <c r="T4253" s="39"/>
      <c r="AG4253" s="110"/>
      <c r="AH4253" s="94"/>
      <c r="AJ4253" s="97"/>
      <c r="AL4253" s="39"/>
      <c r="AP4253" s="39"/>
      <c r="AQ4253" s="77"/>
      <c r="AR4253" s="94"/>
      <c r="AT4253" s="97"/>
      <c r="BB4253" s="79"/>
      <c r="BC4253" s="94"/>
      <c r="BE4253" s="97"/>
      <c r="BF4253" s="97"/>
      <c r="BG4253" s="40"/>
      <c r="BK4253" s="40"/>
      <c r="BL4253" s="79"/>
      <c r="BM4253" s="94"/>
      <c r="BO4253" s="97"/>
      <c r="BQ4253" s="40"/>
      <c r="BR4253" s="94"/>
      <c r="BS4253" s="94"/>
      <c r="BT4253" s="94"/>
      <c r="BU4253" s="40"/>
      <c r="BV4253" s="82"/>
      <c r="BW4253" s="94"/>
      <c r="BX4253" s="48"/>
      <c r="BY4253" s="97"/>
      <c r="BZ4253" s="48"/>
      <c r="CA4253" s="40"/>
      <c r="CB4253" s="94"/>
      <c r="CC4253" s="94"/>
      <c r="CD4253" s="94"/>
      <c r="CE4253" s="40"/>
      <c r="CF4253" s="73"/>
      <c r="CG4253" s="41"/>
      <c r="CH4253" s="41"/>
      <c r="CI4253" s="41"/>
      <c r="CJ4253" s="41"/>
      <c r="CK4253" s="41"/>
      <c r="CL4253" s="68"/>
      <c r="CM4253" s="41"/>
      <c r="CN4253" s="41"/>
      <c r="CO4253" s="39"/>
      <c r="CP4253" s="78"/>
    </row>
    <row r="4254" spans="1:94" s="38" customFormat="1" x14ac:dyDescent="0.25">
      <c r="A4254" s="38">
        <v>4251</v>
      </c>
      <c r="F4254" s="39"/>
      <c r="Q4254" s="39"/>
      <c r="R4254" s="40"/>
      <c r="S4254" s="40"/>
      <c r="T4254" s="39"/>
      <c r="AG4254" s="110"/>
      <c r="AH4254" s="94"/>
      <c r="AJ4254" s="97"/>
      <c r="AL4254" s="39"/>
      <c r="AP4254" s="39"/>
      <c r="AQ4254" s="77"/>
      <c r="AR4254" s="94"/>
      <c r="AT4254" s="97"/>
      <c r="BB4254" s="79"/>
      <c r="BC4254" s="94"/>
      <c r="BE4254" s="97"/>
      <c r="BF4254" s="97"/>
      <c r="BG4254" s="40"/>
      <c r="BK4254" s="40"/>
      <c r="BL4254" s="79"/>
      <c r="BM4254" s="94"/>
      <c r="BO4254" s="97"/>
      <c r="BQ4254" s="40"/>
      <c r="BR4254" s="94"/>
      <c r="BS4254" s="94"/>
      <c r="BT4254" s="94"/>
      <c r="BU4254" s="40"/>
      <c r="BV4254" s="82"/>
      <c r="BW4254" s="94"/>
      <c r="BX4254" s="48"/>
      <c r="BY4254" s="97"/>
      <c r="BZ4254" s="48"/>
      <c r="CA4254" s="40"/>
      <c r="CB4254" s="94"/>
      <c r="CC4254" s="94"/>
      <c r="CD4254" s="94"/>
      <c r="CE4254" s="40"/>
      <c r="CF4254" s="73"/>
      <c r="CG4254" s="41"/>
      <c r="CH4254" s="41"/>
      <c r="CI4254" s="41"/>
      <c r="CJ4254" s="41"/>
      <c r="CK4254" s="41"/>
      <c r="CL4254" s="68"/>
      <c r="CM4254" s="41"/>
      <c r="CN4254" s="41"/>
      <c r="CO4254" s="39"/>
      <c r="CP4254" s="78"/>
    </row>
    <row r="4255" spans="1:94" s="38" customFormat="1" x14ac:dyDescent="0.25">
      <c r="A4255" s="38">
        <v>4252</v>
      </c>
      <c r="F4255" s="39"/>
      <c r="Q4255" s="39"/>
      <c r="R4255" s="40"/>
      <c r="S4255" s="40"/>
      <c r="T4255" s="39"/>
      <c r="AG4255" s="110"/>
      <c r="AH4255" s="94"/>
      <c r="AJ4255" s="97"/>
      <c r="AL4255" s="39"/>
      <c r="AP4255" s="39"/>
      <c r="AQ4255" s="77"/>
      <c r="AR4255" s="94"/>
      <c r="AT4255" s="97"/>
      <c r="BB4255" s="79"/>
      <c r="BC4255" s="94"/>
      <c r="BE4255" s="97"/>
      <c r="BF4255" s="97"/>
      <c r="BG4255" s="40"/>
      <c r="BK4255" s="40"/>
      <c r="BL4255" s="79"/>
      <c r="BM4255" s="94"/>
      <c r="BO4255" s="97"/>
      <c r="BQ4255" s="40"/>
      <c r="BR4255" s="94"/>
      <c r="BS4255" s="94"/>
      <c r="BT4255" s="94"/>
      <c r="BU4255" s="40"/>
      <c r="BV4255" s="82"/>
      <c r="BW4255" s="94"/>
      <c r="BX4255" s="48"/>
      <c r="BY4255" s="97"/>
      <c r="BZ4255" s="48"/>
      <c r="CA4255" s="40"/>
      <c r="CB4255" s="94"/>
      <c r="CC4255" s="94"/>
      <c r="CD4255" s="94"/>
      <c r="CE4255" s="40"/>
      <c r="CF4255" s="73"/>
      <c r="CG4255" s="41"/>
      <c r="CH4255" s="41"/>
      <c r="CI4255" s="41"/>
      <c r="CJ4255" s="41"/>
      <c r="CK4255" s="41"/>
      <c r="CL4255" s="68"/>
      <c r="CM4255" s="41"/>
      <c r="CN4255" s="41"/>
      <c r="CO4255" s="39"/>
      <c r="CP4255" s="78"/>
    </row>
    <row r="4256" spans="1:94" s="38" customFormat="1" x14ac:dyDescent="0.25">
      <c r="A4256" s="38">
        <v>4253</v>
      </c>
      <c r="F4256" s="39"/>
      <c r="Q4256" s="39"/>
      <c r="R4256" s="40"/>
      <c r="S4256" s="40"/>
      <c r="T4256" s="39"/>
      <c r="AG4256" s="110"/>
      <c r="AH4256" s="94"/>
      <c r="AI4256" s="21"/>
      <c r="AJ4256" s="97"/>
      <c r="AL4256" s="39"/>
      <c r="AP4256" s="39"/>
      <c r="AQ4256" s="77"/>
      <c r="AR4256" s="94"/>
      <c r="AT4256" s="97"/>
      <c r="BB4256" s="79"/>
      <c r="BC4256" s="94"/>
      <c r="BE4256" s="97"/>
      <c r="BF4256" s="97"/>
      <c r="BG4256" s="40"/>
      <c r="BK4256" s="40"/>
      <c r="BL4256" s="79"/>
      <c r="BM4256" s="94"/>
      <c r="BO4256" s="97"/>
      <c r="BQ4256" s="40"/>
      <c r="BR4256" s="94"/>
      <c r="BS4256" s="94"/>
      <c r="BT4256" s="94"/>
      <c r="BU4256" s="40"/>
      <c r="BV4256" s="82"/>
      <c r="BW4256" s="94"/>
      <c r="BX4256" s="48"/>
      <c r="BY4256" s="97"/>
      <c r="BZ4256" s="48"/>
      <c r="CA4256" s="40"/>
      <c r="CB4256" s="94"/>
      <c r="CC4256" s="94"/>
      <c r="CD4256" s="94"/>
      <c r="CE4256" s="40"/>
      <c r="CF4256" s="73"/>
      <c r="CG4256" s="41"/>
      <c r="CH4256" s="41"/>
      <c r="CI4256" s="41"/>
      <c r="CJ4256" s="41"/>
      <c r="CK4256" s="41"/>
      <c r="CL4256" s="68"/>
      <c r="CM4256" s="41"/>
      <c r="CN4256" s="41"/>
      <c r="CO4256" s="39"/>
      <c r="CP4256" s="78"/>
    </row>
    <row r="4257" spans="1:94" s="38" customFormat="1" x14ac:dyDescent="0.25">
      <c r="A4257" s="38">
        <v>4254</v>
      </c>
      <c r="F4257" s="39"/>
      <c r="Q4257" s="39"/>
      <c r="R4257" s="40"/>
      <c r="S4257" s="40"/>
      <c r="T4257" s="39"/>
      <c r="AG4257" s="110"/>
      <c r="AH4257" s="94"/>
      <c r="AJ4257" s="97"/>
      <c r="AL4257" s="39"/>
      <c r="AP4257" s="39"/>
      <c r="AQ4257" s="77"/>
      <c r="AR4257" s="94"/>
      <c r="AT4257" s="97"/>
      <c r="BB4257" s="79"/>
      <c r="BC4257" s="94"/>
      <c r="BE4257" s="97"/>
      <c r="BF4257" s="97"/>
      <c r="BG4257" s="40"/>
      <c r="BK4257" s="40"/>
      <c r="BL4257" s="79"/>
      <c r="BM4257" s="94"/>
      <c r="BO4257" s="97"/>
      <c r="BQ4257" s="40"/>
      <c r="BR4257" s="94"/>
      <c r="BS4257" s="94"/>
      <c r="BT4257" s="94"/>
      <c r="BU4257" s="40"/>
      <c r="BV4257" s="82"/>
      <c r="BW4257" s="94"/>
      <c r="BX4257" s="48"/>
      <c r="BY4257" s="97"/>
      <c r="BZ4257" s="48"/>
      <c r="CA4257" s="40"/>
      <c r="CB4257" s="94"/>
      <c r="CC4257" s="94"/>
      <c r="CD4257" s="94"/>
      <c r="CE4257" s="40"/>
      <c r="CF4257" s="73"/>
      <c r="CG4257" s="41"/>
      <c r="CH4257" s="41"/>
      <c r="CI4257" s="41"/>
      <c r="CJ4257" s="41"/>
      <c r="CK4257" s="41"/>
      <c r="CL4257" s="68"/>
      <c r="CM4257" s="41"/>
      <c r="CN4257" s="41"/>
      <c r="CO4257" s="39"/>
      <c r="CP4257" s="78"/>
    </row>
    <row r="4258" spans="1:94" s="38" customFormat="1" x14ac:dyDescent="0.25">
      <c r="A4258" s="38">
        <v>4255</v>
      </c>
      <c r="F4258" s="39"/>
      <c r="Q4258" s="39"/>
      <c r="R4258" s="40"/>
      <c r="S4258" s="40"/>
      <c r="T4258" s="39"/>
      <c r="AG4258" s="110"/>
      <c r="AH4258" s="94"/>
      <c r="AJ4258" s="97"/>
      <c r="AL4258" s="39"/>
      <c r="AP4258" s="39"/>
      <c r="AQ4258" s="77"/>
      <c r="AR4258" s="94"/>
      <c r="AT4258" s="97"/>
      <c r="BB4258" s="79"/>
      <c r="BC4258" s="94"/>
      <c r="BE4258" s="97"/>
      <c r="BF4258" s="97"/>
      <c r="BG4258" s="40"/>
      <c r="BK4258" s="40"/>
      <c r="BL4258" s="79"/>
      <c r="BM4258" s="94"/>
      <c r="BO4258" s="97"/>
      <c r="BQ4258" s="40"/>
      <c r="BR4258" s="94"/>
      <c r="BS4258" s="94"/>
      <c r="BT4258" s="94"/>
      <c r="BU4258" s="40"/>
      <c r="BV4258" s="82"/>
      <c r="BW4258" s="94"/>
      <c r="BX4258" s="48"/>
      <c r="BY4258" s="97"/>
      <c r="BZ4258" s="48"/>
      <c r="CA4258" s="40"/>
      <c r="CB4258" s="94"/>
      <c r="CC4258" s="94"/>
      <c r="CD4258" s="94"/>
      <c r="CE4258" s="40"/>
      <c r="CF4258" s="73"/>
      <c r="CG4258" s="41"/>
      <c r="CH4258" s="41"/>
      <c r="CI4258" s="41"/>
      <c r="CJ4258" s="41"/>
      <c r="CK4258" s="41"/>
      <c r="CL4258" s="68"/>
      <c r="CM4258" s="41"/>
      <c r="CN4258" s="41"/>
      <c r="CO4258" s="39"/>
      <c r="CP4258" s="78"/>
    </row>
    <row r="4259" spans="1:94" s="38" customFormat="1" x14ac:dyDescent="0.25">
      <c r="A4259" s="38">
        <v>4256</v>
      </c>
      <c r="F4259" s="39"/>
      <c r="Q4259" s="39"/>
      <c r="R4259" s="40"/>
      <c r="S4259" s="40"/>
      <c r="T4259" s="39"/>
      <c r="AG4259" s="110"/>
      <c r="AH4259" s="94"/>
      <c r="AJ4259" s="97"/>
      <c r="AL4259" s="39"/>
      <c r="AP4259" s="39"/>
      <c r="AQ4259" s="77"/>
      <c r="AR4259" s="94"/>
      <c r="AT4259" s="97"/>
      <c r="BB4259" s="79"/>
      <c r="BC4259" s="94"/>
      <c r="BE4259" s="97"/>
      <c r="BF4259" s="97"/>
      <c r="BG4259" s="40"/>
      <c r="BK4259" s="40"/>
      <c r="BL4259" s="79"/>
      <c r="BM4259" s="94"/>
      <c r="BO4259" s="97"/>
      <c r="BQ4259" s="40"/>
      <c r="BR4259" s="94"/>
      <c r="BS4259" s="94"/>
      <c r="BT4259" s="94"/>
      <c r="BU4259" s="40"/>
      <c r="BV4259" s="82"/>
      <c r="BW4259" s="94"/>
      <c r="BX4259" s="48"/>
      <c r="BY4259" s="97"/>
      <c r="BZ4259" s="48"/>
      <c r="CA4259" s="40"/>
      <c r="CB4259" s="94"/>
      <c r="CC4259" s="94"/>
      <c r="CD4259" s="94"/>
      <c r="CE4259" s="40"/>
      <c r="CF4259" s="73"/>
      <c r="CG4259" s="41"/>
      <c r="CH4259" s="41"/>
      <c r="CI4259" s="41"/>
      <c r="CJ4259" s="41"/>
      <c r="CK4259" s="41"/>
      <c r="CL4259" s="68"/>
      <c r="CM4259" s="41"/>
      <c r="CN4259" s="41"/>
      <c r="CO4259" s="39"/>
      <c r="CP4259" s="78"/>
    </row>
    <row r="4260" spans="1:94" s="38" customFormat="1" x14ac:dyDescent="0.25">
      <c r="A4260" s="38">
        <v>4257</v>
      </c>
      <c r="F4260" s="39"/>
      <c r="Q4260" s="39"/>
      <c r="R4260" s="40"/>
      <c r="S4260" s="40"/>
      <c r="T4260" s="39"/>
      <c r="AG4260" s="110"/>
      <c r="AH4260" s="94"/>
      <c r="AJ4260" s="97"/>
      <c r="AL4260" s="39"/>
      <c r="AP4260" s="39"/>
      <c r="AQ4260" s="77"/>
      <c r="AR4260" s="94"/>
      <c r="AT4260" s="97"/>
      <c r="BB4260" s="79"/>
      <c r="BC4260" s="94"/>
      <c r="BE4260" s="97"/>
      <c r="BF4260" s="97"/>
      <c r="BG4260" s="40"/>
      <c r="BK4260" s="40"/>
      <c r="BL4260" s="79"/>
      <c r="BM4260" s="94"/>
      <c r="BO4260" s="97"/>
      <c r="BQ4260" s="40"/>
      <c r="BR4260" s="94"/>
      <c r="BS4260" s="94"/>
      <c r="BT4260" s="94"/>
      <c r="BU4260" s="40"/>
      <c r="BV4260" s="82"/>
      <c r="BW4260" s="94"/>
      <c r="BX4260" s="48"/>
      <c r="BY4260" s="97"/>
      <c r="BZ4260" s="48"/>
      <c r="CA4260" s="40"/>
      <c r="CB4260" s="94"/>
      <c r="CC4260" s="94"/>
      <c r="CD4260" s="94"/>
      <c r="CE4260" s="40"/>
      <c r="CF4260" s="73"/>
      <c r="CG4260" s="41"/>
      <c r="CH4260" s="41"/>
      <c r="CI4260" s="41"/>
      <c r="CJ4260" s="41"/>
      <c r="CK4260" s="41"/>
      <c r="CL4260" s="68"/>
      <c r="CM4260" s="41"/>
      <c r="CN4260" s="41"/>
      <c r="CO4260" s="39"/>
      <c r="CP4260" s="78"/>
    </row>
    <row r="4261" spans="1:94" s="38" customFormat="1" x14ac:dyDescent="0.25">
      <c r="A4261" s="38">
        <v>4258</v>
      </c>
      <c r="F4261" s="39"/>
      <c r="Q4261" s="39"/>
      <c r="R4261" s="40"/>
      <c r="S4261" s="40"/>
      <c r="T4261" s="39"/>
      <c r="AG4261" s="110"/>
      <c r="AH4261" s="94"/>
      <c r="AJ4261" s="97"/>
      <c r="AL4261" s="39"/>
      <c r="AP4261" s="39"/>
      <c r="AQ4261" s="77"/>
      <c r="AR4261" s="94"/>
      <c r="AT4261" s="97"/>
      <c r="BB4261" s="79"/>
      <c r="BC4261" s="94"/>
      <c r="BE4261" s="97"/>
      <c r="BF4261" s="97"/>
      <c r="BG4261" s="40"/>
      <c r="BK4261" s="40"/>
      <c r="BL4261" s="79"/>
      <c r="BM4261" s="94"/>
      <c r="BO4261" s="97"/>
      <c r="BQ4261" s="40"/>
      <c r="BR4261" s="94"/>
      <c r="BS4261" s="94"/>
      <c r="BT4261" s="94"/>
      <c r="BU4261" s="40"/>
      <c r="BV4261" s="82"/>
      <c r="BW4261" s="94"/>
      <c r="BX4261" s="48"/>
      <c r="BY4261" s="97"/>
      <c r="BZ4261" s="48"/>
      <c r="CA4261" s="40"/>
      <c r="CB4261" s="94"/>
      <c r="CC4261" s="94"/>
      <c r="CD4261" s="94"/>
      <c r="CE4261" s="40"/>
      <c r="CF4261" s="73"/>
      <c r="CG4261" s="41"/>
      <c r="CH4261" s="41"/>
      <c r="CI4261" s="41"/>
      <c r="CJ4261" s="41"/>
      <c r="CK4261" s="41"/>
      <c r="CL4261" s="68"/>
      <c r="CM4261" s="41"/>
      <c r="CN4261" s="41"/>
      <c r="CO4261" s="39"/>
      <c r="CP4261" s="78"/>
    </row>
    <row r="4262" spans="1:94" s="38" customFormat="1" x14ac:dyDescent="0.25">
      <c r="A4262" s="38">
        <v>4259</v>
      </c>
      <c r="F4262" s="39"/>
      <c r="Q4262" s="39"/>
      <c r="R4262" s="40"/>
      <c r="S4262" s="40"/>
      <c r="T4262" s="39"/>
      <c r="AG4262" s="110"/>
      <c r="AH4262" s="94"/>
      <c r="AJ4262" s="97"/>
      <c r="AL4262" s="39"/>
      <c r="AP4262" s="39"/>
      <c r="AQ4262" s="77"/>
      <c r="AR4262" s="94"/>
      <c r="AT4262" s="97"/>
      <c r="BB4262" s="79"/>
      <c r="BC4262" s="94"/>
      <c r="BE4262" s="97"/>
      <c r="BF4262" s="97"/>
      <c r="BG4262" s="40"/>
      <c r="BK4262" s="40"/>
      <c r="BL4262" s="79"/>
      <c r="BM4262" s="94"/>
      <c r="BO4262" s="97"/>
      <c r="BQ4262" s="40"/>
      <c r="BR4262" s="94"/>
      <c r="BS4262" s="94"/>
      <c r="BT4262" s="94"/>
      <c r="BU4262" s="40"/>
      <c r="BV4262" s="82"/>
      <c r="BW4262" s="94"/>
      <c r="BX4262" s="48"/>
      <c r="BY4262" s="97"/>
      <c r="BZ4262" s="48"/>
      <c r="CA4262" s="40"/>
      <c r="CB4262" s="94"/>
      <c r="CC4262" s="94"/>
      <c r="CD4262" s="94"/>
      <c r="CE4262" s="40"/>
      <c r="CF4262" s="73"/>
      <c r="CG4262" s="41"/>
      <c r="CH4262" s="41"/>
      <c r="CI4262" s="41"/>
      <c r="CJ4262" s="41"/>
      <c r="CK4262" s="41"/>
      <c r="CL4262" s="68"/>
      <c r="CM4262" s="41"/>
      <c r="CN4262" s="41"/>
      <c r="CO4262" s="39"/>
      <c r="CP4262" s="78"/>
    </row>
    <row r="4263" spans="1:94" s="38" customFormat="1" x14ac:dyDescent="0.25">
      <c r="A4263" s="38">
        <v>4260</v>
      </c>
      <c r="F4263" s="39"/>
      <c r="Q4263" s="39"/>
      <c r="R4263" s="40"/>
      <c r="S4263" s="40"/>
      <c r="T4263" s="39"/>
      <c r="AG4263" s="110"/>
      <c r="AH4263" s="94"/>
      <c r="AJ4263" s="97"/>
      <c r="AL4263" s="39"/>
      <c r="AP4263" s="39"/>
      <c r="AQ4263" s="77"/>
      <c r="AR4263" s="94"/>
      <c r="AT4263" s="97"/>
      <c r="BB4263" s="79"/>
      <c r="BC4263" s="94"/>
      <c r="BE4263" s="97"/>
      <c r="BF4263" s="97"/>
      <c r="BG4263" s="40"/>
      <c r="BK4263" s="40"/>
      <c r="BL4263" s="79"/>
      <c r="BM4263" s="94"/>
      <c r="BO4263" s="97"/>
      <c r="BQ4263" s="40"/>
      <c r="BR4263" s="94"/>
      <c r="BS4263" s="94"/>
      <c r="BT4263" s="94"/>
      <c r="BU4263" s="40"/>
      <c r="BV4263" s="82"/>
      <c r="BW4263" s="94"/>
      <c r="BX4263" s="48"/>
      <c r="BY4263" s="97"/>
      <c r="BZ4263" s="48"/>
      <c r="CA4263" s="40"/>
      <c r="CB4263" s="94"/>
      <c r="CC4263" s="94"/>
      <c r="CD4263" s="94"/>
      <c r="CE4263" s="40"/>
      <c r="CF4263" s="73"/>
      <c r="CG4263" s="41"/>
      <c r="CH4263" s="41"/>
      <c r="CI4263" s="41"/>
      <c r="CJ4263" s="41"/>
      <c r="CK4263" s="41"/>
      <c r="CL4263" s="68"/>
      <c r="CM4263" s="41"/>
      <c r="CN4263" s="41"/>
      <c r="CO4263" s="39"/>
      <c r="CP4263" s="78"/>
    </row>
    <row r="4264" spans="1:94" s="38" customFormat="1" x14ac:dyDescent="0.25">
      <c r="A4264" s="38">
        <v>4261</v>
      </c>
      <c r="F4264" s="39"/>
      <c r="Q4264" s="39"/>
      <c r="R4264" s="40"/>
      <c r="S4264" s="40"/>
      <c r="T4264" s="39"/>
      <c r="AG4264" s="110"/>
      <c r="AH4264" s="94"/>
      <c r="AJ4264" s="97"/>
      <c r="AL4264" s="39"/>
      <c r="AP4264" s="39"/>
      <c r="AQ4264" s="77"/>
      <c r="AR4264" s="94"/>
      <c r="AT4264" s="97"/>
      <c r="BB4264" s="79"/>
      <c r="BC4264" s="94"/>
      <c r="BE4264" s="97"/>
      <c r="BF4264" s="97"/>
      <c r="BG4264" s="40"/>
      <c r="BK4264" s="40"/>
      <c r="BL4264" s="79"/>
      <c r="BM4264" s="94"/>
      <c r="BO4264" s="97"/>
      <c r="BQ4264" s="40"/>
      <c r="BR4264" s="94"/>
      <c r="BS4264" s="94"/>
      <c r="BT4264" s="94"/>
      <c r="BU4264" s="40"/>
      <c r="BV4264" s="82"/>
      <c r="BW4264" s="94"/>
      <c r="BX4264" s="48"/>
      <c r="BY4264" s="97"/>
      <c r="BZ4264" s="48"/>
      <c r="CA4264" s="40"/>
      <c r="CB4264" s="94"/>
      <c r="CC4264" s="94"/>
      <c r="CD4264" s="94"/>
      <c r="CE4264" s="40"/>
      <c r="CF4264" s="73"/>
      <c r="CG4264" s="41"/>
      <c r="CH4264" s="41"/>
      <c r="CI4264" s="41"/>
      <c r="CJ4264" s="41"/>
      <c r="CK4264" s="41"/>
      <c r="CL4264" s="68"/>
      <c r="CM4264" s="41"/>
      <c r="CN4264" s="41"/>
      <c r="CO4264" s="39"/>
      <c r="CP4264" s="78"/>
    </row>
    <row r="4265" spans="1:94" s="38" customFormat="1" x14ac:dyDescent="0.25">
      <c r="A4265" s="38">
        <v>4262</v>
      </c>
      <c r="F4265" s="39"/>
      <c r="Q4265" s="39"/>
      <c r="R4265" s="40"/>
      <c r="S4265" s="40"/>
      <c r="T4265" s="39"/>
      <c r="AG4265" s="110"/>
      <c r="AH4265" s="94"/>
      <c r="AJ4265" s="97"/>
      <c r="AL4265" s="39"/>
      <c r="AP4265" s="39"/>
      <c r="AQ4265" s="77"/>
      <c r="AR4265" s="94"/>
      <c r="AT4265" s="97"/>
      <c r="BB4265" s="79"/>
      <c r="BC4265" s="94"/>
      <c r="BE4265" s="97"/>
      <c r="BF4265" s="97"/>
      <c r="BG4265" s="40"/>
      <c r="BK4265" s="40"/>
      <c r="BL4265" s="79"/>
      <c r="BM4265" s="94"/>
      <c r="BO4265" s="97"/>
      <c r="BQ4265" s="40"/>
      <c r="BR4265" s="94"/>
      <c r="BS4265" s="94"/>
      <c r="BT4265" s="94"/>
      <c r="BU4265" s="40"/>
      <c r="BV4265" s="82"/>
      <c r="BW4265" s="94"/>
      <c r="BX4265" s="48"/>
      <c r="BY4265" s="97"/>
      <c r="BZ4265" s="48"/>
      <c r="CA4265" s="40"/>
      <c r="CB4265" s="94"/>
      <c r="CC4265" s="94"/>
      <c r="CD4265" s="94"/>
      <c r="CE4265" s="40"/>
      <c r="CF4265" s="73"/>
      <c r="CG4265" s="41"/>
      <c r="CH4265" s="41"/>
      <c r="CI4265" s="41"/>
      <c r="CJ4265" s="41"/>
      <c r="CK4265" s="41"/>
      <c r="CL4265" s="68"/>
      <c r="CM4265" s="41"/>
      <c r="CN4265" s="41"/>
      <c r="CO4265" s="39"/>
      <c r="CP4265" s="78"/>
    </row>
    <row r="4266" spans="1:94" s="38" customFormat="1" x14ac:dyDescent="0.25">
      <c r="A4266" s="38">
        <v>4263</v>
      </c>
      <c r="F4266" s="39"/>
      <c r="Q4266" s="39"/>
      <c r="R4266" s="40"/>
      <c r="S4266" s="40"/>
      <c r="T4266" s="39"/>
      <c r="AG4266" s="110"/>
      <c r="AH4266" s="94"/>
      <c r="AJ4266" s="97"/>
      <c r="AL4266" s="39"/>
      <c r="AP4266" s="39"/>
      <c r="AQ4266" s="77"/>
      <c r="AR4266" s="94"/>
      <c r="AT4266" s="97"/>
      <c r="BB4266" s="79"/>
      <c r="BC4266" s="94"/>
      <c r="BE4266" s="97"/>
      <c r="BF4266" s="97"/>
      <c r="BG4266" s="40"/>
      <c r="BK4266" s="40"/>
      <c r="BL4266" s="79"/>
      <c r="BM4266" s="94"/>
      <c r="BO4266" s="97"/>
      <c r="BQ4266" s="40"/>
      <c r="BR4266" s="94"/>
      <c r="BS4266" s="94"/>
      <c r="BT4266" s="94"/>
      <c r="BU4266" s="40"/>
      <c r="BV4266" s="82"/>
      <c r="BW4266" s="94"/>
      <c r="BX4266" s="48"/>
      <c r="BY4266" s="97"/>
      <c r="BZ4266" s="48"/>
      <c r="CA4266" s="40"/>
      <c r="CB4266" s="94"/>
      <c r="CC4266" s="94"/>
      <c r="CD4266" s="94"/>
      <c r="CE4266" s="40"/>
      <c r="CF4266" s="73"/>
      <c r="CG4266" s="41"/>
      <c r="CH4266" s="41"/>
      <c r="CI4266" s="41"/>
      <c r="CJ4266" s="41"/>
      <c r="CK4266" s="41"/>
      <c r="CL4266" s="68"/>
      <c r="CM4266" s="41"/>
      <c r="CN4266" s="41"/>
      <c r="CO4266" s="39"/>
      <c r="CP4266" s="78"/>
    </row>
    <row r="4267" spans="1:94" s="38" customFormat="1" x14ac:dyDescent="0.25">
      <c r="A4267" s="38">
        <v>4264</v>
      </c>
      <c r="F4267" s="39"/>
      <c r="Q4267" s="39"/>
      <c r="R4267" s="40"/>
      <c r="S4267" s="40"/>
      <c r="T4267" s="39"/>
      <c r="AG4267" s="110"/>
      <c r="AH4267" s="94"/>
      <c r="AJ4267" s="97"/>
      <c r="AL4267" s="39"/>
      <c r="AP4267" s="39"/>
      <c r="AQ4267" s="77"/>
      <c r="AR4267" s="94"/>
      <c r="AT4267" s="97"/>
      <c r="BB4267" s="79"/>
      <c r="BC4267" s="94"/>
      <c r="BE4267" s="97"/>
      <c r="BF4267" s="97"/>
      <c r="BG4267" s="40"/>
      <c r="BK4267" s="40"/>
      <c r="BL4267" s="79"/>
      <c r="BM4267" s="94"/>
      <c r="BO4267" s="97"/>
      <c r="BQ4267" s="40"/>
      <c r="BR4267" s="94"/>
      <c r="BS4267" s="94"/>
      <c r="BT4267" s="94"/>
      <c r="BU4267" s="40"/>
      <c r="BV4267" s="82"/>
      <c r="BW4267" s="94"/>
      <c r="BX4267" s="48"/>
      <c r="BY4267" s="97"/>
      <c r="BZ4267" s="48"/>
      <c r="CA4267" s="40"/>
      <c r="CB4267" s="94"/>
      <c r="CC4267" s="94"/>
      <c r="CD4267" s="94"/>
      <c r="CE4267" s="40"/>
      <c r="CF4267" s="73"/>
      <c r="CG4267" s="41"/>
      <c r="CH4267" s="41"/>
      <c r="CI4267" s="41"/>
      <c r="CJ4267" s="41"/>
      <c r="CK4267" s="41"/>
      <c r="CL4267" s="68"/>
      <c r="CM4267" s="41"/>
      <c r="CN4267" s="41"/>
      <c r="CO4267" s="39"/>
      <c r="CP4267" s="78"/>
    </row>
    <row r="4268" spans="1:94" s="38" customFormat="1" x14ac:dyDescent="0.25">
      <c r="A4268" s="38">
        <v>4265</v>
      </c>
      <c r="F4268" s="39"/>
      <c r="Q4268" s="39"/>
      <c r="R4268" s="40"/>
      <c r="S4268" s="40"/>
      <c r="T4268" s="39"/>
      <c r="AG4268" s="110"/>
      <c r="AH4268" s="94"/>
      <c r="AJ4268" s="97"/>
      <c r="AL4268" s="39"/>
      <c r="AP4268" s="39"/>
      <c r="AQ4268" s="77"/>
      <c r="AR4268" s="94"/>
      <c r="AT4268" s="97"/>
      <c r="BB4268" s="79"/>
      <c r="BC4268" s="94"/>
      <c r="BE4268" s="97"/>
      <c r="BF4268" s="97"/>
      <c r="BG4268" s="40"/>
      <c r="BK4268" s="40"/>
      <c r="BL4268" s="79"/>
      <c r="BM4268" s="94"/>
      <c r="BO4268" s="97"/>
      <c r="BQ4268" s="40"/>
      <c r="BR4268" s="94"/>
      <c r="BS4268" s="94"/>
      <c r="BT4268" s="94"/>
      <c r="BU4268" s="40"/>
      <c r="BV4268" s="82"/>
      <c r="BW4268" s="94"/>
      <c r="BX4268" s="48"/>
      <c r="BY4268" s="97"/>
      <c r="BZ4268" s="48"/>
      <c r="CA4268" s="40"/>
      <c r="CB4268" s="94"/>
      <c r="CC4268" s="94"/>
      <c r="CD4268" s="94"/>
      <c r="CE4268" s="40"/>
      <c r="CF4268" s="73"/>
      <c r="CG4268" s="41"/>
      <c r="CH4268" s="41"/>
      <c r="CI4268" s="41"/>
      <c r="CJ4268" s="41"/>
      <c r="CK4268" s="41"/>
      <c r="CL4268" s="68"/>
      <c r="CM4268" s="41"/>
      <c r="CN4268" s="41"/>
      <c r="CO4268" s="39"/>
      <c r="CP4268" s="78"/>
    </row>
    <row r="4269" spans="1:94" s="38" customFormat="1" x14ac:dyDescent="0.25">
      <c r="A4269" s="38">
        <v>4266</v>
      </c>
      <c r="F4269" s="39"/>
      <c r="Q4269" s="39"/>
      <c r="R4269" s="40"/>
      <c r="S4269" s="40"/>
      <c r="T4269" s="39"/>
      <c r="AG4269" s="110"/>
      <c r="AH4269" s="94"/>
      <c r="AJ4269" s="97"/>
      <c r="AL4269" s="39"/>
      <c r="AP4269" s="39"/>
      <c r="AQ4269" s="77"/>
      <c r="AR4269" s="94"/>
      <c r="AT4269" s="97"/>
      <c r="BB4269" s="79"/>
      <c r="BC4269" s="94"/>
      <c r="BE4269" s="97"/>
      <c r="BF4269" s="97"/>
      <c r="BG4269" s="40"/>
      <c r="BK4269" s="40"/>
      <c r="BL4269" s="79"/>
      <c r="BM4269" s="94"/>
      <c r="BO4269" s="97"/>
      <c r="BQ4269" s="40"/>
      <c r="BR4269" s="94"/>
      <c r="BS4269" s="94"/>
      <c r="BT4269" s="94"/>
      <c r="BU4269" s="40"/>
      <c r="BV4269" s="82"/>
      <c r="BW4269" s="94"/>
      <c r="BX4269" s="48"/>
      <c r="BY4269" s="97"/>
      <c r="BZ4269" s="48"/>
      <c r="CA4269" s="40"/>
      <c r="CB4269" s="94"/>
      <c r="CC4269" s="94"/>
      <c r="CD4269" s="94"/>
      <c r="CE4269" s="40"/>
      <c r="CF4269" s="73"/>
      <c r="CG4269" s="41"/>
      <c r="CH4269" s="41"/>
      <c r="CI4269" s="41"/>
      <c r="CJ4269" s="41"/>
      <c r="CK4269" s="41"/>
      <c r="CL4269" s="68"/>
      <c r="CM4269" s="41"/>
      <c r="CN4269" s="41"/>
      <c r="CO4269" s="39"/>
      <c r="CP4269" s="78"/>
    </row>
    <row r="4270" spans="1:94" s="38" customFormat="1" x14ac:dyDescent="0.25">
      <c r="A4270" s="38">
        <v>4267</v>
      </c>
      <c r="F4270" s="39"/>
      <c r="Q4270" s="39"/>
      <c r="R4270" s="40"/>
      <c r="S4270" s="40"/>
      <c r="T4270" s="39"/>
      <c r="AG4270" s="110"/>
      <c r="AH4270" s="94"/>
      <c r="AI4270" s="21"/>
      <c r="AJ4270" s="97"/>
      <c r="AL4270" s="39"/>
      <c r="AP4270" s="39"/>
      <c r="AQ4270" s="77"/>
      <c r="AR4270" s="94"/>
      <c r="AT4270" s="97"/>
      <c r="BB4270" s="79"/>
      <c r="BC4270" s="94"/>
      <c r="BE4270" s="97"/>
      <c r="BF4270" s="97"/>
      <c r="BG4270" s="40"/>
      <c r="BK4270" s="40"/>
      <c r="BL4270" s="79"/>
      <c r="BM4270" s="94"/>
      <c r="BO4270" s="97"/>
      <c r="BQ4270" s="40"/>
      <c r="BR4270" s="94"/>
      <c r="BS4270" s="94"/>
      <c r="BT4270" s="94"/>
      <c r="BU4270" s="40"/>
      <c r="BV4270" s="82"/>
      <c r="BW4270" s="94"/>
      <c r="BX4270" s="48"/>
      <c r="BY4270" s="97"/>
      <c r="BZ4270" s="48"/>
      <c r="CA4270" s="40"/>
      <c r="CB4270" s="94"/>
      <c r="CC4270" s="94"/>
      <c r="CD4270" s="94"/>
      <c r="CE4270" s="40"/>
      <c r="CF4270" s="73"/>
      <c r="CG4270" s="41"/>
      <c r="CH4270" s="41"/>
      <c r="CI4270" s="41"/>
      <c r="CJ4270" s="41"/>
      <c r="CK4270" s="41"/>
      <c r="CL4270" s="68"/>
      <c r="CM4270" s="41"/>
      <c r="CN4270" s="41"/>
      <c r="CO4270" s="39"/>
      <c r="CP4270" s="78"/>
    </row>
    <row r="4271" spans="1:94" s="38" customFormat="1" x14ac:dyDescent="0.25">
      <c r="A4271" s="38">
        <v>4268</v>
      </c>
      <c r="F4271" s="39"/>
      <c r="Q4271" s="39"/>
      <c r="R4271" s="40"/>
      <c r="S4271" s="40"/>
      <c r="T4271" s="39"/>
      <c r="AG4271" s="110"/>
      <c r="AH4271" s="94"/>
      <c r="AJ4271" s="97"/>
      <c r="AL4271" s="39"/>
      <c r="AP4271" s="39"/>
      <c r="AQ4271" s="77"/>
      <c r="AR4271" s="94"/>
      <c r="AT4271" s="97"/>
      <c r="BB4271" s="79"/>
      <c r="BC4271" s="94"/>
      <c r="BE4271" s="97"/>
      <c r="BF4271" s="97"/>
      <c r="BG4271" s="40"/>
      <c r="BK4271" s="40"/>
      <c r="BL4271" s="79"/>
      <c r="BM4271" s="94"/>
      <c r="BO4271" s="97"/>
      <c r="BQ4271" s="40"/>
      <c r="BR4271" s="94"/>
      <c r="BS4271" s="94"/>
      <c r="BT4271" s="94"/>
      <c r="BU4271" s="40"/>
      <c r="BV4271" s="82"/>
      <c r="BW4271" s="94"/>
      <c r="BX4271" s="48"/>
      <c r="BY4271" s="97"/>
      <c r="BZ4271" s="48"/>
      <c r="CA4271" s="40"/>
      <c r="CB4271" s="94"/>
      <c r="CC4271" s="94"/>
      <c r="CD4271" s="94"/>
      <c r="CE4271" s="40"/>
      <c r="CF4271" s="73"/>
      <c r="CG4271" s="41"/>
      <c r="CH4271" s="41"/>
      <c r="CI4271" s="41"/>
      <c r="CJ4271" s="41"/>
      <c r="CK4271" s="41"/>
      <c r="CL4271" s="68"/>
      <c r="CM4271" s="41"/>
      <c r="CN4271" s="41"/>
      <c r="CO4271" s="39"/>
      <c r="CP4271" s="78"/>
    </row>
    <row r="4272" spans="1:94" s="38" customFormat="1" x14ac:dyDescent="0.25">
      <c r="A4272" s="38">
        <v>4269</v>
      </c>
      <c r="F4272" s="39"/>
      <c r="Q4272" s="39"/>
      <c r="R4272" s="40"/>
      <c r="S4272" s="40"/>
      <c r="T4272" s="39"/>
      <c r="AG4272" s="110"/>
      <c r="AH4272" s="94"/>
      <c r="AJ4272" s="97"/>
      <c r="AL4272" s="39"/>
      <c r="AP4272" s="39"/>
      <c r="AQ4272" s="77"/>
      <c r="AR4272" s="94"/>
      <c r="AT4272" s="97"/>
      <c r="BB4272" s="79"/>
      <c r="BC4272" s="94"/>
      <c r="BE4272" s="97"/>
      <c r="BF4272" s="97"/>
      <c r="BG4272" s="40"/>
      <c r="BK4272" s="40"/>
      <c r="BL4272" s="79"/>
      <c r="BM4272" s="94"/>
      <c r="BO4272" s="97"/>
      <c r="BQ4272" s="40"/>
      <c r="BR4272" s="94"/>
      <c r="BS4272" s="94"/>
      <c r="BT4272" s="94"/>
      <c r="BU4272" s="40"/>
      <c r="BV4272" s="82"/>
      <c r="BW4272" s="94"/>
      <c r="BX4272" s="48"/>
      <c r="BY4272" s="97"/>
      <c r="BZ4272" s="48"/>
      <c r="CA4272" s="40"/>
      <c r="CB4272" s="94"/>
      <c r="CC4272" s="94"/>
      <c r="CD4272" s="94"/>
      <c r="CE4272" s="40"/>
      <c r="CF4272" s="73"/>
      <c r="CG4272" s="41"/>
      <c r="CH4272" s="41"/>
      <c r="CI4272" s="41"/>
      <c r="CJ4272" s="41"/>
      <c r="CK4272" s="41"/>
      <c r="CL4272" s="68"/>
      <c r="CM4272" s="41"/>
      <c r="CN4272" s="41"/>
      <c r="CO4272" s="39"/>
      <c r="CP4272" s="78"/>
    </row>
    <row r="4273" spans="1:94" s="38" customFormat="1" x14ac:dyDescent="0.25">
      <c r="A4273" s="38">
        <v>4270</v>
      </c>
      <c r="F4273" s="39"/>
      <c r="Q4273" s="39"/>
      <c r="R4273" s="40"/>
      <c r="S4273" s="40"/>
      <c r="T4273" s="39"/>
      <c r="AG4273" s="110"/>
      <c r="AH4273" s="94"/>
      <c r="AJ4273" s="97"/>
      <c r="AL4273" s="39"/>
      <c r="AP4273" s="39"/>
      <c r="AQ4273" s="77"/>
      <c r="AR4273" s="94"/>
      <c r="AT4273" s="97"/>
      <c r="BB4273" s="79"/>
      <c r="BC4273" s="94"/>
      <c r="BE4273" s="97"/>
      <c r="BF4273" s="97"/>
      <c r="BG4273" s="40"/>
      <c r="BK4273" s="40"/>
      <c r="BL4273" s="79"/>
      <c r="BM4273" s="94"/>
      <c r="BO4273" s="97"/>
      <c r="BQ4273" s="40"/>
      <c r="BR4273" s="94"/>
      <c r="BS4273" s="94"/>
      <c r="BT4273" s="94"/>
      <c r="BU4273" s="40"/>
      <c r="BV4273" s="82"/>
      <c r="BW4273" s="94"/>
      <c r="BX4273" s="48"/>
      <c r="BY4273" s="97"/>
      <c r="BZ4273" s="48"/>
      <c r="CA4273" s="40"/>
      <c r="CB4273" s="94"/>
      <c r="CC4273" s="94"/>
      <c r="CD4273" s="94"/>
      <c r="CE4273" s="40"/>
      <c r="CF4273" s="73"/>
      <c r="CG4273" s="41"/>
      <c r="CH4273" s="41"/>
      <c r="CI4273" s="41"/>
      <c r="CJ4273" s="41"/>
      <c r="CK4273" s="41"/>
      <c r="CL4273" s="68"/>
      <c r="CM4273" s="41"/>
      <c r="CN4273" s="41"/>
      <c r="CO4273" s="39"/>
      <c r="CP4273" s="78"/>
    </row>
    <row r="4274" spans="1:94" s="38" customFormat="1" x14ac:dyDescent="0.25">
      <c r="A4274" s="38">
        <v>4271</v>
      </c>
      <c r="F4274" s="39"/>
      <c r="Q4274" s="39"/>
      <c r="R4274" s="40"/>
      <c r="S4274" s="40"/>
      <c r="T4274" s="39"/>
      <c r="AG4274" s="110"/>
      <c r="AH4274" s="94"/>
      <c r="AJ4274" s="97"/>
      <c r="AL4274" s="39"/>
      <c r="AP4274" s="39"/>
      <c r="AQ4274" s="77"/>
      <c r="AR4274" s="94"/>
      <c r="AT4274" s="97"/>
      <c r="BB4274" s="79"/>
      <c r="BC4274" s="94"/>
      <c r="BE4274" s="97"/>
      <c r="BF4274" s="97"/>
      <c r="BG4274" s="40"/>
      <c r="BK4274" s="40"/>
      <c r="BL4274" s="79"/>
      <c r="BM4274" s="94"/>
      <c r="BO4274" s="97"/>
      <c r="BQ4274" s="40"/>
      <c r="BR4274" s="94"/>
      <c r="BS4274" s="94"/>
      <c r="BT4274" s="94"/>
      <c r="BU4274" s="40"/>
      <c r="BV4274" s="82"/>
      <c r="BW4274" s="94"/>
      <c r="BX4274" s="48"/>
      <c r="BY4274" s="97"/>
      <c r="BZ4274" s="48"/>
      <c r="CA4274" s="40"/>
      <c r="CB4274" s="94"/>
      <c r="CC4274" s="94"/>
      <c r="CD4274" s="94"/>
      <c r="CE4274" s="40"/>
      <c r="CF4274" s="73"/>
      <c r="CG4274" s="41"/>
      <c r="CH4274" s="41"/>
      <c r="CI4274" s="41"/>
      <c r="CJ4274" s="41"/>
      <c r="CK4274" s="41"/>
      <c r="CL4274" s="68"/>
      <c r="CM4274" s="41"/>
      <c r="CN4274" s="41"/>
      <c r="CO4274" s="39"/>
      <c r="CP4274" s="78"/>
    </row>
    <row r="4275" spans="1:94" s="38" customFormat="1" x14ac:dyDescent="0.25">
      <c r="A4275" s="38">
        <v>4272</v>
      </c>
      <c r="F4275" s="39"/>
      <c r="Q4275" s="39"/>
      <c r="R4275" s="40"/>
      <c r="S4275" s="40"/>
      <c r="T4275" s="39"/>
      <c r="AG4275" s="110"/>
      <c r="AH4275" s="94"/>
      <c r="AJ4275" s="97"/>
      <c r="AL4275" s="39"/>
      <c r="AP4275" s="39"/>
      <c r="AQ4275" s="77"/>
      <c r="AR4275" s="94"/>
      <c r="AT4275" s="97"/>
      <c r="BB4275" s="79"/>
      <c r="BC4275" s="94"/>
      <c r="BE4275" s="97"/>
      <c r="BF4275" s="97"/>
      <c r="BG4275" s="40"/>
      <c r="BK4275" s="40"/>
      <c r="BL4275" s="79"/>
      <c r="BM4275" s="94"/>
      <c r="BO4275" s="97"/>
      <c r="BQ4275" s="40"/>
      <c r="BR4275" s="94"/>
      <c r="BS4275" s="94"/>
      <c r="BT4275" s="94"/>
      <c r="BU4275" s="40"/>
      <c r="BV4275" s="82"/>
      <c r="BW4275" s="94"/>
      <c r="BX4275" s="48"/>
      <c r="BY4275" s="97"/>
      <c r="BZ4275" s="48"/>
      <c r="CA4275" s="40"/>
      <c r="CB4275" s="94"/>
      <c r="CC4275" s="94"/>
      <c r="CD4275" s="94"/>
      <c r="CE4275" s="40"/>
      <c r="CF4275" s="73"/>
      <c r="CG4275" s="41"/>
      <c r="CH4275" s="41"/>
      <c r="CI4275" s="41"/>
      <c r="CJ4275" s="41"/>
      <c r="CK4275" s="41"/>
      <c r="CL4275" s="68"/>
      <c r="CM4275" s="41"/>
      <c r="CN4275" s="41"/>
      <c r="CO4275" s="39"/>
      <c r="CP4275" s="78"/>
    </row>
    <row r="4276" spans="1:94" s="38" customFormat="1" x14ac:dyDescent="0.25">
      <c r="A4276" s="38">
        <v>4273</v>
      </c>
      <c r="F4276" s="39"/>
      <c r="Q4276" s="39"/>
      <c r="R4276" s="40"/>
      <c r="S4276" s="40"/>
      <c r="T4276" s="39"/>
      <c r="AG4276" s="110"/>
      <c r="AH4276" s="94"/>
      <c r="AJ4276" s="97"/>
      <c r="AL4276" s="39"/>
      <c r="AP4276" s="39"/>
      <c r="AQ4276" s="77"/>
      <c r="AR4276" s="94"/>
      <c r="AT4276" s="97"/>
      <c r="BB4276" s="79"/>
      <c r="BC4276" s="94"/>
      <c r="BE4276" s="97"/>
      <c r="BF4276" s="97"/>
      <c r="BG4276" s="40"/>
      <c r="BK4276" s="40"/>
      <c r="BL4276" s="79"/>
      <c r="BM4276" s="94"/>
      <c r="BO4276" s="97"/>
      <c r="BQ4276" s="40"/>
      <c r="BR4276" s="94"/>
      <c r="BS4276" s="94"/>
      <c r="BT4276" s="94"/>
      <c r="BU4276" s="40"/>
      <c r="BV4276" s="82"/>
      <c r="BW4276" s="94"/>
      <c r="BX4276" s="48"/>
      <c r="BY4276" s="97"/>
      <c r="BZ4276" s="48"/>
      <c r="CA4276" s="40"/>
      <c r="CB4276" s="94"/>
      <c r="CC4276" s="94"/>
      <c r="CD4276" s="94"/>
      <c r="CE4276" s="40"/>
      <c r="CF4276" s="73"/>
      <c r="CG4276" s="41"/>
      <c r="CH4276" s="41"/>
      <c r="CI4276" s="41"/>
      <c r="CJ4276" s="41"/>
      <c r="CK4276" s="41"/>
      <c r="CL4276" s="68"/>
      <c r="CM4276" s="41"/>
      <c r="CN4276" s="41"/>
      <c r="CO4276" s="39"/>
      <c r="CP4276" s="78"/>
    </row>
    <row r="4277" spans="1:94" s="38" customFormat="1" x14ac:dyDescent="0.25">
      <c r="A4277" s="38">
        <v>4274</v>
      </c>
      <c r="F4277" s="39"/>
      <c r="Q4277" s="39"/>
      <c r="R4277" s="40"/>
      <c r="S4277" s="40"/>
      <c r="T4277" s="39"/>
      <c r="AG4277" s="110"/>
      <c r="AH4277" s="94"/>
      <c r="AJ4277" s="97"/>
      <c r="AL4277" s="39"/>
      <c r="AP4277" s="39"/>
      <c r="AQ4277" s="77"/>
      <c r="AR4277" s="94"/>
      <c r="AT4277" s="97"/>
      <c r="BB4277" s="79"/>
      <c r="BC4277" s="94"/>
      <c r="BE4277" s="97"/>
      <c r="BF4277" s="97"/>
      <c r="BG4277" s="40"/>
      <c r="BK4277" s="40"/>
      <c r="BL4277" s="79"/>
      <c r="BM4277" s="94"/>
      <c r="BO4277" s="97"/>
      <c r="BQ4277" s="40"/>
      <c r="BR4277" s="94"/>
      <c r="BS4277" s="94"/>
      <c r="BT4277" s="94"/>
      <c r="BU4277" s="40"/>
      <c r="BV4277" s="82"/>
      <c r="BW4277" s="94"/>
      <c r="BX4277" s="48"/>
      <c r="BY4277" s="97"/>
      <c r="BZ4277" s="48"/>
      <c r="CA4277" s="40"/>
      <c r="CB4277" s="94"/>
      <c r="CC4277" s="94"/>
      <c r="CD4277" s="94"/>
      <c r="CE4277" s="40"/>
      <c r="CF4277" s="73"/>
      <c r="CG4277" s="41"/>
      <c r="CH4277" s="41"/>
      <c r="CI4277" s="41"/>
      <c r="CJ4277" s="41"/>
      <c r="CK4277" s="41"/>
      <c r="CL4277" s="68"/>
      <c r="CM4277" s="41"/>
      <c r="CN4277" s="41"/>
      <c r="CO4277" s="39"/>
      <c r="CP4277" s="78"/>
    </row>
    <row r="4278" spans="1:94" s="38" customFormat="1" x14ac:dyDescent="0.25">
      <c r="A4278" s="38">
        <v>4275</v>
      </c>
      <c r="F4278" s="39"/>
      <c r="Q4278" s="39"/>
      <c r="R4278" s="40"/>
      <c r="S4278" s="40"/>
      <c r="T4278" s="39"/>
      <c r="AG4278" s="110"/>
      <c r="AH4278" s="94"/>
      <c r="AJ4278" s="97"/>
      <c r="AL4278" s="39"/>
      <c r="AP4278" s="39"/>
      <c r="AQ4278" s="77"/>
      <c r="AR4278" s="94"/>
      <c r="AT4278" s="97"/>
      <c r="BB4278" s="79"/>
      <c r="BC4278" s="94"/>
      <c r="BE4278" s="97"/>
      <c r="BF4278" s="97"/>
      <c r="BG4278" s="40"/>
      <c r="BK4278" s="40"/>
      <c r="BL4278" s="79"/>
      <c r="BM4278" s="94"/>
      <c r="BO4278" s="97"/>
      <c r="BQ4278" s="40"/>
      <c r="BR4278" s="94"/>
      <c r="BS4278" s="94"/>
      <c r="BT4278" s="94"/>
      <c r="BU4278" s="40"/>
      <c r="BV4278" s="82"/>
      <c r="BW4278" s="94"/>
      <c r="BX4278" s="48"/>
      <c r="BY4278" s="97"/>
      <c r="BZ4278" s="48"/>
      <c r="CA4278" s="40"/>
      <c r="CB4278" s="94"/>
      <c r="CC4278" s="94"/>
      <c r="CD4278" s="94"/>
      <c r="CE4278" s="40"/>
      <c r="CF4278" s="73"/>
      <c r="CG4278" s="41"/>
      <c r="CH4278" s="41"/>
      <c r="CI4278" s="41"/>
      <c r="CJ4278" s="41"/>
      <c r="CK4278" s="41"/>
      <c r="CL4278" s="68"/>
      <c r="CM4278" s="41"/>
      <c r="CN4278" s="41"/>
      <c r="CO4278" s="39"/>
      <c r="CP4278" s="78"/>
    </row>
    <row r="4279" spans="1:94" s="38" customFormat="1" x14ac:dyDescent="0.25">
      <c r="A4279" s="38">
        <v>4276</v>
      </c>
      <c r="F4279" s="39"/>
      <c r="Q4279" s="39"/>
      <c r="R4279" s="40"/>
      <c r="S4279" s="40"/>
      <c r="T4279" s="39"/>
      <c r="AG4279" s="110"/>
      <c r="AH4279" s="94"/>
      <c r="AJ4279" s="97"/>
      <c r="AL4279" s="39"/>
      <c r="AP4279" s="39"/>
      <c r="AQ4279" s="77"/>
      <c r="AR4279" s="94"/>
      <c r="AT4279" s="97"/>
      <c r="BB4279" s="79"/>
      <c r="BC4279" s="94"/>
      <c r="BE4279" s="97"/>
      <c r="BF4279" s="97"/>
      <c r="BG4279" s="40"/>
      <c r="BK4279" s="40"/>
      <c r="BL4279" s="79"/>
      <c r="BM4279" s="94"/>
      <c r="BO4279" s="97"/>
      <c r="BQ4279" s="40"/>
      <c r="BR4279" s="94"/>
      <c r="BS4279" s="94"/>
      <c r="BT4279" s="94"/>
      <c r="BU4279" s="40"/>
      <c r="BV4279" s="82"/>
      <c r="BW4279" s="94"/>
      <c r="BX4279" s="48"/>
      <c r="BY4279" s="97"/>
      <c r="BZ4279" s="48"/>
      <c r="CA4279" s="40"/>
      <c r="CB4279" s="94"/>
      <c r="CC4279" s="94"/>
      <c r="CD4279" s="94"/>
      <c r="CE4279" s="40"/>
      <c r="CF4279" s="73"/>
      <c r="CG4279" s="41"/>
      <c r="CH4279" s="41"/>
      <c r="CI4279" s="41"/>
      <c r="CJ4279" s="41"/>
      <c r="CK4279" s="41"/>
      <c r="CL4279" s="68"/>
      <c r="CM4279" s="41"/>
      <c r="CN4279" s="41"/>
      <c r="CO4279" s="39"/>
      <c r="CP4279" s="78"/>
    </row>
    <row r="4280" spans="1:94" s="38" customFormat="1" x14ac:dyDescent="0.25">
      <c r="A4280" s="38">
        <v>4277</v>
      </c>
      <c r="F4280" s="39"/>
      <c r="Q4280" s="39"/>
      <c r="R4280" s="40"/>
      <c r="S4280" s="40"/>
      <c r="T4280" s="39"/>
      <c r="AG4280" s="110"/>
      <c r="AH4280" s="94"/>
      <c r="AJ4280" s="97"/>
      <c r="AL4280" s="39"/>
      <c r="AP4280" s="39"/>
      <c r="AQ4280" s="77"/>
      <c r="AR4280" s="94"/>
      <c r="AT4280" s="97"/>
      <c r="BB4280" s="79"/>
      <c r="BC4280" s="94"/>
      <c r="BE4280" s="97"/>
      <c r="BF4280" s="97"/>
      <c r="BG4280" s="40"/>
      <c r="BK4280" s="40"/>
      <c r="BL4280" s="79"/>
      <c r="BM4280" s="94"/>
      <c r="BO4280" s="97"/>
      <c r="BQ4280" s="40"/>
      <c r="BR4280" s="94"/>
      <c r="BS4280" s="94"/>
      <c r="BT4280" s="94"/>
      <c r="BU4280" s="40"/>
      <c r="BV4280" s="82"/>
      <c r="BW4280" s="94"/>
      <c r="BX4280" s="48"/>
      <c r="BY4280" s="97"/>
      <c r="BZ4280" s="48"/>
      <c r="CA4280" s="40"/>
      <c r="CB4280" s="94"/>
      <c r="CC4280" s="94"/>
      <c r="CD4280" s="94"/>
      <c r="CE4280" s="40"/>
      <c r="CF4280" s="73"/>
      <c r="CG4280" s="41"/>
      <c r="CH4280" s="41"/>
      <c r="CI4280" s="41"/>
      <c r="CJ4280" s="41"/>
      <c r="CK4280" s="41"/>
      <c r="CL4280" s="68"/>
      <c r="CM4280" s="41"/>
      <c r="CN4280" s="41"/>
      <c r="CO4280" s="39"/>
      <c r="CP4280" s="78"/>
    </row>
    <row r="4281" spans="1:94" s="38" customFormat="1" x14ac:dyDescent="0.25">
      <c r="A4281" s="38">
        <v>4278</v>
      </c>
      <c r="F4281" s="39"/>
      <c r="Q4281" s="39"/>
      <c r="R4281" s="40"/>
      <c r="S4281" s="40"/>
      <c r="T4281" s="39"/>
      <c r="AG4281" s="110"/>
      <c r="AH4281" s="94"/>
      <c r="AJ4281" s="97"/>
      <c r="AL4281" s="39"/>
      <c r="AP4281" s="39"/>
      <c r="AQ4281" s="77"/>
      <c r="AR4281" s="94"/>
      <c r="AT4281" s="97"/>
      <c r="BB4281" s="79"/>
      <c r="BC4281" s="94"/>
      <c r="BE4281" s="97"/>
      <c r="BF4281" s="97"/>
      <c r="BG4281" s="40"/>
      <c r="BK4281" s="40"/>
      <c r="BL4281" s="79"/>
      <c r="BM4281" s="94"/>
      <c r="BO4281" s="97"/>
      <c r="BQ4281" s="40"/>
      <c r="BR4281" s="94"/>
      <c r="BS4281" s="94"/>
      <c r="BT4281" s="94"/>
      <c r="BU4281" s="40"/>
      <c r="BV4281" s="82"/>
      <c r="BW4281" s="94"/>
      <c r="BX4281" s="48"/>
      <c r="BY4281" s="97"/>
      <c r="BZ4281" s="48"/>
      <c r="CA4281" s="40"/>
      <c r="CB4281" s="94"/>
      <c r="CC4281" s="94"/>
      <c r="CD4281" s="94"/>
      <c r="CE4281" s="40"/>
      <c r="CF4281" s="73"/>
      <c r="CG4281" s="41"/>
      <c r="CH4281" s="41"/>
      <c r="CI4281" s="41"/>
      <c r="CJ4281" s="41"/>
      <c r="CK4281" s="41"/>
      <c r="CL4281" s="68"/>
      <c r="CM4281" s="41"/>
      <c r="CN4281" s="41"/>
      <c r="CO4281" s="39"/>
      <c r="CP4281" s="78"/>
    </row>
    <row r="4282" spans="1:94" s="38" customFormat="1" x14ac:dyDescent="0.25">
      <c r="A4282" s="38">
        <v>4279</v>
      </c>
      <c r="F4282" s="39"/>
      <c r="Q4282" s="39"/>
      <c r="R4282" s="40"/>
      <c r="S4282" s="40"/>
      <c r="T4282" s="39"/>
      <c r="AG4282" s="110"/>
      <c r="AH4282" s="94"/>
      <c r="AJ4282" s="97"/>
      <c r="AL4282" s="39"/>
      <c r="AP4282" s="39"/>
      <c r="AQ4282" s="77"/>
      <c r="AR4282" s="94"/>
      <c r="AT4282" s="97"/>
      <c r="BB4282" s="79"/>
      <c r="BC4282" s="94"/>
      <c r="BE4282" s="97"/>
      <c r="BF4282" s="97"/>
      <c r="BG4282" s="40"/>
      <c r="BK4282" s="40"/>
      <c r="BL4282" s="79"/>
      <c r="BM4282" s="94"/>
      <c r="BO4282" s="97"/>
      <c r="BQ4282" s="40"/>
      <c r="BR4282" s="94"/>
      <c r="BS4282" s="94"/>
      <c r="BT4282" s="94"/>
      <c r="BU4282" s="40"/>
      <c r="BV4282" s="82"/>
      <c r="BW4282" s="94"/>
      <c r="BX4282" s="48"/>
      <c r="BY4282" s="97"/>
      <c r="BZ4282" s="48"/>
      <c r="CA4282" s="40"/>
      <c r="CB4282" s="94"/>
      <c r="CC4282" s="94"/>
      <c r="CD4282" s="94"/>
      <c r="CE4282" s="40"/>
      <c r="CF4282" s="73"/>
      <c r="CG4282" s="41"/>
      <c r="CH4282" s="41"/>
      <c r="CI4282" s="41"/>
      <c r="CJ4282" s="41"/>
      <c r="CK4282" s="41"/>
      <c r="CL4282" s="68"/>
      <c r="CM4282" s="41"/>
      <c r="CN4282" s="41"/>
      <c r="CO4282" s="39"/>
      <c r="CP4282" s="78"/>
    </row>
    <row r="4283" spans="1:94" s="38" customFormat="1" x14ac:dyDescent="0.25">
      <c r="A4283" s="38">
        <v>4280</v>
      </c>
      <c r="F4283" s="39"/>
      <c r="Q4283" s="39"/>
      <c r="R4283" s="40"/>
      <c r="S4283" s="40"/>
      <c r="T4283" s="39"/>
      <c r="AG4283" s="110"/>
      <c r="AH4283" s="94"/>
      <c r="AJ4283" s="97"/>
      <c r="AL4283" s="39"/>
      <c r="AP4283" s="39"/>
      <c r="AQ4283" s="77"/>
      <c r="AR4283" s="94"/>
      <c r="AT4283" s="97"/>
      <c r="BB4283" s="79"/>
      <c r="BC4283" s="94"/>
      <c r="BE4283" s="97"/>
      <c r="BF4283" s="97"/>
      <c r="BG4283" s="40"/>
      <c r="BK4283" s="40"/>
      <c r="BL4283" s="79"/>
      <c r="BM4283" s="94"/>
      <c r="BO4283" s="97"/>
      <c r="BQ4283" s="40"/>
      <c r="BR4283" s="94"/>
      <c r="BS4283" s="94"/>
      <c r="BT4283" s="94"/>
      <c r="BU4283" s="40"/>
      <c r="BV4283" s="82"/>
      <c r="BW4283" s="94"/>
      <c r="BX4283" s="48"/>
      <c r="BY4283" s="97"/>
      <c r="BZ4283" s="48"/>
      <c r="CA4283" s="40"/>
      <c r="CB4283" s="94"/>
      <c r="CC4283" s="94"/>
      <c r="CD4283" s="94"/>
      <c r="CE4283" s="40"/>
      <c r="CF4283" s="73"/>
      <c r="CG4283" s="41"/>
      <c r="CH4283" s="41"/>
      <c r="CI4283" s="41"/>
      <c r="CJ4283" s="41"/>
      <c r="CK4283" s="41"/>
      <c r="CL4283" s="68"/>
      <c r="CM4283" s="41"/>
      <c r="CN4283" s="41"/>
      <c r="CO4283" s="39"/>
      <c r="CP4283" s="78"/>
    </row>
    <row r="4284" spans="1:94" s="38" customFormat="1" x14ac:dyDescent="0.25">
      <c r="A4284" s="38">
        <v>4281</v>
      </c>
      <c r="F4284" s="39"/>
      <c r="Q4284" s="39"/>
      <c r="R4284" s="40"/>
      <c r="S4284" s="40"/>
      <c r="T4284" s="39"/>
      <c r="AG4284" s="110"/>
      <c r="AH4284" s="94"/>
      <c r="AI4284" s="21"/>
      <c r="AJ4284" s="97"/>
      <c r="AL4284" s="39"/>
      <c r="AP4284" s="39"/>
      <c r="AQ4284" s="77"/>
      <c r="AR4284" s="94"/>
      <c r="AT4284" s="97"/>
      <c r="BB4284" s="79"/>
      <c r="BC4284" s="94"/>
      <c r="BE4284" s="97"/>
      <c r="BF4284" s="97"/>
      <c r="BG4284" s="40"/>
      <c r="BK4284" s="40"/>
      <c r="BL4284" s="79"/>
      <c r="BM4284" s="94"/>
      <c r="BO4284" s="97"/>
      <c r="BQ4284" s="40"/>
      <c r="BR4284" s="94"/>
      <c r="BS4284" s="94"/>
      <c r="BT4284" s="94"/>
      <c r="BU4284" s="40"/>
      <c r="BV4284" s="82"/>
      <c r="BW4284" s="94"/>
      <c r="BX4284" s="48"/>
      <c r="BY4284" s="97"/>
      <c r="BZ4284" s="48"/>
      <c r="CA4284" s="40"/>
      <c r="CB4284" s="94"/>
      <c r="CC4284" s="94"/>
      <c r="CD4284" s="94"/>
      <c r="CE4284" s="40"/>
      <c r="CF4284" s="73"/>
      <c r="CG4284" s="41"/>
      <c r="CH4284" s="41"/>
      <c r="CI4284" s="41"/>
      <c r="CJ4284" s="41"/>
      <c r="CK4284" s="41"/>
      <c r="CL4284" s="68"/>
      <c r="CM4284" s="41"/>
      <c r="CN4284" s="41"/>
      <c r="CO4284" s="39"/>
      <c r="CP4284" s="78"/>
    </row>
    <row r="4285" spans="1:94" s="38" customFormat="1" x14ac:dyDescent="0.25">
      <c r="A4285" s="38">
        <v>4282</v>
      </c>
      <c r="F4285" s="39"/>
      <c r="Q4285" s="39"/>
      <c r="R4285" s="40"/>
      <c r="S4285" s="40"/>
      <c r="T4285" s="39"/>
      <c r="AG4285" s="110"/>
      <c r="AH4285" s="94"/>
      <c r="AJ4285" s="97"/>
      <c r="AL4285" s="39"/>
      <c r="AP4285" s="39"/>
      <c r="AQ4285" s="77"/>
      <c r="AR4285" s="94"/>
      <c r="AT4285" s="97"/>
      <c r="BB4285" s="79"/>
      <c r="BC4285" s="94"/>
      <c r="BE4285" s="97"/>
      <c r="BF4285" s="97"/>
      <c r="BG4285" s="40"/>
      <c r="BK4285" s="40"/>
      <c r="BL4285" s="79"/>
      <c r="BM4285" s="94"/>
      <c r="BO4285" s="97"/>
      <c r="BQ4285" s="40"/>
      <c r="BR4285" s="94"/>
      <c r="BS4285" s="94"/>
      <c r="BT4285" s="94"/>
      <c r="BU4285" s="40"/>
      <c r="BV4285" s="82"/>
      <c r="BW4285" s="94"/>
      <c r="BX4285" s="48"/>
      <c r="BY4285" s="97"/>
      <c r="BZ4285" s="48"/>
      <c r="CA4285" s="40"/>
      <c r="CB4285" s="94"/>
      <c r="CC4285" s="94"/>
      <c r="CD4285" s="94"/>
      <c r="CE4285" s="40"/>
      <c r="CF4285" s="73"/>
      <c r="CG4285" s="41"/>
      <c r="CH4285" s="41"/>
      <c r="CI4285" s="41"/>
      <c r="CJ4285" s="41"/>
      <c r="CK4285" s="41"/>
      <c r="CL4285" s="68"/>
      <c r="CM4285" s="41"/>
      <c r="CN4285" s="41"/>
      <c r="CO4285" s="39"/>
      <c r="CP4285" s="78"/>
    </row>
    <row r="4286" spans="1:94" s="38" customFormat="1" x14ac:dyDescent="0.25">
      <c r="A4286" s="38">
        <v>4283</v>
      </c>
      <c r="F4286" s="39"/>
      <c r="Q4286" s="39"/>
      <c r="R4286" s="40"/>
      <c r="S4286" s="40"/>
      <c r="T4286" s="39"/>
      <c r="AG4286" s="110"/>
      <c r="AH4286" s="94"/>
      <c r="AJ4286" s="97"/>
      <c r="AL4286" s="39"/>
      <c r="AP4286" s="39"/>
      <c r="AQ4286" s="77"/>
      <c r="AR4286" s="94"/>
      <c r="AT4286" s="97"/>
      <c r="BB4286" s="79"/>
      <c r="BC4286" s="94"/>
      <c r="BE4286" s="97"/>
      <c r="BF4286" s="97"/>
      <c r="BG4286" s="40"/>
      <c r="BK4286" s="40"/>
      <c r="BL4286" s="79"/>
      <c r="BM4286" s="94"/>
      <c r="BO4286" s="97"/>
      <c r="BQ4286" s="40"/>
      <c r="BR4286" s="94"/>
      <c r="BS4286" s="94"/>
      <c r="BT4286" s="94"/>
      <c r="BU4286" s="40"/>
      <c r="BV4286" s="82"/>
      <c r="BW4286" s="94"/>
      <c r="BX4286" s="48"/>
      <c r="BY4286" s="97"/>
      <c r="BZ4286" s="48"/>
      <c r="CA4286" s="40"/>
      <c r="CB4286" s="94"/>
      <c r="CC4286" s="94"/>
      <c r="CD4286" s="94"/>
      <c r="CE4286" s="40"/>
      <c r="CF4286" s="73"/>
      <c r="CG4286" s="41"/>
      <c r="CH4286" s="41"/>
      <c r="CI4286" s="41"/>
      <c r="CJ4286" s="41"/>
      <c r="CK4286" s="41"/>
      <c r="CL4286" s="68"/>
      <c r="CM4286" s="41"/>
      <c r="CN4286" s="41"/>
      <c r="CO4286" s="39"/>
      <c r="CP4286" s="78"/>
    </row>
    <row r="4287" spans="1:94" s="38" customFormat="1" x14ac:dyDescent="0.25">
      <c r="A4287" s="38">
        <v>4284</v>
      </c>
      <c r="F4287" s="39"/>
      <c r="Q4287" s="39"/>
      <c r="R4287" s="40"/>
      <c r="S4287" s="40"/>
      <c r="T4287" s="39"/>
      <c r="AG4287" s="110"/>
      <c r="AH4287" s="94"/>
      <c r="AJ4287" s="97"/>
      <c r="AL4287" s="39"/>
      <c r="AP4287" s="39"/>
      <c r="AQ4287" s="77"/>
      <c r="AR4287" s="94"/>
      <c r="AT4287" s="97"/>
      <c r="BB4287" s="79"/>
      <c r="BC4287" s="94"/>
      <c r="BE4287" s="97"/>
      <c r="BF4287" s="97"/>
      <c r="BG4287" s="40"/>
      <c r="BK4287" s="40"/>
      <c r="BL4287" s="79"/>
      <c r="BM4287" s="94"/>
      <c r="BO4287" s="97"/>
      <c r="BQ4287" s="40"/>
      <c r="BR4287" s="94"/>
      <c r="BS4287" s="94"/>
      <c r="BT4287" s="94"/>
      <c r="BU4287" s="40"/>
      <c r="BV4287" s="82"/>
      <c r="BW4287" s="94"/>
      <c r="BX4287" s="48"/>
      <c r="BY4287" s="97"/>
      <c r="BZ4287" s="48"/>
      <c r="CA4287" s="40"/>
      <c r="CB4287" s="94"/>
      <c r="CC4287" s="94"/>
      <c r="CD4287" s="94"/>
      <c r="CE4287" s="40"/>
      <c r="CF4287" s="73"/>
      <c r="CG4287" s="41"/>
      <c r="CH4287" s="41"/>
      <c r="CI4287" s="41"/>
      <c r="CJ4287" s="41"/>
      <c r="CK4287" s="41"/>
      <c r="CL4287" s="68"/>
      <c r="CM4287" s="41"/>
      <c r="CN4287" s="41"/>
      <c r="CO4287" s="39"/>
      <c r="CP4287" s="78"/>
    </row>
    <row r="4288" spans="1:94" s="38" customFormat="1" x14ac:dyDescent="0.25">
      <c r="A4288" s="38">
        <v>4285</v>
      </c>
      <c r="F4288" s="39"/>
      <c r="Q4288" s="39"/>
      <c r="R4288" s="40"/>
      <c r="S4288" s="40"/>
      <c r="T4288" s="39"/>
      <c r="AG4288" s="110"/>
      <c r="AH4288" s="94"/>
      <c r="AJ4288" s="97"/>
      <c r="AL4288" s="39"/>
      <c r="AP4288" s="39"/>
      <c r="AQ4288" s="77"/>
      <c r="AR4288" s="94"/>
      <c r="AT4288" s="97"/>
      <c r="BB4288" s="79"/>
      <c r="BC4288" s="94"/>
      <c r="BE4288" s="97"/>
      <c r="BF4288" s="97"/>
      <c r="BG4288" s="40"/>
      <c r="BK4288" s="40"/>
      <c r="BL4288" s="79"/>
      <c r="BM4288" s="94"/>
      <c r="BO4288" s="97"/>
      <c r="BQ4288" s="40"/>
      <c r="BR4288" s="94"/>
      <c r="BS4288" s="94"/>
      <c r="BT4288" s="94"/>
      <c r="BU4288" s="40"/>
      <c r="BV4288" s="82"/>
      <c r="BW4288" s="94"/>
      <c r="BX4288" s="48"/>
      <c r="BY4288" s="97"/>
      <c r="BZ4288" s="48"/>
      <c r="CA4288" s="40"/>
      <c r="CB4288" s="94"/>
      <c r="CC4288" s="94"/>
      <c r="CD4288" s="94"/>
      <c r="CE4288" s="40"/>
      <c r="CF4288" s="73"/>
      <c r="CG4288" s="41"/>
      <c r="CH4288" s="41"/>
      <c r="CI4288" s="41"/>
      <c r="CJ4288" s="41"/>
      <c r="CK4288" s="41"/>
      <c r="CL4288" s="68"/>
      <c r="CM4288" s="41"/>
      <c r="CN4288" s="41"/>
      <c r="CO4288" s="39"/>
      <c r="CP4288" s="78"/>
    </row>
    <row r="4289" spans="1:94" s="38" customFormat="1" x14ac:dyDescent="0.25">
      <c r="A4289" s="38">
        <v>4286</v>
      </c>
      <c r="F4289" s="39"/>
      <c r="Q4289" s="39"/>
      <c r="R4289" s="40"/>
      <c r="S4289" s="40"/>
      <c r="T4289" s="39"/>
      <c r="AG4289" s="110"/>
      <c r="AH4289" s="94"/>
      <c r="AJ4289" s="97"/>
      <c r="AL4289" s="39"/>
      <c r="AP4289" s="39"/>
      <c r="AQ4289" s="77"/>
      <c r="AR4289" s="94"/>
      <c r="AT4289" s="97"/>
      <c r="BB4289" s="79"/>
      <c r="BC4289" s="94"/>
      <c r="BE4289" s="97"/>
      <c r="BF4289" s="97"/>
      <c r="BG4289" s="40"/>
      <c r="BK4289" s="40"/>
      <c r="BL4289" s="79"/>
      <c r="BM4289" s="94"/>
      <c r="BO4289" s="97"/>
      <c r="BQ4289" s="40"/>
      <c r="BR4289" s="94"/>
      <c r="BS4289" s="94"/>
      <c r="BT4289" s="94"/>
      <c r="BU4289" s="40"/>
      <c r="BV4289" s="82"/>
      <c r="BW4289" s="94"/>
      <c r="BX4289" s="48"/>
      <c r="BY4289" s="97"/>
      <c r="BZ4289" s="48"/>
      <c r="CA4289" s="40"/>
      <c r="CB4289" s="94"/>
      <c r="CC4289" s="94"/>
      <c r="CD4289" s="94"/>
      <c r="CE4289" s="40"/>
      <c r="CF4289" s="73"/>
      <c r="CG4289" s="41"/>
      <c r="CH4289" s="41"/>
      <c r="CI4289" s="41"/>
      <c r="CJ4289" s="41"/>
      <c r="CK4289" s="41"/>
      <c r="CL4289" s="68"/>
      <c r="CM4289" s="41"/>
      <c r="CN4289" s="41"/>
      <c r="CO4289" s="39"/>
      <c r="CP4289" s="78"/>
    </row>
    <row r="4290" spans="1:94" s="38" customFormat="1" x14ac:dyDescent="0.25">
      <c r="A4290" s="38">
        <v>4287</v>
      </c>
      <c r="F4290" s="39"/>
      <c r="Q4290" s="39"/>
      <c r="R4290" s="40"/>
      <c r="S4290" s="40"/>
      <c r="T4290" s="39"/>
      <c r="AG4290" s="110"/>
      <c r="AH4290" s="94"/>
      <c r="AJ4290" s="97"/>
      <c r="AL4290" s="39"/>
      <c r="AP4290" s="39"/>
      <c r="AQ4290" s="77"/>
      <c r="AR4290" s="94"/>
      <c r="AT4290" s="97"/>
      <c r="BB4290" s="79"/>
      <c r="BC4290" s="94"/>
      <c r="BE4290" s="97"/>
      <c r="BF4290" s="97"/>
      <c r="BG4290" s="40"/>
      <c r="BK4290" s="40"/>
      <c r="BL4290" s="79"/>
      <c r="BM4290" s="94"/>
      <c r="BO4290" s="97"/>
      <c r="BQ4290" s="40"/>
      <c r="BR4290" s="94"/>
      <c r="BS4290" s="94"/>
      <c r="BT4290" s="94"/>
      <c r="BU4290" s="40"/>
      <c r="BV4290" s="82"/>
      <c r="BW4290" s="94"/>
      <c r="BX4290" s="48"/>
      <c r="BY4290" s="97"/>
      <c r="BZ4290" s="48"/>
      <c r="CA4290" s="40"/>
      <c r="CB4290" s="94"/>
      <c r="CC4290" s="94"/>
      <c r="CD4290" s="94"/>
      <c r="CE4290" s="40"/>
      <c r="CF4290" s="73"/>
      <c r="CG4290" s="41"/>
      <c r="CH4290" s="41"/>
      <c r="CI4290" s="41"/>
      <c r="CJ4290" s="41"/>
      <c r="CK4290" s="41"/>
      <c r="CL4290" s="68"/>
      <c r="CM4290" s="41"/>
      <c r="CN4290" s="41"/>
      <c r="CO4290" s="39"/>
      <c r="CP4290" s="78"/>
    </row>
    <row r="4291" spans="1:94" s="38" customFormat="1" x14ac:dyDescent="0.25">
      <c r="A4291" s="38">
        <v>4288</v>
      </c>
      <c r="F4291" s="39"/>
      <c r="Q4291" s="39"/>
      <c r="R4291" s="40"/>
      <c r="S4291" s="40"/>
      <c r="T4291" s="39"/>
      <c r="AG4291" s="110"/>
      <c r="AH4291" s="94"/>
      <c r="AJ4291" s="97"/>
      <c r="AL4291" s="39"/>
      <c r="AP4291" s="39"/>
      <c r="AQ4291" s="77"/>
      <c r="AR4291" s="94"/>
      <c r="AT4291" s="97"/>
      <c r="BB4291" s="79"/>
      <c r="BC4291" s="94"/>
      <c r="BE4291" s="97"/>
      <c r="BF4291" s="97"/>
      <c r="BG4291" s="40"/>
      <c r="BK4291" s="40"/>
      <c r="BL4291" s="79"/>
      <c r="BM4291" s="94"/>
      <c r="BO4291" s="97"/>
      <c r="BQ4291" s="40"/>
      <c r="BR4291" s="94"/>
      <c r="BS4291" s="94"/>
      <c r="BT4291" s="94"/>
      <c r="BU4291" s="40"/>
      <c r="BV4291" s="82"/>
      <c r="BW4291" s="94"/>
      <c r="BX4291" s="48"/>
      <c r="BY4291" s="97"/>
      <c r="BZ4291" s="48"/>
      <c r="CA4291" s="40"/>
      <c r="CB4291" s="94"/>
      <c r="CC4291" s="94"/>
      <c r="CD4291" s="94"/>
      <c r="CE4291" s="40"/>
      <c r="CF4291" s="73"/>
      <c r="CG4291" s="41"/>
      <c r="CH4291" s="41"/>
      <c r="CI4291" s="41"/>
      <c r="CJ4291" s="41"/>
      <c r="CK4291" s="41"/>
      <c r="CL4291" s="68"/>
      <c r="CM4291" s="41"/>
      <c r="CN4291" s="41"/>
      <c r="CO4291" s="39"/>
      <c r="CP4291" s="78"/>
    </row>
    <row r="4292" spans="1:94" s="38" customFormat="1" x14ac:dyDescent="0.25">
      <c r="A4292" s="38">
        <v>4289</v>
      </c>
      <c r="F4292" s="39"/>
      <c r="Q4292" s="39"/>
      <c r="R4292" s="40"/>
      <c r="S4292" s="40"/>
      <c r="T4292" s="39"/>
      <c r="AG4292" s="110"/>
      <c r="AH4292" s="94"/>
      <c r="AJ4292" s="97"/>
      <c r="AL4292" s="39"/>
      <c r="AP4292" s="39"/>
      <c r="AQ4292" s="77"/>
      <c r="AR4292" s="94"/>
      <c r="AT4292" s="97"/>
      <c r="BB4292" s="79"/>
      <c r="BC4292" s="94"/>
      <c r="BE4292" s="97"/>
      <c r="BF4292" s="97"/>
      <c r="BG4292" s="40"/>
      <c r="BK4292" s="40"/>
      <c r="BL4292" s="79"/>
      <c r="BM4292" s="94"/>
      <c r="BO4292" s="97"/>
      <c r="BQ4292" s="40"/>
      <c r="BR4292" s="94"/>
      <c r="BS4292" s="94"/>
      <c r="BT4292" s="94"/>
      <c r="BU4292" s="40"/>
      <c r="BV4292" s="82"/>
      <c r="BW4292" s="94"/>
      <c r="BX4292" s="48"/>
      <c r="BY4292" s="97"/>
      <c r="BZ4292" s="48"/>
      <c r="CA4292" s="40"/>
      <c r="CB4292" s="94"/>
      <c r="CC4292" s="94"/>
      <c r="CD4292" s="94"/>
      <c r="CE4292" s="40"/>
      <c r="CF4292" s="73"/>
      <c r="CG4292" s="41"/>
      <c r="CH4292" s="41"/>
      <c r="CI4292" s="41"/>
      <c r="CJ4292" s="41"/>
      <c r="CK4292" s="41"/>
      <c r="CL4292" s="68"/>
      <c r="CM4292" s="41"/>
      <c r="CN4292" s="41"/>
      <c r="CO4292" s="39"/>
      <c r="CP4292" s="78"/>
    </row>
    <row r="4293" spans="1:94" s="38" customFormat="1" x14ac:dyDescent="0.25">
      <c r="A4293" s="38">
        <v>4290</v>
      </c>
      <c r="F4293" s="39"/>
      <c r="Q4293" s="39"/>
      <c r="R4293" s="40"/>
      <c r="S4293" s="40"/>
      <c r="T4293" s="39"/>
      <c r="AG4293" s="110"/>
      <c r="AH4293" s="94"/>
      <c r="AJ4293" s="97"/>
      <c r="AL4293" s="39"/>
      <c r="AP4293" s="39"/>
      <c r="AQ4293" s="77"/>
      <c r="AR4293" s="94"/>
      <c r="AT4293" s="97"/>
      <c r="BB4293" s="79"/>
      <c r="BC4293" s="94"/>
      <c r="BE4293" s="97"/>
      <c r="BF4293" s="97"/>
      <c r="BG4293" s="40"/>
      <c r="BK4293" s="40"/>
      <c r="BL4293" s="79"/>
      <c r="BM4293" s="94"/>
      <c r="BO4293" s="97"/>
      <c r="BQ4293" s="40"/>
      <c r="BR4293" s="94"/>
      <c r="BS4293" s="94"/>
      <c r="BT4293" s="94"/>
      <c r="BU4293" s="40"/>
      <c r="BV4293" s="82"/>
      <c r="BW4293" s="94"/>
      <c r="BX4293" s="48"/>
      <c r="BY4293" s="97"/>
      <c r="BZ4293" s="48"/>
      <c r="CA4293" s="40"/>
      <c r="CB4293" s="94"/>
      <c r="CC4293" s="94"/>
      <c r="CD4293" s="94"/>
      <c r="CE4293" s="40"/>
      <c r="CF4293" s="73"/>
      <c r="CG4293" s="41"/>
      <c r="CH4293" s="41"/>
      <c r="CI4293" s="41"/>
      <c r="CJ4293" s="41"/>
      <c r="CK4293" s="41"/>
      <c r="CL4293" s="68"/>
      <c r="CM4293" s="41"/>
      <c r="CN4293" s="41"/>
      <c r="CO4293" s="39"/>
      <c r="CP4293" s="78"/>
    </row>
    <row r="4294" spans="1:94" s="38" customFormat="1" x14ac:dyDescent="0.25">
      <c r="A4294" s="38">
        <v>4291</v>
      </c>
      <c r="F4294" s="39"/>
      <c r="Q4294" s="39"/>
      <c r="R4294" s="40"/>
      <c r="S4294" s="40"/>
      <c r="T4294" s="39"/>
      <c r="AG4294" s="110"/>
      <c r="AH4294" s="94"/>
      <c r="AJ4294" s="97"/>
      <c r="AL4294" s="39"/>
      <c r="AP4294" s="39"/>
      <c r="AQ4294" s="77"/>
      <c r="AR4294" s="94"/>
      <c r="AT4294" s="97"/>
      <c r="BB4294" s="79"/>
      <c r="BC4294" s="94"/>
      <c r="BE4294" s="97"/>
      <c r="BF4294" s="97"/>
      <c r="BG4294" s="40"/>
      <c r="BK4294" s="40"/>
      <c r="BL4294" s="79"/>
      <c r="BM4294" s="94"/>
      <c r="BO4294" s="97"/>
      <c r="BQ4294" s="40"/>
      <c r="BR4294" s="94"/>
      <c r="BS4294" s="94"/>
      <c r="BT4294" s="94"/>
      <c r="BU4294" s="40"/>
      <c r="BV4294" s="82"/>
      <c r="BW4294" s="94"/>
      <c r="BX4294" s="48"/>
      <c r="BY4294" s="97"/>
      <c r="BZ4294" s="48"/>
      <c r="CA4294" s="40"/>
      <c r="CB4294" s="94"/>
      <c r="CC4294" s="94"/>
      <c r="CD4294" s="94"/>
      <c r="CE4294" s="40"/>
      <c r="CF4294" s="73"/>
      <c r="CG4294" s="41"/>
      <c r="CH4294" s="41"/>
      <c r="CI4294" s="41"/>
      <c r="CJ4294" s="41"/>
      <c r="CK4294" s="41"/>
      <c r="CL4294" s="68"/>
      <c r="CM4294" s="41"/>
      <c r="CN4294" s="41"/>
      <c r="CO4294" s="39"/>
      <c r="CP4294" s="78"/>
    </row>
    <row r="4295" spans="1:94" s="38" customFormat="1" x14ac:dyDescent="0.25">
      <c r="A4295" s="38">
        <v>4292</v>
      </c>
      <c r="F4295" s="39"/>
      <c r="Q4295" s="39"/>
      <c r="R4295" s="40"/>
      <c r="S4295" s="40"/>
      <c r="T4295" s="39"/>
      <c r="AG4295" s="110"/>
      <c r="AH4295" s="94"/>
      <c r="AJ4295" s="97"/>
      <c r="AL4295" s="39"/>
      <c r="AP4295" s="39"/>
      <c r="AQ4295" s="77"/>
      <c r="AR4295" s="94"/>
      <c r="AT4295" s="97"/>
      <c r="BB4295" s="79"/>
      <c r="BC4295" s="94"/>
      <c r="BE4295" s="97"/>
      <c r="BF4295" s="97"/>
      <c r="BG4295" s="40"/>
      <c r="BK4295" s="40"/>
      <c r="BL4295" s="79"/>
      <c r="BM4295" s="94"/>
      <c r="BO4295" s="97"/>
      <c r="BQ4295" s="40"/>
      <c r="BR4295" s="94"/>
      <c r="BS4295" s="94"/>
      <c r="BT4295" s="94"/>
      <c r="BU4295" s="40"/>
      <c r="BV4295" s="82"/>
      <c r="BW4295" s="94"/>
      <c r="BX4295" s="48"/>
      <c r="BY4295" s="97"/>
      <c r="BZ4295" s="48"/>
      <c r="CA4295" s="40"/>
      <c r="CB4295" s="94"/>
      <c r="CC4295" s="94"/>
      <c r="CD4295" s="94"/>
      <c r="CE4295" s="40"/>
      <c r="CF4295" s="73"/>
      <c r="CG4295" s="41"/>
      <c r="CH4295" s="41"/>
      <c r="CI4295" s="41"/>
      <c r="CJ4295" s="41"/>
      <c r="CK4295" s="41"/>
      <c r="CL4295" s="68"/>
      <c r="CM4295" s="41"/>
      <c r="CN4295" s="41"/>
      <c r="CO4295" s="39"/>
      <c r="CP4295" s="78"/>
    </row>
    <row r="4296" spans="1:94" s="38" customFormat="1" x14ac:dyDescent="0.25">
      <c r="A4296" s="38">
        <v>4293</v>
      </c>
      <c r="F4296" s="39"/>
      <c r="Q4296" s="39"/>
      <c r="R4296" s="40"/>
      <c r="S4296" s="40"/>
      <c r="T4296" s="39"/>
      <c r="AG4296" s="110"/>
      <c r="AH4296" s="94"/>
      <c r="AJ4296" s="97"/>
      <c r="AL4296" s="39"/>
      <c r="AP4296" s="39"/>
      <c r="AQ4296" s="77"/>
      <c r="AR4296" s="94"/>
      <c r="AT4296" s="97"/>
      <c r="BB4296" s="79"/>
      <c r="BC4296" s="94"/>
      <c r="BE4296" s="97"/>
      <c r="BF4296" s="97"/>
      <c r="BG4296" s="40"/>
      <c r="BK4296" s="40"/>
      <c r="BL4296" s="79"/>
      <c r="BM4296" s="94"/>
      <c r="BO4296" s="97"/>
      <c r="BQ4296" s="40"/>
      <c r="BR4296" s="94"/>
      <c r="BS4296" s="94"/>
      <c r="BT4296" s="94"/>
      <c r="BU4296" s="40"/>
      <c r="BV4296" s="82"/>
      <c r="BW4296" s="94"/>
      <c r="BX4296" s="48"/>
      <c r="BY4296" s="97"/>
      <c r="BZ4296" s="48"/>
      <c r="CA4296" s="40"/>
      <c r="CB4296" s="94"/>
      <c r="CC4296" s="94"/>
      <c r="CD4296" s="94"/>
      <c r="CE4296" s="40"/>
      <c r="CF4296" s="73"/>
      <c r="CG4296" s="41"/>
      <c r="CH4296" s="41"/>
      <c r="CI4296" s="41"/>
      <c r="CJ4296" s="41"/>
      <c r="CK4296" s="41"/>
      <c r="CL4296" s="68"/>
      <c r="CM4296" s="41"/>
      <c r="CN4296" s="41"/>
      <c r="CO4296" s="39"/>
      <c r="CP4296" s="78"/>
    </row>
    <row r="4297" spans="1:94" s="38" customFormat="1" x14ac:dyDescent="0.25">
      <c r="A4297" s="38">
        <v>4294</v>
      </c>
      <c r="F4297" s="39"/>
      <c r="Q4297" s="39"/>
      <c r="R4297" s="40"/>
      <c r="S4297" s="40"/>
      <c r="T4297" s="39"/>
      <c r="AG4297" s="110"/>
      <c r="AH4297" s="94"/>
      <c r="AJ4297" s="97"/>
      <c r="AL4297" s="39"/>
      <c r="AP4297" s="39"/>
      <c r="AQ4297" s="77"/>
      <c r="AR4297" s="94"/>
      <c r="AT4297" s="97"/>
      <c r="BB4297" s="79"/>
      <c r="BC4297" s="94"/>
      <c r="BE4297" s="97"/>
      <c r="BF4297" s="97"/>
      <c r="BG4297" s="40"/>
      <c r="BK4297" s="40"/>
      <c r="BL4297" s="79"/>
      <c r="BM4297" s="94"/>
      <c r="BO4297" s="97"/>
      <c r="BQ4297" s="40"/>
      <c r="BR4297" s="94"/>
      <c r="BS4297" s="94"/>
      <c r="BT4297" s="94"/>
      <c r="BU4297" s="40"/>
      <c r="BV4297" s="82"/>
      <c r="BW4297" s="94"/>
      <c r="BX4297" s="48"/>
      <c r="BY4297" s="97"/>
      <c r="BZ4297" s="48"/>
      <c r="CA4297" s="40"/>
      <c r="CB4297" s="94"/>
      <c r="CC4297" s="94"/>
      <c r="CD4297" s="94"/>
      <c r="CE4297" s="40"/>
      <c r="CF4297" s="73"/>
      <c r="CG4297" s="41"/>
      <c r="CH4297" s="41"/>
      <c r="CI4297" s="41"/>
      <c r="CJ4297" s="41"/>
      <c r="CK4297" s="41"/>
      <c r="CL4297" s="68"/>
      <c r="CM4297" s="41"/>
      <c r="CN4297" s="41"/>
      <c r="CO4297" s="39"/>
      <c r="CP4297" s="78"/>
    </row>
    <row r="4298" spans="1:94" s="38" customFormat="1" x14ac:dyDescent="0.25">
      <c r="A4298" s="38">
        <v>4295</v>
      </c>
      <c r="F4298" s="39"/>
      <c r="Q4298" s="39"/>
      <c r="R4298" s="40"/>
      <c r="S4298" s="40"/>
      <c r="T4298" s="39"/>
      <c r="AG4298" s="110"/>
      <c r="AH4298" s="94"/>
      <c r="AI4298" s="21"/>
      <c r="AJ4298" s="97"/>
      <c r="AL4298" s="39"/>
      <c r="AP4298" s="39"/>
      <c r="AQ4298" s="77"/>
      <c r="AR4298" s="94"/>
      <c r="AT4298" s="97"/>
      <c r="BB4298" s="79"/>
      <c r="BC4298" s="94"/>
      <c r="BE4298" s="97"/>
      <c r="BF4298" s="97"/>
      <c r="BG4298" s="40"/>
      <c r="BK4298" s="40"/>
      <c r="BL4298" s="79"/>
      <c r="BM4298" s="94"/>
      <c r="BO4298" s="97"/>
      <c r="BQ4298" s="40"/>
      <c r="BR4298" s="94"/>
      <c r="BS4298" s="94"/>
      <c r="BT4298" s="94"/>
      <c r="BU4298" s="40"/>
      <c r="BV4298" s="82"/>
      <c r="BW4298" s="94"/>
      <c r="BX4298" s="48"/>
      <c r="BY4298" s="97"/>
      <c r="BZ4298" s="48"/>
      <c r="CA4298" s="40"/>
      <c r="CB4298" s="94"/>
      <c r="CC4298" s="94"/>
      <c r="CD4298" s="94"/>
      <c r="CE4298" s="40"/>
      <c r="CF4298" s="73"/>
      <c r="CG4298" s="41"/>
      <c r="CH4298" s="41"/>
      <c r="CI4298" s="41"/>
      <c r="CJ4298" s="41"/>
      <c r="CK4298" s="41"/>
      <c r="CL4298" s="68"/>
      <c r="CM4298" s="41"/>
      <c r="CN4298" s="41"/>
      <c r="CO4298" s="39"/>
      <c r="CP4298" s="78"/>
    </row>
    <row r="4299" spans="1:94" s="38" customFormat="1" x14ac:dyDescent="0.25">
      <c r="A4299" s="38">
        <v>4296</v>
      </c>
      <c r="F4299" s="39"/>
      <c r="Q4299" s="39"/>
      <c r="R4299" s="40"/>
      <c r="S4299" s="40"/>
      <c r="T4299" s="39"/>
      <c r="AG4299" s="110"/>
      <c r="AH4299" s="94"/>
      <c r="AJ4299" s="97"/>
      <c r="AL4299" s="39"/>
      <c r="AP4299" s="39"/>
      <c r="AQ4299" s="77"/>
      <c r="AR4299" s="94"/>
      <c r="AT4299" s="97"/>
      <c r="BB4299" s="79"/>
      <c r="BC4299" s="94"/>
      <c r="BE4299" s="97"/>
      <c r="BF4299" s="97"/>
      <c r="BG4299" s="40"/>
      <c r="BK4299" s="40"/>
      <c r="BL4299" s="79"/>
      <c r="BM4299" s="94"/>
      <c r="BO4299" s="97"/>
      <c r="BQ4299" s="40"/>
      <c r="BR4299" s="94"/>
      <c r="BS4299" s="94"/>
      <c r="BT4299" s="94"/>
      <c r="BU4299" s="40"/>
      <c r="BV4299" s="82"/>
      <c r="BW4299" s="94"/>
      <c r="BX4299" s="48"/>
      <c r="BY4299" s="97"/>
      <c r="BZ4299" s="48"/>
      <c r="CA4299" s="40"/>
      <c r="CB4299" s="94"/>
      <c r="CC4299" s="94"/>
      <c r="CD4299" s="94"/>
      <c r="CE4299" s="40"/>
      <c r="CF4299" s="73"/>
      <c r="CG4299" s="41"/>
      <c r="CH4299" s="41"/>
      <c r="CI4299" s="41"/>
      <c r="CJ4299" s="41"/>
      <c r="CK4299" s="41"/>
      <c r="CL4299" s="68"/>
      <c r="CM4299" s="41"/>
      <c r="CN4299" s="41"/>
      <c r="CO4299" s="39"/>
      <c r="CP4299" s="78"/>
    </row>
    <row r="4300" spans="1:94" s="38" customFormat="1" x14ac:dyDescent="0.25">
      <c r="A4300" s="38">
        <v>4297</v>
      </c>
      <c r="F4300" s="39"/>
      <c r="Q4300" s="39"/>
      <c r="R4300" s="40"/>
      <c r="S4300" s="40"/>
      <c r="T4300" s="39"/>
      <c r="AG4300" s="110"/>
      <c r="AH4300" s="94"/>
      <c r="AJ4300" s="97"/>
      <c r="AL4300" s="39"/>
      <c r="AP4300" s="39"/>
      <c r="AQ4300" s="77"/>
      <c r="AR4300" s="94"/>
      <c r="AT4300" s="97"/>
      <c r="BB4300" s="79"/>
      <c r="BC4300" s="94"/>
      <c r="BE4300" s="97"/>
      <c r="BF4300" s="97"/>
      <c r="BG4300" s="40"/>
      <c r="BK4300" s="40"/>
      <c r="BL4300" s="79"/>
      <c r="BM4300" s="94"/>
      <c r="BO4300" s="97"/>
      <c r="BQ4300" s="40"/>
      <c r="BR4300" s="94"/>
      <c r="BS4300" s="94"/>
      <c r="BT4300" s="94"/>
      <c r="BU4300" s="40"/>
      <c r="BV4300" s="82"/>
      <c r="BW4300" s="94"/>
      <c r="BX4300" s="48"/>
      <c r="BY4300" s="97"/>
      <c r="BZ4300" s="48"/>
      <c r="CA4300" s="40"/>
      <c r="CB4300" s="94"/>
      <c r="CC4300" s="94"/>
      <c r="CD4300" s="94"/>
      <c r="CE4300" s="40"/>
      <c r="CF4300" s="73"/>
      <c r="CG4300" s="41"/>
      <c r="CH4300" s="41"/>
      <c r="CI4300" s="41"/>
      <c r="CJ4300" s="41"/>
      <c r="CK4300" s="41"/>
      <c r="CL4300" s="68"/>
      <c r="CM4300" s="41"/>
      <c r="CN4300" s="41"/>
      <c r="CO4300" s="39"/>
      <c r="CP4300" s="78"/>
    </row>
    <row r="4301" spans="1:94" s="38" customFormat="1" x14ac:dyDescent="0.25">
      <c r="A4301" s="38">
        <v>4298</v>
      </c>
      <c r="F4301" s="39"/>
      <c r="Q4301" s="39"/>
      <c r="R4301" s="40"/>
      <c r="S4301" s="40"/>
      <c r="T4301" s="39"/>
      <c r="AG4301" s="110"/>
      <c r="AH4301" s="94"/>
      <c r="AJ4301" s="97"/>
      <c r="AL4301" s="39"/>
      <c r="AP4301" s="39"/>
      <c r="AQ4301" s="77"/>
      <c r="AR4301" s="94"/>
      <c r="AT4301" s="97"/>
      <c r="BB4301" s="79"/>
      <c r="BC4301" s="94"/>
      <c r="BE4301" s="97"/>
      <c r="BF4301" s="97"/>
      <c r="BG4301" s="40"/>
      <c r="BK4301" s="40"/>
      <c r="BL4301" s="79"/>
      <c r="BM4301" s="94"/>
      <c r="BO4301" s="97"/>
      <c r="BQ4301" s="40"/>
      <c r="BR4301" s="94"/>
      <c r="BS4301" s="94"/>
      <c r="BT4301" s="94"/>
      <c r="BU4301" s="40"/>
      <c r="BV4301" s="82"/>
      <c r="BW4301" s="94"/>
      <c r="BX4301" s="48"/>
      <c r="BY4301" s="97"/>
      <c r="BZ4301" s="48"/>
      <c r="CA4301" s="40"/>
      <c r="CB4301" s="94"/>
      <c r="CC4301" s="94"/>
      <c r="CD4301" s="94"/>
      <c r="CE4301" s="40"/>
      <c r="CF4301" s="73"/>
      <c r="CG4301" s="41"/>
      <c r="CH4301" s="41"/>
      <c r="CI4301" s="41"/>
      <c r="CJ4301" s="41"/>
      <c r="CK4301" s="41"/>
      <c r="CL4301" s="68"/>
      <c r="CM4301" s="41"/>
      <c r="CN4301" s="41"/>
      <c r="CO4301" s="39"/>
      <c r="CP4301" s="78"/>
    </row>
    <row r="4302" spans="1:94" s="38" customFormat="1" x14ac:dyDescent="0.25">
      <c r="A4302" s="38">
        <v>4299</v>
      </c>
      <c r="F4302" s="39"/>
      <c r="Q4302" s="39"/>
      <c r="R4302" s="40"/>
      <c r="S4302" s="40"/>
      <c r="T4302" s="39"/>
      <c r="AG4302" s="110"/>
      <c r="AH4302" s="94"/>
      <c r="AJ4302" s="97"/>
      <c r="AL4302" s="39"/>
      <c r="AP4302" s="39"/>
      <c r="AQ4302" s="77"/>
      <c r="AR4302" s="94"/>
      <c r="AT4302" s="97"/>
      <c r="BB4302" s="79"/>
      <c r="BC4302" s="94"/>
      <c r="BE4302" s="97"/>
      <c r="BF4302" s="97"/>
      <c r="BG4302" s="40"/>
      <c r="BK4302" s="40"/>
      <c r="BL4302" s="79"/>
      <c r="BM4302" s="94"/>
      <c r="BO4302" s="97"/>
      <c r="BQ4302" s="40"/>
      <c r="BR4302" s="94"/>
      <c r="BS4302" s="94"/>
      <c r="BT4302" s="94"/>
      <c r="BU4302" s="40"/>
      <c r="BV4302" s="82"/>
      <c r="BW4302" s="94"/>
      <c r="BX4302" s="48"/>
      <c r="BY4302" s="97"/>
      <c r="BZ4302" s="48"/>
      <c r="CA4302" s="40"/>
      <c r="CB4302" s="94"/>
      <c r="CC4302" s="94"/>
      <c r="CD4302" s="94"/>
      <c r="CE4302" s="40"/>
      <c r="CF4302" s="73"/>
      <c r="CG4302" s="41"/>
      <c r="CH4302" s="41"/>
      <c r="CI4302" s="41"/>
      <c r="CJ4302" s="41"/>
      <c r="CK4302" s="41"/>
      <c r="CL4302" s="68"/>
      <c r="CM4302" s="41"/>
      <c r="CN4302" s="41"/>
      <c r="CO4302" s="39"/>
      <c r="CP4302" s="78"/>
    </row>
    <row r="4303" spans="1:94" s="38" customFormat="1" x14ac:dyDescent="0.25">
      <c r="A4303" s="38">
        <v>4300</v>
      </c>
      <c r="F4303" s="39"/>
      <c r="Q4303" s="39"/>
      <c r="R4303" s="40"/>
      <c r="S4303" s="40"/>
      <c r="T4303" s="39"/>
      <c r="AG4303" s="110"/>
      <c r="AH4303" s="94"/>
      <c r="AJ4303" s="97"/>
      <c r="AL4303" s="39"/>
      <c r="AP4303" s="39"/>
      <c r="AQ4303" s="77"/>
      <c r="AR4303" s="94"/>
      <c r="AT4303" s="97"/>
      <c r="BB4303" s="79"/>
      <c r="BC4303" s="94"/>
      <c r="BE4303" s="97"/>
      <c r="BF4303" s="97"/>
      <c r="BG4303" s="40"/>
      <c r="BK4303" s="40"/>
      <c r="BL4303" s="79"/>
      <c r="BM4303" s="94"/>
      <c r="BO4303" s="97"/>
      <c r="BQ4303" s="40"/>
      <c r="BR4303" s="94"/>
      <c r="BS4303" s="94"/>
      <c r="BT4303" s="94"/>
      <c r="BU4303" s="40"/>
      <c r="BV4303" s="82"/>
      <c r="BW4303" s="94"/>
      <c r="BX4303" s="48"/>
      <c r="BY4303" s="97"/>
      <c r="BZ4303" s="48"/>
      <c r="CA4303" s="40"/>
      <c r="CB4303" s="94"/>
      <c r="CC4303" s="94"/>
      <c r="CD4303" s="94"/>
      <c r="CE4303" s="40"/>
      <c r="CF4303" s="73"/>
      <c r="CG4303" s="41"/>
      <c r="CH4303" s="41"/>
      <c r="CI4303" s="41"/>
      <c r="CJ4303" s="41"/>
      <c r="CK4303" s="41"/>
      <c r="CL4303" s="68"/>
      <c r="CM4303" s="41"/>
      <c r="CN4303" s="41"/>
      <c r="CO4303" s="39"/>
      <c r="CP4303" s="78"/>
    </row>
    <row r="4304" spans="1:94" s="38" customFormat="1" x14ac:dyDescent="0.25">
      <c r="A4304" s="38">
        <v>4301</v>
      </c>
      <c r="F4304" s="39"/>
      <c r="Q4304" s="39"/>
      <c r="R4304" s="40"/>
      <c r="S4304" s="40"/>
      <c r="T4304" s="39"/>
      <c r="AG4304" s="110"/>
      <c r="AH4304" s="94"/>
      <c r="AJ4304" s="97"/>
      <c r="AL4304" s="39"/>
      <c r="AP4304" s="39"/>
      <c r="AQ4304" s="77"/>
      <c r="AR4304" s="94"/>
      <c r="AT4304" s="97"/>
      <c r="BB4304" s="79"/>
      <c r="BC4304" s="94"/>
      <c r="BE4304" s="97"/>
      <c r="BF4304" s="97"/>
      <c r="BG4304" s="40"/>
      <c r="BK4304" s="40"/>
      <c r="BL4304" s="79"/>
      <c r="BM4304" s="94"/>
      <c r="BO4304" s="97"/>
      <c r="BQ4304" s="40"/>
      <c r="BR4304" s="94"/>
      <c r="BS4304" s="94"/>
      <c r="BT4304" s="94"/>
      <c r="BU4304" s="40"/>
      <c r="BV4304" s="82"/>
      <c r="BW4304" s="94"/>
      <c r="BX4304" s="48"/>
      <c r="BY4304" s="97"/>
      <c r="BZ4304" s="48"/>
      <c r="CA4304" s="40"/>
      <c r="CB4304" s="94"/>
      <c r="CC4304" s="94"/>
      <c r="CD4304" s="94"/>
      <c r="CE4304" s="40"/>
      <c r="CF4304" s="73"/>
      <c r="CG4304" s="41"/>
      <c r="CH4304" s="41"/>
      <c r="CI4304" s="41"/>
      <c r="CJ4304" s="41"/>
      <c r="CK4304" s="41"/>
      <c r="CL4304" s="68"/>
      <c r="CM4304" s="41"/>
      <c r="CN4304" s="41"/>
      <c r="CO4304" s="39"/>
      <c r="CP4304" s="78"/>
    </row>
    <row r="4305" spans="1:94" s="38" customFormat="1" x14ac:dyDescent="0.25">
      <c r="A4305" s="38">
        <v>4302</v>
      </c>
      <c r="F4305" s="39"/>
      <c r="Q4305" s="39"/>
      <c r="R4305" s="40"/>
      <c r="S4305" s="40"/>
      <c r="T4305" s="39"/>
      <c r="AG4305" s="110"/>
      <c r="AH4305" s="94"/>
      <c r="AJ4305" s="97"/>
      <c r="AL4305" s="39"/>
      <c r="AP4305" s="39"/>
      <c r="AQ4305" s="77"/>
      <c r="AR4305" s="94"/>
      <c r="AT4305" s="97"/>
      <c r="BB4305" s="79"/>
      <c r="BC4305" s="94"/>
      <c r="BE4305" s="97"/>
      <c r="BF4305" s="97"/>
      <c r="BG4305" s="40"/>
      <c r="BK4305" s="40"/>
      <c r="BL4305" s="79"/>
      <c r="BM4305" s="94"/>
      <c r="BO4305" s="97"/>
      <c r="BQ4305" s="40"/>
      <c r="BR4305" s="94"/>
      <c r="BS4305" s="94"/>
      <c r="BT4305" s="94"/>
      <c r="BU4305" s="40"/>
      <c r="BV4305" s="82"/>
      <c r="BW4305" s="94"/>
      <c r="BX4305" s="48"/>
      <c r="BY4305" s="97"/>
      <c r="BZ4305" s="48"/>
      <c r="CA4305" s="40"/>
      <c r="CB4305" s="94"/>
      <c r="CC4305" s="94"/>
      <c r="CD4305" s="94"/>
      <c r="CE4305" s="40"/>
      <c r="CF4305" s="73"/>
      <c r="CG4305" s="41"/>
      <c r="CH4305" s="41"/>
      <c r="CI4305" s="41"/>
      <c r="CJ4305" s="41"/>
      <c r="CK4305" s="41"/>
      <c r="CL4305" s="68"/>
      <c r="CM4305" s="41"/>
      <c r="CN4305" s="41"/>
      <c r="CO4305" s="39"/>
      <c r="CP4305" s="78"/>
    </row>
    <row r="4306" spans="1:94" s="38" customFormat="1" x14ac:dyDescent="0.25">
      <c r="A4306" s="38">
        <v>4303</v>
      </c>
      <c r="F4306" s="39"/>
      <c r="Q4306" s="39"/>
      <c r="R4306" s="40"/>
      <c r="S4306" s="40"/>
      <c r="T4306" s="39"/>
      <c r="AG4306" s="110"/>
      <c r="AH4306" s="94"/>
      <c r="AJ4306" s="97"/>
      <c r="AL4306" s="39"/>
      <c r="AP4306" s="39"/>
      <c r="AQ4306" s="77"/>
      <c r="AR4306" s="94"/>
      <c r="AT4306" s="97"/>
      <c r="BB4306" s="79"/>
      <c r="BC4306" s="94"/>
      <c r="BE4306" s="97"/>
      <c r="BF4306" s="97"/>
      <c r="BG4306" s="40"/>
      <c r="BK4306" s="40"/>
      <c r="BL4306" s="79"/>
      <c r="BM4306" s="94"/>
      <c r="BO4306" s="97"/>
      <c r="BQ4306" s="40"/>
      <c r="BR4306" s="94"/>
      <c r="BS4306" s="94"/>
      <c r="BT4306" s="94"/>
      <c r="BU4306" s="40"/>
      <c r="BV4306" s="82"/>
      <c r="BW4306" s="94"/>
      <c r="BX4306" s="48"/>
      <c r="BY4306" s="97"/>
      <c r="BZ4306" s="48"/>
      <c r="CA4306" s="40"/>
      <c r="CB4306" s="94"/>
      <c r="CC4306" s="94"/>
      <c r="CD4306" s="94"/>
      <c r="CE4306" s="40"/>
      <c r="CF4306" s="73"/>
      <c r="CG4306" s="41"/>
      <c r="CH4306" s="41"/>
      <c r="CI4306" s="41"/>
      <c r="CJ4306" s="41"/>
      <c r="CK4306" s="41"/>
      <c r="CL4306" s="68"/>
      <c r="CM4306" s="41"/>
      <c r="CN4306" s="41"/>
      <c r="CO4306" s="39"/>
      <c r="CP4306" s="78"/>
    </row>
    <row r="4307" spans="1:94" s="38" customFormat="1" x14ac:dyDescent="0.25">
      <c r="A4307" s="38">
        <v>4304</v>
      </c>
      <c r="F4307" s="39"/>
      <c r="Q4307" s="39"/>
      <c r="R4307" s="40"/>
      <c r="S4307" s="40"/>
      <c r="T4307" s="39"/>
      <c r="AG4307" s="110"/>
      <c r="AH4307" s="94"/>
      <c r="AJ4307" s="97"/>
      <c r="AL4307" s="39"/>
      <c r="AP4307" s="39"/>
      <c r="AQ4307" s="77"/>
      <c r="AR4307" s="94"/>
      <c r="AT4307" s="97"/>
      <c r="BB4307" s="79"/>
      <c r="BC4307" s="94"/>
      <c r="BE4307" s="97"/>
      <c r="BF4307" s="97"/>
      <c r="BG4307" s="40"/>
      <c r="BK4307" s="40"/>
      <c r="BL4307" s="79"/>
      <c r="BM4307" s="94"/>
      <c r="BO4307" s="97"/>
      <c r="BQ4307" s="40"/>
      <c r="BR4307" s="94"/>
      <c r="BS4307" s="94"/>
      <c r="BT4307" s="94"/>
      <c r="BU4307" s="40"/>
      <c r="BV4307" s="82"/>
      <c r="BW4307" s="94"/>
      <c r="BX4307" s="48"/>
      <c r="BY4307" s="97"/>
      <c r="BZ4307" s="48"/>
      <c r="CA4307" s="40"/>
      <c r="CB4307" s="94"/>
      <c r="CC4307" s="94"/>
      <c r="CD4307" s="94"/>
      <c r="CE4307" s="40"/>
      <c r="CF4307" s="73"/>
      <c r="CG4307" s="41"/>
      <c r="CH4307" s="41"/>
      <c r="CI4307" s="41"/>
      <c r="CJ4307" s="41"/>
      <c r="CK4307" s="41"/>
      <c r="CL4307" s="68"/>
      <c r="CM4307" s="41"/>
      <c r="CN4307" s="41"/>
      <c r="CO4307" s="39"/>
      <c r="CP4307" s="78"/>
    </row>
    <row r="4308" spans="1:94" s="38" customFormat="1" x14ac:dyDescent="0.25">
      <c r="A4308" s="38">
        <v>4305</v>
      </c>
      <c r="F4308" s="39"/>
      <c r="Q4308" s="39"/>
      <c r="R4308" s="40"/>
      <c r="S4308" s="40"/>
      <c r="T4308" s="39"/>
      <c r="AG4308" s="110"/>
      <c r="AH4308" s="94"/>
      <c r="AJ4308" s="97"/>
      <c r="AL4308" s="39"/>
      <c r="AP4308" s="39"/>
      <c r="AQ4308" s="77"/>
      <c r="AR4308" s="94"/>
      <c r="AT4308" s="97"/>
      <c r="BB4308" s="79"/>
      <c r="BC4308" s="94"/>
      <c r="BE4308" s="97"/>
      <c r="BF4308" s="97"/>
      <c r="BG4308" s="40"/>
      <c r="BK4308" s="40"/>
      <c r="BL4308" s="79"/>
      <c r="BM4308" s="94"/>
      <c r="BO4308" s="97"/>
      <c r="BQ4308" s="40"/>
      <c r="BR4308" s="94"/>
      <c r="BS4308" s="94"/>
      <c r="BT4308" s="94"/>
      <c r="BU4308" s="40"/>
      <c r="BV4308" s="82"/>
      <c r="BW4308" s="94"/>
      <c r="BX4308" s="48"/>
      <c r="BY4308" s="97"/>
      <c r="BZ4308" s="48"/>
      <c r="CA4308" s="40"/>
      <c r="CB4308" s="94"/>
      <c r="CC4308" s="94"/>
      <c r="CD4308" s="94"/>
      <c r="CE4308" s="40"/>
      <c r="CF4308" s="73"/>
      <c r="CG4308" s="41"/>
      <c r="CH4308" s="41"/>
      <c r="CI4308" s="41"/>
      <c r="CJ4308" s="41"/>
      <c r="CK4308" s="41"/>
      <c r="CL4308" s="68"/>
      <c r="CM4308" s="41"/>
      <c r="CN4308" s="41"/>
      <c r="CO4308" s="39"/>
      <c r="CP4308" s="78"/>
    </row>
    <row r="4309" spans="1:94" s="38" customFormat="1" x14ac:dyDescent="0.25">
      <c r="A4309" s="38">
        <v>4306</v>
      </c>
      <c r="F4309" s="39"/>
      <c r="Q4309" s="39"/>
      <c r="R4309" s="40"/>
      <c r="S4309" s="40"/>
      <c r="T4309" s="39"/>
      <c r="AG4309" s="110"/>
      <c r="AH4309" s="94"/>
      <c r="AJ4309" s="97"/>
      <c r="AL4309" s="39"/>
      <c r="AP4309" s="39"/>
      <c r="AQ4309" s="77"/>
      <c r="AR4309" s="94"/>
      <c r="AT4309" s="97"/>
      <c r="BB4309" s="79"/>
      <c r="BC4309" s="94"/>
      <c r="BE4309" s="97"/>
      <c r="BF4309" s="97"/>
      <c r="BG4309" s="40"/>
      <c r="BK4309" s="40"/>
      <c r="BL4309" s="79"/>
      <c r="BM4309" s="94"/>
      <c r="BO4309" s="97"/>
      <c r="BQ4309" s="40"/>
      <c r="BR4309" s="94"/>
      <c r="BS4309" s="94"/>
      <c r="BT4309" s="94"/>
      <c r="BU4309" s="40"/>
      <c r="BV4309" s="82"/>
      <c r="BW4309" s="94"/>
      <c r="BX4309" s="48"/>
      <c r="BY4309" s="97"/>
      <c r="BZ4309" s="48"/>
      <c r="CA4309" s="40"/>
      <c r="CB4309" s="94"/>
      <c r="CC4309" s="94"/>
      <c r="CD4309" s="94"/>
      <c r="CE4309" s="40"/>
      <c r="CF4309" s="73"/>
      <c r="CG4309" s="41"/>
      <c r="CH4309" s="41"/>
      <c r="CI4309" s="41"/>
      <c r="CJ4309" s="41"/>
      <c r="CK4309" s="41"/>
      <c r="CL4309" s="68"/>
      <c r="CM4309" s="41"/>
      <c r="CN4309" s="41"/>
      <c r="CO4309" s="39"/>
      <c r="CP4309" s="78"/>
    </row>
    <row r="4310" spans="1:94" s="38" customFormat="1" x14ac:dyDescent="0.25">
      <c r="A4310" s="38">
        <v>4307</v>
      </c>
      <c r="F4310" s="39"/>
      <c r="Q4310" s="39"/>
      <c r="R4310" s="40"/>
      <c r="S4310" s="40"/>
      <c r="T4310" s="39"/>
      <c r="AG4310" s="110"/>
      <c r="AH4310" s="94"/>
      <c r="AJ4310" s="97"/>
      <c r="AL4310" s="39"/>
      <c r="AP4310" s="39"/>
      <c r="AQ4310" s="77"/>
      <c r="AR4310" s="94"/>
      <c r="AT4310" s="97"/>
      <c r="BB4310" s="79"/>
      <c r="BC4310" s="94"/>
      <c r="BE4310" s="97"/>
      <c r="BF4310" s="97"/>
      <c r="BG4310" s="40"/>
      <c r="BK4310" s="40"/>
      <c r="BL4310" s="79"/>
      <c r="BM4310" s="94"/>
      <c r="BO4310" s="97"/>
      <c r="BQ4310" s="40"/>
      <c r="BR4310" s="94"/>
      <c r="BS4310" s="94"/>
      <c r="BT4310" s="94"/>
      <c r="BU4310" s="40"/>
      <c r="BV4310" s="82"/>
      <c r="BW4310" s="94"/>
      <c r="BX4310" s="48"/>
      <c r="BY4310" s="97"/>
      <c r="BZ4310" s="48"/>
      <c r="CA4310" s="40"/>
      <c r="CB4310" s="94"/>
      <c r="CC4310" s="94"/>
      <c r="CD4310" s="94"/>
      <c r="CE4310" s="40"/>
      <c r="CF4310" s="73"/>
      <c r="CG4310" s="41"/>
      <c r="CH4310" s="41"/>
      <c r="CI4310" s="41"/>
      <c r="CJ4310" s="41"/>
      <c r="CK4310" s="41"/>
      <c r="CL4310" s="68"/>
      <c r="CM4310" s="41"/>
      <c r="CN4310" s="41"/>
      <c r="CO4310" s="39"/>
      <c r="CP4310" s="78"/>
    </row>
    <row r="4311" spans="1:94" s="38" customFormat="1" x14ac:dyDescent="0.25">
      <c r="A4311" s="38">
        <v>4308</v>
      </c>
      <c r="F4311" s="39"/>
      <c r="Q4311" s="39"/>
      <c r="R4311" s="40"/>
      <c r="S4311" s="40"/>
      <c r="T4311" s="39"/>
      <c r="AG4311" s="110"/>
      <c r="AH4311" s="94"/>
      <c r="AJ4311" s="97"/>
      <c r="AL4311" s="39"/>
      <c r="AP4311" s="39"/>
      <c r="AQ4311" s="77"/>
      <c r="AR4311" s="94"/>
      <c r="AT4311" s="97"/>
      <c r="BB4311" s="79"/>
      <c r="BC4311" s="94"/>
      <c r="BE4311" s="97"/>
      <c r="BF4311" s="97"/>
      <c r="BG4311" s="40"/>
      <c r="BK4311" s="40"/>
      <c r="BL4311" s="79"/>
      <c r="BM4311" s="94"/>
      <c r="BO4311" s="97"/>
      <c r="BQ4311" s="40"/>
      <c r="BR4311" s="94"/>
      <c r="BS4311" s="94"/>
      <c r="BT4311" s="94"/>
      <c r="BU4311" s="40"/>
      <c r="BV4311" s="82"/>
      <c r="BW4311" s="94"/>
      <c r="BX4311" s="48"/>
      <c r="BY4311" s="97"/>
      <c r="BZ4311" s="48"/>
      <c r="CA4311" s="40"/>
      <c r="CB4311" s="94"/>
      <c r="CC4311" s="94"/>
      <c r="CD4311" s="94"/>
      <c r="CE4311" s="40"/>
      <c r="CF4311" s="73"/>
      <c r="CG4311" s="41"/>
      <c r="CH4311" s="41"/>
      <c r="CI4311" s="41"/>
      <c r="CJ4311" s="41"/>
      <c r="CK4311" s="41"/>
      <c r="CL4311" s="68"/>
      <c r="CM4311" s="41"/>
      <c r="CN4311" s="41"/>
      <c r="CO4311" s="39"/>
      <c r="CP4311" s="78"/>
    </row>
    <row r="4312" spans="1:94" s="38" customFormat="1" x14ac:dyDescent="0.25">
      <c r="A4312" s="38">
        <v>4309</v>
      </c>
      <c r="F4312" s="39"/>
      <c r="Q4312" s="39"/>
      <c r="R4312" s="40"/>
      <c r="S4312" s="40"/>
      <c r="T4312" s="39"/>
      <c r="AG4312" s="110"/>
      <c r="AH4312" s="94"/>
      <c r="AI4312" s="21"/>
      <c r="AJ4312" s="97"/>
      <c r="AL4312" s="39"/>
      <c r="AP4312" s="39"/>
      <c r="AQ4312" s="77"/>
      <c r="AR4312" s="94"/>
      <c r="AT4312" s="97"/>
      <c r="BB4312" s="79"/>
      <c r="BC4312" s="94"/>
      <c r="BE4312" s="97"/>
      <c r="BF4312" s="97"/>
      <c r="BG4312" s="40"/>
      <c r="BK4312" s="40"/>
      <c r="BL4312" s="79"/>
      <c r="BM4312" s="94"/>
      <c r="BO4312" s="97"/>
      <c r="BQ4312" s="40"/>
      <c r="BR4312" s="94"/>
      <c r="BS4312" s="94"/>
      <c r="BT4312" s="94"/>
      <c r="BU4312" s="40"/>
      <c r="BV4312" s="82"/>
      <c r="BW4312" s="94"/>
      <c r="BX4312" s="48"/>
      <c r="BY4312" s="97"/>
      <c r="BZ4312" s="48"/>
      <c r="CA4312" s="40"/>
      <c r="CB4312" s="94"/>
      <c r="CC4312" s="94"/>
      <c r="CD4312" s="94"/>
      <c r="CE4312" s="40"/>
      <c r="CF4312" s="73"/>
      <c r="CG4312" s="41"/>
      <c r="CH4312" s="41"/>
      <c r="CI4312" s="41"/>
      <c r="CJ4312" s="41"/>
      <c r="CK4312" s="41"/>
      <c r="CL4312" s="68"/>
      <c r="CM4312" s="41"/>
      <c r="CN4312" s="41"/>
      <c r="CO4312" s="39"/>
      <c r="CP4312" s="78"/>
    </row>
    <row r="4313" spans="1:94" s="38" customFormat="1" x14ac:dyDescent="0.25">
      <c r="A4313" s="38">
        <v>4310</v>
      </c>
      <c r="F4313" s="39"/>
      <c r="Q4313" s="39"/>
      <c r="R4313" s="40"/>
      <c r="S4313" s="40"/>
      <c r="T4313" s="39"/>
      <c r="AG4313" s="110"/>
      <c r="AH4313" s="94"/>
      <c r="AJ4313" s="97"/>
      <c r="AL4313" s="39"/>
      <c r="AP4313" s="39"/>
      <c r="AQ4313" s="77"/>
      <c r="AR4313" s="94"/>
      <c r="AT4313" s="97"/>
      <c r="BB4313" s="79"/>
      <c r="BC4313" s="94"/>
      <c r="BE4313" s="97"/>
      <c r="BF4313" s="97"/>
      <c r="BG4313" s="40"/>
      <c r="BK4313" s="40"/>
      <c r="BL4313" s="79"/>
      <c r="BM4313" s="94"/>
      <c r="BO4313" s="97"/>
      <c r="BQ4313" s="40"/>
      <c r="BR4313" s="94"/>
      <c r="BS4313" s="94"/>
      <c r="BT4313" s="94"/>
      <c r="BU4313" s="40"/>
      <c r="BV4313" s="82"/>
      <c r="BW4313" s="94"/>
      <c r="BX4313" s="48"/>
      <c r="BY4313" s="97"/>
      <c r="BZ4313" s="48"/>
      <c r="CA4313" s="40"/>
      <c r="CB4313" s="94"/>
      <c r="CC4313" s="94"/>
      <c r="CD4313" s="94"/>
      <c r="CE4313" s="40"/>
      <c r="CF4313" s="73"/>
      <c r="CG4313" s="41"/>
      <c r="CH4313" s="41"/>
      <c r="CI4313" s="41"/>
      <c r="CJ4313" s="41"/>
      <c r="CK4313" s="41"/>
      <c r="CL4313" s="68"/>
      <c r="CM4313" s="41"/>
      <c r="CN4313" s="41"/>
      <c r="CO4313" s="39"/>
      <c r="CP4313" s="78"/>
    </row>
    <row r="4314" spans="1:94" s="38" customFormat="1" x14ac:dyDescent="0.25">
      <c r="A4314" s="38">
        <v>4311</v>
      </c>
      <c r="F4314" s="39"/>
      <c r="Q4314" s="39"/>
      <c r="R4314" s="40"/>
      <c r="S4314" s="40"/>
      <c r="T4314" s="39"/>
      <c r="AG4314" s="110"/>
      <c r="AH4314" s="94"/>
      <c r="AJ4314" s="97"/>
      <c r="AL4314" s="39"/>
      <c r="AP4314" s="39"/>
      <c r="AQ4314" s="77"/>
      <c r="AR4314" s="94"/>
      <c r="AT4314" s="97"/>
      <c r="BB4314" s="79"/>
      <c r="BC4314" s="94"/>
      <c r="BE4314" s="97"/>
      <c r="BF4314" s="97"/>
      <c r="BG4314" s="40"/>
      <c r="BK4314" s="40"/>
      <c r="BL4314" s="79"/>
      <c r="BM4314" s="94"/>
      <c r="BO4314" s="97"/>
      <c r="BQ4314" s="40"/>
      <c r="BR4314" s="94"/>
      <c r="BS4314" s="94"/>
      <c r="BT4314" s="94"/>
      <c r="BU4314" s="40"/>
      <c r="BV4314" s="82"/>
      <c r="BW4314" s="94"/>
      <c r="BX4314" s="48"/>
      <c r="BY4314" s="97"/>
      <c r="BZ4314" s="48"/>
      <c r="CA4314" s="40"/>
      <c r="CB4314" s="94"/>
      <c r="CC4314" s="94"/>
      <c r="CD4314" s="94"/>
      <c r="CE4314" s="40"/>
      <c r="CF4314" s="73"/>
      <c r="CG4314" s="41"/>
      <c r="CH4314" s="41"/>
      <c r="CI4314" s="41"/>
      <c r="CJ4314" s="41"/>
      <c r="CK4314" s="41"/>
      <c r="CL4314" s="68"/>
      <c r="CM4314" s="41"/>
      <c r="CN4314" s="41"/>
      <c r="CO4314" s="39"/>
      <c r="CP4314" s="78"/>
    </row>
    <row r="4315" spans="1:94" s="38" customFormat="1" x14ac:dyDescent="0.25">
      <c r="A4315" s="38">
        <v>4312</v>
      </c>
      <c r="F4315" s="39"/>
      <c r="Q4315" s="39"/>
      <c r="R4315" s="40"/>
      <c r="S4315" s="40"/>
      <c r="T4315" s="39"/>
      <c r="AG4315" s="110"/>
      <c r="AH4315" s="94"/>
      <c r="AJ4315" s="97"/>
      <c r="AL4315" s="39"/>
      <c r="AP4315" s="39"/>
      <c r="AQ4315" s="77"/>
      <c r="AR4315" s="94"/>
      <c r="AT4315" s="97"/>
      <c r="BB4315" s="79"/>
      <c r="BC4315" s="94"/>
      <c r="BE4315" s="97"/>
      <c r="BF4315" s="97"/>
      <c r="BG4315" s="40"/>
      <c r="BK4315" s="40"/>
      <c r="BL4315" s="79"/>
      <c r="BM4315" s="94"/>
      <c r="BO4315" s="97"/>
      <c r="BQ4315" s="40"/>
      <c r="BR4315" s="94"/>
      <c r="BS4315" s="94"/>
      <c r="BT4315" s="94"/>
      <c r="BU4315" s="40"/>
      <c r="BV4315" s="82"/>
      <c r="BW4315" s="94"/>
      <c r="BX4315" s="48"/>
      <c r="BY4315" s="97"/>
      <c r="BZ4315" s="48"/>
      <c r="CA4315" s="40"/>
      <c r="CB4315" s="94"/>
      <c r="CC4315" s="94"/>
      <c r="CD4315" s="94"/>
      <c r="CE4315" s="40"/>
      <c r="CF4315" s="73"/>
      <c r="CG4315" s="41"/>
      <c r="CH4315" s="41"/>
      <c r="CI4315" s="41"/>
      <c r="CJ4315" s="41"/>
      <c r="CK4315" s="41"/>
      <c r="CL4315" s="68"/>
      <c r="CM4315" s="41"/>
      <c r="CN4315" s="41"/>
      <c r="CO4315" s="39"/>
      <c r="CP4315" s="78"/>
    </row>
    <row r="4316" spans="1:94" s="38" customFormat="1" x14ac:dyDescent="0.25">
      <c r="A4316" s="38">
        <v>4313</v>
      </c>
      <c r="F4316" s="39"/>
      <c r="Q4316" s="39"/>
      <c r="R4316" s="40"/>
      <c r="S4316" s="40"/>
      <c r="T4316" s="39"/>
      <c r="AG4316" s="110"/>
      <c r="AH4316" s="94"/>
      <c r="AJ4316" s="97"/>
      <c r="AL4316" s="39"/>
      <c r="AP4316" s="39"/>
      <c r="AQ4316" s="77"/>
      <c r="AR4316" s="94"/>
      <c r="AT4316" s="97"/>
      <c r="BB4316" s="79"/>
      <c r="BC4316" s="94"/>
      <c r="BE4316" s="97"/>
      <c r="BF4316" s="97"/>
      <c r="BG4316" s="40"/>
      <c r="BK4316" s="40"/>
      <c r="BL4316" s="79"/>
      <c r="BM4316" s="94"/>
      <c r="BO4316" s="97"/>
      <c r="BQ4316" s="40"/>
      <c r="BR4316" s="94"/>
      <c r="BS4316" s="94"/>
      <c r="BT4316" s="94"/>
      <c r="BU4316" s="40"/>
      <c r="BV4316" s="82"/>
      <c r="BW4316" s="94"/>
      <c r="BX4316" s="48"/>
      <c r="BY4316" s="97"/>
      <c r="BZ4316" s="48"/>
      <c r="CA4316" s="40"/>
      <c r="CB4316" s="94"/>
      <c r="CC4316" s="94"/>
      <c r="CD4316" s="94"/>
      <c r="CE4316" s="40"/>
      <c r="CF4316" s="73"/>
      <c r="CG4316" s="41"/>
      <c r="CH4316" s="41"/>
      <c r="CI4316" s="41"/>
      <c r="CJ4316" s="41"/>
      <c r="CK4316" s="41"/>
      <c r="CL4316" s="68"/>
      <c r="CM4316" s="41"/>
      <c r="CN4316" s="41"/>
      <c r="CO4316" s="39"/>
      <c r="CP4316" s="78"/>
    </row>
    <row r="4317" spans="1:94" s="38" customFormat="1" x14ac:dyDescent="0.25">
      <c r="A4317" s="38">
        <v>4314</v>
      </c>
      <c r="F4317" s="39"/>
      <c r="Q4317" s="39"/>
      <c r="R4317" s="40"/>
      <c r="S4317" s="40"/>
      <c r="T4317" s="39"/>
      <c r="AG4317" s="110"/>
      <c r="AH4317" s="94"/>
      <c r="AJ4317" s="97"/>
      <c r="AL4317" s="39"/>
      <c r="AP4317" s="39"/>
      <c r="AQ4317" s="77"/>
      <c r="AR4317" s="94"/>
      <c r="AT4317" s="97"/>
      <c r="BB4317" s="79"/>
      <c r="BC4317" s="94"/>
      <c r="BE4317" s="97"/>
      <c r="BF4317" s="97"/>
      <c r="BG4317" s="40"/>
      <c r="BK4317" s="40"/>
      <c r="BL4317" s="79"/>
      <c r="BM4317" s="94"/>
      <c r="BO4317" s="97"/>
      <c r="BQ4317" s="40"/>
      <c r="BR4317" s="94"/>
      <c r="BS4317" s="94"/>
      <c r="BT4317" s="94"/>
      <c r="BU4317" s="40"/>
      <c r="BV4317" s="82"/>
      <c r="BW4317" s="94"/>
      <c r="BX4317" s="48"/>
      <c r="BY4317" s="97"/>
      <c r="BZ4317" s="48"/>
      <c r="CA4317" s="40"/>
      <c r="CB4317" s="94"/>
      <c r="CC4317" s="94"/>
      <c r="CD4317" s="94"/>
      <c r="CE4317" s="40"/>
      <c r="CF4317" s="73"/>
      <c r="CG4317" s="41"/>
      <c r="CH4317" s="41"/>
      <c r="CI4317" s="41"/>
      <c r="CJ4317" s="41"/>
      <c r="CK4317" s="41"/>
      <c r="CL4317" s="68"/>
      <c r="CM4317" s="41"/>
      <c r="CN4317" s="41"/>
      <c r="CO4317" s="39"/>
      <c r="CP4317" s="78"/>
    </row>
    <row r="4318" spans="1:94" s="38" customFormat="1" x14ac:dyDescent="0.25">
      <c r="A4318" s="38">
        <v>4315</v>
      </c>
      <c r="F4318" s="39"/>
      <c r="Q4318" s="39"/>
      <c r="R4318" s="40"/>
      <c r="S4318" s="40"/>
      <c r="T4318" s="39"/>
      <c r="AG4318" s="110"/>
      <c r="AH4318" s="94"/>
      <c r="AJ4318" s="97"/>
      <c r="AL4318" s="39"/>
      <c r="AP4318" s="39"/>
      <c r="AQ4318" s="77"/>
      <c r="AR4318" s="94"/>
      <c r="AT4318" s="97"/>
      <c r="BB4318" s="79"/>
      <c r="BC4318" s="94"/>
      <c r="BE4318" s="97"/>
      <c r="BF4318" s="97"/>
      <c r="BG4318" s="40"/>
      <c r="BK4318" s="40"/>
      <c r="BL4318" s="79"/>
      <c r="BM4318" s="94"/>
      <c r="BO4318" s="97"/>
      <c r="BQ4318" s="40"/>
      <c r="BR4318" s="94"/>
      <c r="BS4318" s="94"/>
      <c r="BT4318" s="94"/>
      <c r="BU4318" s="40"/>
      <c r="BV4318" s="82"/>
      <c r="BW4318" s="94"/>
      <c r="BX4318" s="48"/>
      <c r="BY4318" s="97"/>
      <c r="BZ4318" s="48"/>
      <c r="CA4318" s="40"/>
      <c r="CB4318" s="94"/>
      <c r="CC4318" s="94"/>
      <c r="CD4318" s="94"/>
      <c r="CE4318" s="40"/>
      <c r="CF4318" s="73"/>
      <c r="CG4318" s="41"/>
      <c r="CH4318" s="41"/>
      <c r="CI4318" s="41"/>
      <c r="CJ4318" s="41"/>
      <c r="CK4318" s="41"/>
      <c r="CL4318" s="68"/>
      <c r="CM4318" s="41"/>
      <c r="CN4318" s="41"/>
      <c r="CO4318" s="39"/>
      <c r="CP4318" s="78"/>
    </row>
    <row r="4319" spans="1:94" s="38" customFormat="1" x14ac:dyDescent="0.25">
      <c r="A4319" s="38">
        <v>4316</v>
      </c>
      <c r="F4319" s="39"/>
      <c r="Q4319" s="39"/>
      <c r="R4319" s="40"/>
      <c r="S4319" s="40"/>
      <c r="T4319" s="39"/>
      <c r="AG4319" s="110"/>
      <c r="AH4319" s="94"/>
      <c r="AJ4319" s="97"/>
      <c r="AL4319" s="39"/>
      <c r="AP4319" s="39"/>
      <c r="AQ4319" s="77"/>
      <c r="AR4319" s="94"/>
      <c r="AT4319" s="97"/>
      <c r="BB4319" s="79"/>
      <c r="BC4319" s="94"/>
      <c r="BE4319" s="97"/>
      <c r="BF4319" s="97"/>
      <c r="BG4319" s="40"/>
      <c r="BK4319" s="40"/>
      <c r="BL4319" s="79"/>
      <c r="BM4319" s="94"/>
      <c r="BO4319" s="97"/>
      <c r="BQ4319" s="40"/>
      <c r="BR4319" s="94"/>
      <c r="BS4319" s="94"/>
      <c r="BT4319" s="94"/>
      <c r="BU4319" s="40"/>
      <c r="BV4319" s="82"/>
      <c r="BW4319" s="94"/>
      <c r="BX4319" s="48"/>
      <c r="BY4319" s="97"/>
      <c r="BZ4319" s="48"/>
      <c r="CA4319" s="40"/>
      <c r="CB4319" s="94"/>
      <c r="CC4319" s="94"/>
      <c r="CD4319" s="94"/>
      <c r="CE4319" s="40"/>
      <c r="CF4319" s="73"/>
      <c r="CG4319" s="41"/>
      <c r="CH4319" s="41"/>
      <c r="CI4319" s="41"/>
      <c r="CJ4319" s="41"/>
      <c r="CK4319" s="41"/>
      <c r="CL4319" s="68"/>
      <c r="CM4319" s="41"/>
      <c r="CN4319" s="41"/>
      <c r="CO4319" s="39"/>
      <c r="CP4319" s="78"/>
    </row>
    <row r="4320" spans="1:94" s="38" customFormat="1" x14ac:dyDescent="0.25">
      <c r="A4320" s="38">
        <v>4317</v>
      </c>
      <c r="F4320" s="39"/>
      <c r="Q4320" s="39"/>
      <c r="R4320" s="40"/>
      <c r="S4320" s="40"/>
      <c r="T4320" s="39"/>
      <c r="AG4320" s="110"/>
      <c r="AH4320" s="94"/>
      <c r="AJ4320" s="97"/>
      <c r="AL4320" s="39"/>
      <c r="AP4320" s="39"/>
      <c r="AQ4320" s="77"/>
      <c r="AR4320" s="94"/>
      <c r="AT4320" s="97"/>
      <c r="BB4320" s="79"/>
      <c r="BC4320" s="94"/>
      <c r="BE4320" s="97"/>
      <c r="BF4320" s="97"/>
      <c r="BG4320" s="40"/>
      <c r="BK4320" s="40"/>
      <c r="BL4320" s="79"/>
      <c r="BM4320" s="94"/>
      <c r="BO4320" s="97"/>
      <c r="BQ4320" s="40"/>
      <c r="BR4320" s="94"/>
      <c r="BS4320" s="94"/>
      <c r="BT4320" s="94"/>
      <c r="BU4320" s="40"/>
      <c r="BV4320" s="82"/>
      <c r="BW4320" s="94"/>
      <c r="BX4320" s="48"/>
      <c r="BY4320" s="97"/>
      <c r="BZ4320" s="48"/>
      <c r="CA4320" s="40"/>
      <c r="CB4320" s="94"/>
      <c r="CC4320" s="94"/>
      <c r="CD4320" s="94"/>
      <c r="CE4320" s="40"/>
      <c r="CF4320" s="73"/>
      <c r="CG4320" s="41"/>
      <c r="CH4320" s="41"/>
      <c r="CI4320" s="41"/>
      <c r="CJ4320" s="41"/>
      <c r="CK4320" s="41"/>
      <c r="CL4320" s="68"/>
      <c r="CM4320" s="41"/>
      <c r="CN4320" s="41"/>
      <c r="CO4320" s="39"/>
      <c r="CP4320" s="78"/>
    </row>
    <row r="4321" spans="1:94" s="38" customFormat="1" x14ac:dyDescent="0.25">
      <c r="A4321" s="38">
        <v>4318</v>
      </c>
      <c r="F4321" s="39"/>
      <c r="Q4321" s="39"/>
      <c r="R4321" s="40"/>
      <c r="S4321" s="40"/>
      <c r="T4321" s="39"/>
      <c r="AG4321" s="110"/>
      <c r="AH4321" s="94"/>
      <c r="AJ4321" s="97"/>
      <c r="AL4321" s="39"/>
      <c r="AP4321" s="39"/>
      <c r="AQ4321" s="77"/>
      <c r="AR4321" s="94"/>
      <c r="AT4321" s="97"/>
      <c r="BB4321" s="79"/>
      <c r="BC4321" s="94"/>
      <c r="BE4321" s="97"/>
      <c r="BF4321" s="97"/>
      <c r="BG4321" s="40"/>
      <c r="BK4321" s="40"/>
      <c r="BL4321" s="79"/>
      <c r="BM4321" s="94"/>
      <c r="BO4321" s="97"/>
      <c r="BQ4321" s="40"/>
      <c r="BR4321" s="94"/>
      <c r="BS4321" s="94"/>
      <c r="BT4321" s="94"/>
      <c r="BU4321" s="40"/>
      <c r="BV4321" s="82"/>
      <c r="BW4321" s="94"/>
      <c r="BX4321" s="48"/>
      <c r="BY4321" s="97"/>
      <c r="BZ4321" s="48"/>
      <c r="CA4321" s="40"/>
      <c r="CB4321" s="94"/>
      <c r="CC4321" s="94"/>
      <c r="CD4321" s="94"/>
      <c r="CE4321" s="40"/>
      <c r="CF4321" s="73"/>
      <c r="CG4321" s="41"/>
      <c r="CH4321" s="41"/>
      <c r="CI4321" s="41"/>
      <c r="CJ4321" s="41"/>
      <c r="CK4321" s="41"/>
      <c r="CL4321" s="68"/>
      <c r="CM4321" s="41"/>
      <c r="CN4321" s="41"/>
      <c r="CO4321" s="39"/>
      <c r="CP4321" s="78"/>
    </row>
    <row r="4322" spans="1:94" s="38" customFormat="1" x14ac:dyDescent="0.25">
      <c r="A4322" s="38">
        <v>4319</v>
      </c>
      <c r="F4322" s="39"/>
      <c r="Q4322" s="39"/>
      <c r="R4322" s="40"/>
      <c r="S4322" s="40"/>
      <c r="T4322" s="39"/>
      <c r="AG4322" s="110"/>
      <c r="AH4322" s="94"/>
      <c r="AJ4322" s="97"/>
      <c r="AL4322" s="39"/>
      <c r="AP4322" s="39"/>
      <c r="AQ4322" s="77"/>
      <c r="AR4322" s="94"/>
      <c r="AT4322" s="97"/>
      <c r="BB4322" s="79"/>
      <c r="BC4322" s="94"/>
      <c r="BE4322" s="97"/>
      <c r="BF4322" s="97"/>
      <c r="BG4322" s="40"/>
      <c r="BK4322" s="40"/>
      <c r="BL4322" s="79"/>
      <c r="BM4322" s="94"/>
      <c r="BO4322" s="97"/>
      <c r="BQ4322" s="40"/>
      <c r="BR4322" s="94"/>
      <c r="BS4322" s="94"/>
      <c r="BT4322" s="94"/>
      <c r="BU4322" s="40"/>
      <c r="BV4322" s="82"/>
      <c r="BW4322" s="94"/>
      <c r="BX4322" s="48"/>
      <c r="BY4322" s="97"/>
      <c r="BZ4322" s="48"/>
      <c r="CA4322" s="40"/>
      <c r="CB4322" s="94"/>
      <c r="CC4322" s="94"/>
      <c r="CD4322" s="94"/>
      <c r="CE4322" s="40"/>
      <c r="CF4322" s="73"/>
      <c r="CG4322" s="41"/>
      <c r="CH4322" s="41"/>
      <c r="CI4322" s="41"/>
      <c r="CJ4322" s="41"/>
      <c r="CK4322" s="41"/>
      <c r="CL4322" s="68"/>
      <c r="CM4322" s="41"/>
      <c r="CN4322" s="41"/>
      <c r="CO4322" s="39"/>
      <c r="CP4322" s="78"/>
    </row>
    <row r="4323" spans="1:94" s="38" customFormat="1" x14ac:dyDescent="0.25">
      <c r="A4323" s="38">
        <v>4320</v>
      </c>
      <c r="F4323" s="39"/>
      <c r="Q4323" s="39"/>
      <c r="R4323" s="40"/>
      <c r="S4323" s="40"/>
      <c r="T4323" s="39"/>
      <c r="AG4323" s="110"/>
      <c r="AH4323" s="94"/>
      <c r="AJ4323" s="97"/>
      <c r="AL4323" s="39"/>
      <c r="AP4323" s="39"/>
      <c r="AQ4323" s="77"/>
      <c r="AR4323" s="94"/>
      <c r="AT4323" s="97"/>
      <c r="BB4323" s="79"/>
      <c r="BC4323" s="94"/>
      <c r="BE4323" s="97"/>
      <c r="BF4323" s="97"/>
      <c r="BG4323" s="40"/>
      <c r="BK4323" s="40"/>
      <c r="BL4323" s="79"/>
      <c r="BM4323" s="94"/>
      <c r="BO4323" s="97"/>
      <c r="BQ4323" s="40"/>
      <c r="BR4323" s="94"/>
      <c r="BS4323" s="94"/>
      <c r="BT4323" s="94"/>
      <c r="BU4323" s="40"/>
      <c r="BV4323" s="82"/>
      <c r="BW4323" s="94"/>
      <c r="BX4323" s="48"/>
      <c r="BY4323" s="97"/>
      <c r="BZ4323" s="48"/>
      <c r="CA4323" s="40"/>
      <c r="CB4323" s="94"/>
      <c r="CC4323" s="94"/>
      <c r="CD4323" s="94"/>
      <c r="CE4323" s="40"/>
      <c r="CF4323" s="73"/>
      <c r="CG4323" s="41"/>
      <c r="CH4323" s="41"/>
      <c r="CI4323" s="41"/>
      <c r="CJ4323" s="41"/>
      <c r="CK4323" s="41"/>
      <c r="CL4323" s="68"/>
      <c r="CM4323" s="41"/>
      <c r="CN4323" s="41"/>
      <c r="CO4323" s="39"/>
      <c r="CP4323" s="78"/>
    </row>
    <row r="4324" spans="1:94" s="38" customFormat="1" x14ac:dyDescent="0.25">
      <c r="A4324" s="38">
        <v>4321</v>
      </c>
      <c r="F4324" s="39"/>
      <c r="Q4324" s="39"/>
      <c r="R4324" s="40"/>
      <c r="S4324" s="40"/>
      <c r="T4324" s="39"/>
      <c r="AG4324" s="110"/>
      <c r="AH4324" s="94"/>
      <c r="AJ4324" s="97"/>
      <c r="AL4324" s="39"/>
      <c r="AP4324" s="39"/>
      <c r="AQ4324" s="77"/>
      <c r="AR4324" s="94"/>
      <c r="AT4324" s="97"/>
      <c r="BB4324" s="79"/>
      <c r="BC4324" s="94"/>
      <c r="BE4324" s="97"/>
      <c r="BF4324" s="97"/>
      <c r="BG4324" s="40"/>
      <c r="BK4324" s="40"/>
      <c r="BL4324" s="79"/>
      <c r="BM4324" s="94"/>
      <c r="BO4324" s="97"/>
      <c r="BQ4324" s="40"/>
      <c r="BR4324" s="94"/>
      <c r="BS4324" s="94"/>
      <c r="BT4324" s="94"/>
      <c r="BU4324" s="40"/>
      <c r="BV4324" s="82"/>
      <c r="BW4324" s="94"/>
      <c r="BX4324" s="48"/>
      <c r="BY4324" s="97"/>
      <c r="BZ4324" s="48"/>
      <c r="CA4324" s="40"/>
      <c r="CB4324" s="94"/>
      <c r="CC4324" s="94"/>
      <c r="CD4324" s="94"/>
      <c r="CE4324" s="40"/>
      <c r="CF4324" s="73"/>
      <c r="CG4324" s="41"/>
      <c r="CH4324" s="41"/>
      <c r="CI4324" s="41"/>
      <c r="CJ4324" s="41"/>
      <c r="CK4324" s="41"/>
      <c r="CL4324" s="68"/>
      <c r="CM4324" s="41"/>
      <c r="CN4324" s="41"/>
      <c r="CO4324" s="39"/>
      <c r="CP4324" s="78"/>
    </row>
    <row r="4325" spans="1:94" s="38" customFormat="1" x14ac:dyDescent="0.25">
      <c r="A4325" s="38">
        <v>4322</v>
      </c>
      <c r="F4325" s="39"/>
      <c r="Q4325" s="39"/>
      <c r="R4325" s="40"/>
      <c r="S4325" s="40"/>
      <c r="T4325" s="39"/>
      <c r="AG4325" s="110"/>
      <c r="AH4325" s="94"/>
      <c r="AJ4325" s="97"/>
      <c r="AL4325" s="39"/>
      <c r="AP4325" s="39"/>
      <c r="AQ4325" s="77"/>
      <c r="AR4325" s="94"/>
      <c r="AT4325" s="97"/>
      <c r="BB4325" s="79"/>
      <c r="BC4325" s="94"/>
      <c r="BE4325" s="97"/>
      <c r="BF4325" s="97"/>
      <c r="BG4325" s="40"/>
      <c r="BK4325" s="40"/>
      <c r="BL4325" s="79"/>
      <c r="BM4325" s="94"/>
      <c r="BO4325" s="97"/>
      <c r="BQ4325" s="40"/>
      <c r="BR4325" s="94"/>
      <c r="BS4325" s="94"/>
      <c r="BT4325" s="94"/>
      <c r="BU4325" s="40"/>
      <c r="BV4325" s="82"/>
      <c r="BW4325" s="94"/>
      <c r="BX4325" s="48"/>
      <c r="BY4325" s="97"/>
      <c r="BZ4325" s="48"/>
      <c r="CA4325" s="40"/>
      <c r="CB4325" s="94"/>
      <c r="CC4325" s="94"/>
      <c r="CD4325" s="94"/>
      <c r="CE4325" s="40"/>
      <c r="CF4325" s="73"/>
      <c r="CG4325" s="41"/>
      <c r="CH4325" s="41"/>
      <c r="CI4325" s="41"/>
      <c r="CJ4325" s="41"/>
      <c r="CK4325" s="41"/>
      <c r="CL4325" s="68"/>
      <c r="CM4325" s="41"/>
      <c r="CN4325" s="41"/>
      <c r="CO4325" s="39"/>
      <c r="CP4325" s="78"/>
    </row>
    <row r="4326" spans="1:94" s="38" customFormat="1" x14ac:dyDescent="0.25">
      <c r="A4326" s="38">
        <v>4323</v>
      </c>
      <c r="F4326" s="39"/>
      <c r="Q4326" s="39"/>
      <c r="R4326" s="40"/>
      <c r="S4326" s="40"/>
      <c r="T4326" s="39"/>
      <c r="AG4326" s="110"/>
      <c r="AH4326" s="94"/>
      <c r="AJ4326" s="97"/>
      <c r="AL4326" s="39"/>
      <c r="AP4326" s="39"/>
      <c r="AQ4326" s="77"/>
      <c r="AR4326" s="94"/>
      <c r="AT4326" s="97"/>
      <c r="BB4326" s="79"/>
      <c r="BC4326" s="94"/>
      <c r="BE4326" s="97"/>
      <c r="BF4326" s="97"/>
      <c r="BG4326" s="40"/>
      <c r="BK4326" s="40"/>
      <c r="BL4326" s="79"/>
      <c r="BM4326" s="94"/>
      <c r="BO4326" s="97"/>
      <c r="BQ4326" s="40"/>
      <c r="BR4326" s="94"/>
      <c r="BS4326" s="94"/>
      <c r="BT4326" s="94"/>
      <c r="BU4326" s="40"/>
      <c r="BV4326" s="82"/>
      <c r="BW4326" s="94"/>
      <c r="BX4326" s="48"/>
      <c r="BY4326" s="97"/>
      <c r="BZ4326" s="48"/>
      <c r="CA4326" s="40"/>
      <c r="CB4326" s="94"/>
      <c r="CC4326" s="94"/>
      <c r="CD4326" s="94"/>
      <c r="CE4326" s="40"/>
      <c r="CF4326" s="73"/>
      <c r="CG4326" s="41"/>
      <c r="CH4326" s="41"/>
      <c r="CI4326" s="41"/>
      <c r="CJ4326" s="41"/>
      <c r="CK4326" s="41"/>
      <c r="CL4326" s="68"/>
      <c r="CM4326" s="41"/>
      <c r="CN4326" s="41"/>
      <c r="CO4326" s="39"/>
      <c r="CP4326" s="78"/>
    </row>
    <row r="4327" spans="1:94" s="38" customFormat="1" x14ac:dyDescent="0.25">
      <c r="A4327" s="38">
        <v>4324</v>
      </c>
      <c r="F4327" s="39"/>
      <c r="Q4327" s="39"/>
      <c r="R4327" s="40"/>
      <c r="S4327" s="40"/>
      <c r="T4327" s="39"/>
      <c r="AG4327" s="110"/>
      <c r="AH4327" s="94"/>
      <c r="AJ4327" s="97"/>
      <c r="AL4327" s="39"/>
      <c r="AP4327" s="39"/>
      <c r="AQ4327" s="77"/>
      <c r="AR4327" s="94"/>
      <c r="AT4327" s="97"/>
      <c r="BB4327" s="79"/>
      <c r="BC4327" s="94"/>
      <c r="BE4327" s="97"/>
      <c r="BF4327" s="97"/>
      <c r="BG4327" s="40"/>
      <c r="BK4327" s="40"/>
      <c r="BL4327" s="79"/>
      <c r="BM4327" s="94"/>
      <c r="BO4327" s="97"/>
      <c r="BQ4327" s="40"/>
      <c r="BR4327" s="94"/>
      <c r="BS4327" s="94"/>
      <c r="BT4327" s="94"/>
      <c r="BU4327" s="40"/>
      <c r="BV4327" s="82"/>
      <c r="BW4327" s="94"/>
      <c r="BX4327" s="48"/>
      <c r="BY4327" s="97"/>
      <c r="BZ4327" s="48"/>
      <c r="CA4327" s="40"/>
      <c r="CB4327" s="94"/>
      <c r="CC4327" s="94"/>
      <c r="CD4327" s="94"/>
      <c r="CE4327" s="40"/>
      <c r="CF4327" s="73"/>
      <c r="CG4327" s="41"/>
      <c r="CH4327" s="41"/>
      <c r="CI4327" s="41"/>
      <c r="CJ4327" s="41"/>
      <c r="CK4327" s="41"/>
      <c r="CL4327" s="68"/>
      <c r="CM4327" s="41"/>
      <c r="CN4327" s="41"/>
      <c r="CO4327" s="39"/>
      <c r="CP4327" s="78"/>
    </row>
    <row r="4328" spans="1:94" s="38" customFormat="1" x14ac:dyDescent="0.25">
      <c r="A4328" s="38">
        <v>4325</v>
      </c>
      <c r="F4328" s="39"/>
      <c r="Q4328" s="39"/>
      <c r="R4328" s="40"/>
      <c r="S4328" s="40"/>
      <c r="T4328" s="39"/>
      <c r="AG4328" s="110"/>
      <c r="AH4328" s="94"/>
      <c r="AJ4328" s="97"/>
      <c r="AL4328" s="39"/>
      <c r="AP4328" s="39"/>
      <c r="AQ4328" s="77"/>
      <c r="AR4328" s="94"/>
      <c r="AT4328" s="97"/>
      <c r="BB4328" s="79"/>
      <c r="BC4328" s="94"/>
      <c r="BE4328" s="97"/>
      <c r="BF4328" s="97"/>
      <c r="BG4328" s="40"/>
      <c r="BK4328" s="40"/>
      <c r="BL4328" s="79"/>
      <c r="BM4328" s="94"/>
      <c r="BO4328" s="97"/>
      <c r="BQ4328" s="40"/>
      <c r="BR4328" s="94"/>
      <c r="BS4328" s="94"/>
      <c r="BT4328" s="94"/>
      <c r="BU4328" s="40"/>
      <c r="BV4328" s="82"/>
      <c r="BW4328" s="94"/>
      <c r="BX4328" s="48"/>
      <c r="BY4328" s="97"/>
      <c r="BZ4328" s="48"/>
      <c r="CA4328" s="40"/>
      <c r="CB4328" s="94"/>
      <c r="CC4328" s="94"/>
      <c r="CD4328" s="94"/>
      <c r="CE4328" s="40"/>
      <c r="CF4328" s="73"/>
      <c r="CG4328" s="41"/>
      <c r="CH4328" s="41"/>
      <c r="CI4328" s="41"/>
      <c r="CJ4328" s="41"/>
      <c r="CK4328" s="41"/>
      <c r="CL4328" s="68"/>
      <c r="CM4328" s="41"/>
      <c r="CN4328" s="41"/>
      <c r="CO4328" s="39"/>
      <c r="CP4328" s="78"/>
    </row>
    <row r="4329" spans="1:94" s="38" customFormat="1" x14ac:dyDescent="0.25">
      <c r="A4329" s="38">
        <v>4326</v>
      </c>
      <c r="F4329" s="39"/>
      <c r="Q4329" s="39"/>
      <c r="R4329" s="40"/>
      <c r="S4329" s="40"/>
      <c r="T4329" s="39"/>
      <c r="AG4329" s="110"/>
      <c r="AH4329" s="94"/>
      <c r="AJ4329" s="97"/>
      <c r="AL4329" s="39"/>
      <c r="AP4329" s="39"/>
      <c r="AQ4329" s="77"/>
      <c r="AR4329" s="94"/>
      <c r="AT4329" s="97"/>
      <c r="BB4329" s="79"/>
      <c r="BC4329" s="94"/>
      <c r="BE4329" s="97"/>
      <c r="BF4329" s="97"/>
      <c r="BG4329" s="40"/>
      <c r="BK4329" s="40"/>
      <c r="BL4329" s="79"/>
      <c r="BM4329" s="94"/>
      <c r="BO4329" s="97"/>
      <c r="BQ4329" s="40"/>
      <c r="BR4329" s="94"/>
      <c r="BS4329" s="94"/>
      <c r="BT4329" s="94"/>
      <c r="BU4329" s="40"/>
      <c r="BV4329" s="82"/>
      <c r="BW4329" s="94"/>
      <c r="BX4329" s="48"/>
      <c r="BY4329" s="97"/>
      <c r="BZ4329" s="48"/>
      <c r="CA4329" s="40"/>
      <c r="CB4329" s="94"/>
      <c r="CC4329" s="94"/>
      <c r="CD4329" s="94"/>
      <c r="CE4329" s="40"/>
      <c r="CF4329" s="73"/>
      <c r="CG4329" s="41"/>
      <c r="CH4329" s="41"/>
      <c r="CI4329" s="41"/>
      <c r="CJ4329" s="41"/>
      <c r="CK4329" s="41"/>
      <c r="CL4329" s="68"/>
      <c r="CM4329" s="41"/>
      <c r="CN4329" s="41"/>
      <c r="CO4329" s="39"/>
      <c r="CP4329" s="78"/>
    </row>
    <row r="4330" spans="1:94" s="38" customFormat="1" x14ac:dyDescent="0.25">
      <c r="A4330" s="38">
        <v>4327</v>
      </c>
      <c r="F4330" s="39"/>
      <c r="Q4330" s="39"/>
      <c r="R4330" s="40"/>
      <c r="S4330" s="40"/>
      <c r="T4330" s="39"/>
      <c r="AG4330" s="110"/>
      <c r="AH4330" s="94"/>
      <c r="AJ4330" s="97"/>
      <c r="AL4330" s="39"/>
      <c r="AP4330" s="39"/>
      <c r="AQ4330" s="77"/>
      <c r="AR4330" s="94"/>
      <c r="AT4330" s="97"/>
      <c r="BB4330" s="79"/>
      <c r="BC4330" s="94"/>
      <c r="BE4330" s="97"/>
      <c r="BF4330" s="97"/>
      <c r="BG4330" s="40"/>
      <c r="BK4330" s="40"/>
      <c r="BL4330" s="79"/>
      <c r="BM4330" s="94"/>
      <c r="BO4330" s="97"/>
      <c r="BQ4330" s="40"/>
      <c r="BR4330" s="94"/>
      <c r="BS4330" s="94"/>
      <c r="BT4330" s="94"/>
      <c r="BU4330" s="40"/>
      <c r="BV4330" s="82"/>
      <c r="BW4330" s="94"/>
      <c r="BX4330" s="48"/>
      <c r="BY4330" s="97"/>
      <c r="BZ4330" s="48"/>
      <c r="CA4330" s="40"/>
      <c r="CB4330" s="94"/>
      <c r="CC4330" s="94"/>
      <c r="CD4330" s="94"/>
      <c r="CE4330" s="40"/>
      <c r="CF4330" s="73"/>
      <c r="CG4330" s="41"/>
      <c r="CH4330" s="41"/>
      <c r="CI4330" s="41"/>
      <c r="CJ4330" s="41"/>
      <c r="CK4330" s="41"/>
      <c r="CL4330" s="68"/>
      <c r="CM4330" s="41"/>
      <c r="CN4330" s="41"/>
      <c r="CO4330" s="39"/>
      <c r="CP4330" s="78"/>
    </row>
    <row r="4331" spans="1:94" s="38" customFormat="1" x14ac:dyDescent="0.25">
      <c r="A4331" s="38">
        <v>4328</v>
      </c>
      <c r="F4331" s="39"/>
      <c r="Q4331" s="39"/>
      <c r="R4331" s="40"/>
      <c r="S4331" s="40"/>
      <c r="T4331" s="39"/>
      <c r="AG4331" s="110"/>
      <c r="AH4331" s="94"/>
      <c r="AJ4331" s="97"/>
      <c r="AL4331" s="39"/>
      <c r="AP4331" s="39"/>
      <c r="AQ4331" s="77"/>
      <c r="AR4331" s="94"/>
      <c r="AT4331" s="97"/>
      <c r="BB4331" s="79"/>
      <c r="BC4331" s="94"/>
      <c r="BE4331" s="97"/>
      <c r="BF4331" s="97"/>
      <c r="BG4331" s="40"/>
      <c r="BK4331" s="40"/>
      <c r="BL4331" s="79"/>
      <c r="BM4331" s="94"/>
      <c r="BO4331" s="97"/>
      <c r="BQ4331" s="40"/>
      <c r="BR4331" s="94"/>
      <c r="BS4331" s="94"/>
      <c r="BT4331" s="94"/>
      <c r="BU4331" s="40"/>
      <c r="BV4331" s="82"/>
      <c r="BW4331" s="94"/>
      <c r="BX4331" s="48"/>
      <c r="BY4331" s="97"/>
      <c r="BZ4331" s="48"/>
      <c r="CA4331" s="40"/>
      <c r="CB4331" s="94"/>
      <c r="CC4331" s="94"/>
      <c r="CD4331" s="94"/>
      <c r="CE4331" s="40"/>
      <c r="CF4331" s="73"/>
      <c r="CG4331" s="41"/>
      <c r="CH4331" s="41"/>
      <c r="CI4331" s="41"/>
      <c r="CJ4331" s="41"/>
      <c r="CK4331" s="41"/>
      <c r="CL4331" s="68"/>
      <c r="CM4331" s="41"/>
      <c r="CN4331" s="41"/>
      <c r="CO4331" s="39"/>
      <c r="CP4331" s="78"/>
    </row>
    <row r="4332" spans="1:94" s="38" customFormat="1" x14ac:dyDescent="0.25">
      <c r="A4332" s="38">
        <v>4329</v>
      </c>
      <c r="F4332" s="39"/>
      <c r="Q4332" s="39"/>
      <c r="R4332" s="40"/>
      <c r="S4332" s="40"/>
      <c r="T4332" s="39"/>
      <c r="AG4332" s="110"/>
      <c r="AH4332" s="94"/>
      <c r="AJ4332" s="97"/>
      <c r="AL4332" s="39"/>
      <c r="AP4332" s="39"/>
      <c r="AQ4332" s="77"/>
      <c r="AR4332" s="94"/>
      <c r="AT4332" s="97"/>
      <c r="BB4332" s="79"/>
      <c r="BC4332" s="94"/>
      <c r="BE4332" s="97"/>
      <c r="BF4332" s="97"/>
      <c r="BG4332" s="40"/>
      <c r="BK4332" s="40"/>
      <c r="BL4332" s="79"/>
      <c r="BM4332" s="94"/>
      <c r="BO4332" s="97"/>
      <c r="BQ4332" s="40"/>
      <c r="BR4332" s="94"/>
      <c r="BS4332" s="94"/>
      <c r="BT4332" s="94"/>
      <c r="BU4332" s="40"/>
      <c r="BV4332" s="82"/>
      <c r="BW4332" s="94"/>
      <c r="BX4332" s="48"/>
      <c r="BY4332" s="97"/>
      <c r="BZ4332" s="48"/>
      <c r="CA4332" s="40"/>
      <c r="CB4332" s="94"/>
      <c r="CC4332" s="94"/>
      <c r="CD4332" s="94"/>
      <c r="CE4332" s="40"/>
      <c r="CF4332" s="73"/>
      <c r="CG4332" s="41"/>
      <c r="CH4332" s="41"/>
      <c r="CI4332" s="41"/>
      <c r="CJ4332" s="41"/>
      <c r="CK4332" s="41"/>
      <c r="CL4332" s="68"/>
      <c r="CM4332" s="41"/>
      <c r="CN4332" s="41"/>
      <c r="CO4332" s="39"/>
      <c r="CP4332" s="78"/>
    </row>
    <row r="4333" spans="1:94" s="38" customFormat="1" x14ac:dyDescent="0.25">
      <c r="A4333" s="38">
        <v>4330</v>
      </c>
      <c r="F4333" s="39"/>
      <c r="Q4333" s="39"/>
      <c r="R4333" s="40"/>
      <c r="S4333" s="40"/>
      <c r="T4333" s="39"/>
      <c r="AG4333" s="110"/>
      <c r="AH4333" s="94"/>
      <c r="AJ4333" s="97"/>
      <c r="AL4333" s="39"/>
      <c r="AP4333" s="39"/>
      <c r="AQ4333" s="77"/>
      <c r="AR4333" s="94"/>
      <c r="AT4333" s="97"/>
      <c r="BB4333" s="79"/>
      <c r="BC4333" s="94"/>
      <c r="BE4333" s="97"/>
      <c r="BF4333" s="97"/>
      <c r="BG4333" s="40"/>
      <c r="BK4333" s="40"/>
      <c r="BL4333" s="79"/>
      <c r="BM4333" s="94"/>
      <c r="BO4333" s="97"/>
      <c r="BQ4333" s="40"/>
      <c r="BR4333" s="94"/>
      <c r="BS4333" s="94"/>
      <c r="BT4333" s="94"/>
      <c r="BU4333" s="40"/>
      <c r="BV4333" s="82"/>
      <c r="BW4333" s="94"/>
      <c r="BX4333" s="48"/>
      <c r="BY4333" s="97"/>
      <c r="BZ4333" s="48"/>
      <c r="CA4333" s="40"/>
      <c r="CB4333" s="94"/>
      <c r="CC4333" s="94"/>
      <c r="CD4333" s="94"/>
      <c r="CE4333" s="40"/>
      <c r="CF4333" s="73"/>
      <c r="CG4333" s="41"/>
      <c r="CH4333" s="41"/>
      <c r="CI4333" s="41"/>
      <c r="CJ4333" s="41"/>
      <c r="CK4333" s="41"/>
      <c r="CL4333" s="68"/>
      <c r="CM4333" s="41"/>
      <c r="CN4333" s="41"/>
      <c r="CO4333" s="39"/>
      <c r="CP4333" s="78"/>
    </row>
    <row r="4334" spans="1:94" s="38" customFormat="1" x14ac:dyDescent="0.25">
      <c r="A4334" s="38">
        <v>4331</v>
      </c>
      <c r="F4334" s="39"/>
      <c r="Q4334" s="39"/>
      <c r="R4334" s="40"/>
      <c r="S4334" s="40"/>
      <c r="T4334" s="39"/>
      <c r="AG4334" s="110"/>
      <c r="AH4334" s="94"/>
      <c r="AJ4334" s="97"/>
      <c r="AL4334" s="39"/>
      <c r="AP4334" s="39"/>
      <c r="AQ4334" s="77"/>
      <c r="AR4334" s="94"/>
      <c r="AT4334" s="97"/>
      <c r="BB4334" s="79"/>
      <c r="BC4334" s="94"/>
      <c r="BE4334" s="97"/>
      <c r="BF4334" s="97"/>
      <c r="BG4334" s="40"/>
      <c r="BK4334" s="40"/>
      <c r="BL4334" s="79"/>
      <c r="BM4334" s="94"/>
      <c r="BO4334" s="97"/>
      <c r="BQ4334" s="40"/>
      <c r="BR4334" s="94"/>
      <c r="BS4334" s="94"/>
      <c r="BT4334" s="94"/>
      <c r="BU4334" s="40"/>
      <c r="BV4334" s="82"/>
      <c r="BW4334" s="94"/>
      <c r="BX4334" s="48"/>
      <c r="BY4334" s="97"/>
      <c r="BZ4334" s="48"/>
      <c r="CA4334" s="40"/>
      <c r="CB4334" s="94"/>
      <c r="CC4334" s="94"/>
      <c r="CD4334" s="94"/>
      <c r="CE4334" s="40"/>
      <c r="CF4334" s="73"/>
      <c r="CG4334" s="41"/>
      <c r="CH4334" s="41"/>
      <c r="CI4334" s="41"/>
      <c r="CJ4334" s="41"/>
      <c r="CK4334" s="41"/>
      <c r="CL4334" s="68"/>
      <c r="CM4334" s="41"/>
      <c r="CN4334" s="41"/>
      <c r="CO4334" s="39"/>
      <c r="CP4334" s="78"/>
    </row>
    <row r="4335" spans="1:94" s="38" customFormat="1" x14ac:dyDescent="0.25">
      <c r="A4335" s="38">
        <v>4332</v>
      </c>
      <c r="F4335" s="39"/>
      <c r="Q4335" s="39"/>
      <c r="R4335" s="40"/>
      <c r="S4335" s="40"/>
      <c r="T4335" s="39"/>
      <c r="AG4335" s="110"/>
      <c r="AH4335" s="94"/>
      <c r="AJ4335" s="97"/>
      <c r="AL4335" s="39"/>
      <c r="AP4335" s="39"/>
      <c r="AQ4335" s="77"/>
      <c r="AR4335" s="94"/>
      <c r="AT4335" s="97"/>
      <c r="BB4335" s="79"/>
      <c r="BC4335" s="94"/>
      <c r="BE4335" s="97"/>
      <c r="BF4335" s="97"/>
      <c r="BG4335" s="40"/>
      <c r="BK4335" s="40"/>
      <c r="BL4335" s="79"/>
      <c r="BM4335" s="94"/>
      <c r="BO4335" s="97"/>
      <c r="BQ4335" s="40"/>
      <c r="BR4335" s="94"/>
      <c r="BS4335" s="94"/>
      <c r="BT4335" s="94"/>
      <c r="BU4335" s="40"/>
      <c r="BV4335" s="82"/>
      <c r="BW4335" s="94"/>
      <c r="BX4335" s="48"/>
      <c r="BY4335" s="97"/>
      <c r="BZ4335" s="48"/>
      <c r="CA4335" s="40"/>
      <c r="CB4335" s="94"/>
      <c r="CC4335" s="94"/>
      <c r="CD4335" s="94"/>
      <c r="CE4335" s="40"/>
      <c r="CF4335" s="73"/>
      <c r="CG4335" s="41"/>
      <c r="CH4335" s="41"/>
      <c r="CI4335" s="41"/>
      <c r="CJ4335" s="41"/>
      <c r="CK4335" s="41"/>
      <c r="CL4335" s="68"/>
      <c r="CM4335" s="41"/>
      <c r="CN4335" s="41"/>
      <c r="CO4335" s="39"/>
      <c r="CP4335" s="78"/>
    </row>
    <row r="4336" spans="1:94" s="38" customFormat="1" x14ac:dyDescent="0.25">
      <c r="A4336" s="38">
        <v>4333</v>
      </c>
      <c r="F4336" s="39"/>
      <c r="Q4336" s="39"/>
      <c r="R4336" s="40"/>
      <c r="S4336" s="40"/>
      <c r="T4336" s="39"/>
      <c r="AG4336" s="110"/>
      <c r="AH4336" s="94"/>
      <c r="AJ4336" s="97"/>
      <c r="AL4336" s="39"/>
      <c r="AP4336" s="39"/>
      <c r="AQ4336" s="77"/>
      <c r="AR4336" s="94"/>
      <c r="AT4336" s="97"/>
      <c r="BB4336" s="79"/>
      <c r="BC4336" s="94"/>
      <c r="BE4336" s="97"/>
      <c r="BF4336" s="97"/>
      <c r="BG4336" s="40"/>
      <c r="BK4336" s="40"/>
      <c r="BL4336" s="79"/>
      <c r="BM4336" s="94"/>
      <c r="BO4336" s="97"/>
      <c r="BQ4336" s="40"/>
      <c r="BR4336" s="94"/>
      <c r="BS4336" s="94"/>
      <c r="BT4336" s="94"/>
      <c r="BU4336" s="40"/>
      <c r="BV4336" s="82"/>
      <c r="BW4336" s="94"/>
      <c r="BX4336" s="48"/>
      <c r="BY4336" s="97"/>
      <c r="BZ4336" s="48"/>
      <c r="CA4336" s="40"/>
      <c r="CB4336" s="94"/>
      <c r="CC4336" s="94"/>
      <c r="CD4336" s="94"/>
      <c r="CE4336" s="40"/>
      <c r="CF4336" s="73"/>
      <c r="CG4336" s="41"/>
      <c r="CH4336" s="41"/>
      <c r="CI4336" s="41"/>
      <c r="CJ4336" s="41"/>
      <c r="CK4336" s="41"/>
      <c r="CL4336" s="68"/>
      <c r="CM4336" s="41"/>
      <c r="CN4336" s="41"/>
      <c r="CO4336" s="39"/>
      <c r="CP4336" s="78"/>
    </row>
    <row r="4337" spans="1:94" s="38" customFormat="1" x14ac:dyDescent="0.25">
      <c r="A4337" s="38">
        <v>4334</v>
      </c>
      <c r="F4337" s="39"/>
      <c r="Q4337" s="39"/>
      <c r="R4337" s="40"/>
      <c r="S4337" s="40"/>
      <c r="T4337" s="39"/>
      <c r="AG4337" s="110"/>
      <c r="AH4337" s="94"/>
      <c r="AJ4337" s="97"/>
      <c r="AL4337" s="39"/>
      <c r="AP4337" s="39"/>
      <c r="AQ4337" s="77"/>
      <c r="AR4337" s="94"/>
      <c r="AT4337" s="97"/>
      <c r="BB4337" s="79"/>
      <c r="BC4337" s="94"/>
      <c r="BE4337" s="97"/>
      <c r="BF4337" s="97"/>
      <c r="BG4337" s="40"/>
      <c r="BK4337" s="40"/>
      <c r="BL4337" s="79"/>
      <c r="BM4337" s="94"/>
      <c r="BO4337" s="97"/>
      <c r="BQ4337" s="40"/>
      <c r="BR4337" s="94"/>
      <c r="BS4337" s="94"/>
      <c r="BT4337" s="94"/>
      <c r="BU4337" s="40"/>
      <c r="BV4337" s="82"/>
      <c r="BW4337" s="94"/>
      <c r="BX4337" s="48"/>
      <c r="BY4337" s="97"/>
      <c r="BZ4337" s="48"/>
      <c r="CA4337" s="40"/>
      <c r="CB4337" s="94"/>
      <c r="CC4337" s="94"/>
      <c r="CD4337" s="94"/>
      <c r="CE4337" s="40"/>
      <c r="CF4337" s="73"/>
      <c r="CG4337" s="41"/>
      <c r="CH4337" s="41"/>
      <c r="CI4337" s="41"/>
      <c r="CJ4337" s="41"/>
      <c r="CK4337" s="41"/>
      <c r="CL4337" s="68"/>
      <c r="CM4337" s="41"/>
      <c r="CN4337" s="41"/>
      <c r="CO4337" s="39"/>
      <c r="CP4337" s="78"/>
    </row>
    <row r="4338" spans="1:94" s="38" customFormat="1" x14ac:dyDescent="0.25">
      <c r="A4338" s="38">
        <v>4335</v>
      </c>
      <c r="F4338" s="39"/>
      <c r="Q4338" s="39"/>
      <c r="R4338" s="40"/>
      <c r="S4338" s="40"/>
      <c r="T4338" s="39"/>
      <c r="AG4338" s="110"/>
      <c r="AH4338" s="94"/>
      <c r="AJ4338" s="97"/>
      <c r="AL4338" s="39"/>
      <c r="AP4338" s="39"/>
      <c r="AQ4338" s="77"/>
      <c r="AR4338" s="94"/>
      <c r="AT4338" s="97"/>
      <c r="BB4338" s="79"/>
      <c r="BC4338" s="94"/>
      <c r="BE4338" s="97"/>
      <c r="BF4338" s="97"/>
      <c r="BG4338" s="40"/>
      <c r="BK4338" s="40"/>
      <c r="BL4338" s="79"/>
      <c r="BM4338" s="94"/>
      <c r="BO4338" s="97"/>
      <c r="BQ4338" s="40"/>
      <c r="BR4338" s="94"/>
      <c r="BS4338" s="94"/>
      <c r="BT4338" s="94"/>
      <c r="BU4338" s="40"/>
      <c r="BV4338" s="82"/>
      <c r="BW4338" s="94"/>
      <c r="BX4338" s="48"/>
      <c r="BY4338" s="97"/>
      <c r="BZ4338" s="48"/>
      <c r="CA4338" s="40"/>
      <c r="CB4338" s="94"/>
      <c r="CC4338" s="94"/>
      <c r="CD4338" s="94"/>
      <c r="CE4338" s="40"/>
      <c r="CF4338" s="73"/>
      <c r="CG4338" s="41"/>
      <c r="CH4338" s="41"/>
      <c r="CI4338" s="41"/>
      <c r="CJ4338" s="41"/>
      <c r="CK4338" s="41"/>
      <c r="CL4338" s="68"/>
      <c r="CM4338" s="41"/>
      <c r="CN4338" s="41"/>
      <c r="CO4338" s="39"/>
      <c r="CP4338" s="78"/>
    </row>
    <row r="4339" spans="1:94" s="38" customFormat="1" x14ac:dyDescent="0.25">
      <c r="A4339" s="38">
        <v>4336</v>
      </c>
      <c r="F4339" s="39"/>
      <c r="Q4339" s="39"/>
      <c r="R4339" s="40"/>
      <c r="S4339" s="40"/>
      <c r="T4339" s="39"/>
      <c r="AG4339" s="110"/>
      <c r="AH4339" s="94"/>
      <c r="AJ4339" s="97"/>
      <c r="AL4339" s="39"/>
      <c r="AP4339" s="39"/>
      <c r="AQ4339" s="77"/>
      <c r="AR4339" s="94"/>
      <c r="AT4339" s="97"/>
      <c r="BB4339" s="79"/>
      <c r="BC4339" s="94"/>
      <c r="BE4339" s="97"/>
      <c r="BF4339" s="97"/>
      <c r="BG4339" s="40"/>
      <c r="BK4339" s="40"/>
      <c r="BL4339" s="79"/>
      <c r="BM4339" s="94"/>
      <c r="BO4339" s="97"/>
      <c r="BQ4339" s="40"/>
      <c r="BR4339" s="94"/>
      <c r="BS4339" s="94"/>
      <c r="BT4339" s="94"/>
      <c r="BU4339" s="40"/>
      <c r="BV4339" s="82"/>
      <c r="BW4339" s="94"/>
      <c r="BX4339" s="48"/>
      <c r="BY4339" s="97"/>
      <c r="BZ4339" s="48"/>
      <c r="CA4339" s="40"/>
      <c r="CB4339" s="94"/>
      <c r="CC4339" s="94"/>
      <c r="CD4339" s="94"/>
      <c r="CE4339" s="40"/>
      <c r="CF4339" s="73"/>
      <c r="CG4339" s="41"/>
      <c r="CH4339" s="41"/>
      <c r="CI4339" s="41"/>
      <c r="CJ4339" s="41"/>
      <c r="CK4339" s="41"/>
      <c r="CL4339" s="68"/>
      <c r="CM4339" s="41"/>
      <c r="CN4339" s="41"/>
      <c r="CO4339" s="39"/>
      <c r="CP4339" s="78"/>
    </row>
    <row r="4340" spans="1:94" s="38" customFormat="1" x14ac:dyDescent="0.25">
      <c r="A4340" s="38">
        <v>4337</v>
      </c>
      <c r="F4340" s="39"/>
      <c r="Q4340" s="39"/>
      <c r="R4340" s="40"/>
      <c r="S4340" s="40"/>
      <c r="T4340" s="39"/>
      <c r="AG4340" s="110"/>
      <c r="AH4340" s="94"/>
      <c r="AJ4340" s="97"/>
      <c r="AL4340" s="39"/>
      <c r="AP4340" s="39"/>
      <c r="AQ4340" s="77"/>
      <c r="AR4340" s="94"/>
      <c r="AT4340" s="97"/>
      <c r="BB4340" s="79"/>
      <c r="BC4340" s="94"/>
      <c r="BE4340" s="97"/>
      <c r="BF4340" s="97"/>
      <c r="BG4340" s="40"/>
      <c r="BK4340" s="40"/>
      <c r="BL4340" s="79"/>
      <c r="BM4340" s="94"/>
      <c r="BO4340" s="97"/>
      <c r="BQ4340" s="40"/>
      <c r="BR4340" s="94"/>
      <c r="BS4340" s="94"/>
      <c r="BT4340" s="94"/>
      <c r="BU4340" s="40"/>
      <c r="BV4340" s="82"/>
      <c r="BW4340" s="94"/>
      <c r="BX4340" s="48"/>
      <c r="BY4340" s="97"/>
      <c r="BZ4340" s="48"/>
      <c r="CA4340" s="40"/>
      <c r="CB4340" s="94"/>
      <c r="CC4340" s="94"/>
      <c r="CD4340" s="94"/>
      <c r="CE4340" s="40"/>
      <c r="CF4340" s="73"/>
      <c r="CG4340" s="41"/>
      <c r="CH4340" s="41"/>
      <c r="CI4340" s="41"/>
      <c r="CJ4340" s="41"/>
      <c r="CK4340" s="41"/>
      <c r="CL4340" s="68"/>
      <c r="CM4340" s="41"/>
      <c r="CN4340" s="41"/>
      <c r="CO4340" s="39"/>
      <c r="CP4340" s="78"/>
    </row>
    <row r="4341" spans="1:94" s="38" customFormat="1" x14ac:dyDescent="0.25">
      <c r="A4341" s="38">
        <v>4338</v>
      </c>
      <c r="F4341" s="39"/>
      <c r="Q4341" s="39"/>
      <c r="R4341" s="40"/>
      <c r="S4341" s="40"/>
      <c r="T4341" s="39"/>
      <c r="AG4341" s="110"/>
      <c r="AH4341" s="94"/>
      <c r="AJ4341" s="97"/>
      <c r="AL4341" s="39"/>
      <c r="AP4341" s="39"/>
      <c r="AQ4341" s="77"/>
      <c r="AR4341" s="94"/>
      <c r="AT4341" s="97"/>
      <c r="BB4341" s="79"/>
      <c r="BC4341" s="94"/>
      <c r="BE4341" s="97"/>
      <c r="BF4341" s="97"/>
      <c r="BG4341" s="40"/>
      <c r="BK4341" s="40"/>
      <c r="BL4341" s="79"/>
      <c r="BM4341" s="94"/>
      <c r="BO4341" s="97"/>
      <c r="BQ4341" s="40"/>
      <c r="BR4341" s="94"/>
      <c r="BS4341" s="94"/>
      <c r="BT4341" s="94"/>
      <c r="BU4341" s="40"/>
      <c r="BV4341" s="82"/>
      <c r="BW4341" s="94"/>
      <c r="BX4341" s="48"/>
      <c r="BY4341" s="97"/>
      <c r="BZ4341" s="48"/>
      <c r="CA4341" s="40"/>
      <c r="CB4341" s="94"/>
      <c r="CC4341" s="94"/>
      <c r="CD4341" s="94"/>
      <c r="CE4341" s="40"/>
      <c r="CF4341" s="73"/>
      <c r="CG4341" s="41"/>
      <c r="CH4341" s="41"/>
      <c r="CI4341" s="41"/>
      <c r="CJ4341" s="41"/>
      <c r="CK4341" s="41"/>
      <c r="CL4341" s="68"/>
      <c r="CM4341" s="41"/>
      <c r="CN4341" s="41"/>
      <c r="CO4341" s="39"/>
      <c r="CP4341" s="78"/>
    </row>
    <row r="4342" spans="1:94" s="38" customFormat="1" x14ac:dyDescent="0.25">
      <c r="A4342" s="38">
        <v>4339</v>
      </c>
      <c r="F4342" s="39"/>
      <c r="Q4342" s="39"/>
      <c r="R4342" s="40"/>
      <c r="S4342" s="40"/>
      <c r="T4342" s="39"/>
      <c r="AG4342" s="110"/>
      <c r="AH4342" s="94"/>
      <c r="AJ4342" s="97"/>
      <c r="AL4342" s="39"/>
      <c r="AP4342" s="39"/>
      <c r="AQ4342" s="77"/>
      <c r="AR4342" s="94"/>
      <c r="AT4342" s="97"/>
      <c r="BB4342" s="79"/>
      <c r="BC4342" s="94"/>
      <c r="BE4342" s="97"/>
      <c r="BF4342" s="97"/>
      <c r="BG4342" s="40"/>
      <c r="BK4342" s="40"/>
      <c r="BL4342" s="79"/>
      <c r="BM4342" s="94"/>
      <c r="BO4342" s="97"/>
      <c r="BQ4342" s="40"/>
      <c r="BR4342" s="94"/>
      <c r="BS4342" s="94"/>
      <c r="BT4342" s="94"/>
      <c r="BU4342" s="40"/>
      <c r="BV4342" s="82"/>
      <c r="BW4342" s="94"/>
      <c r="BX4342" s="48"/>
      <c r="BY4342" s="97"/>
      <c r="BZ4342" s="48"/>
      <c r="CA4342" s="40"/>
      <c r="CB4342" s="94"/>
      <c r="CC4342" s="94"/>
      <c r="CD4342" s="94"/>
      <c r="CE4342" s="40"/>
      <c r="CF4342" s="73"/>
      <c r="CG4342" s="41"/>
      <c r="CH4342" s="41"/>
      <c r="CI4342" s="41"/>
      <c r="CJ4342" s="41"/>
      <c r="CK4342" s="41"/>
      <c r="CL4342" s="68"/>
      <c r="CM4342" s="41"/>
      <c r="CN4342" s="41"/>
      <c r="CO4342" s="39"/>
      <c r="CP4342" s="78"/>
    </row>
    <row r="4343" spans="1:94" s="38" customFormat="1" x14ac:dyDescent="0.25">
      <c r="A4343" s="38">
        <v>4340</v>
      </c>
      <c r="F4343" s="39"/>
      <c r="Q4343" s="39"/>
      <c r="R4343" s="40"/>
      <c r="S4343" s="40"/>
      <c r="T4343" s="39"/>
      <c r="AG4343" s="110"/>
      <c r="AH4343" s="94"/>
      <c r="AJ4343" s="97"/>
      <c r="AL4343" s="39"/>
      <c r="AP4343" s="39"/>
      <c r="AQ4343" s="77"/>
      <c r="AR4343" s="94"/>
      <c r="AT4343" s="97"/>
      <c r="BB4343" s="79"/>
      <c r="BC4343" s="94"/>
      <c r="BE4343" s="97"/>
      <c r="BF4343" s="97"/>
      <c r="BG4343" s="40"/>
      <c r="BK4343" s="40"/>
      <c r="BL4343" s="79"/>
      <c r="BM4343" s="94"/>
      <c r="BO4343" s="97"/>
      <c r="BQ4343" s="40"/>
      <c r="BR4343" s="94"/>
      <c r="BS4343" s="94"/>
      <c r="BT4343" s="94"/>
      <c r="BU4343" s="40"/>
      <c r="BV4343" s="82"/>
      <c r="BW4343" s="94"/>
      <c r="BX4343" s="48"/>
      <c r="BY4343" s="97"/>
      <c r="BZ4343" s="48"/>
      <c r="CA4343" s="40"/>
      <c r="CB4343" s="94"/>
      <c r="CC4343" s="94"/>
      <c r="CD4343" s="94"/>
      <c r="CE4343" s="40"/>
      <c r="CF4343" s="73"/>
      <c r="CG4343" s="41"/>
      <c r="CH4343" s="41"/>
      <c r="CI4343" s="41"/>
      <c r="CJ4343" s="41"/>
      <c r="CK4343" s="41"/>
      <c r="CL4343" s="68"/>
      <c r="CM4343" s="41"/>
      <c r="CN4343" s="41"/>
      <c r="CO4343" s="39"/>
      <c r="CP4343" s="78"/>
    </row>
    <row r="4344" spans="1:94" s="38" customFormat="1" x14ac:dyDescent="0.25">
      <c r="A4344" s="38">
        <v>4341</v>
      </c>
      <c r="F4344" s="39"/>
      <c r="Q4344" s="39"/>
      <c r="R4344" s="40"/>
      <c r="S4344" s="40"/>
      <c r="T4344" s="39"/>
      <c r="AG4344" s="110"/>
      <c r="AH4344" s="94"/>
      <c r="AJ4344" s="97"/>
      <c r="AL4344" s="39"/>
      <c r="AP4344" s="39"/>
      <c r="AQ4344" s="77"/>
      <c r="AR4344" s="94"/>
      <c r="AT4344" s="97"/>
      <c r="BB4344" s="79"/>
      <c r="BC4344" s="94"/>
      <c r="BE4344" s="97"/>
      <c r="BF4344" s="97"/>
      <c r="BG4344" s="40"/>
      <c r="BK4344" s="40"/>
      <c r="BL4344" s="79"/>
      <c r="BM4344" s="94"/>
      <c r="BO4344" s="97"/>
      <c r="BQ4344" s="40"/>
      <c r="BR4344" s="94"/>
      <c r="BS4344" s="94"/>
      <c r="BT4344" s="94"/>
      <c r="BU4344" s="40"/>
      <c r="BV4344" s="82"/>
      <c r="BW4344" s="94"/>
      <c r="BX4344" s="48"/>
      <c r="BY4344" s="97"/>
      <c r="BZ4344" s="48"/>
      <c r="CA4344" s="40"/>
      <c r="CB4344" s="94"/>
      <c r="CC4344" s="94"/>
      <c r="CD4344" s="94"/>
      <c r="CE4344" s="40"/>
      <c r="CF4344" s="73"/>
      <c r="CG4344" s="41"/>
      <c r="CH4344" s="41"/>
      <c r="CI4344" s="41"/>
      <c r="CJ4344" s="41"/>
      <c r="CK4344" s="41"/>
      <c r="CL4344" s="68"/>
      <c r="CM4344" s="41"/>
      <c r="CN4344" s="41"/>
      <c r="CO4344" s="39"/>
      <c r="CP4344" s="78"/>
    </row>
    <row r="4345" spans="1:94" s="38" customFormat="1" x14ac:dyDescent="0.25">
      <c r="A4345" s="38">
        <v>4342</v>
      </c>
      <c r="F4345" s="39"/>
      <c r="Q4345" s="39"/>
      <c r="R4345" s="40"/>
      <c r="S4345" s="40"/>
      <c r="T4345" s="39"/>
      <c r="AG4345" s="110"/>
      <c r="AH4345" s="94"/>
      <c r="AJ4345" s="97"/>
      <c r="AL4345" s="39"/>
      <c r="AP4345" s="39"/>
      <c r="AQ4345" s="77"/>
      <c r="AR4345" s="94"/>
      <c r="AT4345" s="97"/>
      <c r="BB4345" s="79"/>
      <c r="BC4345" s="94"/>
      <c r="BE4345" s="97"/>
      <c r="BF4345" s="97"/>
      <c r="BG4345" s="40"/>
      <c r="BK4345" s="40"/>
      <c r="BL4345" s="79"/>
      <c r="BM4345" s="94"/>
      <c r="BO4345" s="97"/>
      <c r="BQ4345" s="40"/>
      <c r="BR4345" s="94"/>
      <c r="BS4345" s="94"/>
      <c r="BT4345" s="94"/>
      <c r="BU4345" s="40"/>
      <c r="BV4345" s="82"/>
      <c r="BW4345" s="94"/>
      <c r="BX4345" s="48"/>
      <c r="BY4345" s="97"/>
      <c r="BZ4345" s="48"/>
      <c r="CA4345" s="40"/>
      <c r="CB4345" s="94"/>
      <c r="CC4345" s="94"/>
      <c r="CD4345" s="94"/>
      <c r="CE4345" s="40"/>
      <c r="CF4345" s="73"/>
      <c r="CG4345" s="41"/>
      <c r="CH4345" s="41"/>
      <c r="CI4345" s="41"/>
      <c r="CJ4345" s="41"/>
      <c r="CK4345" s="41"/>
      <c r="CL4345" s="68"/>
      <c r="CM4345" s="41"/>
      <c r="CN4345" s="41"/>
      <c r="CO4345" s="39"/>
      <c r="CP4345" s="78"/>
    </row>
    <row r="4346" spans="1:94" s="38" customFormat="1" x14ac:dyDescent="0.25">
      <c r="A4346" s="38">
        <v>4343</v>
      </c>
      <c r="F4346" s="39"/>
      <c r="Q4346" s="39"/>
      <c r="R4346" s="40"/>
      <c r="S4346" s="40"/>
      <c r="T4346" s="39"/>
      <c r="AG4346" s="110"/>
      <c r="AH4346" s="94"/>
      <c r="AJ4346" s="97"/>
      <c r="AL4346" s="39"/>
      <c r="AP4346" s="39"/>
      <c r="AQ4346" s="77"/>
      <c r="AR4346" s="94"/>
      <c r="AT4346" s="97"/>
      <c r="BB4346" s="79"/>
      <c r="BC4346" s="94"/>
      <c r="BE4346" s="97"/>
      <c r="BF4346" s="97"/>
      <c r="BG4346" s="40"/>
      <c r="BK4346" s="40"/>
      <c r="BL4346" s="79"/>
      <c r="BM4346" s="94"/>
      <c r="BO4346" s="97"/>
      <c r="BQ4346" s="40"/>
      <c r="BR4346" s="94"/>
      <c r="BS4346" s="94"/>
      <c r="BT4346" s="94"/>
      <c r="BU4346" s="40"/>
      <c r="BV4346" s="82"/>
      <c r="BW4346" s="94"/>
      <c r="BX4346" s="48"/>
      <c r="BY4346" s="97"/>
      <c r="BZ4346" s="48"/>
      <c r="CA4346" s="40"/>
      <c r="CB4346" s="94"/>
      <c r="CC4346" s="94"/>
      <c r="CD4346" s="94"/>
      <c r="CE4346" s="40"/>
      <c r="CF4346" s="73"/>
      <c r="CG4346" s="41"/>
      <c r="CH4346" s="41"/>
      <c r="CI4346" s="41"/>
      <c r="CJ4346" s="41"/>
      <c r="CK4346" s="41"/>
      <c r="CL4346" s="68"/>
      <c r="CM4346" s="41"/>
      <c r="CN4346" s="41"/>
      <c r="CO4346" s="39"/>
      <c r="CP4346" s="78"/>
    </row>
    <row r="4347" spans="1:94" s="38" customFormat="1" x14ac:dyDescent="0.25">
      <c r="A4347" s="38">
        <v>4344</v>
      </c>
      <c r="F4347" s="39"/>
      <c r="Q4347" s="39"/>
      <c r="R4347" s="40"/>
      <c r="S4347" s="40"/>
      <c r="T4347" s="39"/>
      <c r="AG4347" s="110"/>
      <c r="AH4347" s="94"/>
      <c r="AJ4347" s="97"/>
      <c r="AL4347" s="39"/>
      <c r="AP4347" s="39"/>
      <c r="AQ4347" s="77"/>
      <c r="AR4347" s="94"/>
      <c r="AT4347" s="97"/>
      <c r="BB4347" s="79"/>
      <c r="BC4347" s="94"/>
      <c r="BE4347" s="97"/>
      <c r="BF4347" s="97"/>
      <c r="BG4347" s="40"/>
      <c r="BK4347" s="40"/>
      <c r="BL4347" s="79"/>
      <c r="BM4347" s="94"/>
      <c r="BO4347" s="97"/>
      <c r="BQ4347" s="40"/>
      <c r="BR4347" s="94"/>
      <c r="BS4347" s="94"/>
      <c r="BT4347" s="94"/>
      <c r="BU4347" s="40"/>
      <c r="BV4347" s="82"/>
      <c r="BW4347" s="94"/>
      <c r="BX4347" s="48"/>
      <c r="BY4347" s="97"/>
      <c r="BZ4347" s="48"/>
      <c r="CA4347" s="40"/>
      <c r="CB4347" s="94"/>
      <c r="CC4347" s="94"/>
      <c r="CD4347" s="94"/>
      <c r="CE4347" s="40"/>
      <c r="CF4347" s="73"/>
      <c r="CG4347" s="41"/>
      <c r="CH4347" s="41"/>
      <c r="CI4347" s="41"/>
      <c r="CJ4347" s="41"/>
      <c r="CK4347" s="41"/>
      <c r="CL4347" s="68"/>
      <c r="CM4347" s="41"/>
      <c r="CN4347" s="41"/>
      <c r="CO4347" s="39"/>
      <c r="CP4347" s="78"/>
    </row>
    <row r="4348" spans="1:94" s="38" customFormat="1" x14ac:dyDescent="0.25">
      <c r="A4348" s="38">
        <v>4345</v>
      </c>
      <c r="F4348" s="39"/>
      <c r="Q4348" s="39"/>
      <c r="R4348" s="40"/>
      <c r="S4348" s="40"/>
      <c r="T4348" s="39"/>
      <c r="AG4348" s="110"/>
      <c r="AH4348" s="94"/>
      <c r="AJ4348" s="97"/>
      <c r="AL4348" s="39"/>
      <c r="AP4348" s="39"/>
      <c r="AQ4348" s="77"/>
      <c r="AR4348" s="94"/>
      <c r="AT4348" s="97"/>
      <c r="BB4348" s="79"/>
      <c r="BC4348" s="94"/>
      <c r="BE4348" s="97"/>
      <c r="BF4348" s="97"/>
      <c r="BG4348" s="40"/>
      <c r="BK4348" s="40"/>
      <c r="BL4348" s="79"/>
      <c r="BM4348" s="94"/>
      <c r="BO4348" s="97"/>
      <c r="BQ4348" s="40"/>
      <c r="BR4348" s="94"/>
      <c r="BS4348" s="94"/>
      <c r="BT4348" s="94"/>
      <c r="BU4348" s="40"/>
      <c r="BV4348" s="82"/>
      <c r="BW4348" s="94"/>
      <c r="BX4348" s="48"/>
      <c r="BY4348" s="97"/>
      <c r="BZ4348" s="48"/>
      <c r="CA4348" s="40"/>
      <c r="CB4348" s="94"/>
      <c r="CC4348" s="94"/>
      <c r="CD4348" s="94"/>
      <c r="CE4348" s="40"/>
      <c r="CF4348" s="73"/>
      <c r="CG4348" s="41"/>
      <c r="CH4348" s="41"/>
      <c r="CI4348" s="41"/>
      <c r="CJ4348" s="41"/>
      <c r="CK4348" s="41"/>
      <c r="CL4348" s="68"/>
      <c r="CM4348" s="41"/>
      <c r="CN4348" s="41"/>
      <c r="CO4348" s="39"/>
      <c r="CP4348" s="78"/>
    </row>
    <row r="4349" spans="1:94" s="38" customFormat="1" x14ac:dyDescent="0.25">
      <c r="A4349" s="38">
        <v>4346</v>
      </c>
      <c r="F4349" s="39"/>
      <c r="Q4349" s="39"/>
      <c r="R4349" s="40"/>
      <c r="S4349" s="40"/>
      <c r="T4349" s="39"/>
      <c r="AG4349" s="110"/>
      <c r="AH4349" s="94"/>
      <c r="AJ4349" s="97"/>
      <c r="AL4349" s="39"/>
      <c r="AP4349" s="39"/>
      <c r="AQ4349" s="77"/>
      <c r="AR4349" s="94"/>
      <c r="AT4349" s="97"/>
      <c r="BB4349" s="79"/>
      <c r="BC4349" s="94"/>
      <c r="BE4349" s="97"/>
      <c r="BF4349" s="97"/>
      <c r="BG4349" s="40"/>
      <c r="BK4349" s="40"/>
      <c r="BL4349" s="79"/>
      <c r="BM4349" s="94"/>
      <c r="BO4349" s="97"/>
      <c r="BQ4349" s="40"/>
      <c r="BR4349" s="94"/>
      <c r="BS4349" s="94"/>
      <c r="BT4349" s="94"/>
      <c r="BU4349" s="40"/>
      <c r="BV4349" s="82"/>
      <c r="BW4349" s="94"/>
      <c r="BX4349" s="48"/>
      <c r="BY4349" s="97"/>
      <c r="BZ4349" s="48"/>
      <c r="CA4349" s="40"/>
      <c r="CB4349" s="94"/>
      <c r="CC4349" s="94"/>
      <c r="CD4349" s="94"/>
      <c r="CE4349" s="40"/>
      <c r="CF4349" s="73"/>
      <c r="CG4349" s="41"/>
      <c r="CH4349" s="41"/>
      <c r="CI4349" s="41"/>
      <c r="CJ4349" s="41"/>
      <c r="CK4349" s="41"/>
      <c r="CL4349" s="68"/>
      <c r="CM4349" s="41"/>
      <c r="CN4349" s="41"/>
      <c r="CO4349" s="39"/>
      <c r="CP4349" s="78"/>
    </row>
    <row r="4350" spans="1:94" s="38" customFormat="1" x14ac:dyDescent="0.25">
      <c r="A4350" s="38">
        <v>4347</v>
      </c>
      <c r="F4350" s="39"/>
      <c r="Q4350" s="39"/>
      <c r="R4350" s="40"/>
      <c r="S4350" s="40"/>
      <c r="T4350" s="39"/>
      <c r="AG4350" s="110"/>
      <c r="AH4350" s="94"/>
      <c r="AJ4350" s="97"/>
      <c r="AL4350" s="39"/>
      <c r="AP4350" s="39"/>
      <c r="AQ4350" s="77"/>
      <c r="AR4350" s="94"/>
      <c r="AT4350" s="97"/>
      <c r="BB4350" s="79"/>
      <c r="BC4350" s="94"/>
      <c r="BE4350" s="97"/>
      <c r="BF4350" s="97"/>
      <c r="BG4350" s="40"/>
      <c r="BK4350" s="40"/>
      <c r="BL4350" s="79"/>
      <c r="BM4350" s="94"/>
      <c r="BO4350" s="97"/>
      <c r="BQ4350" s="40"/>
      <c r="BR4350" s="94"/>
      <c r="BS4350" s="94"/>
      <c r="BT4350" s="94"/>
      <c r="BU4350" s="40"/>
      <c r="BV4350" s="82"/>
      <c r="BW4350" s="94"/>
      <c r="BX4350" s="48"/>
      <c r="BY4350" s="97"/>
      <c r="BZ4350" s="48"/>
      <c r="CA4350" s="40"/>
      <c r="CB4350" s="94"/>
      <c r="CC4350" s="94"/>
      <c r="CD4350" s="94"/>
      <c r="CE4350" s="40"/>
      <c r="CF4350" s="73"/>
      <c r="CG4350" s="41"/>
      <c r="CH4350" s="41"/>
      <c r="CI4350" s="41"/>
      <c r="CJ4350" s="41"/>
      <c r="CK4350" s="41"/>
      <c r="CL4350" s="68"/>
      <c r="CM4350" s="41"/>
      <c r="CN4350" s="41"/>
      <c r="CO4350" s="39"/>
      <c r="CP4350" s="78"/>
    </row>
    <row r="4351" spans="1:94" s="38" customFormat="1" x14ac:dyDescent="0.25">
      <c r="A4351" s="38">
        <v>4348</v>
      </c>
      <c r="F4351" s="39"/>
      <c r="Q4351" s="39"/>
      <c r="R4351" s="40"/>
      <c r="S4351" s="40"/>
      <c r="T4351" s="39"/>
      <c r="AG4351" s="110"/>
      <c r="AH4351" s="94"/>
      <c r="AJ4351" s="97"/>
      <c r="AL4351" s="39"/>
      <c r="AP4351" s="39"/>
      <c r="AQ4351" s="77"/>
      <c r="AR4351" s="94"/>
      <c r="AT4351" s="97"/>
      <c r="BB4351" s="79"/>
      <c r="BC4351" s="94"/>
      <c r="BE4351" s="97"/>
      <c r="BF4351" s="97"/>
      <c r="BG4351" s="40"/>
      <c r="BK4351" s="40"/>
      <c r="BL4351" s="79"/>
      <c r="BM4351" s="94"/>
      <c r="BO4351" s="97"/>
      <c r="BQ4351" s="40"/>
      <c r="BR4351" s="94"/>
      <c r="BS4351" s="94"/>
      <c r="BT4351" s="94"/>
      <c r="BU4351" s="40"/>
      <c r="BV4351" s="82"/>
      <c r="BW4351" s="94"/>
      <c r="BX4351" s="48"/>
      <c r="BY4351" s="97"/>
      <c r="BZ4351" s="48"/>
      <c r="CA4351" s="40"/>
      <c r="CB4351" s="94"/>
      <c r="CC4351" s="94"/>
      <c r="CD4351" s="94"/>
      <c r="CE4351" s="40"/>
      <c r="CF4351" s="73"/>
      <c r="CG4351" s="41"/>
      <c r="CH4351" s="41"/>
      <c r="CI4351" s="41"/>
      <c r="CJ4351" s="41"/>
      <c r="CK4351" s="41"/>
      <c r="CL4351" s="68"/>
      <c r="CM4351" s="41"/>
      <c r="CN4351" s="41"/>
      <c r="CO4351" s="39"/>
      <c r="CP4351" s="78"/>
    </row>
    <row r="4352" spans="1:94" s="38" customFormat="1" x14ac:dyDescent="0.25">
      <c r="A4352" s="38">
        <v>4349</v>
      </c>
      <c r="F4352" s="39"/>
      <c r="Q4352" s="39"/>
      <c r="R4352" s="40"/>
      <c r="S4352" s="40"/>
      <c r="T4352" s="39"/>
      <c r="AG4352" s="110"/>
      <c r="AH4352" s="94"/>
      <c r="AJ4352" s="97"/>
      <c r="AL4352" s="39"/>
      <c r="AP4352" s="39"/>
      <c r="AQ4352" s="77"/>
      <c r="AR4352" s="94"/>
      <c r="AT4352" s="97"/>
      <c r="BB4352" s="79"/>
      <c r="BC4352" s="94"/>
      <c r="BE4352" s="97"/>
      <c r="BF4352" s="97"/>
      <c r="BG4352" s="40"/>
      <c r="BK4352" s="40"/>
      <c r="BL4352" s="79"/>
      <c r="BM4352" s="94"/>
      <c r="BO4352" s="97"/>
      <c r="BQ4352" s="40"/>
      <c r="BR4352" s="94"/>
      <c r="BS4352" s="94"/>
      <c r="BT4352" s="94"/>
      <c r="BU4352" s="40"/>
      <c r="BV4352" s="82"/>
      <c r="BW4352" s="94"/>
      <c r="BX4352" s="48"/>
      <c r="BY4352" s="97"/>
      <c r="BZ4352" s="48"/>
      <c r="CA4352" s="40"/>
      <c r="CB4352" s="94"/>
      <c r="CC4352" s="94"/>
      <c r="CD4352" s="94"/>
      <c r="CE4352" s="40"/>
      <c r="CF4352" s="73"/>
      <c r="CG4352" s="41"/>
      <c r="CH4352" s="41"/>
      <c r="CI4352" s="41"/>
      <c r="CJ4352" s="41"/>
      <c r="CK4352" s="41"/>
      <c r="CL4352" s="68"/>
      <c r="CM4352" s="41"/>
      <c r="CN4352" s="41"/>
      <c r="CO4352" s="39"/>
      <c r="CP4352" s="78"/>
    </row>
    <row r="4353" spans="1:94" s="38" customFormat="1" x14ac:dyDescent="0.25">
      <c r="A4353" s="38">
        <v>4350</v>
      </c>
      <c r="F4353" s="39"/>
      <c r="Q4353" s="39"/>
      <c r="R4353" s="40"/>
      <c r="S4353" s="40"/>
      <c r="T4353" s="39"/>
      <c r="AG4353" s="110"/>
      <c r="AH4353" s="94"/>
      <c r="AJ4353" s="97"/>
      <c r="AL4353" s="39"/>
      <c r="AP4353" s="39"/>
      <c r="AQ4353" s="77"/>
      <c r="AR4353" s="94"/>
      <c r="AT4353" s="97"/>
      <c r="BB4353" s="79"/>
      <c r="BC4353" s="94"/>
      <c r="BE4353" s="97"/>
      <c r="BF4353" s="97"/>
      <c r="BG4353" s="40"/>
      <c r="BK4353" s="40"/>
      <c r="BL4353" s="79"/>
      <c r="BM4353" s="94"/>
      <c r="BO4353" s="97"/>
      <c r="BQ4353" s="40"/>
      <c r="BR4353" s="94"/>
      <c r="BS4353" s="94"/>
      <c r="BT4353" s="94"/>
      <c r="BU4353" s="40"/>
      <c r="BV4353" s="82"/>
      <c r="BW4353" s="94"/>
      <c r="BX4353" s="48"/>
      <c r="BY4353" s="97"/>
      <c r="BZ4353" s="48"/>
      <c r="CA4353" s="40"/>
      <c r="CB4353" s="94"/>
      <c r="CC4353" s="94"/>
      <c r="CD4353" s="94"/>
      <c r="CE4353" s="40"/>
      <c r="CF4353" s="73"/>
      <c r="CG4353" s="41"/>
      <c r="CH4353" s="41"/>
      <c r="CI4353" s="41"/>
      <c r="CJ4353" s="41"/>
      <c r="CK4353" s="41"/>
      <c r="CL4353" s="68"/>
      <c r="CM4353" s="41"/>
      <c r="CN4353" s="41"/>
      <c r="CO4353" s="39"/>
      <c r="CP4353" s="78"/>
    </row>
    <row r="4354" spans="1:94" s="38" customFormat="1" x14ac:dyDescent="0.25">
      <c r="A4354" s="38">
        <v>4351</v>
      </c>
      <c r="F4354" s="39"/>
      <c r="Q4354" s="39"/>
      <c r="R4354" s="40"/>
      <c r="S4354" s="40"/>
      <c r="T4354" s="39"/>
      <c r="AG4354" s="110"/>
      <c r="AH4354" s="94"/>
      <c r="AJ4354" s="97"/>
      <c r="AL4354" s="39"/>
      <c r="AP4354" s="39"/>
      <c r="AQ4354" s="77"/>
      <c r="AR4354" s="94"/>
      <c r="AT4354" s="97"/>
      <c r="BB4354" s="79"/>
      <c r="BC4354" s="94"/>
      <c r="BE4354" s="97"/>
      <c r="BF4354" s="97"/>
      <c r="BG4354" s="40"/>
      <c r="BK4354" s="40"/>
      <c r="BL4354" s="79"/>
      <c r="BM4354" s="94"/>
      <c r="BO4354" s="97"/>
      <c r="BQ4354" s="40"/>
      <c r="BR4354" s="94"/>
      <c r="BS4354" s="94"/>
      <c r="BT4354" s="94"/>
      <c r="BU4354" s="40"/>
      <c r="BV4354" s="82"/>
      <c r="BW4354" s="94"/>
      <c r="BX4354" s="48"/>
      <c r="BY4354" s="97"/>
      <c r="BZ4354" s="48"/>
      <c r="CA4354" s="40"/>
      <c r="CB4354" s="94"/>
      <c r="CC4354" s="94"/>
      <c r="CD4354" s="94"/>
      <c r="CE4354" s="40"/>
      <c r="CF4354" s="73"/>
      <c r="CG4354" s="41"/>
      <c r="CH4354" s="41"/>
      <c r="CI4354" s="41"/>
      <c r="CJ4354" s="41"/>
      <c r="CK4354" s="41"/>
      <c r="CL4354" s="68"/>
      <c r="CM4354" s="41"/>
      <c r="CN4354" s="41"/>
      <c r="CO4354" s="39"/>
      <c r="CP4354" s="78"/>
    </row>
    <row r="4355" spans="1:94" s="38" customFormat="1" x14ac:dyDescent="0.25">
      <c r="A4355" s="38">
        <v>4352</v>
      </c>
      <c r="F4355" s="39"/>
      <c r="Q4355" s="39"/>
      <c r="R4355" s="40"/>
      <c r="S4355" s="40"/>
      <c r="T4355" s="39"/>
      <c r="AG4355" s="110"/>
      <c r="AH4355" s="94"/>
      <c r="AJ4355" s="97"/>
      <c r="AL4355" s="39"/>
      <c r="AP4355" s="39"/>
      <c r="AQ4355" s="77"/>
      <c r="AR4355" s="94"/>
      <c r="AT4355" s="97"/>
      <c r="BB4355" s="79"/>
      <c r="BC4355" s="94"/>
      <c r="BE4355" s="97"/>
      <c r="BF4355" s="97"/>
      <c r="BG4355" s="40"/>
      <c r="BK4355" s="40"/>
      <c r="BL4355" s="79"/>
      <c r="BM4355" s="94"/>
      <c r="BO4355" s="97"/>
      <c r="BQ4355" s="40"/>
      <c r="BR4355" s="94"/>
      <c r="BS4355" s="94"/>
      <c r="BT4355" s="94"/>
      <c r="BU4355" s="40"/>
      <c r="BV4355" s="82"/>
      <c r="BW4355" s="94"/>
      <c r="BX4355" s="48"/>
      <c r="BY4355" s="97"/>
      <c r="BZ4355" s="48"/>
      <c r="CA4355" s="40"/>
      <c r="CB4355" s="94"/>
      <c r="CC4355" s="94"/>
      <c r="CD4355" s="94"/>
      <c r="CE4355" s="40"/>
      <c r="CF4355" s="73"/>
      <c r="CG4355" s="41"/>
      <c r="CH4355" s="41"/>
      <c r="CI4355" s="41"/>
      <c r="CJ4355" s="41"/>
      <c r="CK4355" s="41"/>
      <c r="CL4355" s="68"/>
      <c r="CM4355" s="41"/>
      <c r="CN4355" s="41"/>
      <c r="CO4355" s="39"/>
      <c r="CP4355" s="78"/>
    </row>
    <row r="4356" spans="1:94" s="38" customFormat="1" x14ac:dyDescent="0.25">
      <c r="A4356" s="38">
        <v>4353</v>
      </c>
      <c r="F4356" s="39"/>
      <c r="Q4356" s="39"/>
      <c r="R4356" s="40"/>
      <c r="S4356" s="40"/>
      <c r="T4356" s="39"/>
      <c r="AG4356" s="110"/>
      <c r="AH4356" s="94"/>
      <c r="AJ4356" s="97"/>
      <c r="AL4356" s="39"/>
      <c r="AP4356" s="39"/>
      <c r="AQ4356" s="77"/>
      <c r="AR4356" s="94"/>
      <c r="AT4356" s="97"/>
      <c r="BB4356" s="79"/>
      <c r="BC4356" s="94"/>
      <c r="BE4356" s="97"/>
      <c r="BF4356" s="97"/>
      <c r="BG4356" s="40"/>
      <c r="BK4356" s="40"/>
      <c r="BL4356" s="79"/>
      <c r="BM4356" s="94"/>
      <c r="BO4356" s="97"/>
      <c r="BQ4356" s="40"/>
      <c r="BR4356" s="94"/>
      <c r="BS4356" s="94"/>
      <c r="BT4356" s="94"/>
      <c r="BU4356" s="40"/>
      <c r="BV4356" s="82"/>
      <c r="BW4356" s="94"/>
      <c r="BX4356" s="48"/>
      <c r="BY4356" s="97"/>
      <c r="BZ4356" s="48"/>
      <c r="CA4356" s="40"/>
      <c r="CB4356" s="94"/>
      <c r="CC4356" s="94"/>
      <c r="CD4356" s="94"/>
      <c r="CE4356" s="40"/>
      <c r="CF4356" s="73"/>
      <c r="CG4356" s="41"/>
      <c r="CH4356" s="41"/>
      <c r="CI4356" s="41"/>
      <c r="CJ4356" s="41"/>
      <c r="CK4356" s="41"/>
      <c r="CL4356" s="68"/>
      <c r="CM4356" s="41"/>
      <c r="CN4356" s="41"/>
      <c r="CO4356" s="39"/>
      <c r="CP4356" s="78"/>
    </row>
    <row r="4357" spans="1:94" s="38" customFormat="1" x14ac:dyDescent="0.25">
      <c r="A4357" s="38">
        <v>4354</v>
      </c>
      <c r="F4357" s="39"/>
      <c r="Q4357" s="39"/>
      <c r="R4357" s="40"/>
      <c r="S4357" s="40"/>
      <c r="T4357" s="39"/>
      <c r="AG4357" s="110"/>
      <c r="AH4357" s="94"/>
      <c r="AJ4357" s="97"/>
      <c r="AL4357" s="39"/>
      <c r="AP4357" s="39"/>
      <c r="AQ4357" s="77"/>
      <c r="AR4357" s="94"/>
      <c r="AT4357" s="97"/>
      <c r="BB4357" s="79"/>
      <c r="BC4357" s="94"/>
      <c r="BE4357" s="97"/>
      <c r="BF4357" s="97"/>
      <c r="BG4357" s="40"/>
      <c r="BK4357" s="40"/>
      <c r="BL4357" s="79"/>
      <c r="BM4357" s="94"/>
      <c r="BO4357" s="97"/>
      <c r="BQ4357" s="40"/>
      <c r="BR4357" s="94"/>
      <c r="BS4357" s="94"/>
      <c r="BT4357" s="94"/>
      <c r="BU4357" s="40"/>
      <c r="BV4357" s="82"/>
      <c r="BW4357" s="94"/>
      <c r="BX4357" s="48"/>
      <c r="BY4357" s="97"/>
      <c r="BZ4357" s="48"/>
      <c r="CA4357" s="40"/>
      <c r="CB4357" s="94"/>
      <c r="CC4357" s="94"/>
      <c r="CD4357" s="94"/>
      <c r="CE4357" s="40"/>
      <c r="CF4357" s="73"/>
      <c r="CG4357" s="41"/>
      <c r="CH4357" s="41"/>
      <c r="CI4357" s="41"/>
      <c r="CJ4357" s="41"/>
      <c r="CK4357" s="41"/>
      <c r="CL4357" s="68"/>
      <c r="CM4357" s="41"/>
      <c r="CN4357" s="41"/>
      <c r="CO4357" s="39"/>
      <c r="CP4357" s="78"/>
    </row>
    <row r="4358" spans="1:94" s="38" customFormat="1" x14ac:dyDescent="0.25">
      <c r="A4358" s="38">
        <v>4355</v>
      </c>
      <c r="F4358" s="39"/>
      <c r="Q4358" s="39"/>
      <c r="R4358" s="40"/>
      <c r="S4358" s="40"/>
      <c r="T4358" s="39"/>
      <c r="AG4358" s="110"/>
      <c r="AH4358" s="94"/>
      <c r="AJ4358" s="97"/>
      <c r="AL4358" s="39"/>
      <c r="AP4358" s="39"/>
      <c r="AQ4358" s="77"/>
      <c r="AR4358" s="94"/>
      <c r="AT4358" s="97"/>
      <c r="BB4358" s="79"/>
      <c r="BC4358" s="94"/>
      <c r="BE4358" s="97"/>
      <c r="BF4358" s="97"/>
      <c r="BG4358" s="40"/>
      <c r="BK4358" s="40"/>
      <c r="BL4358" s="79"/>
      <c r="BM4358" s="94"/>
      <c r="BO4358" s="97"/>
      <c r="BQ4358" s="40"/>
      <c r="BR4358" s="94"/>
      <c r="BS4358" s="94"/>
      <c r="BT4358" s="94"/>
      <c r="BU4358" s="40"/>
      <c r="BV4358" s="82"/>
      <c r="BW4358" s="94"/>
      <c r="BX4358" s="48"/>
      <c r="BY4358" s="97"/>
      <c r="BZ4358" s="48"/>
      <c r="CA4358" s="40"/>
      <c r="CB4358" s="94"/>
      <c r="CC4358" s="94"/>
      <c r="CD4358" s="94"/>
      <c r="CE4358" s="40"/>
      <c r="CF4358" s="73"/>
      <c r="CG4358" s="41"/>
      <c r="CH4358" s="41"/>
      <c r="CI4358" s="41"/>
      <c r="CJ4358" s="41"/>
      <c r="CK4358" s="41"/>
      <c r="CL4358" s="68"/>
      <c r="CM4358" s="41"/>
      <c r="CN4358" s="41"/>
      <c r="CO4358" s="39"/>
      <c r="CP4358" s="78"/>
    </row>
    <row r="4359" spans="1:94" s="38" customFormat="1" x14ac:dyDescent="0.25">
      <c r="A4359" s="38">
        <v>4356</v>
      </c>
      <c r="F4359" s="39"/>
      <c r="Q4359" s="39"/>
      <c r="R4359" s="40"/>
      <c r="S4359" s="40"/>
      <c r="T4359" s="39"/>
      <c r="AG4359" s="110"/>
      <c r="AH4359" s="94"/>
      <c r="AJ4359" s="97"/>
      <c r="AL4359" s="39"/>
      <c r="AP4359" s="39"/>
      <c r="AQ4359" s="77"/>
      <c r="AR4359" s="94"/>
      <c r="AT4359" s="97"/>
      <c r="BB4359" s="79"/>
      <c r="BC4359" s="94"/>
      <c r="BE4359" s="97"/>
      <c r="BF4359" s="97"/>
      <c r="BG4359" s="40"/>
      <c r="BK4359" s="40"/>
      <c r="BL4359" s="79"/>
      <c r="BM4359" s="94"/>
      <c r="BO4359" s="97"/>
      <c r="BQ4359" s="40"/>
      <c r="BR4359" s="94"/>
      <c r="BS4359" s="94"/>
      <c r="BT4359" s="94"/>
      <c r="BU4359" s="40"/>
      <c r="BV4359" s="82"/>
      <c r="BW4359" s="94"/>
      <c r="BX4359" s="48"/>
      <c r="BY4359" s="97"/>
      <c r="BZ4359" s="48"/>
      <c r="CA4359" s="40"/>
      <c r="CB4359" s="94"/>
      <c r="CC4359" s="94"/>
      <c r="CD4359" s="94"/>
      <c r="CE4359" s="40"/>
      <c r="CF4359" s="73"/>
      <c r="CG4359" s="41"/>
      <c r="CH4359" s="41"/>
      <c r="CI4359" s="41"/>
      <c r="CJ4359" s="41"/>
      <c r="CK4359" s="41"/>
      <c r="CL4359" s="68"/>
      <c r="CM4359" s="41"/>
      <c r="CN4359" s="41"/>
      <c r="CO4359" s="39"/>
      <c r="CP4359" s="78"/>
    </row>
    <row r="4360" spans="1:94" s="38" customFormat="1" x14ac:dyDescent="0.25">
      <c r="A4360" s="38">
        <v>4357</v>
      </c>
      <c r="F4360" s="39"/>
      <c r="Q4360" s="39"/>
      <c r="R4360" s="40"/>
      <c r="S4360" s="40"/>
      <c r="T4360" s="39"/>
      <c r="AG4360" s="110"/>
      <c r="AH4360" s="94"/>
      <c r="AJ4360" s="97"/>
      <c r="AL4360" s="39"/>
      <c r="AP4360" s="39"/>
      <c r="AQ4360" s="77"/>
      <c r="AR4360" s="94"/>
      <c r="AT4360" s="97"/>
      <c r="BB4360" s="79"/>
      <c r="BC4360" s="94"/>
      <c r="BE4360" s="97"/>
      <c r="BF4360" s="97"/>
      <c r="BG4360" s="40"/>
      <c r="BK4360" s="40"/>
      <c r="BL4360" s="79"/>
      <c r="BM4360" s="94"/>
      <c r="BO4360" s="97"/>
      <c r="BQ4360" s="40"/>
      <c r="BR4360" s="94"/>
      <c r="BS4360" s="94"/>
      <c r="BT4360" s="94"/>
      <c r="BU4360" s="40"/>
      <c r="BV4360" s="82"/>
      <c r="BW4360" s="94"/>
      <c r="BX4360" s="48"/>
      <c r="BY4360" s="97"/>
      <c r="BZ4360" s="48"/>
      <c r="CA4360" s="40"/>
      <c r="CB4360" s="94"/>
      <c r="CC4360" s="94"/>
      <c r="CD4360" s="94"/>
      <c r="CE4360" s="40"/>
      <c r="CF4360" s="73"/>
      <c r="CG4360" s="41"/>
      <c r="CH4360" s="41"/>
      <c r="CI4360" s="41"/>
      <c r="CJ4360" s="41"/>
      <c r="CK4360" s="41"/>
      <c r="CL4360" s="68"/>
      <c r="CM4360" s="41"/>
      <c r="CN4360" s="41"/>
      <c r="CO4360" s="39"/>
      <c r="CP4360" s="78"/>
    </row>
    <row r="4361" spans="1:94" s="38" customFormat="1" x14ac:dyDescent="0.25">
      <c r="A4361" s="38">
        <v>4358</v>
      </c>
      <c r="F4361" s="39"/>
      <c r="Q4361" s="39"/>
      <c r="R4361" s="40"/>
      <c r="S4361" s="40"/>
      <c r="T4361" s="39"/>
      <c r="AG4361" s="110"/>
      <c r="AH4361" s="94"/>
      <c r="AJ4361" s="97"/>
      <c r="AL4361" s="39"/>
      <c r="AP4361" s="39"/>
      <c r="AQ4361" s="77"/>
      <c r="AR4361" s="94"/>
      <c r="AT4361" s="97"/>
      <c r="BB4361" s="79"/>
      <c r="BC4361" s="94"/>
      <c r="BE4361" s="97"/>
      <c r="BF4361" s="97"/>
      <c r="BG4361" s="40"/>
      <c r="BK4361" s="40"/>
      <c r="BL4361" s="79"/>
      <c r="BM4361" s="94"/>
      <c r="BO4361" s="97"/>
      <c r="BQ4361" s="40"/>
      <c r="BR4361" s="94"/>
      <c r="BS4361" s="94"/>
      <c r="BT4361" s="94"/>
      <c r="BU4361" s="40"/>
      <c r="BV4361" s="82"/>
      <c r="BW4361" s="94"/>
      <c r="BX4361" s="48"/>
      <c r="BY4361" s="97"/>
      <c r="BZ4361" s="48"/>
      <c r="CA4361" s="40"/>
      <c r="CB4361" s="94"/>
      <c r="CC4361" s="94"/>
      <c r="CD4361" s="94"/>
      <c r="CE4361" s="40"/>
      <c r="CF4361" s="73"/>
      <c r="CG4361" s="41"/>
      <c r="CH4361" s="41"/>
      <c r="CI4361" s="41"/>
      <c r="CJ4361" s="41"/>
      <c r="CK4361" s="41"/>
      <c r="CL4361" s="68"/>
      <c r="CM4361" s="41"/>
      <c r="CN4361" s="41"/>
      <c r="CO4361" s="39"/>
      <c r="CP4361" s="78"/>
    </row>
    <row r="4362" spans="1:94" s="38" customFormat="1" x14ac:dyDescent="0.25">
      <c r="A4362" s="38">
        <v>4359</v>
      </c>
      <c r="F4362" s="39"/>
      <c r="Q4362" s="39"/>
      <c r="R4362" s="40"/>
      <c r="S4362" s="40"/>
      <c r="T4362" s="39"/>
      <c r="AG4362" s="110"/>
      <c r="AH4362" s="94"/>
      <c r="AJ4362" s="97"/>
      <c r="AL4362" s="39"/>
      <c r="AP4362" s="39"/>
      <c r="AQ4362" s="77"/>
      <c r="AR4362" s="94"/>
      <c r="AT4362" s="97"/>
      <c r="BB4362" s="79"/>
      <c r="BC4362" s="94"/>
      <c r="BE4362" s="97"/>
      <c r="BF4362" s="97"/>
      <c r="BG4362" s="40"/>
      <c r="BK4362" s="40"/>
      <c r="BL4362" s="79"/>
      <c r="BM4362" s="94"/>
      <c r="BO4362" s="97"/>
      <c r="BQ4362" s="40"/>
      <c r="BR4362" s="94"/>
      <c r="BS4362" s="94"/>
      <c r="BT4362" s="94"/>
      <c r="BU4362" s="40"/>
      <c r="BV4362" s="82"/>
      <c r="BW4362" s="94"/>
      <c r="BX4362" s="48"/>
      <c r="BY4362" s="97"/>
      <c r="BZ4362" s="48"/>
      <c r="CA4362" s="40"/>
      <c r="CB4362" s="94"/>
      <c r="CC4362" s="94"/>
      <c r="CD4362" s="94"/>
      <c r="CE4362" s="40"/>
      <c r="CF4362" s="73"/>
      <c r="CG4362" s="41"/>
      <c r="CH4362" s="41"/>
      <c r="CI4362" s="41"/>
      <c r="CJ4362" s="41"/>
      <c r="CK4362" s="41"/>
      <c r="CL4362" s="68"/>
      <c r="CM4362" s="41"/>
      <c r="CN4362" s="41"/>
      <c r="CO4362" s="39"/>
      <c r="CP4362" s="78"/>
    </row>
    <row r="4363" spans="1:94" s="38" customFormat="1" x14ac:dyDescent="0.25">
      <c r="A4363" s="38">
        <v>4360</v>
      </c>
      <c r="F4363" s="39"/>
      <c r="Q4363" s="39"/>
      <c r="R4363" s="40"/>
      <c r="S4363" s="40"/>
      <c r="T4363" s="39"/>
      <c r="AG4363" s="110"/>
      <c r="AH4363" s="94"/>
      <c r="AJ4363" s="97"/>
      <c r="AL4363" s="39"/>
      <c r="AP4363" s="39"/>
      <c r="AQ4363" s="77"/>
      <c r="AR4363" s="94"/>
      <c r="AT4363" s="97"/>
      <c r="BB4363" s="79"/>
      <c r="BC4363" s="94"/>
      <c r="BE4363" s="97"/>
      <c r="BF4363" s="97"/>
      <c r="BG4363" s="40"/>
      <c r="BK4363" s="40"/>
      <c r="BL4363" s="79"/>
      <c r="BM4363" s="94"/>
      <c r="BO4363" s="97"/>
      <c r="BQ4363" s="40"/>
      <c r="BR4363" s="94"/>
      <c r="BS4363" s="94"/>
      <c r="BT4363" s="94"/>
      <c r="BU4363" s="40"/>
      <c r="BV4363" s="82"/>
      <c r="BW4363" s="94"/>
      <c r="BX4363" s="48"/>
      <c r="BY4363" s="97"/>
      <c r="BZ4363" s="48"/>
      <c r="CA4363" s="40"/>
      <c r="CB4363" s="94"/>
      <c r="CC4363" s="94"/>
      <c r="CD4363" s="94"/>
      <c r="CE4363" s="40"/>
      <c r="CF4363" s="73"/>
      <c r="CG4363" s="41"/>
      <c r="CH4363" s="41"/>
      <c r="CI4363" s="41"/>
      <c r="CJ4363" s="41"/>
      <c r="CK4363" s="41"/>
      <c r="CL4363" s="68"/>
      <c r="CM4363" s="41"/>
      <c r="CN4363" s="41"/>
      <c r="CO4363" s="39"/>
      <c r="CP4363" s="78"/>
    </row>
    <row r="4364" spans="1:94" s="38" customFormat="1" x14ac:dyDescent="0.25">
      <c r="A4364" s="38">
        <v>4361</v>
      </c>
      <c r="F4364" s="39"/>
      <c r="Q4364" s="39"/>
      <c r="R4364" s="40"/>
      <c r="S4364" s="40"/>
      <c r="T4364" s="39"/>
      <c r="AG4364" s="110"/>
      <c r="AH4364" s="94"/>
      <c r="AJ4364" s="97"/>
      <c r="AL4364" s="39"/>
      <c r="AP4364" s="39"/>
      <c r="AQ4364" s="77"/>
      <c r="AR4364" s="94"/>
      <c r="AT4364" s="97"/>
      <c r="BB4364" s="79"/>
      <c r="BC4364" s="94"/>
      <c r="BE4364" s="97"/>
      <c r="BF4364" s="97"/>
      <c r="BG4364" s="40"/>
      <c r="BK4364" s="40"/>
      <c r="BL4364" s="79"/>
      <c r="BM4364" s="94"/>
      <c r="BO4364" s="97"/>
      <c r="BQ4364" s="40"/>
      <c r="BR4364" s="94"/>
      <c r="BS4364" s="94"/>
      <c r="BT4364" s="94"/>
      <c r="BU4364" s="40"/>
      <c r="BV4364" s="82"/>
      <c r="BW4364" s="94"/>
      <c r="BX4364" s="48"/>
      <c r="BY4364" s="97"/>
      <c r="BZ4364" s="48"/>
      <c r="CA4364" s="40"/>
      <c r="CB4364" s="94"/>
      <c r="CC4364" s="94"/>
      <c r="CD4364" s="94"/>
      <c r="CE4364" s="40"/>
      <c r="CF4364" s="73"/>
      <c r="CG4364" s="41"/>
      <c r="CH4364" s="41"/>
      <c r="CI4364" s="41"/>
      <c r="CJ4364" s="41"/>
      <c r="CK4364" s="41"/>
      <c r="CL4364" s="68"/>
      <c r="CM4364" s="41"/>
      <c r="CN4364" s="41"/>
      <c r="CO4364" s="39"/>
      <c r="CP4364" s="78"/>
    </row>
    <row r="4365" spans="1:94" s="38" customFormat="1" x14ac:dyDescent="0.25">
      <c r="A4365" s="38">
        <v>4362</v>
      </c>
      <c r="F4365" s="39"/>
      <c r="Q4365" s="39"/>
      <c r="R4365" s="40"/>
      <c r="S4365" s="40"/>
      <c r="T4365" s="39"/>
      <c r="AG4365" s="110"/>
      <c r="AH4365" s="94"/>
      <c r="AJ4365" s="97"/>
      <c r="AL4365" s="39"/>
      <c r="AP4365" s="39"/>
      <c r="AQ4365" s="77"/>
      <c r="AR4365" s="94"/>
      <c r="AT4365" s="97"/>
      <c r="BB4365" s="79"/>
      <c r="BC4365" s="94"/>
      <c r="BE4365" s="97"/>
      <c r="BF4365" s="97"/>
      <c r="BG4365" s="40"/>
      <c r="BK4365" s="40"/>
      <c r="BL4365" s="79"/>
      <c r="BM4365" s="94"/>
      <c r="BO4365" s="97"/>
      <c r="BQ4365" s="40"/>
      <c r="BR4365" s="94"/>
      <c r="BS4365" s="94"/>
      <c r="BT4365" s="94"/>
      <c r="BU4365" s="40"/>
      <c r="BV4365" s="82"/>
      <c r="BW4365" s="94"/>
      <c r="BX4365" s="48"/>
      <c r="BY4365" s="97"/>
      <c r="BZ4365" s="48"/>
      <c r="CA4365" s="40"/>
      <c r="CB4365" s="94"/>
      <c r="CC4365" s="94"/>
      <c r="CD4365" s="94"/>
      <c r="CE4365" s="40"/>
      <c r="CF4365" s="73"/>
      <c r="CG4365" s="41"/>
      <c r="CH4365" s="41"/>
      <c r="CI4365" s="41"/>
      <c r="CJ4365" s="41"/>
      <c r="CK4365" s="41"/>
      <c r="CL4365" s="68"/>
      <c r="CM4365" s="41"/>
      <c r="CN4365" s="41"/>
      <c r="CO4365" s="39"/>
      <c r="CP4365" s="78"/>
    </row>
    <row r="4366" spans="1:94" s="38" customFormat="1" x14ac:dyDescent="0.25">
      <c r="A4366" s="38">
        <v>4363</v>
      </c>
      <c r="F4366" s="39"/>
      <c r="Q4366" s="39"/>
      <c r="R4366" s="40"/>
      <c r="S4366" s="40"/>
      <c r="T4366" s="39"/>
      <c r="AG4366" s="110"/>
      <c r="AH4366" s="94"/>
      <c r="AJ4366" s="97"/>
      <c r="AL4366" s="39"/>
      <c r="AP4366" s="39"/>
      <c r="AQ4366" s="77"/>
      <c r="AR4366" s="94"/>
      <c r="AT4366" s="97"/>
      <c r="BB4366" s="79"/>
      <c r="BC4366" s="94"/>
      <c r="BE4366" s="97"/>
      <c r="BF4366" s="97"/>
      <c r="BG4366" s="40"/>
      <c r="BK4366" s="40"/>
      <c r="BL4366" s="79"/>
      <c r="BM4366" s="94"/>
      <c r="BO4366" s="97"/>
      <c r="BQ4366" s="40"/>
      <c r="BR4366" s="94"/>
      <c r="BS4366" s="94"/>
      <c r="BT4366" s="94"/>
      <c r="BU4366" s="40"/>
      <c r="BV4366" s="82"/>
      <c r="BW4366" s="94"/>
      <c r="BX4366" s="48"/>
      <c r="BY4366" s="97"/>
      <c r="BZ4366" s="48"/>
      <c r="CA4366" s="40"/>
      <c r="CB4366" s="94"/>
      <c r="CC4366" s="94"/>
      <c r="CD4366" s="94"/>
      <c r="CE4366" s="40"/>
      <c r="CF4366" s="73"/>
      <c r="CG4366" s="41"/>
      <c r="CH4366" s="41"/>
      <c r="CI4366" s="41"/>
      <c r="CJ4366" s="41"/>
      <c r="CK4366" s="41"/>
      <c r="CL4366" s="68"/>
      <c r="CM4366" s="41"/>
      <c r="CN4366" s="41"/>
      <c r="CO4366" s="39"/>
      <c r="CP4366" s="78"/>
    </row>
    <row r="4367" spans="1:94" s="38" customFormat="1" x14ac:dyDescent="0.25">
      <c r="A4367" s="38">
        <v>4364</v>
      </c>
      <c r="F4367" s="39"/>
      <c r="Q4367" s="39"/>
      <c r="R4367" s="40"/>
      <c r="S4367" s="40"/>
      <c r="T4367" s="39"/>
      <c r="AG4367" s="110"/>
      <c r="AH4367" s="94"/>
      <c r="AJ4367" s="97"/>
      <c r="AL4367" s="39"/>
      <c r="AP4367" s="39"/>
      <c r="AQ4367" s="77"/>
      <c r="AR4367" s="94"/>
      <c r="AT4367" s="97"/>
      <c r="BB4367" s="79"/>
      <c r="BC4367" s="94"/>
      <c r="BE4367" s="97"/>
      <c r="BF4367" s="97"/>
      <c r="BG4367" s="40"/>
      <c r="BK4367" s="40"/>
      <c r="BL4367" s="79"/>
      <c r="BM4367" s="94"/>
      <c r="BO4367" s="97"/>
      <c r="BQ4367" s="40"/>
      <c r="BR4367" s="94"/>
      <c r="BS4367" s="94"/>
      <c r="BT4367" s="94"/>
      <c r="BU4367" s="40"/>
      <c r="BV4367" s="82"/>
      <c r="BW4367" s="94"/>
      <c r="BX4367" s="48"/>
      <c r="BY4367" s="97"/>
      <c r="BZ4367" s="48"/>
      <c r="CA4367" s="40"/>
      <c r="CB4367" s="94"/>
      <c r="CC4367" s="94"/>
      <c r="CD4367" s="94"/>
      <c r="CE4367" s="40"/>
      <c r="CF4367" s="73"/>
      <c r="CG4367" s="41"/>
      <c r="CH4367" s="41"/>
      <c r="CI4367" s="41"/>
      <c r="CJ4367" s="41"/>
      <c r="CK4367" s="41"/>
      <c r="CL4367" s="68"/>
      <c r="CM4367" s="41"/>
      <c r="CN4367" s="41"/>
      <c r="CO4367" s="39"/>
      <c r="CP4367" s="78"/>
    </row>
    <row r="4368" spans="1:94" s="38" customFormat="1" x14ac:dyDescent="0.25">
      <c r="A4368" s="38">
        <v>4365</v>
      </c>
      <c r="F4368" s="39"/>
      <c r="Q4368" s="39"/>
      <c r="R4368" s="40"/>
      <c r="S4368" s="40"/>
      <c r="T4368" s="39"/>
      <c r="AG4368" s="110"/>
      <c r="AH4368" s="94"/>
      <c r="AJ4368" s="97"/>
      <c r="AL4368" s="39"/>
      <c r="AP4368" s="39"/>
      <c r="AQ4368" s="77"/>
      <c r="AR4368" s="94"/>
      <c r="AT4368" s="97"/>
      <c r="BB4368" s="79"/>
      <c r="BC4368" s="94"/>
      <c r="BE4368" s="97"/>
      <c r="BF4368" s="97"/>
      <c r="BG4368" s="40"/>
      <c r="BK4368" s="40"/>
      <c r="BL4368" s="79"/>
      <c r="BM4368" s="94"/>
      <c r="BO4368" s="97"/>
      <c r="BQ4368" s="40"/>
      <c r="BR4368" s="94"/>
      <c r="BS4368" s="94"/>
      <c r="BT4368" s="94"/>
      <c r="BU4368" s="40"/>
      <c r="BV4368" s="82"/>
      <c r="BW4368" s="94"/>
      <c r="BX4368" s="48"/>
      <c r="BY4368" s="97"/>
      <c r="BZ4368" s="48"/>
      <c r="CA4368" s="40"/>
      <c r="CB4368" s="94"/>
      <c r="CC4368" s="94"/>
      <c r="CD4368" s="94"/>
      <c r="CE4368" s="40"/>
      <c r="CF4368" s="73"/>
      <c r="CG4368" s="41"/>
      <c r="CH4368" s="41"/>
      <c r="CI4368" s="41"/>
      <c r="CJ4368" s="41"/>
      <c r="CK4368" s="41"/>
      <c r="CL4368" s="68"/>
      <c r="CM4368" s="41"/>
      <c r="CN4368" s="41"/>
      <c r="CO4368" s="39"/>
      <c r="CP4368" s="78"/>
    </row>
    <row r="4369" spans="1:94" s="38" customFormat="1" x14ac:dyDescent="0.25">
      <c r="A4369" s="38">
        <v>4366</v>
      </c>
      <c r="F4369" s="39"/>
      <c r="Q4369" s="39"/>
      <c r="R4369" s="40"/>
      <c r="S4369" s="40"/>
      <c r="T4369" s="39"/>
      <c r="AG4369" s="110"/>
      <c r="AH4369" s="94"/>
      <c r="AJ4369" s="97"/>
      <c r="AL4369" s="39"/>
      <c r="AP4369" s="39"/>
      <c r="AQ4369" s="77"/>
      <c r="AR4369" s="94"/>
      <c r="AT4369" s="97"/>
      <c r="BB4369" s="79"/>
      <c r="BC4369" s="94"/>
      <c r="BE4369" s="97"/>
      <c r="BF4369" s="97"/>
      <c r="BG4369" s="40"/>
      <c r="BK4369" s="40"/>
      <c r="BL4369" s="79"/>
      <c r="BM4369" s="94"/>
      <c r="BO4369" s="97"/>
      <c r="BQ4369" s="40"/>
      <c r="BR4369" s="94"/>
      <c r="BS4369" s="94"/>
      <c r="BT4369" s="94"/>
      <c r="BU4369" s="40"/>
      <c r="BV4369" s="82"/>
      <c r="BW4369" s="94"/>
      <c r="BX4369" s="48"/>
      <c r="BY4369" s="97"/>
      <c r="BZ4369" s="48"/>
      <c r="CA4369" s="40"/>
      <c r="CB4369" s="94"/>
      <c r="CC4369" s="94"/>
      <c r="CD4369" s="94"/>
      <c r="CE4369" s="40"/>
      <c r="CF4369" s="73"/>
      <c r="CG4369" s="41"/>
      <c r="CH4369" s="41"/>
      <c r="CI4369" s="41"/>
      <c r="CJ4369" s="41"/>
      <c r="CK4369" s="41"/>
      <c r="CL4369" s="68"/>
      <c r="CM4369" s="41"/>
      <c r="CN4369" s="41"/>
      <c r="CO4369" s="39"/>
      <c r="CP4369" s="78"/>
    </row>
    <row r="4370" spans="1:94" s="38" customFormat="1" x14ac:dyDescent="0.25">
      <c r="A4370" s="38">
        <v>4367</v>
      </c>
      <c r="F4370" s="39"/>
      <c r="Q4370" s="39"/>
      <c r="R4370" s="40"/>
      <c r="S4370" s="40"/>
      <c r="T4370" s="39"/>
      <c r="AG4370" s="110"/>
      <c r="AH4370" s="94"/>
      <c r="AJ4370" s="97"/>
      <c r="AL4370" s="39"/>
      <c r="AP4370" s="39"/>
      <c r="AQ4370" s="77"/>
      <c r="AR4370" s="94"/>
      <c r="AT4370" s="97"/>
      <c r="BB4370" s="79"/>
      <c r="BC4370" s="94"/>
      <c r="BE4370" s="97"/>
      <c r="BF4370" s="97"/>
      <c r="BG4370" s="40"/>
      <c r="BK4370" s="40"/>
      <c r="BL4370" s="79"/>
      <c r="BM4370" s="94"/>
      <c r="BO4370" s="97"/>
      <c r="BQ4370" s="40"/>
      <c r="BR4370" s="94"/>
      <c r="BS4370" s="94"/>
      <c r="BT4370" s="94"/>
      <c r="BU4370" s="40"/>
      <c r="BV4370" s="82"/>
      <c r="BW4370" s="94"/>
      <c r="BX4370" s="48"/>
      <c r="BY4370" s="97"/>
      <c r="BZ4370" s="48"/>
      <c r="CA4370" s="40"/>
      <c r="CB4370" s="94"/>
      <c r="CC4370" s="94"/>
      <c r="CD4370" s="94"/>
      <c r="CE4370" s="40"/>
      <c r="CF4370" s="73"/>
      <c r="CG4370" s="41"/>
      <c r="CH4370" s="41"/>
      <c r="CI4370" s="41"/>
      <c r="CJ4370" s="41"/>
      <c r="CK4370" s="41"/>
      <c r="CL4370" s="68"/>
      <c r="CM4370" s="41"/>
      <c r="CN4370" s="41"/>
      <c r="CO4370" s="39"/>
      <c r="CP4370" s="78"/>
    </row>
    <row r="4371" spans="1:94" s="38" customFormat="1" x14ac:dyDescent="0.25">
      <c r="A4371" s="38">
        <v>4368</v>
      </c>
      <c r="F4371" s="39"/>
      <c r="Q4371" s="39"/>
      <c r="R4371" s="40"/>
      <c r="S4371" s="40"/>
      <c r="T4371" s="39"/>
      <c r="AG4371" s="110"/>
      <c r="AH4371" s="94"/>
      <c r="AJ4371" s="97"/>
      <c r="AL4371" s="39"/>
      <c r="AP4371" s="39"/>
      <c r="AQ4371" s="77"/>
      <c r="AR4371" s="94"/>
      <c r="AT4371" s="97"/>
      <c r="BB4371" s="79"/>
      <c r="BC4371" s="94"/>
      <c r="BE4371" s="97"/>
      <c r="BF4371" s="97"/>
      <c r="BG4371" s="40"/>
      <c r="BK4371" s="40"/>
      <c r="BL4371" s="79"/>
      <c r="BM4371" s="94"/>
      <c r="BO4371" s="97"/>
      <c r="BQ4371" s="40"/>
      <c r="BR4371" s="94"/>
      <c r="BS4371" s="94"/>
      <c r="BT4371" s="94"/>
      <c r="BU4371" s="40"/>
      <c r="BV4371" s="82"/>
      <c r="BW4371" s="94"/>
      <c r="BX4371" s="48"/>
      <c r="BY4371" s="97"/>
      <c r="BZ4371" s="48"/>
      <c r="CA4371" s="40"/>
      <c r="CB4371" s="94"/>
      <c r="CC4371" s="94"/>
      <c r="CD4371" s="94"/>
      <c r="CE4371" s="40"/>
      <c r="CF4371" s="73"/>
      <c r="CG4371" s="41"/>
      <c r="CH4371" s="41"/>
      <c r="CI4371" s="41"/>
      <c r="CJ4371" s="41"/>
      <c r="CK4371" s="41"/>
      <c r="CL4371" s="68"/>
      <c r="CM4371" s="41"/>
      <c r="CN4371" s="41"/>
      <c r="CO4371" s="39"/>
      <c r="CP4371" s="78"/>
    </row>
    <row r="4372" spans="1:94" s="38" customFormat="1" x14ac:dyDescent="0.25">
      <c r="A4372" s="38">
        <v>4369</v>
      </c>
      <c r="F4372" s="39"/>
      <c r="Q4372" s="39"/>
      <c r="R4372" s="40"/>
      <c r="S4372" s="40"/>
      <c r="T4372" s="39"/>
      <c r="AG4372" s="110"/>
      <c r="AH4372" s="94"/>
      <c r="AJ4372" s="97"/>
      <c r="AL4372" s="39"/>
      <c r="AP4372" s="39"/>
      <c r="AQ4372" s="77"/>
      <c r="AR4372" s="94"/>
      <c r="AT4372" s="97"/>
      <c r="BB4372" s="79"/>
      <c r="BC4372" s="94"/>
      <c r="BE4372" s="97"/>
      <c r="BF4372" s="97"/>
      <c r="BG4372" s="40"/>
      <c r="BK4372" s="40"/>
      <c r="BL4372" s="79"/>
      <c r="BM4372" s="94"/>
      <c r="BO4372" s="97"/>
      <c r="BQ4372" s="40"/>
      <c r="BR4372" s="94"/>
      <c r="BS4372" s="94"/>
      <c r="BT4372" s="94"/>
      <c r="BU4372" s="40"/>
      <c r="BV4372" s="82"/>
      <c r="BW4372" s="94"/>
      <c r="BX4372" s="48"/>
      <c r="BY4372" s="97"/>
      <c r="BZ4372" s="48"/>
      <c r="CA4372" s="40"/>
      <c r="CB4372" s="94"/>
      <c r="CC4372" s="94"/>
      <c r="CD4372" s="94"/>
      <c r="CE4372" s="40"/>
      <c r="CF4372" s="73"/>
      <c r="CG4372" s="41"/>
      <c r="CH4372" s="41"/>
      <c r="CI4372" s="41"/>
      <c r="CJ4372" s="41"/>
      <c r="CK4372" s="41"/>
      <c r="CL4372" s="68"/>
      <c r="CM4372" s="41"/>
      <c r="CN4372" s="41"/>
      <c r="CO4372" s="39"/>
      <c r="CP4372" s="78"/>
    </row>
    <row r="4373" spans="1:94" s="38" customFormat="1" x14ac:dyDescent="0.25">
      <c r="A4373" s="38">
        <v>4370</v>
      </c>
      <c r="F4373" s="39"/>
      <c r="Q4373" s="39"/>
      <c r="R4373" s="40"/>
      <c r="S4373" s="40"/>
      <c r="T4373" s="39"/>
      <c r="AG4373" s="110"/>
      <c r="AH4373" s="94"/>
      <c r="AJ4373" s="97"/>
      <c r="AL4373" s="39"/>
      <c r="AP4373" s="39"/>
      <c r="AQ4373" s="77"/>
      <c r="AR4373" s="94"/>
      <c r="AT4373" s="97"/>
      <c r="BB4373" s="79"/>
      <c r="BC4373" s="94"/>
      <c r="BE4373" s="97"/>
      <c r="BF4373" s="97"/>
      <c r="BG4373" s="40"/>
      <c r="BK4373" s="40"/>
      <c r="BL4373" s="79"/>
      <c r="BM4373" s="94"/>
      <c r="BO4373" s="97"/>
      <c r="BQ4373" s="40"/>
      <c r="BR4373" s="94"/>
      <c r="BS4373" s="94"/>
      <c r="BT4373" s="94"/>
      <c r="BU4373" s="40"/>
      <c r="BV4373" s="82"/>
      <c r="BW4373" s="94"/>
      <c r="BX4373" s="48"/>
      <c r="BY4373" s="97"/>
      <c r="BZ4373" s="48"/>
      <c r="CA4373" s="40"/>
      <c r="CB4373" s="94"/>
      <c r="CC4373" s="94"/>
      <c r="CD4373" s="94"/>
      <c r="CE4373" s="40"/>
      <c r="CF4373" s="73"/>
      <c r="CG4373" s="41"/>
      <c r="CH4373" s="41"/>
      <c r="CI4373" s="41"/>
      <c r="CJ4373" s="41"/>
      <c r="CK4373" s="41"/>
      <c r="CL4373" s="68"/>
      <c r="CM4373" s="41"/>
      <c r="CN4373" s="41"/>
      <c r="CO4373" s="39"/>
      <c r="CP4373" s="78"/>
    </row>
    <row r="4374" spans="1:94" s="38" customFormat="1" x14ac:dyDescent="0.25">
      <c r="A4374" s="38">
        <v>4371</v>
      </c>
      <c r="F4374" s="39"/>
      <c r="Q4374" s="39"/>
      <c r="R4374" s="40"/>
      <c r="S4374" s="40"/>
      <c r="T4374" s="39"/>
      <c r="AG4374" s="110"/>
      <c r="AH4374" s="94"/>
      <c r="AJ4374" s="97"/>
      <c r="AL4374" s="39"/>
      <c r="AP4374" s="39"/>
      <c r="AQ4374" s="77"/>
      <c r="AR4374" s="94"/>
      <c r="AT4374" s="97"/>
      <c r="BB4374" s="79"/>
      <c r="BC4374" s="94"/>
      <c r="BE4374" s="97"/>
      <c r="BF4374" s="97"/>
      <c r="BG4374" s="40"/>
      <c r="BK4374" s="40"/>
      <c r="BL4374" s="79"/>
      <c r="BM4374" s="94"/>
      <c r="BO4374" s="97"/>
      <c r="BQ4374" s="40"/>
      <c r="BR4374" s="94"/>
      <c r="BS4374" s="94"/>
      <c r="BT4374" s="94"/>
      <c r="BU4374" s="40"/>
      <c r="BV4374" s="82"/>
      <c r="BW4374" s="94"/>
      <c r="BX4374" s="48"/>
      <c r="BY4374" s="97"/>
      <c r="BZ4374" s="48"/>
      <c r="CA4374" s="40"/>
      <c r="CB4374" s="94"/>
      <c r="CC4374" s="94"/>
      <c r="CD4374" s="94"/>
      <c r="CE4374" s="40"/>
      <c r="CF4374" s="73"/>
      <c r="CG4374" s="41"/>
      <c r="CH4374" s="41"/>
      <c r="CI4374" s="41"/>
      <c r="CJ4374" s="41"/>
      <c r="CK4374" s="41"/>
      <c r="CL4374" s="68"/>
      <c r="CM4374" s="41"/>
      <c r="CN4374" s="41"/>
      <c r="CO4374" s="39"/>
      <c r="CP4374" s="78"/>
    </row>
    <row r="4375" spans="1:94" s="38" customFormat="1" x14ac:dyDescent="0.25">
      <c r="A4375" s="38">
        <v>4372</v>
      </c>
      <c r="F4375" s="39"/>
      <c r="Q4375" s="39"/>
      <c r="R4375" s="40"/>
      <c r="S4375" s="40"/>
      <c r="T4375" s="39"/>
      <c r="AG4375" s="110"/>
      <c r="AH4375" s="94"/>
      <c r="AJ4375" s="97"/>
      <c r="AL4375" s="39"/>
      <c r="AP4375" s="39"/>
      <c r="AQ4375" s="77"/>
      <c r="AR4375" s="94"/>
      <c r="AT4375" s="97"/>
      <c r="BB4375" s="79"/>
      <c r="BC4375" s="94"/>
      <c r="BE4375" s="97"/>
      <c r="BF4375" s="97"/>
      <c r="BG4375" s="40"/>
      <c r="BK4375" s="40"/>
      <c r="BL4375" s="79"/>
      <c r="BM4375" s="94"/>
      <c r="BO4375" s="97"/>
      <c r="BQ4375" s="40"/>
      <c r="BR4375" s="94"/>
      <c r="BS4375" s="94"/>
      <c r="BT4375" s="94"/>
      <c r="BU4375" s="40"/>
      <c r="BV4375" s="82"/>
      <c r="BW4375" s="94"/>
      <c r="BX4375" s="48"/>
      <c r="BY4375" s="97"/>
      <c r="BZ4375" s="48"/>
      <c r="CA4375" s="40"/>
      <c r="CB4375" s="94"/>
      <c r="CC4375" s="94"/>
      <c r="CD4375" s="94"/>
      <c r="CE4375" s="40"/>
      <c r="CF4375" s="73"/>
      <c r="CG4375" s="41"/>
      <c r="CH4375" s="41"/>
      <c r="CI4375" s="41"/>
      <c r="CJ4375" s="41"/>
      <c r="CK4375" s="41"/>
      <c r="CL4375" s="68"/>
      <c r="CM4375" s="41"/>
      <c r="CN4375" s="41"/>
      <c r="CO4375" s="39"/>
      <c r="CP4375" s="78"/>
    </row>
    <row r="4376" spans="1:94" s="38" customFormat="1" x14ac:dyDescent="0.25">
      <c r="A4376" s="38">
        <v>4373</v>
      </c>
      <c r="F4376" s="39"/>
      <c r="Q4376" s="39"/>
      <c r="R4376" s="40"/>
      <c r="S4376" s="40"/>
      <c r="T4376" s="39"/>
      <c r="AG4376" s="110"/>
      <c r="AH4376" s="94"/>
      <c r="AJ4376" s="97"/>
      <c r="AL4376" s="39"/>
      <c r="AP4376" s="39"/>
      <c r="AQ4376" s="77"/>
      <c r="AR4376" s="94"/>
      <c r="AT4376" s="97"/>
      <c r="BB4376" s="79"/>
      <c r="BC4376" s="94"/>
      <c r="BE4376" s="97"/>
      <c r="BF4376" s="97"/>
      <c r="BG4376" s="40"/>
      <c r="BK4376" s="40"/>
      <c r="BL4376" s="79"/>
      <c r="BM4376" s="94"/>
      <c r="BO4376" s="97"/>
      <c r="BQ4376" s="40"/>
      <c r="BR4376" s="94"/>
      <c r="BS4376" s="94"/>
      <c r="BT4376" s="94"/>
      <c r="BU4376" s="40"/>
      <c r="BV4376" s="82"/>
      <c r="BW4376" s="94"/>
      <c r="BX4376" s="48"/>
      <c r="BY4376" s="97"/>
      <c r="BZ4376" s="48"/>
      <c r="CA4376" s="40"/>
      <c r="CB4376" s="94"/>
      <c r="CC4376" s="94"/>
      <c r="CD4376" s="94"/>
      <c r="CE4376" s="40"/>
      <c r="CF4376" s="73"/>
      <c r="CG4376" s="41"/>
      <c r="CH4376" s="41"/>
      <c r="CI4376" s="41"/>
      <c r="CJ4376" s="41"/>
      <c r="CK4376" s="41"/>
      <c r="CL4376" s="68"/>
      <c r="CM4376" s="41"/>
      <c r="CN4376" s="41"/>
      <c r="CO4376" s="39"/>
      <c r="CP4376" s="78"/>
    </row>
    <row r="4377" spans="1:94" s="38" customFormat="1" x14ac:dyDescent="0.25">
      <c r="A4377" s="38">
        <v>4374</v>
      </c>
      <c r="F4377" s="39"/>
      <c r="Q4377" s="39"/>
      <c r="R4377" s="40"/>
      <c r="S4377" s="40"/>
      <c r="T4377" s="39"/>
      <c r="AG4377" s="110"/>
      <c r="AH4377" s="94"/>
      <c r="AJ4377" s="97"/>
      <c r="AL4377" s="39"/>
      <c r="AP4377" s="39"/>
      <c r="AQ4377" s="77"/>
      <c r="AR4377" s="94"/>
      <c r="AT4377" s="97"/>
      <c r="BB4377" s="79"/>
      <c r="BC4377" s="94"/>
      <c r="BE4377" s="97"/>
      <c r="BF4377" s="97"/>
      <c r="BG4377" s="40"/>
      <c r="BK4377" s="40"/>
      <c r="BL4377" s="79"/>
      <c r="BM4377" s="94"/>
      <c r="BO4377" s="97"/>
      <c r="BQ4377" s="40"/>
      <c r="BR4377" s="94"/>
      <c r="BS4377" s="94"/>
      <c r="BT4377" s="94"/>
      <c r="BU4377" s="40"/>
      <c r="BV4377" s="82"/>
      <c r="BW4377" s="94"/>
      <c r="BX4377" s="48"/>
      <c r="BY4377" s="97"/>
      <c r="BZ4377" s="48"/>
      <c r="CA4377" s="40"/>
      <c r="CB4377" s="94"/>
      <c r="CC4377" s="94"/>
      <c r="CD4377" s="94"/>
      <c r="CE4377" s="40"/>
      <c r="CF4377" s="73"/>
      <c r="CG4377" s="41"/>
      <c r="CH4377" s="41"/>
      <c r="CI4377" s="41"/>
      <c r="CJ4377" s="41"/>
      <c r="CK4377" s="41"/>
      <c r="CL4377" s="68"/>
      <c r="CM4377" s="41"/>
      <c r="CN4377" s="41"/>
      <c r="CO4377" s="39"/>
      <c r="CP4377" s="78"/>
    </row>
    <row r="4378" spans="1:94" s="38" customFormat="1" x14ac:dyDescent="0.25">
      <c r="A4378" s="38">
        <v>4375</v>
      </c>
      <c r="F4378" s="39"/>
      <c r="Q4378" s="39"/>
      <c r="R4378" s="40"/>
      <c r="S4378" s="40"/>
      <c r="T4378" s="39"/>
      <c r="AG4378" s="110"/>
      <c r="AH4378" s="94"/>
      <c r="AJ4378" s="97"/>
      <c r="AL4378" s="39"/>
      <c r="AP4378" s="39"/>
      <c r="AQ4378" s="77"/>
      <c r="AR4378" s="94"/>
      <c r="AT4378" s="97"/>
      <c r="BB4378" s="79"/>
      <c r="BC4378" s="94"/>
      <c r="BE4378" s="97"/>
      <c r="BF4378" s="97"/>
      <c r="BG4378" s="40"/>
      <c r="BK4378" s="40"/>
      <c r="BL4378" s="79"/>
      <c r="BM4378" s="94"/>
      <c r="BO4378" s="97"/>
      <c r="BQ4378" s="40"/>
      <c r="BR4378" s="94"/>
      <c r="BS4378" s="94"/>
      <c r="BT4378" s="94"/>
      <c r="BU4378" s="40"/>
      <c r="BV4378" s="82"/>
      <c r="BW4378" s="94"/>
      <c r="BX4378" s="48"/>
      <c r="BY4378" s="97"/>
      <c r="BZ4378" s="48"/>
      <c r="CA4378" s="40"/>
      <c r="CB4378" s="94"/>
      <c r="CC4378" s="94"/>
      <c r="CD4378" s="94"/>
      <c r="CE4378" s="40"/>
      <c r="CF4378" s="73"/>
      <c r="CG4378" s="41"/>
      <c r="CH4378" s="41"/>
      <c r="CI4378" s="41"/>
      <c r="CJ4378" s="41"/>
      <c r="CK4378" s="41"/>
      <c r="CL4378" s="68"/>
      <c r="CM4378" s="41"/>
      <c r="CN4378" s="41"/>
      <c r="CO4378" s="39"/>
      <c r="CP4378" s="78"/>
    </row>
    <row r="4379" spans="1:94" s="38" customFormat="1" x14ac:dyDescent="0.25">
      <c r="A4379" s="38">
        <v>4376</v>
      </c>
      <c r="F4379" s="39"/>
      <c r="Q4379" s="39"/>
      <c r="R4379" s="40"/>
      <c r="S4379" s="40"/>
      <c r="T4379" s="39"/>
      <c r="AG4379" s="110"/>
      <c r="AH4379" s="94"/>
      <c r="AJ4379" s="97"/>
      <c r="AL4379" s="39"/>
      <c r="AP4379" s="39"/>
      <c r="AQ4379" s="77"/>
      <c r="AR4379" s="94"/>
      <c r="AT4379" s="97"/>
      <c r="BB4379" s="79"/>
      <c r="BC4379" s="94"/>
      <c r="BE4379" s="97"/>
      <c r="BF4379" s="97"/>
      <c r="BG4379" s="40"/>
      <c r="BK4379" s="40"/>
      <c r="BL4379" s="79"/>
      <c r="BM4379" s="94"/>
      <c r="BO4379" s="97"/>
      <c r="BQ4379" s="40"/>
      <c r="BR4379" s="94"/>
      <c r="BS4379" s="94"/>
      <c r="BT4379" s="94"/>
      <c r="BU4379" s="40"/>
      <c r="BV4379" s="82"/>
      <c r="BW4379" s="94"/>
      <c r="BX4379" s="48"/>
      <c r="BY4379" s="97"/>
      <c r="BZ4379" s="48"/>
      <c r="CA4379" s="40"/>
      <c r="CB4379" s="94"/>
      <c r="CC4379" s="94"/>
      <c r="CD4379" s="94"/>
      <c r="CE4379" s="40"/>
      <c r="CF4379" s="73"/>
      <c r="CG4379" s="41"/>
      <c r="CH4379" s="41"/>
      <c r="CI4379" s="41"/>
      <c r="CJ4379" s="41"/>
      <c r="CK4379" s="41"/>
      <c r="CL4379" s="68"/>
      <c r="CM4379" s="41"/>
      <c r="CN4379" s="41"/>
      <c r="CO4379" s="39"/>
      <c r="CP4379" s="78"/>
    </row>
    <row r="4380" spans="1:94" s="38" customFormat="1" x14ac:dyDescent="0.25">
      <c r="A4380" s="38">
        <v>4377</v>
      </c>
      <c r="F4380" s="39"/>
      <c r="Q4380" s="39"/>
      <c r="R4380" s="40"/>
      <c r="S4380" s="40"/>
      <c r="T4380" s="39"/>
      <c r="AG4380" s="110"/>
      <c r="AH4380" s="94"/>
      <c r="AJ4380" s="97"/>
      <c r="AL4380" s="39"/>
      <c r="AP4380" s="39"/>
      <c r="AQ4380" s="77"/>
      <c r="AR4380" s="94"/>
      <c r="AT4380" s="97"/>
      <c r="BB4380" s="79"/>
      <c r="BC4380" s="94"/>
      <c r="BE4380" s="97"/>
      <c r="BF4380" s="97"/>
      <c r="BG4380" s="40"/>
      <c r="BK4380" s="40"/>
      <c r="BL4380" s="79"/>
      <c r="BM4380" s="94"/>
      <c r="BO4380" s="97"/>
      <c r="BQ4380" s="40"/>
      <c r="BR4380" s="94"/>
      <c r="BS4380" s="94"/>
      <c r="BT4380" s="94"/>
      <c r="BU4380" s="40"/>
      <c r="BV4380" s="82"/>
      <c r="BW4380" s="94"/>
      <c r="BX4380" s="48"/>
      <c r="BY4380" s="97"/>
      <c r="BZ4380" s="48"/>
      <c r="CA4380" s="40"/>
      <c r="CB4380" s="94"/>
      <c r="CC4380" s="94"/>
      <c r="CD4380" s="94"/>
      <c r="CE4380" s="40"/>
      <c r="CF4380" s="73"/>
      <c r="CG4380" s="41"/>
      <c r="CH4380" s="41"/>
      <c r="CI4380" s="41"/>
      <c r="CJ4380" s="41"/>
      <c r="CK4380" s="41"/>
      <c r="CL4380" s="68"/>
      <c r="CM4380" s="41"/>
      <c r="CN4380" s="41"/>
      <c r="CO4380" s="39"/>
      <c r="CP4380" s="78"/>
    </row>
    <row r="4381" spans="1:94" s="38" customFormat="1" x14ac:dyDescent="0.25">
      <c r="A4381" s="38">
        <v>4378</v>
      </c>
      <c r="F4381" s="39"/>
      <c r="Q4381" s="39"/>
      <c r="R4381" s="40"/>
      <c r="S4381" s="40"/>
      <c r="T4381" s="39"/>
      <c r="AG4381" s="110"/>
      <c r="AH4381" s="94"/>
      <c r="AJ4381" s="97"/>
      <c r="AL4381" s="39"/>
      <c r="AP4381" s="39"/>
      <c r="AQ4381" s="77"/>
      <c r="AR4381" s="94"/>
      <c r="AT4381" s="97"/>
      <c r="BB4381" s="79"/>
      <c r="BC4381" s="94"/>
      <c r="BE4381" s="97"/>
      <c r="BF4381" s="97"/>
      <c r="BG4381" s="40"/>
      <c r="BK4381" s="40"/>
      <c r="BL4381" s="79"/>
      <c r="BM4381" s="94"/>
      <c r="BO4381" s="97"/>
      <c r="BQ4381" s="40"/>
      <c r="BR4381" s="94"/>
      <c r="BS4381" s="94"/>
      <c r="BT4381" s="94"/>
      <c r="BU4381" s="40"/>
      <c r="BV4381" s="82"/>
      <c r="BW4381" s="94"/>
      <c r="BX4381" s="48"/>
      <c r="BY4381" s="97"/>
      <c r="BZ4381" s="48"/>
      <c r="CA4381" s="40"/>
      <c r="CB4381" s="94"/>
      <c r="CC4381" s="94"/>
      <c r="CD4381" s="94"/>
      <c r="CE4381" s="40"/>
      <c r="CF4381" s="73"/>
      <c r="CG4381" s="41"/>
      <c r="CH4381" s="41"/>
      <c r="CI4381" s="41"/>
      <c r="CJ4381" s="41"/>
      <c r="CK4381" s="41"/>
      <c r="CL4381" s="68"/>
      <c r="CM4381" s="41"/>
      <c r="CN4381" s="41"/>
      <c r="CO4381" s="39"/>
      <c r="CP4381" s="78"/>
    </row>
    <row r="4382" spans="1:94" s="38" customFormat="1" x14ac:dyDescent="0.25">
      <c r="A4382" s="38">
        <v>4379</v>
      </c>
      <c r="F4382" s="39"/>
      <c r="Q4382" s="39"/>
      <c r="R4382" s="40"/>
      <c r="S4382" s="40"/>
      <c r="T4382" s="39"/>
      <c r="AG4382" s="110"/>
      <c r="AH4382" s="94"/>
      <c r="AJ4382" s="97"/>
      <c r="AL4382" s="39"/>
      <c r="AP4382" s="39"/>
      <c r="AQ4382" s="77"/>
      <c r="AR4382" s="94"/>
      <c r="AT4382" s="97"/>
      <c r="BB4382" s="79"/>
      <c r="BC4382" s="94"/>
      <c r="BE4382" s="97"/>
      <c r="BF4382" s="97"/>
      <c r="BG4382" s="40"/>
      <c r="BK4382" s="40"/>
      <c r="BL4382" s="79"/>
      <c r="BM4382" s="94"/>
      <c r="BO4382" s="97"/>
      <c r="BQ4382" s="40"/>
      <c r="BR4382" s="94"/>
      <c r="BS4382" s="94"/>
      <c r="BT4382" s="94"/>
      <c r="BU4382" s="40"/>
      <c r="BV4382" s="82"/>
      <c r="BW4382" s="94"/>
      <c r="BX4382" s="48"/>
      <c r="BY4382" s="97"/>
      <c r="BZ4382" s="48"/>
      <c r="CA4382" s="40"/>
      <c r="CB4382" s="94"/>
      <c r="CC4382" s="94"/>
      <c r="CD4382" s="94"/>
      <c r="CE4382" s="40"/>
      <c r="CF4382" s="73"/>
      <c r="CG4382" s="41"/>
      <c r="CH4382" s="41"/>
      <c r="CI4382" s="41"/>
      <c r="CJ4382" s="41"/>
      <c r="CK4382" s="41"/>
      <c r="CL4382" s="68"/>
      <c r="CM4382" s="41"/>
      <c r="CN4382" s="41"/>
      <c r="CO4382" s="39"/>
      <c r="CP4382" s="78"/>
    </row>
    <row r="4383" spans="1:94" s="38" customFormat="1" x14ac:dyDescent="0.25">
      <c r="A4383" s="38">
        <v>4380</v>
      </c>
      <c r="F4383" s="39"/>
      <c r="Q4383" s="39"/>
      <c r="R4383" s="40"/>
      <c r="S4383" s="40"/>
      <c r="T4383" s="39"/>
      <c r="AG4383" s="110"/>
      <c r="AH4383" s="94"/>
      <c r="AJ4383" s="97"/>
      <c r="AL4383" s="39"/>
      <c r="AP4383" s="39"/>
      <c r="AQ4383" s="77"/>
      <c r="AR4383" s="94"/>
      <c r="AT4383" s="97"/>
      <c r="BB4383" s="79"/>
      <c r="BC4383" s="94"/>
      <c r="BE4383" s="97"/>
      <c r="BF4383" s="97"/>
      <c r="BG4383" s="40"/>
      <c r="BK4383" s="40"/>
      <c r="BL4383" s="79"/>
      <c r="BM4383" s="94"/>
      <c r="BO4383" s="97"/>
      <c r="BQ4383" s="40"/>
      <c r="BR4383" s="94"/>
      <c r="BS4383" s="94"/>
      <c r="BT4383" s="94"/>
      <c r="BU4383" s="40"/>
      <c r="BV4383" s="82"/>
      <c r="BW4383" s="94"/>
      <c r="BX4383" s="48"/>
      <c r="BY4383" s="97"/>
      <c r="BZ4383" s="48"/>
      <c r="CA4383" s="40"/>
      <c r="CB4383" s="94"/>
      <c r="CC4383" s="94"/>
      <c r="CD4383" s="94"/>
      <c r="CE4383" s="40"/>
      <c r="CF4383" s="73"/>
      <c r="CG4383" s="41"/>
      <c r="CH4383" s="41"/>
      <c r="CI4383" s="41"/>
      <c r="CJ4383" s="41"/>
      <c r="CK4383" s="41"/>
      <c r="CL4383" s="68"/>
      <c r="CM4383" s="41"/>
      <c r="CN4383" s="41"/>
      <c r="CO4383" s="39"/>
      <c r="CP4383" s="78"/>
    </row>
    <row r="4384" spans="1:94" s="38" customFormat="1" x14ac:dyDescent="0.25">
      <c r="A4384" s="38">
        <v>4381</v>
      </c>
      <c r="F4384" s="39"/>
      <c r="Q4384" s="39"/>
      <c r="R4384" s="40"/>
      <c r="S4384" s="40"/>
      <c r="T4384" s="39"/>
      <c r="AG4384" s="110"/>
      <c r="AH4384" s="94"/>
      <c r="AJ4384" s="97"/>
      <c r="AL4384" s="39"/>
      <c r="AP4384" s="39"/>
      <c r="AQ4384" s="77"/>
      <c r="AR4384" s="94"/>
      <c r="AT4384" s="97"/>
      <c r="BB4384" s="79"/>
      <c r="BC4384" s="94"/>
      <c r="BE4384" s="97"/>
      <c r="BF4384" s="97"/>
      <c r="BG4384" s="40"/>
      <c r="BK4384" s="40"/>
      <c r="BL4384" s="79"/>
      <c r="BM4384" s="94"/>
      <c r="BO4384" s="97"/>
      <c r="BQ4384" s="40"/>
      <c r="BR4384" s="94"/>
      <c r="BS4384" s="94"/>
      <c r="BT4384" s="94"/>
      <c r="BU4384" s="40"/>
      <c r="BV4384" s="82"/>
      <c r="BW4384" s="94"/>
      <c r="BX4384" s="48"/>
      <c r="BY4384" s="97"/>
      <c r="BZ4384" s="48"/>
      <c r="CA4384" s="40"/>
      <c r="CB4384" s="94"/>
      <c r="CC4384" s="94"/>
      <c r="CD4384" s="94"/>
      <c r="CE4384" s="40"/>
      <c r="CF4384" s="73"/>
      <c r="CG4384" s="41"/>
      <c r="CH4384" s="41"/>
      <c r="CI4384" s="41"/>
      <c r="CJ4384" s="41"/>
      <c r="CK4384" s="41"/>
      <c r="CL4384" s="68"/>
      <c r="CM4384" s="41"/>
      <c r="CN4384" s="41"/>
      <c r="CO4384" s="39"/>
      <c r="CP4384" s="78"/>
    </row>
    <row r="4385" spans="1:94" s="38" customFormat="1" x14ac:dyDescent="0.25">
      <c r="A4385" s="38">
        <v>4382</v>
      </c>
      <c r="F4385" s="39"/>
      <c r="Q4385" s="39"/>
      <c r="R4385" s="40"/>
      <c r="S4385" s="40"/>
      <c r="T4385" s="39"/>
      <c r="AG4385" s="110"/>
      <c r="AH4385" s="94"/>
      <c r="AJ4385" s="97"/>
      <c r="AL4385" s="39"/>
      <c r="AP4385" s="39"/>
      <c r="AQ4385" s="77"/>
      <c r="AR4385" s="94"/>
      <c r="AT4385" s="97"/>
      <c r="BB4385" s="79"/>
      <c r="BC4385" s="94"/>
      <c r="BE4385" s="97"/>
      <c r="BF4385" s="97"/>
      <c r="BG4385" s="40"/>
      <c r="BK4385" s="40"/>
      <c r="BL4385" s="79"/>
      <c r="BM4385" s="94"/>
      <c r="BO4385" s="97"/>
      <c r="BQ4385" s="40"/>
      <c r="BR4385" s="94"/>
      <c r="BS4385" s="94"/>
      <c r="BT4385" s="94"/>
      <c r="BU4385" s="40"/>
      <c r="BV4385" s="82"/>
      <c r="BW4385" s="94"/>
      <c r="BX4385" s="48"/>
      <c r="BY4385" s="97"/>
      <c r="BZ4385" s="48"/>
      <c r="CA4385" s="40"/>
      <c r="CB4385" s="94"/>
      <c r="CC4385" s="94"/>
      <c r="CD4385" s="94"/>
      <c r="CE4385" s="40"/>
      <c r="CF4385" s="73"/>
      <c r="CG4385" s="41"/>
      <c r="CH4385" s="41"/>
      <c r="CI4385" s="41"/>
      <c r="CJ4385" s="41"/>
      <c r="CK4385" s="41"/>
      <c r="CL4385" s="68"/>
      <c r="CM4385" s="41"/>
      <c r="CN4385" s="41"/>
      <c r="CO4385" s="39"/>
      <c r="CP4385" s="78"/>
    </row>
    <row r="4386" spans="1:94" s="38" customFormat="1" x14ac:dyDescent="0.25">
      <c r="A4386" s="38">
        <v>4383</v>
      </c>
      <c r="F4386" s="39"/>
      <c r="Q4386" s="39"/>
      <c r="R4386" s="40"/>
      <c r="S4386" s="40"/>
      <c r="T4386" s="39"/>
      <c r="AG4386" s="110"/>
      <c r="AH4386" s="94"/>
      <c r="AJ4386" s="97"/>
      <c r="AL4386" s="39"/>
      <c r="AP4386" s="39"/>
      <c r="AQ4386" s="77"/>
      <c r="AR4386" s="94"/>
      <c r="AT4386" s="97"/>
      <c r="BB4386" s="79"/>
      <c r="BC4386" s="94"/>
      <c r="BE4386" s="97"/>
      <c r="BF4386" s="97"/>
      <c r="BG4386" s="40"/>
      <c r="BK4386" s="40"/>
      <c r="BL4386" s="79"/>
      <c r="BM4386" s="94"/>
      <c r="BO4386" s="97"/>
      <c r="BQ4386" s="40"/>
      <c r="BR4386" s="94"/>
      <c r="BS4386" s="94"/>
      <c r="BT4386" s="94"/>
      <c r="BU4386" s="40"/>
      <c r="BV4386" s="82"/>
      <c r="BW4386" s="94"/>
      <c r="BX4386" s="48"/>
      <c r="BY4386" s="97"/>
      <c r="BZ4386" s="48"/>
      <c r="CA4386" s="40"/>
      <c r="CB4386" s="94"/>
      <c r="CC4386" s="94"/>
      <c r="CD4386" s="94"/>
      <c r="CE4386" s="40"/>
      <c r="CF4386" s="73"/>
      <c r="CG4386" s="41"/>
      <c r="CH4386" s="41"/>
      <c r="CI4386" s="41"/>
      <c r="CJ4386" s="41"/>
      <c r="CK4386" s="41"/>
      <c r="CL4386" s="68"/>
      <c r="CM4386" s="41"/>
      <c r="CN4386" s="41"/>
      <c r="CO4386" s="39"/>
      <c r="CP4386" s="78"/>
    </row>
    <row r="4387" spans="1:94" s="38" customFormat="1" x14ac:dyDescent="0.25">
      <c r="A4387" s="38">
        <v>4384</v>
      </c>
      <c r="F4387" s="39"/>
      <c r="Q4387" s="39"/>
      <c r="R4387" s="40"/>
      <c r="S4387" s="40"/>
      <c r="T4387" s="39"/>
      <c r="AG4387" s="110"/>
      <c r="AH4387" s="94"/>
      <c r="AJ4387" s="97"/>
      <c r="AL4387" s="39"/>
      <c r="AP4387" s="39"/>
      <c r="AQ4387" s="77"/>
      <c r="AR4387" s="94"/>
      <c r="AT4387" s="97"/>
      <c r="BB4387" s="79"/>
      <c r="BC4387" s="94"/>
      <c r="BE4387" s="97"/>
      <c r="BF4387" s="97"/>
      <c r="BG4387" s="40"/>
      <c r="BK4387" s="40"/>
      <c r="BL4387" s="79"/>
      <c r="BM4387" s="94"/>
      <c r="BO4387" s="97"/>
      <c r="BQ4387" s="40"/>
      <c r="BR4387" s="94"/>
      <c r="BS4387" s="94"/>
      <c r="BT4387" s="94"/>
      <c r="BU4387" s="40"/>
      <c r="BV4387" s="82"/>
      <c r="BW4387" s="94"/>
      <c r="BX4387" s="48"/>
      <c r="BY4387" s="97"/>
      <c r="BZ4387" s="48"/>
      <c r="CA4387" s="40"/>
      <c r="CB4387" s="94"/>
      <c r="CC4387" s="94"/>
      <c r="CD4387" s="94"/>
      <c r="CE4387" s="40"/>
      <c r="CF4387" s="73"/>
      <c r="CG4387" s="41"/>
      <c r="CH4387" s="41"/>
      <c r="CI4387" s="41"/>
      <c r="CJ4387" s="41"/>
      <c r="CK4387" s="41"/>
      <c r="CL4387" s="68"/>
      <c r="CM4387" s="41"/>
      <c r="CN4387" s="41"/>
      <c r="CO4387" s="39"/>
      <c r="CP4387" s="78"/>
    </row>
    <row r="4388" spans="1:94" s="38" customFormat="1" x14ac:dyDescent="0.25">
      <c r="A4388" s="38">
        <v>4385</v>
      </c>
      <c r="F4388" s="39"/>
      <c r="Q4388" s="39"/>
      <c r="R4388" s="40"/>
      <c r="S4388" s="40"/>
      <c r="T4388" s="39"/>
      <c r="AG4388" s="110"/>
      <c r="AH4388" s="94"/>
      <c r="AJ4388" s="97"/>
      <c r="AL4388" s="39"/>
      <c r="AP4388" s="39"/>
      <c r="AQ4388" s="77"/>
      <c r="AR4388" s="94"/>
      <c r="AT4388" s="97"/>
      <c r="BB4388" s="79"/>
      <c r="BC4388" s="94"/>
      <c r="BE4388" s="97"/>
      <c r="BF4388" s="97"/>
      <c r="BG4388" s="40"/>
      <c r="BK4388" s="40"/>
      <c r="BL4388" s="79"/>
      <c r="BM4388" s="94"/>
      <c r="BO4388" s="97"/>
      <c r="BQ4388" s="40"/>
      <c r="BR4388" s="94"/>
      <c r="BS4388" s="94"/>
      <c r="BT4388" s="94"/>
      <c r="BU4388" s="40"/>
      <c r="BV4388" s="82"/>
      <c r="BW4388" s="94"/>
      <c r="BX4388" s="48"/>
      <c r="BY4388" s="97"/>
      <c r="BZ4388" s="48"/>
      <c r="CA4388" s="40"/>
      <c r="CB4388" s="94"/>
      <c r="CC4388" s="94"/>
      <c r="CD4388" s="94"/>
      <c r="CE4388" s="40"/>
      <c r="CF4388" s="73"/>
      <c r="CG4388" s="41"/>
      <c r="CH4388" s="41"/>
      <c r="CI4388" s="41"/>
      <c r="CJ4388" s="41"/>
      <c r="CK4388" s="41"/>
      <c r="CL4388" s="68"/>
      <c r="CM4388" s="41"/>
      <c r="CN4388" s="41"/>
      <c r="CO4388" s="39"/>
      <c r="CP4388" s="78"/>
    </row>
    <row r="4389" spans="1:94" s="38" customFormat="1" x14ac:dyDescent="0.25">
      <c r="A4389" s="38">
        <v>4386</v>
      </c>
      <c r="F4389" s="39"/>
      <c r="Q4389" s="39"/>
      <c r="R4389" s="40"/>
      <c r="S4389" s="40"/>
      <c r="T4389" s="39"/>
      <c r="AG4389" s="110"/>
      <c r="AH4389" s="94"/>
      <c r="AJ4389" s="97"/>
      <c r="AL4389" s="39"/>
      <c r="AP4389" s="39"/>
      <c r="AQ4389" s="77"/>
      <c r="AR4389" s="94"/>
      <c r="AT4389" s="97"/>
      <c r="BB4389" s="79"/>
      <c r="BC4389" s="94"/>
      <c r="BE4389" s="97"/>
      <c r="BF4389" s="97"/>
      <c r="BG4389" s="40"/>
      <c r="BK4389" s="40"/>
      <c r="BL4389" s="79"/>
      <c r="BM4389" s="94"/>
      <c r="BO4389" s="97"/>
      <c r="BQ4389" s="40"/>
      <c r="BR4389" s="94"/>
      <c r="BS4389" s="94"/>
      <c r="BT4389" s="94"/>
      <c r="BU4389" s="40"/>
      <c r="BV4389" s="82"/>
      <c r="BW4389" s="94"/>
      <c r="BX4389" s="48"/>
      <c r="BY4389" s="97"/>
      <c r="BZ4389" s="48"/>
      <c r="CA4389" s="40"/>
      <c r="CB4389" s="94"/>
      <c r="CC4389" s="94"/>
      <c r="CD4389" s="94"/>
      <c r="CE4389" s="40"/>
      <c r="CF4389" s="73"/>
      <c r="CG4389" s="41"/>
      <c r="CH4389" s="41"/>
      <c r="CI4389" s="41"/>
      <c r="CJ4389" s="41"/>
      <c r="CK4389" s="41"/>
      <c r="CL4389" s="68"/>
      <c r="CM4389" s="41"/>
      <c r="CN4389" s="41"/>
      <c r="CO4389" s="39"/>
      <c r="CP4389" s="78"/>
    </row>
    <row r="4390" spans="1:94" s="38" customFormat="1" x14ac:dyDescent="0.25">
      <c r="A4390" s="38">
        <v>4387</v>
      </c>
      <c r="F4390" s="39"/>
      <c r="Q4390" s="39"/>
      <c r="R4390" s="40"/>
      <c r="S4390" s="40"/>
      <c r="T4390" s="39"/>
      <c r="AG4390" s="110"/>
      <c r="AH4390" s="94"/>
      <c r="AJ4390" s="97"/>
      <c r="AL4390" s="39"/>
      <c r="AP4390" s="39"/>
      <c r="AQ4390" s="77"/>
      <c r="AR4390" s="94"/>
      <c r="AT4390" s="97"/>
      <c r="BB4390" s="79"/>
      <c r="BC4390" s="94"/>
      <c r="BE4390" s="97"/>
      <c r="BF4390" s="97"/>
      <c r="BG4390" s="40"/>
      <c r="BK4390" s="40"/>
      <c r="BL4390" s="79"/>
      <c r="BM4390" s="94"/>
      <c r="BO4390" s="97"/>
      <c r="BQ4390" s="40"/>
      <c r="BR4390" s="94"/>
      <c r="BS4390" s="94"/>
      <c r="BT4390" s="94"/>
      <c r="BU4390" s="40"/>
      <c r="BV4390" s="82"/>
      <c r="BW4390" s="94"/>
      <c r="BX4390" s="48"/>
      <c r="BY4390" s="97"/>
      <c r="BZ4390" s="48"/>
      <c r="CA4390" s="40"/>
      <c r="CB4390" s="94"/>
      <c r="CC4390" s="94"/>
      <c r="CD4390" s="94"/>
      <c r="CE4390" s="40"/>
      <c r="CF4390" s="73"/>
      <c r="CG4390" s="41"/>
      <c r="CH4390" s="41"/>
      <c r="CI4390" s="41"/>
      <c r="CJ4390" s="41"/>
      <c r="CK4390" s="41"/>
      <c r="CL4390" s="68"/>
      <c r="CM4390" s="41"/>
      <c r="CN4390" s="41"/>
      <c r="CO4390" s="39"/>
      <c r="CP4390" s="78"/>
    </row>
    <row r="4391" spans="1:94" s="38" customFormat="1" x14ac:dyDescent="0.25">
      <c r="A4391" s="38">
        <v>4388</v>
      </c>
      <c r="F4391" s="39"/>
      <c r="Q4391" s="39"/>
      <c r="R4391" s="40"/>
      <c r="S4391" s="40"/>
      <c r="T4391" s="39"/>
      <c r="AG4391" s="110"/>
      <c r="AH4391" s="94"/>
      <c r="AJ4391" s="97"/>
      <c r="AL4391" s="39"/>
      <c r="AP4391" s="39"/>
      <c r="AQ4391" s="77"/>
      <c r="AR4391" s="94"/>
      <c r="AT4391" s="97"/>
      <c r="BB4391" s="79"/>
      <c r="BC4391" s="94"/>
      <c r="BE4391" s="97"/>
      <c r="BF4391" s="97"/>
      <c r="BG4391" s="40"/>
      <c r="BK4391" s="40"/>
      <c r="BL4391" s="79"/>
      <c r="BM4391" s="94"/>
      <c r="BO4391" s="97"/>
      <c r="BQ4391" s="40"/>
      <c r="BR4391" s="94"/>
      <c r="BS4391" s="94"/>
      <c r="BT4391" s="94"/>
      <c r="BU4391" s="40"/>
      <c r="BV4391" s="82"/>
      <c r="BW4391" s="94"/>
      <c r="BX4391" s="48"/>
      <c r="BY4391" s="97"/>
      <c r="BZ4391" s="48"/>
      <c r="CA4391" s="40"/>
      <c r="CB4391" s="94"/>
      <c r="CC4391" s="94"/>
      <c r="CD4391" s="94"/>
      <c r="CE4391" s="40"/>
      <c r="CF4391" s="73"/>
      <c r="CG4391" s="41"/>
      <c r="CH4391" s="41"/>
      <c r="CI4391" s="41"/>
      <c r="CJ4391" s="41"/>
      <c r="CK4391" s="41"/>
      <c r="CL4391" s="68"/>
      <c r="CM4391" s="41"/>
      <c r="CN4391" s="41"/>
      <c r="CO4391" s="39"/>
      <c r="CP4391" s="78"/>
    </row>
    <row r="4392" spans="1:94" s="38" customFormat="1" x14ac:dyDescent="0.25">
      <c r="A4392" s="38">
        <v>4389</v>
      </c>
      <c r="F4392" s="39"/>
      <c r="Q4392" s="39"/>
      <c r="R4392" s="40"/>
      <c r="S4392" s="40"/>
      <c r="T4392" s="39"/>
      <c r="AG4392" s="110"/>
      <c r="AH4392" s="94"/>
      <c r="AJ4392" s="97"/>
      <c r="AL4392" s="39"/>
      <c r="AP4392" s="39"/>
      <c r="AQ4392" s="77"/>
      <c r="AR4392" s="94"/>
      <c r="AT4392" s="97"/>
      <c r="BB4392" s="79"/>
      <c r="BC4392" s="94"/>
      <c r="BE4392" s="97"/>
      <c r="BF4392" s="97"/>
      <c r="BG4392" s="40"/>
      <c r="BK4392" s="40"/>
      <c r="BL4392" s="79"/>
      <c r="BM4392" s="94"/>
      <c r="BO4392" s="97"/>
      <c r="BQ4392" s="40"/>
      <c r="BR4392" s="94"/>
      <c r="BS4392" s="94"/>
      <c r="BT4392" s="94"/>
      <c r="BU4392" s="40"/>
      <c r="BV4392" s="82"/>
      <c r="BW4392" s="94"/>
      <c r="BX4392" s="48"/>
      <c r="BY4392" s="97"/>
      <c r="BZ4392" s="48"/>
      <c r="CA4392" s="40"/>
      <c r="CB4392" s="94"/>
      <c r="CC4392" s="94"/>
      <c r="CD4392" s="94"/>
      <c r="CE4392" s="40"/>
      <c r="CF4392" s="73"/>
      <c r="CG4392" s="41"/>
      <c r="CH4392" s="41"/>
      <c r="CI4392" s="41"/>
      <c r="CJ4392" s="41"/>
      <c r="CK4392" s="41"/>
      <c r="CL4392" s="68"/>
      <c r="CM4392" s="41"/>
      <c r="CN4392" s="41"/>
      <c r="CO4392" s="39"/>
      <c r="CP4392" s="78"/>
    </row>
    <row r="4393" spans="1:94" s="38" customFormat="1" x14ac:dyDescent="0.25">
      <c r="A4393" s="38">
        <v>4390</v>
      </c>
      <c r="F4393" s="39"/>
      <c r="Q4393" s="39"/>
      <c r="R4393" s="40"/>
      <c r="S4393" s="40"/>
      <c r="T4393" s="39"/>
      <c r="AG4393" s="110"/>
      <c r="AH4393" s="94"/>
      <c r="AJ4393" s="97"/>
      <c r="AL4393" s="39"/>
      <c r="AP4393" s="39"/>
      <c r="AQ4393" s="77"/>
      <c r="AR4393" s="94"/>
      <c r="AT4393" s="97"/>
      <c r="BB4393" s="79"/>
      <c r="BC4393" s="94"/>
      <c r="BE4393" s="97"/>
      <c r="BF4393" s="97"/>
      <c r="BG4393" s="40"/>
      <c r="BK4393" s="40"/>
      <c r="BL4393" s="79"/>
      <c r="BM4393" s="94"/>
      <c r="BO4393" s="97"/>
      <c r="BQ4393" s="40"/>
      <c r="BR4393" s="94"/>
      <c r="BS4393" s="94"/>
      <c r="BT4393" s="94"/>
      <c r="BU4393" s="40"/>
      <c r="BV4393" s="82"/>
      <c r="BW4393" s="94"/>
      <c r="BX4393" s="48"/>
      <c r="BY4393" s="97"/>
      <c r="BZ4393" s="48"/>
      <c r="CA4393" s="40"/>
      <c r="CB4393" s="94"/>
      <c r="CC4393" s="94"/>
      <c r="CD4393" s="94"/>
      <c r="CE4393" s="40"/>
      <c r="CF4393" s="73"/>
      <c r="CG4393" s="41"/>
      <c r="CH4393" s="41"/>
      <c r="CI4393" s="41"/>
      <c r="CJ4393" s="41"/>
      <c r="CK4393" s="41"/>
      <c r="CL4393" s="68"/>
      <c r="CM4393" s="41"/>
      <c r="CN4393" s="41"/>
      <c r="CO4393" s="39"/>
      <c r="CP4393" s="78"/>
    </row>
    <row r="4394" spans="1:94" s="38" customFormat="1" x14ac:dyDescent="0.25">
      <c r="A4394" s="38">
        <v>4391</v>
      </c>
      <c r="F4394" s="39"/>
      <c r="Q4394" s="39"/>
      <c r="R4394" s="40"/>
      <c r="S4394" s="40"/>
      <c r="T4394" s="39"/>
      <c r="AG4394" s="110"/>
      <c r="AH4394" s="94"/>
      <c r="AJ4394" s="97"/>
      <c r="AL4394" s="39"/>
      <c r="AP4394" s="39"/>
      <c r="AQ4394" s="77"/>
      <c r="AR4394" s="94"/>
      <c r="AT4394" s="97"/>
      <c r="BB4394" s="79"/>
      <c r="BC4394" s="94"/>
      <c r="BE4394" s="97"/>
      <c r="BF4394" s="97"/>
      <c r="BG4394" s="40"/>
      <c r="BK4394" s="40"/>
      <c r="BL4394" s="79"/>
      <c r="BM4394" s="94"/>
      <c r="BO4394" s="97"/>
      <c r="BQ4394" s="40"/>
      <c r="BR4394" s="94"/>
      <c r="BS4394" s="94"/>
      <c r="BT4394" s="94"/>
      <c r="BU4394" s="40"/>
      <c r="BV4394" s="82"/>
      <c r="BW4394" s="94"/>
      <c r="BX4394" s="48"/>
      <c r="BY4394" s="97"/>
      <c r="BZ4394" s="48"/>
      <c r="CA4394" s="40"/>
      <c r="CB4394" s="94"/>
      <c r="CC4394" s="94"/>
      <c r="CD4394" s="94"/>
      <c r="CE4394" s="40"/>
      <c r="CF4394" s="73"/>
      <c r="CG4394" s="41"/>
      <c r="CH4394" s="41"/>
      <c r="CI4394" s="41"/>
      <c r="CJ4394" s="41"/>
      <c r="CK4394" s="41"/>
      <c r="CL4394" s="68"/>
      <c r="CM4394" s="41"/>
      <c r="CN4394" s="41"/>
      <c r="CO4394" s="39"/>
      <c r="CP4394" s="78"/>
    </row>
    <row r="4395" spans="1:94" s="38" customFormat="1" x14ac:dyDescent="0.25">
      <c r="A4395" s="38">
        <v>4392</v>
      </c>
      <c r="F4395" s="39"/>
      <c r="Q4395" s="39"/>
      <c r="R4395" s="40"/>
      <c r="S4395" s="40"/>
      <c r="T4395" s="39"/>
      <c r="AG4395" s="110"/>
      <c r="AH4395" s="94"/>
      <c r="AJ4395" s="97"/>
      <c r="AL4395" s="39"/>
      <c r="AP4395" s="39"/>
      <c r="AQ4395" s="77"/>
      <c r="AR4395" s="94"/>
      <c r="AT4395" s="97"/>
      <c r="BB4395" s="79"/>
      <c r="BC4395" s="94"/>
      <c r="BE4395" s="97"/>
      <c r="BF4395" s="97"/>
      <c r="BG4395" s="40"/>
      <c r="BK4395" s="40"/>
      <c r="BL4395" s="79"/>
      <c r="BM4395" s="94"/>
      <c r="BO4395" s="97"/>
      <c r="BQ4395" s="40"/>
      <c r="BR4395" s="94"/>
      <c r="BS4395" s="94"/>
      <c r="BT4395" s="94"/>
      <c r="BU4395" s="40"/>
      <c r="BV4395" s="82"/>
      <c r="BW4395" s="94"/>
      <c r="BX4395" s="48"/>
      <c r="BY4395" s="97"/>
      <c r="BZ4395" s="48"/>
      <c r="CA4395" s="40"/>
      <c r="CB4395" s="94"/>
      <c r="CC4395" s="94"/>
      <c r="CD4395" s="94"/>
      <c r="CE4395" s="40"/>
      <c r="CF4395" s="73"/>
      <c r="CG4395" s="41"/>
      <c r="CH4395" s="41"/>
      <c r="CI4395" s="41"/>
      <c r="CJ4395" s="41"/>
      <c r="CK4395" s="41"/>
      <c r="CL4395" s="68"/>
      <c r="CM4395" s="41"/>
      <c r="CN4395" s="41"/>
      <c r="CO4395" s="39"/>
      <c r="CP4395" s="78"/>
    </row>
    <row r="4396" spans="1:94" s="38" customFormat="1" x14ac:dyDescent="0.25">
      <c r="A4396" s="38">
        <v>4393</v>
      </c>
      <c r="F4396" s="39"/>
      <c r="Q4396" s="39"/>
      <c r="R4396" s="40"/>
      <c r="S4396" s="40"/>
      <c r="T4396" s="39"/>
      <c r="AG4396" s="110"/>
      <c r="AH4396" s="94"/>
      <c r="AJ4396" s="97"/>
      <c r="AL4396" s="39"/>
      <c r="AP4396" s="39"/>
      <c r="AQ4396" s="77"/>
      <c r="AR4396" s="94"/>
      <c r="AT4396" s="97"/>
      <c r="BB4396" s="79"/>
      <c r="BC4396" s="94"/>
      <c r="BE4396" s="97"/>
      <c r="BF4396" s="97"/>
      <c r="BG4396" s="40"/>
      <c r="BK4396" s="40"/>
      <c r="BL4396" s="79"/>
      <c r="BM4396" s="94"/>
      <c r="BO4396" s="97"/>
      <c r="BQ4396" s="40"/>
      <c r="BR4396" s="94"/>
      <c r="BS4396" s="94"/>
      <c r="BT4396" s="94"/>
      <c r="BU4396" s="40"/>
      <c r="BV4396" s="82"/>
      <c r="BW4396" s="94"/>
      <c r="BX4396" s="48"/>
      <c r="BY4396" s="97"/>
      <c r="BZ4396" s="48"/>
      <c r="CA4396" s="40"/>
      <c r="CB4396" s="94"/>
      <c r="CC4396" s="94"/>
      <c r="CD4396" s="94"/>
      <c r="CE4396" s="40"/>
      <c r="CF4396" s="73"/>
      <c r="CG4396" s="41"/>
      <c r="CH4396" s="41"/>
      <c r="CI4396" s="41"/>
      <c r="CJ4396" s="41"/>
      <c r="CK4396" s="41"/>
      <c r="CL4396" s="68"/>
      <c r="CM4396" s="41"/>
      <c r="CN4396" s="41"/>
      <c r="CO4396" s="39"/>
      <c r="CP4396" s="78"/>
    </row>
    <row r="4397" spans="1:94" s="38" customFormat="1" x14ac:dyDescent="0.25">
      <c r="A4397" s="38">
        <v>4394</v>
      </c>
      <c r="F4397" s="39"/>
      <c r="Q4397" s="39"/>
      <c r="R4397" s="40"/>
      <c r="S4397" s="40"/>
      <c r="T4397" s="39"/>
      <c r="AG4397" s="110"/>
      <c r="AH4397" s="94"/>
      <c r="AJ4397" s="97"/>
      <c r="AL4397" s="39"/>
      <c r="AP4397" s="39"/>
      <c r="AQ4397" s="77"/>
      <c r="AR4397" s="94"/>
      <c r="AT4397" s="97"/>
      <c r="BB4397" s="79"/>
      <c r="BC4397" s="94"/>
      <c r="BE4397" s="97"/>
      <c r="BF4397" s="97"/>
      <c r="BG4397" s="40"/>
      <c r="BK4397" s="40"/>
      <c r="BL4397" s="79"/>
      <c r="BM4397" s="94"/>
      <c r="BO4397" s="97"/>
      <c r="BQ4397" s="40"/>
      <c r="BR4397" s="94"/>
      <c r="BS4397" s="94"/>
      <c r="BT4397" s="94"/>
      <c r="BU4397" s="40"/>
      <c r="BV4397" s="82"/>
      <c r="BW4397" s="94"/>
      <c r="BX4397" s="48"/>
      <c r="BY4397" s="97"/>
      <c r="BZ4397" s="48"/>
      <c r="CA4397" s="40"/>
      <c r="CB4397" s="94"/>
      <c r="CC4397" s="94"/>
      <c r="CD4397" s="94"/>
      <c r="CE4397" s="40"/>
      <c r="CF4397" s="73"/>
      <c r="CG4397" s="41"/>
      <c r="CH4397" s="41"/>
      <c r="CI4397" s="41"/>
      <c r="CJ4397" s="41"/>
      <c r="CK4397" s="41"/>
      <c r="CL4397" s="68"/>
      <c r="CM4397" s="41"/>
      <c r="CN4397" s="41"/>
      <c r="CO4397" s="39"/>
      <c r="CP4397" s="78"/>
    </row>
    <row r="4398" spans="1:94" s="38" customFormat="1" x14ac:dyDescent="0.25">
      <c r="A4398" s="38">
        <v>4395</v>
      </c>
      <c r="F4398" s="39"/>
      <c r="Q4398" s="39"/>
      <c r="R4398" s="40"/>
      <c r="S4398" s="40"/>
      <c r="T4398" s="39"/>
      <c r="AG4398" s="110"/>
      <c r="AH4398" s="94"/>
      <c r="AJ4398" s="97"/>
      <c r="AL4398" s="39"/>
      <c r="AP4398" s="39"/>
      <c r="AQ4398" s="77"/>
      <c r="AR4398" s="94"/>
      <c r="AT4398" s="97"/>
      <c r="BB4398" s="79"/>
      <c r="BC4398" s="94"/>
      <c r="BE4398" s="97"/>
      <c r="BF4398" s="97"/>
      <c r="BG4398" s="40"/>
      <c r="BK4398" s="40"/>
      <c r="BL4398" s="79"/>
      <c r="BM4398" s="94"/>
      <c r="BO4398" s="97"/>
      <c r="BQ4398" s="40"/>
      <c r="BR4398" s="94"/>
      <c r="BS4398" s="94"/>
      <c r="BT4398" s="94"/>
      <c r="BU4398" s="40"/>
      <c r="BV4398" s="82"/>
      <c r="BW4398" s="94"/>
      <c r="BX4398" s="48"/>
      <c r="BY4398" s="97"/>
      <c r="BZ4398" s="48"/>
      <c r="CA4398" s="40"/>
      <c r="CB4398" s="94"/>
      <c r="CC4398" s="94"/>
      <c r="CD4398" s="94"/>
      <c r="CE4398" s="40"/>
      <c r="CF4398" s="73"/>
      <c r="CG4398" s="41"/>
      <c r="CH4398" s="41"/>
      <c r="CI4398" s="41"/>
      <c r="CJ4398" s="41"/>
      <c r="CK4398" s="41"/>
      <c r="CL4398" s="68"/>
      <c r="CM4398" s="41"/>
      <c r="CN4398" s="41"/>
      <c r="CO4398" s="39"/>
      <c r="CP4398" s="78"/>
    </row>
    <row r="4399" spans="1:94" s="38" customFormat="1" x14ac:dyDescent="0.25">
      <c r="A4399" s="38">
        <v>4396</v>
      </c>
      <c r="F4399" s="39"/>
      <c r="Q4399" s="39"/>
      <c r="R4399" s="40"/>
      <c r="S4399" s="40"/>
      <c r="T4399" s="39"/>
      <c r="AG4399" s="110"/>
      <c r="AH4399" s="94"/>
      <c r="AJ4399" s="97"/>
      <c r="AL4399" s="39"/>
      <c r="AP4399" s="39"/>
      <c r="AQ4399" s="77"/>
      <c r="AR4399" s="94"/>
      <c r="AT4399" s="97"/>
      <c r="BB4399" s="79"/>
      <c r="BC4399" s="94"/>
      <c r="BE4399" s="97"/>
      <c r="BF4399" s="97"/>
      <c r="BG4399" s="40"/>
      <c r="BK4399" s="40"/>
      <c r="BL4399" s="79"/>
      <c r="BM4399" s="94"/>
      <c r="BO4399" s="97"/>
      <c r="BQ4399" s="40"/>
      <c r="BR4399" s="94"/>
      <c r="BS4399" s="94"/>
      <c r="BT4399" s="94"/>
      <c r="BU4399" s="40"/>
      <c r="BV4399" s="82"/>
      <c r="BW4399" s="94"/>
      <c r="BX4399" s="48"/>
      <c r="BY4399" s="97"/>
      <c r="BZ4399" s="48"/>
      <c r="CA4399" s="40"/>
      <c r="CB4399" s="94"/>
      <c r="CC4399" s="94"/>
      <c r="CD4399" s="94"/>
      <c r="CE4399" s="40"/>
      <c r="CF4399" s="73"/>
      <c r="CG4399" s="41"/>
      <c r="CH4399" s="41"/>
      <c r="CI4399" s="41"/>
      <c r="CJ4399" s="41"/>
      <c r="CK4399" s="41"/>
      <c r="CL4399" s="68"/>
      <c r="CM4399" s="41"/>
      <c r="CN4399" s="41"/>
      <c r="CO4399" s="39"/>
      <c r="CP4399" s="78"/>
    </row>
    <row r="4400" spans="1:94" s="38" customFormat="1" x14ac:dyDescent="0.25">
      <c r="A4400" s="38">
        <v>4397</v>
      </c>
      <c r="F4400" s="39"/>
      <c r="Q4400" s="39"/>
      <c r="R4400" s="40"/>
      <c r="S4400" s="40"/>
      <c r="T4400" s="39"/>
      <c r="AG4400" s="110"/>
      <c r="AH4400" s="94"/>
      <c r="AJ4400" s="97"/>
      <c r="AL4400" s="39"/>
      <c r="AP4400" s="39"/>
      <c r="AQ4400" s="77"/>
      <c r="AR4400" s="94"/>
      <c r="AT4400" s="97"/>
      <c r="BB4400" s="79"/>
      <c r="BC4400" s="94"/>
      <c r="BE4400" s="97"/>
      <c r="BF4400" s="97"/>
      <c r="BG4400" s="40"/>
      <c r="BK4400" s="40"/>
      <c r="BL4400" s="79"/>
      <c r="BM4400" s="94"/>
      <c r="BO4400" s="97"/>
      <c r="BQ4400" s="40"/>
      <c r="BR4400" s="94"/>
      <c r="BS4400" s="94"/>
      <c r="BT4400" s="94"/>
      <c r="BU4400" s="40"/>
      <c r="BV4400" s="82"/>
      <c r="BW4400" s="94"/>
      <c r="BX4400" s="48"/>
      <c r="BY4400" s="97"/>
      <c r="BZ4400" s="48"/>
      <c r="CA4400" s="40"/>
      <c r="CB4400" s="94"/>
      <c r="CC4400" s="94"/>
      <c r="CD4400" s="94"/>
      <c r="CE4400" s="40"/>
      <c r="CF4400" s="73"/>
      <c r="CG4400" s="41"/>
      <c r="CH4400" s="41"/>
      <c r="CI4400" s="41"/>
      <c r="CJ4400" s="41"/>
      <c r="CK4400" s="41"/>
      <c r="CL4400" s="68"/>
      <c r="CM4400" s="41"/>
      <c r="CN4400" s="41"/>
      <c r="CO4400" s="39"/>
      <c r="CP4400" s="78"/>
    </row>
    <row r="4401" spans="1:94" s="38" customFormat="1" x14ac:dyDescent="0.25">
      <c r="A4401" s="38">
        <v>4398</v>
      </c>
      <c r="F4401" s="39"/>
      <c r="Q4401" s="39"/>
      <c r="R4401" s="40"/>
      <c r="S4401" s="40"/>
      <c r="T4401" s="39"/>
      <c r="AG4401" s="110"/>
      <c r="AH4401" s="94"/>
      <c r="AJ4401" s="97"/>
      <c r="AL4401" s="39"/>
      <c r="AP4401" s="39"/>
      <c r="AQ4401" s="77"/>
      <c r="AR4401" s="94"/>
      <c r="AT4401" s="97"/>
      <c r="BB4401" s="79"/>
      <c r="BC4401" s="94"/>
      <c r="BE4401" s="97"/>
      <c r="BF4401" s="97"/>
      <c r="BG4401" s="40"/>
      <c r="BK4401" s="40"/>
      <c r="BL4401" s="79"/>
      <c r="BM4401" s="94"/>
      <c r="BO4401" s="97"/>
      <c r="BQ4401" s="40"/>
      <c r="BR4401" s="94"/>
      <c r="BS4401" s="94"/>
      <c r="BT4401" s="94"/>
      <c r="BU4401" s="40"/>
      <c r="BV4401" s="82"/>
      <c r="BW4401" s="94"/>
      <c r="BX4401" s="48"/>
      <c r="BY4401" s="97"/>
      <c r="BZ4401" s="48"/>
      <c r="CA4401" s="40"/>
      <c r="CB4401" s="94"/>
      <c r="CC4401" s="94"/>
      <c r="CD4401" s="94"/>
      <c r="CE4401" s="40"/>
      <c r="CF4401" s="73"/>
      <c r="CG4401" s="41"/>
      <c r="CH4401" s="41"/>
      <c r="CI4401" s="41"/>
      <c r="CJ4401" s="41"/>
      <c r="CK4401" s="41"/>
      <c r="CL4401" s="68"/>
      <c r="CM4401" s="41"/>
      <c r="CN4401" s="41"/>
      <c r="CO4401" s="39"/>
      <c r="CP4401" s="78"/>
    </row>
    <row r="4402" spans="1:94" s="38" customFormat="1" x14ac:dyDescent="0.25">
      <c r="A4402" s="38">
        <v>4399</v>
      </c>
      <c r="F4402" s="39"/>
      <c r="Q4402" s="39"/>
      <c r="R4402" s="40"/>
      <c r="S4402" s="40"/>
      <c r="T4402" s="39"/>
      <c r="AG4402" s="110"/>
      <c r="AH4402" s="94"/>
      <c r="AJ4402" s="97"/>
      <c r="AL4402" s="39"/>
      <c r="AP4402" s="39"/>
      <c r="AQ4402" s="77"/>
      <c r="AR4402" s="94"/>
      <c r="AT4402" s="97"/>
      <c r="BB4402" s="79"/>
      <c r="BC4402" s="94"/>
      <c r="BE4402" s="97"/>
      <c r="BF4402" s="97"/>
      <c r="BG4402" s="40"/>
      <c r="BK4402" s="40"/>
      <c r="BL4402" s="79"/>
      <c r="BM4402" s="94"/>
      <c r="BO4402" s="97"/>
      <c r="BQ4402" s="40"/>
      <c r="BR4402" s="94"/>
      <c r="BS4402" s="94"/>
      <c r="BT4402" s="94"/>
      <c r="BU4402" s="40"/>
      <c r="BV4402" s="82"/>
      <c r="BW4402" s="94"/>
      <c r="BX4402" s="48"/>
      <c r="BY4402" s="97"/>
      <c r="BZ4402" s="48"/>
      <c r="CA4402" s="40"/>
      <c r="CB4402" s="94"/>
      <c r="CC4402" s="94"/>
      <c r="CD4402" s="94"/>
      <c r="CE4402" s="40"/>
      <c r="CF4402" s="73"/>
      <c r="CG4402" s="41"/>
      <c r="CH4402" s="41"/>
      <c r="CI4402" s="41"/>
      <c r="CJ4402" s="41"/>
      <c r="CK4402" s="41"/>
      <c r="CL4402" s="68"/>
      <c r="CM4402" s="41"/>
      <c r="CN4402" s="41"/>
      <c r="CO4402" s="39"/>
      <c r="CP4402" s="78"/>
    </row>
    <row r="4403" spans="1:94" s="38" customFormat="1" x14ac:dyDescent="0.25">
      <c r="A4403" s="38">
        <v>4400</v>
      </c>
      <c r="F4403" s="39"/>
      <c r="Q4403" s="39"/>
      <c r="R4403" s="40"/>
      <c r="S4403" s="40"/>
      <c r="T4403" s="39"/>
      <c r="AG4403" s="110"/>
      <c r="AH4403" s="94"/>
      <c r="AJ4403" s="97"/>
      <c r="AL4403" s="39"/>
      <c r="AP4403" s="39"/>
      <c r="AQ4403" s="77"/>
      <c r="AR4403" s="94"/>
      <c r="AT4403" s="97"/>
      <c r="BB4403" s="79"/>
      <c r="BC4403" s="94"/>
      <c r="BE4403" s="97"/>
      <c r="BF4403" s="97"/>
      <c r="BG4403" s="40"/>
      <c r="BK4403" s="40"/>
      <c r="BL4403" s="79"/>
      <c r="BM4403" s="94"/>
      <c r="BO4403" s="97"/>
      <c r="BQ4403" s="40"/>
      <c r="BR4403" s="94"/>
      <c r="BS4403" s="94"/>
      <c r="BT4403" s="94"/>
      <c r="BU4403" s="40"/>
      <c r="BV4403" s="82"/>
      <c r="BW4403" s="94"/>
      <c r="BX4403" s="48"/>
      <c r="BY4403" s="97"/>
      <c r="BZ4403" s="48"/>
      <c r="CA4403" s="40"/>
      <c r="CB4403" s="94"/>
      <c r="CC4403" s="94"/>
      <c r="CD4403" s="94"/>
      <c r="CE4403" s="40"/>
      <c r="CF4403" s="73"/>
      <c r="CG4403" s="41"/>
      <c r="CH4403" s="41"/>
      <c r="CI4403" s="41"/>
      <c r="CJ4403" s="41"/>
      <c r="CK4403" s="41"/>
      <c r="CL4403" s="68"/>
      <c r="CM4403" s="41"/>
      <c r="CN4403" s="41"/>
      <c r="CO4403" s="39"/>
      <c r="CP4403" s="78"/>
    </row>
    <row r="4404" spans="1:94" s="38" customFormat="1" x14ac:dyDescent="0.25">
      <c r="A4404" s="38">
        <v>4401</v>
      </c>
      <c r="F4404" s="39"/>
      <c r="Q4404" s="39"/>
      <c r="R4404" s="40"/>
      <c r="S4404" s="40"/>
      <c r="T4404" s="39"/>
      <c r="AG4404" s="110"/>
      <c r="AH4404" s="94"/>
      <c r="AJ4404" s="97"/>
      <c r="AL4404" s="39"/>
      <c r="AP4404" s="39"/>
      <c r="AQ4404" s="77"/>
      <c r="AR4404" s="94"/>
      <c r="AT4404" s="97"/>
      <c r="BB4404" s="79"/>
      <c r="BC4404" s="94"/>
      <c r="BE4404" s="97"/>
      <c r="BF4404" s="97"/>
      <c r="BG4404" s="40"/>
      <c r="BK4404" s="40"/>
      <c r="BL4404" s="79"/>
      <c r="BM4404" s="94"/>
      <c r="BO4404" s="97"/>
      <c r="BQ4404" s="40"/>
      <c r="BR4404" s="94"/>
      <c r="BS4404" s="94"/>
      <c r="BT4404" s="94"/>
      <c r="BU4404" s="40"/>
      <c r="BV4404" s="82"/>
      <c r="BW4404" s="94"/>
      <c r="BX4404" s="48"/>
      <c r="BY4404" s="97"/>
      <c r="BZ4404" s="48"/>
      <c r="CA4404" s="40"/>
      <c r="CB4404" s="94"/>
      <c r="CC4404" s="94"/>
      <c r="CD4404" s="94"/>
      <c r="CE4404" s="40"/>
      <c r="CF4404" s="73"/>
      <c r="CG4404" s="41"/>
      <c r="CH4404" s="41"/>
      <c r="CI4404" s="41"/>
      <c r="CJ4404" s="41"/>
      <c r="CK4404" s="41"/>
      <c r="CL4404" s="68"/>
      <c r="CM4404" s="41"/>
      <c r="CN4404" s="41"/>
      <c r="CO4404" s="39"/>
      <c r="CP4404" s="78"/>
    </row>
    <row r="4405" spans="1:94" s="38" customFormat="1" x14ac:dyDescent="0.25">
      <c r="A4405" s="38">
        <v>4402</v>
      </c>
      <c r="F4405" s="39"/>
      <c r="Q4405" s="39"/>
      <c r="R4405" s="40"/>
      <c r="S4405" s="40"/>
      <c r="T4405" s="39"/>
      <c r="AG4405" s="110"/>
      <c r="AH4405" s="94"/>
      <c r="AJ4405" s="97"/>
      <c r="AL4405" s="39"/>
      <c r="AP4405" s="39"/>
      <c r="AQ4405" s="77"/>
      <c r="AR4405" s="94"/>
      <c r="AT4405" s="97"/>
      <c r="BB4405" s="79"/>
      <c r="BC4405" s="94"/>
      <c r="BE4405" s="97"/>
      <c r="BF4405" s="97"/>
      <c r="BG4405" s="40"/>
      <c r="BK4405" s="40"/>
      <c r="BL4405" s="79"/>
      <c r="BM4405" s="94"/>
      <c r="BO4405" s="97"/>
      <c r="BQ4405" s="40"/>
      <c r="BR4405" s="94"/>
      <c r="BS4405" s="94"/>
      <c r="BT4405" s="94"/>
      <c r="BU4405" s="40"/>
      <c r="BV4405" s="82"/>
      <c r="BW4405" s="94"/>
      <c r="BX4405" s="48"/>
      <c r="BY4405" s="97"/>
      <c r="BZ4405" s="48"/>
      <c r="CA4405" s="40"/>
      <c r="CB4405" s="94"/>
      <c r="CC4405" s="94"/>
      <c r="CD4405" s="94"/>
      <c r="CE4405" s="40"/>
      <c r="CF4405" s="73"/>
      <c r="CG4405" s="41"/>
      <c r="CH4405" s="41"/>
      <c r="CI4405" s="41"/>
      <c r="CJ4405" s="41"/>
      <c r="CK4405" s="41"/>
      <c r="CL4405" s="68"/>
      <c r="CM4405" s="41"/>
      <c r="CN4405" s="41"/>
      <c r="CO4405" s="39"/>
      <c r="CP4405" s="78"/>
    </row>
    <row r="4406" spans="1:94" s="38" customFormat="1" x14ac:dyDescent="0.25">
      <c r="A4406" s="38">
        <v>4403</v>
      </c>
      <c r="F4406" s="39"/>
      <c r="Q4406" s="39"/>
      <c r="R4406" s="40"/>
      <c r="S4406" s="40"/>
      <c r="T4406" s="39"/>
      <c r="AG4406" s="110"/>
      <c r="AH4406" s="94"/>
      <c r="AJ4406" s="97"/>
      <c r="AL4406" s="39"/>
      <c r="AP4406" s="39"/>
      <c r="AQ4406" s="77"/>
      <c r="AR4406" s="94"/>
      <c r="AT4406" s="97"/>
      <c r="BB4406" s="79"/>
      <c r="BC4406" s="94"/>
      <c r="BE4406" s="97"/>
      <c r="BF4406" s="97"/>
      <c r="BG4406" s="40"/>
      <c r="BK4406" s="40"/>
      <c r="BL4406" s="79"/>
      <c r="BM4406" s="94"/>
      <c r="BO4406" s="97"/>
      <c r="BQ4406" s="40"/>
      <c r="BR4406" s="94"/>
      <c r="BS4406" s="94"/>
      <c r="BT4406" s="94"/>
      <c r="BU4406" s="40"/>
      <c r="BV4406" s="82"/>
      <c r="BW4406" s="94"/>
      <c r="BX4406" s="48"/>
      <c r="BY4406" s="97"/>
      <c r="BZ4406" s="48"/>
      <c r="CA4406" s="40"/>
      <c r="CB4406" s="94"/>
      <c r="CC4406" s="94"/>
      <c r="CD4406" s="94"/>
      <c r="CE4406" s="40"/>
      <c r="CF4406" s="73"/>
      <c r="CG4406" s="41"/>
      <c r="CH4406" s="41"/>
      <c r="CI4406" s="41"/>
      <c r="CJ4406" s="41"/>
      <c r="CK4406" s="41"/>
      <c r="CL4406" s="68"/>
      <c r="CM4406" s="41"/>
      <c r="CN4406" s="41"/>
      <c r="CO4406" s="39"/>
      <c r="CP4406" s="78"/>
    </row>
    <row r="4407" spans="1:94" s="38" customFormat="1" x14ac:dyDescent="0.25">
      <c r="A4407" s="38">
        <v>4404</v>
      </c>
      <c r="F4407" s="39"/>
      <c r="Q4407" s="39"/>
      <c r="R4407" s="40"/>
      <c r="S4407" s="40"/>
      <c r="T4407" s="39"/>
      <c r="AG4407" s="110"/>
      <c r="AH4407" s="94"/>
      <c r="AJ4407" s="97"/>
      <c r="AL4407" s="39"/>
      <c r="AP4407" s="39"/>
      <c r="AQ4407" s="77"/>
      <c r="AR4407" s="94"/>
      <c r="AT4407" s="97"/>
      <c r="BB4407" s="79"/>
      <c r="BC4407" s="94"/>
      <c r="BE4407" s="97"/>
      <c r="BF4407" s="97"/>
      <c r="BG4407" s="40"/>
      <c r="BK4407" s="40"/>
      <c r="BL4407" s="79"/>
      <c r="BM4407" s="94"/>
      <c r="BO4407" s="97"/>
      <c r="BQ4407" s="40"/>
      <c r="BR4407" s="94"/>
      <c r="BS4407" s="94"/>
      <c r="BT4407" s="94"/>
      <c r="BU4407" s="40"/>
      <c r="BV4407" s="82"/>
      <c r="BW4407" s="94"/>
      <c r="BX4407" s="48"/>
      <c r="BY4407" s="97"/>
      <c r="BZ4407" s="48"/>
      <c r="CA4407" s="40"/>
      <c r="CB4407" s="94"/>
      <c r="CC4407" s="94"/>
      <c r="CD4407" s="94"/>
      <c r="CE4407" s="40"/>
      <c r="CF4407" s="73"/>
      <c r="CG4407" s="41"/>
      <c r="CH4407" s="41"/>
      <c r="CI4407" s="41"/>
      <c r="CJ4407" s="41"/>
      <c r="CK4407" s="41"/>
      <c r="CL4407" s="68"/>
      <c r="CM4407" s="41"/>
      <c r="CN4407" s="41"/>
      <c r="CO4407" s="39"/>
      <c r="CP4407" s="78"/>
    </row>
    <row r="4408" spans="1:94" s="38" customFormat="1" x14ac:dyDescent="0.25">
      <c r="A4408" s="38">
        <v>4405</v>
      </c>
      <c r="F4408" s="39"/>
      <c r="Q4408" s="39"/>
      <c r="R4408" s="40"/>
      <c r="S4408" s="40"/>
      <c r="T4408" s="39"/>
      <c r="AG4408" s="110"/>
      <c r="AH4408" s="94"/>
      <c r="AJ4408" s="97"/>
      <c r="AL4408" s="39"/>
      <c r="AP4408" s="39"/>
      <c r="AQ4408" s="77"/>
      <c r="AR4408" s="94"/>
      <c r="AT4408" s="97"/>
      <c r="BB4408" s="79"/>
      <c r="BC4408" s="94"/>
      <c r="BE4408" s="97"/>
      <c r="BF4408" s="97"/>
      <c r="BG4408" s="40"/>
      <c r="BK4408" s="40"/>
      <c r="BL4408" s="79"/>
      <c r="BM4408" s="94"/>
      <c r="BO4408" s="97"/>
      <c r="BQ4408" s="40"/>
      <c r="BR4408" s="94"/>
      <c r="BS4408" s="94"/>
      <c r="BT4408" s="94"/>
      <c r="BU4408" s="40"/>
      <c r="BV4408" s="82"/>
      <c r="BW4408" s="94"/>
      <c r="BX4408" s="48"/>
      <c r="BY4408" s="97"/>
      <c r="BZ4408" s="48"/>
      <c r="CA4408" s="40"/>
      <c r="CB4408" s="94"/>
      <c r="CC4408" s="94"/>
      <c r="CD4408" s="94"/>
      <c r="CE4408" s="40"/>
      <c r="CF4408" s="73"/>
      <c r="CG4408" s="41"/>
      <c r="CH4408" s="41"/>
      <c r="CI4408" s="41"/>
      <c r="CJ4408" s="41"/>
      <c r="CK4408" s="41"/>
      <c r="CL4408" s="68"/>
      <c r="CM4408" s="41"/>
      <c r="CN4408" s="41"/>
      <c r="CO4408" s="39"/>
      <c r="CP4408" s="78"/>
    </row>
    <row r="4409" spans="1:94" s="38" customFormat="1" x14ac:dyDescent="0.25">
      <c r="A4409" s="38">
        <v>4406</v>
      </c>
      <c r="F4409" s="39"/>
      <c r="Q4409" s="39"/>
      <c r="R4409" s="40"/>
      <c r="S4409" s="40"/>
      <c r="T4409" s="39"/>
      <c r="AG4409" s="110"/>
      <c r="AH4409" s="94"/>
      <c r="AJ4409" s="97"/>
      <c r="AL4409" s="39"/>
      <c r="AP4409" s="39"/>
      <c r="AQ4409" s="77"/>
      <c r="AR4409" s="94"/>
      <c r="AT4409" s="97"/>
      <c r="BB4409" s="79"/>
      <c r="BC4409" s="94"/>
      <c r="BE4409" s="97"/>
      <c r="BF4409" s="97"/>
      <c r="BG4409" s="40"/>
      <c r="BK4409" s="40"/>
      <c r="BL4409" s="79"/>
      <c r="BM4409" s="94"/>
      <c r="BO4409" s="97"/>
      <c r="BQ4409" s="40"/>
      <c r="BR4409" s="94"/>
      <c r="BS4409" s="94"/>
      <c r="BT4409" s="94"/>
      <c r="BU4409" s="40"/>
      <c r="BV4409" s="82"/>
      <c r="BW4409" s="94"/>
      <c r="BX4409" s="48"/>
      <c r="BY4409" s="97"/>
      <c r="BZ4409" s="48"/>
      <c r="CA4409" s="40"/>
      <c r="CB4409" s="94"/>
      <c r="CC4409" s="94"/>
      <c r="CD4409" s="94"/>
      <c r="CE4409" s="40"/>
      <c r="CF4409" s="73"/>
      <c r="CG4409" s="41"/>
      <c r="CH4409" s="41"/>
      <c r="CI4409" s="41"/>
      <c r="CJ4409" s="41"/>
      <c r="CK4409" s="41"/>
      <c r="CL4409" s="68"/>
      <c r="CM4409" s="41"/>
      <c r="CN4409" s="41"/>
      <c r="CO4409" s="39"/>
      <c r="CP4409" s="78"/>
    </row>
    <row r="4410" spans="1:94" s="38" customFormat="1" x14ac:dyDescent="0.25">
      <c r="A4410" s="38">
        <v>4407</v>
      </c>
      <c r="F4410" s="39"/>
      <c r="Q4410" s="39"/>
      <c r="R4410" s="40"/>
      <c r="S4410" s="40"/>
      <c r="T4410" s="39"/>
      <c r="AG4410" s="110"/>
      <c r="AH4410" s="94"/>
      <c r="AJ4410" s="97"/>
      <c r="AL4410" s="39"/>
      <c r="AP4410" s="39"/>
      <c r="AQ4410" s="77"/>
      <c r="AR4410" s="94"/>
      <c r="AT4410" s="97"/>
      <c r="BB4410" s="79"/>
      <c r="BC4410" s="94"/>
      <c r="BE4410" s="97"/>
      <c r="BF4410" s="97"/>
      <c r="BG4410" s="40"/>
      <c r="BK4410" s="40"/>
      <c r="BL4410" s="79"/>
      <c r="BM4410" s="94"/>
      <c r="BO4410" s="97"/>
      <c r="BQ4410" s="40"/>
      <c r="BR4410" s="94"/>
      <c r="BS4410" s="94"/>
      <c r="BT4410" s="94"/>
      <c r="BU4410" s="40"/>
      <c r="BV4410" s="82"/>
      <c r="BW4410" s="94"/>
      <c r="BX4410" s="48"/>
      <c r="BY4410" s="97"/>
      <c r="BZ4410" s="48"/>
      <c r="CA4410" s="40"/>
      <c r="CB4410" s="94"/>
      <c r="CC4410" s="94"/>
      <c r="CD4410" s="94"/>
      <c r="CE4410" s="40"/>
      <c r="CF4410" s="73"/>
      <c r="CG4410" s="41"/>
      <c r="CH4410" s="41"/>
      <c r="CI4410" s="41"/>
      <c r="CJ4410" s="41"/>
      <c r="CK4410" s="41"/>
      <c r="CL4410" s="68"/>
      <c r="CM4410" s="41"/>
      <c r="CN4410" s="41"/>
      <c r="CO4410" s="39"/>
      <c r="CP4410" s="78"/>
    </row>
    <row r="4411" spans="1:94" s="38" customFormat="1" x14ac:dyDescent="0.25">
      <c r="A4411" s="38">
        <v>4408</v>
      </c>
      <c r="F4411" s="39"/>
      <c r="Q4411" s="39"/>
      <c r="R4411" s="40"/>
      <c r="S4411" s="40"/>
      <c r="T4411" s="39"/>
      <c r="AG4411" s="110"/>
      <c r="AH4411" s="94"/>
      <c r="AJ4411" s="97"/>
      <c r="AL4411" s="39"/>
      <c r="AP4411" s="39"/>
      <c r="AQ4411" s="77"/>
      <c r="AR4411" s="94"/>
      <c r="AT4411" s="97"/>
      <c r="BB4411" s="79"/>
      <c r="BC4411" s="94"/>
      <c r="BE4411" s="97"/>
      <c r="BF4411" s="97"/>
      <c r="BG4411" s="40"/>
      <c r="BK4411" s="40"/>
      <c r="BL4411" s="79"/>
      <c r="BM4411" s="94"/>
      <c r="BO4411" s="97"/>
      <c r="BQ4411" s="40"/>
      <c r="BR4411" s="94"/>
      <c r="BS4411" s="94"/>
      <c r="BT4411" s="94"/>
      <c r="BU4411" s="40"/>
      <c r="BV4411" s="82"/>
      <c r="BW4411" s="94"/>
      <c r="BX4411" s="48"/>
      <c r="BY4411" s="97"/>
      <c r="BZ4411" s="48"/>
      <c r="CA4411" s="40"/>
      <c r="CB4411" s="94"/>
      <c r="CC4411" s="94"/>
      <c r="CD4411" s="94"/>
      <c r="CE4411" s="40"/>
      <c r="CF4411" s="73"/>
      <c r="CG4411" s="41"/>
      <c r="CH4411" s="41"/>
      <c r="CI4411" s="41"/>
      <c r="CJ4411" s="41"/>
      <c r="CK4411" s="41"/>
      <c r="CL4411" s="68"/>
      <c r="CM4411" s="41"/>
      <c r="CN4411" s="41"/>
      <c r="CO4411" s="39"/>
      <c r="CP4411" s="78"/>
    </row>
    <row r="4412" spans="1:94" s="38" customFormat="1" x14ac:dyDescent="0.25">
      <c r="A4412" s="38">
        <v>4409</v>
      </c>
      <c r="F4412" s="39"/>
      <c r="Q4412" s="39"/>
      <c r="R4412" s="40"/>
      <c r="S4412" s="40"/>
      <c r="T4412" s="39"/>
      <c r="AG4412" s="110"/>
      <c r="AH4412" s="94"/>
      <c r="AJ4412" s="97"/>
      <c r="AL4412" s="39"/>
      <c r="AP4412" s="39"/>
      <c r="AQ4412" s="77"/>
      <c r="AR4412" s="94"/>
      <c r="AT4412" s="97"/>
      <c r="BB4412" s="79"/>
      <c r="BC4412" s="94"/>
      <c r="BE4412" s="97"/>
      <c r="BF4412" s="97"/>
      <c r="BG4412" s="40"/>
      <c r="BK4412" s="40"/>
      <c r="BL4412" s="79"/>
      <c r="BM4412" s="94"/>
      <c r="BO4412" s="97"/>
      <c r="BQ4412" s="40"/>
      <c r="BR4412" s="94"/>
      <c r="BS4412" s="94"/>
      <c r="BT4412" s="94"/>
      <c r="BU4412" s="40"/>
      <c r="BV4412" s="82"/>
      <c r="BW4412" s="94"/>
      <c r="BX4412" s="48"/>
      <c r="BY4412" s="97"/>
      <c r="BZ4412" s="48"/>
      <c r="CA4412" s="40"/>
      <c r="CB4412" s="94"/>
      <c r="CC4412" s="94"/>
      <c r="CD4412" s="94"/>
      <c r="CE4412" s="40"/>
      <c r="CF4412" s="73"/>
      <c r="CG4412" s="41"/>
      <c r="CH4412" s="41"/>
      <c r="CI4412" s="41"/>
      <c r="CJ4412" s="41"/>
      <c r="CK4412" s="41"/>
      <c r="CL4412" s="68"/>
      <c r="CM4412" s="41"/>
      <c r="CN4412" s="41"/>
      <c r="CO4412" s="39"/>
      <c r="CP4412" s="78"/>
    </row>
    <row r="4413" spans="1:94" s="38" customFormat="1" x14ac:dyDescent="0.25">
      <c r="A4413" s="38">
        <v>4410</v>
      </c>
      <c r="F4413" s="39"/>
      <c r="Q4413" s="39"/>
      <c r="R4413" s="40"/>
      <c r="S4413" s="40"/>
      <c r="T4413" s="39"/>
      <c r="AG4413" s="110"/>
      <c r="AH4413" s="94"/>
      <c r="AJ4413" s="97"/>
      <c r="AL4413" s="39"/>
      <c r="AP4413" s="39"/>
      <c r="AQ4413" s="77"/>
      <c r="AR4413" s="94"/>
      <c r="AT4413" s="97"/>
      <c r="BB4413" s="79"/>
      <c r="BC4413" s="94"/>
      <c r="BE4413" s="97"/>
      <c r="BF4413" s="97"/>
      <c r="BG4413" s="40"/>
      <c r="BK4413" s="40"/>
      <c r="BL4413" s="79"/>
      <c r="BM4413" s="94"/>
      <c r="BO4413" s="97"/>
      <c r="BQ4413" s="40"/>
      <c r="BR4413" s="94"/>
      <c r="BS4413" s="94"/>
      <c r="BT4413" s="94"/>
      <c r="BU4413" s="40"/>
      <c r="BV4413" s="82"/>
      <c r="BW4413" s="94"/>
      <c r="BX4413" s="48"/>
      <c r="BY4413" s="97"/>
      <c r="BZ4413" s="48"/>
      <c r="CA4413" s="40"/>
      <c r="CB4413" s="94"/>
      <c r="CC4413" s="94"/>
      <c r="CD4413" s="94"/>
      <c r="CE4413" s="40"/>
      <c r="CF4413" s="73"/>
      <c r="CG4413" s="41"/>
      <c r="CH4413" s="41"/>
      <c r="CI4413" s="41"/>
      <c r="CJ4413" s="41"/>
      <c r="CK4413" s="41"/>
      <c r="CL4413" s="68"/>
      <c r="CM4413" s="41"/>
      <c r="CN4413" s="41"/>
      <c r="CO4413" s="39"/>
      <c r="CP4413" s="78"/>
    </row>
    <row r="4414" spans="1:94" s="38" customFormat="1" x14ac:dyDescent="0.25">
      <c r="A4414" s="38">
        <v>4411</v>
      </c>
      <c r="F4414" s="39"/>
      <c r="Q4414" s="39"/>
      <c r="R4414" s="40"/>
      <c r="S4414" s="40"/>
      <c r="T4414" s="39"/>
      <c r="AG4414" s="110"/>
      <c r="AH4414" s="94"/>
      <c r="AJ4414" s="97"/>
      <c r="AL4414" s="39"/>
      <c r="AP4414" s="39"/>
      <c r="AQ4414" s="77"/>
      <c r="AR4414" s="94"/>
      <c r="AT4414" s="97"/>
      <c r="BB4414" s="79"/>
      <c r="BC4414" s="94"/>
      <c r="BE4414" s="97"/>
      <c r="BF4414" s="97"/>
      <c r="BG4414" s="40"/>
      <c r="BK4414" s="40"/>
      <c r="BL4414" s="79"/>
      <c r="BM4414" s="94"/>
      <c r="BO4414" s="97"/>
      <c r="BQ4414" s="40"/>
      <c r="BR4414" s="94"/>
      <c r="BS4414" s="94"/>
      <c r="BT4414" s="94"/>
      <c r="BU4414" s="40"/>
      <c r="BV4414" s="82"/>
      <c r="BW4414" s="94"/>
      <c r="BX4414" s="48"/>
      <c r="BY4414" s="97"/>
      <c r="BZ4414" s="48"/>
      <c r="CA4414" s="40"/>
      <c r="CB4414" s="94"/>
      <c r="CC4414" s="94"/>
      <c r="CD4414" s="94"/>
      <c r="CE4414" s="40"/>
      <c r="CF4414" s="73"/>
      <c r="CG4414" s="41"/>
      <c r="CH4414" s="41"/>
      <c r="CI4414" s="41"/>
      <c r="CJ4414" s="41"/>
      <c r="CK4414" s="41"/>
      <c r="CL4414" s="68"/>
      <c r="CM4414" s="41"/>
      <c r="CN4414" s="41"/>
      <c r="CO4414" s="39"/>
      <c r="CP4414" s="78"/>
    </row>
    <row r="4415" spans="1:94" s="38" customFormat="1" x14ac:dyDescent="0.25">
      <c r="A4415" s="38">
        <v>4412</v>
      </c>
      <c r="F4415" s="39"/>
      <c r="Q4415" s="39"/>
      <c r="R4415" s="40"/>
      <c r="S4415" s="40"/>
      <c r="T4415" s="39"/>
      <c r="AG4415" s="110"/>
      <c r="AH4415" s="94"/>
      <c r="AJ4415" s="97"/>
      <c r="AL4415" s="39"/>
      <c r="AP4415" s="39"/>
      <c r="AQ4415" s="77"/>
      <c r="AR4415" s="94"/>
      <c r="AT4415" s="97"/>
      <c r="BB4415" s="79"/>
      <c r="BC4415" s="94"/>
      <c r="BE4415" s="97"/>
      <c r="BF4415" s="97"/>
      <c r="BG4415" s="40"/>
      <c r="BK4415" s="40"/>
      <c r="BL4415" s="79"/>
      <c r="BM4415" s="94"/>
      <c r="BO4415" s="97"/>
      <c r="BQ4415" s="40"/>
      <c r="BR4415" s="94"/>
      <c r="BS4415" s="94"/>
      <c r="BT4415" s="94"/>
      <c r="BU4415" s="40"/>
      <c r="BV4415" s="82"/>
      <c r="BW4415" s="94"/>
      <c r="BX4415" s="48"/>
      <c r="BY4415" s="97"/>
      <c r="BZ4415" s="48"/>
      <c r="CA4415" s="40"/>
      <c r="CB4415" s="94"/>
      <c r="CC4415" s="94"/>
      <c r="CD4415" s="94"/>
      <c r="CE4415" s="40"/>
      <c r="CF4415" s="73"/>
      <c r="CG4415" s="41"/>
      <c r="CH4415" s="41"/>
      <c r="CI4415" s="41"/>
      <c r="CJ4415" s="41"/>
      <c r="CK4415" s="41"/>
      <c r="CL4415" s="68"/>
      <c r="CM4415" s="41"/>
      <c r="CN4415" s="41"/>
      <c r="CO4415" s="39"/>
      <c r="CP4415" s="78"/>
    </row>
    <row r="4416" spans="1:94" s="38" customFormat="1" x14ac:dyDescent="0.25">
      <c r="A4416" s="38">
        <v>4413</v>
      </c>
      <c r="F4416" s="39"/>
      <c r="Q4416" s="39"/>
      <c r="R4416" s="40"/>
      <c r="S4416" s="40"/>
      <c r="T4416" s="39"/>
      <c r="AG4416" s="110"/>
      <c r="AH4416" s="94"/>
      <c r="AJ4416" s="97"/>
      <c r="AL4416" s="39"/>
      <c r="AP4416" s="39"/>
      <c r="AQ4416" s="77"/>
      <c r="AR4416" s="94"/>
      <c r="AT4416" s="97"/>
      <c r="BB4416" s="79"/>
      <c r="BC4416" s="94"/>
      <c r="BE4416" s="97"/>
      <c r="BF4416" s="97"/>
      <c r="BG4416" s="40"/>
      <c r="BK4416" s="40"/>
      <c r="BL4416" s="79"/>
      <c r="BM4416" s="94"/>
      <c r="BO4416" s="97"/>
      <c r="BQ4416" s="40"/>
      <c r="BR4416" s="94"/>
      <c r="BS4416" s="94"/>
      <c r="BT4416" s="94"/>
      <c r="BU4416" s="40"/>
      <c r="BV4416" s="82"/>
      <c r="BW4416" s="94"/>
      <c r="BX4416" s="48"/>
      <c r="BY4416" s="97"/>
      <c r="BZ4416" s="48"/>
      <c r="CA4416" s="40"/>
      <c r="CB4416" s="94"/>
      <c r="CC4416" s="94"/>
      <c r="CD4416" s="94"/>
      <c r="CE4416" s="40"/>
      <c r="CF4416" s="73"/>
      <c r="CG4416" s="41"/>
      <c r="CH4416" s="41"/>
      <c r="CI4416" s="41"/>
      <c r="CJ4416" s="41"/>
      <c r="CK4416" s="41"/>
      <c r="CL4416" s="68"/>
      <c r="CM4416" s="41"/>
      <c r="CN4416" s="41"/>
      <c r="CO4416" s="39"/>
      <c r="CP4416" s="78"/>
    </row>
    <row r="4417" spans="1:94" s="38" customFormat="1" x14ac:dyDescent="0.25">
      <c r="A4417" s="38">
        <v>4414</v>
      </c>
      <c r="F4417" s="39"/>
      <c r="Q4417" s="39"/>
      <c r="R4417" s="40"/>
      <c r="S4417" s="40"/>
      <c r="T4417" s="39"/>
      <c r="AG4417" s="110"/>
      <c r="AH4417" s="94"/>
      <c r="AJ4417" s="97"/>
      <c r="AL4417" s="39"/>
      <c r="AP4417" s="39"/>
      <c r="AQ4417" s="77"/>
      <c r="AR4417" s="94"/>
      <c r="AT4417" s="97"/>
      <c r="BB4417" s="79"/>
      <c r="BC4417" s="94"/>
      <c r="BE4417" s="97"/>
      <c r="BF4417" s="97"/>
      <c r="BG4417" s="40"/>
      <c r="BK4417" s="40"/>
      <c r="BL4417" s="79"/>
      <c r="BM4417" s="94"/>
      <c r="BO4417" s="97"/>
      <c r="BQ4417" s="40"/>
      <c r="BR4417" s="94"/>
      <c r="BS4417" s="94"/>
      <c r="BT4417" s="94"/>
      <c r="BU4417" s="40"/>
      <c r="BV4417" s="82"/>
      <c r="BW4417" s="94"/>
      <c r="BX4417" s="48"/>
      <c r="BY4417" s="97"/>
      <c r="BZ4417" s="48"/>
      <c r="CA4417" s="40"/>
      <c r="CB4417" s="94"/>
      <c r="CC4417" s="94"/>
      <c r="CD4417" s="94"/>
      <c r="CE4417" s="40"/>
      <c r="CF4417" s="73"/>
      <c r="CG4417" s="41"/>
      <c r="CH4417" s="41"/>
      <c r="CI4417" s="41"/>
      <c r="CJ4417" s="41"/>
      <c r="CK4417" s="41"/>
      <c r="CL4417" s="68"/>
      <c r="CM4417" s="41"/>
      <c r="CN4417" s="41"/>
      <c r="CO4417" s="39"/>
      <c r="CP4417" s="78"/>
    </row>
    <row r="4418" spans="1:94" s="38" customFormat="1" x14ac:dyDescent="0.25">
      <c r="A4418" s="38">
        <v>4415</v>
      </c>
      <c r="F4418" s="39"/>
      <c r="Q4418" s="39"/>
      <c r="R4418" s="40"/>
      <c r="S4418" s="40"/>
      <c r="T4418" s="39"/>
      <c r="AG4418" s="110"/>
      <c r="AH4418" s="94"/>
      <c r="AJ4418" s="97"/>
      <c r="AL4418" s="39"/>
      <c r="AP4418" s="39"/>
      <c r="AQ4418" s="77"/>
      <c r="AR4418" s="94"/>
      <c r="AT4418" s="97"/>
      <c r="BB4418" s="79"/>
      <c r="BC4418" s="94"/>
      <c r="BE4418" s="97"/>
      <c r="BF4418" s="97"/>
      <c r="BG4418" s="40"/>
      <c r="BK4418" s="40"/>
      <c r="BL4418" s="79"/>
      <c r="BM4418" s="94"/>
      <c r="BO4418" s="97"/>
      <c r="BQ4418" s="40"/>
      <c r="BR4418" s="94"/>
      <c r="BS4418" s="94"/>
      <c r="BT4418" s="94"/>
      <c r="BU4418" s="40"/>
      <c r="BV4418" s="82"/>
      <c r="BW4418" s="94"/>
      <c r="BX4418" s="48"/>
      <c r="BY4418" s="97"/>
      <c r="BZ4418" s="48"/>
      <c r="CA4418" s="40"/>
      <c r="CB4418" s="94"/>
      <c r="CC4418" s="94"/>
      <c r="CD4418" s="94"/>
      <c r="CE4418" s="40"/>
      <c r="CF4418" s="73"/>
      <c r="CG4418" s="41"/>
      <c r="CH4418" s="41"/>
      <c r="CI4418" s="41"/>
      <c r="CJ4418" s="41"/>
      <c r="CK4418" s="41"/>
      <c r="CL4418" s="68"/>
      <c r="CM4418" s="41"/>
      <c r="CN4418" s="41"/>
      <c r="CO4418" s="39"/>
      <c r="CP4418" s="78"/>
    </row>
    <row r="4419" spans="1:94" s="38" customFormat="1" x14ac:dyDescent="0.25">
      <c r="A4419" s="38">
        <v>4416</v>
      </c>
      <c r="F4419" s="39"/>
      <c r="Q4419" s="39"/>
      <c r="R4419" s="40"/>
      <c r="S4419" s="40"/>
      <c r="T4419" s="39"/>
      <c r="AG4419" s="110"/>
      <c r="AH4419" s="94"/>
      <c r="AJ4419" s="97"/>
      <c r="AL4419" s="39"/>
      <c r="AP4419" s="39"/>
      <c r="AQ4419" s="77"/>
      <c r="AR4419" s="94"/>
      <c r="AT4419" s="97"/>
      <c r="BB4419" s="79"/>
      <c r="BC4419" s="94"/>
      <c r="BE4419" s="97"/>
      <c r="BF4419" s="97"/>
      <c r="BG4419" s="40"/>
      <c r="BK4419" s="40"/>
      <c r="BL4419" s="79"/>
      <c r="BM4419" s="94"/>
      <c r="BO4419" s="97"/>
      <c r="BQ4419" s="40"/>
      <c r="BR4419" s="94"/>
      <c r="BS4419" s="94"/>
      <c r="BT4419" s="94"/>
      <c r="BU4419" s="40"/>
      <c r="BV4419" s="82"/>
      <c r="BW4419" s="94"/>
      <c r="BX4419" s="48"/>
      <c r="BY4419" s="97"/>
      <c r="BZ4419" s="48"/>
      <c r="CA4419" s="40"/>
      <c r="CB4419" s="94"/>
      <c r="CC4419" s="94"/>
      <c r="CD4419" s="94"/>
      <c r="CE4419" s="40"/>
      <c r="CF4419" s="73"/>
      <c r="CG4419" s="41"/>
      <c r="CH4419" s="41"/>
      <c r="CI4419" s="41"/>
      <c r="CJ4419" s="41"/>
      <c r="CK4419" s="41"/>
      <c r="CL4419" s="68"/>
      <c r="CM4419" s="41"/>
      <c r="CN4419" s="41"/>
      <c r="CO4419" s="39"/>
      <c r="CP4419" s="78"/>
    </row>
    <row r="4420" spans="1:94" s="38" customFormat="1" x14ac:dyDescent="0.25">
      <c r="A4420" s="38">
        <v>4417</v>
      </c>
      <c r="F4420" s="39"/>
      <c r="Q4420" s="39"/>
      <c r="R4420" s="40"/>
      <c r="S4420" s="40"/>
      <c r="T4420" s="39"/>
      <c r="AG4420" s="110"/>
      <c r="AH4420" s="94"/>
      <c r="AJ4420" s="97"/>
      <c r="AL4420" s="39"/>
      <c r="AP4420" s="39"/>
      <c r="AQ4420" s="77"/>
      <c r="AR4420" s="94"/>
      <c r="AT4420" s="97"/>
      <c r="BB4420" s="79"/>
      <c r="BC4420" s="94"/>
      <c r="BE4420" s="97"/>
      <c r="BF4420" s="97"/>
      <c r="BG4420" s="40"/>
      <c r="BK4420" s="40"/>
      <c r="BL4420" s="79"/>
      <c r="BM4420" s="94"/>
      <c r="BO4420" s="97"/>
      <c r="BQ4420" s="40"/>
      <c r="BR4420" s="94"/>
      <c r="BS4420" s="94"/>
      <c r="BT4420" s="94"/>
      <c r="BU4420" s="40"/>
      <c r="BV4420" s="82"/>
      <c r="BW4420" s="94"/>
      <c r="BX4420" s="48"/>
      <c r="BY4420" s="97"/>
      <c r="BZ4420" s="48"/>
      <c r="CA4420" s="40"/>
      <c r="CB4420" s="94"/>
      <c r="CC4420" s="94"/>
      <c r="CD4420" s="94"/>
      <c r="CE4420" s="40"/>
      <c r="CF4420" s="73"/>
      <c r="CG4420" s="41"/>
      <c r="CH4420" s="41"/>
      <c r="CI4420" s="41"/>
      <c r="CJ4420" s="41"/>
      <c r="CK4420" s="41"/>
      <c r="CL4420" s="68"/>
      <c r="CM4420" s="41"/>
      <c r="CN4420" s="41"/>
      <c r="CO4420" s="39"/>
      <c r="CP4420" s="78"/>
    </row>
    <row r="4421" spans="1:94" s="38" customFormat="1" x14ac:dyDescent="0.25">
      <c r="A4421" s="38">
        <v>4418</v>
      </c>
      <c r="F4421" s="39"/>
      <c r="Q4421" s="39"/>
      <c r="R4421" s="40"/>
      <c r="S4421" s="40"/>
      <c r="T4421" s="39"/>
      <c r="AG4421" s="110"/>
      <c r="AH4421" s="94"/>
      <c r="AJ4421" s="97"/>
      <c r="AL4421" s="39"/>
      <c r="AP4421" s="39"/>
      <c r="AQ4421" s="77"/>
      <c r="AR4421" s="94"/>
      <c r="AT4421" s="97"/>
      <c r="BB4421" s="79"/>
      <c r="BC4421" s="94"/>
      <c r="BE4421" s="97"/>
      <c r="BF4421" s="97"/>
      <c r="BG4421" s="40"/>
      <c r="BK4421" s="40"/>
      <c r="BL4421" s="79"/>
      <c r="BM4421" s="94"/>
      <c r="BO4421" s="97"/>
      <c r="BQ4421" s="40"/>
      <c r="BR4421" s="94"/>
      <c r="BS4421" s="94"/>
      <c r="BT4421" s="94"/>
      <c r="BU4421" s="40"/>
      <c r="BV4421" s="82"/>
      <c r="BW4421" s="94"/>
      <c r="BX4421" s="48"/>
      <c r="BY4421" s="97"/>
      <c r="BZ4421" s="48"/>
      <c r="CA4421" s="40"/>
      <c r="CB4421" s="94"/>
      <c r="CC4421" s="94"/>
      <c r="CD4421" s="94"/>
      <c r="CE4421" s="40"/>
      <c r="CF4421" s="73"/>
      <c r="CG4421" s="41"/>
      <c r="CH4421" s="41"/>
      <c r="CI4421" s="41"/>
      <c r="CJ4421" s="41"/>
      <c r="CK4421" s="41"/>
      <c r="CL4421" s="68"/>
      <c r="CM4421" s="41"/>
      <c r="CN4421" s="41"/>
      <c r="CO4421" s="39"/>
      <c r="CP4421" s="78"/>
    </row>
    <row r="4422" spans="1:94" s="38" customFormat="1" x14ac:dyDescent="0.25">
      <c r="A4422" s="38">
        <v>4419</v>
      </c>
      <c r="F4422" s="39"/>
      <c r="Q4422" s="39"/>
      <c r="R4422" s="40"/>
      <c r="S4422" s="40"/>
      <c r="T4422" s="39"/>
      <c r="AG4422" s="110"/>
      <c r="AH4422" s="94"/>
      <c r="AJ4422" s="97"/>
      <c r="AL4422" s="39"/>
      <c r="AP4422" s="39"/>
      <c r="AQ4422" s="77"/>
      <c r="AR4422" s="94"/>
      <c r="AT4422" s="97"/>
      <c r="BB4422" s="79"/>
      <c r="BC4422" s="94"/>
      <c r="BE4422" s="97"/>
      <c r="BF4422" s="97"/>
      <c r="BG4422" s="40"/>
      <c r="BK4422" s="40"/>
      <c r="BL4422" s="79"/>
      <c r="BM4422" s="94"/>
      <c r="BO4422" s="97"/>
      <c r="BQ4422" s="40"/>
      <c r="BR4422" s="94"/>
      <c r="BS4422" s="94"/>
      <c r="BT4422" s="94"/>
      <c r="BU4422" s="40"/>
      <c r="BV4422" s="82"/>
      <c r="BW4422" s="94"/>
      <c r="BX4422" s="48"/>
      <c r="BY4422" s="97"/>
      <c r="BZ4422" s="48"/>
      <c r="CA4422" s="40"/>
      <c r="CB4422" s="94"/>
      <c r="CC4422" s="94"/>
      <c r="CD4422" s="94"/>
      <c r="CE4422" s="40"/>
      <c r="CF4422" s="73"/>
      <c r="CG4422" s="41"/>
      <c r="CH4422" s="41"/>
      <c r="CI4422" s="41"/>
      <c r="CJ4422" s="41"/>
      <c r="CK4422" s="41"/>
      <c r="CL4422" s="68"/>
      <c r="CM4422" s="41"/>
      <c r="CN4422" s="41"/>
      <c r="CO4422" s="39"/>
      <c r="CP4422" s="78"/>
    </row>
    <row r="4423" spans="1:94" s="38" customFormat="1" x14ac:dyDescent="0.25">
      <c r="A4423" s="38">
        <v>4420</v>
      </c>
      <c r="F4423" s="39"/>
      <c r="Q4423" s="39"/>
      <c r="R4423" s="40"/>
      <c r="S4423" s="40"/>
      <c r="T4423" s="39"/>
      <c r="AG4423" s="110"/>
      <c r="AH4423" s="94"/>
      <c r="AJ4423" s="97"/>
      <c r="AL4423" s="39"/>
      <c r="AP4423" s="39"/>
      <c r="AQ4423" s="77"/>
      <c r="AR4423" s="94"/>
      <c r="AT4423" s="97"/>
      <c r="BB4423" s="79"/>
      <c r="BC4423" s="94"/>
      <c r="BE4423" s="97"/>
      <c r="BF4423" s="97"/>
      <c r="BG4423" s="40"/>
      <c r="BK4423" s="40"/>
      <c r="BL4423" s="79"/>
      <c r="BM4423" s="94"/>
      <c r="BO4423" s="97"/>
      <c r="BQ4423" s="40"/>
      <c r="BR4423" s="94"/>
      <c r="BS4423" s="94"/>
      <c r="BT4423" s="94"/>
      <c r="BU4423" s="40"/>
      <c r="BV4423" s="82"/>
      <c r="BW4423" s="94"/>
      <c r="BX4423" s="48"/>
      <c r="BY4423" s="97"/>
      <c r="BZ4423" s="48"/>
      <c r="CA4423" s="40"/>
      <c r="CB4423" s="94"/>
      <c r="CC4423" s="94"/>
      <c r="CD4423" s="94"/>
      <c r="CE4423" s="40"/>
      <c r="CF4423" s="73"/>
      <c r="CG4423" s="41"/>
      <c r="CH4423" s="41"/>
      <c r="CI4423" s="41"/>
      <c r="CJ4423" s="41"/>
      <c r="CK4423" s="41"/>
      <c r="CL4423" s="68"/>
      <c r="CM4423" s="41"/>
      <c r="CN4423" s="41"/>
      <c r="CO4423" s="39"/>
      <c r="CP4423" s="78"/>
    </row>
    <row r="4424" spans="1:94" s="38" customFormat="1" x14ac:dyDescent="0.25">
      <c r="A4424" s="38">
        <v>4421</v>
      </c>
      <c r="F4424" s="39"/>
      <c r="Q4424" s="39"/>
      <c r="R4424" s="40"/>
      <c r="S4424" s="40"/>
      <c r="T4424" s="39"/>
      <c r="AG4424" s="110"/>
      <c r="AH4424" s="94"/>
      <c r="AJ4424" s="97"/>
      <c r="AL4424" s="39"/>
      <c r="AP4424" s="39"/>
      <c r="AQ4424" s="77"/>
      <c r="AR4424" s="94"/>
      <c r="AT4424" s="97"/>
      <c r="BB4424" s="79"/>
      <c r="BC4424" s="94"/>
      <c r="BE4424" s="97"/>
      <c r="BF4424" s="97"/>
      <c r="BG4424" s="40"/>
      <c r="BK4424" s="40"/>
      <c r="BL4424" s="79"/>
      <c r="BM4424" s="94"/>
      <c r="BO4424" s="97"/>
      <c r="BQ4424" s="40"/>
      <c r="BR4424" s="94"/>
      <c r="BS4424" s="94"/>
      <c r="BT4424" s="94"/>
      <c r="BU4424" s="40"/>
      <c r="BV4424" s="82"/>
      <c r="BW4424" s="94"/>
      <c r="BX4424" s="48"/>
      <c r="BY4424" s="97"/>
      <c r="BZ4424" s="48"/>
      <c r="CA4424" s="40"/>
      <c r="CB4424" s="94"/>
      <c r="CC4424" s="94"/>
      <c r="CD4424" s="94"/>
      <c r="CE4424" s="40"/>
      <c r="CF4424" s="73"/>
      <c r="CG4424" s="41"/>
      <c r="CH4424" s="41"/>
      <c r="CI4424" s="41"/>
      <c r="CJ4424" s="41"/>
      <c r="CK4424" s="41"/>
      <c r="CL4424" s="68"/>
      <c r="CM4424" s="41"/>
      <c r="CN4424" s="41"/>
      <c r="CO4424" s="39"/>
      <c r="CP4424" s="78"/>
    </row>
    <row r="4425" spans="1:94" s="38" customFormat="1" x14ac:dyDescent="0.25">
      <c r="A4425" s="38">
        <v>4422</v>
      </c>
      <c r="F4425" s="39"/>
      <c r="Q4425" s="39"/>
      <c r="R4425" s="40"/>
      <c r="S4425" s="40"/>
      <c r="T4425" s="39"/>
      <c r="AG4425" s="110"/>
      <c r="AH4425" s="94"/>
      <c r="AJ4425" s="97"/>
      <c r="AL4425" s="39"/>
      <c r="AP4425" s="39"/>
      <c r="AQ4425" s="77"/>
      <c r="AR4425" s="94"/>
      <c r="AT4425" s="97"/>
      <c r="BB4425" s="79"/>
      <c r="BC4425" s="94"/>
      <c r="BE4425" s="97"/>
      <c r="BF4425" s="97"/>
      <c r="BG4425" s="40"/>
      <c r="BK4425" s="40"/>
      <c r="BL4425" s="79"/>
      <c r="BM4425" s="94"/>
      <c r="BO4425" s="97"/>
      <c r="BQ4425" s="40"/>
      <c r="BR4425" s="94"/>
      <c r="BS4425" s="94"/>
      <c r="BT4425" s="94"/>
      <c r="BU4425" s="40"/>
      <c r="BV4425" s="82"/>
      <c r="BW4425" s="94"/>
      <c r="BX4425" s="48"/>
      <c r="BY4425" s="97"/>
      <c r="BZ4425" s="48"/>
      <c r="CA4425" s="40"/>
      <c r="CB4425" s="94"/>
      <c r="CC4425" s="94"/>
      <c r="CD4425" s="94"/>
      <c r="CE4425" s="40"/>
      <c r="CF4425" s="73"/>
      <c r="CG4425" s="41"/>
      <c r="CH4425" s="41"/>
      <c r="CI4425" s="41"/>
      <c r="CJ4425" s="41"/>
      <c r="CK4425" s="41"/>
      <c r="CL4425" s="68"/>
      <c r="CM4425" s="41"/>
      <c r="CN4425" s="41"/>
      <c r="CO4425" s="39"/>
      <c r="CP4425" s="78"/>
    </row>
    <row r="4426" spans="1:94" s="38" customFormat="1" x14ac:dyDescent="0.25">
      <c r="A4426" s="38">
        <v>4423</v>
      </c>
      <c r="F4426" s="39"/>
      <c r="Q4426" s="39"/>
      <c r="R4426" s="40"/>
      <c r="S4426" s="40"/>
      <c r="T4426" s="39"/>
      <c r="AG4426" s="110"/>
      <c r="AH4426" s="94"/>
      <c r="AJ4426" s="97"/>
      <c r="AL4426" s="39"/>
      <c r="AP4426" s="39"/>
      <c r="AQ4426" s="77"/>
      <c r="AR4426" s="94"/>
      <c r="AT4426" s="97"/>
      <c r="BB4426" s="79"/>
      <c r="BC4426" s="94"/>
      <c r="BE4426" s="97"/>
      <c r="BF4426" s="97"/>
      <c r="BG4426" s="40"/>
      <c r="BK4426" s="40"/>
      <c r="BL4426" s="79"/>
      <c r="BM4426" s="94"/>
      <c r="BO4426" s="97"/>
      <c r="BQ4426" s="40"/>
      <c r="BR4426" s="94"/>
      <c r="BS4426" s="94"/>
      <c r="BT4426" s="94"/>
      <c r="BU4426" s="40"/>
      <c r="BV4426" s="82"/>
      <c r="BW4426" s="94"/>
      <c r="BX4426" s="48"/>
      <c r="BY4426" s="97"/>
      <c r="BZ4426" s="48"/>
      <c r="CA4426" s="40"/>
      <c r="CB4426" s="94"/>
      <c r="CC4426" s="94"/>
      <c r="CD4426" s="94"/>
      <c r="CE4426" s="40"/>
      <c r="CF4426" s="73"/>
      <c r="CG4426" s="41"/>
      <c r="CH4426" s="41"/>
      <c r="CI4426" s="41"/>
      <c r="CJ4426" s="41"/>
      <c r="CK4426" s="41"/>
      <c r="CL4426" s="68"/>
      <c r="CM4426" s="41"/>
      <c r="CN4426" s="41"/>
      <c r="CO4426" s="39"/>
      <c r="CP4426" s="78"/>
    </row>
    <row r="4427" spans="1:94" s="38" customFormat="1" x14ac:dyDescent="0.25">
      <c r="A4427" s="38">
        <v>4424</v>
      </c>
      <c r="F4427" s="39"/>
      <c r="Q4427" s="39"/>
      <c r="R4427" s="40"/>
      <c r="S4427" s="40"/>
      <c r="T4427" s="39"/>
      <c r="AG4427" s="110"/>
      <c r="AH4427" s="94"/>
      <c r="AJ4427" s="97"/>
      <c r="AL4427" s="39"/>
      <c r="AP4427" s="39"/>
      <c r="AQ4427" s="77"/>
      <c r="AR4427" s="94"/>
      <c r="AT4427" s="97"/>
      <c r="BB4427" s="79"/>
      <c r="BC4427" s="94"/>
      <c r="BE4427" s="97"/>
      <c r="BF4427" s="97"/>
      <c r="BG4427" s="40"/>
      <c r="BK4427" s="40"/>
      <c r="BL4427" s="79"/>
      <c r="BM4427" s="94"/>
      <c r="BO4427" s="97"/>
      <c r="BQ4427" s="40"/>
      <c r="BR4427" s="94"/>
      <c r="BS4427" s="94"/>
      <c r="BT4427" s="94"/>
      <c r="BU4427" s="40"/>
      <c r="BV4427" s="82"/>
      <c r="BW4427" s="94"/>
      <c r="BX4427" s="48"/>
      <c r="BY4427" s="97"/>
      <c r="BZ4427" s="48"/>
      <c r="CA4427" s="40"/>
      <c r="CB4427" s="94"/>
      <c r="CC4427" s="94"/>
      <c r="CD4427" s="94"/>
      <c r="CE4427" s="40"/>
      <c r="CF4427" s="73"/>
      <c r="CG4427" s="41"/>
      <c r="CH4427" s="41"/>
      <c r="CI4427" s="41"/>
      <c r="CJ4427" s="41"/>
      <c r="CK4427" s="41"/>
      <c r="CL4427" s="68"/>
      <c r="CM4427" s="41"/>
      <c r="CN4427" s="41"/>
      <c r="CO4427" s="39"/>
      <c r="CP4427" s="78"/>
    </row>
    <row r="4428" spans="1:94" s="38" customFormat="1" x14ac:dyDescent="0.25">
      <c r="A4428" s="38">
        <v>4425</v>
      </c>
      <c r="F4428" s="39"/>
      <c r="Q4428" s="39"/>
      <c r="R4428" s="40"/>
      <c r="S4428" s="40"/>
      <c r="T4428" s="39"/>
      <c r="AG4428" s="110"/>
      <c r="AH4428" s="94"/>
      <c r="AJ4428" s="97"/>
      <c r="AL4428" s="39"/>
      <c r="AP4428" s="39"/>
      <c r="AQ4428" s="77"/>
      <c r="AR4428" s="94"/>
      <c r="AT4428" s="97"/>
      <c r="BB4428" s="79"/>
      <c r="BC4428" s="94"/>
      <c r="BE4428" s="97"/>
      <c r="BF4428" s="97"/>
      <c r="BG4428" s="40"/>
      <c r="BK4428" s="40"/>
      <c r="BL4428" s="79"/>
      <c r="BM4428" s="94"/>
      <c r="BO4428" s="97"/>
      <c r="BQ4428" s="40"/>
      <c r="BR4428" s="94"/>
      <c r="BS4428" s="94"/>
      <c r="BT4428" s="94"/>
      <c r="BU4428" s="40"/>
      <c r="BV4428" s="82"/>
      <c r="BW4428" s="94"/>
      <c r="BX4428" s="48"/>
      <c r="BY4428" s="97"/>
      <c r="BZ4428" s="48"/>
      <c r="CA4428" s="40"/>
      <c r="CB4428" s="94"/>
      <c r="CC4428" s="94"/>
      <c r="CD4428" s="94"/>
      <c r="CE4428" s="40"/>
      <c r="CF4428" s="73"/>
      <c r="CG4428" s="41"/>
      <c r="CH4428" s="41"/>
      <c r="CI4428" s="41"/>
      <c r="CJ4428" s="41"/>
      <c r="CK4428" s="41"/>
      <c r="CL4428" s="68"/>
      <c r="CM4428" s="41"/>
      <c r="CN4428" s="41"/>
      <c r="CO4428" s="39"/>
      <c r="CP4428" s="78"/>
    </row>
    <row r="4429" spans="1:94" s="38" customFormat="1" x14ac:dyDescent="0.25">
      <c r="A4429" s="38">
        <v>4426</v>
      </c>
      <c r="F4429" s="39"/>
      <c r="Q4429" s="39"/>
      <c r="R4429" s="40"/>
      <c r="S4429" s="40"/>
      <c r="T4429" s="39"/>
      <c r="AG4429" s="110"/>
      <c r="AH4429" s="94"/>
      <c r="AJ4429" s="97"/>
      <c r="AL4429" s="39"/>
      <c r="AP4429" s="39"/>
      <c r="AQ4429" s="77"/>
      <c r="AR4429" s="94"/>
      <c r="AT4429" s="97"/>
      <c r="BB4429" s="79"/>
      <c r="BC4429" s="94"/>
      <c r="BE4429" s="97"/>
      <c r="BF4429" s="97"/>
      <c r="BG4429" s="40"/>
      <c r="BK4429" s="40"/>
      <c r="BL4429" s="79"/>
      <c r="BM4429" s="94"/>
      <c r="BO4429" s="97"/>
      <c r="BQ4429" s="40"/>
      <c r="BR4429" s="94"/>
      <c r="BS4429" s="94"/>
      <c r="BT4429" s="94"/>
      <c r="BU4429" s="40"/>
      <c r="BV4429" s="82"/>
      <c r="BW4429" s="94"/>
      <c r="BX4429" s="48"/>
      <c r="BY4429" s="97"/>
      <c r="BZ4429" s="48"/>
      <c r="CA4429" s="40"/>
      <c r="CB4429" s="94"/>
      <c r="CC4429" s="94"/>
      <c r="CD4429" s="94"/>
      <c r="CE4429" s="40"/>
      <c r="CF4429" s="73"/>
      <c r="CG4429" s="41"/>
      <c r="CH4429" s="41"/>
      <c r="CI4429" s="41"/>
      <c r="CJ4429" s="41"/>
      <c r="CK4429" s="41"/>
      <c r="CL4429" s="68"/>
      <c r="CM4429" s="41"/>
      <c r="CN4429" s="41"/>
      <c r="CO4429" s="39"/>
      <c r="CP4429" s="78"/>
    </row>
    <row r="4430" spans="1:94" s="38" customFormat="1" x14ac:dyDescent="0.25">
      <c r="A4430" s="38">
        <v>4427</v>
      </c>
      <c r="F4430" s="39"/>
      <c r="Q4430" s="39"/>
      <c r="R4430" s="40"/>
      <c r="S4430" s="40"/>
      <c r="T4430" s="39"/>
      <c r="AG4430" s="110"/>
      <c r="AH4430" s="94"/>
      <c r="AJ4430" s="97"/>
      <c r="AL4430" s="39"/>
      <c r="AP4430" s="39"/>
      <c r="AQ4430" s="77"/>
      <c r="AR4430" s="94"/>
      <c r="AT4430" s="97"/>
      <c r="BB4430" s="79"/>
      <c r="BC4430" s="94"/>
      <c r="BE4430" s="97"/>
      <c r="BF4430" s="97"/>
      <c r="BG4430" s="40"/>
      <c r="BK4430" s="40"/>
      <c r="BL4430" s="79"/>
      <c r="BM4430" s="94"/>
      <c r="BO4430" s="97"/>
      <c r="BQ4430" s="40"/>
      <c r="BR4430" s="94"/>
      <c r="BS4430" s="94"/>
      <c r="BT4430" s="94"/>
      <c r="BU4430" s="40"/>
      <c r="BV4430" s="82"/>
      <c r="BW4430" s="94"/>
      <c r="BX4430" s="48"/>
      <c r="BY4430" s="97"/>
      <c r="BZ4430" s="48"/>
      <c r="CA4430" s="40"/>
      <c r="CB4430" s="94"/>
      <c r="CC4430" s="94"/>
      <c r="CD4430" s="94"/>
      <c r="CE4430" s="40"/>
      <c r="CF4430" s="73"/>
      <c r="CG4430" s="41"/>
      <c r="CH4430" s="41"/>
      <c r="CI4430" s="41"/>
      <c r="CJ4430" s="41"/>
      <c r="CK4430" s="41"/>
      <c r="CL4430" s="68"/>
      <c r="CM4430" s="41"/>
      <c r="CN4430" s="41"/>
      <c r="CO4430" s="39"/>
      <c r="CP4430" s="78"/>
    </row>
    <row r="4431" spans="1:94" s="38" customFormat="1" x14ac:dyDescent="0.25">
      <c r="A4431" s="38">
        <v>4428</v>
      </c>
      <c r="F4431" s="39"/>
      <c r="Q4431" s="39"/>
      <c r="R4431" s="40"/>
      <c r="S4431" s="40"/>
      <c r="T4431" s="39"/>
      <c r="AG4431" s="110"/>
      <c r="AH4431" s="94"/>
      <c r="AJ4431" s="97"/>
      <c r="AL4431" s="39"/>
      <c r="AP4431" s="39"/>
      <c r="AQ4431" s="77"/>
      <c r="AR4431" s="94"/>
      <c r="AT4431" s="97"/>
      <c r="BB4431" s="79"/>
      <c r="BC4431" s="94"/>
      <c r="BE4431" s="97"/>
      <c r="BF4431" s="97"/>
      <c r="BG4431" s="40"/>
      <c r="BK4431" s="40"/>
      <c r="BL4431" s="79"/>
      <c r="BM4431" s="94"/>
      <c r="BO4431" s="97"/>
      <c r="BQ4431" s="40"/>
      <c r="BR4431" s="94"/>
      <c r="BS4431" s="94"/>
      <c r="BT4431" s="94"/>
      <c r="BU4431" s="40"/>
      <c r="BV4431" s="82"/>
      <c r="BW4431" s="94"/>
      <c r="BX4431" s="48"/>
      <c r="BY4431" s="97"/>
      <c r="BZ4431" s="48"/>
      <c r="CA4431" s="40"/>
      <c r="CB4431" s="94"/>
      <c r="CC4431" s="94"/>
      <c r="CD4431" s="94"/>
      <c r="CE4431" s="40"/>
      <c r="CF4431" s="73"/>
      <c r="CG4431" s="41"/>
      <c r="CH4431" s="41"/>
      <c r="CI4431" s="41"/>
      <c r="CJ4431" s="41"/>
      <c r="CK4431" s="41"/>
      <c r="CL4431" s="68"/>
      <c r="CM4431" s="41"/>
      <c r="CN4431" s="41"/>
      <c r="CO4431" s="39"/>
      <c r="CP4431" s="78"/>
    </row>
    <row r="4432" spans="1:94" s="38" customFormat="1" x14ac:dyDescent="0.25">
      <c r="A4432" s="38">
        <v>4429</v>
      </c>
      <c r="F4432" s="39"/>
      <c r="Q4432" s="39"/>
      <c r="R4432" s="40"/>
      <c r="S4432" s="40"/>
      <c r="T4432" s="39"/>
      <c r="AG4432" s="110"/>
      <c r="AH4432" s="94"/>
      <c r="AJ4432" s="97"/>
      <c r="AL4432" s="39"/>
      <c r="AP4432" s="39"/>
      <c r="AQ4432" s="77"/>
      <c r="AR4432" s="94"/>
      <c r="AT4432" s="97"/>
      <c r="BB4432" s="79"/>
      <c r="BC4432" s="94"/>
      <c r="BE4432" s="97"/>
      <c r="BF4432" s="97"/>
      <c r="BG4432" s="40"/>
      <c r="BK4432" s="40"/>
      <c r="BL4432" s="79"/>
      <c r="BM4432" s="94"/>
      <c r="BO4432" s="97"/>
      <c r="BQ4432" s="40"/>
      <c r="BR4432" s="94"/>
      <c r="BS4432" s="94"/>
      <c r="BT4432" s="94"/>
      <c r="BU4432" s="40"/>
      <c r="BV4432" s="82"/>
      <c r="BW4432" s="94"/>
      <c r="BX4432" s="48"/>
      <c r="BY4432" s="97"/>
      <c r="BZ4432" s="48"/>
      <c r="CA4432" s="40"/>
      <c r="CB4432" s="94"/>
      <c r="CC4432" s="94"/>
      <c r="CD4432" s="94"/>
      <c r="CE4432" s="40"/>
      <c r="CF4432" s="73"/>
      <c r="CG4432" s="41"/>
      <c r="CH4432" s="41"/>
      <c r="CI4432" s="41"/>
      <c r="CJ4432" s="41"/>
      <c r="CK4432" s="41"/>
      <c r="CL4432" s="68"/>
      <c r="CM4432" s="41"/>
      <c r="CN4432" s="41"/>
      <c r="CO4432" s="39"/>
      <c r="CP4432" s="78"/>
    </row>
    <row r="4433" spans="1:94" s="38" customFormat="1" x14ac:dyDescent="0.25">
      <c r="A4433" s="38">
        <v>4430</v>
      </c>
      <c r="F4433" s="39"/>
      <c r="Q4433" s="39"/>
      <c r="R4433" s="40"/>
      <c r="S4433" s="40"/>
      <c r="T4433" s="39"/>
      <c r="AG4433" s="110"/>
      <c r="AH4433" s="94"/>
      <c r="AJ4433" s="97"/>
      <c r="AL4433" s="39"/>
      <c r="AP4433" s="39"/>
      <c r="AQ4433" s="77"/>
      <c r="AR4433" s="94"/>
      <c r="AT4433" s="97"/>
      <c r="BB4433" s="79"/>
      <c r="BC4433" s="94"/>
      <c r="BE4433" s="97"/>
      <c r="BF4433" s="97"/>
      <c r="BG4433" s="40"/>
      <c r="BK4433" s="40"/>
      <c r="BL4433" s="79"/>
      <c r="BM4433" s="94"/>
      <c r="BO4433" s="97"/>
      <c r="BQ4433" s="40"/>
      <c r="BR4433" s="94"/>
      <c r="BS4433" s="94"/>
      <c r="BT4433" s="94"/>
      <c r="BU4433" s="40"/>
      <c r="BV4433" s="82"/>
      <c r="BW4433" s="94"/>
      <c r="BX4433" s="48"/>
      <c r="BY4433" s="97"/>
      <c r="BZ4433" s="48"/>
      <c r="CA4433" s="40"/>
      <c r="CB4433" s="94"/>
      <c r="CC4433" s="94"/>
      <c r="CD4433" s="94"/>
      <c r="CE4433" s="40"/>
      <c r="CF4433" s="73"/>
      <c r="CG4433" s="41"/>
      <c r="CH4433" s="41"/>
      <c r="CI4433" s="41"/>
      <c r="CJ4433" s="41"/>
      <c r="CK4433" s="41"/>
      <c r="CL4433" s="68"/>
      <c r="CM4433" s="41"/>
      <c r="CN4433" s="41"/>
      <c r="CO4433" s="39"/>
      <c r="CP4433" s="78"/>
    </row>
    <row r="4434" spans="1:94" s="38" customFormat="1" x14ac:dyDescent="0.25">
      <c r="A4434" s="38">
        <v>4431</v>
      </c>
      <c r="F4434" s="39"/>
      <c r="Q4434" s="39"/>
      <c r="R4434" s="40"/>
      <c r="S4434" s="40"/>
      <c r="T4434" s="39"/>
      <c r="AG4434" s="110"/>
      <c r="AH4434" s="94"/>
      <c r="AJ4434" s="97"/>
      <c r="AL4434" s="39"/>
      <c r="AP4434" s="39"/>
      <c r="AQ4434" s="77"/>
      <c r="AR4434" s="94"/>
      <c r="AT4434" s="97"/>
      <c r="BB4434" s="79"/>
      <c r="BC4434" s="94"/>
      <c r="BE4434" s="97"/>
      <c r="BF4434" s="97"/>
      <c r="BG4434" s="40"/>
      <c r="BK4434" s="40"/>
      <c r="BL4434" s="79"/>
      <c r="BM4434" s="94"/>
      <c r="BO4434" s="97"/>
      <c r="BQ4434" s="40"/>
      <c r="BR4434" s="94"/>
      <c r="BS4434" s="94"/>
      <c r="BT4434" s="94"/>
      <c r="BU4434" s="40"/>
      <c r="BV4434" s="82"/>
      <c r="BW4434" s="94"/>
      <c r="BX4434" s="48"/>
      <c r="BY4434" s="97"/>
      <c r="BZ4434" s="48"/>
      <c r="CA4434" s="40"/>
      <c r="CB4434" s="94"/>
      <c r="CC4434" s="94"/>
      <c r="CD4434" s="94"/>
      <c r="CE4434" s="40"/>
      <c r="CF4434" s="73"/>
      <c r="CG4434" s="41"/>
      <c r="CH4434" s="41"/>
      <c r="CI4434" s="41"/>
      <c r="CJ4434" s="41"/>
      <c r="CK4434" s="41"/>
      <c r="CL4434" s="68"/>
      <c r="CM4434" s="41"/>
      <c r="CN4434" s="41"/>
      <c r="CO4434" s="39"/>
      <c r="CP4434" s="78"/>
    </row>
    <row r="4435" spans="1:94" s="38" customFormat="1" x14ac:dyDescent="0.25">
      <c r="A4435" s="38">
        <v>4432</v>
      </c>
      <c r="F4435" s="39"/>
      <c r="Q4435" s="39"/>
      <c r="R4435" s="40"/>
      <c r="S4435" s="40"/>
      <c r="T4435" s="39"/>
      <c r="AG4435" s="110"/>
      <c r="AH4435" s="94"/>
      <c r="AJ4435" s="97"/>
      <c r="AL4435" s="39"/>
      <c r="AP4435" s="39"/>
      <c r="AQ4435" s="77"/>
      <c r="AR4435" s="94"/>
      <c r="AT4435" s="97"/>
      <c r="BB4435" s="79"/>
      <c r="BC4435" s="94"/>
      <c r="BE4435" s="97"/>
      <c r="BF4435" s="97"/>
      <c r="BG4435" s="40"/>
      <c r="BK4435" s="40"/>
      <c r="BL4435" s="79"/>
      <c r="BM4435" s="94"/>
      <c r="BO4435" s="97"/>
      <c r="BQ4435" s="40"/>
      <c r="BR4435" s="94"/>
      <c r="BS4435" s="94"/>
      <c r="BT4435" s="94"/>
      <c r="BU4435" s="40"/>
      <c r="BV4435" s="82"/>
      <c r="BW4435" s="94"/>
      <c r="BX4435" s="48"/>
      <c r="BY4435" s="97"/>
      <c r="BZ4435" s="48"/>
      <c r="CA4435" s="40"/>
      <c r="CB4435" s="94"/>
      <c r="CC4435" s="94"/>
      <c r="CD4435" s="94"/>
      <c r="CE4435" s="40"/>
      <c r="CF4435" s="73"/>
      <c r="CG4435" s="41"/>
      <c r="CH4435" s="41"/>
      <c r="CI4435" s="41"/>
      <c r="CJ4435" s="41"/>
      <c r="CK4435" s="41"/>
      <c r="CL4435" s="68"/>
      <c r="CM4435" s="41"/>
      <c r="CN4435" s="41"/>
      <c r="CO4435" s="39"/>
      <c r="CP4435" s="78"/>
    </row>
    <row r="4436" spans="1:94" s="38" customFormat="1" x14ac:dyDescent="0.25">
      <c r="A4436" s="38">
        <v>4433</v>
      </c>
      <c r="F4436" s="39"/>
      <c r="Q4436" s="39"/>
      <c r="R4436" s="40"/>
      <c r="S4436" s="40"/>
      <c r="T4436" s="39"/>
      <c r="AG4436" s="110"/>
      <c r="AH4436" s="94"/>
      <c r="AJ4436" s="97"/>
      <c r="AL4436" s="39"/>
      <c r="AP4436" s="39"/>
      <c r="AQ4436" s="77"/>
      <c r="AR4436" s="94"/>
      <c r="AT4436" s="97"/>
      <c r="BB4436" s="79"/>
      <c r="BC4436" s="94"/>
      <c r="BE4436" s="97"/>
      <c r="BF4436" s="97"/>
      <c r="BG4436" s="40"/>
      <c r="BK4436" s="40"/>
      <c r="BL4436" s="79"/>
      <c r="BM4436" s="94"/>
      <c r="BO4436" s="97"/>
      <c r="BQ4436" s="40"/>
      <c r="BR4436" s="94"/>
      <c r="BS4436" s="94"/>
      <c r="BT4436" s="94"/>
      <c r="BU4436" s="40"/>
      <c r="BV4436" s="82"/>
      <c r="BW4436" s="94"/>
      <c r="BX4436" s="48"/>
      <c r="BY4436" s="97"/>
      <c r="BZ4436" s="48"/>
      <c r="CA4436" s="40"/>
      <c r="CB4436" s="94"/>
      <c r="CC4436" s="94"/>
      <c r="CD4436" s="94"/>
      <c r="CE4436" s="40"/>
      <c r="CF4436" s="73"/>
      <c r="CG4436" s="41"/>
      <c r="CH4436" s="41"/>
      <c r="CI4436" s="41"/>
      <c r="CJ4436" s="41"/>
      <c r="CK4436" s="41"/>
      <c r="CL4436" s="68"/>
      <c r="CM4436" s="41"/>
      <c r="CN4436" s="41"/>
      <c r="CO4436" s="39"/>
      <c r="CP4436" s="78"/>
    </row>
    <row r="4437" spans="1:94" s="38" customFormat="1" x14ac:dyDescent="0.25">
      <c r="A4437" s="38">
        <v>4434</v>
      </c>
      <c r="F4437" s="39"/>
      <c r="Q4437" s="39"/>
      <c r="R4437" s="40"/>
      <c r="S4437" s="40"/>
      <c r="T4437" s="39"/>
      <c r="AG4437" s="110"/>
      <c r="AH4437" s="94"/>
      <c r="AJ4437" s="97"/>
      <c r="AL4437" s="39"/>
      <c r="AP4437" s="39"/>
      <c r="AQ4437" s="77"/>
      <c r="AR4437" s="94"/>
      <c r="AT4437" s="97"/>
      <c r="BB4437" s="79"/>
      <c r="BC4437" s="94"/>
      <c r="BE4437" s="97"/>
      <c r="BF4437" s="97"/>
      <c r="BG4437" s="40"/>
      <c r="BK4437" s="40"/>
      <c r="BL4437" s="79"/>
      <c r="BM4437" s="94"/>
      <c r="BO4437" s="97"/>
      <c r="BQ4437" s="40"/>
      <c r="BR4437" s="94"/>
      <c r="BS4437" s="94"/>
      <c r="BT4437" s="94"/>
      <c r="BU4437" s="40"/>
      <c r="BV4437" s="82"/>
      <c r="BW4437" s="94"/>
      <c r="BX4437" s="48"/>
      <c r="BY4437" s="97"/>
      <c r="BZ4437" s="48"/>
      <c r="CA4437" s="40"/>
      <c r="CB4437" s="94"/>
      <c r="CC4437" s="94"/>
      <c r="CD4437" s="94"/>
      <c r="CE4437" s="40"/>
      <c r="CF4437" s="73"/>
      <c r="CG4437" s="41"/>
      <c r="CH4437" s="41"/>
      <c r="CI4437" s="41"/>
      <c r="CJ4437" s="41"/>
      <c r="CK4437" s="41"/>
      <c r="CL4437" s="68"/>
      <c r="CM4437" s="41"/>
      <c r="CN4437" s="41"/>
      <c r="CO4437" s="39"/>
      <c r="CP4437" s="78"/>
    </row>
    <row r="4438" spans="1:94" s="38" customFormat="1" x14ac:dyDescent="0.25">
      <c r="A4438" s="38">
        <v>4435</v>
      </c>
      <c r="F4438" s="39"/>
      <c r="Q4438" s="39"/>
      <c r="R4438" s="40"/>
      <c r="S4438" s="40"/>
      <c r="T4438" s="39"/>
      <c r="AG4438" s="110"/>
      <c r="AH4438" s="94"/>
      <c r="AJ4438" s="97"/>
      <c r="AL4438" s="39"/>
      <c r="AP4438" s="39"/>
      <c r="AQ4438" s="77"/>
      <c r="AR4438" s="94"/>
      <c r="AT4438" s="97"/>
      <c r="BB4438" s="79"/>
      <c r="BC4438" s="94"/>
      <c r="BE4438" s="97"/>
      <c r="BF4438" s="97"/>
      <c r="BG4438" s="40"/>
      <c r="BK4438" s="40"/>
      <c r="BL4438" s="79"/>
      <c r="BM4438" s="94"/>
      <c r="BO4438" s="97"/>
      <c r="BQ4438" s="40"/>
      <c r="BR4438" s="94"/>
      <c r="BS4438" s="94"/>
      <c r="BT4438" s="94"/>
      <c r="BU4438" s="40"/>
      <c r="BV4438" s="82"/>
      <c r="BW4438" s="94"/>
      <c r="BX4438" s="48"/>
      <c r="BY4438" s="97"/>
      <c r="BZ4438" s="48"/>
      <c r="CA4438" s="40"/>
      <c r="CB4438" s="94"/>
      <c r="CC4438" s="94"/>
      <c r="CD4438" s="94"/>
      <c r="CE4438" s="40"/>
      <c r="CF4438" s="73"/>
      <c r="CG4438" s="41"/>
      <c r="CH4438" s="41"/>
      <c r="CI4438" s="41"/>
      <c r="CJ4438" s="41"/>
      <c r="CK4438" s="41"/>
      <c r="CL4438" s="68"/>
      <c r="CM4438" s="41"/>
      <c r="CN4438" s="41"/>
      <c r="CO4438" s="39"/>
      <c r="CP4438" s="78"/>
    </row>
    <row r="4439" spans="1:94" s="38" customFormat="1" x14ac:dyDescent="0.25">
      <c r="A4439" s="38">
        <v>4436</v>
      </c>
      <c r="F4439" s="39"/>
      <c r="Q4439" s="39"/>
      <c r="R4439" s="40"/>
      <c r="S4439" s="40"/>
      <c r="T4439" s="39"/>
      <c r="AG4439" s="110"/>
      <c r="AH4439" s="94"/>
      <c r="AJ4439" s="97"/>
      <c r="AL4439" s="39"/>
      <c r="AP4439" s="39"/>
      <c r="AQ4439" s="77"/>
      <c r="AR4439" s="94"/>
      <c r="AT4439" s="97"/>
      <c r="BB4439" s="79"/>
      <c r="BC4439" s="94"/>
      <c r="BE4439" s="97"/>
      <c r="BF4439" s="97"/>
      <c r="BG4439" s="40"/>
      <c r="BK4439" s="40"/>
      <c r="BL4439" s="79"/>
      <c r="BM4439" s="94"/>
      <c r="BO4439" s="97"/>
      <c r="BQ4439" s="40"/>
      <c r="BR4439" s="94"/>
      <c r="BS4439" s="94"/>
      <c r="BT4439" s="94"/>
      <c r="BU4439" s="40"/>
      <c r="BV4439" s="82"/>
      <c r="BW4439" s="94"/>
      <c r="BX4439" s="48"/>
      <c r="BY4439" s="97"/>
      <c r="BZ4439" s="48"/>
      <c r="CA4439" s="40"/>
      <c r="CB4439" s="94"/>
      <c r="CC4439" s="94"/>
      <c r="CD4439" s="94"/>
      <c r="CE4439" s="40"/>
      <c r="CF4439" s="73"/>
      <c r="CG4439" s="41"/>
      <c r="CH4439" s="41"/>
      <c r="CI4439" s="41"/>
      <c r="CJ4439" s="41"/>
      <c r="CK4439" s="41"/>
      <c r="CL4439" s="68"/>
      <c r="CM4439" s="41"/>
      <c r="CN4439" s="41"/>
      <c r="CO4439" s="39"/>
      <c r="CP4439" s="78"/>
    </row>
    <row r="4440" spans="1:94" s="38" customFormat="1" x14ac:dyDescent="0.25">
      <c r="A4440" s="38">
        <v>4437</v>
      </c>
      <c r="F4440" s="39"/>
      <c r="Q4440" s="39"/>
      <c r="R4440" s="40"/>
      <c r="S4440" s="40"/>
      <c r="T4440" s="39"/>
      <c r="AG4440" s="110"/>
      <c r="AH4440" s="94"/>
      <c r="AJ4440" s="97"/>
      <c r="AL4440" s="39"/>
      <c r="AP4440" s="39"/>
      <c r="AQ4440" s="77"/>
      <c r="AR4440" s="94"/>
      <c r="AT4440" s="97"/>
      <c r="BB4440" s="79"/>
      <c r="BC4440" s="94"/>
      <c r="BE4440" s="97"/>
      <c r="BF4440" s="97"/>
      <c r="BG4440" s="40"/>
      <c r="BK4440" s="40"/>
      <c r="BL4440" s="79"/>
      <c r="BM4440" s="94"/>
      <c r="BO4440" s="97"/>
      <c r="BQ4440" s="40"/>
      <c r="BR4440" s="94"/>
      <c r="BS4440" s="94"/>
      <c r="BT4440" s="94"/>
      <c r="BU4440" s="40"/>
      <c r="BV4440" s="82"/>
      <c r="BW4440" s="94"/>
      <c r="BX4440" s="48"/>
      <c r="BY4440" s="97"/>
      <c r="BZ4440" s="48"/>
      <c r="CA4440" s="40"/>
      <c r="CB4440" s="94"/>
      <c r="CC4440" s="94"/>
      <c r="CD4440" s="94"/>
      <c r="CE4440" s="40"/>
      <c r="CF4440" s="73"/>
      <c r="CG4440" s="41"/>
      <c r="CH4440" s="41"/>
      <c r="CI4440" s="41"/>
      <c r="CJ4440" s="41"/>
      <c r="CK4440" s="41"/>
      <c r="CL4440" s="68"/>
      <c r="CM4440" s="41"/>
      <c r="CN4440" s="41"/>
      <c r="CO4440" s="39"/>
      <c r="CP4440" s="78"/>
    </row>
    <row r="4441" spans="1:94" s="38" customFormat="1" x14ac:dyDescent="0.25">
      <c r="A4441" s="38">
        <v>4438</v>
      </c>
      <c r="F4441" s="39"/>
      <c r="Q4441" s="39"/>
      <c r="R4441" s="40"/>
      <c r="S4441" s="40"/>
      <c r="T4441" s="39"/>
      <c r="AG4441" s="110"/>
      <c r="AH4441" s="94"/>
      <c r="AJ4441" s="97"/>
      <c r="AL4441" s="39"/>
      <c r="AP4441" s="39"/>
      <c r="AQ4441" s="77"/>
      <c r="AR4441" s="94"/>
      <c r="AT4441" s="97"/>
      <c r="BB4441" s="79"/>
      <c r="BC4441" s="94"/>
      <c r="BE4441" s="97"/>
      <c r="BF4441" s="97"/>
      <c r="BG4441" s="40"/>
      <c r="BK4441" s="40"/>
      <c r="BL4441" s="79"/>
      <c r="BM4441" s="94"/>
      <c r="BO4441" s="97"/>
      <c r="BQ4441" s="40"/>
      <c r="BR4441" s="94"/>
      <c r="BS4441" s="94"/>
      <c r="BT4441" s="94"/>
      <c r="BU4441" s="40"/>
      <c r="BV4441" s="82"/>
      <c r="BW4441" s="94"/>
      <c r="BX4441" s="48"/>
      <c r="BY4441" s="97"/>
      <c r="BZ4441" s="48"/>
      <c r="CA4441" s="40"/>
      <c r="CB4441" s="94"/>
      <c r="CC4441" s="94"/>
      <c r="CD4441" s="94"/>
      <c r="CE4441" s="40"/>
      <c r="CF4441" s="73"/>
      <c r="CG4441" s="41"/>
      <c r="CH4441" s="41"/>
      <c r="CI4441" s="41"/>
      <c r="CJ4441" s="41"/>
      <c r="CK4441" s="41"/>
      <c r="CL4441" s="68"/>
      <c r="CM4441" s="41"/>
      <c r="CN4441" s="41"/>
      <c r="CO4441" s="39"/>
      <c r="CP4441" s="78"/>
    </row>
    <row r="4442" spans="1:94" s="38" customFormat="1" x14ac:dyDescent="0.25">
      <c r="A4442" s="38">
        <v>4439</v>
      </c>
      <c r="F4442" s="39"/>
      <c r="Q4442" s="39"/>
      <c r="R4442" s="40"/>
      <c r="S4442" s="40"/>
      <c r="T4442" s="39"/>
      <c r="AG4442" s="110"/>
      <c r="AH4442" s="94"/>
      <c r="AJ4442" s="97"/>
      <c r="AL4442" s="39"/>
      <c r="AP4442" s="39"/>
      <c r="AQ4442" s="77"/>
      <c r="AR4442" s="94"/>
      <c r="AT4442" s="97"/>
      <c r="BB4442" s="79"/>
      <c r="BC4442" s="94"/>
      <c r="BE4442" s="97"/>
      <c r="BF4442" s="97"/>
      <c r="BG4442" s="40"/>
      <c r="BK4442" s="40"/>
      <c r="BL4442" s="79"/>
      <c r="BM4442" s="94"/>
      <c r="BO4442" s="97"/>
      <c r="BQ4442" s="40"/>
      <c r="BR4442" s="94"/>
      <c r="BS4442" s="94"/>
      <c r="BT4442" s="94"/>
      <c r="BU4442" s="40"/>
      <c r="BV4442" s="82"/>
      <c r="BW4442" s="94"/>
      <c r="BX4442" s="48"/>
      <c r="BY4442" s="97"/>
      <c r="BZ4442" s="48"/>
      <c r="CA4442" s="40"/>
      <c r="CB4442" s="94"/>
      <c r="CC4442" s="94"/>
      <c r="CD4442" s="94"/>
      <c r="CE4442" s="40"/>
      <c r="CF4442" s="73"/>
      <c r="CG4442" s="41"/>
      <c r="CH4442" s="41"/>
      <c r="CI4442" s="41"/>
      <c r="CJ4442" s="41"/>
      <c r="CK4442" s="41"/>
      <c r="CL4442" s="68"/>
      <c r="CM4442" s="41"/>
      <c r="CN4442" s="41"/>
      <c r="CO4442" s="39"/>
      <c r="CP4442" s="78"/>
    </row>
    <row r="4443" spans="1:94" s="38" customFormat="1" x14ac:dyDescent="0.25">
      <c r="A4443" s="38">
        <v>4440</v>
      </c>
      <c r="F4443" s="39"/>
      <c r="Q4443" s="39"/>
      <c r="R4443" s="40"/>
      <c r="S4443" s="40"/>
      <c r="T4443" s="39"/>
      <c r="AG4443" s="110"/>
      <c r="AH4443" s="94"/>
      <c r="AJ4443" s="97"/>
      <c r="AL4443" s="39"/>
      <c r="AP4443" s="39"/>
      <c r="AQ4443" s="77"/>
      <c r="AR4443" s="94"/>
      <c r="AT4443" s="97"/>
      <c r="BB4443" s="79"/>
      <c r="BC4443" s="94"/>
      <c r="BE4443" s="97"/>
      <c r="BF4443" s="97"/>
      <c r="BG4443" s="40"/>
      <c r="BK4443" s="40"/>
      <c r="BL4443" s="79"/>
      <c r="BM4443" s="94"/>
      <c r="BO4443" s="97"/>
      <c r="BQ4443" s="40"/>
      <c r="BR4443" s="94"/>
      <c r="BS4443" s="94"/>
      <c r="BT4443" s="94"/>
      <c r="BU4443" s="40"/>
      <c r="BV4443" s="82"/>
      <c r="BW4443" s="94"/>
      <c r="BX4443" s="48"/>
      <c r="BY4443" s="97"/>
      <c r="BZ4443" s="48"/>
      <c r="CA4443" s="40"/>
      <c r="CB4443" s="94"/>
      <c r="CC4443" s="94"/>
      <c r="CD4443" s="94"/>
      <c r="CE4443" s="40"/>
      <c r="CF4443" s="73"/>
      <c r="CG4443" s="41"/>
      <c r="CH4443" s="41"/>
      <c r="CI4443" s="41"/>
      <c r="CJ4443" s="41"/>
      <c r="CK4443" s="41"/>
      <c r="CL4443" s="68"/>
      <c r="CM4443" s="41"/>
      <c r="CN4443" s="41"/>
      <c r="CO4443" s="39"/>
      <c r="CP4443" s="78"/>
    </row>
    <row r="4444" spans="1:94" s="38" customFormat="1" x14ac:dyDescent="0.25">
      <c r="A4444" s="38">
        <v>4441</v>
      </c>
      <c r="F4444" s="39"/>
      <c r="Q4444" s="39"/>
      <c r="R4444" s="40"/>
      <c r="S4444" s="40"/>
      <c r="T4444" s="39"/>
      <c r="AG4444" s="110"/>
      <c r="AH4444" s="94"/>
      <c r="AJ4444" s="97"/>
      <c r="AL4444" s="39"/>
      <c r="AP4444" s="39"/>
      <c r="AQ4444" s="77"/>
      <c r="AR4444" s="94"/>
      <c r="AT4444" s="97"/>
      <c r="BB4444" s="79"/>
      <c r="BC4444" s="94"/>
      <c r="BE4444" s="97"/>
      <c r="BF4444" s="97"/>
      <c r="BG4444" s="40"/>
      <c r="BK4444" s="40"/>
      <c r="BL4444" s="79"/>
      <c r="BM4444" s="94"/>
      <c r="BO4444" s="97"/>
      <c r="BQ4444" s="40"/>
      <c r="BR4444" s="94"/>
      <c r="BS4444" s="94"/>
      <c r="BT4444" s="94"/>
      <c r="BU4444" s="40"/>
      <c r="BV4444" s="82"/>
      <c r="BW4444" s="94"/>
      <c r="BX4444" s="48"/>
      <c r="BY4444" s="97"/>
      <c r="BZ4444" s="48"/>
      <c r="CA4444" s="40"/>
      <c r="CB4444" s="94"/>
      <c r="CC4444" s="94"/>
      <c r="CD4444" s="94"/>
      <c r="CE4444" s="40"/>
      <c r="CF4444" s="73"/>
      <c r="CG4444" s="41"/>
      <c r="CH4444" s="41"/>
      <c r="CI4444" s="41"/>
      <c r="CJ4444" s="41"/>
      <c r="CK4444" s="41"/>
      <c r="CL4444" s="68"/>
      <c r="CM4444" s="41"/>
      <c r="CN4444" s="41"/>
      <c r="CO4444" s="39"/>
      <c r="CP4444" s="78"/>
    </row>
    <row r="4445" spans="1:94" s="38" customFormat="1" x14ac:dyDescent="0.25">
      <c r="A4445" s="38">
        <v>4442</v>
      </c>
      <c r="F4445" s="39"/>
      <c r="Q4445" s="39"/>
      <c r="R4445" s="40"/>
      <c r="S4445" s="40"/>
      <c r="T4445" s="39"/>
      <c r="AG4445" s="110"/>
      <c r="AH4445" s="94"/>
      <c r="AJ4445" s="97"/>
      <c r="AL4445" s="39"/>
      <c r="AP4445" s="39"/>
      <c r="AQ4445" s="77"/>
      <c r="AR4445" s="94"/>
      <c r="AT4445" s="97"/>
      <c r="BB4445" s="79"/>
      <c r="BC4445" s="94"/>
      <c r="BE4445" s="97"/>
      <c r="BF4445" s="97"/>
      <c r="BG4445" s="40"/>
      <c r="BK4445" s="40"/>
      <c r="BL4445" s="79"/>
      <c r="BM4445" s="94"/>
      <c r="BO4445" s="97"/>
      <c r="BQ4445" s="40"/>
      <c r="BR4445" s="94"/>
      <c r="BS4445" s="94"/>
      <c r="BT4445" s="94"/>
      <c r="BU4445" s="40"/>
      <c r="BV4445" s="82"/>
      <c r="BW4445" s="94"/>
      <c r="BX4445" s="48"/>
      <c r="BY4445" s="97"/>
      <c r="BZ4445" s="48"/>
      <c r="CA4445" s="40"/>
      <c r="CB4445" s="94"/>
      <c r="CC4445" s="94"/>
      <c r="CD4445" s="94"/>
      <c r="CE4445" s="40"/>
      <c r="CF4445" s="73"/>
      <c r="CG4445" s="41"/>
      <c r="CH4445" s="41"/>
      <c r="CI4445" s="41"/>
      <c r="CJ4445" s="41"/>
      <c r="CK4445" s="41"/>
      <c r="CL4445" s="68"/>
      <c r="CM4445" s="41"/>
      <c r="CN4445" s="41"/>
      <c r="CO4445" s="39"/>
      <c r="CP4445" s="78"/>
    </row>
    <row r="4446" spans="1:94" s="38" customFormat="1" x14ac:dyDescent="0.25">
      <c r="A4446" s="38">
        <v>4443</v>
      </c>
      <c r="F4446" s="39"/>
      <c r="Q4446" s="39"/>
      <c r="R4446" s="40"/>
      <c r="S4446" s="40"/>
      <c r="T4446" s="39"/>
      <c r="AG4446" s="110"/>
      <c r="AH4446" s="94"/>
      <c r="AJ4446" s="97"/>
      <c r="AL4446" s="39"/>
      <c r="AP4446" s="39"/>
      <c r="AQ4446" s="77"/>
      <c r="AR4446" s="94"/>
      <c r="AT4446" s="97"/>
      <c r="BB4446" s="79"/>
      <c r="BC4446" s="94"/>
      <c r="BE4446" s="97"/>
      <c r="BF4446" s="97"/>
      <c r="BG4446" s="40"/>
      <c r="BK4446" s="40"/>
      <c r="BL4446" s="79"/>
      <c r="BM4446" s="94"/>
      <c r="BO4446" s="97"/>
      <c r="BQ4446" s="40"/>
      <c r="BR4446" s="94"/>
      <c r="BS4446" s="94"/>
      <c r="BT4446" s="94"/>
      <c r="BU4446" s="40"/>
      <c r="BV4446" s="82"/>
      <c r="BW4446" s="94"/>
      <c r="BX4446" s="48"/>
      <c r="BY4446" s="97"/>
      <c r="BZ4446" s="48"/>
      <c r="CA4446" s="40"/>
      <c r="CB4446" s="94"/>
      <c r="CC4446" s="94"/>
      <c r="CD4446" s="94"/>
      <c r="CE4446" s="40"/>
      <c r="CF4446" s="73"/>
      <c r="CG4446" s="41"/>
      <c r="CH4446" s="41"/>
      <c r="CI4446" s="41"/>
      <c r="CJ4446" s="41"/>
      <c r="CK4446" s="41"/>
      <c r="CL4446" s="68"/>
      <c r="CM4446" s="41"/>
      <c r="CN4446" s="41"/>
      <c r="CO4446" s="39"/>
      <c r="CP4446" s="78"/>
    </row>
    <row r="4447" spans="1:94" s="38" customFormat="1" x14ac:dyDescent="0.25">
      <c r="A4447" s="38">
        <v>4444</v>
      </c>
      <c r="F4447" s="39"/>
      <c r="Q4447" s="39"/>
      <c r="R4447" s="40"/>
      <c r="S4447" s="40"/>
      <c r="T4447" s="39"/>
      <c r="AG4447" s="110"/>
      <c r="AH4447" s="94"/>
      <c r="AJ4447" s="97"/>
      <c r="AL4447" s="39"/>
      <c r="AP4447" s="39"/>
      <c r="AQ4447" s="77"/>
      <c r="AR4447" s="94"/>
      <c r="AT4447" s="97"/>
      <c r="BB4447" s="79"/>
      <c r="BC4447" s="94"/>
      <c r="BE4447" s="97"/>
      <c r="BF4447" s="97"/>
      <c r="BG4447" s="40"/>
      <c r="BK4447" s="40"/>
      <c r="BL4447" s="79"/>
      <c r="BM4447" s="94"/>
      <c r="BO4447" s="97"/>
      <c r="BQ4447" s="40"/>
      <c r="BR4447" s="94"/>
      <c r="BS4447" s="94"/>
      <c r="BT4447" s="94"/>
      <c r="BU4447" s="40"/>
      <c r="BV4447" s="82"/>
      <c r="BW4447" s="94"/>
      <c r="BX4447" s="48"/>
      <c r="BY4447" s="97"/>
      <c r="BZ4447" s="48"/>
      <c r="CA4447" s="40"/>
      <c r="CB4447" s="94"/>
      <c r="CC4447" s="94"/>
      <c r="CD4447" s="94"/>
      <c r="CE4447" s="40"/>
      <c r="CF4447" s="73"/>
      <c r="CG4447" s="41"/>
      <c r="CH4447" s="41"/>
      <c r="CI4447" s="41"/>
      <c r="CJ4447" s="41"/>
      <c r="CK4447" s="41"/>
      <c r="CL4447" s="68"/>
      <c r="CM4447" s="41"/>
      <c r="CN4447" s="41"/>
      <c r="CO4447" s="39"/>
      <c r="CP4447" s="78"/>
    </row>
    <row r="4448" spans="1:94" s="38" customFormat="1" x14ac:dyDescent="0.25">
      <c r="A4448" s="38">
        <v>4445</v>
      </c>
      <c r="F4448" s="39"/>
      <c r="Q4448" s="39"/>
      <c r="R4448" s="40"/>
      <c r="S4448" s="40"/>
      <c r="T4448" s="39"/>
      <c r="AG4448" s="110"/>
      <c r="AH4448" s="94"/>
      <c r="AJ4448" s="97"/>
      <c r="AL4448" s="39"/>
      <c r="AP4448" s="39"/>
      <c r="AQ4448" s="77"/>
      <c r="AR4448" s="94"/>
      <c r="AT4448" s="97"/>
      <c r="BB4448" s="79"/>
      <c r="BC4448" s="94"/>
      <c r="BE4448" s="97"/>
      <c r="BF4448" s="97"/>
      <c r="BG4448" s="40"/>
      <c r="BK4448" s="40"/>
      <c r="BL4448" s="79"/>
      <c r="BM4448" s="94"/>
      <c r="BO4448" s="97"/>
      <c r="BQ4448" s="40"/>
      <c r="BR4448" s="94"/>
      <c r="BS4448" s="94"/>
      <c r="BT4448" s="94"/>
      <c r="BU4448" s="40"/>
      <c r="BV4448" s="82"/>
      <c r="BW4448" s="94"/>
      <c r="BX4448" s="48"/>
      <c r="BY4448" s="97"/>
      <c r="BZ4448" s="48"/>
      <c r="CA4448" s="40"/>
      <c r="CB4448" s="94"/>
      <c r="CC4448" s="94"/>
      <c r="CD4448" s="94"/>
      <c r="CE4448" s="40"/>
      <c r="CF4448" s="73"/>
      <c r="CG4448" s="41"/>
      <c r="CH4448" s="41"/>
      <c r="CI4448" s="41"/>
      <c r="CJ4448" s="41"/>
      <c r="CK4448" s="41"/>
      <c r="CL4448" s="68"/>
      <c r="CM4448" s="41"/>
      <c r="CN4448" s="41"/>
      <c r="CO4448" s="39"/>
      <c r="CP4448" s="78"/>
    </row>
    <row r="4449" spans="1:94" s="38" customFormat="1" x14ac:dyDescent="0.25">
      <c r="A4449" s="38">
        <v>4446</v>
      </c>
      <c r="F4449" s="39"/>
      <c r="Q4449" s="39"/>
      <c r="R4449" s="40"/>
      <c r="S4449" s="40"/>
      <c r="T4449" s="39"/>
      <c r="AG4449" s="110"/>
      <c r="AH4449" s="94"/>
      <c r="AJ4449" s="97"/>
      <c r="AL4449" s="39"/>
      <c r="AP4449" s="39"/>
      <c r="AQ4449" s="77"/>
      <c r="AR4449" s="94"/>
      <c r="AT4449" s="97"/>
      <c r="BB4449" s="79"/>
      <c r="BC4449" s="94"/>
      <c r="BE4449" s="97"/>
      <c r="BF4449" s="97"/>
      <c r="BG4449" s="40"/>
      <c r="BK4449" s="40"/>
      <c r="BL4449" s="79"/>
      <c r="BM4449" s="94"/>
      <c r="BO4449" s="97"/>
      <c r="BQ4449" s="40"/>
      <c r="BR4449" s="94"/>
      <c r="BS4449" s="94"/>
      <c r="BT4449" s="94"/>
      <c r="BU4449" s="40"/>
      <c r="BV4449" s="82"/>
      <c r="BW4449" s="94"/>
      <c r="BX4449" s="48"/>
      <c r="BY4449" s="97"/>
      <c r="BZ4449" s="48"/>
      <c r="CA4449" s="40"/>
      <c r="CB4449" s="94"/>
      <c r="CC4449" s="94"/>
      <c r="CD4449" s="94"/>
      <c r="CE4449" s="40"/>
      <c r="CF4449" s="73"/>
      <c r="CG4449" s="41"/>
      <c r="CH4449" s="41"/>
      <c r="CI4449" s="41"/>
      <c r="CJ4449" s="41"/>
      <c r="CK4449" s="41"/>
      <c r="CL4449" s="68"/>
      <c r="CM4449" s="41"/>
      <c r="CN4449" s="41"/>
      <c r="CO4449" s="39"/>
      <c r="CP4449" s="78"/>
    </row>
    <row r="4450" spans="1:94" s="38" customFormat="1" x14ac:dyDescent="0.25">
      <c r="A4450" s="38">
        <v>4447</v>
      </c>
      <c r="F4450" s="39"/>
      <c r="Q4450" s="39"/>
      <c r="R4450" s="40"/>
      <c r="S4450" s="40"/>
      <c r="T4450" s="39"/>
      <c r="AG4450" s="110"/>
      <c r="AH4450" s="94"/>
      <c r="AJ4450" s="97"/>
      <c r="AL4450" s="39"/>
      <c r="AP4450" s="39"/>
      <c r="AQ4450" s="77"/>
      <c r="AR4450" s="94"/>
      <c r="AT4450" s="97"/>
      <c r="BB4450" s="79"/>
      <c r="BC4450" s="94"/>
      <c r="BE4450" s="97"/>
      <c r="BF4450" s="97"/>
      <c r="BG4450" s="40"/>
      <c r="BK4450" s="40"/>
      <c r="BL4450" s="79"/>
      <c r="BM4450" s="94"/>
      <c r="BO4450" s="97"/>
      <c r="BQ4450" s="40"/>
      <c r="BR4450" s="94"/>
      <c r="BS4450" s="94"/>
      <c r="BT4450" s="94"/>
      <c r="BU4450" s="40"/>
      <c r="BV4450" s="82"/>
      <c r="BW4450" s="94"/>
      <c r="BX4450" s="48"/>
      <c r="BY4450" s="97"/>
      <c r="BZ4450" s="48"/>
      <c r="CA4450" s="40"/>
      <c r="CB4450" s="94"/>
      <c r="CC4450" s="94"/>
      <c r="CD4450" s="94"/>
      <c r="CE4450" s="40"/>
      <c r="CF4450" s="73"/>
      <c r="CG4450" s="41"/>
      <c r="CH4450" s="41"/>
      <c r="CI4450" s="41"/>
      <c r="CJ4450" s="41"/>
      <c r="CK4450" s="41"/>
      <c r="CL4450" s="68"/>
      <c r="CM4450" s="41"/>
      <c r="CN4450" s="41"/>
      <c r="CO4450" s="39"/>
      <c r="CP4450" s="78"/>
    </row>
    <row r="4451" spans="1:94" s="38" customFormat="1" x14ac:dyDescent="0.25">
      <c r="A4451" s="38">
        <v>4448</v>
      </c>
      <c r="F4451" s="39"/>
      <c r="Q4451" s="39"/>
      <c r="R4451" s="40"/>
      <c r="S4451" s="40"/>
      <c r="T4451" s="39"/>
      <c r="AG4451" s="110"/>
      <c r="AH4451" s="94"/>
      <c r="AJ4451" s="97"/>
      <c r="AL4451" s="39"/>
      <c r="AP4451" s="39"/>
      <c r="AQ4451" s="77"/>
      <c r="AR4451" s="94"/>
      <c r="AT4451" s="97"/>
      <c r="BB4451" s="79"/>
      <c r="BC4451" s="94"/>
      <c r="BE4451" s="97"/>
      <c r="BF4451" s="97"/>
      <c r="BG4451" s="40"/>
      <c r="BK4451" s="40"/>
      <c r="BL4451" s="79"/>
      <c r="BM4451" s="94"/>
      <c r="BO4451" s="97"/>
      <c r="BQ4451" s="40"/>
      <c r="BR4451" s="94"/>
      <c r="BS4451" s="94"/>
      <c r="BT4451" s="94"/>
      <c r="BU4451" s="40"/>
      <c r="BV4451" s="82"/>
      <c r="BW4451" s="94"/>
      <c r="BX4451" s="48"/>
      <c r="BY4451" s="97"/>
      <c r="BZ4451" s="48"/>
      <c r="CA4451" s="40"/>
      <c r="CB4451" s="94"/>
      <c r="CC4451" s="94"/>
      <c r="CD4451" s="94"/>
      <c r="CE4451" s="40"/>
      <c r="CF4451" s="73"/>
      <c r="CG4451" s="41"/>
      <c r="CH4451" s="41"/>
      <c r="CI4451" s="41"/>
      <c r="CJ4451" s="41"/>
      <c r="CK4451" s="41"/>
      <c r="CL4451" s="68"/>
      <c r="CM4451" s="41"/>
      <c r="CN4451" s="41"/>
      <c r="CO4451" s="39"/>
      <c r="CP4451" s="78"/>
    </row>
    <row r="4452" spans="1:94" s="38" customFormat="1" x14ac:dyDescent="0.25">
      <c r="A4452" s="38">
        <v>4449</v>
      </c>
      <c r="F4452" s="39"/>
      <c r="Q4452" s="39"/>
      <c r="R4452" s="40"/>
      <c r="S4452" s="40"/>
      <c r="T4452" s="39"/>
      <c r="AG4452" s="110"/>
      <c r="AH4452" s="94"/>
      <c r="AJ4452" s="97"/>
      <c r="AL4452" s="39"/>
      <c r="AP4452" s="39"/>
      <c r="AQ4452" s="77"/>
      <c r="AR4452" s="94"/>
      <c r="AT4452" s="97"/>
      <c r="BB4452" s="79"/>
      <c r="BC4452" s="94"/>
      <c r="BE4452" s="97"/>
      <c r="BF4452" s="97"/>
      <c r="BG4452" s="40"/>
      <c r="BK4452" s="40"/>
      <c r="BL4452" s="79"/>
      <c r="BM4452" s="94"/>
      <c r="BO4452" s="97"/>
      <c r="BQ4452" s="40"/>
      <c r="BR4452" s="94"/>
      <c r="BS4452" s="94"/>
      <c r="BT4452" s="94"/>
      <c r="BU4452" s="40"/>
      <c r="BV4452" s="82"/>
      <c r="BW4452" s="94"/>
      <c r="BX4452" s="48"/>
      <c r="BY4452" s="97"/>
      <c r="BZ4452" s="48"/>
      <c r="CA4452" s="40"/>
      <c r="CB4452" s="94"/>
      <c r="CC4452" s="94"/>
      <c r="CD4452" s="94"/>
      <c r="CE4452" s="40"/>
      <c r="CF4452" s="73"/>
      <c r="CG4452" s="41"/>
      <c r="CH4452" s="41"/>
      <c r="CI4452" s="41"/>
      <c r="CJ4452" s="41"/>
      <c r="CK4452" s="41"/>
      <c r="CL4452" s="68"/>
      <c r="CM4452" s="41"/>
      <c r="CN4452" s="41"/>
      <c r="CO4452" s="39"/>
      <c r="CP4452" s="78"/>
    </row>
    <row r="4453" spans="1:94" s="38" customFormat="1" x14ac:dyDescent="0.25">
      <c r="A4453" s="38">
        <v>4450</v>
      </c>
      <c r="F4453" s="39"/>
      <c r="Q4453" s="39"/>
      <c r="R4453" s="40"/>
      <c r="S4453" s="40"/>
      <c r="T4453" s="39"/>
      <c r="AG4453" s="110"/>
      <c r="AH4453" s="94"/>
      <c r="AJ4453" s="97"/>
      <c r="AL4453" s="39"/>
      <c r="AP4453" s="39"/>
      <c r="AQ4453" s="77"/>
      <c r="AR4453" s="94"/>
      <c r="AT4453" s="97"/>
      <c r="BB4453" s="79"/>
      <c r="BC4453" s="94"/>
      <c r="BE4453" s="97"/>
      <c r="BF4453" s="97"/>
      <c r="BG4453" s="40"/>
      <c r="BK4453" s="40"/>
      <c r="BL4453" s="79"/>
      <c r="BM4453" s="94"/>
      <c r="BO4453" s="97"/>
      <c r="BQ4453" s="40"/>
      <c r="BR4453" s="94"/>
      <c r="BS4453" s="94"/>
      <c r="BT4453" s="94"/>
      <c r="BU4453" s="40"/>
      <c r="BV4453" s="82"/>
      <c r="BW4453" s="94"/>
      <c r="BX4453" s="48"/>
      <c r="BY4453" s="97"/>
      <c r="BZ4453" s="48"/>
      <c r="CA4453" s="40"/>
      <c r="CB4453" s="94"/>
      <c r="CC4453" s="94"/>
      <c r="CD4453" s="94"/>
      <c r="CE4453" s="40"/>
      <c r="CF4453" s="73"/>
      <c r="CG4453" s="41"/>
      <c r="CH4453" s="41"/>
      <c r="CI4453" s="41"/>
      <c r="CJ4453" s="41"/>
      <c r="CK4453" s="41"/>
      <c r="CL4453" s="68"/>
      <c r="CM4453" s="41"/>
      <c r="CN4453" s="41"/>
      <c r="CO4453" s="39"/>
      <c r="CP4453" s="78"/>
    </row>
    <row r="4454" spans="1:94" s="38" customFormat="1" x14ac:dyDescent="0.25">
      <c r="A4454" s="38">
        <v>4451</v>
      </c>
      <c r="F4454" s="39"/>
      <c r="Q4454" s="39"/>
      <c r="R4454" s="40"/>
      <c r="S4454" s="40"/>
      <c r="T4454" s="39"/>
      <c r="AG4454" s="110"/>
      <c r="AH4454" s="94"/>
      <c r="AJ4454" s="97"/>
      <c r="AL4454" s="39"/>
      <c r="AP4454" s="39"/>
      <c r="AQ4454" s="77"/>
      <c r="AR4454" s="94"/>
      <c r="AT4454" s="97"/>
      <c r="BB4454" s="79"/>
      <c r="BC4454" s="94"/>
      <c r="BE4454" s="97"/>
      <c r="BF4454" s="97"/>
      <c r="BG4454" s="40"/>
      <c r="BK4454" s="40"/>
      <c r="BL4454" s="79"/>
      <c r="BM4454" s="94"/>
      <c r="BO4454" s="97"/>
      <c r="BQ4454" s="40"/>
      <c r="BR4454" s="94"/>
      <c r="BS4454" s="94"/>
      <c r="BT4454" s="94"/>
      <c r="BU4454" s="40"/>
      <c r="BV4454" s="82"/>
      <c r="BW4454" s="94"/>
      <c r="BX4454" s="48"/>
      <c r="BY4454" s="97"/>
      <c r="BZ4454" s="48"/>
      <c r="CA4454" s="40"/>
      <c r="CB4454" s="94"/>
      <c r="CC4454" s="94"/>
      <c r="CD4454" s="94"/>
      <c r="CE4454" s="40"/>
      <c r="CF4454" s="73"/>
      <c r="CG4454" s="41"/>
      <c r="CH4454" s="41"/>
      <c r="CI4454" s="41"/>
      <c r="CJ4454" s="41"/>
      <c r="CK4454" s="41"/>
      <c r="CL4454" s="68"/>
      <c r="CM4454" s="41"/>
      <c r="CN4454" s="41"/>
      <c r="CO4454" s="39"/>
      <c r="CP4454" s="78"/>
    </row>
    <row r="4455" spans="1:94" s="38" customFormat="1" x14ac:dyDescent="0.25">
      <c r="A4455" s="38">
        <v>4452</v>
      </c>
      <c r="F4455" s="39"/>
      <c r="Q4455" s="39"/>
      <c r="R4455" s="40"/>
      <c r="S4455" s="40"/>
      <c r="T4455" s="39"/>
      <c r="AG4455" s="110"/>
      <c r="AH4455" s="94"/>
      <c r="AJ4455" s="97"/>
      <c r="AL4455" s="39"/>
      <c r="AP4455" s="39"/>
      <c r="AQ4455" s="77"/>
      <c r="AR4455" s="94"/>
      <c r="AT4455" s="97"/>
      <c r="BB4455" s="79"/>
      <c r="BC4455" s="94"/>
      <c r="BE4455" s="97"/>
      <c r="BF4455" s="97"/>
      <c r="BG4455" s="40"/>
      <c r="BK4455" s="40"/>
      <c r="BL4455" s="79"/>
      <c r="BM4455" s="94"/>
      <c r="BO4455" s="97"/>
      <c r="BQ4455" s="40"/>
      <c r="BR4455" s="94"/>
      <c r="BS4455" s="94"/>
      <c r="BT4455" s="94"/>
      <c r="BU4455" s="40"/>
      <c r="BV4455" s="82"/>
      <c r="BW4455" s="94"/>
      <c r="BX4455" s="48"/>
      <c r="BY4455" s="97"/>
      <c r="BZ4455" s="48"/>
      <c r="CA4455" s="40"/>
      <c r="CB4455" s="94"/>
      <c r="CC4455" s="94"/>
      <c r="CD4455" s="94"/>
      <c r="CE4455" s="40"/>
      <c r="CF4455" s="73"/>
      <c r="CG4455" s="41"/>
      <c r="CH4455" s="41"/>
      <c r="CI4455" s="41"/>
      <c r="CJ4455" s="41"/>
      <c r="CK4455" s="41"/>
      <c r="CL4455" s="68"/>
      <c r="CM4455" s="41"/>
      <c r="CN4455" s="41"/>
      <c r="CO4455" s="39"/>
      <c r="CP4455" s="78"/>
    </row>
    <row r="4456" spans="1:94" s="38" customFormat="1" x14ac:dyDescent="0.25">
      <c r="A4456" s="38">
        <v>4453</v>
      </c>
      <c r="F4456" s="39"/>
      <c r="Q4456" s="39"/>
      <c r="R4456" s="40"/>
      <c r="S4456" s="40"/>
      <c r="T4456" s="39"/>
      <c r="AG4456" s="110"/>
      <c r="AH4456" s="94"/>
      <c r="AJ4456" s="97"/>
      <c r="AL4456" s="39"/>
      <c r="AP4456" s="39"/>
      <c r="AQ4456" s="77"/>
      <c r="AR4456" s="94"/>
      <c r="AT4456" s="97"/>
      <c r="BB4456" s="79"/>
      <c r="BC4456" s="94"/>
      <c r="BE4456" s="97"/>
      <c r="BF4456" s="97"/>
      <c r="BG4456" s="40"/>
      <c r="BK4456" s="40"/>
      <c r="BL4456" s="79"/>
      <c r="BM4456" s="94"/>
      <c r="BO4456" s="97"/>
      <c r="BQ4456" s="40"/>
      <c r="BR4456" s="94"/>
      <c r="BS4456" s="94"/>
      <c r="BT4456" s="94"/>
      <c r="BU4456" s="40"/>
      <c r="BV4456" s="82"/>
      <c r="BW4456" s="94"/>
      <c r="BX4456" s="48"/>
      <c r="BY4456" s="97"/>
      <c r="BZ4456" s="48"/>
      <c r="CA4456" s="40"/>
      <c r="CB4456" s="94"/>
      <c r="CC4456" s="94"/>
      <c r="CD4456" s="94"/>
      <c r="CE4456" s="40"/>
      <c r="CF4456" s="73"/>
      <c r="CG4456" s="41"/>
      <c r="CH4456" s="41"/>
      <c r="CI4456" s="41"/>
      <c r="CJ4456" s="41"/>
      <c r="CK4456" s="41"/>
      <c r="CL4456" s="68"/>
      <c r="CM4456" s="41"/>
      <c r="CN4456" s="41"/>
      <c r="CO4456" s="39"/>
      <c r="CP4456" s="78"/>
    </row>
    <row r="4457" spans="1:94" s="38" customFormat="1" x14ac:dyDescent="0.25">
      <c r="A4457" s="38">
        <v>4454</v>
      </c>
      <c r="F4457" s="39"/>
      <c r="Q4457" s="39"/>
      <c r="R4457" s="40"/>
      <c r="S4457" s="40"/>
      <c r="T4457" s="39"/>
      <c r="AG4457" s="110"/>
      <c r="AH4457" s="94"/>
      <c r="AJ4457" s="97"/>
      <c r="AL4457" s="39"/>
      <c r="AP4457" s="39"/>
      <c r="AQ4457" s="77"/>
      <c r="AR4457" s="94"/>
      <c r="AT4457" s="97"/>
      <c r="BB4457" s="79"/>
      <c r="BC4457" s="94"/>
      <c r="BE4457" s="97"/>
      <c r="BF4457" s="97"/>
      <c r="BG4457" s="40"/>
      <c r="BK4457" s="40"/>
      <c r="BL4457" s="79"/>
      <c r="BM4457" s="94"/>
      <c r="BO4457" s="97"/>
      <c r="BQ4457" s="40"/>
      <c r="BR4457" s="94"/>
      <c r="BS4457" s="94"/>
      <c r="BT4457" s="94"/>
      <c r="BU4457" s="40"/>
      <c r="BV4457" s="82"/>
      <c r="BW4457" s="94"/>
      <c r="BX4457" s="48"/>
      <c r="BY4457" s="97"/>
      <c r="BZ4457" s="48"/>
      <c r="CA4457" s="40"/>
      <c r="CB4457" s="94"/>
      <c r="CC4457" s="94"/>
      <c r="CD4457" s="94"/>
      <c r="CE4457" s="40"/>
      <c r="CF4457" s="73"/>
      <c r="CG4457" s="41"/>
      <c r="CH4457" s="41"/>
      <c r="CI4457" s="41"/>
      <c r="CJ4457" s="41"/>
      <c r="CK4457" s="41"/>
      <c r="CL4457" s="68"/>
      <c r="CM4457" s="41"/>
      <c r="CN4457" s="41"/>
      <c r="CO4457" s="39"/>
      <c r="CP4457" s="78"/>
    </row>
    <row r="4458" spans="1:94" s="38" customFormat="1" x14ac:dyDescent="0.25">
      <c r="A4458" s="38">
        <v>4455</v>
      </c>
      <c r="F4458" s="39"/>
      <c r="Q4458" s="39"/>
      <c r="R4458" s="40"/>
      <c r="S4458" s="40"/>
      <c r="T4458" s="39"/>
      <c r="AG4458" s="110"/>
      <c r="AH4458" s="94"/>
      <c r="AJ4458" s="97"/>
      <c r="AL4458" s="39"/>
      <c r="AP4458" s="39"/>
      <c r="AQ4458" s="77"/>
      <c r="AR4458" s="94"/>
      <c r="AT4458" s="97"/>
      <c r="BB4458" s="79"/>
      <c r="BC4458" s="94"/>
      <c r="BE4458" s="97"/>
      <c r="BF4458" s="97"/>
      <c r="BG4458" s="40"/>
      <c r="BK4458" s="40"/>
      <c r="BL4458" s="79"/>
      <c r="BM4458" s="94"/>
      <c r="BO4458" s="97"/>
      <c r="BQ4458" s="40"/>
      <c r="BR4458" s="94"/>
      <c r="BS4458" s="94"/>
      <c r="BT4458" s="94"/>
      <c r="BU4458" s="40"/>
      <c r="BV4458" s="82"/>
      <c r="BW4458" s="94"/>
      <c r="BX4458" s="48"/>
      <c r="BY4458" s="97"/>
      <c r="BZ4458" s="48"/>
      <c r="CA4458" s="40"/>
      <c r="CB4458" s="94"/>
      <c r="CC4458" s="94"/>
      <c r="CD4458" s="94"/>
      <c r="CE4458" s="40"/>
      <c r="CF4458" s="73"/>
      <c r="CG4458" s="41"/>
      <c r="CH4458" s="41"/>
      <c r="CI4458" s="41"/>
      <c r="CJ4458" s="41"/>
      <c r="CK4458" s="41"/>
      <c r="CL4458" s="68"/>
      <c r="CM4458" s="41"/>
      <c r="CN4458" s="41"/>
      <c r="CO4458" s="39"/>
      <c r="CP4458" s="78"/>
    </row>
    <row r="4459" spans="1:94" s="38" customFormat="1" x14ac:dyDescent="0.25">
      <c r="A4459" s="38">
        <v>4456</v>
      </c>
      <c r="F4459" s="39"/>
      <c r="Q4459" s="39"/>
      <c r="R4459" s="40"/>
      <c r="S4459" s="40"/>
      <c r="T4459" s="39"/>
      <c r="AG4459" s="110"/>
      <c r="AH4459" s="94"/>
      <c r="AJ4459" s="97"/>
      <c r="AL4459" s="39"/>
      <c r="AP4459" s="39"/>
      <c r="AQ4459" s="77"/>
      <c r="AR4459" s="94"/>
      <c r="AT4459" s="97"/>
      <c r="BB4459" s="79"/>
      <c r="BC4459" s="94"/>
      <c r="BE4459" s="97"/>
      <c r="BF4459" s="97"/>
      <c r="BG4459" s="40"/>
      <c r="BK4459" s="40"/>
      <c r="BL4459" s="79"/>
      <c r="BM4459" s="94"/>
      <c r="BO4459" s="97"/>
      <c r="BQ4459" s="40"/>
      <c r="BR4459" s="94"/>
      <c r="BS4459" s="94"/>
      <c r="BT4459" s="94"/>
      <c r="BU4459" s="40"/>
      <c r="BV4459" s="82"/>
      <c r="BW4459" s="94"/>
      <c r="BX4459" s="48"/>
      <c r="BY4459" s="97"/>
      <c r="BZ4459" s="48"/>
      <c r="CA4459" s="40"/>
      <c r="CB4459" s="94"/>
      <c r="CC4459" s="94"/>
      <c r="CD4459" s="94"/>
      <c r="CE4459" s="40"/>
      <c r="CF4459" s="73"/>
      <c r="CG4459" s="41"/>
      <c r="CH4459" s="41"/>
      <c r="CI4459" s="41"/>
      <c r="CJ4459" s="41"/>
      <c r="CK4459" s="41"/>
      <c r="CL4459" s="68"/>
      <c r="CM4459" s="41"/>
      <c r="CN4459" s="41"/>
      <c r="CO4459" s="39"/>
      <c r="CP4459" s="78"/>
    </row>
    <row r="4460" spans="1:94" s="38" customFormat="1" x14ac:dyDescent="0.25">
      <c r="A4460" s="38">
        <v>4457</v>
      </c>
      <c r="F4460" s="39"/>
      <c r="Q4460" s="39"/>
      <c r="R4460" s="40"/>
      <c r="S4460" s="40"/>
      <c r="T4460" s="39"/>
      <c r="AG4460" s="110"/>
      <c r="AH4460" s="94"/>
      <c r="AJ4460" s="97"/>
      <c r="AL4460" s="39"/>
      <c r="AP4460" s="39"/>
      <c r="AQ4460" s="77"/>
      <c r="AR4460" s="94"/>
      <c r="AT4460" s="97"/>
      <c r="BB4460" s="79"/>
      <c r="BC4460" s="94"/>
      <c r="BE4460" s="97"/>
      <c r="BF4460" s="97"/>
      <c r="BG4460" s="40"/>
      <c r="BK4460" s="40"/>
      <c r="BL4460" s="79"/>
      <c r="BM4460" s="94"/>
      <c r="BO4460" s="97"/>
      <c r="BQ4460" s="40"/>
      <c r="BR4460" s="94"/>
      <c r="BS4460" s="94"/>
      <c r="BT4460" s="94"/>
      <c r="BU4460" s="40"/>
      <c r="BV4460" s="82"/>
      <c r="BW4460" s="94"/>
      <c r="BX4460" s="48"/>
      <c r="BY4460" s="97"/>
      <c r="BZ4460" s="48"/>
      <c r="CA4460" s="40"/>
      <c r="CB4460" s="94"/>
      <c r="CC4460" s="94"/>
      <c r="CD4460" s="94"/>
      <c r="CE4460" s="40"/>
      <c r="CF4460" s="73"/>
      <c r="CG4460" s="41"/>
      <c r="CH4460" s="41"/>
      <c r="CI4460" s="41"/>
      <c r="CJ4460" s="41"/>
      <c r="CK4460" s="41"/>
      <c r="CL4460" s="68"/>
      <c r="CM4460" s="41"/>
      <c r="CN4460" s="41"/>
      <c r="CO4460" s="39"/>
      <c r="CP4460" s="78"/>
    </row>
    <row r="4461" spans="1:94" s="38" customFormat="1" x14ac:dyDescent="0.25">
      <c r="A4461" s="38">
        <v>4458</v>
      </c>
      <c r="F4461" s="39"/>
      <c r="Q4461" s="39"/>
      <c r="R4461" s="40"/>
      <c r="S4461" s="40"/>
      <c r="T4461" s="39"/>
      <c r="AG4461" s="110"/>
      <c r="AH4461" s="94"/>
      <c r="AJ4461" s="97"/>
      <c r="AL4461" s="39"/>
      <c r="AP4461" s="39"/>
      <c r="AQ4461" s="77"/>
      <c r="AR4461" s="94"/>
      <c r="AT4461" s="97"/>
      <c r="BB4461" s="79"/>
      <c r="BC4461" s="94"/>
      <c r="BE4461" s="97"/>
      <c r="BF4461" s="97"/>
      <c r="BG4461" s="40"/>
      <c r="BK4461" s="40"/>
      <c r="BL4461" s="79"/>
      <c r="BM4461" s="94"/>
      <c r="BO4461" s="97"/>
      <c r="BQ4461" s="40"/>
      <c r="BR4461" s="94"/>
      <c r="BS4461" s="94"/>
      <c r="BT4461" s="94"/>
      <c r="BU4461" s="40"/>
      <c r="BV4461" s="82"/>
      <c r="BW4461" s="94"/>
      <c r="BX4461" s="48"/>
      <c r="BY4461" s="97"/>
      <c r="BZ4461" s="48"/>
      <c r="CA4461" s="40"/>
      <c r="CB4461" s="94"/>
      <c r="CC4461" s="94"/>
      <c r="CD4461" s="94"/>
      <c r="CE4461" s="40"/>
      <c r="CF4461" s="73"/>
      <c r="CG4461" s="41"/>
      <c r="CH4461" s="41"/>
      <c r="CI4461" s="41"/>
      <c r="CJ4461" s="41"/>
      <c r="CK4461" s="41"/>
      <c r="CL4461" s="68"/>
      <c r="CM4461" s="41"/>
      <c r="CN4461" s="41"/>
      <c r="CO4461" s="39"/>
      <c r="CP4461" s="78"/>
    </row>
    <row r="4462" spans="1:94" s="38" customFormat="1" x14ac:dyDescent="0.25">
      <c r="A4462" s="38">
        <v>4459</v>
      </c>
      <c r="F4462" s="39"/>
      <c r="Q4462" s="39"/>
      <c r="R4462" s="40"/>
      <c r="S4462" s="40"/>
      <c r="T4462" s="39"/>
      <c r="AG4462" s="110"/>
      <c r="AH4462" s="94"/>
      <c r="AJ4462" s="97"/>
      <c r="AL4462" s="39"/>
      <c r="AP4462" s="39"/>
      <c r="AQ4462" s="77"/>
      <c r="AR4462" s="94"/>
      <c r="AT4462" s="97"/>
      <c r="BB4462" s="79"/>
      <c r="BC4462" s="94"/>
      <c r="BE4462" s="97"/>
      <c r="BF4462" s="97"/>
      <c r="BG4462" s="40"/>
      <c r="BK4462" s="40"/>
      <c r="BL4462" s="79"/>
      <c r="BM4462" s="94"/>
      <c r="BO4462" s="97"/>
      <c r="BQ4462" s="40"/>
      <c r="BR4462" s="94"/>
      <c r="BS4462" s="94"/>
      <c r="BT4462" s="94"/>
      <c r="BU4462" s="40"/>
      <c r="BV4462" s="82"/>
      <c r="BW4462" s="94"/>
      <c r="BX4462" s="48"/>
      <c r="BY4462" s="97"/>
      <c r="BZ4462" s="48"/>
      <c r="CA4462" s="40"/>
      <c r="CB4462" s="94"/>
      <c r="CC4462" s="94"/>
      <c r="CD4462" s="94"/>
      <c r="CE4462" s="40"/>
      <c r="CF4462" s="73"/>
      <c r="CG4462" s="41"/>
      <c r="CH4462" s="41"/>
      <c r="CI4462" s="41"/>
      <c r="CJ4462" s="41"/>
      <c r="CK4462" s="41"/>
      <c r="CL4462" s="68"/>
      <c r="CM4462" s="41"/>
      <c r="CN4462" s="41"/>
      <c r="CO4462" s="39"/>
      <c r="CP4462" s="78"/>
    </row>
    <row r="4463" spans="1:94" s="38" customFormat="1" x14ac:dyDescent="0.25">
      <c r="A4463" s="38">
        <v>4460</v>
      </c>
      <c r="F4463" s="39"/>
      <c r="Q4463" s="39"/>
      <c r="R4463" s="40"/>
      <c r="S4463" s="40"/>
      <c r="T4463" s="39"/>
      <c r="AG4463" s="110"/>
      <c r="AH4463" s="94"/>
      <c r="AJ4463" s="97"/>
      <c r="AL4463" s="39"/>
      <c r="AP4463" s="39"/>
      <c r="AQ4463" s="77"/>
      <c r="AR4463" s="94"/>
      <c r="AT4463" s="97"/>
      <c r="BB4463" s="79"/>
      <c r="BC4463" s="94"/>
      <c r="BE4463" s="97"/>
      <c r="BF4463" s="97"/>
      <c r="BG4463" s="40"/>
      <c r="BK4463" s="40"/>
      <c r="BL4463" s="79"/>
      <c r="BM4463" s="94"/>
      <c r="BO4463" s="97"/>
      <c r="BQ4463" s="40"/>
      <c r="BR4463" s="94"/>
      <c r="BS4463" s="94"/>
      <c r="BT4463" s="94"/>
      <c r="BU4463" s="40"/>
      <c r="BV4463" s="82"/>
      <c r="BW4463" s="94"/>
      <c r="BX4463" s="48"/>
      <c r="BY4463" s="97"/>
      <c r="BZ4463" s="48"/>
      <c r="CA4463" s="40"/>
      <c r="CB4463" s="94"/>
      <c r="CC4463" s="94"/>
      <c r="CD4463" s="94"/>
      <c r="CE4463" s="40"/>
      <c r="CF4463" s="73"/>
      <c r="CG4463" s="41"/>
      <c r="CH4463" s="41"/>
      <c r="CI4463" s="41"/>
      <c r="CJ4463" s="41"/>
      <c r="CK4463" s="41"/>
      <c r="CL4463" s="68"/>
      <c r="CM4463" s="41"/>
      <c r="CN4463" s="41"/>
      <c r="CO4463" s="39"/>
      <c r="CP4463" s="78"/>
    </row>
    <row r="4464" spans="1:94" s="38" customFormat="1" x14ac:dyDescent="0.25">
      <c r="A4464" s="38">
        <v>4461</v>
      </c>
      <c r="F4464" s="39"/>
      <c r="Q4464" s="39"/>
      <c r="R4464" s="40"/>
      <c r="S4464" s="40"/>
      <c r="T4464" s="39"/>
      <c r="AG4464" s="110"/>
      <c r="AH4464" s="94"/>
      <c r="AJ4464" s="97"/>
      <c r="AL4464" s="39"/>
      <c r="AP4464" s="39"/>
      <c r="AQ4464" s="77"/>
      <c r="AR4464" s="94"/>
      <c r="AT4464" s="97"/>
      <c r="BB4464" s="79"/>
      <c r="BC4464" s="94"/>
      <c r="BE4464" s="97"/>
      <c r="BF4464" s="97"/>
      <c r="BG4464" s="40"/>
      <c r="BK4464" s="40"/>
      <c r="BL4464" s="79"/>
      <c r="BM4464" s="94"/>
      <c r="BO4464" s="97"/>
      <c r="BQ4464" s="40"/>
      <c r="BR4464" s="94"/>
      <c r="BS4464" s="94"/>
      <c r="BT4464" s="94"/>
      <c r="BU4464" s="40"/>
      <c r="BV4464" s="82"/>
      <c r="BW4464" s="94"/>
      <c r="BX4464" s="48"/>
      <c r="BY4464" s="97"/>
      <c r="BZ4464" s="48"/>
      <c r="CA4464" s="40"/>
      <c r="CB4464" s="94"/>
      <c r="CC4464" s="94"/>
      <c r="CD4464" s="94"/>
      <c r="CE4464" s="40"/>
      <c r="CF4464" s="73"/>
      <c r="CG4464" s="41"/>
      <c r="CH4464" s="41"/>
      <c r="CI4464" s="41"/>
      <c r="CJ4464" s="41"/>
      <c r="CK4464" s="41"/>
      <c r="CL4464" s="68"/>
      <c r="CM4464" s="41"/>
      <c r="CN4464" s="41"/>
      <c r="CO4464" s="39"/>
      <c r="CP4464" s="78"/>
    </row>
    <row r="4465" spans="1:94" s="38" customFormat="1" x14ac:dyDescent="0.25">
      <c r="A4465" s="38">
        <v>4462</v>
      </c>
      <c r="F4465" s="39"/>
      <c r="Q4465" s="39"/>
      <c r="R4465" s="40"/>
      <c r="S4465" s="40"/>
      <c r="T4465" s="39"/>
      <c r="AG4465" s="110"/>
      <c r="AH4465" s="94"/>
      <c r="AJ4465" s="97"/>
      <c r="AL4465" s="39"/>
      <c r="AP4465" s="39"/>
      <c r="AQ4465" s="77"/>
      <c r="AR4465" s="94"/>
      <c r="AT4465" s="97"/>
      <c r="BB4465" s="79"/>
      <c r="BC4465" s="94"/>
      <c r="BE4465" s="97"/>
      <c r="BF4465" s="97"/>
      <c r="BG4465" s="40"/>
      <c r="BK4465" s="40"/>
      <c r="BL4465" s="79"/>
      <c r="BM4465" s="94"/>
      <c r="BO4465" s="97"/>
      <c r="BQ4465" s="40"/>
      <c r="BR4465" s="94"/>
      <c r="BS4465" s="94"/>
      <c r="BT4465" s="94"/>
      <c r="BU4465" s="40"/>
      <c r="BV4465" s="82"/>
      <c r="BW4465" s="94"/>
      <c r="BX4465" s="48"/>
      <c r="BY4465" s="97"/>
      <c r="BZ4465" s="48"/>
      <c r="CA4465" s="40"/>
      <c r="CB4465" s="94"/>
      <c r="CC4465" s="94"/>
      <c r="CD4465" s="94"/>
      <c r="CE4465" s="40"/>
      <c r="CF4465" s="73"/>
      <c r="CG4465" s="41"/>
      <c r="CH4465" s="41"/>
      <c r="CI4465" s="41"/>
      <c r="CJ4465" s="41"/>
      <c r="CK4465" s="41"/>
      <c r="CL4465" s="68"/>
      <c r="CM4465" s="41"/>
      <c r="CN4465" s="41"/>
      <c r="CO4465" s="39"/>
      <c r="CP4465" s="78"/>
    </row>
    <row r="4466" spans="1:94" s="38" customFormat="1" x14ac:dyDescent="0.25">
      <c r="A4466" s="38">
        <v>4463</v>
      </c>
      <c r="F4466" s="39"/>
      <c r="Q4466" s="39"/>
      <c r="R4466" s="40"/>
      <c r="S4466" s="40"/>
      <c r="T4466" s="39"/>
      <c r="AG4466" s="110"/>
      <c r="AH4466" s="94"/>
      <c r="AJ4466" s="97"/>
      <c r="AL4466" s="39"/>
      <c r="AP4466" s="39"/>
      <c r="AQ4466" s="77"/>
      <c r="AR4466" s="94"/>
      <c r="AT4466" s="97"/>
      <c r="BB4466" s="79"/>
      <c r="BC4466" s="94"/>
      <c r="BE4466" s="97"/>
      <c r="BF4466" s="97"/>
      <c r="BG4466" s="40"/>
      <c r="BK4466" s="40"/>
      <c r="BL4466" s="79"/>
      <c r="BM4466" s="94"/>
      <c r="BO4466" s="97"/>
      <c r="BQ4466" s="40"/>
      <c r="BR4466" s="94"/>
      <c r="BS4466" s="94"/>
      <c r="BT4466" s="94"/>
      <c r="BU4466" s="40"/>
      <c r="BV4466" s="82"/>
      <c r="BW4466" s="94"/>
      <c r="BX4466" s="48"/>
      <c r="BY4466" s="97"/>
      <c r="BZ4466" s="48"/>
      <c r="CA4466" s="40"/>
      <c r="CB4466" s="94"/>
      <c r="CC4466" s="94"/>
      <c r="CD4466" s="94"/>
      <c r="CE4466" s="40"/>
      <c r="CF4466" s="73"/>
      <c r="CG4466" s="41"/>
      <c r="CH4466" s="41"/>
      <c r="CI4466" s="41"/>
      <c r="CJ4466" s="41"/>
      <c r="CK4466" s="41"/>
      <c r="CL4466" s="68"/>
      <c r="CM4466" s="41"/>
      <c r="CN4466" s="41"/>
      <c r="CO4466" s="39"/>
      <c r="CP4466" s="78"/>
    </row>
    <row r="4467" spans="1:94" s="38" customFormat="1" x14ac:dyDescent="0.25">
      <c r="A4467" s="38">
        <v>4464</v>
      </c>
      <c r="F4467" s="39"/>
      <c r="Q4467" s="39"/>
      <c r="R4467" s="40"/>
      <c r="S4467" s="40"/>
      <c r="T4467" s="39"/>
      <c r="AG4467" s="110"/>
      <c r="AH4467" s="94"/>
      <c r="AJ4467" s="97"/>
      <c r="AL4467" s="39"/>
      <c r="AP4467" s="39"/>
      <c r="AQ4467" s="77"/>
      <c r="AR4467" s="94"/>
      <c r="AT4467" s="97"/>
      <c r="BB4467" s="79"/>
      <c r="BC4467" s="94"/>
      <c r="BE4467" s="97"/>
      <c r="BF4467" s="97"/>
      <c r="BG4467" s="40"/>
      <c r="BK4467" s="40"/>
      <c r="BL4467" s="79"/>
      <c r="BM4467" s="94"/>
      <c r="BO4467" s="97"/>
      <c r="BQ4467" s="40"/>
      <c r="BR4467" s="94"/>
      <c r="BS4467" s="94"/>
      <c r="BT4467" s="94"/>
      <c r="BU4467" s="40"/>
      <c r="BV4467" s="82"/>
      <c r="BW4467" s="94"/>
      <c r="BX4467" s="48"/>
      <c r="BY4467" s="97"/>
      <c r="BZ4467" s="48"/>
      <c r="CA4467" s="40"/>
      <c r="CB4467" s="94"/>
      <c r="CC4467" s="94"/>
      <c r="CD4467" s="94"/>
      <c r="CE4467" s="40"/>
      <c r="CF4467" s="73"/>
      <c r="CG4467" s="41"/>
      <c r="CH4467" s="41"/>
      <c r="CI4467" s="41"/>
      <c r="CJ4467" s="41"/>
      <c r="CK4467" s="41"/>
      <c r="CL4467" s="68"/>
      <c r="CM4467" s="41"/>
      <c r="CN4467" s="41"/>
      <c r="CO4467" s="39"/>
      <c r="CP4467" s="78"/>
    </row>
    <row r="4468" spans="1:94" s="38" customFormat="1" x14ac:dyDescent="0.25">
      <c r="A4468" s="38">
        <v>4465</v>
      </c>
      <c r="F4468" s="39"/>
      <c r="Q4468" s="39"/>
      <c r="R4468" s="40"/>
      <c r="S4468" s="40"/>
      <c r="T4468" s="39"/>
      <c r="AG4468" s="110"/>
      <c r="AH4468" s="94"/>
      <c r="AJ4468" s="97"/>
      <c r="AL4468" s="39"/>
      <c r="AP4468" s="39"/>
      <c r="AQ4468" s="77"/>
      <c r="AR4468" s="94"/>
      <c r="AT4468" s="97"/>
      <c r="BB4468" s="79"/>
      <c r="BC4468" s="94"/>
      <c r="BE4468" s="97"/>
      <c r="BF4468" s="97"/>
      <c r="BG4468" s="40"/>
      <c r="BK4468" s="40"/>
      <c r="BL4468" s="79"/>
      <c r="BM4468" s="94"/>
      <c r="BO4468" s="97"/>
      <c r="BQ4468" s="40"/>
      <c r="BR4468" s="94"/>
      <c r="BS4468" s="94"/>
      <c r="BT4468" s="94"/>
      <c r="BU4468" s="40"/>
      <c r="BV4468" s="82"/>
      <c r="BW4468" s="94"/>
      <c r="BX4468" s="48"/>
      <c r="BY4468" s="97"/>
      <c r="BZ4468" s="48"/>
      <c r="CA4468" s="40"/>
      <c r="CB4468" s="94"/>
      <c r="CC4468" s="94"/>
      <c r="CD4468" s="94"/>
      <c r="CE4468" s="40"/>
      <c r="CF4468" s="73"/>
      <c r="CG4468" s="41"/>
      <c r="CH4468" s="41"/>
      <c r="CI4468" s="41"/>
      <c r="CJ4468" s="41"/>
      <c r="CK4468" s="41"/>
      <c r="CL4468" s="68"/>
      <c r="CM4468" s="41"/>
      <c r="CN4468" s="41"/>
      <c r="CO4468" s="39"/>
      <c r="CP4468" s="78"/>
    </row>
    <row r="4469" spans="1:94" s="38" customFormat="1" x14ac:dyDescent="0.25">
      <c r="A4469" s="38">
        <v>4466</v>
      </c>
      <c r="F4469" s="39"/>
      <c r="Q4469" s="39"/>
      <c r="R4469" s="40"/>
      <c r="S4469" s="40"/>
      <c r="T4469" s="39"/>
      <c r="AG4469" s="110"/>
      <c r="AH4469" s="94"/>
      <c r="AJ4469" s="97"/>
      <c r="AL4469" s="39"/>
      <c r="AP4469" s="39"/>
      <c r="AQ4469" s="77"/>
      <c r="AR4469" s="94"/>
      <c r="AT4469" s="97"/>
      <c r="BB4469" s="79"/>
      <c r="BC4469" s="94"/>
      <c r="BE4469" s="97"/>
      <c r="BF4469" s="97"/>
      <c r="BG4469" s="40"/>
      <c r="BK4469" s="40"/>
      <c r="BL4469" s="79"/>
      <c r="BM4469" s="94"/>
      <c r="BO4469" s="97"/>
      <c r="BQ4469" s="40"/>
      <c r="BR4469" s="94"/>
      <c r="BS4469" s="94"/>
      <c r="BT4469" s="94"/>
      <c r="BU4469" s="40"/>
      <c r="BV4469" s="82"/>
      <c r="BW4469" s="94"/>
      <c r="BX4469" s="48"/>
      <c r="BY4469" s="97"/>
      <c r="BZ4469" s="48"/>
      <c r="CA4469" s="40"/>
      <c r="CB4469" s="94"/>
      <c r="CC4469" s="94"/>
      <c r="CD4469" s="94"/>
      <c r="CE4469" s="40"/>
      <c r="CF4469" s="73"/>
      <c r="CG4469" s="41"/>
      <c r="CH4469" s="41"/>
      <c r="CI4469" s="41"/>
      <c r="CJ4469" s="41"/>
      <c r="CK4469" s="41"/>
      <c r="CL4469" s="68"/>
      <c r="CM4469" s="41"/>
      <c r="CN4469" s="41"/>
      <c r="CO4469" s="39"/>
      <c r="CP4469" s="78"/>
    </row>
    <row r="4470" spans="1:94" s="38" customFormat="1" x14ac:dyDescent="0.25">
      <c r="A4470" s="38">
        <v>4467</v>
      </c>
      <c r="F4470" s="39"/>
      <c r="Q4470" s="39"/>
      <c r="R4470" s="40"/>
      <c r="S4470" s="40"/>
      <c r="T4470" s="39"/>
      <c r="AG4470" s="110"/>
      <c r="AH4470" s="94"/>
      <c r="AJ4470" s="97"/>
      <c r="AL4470" s="39"/>
      <c r="AP4470" s="39"/>
      <c r="AQ4470" s="77"/>
      <c r="AR4470" s="94"/>
      <c r="AT4470" s="97"/>
      <c r="BB4470" s="79"/>
      <c r="BC4470" s="94"/>
      <c r="BE4470" s="97"/>
      <c r="BF4470" s="97"/>
      <c r="BG4470" s="40"/>
      <c r="BK4470" s="40"/>
      <c r="BL4470" s="79"/>
      <c r="BM4470" s="94"/>
      <c r="BO4470" s="97"/>
      <c r="BQ4470" s="40"/>
      <c r="BR4470" s="94"/>
      <c r="BS4470" s="94"/>
      <c r="BT4470" s="94"/>
      <c r="BU4470" s="40"/>
      <c r="BV4470" s="82"/>
      <c r="BW4470" s="94"/>
      <c r="BX4470" s="48"/>
      <c r="BY4470" s="97"/>
      <c r="BZ4470" s="48"/>
      <c r="CA4470" s="40"/>
      <c r="CB4470" s="94"/>
      <c r="CC4470" s="94"/>
      <c r="CD4470" s="94"/>
      <c r="CE4470" s="40"/>
      <c r="CF4470" s="73"/>
      <c r="CG4470" s="41"/>
      <c r="CH4470" s="41"/>
      <c r="CI4470" s="41"/>
      <c r="CJ4470" s="41"/>
      <c r="CK4470" s="41"/>
      <c r="CL4470" s="68"/>
      <c r="CM4470" s="41"/>
      <c r="CN4470" s="41"/>
      <c r="CO4470" s="39"/>
      <c r="CP4470" s="78"/>
    </row>
    <row r="4471" spans="1:94" s="38" customFormat="1" x14ac:dyDescent="0.25">
      <c r="A4471" s="38">
        <v>4468</v>
      </c>
      <c r="F4471" s="39"/>
      <c r="Q4471" s="39"/>
      <c r="R4471" s="40"/>
      <c r="S4471" s="40"/>
      <c r="T4471" s="39"/>
      <c r="AG4471" s="110"/>
      <c r="AH4471" s="94"/>
      <c r="AJ4471" s="97"/>
      <c r="AL4471" s="39"/>
      <c r="AP4471" s="39"/>
      <c r="AQ4471" s="77"/>
      <c r="AR4471" s="94"/>
      <c r="AT4471" s="97"/>
      <c r="BB4471" s="79"/>
      <c r="BC4471" s="94"/>
      <c r="BE4471" s="97"/>
      <c r="BF4471" s="97"/>
      <c r="BG4471" s="40"/>
      <c r="BK4471" s="40"/>
      <c r="BL4471" s="79"/>
      <c r="BM4471" s="94"/>
      <c r="BO4471" s="97"/>
      <c r="BQ4471" s="40"/>
      <c r="BR4471" s="94"/>
      <c r="BS4471" s="94"/>
      <c r="BT4471" s="94"/>
      <c r="BU4471" s="40"/>
      <c r="BV4471" s="82"/>
      <c r="BW4471" s="94"/>
      <c r="BX4471" s="48"/>
      <c r="BY4471" s="97"/>
      <c r="BZ4471" s="48"/>
      <c r="CA4471" s="40"/>
      <c r="CB4471" s="94"/>
      <c r="CC4471" s="94"/>
      <c r="CD4471" s="94"/>
      <c r="CE4471" s="40"/>
      <c r="CF4471" s="73"/>
      <c r="CG4471" s="41"/>
      <c r="CH4471" s="41"/>
      <c r="CI4471" s="41"/>
      <c r="CJ4471" s="41"/>
      <c r="CK4471" s="41"/>
      <c r="CL4471" s="68"/>
      <c r="CM4471" s="41"/>
      <c r="CN4471" s="41"/>
      <c r="CO4471" s="39"/>
      <c r="CP4471" s="78"/>
    </row>
    <row r="4472" spans="1:94" s="38" customFormat="1" x14ac:dyDescent="0.25">
      <c r="A4472" s="38">
        <v>4469</v>
      </c>
      <c r="F4472" s="39"/>
      <c r="Q4472" s="39"/>
      <c r="R4472" s="40"/>
      <c r="S4472" s="40"/>
      <c r="T4472" s="39"/>
      <c r="AG4472" s="110"/>
      <c r="AH4472" s="94"/>
      <c r="AJ4472" s="97"/>
      <c r="AL4472" s="39"/>
      <c r="AP4472" s="39"/>
      <c r="AQ4472" s="77"/>
      <c r="AR4472" s="94"/>
      <c r="AT4472" s="97"/>
      <c r="BB4472" s="79"/>
      <c r="BC4472" s="94"/>
      <c r="BE4472" s="97"/>
      <c r="BF4472" s="97"/>
      <c r="BG4472" s="40"/>
      <c r="BK4472" s="40"/>
      <c r="BL4472" s="79"/>
      <c r="BM4472" s="94"/>
      <c r="BO4472" s="97"/>
      <c r="BQ4472" s="40"/>
      <c r="BR4472" s="94"/>
      <c r="BS4472" s="94"/>
      <c r="BT4472" s="94"/>
      <c r="BU4472" s="40"/>
      <c r="BV4472" s="82"/>
      <c r="BW4472" s="94"/>
      <c r="BX4472" s="48"/>
      <c r="BY4472" s="97"/>
      <c r="BZ4472" s="48"/>
      <c r="CA4472" s="40"/>
      <c r="CB4472" s="94"/>
      <c r="CC4472" s="94"/>
      <c r="CD4472" s="94"/>
      <c r="CE4472" s="40"/>
      <c r="CF4472" s="73"/>
      <c r="CG4472" s="41"/>
      <c r="CH4472" s="41"/>
      <c r="CI4472" s="41"/>
      <c r="CJ4472" s="41"/>
      <c r="CK4472" s="41"/>
      <c r="CL4472" s="68"/>
      <c r="CM4472" s="41"/>
      <c r="CN4472" s="41"/>
      <c r="CO4472" s="39"/>
      <c r="CP4472" s="78"/>
    </row>
    <row r="4473" spans="1:94" s="38" customFormat="1" x14ac:dyDescent="0.25">
      <c r="A4473" s="38">
        <v>4470</v>
      </c>
      <c r="F4473" s="39"/>
      <c r="Q4473" s="39"/>
      <c r="R4473" s="40"/>
      <c r="S4473" s="40"/>
      <c r="T4473" s="39"/>
      <c r="AG4473" s="110"/>
      <c r="AH4473" s="94"/>
      <c r="AJ4473" s="97"/>
      <c r="AL4473" s="39"/>
      <c r="AP4473" s="39"/>
      <c r="AQ4473" s="77"/>
      <c r="AR4473" s="94"/>
      <c r="AT4473" s="97"/>
      <c r="BB4473" s="79"/>
      <c r="BC4473" s="94"/>
      <c r="BE4473" s="97"/>
      <c r="BF4473" s="97"/>
      <c r="BG4473" s="40"/>
      <c r="BK4473" s="40"/>
      <c r="BL4473" s="79"/>
      <c r="BM4473" s="94"/>
      <c r="BO4473" s="97"/>
      <c r="BQ4473" s="40"/>
      <c r="BR4473" s="94"/>
      <c r="BS4473" s="94"/>
      <c r="BT4473" s="94"/>
      <c r="BU4473" s="40"/>
      <c r="BV4473" s="82"/>
      <c r="BW4473" s="94"/>
      <c r="BX4473" s="48"/>
      <c r="BY4473" s="97"/>
      <c r="BZ4473" s="48"/>
      <c r="CA4473" s="40"/>
      <c r="CB4473" s="94"/>
      <c r="CC4473" s="94"/>
      <c r="CD4473" s="94"/>
      <c r="CE4473" s="40"/>
      <c r="CF4473" s="73"/>
      <c r="CG4473" s="41"/>
      <c r="CH4473" s="41"/>
      <c r="CI4473" s="41"/>
      <c r="CJ4473" s="41"/>
      <c r="CK4473" s="41"/>
      <c r="CL4473" s="68"/>
      <c r="CM4473" s="41"/>
      <c r="CN4473" s="41"/>
      <c r="CO4473" s="39"/>
      <c r="CP4473" s="78"/>
    </row>
    <row r="4474" spans="1:94" s="38" customFormat="1" x14ac:dyDescent="0.25">
      <c r="A4474" s="38">
        <v>4471</v>
      </c>
      <c r="F4474" s="39"/>
      <c r="Q4474" s="39"/>
      <c r="R4474" s="40"/>
      <c r="S4474" s="40"/>
      <c r="T4474" s="39"/>
      <c r="AG4474" s="110"/>
      <c r="AH4474" s="94"/>
      <c r="AJ4474" s="97"/>
      <c r="AL4474" s="39"/>
      <c r="AP4474" s="39"/>
      <c r="AQ4474" s="77"/>
      <c r="AR4474" s="94"/>
      <c r="AT4474" s="97"/>
      <c r="BB4474" s="79"/>
      <c r="BC4474" s="94"/>
      <c r="BE4474" s="97"/>
      <c r="BF4474" s="97"/>
      <c r="BG4474" s="40"/>
      <c r="BK4474" s="40"/>
      <c r="BL4474" s="79"/>
      <c r="BM4474" s="94"/>
      <c r="BO4474" s="97"/>
      <c r="BQ4474" s="40"/>
      <c r="BR4474" s="94"/>
      <c r="BS4474" s="94"/>
      <c r="BT4474" s="94"/>
      <c r="BU4474" s="40"/>
      <c r="BV4474" s="82"/>
      <c r="BW4474" s="94"/>
      <c r="BX4474" s="48"/>
      <c r="BY4474" s="97"/>
      <c r="BZ4474" s="48"/>
      <c r="CA4474" s="40"/>
      <c r="CB4474" s="94"/>
      <c r="CC4474" s="94"/>
      <c r="CD4474" s="94"/>
      <c r="CE4474" s="40"/>
      <c r="CF4474" s="73"/>
      <c r="CG4474" s="41"/>
      <c r="CH4474" s="41"/>
      <c r="CI4474" s="41"/>
      <c r="CJ4474" s="41"/>
      <c r="CK4474" s="41"/>
      <c r="CL4474" s="68"/>
      <c r="CM4474" s="41"/>
      <c r="CN4474" s="41"/>
      <c r="CO4474" s="39"/>
      <c r="CP4474" s="78"/>
    </row>
    <row r="4475" spans="1:94" s="38" customFormat="1" x14ac:dyDescent="0.25">
      <c r="A4475" s="38">
        <v>4472</v>
      </c>
      <c r="F4475" s="39"/>
      <c r="Q4475" s="39"/>
      <c r="R4475" s="40"/>
      <c r="S4475" s="40"/>
      <c r="T4475" s="39"/>
      <c r="AG4475" s="110"/>
      <c r="AH4475" s="94"/>
      <c r="AJ4475" s="97"/>
      <c r="AL4475" s="39"/>
      <c r="AP4475" s="39"/>
      <c r="AQ4475" s="77"/>
      <c r="AR4475" s="94"/>
      <c r="AT4475" s="97"/>
      <c r="BB4475" s="79"/>
      <c r="BC4475" s="94"/>
      <c r="BE4475" s="97"/>
      <c r="BF4475" s="97"/>
      <c r="BG4475" s="40"/>
      <c r="BK4475" s="40"/>
      <c r="BL4475" s="79"/>
      <c r="BM4475" s="94"/>
      <c r="BO4475" s="97"/>
      <c r="BQ4475" s="40"/>
      <c r="BR4475" s="94"/>
      <c r="BS4475" s="94"/>
      <c r="BT4475" s="94"/>
      <c r="BU4475" s="40"/>
      <c r="BV4475" s="82"/>
      <c r="BW4475" s="94"/>
      <c r="BX4475" s="48"/>
      <c r="BY4475" s="97"/>
      <c r="BZ4475" s="48"/>
      <c r="CA4475" s="40"/>
      <c r="CB4475" s="94"/>
      <c r="CC4475" s="94"/>
      <c r="CD4475" s="94"/>
      <c r="CE4475" s="40"/>
      <c r="CF4475" s="73"/>
      <c r="CG4475" s="41"/>
      <c r="CH4475" s="41"/>
      <c r="CI4475" s="41"/>
      <c r="CJ4475" s="41"/>
      <c r="CK4475" s="41"/>
      <c r="CL4475" s="68"/>
      <c r="CM4475" s="41"/>
      <c r="CN4475" s="41"/>
      <c r="CO4475" s="39"/>
      <c r="CP4475" s="78"/>
    </row>
    <row r="4476" spans="1:94" s="38" customFormat="1" x14ac:dyDescent="0.25">
      <c r="A4476" s="38">
        <v>4473</v>
      </c>
      <c r="F4476" s="39"/>
      <c r="Q4476" s="39"/>
      <c r="R4476" s="40"/>
      <c r="S4476" s="40"/>
      <c r="T4476" s="39"/>
      <c r="AG4476" s="110"/>
      <c r="AH4476" s="94"/>
      <c r="AJ4476" s="97"/>
      <c r="AL4476" s="39"/>
      <c r="AP4476" s="39"/>
      <c r="AQ4476" s="77"/>
      <c r="AR4476" s="94"/>
      <c r="AT4476" s="97"/>
      <c r="BB4476" s="79"/>
      <c r="BC4476" s="94"/>
      <c r="BE4476" s="97"/>
      <c r="BF4476" s="97"/>
      <c r="BG4476" s="40"/>
      <c r="BK4476" s="40"/>
      <c r="BL4476" s="79"/>
      <c r="BM4476" s="94"/>
      <c r="BO4476" s="97"/>
      <c r="BQ4476" s="40"/>
      <c r="BR4476" s="94"/>
      <c r="BS4476" s="94"/>
      <c r="BT4476" s="94"/>
      <c r="BU4476" s="40"/>
      <c r="BV4476" s="82"/>
      <c r="BW4476" s="94"/>
      <c r="BX4476" s="48"/>
      <c r="BY4476" s="97"/>
      <c r="BZ4476" s="48"/>
      <c r="CA4476" s="40"/>
      <c r="CB4476" s="94"/>
      <c r="CC4476" s="94"/>
      <c r="CD4476" s="94"/>
      <c r="CE4476" s="40"/>
      <c r="CF4476" s="73"/>
      <c r="CG4476" s="41"/>
      <c r="CH4476" s="41"/>
      <c r="CI4476" s="41"/>
      <c r="CJ4476" s="41"/>
      <c r="CK4476" s="41"/>
      <c r="CL4476" s="68"/>
      <c r="CM4476" s="41"/>
      <c r="CN4476" s="41"/>
      <c r="CO4476" s="39"/>
      <c r="CP4476" s="78"/>
    </row>
    <row r="4477" spans="1:94" s="38" customFormat="1" x14ac:dyDescent="0.25">
      <c r="A4477" s="38">
        <v>4474</v>
      </c>
      <c r="F4477" s="39"/>
      <c r="Q4477" s="39"/>
      <c r="R4477" s="40"/>
      <c r="S4477" s="40"/>
      <c r="T4477" s="39"/>
      <c r="AG4477" s="110"/>
      <c r="AH4477" s="94"/>
      <c r="AJ4477" s="97"/>
      <c r="AL4477" s="39"/>
      <c r="AP4477" s="39"/>
      <c r="AQ4477" s="77"/>
      <c r="AR4477" s="94"/>
      <c r="AT4477" s="97"/>
      <c r="BB4477" s="79"/>
      <c r="BC4477" s="94"/>
      <c r="BE4477" s="97"/>
      <c r="BF4477" s="97"/>
      <c r="BG4477" s="40"/>
      <c r="BK4477" s="40"/>
      <c r="BL4477" s="79"/>
      <c r="BM4477" s="94"/>
      <c r="BO4477" s="97"/>
      <c r="BQ4477" s="40"/>
      <c r="BR4477" s="94"/>
      <c r="BS4477" s="94"/>
      <c r="BT4477" s="94"/>
      <c r="BU4477" s="40"/>
      <c r="BV4477" s="82"/>
      <c r="BW4477" s="94"/>
      <c r="BX4477" s="48"/>
      <c r="BY4477" s="97"/>
      <c r="BZ4477" s="48"/>
      <c r="CA4477" s="40"/>
      <c r="CB4477" s="94"/>
      <c r="CC4477" s="94"/>
      <c r="CD4477" s="94"/>
      <c r="CE4477" s="40"/>
      <c r="CF4477" s="73"/>
      <c r="CG4477" s="41"/>
      <c r="CH4477" s="41"/>
      <c r="CI4477" s="41"/>
      <c r="CJ4477" s="41"/>
      <c r="CK4477" s="41"/>
      <c r="CL4477" s="68"/>
      <c r="CM4477" s="41"/>
      <c r="CN4477" s="41"/>
      <c r="CO4477" s="39"/>
      <c r="CP4477" s="78"/>
    </row>
    <row r="4478" spans="1:94" s="38" customFormat="1" x14ac:dyDescent="0.25">
      <c r="A4478" s="38">
        <v>4475</v>
      </c>
      <c r="F4478" s="39"/>
      <c r="Q4478" s="39"/>
      <c r="R4478" s="40"/>
      <c r="S4478" s="40"/>
      <c r="T4478" s="39"/>
      <c r="AG4478" s="110"/>
      <c r="AH4478" s="94"/>
      <c r="AJ4478" s="97"/>
      <c r="AL4478" s="39"/>
      <c r="AP4478" s="39"/>
      <c r="AQ4478" s="77"/>
      <c r="AR4478" s="94"/>
      <c r="AT4478" s="97"/>
      <c r="BB4478" s="79"/>
      <c r="BC4478" s="94"/>
      <c r="BE4478" s="97"/>
      <c r="BF4478" s="97"/>
      <c r="BG4478" s="40"/>
      <c r="BK4478" s="40"/>
      <c r="BL4478" s="79"/>
      <c r="BM4478" s="94"/>
      <c r="BO4478" s="97"/>
      <c r="BQ4478" s="40"/>
      <c r="BR4478" s="94"/>
      <c r="BS4478" s="94"/>
      <c r="BT4478" s="94"/>
      <c r="BU4478" s="40"/>
      <c r="BV4478" s="82"/>
      <c r="BW4478" s="94"/>
      <c r="BX4478" s="48"/>
      <c r="BY4478" s="97"/>
      <c r="BZ4478" s="48"/>
      <c r="CA4478" s="40"/>
      <c r="CB4478" s="94"/>
      <c r="CC4478" s="94"/>
      <c r="CD4478" s="94"/>
      <c r="CE4478" s="40"/>
      <c r="CF4478" s="73"/>
      <c r="CG4478" s="41"/>
      <c r="CH4478" s="41"/>
      <c r="CI4478" s="41"/>
      <c r="CJ4478" s="41"/>
      <c r="CK4478" s="41"/>
      <c r="CL4478" s="68"/>
      <c r="CM4478" s="41"/>
      <c r="CN4478" s="41"/>
      <c r="CO4478" s="39"/>
      <c r="CP4478" s="78"/>
    </row>
    <row r="4479" spans="1:94" s="38" customFormat="1" x14ac:dyDescent="0.25">
      <c r="A4479" s="38">
        <v>4476</v>
      </c>
      <c r="F4479" s="39"/>
      <c r="Q4479" s="39"/>
      <c r="R4479" s="40"/>
      <c r="S4479" s="40"/>
      <c r="T4479" s="39"/>
      <c r="AG4479" s="110"/>
      <c r="AH4479" s="94"/>
      <c r="AJ4479" s="97"/>
      <c r="AL4479" s="39"/>
      <c r="AP4479" s="39"/>
      <c r="AQ4479" s="77"/>
      <c r="AR4479" s="94"/>
      <c r="AT4479" s="97"/>
      <c r="BB4479" s="79"/>
      <c r="BC4479" s="94"/>
      <c r="BE4479" s="97"/>
      <c r="BF4479" s="97"/>
      <c r="BG4479" s="40"/>
      <c r="BK4479" s="40"/>
      <c r="BL4479" s="79"/>
      <c r="BM4479" s="94"/>
      <c r="BO4479" s="97"/>
      <c r="BQ4479" s="40"/>
      <c r="BR4479" s="94"/>
      <c r="BS4479" s="94"/>
      <c r="BT4479" s="94"/>
      <c r="BU4479" s="40"/>
      <c r="BV4479" s="82"/>
      <c r="BW4479" s="94"/>
      <c r="BX4479" s="48"/>
      <c r="BY4479" s="97"/>
      <c r="BZ4479" s="48"/>
      <c r="CA4479" s="40"/>
      <c r="CB4479" s="94"/>
      <c r="CC4479" s="94"/>
      <c r="CD4479" s="94"/>
      <c r="CE4479" s="40"/>
      <c r="CF4479" s="73"/>
      <c r="CG4479" s="41"/>
      <c r="CH4479" s="41"/>
      <c r="CI4479" s="41"/>
      <c r="CJ4479" s="41"/>
      <c r="CK4479" s="41"/>
      <c r="CL4479" s="68"/>
      <c r="CM4479" s="41"/>
      <c r="CN4479" s="41"/>
      <c r="CO4479" s="39"/>
      <c r="CP4479" s="78"/>
    </row>
    <row r="4480" spans="1:94" s="38" customFormat="1" x14ac:dyDescent="0.25">
      <c r="A4480" s="38">
        <v>4477</v>
      </c>
      <c r="F4480" s="39"/>
      <c r="Q4480" s="39"/>
      <c r="R4480" s="40"/>
      <c r="S4480" s="40"/>
      <c r="T4480" s="39"/>
      <c r="AG4480" s="110"/>
      <c r="AH4480" s="94"/>
      <c r="AJ4480" s="97"/>
      <c r="AL4480" s="39"/>
      <c r="AP4480" s="39"/>
      <c r="AQ4480" s="77"/>
      <c r="AR4480" s="94"/>
      <c r="AT4480" s="97"/>
      <c r="BB4480" s="79"/>
      <c r="BC4480" s="94"/>
      <c r="BE4480" s="97"/>
      <c r="BF4480" s="97"/>
      <c r="BG4480" s="40"/>
      <c r="BK4480" s="40"/>
      <c r="BL4480" s="79"/>
      <c r="BM4480" s="94"/>
      <c r="BO4480" s="97"/>
      <c r="BQ4480" s="40"/>
      <c r="BR4480" s="94"/>
      <c r="BS4480" s="94"/>
      <c r="BT4480" s="94"/>
      <c r="BU4480" s="40"/>
      <c r="BV4480" s="82"/>
      <c r="BW4480" s="94"/>
      <c r="BX4480" s="48"/>
      <c r="BY4480" s="97"/>
      <c r="BZ4480" s="48"/>
      <c r="CA4480" s="40"/>
      <c r="CB4480" s="94"/>
      <c r="CC4480" s="94"/>
      <c r="CD4480" s="94"/>
      <c r="CE4480" s="40"/>
      <c r="CF4480" s="73"/>
      <c r="CG4480" s="41"/>
      <c r="CH4480" s="41"/>
      <c r="CI4480" s="41"/>
      <c r="CJ4480" s="41"/>
      <c r="CK4480" s="41"/>
      <c r="CL4480" s="68"/>
      <c r="CM4480" s="41"/>
      <c r="CN4480" s="41"/>
      <c r="CO4480" s="39"/>
      <c r="CP4480" s="78"/>
    </row>
    <row r="4481" spans="1:94" s="38" customFormat="1" x14ac:dyDescent="0.25">
      <c r="A4481" s="38">
        <v>4478</v>
      </c>
      <c r="F4481" s="39"/>
      <c r="Q4481" s="39"/>
      <c r="R4481" s="40"/>
      <c r="S4481" s="40"/>
      <c r="T4481" s="39"/>
      <c r="AG4481" s="110"/>
      <c r="AH4481" s="94"/>
      <c r="AJ4481" s="97"/>
      <c r="AL4481" s="39"/>
      <c r="AP4481" s="39"/>
      <c r="AQ4481" s="77"/>
      <c r="AR4481" s="94"/>
      <c r="AT4481" s="97"/>
      <c r="BB4481" s="79"/>
      <c r="BC4481" s="94"/>
      <c r="BE4481" s="97"/>
      <c r="BF4481" s="97"/>
      <c r="BG4481" s="40"/>
      <c r="BK4481" s="40"/>
      <c r="BL4481" s="79"/>
      <c r="BM4481" s="94"/>
      <c r="BO4481" s="97"/>
      <c r="BQ4481" s="40"/>
      <c r="BR4481" s="94"/>
      <c r="BS4481" s="94"/>
      <c r="BT4481" s="94"/>
      <c r="BU4481" s="40"/>
      <c r="BV4481" s="82"/>
      <c r="BW4481" s="94"/>
      <c r="BX4481" s="48"/>
      <c r="BY4481" s="97"/>
      <c r="BZ4481" s="48"/>
      <c r="CA4481" s="40"/>
      <c r="CB4481" s="94"/>
      <c r="CC4481" s="94"/>
      <c r="CD4481" s="94"/>
      <c r="CE4481" s="40"/>
      <c r="CF4481" s="73"/>
      <c r="CG4481" s="41"/>
      <c r="CH4481" s="41"/>
      <c r="CI4481" s="41"/>
      <c r="CJ4481" s="41"/>
      <c r="CK4481" s="41"/>
      <c r="CL4481" s="68"/>
      <c r="CM4481" s="41"/>
      <c r="CN4481" s="41"/>
      <c r="CO4481" s="39"/>
      <c r="CP4481" s="78"/>
    </row>
    <row r="4482" spans="1:94" s="38" customFormat="1" x14ac:dyDescent="0.25">
      <c r="A4482" s="38">
        <v>4479</v>
      </c>
      <c r="F4482" s="39"/>
      <c r="Q4482" s="39"/>
      <c r="R4482" s="40"/>
      <c r="S4482" s="40"/>
      <c r="T4482" s="39"/>
      <c r="AG4482" s="110"/>
      <c r="AH4482" s="94"/>
      <c r="AJ4482" s="97"/>
      <c r="AL4482" s="39"/>
      <c r="AP4482" s="39"/>
      <c r="AQ4482" s="77"/>
      <c r="AR4482" s="94"/>
      <c r="AT4482" s="97"/>
      <c r="BB4482" s="79"/>
      <c r="BC4482" s="94"/>
      <c r="BE4482" s="97"/>
      <c r="BF4482" s="97"/>
      <c r="BG4482" s="40"/>
      <c r="BK4482" s="40"/>
      <c r="BL4482" s="79"/>
      <c r="BM4482" s="94"/>
      <c r="BO4482" s="97"/>
      <c r="BQ4482" s="40"/>
      <c r="BR4482" s="94"/>
      <c r="BS4482" s="94"/>
      <c r="BT4482" s="94"/>
      <c r="BU4482" s="40"/>
      <c r="BV4482" s="82"/>
      <c r="BW4482" s="94"/>
      <c r="BX4482" s="48"/>
      <c r="BY4482" s="97"/>
      <c r="BZ4482" s="48"/>
      <c r="CA4482" s="40"/>
      <c r="CB4482" s="94"/>
      <c r="CC4482" s="94"/>
      <c r="CD4482" s="94"/>
      <c r="CE4482" s="40"/>
      <c r="CF4482" s="73"/>
      <c r="CG4482" s="41"/>
      <c r="CH4482" s="41"/>
      <c r="CI4482" s="41"/>
      <c r="CJ4482" s="41"/>
      <c r="CK4482" s="41"/>
      <c r="CL4482" s="68"/>
      <c r="CM4482" s="41"/>
      <c r="CN4482" s="41"/>
      <c r="CO4482" s="39"/>
      <c r="CP4482" s="78"/>
    </row>
    <row r="4483" spans="1:94" s="38" customFormat="1" x14ac:dyDescent="0.25">
      <c r="A4483" s="38">
        <v>4480</v>
      </c>
      <c r="F4483" s="39"/>
      <c r="Q4483" s="39"/>
      <c r="R4483" s="40"/>
      <c r="S4483" s="40"/>
      <c r="T4483" s="39"/>
      <c r="AG4483" s="110"/>
      <c r="AH4483" s="94"/>
      <c r="AJ4483" s="97"/>
      <c r="AL4483" s="39"/>
      <c r="AP4483" s="39"/>
      <c r="AQ4483" s="77"/>
      <c r="AR4483" s="94"/>
      <c r="AT4483" s="97"/>
      <c r="BB4483" s="79"/>
      <c r="BC4483" s="94"/>
      <c r="BE4483" s="97"/>
      <c r="BF4483" s="97"/>
      <c r="BG4483" s="40"/>
      <c r="BK4483" s="40"/>
      <c r="BL4483" s="79"/>
      <c r="BM4483" s="94"/>
      <c r="BO4483" s="97"/>
      <c r="BQ4483" s="40"/>
      <c r="BR4483" s="94"/>
      <c r="BS4483" s="94"/>
      <c r="BT4483" s="94"/>
      <c r="BU4483" s="40"/>
      <c r="BV4483" s="82"/>
      <c r="BW4483" s="94"/>
      <c r="BX4483" s="48"/>
      <c r="BY4483" s="97"/>
      <c r="BZ4483" s="48"/>
      <c r="CA4483" s="40"/>
      <c r="CB4483" s="94"/>
      <c r="CC4483" s="94"/>
      <c r="CD4483" s="94"/>
      <c r="CE4483" s="40"/>
      <c r="CF4483" s="73"/>
      <c r="CG4483" s="41"/>
      <c r="CH4483" s="41"/>
      <c r="CI4483" s="41"/>
      <c r="CJ4483" s="41"/>
      <c r="CK4483" s="41"/>
      <c r="CL4483" s="68"/>
      <c r="CM4483" s="41"/>
      <c r="CN4483" s="41"/>
      <c r="CO4483" s="39"/>
      <c r="CP4483" s="78"/>
    </row>
    <row r="4484" spans="1:94" s="38" customFormat="1" x14ac:dyDescent="0.25">
      <c r="A4484" s="38">
        <v>4481</v>
      </c>
      <c r="F4484" s="39"/>
      <c r="Q4484" s="39"/>
      <c r="R4484" s="40"/>
      <c r="S4484" s="40"/>
      <c r="T4484" s="39"/>
      <c r="AG4484" s="110"/>
      <c r="AH4484" s="94"/>
      <c r="AJ4484" s="97"/>
      <c r="AL4484" s="39"/>
      <c r="AP4484" s="39"/>
      <c r="AQ4484" s="77"/>
      <c r="AR4484" s="94"/>
      <c r="AT4484" s="97"/>
      <c r="BB4484" s="79"/>
      <c r="BC4484" s="94"/>
      <c r="BE4484" s="97"/>
      <c r="BF4484" s="97"/>
      <c r="BG4484" s="40"/>
      <c r="BK4484" s="40"/>
      <c r="BL4484" s="79"/>
      <c r="BM4484" s="94"/>
      <c r="BO4484" s="97"/>
      <c r="BQ4484" s="40"/>
      <c r="BR4484" s="94"/>
      <c r="BS4484" s="94"/>
      <c r="BT4484" s="94"/>
      <c r="BU4484" s="40"/>
      <c r="BV4484" s="82"/>
      <c r="BW4484" s="94"/>
      <c r="BX4484" s="48"/>
      <c r="BY4484" s="97"/>
      <c r="BZ4484" s="48"/>
      <c r="CA4484" s="40"/>
      <c r="CB4484" s="94"/>
      <c r="CC4484" s="94"/>
      <c r="CD4484" s="94"/>
      <c r="CE4484" s="40"/>
      <c r="CF4484" s="73"/>
      <c r="CG4484" s="41"/>
      <c r="CH4484" s="41"/>
      <c r="CI4484" s="41"/>
      <c r="CJ4484" s="41"/>
      <c r="CK4484" s="41"/>
      <c r="CL4484" s="68"/>
      <c r="CM4484" s="41"/>
      <c r="CN4484" s="41"/>
      <c r="CO4484" s="39"/>
      <c r="CP4484" s="78"/>
    </row>
    <row r="4485" spans="1:94" s="38" customFormat="1" x14ac:dyDescent="0.25">
      <c r="A4485" s="38">
        <v>4482</v>
      </c>
      <c r="F4485" s="39"/>
      <c r="Q4485" s="39"/>
      <c r="R4485" s="40"/>
      <c r="S4485" s="40"/>
      <c r="T4485" s="39"/>
      <c r="AG4485" s="110"/>
      <c r="AH4485" s="94"/>
      <c r="AJ4485" s="97"/>
      <c r="AL4485" s="39"/>
      <c r="AP4485" s="39"/>
      <c r="AQ4485" s="77"/>
      <c r="AR4485" s="94"/>
      <c r="AT4485" s="97"/>
      <c r="BB4485" s="79"/>
      <c r="BC4485" s="94"/>
      <c r="BE4485" s="97"/>
      <c r="BF4485" s="97"/>
      <c r="BG4485" s="40"/>
      <c r="BK4485" s="40"/>
      <c r="BL4485" s="79"/>
      <c r="BM4485" s="94"/>
      <c r="BO4485" s="97"/>
      <c r="BQ4485" s="40"/>
      <c r="BR4485" s="94"/>
      <c r="BS4485" s="94"/>
      <c r="BT4485" s="94"/>
      <c r="BU4485" s="40"/>
      <c r="BV4485" s="82"/>
      <c r="BW4485" s="94"/>
      <c r="BX4485" s="48"/>
      <c r="BY4485" s="97"/>
      <c r="BZ4485" s="48"/>
      <c r="CA4485" s="40"/>
      <c r="CB4485" s="94"/>
      <c r="CC4485" s="94"/>
      <c r="CD4485" s="94"/>
      <c r="CE4485" s="40"/>
      <c r="CF4485" s="73"/>
      <c r="CG4485" s="41"/>
      <c r="CH4485" s="41"/>
      <c r="CI4485" s="41"/>
      <c r="CJ4485" s="41"/>
      <c r="CK4485" s="41"/>
      <c r="CL4485" s="68"/>
      <c r="CM4485" s="41"/>
      <c r="CN4485" s="41"/>
      <c r="CO4485" s="39"/>
      <c r="CP4485" s="78"/>
    </row>
    <row r="4486" spans="1:94" s="38" customFormat="1" x14ac:dyDescent="0.25">
      <c r="A4486" s="38">
        <v>4483</v>
      </c>
      <c r="F4486" s="39"/>
      <c r="Q4486" s="39"/>
      <c r="R4486" s="40"/>
      <c r="S4486" s="40"/>
      <c r="T4486" s="39"/>
      <c r="AG4486" s="110"/>
      <c r="AH4486" s="94"/>
      <c r="AJ4486" s="97"/>
      <c r="AL4486" s="39"/>
      <c r="AP4486" s="39"/>
      <c r="AQ4486" s="77"/>
      <c r="AR4486" s="94"/>
      <c r="AT4486" s="97"/>
      <c r="BB4486" s="79"/>
      <c r="BC4486" s="94"/>
      <c r="BE4486" s="97"/>
      <c r="BF4486" s="97"/>
      <c r="BG4486" s="40"/>
      <c r="BK4486" s="40"/>
      <c r="BL4486" s="79"/>
      <c r="BM4486" s="94"/>
      <c r="BO4486" s="97"/>
      <c r="BQ4486" s="40"/>
      <c r="BR4486" s="94"/>
      <c r="BS4486" s="94"/>
      <c r="BT4486" s="94"/>
      <c r="BU4486" s="40"/>
      <c r="BV4486" s="82"/>
      <c r="BW4486" s="94"/>
      <c r="BX4486" s="48"/>
      <c r="BY4486" s="97"/>
      <c r="BZ4486" s="48"/>
      <c r="CA4486" s="40"/>
      <c r="CB4486" s="94"/>
      <c r="CC4486" s="94"/>
      <c r="CD4486" s="94"/>
      <c r="CE4486" s="40"/>
      <c r="CF4486" s="73"/>
      <c r="CG4486" s="41"/>
      <c r="CH4486" s="41"/>
      <c r="CI4486" s="41"/>
      <c r="CJ4486" s="41"/>
      <c r="CK4486" s="41"/>
      <c r="CL4486" s="68"/>
      <c r="CM4486" s="41"/>
      <c r="CN4486" s="41"/>
      <c r="CO4486" s="39"/>
      <c r="CP4486" s="78"/>
    </row>
    <row r="4487" spans="1:94" s="38" customFormat="1" x14ac:dyDescent="0.25">
      <c r="A4487" s="38">
        <v>4484</v>
      </c>
      <c r="F4487" s="39"/>
      <c r="Q4487" s="39"/>
      <c r="R4487" s="40"/>
      <c r="S4487" s="40"/>
      <c r="T4487" s="39"/>
      <c r="AG4487" s="110"/>
      <c r="AH4487" s="94"/>
      <c r="AJ4487" s="97"/>
      <c r="AL4487" s="39"/>
      <c r="AP4487" s="39"/>
      <c r="AQ4487" s="77"/>
      <c r="AR4487" s="94"/>
      <c r="AT4487" s="97"/>
      <c r="BB4487" s="79"/>
      <c r="BC4487" s="94"/>
      <c r="BE4487" s="97"/>
      <c r="BF4487" s="97"/>
      <c r="BG4487" s="40"/>
      <c r="BK4487" s="40"/>
      <c r="BL4487" s="79"/>
      <c r="BM4487" s="94"/>
      <c r="BO4487" s="97"/>
      <c r="BQ4487" s="40"/>
      <c r="BR4487" s="94"/>
      <c r="BS4487" s="94"/>
      <c r="BT4487" s="94"/>
      <c r="BU4487" s="40"/>
      <c r="BV4487" s="82"/>
      <c r="BW4487" s="94"/>
      <c r="BX4487" s="48"/>
      <c r="BY4487" s="97"/>
      <c r="BZ4487" s="48"/>
      <c r="CA4487" s="40"/>
      <c r="CB4487" s="94"/>
      <c r="CC4487" s="94"/>
      <c r="CD4487" s="94"/>
      <c r="CE4487" s="40"/>
      <c r="CF4487" s="73"/>
      <c r="CG4487" s="41"/>
      <c r="CH4487" s="41"/>
      <c r="CI4487" s="41"/>
      <c r="CJ4487" s="41"/>
      <c r="CK4487" s="41"/>
      <c r="CL4487" s="68"/>
      <c r="CM4487" s="41"/>
      <c r="CN4487" s="41"/>
      <c r="CO4487" s="39"/>
      <c r="CP4487" s="78"/>
    </row>
    <row r="4488" spans="1:94" s="38" customFormat="1" x14ac:dyDescent="0.25">
      <c r="A4488" s="38">
        <v>4485</v>
      </c>
      <c r="F4488" s="39"/>
      <c r="Q4488" s="39"/>
      <c r="R4488" s="40"/>
      <c r="S4488" s="40"/>
      <c r="T4488" s="39"/>
      <c r="AG4488" s="110"/>
      <c r="AH4488" s="94"/>
      <c r="AJ4488" s="97"/>
      <c r="AL4488" s="39"/>
      <c r="AP4488" s="39"/>
      <c r="AQ4488" s="77"/>
      <c r="AR4488" s="94"/>
      <c r="AT4488" s="97"/>
      <c r="BB4488" s="79"/>
      <c r="BC4488" s="94"/>
      <c r="BE4488" s="97"/>
      <c r="BF4488" s="97"/>
      <c r="BG4488" s="40"/>
      <c r="BK4488" s="40"/>
      <c r="BL4488" s="79"/>
      <c r="BM4488" s="94"/>
      <c r="BO4488" s="97"/>
      <c r="BQ4488" s="40"/>
      <c r="BR4488" s="94"/>
      <c r="BS4488" s="94"/>
      <c r="BT4488" s="94"/>
      <c r="BU4488" s="40"/>
      <c r="BV4488" s="82"/>
      <c r="BW4488" s="94"/>
      <c r="BX4488" s="48"/>
      <c r="BY4488" s="97"/>
      <c r="BZ4488" s="48"/>
      <c r="CA4488" s="40"/>
      <c r="CB4488" s="94"/>
      <c r="CC4488" s="94"/>
      <c r="CD4488" s="94"/>
      <c r="CE4488" s="40"/>
      <c r="CF4488" s="73"/>
      <c r="CG4488" s="41"/>
      <c r="CH4488" s="41"/>
      <c r="CI4488" s="41"/>
      <c r="CJ4488" s="41"/>
      <c r="CK4488" s="41"/>
      <c r="CL4488" s="68"/>
      <c r="CM4488" s="41"/>
      <c r="CN4488" s="41"/>
      <c r="CO4488" s="39"/>
      <c r="CP4488" s="78"/>
    </row>
    <row r="4489" spans="1:94" s="38" customFormat="1" x14ac:dyDescent="0.25">
      <c r="A4489" s="38">
        <v>4486</v>
      </c>
      <c r="F4489" s="39"/>
      <c r="Q4489" s="39"/>
      <c r="R4489" s="40"/>
      <c r="S4489" s="40"/>
      <c r="T4489" s="39"/>
      <c r="AG4489" s="110"/>
      <c r="AH4489" s="94"/>
      <c r="AJ4489" s="97"/>
      <c r="AL4489" s="39"/>
      <c r="AP4489" s="39"/>
      <c r="AQ4489" s="77"/>
      <c r="AR4489" s="94"/>
      <c r="AT4489" s="97"/>
      <c r="BB4489" s="79"/>
      <c r="BC4489" s="94"/>
      <c r="BE4489" s="97"/>
      <c r="BF4489" s="97"/>
      <c r="BG4489" s="40"/>
      <c r="BK4489" s="40"/>
      <c r="BL4489" s="79"/>
      <c r="BM4489" s="94"/>
      <c r="BO4489" s="97"/>
      <c r="BQ4489" s="40"/>
      <c r="BR4489" s="94"/>
      <c r="BS4489" s="94"/>
      <c r="BT4489" s="94"/>
      <c r="BU4489" s="40"/>
      <c r="BV4489" s="82"/>
      <c r="BW4489" s="94"/>
      <c r="BX4489" s="48"/>
      <c r="BY4489" s="97"/>
      <c r="BZ4489" s="48"/>
      <c r="CA4489" s="40"/>
      <c r="CB4489" s="94"/>
      <c r="CC4489" s="94"/>
      <c r="CD4489" s="94"/>
      <c r="CE4489" s="40"/>
      <c r="CF4489" s="73"/>
      <c r="CG4489" s="41"/>
      <c r="CH4489" s="41"/>
      <c r="CI4489" s="41"/>
      <c r="CJ4489" s="41"/>
      <c r="CK4489" s="41"/>
      <c r="CL4489" s="68"/>
      <c r="CM4489" s="41"/>
      <c r="CN4489" s="41"/>
      <c r="CO4489" s="39"/>
      <c r="CP4489" s="78"/>
    </row>
    <row r="4490" spans="1:94" s="38" customFormat="1" x14ac:dyDescent="0.25">
      <c r="A4490" s="38">
        <v>4487</v>
      </c>
      <c r="F4490" s="39"/>
      <c r="Q4490" s="39"/>
      <c r="R4490" s="40"/>
      <c r="S4490" s="40"/>
      <c r="T4490" s="39"/>
      <c r="AG4490" s="110"/>
      <c r="AH4490" s="94"/>
      <c r="AJ4490" s="97"/>
      <c r="AL4490" s="39"/>
      <c r="AP4490" s="39"/>
      <c r="AQ4490" s="77"/>
      <c r="AR4490" s="94"/>
      <c r="AT4490" s="97"/>
      <c r="BB4490" s="79"/>
      <c r="BC4490" s="94"/>
      <c r="BE4490" s="97"/>
      <c r="BF4490" s="97"/>
      <c r="BG4490" s="40"/>
      <c r="BK4490" s="40"/>
      <c r="BL4490" s="79"/>
      <c r="BM4490" s="94"/>
      <c r="BO4490" s="97"/>
      <c r="BQ4490" s="40"/>
      <c r="BR4490" s="94"/>
      <c r="BS4490" s="94"/>
      <c r="BT4490" s="94"/>
      <c r="BU4490" s="40"/>
      <c r="BV4490" s="82"/>
      <c r="BW4490" s="94"/>
      <c r="BX4490" s="48"/>
      <c r="BY4490" s="97"/>
      <c r="BZ4490" s="48"/>
      <c r="CA4490" s="40"/>
      <c r="CB4490" s="94"/>
      <c r="CC4490" s="94"/>
      <c r="CD4490" s="94"/>
      <c r="CE4490" s="40"/>
      <c r="CF4490" s="73"/>
      <c r="CG4490" s="41"/>
      <c r="CH4490" s="41"/>
      <c r="CI4490" s="41"/>
      <c r="CJ4490" s="41"/>
      <c r="CK4490" s="41"/>
      <c r="CL4490" s="68"/>
      <c r="CM4490" s="41"/>
      <c r="CN4490" s="41"/>
      <c r="CO4490" s="39"/>
      <c r="CP4490" s="78"/>
    </row>
    <row r="4491" spans="1:94" s="38" customFormat="1" x14ac:dyDescent="0.25">
      <c r="A4491" s="38">
        <v>4488</v>
      </c>
      <c r="F4491" s="39"/>
      <c r="Q4491" s="39"/>
      <c r="R4491" s="40"/>
      <c r="S4491" s="40"/>
      <c r="T4491" s="39"/>
      <c r="AG4491" s="110"/>
      <c r="AH4491" s="94"/>
      <c r="AJ4491" s="97"/>
      <c r="AL4491" s="39"/>
      <c r="AP4491" s="39"/>
      <c r="AQ4491" s="77"/>
      <c r="AR4491" s="94"/>
      <c r="AT4491" s="97"/>
      <c r="BB4491" s="79"/>
      <c r="BC4491" s="94"/>
      <c r="BE4491" s="97"/>
      <c r="BF4491" s="97"/>
      <c r="BG4491" s="40"/>
      <c r="BK4491" s="40"/>
      <c r="BL4491" s="79"/>
      <c r="BM4491" s="94"/>
      <c r="BO4491" s="97"/>
      <c r="BQ4491" s="40"/>
      <c r="BR4491" s="94"/>
      <c r="BS4491" s="94"/>
      <c r="BT4491" s="94"/>
      <c r="BU4491" s="40"/>
      <c r="BV4491" s="82"/>
      <c r="BW4491" s="94"/>
      <c r="BX4491" s="48"/>
      <c r="BY4491" s="97"/>
      <c r="BZ4491" s="48"/>
      <c r="CA4491" s="40"/>
      <c r="CB4491" s="94"/>
      <c r="CC4491" s="94"/>
      <c r="CD4491" s="94"/>
      <c r="CE4491" s="40"/>
      <c r="CF4491" s="73"/>
      <c r="CG4491" s="41"/>
      <c r="CH4491" s="41"/>
      <c r="CI4491" s="41"/>
      <c r="CJ4491" s="41"/>
      <c r="CK4491" s="41"/>
      <c r="CL4491" s="68"/>
      <c r="CM4491" s="41"/>
      <c r="CN4491" s="41"/>
      <c r="CO4491" s="39"/>
      <c r="CP4491" s="78"/>
    </row>
    <row r="4492" spans="1:94" s="38" customFormat="1" x14ac:dyDescent="0.25">
      <c r="A4492" s="38">
        <v>4489</v>
      </c>
      <c r="F4492" s="39"/>
      <c r="Q4492" s="39"/>
      <c r="R4492" s="40"/>
      <c r="S4492" s="40"/>
      <c r="T4492" s="39"/>
      <c r="AG4492" s="110"/>
      <c r="AH4492" s="94"/>
      <c r="AJ4492" s="97"/>
      <c r="AL4492" s="39"/>
      <c r="AP4492" s="39"/>
      <c r="AQ4492" s="77"/>
      <c r="AR4492" s="94"/>
      <c r="AT4492" s="97"/>
      <c r="BB4492" s="79"/>
      <c r="BC4492" s="94"/>
      <c r="BE4492" s="97"/>
      <c r="BF4492" s="97"/>
      <c r="BG4492" s="40"/>
      <c r="BK4492" s="40"/>
      <c r="BL4492" s="79"/>
      <c r="BM4492" s="94"/>
      <c r="BO4492" s="97"/>
      <c r="BQ4492" s="40"/>
      <c r="BR4492" s="94"/>
      <c r="BS4492" s="94"/>
      <c r="BT4492" s="94"/>
      <c r="BU4492" s="40"/>
      <c r="BV4492" s="82"/>
      <c r="BW4492" s="94"/>
      <c r="BX4492" s="48"/>
      <c r="BY4492" s="97"/>
      <c r="BZ4492" s="48"/>
      <c r="CA4492" s="40"/>
      <c r="CB4492" s="94"/>
      <c r="CC4492" s="94"/>
      <c r="CD4492" s="94"/>
      <c r="CE4492" s="40"/>
      <c r="CF4492" s="73"/>
      <c r="CG4492" s="41"/>
      <c r="CH4492" s="41"/>
      <c r="CI4492" s="41"/>
      <c r="CJ4492" s="41"/>
      <c r="CK4492" s="41"/>
      <c r="CL4492" s="68"/>
      <c r="CM4492" s="41"/>
      <c r="CN4492" s="41"/>
      <c r="CO4492" s="39"/>
      <c r="CP4492" s="78"/>
    </row>
    <row r="4493" spans="1:94" s="38" customFormat="1" x14ac:dyDescent="0.25">
      <c r="A4493" s="38">
        <v>4490</v>
      </c>
      <c r="F4493" s="39"/>
      <c r="Q4493" s="39"/>
      <c r="R4493" s="40"/>
      <c r="S4493" s="40"/>
      <c r="T4493" s="39"/>
      <c r="AG4493" s="110"/>
      <c r="AH4493" s="94"/>
      <c r="AJ4493" s="97"/>
      <c r="AL4493" s="39"/>
      <c r="AP4493" s="39"/>
      <c r="AQ4493" s="77"/>
      <c r="AR4493" s="94"/>
      <c r="AT4493" s="97"/>
      <c r="BB4493" s="79"/>
      <c r="BC4493" s="94"/>
      <c r="BE4493" s="97"/>
      <c r="BF4493" s="97"/>
      <c r="BG4493" s="40"/>
      <c r="BK4493" s="40"/>
      <c r="BL4493" s="79"/>
      <c r="BM4493" s="94"/>
      <c r="BO4493" s="97"/>
      <c r="BQ4493" s="40"/>
      <c r="BR4493" s="94"/>
      <c r="BS4493" s="94"/>
      <c r="BT4493" s="94"/>
      <c r="BU4493" s="40"/>
      <c r="BV4493" s="82"/>
      <c r="BW4493" s="94"/>
      <c r="BX4493" s="48"/>
      <c r="BY4493" s="97"/>
      <c r="BZ4493" s="48"/>
      <c r="CA4493" s="40"/>
      <c r="CB4493" s="94"/>
      <c r="CC4493" s="94"/>
      <c r="CD4493" s="94"/>
      <c r="CE4493" s="40"/>
      <c r="CF4493" s="73"/>
      <c r="CG4493" s="41"/>
      <c r="CH4493" s="41"/>
      <c r="CI4493" s="41"/>
      <c r="CJ4493" s="41"/>
      <c r="CK4493" s="41"/>
      <c r="CL4493" s="68"/>
      <c r="CM4493" s="41"/>
      <c r="CN4493" s="41"/>
      <c r="CO4493" s="39"/>
      <c r="CP4493" s="78"/>
    </row>
    <row r="4494" spans="1:94" s="38" customFormat="1" x14ac:dyDescent="0.25">
      <c r="A4494" s="38">
        <v>4491</v>
      </c>
      <c r="F4494" s="39"/>
      <c r="Q4494" s="39"/>
      <c r="R4494" s="40"/>
      <c r="S4494" s="40"/>
      <c r="T4494" s="39"/>
      <c r="AG4494" s="110"/>
      <c r="AH4494" s="94"/>
      <c r="AJ4494" s="97"/>
      <c r="AL4494" s="39"/>
      <c r="AP4494" s="39"/>
      <c r="AQ4494" s="77"/>
      <c r="AR4494" s="94"/>
      <c r="AT4494" s="97"/>
      <c r="BB4494" s="79"/>
      <c r="BC4494" s="94"/>
      <c r="BE4494" s="97"/>
      <c r="BF4494" s="97"/>
      <c r="BG4494" s="40"/>
      <c r="BK4494" s="40"/>
      <c r="BL4494" s="79"/>
      <c r="BM4494" s="94"/>
      <c r="BO4494" s="97"/>
      <c r="BQ4494" s="40"/>
      <c r="BR4494" s="94"/>
      <c r="BS4494" s="94"/>
      <c r="BT4494" s="94"/>
      <c r="BU4494" s="40"/>
      <c r="BV4494" s="82"/>
      <c r="BW4494" s="94"/>
      <c r="BX4494" s="48"/>
      <c r="BY4494" s="97"/>
      <c r="BZ4494" s="48"/>
      <c r="CA4494" s="40"/>
      <c r="CB4494" s="94"/>
      <c r="CC4494" s="94"/>
      <c r="CD4494" s="94"/>
      <c r="CE4494" s="40"/>
      <c r="CF4494" s="73"/>
      <c r="CG4494" s="41"/>
      <c r="CH4494" s="41"/>
      <c r="CI4494" s="41"/>
      <c r="CJ4494" s="41"/>
      <c r="CK4494" s="41"/>
      <c r="CL4494" s="68"/>
      <c r="CM4494" s="41"/>
      <c r="CN4494" s="41"/>
      <c r="CO4494" s="39"/>
      <c r="CP4494" s="78"/>
    </row>
    <row r="4495" spans="1:94" s="38" customFormat="1" x14ac:dyDescent="0.25">
      <c r="A4495" s="38">
        <v>4492</v>
      </c>
      <c r="F4495" s="39"/>
      <c r="Q4495" s="39"/>
      <c r="R4495" s="40"/>
      <c r="S4495" s="40"/>
      <c r="T4495" s="39"/>
      <c r="AG4495" s="110"/>
      <c r="AH4495" s="94"/>
      <c r="AJ4495" s="97"/>
      <c r="AL4495" s="39"/>
      <c r="AP4495" s="39"/>
      <c r="AQ4495" s="77"/>
      <c r="AR4495" s="94"/>
      <c r="AT4495" s="97"/>
      <c r="BB4495" s="79"/>
      <c r="BC4495" s="94"/>
      <c r="BE4495" s="97"/>
      <c r="BF4495" s="97"/>
      <c r="BG4495" s="40"/>
      <c r="BK4495" s="40"/>
      <c r="BL4495" s="79"/>
      <c r="BM4495" s="94"/>
      <c r="BO4495" s="97"/>
      <c r="BQ4495" s="40"/>
      <c r="BR4495" s="94"/>
      <c r="BS4495" s="94"/>
      <c r="BT4495" s="94"/>
      <c r="BU4495" s="40"/>
      <c r="BV4495" s="82"/>
      <c r="BW4495" s="94"/>
      <c r="BX4495" s="48"/>
      <c r="BY4495" s="97"/>
      <c r="BZ4495" s="48"/>
      <c r="CA4495" s="40"/>
      <c r="CB4495" s="94"/>
      <c r="CC4495" s="94"/>
      <c r="CD4495" s="94"/>
      <c r="CE4495" s="40"/>
      <c r="CF4495" s="73"/>
      <c r="CG4495" s="41"/>
      <c r="CH4495" s="41"/>
      <c r="CI4495" s="41"/>
      <c r="CJ4495" s="41"/>
      <c r="CK4495" s="41"/>
      <c r="CL4495" s="68"/>
      <c r="CM4495" s="41"/>
      <c r="CN4495" s="41"/>
      <c r="CO4495" s="39"/>
      <c r="CP4495" s="78"/>
    </row>
    <row r="4496" spans="1:94" s="38" customFormat="1" x14ac:dyDescent="0.25">
      <c r="A4496" s="38">
        <v>4493</v>
      </c>
      <c r="F4496" s="39"/>
      <c r="Q4496" s="39"/>
      <c r="R4496" s="40"/>
      <c r="S4496" s="40"/>
      <c r="T4496" s="39"/>
      <c r="AG4496" s="110"/>
      <c r="AH4496" s="94"/>
      <c r="AJ4496" s="97"/>
      <c r="AL4496" s="39"/>
      <c r="AP4496" s="39"/>
      <c r="AQ4496" s="77"/>
      <c r="AR4496" s="94"/>
      <c r="AT4496" s="97"/>
      <c r="BB4496" s="79"/>
      <c r="BC4496" s="94"/>
      <c r="BE4496" s="97"/>
      <c r="BF4496" s="97"/>
      <c r="BG4496" s="40"/>
      <c r="BK4496" s="40"/>
      <c r="BL4496" s="79"/>
      <c r="BM4496" s="94"/>
      <c r="BO4496" s="97"/>
      <c r="BQ4496" s="40"/>
      <c r="BR4496" s="94"/>
      <c r="BS4496" s="94"/>
      <c r="BT4496" s="94"/>
      <c r="BU4496" s="40"/>
      <c r="BV4496" s="82"/>
      <c r="BW4496" s="94"/>
      <c r="BX4496" s="48"/>
      <c r="BY4496" s="97"/>
      <c r="BZ4496" s="48"/>
      <c r="CA4496" s="40"/>
      <c r="CB4496" s="94"/>
      <c r="CC4496" s="94"/>
      <c r="CD4496" s="94"/>
      <c r="CE4496" s="40"/>
      <c r="CF4496" s="73"/>
      <c r="CG4496" s="41"/>
      <c r="CH4496" s="41"/>
      <c r="CI4496" s="41"/>
      <c r="CJ4496" s="41"/>
      <c r="CK4496" s="41"/>
      <c r="CL4496" s="68"/>
      <c r="CM4496" s="41"/>
      <c r="CN4496" s="41"/>
      <c r="CO4496" s="39"/>
      <c r="CP4496" s="78"/>
    </row>
    <row r="4497" spans="1:94" s="38" customFormat="1" x14ac:dyDescent="0.25">
      <c r="A4497" s="38">
        <v>4494</v>
      </c>
      <c r="F4497" s="39"/>
      <c r="Q4497" s="39"/>
      <c r="R4497" s="40"/>
      <c r="S4497" s="40"/>
      <c r="T4497" s="39"/>
      <c r="AG4497" s="110"/>
      <c r="AH4497" s="94"/>
      <c r="AJ4497" s="97"/>
      <c r="AL4497" s="39"/>
      <c r="AP4497" s="39"/>
      <c r="AQ4497" s="77"/>
      <c r="AR4497" s="94"/>
      <c r="AT4497" s="97"/>
      <c r="BB4497" s="79"/>
      <c r="BC4497" s="94"/>
      <c r="BE4497" s="97"/>
      <c r="BF4497" s="97"/>
      <c r="BG4497" s="40"/>
      <c r="BK4497" s="40"/>
      <c r="BL4497" s="79"/>
      <c r="BM4497" s="94"/>
      <c r="BO4497" s="97"/>
      <c r="BQ4497" s="40"/>
      <c r="BR4497" s="94"/>
      <c r="BS4497" s="94"/>
      <c r="BT4497" s="94"/>
      <c r="BU4497" s="40"/>
      <c r="BV4497" s="82"/>
      <c r="BW4497" s="94"/>
      <c r="BX4497" s="48"/>
      <c r="BY4497" s="97"/>
      <c r="BZ4497" s="48"/>
      <c r="CA4497" s="40"/>
      <c r="CB4497" s="94"/>
      <c r="CC4497" s="94"/>
      <c r="CD4497" s="94"/>
      <c r="CE4497" s="40"/>
      <c r="CF4497" s="73"/>
      <c r="CG4497" s="41"/>
      <c r="CH4497" s="41"/>
      <c r="CI4497" s="41"/>
      <c r="CJ4497" s="41"/>
      <c r="CK4497" s="41"/>
      <c r="CL4497" s="68"/>
      <c r="CM4497" s="41"/>
      <c r="CN4497" s="41"/>
      <c r="CO4497" s="39"/>
      <c r="CP4497" s="78"/>
    </row>
    <row r="4498" spans="1:94" s="38" customFormat="1" x14ac:dyDescent="0.25">
      <c r="A4498" s="38">
        <v>4495</v>
      </c>
      <c r="F4498" s="39"/>
      <c r="Q4498" s="39"/>
      <c r="R4498" s="40"/>
      <c r="S4498" s="40"/>
      <c r="T4498" s="39"/>
      <c r="AG4498" s="110"/>
      <c r="AH4498" s="94"/>
      <c r="AJ4498" s="97"/>
      <c r="AL4498" s="39"/>
      <c r="AP4498" s="39"/>
      <c r="AQ4498" s="77"/>
      <c r="AR4498" s="94"/>
      <c r="AT4498" s="97"/>
      <c r="BB4498" s="79"/>
      <c r="BC4498" s="94"/>
      <c r="BE4498" s="97"/>
      <c r="BF4498" s="97"/>
      <c r="BG4498" s="40"/>
      <c r="BK4498" s="40"/>
      <c r="BL4498" s="79"/>
      <c r="BM4498" s="94"/>
      <c r="BO4498" s="97"/>
      <c r="BQ4498" s="40"/>
      <c r="BR4498" s="94"/>
      <c r="BS4498" s="94"/>
      <c r="BT4498" s="94"/>
      <c r="BU4498" s="40"/>
      <c r="BV4498" s="82"/>
      <c r="BW4498" s="94"/>
      <c r="BX4498" s="48"/>
      <c r="BY4498" s="97"/>
      <c r="BZ4498" s="48"/>
      <c r="CA4498" s="40"/>
      <c r="CB4498" s="94"/>
      <c r="CC4498" s="94"/>
      <c r="CD4498" s="94"/>
      <c r="CE4498" s="40"/>
      <c r="CF4498" s="73"/>
      <c r="CG4498" s="41"/>
      <c r="CH4498" s="41"/>
      <c r="CI4498" s="41"/>
      <c r="CJ4498" s="41"/>
      <c r="CK4498" s="41"/>
      <c r="CL4498" s="68"/>
      <c r="CM4498" s="41"/>
      <c r="CN4498" s="41"/>
      <c r="CO4498" s="39"/>
      <c r="CP4498" s="78"/>
    </row>
    <row r="4499" spans="1:94" s="38" customFormat="1" x14ac:dyDescent="0.25">
      <c r="A4499" s="38">
        <v>4496</v>
      </c>
      <c r="F4499" s="39"/>
      <c r="Q4499" s="39"/>
      <c r="R4499" s="40"/>
      <c r="S4499" s="40"/>
      <c r="T4499" s="39"/>
      <c r="AG4499" s="110"/>
      <c r="AH4499" s="94"/>
      <c r="AJ4499" s="97"/>
      <c r="AL4499" s="39"/>
      <c r="AP4499" s="39"/>
      <c r="AQ4499" s="77"/>
      <c r="AR4499" s="94"/>
      <c r="AT4499" s="97"/>
      <c r="BB4499" s="79"/>
      <c r="BC4499" s="94"/>
      <c r="BE4499" s="97"/>
      <c r="BF4499" s="97"/>
      <c r="BG4499" s="40"/>
      <c r="BK4499" s="40"/>
      <c r="BL4499" s="79"/>
      <c r="BM4499" s="94"/>
      <c r="BO4499" s="97"/>
      <c r="BQ4499" s="40"/>
      <c r="BR4499" s="94"/>
      <c r="BS4499" s="94"/>
      <c r="BT4499" s="94"/>
      <c r="BU4499" s="40"/>
      <c r="BV4499" s="82"/>
      <c r="BW4499" s="94"/>
      <c r="BX4499" s="48"/>
      <c r="BY4499" s="97"/>
      <c r="BZ4499" s="48"/>
      <c r="CA4499" s="40"/>
      <c r="CB4499" s="94"/>
      <c r="CC4499" s="94"/>
      <c r="CD4499" s="94"/>
      <c r="CE4499" s="40"/>
      <c r="CF4499" s="73"/>
      <c r="CG4499" s="41"/>
      <c r="CH4499" s="41"/>
      <c r="CI4499" s="41"/>
      <c r="CJ4499" s="41"/>
      <c r="CK4499" s="41"/>
      <c r="CL4499" s="68"/>
      <c r="CM4499" s="41"/>
      <c r="CN4499" s="41"/>
      <c r="CO4499" s="39"/>
      <c r="CP4499" s="78"/>
    </row>
    <row r="4500" spans="1:94" s="38" customFormat="1" x14ac:dyDescent="0.25">
      <c r="A4500" s="38">
        <v>4497</v>
      </c>
      <c r="F4500" s="39"/>
      <c r="Q4500" s="39"/>
      <c r="R4500" s="40"/>
      <c r="S4500" s="40"/>
      <c r="T4500" s="39"/>
      <c r="AG4500" s="110"/>
      <c r="AH4500" s="94"/>
      <c r="AJ4500" s="97"/>
      <c r="AL4500" s="39"/>
      <c r="AP4500" s="39"/>
      <c r="AQ4500" s="77"/>
      <c r="AR4500" s="94"/>
      <c r="AT4500" s="97"/>
      <c r="BB4500" s="79"/>
      <c r="BC4500" s="94"/>
      <c r="BE4500" s="97"/>
      <c r="BF4500" s="97"/>
      <c r="BG4500" s="40"/>
      <c r="BK4500" s="40"/>
      <c r="BL4500" s="79"/>
      <c r="BM4500" s="94"/>
      <c r="BO4500" s="97"/>
      <c r="BQ4500" s="40"/>
      <c r="BR4500" s="94"/>
      <c r="BS4500" s="94"/>
      <c r="BT4500" s="94"/>
      <c r="BU4500" s="40"/>
      <c r="BV4500" s="82"/>
      <c r="BW4500" s="94"/>
      <c r="BX4500" s="48"/>
      <c r="BY4500" s="97"/>
      <c r="BZ4500" s="48"/>
      <c r="CA4500" s="40"/>
      <c r="CB4500" s="94"/>
      <c r="CC4500" s="94"/>
      <c r="CD4500" s="94"/>
      <c r="CE4500" s="40"/>
      <c r="CF4500" s="73"/>
      <c r="CG4500" s="41"/>
      <c r="CH4500" s="41"/>
      <c r="CI4500" s="41"/>
      <c r="CJ4500" s="41"/>
      <c r="CK4500" s="41"/>
      <c r="CL4500" s="68"/>
      <c r="CM4500" s="41"/>
      <c r="CN4500" s="41"/>
      <c r="CO4500" s="39"/>
      <c r="CP4500" s="78"/>
    </row>
    <row r="4501" spans="1:94" s="38" customFormat="1" x14ac:dyDescent="0.25">
      <c r="A4501" s="38">
        <v>4498</v>
      </c>
      <c r="F4501" s="39"/>
      <c r="Q4501" s="39"/>
      <c r="R4501" s="40"/>
      <c r="S4501" s="40"/>
      <c r="T4501" s="39"/>
      <c r="AG4501" s="110"/>
      <c r="AH4501" s="94"/>
      <c r="AJ4501" s="97"/>
      <c r="AL4501" s="39"/>
      <c r="AP4501" s="39"/>
      <c r="AQ4501" s="77"/>
      <c r="AR4501" s="94"/>
      <c r="AT4501" s="97"/>
      <c r="BB4501" s="79"/>
      <c r="BC4501" s="94"/>
      <c r="BE4501" s="97"/>
      <c r="BF4501" s="97"/>
      <c r="BG4501" s="40"/>
      <c r="BK4501" s="40"/>
      <c r="BL4501" s="79"/>
      <c r="BM4501" s="94"/>
      <c r="BO4501" s="97"/>
      <c r="BQ4501" s="40"/>
      <c r="BR4501" s="94"/>
      <c r="BS4501" s="94"/>
      <c r="BT4501" s="94"/>
      <c r="BU4501" s="40"/>
      <c r="BV4501" s="82"/>
      <c r="BW4501" s="94"/>
      <c r="BX4501" s="48"/>
      <c r="BY4501" s="97"/>
      <c r="BZ4501" s="48"/>
      <c r="CA4501" s="40"/>
      <c r="CB4501" s="94"/>
      <c r="CC4501" s="94"/>
      <c r="CD4501" s="94"/>
      <c r="CE4501" s="40"/>
      <c r="CF4501" s="73"/>
      <c r="CG4501" s="41"/>
      <c r="CH4501" s="41"/>
      <c r="CI4501" s="41"/>
      <c r="CJ4501" s="41"/>
      <c r="CK4501" s="41"/>
      <c r="CL4501" s="68"/>
      <c r="CM4501" s="41"/>
      <c r="CN4501" s="41"/>
      <c r="CO4501" s="39"/>
      <c r="CP4501" s="78"/>
    </row>
    <row r="4502" spans="1:94" s="38" customFormat="1" x14ac:dyDescent="0.25">
      <c r="A4502" s="38">
        <v>4499</v>
      </c>
      <c r="F4502" s="39"/>
      <c r="Q4502" s="39"/>
      <c r="R4502" s="40"/>
      <c r="S4502" s="40"/>
      <c r="T4502" s="39"/>
      <c r="AG4502" s="110"/>
      <c r="AH4502" s="94"/>
      <c r="AJ4502" s="97"/>
      <c r="AL4502" s="39"/>
      <c r="AP4502" s="39"/>
      <c r="AQ4502" s="77"/>
      <c r="AR4502" s="94"/>
      <c r="AT4502" s="97"/>
      <c r="BB4502" s="79"/>
      <c r="BC4502" s="94"/>
      <c r="BE4502" s="97"/>
      <c r="BF4502" s="97"/>
      <c r="BG4502" s="40"/>
      <c r="BK4502" s="40"/>
      <c r="BL4502" s="79"/>
      <c r="BM4502" s="94"/>
      <c r="BO4502" s="97"/>
      <c r="BQ4502" s="40"/>
      <c r="BR4502" s="94"/>
      <c r="BS4502" s="94"/>
      <c r="BT4502" s="94"/>
      <c r="BU4502" s="40"/>
      <c r="BV4502" s="82"/>
      <c r="BW4502" s="94"/>
      <c r="BX4502" s="48"/>
      <c r="BY4502" s="97"/>
      <c r="BZ4502" s="48"/>
      <c r="CA4502" s="40"/>
      <c r="CB4502" s="94"/>
      <c r="CC4502" s="94"/>
      <c r="CD4502" s="94"/>
      <c r="CE4502" s="40"/>
      <c r="CF4502" s="73"/>
      <c r="CG4502" s="41"/>
      <c r="CH4502" s="41"/>
      <c r="CI4502" s="41"/>
      <c r="CJ4502" s="41"/>
      <c r="CK4502" s="41"/>
      <c r="CL4502" s="68"/>
      <c r="CM4502" s="41"/>
      <c r="CN4502" s="41"/>
      <c r="CO4502" s="39"/>
      <c r="CP4502" s="78"/>
    </row>
    <row r="4503" spans="1:94" s="38" customFormat="1" x14ac:dyDescent="0.25">
      <c r="A4503" s="38">
        <v>4500</v>
      </c>
      <c r="F4503" s="39"/>
      <c r="Q4503" s="39"/>
      <c r="R4503" s="40"/>
      <c r="S4503" s="40"/>
      <c r="T4503" s="39"/>
      <c r="AG4503" s="110"/>
      <c r="AH4503" s="94"/>
      <c r="AJ4503" s="97"/>
      <c r="AL4503" s="39"/>
      <c r="AP4503" s="39"/>
      <c r="AQ4503" s="77"/>
      <c r="AR4503" s="94"/>
      <c r="AT4503" s="97"/>
      <c r="BB4503" s="79"/>
      <c r="BC4503" s="94"/>
      <c r="BE4503" s="97"/>
      <c r="BF4503" s="97"/>
      <c r="BG4503" s="40"/>
      <c r="BK4503" s="40"/>
      <c r="BL4503" s="79"/>
      <c r="BM4503" s="94"/>
      <c r="BO4503" s="97"/>
      <c r="BQ4503" s="40"/>
      <c r="BR4503" s="94"/>
      <c r="BS4503" s="94"/>
      <c r="BT4503" s="94"/>
      <c r="BU4503" s="40"/>
      <c r="BV4503" s="82"/>
      <c r="BW4503" s="94"/>
      <c r="BX4503" s="48"/>
      <c r="BY4503" s="97"/>
      <c r="BZ4503" s="48"/>
      <c r="CA4503" s="40"/>
      <c r="CB4503" s="94"/>
      <c r="CC4503" s="94"/>
      <c r="CD4503" s="94"/>
      <c r="CE4503" s="40"/>
      <c r="CF4503" s="73"/>
      <c r="CG4503" s="41"/>
      <c r="CH4503" s="41"/>
      <c r="CI4503" s="41"/>
      <c r="CJ4503" s="41"/>
      <c r="CK4503" s="41"/>
      <c r="CL4503" s="68"/>
      <c r="CM4503" s="41"/>
      <c r="CN4503" s="41"/>
      <c r="CO4503" s="39"/>
      <c r="CP4503" s="78"/>
    </row>
    <row r="4504" spans="1:94" s="38" customFormat="1" x14ac:dyDescent="0.25">
      <c r="A4504" s="38">
        <v>4501</v>
      </c>
      <c r="F4504" s="39"/>
      <c r="Q4504" s="39"/>
      <c r="R4504" s="40"/>
      <c r="S4504" s="40"/>
      <c r="T4504" s="39"/>
      <c r="AG4504" s="110"/>
      <c r="AH4504" s="94"/>
      <c r="AJ4504" s="97"/>
      <c r="AL4504" s="39"/>
      <c r="AP4504" s="39"/>
      <c r="AQ4504" s="77"/>
      <c r="AR4504" s="94"/>
      <c r="AT4504" s="97"/>
      <c r="BB4504" s="79"/>
      <c r="BC4504" s="94"/>
      <c r="BE4504" s="97"/>
      <c r="BF4504" s="97"/>
      <c r="BG4504" s="40"/>
      <c r="BK4504" s="40"/>
      <c r="BL4504" s="79"/>
      <c r="BM4504" s="94"/>
      <c r="BO4504" s="97"/>
      <c r="BQ4504" s="40"/>
      <c r="BR4504" s="94"/>
      <c r="BS4504" s="94"/>
      <c r="BT4504" s="94"/>
      <c r="BU4504" s="40"/>
      <c r="BV4504" s="82"/>
      <c r="BW4504" s="94"/>
      <c r="BX4504" s="48"/>
      <c r="BY4504" s="97"/>
      <c r="BZ4504" s="48"/>
      <c r="CA4504" s="40"/>
      <c r="CB4504" s="94"/>
      <c r="CC4504" s="94"/>
      <c r="CD4504" s="94"/>
      <c r="CE4504" s="40"/>
      <c r="CF4504" s="73"/>
      <c r="CG4504" s="41"/>
      <c r="CH4504" s="41"/>
      <c r="CI4504" s="41"/>
      <c r="CJ4504" s="41"/>
      <c r="CK4504" s="41"/>
      <c r="CL4504" s="68"/>
      <c r="CM4504" s="41"/>
      <c r="CN4504" s="41"/>
      <c r="CO4504" s="39"/>
      <c r="CP4504" s="78"/>
    </row>
    <row r="4505" spans="1:94" s="38" customFormat="1" x14ac:dyDescent="0.25">
      <c r="A4505" s="38">
        <v>4502</v>
      </c>
      <c r="F4505" s="39"/>
      <c r="Q4505" s="39"/>
      <c r="R4505" s="40"/>
      <c r="S4505" s="40"/>
      <c r="T4505" s="39"/>
      <c r="AG4505" s="110"/>
      <c r="AH4505" s="94"/>
      <c r="AJ4505" s="97"/>
      <c r="AL4505" s="39"/>
      <c r="AP4505" s="39"/>
      <c r="AQ4505" s="77"/>
      <c r="AR4505" s="94"/>
      <c r="AT4505" s="97"/>
      <c r="BB4505" s="79"/>
      <c r="BC4505" s="94"/>
      <c r="BE4505" s="97"/>
      <c r="BF4505" s="97"/>
      <c r="BG4505" s="40"/>
      <c r="BK4505" s="40"/>
      <c r="BL4505" s="79"/>
      <c r="BM4505" s="94"/>
      <c r="BO4505" s="97"/>
      <c r="BQ4505" s="40"/>
      <c r="BR4505" s="94"/>
      <c r="BS4505" s="94"/>
      <c r="BT4505" s="94"/>
      <c r="BU4505" s="40"/>
      <c r="BV4505" s="82"/>
      <c r="BW4505" s="94"/>
      <c r="BX4505" s="48"/>
      <c r="BY4505" s="97"/>
      <c r="BZ4505" s="48"/>
      <c r="CA4505" s="40"/>
      <c r="CB4505" s="94"/>
      <c r="CC4505" s="94"/>
      <c r="CD4505" s="94"/>
      <c r="CE4505" s="40"/>
      <c r="CF4505" s="73"/>
      <c r="CG4505" s="41"/>
      <c r="CH4505" s="41"/>
      <c r="CI4505" s="41"/>
      <c r="CJ4505" s="41"/>
      <c r="CK4505" s="41"/>
      <c r="CL4505" s="68"/>
      <c r="CM4505" s="41"/>
      <c r="CN4505" s="41"/>
      <c r="CO4505" s="39"/>
      <c r="CP4505" s="78"/>
    </row>
    <row r="4506" spans="1:94" s="38" customFormat="1" x14ac:dyDescent="0.25">
      <c r="A4506" s="38">
        <v>4503</v>
      </c>
      <c r="F4506" s="39"/>
      <c r="Q4506" s="39"/>
      <c r="R4506" s="40"/>
      <c r="S4506" s="40"/>
      <c r="T4506" s="39"/>
      <c r="AG4506" s="110"/>
      <c r="AH4506" s="94"/>
      <c r="AJ4506" s="97"/>
      <c r="AL4506" s="39"/>
      <c r="AP4506" s="39"/>
      <c r="AQ4506" s="77"/>
      <c r="AR4506" s="94"/>
      <c r="AT4506" s="97"/>
      <c r="BB4506" s="79"/>
      <c r="BC4506" s="94"/>
      <c r="BE4506" s="97"/>
      <c r="BF4506" s="97"/>
      <c r="BG4506" s="40"/>
      <c r="BK4506" s="40"/>
      <c r="BL4506" s="79"/>
      <c r="BM4506" s="94"/>
      <c r="BO4506" s="97"/>
      <c r="BQ4506" s="40"/>
      <c r="BR4506" s="94"/>
      <c r="BS4506" s="94"/>
      <c r="BT4506" s="94"/>
      <c r="BU4506" s="40"/>
      <c r="BV4506" s="82"/>
      <c r="BW4506" s="94"/>
      <c r="BX4506" s="48"/>
      <c r="BY4506" s="97"/>
      <c r="BZ4506" s="48"/>
      <c r="CA4506" s="40"/>
      <c r="CB4506" s="94"/>
      <c r="CC4506" s="94"/>
      <c r="CD4506" s="94"/>
      <c r="CE4506" s="40"/>
      <c r="CF4506" s="73"/>
      <c r="CG4506" s="41"/>
      <c r="CH4506" s="41"/>
      <c r="CI4506" s="41"/>
      <c r="CJ4506" s="41"/>
      <c r="CK4506" s="41"/>
      <c r="CL4506" s="68"/>
      <c r="CM4506" s="41"/>
      <c r="CN4506" s="41"/>
      <c r="CO4506" s="39"/>
      <c r="CP4506" s="78"/>
    </row>
    <row r="4507" spans="1:94" s="38" customFormat="1" x14ac:dyDescent="0.25">
      <c r="A4507" s="38">
        <v>4504</v>
      </c>
      <c r="F4507" s="39"/>
      <c r="Q4507" s="39"/>
      <c r="R4507" s="40"/>
      <c r="S4507" s="40"/>
      <c r="T4507" s="39"/>
      <c r="AG4507" s="110"/>
      <c r="AH4507" s="94"/>
      <c r="AJ4507" s="97"/>
      <c r="AL4507" s="39"/>
      <c r="AP4507" s="39"/>
      <c r="AQ4507" s="77"/>
      <c r="AR4507" s="94"/>
      <c r="AT4507" s="97"/>
      <c r="BB4507" s="79"/>
      <c r="BC4507" s="94"/>
      <c r="BE4507" s="97"/>
      <c r="BF4507" s="97"/>
      <c r="BG4507" s="40"/>
      <c r="BK4507" s="40"/>
      <c r="BL4507" s="79"/>
      <c r="BM4507" s="94"/>
      <c r="BO4507" s="97"/>
      <c r="BQ4507" s="40"/>
      <c r="BR4507" s="94"/>
      <c r="BS4507" s="94"/>
      <c r="BT4507" s="94"/>
      <c r="BU4507" s="40"/>
      <c r="BV4507" s="82"/>
      <c r="BW4507" s="94"/>
      <c r="BX4507" s="48"/>
      <c r="BY4507" s="97"/>
      <c r="BZ4507" s="48"/>
      <c r="CA4507" s="40"/>
      <c r="CB4507" s="94"/>
      <c r="CC4507" s="94"/>
      <c r="CD4507" s="94"/>
      <c r="CE4507" s="40"/>
      <c r="CF4507" s="73"/>
      <c r="CG4507" s="41"/>
      <c r="CH4507" s="41"/>
      <c r="CI4507" s="41"/>
      <c r="CJ4507" s="41"/>
      <c r="CK4507" s="41"/>
      <c r="CL4507" s="68"/>
      <c r="CM4507" s="41"/>
      <c r="CN4507" s="41"/>
      <c r="CO4507" s="39"/>
      <c r="CP4507" s="78"/>
    </row>
    <row r="4508" spans="1:94" s="38" customFormat="1" x14ac:dyDescent="0.25">
      <c r="A4508" s="38">
        <v>4505</v>
      </c>
      <c r="F4508" s="39"/>
      <c r="Q4508" s="39"/>
      <c r="R4508" s="40"/>
      <c r="S4508" s="40"/>
      <c r="T4508" s="39"/>
      <c r="AG4508" s="110"/>
      <c r="AH4508" s="94"/>
      <c r="AJ4508" s="97"/>
      <c r="AL4508" s="39"/>
      <c r="AP4508" s="39"/>
      <c r="AQ4508" s="77"/>
      <c r="AR4508" s="94"/>
      <c r="AT4508" s="97"/>
      <c r="BB4508" s="79"/>
      <c r="BC4508" s="94"/>
      <c r="BE4508" s="97"/>
      <c r="BF4508" s="97"/>
      <c r="BG4508" s="40"/>
      <c r="BK4508" s="40"/>
      <c r="BL4508" s="79"/>
      <c r="BM4508" s="94"/>
      <c r="BO4508" s="97"/>
      <c r="BQ4508" s="40"/>
      <c r="BR4508" s="94"/>
      <c r="BS4508" s="94"/>
      <c r="BT4508" s="94"/>
      <c r="BU4508" s="40"/>
      <c r="BV4508" s="82"/>
      <c r="BW4508" s="94"/>
      <c r="BX4508" s="48"/>
      <c r="BY4508" s="97"/>
      <c r="BZ4508" s="48"/>
      <c r="CA4508" s="40"/>
      <c r="CB4508" s="94"/>
      <c r="CC4508" s="94"/>
      <c r="CD4508" s="94"/>
      <c r="CE4508" s="40"/>
      <c r="CF4508" s="73"/>
      <c r="CG4508" s="41"/>
      <c r="CH4508" s="41"/>
      <c r="CI4508" s="41"/>
      <c r="CJ4508" s="41"/>
      <c r="CK4508" s="41"/>
      <c r="CL4508" s="68"/>
      <c r="CM4508" s="41"/>
      <c r="CN4508" s="41"/>
      <c r="CO4508" s="39"/>
      <c r="CP4508" s="78"/>
    </row>
    <row r="4509" spans="1:94" s="38" customFormat="1" x14ac:dyDescent="0.25">
      <c r="A4509" s="38">
        <v>4506</v>
      </c>
      <c r="F4509" s="39"/>
      <c r="Q4509" s="39"/>
      <c r="R4509" s="40"/>
      <c r="S4509" s="40"/>
      <c r="T4509" s="39"/>
      <c r="AG4509" s="110"/>
      <c r="AH4509" s="94"/>
      <c r="AJ4509" s="97"/>
      <c r="AL4509" s="39"/>
      <c r="AP4509" s="39"/>
      <c r="AQ4509" s="77"/>
      <c r="AR4509" s="94"/>
      <c r="AT4509" s="97"/>
      <c r="BB4509" s="79"/>
      <c r="BC4509" s="94"/>
      <c r="BE4509" s="97"/>
      <c r="BF4509" s="97"/>
      <c r="BG4509" s="40"/>
      <c r="BK4509" s="40"/>
      <c r="BL4509" s="79"/>
      <c r="BM4509" s="94"/>
      <c r="BO4509" s="97"/>
      <c r="BQ4509" s="40"/>
      <c r="BR4509" s="94"/>
      <c r="BS4509" s="94"/>
      <c r="BT4509" s="94"/>
      <c r="BU4509" s="40"/>
      <c r="BV4509" s="82"/>
      <c r="BW4509" s="94"/>
      <c r="BX4509" s="48"/>
      <c r="BY4509" s="97"/>
      <c r="BZ4509" s="48"/>
      <c r="CA4509" s="40"/>
      <c r="CB4509" s="94"/>
      <c r="CC4509" s="94"/>
      <c r="CD4509" s="94"/>
      <c r="CE4509" s="40"/>
      <c r="CF4509" s="73"/>
      <c r="CG4509" s="41"/>
      <c r="CH4509" s="41"/>
      <c r="CI4509" s="41"/>
      <c r="CJ4509" s="41"/>
      <c r="CK4509" s="41"/>
      <c r="CL4509" s="68"/>
      <c r="CM4509" s="41"/>
      <c r="CN4509" s="41"/>
      <c r="CO4509" s="39"/>
      <c r="CP4509" s="78"/>
    </row>
    <row r="4510" spans="1:94" s="38" customFormat="1" x14ac:dyDescent="0.25">
      <c r="A4510" s="38">
        <v>4507</v>
      </c>
      <c r="F4510" s="39"/>
      <c r="Q4510" s="39"/>
      <c r="R4510" s="40"/>
      <c r="S4510" s="40"/>
      <c r="T4510" s="39"/>
      <c r="AG4510" s="110"/>
      <c r="AH4510" s="94"/>
      <c r="AJ4510" s="97"/>
      <c r="AL4510" s="39"/>
      <c r="AP4510" s="39"/>
      <c r="AQ4510" s="77"/>
      <c r="AR4510" s="94"/>
      <c r="AT4510" s="97"/>
      <c r="BB4510" s="79"/>
      <c r="BC4510" s="94"/>
      <c r="BE4510" s="97"/>
      <c r="BF4510" s="97"/>
      <c r="BG4510" s="40"/>
      <c r="BK4510" s="40"/>
      <c r="BL4510" s="79"/>
      <c r="BM4510" s="94"/>
      <c r="BO4510" s="97"/>
      <c r="BQ4510" s="40"/>
      <c r="BR4510" s="94"/>
      <c r="BS4510" s="94"/>
      <c r="BT4510" s="94"/>
      <c r="BU4510" s="40"/>
      <c r="BV4510" s="82"/>
      <c r="BW4510" s="94"/>
      <c r="BX4510" s="48"/>
      <c r="BY4510" s="97"/>
      <c r="BZ4510" s="48"/>
      <c r="CA4510" s="40"/>
      <c r="CB4510" s="94"/>
      <c r="CC4510" s="94"/>
      <c r="CD4510" s="94"/>
      <c r="CE4510" s="40"/>
      <c r="CF4510" s="73"/>
      <c r="CG4510" s="41"/>
      <c r="CH4510" s="41"/>
      <c r="CI4510" s="41"/>
      <c r="CJ4510" s="41"/>
      <c r="CK4510" s="41"/>
      <c r="CL4510" s="68"/>
      <c r="CM4510" s="41"/>
      <c r="CN4510" s="41"/>
      <c r="CO4510" s="39"/>
      <c r="CP4510" s="78"/>
    </row>
    <row r="4511" spans="1:94" s="38" customFormat="1" x14ac:dyDescent="0.25">
      <c r="A4511" s="38">
        <v>4508</v>
      </c>
      <c r="F4511" s="39"/>
      <c r="Q4511" s="39"/>
      <c r="R4511" s="40"/>
      <c r="S4511" s="40"/>
      <c r="T4511" s="39"/>
      <c r="AG4511" s="110"/>
      <c r="AH4511" s="94"/>
      <c r="AJ4511" s="97"/>
      <c r="AL4511" s="39"/>
      <c r="AP4511" s="39"/>
      <c r="AQ4511" s="77"/>
      <c r="AR4511" s="94"/>
      <c r="AT4511" s="97"/>
      <c r="BB4511" s="79"/>
      <c r="BC4511" s="94"/>
      <c r="BE4511" s="97"/>
      <c r="BF4511" s="97"/>
      <c r="BG4511" s="40"/>
      <c r="BK4511" s="40"/>
      <c r="BL4511" s="79"/>
      <c r="BM4511" s="94"/>
      <c r="BO4511" s="97"/>
      <c r="BQ4511" s="40"/>
      <c r="BR4511" s="94"/>
      <c r="BS4511" s="94"/>
      <c r="BT4511" s="94"/>
      <c r="BU4511" s="40"/>
      <c r="BV4511" s="82"/>
      <c r="BW4511" s="94"/>
      <c r="BX4511" s="48"/>
      <c r="BY4511" s="97"/>
      <c r="BZ4511" s="48"/>
      <c r="CA4511" s="40"/>
      <c r="CB4511" s="94"/>
      <c r="CC4511" s="94"/>
      <c r="CD4511" s="94"/>
      <c r="CE4511" s="40"/>
      <c r="CF4511" s="73"/>
      <c r="CG4511" s="41"/>
      <c r="CH4511" s="41"/>
      <c r="CI4511" s="41"/>
      <c r="CJ4511" s="41"/>
      <c r="CK4511" s="41"/>
      <c r="CL4511" s="68"/>
      <c r="CM4511" s="41"/>
      <c r="CN4511" s="41"/>
      <c r="CO4511" s="39"/>
      <c r="CP4511" s="78"/>
    </row>
    <row r="4512" spans="1:94" s="38" customFormat="1" x14ac:dyDescent="0.25">
      <c r="A4512" s="38">
        <v>4509</v>
      </c>
      <c r="F4512" s="39"/>
      <c r="Q4512" s="39"/>
      <c r="R4512" s="40"/>
      <c r="S4512" s="40"/>
      <c r="T4512" s="39"/>
      <c r="AG4512" s="110"/>
      <c r="AH4512" s="94"/>
      <c r="AJ4512" s="97"/>
      <c r="AL4512" s="39"/>
      <c r="AP4512" s="39"/>
      <c r="AQ4512" s="77"/>
      <c r="AR4512" s="94"/>
      <c r="AT4512" s="97"/>
      <c r="BB4512" s="79"/>
      <c r="BC4512" s="94"/>
      <c r="BE4512" s="97"/>
      <c r="BF4512" s="97"/>
      <c r="BG4512" s="40"/>
      <c r="BK4512" s="40"/>
      <c r="BL4512" s="79"/>
      <c r="BM4512" s="94"/>
      <c r="BO4512" s="97"/>
      <c r="BQ4512" s="40"/>
      <c r="BR4512" s="94"/>
      <c r="BS4512" s="94"/>
      <c r="BT4512" s="94"/>
      <c r="BU4512" s="40"/>
      <c r="BV4512" s="82"/>
      <c r="BW4512" s="94"/>
      <c r="BX4512" s="48"/>
      <c r="BY4512" s="97"/>
      <c r="BZ4512" s="48"/>
      <c r="CA4512" s="40"/>
      <c r="CB4512" s="94"/>
      <c r="CC4512" s="94"/>
      <c r="CD4512" s="94"/>
      <c r="CE4512" s="40"/>
      <c r="CF4512" s="73"/>
      <c r="CG4512" s="41"/>
      <c r="CH4512" s="41"/>
      <c r="CI4512" s="41"/>
      <c r="CJ4512" s="41"/>
      <c r="CK4512" s="41"/>
      <c r="CL4512" s="68"/>
      <c r="CM4512" s="41"/>
      <c r="CN4512" s="41"/>
      <c r="CO4512" s="39"/>
      <c r="CP4512" s="78"/>
    </row>
    <row r="4513" spans="1:94" s="38" customFormat="1" x14ac:dyDescent="0.25">
      <c r="A4513" s="38">
        <v>4510</v>
      </c>
      <c r="F4513" s="39"/>
      <c r="Q4513" s="39"/>
      <c r="R4513" s="40"/>
      <c r="S4513" s="40"/>
      <c r="T4513" s="39"/>
      <c r="AG4513" s="110"/>
      <c r="AH4513" s="94"/>
      <c r="AJ4513" s="97"/>
      <c r="AL4513" s="39"/>
      <c r="AP4513" s="39"/>
      <c r="AQ4513" s="77"/>
      <c r="AR4513" s="94"/>
      <c r="AT4513" s="97"/>
      <c r="BB4513" s="79"/>
      <c r="BC4513" s="94"/>
      <c r="BE4513" s="97"/>
      <c r="BF4513" s="97"/>
      <c r="BG4513" s="40"/>
      <c r="BK4513" s="40"/>
      <c r="BL4513" s="79"/>
      <c r="BM4513" s="94"/>
      <c r="BO4513" s="97"/>
      <c r="BQ4513" s="40"/>
      <c r="BR4513" s="94"/>
      <c r="BS4513" s="94"/>
      <c r="BT4513" s="94"/>
      <c r="BU4513" s="40"/>
      <c r="BV4513" s="82"/>
      <c r="BW4513" s="94"/>
      <c r="BX4513" s="48"/>
      <c r="BY4513" s="97"/>
      <c r="BZ4513" s="48"/>
      <c r="CA4513" s="40"/>
      <c r="CB4513" s="94"/>
      <c r="CC4513" s="94"/>
      <c r="CD4513" s="94"/>
      <c r="CE4513" s="40"/>
      <c r="CF4513" s="73"/>
      <c r="CG4513" s="41"/>
      <c r="CH4513" s="41"/>
      <c r="CI4513" s="41"/>
      <c r="CJ4513" s="41"/>
      <c r="CK4513" s="41"/>
      <c r="CL4513" s="68"/>
      <c r="CM4513" s="41"/>
      <c r="CN4513" s="41"/>
      <c r="CO4513" s="39"/>
      <c r="CP4513" s="78"/>
    </row>
    <row r="4514" spans="1:94" s="38" customFormat="1" x14ac:dyDescent="0.25">
      <c r="A4514" s="38">
        <v>4511</v>
      </c>
      <c r="F4514" s="39"/>
      <c r="Q4514" s="39"/>
      <c r="R4514" s="40"/>
      <c r="S4514" s="40"/>
      <c r="T4514" s="39"/>
      <c r="AG4514" s="110"/>
      <c r="AH4514" s="94"/>
      <c r="AJ4514" s="97"/>
      <c r="AL4514" s="39"/>
      <c r="AP4514" s="39"/>
      <c r="AQ4514" s="77"/>
      <c r="AR4514" s="94"/>
      <c r="AT4514" s="97"/>
      <c r="BB4514" s="79"/>
      <c r="BC4514" s="94"/>
      <c r="BE4514" s="97"/>
      <c r="BF4514" s="97"/>
      <c r="BG4514" s="40"/>
      <c r="BK4514" s="40"/>
      <c r="BL4514" s="79"/>
      <c r="BM4514" s="94"/>
      <c r="BO4514" s="97"/>
      <c r="BQ4514" s="40"/>
      <c r="BR4514" s="94"/>
      <c r="BS4514" s="94"/>
      <c r="BT4514" s="94"/>
      <c r="BU4514" s="40"/>
      <c r="BV4514" s="82"/>
      <c r="BW4514" s="94"/>
      <c r="BX4514" s="48"/>
      <c r="BY4514" s="97"/>
      <c r="BZ4514" s="48"/>
      <c r="CA4514" s="40"/>
      <c r="CB4514" s="94"/>
      <c r="CC4514" s="94"/>
      <c r="CD4514" s="94"/>
      <c r="CE4514" s="40"/>
      <c r="CF4514" s="73"/>
      <c r="CG4514" s="41"/>
      <c r="CH4514" s="41"/>
      <c r="CI4514" s="41"/>
      <c r="CJ4514" s="41"/>
      <c r="CK4514" s="41"/>
      <c r="CL4514" s="68"/>
      <c r="CM4514" s="41"/>
      <c r="CN4514" s="41"/>
      <c r="CO4514" s="39"/>
      <c r="CP4514" s="78"/>
    </row>
    <row r="4515" spans="1:94" s="38" customFormat="1" x14ac:dyDescent="0.25">
      <c r="A4515" s="38">
        <v>4512</v>
      </c>
      <c r="F4515" s="39"/>
      <c r="Q4515" s="39"/>
      <c r="R4515" s="40"/>
      <c r="S4515" s="40"/>
      <c r="T4515" s="39"/>
      <c r="AG4515" s="110"/>
      <c r="AH4515" s="94"/>
      <c r="AJ4515" s="97"/>
      <c r="AL4515" s="39"/>
      <c r="AP4515" s="39"/>
      <c r="AQ4515" s="77"/>
      <c r="AR4515" s="94"/>
      <c r="AT4515" s="97"/>
      <c r="BB4515" s="79"/>
      <c r="BC4515" s="94"/>
      <c r="BE4515" s="97"/>
      <c r="BF4515" s="97"/>
      <c r="BG4515" s="40"/>
      <c r="BK4515" s="40"/>
      <c r="BL4515" s="79"/>
      <c r="BM4515" s="94"/>
      <c r="BO4515" s="97"/>
      <c r="BQ4515" s="40"/>
      <c r="BR4515" s="94"/>
      <c r="BS4515" s="94"/>
      <c r="BT4515" s="94"/>
      <c r="BU4515" s="40"/>
      <c r="BV4515" s="82"/>
      <c r="BW4515" s="94"/>
      <c r="BX4515" s="48"/>
      <c r="BY4515" s="97"/>
      <c r="BZ4515" s="48"/>
      <c r="CA4515" s="40"/>
      <c r="CB4515" s="94"/>
      <c r="CC4515" s="94"/>
      <c r="CD4515" s="94"/>
      <c r="CE4515" s="40"/>
      <c r="CF4515" s="73"/>
      <c r="CG4515" s="41"/>
      <c r="CH4515" s="41"/>
      <c r="CI4515" s="41"/>
      <c r="CJ4515" s="41"/>
      <c r="CK4515" s="41"/>
      <c r="CL4515" s="68"/>
      <c r="CM4515" s="41"/>
      <c r="CN4515" s="41"/>
      <c r="CO4515" s="39"/>
      <c r="CP4515" s="78"/>
    </row>
    <row r="4516" spans="1:94" s="38" customFormat="1" x14ac:dyDescent="0.25">
      <c r="A4516" s="38">
        <v>4513</v>
      </c>
      <c r="F4516" s="39"/>
      <c r="Q4516" s="39"/>
      <c r="R4516" s="40"/>
      <c r="S4516" s="40"/>
      <c r="T4516" s="39"/>
      <c r="AG4516" s="110"/>
      <c r="AH4516" s="94"/>
      <c r="AJ4516" s="97"/>
      <c r="AL4516" s="39"/>
      <c r="AP4516" s="39"/>
      <c r="AQ4516" s="77"/>
      <c r="AR4516" s="94"/>
      <c r="AT4516" s="97"/>
      <c r="BB4516" s="79"/>
      <c r="BC4516" s="94"/>
      <c r="BE4516" s="97"/>
      <c r="BF4516" s="97"/>
      <c r="BG4516" s="40"/>
      <c r="BK4516" s="40"/>
      <c r="BL4516" s="79"/>
      <c r="BM4516" s="94"/>
      <c r="BO4516" s="97"/>
      <c r="BQ4516" s="40"/>
      <c r="BR4516" s="94"/>
      <c r="BS4516" s="94"/>
      <c r="BT4516" s="94"/>
      <c r="BU4516" s="40"/>
      <c r="BV4516" s="82"/>
      <c r="BW4516" s="94"/>
      <c r="BX4516" s="48"/>
      <c r="BY4516" s="97"/>
      <c r="BZ4516" s="48"/>
      <c r="CA4516" s="40"/>
      <c r="CB4516" s="94"/>
      <c r="CC4516" s="94"/>
      <c r="CD4516" s="94"/>
      <c r="CE4516" s="40"/>
      <c r="CF4516" s="73"/>
      <c r="CG4516" s="41"/>
      <c r="CH4516" s="41"/>
      <c r="CI4516" s="41"/>
      <c r="CJ4516" s="41"/>
      <c r="CK4516" s="41"/>
      <c r="CL4516" s="68"/>
      <c r="CM4516" s="41"/>
      <c r="CN4516" s="41"/>
      <c r="CO4516" s="39"/>
      <c r="CP4516" s="78"/>
    </row>
    <row r="4517" spans="1:94" s="38" customFormat="1" x14ac:dyDescent="0.25">
      <c r="A4517" s="38">
        <v>4514</v>
      </c>
      <c r="F4517" s="39"/>
      <c r="Q4517" s="39"/>
      <c r="R4517" s="40"/>
      <c r="S4517" s="40"/>
      <c r="T4517" s="39"/>
      <c r="AG4517" s="110"/>
      <c r="AH4517" s="94"/>
      <c r="AJ4517" s="97"/>
      <c r="AL4517" s="39"/>
      <c r="AP4517" s="39"/>
      <c r="AQ4517" s="77"/>
      <c r="AR4517" s="94"/>
      <c r="AT4517" s="97"/>
      <c r="BB4517" s="79"/>
      <c r="BC4517" s="94"/>
      <c r="BE4517" s="97"/>
      <c r="BF4517" s="97"/>
      <c r="BG4517" s="40"/>
      <c r="BK4517" s="40"/>
      <c r="BL4517" s="79"/>
      <c r="BM4517" s="94"/>
      <c r="BO4517" s="97"/>
      <c r="BQ4517" s="40"/>
      <c r="BR4517" s="94"/>
      <c r="BS4517" s="94"/>
      <c r="BT4517" s="94"/>
      <c r="BU4517" s="40"/>
      <c r="BV4517" s="82"/>
      <c r="BW4517" s="94"/>
      <c r="BX4517" s="48"/>
      <c r="BY4517" s="97"/>
      <c r="BZ4517" s="48"/>
      <c r="CA4517" s="40"/>
      <c r="CB4517" s="94"/>
      <c r="CC4517" s="94"/>
      <c r="CD4517" s="94"/>
      <c r="CE4517" s="40"/>
      <c r="CF4517" s="73"/>
      <c r="CG4517" s="41"/>
      <c r="CH4517" s="41"/>
      <c r="CI4517" s="41"/>
      <c r="CJ4517" s="41"/>
      <c r="CK4517" s="41"/>
      <c r="CL4517" s="68"/>
      <c r="CM4517" s="41"/>
      <c r="CN4517" s="41"/>
      <c r="CO4517" s="39"/>
      <c r="CP4517" s="78"/>
    </row>
    <row r="4518" spans="1:94" s="38" customFormat="1" x14ac:dyDescent="0.25">
      <c r="A4518" s="38">
        <v>4515</v>
      </c>
      <c r="F4518" s="39"/>
      <c r="Q4518" s="39"/>
      <c r="R4518" s="40"/>
      <c r="S4518" s="40"/>
      <c r="T4518" s="39"/>
      <c r="AG4518" s="110"/>
      <c r="AH4518" s="94"/>
      <c r="AJ4518" s="97"/>
      <c r="AL4518" s="39"/>
      <c r="AP4518" s="39"/>
      <c r="AQ4518" s="77"/>
      <c r="AR4518" s="94"/>
      <c r="AT4518" s="97"/>
      <c r="BB4518" s="79"/>
      <c r="BC4518" s="94"/>
      <c r="BE4518" s="97"/>
      <c r="BF4518" s="97"/>
      <c r="BG4518" s="40"/>
      <c r="BK4518" s="40"/>
      <c r="BL4518" s="79"/>
      <c r="BM4518" s="94"/>
      <c r="BO4518" s="97"/>
      <c r="BQ4518" s="40"/>
      <c r="BR4518" s="94"/>
      <c r="BS4518" s="94"/>
      <c r="BT4518" s="94"/>
      <c r="BU4518" s="40"/>
      <c r="BV4518" s="82"/>
      <c r="BW4518" s="94"/>
      <c r="BX4518" s="48"/>
      <c r="BY4518" s="97"/>
      <c r="BZ4518" s="48"/>
      <c r="CA4518" s="40"/>
      <c r="CB4518" s="94"/>
      <c r="CC4518" s="94"/>
      <c r="CD4518" s="94"/>
      <c r="CE4518" s="40"/>
      <c r="CF4518" s="73"/>
      <c r="CG4518" s="41"/>
      <c r="CH4518" s="41"/>
      <c r="CI4518" s="41"/>
      <c r="CJ4518" s="41"/>
      <c r="CK4518" s="41"/>
      <c r="CL4518" s="68"/>
      <c r="CM4518" s="41"/>
      <c r="CN4518" s="41"/>
      <c r="CO4518" s="39"/>
      <c r="CP4518" s="78"/>
    </row>
    <row r="4519" spans="1:94" s="38" customFormat="1" x14ac:dyDescent="0.25">
      <c r="A4519" s="38">
        <v>4516</v>
      </c>
      <c r="F4519" s="39"/>
      <c r="Q4519" s="39"/>
      <c r="R4519" s="40"/>
      <c r="S4519" s="40"/>
      <c r="T4519" s="39"/>
      <c r="AG4519" s="110"/>
      <c r="AH4519" s="94"/>
      <c r="AJ4519" s="97"/>
      <c r="AL4519" s="39"/>
      <c r="AP4519" s="39"/>
      <c r="AQ4519" s="77"/>
      <c r="AR4519" s="94"/>
      <c r="AT4519" s="97"/>
      <c r="BB4519" s="79"/>
      <c r="BC4519" s="94"/>
      <c r="BE4519" s="97"/>
      <c r="BF4519" s="97"/>
      <c r="BG4519" s="40"/>
      <c r="BK4519" s="40"/>
      <c r="BL4519" s="79"/>
      <c r="BM4519" s="94"/>
      <c r="BO4519" s="97"/>
      <c r="BQ4519" s="40"/>
      <c r="BR4519" s="94"/>
      <c r="BS4519" s="94"/>
      <c r="BT4519" s="94"/>
      <c r="BU4519" s="40"/>
      <c r="BV4519" s="82"/>
      <c r="BW4519" s="94"/>
      <c r="BX4519" s="48"/>
      <c r="BY4519" s="97"/>
      <c r="BZ4519" s="48"/>
      <c r="CA4519" s="40"/>
      <c r="CB4519" s="94"/>
      <c r="CC4519" s="94"/>
      <c r="CD4519" s="94"/>
      <c r="CE4519" s="40"/>
      <c r="CF4519" s="73"/>
      <c r="CG4519" s="41"/>
      <c r="CH4519" s="41"/>
      <c r="CI4519" s="41"/>
      <c r="CJ4519" s="41"/>
      <c r="CK4519" s="41"/>
      <c r="CL4519" s="68"/>
      <c r="CM4519" s="41"/>
      <c r="CN4519" s="41"/>
      <c r="CO4519" s="39"/>
      <c r="CP4519" s="78"/>
    </row>
    <row r="4520" spans="1:94" s="38" customFormat="1" x14ac:dyDescent="0.25">
      <c r="A4520" s="38">
        <v>4517</v>
      </c>
      <c r="F4520" s="39"/>
      <c r="Q4520" s="39"/>
      <c r="R4520" s="40"/>
      <c r="S4520" s="40"/>
      <c r="T4520" s="39"/>
      <c r="AG4520" s="110"/>
      <c r="AH4520" s="94"/>
      <c r="AJ4520" s="97"/>
      <c r="AL4520" s="39"/>
      <c r="AP4520" s="39"/>
      <c r="AQ4520" s="77"/>
      <c r="AR4520" s="94"/>
      <c r="AT4520" s="97"/>
      <c r="BB4520" s="79"/>
      <c r="BC4520" s="94"/>
      <c r="BE4520" s="97"/>
      <c r="BF4520" s="97"/>
      <c r="BG4520" s="40"/>
      <c r="BK4520" s="40"/>
      <c r="BL4520" s="79"/>
      <c r="BM4520" s="94"/>
      <c r="BO4520" s="97"/>
      <c r="BQ4520" s="40"/>
      <c r="BR4520" s="94"/>
      <c r="BS4520" s="94"/>
      <c r="BT4520" s="94"/>
      <c r="BU4520" s="40"/>
      <c r="BV4520" s="82"/>
      <c r="BW4520" s="94"/>
      <c r="BX4520" s="48"/>
      <c r="BY4520" s="97"/>
      <c r="BZ4520" s="48"/>
      <c r="CA4520" s="40"/>
      <c r="CB4520" s="94"/>
      <c r="CC4520" s="94"/>
      <c r="CD4520" s="94"/>
      <c r="CE4520" s="40"/>
      <c r="CF4520" s="73"/>
      <c r="CG4520" s="41"/>
      <c r="CH4520" s="41"/>
      <c r="CI4520" s="41"/>
      <c r="CJ4520" s="41"/>
      <c r="CK4520" s="41"/>
      <c r="CL4520" s="68"/>
      <c r="CM4520" s="41"/>
      <c r="CN4520" s="41"/>
      <c r="CO4520" s="39"/>
      <c r="CP4520" s="78"/>
    </row>
    <row r="4521" spans="1:94" s="38" customFormat="1" x14ac:dyDescent="0.25">
      <c r="A4521" s="38">
        <v>4518</v>
      </c>
      <c r="F4521" s="39"/>
      <c r="Q4521" s="39"/>
      <c r="R4521" s="40"/>
      <c r="S4521" s="40"/>
      <c r="T4521" s="39"/>
      <c r="AG4521" s="110"/>
      <c r="AH4521" s="94"/>
      <c r="AJ4521" s="97"/>
      <c r="AL4521" s="39"/>
      <c r="AP4521" s="39"/>
      <c r="AQ4521" s="77"/>
      <c r="AR4521" s="94"/>
      <c r="AT4521" s="97"/>
      <c r="BB4521" s="79"/>
      <c r="BC4521" s="94"/>
      <c r="BE4521" s="97"/>
      <c r="BF4521" s="97"/>
      <c r="BG4521" s="40"/>
      <c r="BK4521" s="40"/>
      <c r="BL4521" s="79"/>
      <c r="BM4521" s="94"/>
      <c r="BO4521" s="97"/>
      <c r="BQ4521" s="40"/>
      <c r="BR4521" s="94"/>
      <c r="BS4521" s="94"/>
      <c r="BT4521" s="94"/>
      <c r="BU4521" s="40"/>
      <c r="BV4521" s="82"/>
      <c r="BW4521" s="94"/>
      <c r="BX4521" s="48"/>
      <c r="BY4521" s="97"/>
      <c r="BZ4521" s="48"/>
      <c r="CA4521" s="40"/>
      <c r="CB4521" s="94"/>
      <c r="CC4521" s="94"/>
      <c r="CD4521" s="94"/>
      <c r="CE4521" s="40"/>
      <c r="CF4521" s="73"/>
      <c r="CG4521" s="41"/>
      <c r="CH4521" s="41"/>
      <c r="CI4521" s="41"/>
      <c r="CJ4521" s="41"/>
      <c r="CK4521" s="41"/>
      <c r="CL4521" s="68"/>
      <c r="CM4521" s="41"/>
      <c r="CN4521" s="41"/>
      <c r="CO4521" s="39"/>
      <c r="CP4521" s="78"/>
    </row>
    <row r="4522" spans="1:94" s="38" customFormat="1" x14ac:dyDescent="0.25">
      <c r="A4522" s="38">
        <v>4519</v>
      </c>
      <c r="F4522" s="39"/>
      <c r="Q4522" s="39"/>
      <c r="R4522" s="40"/>
      <c r="S4522" s="40"/>
      <c r="T4522" s="39"/>
      <c r="AG4522" s="110"/>
      <c r="AH4522" s="94"/>
      <c r="AJ4522" s="97"/>
      <c r="AL4522" s="39"/>
      <c r="AP4522" s="39"/>
      <c r="AQ4522" s="77"/>
      <c r="AR4522" s="94"/>
      <c r="AT4522" s="97"/>
      <c r="BB4522" s="79"/>
      <c r="BC4522" s="94"/>
      <c r="BE4522" s="97"/>
      <c r="BF4522" s="97"/>
      <c r="BG4522" s="40"/>
      <c r="BK4522" s="40"/>
      <c r="BL4522" s="79"/>
      <c r="BM4522" s="94"/>
      <c r="BO4522" s="97"/>
      <c r="BQ4522" s="40"/>
      <c r="BR4522" s="94"/>
      <c r="BS4522" s="94"/>
      <c r="BT4522" s="94"/>
      <c r="BU4522" s="40"/>
      <c r="BV4522" s="82"/>
      <c r="BW4522" s="94"/>
      <c r="BX4522" s="48"/>
      <c r="BY4522" s="97"/>
      <c r="BZ4522" s="48"/>
      <c r="CA4522" s="40"/>
      <c r="CB4522" s="94"/>
      <c r="CC4522" s="94"/>
      <c r="CD4522" s="94"/>
      <c r="CE4522" s="40"/>
      <c r="CF4522" s="73"/>
      <c r="CG4522" s="41"/>
      <c r="CH4522" s="41"/>
      <c r="CI4522" s="41"/>
      <c r="CJ4522" s="41"/>
      <c r="CK4522" s="41"/>
      <c r="CL4522" s="68"/>
      <c r="CM4522" s="41"/>
      <c r="CN4522" s="41"/>
      <c r="CO4522" s="39"/>
      <c r="CP4522" s="78"/>
    </row>
    <row r="4523" spans="1:94" s="38" customFormat="1" x14ac:dyDescent="0.25">
      <c r="A4523" s="38">
        <v>4520</v>
      </c>
      <c r="F4523" s="39"/>
      <c r="Q4523" s="39"/>
      <c r="R4523" s="40"/>
      <c r="S4523" s="40"/>
      <c r="T4523" s="39"/>
      <c r="AG4523" s="110"/>
      <c r="AH4523" s="94"/>
      <c r="AJ4523" s="97"/>
      <c r="AL4523" s="39"/>
      <c r="AP4523" s="39"/>
      <c r="AQ4523" s="77"/>
      <c r="AR4523" s="94"/>
      <c r="AT4523" s="97"/>
      <c r="BB4523" s="79"/>
      <c r="BC4523" s="94"/>
      <c r="BE4523" s="97"/>
      <c r="BF4523" s="97"/>
      <c r="BG4523" s="40"/>
      <c r="BK4523" s="40"/>
      <c r="BL4523" s="79"/>
      <c r="BM4523" s="94"/>
      <c r="BO4523" s="97"/>
      <c r="BQ4523" s="40"/>
      <c r="BR4523" s="94"/>
      <c r="BS4523" s="94"/>
      <c r="BT4523" s="94"/>
      <c r="BU4523" s="40"/>
      <c r="BV4523" s="82"/>
      <c r="BW4523" s="94"/>
      <c r="BX4523" s="48"/>
      <c r="BY4523" s="97"/>
      <c r="BZ4523" s="48"/>
      <c r="CA4523" s="40"/>
      <c r="CB4523" s="94"/>
      <c r="CC4523" s="94"/>
      <c r="CD4523" s="94"/>
      <c r="CE4523" s="40"/>
      <c r="CF4523" s="73"/>
      <c r="CG4523" s="41"/>
      <c r="CH4523" s="41"/>
      <c r="CI4523" s="41"/>
      <c r="CJ4523" s="41"/>
      <c r="CK4523" s="41"/>
      <c r="CL4523" s="68"/>
      <c r="CM4523" s="41"/>
      <c r="CN4523" s="41"/>
      <c r="CO4523" s="39"/>
      <c r="CP4523" s="78"/>
    </row>
    <row r="4524" spans="1:94" s="38" customFormat="1" x14ac:dyDescent="0.25">
      <c r="A4524" s="38">
        <v>4521</v>
      </c>
      <c r="F4524" s="39"/>
      <c r="Q4524" s="39"/>
      <c r="R4524" s="40"/>
      <c r="S4524" s="40"/>
      <c r="T4524" s="39"/>
      <c r="AG4524" s="110"/>
      <c r="AH4524" s="94"/>
      <c r="AJ4524" s="97"/>
      <c r="AL4524" s="39"/>
      <c r="AP4524" s="39"/>
      <c r="AQ4524" s="77"/>
      <c r="AR4524" s="94"/>
      <c r="AT4524" s="97"/>
      <c r="BB4524" s="79"/>
      <c r="BC4524" s="94"/>
      <c r="BE4524" s="97"/>
      <c r="BF4524" s="97"/>
      <c r="BG4524" s="40"/>
      <c r="BK4524" s="40"/>
      <c r="BL4524" s="79"/>
      <c r="BM4524" s="94"/>
      <c r="BO4524" s="97"/>
      <c r="BQ4524" s="40"/>
      <c r="BR4524" s="94"/>
      <c r="BS4524" s="94"/>
      <c r="BT4524" s="94"/>
      <c r="BU4524" s="40"/>
      <c r="BV4524" s="82"/>
      <c r="BW4524" s="94"/>
      <c r="BX4524" s="48"/>
      <c r="BY4524" s="97"/>
      <c r="BZ4524" s="48"/>
      <c r="CA4524" s="40"/>
      <c r="CB4524" s="94"/>
      <c r="CC4524" s="94"/>
      <c r="CD4524" s="94"/>
      <c r="CE4524" s="40"/>
      <c r="CF4524" s="73"/>
      <c r="CG4524" s="41"/>
      <c r="CH4524" s="41"/>
      <c r="CI4524" s="41"/>
      <c r="CJ4524" s="41"/>
      <c r="CK4524" s="41"/>
      <c r="CL4524" s="68"/>
      <c r="CM4524" s="41"/>
      <c r="CN4524" s="41"/>
      <c r="CO4524" s="39"/>
      <c r="CP4524" s="78"/>
    </row>
    <row r="4525" spans="1:94" s="38" customFormat="1" x14ac:dyDescent="0.25">
      <c r="A4525" s="38">
        <v>4522</v>
      </c>
      <c r="F4525" s="39"/>
      <c r="Q4525" s="39"/>
      <c r="R4525" s="40"/>
      <c r="S4525" s="40"/>
      <c r="T4525" s="39"/>
      <c r="AG4525" s="110"/>
      <c r="AH4525" s="94"/>
      <c r="AJ4525" s="97"/>
      <c r="AL4525" s="39"/>
      <c r="AP4525" s="39"/>
      <c r="AQ4525" s="77"/>
      <c r="AR4525" s="94"/>
      <c r="AT4525" s="97"/>
      <c r="BB4525" s="79"/>
      <c r="BC4525" s="94"/>
      <c r="BE4525" s="97"/>
      <c r="BF4525" s="97"/>
      <c r="BG4525" s="40"/>
      <c r="BK4525" s="40"/>
      <c r="BL4525" s="79"/>
      <c r="BM4525" s="94"/>
      <c r="BO4525" s="97"/>
      <c r="BQ4525" s="40"/>
      <c r="BR4525" s="94"/>
      <c r="BS4525" s="94"/>
      <c r="BT4525" s="94"/>
      <c r="BU4525" s="40"/>
      <c r="BV4525" s="82"/>
      <c r="BW4525" s="94"/>
      <c r="BX4525" s="48"/>
      <c r="BY4525" s="97"/>
      <c r="BZ4525" s="48"/>
      <c r="CA4525" s="40"/>
      <c r="CB4525" s="94"/>
      <c r="CC4525" s="94"/>
      <c r="CD4525" s="94"/>
      <c r="CE4525" s="40"/>
      <c r="CF4525" s="73"/>
      <c r="CG4525" s="41"/>
      <c r="CH4525" s="41"/>
      <c r="CI4525" s="41"/>
      <c r="CJ4525" s="41"/>
      <c r="CK4525" s="41"/>
      <c r="CL4525" s="68"/>
      <c r="CM4525" s="41"/>
      <c r="CN4525" s="41"/>
      <c r="CO4525" s="39"/>
      <c r="CP4525" s="78"/>
    </row>
    <row r="4526" spans="1:94" s="38" customFormat="1" x14ac:dyDescent="0.25">
      <c r="A4526" s="38">
        <v>4523</v>
      </c>
      <c r="F4526" s="39"/>
      <c r="Q4526" s="39"/>
      <c r="R4526" s="40"/>
      <c r="S4526" s="40"/>
      <c r="T4526" s="39"/>
      <c r="AG4526" s="110"/>
      <c r="AH4526" s="94"/>
      <c r="AJ4526" s="97"/>
      <c r="AL4526" s="39"/>
      <c r="AP4526" s="39"/>
      <c r="AQ4526" s="77"/>
      <c r="AR4526" s="94"/>
      <c r="AT4526" s="97"/>
      <c r="BB4526" s="79"/>
      <c r="BC4526" s="94"/>
      <c r="BE4526" s="97"/>
      <c r="BF4526" s="97"/>
      <c r="BG4526" s="40"/>
      <c r="BK4526" s="40"/>
      <c r="BL4526" s="79"/>
      <c r="BM4526" s="94"/>
      <c r="BO4526" s="97"/>
      <c r="BQ4526" s="40"/>
      <c r="BR4526" s="94"/>
      <c r="BS4526" s="94"/>
      <c r="BT4526" s="94"/>
      <c r="BU4526" s="40"/>
      <c r="BV4526" s="82"/>
      <c r="BW4526" s="94"/>
      <c r="BX4526" s="48"/>
      <c r="BY4526" s="97"/>
      <c r="BZ4526" s="48"/>
      <c r="CA4526" s="40"/>
      <c r="CB4526" s="94"/>
      <c r="CC4526" s="94"/>
      <c r="CD4526" s="94"/>
      <c r="CE4526" s="40"/>
      <c r="CF4526" s="73"/>
      <c r="CG4526" s="41"/>
      <c r="CH4526" s="41"/>
      <c r="CI4526" s="41"/>
      <c r="CJ4526" s="41"/>
      <c r="CK4526" s="41"/>
      <c r="CL4526" s="68"/>
      <c r="CM4526" s="41"/>
      <c r="CN4526" s="41"/>
      <c r="CO4526" s="39"/>
      <c r="CP4526" s="78"/>
    </row>
    <row r="4527" spans="1:94" s="38" customFormat="1" x14ac:dyDescent="0.25">
      <c r="A4527" s="38">
        <v>4524</v>
      </c>
      <c r="F4527" s="39"/>
      <c r="Q4527" s="39"/>
      <c r="R4527" s="40"/>
      <c r="S4527" s="40"/>
      <c r="T4527" s="39"/>
      <c r="AG4527" s="110"/>
      <c r="AH4527" s="94"/>
      <c r="AJ4527" s="97"/>
      <c r="AL4527" s="39"/>
      <c r="AP4527" s="39"/>
      <c r="AQ4527" s="77"/>
      <c r="AR4527" s="94"/>
      <c r="AT4527" s="97"/>
      <c r="BB4527" s="79"/>
      <c r="BC4527" s="94"/>
      <c r="BE4527" s="97"/>
      <c r="BF4527" s="97"/>
      <c r="BG4527" s="40"/>
      <c r="BK4527" s="40"/>
      <c r="BL4527" s="79"/>
      <c r="BM4527" s="94"/>
      <c r="BO4527" s="97"/>
      <c r="BQ4527" s="40"/>
      <c r="BR4527" s="94"/>
      <c r="BS4527" s="94"/>
      <c r="BT4527" s="94"/>
      <c r="BU4527" s="40"/>
      <c r="BV4527" s="82"/>
      <c r="BW4527" s="94"/>
      <c r="BX4527" s="48"/>
      <c r="BY4527" s="97"/>
      <c r="BZ4527" s="48"/>
      <c r="CA4527" s="40"/>
      <c r="CB4527" s="94"/>
      <c r="CC4527" s="94"/>
      <c r="CD4527" s="94"/>
      <c r="CE4527" s="40"/>
      <c r="CF4527" s="73"/>
      <c r="CG4527" s="41"/>
      <c r="CH4527" s="41"/>
      <c r="CI4527" s="41"/>
      <c r="CJ4527" s="41"/>
      <c r="CK4527" s="41"/>
      <c r="CL4527" s="68"/>
      <c r="CM4527" s="41"/>
      <c r="CN4527" s="41"/>
      <c r="CO4527" s="39"/>
      <c r="CP4527" s="78"/>
    </row>
    <row r="4528" spans="1:94" s="38" customFormat="1" x14ac:dyDescent="0.25">
      <c r="A4528" s="38">
        <v>4525</v>
      </c>
      <c r="F4528" s="39"/>
      <c r="Q4528" s="39"/>
      <c r="R4528" s="40"/>
      <c r="S4528" s="40"/>
      <c r="T4528" s="39"/>
      <c r="AG4528" s="110"/>
      <c r="AH4528" s="94"/>
      <c r="AJ4528" s="97"/>
      <c r="AL4528" s="39"/>
      <c r="AP4528" s="39"/>
      <c r="AQ4528" s="77"/>
      <c r="AR4528" s="94"/>
      <c r="AT4528" s="97"/>
      <c r="BB4528" s="79"/>
      <c r="BC4528" s="94"/>
      <c r="BE4528" s="97"/>
      <c r="BF4528" s="97"/>
      <c r="BG4528" s="40"/>
      <c r="BK4528" s="40"/>
      <c r="BL4528" s="79"/>
      <c r="BM4528" s="94"/>
      <c r="BO4528" s="97"/>
      <c r="BQ4528" s="40"/>
      <c r="BR4528" s="94"/>
      <c r="BS4528" s="94"/>
      <c r="BT4528" s="94"/>
      <c r="BU4528" s="40"/>
      <c r="BV4528" s="82"/>
      <c r="BW4528" s="94"/>
      <c r="BX4528" s="48"/>
      <c r="BY4528" s="97"/>
      <c r="BZ4528" s="48"/>
      <c r="CA4528" s="40"/>
      <c r="CB4528" s="94"/>
      <c r="CC4528" s="94"/>
      <c r="CD4528" s="94"/>
      <c r="CE4528" s="40"/>
      <c r="CF4528" s="73"/>
      <c r="CG4528" s="41"/>
      <c r="CH4528" s="41"/>
      <c r="CI4528" s="41"/>
      <c r="CJ4528" s="41"/>
      <c r="CK4528" s="41"/>
      <c r="CL4528" s="68"/>
      <c r="CM4528" s="41"/>
      <c r="CN4528" s="41"/>
      <c r="CO4528" s="39"/>
      <c r="CP4528" s="78"/>
    </row>
    <row r="4529" spans="1:94" s="38" customFormat="1" x14ac:dyDescent="0.25">
      <c r="A4529" s="38">
        <v>4526</v>
      </c>
      <c r="F4529" s="39"/>
      <c r="Q4529" s="39"/>
      <c r="R4529" s="40"/>
      <c r="S4529" s="40"/>
      <c r="T4529" s="39"/>
      <c r="AG4529" s="110"/>
      <c r="AH4529" s="94"/>
      <c r="AJ4529" s="97"/>
      <c r="AL4529" s="39"/>
      <c r="AP4529" s="39"/>
      <c r="AQ4529" s="77"/>
      <c r="AR4529" s="94"/>
      <c r="AT4529" s="97"/>
      <c r="BB4529" s="79"/>
      <c r="BC4529" s="94"/>
      <c r="BE4529" s="97"/>
      <c r="BF4529" s="97"/>
      <c r="BG4529" s="40"/>
      <c r="BK4529" s="40"/>
      <c r="BL4529" s="79"/>
      <c r="BM4529" s="94"/>
      <c r="BO4529" s="97"/>
      <c r="BQ4529" s="40"/>
      <c r="BR4529" s="94"/>
      <c r="BS4529" s="94"/>
      <c r="BT4529" s="94"/>
      <c r="BU4529" s="40"/>
      <c r="BV4529" s="82"/>
      <c r="BW4529" s="94"/>
      <c r="BX4529" s="48"/>
      <c r="BY4529" s="97"/>
      <c r="BZ4529" s="48"/>
      <c r="CA4529" s="40"/>
      <c r="CB4529" s="94"/>
      <c r="CC4529" s="94"/>
      <c r="CD4529" s="94"/>
      <c r="CE4529" s="40"/>
      <c r="CF4529" s="73"/>
      <c r="CG4529" s="41"/>
      <c r="CH4529" s="41"/>
      <c r="CI4529" s="41"/>
      <c r="CJ4529" s="41"/>
      <c r="CK4529" s="41"/>
      <c r="CL4529" s="68"/>
      <c r="CM4529" s="41"/>
      <c r="CN4529" s="41"/>
      <c r="CO4529" s="39"/>
      <c r="CP4529" s="78"/>
    </row>
    <row r="4530" spans="1:94" s="38" customFormat="1" x14ac:dyDescent="0.25">
      <c r="A4530" s="38">
        <v>4527</v>
      </c>
      <c r="F4530" s="39"/>
      <c r="Q4530" s="39"/>
      <c r="R4530" s="40"/>
      <c r="S4530" s="40"/>
      <c r="T4530" s="39"/>
      <c r="AG4530" s="110"/>
      <c r="AH4530" s="94"/>
      <c r="AJ4530" s="97"/>
      <c r="AL4530" s="39"/>
      <c r="AP4530" s="39"/>
      <c r="AQ4530" s="77"/>
      <c r="AR4530" s="94"/>
      <c r="AT4530" s="97"/>
      <c r="BB4530" s="79"/>
      <c r="BC4530" s="94"/>
      <c r="BE4530" s="97"/>
      <c r="BF4530" s="97"/>
      <c r="BG4530" s="40"/>
      <c r="BK4530" s="40"/>
      <c r="BL4530" s="79"/>
      <c r="BM4530" s="94"/>
      <c r="BO4530" s="97"/>
      <c r="BQ4530" s="40"/>
      <c r="BR4530" s="94"/>
      <c r="BS4530" s="94"/>
      <c r="BT4530" s="94"/>
      <c r="BU4530" s="40"/>
      <c r="BV4530" s="82"/>
      <c r="BW4530" s="94"/>
      <c r="BX4530" s="48"/>
      <c r="BY4530" s="97"/>
      <c r="BZ4530" s="48"/>
      <c r="CA4530" s="40"/>
      <c r="CB4530" s="94"/>
      <c r="CC4530" s="94"/>
      <c r="CD4530" s="94"/>
      <c r="CE4530" s="40"/>
      <c r="CF4530" s="73"/>
      <c r="CG4530" s="41"/>
      <c r="CH4530" s="41"/>
      <c r="CI4530" s="41"/>
      <c r="CJ4530" s="41"/>
      <c r="CK4530" s="41"/>
      <c r="CL4530" s="68"/>
      <c r="CM4530" s="41"/>
      <c r="CN4530" s="41"/>
      <c r="CO4530" s="39"/>
      <c r="CP4530" s="78"/>
    </row>
    <row r="4531" spans="1:94" s="38" customFormat="1" x14ac:dyDescent="0.25">
      <c r="A4531" s="38">
        <v>4528</v>
      </c>
      <c r="F4531" s="39"/>
      <c r="Q4531" s="39"/>
      <c r="R4531" s="40"/>
      <c r="S4531" s="40"/>
      <c r="T4531" s="39"/>
      <c r="AG4531" s="110"/>
      <c r="AH4531" s="94"/>
      <c r="AJ4531" s="97"/>
      <c r="AL4531" s="39"/>
      <c r="AP4531" s="39"/>
      <c r="AQ4531" s="77"/>
      <c r="AR4531" s="94"/>
      <c r="AT4531" s="97"/>
      <c r="BB4531" s="79"/>
      <c r="BC4531" s="94"/>
      <c r="BE4531" s="97"/>
      <c r="BF4531" s="97"/>
      <c r="BG4531" s="40"/>
      <c r="BK4531" s="40"/>
      <c r="BL4531" s="79"/>
      <c r="BM4531" s="94"/>
      <c r="BO4531" s="97"/>
      <c r="BQ4531" s="40"/>
      <c r="BR4531" s="94"/>
      <c r="BS4531" s="94"/>
      <c r="BT4531" s="94"/>
      <c r="BU4531" s="40"/>
      <c r="BV4531" s="82"/>
      <c r="BW4531" s="94"/>
      <c r="BX4531" s="48"/>
      <c r="BY4531" s="97"/>
      <c r="BZ4531" s="48"/>
      <c r="CA4531" s="40"/>
      <c r="CB4531" s="94"/>
      <c r="CC4531" s="94"/>
      <c r="CD4531" s="94"/>
      <c r="CE4531" s="40"/>
      <c r="CF4531" s="73"/>
      <c r="CG4531" s="41"/>
      <c r="CH4531" s="41"/>
      <c r="CI4531" s="41"/>
      <c r="CJ4531" s="41"/>
      <c r="CK4531" s="41"/>
      <c r="CL4531" s="68"/>
      <c r="CM4531" s="41"/>
      <c r="CN4531" s="41"/>
      <c r="CO4531" s="39"/>
      <c r="CP4531" s="78"/>
    </row>
    <row r="4532" spans="1:94" s="38" customFormat="1" x14ac:dyDescent="0.25">
      <c r="A4532" s="38">
        <v>4529</v>
      </c>
      <c r="F4532" s="39"/>
      <c r="Q4532" s="39"/>
      <c r="R4532" s="40"/>
      <c r="S4532" s="40"/>
      <c r="T4532" s="39"/>
      <c r="AG4532" s="110"/>
      <c r="AH4532" s="94"/>
      <c r="AJ4532" s="97"/>
      <c r="AL4532" s="39"/>
      <c r="AP4532" s="39"/>
      <c r="AQ4532" s="77"/>
      <c r="AR4532" s="94"/>
      <c r="AT4532" s="97"/>
      <c r="BB4532" s="79"/>
      <c r="BC4532" s="94"/>
      <c r="BE4532" s="97"/>
      <c r="BF4532" s="97"/>
      <c r="BG4532" s="40"/>
      <c r="BK4532" s="40"/>
      <c r="BL4532" s="79"/>
      <c r="BM4532" s="94"/>
      <c r="BO4532" s="97"/>
      <c r="BQ4532" s="40"/>
      <c r="BR4532" s="94"/>
      <c r="BS4532" s="94"/>
      <c r="BT4532" s="94"/>
      <c r="BU4532" s="40"/>
      <c r="BV4532" s="82"/>
      <c r="BW4532" s="94"/>
      <c r="BX4532" s="48"/>
      <c r="BY4532" s="97"/>
      <c r="BZ4532" s="48"/>
      <c r="CA4532" s="40"/>
      <c r="CB4532" s="94"/>
      <c r="CC4532" s="94"/>
      <c r="CD4532" s="94"/>
      <c r="CE4532" s="40"/>
      <c r="CF4532" s="73"/>
      <c r="CG4532" s="41"/>
      <c r="CH4532" s="41"/>
      <c r="CI4532" s="41"/>
      <c r="CJ4532" s="41"/>
      <c r="CK4532" s="41"/>
      <c r="CL4532" s="68"/>
      <c r="CM4532" s="41"/>
      <c r="CN4532" s="41"/>
      <c r="CO4532" s="39"/>
      <c r="CP4532" s="78"/>
    </row>
    <row r="4533" spans="1:94" s="38" customFormat="1" x14ac:dyDescent="0.25">
      <c r="A4533" s="38">
        <v>4530</v>
      </c>
      <c r="F4533" s="39"/>
      <c r="Q4533" s="39"/>
      <c r="R4533" s="40"/>
      <c r="S4533" s="40"/>
      <c r="T4533" s="39"/>
      <c r="AG4533" s="110"/>
      <c r="AH4533" s="94"/>
      <c r="AJ4533" s="97"/>
      <c r="AL4533" s="39"/>
      <c r="AP4533" s="39"/>
      <c r="AQ4533" s="77"/>
      <c r="AR4533" s="94"/>
      <c r="AT4533" s="97"/>
      <c r="BB4533" s="79"/>
      <c r="BC4533" s="94"/>
      <c r="BE4533" s="97"/>
      <c r="BF4533" s="97"/>
      <c r="BG4533" s="40"/>
      <c r="BK4533" s="40"/>
      <c r="BL4533" s="79"/>
      <c r="BM4533" s="94"/>
      <c r="BO4533" s="97"/>
      <c r="BQ4533" s="40"/>
      <c r="BR4533" s="94"/>
      <c r="BS4533" s="94"/>
      <c r="BT4533" s="94"/>
      <c r="BU4533" s="40"/>
      <c r="BV4533" s="82"/>
      <c r="BW4533" s="94"/>
      <c r="BX4533" s="48"/>
      <c r="BY4533" s="97"/>
      <c r="BZ4533" s="48"/>
      <c r="CA4533" s="40"/>
      <c r="CB4533" s="94"/>
      <c r="CC4533" s="94"/>
      <c r="CD4533" s="94"/>
      <c r="CE4533" s="40"/>
      <c r="CF4533" s="73"/>
      <c r="CG4533" s="41"/>
      <c r="CH4533" s="41"/>
      <c r="CI4533" s="41"/>
      <c r="CJ4533" s="41"/>
      <c r="CK4533" s="41"/>
      <c r="CL4533" s="68"/>
      <c r="CM4533" s="41"/>
      <c r="CN4533" s="41"/>
      <c r="CO4533" s="39"/>
      <c r="CP4533" s="78"/>
    </row>
    <row r="4534" spans="1:94" s="38" customFormat="1" x14ac:dyDescent="0.25">
      <c r="A4534" s="38">
        <v>4531</v>
      </c>
      <c r="F4534" s="39"/>
      <c r="Q4534" s="39"/>
      <c r="R4534" s="40"/>
      <c r="S4534" s="40"/>
      <c r="T4534" s="39"/>
      <c r="AG4534" s="110"/>
      <c r="AH4534" s="94"/>
      <c r="AJ4534" s="97"/>
      <c r="AL4534" s="39"/>
      <c r="AP4534" s="39"/>
      <c r="AQ4534" s="77"/>
      <c r="AR4534" s="94"/>
      <c r="AT4534" s="97"/>
      <c r="BB4534" s="79"/>
      <c r="BC4534" s="94"/>
      <c r="BE4534" s="97"/>
      <c r="BF4534" s="97"/>
      <c r="BG4534" s="40"/>
      <c r="BK4534" s="40"/>
      <c r="BL4534" s="79"/>
      <c r="BM4534" s="94"/>
      <c r="BO4534" s="97"/>
      <c r="BQ4534" s="40"/>
      <c r="BR4534" s="94"/>
      <c r="BS4534" s="94"/>
      <c r="BT4534" s="94"/>
      <c r="BU4534" s="40"/>
      <c r="BV4534" s="82"/>
      <c r="BW4534" s="94"/>
      <c r="BX4534" s="48"/>
      <c r="BY4534" s="97"/>
      <c r="BZ4534" s="48"/>
      <c r="CA4534" s="40"/>
      <c r="CB4534" s="94"/>
      <c r="CC4534" s="94"/>
      <c r="CD4534" s="94"/>
      <c r="CE4534" s="40"/>
      <c r="CF4534" s="73"/>
      <c r="CG4534" s="41"/>
      <c r="CH4534" s="41"/>
      <c r="CI4534" s="41"/>
      <c r="CJ4534" s="41"/>
      <c r="CK4534" s="41"/>
      <c r="CL4534" s="68"/>
      <c r="CM4534" s="41"/>
      <c r="CN4534" s="41"/>
      <c r="CO4534" s="39"/>
      <c r="CP4534" s="78"/>
    </row>
    <row r="4535" spans="1:94" s="38" customFormat="1" x14ac:dyDescent="0.25">
      <c r="A4535" s="38">
        <v>4532</v>
      </c>
      <c r="F4535" s="39"/>
      <c r="Q4535" s="39"/>
      <c r="R4535" s="40"/>
      <c r="S4535" s="40"/>
      <c r="T4535" s="39"/>
      <c r="AG4535" s="110"/>
      <c r="AH4535" s="94"/>
      <c r="AJ4535" s="97"/>
      <c r="AL4535" s="39"/>
      <c r="AP4535" s="39"/>
      <c r="AQ4535" s="77"/>
      <c r="AR4535" s="94"/>
      <c r="AT4535" s="97"/>
      <c r="BB4535" s="79"/>
      <c r="BC4535" s="94"/>
      <c r="BE4535" s="97"/>
      <c r="BF4535" s="97"/>
      <c r="BG4535" s="40"/>
      <c r="BK4535" s="40"/>
      <c r="BL4535" s="79"/>
      <c r="BM4535" s="94"/>
      <c r="BO4535" s="97"/>
      <c r="BQ4535" s="40"/>
      <c r="BR4535" s="94"/>
      <c r="BS4535" s="94"/>
      <c r="BT4535" s="94"/>
      <c r="BU4535" s="40"/>
      <c r="BV4535" s="82"/>
      <c r="BW4535" s="94"/>
      <c r="BX4535" s="48"/>
      <c r="BY4535" s="97"/>
      <c r="BZ4535" s="48"/>
      <c r="CA4535" s="40"/>
      <c r="CB4535" s="94"/>
      <c r="CC4535" s="94"/>
      <c r="CD4535" s="94"/>
      <c r="CE4535" s="40"/>
      <c r="CF4535" s="73"/>
      <c r="CG4535" s="41"/>
      <c r="CH4535" s="41"/>
      <c r="CI4535" s="41"/>
      <c r="CJ4535" s="41"/>
      <c r="CK4535" s="41"/>
      <c r="CL4535" s="68"/>
      <c r="CM4535" s="41"/>
      <c r="CN4535" s="41"/>
      <c r="CO4535" s="39"/>
      <c r="CP4535" s="78"/>
    </row>
    <row r="4536" spans="1:94" s="38" customFormat="1" x14ac:dyDescent="0.25">
      <c r="A4536" s="38">
        <v>4533</v>
      </c>
      <c r="F4536" s="39"/>
      <c r="Q4536" s="39"/>
      <c r="R4536" s="40"/>
      <c r="S4536" s="40"/>
      <c r="T4536" s="39"/>
      <c r="AG4536" s="110"/>
      <c r="AH4536" s="94"/>
      <c r="AJ4536" s="97"/>
      <c r="AL4536" s="39"/>
      <c r="AP4536" s="39"/>
      <c r="AQ4536" s="77"/>
      <c r="AR4536" s="94"/>
      <c r="AT4536" s="97"/>
      <c r="BB4536" s="79"/>
      <c r="BC4536" s="94"/>
      <c r="BE4536" s="97"/>
      <c r="BF4536" s="97"/>
      <c r="BG4536" s="40"/>
      <c r="BK4536" s="40"/>
      <c r="BL4536" s="79"/>
      <c r="BM4536" s="94"/>
      <c r="BO4536" s="97"/>
      <c r="BQ4536" s="40"/>
      <c r="BR4536" s="94"/>
      <c r="BS4536" s="94"/>
      <c r="BT4536" s="94"/>
      <c r="BU4536" s="40"/>
      <c r="BV4536" s="82"/>
      <c r="BW4536" s="94"/>
      <c r="BX4536" s="48"/>
      <c r="BY4536" s="97"/>
      <c r="BZ4536" s="48"/>
      <c r="CA4536" s="40"/>
      <c r="CB4536" s="94"/>
      <c r="CC4536" s="94"/>
      <c r="CD4536" s="94"/>
      <c r="CE4536" s="40"/>
      <c r="CF4536" s="73"/>
      <c r="CG4536" s="41"/>
      <c r="CH4536" s="41"/>
      <c r="CI4536" s="41"/>
      <c r="CJ4536" s="41"/>
      <c r="CK4536" s="41"/>
      <c r="CL4536" s="68"/>
      <c r="CM4536" s="41"/>
      <c r="CN4536" s="41"/>
      <c r="CO4536" s="39"/>
      <c r="CP4536" s="78"/>
    </row>
    <row r="4537" spans="1:94" s="38" customFormat="1" x14ac:dyDescent="0.25">
      <c r="A4537" s="38">
        <v>4534</v>
      </c>
      <c r="F4537" s="39"/>
      <c r="Q4537" s="39"/>
      <c r="R4537" s="40"/>
      <c r="S4537" s="40"/>
      <c r="T4537" s="39"/>
      <c r="AG4537" s="110"/>
      <c r="AH4537" s="94"/>
      <c r="AJ4537" s="97"/>
      <c r="AL4537" s="39"/>
      <c r="AP4537" s="39"/>
      <c r="AQ4537" s="77"/>
      <c r="AR4537" s="94"/>
      <c r="AT4537" s="97"/>
      <c r="BB4537" s="79"/>
      <c r="BC4537" s="94"/>
      <c r="BE4537" s="97"/>
      <c r="BF4537" s="97"/>
      <c r="BG4537" s="40"/>
      <c r="BK4537" s="40"/>
      <c r="BL4537" s="79"/>
      <c r="BM4537" s="94"/>
      <c r="BO4537" s="97"/>
      <c r="BQ4537" s="40"/>
      <c r="BR4537" s="94"/>
      <c r="BS4537" s="94"/>
      <c r="BT4537" s="94"/>
      <c r="BU4537" s="40"/>
      <c r="BV4537" s="82"/>
      <c r="BW4537" s="94"/>
      <c r="BX4537" s="48"/>
      <c r="BY4537" s="97"/>
      <c r="BZ4537" s="48"/>
      <c r="CA4537" s="40"/>
      <c r="CB4537" s="94"/>
      <c r="CC4537" s="94"/>
      <c r="CD4537" s="94"/>
      <c r="CE4537" s="40"/>
      <c r="CF4537" s="73"/>
      <c r="CG4537" s="41"/>
      <c r="CH4537" s="41"/>
      <c r="CI4537" s="41"/>
      <c r="CJ4537" s="41"/>
      <c r="CK4537" s="41"/>
      <c r="CL4537" s="68"/>
      <c r="CM4537" s="41"/>
      <c r="CN4537" s="41"/>
      <c r="CO4537" s="39"/>
      <c r="CP4537" s="78"/>
    </row>
    <row r="4538" spans="1:94" s="38" customFormat="1" x14ac:dyDescent="0.25">
      <c r="A4538" s="38">
        <v>4535</v>
      </c>
      <c r="F4538" s="39"/>
      <c r="Q4538" s="39"/>
      <c r="R4538" s="40"/>
      <c r="S4538" s="40"/>
      <c r="T4538" s="39"/>
      <c r="AG4538" s="110"/>
      <c r="AH4538" s="94"/>
      <c r="AJ4538" s="97"/>
      <c r="AL4538" s="39"/>
      <c r="AP4538" s="39"/>
      <c r="AQ4538" s="77"/>
      <c r="AR4538" s="94"/>
      <c r="AT4538" s="97"/>
      <c r="BB4538" s="79"/>
      <c r="BC4538" s="94"/>
      <c r="BE4538" s="97"/>
      <c r="BF4538" s="97"/>
      <c r="BG4538" s="40"/>
      <c r="BK4538" s="40"/>
      <c r="BL4538" s="79"/>
      <c r="BM4538" s="94"/>
      <c r="BO4538" s="97"/>
      <c r="BQ4538" s="40"/>
      <c r="BR4538" s="94"/>
      <c r="BS4538" s="94"/>
      <c r="BT4538" s="94"/>
      <c r="BU4538" s="40"/>
      <c r="BV4538" s="82"/>
      <c r="BW4538" s="94"/>
      <c r="BX4538" s="48"/>
      <c r="BY4538" s="97"/>
      <c r="BZ4538" s="48"/>
      <c r="CA4538" s="40"/>
      <c r="CB4538" s="94"/>
      <c r="CC4538" s="94"/>
      <c r="CD4538" s="94"/>
      <c r="CE4538" s="40"/>
      <c r="CF4538" s="73"/>
      <c r="CG4538" s="41"/>
      <c r="CH4538" s="41"/>
      <c r="CI4538" s="41"/>
      <c r="CJ4538" s="41"/>
      <c r="CK4538" s="41"/>
      <c r="CL4538" s="68"/>
      <c r="CM4538" s="41"/>
      <c r="CN4538" s="41"/>
      <c r="CO4538" s="39"/>
      <c r="CP4538" s="78"/>
    </row>
    <row r="4539" spans="1:94" s="38" customFormat="1" x14ac:dyDescent="0.25">
      <c r="A4539" s="38">
        <v>4536</v>
      </c>
      <c r="F4539" s="39"/>
      <c r="Q4539" s="39"/>
      <c r="R4539" s="40"/>
      <c r="S4539" s="40"/>
      <c r="T4539" s="39"/>
      <c r="AG4539" s="110"/>
      <c r="AH4539" s="94"/>
      <c r="AJ4539" s="97"/>
      <c r="AL4539" s="39"/>
      <c r="AP4539" s="39"/>
      <c r="AQ4539" s="77"/>
      <c r="AR4539" s="94"/>
      <c r="AT4539" s="97"/>
      <c r="BB4539" s="79"/>
      <c r="BC4539" s="94"/>
      <c r="BE4539" s="97"/>
      <c r="BF4539" s="97"/>
      <c r="BG4539" s="40"/>
      <c r="BK4539" s="40"/>
      <c r="BL4539" s="79"/>
      <c r="BM4539" s="94"/>
      <c r="BO4539" s="97"/>
      <c r="BQ4539" s="40"/>
      <c r="BR4539" s="94"/>
      <c r="BS4539" s="94"/>
      <c r="BT4539" s="94"/>
      <c r="BU4539" s="40"/>
      <c r="BV4539" s="82"/>
      <c r="BW4539" s="94"/>
      <c r="BX4539" s="48"/>
      <c r="BY4539" s="97"/>
      <c r="BZ4539" s="48"/>
      <c r="CA4539" s="40"/>
      <c r="CB4539" s="94"/>
      <c r="CC4539" s="94"/>
      <c r="CD4539" s="94"/>
      <c r="CE4539" s="40"/>
      <c r="CF4539" s="73"/>
      <c r="CG4539" s="41"/>
      <c r="CH4539" s="41"/>
      <c r="CI4539" s="41"/>
      <c r="CJ4539" s="41"/>
      <c r="CK4539" s="41"/>
      <c r="CL4539" s="68"/>
      <c r="CM4539" s="41"/>
      <c r="CN4539" s="41"/>
      <c r="CO4539" s="39"/>
      <c r="CP4539" s="78"/>
    </row>
    <row r="4540" spans="1:94" s="38" customFormat="1" x14ac:dyDescent="0.25">
      <c r="A4540" s="38">
        <v>4537</v>
      </c>
      <c r="F4540" s="39"/>
      <c r="Q4540" s="39"/>
      <c r="R4540" s="40"/>
      <c r="S4540" s="40"/>
      <c r="T4540" s="39"/>
      <c r="AG4540" s="110"/>
      <c r="AH4540" s="94"/>
      <c r="AJ4540" s="97"/>
      <c r="AL4540" s="39"/>
      <c r="AP4540" s="39"/>
      <c r="AQ4540" s="77"/>
      <c r="AR4540" s="94"/>
      <c r="AT4540" s="97"/>
      <c r="BB4540" s="79"/>
      <c r="BC4540" s="94"/>
      <c r="BE4540" s="97"/>
      <c r="BF4540" s="97"/>
      <c r="BG4540" s="40"/>
      <c r="BK4540" s="40"/>
      <c r="BL4540" s="79"/>
      <c r="BM4540" s="94"/>
      <c r="BO4540" s="97"/>
      <c r="BQ4540" s="40"/>
      <c r="BR4540" s="94"/>
      <c r="BS4540" s="94"/>
      <c r="BT4540" s="94"/>
      <c r="BU4540" s="40"/>
      <c r="BV4540" s="82"/>
      <c r="BW4540" s="94"/>
      <c r="BX4540" s="48"/>
      <c r="BY4540" s="97"/>
      <c r="BZ4540" s="48"/>
      <c r="CA4540" s="40"/>
      <c r="CB4540" s="94"/>
      <c r="CC4540" s="94"/>
      <c r="CD4540" s="94"/>
      <c r="CE4540" s="40"/>
      <c r="CF4540" s="73"/>
      <c r="CG4540" s="41"/>
      <c r="CH4540" s="41"/>
      <c r="CI4540" s="41"/>
      <c r="CJ4540" s="41"/>
      <c r="CK4540" s="41"/>
      <c r="CL4540" s="68"/>
      <c r="CM4540" s="41"/>
      <c r="CN4540" s="41"/>
      <c r="CO4540" s="39"/>
      <c r="CP4540" s="78"/>
    </row>
    <row r="4541" spans="1:94" s="38" customFormat="1" x14ac:dyDescent="0.25">
      <c r="A4541" s="38">
        <v>4538</v>
      </c>
      <c r="F4541" s="39"/>
      <c r="Q4541" s="39"/>
      <c r="R4541" s="40"/>
      <c r="S4541" s="40"/>
      <c r="T4541" s="39"/>
      <c r="AG4541" s="110"/>
      <c r="AH4541" s="94"/>
      <c r="AJ4541" s="97"/>
      <c r="AL4541" s="39"/>
      <c r="AP4541" s="39"/>
      <c r="AQ4541" s="77"/>
      <c r="AR4541" s="94"/>
      <c r="AT4541" s="97"/>
      <c r="BB4541" s="79"/>
      <c r="BC4541" s="94"/>
      <c r="BE4541" s="97"/>
      <c r="BF4541" s="97"/>
      <c r="BG4541" s="40"/>
      <c r="BK4541" s="40"/>
      <c r="BL4541" s="79"/>
      <c r="BM4541" s="94"/>
      <c r="BO4541" s="97"/>
      <c r="BQ4541" s="40"/>
      <c r="BR4541" s="94"/>
      <c r="BS4541" s="94"/>
      <c r="BT4541" s="94"/>
      <c r="BU4541" s="40"/>
      <c r="BV4541" s="82"/>
      <c r="BW4541" s="94"/>
      <c r="BX4541" s="48"/>
      <c r="BY4541" s="97"/>
      <c r="BZ4541" s="48"/>
      <c r="CA4541" s="40"/>
      <c r="CB4541" s="94"/>
      <c r="CC4541" s="94"/>
      <c r="CD4541" s="94"/>
      <c r="CE4541" s="40"/>
      <c r="CF4541" s="73"/>
      <c r="CG4541" s="41"/>
      <c r="CH4541" s="41"/>
      <c r="CI4541" s="41"/>
      <c r="CJ4541" s="41"/>
      <c r="CK4541" s="41"/>
      <c r="CL4541" s="68"/>
      <c r="CM4541" s="41"/>
      <c r="CN4541" s="41"/>
      <c r="CO4541" s="39"/>
      <c r="CP4541" s="78"/>
    </row>
    <row r="4542" spans="1:94" s="38" customFormat="1" x14ac:dyDescent="0.25">
      <c r="A4542" s="38">
        <v>4539</v>
      </c>
      <c r="F4542" s="39"/>
      <c r="Q4542" s="39"/>
      <c r="R4542" s="40"/>
      <c r="S4542" s="40"/>
      <c r="T4542" s="39"/>
      <c r="AG4542" s="110"/>
      <c r="AH4542" s="94"/>
      <c r="AJ4542" s="97"/>
      <c r="AL4542" s="39"/>
      <c r="AP4542" s="39"/>
      <c r="AQ4542" s="77"/>
      <c r="AR4542" s="94"/>
      <c r="AT4542" s="97"/>
      <c r="BB4542" s="79"/>
      <c r="BC4542" s="94"/>
      <c r="BE4542" s="97"/>
      <c r="BF4542" s="97"/>
      <c r="BG4542" s="40"/>
      <c r="BK4542" s="40"/>
      <c r="BL4542" s="79"/>
      <c r="BM4542" s="94"/>
      <c r="BO4542" s="97"/>
      <c r="BQ4542" s="40"/>
      <c r="BR4542" s="94"/>
      <c r="BS4542" s="94"/>
      <c r="BT4542" s="94"/>
      <c r="BU4542" s="40"/>
      <c r="BV4542" s="82"/>
      <c r="BW4542" s="94"/>
      <c r="BX4542" s="48"/>
      <c r="BY4542" s="97"/>
      <c r="BZ4542" s="48"/>
      <c r="CA4542" s="40"/>
      <c r="CB4542" s="94"/>
      <c r="CC4542" s="94"/>
      <c r="CD4542" s="94"/>
      <c r="CE4542" s="40"/>
      <c r="CF4542" s="73"/>
      <c r="CG4542" s="41"/>
      <c r="CH4542" s="41"/>
      <c r="CI4542" s="41"/>
      <c r="CJ4542" s="41"/>
      <c r="CK4542" s="41"/>
      <c r="CL4542" s="68"/>
      <c r="CM4542" s="41"/>
      <c r="CN4542" s="41"/>
      <c r="CO4542" s="39"/>
      <c r="CP4542" s="78"/>
    </row>
    <row r="4543" spans="1:94" s="38" customFormat="1" x14ac:dyDescent="0.25">
      <c r="A4543" s="38">
        <v>4540</v>
      </c>
      <c r="F4543" s="39"/>
      <c r="Q4543" s="39"/>
      <c r="R4543" s="40"/>
      <c r="S4543" s="40"/>
      <c r="T4543" s="39"/>
      <c r="AG4543" s="110"/>
      <c r="AH4543" s="94"/>
      <c r="AJ4543" s="97"/>
      <c r="AL4543" s="39"/>
      <c r="AP4543" s="39"/>
      <c r="AQ4543" s="77"/>
      <c r="AR4543" s="94"/>
      <c r="AT4543" s="97"/>
      <c r="BB4543" s="79"/>
      <c r="BC4543" s="94"/>
      <c r="BE4543" s="97"/>
      <c r="BF4543" s="97"/>
      <c r="BG4543" s="40"/>
      <c r="BK4543" s="40"/>
      <c r="BL4543" s="79"/>
      <c r="BM4543" s="94"/>
      <c r="BO4543" s="97"/>
      <c r="BQ4543" s="40"/>
      <c r="BR4543" s="94"/>
      <c r="BS4543" s="94"/>
      <c r="BT4543" s="94"/>
      <c r="BU4543" s="40"/>
      <c r="BV4543" s="82"/>
      <c r="BW4543" s="94"/>
      <c r="BX4543" s="48"/>
      <c r="BY4543" s="97"/>
      <c r="BZ4543" s="48"/>
      <c r="CA4543" s="40"/>
      <c r="CB4543" s="94"/>
      <c r="CC4543" s="94"/>
      <c r="CD4543" s="94"/>
      <c r="CE4543" s="40"/>
      <c r="CF4543" s="73"/>
      <c r="CG4543" s="41"/>
      <c r="CH4543" s="41"/>
      <c r="CI4543" s="41"/>
      <c r="CJ4543" s="41"/>
      <c r="CK4543" s="41"/>
      <c r="CL4543" s="68"/>
      <c r="CM4543" s="41"/>
      <c r="CN4543" s="41"/>
      <c r="CO4543" s="39"/>
      <c r="CP4543" s="78"/>
    </row>
    <row r="4544" spans="1:94" s="38" customFormat="1" x14ac:dyDescent="0.25">
      <c r="A4544" s="38">
        <v>4541</v>
      </c>
      <c r="F4544" s="39"/>
      <c r="Q4544" s="39"/>
      <c r="R4544" s="40"/>
      <c r="S4544" s="40"/>
      <c r="T4544" s="39"/>
      <c r="AG4544" s="110"/>
      <c r="AH4544" s="94"/>
      <c r="AJ4544" s="97"/>
      <c r="AL4544" s="39"/>
      <c r="AP4544" s="39"/>
      <c r="AQ4544" s="77"/>
      <c r="AR4544" s="94"/>
      <c r="AT4544" s="97"/>
      <c r="BB4544" s="79"/>
      <c r="BC4544" s="94"/>
      <c r="BE4544" s="97"/>
      <c r="BF4544" s="97"/>
      <c r="BG4544" s="40"/>
      <c r="BK4544" s="40"/>
      <c r="BL4544" s="79"/>
      <c r="BM4544" s="94"/>
      <c r="BO4544" s="97"/>
      <c r="BQ4544" s="40"/>
      <c r="BR4544" s="94"/>
      <c r="BS4544" s="94"/>
      <c r="BT4544" s="94"/>
      <c r="BU4544" s="40"/>
      <c r="BV4544" s="82"/>
      <c r="BW4544" s="94"/>
      <c r="BX4544" s="48"/>
      <c r="BY4544" s="97"/>
      <c r="BZ4544" s="48"/>
      <c r="CA4544" s="40"/>
      <c r="CB4544" s="94"/>
      <c r="CC4544" s="94"/>
      <c r="CD4544" s="94"/>
      <c r="CE4544" s="40"/>
      <c r="CF4544" s="73"/>
      <c r="CG4544" s="41"/>
      <c r="CH4544" s="41"/>
      <c r="CI4544" s="41"/>
      <c r="CJ4544" s="41"/>
      <c r="CK4544" s="41"/>
      <c r="CL4544" s="68"/>
      <c r="CM4544" s="41"/>
      <c r="CN4544" s="41"/>
      <c r="CO4544" s="39"/>
      <c r="CP4544" s="78"/>
    </row>
    <row r="4545" spans="1:94" s="38" customFormat="1" x14ac:dyDescent="0.25">
      <c r="A4545" s="38">
        <v>4542</v>
      </c>
      <c r="F4545" s="39"/>
      <c r="Q4545" s="39"/>
      <c r="R4545" s="40"/>
      <c r="S4545" s="40"/>
      <c r="T4545" s="39"/>
      <c r="AG4545" s="110"/>
      <c r="AH4545" s="94"/>
      <c r="AJ4545" s="97"/>
      <c r="AL4545" s="39"/>
      <c r="AP4545" s="39"/>
      <c r="AQ4545" s="77"/>
      <c r="AR4545" s="94"/>
      <c r="AT4545" s="97"/>
      <c r="BB4545" s="79"/>
      <c r="BC4545" s="94"/>
      <c r="BE4545" s="97"/>
      <c r="BF4545" s="97"/>
      <c r="BG4545" s="40"/>
      <c r="BK4545" s="40"/>
      <c r="BL4545" s="79"/>
      <c r="BM4545" s="94"/>
      <c r="BO4545" s="97"/>
      <c r="BQ4545" s="40"/>
      <c r="BR4545" s="94"/>
      <c r="BS4545" s="94"/>
      <c r="BT4545" s="94"/>
      <c r="BU4545" s="40"/>
      <c r="BV4545" s="82"/>
      <c r="BW4545" s="94"/>
      <c r="BX4545" s="48"/>
      <c r="BY4545" s="97"/>
      <c r="BZ4545" s="48"/>
      <c r="CA4545" s="40"/>
      <c r="CB4545" s="94"/>
      <c r="CC4545" s="94"/>
      <c r="CD4545" s="94"/>
      <c r="CE4545" s="40"/>
      <c r="CF4545" s="73"/>
      <c r="CG4545" s="41"/>
      <c r="CH4545" s="41"/>
      <c r="CI4545" s="41"/>
      <c r="CJ4545" s="41"/>
      <c r="CK4545" s="41"/>
      <c r="CL4545" s="68"/>
      <c r="CM4545" s="41"/>
      <c r="CN4545" s="41"/>
      <c r="CO4545" s="39"/>
      <c r="CP4545" s="78"/>
    </row>
    <row r="4546" spans="1:94" s="38" customFormat="1" x14ac:dyDescent="0.25">
      <c r="A4546" s="38">
        <v>4543</v>
      </c>
      <c r="F4546" s="39"/>
      <c r="Q4546" s="39"/>
      <c r="R4546" s="40"/>
      <c r="S4546" s="40"/>
      <c r="T4546" s="39"/>
      <c r="AG4546" s="110"/>
      <c r="AH4546" s="94"/>
      <c r="AJ4546" s="97"/>
      <c r="AL4546" s="39"/>
      <c r="AP4546" s="39"/>
      <c r="AQ4546" s="77"/>
      <c r="AR4546" s="94"/>
      <c r="AT4546" s="97"/>
      <c r="BB4546" s="79"/>
      <c r="BC4546" s="94"/>
      <c r="BE4546" s="97"/>
      <c r="BF4546" s="97"/>
      <c r="BG4546" s="40"/>
      <c r="BK4546" s="40"/>
      <c r="BL4546" s="79"/>
      <c r="BM4546" s="94"/>
      <c r="BO4546" s="97"/>
      <c r="BQ4546" s="40"/>
      <c r="BR4546" s="94"/>
      <c r="BS4546" s="94"/>
      <c r="BT4546" s="94"/>
      <c r="BU4546" s="40"/>
      <c r="BV4546" s="82"/>
      <c r="BW4546" s="94"/>
      <c r="BX4546" s="48"/>
      <c r="BY4546" s="97"/>
      <c r="BZ4546" s="48"/>
      <c r="CA4546" s="40"/>
      <c r="CB4546" s="94"/>
      <c r="CC4546" s="94"/>
      <c r="CD4546" s="94"/>
      <c r="CE4546" s="40"/>
      <c r="CF4546" s="73"/>
      <c r="CG4546" s="41"/>
      <c r="CH4546" s="41"/>
      <c r="CI4546" s="41"/>
      <c r="CJ4546" s="41"/>
      <c r="CK4546" s="41"/>
      <c r="CL4546" s="68"/>
      <c r="CM4546" s="41"/>
      <c r="CN4546" s="41"/>
      <c r="CO4546" s="39"/>
      <c r="CP4546" s="78"/>
    </row>
    <row r="4547" spans="1:94" s="38" customFormat="1" x14ac:dyDescent="0.25">
      <c r="A4547" s="38">
        <v>4544</v>
      </c>
      <c r="F4547" s="39"/>
      <c r="Q4547" s="39"/>
      <c r="R4547" s="40"/>
      <c r="S4547" s="40"/>
      <c r="T4547" s="39"/>
      <c r="AG4547" s="110"/>
      <c r="AH4547" s="94"/>
      <c r="AJ4547" s="97"/>
      <c r="AL4547" s="39"/>
      <c r="AP4547" s="39"/>
      <c r="AQ4547" s="77"/>
      <c r="AR4547" s="94"/>
      <c r="AT4547" s="97"/>
      <c r="BB4547" s="79"/>
      <c r="BC4547" s="94"/>
      <c r="BE4547" s="97"/>
      <c r="BF4547" s="97"/>
      <c r="BG4547" s="40"/>
      <c r="BK4547" s="40"/>
      <c r="BL4547" s="79"/>
      <c r="BM4547" s="94"/>
      <c r="BO4547" s="97"/>
      <c r="BQ4547" s="40"/>
      <c r="BR4547" s="94"/>
      <c r="BS4547" s="94"/>
      <c r="BT4547" s="94"/>
      <c r="BU4547" s="40"/>
      <c r="BV4547" s="82"/>
      <c r="BW4547" s="94"/>
      <c r="BX4547" s="48"/>
      <c r="BY4547" s="97"/>
      <c r="BZ4547" s="48"/>
      <c r="CA4547" s="40"/>
      <c r="CB4547" s="94"/>
      <c r="CC4547" s="94"/>
      <c r="CD4547" s="94"/>
      <c r="CE4547" s="40"/>
      <c r="CF4547" s="73"/>
      <c r="CG4547" s="41"/>
      <c r="CH4547" s="41"/>
      <c r="CI4547" s="41"/>
      <c r="CJ4547" s="41"/>
      <c r="CK4547" s="41"/>
      <c r="CL4547" s="68"/>
      <c r="CM4547" s="41"/>
      <c r="CN4547" s="41"/>
      <c r="CO4547" s="39"/>
      <c r="CP4547" s="78"/>
    </row>
    <row r="4548" spans="1:94" s="38" customFormat="1" x14ac:dyDescent="0.25">
      <c r="A4548" s="38">
        <v>4545</v>
      </c>
      <c r="F4548" s="39"/>
      <c r="Q4548" s="39"/>
      <c r="R4548" s="40"/>
      <c r="S4548" s="40"/>
      <c r="T4548" s="39"/>
      <c r="AG4548" s="110"/>
      <c r="AH4548" s="94"/>
      <c r="AJ4548" s="97"/>
      <c r="AL4548" s="39"/>
      <c r="AP4548" s="39"/>
      <c r="AQ4548" s="77"/>
      <c r="AR4548" s="94"/>
      <c r="AT4548" s="97"/>
      <c r="BB4548" s="79"/>
      <c r="BC4548" s="94"/>
      <c r="BE4548" s="97"/>
      <c r="BF4548" s="97"/>
      <c r="BG4548" s="40"/>
      <c r="BK4548" s="40"/>
      <c r="BL4548" s="79"/>
      <c r="BM4548" s="94"/>
      <c r="BO4548" s="97"/>
      <c r="BQ4548" s="40"/>
      <c r="BR4548" s="94"/>
      <c r="BS4548" s="94"/>
      <c r="BT4548" s="94"/>
      <c r="BU4548" s="40"/>
      <c r="BV4548" s="82"/>
      <c r="BW4548" s="94"/>
      <c r="BX4548" s="48"/>
      <c r="BY4548" s="97"/>
      <c r="BZ4548" s="48"/>
      <c r="CA4548" s="40"/>
      <c r="CB4548" s="94"/>
      <c r="CC4548" s="94"/>
      <c r="CD4548" s="94"/>
      <c r="CE4548" s="40"/>
      <c r="CF4548" s="73"/>
      <c r="CG4548" s="41"/>
      <c r="CH4548" s="41"/>
      <c r="CI4548" s="41"/>
      <c r="CJ4548" s="41"/>
      <c r="CK4548" s="41"/>
      <c r="CL4548" s="68"/>
      <c r="CM4548" s="41"/>
      <c r="CN4548" s="41"/>
      <c r="CO4548" s="39"/>
      <c r="CP4548" s="78"/>
    </row>
    <row r="4549" spans="1:94" s="38" customFormat="1" x14ac:dyDescent="0.25">
      <c r="A4549" s="38">
        <v>4546</v>
      </c>
      <c r="F4549" s="39"/>
      <c r="Q4549" s="39"/>
      <c r="R4549" s="40"/>
      <c r="S4549" s="40"/>
      <c r="T4549" s="39"/>
      <c r="AG4549" s="110"/>
      <c r="AH4549" s="94"/>
      <c r="AJ4549" s="97"/>
      <c r="AL4549" s="39"/>
      <c r="AP4549" s="39"/>
      <c r="AQ4549" s="77"/>
      <c r="AR4549" s="94"/>
      <c r="AT4549" s="97"/>
      <c r="BB4549" s="79"/>
      <c r="BC4549" s="94"/>
      <c r="BE4549" s="97"/>
      <c r="BF4549" s="97"/>
      <c r="BG4549" s="40"/>
      <c r="BK4549" s="40"/>
      <c r="BL4549" s="79"/>
      <c r="BM4549" s="94"/>
      <c r="BO4549" s="97"/>
      <c r="BQ4549" s="40"/>
      <c r="BR4549" s="94"/>
      <c r="BS4549" s="94"/>
      <c r="BT4549" s="94"/>
      <c r="BU4549" s="40"/>
      <c r="BV4549" s="82"/>
      <c r="BW4549" s="94"/>
      <c r="BX4549" s="48"/>
      <c r="BY4549" s="97"/>
      <c r="BZ4549" s="48"/>
      <c r="CA4549" s="40"/>
      <c r="CB4549" s="94"/>
      <c r="CC4549" s="94"/>
      <c r="CD4549" s="94"/>
      <c r="CE4549" s="40"/>
      <c r="CF4549" s="73"/>
      <c r="CG4549" s="41"/>
      <c r="CH4549" s="41"/>
      <c r="CI4549" s="41"/>
      <c r="CJ4549" s="41"/>
      <c r="CK4549" s="41"/>
      <c r="CL4549" s="68"/>
      <c r="CM4549" s="41"/>
      <c r="CN4549" s="41"/>
      <c r="CO4549" s="39"/>
      <c r="CP4549" s="78"/>
    </row>
    <row r="4550" spans="1:94" s="38" customFormat="1" x14ac:dyDescent="0.25">
      <c r="A4550" s="38">
        <v>4547</v>
      </c>
      <c r="F4550" s="39"/>
      <c r="Q4550" s="39"/>
      <c r="R4550" s="40"/>
      <c r="S4550" s="40"/>
      <c r="T4550" s="39"/>
      <c r="AG4550" s="110"/>
      <c r="AH4550" s="94"/>
      <c r="AJ4550" s="97"/>
      <c r="AL4550" s="39"/>
      <c r="AP4550" s="39"/>
      <c r="AQ4550" s="77"/>
      <c r="AR4550" s="94"/>
      <c r="AT4550" s="97"/>
      <c r="BB4550" s="79"/>
      <c r="BC4550" s="94"/>
      <c r="BE4550" s="97"/>
      <c r="BF4550" s="97"/>
      <c r="BG4550" s="40"/>
      <c r="BK4550" s="40"/>
      <c r="BL4550" s="79"/>
      <c r="BM4550" s="94"/>
      <c r="BO4550" s="97"/>
      <c r="BQ4550" s="40"/>
      <c r="BR4550" s="94"/>
      <c r="BS4550" s="94"/>
      <c r="BT4550" s="94"/>
      <c r="BU4550" s="40"/>
      <c r="BV4550" s="82"/>
      <c r="BW4550" s="94"/>
      <c r="BX4550" s="48"/>
      <c r="BY4550" s="97"/>
      <c r="BZ4550" s="48"/>
      <c r="CA4550" s="40"/>
      <c r="CB4550" s="94"/>
      <c r="CC4550" s="94"/>
      <c r="CD4550" s="94"/>
      <c r="CE4550" s="40"/>
      <c r="CF4550" s="73"/>
      <c r="CG4550" s="41"/>
      <c r="CH4550" s="41"/>
      <c r="CI4550" s="41"/>
      <c r="CJ4550" s="41"/>
      <c r="CK4550" s="41"/>
      <c r="CL4550" s="68"/>
      <c r="CM4550" s="41"/>
      <c r="CN4550" s="41"/>
      <c r="CO4550" s="39"/>
      <c r="CP4550" s="78"/>
    </row>
    <row r="4551" spans="1:94" s="38" customFormat="1" x14ac:dyDescent="0.25">
      <c r="A4551" s="38">
        <v>4548</v>
      </c>
      <c r="F4551" s="39"/>
      <c r="Q4551" s="39"/>
      <c r="R4551" s="40"/>
      <c r="S4551" s="40"/>
      <c r="T4551" s="39"/>
      <c r="AG4551" s="110"/>
      <c r="AH4551" s="94"/>
      <c r="AJ4551" s="97"/>
      <c r="AL4551" s="39"/>
      <c r="AP4551" s="39"/>
      <c r="AQ4551" s="77"/>
      <c r="AR4551" s="94"/>
      <c r="AT4551" s="97"/>
      <c r="BB4551" s="79"/>
      <c r="BC4551" s="94"/>
      <c r="BE4551" s="97"/>
      <c r="BF4551" s="97"/>
      <c r="BG4551" s="40"/>
      <c r="BK4551" s="40"/>
      <c r="BL4551" s="79"/>
      <c r="BM4551" s="94"/>
      <c r="BO4551" s="97"/>
      <c r="BQ4551" s="40"/>
      <c r="BR4551" s="94"/>
      <c r="BS4551" s="94"/>
      <c r="BT4551" s="94"/>
      <c r="BU4551" s="40"/>
      <c r="BV4551" s="82"/>
      <c r="BW4551" s="94"/>
      <c r="BX4551" s="48"/>
      <c r="BY4551" s="97"/>
      <c r="BZ4551" s="48"/>
      <c r="CA4551" s="40"/>
      <c r="CB4551" s="94"/>
      <c r="CC4551" s="94"/>
      <c r="CD4551" s="94"/>
      <c r="CE4551" s="40"/>
      <c r="CF4551" s="73"/>
      <c r="CG4551" s="41"/>
      <c r="CH4551" s="41"/>
      <c r="CI4551" s="41"/>
      <c r="CJ4551" s="41"/>
      <c r="CK4551" s="41"/>
      <c r="CL4551" s="68"/>
      <c r="CM4551" s="41"/>
      <c r="CN4551" s="41"/>
      <c r="CO4551" s="39"/>
      <c r="CP4551" s="78"/>
    </row>
    <row r="4552" spans="1:94" s="38" customFormat="1" x14ac:dyDescent="0.25">
      <c r="A4552" s="38">
        <v>4549</v>
      </c>
      <c r="F4552" s="39"/>
      <c r="Q4552" s="39"/>
      <c r="R4552" s="40"/>
      <c r="S4552" s="40"/>
      <c r="T4552" s="39"/>
      <c r="AG4552" s="110"/>
      <c r="AH4552" s="94"/>
      <c r="AJ4552" s="97"/>
      <c r="AL4552" s="39"/>
      <c r="AP4552" s="39"/>
      <c r="AQ4552" s="77"/>
      <c r="AR4552" s="94"/>
      <c r="AT4552" s="97"/>
      <c r="BB4552" s="79"/>
      <c r="BC4552" s="94"/>
      <c r="BE4552" s="97"/>
      <c r="BF4552" s="97"/>
      <c r="BG4552" s="40"/>
      <c r="BK4552" s="40"/>
      <c r="BL4552" s="79"/>
      <c r="BM4552" s="94"/>
      <c r="BO4552" s="97"/>
      <c r="BQ4552" s="40"/>
      <c r="BR4552" s="94"/>
      <c r="BS4552" s="94"/>
      <c r="BT4552" s="94"/>
      <c r="BU4552" s="40"/>
      <c r="BV4552" s="82"/>
      <c r="BW4552" s="94"/>
      <c r="BX4552" s="48"/>
      <c r="BY4552" s="97"/>
      <c r="BZ4552" s="48"/>
      <c r="CA4552" s="40"/>
      <c r="CB4552" s="94"/>
      <c r="CC4552" s="94"/>
      <c r="CD4552" s="94"/>
      <c r="CE4552" s="40"/>
      <c r="CF4552" s="73"/>
      <c r="CG4552" s="41"/>
      <c r="CH4552" s="41"/>
      <c r="CI4552" s="41"/>
      <c r="CJ4552" s="41"/>
      <c r="CK4552" s="41"/>
      <c r="CL4552" s="68"/>
      <c r="CM4552" s="41"/>
      <c r="CN4552" s="41"/>
      <c r="CO4552" s="39"/>
      <c r="CP4552" s="78"/>
    </row>
    <row r="4553" spans="1:94" s="38" customFormat="1" x14ac:dyDescent="0.25">
      <c r="A4553" s="38">
        <v>4550</v>
      </c>
      <c r="F4553" s="39"/>
      <c r="Q4553" s="39"/>
      <c r="R4553" s="40"/>
      <c r="S4553" s="40"/>
      <c r="T4553" s="39"/>
      <c r="AG4553" s="110"/>
      <c r="AH4553" s="94"/>
      <c r="AJ4553" s="97"/>
      <c r="AL4553" s="39"/>
      <c r="AP4553" s="39"/>
      <c r="AQ4553" s="77"/>
      <c r="AR4553" s="94"/>
      <c r="AT4553" s="97"/>
      <c r="BB4553" s="79"/>
      <c r="BC4553" s="94"/>
      <c r="BE4553" s="97"/>
      <c r="BF4553" s="97"/>
      <c r="BG4553" s="40"/>
      <c r="BK4553" s="40"/>
      <c r="BL4553" s="79"/>
      <c r="BM4553" s="94"/>
      <c r="BO4553" s="97"/>
      <c r="BQ4553" s="40"/>
      <c r="BR4553" s="94"/>
      <c r="BS4553" s="94"/>
      <c r="BT4553" s="94"/>
      <c r="BU4553" s="40"/>
      <c r="BV4553" s="82"/>
      <c r="BW4553" s="94"/>
      <c r="BX4553" s="48"/>
      <c r="BY4553" s="97"/>
      <c r="BZ4553" s="48"/>
      <c r="CA4553" s="40"/>
      <c r="CB4553" s="94"/>
      <c r="CC4553" s="94"/>
      <c r="CD4553" s="94"/>
      <c r="CE4553" s="40"/>
      <c r="CF4553" s="73"/>
      <c r="CG4553" s="41"/>
      <c r="CH4553" s="41"/>
      <c r="CI4553" s="41"/>
      <c r="CJ4553" s="41"/>
      <c r="CK4553" s="41"/>
      <c r="CL4553" s="68"/>
      <c r="CM4553" s="41"/>
      <c r="CN4553" s="41"/>
      <c r="CO4553" s="39"/>
      <c r="CP4553" s="78"/>
    </row>
    <row r="4554" spans="1:94" s="38" customFormat="1" x14ac:dyDescent="0.25">
      <c r="A4554" s="38">
        <v>4551</v>
      </c>
      <c r="F4554" s="39"/>
      <c r="Q4554" s="39"/>
      <c r="R4554" s="40"/>
      <c r="S4554" s="40"/>
      <c r="T4554" s="39"/>
      <c r="AG4554" s="110"/>
      <c r="AH4554" s="94"/>
      <c r="AJ4554" s="97"/>
      <c r="AL4554" s="39"/>
      <c r="AP4554" s="39"/>
      <c r="AQ4554" s="77"/>
      <c r="AR4554" s="94"/>
      <c r="AT4554" s="97"/>
      <c r="BB4554" s="79"/>
      <c r="BC4554" s="94"/>
      <c r="BE4554" s="97"/>
      <c r="BF4554" s="97"/>
      <c r="BG4554" s="40"/>
      <c r="BK4554" s="40"/>
      <c r="BL4554" s="79"/>
      <c r="BM4554" s="94"/>
      <c r="BO4554" s="97"/>
      <c r="BQ4554" s="40"/>
      <c r="BR4554" s="94"/>
      <c r="BS4554" s="94"/>
      <c r="BT4554" s="94"/>
      <c r="BU4554" s="40"/>
      <c r="BV4554" s="82"/>
      <c r="BW4554" s="94"/>
      <c r="BX4554" s="48"/>
      <c r="BY4554" s="97"/>
      <c r="BZ4554" s="48"/>
      <c r="CA4554" s="40"/>
      <c r="CB4554" s="94"/>
      <c r="CC4554" s="94"/>
      <c r="CD4554" s="94"/>
      <c r="CE4554" s="40"/>
      <c r="CF4554" s="73"/>
      <c r="CG4554" s="41"/>
      <c r="CH4554" s="41"/>
      <c r="CI4554" s="41"/>
      <c r="CJ4554" s="41"/>
      <c r="CK4554" s="41"/>
      <c r="CL4554" s="68"/>
      <c r="CM4554" s="41"/>
      <c r="CN4554" s="41"/>
      <c r="CO4554" s="39"/>
      <c r="CP4554" s="78"/>
    </row>
    <row r="4555" spans="1:94" s="38" customFormat="1" x14ac:dyDescent="0.25">
      <c r="A4555" s="38">
        <v>4552</v>
      </c>
      <c r="F4555" s="39"/>
      <c r="Q4555" s="39"/>
      <c r="R4555" s="40"/>
      <c r="S4555" s="40"/>
      <c r="T4555" s="39"/>
      <c r="AG4555" s="110"/>
      <c r="AH4555" s="94"/>
      <c r="AJ4555" s="97"/>
      <c r="AL4555" s="39"/>
      <c r="AP4555" s="39"/>
      <c r="AQ4555" s="77"/>
      <c r="AR4555" s="94"/>
      <c r="AT4555" s="97"/>
      <c r="BB4555" s="79"/>
      <c r="BC4555" s="94"/>
      <c r="BE4555" s="97"/>
      <c r="BF4555" s="97"/>
      <c r="BG4555" s="40"/>
      <c r="BK4555" s="40"/>
      <c r="BL4555" s="79"/>
      <c r="BM4555" s="94"/>
      <c r="BO4555" s="97"/>
      <c r="BQ4555" s="40"/>
      <c r="BR4555" s="94"/>
      <c r="BS4555" s="94"/>
      <c r="BT4555" s="94"/>
      <c r="BU4555" s="40"/>
      <c r="BV4555" s="82"/>
      <c r="BW4555" s="94"/>
      <c r="BX4555" s="48"/>
      <c r="BY4555" s="97"/>
      <c r="BZ4555" s="48"/>
      <c r="CA4555" s="40"/>
      <c r="CB4555" s="94"/>
      <c r="CC4555" s="94"/>
      <c r="CD4555" s="94"/>
      <c r="CE4555" s="40"/>
      <c r="CF4555" s="73"/>
      <c r="CG4555" s="41"/>
      <c r="CH4555" s="41"/>
      <c r="CI4555" s="41"/>
      <c r="CJ4555" s="41"/>
      <c r="CK4555" s="41"/>
      <c r="CL4555" s="68"/>
      <c r="CM4555" s="41"/>
      <c r="CN4555" s="41"/>
      <c r="CO4555" s="39"/>
      <c r="CP4555" s="78"/>
    </row>
    <row r="4556" spans="1:94" s="38" customFormat="1" x14ac:dyDescent="0.25">
      <c r="A4556" s="38">
        <v>4553</v>
      </c>
      <c r="F4556" s="39"/>
      <c r="Q4556" s="39"/>
      <c r="R4556" s="40"/>
      <c r="S4556" s="40"/>
      <c r="T4556" s="39"/>
      <c r="AG4556" s="110"/>
      <c r="AH4556" s="94"/>
      <c r="AJ4556" s="97"/>
      <c r="AL4556" s="39"/>
      <c r="AP4556" s="39"/>
      <c r="AQ4556" s="77"/>
      <c r="AR4556" s="94"/>
      <c r="AT4556" s="97"/>
      <c r="BB4556" s="79"/>
      <c r="BC4556" s="94"/>
      <c r="BE4556" s="97"/>
      <c r="BF4556" s="97"/>
      <c r="BG4556" s="40"/>
      <c r="BK4556" s="40"/>
      <c r="BL4556" s="79"/>
      <c r="BM4556" s="94"/>
      <c r="BO4556" s="97"/>
      <c r="BQ4556" s="40"/>
      <c r="BR4556" s="94"/>
      <c r="BS4556" s="94"/>
      <c r="BT4556" s="94"/>
      <c r="BU4556" s="40"/>
      <c r="BV4556" s="82"/>
      <c r="BW4556" s="94"/>
      <c r="BX4556" s="48"/>
      <c r="BY4556" s="97"/>
      <c r="BZ4556" s="48"/>
      <c r="CA4556" s="40"/>
      <c r="CB4556" s="94"/>
      <c r="CC4556" s="94"/>
      <c r="CD4556" s="94"/>
      <c r="CE4556" s="40"/>
      <c r="CF4556" s="73"/>
      <c r="CG4556" s="41"/>
      <c r="CH4556" s="41"/>
      <c r="CI4556" s="41"/>
      <c r="CJ4556" s="41"/>
      <c r="CK4556" s="41"/>
      <c r="CL4556" s="68"/>
      <c r="CM4556" s="41"/>
      <c r="CN4556" s="41"/>
      <c r="CO4556" s="39"/>
      <c r="CP4556" s="78"/>
    </row>
    <row r="4557" spans="1:94" s="38" customFormat="1" x14ac:dyDescent="0.25">
      <c r="A4557" s="38">
        <v>4554</v>
      </c>
      <c r="F4557" s="39"/>
      <c r="Q4557" s="39"/>
      <c r="R4557" s="40"/>
      <c r="S4557" s="40"/>
      <c r="T4557" s="39"/>
      <c r="AG4557" s="110"/>
      <c r="AH4557" s="94"/>
      <c r="AJ4557" s="97"/>
      <c r="AL4557" s="39"/>
      <c r="AP4557" s="39"/>
      <c r="AQ4557" s="77"/>
      <c r="AR4557" s="94"/>
      <c r="AT4557" s="97"/>
      <c r="BB4557" s="79"/>
      <c r="BC4557" s="94"/>
      <c r="BE4557" s="97"/>
      <c r="BF4557" s="97"/>
      <c r="BG4557" s="40"/>
      <c r="BK4557" s="40"/>
      <c r="BL4557" s="79"/>
      <c r="BM4557" s="94"/>
      <c r="BO4557" s="97"/>
      <c r="BQ4557" s="40"/>
      <c r="BR4557" s="94"/>
      <c r="BS4557" s="94"/>
      <c r="BT4557" s="94"/>
      <c r="BU4557" s="40"/>
      <c r="BV4557" s="82"/>
      <c r="BW4557" s="94"/>
      <c r="BX4557" s="48"/>
      <c r="BY4557" s="97"/>
      <c r="BZ4557" s="48"/>
      <c r="CA4557" s="40"/>
      <c r="CB4557" s="94"/>
      <c r="CC4557" s="94"/>
      <c r="CD4557" s="94"/>
      <c r="CE4557" s="40"/>
      <c r="CF4557" s="73"/>
      <c r="CG4557" s="41"/>
      <c r="CH4557" s="41"/>
      <c r="CI4557" s="41"/>
      <c r="CJ4557" s="41"/>
      <c r="CK4557" s="41"/>
      <c r="CL4557" s="68"/>
      <c r="CM4557" s="41"/>
      <c r="CN4557" s="41"/>
      <c r="CO4557" s="39"/>
      <c r="CP4557" s="78"/>
    </row>
    <row r="4558" spans="1:94" s="38" customFormat="1" x14ac:dyDescent="0.25">
      <c r="A4558" s="38">
        <v>4555</v>
      </c>
      <c r="F4558" s="39"/>
      <c r="Q4558" s="39"/>
      <c r="R4558" s="40"/>
      <c r="S4558" s="40"/>
      <c r="T4558" s="39"/>
      <c r="AG4558" s="110"/>
      <c r="AH4558" s="94"/>
      <c r="AJ4558" s="97"/>
      <c r="AL4558" s="39"/>
      <c r="AP4558" s="39"/>
      <c r="AQ4558" s="77"/>
      <c r="AR4558" s="94"/>
      <c r="AT4558" s="97"/>
      <c r="BB4558" s="79"/>
      <c r="BC4558" s="94"/>
      <c r="BE4558" s="97"/>
      <c r="BF4558" s="97"/>
      <c r="BG4558" s="40"/>
      <c r="BK4558" s="40"/>
      <c r="BL4558" s="79"/>
      <c r="BM4558" s="94"/>
      <c r="BO4558" s="97"/>
      <c r="BQ4558" s="40"/>
      <c r="BR4558" s="94"/>
      <c r="BS4558" s="94"/>
      <c r="BT4558" s="94"/>
      <c r="BU4558" s="40"/>
      <c r="BV4558" s="82"/>
      <c r="BW4558" s="94"/>
      <c r="BX4558" s="48"/>
      <c r="BY4558" s="97"/>
      <c r="BZ4558" s="48"/>
      <c r="CA4558" s="40"/>
      <c r="CB4558" s="94"/>
      <c r="CC4558" s="94"/>
      <c r="CD4558" s="94"/>
      <c r="CE4558" s="40"/>
      <c r="CF4558" s="73"/>
      <c r="CG4558" s="41"/>
      <c r="CH4558" s="41"/>
      <c r="CI4558" s="41"/>
      <c r="CJ4558" s="41"/>
      <c r="CK4558" s="41"/>
      <c r="CL4558" s="68"/>
      <c r="CM4558" s="41"/>
      <c r="CN4558" s="41"/>
      <c r="CO4558" s="39"/>
      <c r="CP4558" s="78"/>
    </row>
    <row r="4559" spans="1:94" s="38" customFormat="1" x14ac:dyDescent="0.25">
      <c r="A4559" s="38">
        <v>4556</v>
      </c>
      <c r="F4559" s="39"/>
      <c r="Q4559" s="39"/>
      <c r="R4559" s="40"/>
      <c r="S4559" s="40"/>
      <c r="T4559" s="39"/>
      <c r="AG4559" s="110"/>
      <c r="AH4559" s="94"/>
      <c r="AJ4559" s="97"/>
      <c r="AL4559" s="39"/>
      <c r="AP4559" s="39"/>
      <c r="AQ4559" s="77"/>
      <c r="AR4559" s="94"/>
      <c r="AT4559" s="97"/>
      <c r="BB4559" s="79"/>
      <c r="BC4559" s="94"/>
      <c r="BE4559" s="97"/>
      <c r="BF4559" s="97"/>
      <c r="BG4559" s="40"/>
      <c r="BK4559" s="40"/>
      <c r="BL4559" s="79"/>
      <c r="BM4559" s="94"/>
      <c r="BO4559" s="97"/>
      <c r="BQ4559" s="40"/>
      <c r="BR4559" s="94"/>
      <c r="BS4559" s="94"/>
      <c r="BT4559" s="94"/>
      <c r="BU4559" s="40"/>
      <c r="BV4559" s="82"/>
      <c r="BW4559" s="94"/>
      <c r="BX4559" s="48"/>
      <c r="BY4559" s="97"/>
      <c r="BZ4559" s="48"/>
      <c r="CA4559" s="40"/>
      <c r="CB4559" s="94"/>
      <c r="CC4559" s="94"/>
      <c r="CD4559" s="94"/>
      <c r="CE4559" s="40"/>
      <c r="CF4559" s="73"/>
      <c r="CG4559" s="41"/>
      <c r="CH4559" s="41"/>
      <c r="CI4559" s="41"/>
      <c r="CJ4559" s="41"/>
      <c r="CK4559" s="41"/>
      <c r="CL4559" s="68"/>
      <c r="CM4559" s="41"/>
      <c r="CN4559" s="41"/>
      <c r="CO4559" s="39"/>
      <c r="CP4559" s="78"/>
    </row>
    <row r="4560" spans="1:94" s="38" customFormat="1" x14ac:dyDescent="0.25">
      <c r="A4560" s="38">
        <v>4557</v>
      </c>
      <c r="F4560" s="39"/>
      <c r="Q4560" s="39"/>
      <c r="R4560" s="40"/>
      <c r="S4560" s="40"/>
      <c r="T4560" s="39"/>
      <c r="AG4560" s="110"/>
      <c r="AH4560" s="94"/>
      <c r="AJ4560" s="97"/>
      <c r="AL4560" s="39"/>
      <c r="AP4560" s="39"/>
      <c r="AQ4560" s="77"/>
      <c r="AR4560" s="94"/>
      <c r="AT4560" s="97"/>
      <c r="BB4560" s="79"/>
      <c r="BC4560" s="94"/>
      <c r="BE4560" s="97"/>
      <c r="BF4560" s="97"/>
      <c r="BG4560" s="40"/>
      <c r="BK4560" s="40"/>
      <c r="BL4560" s="79"/>
      <c r="BM4560" s="94"/>
      <c r="BO4560" s="97"/>
      <c r="BQ4560" s="40"/>
      <c r="BR4560" s="94"/>
      <c r="BS4560" s="94"/>
      <c r="BT4560" s="94"/>
      <c r="BU4560" s="40"/>
      <c r="BV4560" s="82"/>
      <c r="BW4560" s="94"/>
      <c r="BX4560" s="48"/>
      <c r="BY4560" s="97"/>
      <c r="BZ4560" s="48"/>
      <c r="CA4560" s="40"/>
      <c r="CB4560" s="94"/>
      <c r="CC4560" s="94"/>
      <c r="CD4560" s="94"/>
      <c r="CE4560" s="40"/>
      <c r="CF4560" s="73"/>
      <c r="CG4560" s="41"/>
      <c r="CH4560" s="41"/>
      <c r="CI4560" s="41"/>
      <c r="CJ4560" s="41"/>
      <c r="CK4560" s="41"/>
      <c r="CL4560" s="68"/>
      <c r="CM4560" s="41"/>
      <c r="CN4560" s="41"/>
      <c r="CO4560" s="39"/>
      <c r="CP4560" s="78"/>
    </row>
    <row r="4561" spans="1:94" s="38" customFormat="1" x14ac:dyDescent="0.25">
      <c r="A4561" s="38">
        <v>4558</v>
      </c>
      <c r="F4561" s="39"/>
      <c r="Q4561" s="39"/>
      <c r="R4561" s="40"/>
      <c r="S4561" s="40"/>
      <c r="T4561" s="39"/>
      <c r="AG4561" s="110"/>
      <c r="AH4561" s="94"/>
      <c r="AJ4561" s="97"/>
      <c r="AL4561" s="39"/>
      <c r="AP4561" s="39"/>
      <c r="AQ4561" s="77"/>
      <c r="AR4561" s="94"/>
      <c r="AT4561" s="97"/>
      <c r="BB4561" s="79"/>
      <c r="BC4561" s="94"/>
      <c r="BE4561" s="97"/>
      <c r="BF4561" s="97"/>
      <c r="BG4561" s="40"/>
      <c r="BK4561" s="40"/>
      <c r="BL4561" s="79"/>
      <c r="BM4561" s="94"/>
      <c r="BO4561" s="97"/>
      <c r="BQ4561" s="40"/>
      <c r="BR4561" s="94"/>
      <c r="BS4561" s="94"/>
      <c r="BT4561" s="94"/>
      <c r="BU4561" s="40"/>
      <c r="BV4561" s="82"/>
      <c r="BW4561" s="94"/>
      <c r="BX4561" s="48"/>
      <c r="BY4561" s="97"/>
      <c r="BZ4561" s="48"/>
      <c r="CA4561" s="40"/>
      <c r="CB4561" s="94"/>
      <c r="CC4561" s="94"/>
      <c r="CD4561" s="94"/>
      <c r="CE4561" s="40"/>
      <c r="CF4561" s="73"/>
      <c r="CG4561" s="41"/>
      <c r="CH4561" s="41"/>
      <c r="CI4561" s="41"/>
      <c r="CJ4561" s="41"/>
      <c r="CK4561" s="41"/>
      <c r="CL4561" s="68"/>
      <c r="CM4561" s="41"/>
      <c r="CN4561" s="41"/>
      <c r="CO4561" s="39"/>
      <c r="CP4561" s="78"/>
    </row>
    <row r="4562" spans="1:94" s="38" customFormat="1" x14ac:dyDescent="0.25">
      <c r="A4562" s="38">
        <v>4559</v>
      </c>
      <c r="F4562" s="39"/>
      <c r="Q4562" s="39"/>
      <c r="R4562" s="40"/>
      <c r="S4562" s="40"/>
      <c r="T4562" s="39"/>
      <c r="AG4562" s="110"/>
      <c r="AH4562" s="94"/>
      <c r="AJ4562" s="97"/>
      <c r="AL4562" s="39"/>
      <c r="AP4562" s="39"/>
      <c r="AQ4562" s="77"/>
      <c r="AR4562" s="94"/>
      <c r="AT4562" s="97"/>
      <c r="BB4562" s="79"/>
      <c r="BC4562" s="94"/>
      <c r="BE4562" s="97"/>
      <c r="BF4562" s="97"/>
      <c r="BG4562" s="40"/>
      <c r="BK4562" s="40"/>
      <c r="BL4562" s="79"/>
      <c r="BM4562" s="94"/>
      <c r="BO4562" s="97"/>
      <c r="BQ4562" s="40"/>
      <c r="BR4562" s="94"/>
      <c r="BS4562" s="94"/>
      <c r="BT4562" s="94"/>
      <c r="BU4562" s="40"/>
      <c r="BV4562" s="82"/>
      <c r="BW4562" s="94"/>
      <c r="BX4562" s="48"/>
      <c r="BY4562" s="97"/>
      <c r="BZ4562" s="48"/>
      <c r="CA4562" s="40"/>
      <c r="CB4562" s="94"/>
      <c r="CC4562" s="94"/>
      <c r="CD4562" s="94"/>
      <c r="CE4562" s="40"/>
      <c r="CF4562" s="73"/>
      <c r="CG4562" s="41"/>
      <c r="CH4562" s="41"/>
      <c r="CI4562" s="41"/>
      <c r="CJ4562" s="41"/>
      <c r="CK4562" s="41"/>
      <c r="CL4562" s="68"/>
      <c r="CM4562" s="41"/>
      <c r="CN4562" s="41"/>
      <c r="CO4562" s="39"/>
      <c r="CP4562" s="78"/>
    </row>
    <row r="4563" spans="1:94" s="38" customFormat="1" x14ac:dyDescent="0.25">
      <c r="A4563" s="38">
        <v>4560</v>
      </c>
      <c r="F4563" s="39"/>
      <c r="Q4563" s="39"/>
      <c r="R4563" s="40"/>
      <c r="S4563" s="40"/>
      <c r="T4563" s="39"/>
      <c r="AG4563" s="110"/>
      <c r="AH4563" s="94"/>
      <c r="AJ4563" s="97"/>
      <c r="AL4563" s="39"/>
      <c r="AP4563" s="39"/>
      <c r="AQ4563" s="77"/>
      <c r="AR4563" s="94"/>
      <c r="AT4563" s="97"/>
      <c r="BB4563" s="79"/>
      <c r="BC4563" s="94"/>
      <c r="BE4563" s="97"/>
      <c r="BF4563" s="97"/>
      <c r="BG4563" s="40"/>
      <c r="BK4563" s="40"/>
      <c r="BL4563" s="79"/>
      <c r="BM4563" s="94"/>
      <c r="BO4563" s="97"/>
      <c r="BQ4563" s="40"/>
      <c r="BR4563" s="94"/>
      <c r="BS4563" s="94"/>
      <c r="BT4563" s="94"/>
      <c r="BU4563" s="40"/>
      <c r="BV4563" s="82"/>
      <c r="BW4563" s="94"/>
      <c r="BX4563" s="48"/>
      <c r="BY4563" s="97"/>
      <c r="BZ4563" s="48"/>
      <c r="CA4563" s="40"/>
      <c r="CB4563" s="94"/>
      <c r="CC4563" s="94"/>
      <c r="CD4563" s="94"/>
      <c r="CE4563" s="40"/>
      <c r="CF4563" s="73"/>
      <c r="CG4563" s="41"/>
      <c r="CH4563" s="41"/>
      <c r="CI4563" s="41"/>
      <c r="CJ4563" s="41"/>
      <c r="CK4563" s="41"/>
      <c r="CL4563" s="68"/>
      <c r="CM4563" s="41"/>
      <c r="CN4563" s="41"/>
      <c r="CO4563" s="39"/>
      <c r="CP4563" s="78"/>
    </row>
    <row r="4564" spans="1:94" s="38" customFormat="1" x14ac:dyDescent="0.25">
      <c r="A4564" s="38">
        <v>4561</v>
      </c>
      <c r="F4564" s="39"/>
      <c r="Q4564" s="39"/>
      <c r="R4564" s="40"/>
      <c r="S4564" s="40"/>
      <c r="T4564" s="39"/>
      <c r="AG4564" s="110"/>
      <c r="AH4564" s="94"/>
      <c r="AJ4564" s="97"/>
      <c r="AL4564" s="39"/>
      <c r="AP4564" s="39"/>
      <c r="AQ4564" s="77"/>
      <c r="AR4564" s="94"/>
      <c r="AT4564" s="97"/>
      <c r="BB4564" s="79"/>
      <c r="BC4564" s="94"/>
      <c r="BE4564" s="97"/>
      <c r="BF4564" s="97"/>
      <c r="BG4564" s="40"/>
      <c r="BK4564" s="40"/>
      <c r="BL4564" s="79"/>
      <c r="BM4564" s="94"/>
      <c r="BO4564" s="97"/>
      <c r="BQ4564" s="40"/>
      <c r="BR4564" s="94"/>
      <c r="BS4564" s="94"/>
      <c r="BT4564" s="94"/>
      <c r="BU4564" s="40"/>
      <c r="BV4564" s="82"/>
      <c r="BW4564" s="94"/>
      <c r="BX4564" s="48"/>
      <c r="BY4564" s="97"/>
      <c r="BZ4564" s="48"/>
      <c r="CA4564" s="40"/>
      <c r="CB4564" s="94"/>
      <c r="CC4564" s="94"/>
      <c r="CD4564" s="94"/>
      <c r="CE4564" s="40"/>
      <c r="CF4564" s="73"/>
      <c r="CG4564" s="41"/>
      <c r="CH4564" s="41"/>
      <c r="CI4564" s="41"/>
      <c r="CJ4564" s="41"/>
      <c r="CK4564" s="41"/>
      <c r="CL4564" s="68"/>
      <c r="CM4564" s="41"/>
      <c r="CN4564" s="41"/>
      <c r="CO4564" s="39"/>
      <c r="CP4564" s="78"/>
    </row>
    <row r="4565" spans="1:94" s="38" customFormat="1" x14ac:dyDescent="0.25">
      <c r="A4565" s="38">
        <v>4562</v>
      </c>
      <c r="F4565" s="39"/>
      <c r="Q4565" s="39"/>
      <c r="R4565" s="40"/>
      <c r="S4565" s="40"/>
      <c r="T4565" s="39"/>
      <c r="AG4565" s="110"/>
      <c r="AH4565" s="94"/>
      <c r="AJ4565" s="97"/>
      <c r="AL4565" s="39"/>
      <c r="AP4565" s="39"/>
      <c r="AQ4565" s="77"/>
      <c r="AR4565" s="94"/>
      <c r="AT4565" s="97"/>
      <c r="BB4565" s="79"/>
      <c r="BC4565" s="94"/>
      <c r="BE4565" s="97"/>
      <c r="BF4565" s="97"/>
      <c r="BG4565" s="40"/>
      <c r="BK4565" s="40"/>
      <c r="BL4565" s="79"/>
      <c r="BM4565" s="94"/>
      <c r="BO4565" s="97"/>
      <c r="BQ4565" s="40"/>
      <c r="BR4565" s="94"/>
      <c r="BS4565" s="94"/>
      <c r="BT4565" s="94"/>
      <c r="BU4565" s="40"/>
      <c r="BV4565" s="82"/>
      <c r="BW4565" s="94"/>
      <c r="BX4565" s="48"/>
      <c r="BY4565" s="97"/>
      <c r="BZ4565" s="48"/>
      <c r="CA4565" s="40"/>
      <c r="CB4565" s="94"/>
      <c r="CC4565" s="94"/>
      <c r="CD4565" s="94"/>
      <c r="CE4565" s="40"/>
      <c r="CF4565" s="73"/>
      <c r="CG4565" s="41"/>
      <c r="CH4565" s="41"/>
      <c r="CI4565" s="41"/>
      <c r="CJ4565" s="41"/>
      <c r="CK4565" s="41"/>
      <c r="CL4565" s="68"/>
      <c r="CM4565" s="41"/>
      <c r="CN4565" s="41"/>
      <c r="CO4565" s="39"/>
      <c r="CP4565" s="78"/>
    </row>
    <row r="4566" spans="1:94" s="38" customFormat="1" x14ac:dyDescent="0.25">
      <c r="A4566" s="38">
        <v>4563</v>
      </c>
      <c r="F4566" s="39"/>
      <c r="Q4566" s="39"/>
      <c r="R4566" s="40"/>
      <c r="S4566" s="40"/>
      <c r="T4566" s="39"/>
      <c r="AG4566" s="110"/>
      <c r="AH4566" s="94"/>
      <c r="AJ4566" s="97"/>
      <c r="AL4566" s="39"/>
      <c r="AP4566" s="39"/>
      <c r="AQ4566" s="77"/>
      <c r="AR4566" s="94"/>
      <c r="AT4566" s="97"/>
      <c r="BB4566" s="79"/>
      <c r="BC4566" s="94"/>
      <c r="BE4566" s="97"/>
      <c r="BF4566" s="97"/>
      <c r="BG4566" s="40"/>
      <c r="BK4566" s="40"/>
      <c r="BL4566" s="79"/>
      <c r="BM4566" s="94"/>
      <c r="BO4566" s="97"/>
      <c r="BQ4566" s="40"/>
      <c r="BR4566" s="94"/>
      <c r="BS4566" s="94"/>
      <c r="BT4566" s="94"/>
      <c r="BU4566" s="40"/>
      <c r="BV4566" s="82"/>
      <c r="BW4566" s="94"/>
      <c r="BX4566" s="48"/>
      <c r="BY4566" s="97"/>
      <c r="BZ4566" s="48"/>
      <c r="CA4566" s="40"/>
      <c r="CB4566" s="94"/>
      <c r="CC4566" s="94"/>
      <c r="CD4566" s="94"/>
      <c r="CE4566" s="40"/>
      <c r="CF4566" s="73"/>
      <c r="CG4566" s="41"/>
      <c r="CH4566" s="41"/>
      <c r="CI4566" s="41"/>
      <c r="CJ4566" s="41"/>
      <c r="CK4566" s="41"/>
      <c r="CL4566" s="68"/>
      <c r="CM4566" s="41"/>
      <c r="CN4566" s="41"/>
      <c r="CO4566" s="39"/>
      <c r="CP4566" s="78"/>
    </row>
    <row r="4567" spans="1:94" s="38" customFormat="1" x14ac:dyDescent="0.25">
      <c r="A4567" s="38">
        <v>4564</v>
      </c>
      <c r="F4567" s="39"/>
      <c r="Q4567" s="39"/>
      <c r="R4567" s="40"/>
      <c r="S4567" s="40"/>
      <c r="T4567" s="39"/>
      <c r="AG4567" s="110"/>
      <c r="AH4567" s="94"/>
      <c r="AJ4567" s="97"/>
      <c r="AL4567" s="39"/>
      <c r="AP4567" s="39"/>
      <c r="AQ4567" s="77"/>
      <c r="AR4567" s="94"/>
      <c r="AT4567" s="97"/>
      <c r="BB4567" s="79"/>
      <c r="BC4567" s="94"/>
      <c r="BE4567" s="97"/>
      <c r="BF4567" s="97"/>
      <c r="BG4567" s="40"/>
      <c r="BK4567" s="40"/>
      <c r="BL4567" s="79"/>
      <c r="BM4567" s="94"/>
      <c r="BO4567" s="97"/>
      <c r="BQ4567" s="40"/>
      <c r="BR4567" s="94"/>
      <c r="BS4567" s="94"/>
      <c r="BT4567" s="94"/>
      <c r="BU4567" s="40"/>
      <c r="BV4567" s="82"/>
      <c r="BW4567" s="94"/>
      <c r="BX4567" s="48"/>
      <c r="BY4567" s="97"/>
      <c r="BZ4567" s="48"/>
      <c r="CA4567" s="40"/>
      <c r="CB4567" s="94"/>
      <c r="CC4567" s="94"/>
      <c r="CD4567" s="94"/>
      <c r="CE4567" s="40"/>
      <c r="CF4567" s="73"/>
      <c r="CG4567" s="41"/>
      <c r="CH4567" s="41"/>
      <c r="CI4567" s="41"/>
      <c r="CJ4567" s="41"/>
      <c r="CK4567" s="41"/>
      <c r="CL4567" s="68"/>
      <c r="CM4567" s="41"/>
      <c r="CN4567" s="41"/>
      <c r="CO4567" s="39"/>
      <c r="CP4567" s="78"/>
    </row>
    <row r="4568" spans="1:94" s="38" customFormat="1" x14ac:dyDescent="0.25">
      <c r="A4568" s="38">
        <v>4565</v>
      </c>
      <c r="F4568" s="39"/>
      <c r="Q4568" s="39"/>
      <c r="R4568" s="40"/>
      <c r="S4568" s="40"/>
      <c r="T4568" s="39"/>
      <c r="AG4568" s="110"/>
      <c r="AH4568" s="94"/>
      <c r="AJ4568" s="97"/>
      <c r="AL4568" s="39"/>
      <c r="AP4568" s="39"/>
      <c r="AQ4568" s="77"/>
      <c r="AR4568" s="94"/>
      <c r="AT4568" s="97"/>
      <c r="BB4568" s="79"/>
      <c r="BC4568" s="94"/>
      <c r="BE4568" s="97"/>
      <c r="BF4568" s="97"/>
      <c r="BG4568" s="40"/>
      <c r="BK4568" s="40"/>
      <c r="BL4568" s="79"/>
      <c r="BM4568" s="94"/>
      <c r="BO4568" s="97"/>
      <c r="BQ4568" s="40"/>
      <c r="BR4568" s="94"/>
      <c r="BS4568" s="94"/>
      <c r="BT4568" s="94"/>
      <c r="BU4568" s="40"/>
      <c r="BV4568" s="82"/>
      <c r="BW4568" s="94"/>
      <c r="BX4568" s="48"/>
      <c r="BY4568" s="97"/>
      <c r="BZ4568" s="48"/>
      <c r="CA4568" s="40"/>
      <c r="CB4568" s="94"/>
      <c r="CC4568" s="94"/>
      <c r="CD4568" s="94"/>
      <c r="CE4568" s="40"/>
      <c r="CF4568" s="73"/>
      <c r="CG4568" s="41"/>
      <c r="CH4568" s="41"/>
      <c r="CI4568" s="41"/>
      <c r="CJ4568" s="41"/>
      <c r="CK4568" s="41"/>
      <c r="CL4568" s="68"/>
      <c r="CM4568" s="41"/>
      <c r="CN4568" s="41"/>
      <c r="CO4568" s="39"/>
      <c r="CP4568" s="78"/>
    </row>
    <row r="4569" spans="1:94" s="38" customFormat="1" x14ac:dyDescent="0.25">
      <c r="A4569" s="38">
        <v>4566</v>
      </c>
      <c r="F4569" s="39"/>
      <c r="Q4569" s="39"/>
      <c r="R4569" s="40"/>
      <c r="S4569" s="40"/>
      <c r="T4569" s="39"/>
      <c r="AG4569" s="110"/>
      <c r="AH4569" s="94"/>
      <c r="AJ4569" s="97"/>
      <c r="AL4569" s="39"/>
      <c r="AP4569" s="39"/>
      <c r="AQ4569" s="77"/>
      <c r="AR4569" s="94"/>
      <c r="AT4569" s="97"/>
      <c r="BB4569" s="79"/>
      <c r="BC4569" s="94"/>
      <c r="BE4569" s="97"/>
      <c r="BF4569" s="97"/>
      <c r="BG4569" s="40"/>
      <c r="BK4569" s="40"/>
      <c r="BL4569" s="79"/>
      <c r="BM4569" s="94"/>
      <c r="BO4569" s="97"/>
      <c r="BQ4569" s="40"/>
      <c r="BR4569" s="94"/>
      <c r="BS4569" s="94"/>
      <c r="BT4569" s="94"/>
      <c r="BU4569" s="40"/>
      <c r="BV4569" s="82"/>
      <c r="BW4569" s="94"/>
      <c r="BX4569" s="48"/>
      <c r="BY4569" s="97"/>
      <c r="BZ4569" s="48"/>
      <c r="CA4569" s="40"/>
      <c r="CB4569" s="94"/>
      <c r="CC4569" s="94"/>
      <c r="CD4569" s="94"/>
      <c r="CE4569" s="40"/>
      <c r="CF4569" s="73"/>
      <c r="CG4569" s="41"/>
      <c r="CH4569" s="41"/>
      <c r="CI4569" s="41"/>
      <c r="CJ4569" s="41"/>
      <c r="CK4569" s="41"/>
      <c r="CL4569" s="68"/>
      <c r="CM4569" s="41"/>
      <c r="CN4569" s="41"/>
      <c r="CO4569" s="39"/>
      <c r="CP4569" s="78"/>
    </row>
    <row r="4570" spans="1:94" s="38" customFormat="1" x14ac:dyDescent="0.25">
      <c r="A4570" s="38">
        <v>4567</v>
      </c>
      <c r="F4570" s="39"/>
      <c r="Q4570" s="39"/>
      <c r="R4570" s="40"/>
      <c r="S4570" s="40"/>
      <c r="T4570" s="39"/>
      <c r="AG4570" s="110"/>
      <c r="AH4570" s="94"/>
      <c r="AJ4570" s="97"/>
      <c r="AL4570" s="39"/>
      <c r="AP4570" s="39"/>
      <c r="AQ4570" s="77"/>
      <c r="AR4570" s="94"/>
      <c r="AT4570" s="97"/>
      <c r="BB4570" s="79"/>
      <c r="BC4570" s="94"/>
      <c r="BE4570" s="97"/>
      <c r="BF4570" s="97"/>
      <c r="BG4570" s="40"/>
      <c r="BK4570" s="40"/>
      <c r="BL4570" s="79"/>
      <c r="BM4570" s="94"/>
      <c r="BO4570" s="97"/>
      <c r="BQ4570" s="40"/>
      <c r="BR4570" s="94"/>
      <c r="BS4570" s="94"/>
      <c r="BT4570" s="94"/>
      <c r="BU4570" s="40"/>
      <c r="BV4570" s="82"/>
      <c r="BW4570" s="94"/>
      <c r="BX4570" s="48"/>
      <c r="BY4570" s="97"/>
      <c r="BZ4570" s="48"/>
      <c r="CA4570" s="40"/>
      <c r="CB4570" s="94"/>
      <c r="CC4570" s="94"/>
      <c r="CD4570" s="94"/>
      <c r="CE4570" s="40"/>
      <c r="CF4570" s="73"/>
      <c r="CG4570" s="41"/>
      <c r="CH4570" s="41"/>
      <c r="CI4570" s="41"/>
      <c r="CJ4570" s="41"/>
      <c r="CK4570" s="41"/>
      <c r="CL4570" s="68"/>
      <c r="CM4570" s="41"/>
      <c r="CN4570" s="41"/>
      <c r="CO4570" s="39"/>
      <c r="CP4570" s="78"/>
    </row>
    <row r="4571" spans="1:94" s="38" customFormat="1" x14ac:dyDescent="0.25">
      <c r="A4571" s="38">
        <v>4568</v>
      </c>
      <c r="F4571" s="39"/>
      <c r="Q4571" s="39"/>
      <c r="R4571" s="40"/>
      <c r="S4571" s="40"/>
      <c r="T4571" s="39"/>
      <c r="AG4571" s="110"/>
      <c r="AH4571" s="94"/>
      <c r="AJ4571" s="97"/>
      <c r="AL4571" s="39"/>
      <c r="AP4571" s="39"/>
      <c r="AQ4571" s="77"/>
      <c r="AR4571" s="94"/>
      <c r="AT4571" s="97"/>
      <c r="BB4571" s="79"/>
      <c r="BC4571" s="94"/>
      <c r="BE4571" s="97"/>
      <c r="BF4571" s="97"/>
      <c r="BG4571" s="40"/>
      <c r="BK4571" s="40"/>
      <c r="BL4571" s="79"/>
      <c r="BM4571" s="94"/>
      <c r="BO4571" s="97"/>
      <c r="BQ4571" s="40"/>
      <c r="BR4571" s="94"/>
      <c r="BS4571" s="94"/>
      <c r="BT4571" s="94"/>
      <c r="BU4571" s="40"/>
      <c r="BV4571" s="82"/>
      <c r="BW4571" s="94"/>
      <c r="BX4571" s="48"/>
      <c r="BY4571" s="97"/>
      <c r="BZ4571" s="48"/>
      <c r="CA4571" s="40"/>
      <c r="CB4571" s="94"/>
      <c r="CC4571" s="94"/>
      <c r="CD4571" s="94"/>
      <c r="CE4571" s="40"/>
      <c r="CF4571" s="73"/>
      <c r="CG4571" s="41"/>
      <c r="CH4571" s="41"/>
      <c r="CI4571" s="41"/>
      <c r="CJ4571" s="41"/>
      <c r="CK4571" s="41"/>
      <c r="CL4571" s="68"/>
      <c r="CM4571" s="41"/>
      <c r="CN4571" s="41"/>
      <c r="CO4571" s="39"/>
      <c r="CP4571" s="78"/>
    </row>
    <row r="4572" spans="1:94" s="38" customFormat="1" ht="15.75" customHeight="1" x14ac:dyDescent="0.25">
      <c r="A4572" s="38">
        <v>4569</v>
      </c>
      <c r="F4572" s="39"/>
      <c r="Q4572" s="39"/>
      <c r="R4572" s="40"/>
      <c r="S4572" s="40"/>
      <c r="T4572" s="39"/>
      <c r="AG4572" s="110"/>
      <c r="AH4572" s="94"/>
      <c r="AJ4572" s="97"/>
      <c r="AL4572" s="39"/>
      <c r="AP4572" s="39"/>
      <c r="AQ4572" s="77"/>
      <c r="AR4572" s="94"/>
      <c r="AT4572" s="97"/>
      <c r="BB4572" s="79"/>
      <c r="BC4572" s="94"/>
      <c r="BE4572" s="97"/>
      <c r="BF4572" s="97"/>
      <c r="BG4572" s="40"/>
      <c r="BK4572" s="40"/>
      <c r="BL4572" s="79"/>
      <c r="BM4572" s="94"/>
      <c r="BO4572" s="97"/>
      <c r="BQ4572" s="40"/>
      <c r="BR4572" s="94"/>
      <c r="BS4572" s="94"/>
      <c r="BT4572" s="94"/>
      <c r="BU4572" s="40"/>
      <c r="BV4572" s="82"/>
      <c r="BW4572" s="94"/>
      <c r="BX4572" s="48"/>
      <c r="BY4572" s="97"/>
      <c r="BZ4572" s="48"/>
      <c r="CA4572" s="40"/>
      <c r="CB4572" s="94"/>
      <c r="CC4572" s="94"/>
      <c r="CD4572" s="94"/>
      <c r="CE4572" s="40"/>
      <c r="CF4572" s="73"/>
      <c r="CG4572" s="41"/>
      <c r="CH4572" s="41"/>
      <c r="CI4572" s="41"/>
      <c r="CJ4572" s="41"/>
      <c r="CK4572" s="41"/>
      <c r="CL4572" s="68"/>
      <c r="CM4572" s="41"/>
      <c r="CN4572" s="41"/>
      <c r="CO4572" s="39"/>
      <c r="CP4572" s="78"/>
    </row>
    <row r="4573" spans="1:94" s="38" customFormat="1" x14ac:dyDescent="0.25">
      <c r="A4573" s="38">
        <v>4570</v>
      </c>
      <c r="F4573" s="39"/>
      <c r="Q4573" s="39"/>
      <c r="R4573" s="40"/>
      <c r="S4573" s="40"/>
      <c r="T4573" s="39"/>
      <c r="AG4573" s="110"/>
      <c r="AH4573" s="94"/>
      <c r="AJ4573" s="97"/>
      <c r="AL4573" s="39"/>
      <c r="AP4573" s="39"/>
      <c r="AQ4573" s="77"/>
      <c r="AR4573" s="94"/>
      <c r="AT4573" s="97"/>
      <c r="BB4573" s="79"/>
      <c r="BC4573" s="94"/>
      <c r="BE4573" s="97"/>
      <c r="BF4573" s="97"/>
      <c r="BG4573" s="40"/>
      <c r="BK4573" s="40"/>
      <c r="BL4573" s="79"/>
      <c r="BM4573" s="94"/>
      <c r="BO4573" s="97"/>
      <c r="BQ4573" s="40"/>
      <c r="BR4573" s="94"/>
      <c r="BS4573" s="94"/>
      <c r="BT4573" s="94"/>
      <c r="BU4573" s="40"/>
      <c r="BV4573" s="82"/>
      <c r="BW4573" s="94"/>
      <c r="BX4573" s="48"/>
      <c r="BY4573" s="97"/>
      <c r="BZ4573" s="48"/>
      <c r="CA4573" s="40"/>
      <c r="CB4573" s="94"/>
      <c r="CC4573" s="94"/>
      <c r="CD4573" s="94"/>
      <c r="CE4573" s="40"/>
      <c r="CF4573" s="73"/>
      <c r="CG4573" s="41"/>
      <c r="CH4573" s="41"/>
      <c r="CI4573" s="41"/>
      <c r="CJ4573" s="41"/>
      <c r="CK4573" s="41"/>
      <c r="CL4573" s="68"/>
      <c r="CM4573" s="41"/>
      <c r="CN4573" s="41"/>
      <c r="CO4573" s="39"/>
      <c r="CP4573" s="78"/>
    </row>
    <row r="4574" spans="1:94" s="38" customFormat="1" x14ac:dyDescent="0.25">
      <c r="A4574" s="38">
        <v>4571</v>
      </c>
      <c r="F4574" s="39"/>
      <c r="Q4574" s="39"/>
      <c r="R4574" s="40"/>
      <c r="S4574" s="40"/>
      <c r="T4574" s="39"/>
      <c r="AG4574" s="110"/>
      <c r="AH4574" s="94"/>
      <c r="AJ4574" s="97"/>
      <c r="AL4574" s="39"/>
      <c r="AP4574" s="39"/>
      <c r="AQ4574" s="77"/>
      <c r="AR4574" s="94"/>
      <c r="AT4574" s="97"/>
      <c r="BB4574" s="79"/>
      <c r="BC4574" s="94"/>
      <c r="BE4574" s="97"/>
      <c r="BF4574" s="97"/>
      <c r="BG4574" s="40"/>
      <c r="BK4574" s="40"/>
      <c r="BL4574" s="79"/>
      <c r="BM4574" s="94"/>
      <c r="BO4574" s="97"/>
      <c r="BQ4574" s="40"/>
      <c r="BR4574" s="94"/>
      <c r="BS4574" s="94"/>
      <c r="BT4574" s="94"/>
      <c r="BU4574" s="40"/>
      <c r="BV4574" s="82"/>
      <c r="BW4574" s="94"/>
      <c r="BX4574" s="48"/>
      <c r="BY4574" s="97"/>
      <c r="BZ4574" s="48"/>
      <c r="CA4574" s="40"/>
      <c r="CB4574" s="94"/>
      <c r="CC4574" s="94"/>
      <c r="CD4574" s="94"/>
      <c r="CE4574" s="40"/>
      <c r="CF4574" s="73"/>
      <c r="CG4574" s="41"/>
      <c r="CH4574" s="41"/>
      <c r="CI4574" s="41"/>
      <c r="CJ4574" s="41"/>
      <c r="CK4574" s="41"/>
      <c r="CL4574" s="68"/>
      <c r="CM4574" s="41"/>
      <c r="CN4574" s="41"/>
      <c r="CO4574" s="39"/>
      <c r="CP4574" s="78"/>
    </row>
    <row r="4575" spans="1:94" s="38" customFormat="1" x14ac:dyDescent="0.25">
      <c r="A4575" s="38">
        <v>4572</v>
      </c>
      <c r="F4575" s="39"/>
      <c r="Q4575" s="39"/>
      <c r="R4575" s="40"/>
      <c r="S4575" s="40"/>
      <c r="T4575" s="39"/>
      <c r="AG4575" s="110"/>
      <c r="AH4575" s="94"/>
      <c r="AJ4575" s="97"/>
      <c r="AL4575" s="39"/>
      <c r="AP4575" s="39"/>
      <c r="AQ4575" s="77"/>
      <c r="AR4575" s="94"/>
      <c r="AT4575" s="97"/>
      <c r="BB4575" s="79"/>
      <c r="BC4575" s="94"/>
      <c r="BE4575" s="97"/>
      <c r="BF4575" s="97"/>
      <c r="BG4575" s="40"/>
      <c r="BK4575" s="40"/>
      <c r="BL4575" s="79"/>
      <c r="BM4575" s="94"/>
      <c r="BO4575" s="97"/>
      <c r="BQ4575" s="40"/>
      <c r="BR4575" s="94"/>
      <c r="BS4575" s="94"/>
      <c r="BT4575" s="94"/>
      <c r="BU4575" s="40"/>
      <c r="BV4575" s="82"/>
      <c r="BW4575" s="94"/>
      <c r="BX4575" s="48"/>
      <c r="BY4575" s="97"/>
      <c r="BZ4575" s="48"/>
      <c r="CA4575" s="40"/>
      <c r="CB4575" s="94"/>
      <c r="CC4575" s="94"/>
      <c r="CD4575" s="94"/>
      <c r="CE4575" s="40"/>
      <c r="CF4575" s="73"/>
      <c r="CG4575" s="41"/>
      <c r="CH4575" s="41"/>
      <c r="CI4575" s="41"/>
      <c r="CJ4575" s="41"/>
      <c r="CK4575" s="41"/>
      <c r="CL4575" s="68"/>
      <c r="CM4575" s="41"/>
      <c r="CN4575" s="41"/>
      <c r="CO4575" s="39"/>
      <c r="CP4575" s="78"/>
    </row>
    <row r="4576" spans="1:94" s="38" customFormat="1" x14ac:dyDescent="0.25">
      <c r="A4576" s="38">
        <v>4573</v>
      </c>
      <c r="F4576" s="39"/>
      <c r="Q4576" s="39"/>
      <c r="R4576" s="40"/>
      <c r="S4576" s="40"/>
      <c r="T4576" s="39"/>
      <c r="AG4576" s="110"/>
      <c r="AH4576" s="94"/>
      <c r="AJ4576" s="97"/>
      <c r="AL4576" s="39"/>
      <c r="AP4576" s="39"/>
      <c r="AQ4576" s="77"/>
      <c r="AR4576" s="94"/>
      <c r="AT4576" s="97"/>
      <c r="BB4576" s="79"/>
      <c r="BC4576" s="94"/>
      <c r="BE4576" s="97"/>
      <c r="BF4576" s="97"/>
      <c r="BG4576" s="40"/>
      <c r="BK4576" s="40"/>
      <c r="BL4576" s="79"/>
      <c r="BM4576" s="94"/>
      <c r="BO4576" s="97"/>
      <c r="BQ4576" s="40"/>
      <c r="BR4576" s="94"/>
      <c r="BS4576" s="94"/>
      <c r="BT4576" s="94"/>
      <c r="BU4576" s="40"/>
      <c r="BV4576" s="82"/>
      <c r="BW4576" s="94"/>
      <c r="BX4576" s="48"/>
      <c r="BY4576" s="97"/>
      <c r="BZ4576" s="48"/>
      <c r="CA4576" s="40"/>
      <c r="CB4576" s="94"/>
      <c r="CC4576" s="94"/>
      <c r="CD4576" s="94"/>
      <c r="CE4576" s="40"/>
      <c r="CF4576" s="73"/>
      <c r="CG4576" s="41"/>
      <c r="CH4576" s="41"/>
      <c r="CI4576" s="41"/>
      <c r="CJ4576" s="41"/>
      <c r="CK4576" s="41"/>
      <c r="CL4576" s="68"/>
      <c r="CM4576" s="41"/>
      <c r="CN4576" s="41"/>
      <c r="CO4576" s="39"/>
      <c r="CP4576" s="78"/>
    </row>
    <row r="4577" spans="1:94" s="38" customFormat="1" x14ac:dyDescent="0.25">
      <c r="A4577" s="38">
        <v>4574</v>
      </c>
      <c r="F4577" s="39"/>
      <c r="Q4577" s="39"/>
      <c r="R4577" s="40"/>
      <c r="S4577" s="40"/>
      <c r="T4577" s="39"/>
      <c r="AG4577" s="110"/>
      <c r="AH4577" s="94"/>
      <c r="AJ4577" s="97"/>
      <c r="AL4577" s="39"/>
      <c r="AP4577" s="39"/>
      <c r="AQ4577" s="77"/>
      <c r="AR4577" s="94"/>
      <c r="AT4577" s="97"/>
      <c r="BB4577" s="79"/>
      <c r="BC4577" s="94"/>
      <c r="BE4577" s="97"/>
      <c r="BF4577" s="97"/>
      <c r="BG4577" s="40"/>
      <c r="BK4577" s="40"/>
      <c r="BL4577" s="79"/>
      <c r="BM4577" s="94"/>
      <c r="BO4577" s="97"/>
      <c r="BQ4577" s="40"/>
      <c r="BR4577" s="94"/>
      <c r="BS4577" s="94"/>
      <c r="BT4577" s="94"/>
      <c r="BU4577" s="40"/>
      <c r="BV4577" s="82"/>
      <c r="BW4577" s="94"/>
      <c r="BX4577" s="48"/>
      <c r="BY4577" s="97"/>
      <c r="BZ4577" s="48"/>
      <c r="CA4577" s="40"/>
      <c r="CB4577" s="94"/>
      <c r="CC4577" s="94"/>
      <c r="CD4577" s="94"/>
      <c r="CE4577" s="40"/>
      <c r="CF4577" s="73"/>
      <c r="CG4577" s="41"/>
      <c r="CH4577" s="41"/>
      <c r="CI4577" s="41"/>
      <c r="CJ4577" s="41"/>
      <c r="CK4577" s="41"/>
      <c r="CL4577" s="68"/>
      <c r="CM4577" s="41"/>
      <c r="CN4577" s="41"/>
      <c r="CO4577" s="39"/>
      <c r="CP4577" s="78"/>
    </row>
    <row r="4578" spans="1:94" s="38" customFormat="1" x14ac:dyDescent="0.25">
      <c r="A4578" s="38">
        <v>4575</v>
      </c>
      <c r="F4578" s="39"/>
      <c r="Q4578" s="39"/>
      <c r="R4578" s="40"/>
      <c r="S4578" s="40"/>
      <c r="T4578" s="39"/>
      <c r="AG4578" s="110"/>
      <c r="AH4578" s="94"/>
      <c r="AJ4578" s="97"/>
      <c r="AL4578" s="39"/>
      <c r="AP4578" s="39"/>
      <c r="AQ4578" s="77"/>
      <c r="AR4578" s="94"/>
      <c r="AT4578" s="97"/>
      <c r="BB4578" s="79"/>
      <c r="BC4578" s="94"/>
      <c r="BE4578" s="97"/>
      <c r="BF4578" s="97"/>
      <c r="BG4578" s="40"/>
      <c r="BK4578" s="40"/>
      <c r="BL4578" s="79"/>
      <c r="BM4578" s="94"/>
      <c r="BO4578" s="97"/>
      <c r="BQ4578" s="40"/>
      <c r="BR4578" s="94"/>
      <c r="BS4578" s="94"/>
      <c r="BT4578" s="94"/>
      <c r="BU4578" s="40"/>
      <c r="BV4578" s="82"/>
      <c r="BW4578" s="94"/>
      <c r="BX4578" s="48"/>
      <c r="BY4578" s="97"/>
      <c r="BZ4578" s="48"/>
      <c r="CA4578" s="40"/>
      <c r="CB4578" s="94"/>
      <c r="CC4578" s="94"/>
      <c r="CD4578" s="94"/>
      <c r="CE4578" s="40"/>
      <c r="CF4578" s="73"/>
      <c r="CG4578" s="41"/>
      <c r="CH4578" s="41"/>
      <c r="CI4578" s="41"/>
      <c r="CJ4578" s="41"/>
      <c r="CK4578" s="41"/>
      <c r="CL4578" s="68"/>
      <c r="CM4578" s="41"/>
      <c r="CN4578" s="41"/>
      <c r="CO4578" s="39"/>
      <c r="CP4578" s="78"/>
    </row>
    <row r="4579" spans="1:94" s="38" customFormat="1" ht="15.75" customHeight="1" x14ac:dyDescent="0.25">
      <c r="A4579" s="38">
        <v>4576</v>
      </c>
      <c r="F4579" s="39"/>
      <c r="Q4579" s="39"/>
      <c r="R4579" s="40"/>
      <c r="S4579" s="40"/>
      <c r="T4579" s="39"/>
      <c r="AG4579" s="110"/>
      <c r="AH4579" s="94"/>
      <c r="AJ4579" s="97"/>
      <c r="AL4579" s="39"/>
      <c r="AP4579" s="39"/>
      <c r="AQ4579" s="77"/>
      <c r="AR4579" s="94"/>
      <c r="AT4579" s="97"/>
      <c r="BB4579" s="79"/>
      <c r="BC4579" s="94"/>
      <c r="BE4579" s="97"/>
      <c r="BF4579" s="97"/>
      <c r="BG4579" s="40"/>
      <c r="BK4579" s="40"/>
      <c r="BL4579" s="79"/>
      <c r="BM4579" s="94"/>
      <c r="BO4579" s="97"/>
      <c r="BQ4579" s="40"/>
      <c r="BR4579" s="94"/>
      <c r="BS4579" s="94"/>
      <c r="BT4579" s="94"/>
      <c r="BU4579" s="40"/>
      <c r="BV4579" s="82"/>
      <c r="BW4579" s="94"/>
      <c r="BX4579" s="48"/>
      <c r="BY4579" s="97"/>
      <c r="BZ4579" s="48"/>
      <c r="CA4579" s="40"/>
      <c r="CB4579" s="94"/>
      <c r="CC4579" s="94"/>
      <c r="CD4579" s="94"/>
      <c r="CE4579" s="40"/>
      <c r="CF4579" s="73"/>
      <c r="CG4579" s="41"/>
      <c r="CH4579" s="41"/>
      <c r="CI4579" s="41"/>
      <c r="CJ4579" s="41"/>
      <c r="CK4579" s="41"/>
      <c r="CL4579" s="68"/>
      <c r="CM4579" s="41"/>
      <c r="CN4579" s="41"/>
      <c r="CO4579" s="39"/>
      <c r="CP4579" s="78"/>
    </row>
    <row r="4580" spans="1:94" s="38" customFormat="1" x14ac:dyDescent="0.25">
      <c r="A4580" s="38">
        <v>4577</v>
      </c>
      <c r="F4580" s="39"/>
      <c r="Q4580" s="39"/>
      <c r="R4580" s="40"/>
      <c r="S4580" s="40"/>
      <c r="T4580" s="39"/>
      <c r="AG4580" s="110"/>
      <c r="AH4580" s="94"/>
      <c r="AJ4580" s="97"/>
      <c r="AL4580" s="39"/>
      <c r="AP4580" s="39"/>
      <c r="AQ4580" s="77"/>
      <c r="AR4580" s="94"/>
      <c r="AT4580" s="97"/>
      <c r="BB4580" s="79"/>
      <c r="BC4580" s="94"/>
      <c r="BE4580" s="97"/>
      <c r="BF4580" s="97"/>
      <c r="BG4580" s="40"/>
      <c r="BK4580" s="40"/>
      <c r="BL4580" s="79"/>
      <c r="BM4580" s="94"/>
      <c r="BO4580" s="97"/>
      <c r="BQ4580" s="40"/>
      <c r="BR4580" s="94"/>
      <c r="BS4580" s="94"/>
      <c r="BT4580" s="94"/>
      <c r="BU4580" s="40"/>
      <c r="BV4580" s="82"/>
      <c r="BW4580" s="94"/>
      <c r="BX4580" s="48"/>
      <c r="BY4580" s="97"/>
      <c r="BZ4580" s="48"/>
      <c r="CA4580" s="40"/>
      <c r="CB4580" s="94"/>
      <c r="CC4580" s="94"/>
      <c r="CD4580" s="94"/>
      <c r="CE4580" s="40"/>
      <c r="CF4580" s="73"/>
      <c r="CG4580" s="41"/>
      <c r="CH4580" s="41"/>
      <c r="CI4580" s="41"/>
      <c r="CJ4580" s="41"/>
      <c r="CK4580" s="41"/>
      <c r="CL4580" s="68"/>
      <c r="CM4580" s="41"/>
      <c r="CN4580" s="41"/>
      <c r="CO4580" s="39"/>
      <c r="CP4580" s="78"/>
    </row>
    <row r="4581" spans="1:94" s="38" customFormat="1" x14ac:dyDescent="0.25">
      <c r="A4581" s="38">
        <v>4578</v>
      </c>
      <c r="F4581" s="39"/>
      <c r="Q4581" s="39"/>
      <c r="R4581" s="40"/>
      <c r="S4581" s="40"/>
      <c r="T4581" s="39"/>
      <c r="AG4581" s="110"/>
      <c r="AH4581" s="94"/>
      <c r="AJ4581" s="97"/>
      <c r="AL4581" s="39"/>
      <c r="AP4581" s="39"/>
      <c r="AQ4581" s="77"/>
      <c r="AR4581" s="94"/>
      <c r="AT4581" s="97"/>
      <c r="BB4581" s="79"/>
      <c r="BC4581" s="94"/>
      <c r="BE4581" s="97"/>
      <c r="BF4581" s="97"/>
      <c r="BG4581" s="40"/>
      <c r="BK4581" s="40"/>
      <c r="BL4581" s="79"/>
      <c r="BM4581" s="94"/>
      <c r="BO4581" s="97"/>
      <c r="BQ4581" s="40"/>
      <c r="BR4581" s="94"/>
      <c r="BS4581" s="94"/>
      <c r="BT4581" s="94"/>
      <c r="BU4581" s="40"/>
      <c r="BV4581" s="82"/>
      <c r="BW4581" s="94"/>
      <c r="BX4581" s="48"/>
      <c r="BY4581" s="97"/>
      <c r="BZ4581" s="48"/>
      <c r="CA4581" s="40"/>
      <c r="CB4581" s="94"/>
      <c r="CC4581" s="94"/>
      <c r="CD4581" s="94"/>
      <c r="CE4581" s="40"/>
      <c r="CF4581" s="73"/>
      <c r="CG4581" s="41"/>
      <c r="CH4581" s="41"/>
      <c r="CI4581" s="41"/>
      <c r="CJ4581" s="41"/>
      <c r="CK4581" s="41"/>
      <c r="CL4581" s="68"/>
      <c r="CM4581" s="41"/>
      <c r="CN4581" s="41"/>
      <c r="CO4581" s="39"/>
      <c r="CP4581" s="78"/>
    </row>
    <row r="4582" spans="1:94" s="38" customFormat="1" x14ac:dyDescent="0.25">
      <c r="A4582" s="38">
        <v>4579</v>
      </c>
      <c r="F4582" s="39"/>
      <c r="Q4582" s="39"/>
      <c r="R4582" s="40"/>
      <c r="S4582" s="40"/>
      <c r="T4582" s="39"/>
      <c r="AG4582" s="110"/>
      <c r="AH4582" s="94"/>
      <c r="AJ4582" s="97"/>
      <c r="AL4582" s="39"/>
      <c r="AP4582" s="39"/>
      <c r="AQ4582" s="77"/>
      <c r="AR4582" s="94"/>
      <c r="AT4582" s="97"/>
      <c r="BB4582" s="79"/>
      <c r="BC4582" s="94"/>
      <c r="BE4582" s="97"/>
      <c r="BF4582" s="97"/>
      <c r="BG4582" s="40"/>
      <c r="BK4582" s="40"/>
      <c r="BL4582" s="79"/>
      <c r="BM4582" s="94"/>
      <c r="BO4582" s="97"/>
      <c r="BQ4582" s="40"/>
      <c r="BR4582" s="94"/>
      <c r="BS4582" s="94"/>
      <c r="BT4582" s="94"/>
      <c r="BU4582" s="40"/>
      <c r="BV4582" s="82"/>
      <c r="BW4582" s="94"/>
      <c r="BX4582" s="48"/>
      <c r="BY4582" s="97"/>
      <c r="BZ4582" s="48"/>
      <c r="CA4582" s="40"/>
      <c r="CB4582" s="94"/>
      <c r="CC4582" s="94"/>
      <c r="CD4582" s="94"/>
      <c r="CE4582" s="40"/>
      <c r="CF4582" s="73"/>
      <c r="CG4582" s="41"/>
      <c r="CH4582" s="41"/>
      <c r="CI4582" s="41"/>
      <c r="CJ4582" s="41"/>
      <c r="CK4582" s="41"/>
      <c r="CL4582" s="68"/>
      <c r="CM4582" s="41"/>
      <c r="CN4582" s="41"/>
      <c r="CO4582" s="39"/>
      <c r="CP4582" s="78"/>
    </row>
    <row r="4583" spans="1:94" s="38" customFormat="1" x14ac:dyDescent="0.25">
      <c r="A4583" s="38">
        <v>4580</v>
      </c>
      <c r="F4583" s="39"/>
      <c r="Q4583" s="39"/>
      <c r="R4583" s="40"/>
      <c r="S4583" s="40"/>
      <c r="T4583" s="39"/>
      <c r="AG4583" s="110"/>
      <c r="AH4583" s="94"/>
      <c r="AJ4583" s="97"/>
      <c r="AL4583" s="39"/>
      <c r="AP4583" s="39"/>
      <c r="AQ4583" s="77"/>
      <c r="AR4583" s="94"/>
      <c r="AT4583" s="97"/>
      <c r="BB4583" s="79"/>
      <c r="BC4583" s="94"/>
      <c r="BE4583" s="97"/>
      <c r="BF4583" s="97"/>
      <c r="BG4583" s="40"/>
      <c r="BK4583" s="40"/>
      <c r="BL4583" s="79"/>
      <c r="BM4583" s="94"/>
      <c r="BO4583" s="97"/>
      <c r="BQ4583" s="40"/>
      <c r="BR4583" s="94"/>
      <c r="BS4583" s="94"/>
      <c r="BT4583" s="94"/>
      <c r="BU4583" s="40"/>
      <c r="BV4583" s="82"/>
      <c r="BW4583" s="94"/>
      <c r="BX4583" s="48"/>
      <c r="BY4583" s="97"/>
      <c r="BZ4583" s="48"/>
      <c r="CA4583" s="40"/>
      <c r="CB4583" s="94"/>
      <c r="CC4583" s="94"/>
      <c r="CD4583" s="94"/>
      <c r="CE4583" s="40"/>
      <c r="CF4583" s="73"/>
      <c r="CG4583" s="41"/>
      <c r="CH4583" s="41"/>
      <c r="CI4583" s="41"/>
      <c r="CJ4583" s="41"/>
      <c r="CK4583" s="41"/>
      <c r="CL4583" s="68"/>
      <c r="CM4583" s="41"/>
      <c r="CN4583" s="41"/>
      <c r="CO4583" s="39"/>
      <c r="CP4583" s="78"/>
    </row>
    <row r="4584" spans="1:94" s="38" customFormat="1" x14ac:dyDescent="0.25">
      <c r="A4584" s="38">
        <v>4581</v>
      </c>
      <c r="F4584" s="39"/>
      <c r="Q4584" s="39"/>
      <c r="R4584" s="40"/>
      <c r="S4584" s="40"/>
      <c r="T4584" s="39"/>
      <c r="AG4584" s="110"/>
      <c r="AH4584" s="94"/>
      <c r="AJ4584" s="97"/>
      <c r="AL4584" s="39"/>
      <c r="AP4584" s="39"/>
      <c r="AQ4584" s="77"/>
      <c r="AR4584" s="94"/>
      <c r="AT4584" s="97"/>
      <c r="BB4584" s="79"/>
      <c r="BC4584" s="94"/>
      <c r="BE4584" s="97"/>
      <c r="BF4584" s="97"/>
      <c r="BG4584" s="40"/>
      <c r="BK4584" s="40"/>
      <c r="BL4584" s="79"/>
      <c r="BM4584" s="94"/>
      <c r="BO4584" s="97"/>
      <c r="BQ4584" s="40"/>
      <c r="BR4584" s="94"/>
      <c r="BS4584" s="94"/>
      <c r="BT4584" s="94"/>
      <c r="BU4584" s="40"/>
      <c r="BV4584" s="82"/>
      <c r="BW4584" s="94"/>
      <c r="BX4584" s="48"/>
      <c r="BY4584" s="97"/>
      <c r="BZ4584" s="48"/>
      <c r="CA4584" s="40"/>
      <c r="CB4584" s="94"/>
      <c r="CC4584" s="94"/>
      <c r="CD4584" s="94"/>
      <c r="CE4584" s="40"/>
      <c r="CF4584" s="73"/>
      <c r="CG4584" s="41"/>
      <c r="CH4584" s="41"/>
      <c r="CI4584" s="41"/>
      <c r="CJ4584" s="41"/>
      <c r="CK4584" s="41"/>
      <c r="CL4584" s="68"/>
      <c r="CM4584" s="41"/>
      <c r="CN4584" s="41"/>
      <c r="CO4584" s="39"/>
      <c r="CP4584" s="78"/>
    </row>
    <row r="4585" spans="1:94" s="38" customFormat="1" x14ac:dyDescent="0.25">
      <c r="A4585" s="38">
        <v>4582</v>
      </c>
      <c r="F4585" s="39"/>
      <c r="Q4585" s="39"/>
      <c r="R4585" s="40"/>
      <c r="S4585" s="40"/>
      <c r="T4585" s="39"/>
      <c r="AG4585" s="110"/>
      <c r="AH4585" s="94"/>
      <c r="AJ4585" s="97"/>
      <c r="AL4585" s="39"/>
      <c r="AP4585" s="39"/>
      <c r="AQ4585" s="77"/>
      <c r="AR4585" s="94"/>
      <c r="AT4585" s="97"/>
      <c r="BB4585" s="79"/>
      <c r="BC4585" s="94"/>
      <c r="BE4585" s="97"/>
      <c r="BF4585" s="97"/>
      <c r="BG4585" s="40"/>
      <c r="BK4585" s="40"/>
      <c r="BL4585" s="79"/>
      <c r="BM4585" s="94"/>
      <c r="BO4585" s="97"/>
      <c r="BQ4585" s="40"/>
      <c r="BR4585" s="94"/>
      <c r="BS4585" s="94"/>
      <c r="BT4585" s="94"/>
      <c r="BU4585" s="40"/>
      <c r="BV4585" s="82"/>
      <c r="BW4585" s="94"/>
      <c r="BX4585" s="48"/>
      <c r="BY4585" s="97"/>
      <c r="BZ4585" s="48"/>
      <c r="CA4585" s="40"/>
      <c r="CB4585" s="94"/>
      <c r="CC4585" s="94"/>
      <c r="CD4585" s="94"/>
      <c r="CE4585" s="40"/>
      <c r="CF4585" s="73"/>
      <c r="CG4585" s="41"/>
      <c r="CH4585" s="41"/>
      <c r="CI4585" s="41"/>
      <c r="CJ4585" s="41"/>
      <c r="CK4585" s="41"/>
      <c r="CL4585" s="68"/>
      <c r="CM4585" s="41"/>
      <c r="CN4585" s="41"/>
      <c r="CO4585" s="39"/>
      <c r="CP4585" s="78"/>
    </row>
    <row r="4586" spans="1:94" s="38" customFormat="1" x14ac:dyDescent="0.25">
      <c r="A4586" s="38">
        <v>4583</v>
      </c>
      <c r="F4586" s="39"/>
      <c r="Q4586" s="39"/>
      <c r="R4586" s="40"/>
      <c r="S4586" s="40"/>
      <c r="T4586" s="39"/>
      <c r="AG4586" s="110"/>
      <c r="AH4586" s="94"/>
      <c r="AJ4586" s="97"/>
      <c r="AL4586" s="39"/>
      <c r="AP4586" s="39"/>
      <c r="AQ4586" s="77"/>
      <c r="AR4586" s="94"/>
      <c r="AT4586" s="97"/>
      <c r="BB4586" s="79"/>
      <c r="BC4586" s="94"/>
      <c r="BE4586" s="97"/>
      <c r="BF4586" s="97"/>
      <c r="BG4586" s="40"/>
      <c r="BK4586" s="40"/>
      <c r="BL4586" s="79"/>
      <c r="BM4586" s="94"/>
      <c r="BO4586" s="97"/>
      <c r="BQ4586" s="40"/>
      <c r="BR4586" s="94"/>
      <c r="BS4586" s="94"/>
      <c r="BT4586" s="94"/>
      <c r="BU4586" s="40"/>
      <c r="BV4586" s="82"/>
      <c r="BW4586" s="94"/>
      <c r="BX4586" s="48"/>
      <c r="BY4586" s="97"/>
      <c r="BZ4586" s="48"/>
      <c r="CA4586" s="40"/>
      <c r="CB4586" s="94"/>
      <c r="CC4586" s="94"/>
      <c r="CD4586" s="94"/>
      <c r="CE4586" s="40"/>
      <c r="CF4586" s="73"/>
      <c r="CG4586" s="41"/>
      <c r="CH4586" s="41"/>
      <c r="CI4586" s="41"/>
      <c r="CJ4586" s="41"/>
      <c r="CK4586" s="41"/>
      <c r="CL4586" s="68"/>
      <c r="CM4586" s="41"/>
      <c r="CN4586" s="41"/>
      <c r="CO4586" s="39"/>
      <c r="CP4586" s="78"/>
    </row>
    <row r="4587" spans="1:94" s="38" customFormat="1" x14ac:dyDescent="0.25">
      <c r="A4587" s="38">
        <v>4584</v>
      </c>
      <c r="F4587" s="39"/>
      <c r="Q4587" s="39"/>
      <c r="R4587" s="40"/>
      <c r="S4587" s="40"/>
      <c r="T4587" s="39"/>
      <c r="AG4587" s="110"/>
      <c r="AH4587" s="94"/>
      <c r="AJ4587" s="97"/>
      <c r="AL4587" s="39"/>
      <c r="AP4587" s="39"/>
      <c r="AQ4587" s="77"/>
      <c r="AR4587" s="94"/>
      <c r="AT4587" s="97"/>
      <c r="BB4587" s="79"/>
      <c r="BC4587" s="94"/>
      <c r="BE4587" s="97"/>
      <c r="BF4587" s="97"/>
      <c r="BG4587" s="40"/>
      <c r="BK4587" s="40"/>
      <c r="BL4587" s="79"/>
      <c r="BM4587" s="94"/>
      <c r="BO4587" s="97"/>
      <c r="BQ4587" s="40"/>
      <c r="BR4587" s="94"/>
      <c r="BS4587" s="94"/>
      <c r="BT4587" s="94"/>
      <c r="BU4587" s="40"/>
      <c r="BV4587" s="82"/>
      <c r="BW4587" s="94"/>
      <c r="BX4587" s="48"/>
      <c r="BY4587" s="97"/>
      <c r="BZ4587" s="48"/>
      <c r="CA4587" s="40"/>
      <c r="CB4587" s="94"/>
      <c r="CC4587" s="94"/>
      <c r="CD4587" s="94"/>
      <c r="CE4587" s="40"/>
      <c r="CF4587" s="73"/>
      <c r="CG4587" s="41"/>
      <c r="CH4587" s="41"/>
      <c r="CI4587" s="41"/>
      <c r="CJ4587" s="41"/>
      <c r="CK4587" s="41"/>
      <c r="CL4587" s="68"/>
      <c r="CM4587" s="41"/>
      <c r="CN4587" s="41"/>
      <c r="CO4587" s="39"/>
      <c r="CP4587" s="78"/>
    </row>
    <row r="4588" spans="1:94" s="38" customFormat="1" x14ac:dyDescent="0.25">
      <c r="A4588" s="38">
        <v>4585</v>
      </c>
      <c r="F4588" s="39"/>
      <c r="Q4588" s="39"/>
      <c r="R4588" s="40"/>
      <c r="S4588" s="40"/>
      <c r="T4588" s="39"/>
      <c r="AG4588" s="110"/>
      <c r="AH4588" s="94"/>
      <c r="AJ4588" s="97"/>
      <c r="AL4588" s="39"/>
      <c r="AP4588" s="39"/>
      <c r="AQ4588" s="77"/>
      <c r="AR4588" s="94"/>
      <c r="AT4588" s="97"/>
      <c r="BB4588" s="79"/>
      <c r="BC4588" s="94"/>
      <c r="BE4588" s="97"/>
      <c r="BF4588" s="97"/>
      <c r="BG4588" s="40"/>
      <c r="BK4588" s="40"/>
      <c r="BL4588" s="79"/>
      <c r="BM4588" s="94"/>
      <c r="BO4588" s="97"/>
      <c r="BQ4588" s="40"/>
      <c r="BR4588" s="94"/>
      <c r="BS4588" s="94"/>
      <c r="BT4588" s="94"/>
      <c r="BU4588" s="40"/>
      <c r="BV4588" s="82"/>
      <c r="BW4588" s="94"/>
      <c r="BX4588" s="48"/>
      <c r="BY4588" s="97"/>
      <c r="BZ4588" s="48"/>
      <c r="CA4588" s="40"/>
      <c r="CB4588" s="94"/>
      <c r="CC4588" s="94"/>
      <c r="CD4588" s="94"/>
      <c r="CE4588" s="40"/>
      <c r="CF4588" s="73"/>
      <c r="CG4588" s="41"/>
      <c r="CH4588" s="41"/>
      <c r="CI4588" s="41"/>
      <c r="CJ4588" s="41"/>
      <c r="CK4588" s="41"/>
      <c r="CL4588" s="68"/>
      <c r="CM4588" s="41"/>
      <c r="CN4588" s="41"/>
      <c r="CO4588" s="39"/>
      <c r="CP4588" s="78"/>
    </row>
    <row r="4589" spans="1:94" s="38" customFormat="1" x14ac:dyDescent="0.25">
      <c r="A4589" s="38">
        <v>4586</v>
      </c>
      <c r="F4589" s="39"/>
      <c r="Q4589" s="39"/>
      <c r="R4589" s="40"/>
      <c r="S4589" s="40"/>
      <c r="T4589" s="39"/>
      <c r="AG4589" s="110"/>
      <c r="AH4589" s="94"/>
      <c r="AJ4589" s="97"/>
      <c r="AL4589" s="39"/>
      <c r="AP4589" s="39"/>
      <c r="AQ4589" s="77"/>
      <c r="AR4589" s="94"/>
      <c r="AT4589" s="97"/>
      <c r="BB4589" s="79"/>
      <c r="BC4589" s="94"/>
      <c r="BE4589" s="97"/>
      <c r="BF4589" s="97"/>
      <c r="BG4589" s="40"/>
      <c r="BK4589" s="40"/>
      <c r="BL4589" s="79"/>
      <c r="BM4589" s="94"/>
      <c r="BO4589" s="97"/>
      <c r="BQ4589" s="40"/>
      <c r="BR4589" s="94"/>
      <c r="BS4589" s="94"/>
      <c r="BT4589" s="94"/>
      <c r="BU4589" s="40"/>
      <c r="BV4589" s="82"/>
      <c r="BW4589" s="94"/>
      <c r="BX4589" s="48"/>
      <c r="BY4589" s="97"/>
      <c r="BZ4589" s="48"/>
      <c r="CA4589" s="40"/>
      <c r="CB4589" s="94"/>
      <c r="CC4589" s="94"/>
      <c r="CD4589" s="94"/>
      <c r="CE4589" s="40"/>
      <c r="CF4589" s="73"/>
      <c r="CG4589" s="41"/>
      <c r="CH4589" s="41"/>
      <c r="CI4589" s="41"/>
      <c r="CJ4589" s="41"/>
      <c r="CK4589" s="41"/>
      <c r="CL4589" s="68"/>
      <c r="CM4589" s="41"/>
      <c r="CN4589" s="41"/>
      <c r="CO4589" s="39"/>
      <c r="CP4589" s="78"/>
    </row>
    <row r="4590" spans="1:94" s="38" customFormat="1" x14ac:dyDescent="0.25">
      <c r="A4590" s="38">
        <v>4587</v>
      </c>
      <c r="F4590" s="39"/>
      <c r="Q4590" s="39"/>
      <c r="R4590" s="40"/>
      <c r="S4590" s="40"/>
      <c r="T4590" s="39"/>
      <c r="AG4590" s="110"/>
      <c r="AH4590" s="94"/>
      <c r="AJ4590" s="97"/>
      <c r="AL4590" s="39"/>
      <c r="AP4590" s="39"/>
      <c r="AQ4590" s="77"/>
      <c r="AR4590" s="94"/>
      <c r="AT4590" s="97"/>
      <c r="BB4590" s="79"/>
      <c r="BC4590" s="94"/>
      <c r="BE4590" s="97"/>
      <c r="BF4590" s="97"/>
      <c r="BG4590" s="40"/>
      <c r="BK4590" s="40"/>
      <c r="BL4590" s="79"/>
      <c r="BM4590" s="94"/>
      <c r="BO4590" s="97"/>
      <c r="BQ4590" s="40"/>
      <c r="BR4590" s="94"/>
      <c r="BS4590" s="94"/>
      <c r="BT4590" s="94"/>
      <c r="BU4590" s="40"/>
      <c r="BV4590" s="82"/>
      <c r="BW4590" s="94"/>
      <c r="BX4590" s="48"/>
      <c r="BY4590" s="97"/>
      <c r="BZ4590" s="48"/>
      <c r="CA4590" s="40"/>
      <c r="CB4590" s="94"/>
      <c r="CC4590" s="94"/>
      <c r="CD4590" s="94"/>
      <c r="CE4590" s="40"/>
      <c r="CF4590" s="73"/>
      <c r="CG4590" s="41"/>
      <c r="CH4590" s="41"/>
      <c r="CI4590" s="41"/>
      <c r="CJ4590" s="41"/>
      <c r="CK4590" s="41"/>
      <c r="CL4590" s="68"/>
      <c r="CM4590" s="41"/>
      <c r="CN4590" s="41"/>
      <c r="CO4590" s="39"/>
      <c r="CP4590" s="78"/>
    </row>
    <row r="4591" spans="1:94" s="38" customFormat="1" x14ac:dyDescent="0.25">
      <c r="A4591" s="38">
        <v>4588</v>
      </c>
      <c r="F4591" s="39"/>
      <c r="Q4591" s="39"/>
      <c r="R4591" s="40"/>
      <c r="S4591" s="40"/>
      <c r="T4591" s="39"/>
      <c r="AG4591" s="110"/>
      <c r="AH4591" s="94"/>
      <c r="AJ4591" s="97"/>
      <c r="AL4591" s="39"/>
      <c r="AP4591" s="39"/>
      <c r="AQ4591" s="77"/>
      <c r="AR4591" s="94"/>
      <c r="AT4591" s="97"/>
      <c r="BB4591" s="79"/>
      <c r="BC4591" s="94"/>
      <c r="BE4591" s="97"/>
      <c r="BF4591" s="97"/>
      <c r="BG4591" s="40"/>
      <c r="BK4591" s="40"/>
      <c r="BL4591" s="79"/>
      <c r="BM4591" s="94"/>
      <c r="BO4591" s="97"/>
      <c r="BQ4591" s="40"/>
      <c r="BR4591" s="94"/>
      <c r="BS4591" s="94"/>
      <c r="BT4591" s="94"/>
      <c r="BU4591" s="40"/>
      <c r="BV4591" s="82"/>
      <c r="BW4591" s="94"/>
      <c r="BX4591" s="48"/>
      <c r="BY4591" s="97"/>
      <c r="BZ4591" s="48"/>
      <c r="CA4591" s="40"/>
      <c r="CB4591" s="94"/>
      <c r="CC4591" s="94"/>
      <c r="CD4591" s="94"/>
      <c r="CE4591" s="40"/>
      <c r="CF4591" s="73"/>
      <c r="CG4591" s="41"/>
      <c r="CH4591" s="41"/>
      <c r="CI4591" s="41"/>
      <c r="CJ4591" s="41"/>
      <c r="CK4591" s="41"/>
      <c r="CL4591" s="68"/>
      <c r="CM4591" s="41"/>
      <c r="CN4591" s="41"/>
      <c r="CO4591" s="39"/>
      <c r="CP4591" s="78"/>
    </row>
    <row r="4592" spans="1:94" s="38" customFormat="1" x14ac:dyDescent="0.25">
      <c r="A4592" s="38">
        <v>4589</v>
      </c>
      <c r="F4592" s="39"/>
      <c r="Q4592" s="39"/>
      <c r="R4592" s="40"/>
      <c r="S4592" s="40"/>
      <c r="T4592" s="39"/>
      <c r="AG4592" s="110"/>
      <c r="AH4592" s="94"/>
      <c r="AJ4592" s="97"/>
      <c r="AL4592" s="39"/>
      <c r="AP4592" s="39"/>
      <c r="AQ4592" s="77"/>
      <c r="AR4592" s="94"/>
      <c r="AT4592" s="97"/>
      <c r="BB4592" s="79"/>
      <c r="BC4592" s="94"/>
      <c r="BE4592" s="97"/>
      <c r="BF4592" s="97"/>
      <c r="BG4592" s="40"/>
      <c r="BK4592" s="40"/>
      <c r="BL4592" s="79"/>
      <c r="BM4592" s="94"/>
      <c r="BO4592" s="97"/>
      <c r="BQ4592" s="40"/>
      <c r="BR4592" s="94"/>
      <c r="BS4592" s="94"/>
      <c r="BT4592" s="94"/>
      <c r="BU4592" s="40"/>
      <c r="BV4592" s="82"/>
      <c r="BW4592" s="94"/>
      <c r="BX4592" s="48"/>
      <c r="BY4592" s="97"/>
      <c r="BZ4592" s="48"/>
      <c r="CA4592" s="40"/>
      <c r="CB4592" s="94"/>
      <c r="CC4592" s="94"/>
      <c r="CD4592" s="94"/>
      <c r="CE4592" s="40"/>
      <c r="CF4592" s="73"/>
      <c r="CG4592" s="41"/>
      <c r="CH4592" s="41"/>
      <c r="CI4592" s="41"/>
      <c r="CJ4592" s="41"/>
      <c r="CK4592" s="41"/>
      <c r="CL4592" s="68"/>
      <c r="CM4592" s="41"/>
      <c r="CN4592" s="41"/>
      <c r="CO4592" s="39"/>
      <c r="CP4592" s="78"/>
    </row>
    <row r="4593" spans="1:97" s="38" customFormat="1" x14ac:dyDescent="0.25">
      <c r="A4593" s="38">
        <v>4590</v>
      </c>
      <c r="F4593" s="39"/>
      <c r="Q4593" s="39"/>
      <c r="R4593" s="40"/>
      <c r="S4593" s="40"/>
      <c r="T4593" s="39"/>
      <c r="AG4593" s="110"/>
      <c r="AH4593" s="94"/>
      <c r="AJ4593" s="97"/>
      <c r="AL4593" s="39"/>
      <c r="AP4593" s="39"/>
      <c r="AQ4593" s="77"/>
      <c r="AR4593" s="94"/>
      <c r="AT4593" s="97"/>
      <c r="BB4593" s="79"/>
      <c r="BC4593" s="94"/>
      <c r="BE4593" s="97"/>
      <c r="BF4593" s="97"/>
      <c r="BG4593" s="40"/>
      <c r="BK4593" s="40"/>
      <c r="BL4593" s="79"/>
      <c r="BM4593" s="94"/>
      <c r="BO4593" s="97"/>
      <c r="BQ4593" s="40"/>
      <c r="BR4593" s="94"/>
      <c r="BS4593" s="94"/>
      <c r="BT4593" s="94"/>
      <c r="BU4593" s="40"/>
      <c r="BV4593" s="82"/>
      <c r="BW4593" s="94"/>
      <c r="BX4593" s="48"/>
      <c r="BY4593" s="97"/>
      <c r="BZ4593" s="48"/>
      <c r="CA4593" s="40"/>
      <c r="CB4593" s="94"/>
      <c r="CC4593" s="94"/>
      <c r="CD4593" s="94"/>
      <c r="CE4593" s="40"/>
      <c r="CF4593" s="73"/>
      <c r="CG4593" s="41"/>
      <c r="CH4593" s="41"/>
      <c r="CI4593" s="41"/>
      <c r="CJ4593" s="41"/>
      <c r="CK4593" s="41"/>
      <c r="CL4593" s="68"/>
      <c r="CM4593" s="41"/>
      <c r="CN4593" s="41"/>
      <c r="CO4593" s="39"/>
      <c r="CP4593" s="78"/>
    </row>
    <row r="4594" spans="1:97" s="38" customFormat="1" x14ac:dyDescent="0.25">
      <c r="A4594" s="38">
        <v>4591</v>
      </c>
      <c r="F4594" s="39"/>
      <c r="Q4594" s="39"/>
      <c r="R4594" s="40"/>
      <c r="S4594" s="40"/>
      <c r="T4594" s="39"/>
      <c r="AG4594" s="110"/>
      <c r="AH4594" s="94"/>
      <c r="AJ4594" s="97"/>
      <c r="AL4594" s="39"/>
      <c r="AP4594" s="39"/>
      <c r="AQ4594" s="77"/>
      <c r="AR4594" s="94"/>
      <c r="AT4594" s="97"/>
      <c r="BB4594" s="79"/>
      <c r="BC4594" s="94"/>
      <c r="BE4594" s="97"/>
      <c r="BF4594" s="97"/>
      <c r="BG4594" s="40"/>
      <c r="BK4594" s="40"/>
      <c r="BL4594" s="79"/>
      <c r="BM4594" s="94"/>
      <c r="BO4594" s="97"/>
      <c r="BQ4594" s="40"/>
      <c r="BR4594" s="94"/>
      <c r="BS4594" s="94"/>
      <c r="BT4594" s="94"/>
      <c r="BU4594" s="40"/>
      <c r="BV4594" s="82"/>
      <c r="BW4594" s="94"/>
      <c r="BX4594" s="48"/>
      <c r="BY4594" s="97"/>
      <c r="BZ4594" s="48"/>
      <c r="CA4594" s="40"/>
      <c r="CB4594" s="94"/>
      <c r="CC4594" s="94"/>
      <c r="CD4594" s="94"/>
      <c r="CE4594" s="40"/>
      <c r="CF4594" s="73"/>
      <c r="CG4594" s="41"/>
      <c r="CH4594" s="41"/>
      <c r="CI4594" s="41"/>
      <c r="CJ4594" s="41"/>
      <c r="CK4594" s="41"/>
      <c r="CL4594" s="68"/>
      <c r="CM4594" s="41"/>
      <c r="CN4594" s="41"/>
      <c r="CO4594" s="39"/>
      <c r="CP4594" s="78"/>
      <c r="CS4594" s="96"/>
    </row>
    <row r="4595" spans="1:97" s="38" customFormat="1" x14ac:dyDescent="0.25">
      <c r="A4595" s="38">
        <v>4592</v>
      </c>
      <c r="F4595" s="39"/>
      <c r="Q4595" s="39"/>
      <c r="R4595" s="40"/>
      <c r="S4595" s="40"/>
      <c r="T4595" s="39"/>
      <c r="AG4595" s="110"/>
      <c r="AH4595" s="94"/>
      <c r="AJ4595" s="97"/>
      <c r="AL4595" s="39"/>
      <c r="AP4595" s="39"/>
      <c r="AQ4595" s="77"/>
      <c r="AR4595" s="94"/>
      <c r="AT4595" s="97"/>
      <c r="BB4595" s="79"/>
      <c r="BC4595" s="94"/>
      <c r="BE4595" s="97"/>
      <c r="BF4595" s="97"/>
      <c r="BG4595" s="40"/>
      <c r="BK4595" s="40"/>
      <c r="BL4595" s="79"/>
      <c r="BM4595" s="94"/>
      <c r="BO4595" s="97"/>
      <c r="BQ4595" s="40"/>
      <c r="BR4595" s="94"/>
      <c r="BS4595" s="94"/>
      <c r="BT4595" s="94"/>
      <c r="BU4595" s="40"/>
      <c r="BV4595" s="82"/>
      <c r="BW4595" s="94"/>
      <c r="BX4595" s="48"/>
      <c r="BY4595" s="97"/>
      <c r="BZ4595" s="48"/>
      <c r="CA4595" s="40"/>
      <c r="CB4595" s="94"/>
      <c r="CC4595" s="94"/>
      <c r="CD4595" s="94"/>
      <c r="CE4595" s="40"/>
      <c r="CF4595" s="73"/>
      <c r="CG4595" s="41"/>
      <c r="CH4595" s="41"/>
      <c r="CI4595" s="41"/>
      <c r="CJ4595" s="41"/>
      <c r="CK4595" s="41"/>
      <c r="CL4595" s="68"/>
      <c r="CM4595" s="41"/>
      <c r="CN4595" s="41"/>
      <c r="CO4595" s="39"/>
      <c r="CP4595" s="78"/>
      <c r="CS4595" s="96"/>
    </row>
    <row r="4596" spans="1:97" s="38" customFormat="1" x14ac:dyDescent="0.25">
      <c r="A4596" s="38">
        <v>4593</v>
      </c>
      <c r="F4596" s="39"/>
      <c r="Q4596" s="39"/>
      <c r="R4596" s="40"/>
      <c r="S4596" s="40"/>
      <c r="T4596" s="39"/>
      <c r="AG4596" s="110"/>
      <c r="AH4596" s="94"/>
      <c r="AJ4596" s="97"/>
      <c r="AL4596" s="39"/>
      <c r="AP4596" s="39"/>
      <c r="AQ4596" s="77"/>
      <c r="AR4596" s="94"/>
      <c r="AT4596" s="97"/>
      <c r="BB4596" s="79"/>
      <c r="BC4596" s="94"/>
      <c r="BE4596" s="97"/>
      <c r="BF4596" s="97"/>
      <c r="BG4596" s="40"/>
      <c r="BK4596" s="40"/>
      <c r="BL4596" s="79"/>
      <c r="BM4596" s="94"/>
      <c r="BO4596" s="97"/>
      <c r="BQ4596" s="40"/>
      <c r="BR4596" s="94"/>
      <c r="BS4596" s="94"/>
      <c r="BT4596" s="94"/>
      <c r="BU4596" s="40"/>
      <c r="BV4596" s="82"/>
      <c r="BW4596" s="94"/>
      <c r="BX4596" s="48"/>
      <c r="BY4596" s="97"/>
      <c r="BZ4596" s="48"/>
      <c r="CA4596" s="40"/>
      <c r="CB4596" s="94"/>
      <c r="CC4596" s="94"/>
      <c r="CD4596" s="94"/>
      <c r="CE4596" s="40"/>
      <c r="CF4596" s="73"/>
      <c r="CG4596" s="41"/>
      <c r="CH4596" s="41"/>
      <c r="CI4596" s="41"/>
      <c r="CJ4596" s="41"/>
      <c r="CK4596" s="41"/>
      <c r="CL4596" s="68"/>
      <c r="CM4596" s="41"/>
      <c r="CN4596" s="41"/>
      <c r="CO4596" s="39"/>
      <c r="CP4596" s="78"/>
      <c r="CS4596" s="96"/>
    </row>
    <row r="4597" spans="1:97" s="38" customFormat="1" x14ac:dyDescent="0.25">
      <c r="A4597" s="38">
        <v>4594</v>
      </c>
      <c r="F4597" s="39"/>
      <c r="Q4597" s="39"/>
      <c r="R4597" s="40"/>
      <c r="S4597" s="40"/>
      <c r="T4597" s="39"/>
      <c r="AG4597" s="110"/>
      <c r="AH4597" s="94"/>
      <c r="AJ4597" s="97"/>
      <c r="AL4597" s="39"/>
      <c r="AP4597" s="39"/>
      <c r="AQ4597" s="77"/>
      <c r="AR4597" s="94"/>
      <c r="AT4597" s="97"/>
      <c r="BB4597" s="79"/>
      <c r="BC4597" s="94"/>
      <c r="BE4597" s="97"/>
      <c r="BF4597" s="97"/>
      <c r="BG4597" s="40"/>
      <c r="BK4597" s="40"/>
      <c r="BL4597" s="79"/>
      <c r="BM4597" s="94"/>
      <c r="BO4597" s="97"/>
      <c r="BQ4597" s="40"/>
      <c r="BR4597" s="94"/>
      <c r="BS4597" s="94"/>
      <c r="BT4597" s="94"/>
      <c r="BU4597" s="40"/>
      <c r="BV4597" s="82"/>
      <c r="BW4597" s="94"/>
      <c r="BX4597" s="48"/>
      <c r="BY4597" s="97"/>
      <c r="BZ4597" s="48"/>
      <c r="CA4597" s="40"/>
      <c r="CB4597" s="94"/>
      <c r="CC4597" s="94"/>
      <c r="CD4597" s="94"/>
      <c r="CE4597" s="40"/>
      <c r="CF4597" s="73"/>
      <c r="CG4597" s="41"/>
      <c r="CH4597" s="41"/>
      <c r="CI4597" s="41"/>
      <c r="CJ4597" s="41"/>
      <c r="CK4597" s="41"/>
      <c r="CL4597" s="68"/>
      <c r="CM4597" s="41"/>
      <c r="CN4597" s="41"/>
      <c r="CO4597" s="39"/>
      <c r="CP4597" s="78"/>
      <c r="CS4597" s="96"/>
    </row>
    <row r="4598" spans="1:97" s="38" customFormat="1" x14ac:dyDescent="0.25">
      <c r="A4598" s="38">
        <v>4595</v>
      </c>
      <c r="F4598" s="39"/>
      <c r="Q4598" s="39"/>
      <c r="R4598" s="40"/>
      <c r="S4598" s="40"/>
      <c r="T4598" s="39"/>
      <c r="AG4598" s="110"/>
      <c r="AH4598" s="94"/>
      <c r="AJ4598" s="97"/>
      <c r="AL4598" s="39"/>
      <c r="AP4598" s="39"/>
      <c r="AQ4598" s="77"/>
      <c r="AR4598" s="94"/>
      <c r="AT4598" s="97"/>
      <c r="BB4598" s="79"/>
      <c r="BC4598" s="94"/>
      <c r="BE4598" s="97"/>
      <c r="BF4598" s="97"/>
      <c r="BG4598" s="40"/>
      <c r="BK4598" s="40"/>
      <c r="BL4598" s="79"/>
      <c r="BM4598" s="94"/>
      <c r="BO4598" s="97"/>
      <c r="BQ4598" s="40"/>
      <c r="BR4598" s="94"/>
      <c r="BS4598" s="94"/>
      <c r="BT4598" s="94"/>
      <c r="BU4598" s="40"/>
      <c r="BV4598" s="82"/>
      <c r="BW4598" s="94"/>
      <c r="BX4598" s="48"/>
      <c r="BY4598" s="97"/>
      <c r="BZ4598" s="48"/>
      <c r="CA4598" s="40"/>
      <c r="CB4598" s="94"/>
      <c r="CC4598" s="94"/>
      <c r="CD4598" s="94"/>
      <c r="CE4598" s="40"/>
      <c r="CF4598" s="73"/>
      <c r="CG4598" s="41"/>
      <c r="CH4598" s="41"/>
      <c r="CI4598" s="41"/>
      <c r="CJ4598" s="41"/>
      <c r="CK4598" s="41"/>
      <c r="CL4598" s="68"/>
      <c r="CM4598" s="41"/>
      <c r="CN4598" s="41"/>
      <c r="CO4598" s="39"/>
      <c r="CP4598" s="78"/>
      <c r="CS4598" s="96"/>
    </row>
    <row r="4599" spans="1:97" s="38" customFormat="1" x14ac:dyDescent="0.25">
      <c r="A4599" s="38">
        <v>4596</v>
      </c>
      <c r="F4599" s="39"/>
      <c r="Q4599" s="39"/>
      <c r="R4599" s="40"/>
      <c r="S4599" s="40"/>
      <c r="T4599" s="39"/>
      <c r="AG4599" s="110"/>
      <c r="AH4599" s="94"/>
      <c r="AJ4599" s="97"/>
      <c r="AL4599" s="39"/>
      <c r="AP4599" s="39"/>
      <c r="AQ4599" s="77"/>
      <c r="AR4599" s="94"/>
      <c r="AT4599" s="97"/>
      <c r="BB4599" s="79"/>
      <c r="BC4599" s="94"/>
      <c r="BE4599" s="97"/>
      <c r="BF4599" s="97"/>
      <c r="BG4599" s="40"/>
      <c r="BK4599" s="40"/>
      <c r="BL4599" s="79"/>
      <c r="BM4599" s="94"/>
      <c r="BO4599" s="97"/>
      <c r="BQ4599" s="40"/>
      <c r="BR4599" s="94"/>
      <c r="BS4599" s="94"/>
      <c r="BT4599" s="94"/>
      <c r="BU4599" s="40"/>
      <c r="BV4599" s="82"/>
      <c r="BW4599" s="94"/>
      <c r="BX4599" s="48"/>
      <c r="BY4599" s="97"/>
      <c r="BZ4599" s="48"/>
      <c r="CA4599" s="40"/>
      <c r="CB4599" s="94"/>
      <c r="CC4599" s="94"/>
      <c r="CD4599" s="94"/>
      <c r="CE4599" s="40"/>
      <c r="CF4599" s="73"/>
      <c r="CG4599" s="41"/>
      <c r="CH4599" s="41"/>
      <c r="CI4599" s="41"/>
      <c r="CJ4599" s="41"/>
      <c r="CK4599" s="41"/>
      <c r="CL4599" s="68"/>
      <c r="CM4599" s="41"/>
      <c r="CN4599" s="41"/>
      <c r="CO4599" s="39"/>
      <c r="CP4599" s="78"/>
      <c r="CS4599" s="96"/>
    </row>
    <row r="4600" spans="1:97" s="38" customFormat="1" x14ac:dyDescent="0.25">
      <c r="A4600" s="38">
        <v>4597</v>
      </c>
      <c r="F4600" s="39"/>
      <c r="Q4600" s="39"/>
      <c r="R4600" s="40"/>
      <c r="S4600" s="40"/>
      <c r="T4600" s="39"/>
      <c r="AG4600" s="110"/>
      <c r="AH4600" s="94"/>
      <c r="AJ4600" s="97"/>
      <c r="AL4600" s="39"/>
      <c r="AP4600" s="39"/>
      <c r="AQ4600" s="77"/>
      <c r="AR4600" s="94"/>
      <c r="AT4600" s="97"/>
      <c r="BB4600" s="79"/>
      <c r="BC4600" s="94"/>
      <c r="BE4600" s="97"/>
      <c r="BF4600" s="97"/>
      <c r="BG4600" s="40"/>
      <c r="BK4600" s="40"/>
      <c r="BL4600" s="79"/>
      <c r="BM4600" s="94"/>
      <c r="BO4600" s="97"/>
      <c r="BQ4600" s="40"/>
      <c r="BR4600" s="94"/>
      <c r="BS4600" s="94"/>
      <c r="BT4600" s="94"/>
      <c r="BU4600" s="40"/>
      <c r="BV4600" s="82"/>
      <c r="BW4600" s="94"/>
      <c r="BX4600" s="48"/>
      <c r="BY4600" s="97"/>
      <c r="BZ4600" s="48"/>
      <c r="CA4600" s="40"/>
      <c r="CB4600" s="94"/>
      <c r="CC4600" s="94"/>
      <c r="CD4600" s="94"/>
      <c r="CE4600" s="40"/>
      <c r="CF4600" s="73"/>
      <c r="CG4600" s="41"/>
      <c r="CH4600" s="41"/>
      <c r="CI4600" s="41"/>
      <c r="CJ4600" s="41"/>
      <c r="CK4600" s="41"/>
      <c r="CL4600" s="68"/>
      <c r="CM4600" s="41"/>
      <c r="CN4600" s="41"/>
      <c r="CO4600" s="39"/>
      <c r="CP4600" s="78"/>
      <c r="CS4600" s="96"/>
    </row>
    <row r="4601" spans="1:97" s="38" customFormat="1" x14ac:dyDescent="0.25">
      <c r="A4601" s="38">
        <v>4598</v>
      </c>
      <c r="F4601" s="39"/>
      <c r="Q4601" s="39"/>
      <c r="R4601" s="40"/>
      <c r="S4601" s="40"/>
      <c r="T4601" s="39"/>
      <c r="AG4601" s="110"/>
      <c r="AH4601" s="94"/>
      <c r="AJ4601" s="97"/>
      <c r="AL4601" s="39"/>
      <c r="AP4601" s="39"/>
      <c r="AQ4601" s="77"/>
      <c r="AR4601" s="94"/>
      <c r="AT4601" s="97"/>
      <c r="BB4601" s="79"/>
      <c r="BC4601" s="94"/>
      <c r="BE4601" s="97"/>
      <c r="BF4601" s="97"/>
      <c r="BG4601" s="40"/>
      <c r="BK4601" s="40"/>
      <c r="BL4601" s="79"/>
      <c r="BM4601" s="94"/>
      <c r="BO4601" s="97"/>
      <c r="BQ4601" s="40"/>
      <c r="BR4601" s="94"/>
      <c r="BS4601" s="94"/>
      <c r="BT4601" s="94"/>
      <c r="BU4601" s="40"/>
      <c r="BV4601" s="82"/>
      <c r="BW4601" s="94"/>
      <c r="BX4601" s="48"/>
      <c r="BY4601" s="97"/>
      <c r="BZ4601" s="48"/>
      <c r="CA4601" s="40"/>
      <c r="CB4601" s="94"/>
      <c r="CC4601" s="94"/>
      <c r="CD4601" s="94"/>
      <c r="CE4601" s="40"/>
      <c r="CF4601" s="73"/>
      <c r="CG4601" s="41"/>
      <c r="CH4601" s="41"/>
      <c r="CI4601" s="41"/>
      <c r="CJ4601" s="41"/>
      <c r="CK4601" s="41"/>
      <c r="CL4601" s="68"/>
      <c r="CM4601" s="41"/>
      <c r="CN4601" s="41"/>
      <c r="CO4601" s="39"/>
      <c r="CP4601" s="78"/>
      <c r="CS4601" s="96"/>
    </row>
    <row r="4602" spans="1:97" s="38" customFormat="1" x14ac:dyDescent="0.25">
      <c r="A4602" s="38">
        <v>4599</v>
      </c>
      <c r="F4602" s="39"/>
      <c r="Q4602" s="39"/>
      <c r="R4602" s="40"/>
      <c r="S4602" s="40"/>
      <c r="T4602" s="39"/>
      <c r="AG4602" s="110"/>
      <c r="AH4602" s="94"/>
      <c r="AJ4602" s="97"/>
      <c r="AL4602" s="39"/>
      <c r="AP4602" s="39"/>
      <c r="AQ4602" s="77"/>
      <c r="AR4602" s="94"/>
      <c r="AT4602" s="97"/>
      <c r="BB4602" s="79"/>
      <c r="BC4602" s="94"/>
      <c r="BE4602" s="97"/>
      <c r="BF4602" s="97"/>
      <c r="BG4602" s="40"/>
      <c r="BK4602" s="40"/>
      <c r="BL4602" s="79"/>
      <c r="BM4602" s="94"/>
      <c r="BO4602" s="97"/>
      <c r="BQ4602" s="40"/>
      <c r="BR4602" s="94"/>
      <c r="BS4602" s="94"/>
      <c r="BT4602" s="94"/>
      <c r="BU4602" s="40"/>
      <c r="BV4602" s="82"/>
      <c r="BW4602" s="94"/>
      <c r="BX4602" s="48"/>
      <c r="BY4602" s="97"/>
      <c r="BZ4602" s="48"/>
      <c r="CA4602" s="40"/>
      <c r="CB4602" s="94"/>
      <c r="CC4602" s="94"/>
      <c r="CD4602" s="94"/>
      <c r="CE4602" s="40"/>
      <c r="CF4602" s="73"/>
      <c r="CG4602" s="41"/>
      <c r="CH4602" s="41"/>
      <c r="CI4602" s="41"/>
      <c r="CJ4602" s="41"/>
      <c r="CK4602" s="41"/>
      <c r="CL4602" s="68"/>
      <c r="CM4602" s="41"/>
      <c r="CN4602" s="41"/>
      <c r="CO4602" s="39"/>
      <c r="CP4602" s="78"/>
      <c r="CS4602" s="96"/>
    </row>
    <row r="4603" spans="1:97" s="38" customFormat="1" x14ac:dyDescent="0.25">
      <c r="A4603" s="38">
        <v>4600</v>
      </c>
      <c r="F4603" s="39"/>
      <c r="Q4603" s="39"/>
      <c r="R4603" s="40"/>
      <c r="S4603" s="40"/>
      <c r="T4603" s="39"/>
      <c r="AG4603" s="110"/>
      <c r="AH4603" s="94"/>
      <c r="AJ4603" s="97"/>
      <c r="AL4603" s="39"/>
      <c r="AP4603" s="39"/>
      <c r="AQ4603" s="77"/>
      <c r="AR4603" s="94"/>
      <c r="AT4603" s="97"/>
      <c r="BB4603" s="79"/>
      <c r="BC4603" s="94"/>
      <c r="BE4603" s="97"/>
      <c r="BF4603" s="97"/>
      <c r="BG4603" s="40"/>
      <c r="BK4603" s="40"/>
      <c r="BL4603" s="79"/>
      <c r="BM4603" s="94"/>
      <c r="BO4603" s="97"/>
      <c r="BQ4603" s="40"/>
      <c r="BR4603" s="94"/>
      <c r="BS4603" s="94"/>
      <c r="BT4603" s="94"/>
      <c r="BU4603" s="40"/>
      <c r="BV4603" s="82"/>
      <c r="BW4603" s="94"/>
      <c r="BX4603" s="48"/>
      <c r="BY4603" s="97"/>
      <c r="BZ4603" s="48"/>
      <c r="CA4603" s="40"/>
      <c r="CB4603" s="94"/>
      <c r="CC4603" s="94"/>
      <c r="CD4603" s="94"/>
      <c r="CE4603" s="40"/>
      <c r="CF4603" s="73"/>
      <c r="CG4603" s="41"/>
      <c r="CH4603" s="41"/>
      <c r="CI4603" s="41"/>
      <c r="CJ4603" s="41"/>
      <c r="CK4603" s="41"/>
      <c r="CL4603" s="68"/>
      <c r="CM4603" s="41"/>
      <c r="CN4603" s="41"/>
      <c r="CO4603" s="39"/>
      <c r="CP4603" s="78"/>
      <c r="CS4603" s="96"/>
    </row>
    <row r="4604" spans="1:97" s="38" customFormat="1" x14ac:dyDescent="0.25">
      <c r="A4604" s="38">
        <v>4601</v>
      </c>
      <c r="F4604" s="39"/>
      <c r="Q4604" s="39"/>
      <c r="R4604" s="40"/>
      <c r="S4604" s="40"/>
      <c r="T4604" s="39"/>
      <c r="AG4604" s="110"/>
      <c r="AH4604" s="94"/>
      <c r="AJ4604" s="97"/>
      <c r="AL4604" s="39"/>
      <c r="AP4604" s="39"/>
      <c r="AQ4604" s="77"/>
      <c r="AR4604" s="94"/>
      <c r="AT4604" s="97"/>
      <c r="BB4604" s="79"/>
      <c r="BC4604" s="94"/>
      <c r="BE4604" s="97"/>
      <c r="BF4604" s="97"/>
      <c r="BG4604" s="40"/>
      <c r="BK4604" s="40"/>
      <c r="BL4604" s="79"/>
      <c r="BM4604" s="94"/>
      <c r="BO4604" s="97"/>
      <c r="BQ4604" s="40"/>
      <c r="BR4604" s="94"/>
      <c r="BS4604" s="94"/>
      <c r="BT4604" s="94"/>
      <c r="BU4604" s="40"/>
      <c r="BV4604" s="82"/>
      <c r="BW4604" s="94"/>
      <c r="BX4604" s="48"/>
      <c r="BY4604" s="97"/>
      <c r="BZ4604" s="48"/>
      <c r="CA4604" s="40"/>
      <c r="CB4604" s="94"/>
      <c r="CC4604" s="94"/>
      <c r="CD4604" s="94"/>
      <c r="CE4604" s="40"/>
      <c r="CF4604" s="73"/>
      <c r="CG4604" s="41"/>
      <c r="CH4604" s="41"/>
      <c r="CI4604" s="41"/>
      <c r="CJ4604" s="41"/>
      <c r="CK4604" s="41"/>
      <c r="CL4604" s="68"/>
      <c r="CM4604" s="41"/>
      <c r="CN4604" s="41"/>
      <c r="CO4604" s="39"/>
      <c r="CP4604" s="78"/>
      <c r="CS4604" s="96"/>
    </row>
    <row r="4605" spans="1:97" s="38" customFormat="1" x14ac:dyDescent="0.25">
      <c r="A4605" s="38">
        <v>4602</v>
      </c>
      <c r="F4605" s="39"/>
      <c r="Q4605" s="39"/>
      <c r="R4605" s="40"/>
      <c r="S4605" s="40"/>
      <c r="T4605" s="39"/>
      <c r="AG4605" s="110"/>
      <c r="AH4605" s="94"/>
      <c r="AJ4605" s="97"/>
      <c r="AL4605" s="39"/>
      <c r="AP4605" s="39"/>
      <c r="AQ4605" s="77"/>
      <c r="AR4605" s="94"/>
      <c r="AT4605" s="97"/>
      <c r="BB4605" s="79"/>
      <c r="BC4605" s="94"/>
      <c r="BE4605" s="97"/>
      <c r="BF4605" s="97"/>
      <c r="BG4605" s="40"/>
      <c r="BK4605" s="40"/>
      <c r="BL4605" s="79"/>
      <c r="BM4605" s="94"/>
      <c r="BO4605" s="97"/>
      <c r="BQ4605" s="40"/>
      <c r="BR4605" s="94"/>
      <c r="BS4605" s="94"/>
      <c r="BT4605" s="94"/>
      <c r="BU4605" s="40"/>
      <c r="BV4605" s="82"/>
      <c r="BW4605" s="94"/>
      <c r="BX4605" s="48"/>
      <c r="BY4605" s="97"/>
      <c r="BZ4605" s="48"/>
      <c r="CA4605" s="40"/>
      <c r="CB4605" s="94"/>
      <c r="CC4605" s="94"/>
      <c r="CD4605" s="94"/>
      <c r="CE4605" s="40"/>
      <c r="CF4605" s="73"/>
      <c r="CG4605" s="41"/>
      <c r="CH4605" s="41"/>
      <c r="CI4605" s="41"/>
      <c r="CJ4605" s="41"/>
      <c r="CK4605" s="41"/>
      <c r="CL4605" s="68"/>
      <c r="CM4605" s="41"/>
      <c r="CN4605" s="41"/>
      <c r="CO4605" s="39"/>
      <c r="CP4605" s="78"/>
      <c r="CS4605" s="96"/>
    </row>
    <row r="4606" spans="1:97" s="38" customFormat="1" x14ac:dyDescent="0.25">
      <c r="A4606" s="38">
        <v>4603</v>
      </c>
      <c r="F4606" s="39"/>
      <c r="Q4606" s="39"/>
      <c r="R4606" s="40"/>
      <c r="S4606" s="40"/>
      <c r="T4606" s="39"/>
      <c r="AG4606" s="110"/>
      <c r="AH4606" s="94"/>
      <c r="AJ4606" s="97"/>
      <c r="AL4606" s="39"/>
      <c r="AP4606" s="39"/>
      <c r="AQ4606" s="77"/>
      <c r="AR4606" s="94"/>
      <c r="AT4606" s="97"/>
      <c r="BB4606" s="79"/>
      <c r="BC4606" s="94"/>
      <c r="BE4606" s="97"/>
      <c r="BF4606" s="97"/>
      <c r="BG4606" s="40"/>
      <c r="BK4606" s="40"/>
      <c r="BL4606" s="79"/>
      <c r="BM4606" s="94"/>
      <c r="BO4606" s="97"/>
      <c r="BQ4606" s="40"/>
      <c r="BR4606" s="94"/>
      <c r="BS4606" s="94"/>
      <c r="BT4606" s="94"/>
      <c r="BU4606" s="40"/>
      <c r="BV4606" s="82"/>
      <c r="BW4606" s="94"/>
      <c r="BX4606" s="48"/>
      <c r="BY4606" s="97"/>
      <c r="BZ4606" s="48"/>
      <c r="CA4606" s="40"/>
      <c r="CB4606" s="94"/>
      <c r="CC4606" s="94"/>
      <c r="CD4606" s="94"/>
      <c r="CE4606" s="40"/>
      <c r="CF4606" s="73"/>
      <c r="CG4606" s="41"/>
      <c r="CH4606" s="41"/>
      <c r="CI4606" s="41"/>
      <c r="CJ4606" s="41"/>
      <c r="CK4606" s="41"/>
      <c r="CL4606" s="68"/>
      <c r="CM4606" s="41"/>
      <c r="CN4606" s="41"/>
      <c r="CO4606" s="39"/>
      <c r="CP4606" s="78"/>
      <c r="CS4606" s="96"/>
    </row>
    <row r="4607" spans="1:97" s="38" customFormat="1" x14ac:dyDescent="0.25">
      <c r="A4607" s="38">
        <v>4604</v>
      </c>
      <c r="F4607" s="39"/>
      <c r="Q4607" s="39"/>
      <c r="R4607" s="40"/>
      <c r="S4607" s="40"/>
      <c r="T4607" s="39"/>
      <c r="AG4607" s="110"/>
      <c r="AH4607" s="94"/>
      <c r="AJ4607" s="97"/>
      <c r="AL4607" s="39"/>
      <c r="AP4607" s="39"/>
      <c r="AQ4607" s="77"/>
      <c r="AR4607" s="94"/>
      <c r="AT4607" s="97"/>
      <c r="BB4607" s="79"/>
      <c r="BC4607" s="94"/>
      <c r="BE4607" s="97"/>
      <c r="BF4607" s="97"/>
      <c r="BG4607" s="40"/>
      <c r="BK4607" s="40"/>
      <c r="BL4607" s="79"/>
      <c r="BM4607" s="94"/>
      <c r="BO4607" s="97"/>
      <c r="BQ4607" s="40"/>
      <c r="BR4607" s="94"/>
      <c r="BS4607" s="94"/>
      <c r="BT4607" s="94"/>
      <c r="BU4607" s="40"/>
      <c r="BV4607" s="82"/>
      <c r="BW4607" s="94"/>
      <c r="BX4607" s="48"/>
      <c r="BY4607" s="97"/>
      <c r="BZ4607" s="48"/>
      <c r="CA4607" s="40"/>
      <c r="CB4607" s="94"/>
      <c r="CC4607" s="94"/>
      <c r="CD4607" s="94"/>
      <c r="CE4607" s="40"/>
      <c r="CF4607" s="73"/>
      <c r="CG4607" s="41"/>
      <c r="CH4607" s="41"/>
      <c r="CI4607" s="41"/>
      <c r="CJ4607" s="41"/>
      <c r="CK4607" s="41"/>
      <c r="CL4607" s="68"/>
      <c r="CM4607" s="41"/>
      <c r="CN4607" s="41"/>
      <c r="CO4607" s="39"/>
      <c r="CP4607" s="78"/>
      <c r="CS4607" s="96"/>
    </row>
    <row r="4608" spans="1:97" s="38" customFormat="1" x14ac:dyDescent="0.25">
      <c r="A4608" s="38">
        <v>4605</v>
      </c>
      <c r="F4608" s="39"/>
      <c r="Q4608" s="39"/>
      <c r="R4608" s="40"/>
      <c r="S4608" s="40"/>
      <c r="T4608" s="39"/>
      <c r="AG4608" s="110"/>
      <c r="AH4608" s="94"/>
      <c r="AJ4608" s="97"/>
      <c r="AL4608" s="39"/>
      <c r="AP4608" s="39"/>
      <c r="AQ4608" s="77"/>
      <c r="AR4608" s="94"/>
      <c r="AT4608" s="97"/>
      <c r="BB4608" s="79"/>
      <c r="BC4608" s="94"/>
      <c r="BE4608" s="97"/>
      <c r="BF4608" s="97"/>
      <c r="BG4608" s="40"/>
      <c r="BK4608" s="40"/>
      <c r="BL4608" s="79"/>
      <c r="BM4608" s="94"/>
      <c r="BO4608" s="97"/>
      <c r="BQ4608" s="40"/>
      <c r="BR4608" s="94"/>
      <c r="BS4608" s="94"/>
      <c r="BT4608" s="94"/>
      <c r="BU4608" s="40"/>
      <c r="BV4608" s="82"/>
      <c r="BW4608" s="94"/>
      <c r="BX4608" s="48"/>
      <c r="BY4608" s="97"/>
      <c r="BZ4608" s="48"/>
      <c r="CA4608" s="40"/>
      <c r="CB4608" s="94"/>
      <c r="CC4608" s="94"/>
      <c r="CD4608" s="94"/>
      <c r="CE4608" s="40"/>
      <c r="CF4608" s="73"/>
      <c r="CG4608" s="41"/>
      <c r="CH4608" s="41"/>
      <c r="CI4608" s="41"/>
      <c r="CJ4608" s="41"/>
      <c r="CK4608" s="41"/>
      <c r="CL4608" s="68"/>
      <c r="CM4608" s="41"/>
      <c r="CN4608" s="41"/>
      <c r="CO4608" s="39"/>
      <c r="CP4608" s="78"/>
      <c r="CS4608" s="96"/>
    </row>
    <row r="4609" spans="1:97" s="38" customFormat="1" x14ac:dyDescent="0.25">
      <c r="A4609" s="38">
        <v>4606</v>
      </c>
      <c r="F4609" s="39"/>
      <c r="Q4609" s="39"/>
      <c r="R4609" s="40"/>
      <c r="S4609" s="40"/>
      <c r="T4609" s="39"/>
      <c r="AG4609" s="110"/>
      <c r="AH4609" s="94"/>
      <c r="AJ4609" s="97"/>
      <c r="AL4609" s="39"/>
      <c r="AP4609" s="39"/>
      <c r="AQ4609" s="77"/>
      <c r="AR4609" s="94"/>
      <c r="AT4609" s="97"/>
      <c r="BB4609" s="79"/>
      <c r="BC4609" s="94"/>
      <c r="BE4609" s="97"/>
      <c r="BF4609" s="97"/>
      <c r="BG4609" s="40"/>
      <c r="BK4609" s="40"/>
      <c r="BL4609" s="79"/>
      <c r="BM4609" s="94"/>
      <c r="BO4609" s="97"/>
      <c r="BQ4609" s="40"/>
      <c r="BR4609" s="94"/>
      <c r="BS4609" s="94"/>
      <c r="BT4609" s="94"/>
      <c r="BU4609" s="40"/>
      <c r="BV4609" s="82"/>
      <c r="BW4609" s="94"/>
      <c r="BX4609" s="48"/>
      <c r="BY4609" s="97"/>
      <c r="BZ4609" s="48"/>
      <c r="CA4609" s="40"/>
      <c r="CB4609" s="94"/>
      <c r="CC4609" s="94"/>
      <c r="CD4609" s="94"/>
      <c r="CE4609" s="40"/>
      <c r="CF4609" s="73"/>
      <c r="CG4609" s="41"/>
      <c r="CH4609" s="41"/>
      <c r="CI4609" s="41"/>
      <c r="CJ4609" s="41"/>
      <c r="CK4609" s="41"/>
      <c r="CL4609" s="68"/>
      <c r="CM4609" s="41"/>
      <c r="CN4609" s="41"/>
      <c r="CO4609" s="39"/>
      <c r="CP4609" s="78"/>
      <c r="CS4609" s="96"/>
    </row>
    <row r="4610" spans="1:97" s="38" customFormat="1" x14ac:dyDescent="0.25">
      <c r="A4610" s="38">
        <v>4607</v>
      </c>
      <c r="F4610" s="39"/>
      <c r="Q4610" s="39"/>
      <c r="R4610" s="40"/>
      <c r="S4610" s="40"/>
      <c r="T4610" s="39"/>
      <c r="AG4610" s="110"/>
      <c r="AH4610" s="94"/>
      <c r="AJ4610" s="97"/>
      <c r="AL4610" s="39"/>
      <c r="AP4610" s="39"/>
      <c r="AQ4610" s="77"/>
      <c r="AR4610" s="94"/>
      <c r="AT4610" s="97"/>
      <c r="BB4610" s="79"/>
      <c r="BC4610" s="94"/>
      <c r="BE4610" s="97"/>
      <c r="BF4610" s="97"/>
      <c r="BG4610" s="40"/>
      <c r="BK4610" s="40"/>
      <c r="BL4610" s="79"/>
      <c r="BM4610" s="94"/>
      <c r="BO4610" s="97"/>
      <c r="BQ4610" s="40"/>
      <c r="BR4610" s="94"/>
      <c r="BS4610" s="94"/>
      <c r="BT4610" s="94"/>
      <c r="BU4610" s="40"/>
      <c r="BV4610" s="82"/>
      <c r="BW4610" s="94"/>
      <c r="BX4610" s="48"/>
      <c r="BY4610" s="97"/>
      <c r="BZ4610" s="48"/>
      <c r="CA4610" s="40"/>
      <c r="CB4610" s="94"/>
      <c r="CC4610" s="94"/>
      <c r="CD4610" s="94"/>
      <c r="CE4610" s="40"/>
      <c r="CF4610" s="73"/>
      <c r="CG4610" s="41"/>
      <c r="CH4610" s="41"/>
      <c r="CI4610" s="41"/>
      <c r="CJ4610" s="41"/>
      <c r="CK4610" s="41"/>
      <c r="CL4610" s="68"/>
      <c r="CM4610" s="41"/>
      <c r="CN4610" s="41"/>
      <c r="CO4610" s="39"/>
      <c r="CP4610" s="78"/>
      <c r="CS4610" s="96"/>
    </row>
    <row r="4611" spans="1:97" s="38" customFormat="1" x14ac:dyDescent="0.25">
      <c r="A4611" s="38">
        <v>4608</v>
      </c>
      <c r="F4611" s="39"/>
      <c r="Q4611" s="39"/>
      <c r="R4611" s="40"/>
      <c r="S4611" s="40"/>
      <c r="T4611" s="39"/>
      <c r="AG4611" s="110"/>
      <c r="AH4611" s="94"/>
      <c r="AJ4611" s="97"/>
      <c r="AL4611" s="39"/>
      <c r="AP4611" s="39"/>
      <c r="AQ4611" s="77"/>
      <c r="AR4611" s="94"/>
      <c r="AT4611" s="97"/>
      <c r="BB4611" s="79"/>
      <c r="BC4611" s="94"/>
      <c r="BE4611" s="97"/>
      <c r="BF4611" s="97"/>
      <c r="BG4611" s="40"/>
      <c r="BK4611" s="40"/>
      <c r="BL4611" s="79"/>
      <c r="BM4611" s="94"/>
      <c r="BO4611" s="97"/>
      <c r="BQ4611" s="40"/>
      <c r="BR4611" s="94"/>
      <c r="BS4611" s="94"/>
      <c r="BT4611" s="94"/>
      <c r="BU4611" s="40"/>
      <c r="BV4611" s="82"/>
      <c r="BW4611" s="94"/>
      <c r="BX4611" s="48"/>
      <c r="BY4611" s="97"/>
      <c r="BZ4611" s="48"/>
      <c r="CA4611" s="40"/>
      <c r="CB4611" s="94"/>
      <c r="CC4611" s="94"/>
      <c r="CD4611" s="94"/>
      <c r="CE4611" s="40"/>
      <c r="CF4611" s="73"/>
      <c r="CG4611" s="41"/>
      <c r="CH4611" s="41"/>
      <c r="CI4611" s="41"/>
      <c r="CJ4611" s="41"/>
      <c r="CK4611" s="41"/>
      <c r="CL4611" s="68"/>
      <c r="CM4611" s="41"/>
      <c r="CN4611" s="41"/>
      <c r="CO4611" s="39"/>
      <c r="CP4611" s="78"/>
      <c r="CS4611" s="96"/>
    </row>
    <row r="4612" spans="1:97" s="38" customFormat="1" x14ac:dyDescent="0.25">
      <c r="A4612" s="38">
        <v>4609</v>
      </c>
      <c r="F4612" s="39"/>
      <c r="Q4612" s="39"/>
      <c r="R4612" s="40"/>
      <c r="S4612" s="40"/>
      <c r="T4612" s="39"/>
      <c r="AG4612" s="110"/>
      <c r="AH4612" s="94"/>
      <c r="AJ4612" s="97"/>
      <c r="AL4612" s="39"/>
      <c r="AP4612" s="39"/>
      <c r="AQ4612" s="77"/>
      <c r="AR4612" s="94"/>
      <c r="AT4612" s="97"/>
      <c r="BB4612" s="79"/>
      <c r="BC4612" s="94"/>
      <c r="BE4612" s="97"/>
      <c r="BF4612" s="97"/>
      <c r="BG4612" s="40"/>
      <c r="BK4612" s="40"/>
      <c r="BL4612" s="79"/>
      <c r="BM4612" s="94"/>
      <c r="BO4612" s="97"/>
      <c r="BQ4612" s="40"/>
      <c r="BR4612" s="94"/>
      <c r="BS4612" s="94"/>
      <c r="BT4612" s="94"/>
      <c r="BU4612" s="40"/>
      <c r="BV4612" s="82"/>
      <c r="BW4612" s="94"/>
      <c r="BX4612" s="48"/>
      <c r="BY4612" s="97"/>
      <c r="BZ4612" s="48"/>
      <c r="CA4612" s="40"/>
      <c r="CB4612" s="94"/>
      <c r="CC4612" s="94"/>
      <c r="CD4612" s="94"/>
      <c r="CE4612" s="40"/>
      <c r="CF4612" s="73"/>
      <c r="CG4612" s="41"/>
      <c r="CH4612" s="41"/>
      <c r="CI4612" s="41"/>
      <c r="CJ4612" s="41"/>
      <c r="CK4612" s="41"/>
      <c r="CL4612" s="68"/>
      <c r="CM4612" s="41"/>
      <c r="CN4612" s="41"/>
      <c r="CO4612" s="39"/>
      <c r="CP4612" s="78"/>
      <c r="CS4612" s="96"/>
    </row>
    <row r="4613" spans="1:97" s="38" customFormat="1" x14ac:dyDescent="0.25">
      <c r="A4613" s="38">
        <v>4610</v>
      </c>
      <c r="F4613" s="39"/>
      <c r="Q4613" s="39"/>
      <c r="R4613" s="40"/>
      <c r="S4613" s="40"/>
      <c r="T4613" s="39"/>
      <c r="AG4613" s="110"/>
      <c r="AH4613" s="94"/>
      <c r="AJ4613" s="97"/>
      <c r="AL4613" s="39"/>
      <c r="AP4613" s="39"/>
      <c r="AQ4613" s="77"/>
      <c r="AR4613" s="94"/>
      <c r="AT4613" s="97"/>
      <c r="BB4613" s="79"/>
      <c r="BC4613" s="94"/>
      <c r="BE4613" s="97"/>
      <c r="BF4613" s="97"/>
      <c r="BG4613" s="40"/>
      <c r="BK4613" s="40"/>
      <c r="BL4613" s="79"/>
      <c r="BM4613" s="94"/>
      <c r="BO4613" s="97"/>
      <c r="BQ4613" s="40"/>
      <c r="BR4613" s="94"/>
      <c r="BS4613" s="94"/>
      <c r="BT4613" s="94"/>
      <c r="BU4613" s="40"/>
      <c r="BV4613" s="82"/>
      <c r="BW4613" s="94"/>
      <c r="BX4613" s="48"/>
      <c r="BY4613" s="97"/>
      <c r="BZ4613" s="48"/>
      <c r="CA4613" s="40"/>
      <c r="CB4613" s="94"/>
      <c r="CC4613" s="94"/>
      <c r="CD4613" s="94"/>
      <c r="CE4613" s="40"/>
      <c r="CF4613" s="73"/>
      <c r="CG4613" s="41"/>
      <c r="CH4613" s="41"/>
      <c r="CI4613" s="41"/>
      <c r="CJ4613" s="41"/>
      <c r="CK4613" s="41"/>
      <c r="CL4613" s="68"/>
      <c r="CM4613" s="41"/>
      <c r="CN4613" s="41"/>
      <c r="CO4613" s="39"/>
      <c r="CP4613" s="78"/>
      <c r="CS4613" s="96"/>
    </row>
    <row r="4614" spans="1:97" s="38" customFormat="1" x14ac:dyDescent="0.25">
      <c r="A4614" s="38">
        <v>4611</v>
      </c>
      <c r="F4614" s="39"/>
      <c r="Q4614" s="39"/>
      <c r="R4614" s="40"/>
      <c r="S4614" s="40"/>
      <c r="T4614" s="39"/>
      <c r="AG4614" s="110"/>
      <c r="AH4614" s="94"/>
      <c r="AJ4614" s="97"/>
      <c r="AL4614" s="39"/>
      <c r="AP4614" s="39"/>
      <c r="AQ4614" s="77"/>
      <c r="AR4614" s="94"/>
      <c r="AT4614" s="97"/>
      <c r="BB4614" s="79"/>
      <c r="BC4614" s="94"/>
      <c r="BE4614" s="97"/>
      <c r="BF4614" s="97"/>
      <c r="BG4614" s="40"/>
      <c r="BK4614" s="40"/>
      <c r="BL4614" s="79"/>
      <c r="BM4614" s="94"/>
      <c r="BO4614" s="97"/>
      <c r="BQ4614" s="40"/>
      <c r="BR4614" s="94"/>
      <c r="BS4614" s="94"/>
      <c r="BT4614" s="94"/>
      <c r="BU4614" s="40"/>
      <c r="BV4614" s="82"/>
      <c r="BW4614" s="94"/>
      <c r="BX4614" s="48"/>
      <c r="BY4614" s="97"/>
      <c r="BZ4614" s="48"/>
      <c r="CA4614" s="40"/>
      <c r="CB4614" s="94"/>
      <c r="CC4614" s="94"/>
      <c r="CD4614" s="94"/>
      <c r="CE4614" s="40"/>
      <c r="CF4614" s="73"/>
      <c r="CG4614" s="41"/>
      <c r="CH4614" s="41"/>
      <c r="CI4614" s="41"/>
      <c r="CJ4614" s="41"/>
      <c r="CK4614" s="41"/>
      <c r="CL4614" s="68"/>
      <c r="CM4614" s="41"/>
      <c r="CN4614" s="41"/>
      <c r="CO4614" s="39"/>
      <c r="CP4614" s="78"/>
      <c r="CS4614" s="96"/>
    </row>
    <row r="4615" spans="1:97" s="38" customFormat="1" x14ac:dyDescent="0.25">
      <c r="A4615" s="38">
        <v>4612</v>
      </c>
      <c r="F4615" s="39"/>
      <c r="Q4615" s="39"/>
      <c r="R4615" s="40"/>
      <c r="S4615" s="40"/>
      <c r="T4615" s="39"/>
      <c r="AG4615" s="110"/>
      <c r="AH4615" s="94"/>
      <c r="AJ4615" s="97"/>
      <c r="AL4615" s="39"/>
      <c r="AP4615" s="39"/>
      <c r="AQ4615" s="77"/>
      <c r="AR4615" s="94"/>
      <c r="AT4615" s="97"/>
      <c r="BB4615" s="79"/>
      <c r="BC4615" s="94"/>
      <c r="BE4615" s="97"/>
      <c r="BF4615" s="97"/>
      <c r="BG4615" s="40"/>
      <c r="BK4615" s="40"/>
      <c r="BL4615" s="79"/>
      <c r="BM4615" s="94"/>
      <c r="BO4615" s="97"/>
      <c r="BQ4615" s="40"/>
      <c r="BR4615" s="94"/>
      <c r="BS4615" s="94"/>
      <c r="BT4615" s="94"/>
      <c r="BU4615" s="40"/>
      <c r="BV4615" s="82"/>
      <c r="BW4615" s="94"/>
      <c r="BX4615" s="48"/>
      <c r="BY4615" s="97"/>
      <c r="BZ4615" s="48"/>
      <c r="CA4615" s="40"/>
      <c r="CB4615" s="94"/>
      <c r="CC4615" s="94"/>
      <c r="CD4615" s="94"/>
      <c r="CE4615" s="40"/>
      <c r="CF4615" s="73"/>
      <c r="CG4615" s="41"/>
      <c r="CH4615" s="41"/>
      <c r="CI4615" s="41"/>
      <c r="CJ4615" s="41"/>
      <c r="CK4615" s="41"/>
      <c r="CL4615" s="68"/>
      <c r="CM4615" s="41"/>
      <c r="CN4615" s="41"/>
      <c r="CO4615" s="39"/>
      <c r="CP4615" s="78"/>
      <c r="CS4615" s="96"/>
    </row>
    <row r="4616" spans="1:97" s="38" customFormat="1" x14ac:dyDescent="0.25">
      <c r="A4616" s="38">
        <v>4613</v>
      </c>
      <c r="F4616" s="39"/>
      <c r="Q4616" s="39"/>
      <c r="R4616" s="40"/>
      <c r="S4616" s="40"/>
      <c r="T4616" s="39"/>
      <c r="AG4616" s="110"/>
      <c r="AH4616" s="94"/>
      <c r="AJ4616" s="97"/>
      <c r="AL4616" s="39"/>
      <c r="AP4616" s="39"/>
      <c r="AQ4616" s="77"/>
      <c r="AR4616" s="94"/>
      <c r="AT4616" s="97"/>
      <c r="BB4616" s="79"/>
      <c r="BC4616" s="94"/>
      <c r="BE4616" s="97"/>
      <c r="BF4616" s="97"/>
      <c r="BG4616" s="40"/>
      <c r="BK4616" s="40"/>
      <c r="BL4616" s="79"/>
      <c r="BM4616" s="94"/>
      <c r="BO4616" s="97"/>
      <c r="BQ4616" s="40"/>
      <c r="BR4616" s="94"/>
      <c r="BS4616" s="94"/>
      <c r="BT4616" s="94"/>
      <c r="BU4616" s="40"/>
      <c r="BV4616" s="82"/>
      <c r="BW4616" s="94"/>
      <c r="BX4616" s="48"/>
      <c r="BY4616" s="97"/>
      <c r="BZ4616" s="48"/>
      <c r="CA4616" s="40"/>
      <c r="CB4616" s="94"/>
      <c r="CC4616" s="94"/>
      <c r="CD4616" s="94"/>
      <c r="CE4616" s="40"/>
      <c r="CF4616" s="73"/>
      <c r="CG4616" s="41"/>
      <c r="CH4616" s="41"/>
      <c r="CI4616" s="41"/>
      <c r="CJ4616" s="41"/>
      <c r="CK4616" s="41"/>
      <c r="CL4616" s="68"/>
      <c r="CM4616" s="41"/>
      <c r="CN4616" s="41"/>
      <c r="CO4616" s="39"/>
      <c r="CP4616" s="78"/>
      <c r="CS4616" s="96"/>
    </row>
    <row r="4617" spans="1:97" s="38" customFormat="1" x14ac:dyDescent="0.25">
      <c r="A4617" s="38">
        <v>4614</v>
      </c>
      <c r="F4617" s="39"/>
      <c r="Q4617" s="39"/>
      <c r="R4617" s="40"/>
      <c r="S4617" s="40"/>
      <c r="T4617" s="39"/>
      <c r="AG4617" s="110"/>
      <c r="AH4617" s="94"/>
      <c r="AJ4617" s="97"/>
      <c r="AL4617" s="39"/>
      <c r="AP4617" s="39"/>
      <c r="AQ4617" s="77"/>
      <c r="AR4617" s="94"/>
      <c r="AT4617" s="97"/>
      <c r="BB4617" s="79"/>
      <c r="BC4617" s="94"/>
      <c r="BE4617" s="97"/>
      <c r="BF4617" s="97"/>
      <c r="BG4617" s="40"/>
      <c r="BK4617" s="40"/>
      <c r="BL4617" s="79"/>
      <c r="BM4617" s="94"/>
      <c r="BO4617" s="97"/>
      <c r="BQ4617" s="40"/>
      <c r="BR4617" s="94"/>
      <c r="BS4617" s="94"/>
      <c r="BT4617" s="94"/>
      <c r="BU4617" s="40"/>
      <c r="BV4617" s="82"/>
      <c r="BW4617" s="94"/>
      <c r="BX4617" s="48"/>
      <c r="BY4617" s="97"/>
      <c r="BZ4617" s="48"/>
      <c r="CA4617" s="40"/>
      <c r="CB4617" s="94"/>
      <c r="CC4617" s="94"/>
      <c r="CD4617" s="94"/>
      <c r="CE4617" s="40"/>
      <c r="CF4617" s="73"/>
      <c r="CG4617" s="41"/>
      <c r="CH4617" s="41"/>
      <c r="CI4617" s="41"/>
      <c r="CJ4617" s="41"/>
      <c r="CK4617" s="41"/>
      <c r="CL4617" s="68"/>
      <c r="CM4617" s="41"/>
      <c r="CN4617" s="41"/>
      <c r="CO4617" s="39"/>
      <c r="CP4617" s="78"/>
      <c r="CS4617" s="96"/>
    </row>
    <row r="4618" spans="1:97" s="38" customFormat="1" x14ac:dyDescent="0.25">
      <c r="A4618" s="38">
        <v>4615</v>
      </c>
      <c r="F4618" s="39"/>
      <c r="Q4618" s="39"/>
      <c r="R4618" s="40"/>
      <c r="S4618" s="40"/>
      <c r="T4618" s="39"/>
      <c r="AG4618" s="110"/>
      <c r="AH4618" s="94"/>
      <c r="AJ4618" s="97"/>
      <c r="AL4618" s="39"/>
      <c r="AP4618" s="39"/>
      <c r="AQ4618" s="77"/>
      <c r="AR4618" s="94"/>
      <c r="AT4618" s="97"/>
      <c r="BB4618" s="79"/>
      <c r="BC4618" s="94"/>
      <c r="BE4618" s="97"/>
      <c r="BF4618" s="97"/>
      <c r="BG4618" s="40"/>
      <c r="BK4618" s="40"/>
      <c r="BL4618" s="79"/>
      <c r="BM4618" s="94"/>
      <c r="BO4618" s="97"/>
      <c r="BQ4618" s="40"/>
      <c r="BR4618" s="94"/>
      <c r="BS4618" s="94"/>
      <c r="BT4618" s="94"/>
      <c r="BU4618" s="40"/>
      <c r="BV4618" s="82"/>
      <c r="BW4618" s="94"/>
      <c r="BX4618" s="48"/>
      <c r="BY4618" s="97"/>
      <c r="BZ4618" s="48"/>
      <c r="CA4618" s="40"/>
      <c r="CB4618" s="94"/>
      <c r="CC4618" s="94"/>
      <c r="CD4618" s="94"/>
      <c r="CE4618" s="40"/>
      <c r="CF4618" s="73"/>
      <c r="CG4618" s="41"/>
      <c r="CH4618" s="41"/>
      <c r="CI4618" s="41"/>
      <c r="CJ4618" s="41"/>
      <c r="CK4618" s="41"/>
      <c r="CL4618" s="68"/>
      <c r="CM4618" s="41"/>
      <c r="CN4618" s="41"/>
      <c r="CO4618" s="39"/>
      <c r="CP4618" s="78"/>
      <c r="CS4618" s="96"/>
    </row>
    <row r="4619" spans="1:97" s="38" customFormat="1" x14ac:dyDescent="0.25">
      <c r="A4619" s="38">
        <v>4616</v>
      </c>
      <c r="F4619" s="39"/>
      <c r="Q4619" s="39"/>
      <c r="R4619" s="40"/>
      <c r="S4619" s="40"/>
      <c r="T4619" s="39"/>
      <c r="AG4619" s="110"/>
      <c r="AH4619" s="94"/>
      <c r="AJ4619" s="97"/>
      <c r="AL4619" s="39"/>
      <c r="AP4619" s="39"/>
      <c r="AQ4619" s="77"/>
      <c r="AR4619" s="94"/>
      <c r="AT4619" s="97"/>
      <c r="BB4619" s="79"/>
      <c r="BC4619" s="94"/>
      <c r="BE4619" s="97"/>
      <c r="BF4619" s="97"/>
      <c r="BG4619" s="40"/>
      <c r="BK4619" s="40"/>
      <c r="BL4619" s="79"/>
      <c r="BM4619" s="94"/>
      <c r="BO4619" s="97"/>
      <c r="BQ4619" s="40"/>
      <c r="BR4619" s="94"/>
      <c r="BS4619" s="94"/>
      <c r="BT4619" s="94"/>
      <c r="BU4619" s="40"/>
      <c r="BV4619" s="82"/>
      <c r="BW4619" s="94"/>
      <c r="BX4619" s="48"/>
      <c r="BY4619" s="97"/>
      <c r="BZ4619" s="48"/>
      <c r="CA4619" s="40"/>
      <c r="CB4619" s="94"/>
      <c r="CC4619" s="94"/>
      <c r="CD4619" s="94"/>
      <c r="CE4619" s="40"/>
      <c r="CF4619" s="73"/>
      <c r="CG4619" s="41"/>
      <c r="CH4619" s="41"/>
      <c r="CI4619" s="41"/>
      <c r="CJ4619" s="41"/>
      <c r="CK4619" s="41"/>
      <c r="CL4619" s="68"/>
      <c r="CM4619" s="41"/>
      <c r="CN4619" s="41"/>
      <c r="CO4619" s="39"/>
      <c r="CP4619" s="78"/>
      <c r="CS4619" s="96"/>
    </row>
    <row r="4620" spans="1:97" s="38" customFormat="1" x14ac:dyDescent="0.25">
      <c r="A4620" s="38">
        <v>4617</v>
      </c>
      <c r="F4620" s="39"/>
      <c r="Q4620" s="39"/>
      <c r="R4620" s="40"/>
      <c r="S4620" s="40"/>
      <c r="T4620" s="39"/>
      <c r="AG4620" s="110"/>
      <c r="AH4620" s="94"/>
      <c r="AJ4620" s="97"/>
      <c r="AL4620" s="39"/>
      <c r="AP4620" s="39"/>
      <c r="AQ4620" s="77"/>
      <c r="AR4620" s="94"/>
      <c r="AT4620" s="97"/>
      <c r="BB4620" s="79"/>
      <c r="BC4620" s="94"/>
      <c r="BE4620" s="97"/>
      <c r="BF4620" s="97"/>
      <c r="BG4620" s="40"/>
      <c r="BK4620" s="40"/>
      <c r="BL4620" s="79"/>
      <c r="BM4620" s="94"/>
      <c r="BO4620" s="97"/>
      <c r="BQ4620" s="40"/>
      <c r="BR4620" s="94"/>
      <c r="BS4620" s="94"/>
      <c r="BT4620" s="94"/>
      <c r="BU4620" s="40"/>
      <c r="BV4620" s="82"/>
      <c r="BW4620" s="94"/>
      <c r="BX4620" s="48"/>
      <c r="BY4620" s="97"/>
      <c r="BZ4620" s="48"/>
      <c r="CA4620" s="40"/>
      <c r="CB4620" s="94"/>
      <c r="CC4620" s="94"/>
      <c r="CD4620" s="94"/>
      <c r="CE4620" s="40"/>
      <c r="CF4620" s="73"/>
      <c r="CG4620" s="41"/>
      <c r="CH4620" s="41"/>
      <c r="CI4620" s="41"/>
      <c r="CJ4620" s="41"/>
      <c r="CK4620" s="41"/>
      <c r="CL4620" s="68"/>
      <c r="CM4620" s="41"/>
      <c r="CN4620" s="41"/>
      <c r="CO4620" s="39"/>
      <c r="CP4620" s="78"/>
      <c r="CS4620" s="96"/>
    </row>
    <row r="4621" spans="1:97" s="38" customFormat="1" x14ac:dyDescent="0.25">
      <c r="A4621" s="38">
        <v>4618</v>
      </c>
      <c r="F4621" s="39"/>
      <c r="Q4621" s="39"/>
      <c r="R4621" s="40"/>
      <c r="S4621" s="40"/>
      <c r="T4621" s="39"/>
      <c r="AG4621" s="110"/>
      <c r="AH4621" s="94"/>
      <c r="AJ4621" s="97"/>
      <c r="AL4621" s="39"/>
      <c r="AP4621" s="39"/>
      <c r="AQ4621" s="77"/>
      <c r="AR4621" s="94"/>
      <c r="AT4621" s="97"/>
      <c r="BB4621" s="79"/>
      <c r="BC4621" s="94"/>
      <c r="BE4621" s="97"/>
      <c r="BF4621" s="97"/>
      <c r="BG4621" s="40"/>
      <c r="BK4621" s="40"/>
      <c r="BL4621" s="79"/>
      <c r="BM4621" s="94"/>
      <c r="BO4621" s="97"/>
      <c r="BQ4621" s="40"/>
      <c r="BR4621" s="94"/>
      <c r="BS4621" s="94"/>
      <c r="BT4621" s="94"/>
      <c r="BU4621" s="40"/>
      <c r="BV4621" s="82"/>
      <c r="BW4621" s="94"/>
      <c r="BX4621" s="48"/>
      <c r="BY4621" s="97"/>
      <c r="BZ4621" s="48"/>
      <c r="CA4621" s="40"/>
      <c r="CB4621" s="94"/>
      <c r="CC4621" s="94"/>
      <c r="CD4621" s="94"/>
      <c r="CE4621" s="40"/>
      <c r="CF4621" s="73"/>
      <c r="CG4621" s="41"/>
      <c r="CH4621" s="41"/>
      <c r="CI4621" s="41"/>
      <c r="CJ4621" s="41"/>
      <c r="CK4621" s="41"/>
      <c r="CL4621" s="68"/>
      <c r="CM4621" s="41"/>
      <c r="CN4621" s="41"/>
      <c r="CO4621" s="39"/>
      <c r="CP4621" s="78"/>
      <c r="CS4621" s="96"/>
    </row>
    <row r="4622" spans="1:97" s="38" customFormat="1" x14ac:dyDescent="0.25">
      <c r="A4622" s="38">
        <v>4619</v>
      </c>
      <c r="F4622" s="39"/>
      <c r="Q4622" s="39"/>
      <c r="R4622" s="40"/>
      <c r="S4622" s="40"/>
      <c r="T4622" s="39"/>
      <c r="AG4622" s="110"/>
      <c r="AH4622" s="94"/>
      <c r="AJ4622" s="97"/>
      <c r="AL4622" s="39"/>
      <c r="AP4622" s="39"/>
      <c r="AQ4622" s="77"/>
      <c r="AR4622" s="94"/>
      <c r="AT4622" s="97"/>
      <c r="BB4622" s="79"/>
      <c r="BC4622" s="94"/>
      <c r="BE4622" s="97"/>
      <c r="BF4622" s="97"/>
      <c r="BG4622" s="40"/>
      <c r="BK4622" s="40"/>
      <c r="BL4622" s="79"/>
      <c r="BM4622" s="94"/>
      <c r="BO4622" s="97"/>
      <c r="BQ4622" s="40"/>
      <c r="BR4622" s="94"/>
      <c r="BS4622" s="94"/>
      <c r="BT4622" s="94"/>
      <c r="BU4622" s="40"/>
      <c r="BV4622" s="82"/>
      <c r="BW4622" s="94"/>
      <c r="BX4622" s="48"/>
      <c r="BY4622" s="97"/>
      <c r="BZ4622" s="48"/>
      <c r="CA4622" s="40"/>
      <c r="CB4622" s="94"/>
      <c r="CC4622" s="94"/>
      <c r="CD4622" s="94"/>
      <c r="CE4622" s="40"/>
      <c r="CF4622" s="73"/>
      <c r="CG4622" s="41"/>
      <c r="CH4622" s="41"/>
      <c r="CI4622" s="41"/>
      <c r="CJ4622" s="41"/>
      <c r="CK4622" s="41"/>
      <c r="CL4622" s="68"/>
      <c r="CM4622" s="41"/>
      <c r="CN4622" s="41"/>
      <c r="CO4622" s="39"/>
      <c r="CP4622" s="78"/>
      <c r="CS4622" s="96"/>
    </row>
    <row r="4623" spans="1:97" s="38" customFormat="1" x14ac:dyDescent="0.25">
      <c r="A4623" s="38">
        <v>4620</v>
      </c>
      <c r="F4623" s="39"/>
      <c r="Q4623" s="39"/>
      <c r="R4623" s="40"/>
      <c r="S4623" s="40"/>
      <c r="T4623" s="39"/>
      <c r="AG4623" s="110"/>
      <c r="AH4623" s="94"/>
      <c r="AJ4623" s="97"/>
      <c r="AL4623" s="39"/>
      <c r="AP4623" s="39"/>
      <c r="AQ4623" s="77"/>
      <c r="AR4623" s="94"/>
      <c r="AT4623" s="97"/>
      <c r="BB4623" s="79"/>
      <c r="BC4623" s="94"/>
      <c r="BE4623" s="97"/>
      <c r="BF4623" s="97"/>
      <c r="BG4623" s="40"/>
      <c r="BK4623" s="40"/>
      <c r="BL4623" s="79"/>
      <c r="BM4623" s="94"/>
      <c r="BO4623" s="97"/>
      <c r="BQ4623" s="40"/>
      <c r="BR4623" s="94"/>
      <c r="BS4623" s="94"/>
      <c r="BT4623" s="94"/>
      <c r="BU4623" s="40"/>
      <c r="BV4623" s="82"/>
      <c r="BW4623" s="94"/>
      <c r="BX4623" s="48"/>
      <c r="BY4623" s="97"/>
      <c r="BZ4623" s="48"/>
      <c r="CA4623" s="40"/>
      <c r="CB4623" s="94"/>
      <c r="CC4623" s="94"/>
      <c r="CD4623" s="94"/>
      <c r="CE4623" s="40"/>
      <c r="CF4623" s="73"/>
      <c r="CG4623" s="41"/>
      <c r="CH4623" s="41"/>
      <c r="CI4623" s="41"/>
      <c r="CJ4623" s="41"/>
      <c r="CK4623" s="41"/>
      <c r="CL4623" s="68"/>
      <c r="CM4623" s="41"/>
      <c r="CN4623" s="41"/>
      <c r="CO4623" s="39"/>
      <c r="CP4623" s="78"/>
      <c r="CS4623" s="96"/>
    </row>
    <row r="4624" spans="1:97" s="38" customFormat="1" x14ac:dyDescent="0.25">
      <c r="A4624" s="38">
        <v>4621</v>
      </c>
      <c r="F4624" s="39"/>
      <c r="Q4624" s="39"/>
      <c r="R4624" s="40"/>
      <c r="S4624" s="40"/>
      <c r="T4624" s="39"/>
      <c r="AG4624" s="110"/>
      <c r="AH4624" s="94"/>
      <c r="AJ4624" s="97"/>
      <c r="AL4624" s="39"/>
      <c r="AP4624" s="39"/>
      <c r="AQ4624" s="77"/>
      <c r="AR4624" s="94"/>
      <c r="AT4624" s="97"/>
      <c r="BB4624" s="79"/>
      <c r="BC4624" s="94"/>
      <c r="BE4624" s="97"/>
      <c r="BF4624" s="97"/>
      <c r="BG4624" s="40"/>
      <c r="BK4624" s="40"/>
      <c r="BL4624" s="79"/>
      <c r="BM4624" s="94"/>
      <c r="BO4624" s="97"/>
      <c r="BQ4624" s="40"/>
      <c r="BR4624" s="94"/>
      <c r="BS4624" s="94"/>
      <c r="BT4624" s="94"/>
      <c r="BU4624" s="40"/>
      <c r="BV4624" s="82"/>
      <c r="BW4624" s="94"/>
      <c r="BX4624" s="48"/>
      <c r="BY4624" s="97"/>
      <c r="BZ4624" s="48"/>
      <c r="CA4624" s="40"/>
      <c r="CB4624" s="94"/>
      <c r="CC4624" s="94"/>
      <c r="CD4624" s="94"/>
      <c r="CE4624" s="40"/>
      <c r="CF4624" s="73"/>
      <c r="CG4624" s="41"/>
      <c r="CH4624" s="41"/>
      <c r="CI4624" s="41"/>
      <c r="CJ4624" s="41"/>
      <c r="CK4624" s="41"/>
      <c r="CL4624" s="68"/>
      <c r="CM4624" s="41"/>
      <c r="CN4624" s="41"/>
      <c r="CO4624" s="39"/>
      <c r="CP4624" s="78"/>
      <c r="CS4624" s="96"/>
    </row>
    <row r="4625" spans="1:97" s="38" customFormat="1" x14ac:dyDescent="0.25">
      <c r="A4625" s="38">
        <v>4622</v>
      </c>
      <c r="F4625" s="39"/>
      <c r="Q4625" s="39"/>
      <c r="R4625" s="40"/>
      <c r="S4625" s="40"/>
      <c r="T4625" s="39"/>
      <c r="AG4625" s="110"/>
      <c r="AH4625" s="94"/>
      <c r="AJ4625" s="97"/>
      <c r="AL4625" s="39"/>
      <c r="AP4625" s="39"/>
      <c r="AQ4625" s="77"/>
      <c r="AR4625" s="94"/>
      <c r="AT4625" s="97"/>
      <c r="BB4625" s="79"/>
      <c r="BC4625" s="94"/>
      <c r="BE4625" s="97"/>
      <c r="BF4625" s="97"/>
      <c r="BG4625" s="40"/>
      <c r="BK4625" s="40"/>
      <c r="BL4625" s="79"/>
      <c r="BM4625" s="94"/>
      <c r="BO4625" s="97"/>
      <c r="BQ4625" s="40"/>
      <c r="BR4625" s="94"/>
      <c r="BS4625" s="94"/>
      <c r="BT4625" s="94"/>
      <c r="BU4625" s="40"/>
      <c r="BV4625" s="82"/>
      <c r="BW4625" s="94"/>
      <c r="BX4625" s="48"/>
      <c r="BY4625" s="97"/>
      <c r="BZ4625" s="48"/>
      <c r="CA4625" s="40"/>
      <c r="CB4625" s="94"/>
      <c r="CC4625" s="94"/>
      <c r="CD4625" s="94"/>
      <c r="CE4625" s="40"/>
      <c r="CF4625" s="73"/>
      <c r="CG4625" s="41"/>
      <c r="CH4625" s="41"/>
      <c r="CI4625" s="41"/>
      <c r="CJ4625" s="41"/>
      <c r="CK4625" s="41"/>
      <c r="CL4625" s="68"/>
      <c r="CM4625" s="41"/>
      <c r="CN4625" s="41"/>
      <c r="CO4625" s="39"/>
      <c r="CP4625" s="78"/>
      <c r="CS4625" s="96"/>
    </row>
    <row r="4626" spans="1:97" s="38" customFormat="1" x14ac:dyDescent="0.25">
      <c r="A4626" s="38">
        <v>4623</v>
      </c>
      <c r="F4626" s="39"/>
      <c r="Q4626" s="39"/>
      <c r="R4626" s="40"/>
      <c r="S4626" s="40"/>
      <c r="T4626" s="39"/>
      <c r="AG4626" s="110"/>
      <c r="AH4626" s="94"/>
      <c r="AJ4626" s="97"/>
      <c r="AL4626" s="39"/>
      <c r="AP4626" s="39"/>
      <c r="AQ4626" s="77"/>
      <c r="AR4626" s="94"/>
      <c r="AT4626" s="97"/>
      <c r="BB4626" s="79"/>
      <c r="BC4626" s="94"/>
      <c r="BE4626" s="97"/>
      <c r="BF4626" s="97"/>
      <c r="BG4626" s="40"/>
      <c r="BK4626" s="40"/>
      <c r="BL4626" s="79"/>
      <c r="BM4626" s="94"/>
      <c r="BO4626" s="97"/>
      <c r="BQ4626" s="40"/>
      <c r="BR4626" s="94"/>
      <c r="BS4626" s="94"/>
      <c r="BT4626" s="94"/>
      <c r="BU4626" s="40"/>
      <c r="BV4626" s="82"/>
      <c r="BW4626" s="94"/>
      <c r="BX4626" s="48"/>
      <c r="BY4626" s="97"/>
      <c r="BZ4626" s="48"/>
      <c r="CA4626" s="40"/>
      <c r="CB4626" s="94"/>
      <c r="CC4626" s="94"/>
      <c r="CD4626" s="94"/>
      <c r="CE4626" s="40"/>
      <c r="CF4626" s="73"/>
      <c r="CG4626" s="41"/>
      <c r="CH4626" s="41"/>
      <c r="CI4626" s="41"/>
      <c r="CJ4626" s="41"/>
      <c r="CK4626" s="41"/>
      <c r="CL4626" s="68"/>
      <c r="CM4626" s="41"/>
      <c r="CN4626" s="41"/>
      <c r="CO4626" s="39"/>
      <c r="CP4626" s="78"/>
      <c r="CS4626" s="96"/>
    </row>
    <row r="4627" spans="1:97" s="38" customFormat="1" x14ac:dyDescent="0.25">
      <c r="A4627" s="38">
        <v>4624</v>
      </c>
      <c r="F4627" s="39"/>
      <c r="Q4627" s="39"/>
      <c r="R4627" s="40"/>
      <c r="S4627" s="40"/>
      <c r="T4627" s="39"/>
      <c r="AG4627" s="110"/>
      <c r="AH4627" s="94"/>
      <c r="AJ4627" s="97"/>
      <c r="AL4627" s="39"/>
      <c r="AP4627" s="39"/>
      <c r="AQ4627" s="77"/>
      <c r="AR4627" s="94"/>
      <c r="AT4627" s="97"/>
      <c r="BB4627" s="79"/>
      <c r="BC4627" s="94"/>
      <c r="BE4627" s="97"/>
      <c r="BF4627" s="97"/>
      <c r="BG4627" s="40"/>
      <c r="BK4627" s="40"/>
      <c r="BL4627" s="79"/>
      <c r="BM4627" s="94"/>
      <c r="BO4627" s="97"/>
      <c r="BQ4627" s="40"/>
      <c r="BR4627" s="94"/>
      <c r="BS4627" s="94"/>
      <c r="BT4627" s="94"/>
      <c r="BU4627" s="40"/>
      <c r="BV4627" s="82"/>
      <c r="BW4627" s="94"/>
      <c r="BX4627" s="48"/>
      <c r="BY4627" s="97"/>
      <c r="BZ4627" s="48"/>
      <c r="CA4627" s="40"/>
      <c r="CB4627" s="94"/>
      <c r="CC4627" s="94"/>
      <c r="CD4627" s="94"/>
      <c r="CE4627" s="40"/>
      <c r="CF4627" s="73"/>
      <c r="CG4627" s="41"/>
      <c r="CH4627" s="41"/>
      <c r="CI4627" s="41"/>
      <c r="CJ4627" s="41"/>
      <c r="CK4627" s="41"/>
      <c r="CL4627" s="68"/>
      <c r="CM4627" s="41"/>
      <c r="CN4627" s="41"/>
      <c r="CO4627" s="39"/>
      <c r="CP4627" s="78"/>
      <c r="CS4627" s="96"/>
    </row>
    <row r="4628" spans="1:97" s="38" customFormat="1" x14ac:dyDescent="0.25">
      <c r="A4628" s="38">
        <v>4625</v>
      </c>
      <c r="F4628" s="39"/>
      <c r="Q4628" s="39"/>
      <c r="R4628" s="40"/>
      <c r="S4628" s="40"/>
      <c r="T4628" s="39"/>
      <c r="AG4628" s="110"/>
      <c r="AH4628" s="94"/>
      <c r="AJ4628" s="97"/>
      <c r="AL4628" s="39"/>
      <c r="AP4628" s="39"/>
      <c r="AQ4628" s="77"/>
      <c r="AR4628" s="94"/>
      <c r="AT4628" s="97"/>
      <c r="BB4628" s="79"/>
      <c r="BC4628" s="94"/>
      <c r="BE4628" s="97"/>
      <c r="BF4628" s="97"/>
      <c r="BG4628" s="40"/>
      <c r="BK4628" s="40"/>
      <c r="BL4628" s="79"/>
      <c r="BM4628" s="94"/>
      <c r="BO4628" s="97"/>
      <c r="BQ4628" s="40"/>
      <c r="BR4628" s="94"/>
      <c r="BS4628" s="94"/>
      <c r="BT4628" s="94"/>
      <c r="BU4628" s="40"/>
      <c r="BV4628" s="82"/>
      <c r="BW4628" s="94"/>
      <c r="BX4628" s="48"/>
      <c r="BY4628" s="97"/>
      <c r="BZ4628" s="48"/>
      <c r="CA4628" s="40"/>
      <c r="CB4628" s="94"/>
      <c r="CC4628" s="94"/>
      <c r="CD4628" s="94"/>
      <c r="CE4628" s="40"/>
      <c r="CF4628" s="73"/>
      <c r="CG4628" s="41"/>
      <c r="CH4628" s="41"/>
      <c r="CI4628" s="41"/>
      <c r="CJ4628" s="41"/>
      <c r="CK4628" s="41"/>
      <c r="CL4628" s="68"/>
      <c r="CM4628" s="41"/>
      <c r="CN4628" s="41"/>
      <c r="CO4628" s="39"/>
      <c r="CP4628" s="78"/>
      <c r="CS4628" s="96"/>
    </row>
    <row r="4629" spans="1:97" s="38" customFormat="1" x14ac:dyDescent="0.25">
      <c r="A4629" s="38">
        <v>4626</v>
      </c>
      <c r="F4629" s="39"/>
      <c r="Q4629" s="39"/>
      <c r="R4629" s="40"/>
      <c r="S4629" s="40"/>
      <c r="T4629" s="39"/>
      <c r="AG4629" s="110"/>
      <c r="AH4629" s="94"/>
      <c r="AJ4629" s="97"/>
      <c r="AL4629" s="39"/>
      <c r="AP4629" s="39"/>
      <c r="AQ4629" s="77"/>
      <c r="AR4629" s="94"/>
      <c r="AT4629" s="97"/>
      <c r="BB4629" s="79"/>
      <c r="BC4629" s="94"/>
      <c r="BE4629" s="97"/>
      <c r="BF4629" s="97"/>
      <c r="BG4629" s="40"/>
      <c r="BK4629" s="40"/>
      <c r="BL4629" s="79"/>
      <c r="BM4629" s="94"/>
      <c r="BO4629" s="97"/>
      <c r="BQ4629" s="40"/>
      <c r="BR4629" s="94"/>
      <c r="BS4629" s="94"/>
      <c r="BT4629" s="94"/>
      <c r="BU4629" s="40"/>
      <c r="BV4629" s="82"/>
      <c r="BW4629" s="94"/>
      <c r="BX4629" s="48"/>
      <c r="BY4629" s="97"/>
      <c r="BZ4629" s="48"/>
      <c r="CA4629" s="40"/>
      <c r="CB4629" s="94"/>
      <c r="CC4629" s="94"/>
      <c r="CD4629" s="94"/>
      <c r="CE4629" s="40"/>
      <c r="CF4629" s="73"/>
      <c r="CG4629" s="41"/>
      <c r="CH4629" s="41"/>
      <c r="CI4629" s="41"/>
      <c r="CJ4629" s="41"/>
      <c r="CK4629" s="41"/>
      <c r="CL4629" s="68"/>
      <c r="CM4629" s="41"/>
      <c r="CN4629" s="41"/>
      <c r="CO4629" s="39"/>
      <c r="CP4629" s="78"/>
      <c r="CS4629" s="96"/>
    </row>
    <row r="4630" spans="1:97" s="38" customFormat="1" x14ac:dyDescent="0.25">
      <c r="A4630" s="38">
        <v>4627</v>
      </c>
      <c r="F4630" s="39"/>
      <c r="Q4630" s="39"/>
      <c r="R4630" s="40"/>
      <c r="S4630" s="40"/>
      <c r="T4630" s="39"/>
      <c r="AG4630" s="110"/>
      <c r="AH4630" s="94"/>
      <c r="AJ4630" s="97"/>
      <c r="AL4630" s="39"/>
      <c r="AP4630" s="39"/>
      <c r="AQ4630" s="77"/>
      <c r="AR4630" s="94"/>
      <c r="AT4630" s="97"/>
      <c r="BB4630" s="79"/>
      <c r="BC4630" s="94"/>
      <c r="BE4630" s="97"/>
      <c r="BF4630" s="97"/>
      <c r="BG4630" s="40"/>
      <c r="BK4630" s="40"/>
      <c r="BL4630" s="79"/>
      <c r="BM4630" s="94"/>
      <c r="BO4630" s="97"/>
      <c r="BQ4630" s="40"/>
      <c r="BR4630" s="94"/>
      <c r="BS4630" s="94"/>
      <c r="BT4630" s="94"/>
      <c r="BU4630" s="40"/>
      <c r="BV4630" s="82"/>
      <c r="BW4630" s="94"/>
      <c r="BX4630" s="48"/>
      <c r="BY4630" s="97"/>
      <c r="BZ4630" s="48"/>
      <c r="CA4630" s="40"/>
      <c r="CB4630" s="94"/>
      <c r="CC4630" s="94"/>
      <c r="CD4630" s="94"/>
      <c r="CE4630" s="40"/>
      <c r="CF4630" s="73"/>
      <c r="CG4630" s="41"/>
      <c r="CH4630" s="41"/>
      <c r="CI4630" s="41"/>
      <c r="CJ4630" s="41"/>
      <c r="CK4630" s="41"/>
      <c r="CL4630" s="68"/>
      <c r="CM4630" s="41"/>
      <c r="CN4630" s="41"/>
      <c r="CO4630" s="39"/>
      <c r="CP4630" s="78"/>
      <c r="CS4630" s="96"/>
    </row>
    <row r="4631" spans="1:97" s="38" customFormat="1" x14ac:dyDescent="0.25">
      <c r="A4631" s="38">
        <v>4628</v>
      </c>
      <c r="F4631" s="39"/>
      <c r="Q4631" s="39"/>
      <c r="R4631" s="40"/>
      <c r="S4631" s="40"/>
      <c r="T4631" s="39"/>
      <c r="AG4631" s="110"/>
      <c r="AH4631" s="94"/>
      <c r="AJ4631" s="97"/>
      <c r="AL4631" s="39"/>
      <c r="AP4631" s="39"/>
      <c r="AQ4631" s="77"/>
      <c r="AR4631" s="94"/>
      <c r="AT4631" s="97"/>
      <c r="BB4631" s="79"/>
      <c r="BC4631" s="94"/>
      <c r="BE4631" s="97"/>
      <c r="BF4631" s="97"/>
      <c r="BG4631" s="40"/>
      <c r="BK4631" s="40"/>
      <c r="BL4631" s="79"/>
      <c r="BM4631" s="94"/>
      <c r="BO4631" s="97"/>
      <c r="BQ4631" s="40"/>
      <c r="BR4631" s="94"/>
      <c r="BS4631" s="94"/>
      <c r="BT4631" s="94"/>
      <c r="BU4631" s="40"/>
      <c r="BV4631" s="82"/>
      <c r="BW4631" s="94"/>
      <c r="BX4631" s="48"/>
      <c r="BY4631" s="97"/>
      <c r="BZ4631" s="48"/>
      <c r="CA4631" s="40"/>
      <c r="CB4631" s="94"/>
      <c r="CC4631" s="94"/>
      <c r="CD4631" s="94"/>
      <c r="CE4631" s="40"/>
      <c r="CF4631" s="73"/>
      <c r="CG4631" s="41"/>
      <c r="CH4631" s="41"/>
      <c r="CI4631" s="41"/>
      <c r="CJ4631" s="41"/>
      <c r="CK4631" s="41"/>
      <c r="CL4631" s="68"/>
      <c r="CM4631" s="41"/>
      <c r="CN4631" s="41"/>
      <c r="CO4631" s="39"/>
      <c r="CP4631" s="78"/>
      <c r="CS4631" s="96"/>
    </row>
    <row r="4632" spans="1:97" s="38" customFormat="1" x14ac:dyDescent="0.25">
      <c r="A4632" s="38">
        <v>4629</v>
      </c>
      <c r="F4632" s="39"/>
      <c r="Q4632" s="39"/>
      <c r="R4632" s="40"/>
      <c r="S4632" s="40"/>
      <c r="T4632" s="39"/>
      <c r="AG4632" s="110"/>
      <c r="AH4632" s="94"/>
      <c r="AJ4632" s="97"/>
      <c r="AL4632" s="39"/>
      <c r="AP4632" s="39"/>
      <c r="AQ4632" s="77"/>
      <c r="AR4632" s="94"/>
      <c r="AT4632" s="97"/>
      <c r="BB4632" s="79"/>
      <c r="BC4632" s="94"/>
      <c r="BE4632" s="97"/>
      <c r="BF4632" s="97"/>
      <c r="BG4632" s="40"/>
      <c r="BK4632" s="40"/>
      <c r="BL4632" s="79"/>
      <c r="BM4632" s="94"/>
      <c r="BO4632" s="97"/>
      <c r="BQ4632" s="40"/>
      <c r="BR4632" s="94"/>
      <c r="BS4632" s="94"/>
      <c r="BT4632" s="94"/>
      <c r="BU4632" s="40"/>
      <c r="BV4632" s="82"/>
      <c r="BW4632" s="94"/>
      <c r="BX4632" s="48"/>
      <c r="BY4632" s="97"/>
      <c r="BZ4632" s="48"/>
      <c r="CA4632" s="40"/>
      <c r="CB4632" s="94"/>
      <c r="CC4632" s="94"/>
      <c r="CD4632" s="94"/>
      <c r="CE4632" s="40"/>
      <c r="CF4632" s="73"/>
      <c r="CG4632" s="41"/>
      <c r="CH4632" s="41"/>
      <c r="CI4632" s="41"/>
      <c r="CJ4632" s="41"/>
      <c r="CK4632" s="41"/>
      <c r="CL4632" s="68"/>
      <c r="CM4632" s="41"/>
      <c r="CN4632" s="41"/>
      <c r="CO4632" s="39"/>
      <c r="CP4632" s="78"/>
      <c r="CS4632" s="96"/>
    </row>
    <row r="4633" spans="1:97" s="38" customFormat="1" x14ac:dyDescent="0.25">
      <c r="A4633" s="38">
        <v>4630</v>
      </c>
      <c r="F4633" s="39"/>
      <c r="Q4633" s="39"/>
      <c r="R4633" s="40"/>
      <c r="S4633" s="40"/>
      <c r="T4633" s="39"/>
      <c r="AG4633" s="110"/>
      <c r="AH4633" s="94"/>
      <c r="AJ4633" s="97"/>
      <c r="AL4633" s="39"/>
      <c r="AP4633" s="39"/>
      <c r="AQ4633" s="77"/>
      <c r="AR4633" s="94"/>
      <c r="AT4633" s="97"/>
      <c r="BB4633" s="79"/>
      <c r="BC4633" s="94"/>
      <c r="BE4633" s="97"/>
      <c r="BF4633" s="97"/>
      <c r="BG4633" s="40"/>
      <c r="BK4633" s="40"/>
      <c r="BL4633" s="79"/>
      <c r="BM4633" s="94"/>
      <c r="BO4633" s="97"/>
      <c r="BQ4633" s="40"/>
      <c r="BR4633" s="94"/>
      <c r="BS4633" s="94"/>
      <c r="BT4633" s="94"/>
      <c r="BU4633" s="40"/>
      <c r="BV4633" s="82"/>
      <c r="BW4633" s="94"/>
      <c r="BX4633" s="48"/>
      <c r="BY4633" s="97"/>
      <c r="BZ4633" s="48"/>
      <c r="CA4633" s="40"/>
      <c r="CB4633" s="94"/>
      <c r="CC4633" s="94"/>
      <c r="CD4633" s="94"/>
      <c r="CE4633" s="40"/>
      <c r="CF4633" s="73"/>
      <c r="CG4633" s="41"/>
      <c r="CH4633" s="41"/>
      <c r="CI4633" s="41"/>
      <c r="CJ4633" s="41"/>
      <c r="CK4633" s="41"/>
      <c r="CL4633" s="68"/>
      <c r="CM4633" s="41"/>
      <c r="CN4633" s="41"/>
      <c r="CO4633" s="39"/>
      <c r="CP4633" s="78"/>
      <c r="CS4633" s="96"/>
    </row>
    <row r="4634" spans="1:97" s="38" customFormat="1" x14ac:dyDescent="0.25">
      <c r="A4634" s="38">
        <v>4631</v>
      </c>
      <c r="F4634" s="39"/>
      <c r="Q4634" s="39"/>
      <c r="R4634" s="40"/>
      <c r="S4634" s="40"/>
      <c r="T4634" s="39"/>
      <c r="AG4634" s="110"/>
      <c r="AH4634" s="94"/>
      <c r="AJ4634" s="97"/>
      <c r="AL4634" s="39"/>
      <c r="AP4634" s="39"/>
      <c r="AQ4634" s="77"/>
      <c r="AR4634" s="94"/>
      <c r="AT4634" s="97"/>
      <c r="BB4634" s="79"/>
      <c r="BC4634" s="94"/>
      <c r="BE4634" s="97"/>
      <c r="BF4634" s="97"/>
      <c r="BG4634" s="40"/>
      <c r="BK4634" s="40"/>
      <c r="BL4634" s="79"/>
      <c r="BM4634" s="94"/>
      <c r="BO4634" s="97"/>
      <c r="BQ4634" s="40"/>
      <c r="BR4634" s="94"/>
      <c r="BS4634" s="94"/>
      <c r="BT4634" s="94"/>
      <c r="BU4634" s="40"/>
      <c r="BV4634" s="82"/>
      <c r="BW4634" s="94"/>
      <c r="BX4634" s="48"/>
      <c r="BY4634" s="97"/>
      <c r="BZ4634" s="48"/>
      <c r="CA4634" s="40"/>
      <c r="CB4634" s="94"/>
      <c r="CC4634" s="94"/>
      <c r="CD4634" s="94"/>
      <c r="CE4634" s="40"/>
      <c r="CF4634" s="73"/>
      <c r="CG4634" s="41"/>
      <c r="CH4634" s="41"/>
      <c r="CI4634" s="41"/>
      <c r="CJ4634" s="41"/>
      <c r="CK4634" s="41"/>
      <c r="CL4634" s="68"/>
      <c r="CM4634" s="41"/>
      <c r="CN4634" s="41"/>
      <c r="CO4634" s="39"/>
      <c r="CP4634" s="78"/>
      <c r="CS4634" s="96"/>
    </row>
    <row r="4635" spans="1:97" s="38" customFormat="1" x14ac:dyDescent="0.25">
      <c r="A4635" s="38">
        <v>4632</v>
      </c>
      <c r="F4635" s="39"/>
      <c r="Q4635" s="39"/>
      <c r="R4635" s="40"/>
      <c r="S4635" s="40"/>
      <c r="T4635" s="39"/>
      <c r="AG4635" s="110"/>
      <c r="AH4635" s="94"/>
      <c r="AJ4635" s="97"/>
      <c r="AL4635" s="39"/>
      <c r="AP4635" s="39"/>
      <c r="AQ4635" s="77"/>
      <c r="AR4635" s="94"/>
      <c r="AT4635" s="97"/>
      <c r="BB4635" s="79"/>
      <c r="BC4635" s="94"/>
      <c r="BE4635" s="97"/>
      <c r="BF4635" s="97"/>
      <c r="BG4635" s="40"/>
      <c r="BK4635" s="40"/>
      <c r="BL4635" s="79"/>
      <c r="BM4635" s="94"/>
      <c r="BO4635" s="97"/>
      <c r="BQ4635" s="40"/>
      <c r="BR4635" s="94"/>
      <c r="BS4635" s="94"/>
      <c r="BT4635" s="94"/>
      <c r="BU4635" s="40"/>
      <c r="BV4635" s="82"/>
      <c r="BW4635" s="94"/>
      <c r="BX4635" s="48"/>
      <c r="BY4635" s="97"/>
      <c r="BZ4635" s="48"/>
      <c r="CA4635" s="40"/>
      <c r="CB4635" s="94"/>
      <c r="CC4635" s="94"/>
      <c r="CD4635" s="94"/>
      <c r="CE4635" s="40"/>
      <c r="CF4635" s="73"/>
      <c r="CG4635" s="41"/>
      <c r="CH4635" s="41"/>
      <c r="CI4635" s="41"/>
      <c r="CJ4635" s="41"/>
      <c r="CK4635" s="41"/>
      <c r="CL4635" s="68"/>
      <c r="CM4635" s="41"/>
      <c r="CN4635" s="41"/>
      <c r="CO4635" s="39"/>
      <c r="CP4635" s="78"/>
      <c r="CS4635" s="96"/>
    </row>
    <row r="4636" spans="1:97" s="38" customFormat="1" x14ac:dyDescent="0.25">
      <c r="A4636" s="38">
        <v>4633</v>
      </c>
      <c r="F4636" s="39"/>
      <c r="Q4636" s="39"/>
      <c r="R4636" s="40"/>
      <c r="S4636" s="40"/>
      <c r="T4636" s="39"/>
      <c r="AG4636" s="110"/>
      <c r="AH4636" s="94"/>
      <c r="AJ4636" s="97"/>
      <c r="AL4636" s="39"/>
      <c r="AP4636" s="39"/>
      <c r="AQ4636" s="77"/>
      <c r="AR4636" s="94"/>
      <c r="AT4636" s="97"/>
      <c r="BB4636" s="79"/>
      <c r="BC4636" s="94"/>
      <c r="BE4636" s="97"/>
      <c r="BF4636" s="97"/>
      <c r="BG4636" s="40"/>
      <c r="BK4636" s="40"/>
      <c r="BL4636" s="79"/>
      <c r="BM4636" s="94"/>
      <c r="BO4636" s="97"/>
      <c r="BQ4636" s="40"/>
      <c r="BR4636" s="94"/>
      <c r="BS4636" s="94"/>
      <c r="BT4636" s="94"/>
      <c r="BU4636" s="40"/>
      <c r="BV4636" s="82"/>
      <c r="BW4636" s="94"/>
      <c r="BX4636" s="48"/>
      <c r="BY4636" s="97"/>
      <c r="BZ4636" s="48"/>
      <c r="CA4636" s="40"/>
      <c r="CB4636" s="94"/>
      <c r="CC4636" s="94"/>
      <c r="CD4636" s="94"/>
      <c r="CE4636" s="40"/>
      <c r="CF4636" s="73"/>
      <c r="CG4636" s="41"/>
      <c r="CH4636" s="41"/>
      <c r="CI4636" s="41"/>
      <c r="CJ4636" s="41"/>
      <c r="CK4636" s="41"/>
      <c r="CL4636" s="68"/>
      <c r="CM4636" s="41"/>
      <c r="CN4636" s="41"/>
      <c r="CO4636" s="39"/>
      <c r="CP4636" s="78"/>
      <c r="CS4636" s="96"/>
    </row>
    <row r="4637" spans="1:97" s="38" customFormat="1" x14ac:dyDescent="0.25">
      <c r="A4637" s="38">
        <v>4634</v>
      </c>
      <c r="F4637" s="39"/>
      <c r="Q4637" s="39"/>
      <c r="R4637" s="40"/>
      <c r="S4637" s="40"/>
      <c r="T4637" s="39"/>
      <c r="AG4637" s="110"/>
      <c r="AH4637" s="94"/>
      <c r="AJ4637" s="97"/>
      <c r="AL4637" s="39"/>
      <c r="AP4637" s="39"/>
      <c r="AQ4637" s="77"/>
      <c r="AR4637" s="94"/>
      <c r="AT4637" s="97"/>
      <c r="BB4637" s="79"/>
      <c r="BC4637" s="94"/>
      <c r="BE4637" s="97"/>
      <c r="BF4637" s="97"/>
      <c r="BG4637" s="40"/>
      <c r="BK4637" s="40"/>
      <c r="BL4637" s="79"/>
      <c r="BM4637" s="94"/>
      <c r="BO4637" s="97"/>
      <c r="BQ4637" s="40"/>
      <c r="BR4637" s="94"/>
      <c r="BS4637" s="94"/>
      <c r="BT4637" s="94"/>
      <c r="BU4637" s="40"/>
      <c r="BV4637" s="82"/>
      <c r="BW4637" s="94"/>
      <c r="BX4637" s="48"/>
      <c r="BY4637" s="97"/>
      <c r="BZ4637" s="48"/>
      <c r="CA4637" s="40"/>
      <c r="CB4637" s="94"/>
      <c r="CC4637" s="94"/>
      <c r="CD4637" s="94"/>
      <c r="CE4637" s="40"/>
      <c r="CF4637" s="73"/>
      <c r="CG4637" s="41"/>
      <c r="CH4637" s="41"/>
      <c r="CI4637" s="41"/>
      <c r="CJ4637" s="41"/>
      <c r="CK4637" s="41"/>
      <c r="CL4637" s="68"/>
      <c r="CM4637" s="41"/>
      <c r="CN4637" s="41"/>
      <c r="CO4637" s="39"/>
      <c r="CP4637" s="78"/>
      <c r="CS4637" s="96"/>
    </row>
    <row r="4638" spans="1:97" s="38" customFormat="1" x14ac:dyDescent="0.25">
      <c r="A4638" s="38">
        <v>4635</v>
      </c>
      <c r="F4638" s="39"/>
      <c r="Q4638" s="39"/>
      <c r="R4638" s="40"/>
      <c r="S4638" s="40"/>
      <c r="T4638" s="39"/>
      <c r="AG4638" s="110"/>
      <c r="AH4638" s="94"/>
      <c r="AJ4638" s="97"/>
      <c r="AL4638" s="39"/>
      <c r="AP4638" s="39"/>
      <c r="AQ4638" s="77"/>
      <c r="AR4638" s="94"/>
      <c r="AT4638" s="97"/>
      <c r="BB4638" s="79"/>
      <c r="BC4638" s="94"/>
      <c r="BE4638" s="97"/>
      <c r="BF4638" s="97"/>
      <c r="BG4638" s="40"/>
      <c r="BK4638" s="40"/>
      <c r="BL4638" s="79"/>
      <c r="BM4638" s="94"/>
      <c r="BO4638" s="97"/>
      <c r="BQ4638" s="40"/>
      <c r="BR4638" s="94"/>
      <c r="BS4638" s="94"/>
      <c r="BT4638" s="94"/>
      <c r="BU4638" s="40"/>
      <c r="BV4638" s="82"/>
      <c r="BW4638" s="94"/>
      <c r="BX4638" s="48"/>
      <c r="BY4638" s="97"/>
      <c r="BZ4638" s="48"/>
      <c r="CA4638" s="40"/>
      <c r="CB4638" s="94"/>
      <c r="CC4638" s="94"/>
      <c r="CD4638" s="94"/>
      <c r="CE4638" s="40"/>
      <c r="CF4638" s="73"/>
      <c r="CG4638" s="41"/>
      <c r="CH4638" s="41"/>
      <c r="CI4638" s="41"/>
      <c r="CJ4638" s="41"/>
      <c r="CK4638" s="41"/>
      <c r="CL4638" s="68"/>
      <c r="CM4638" s="41"/>
      <c r="CN4638" s="41"/>
      <c r="CO4638" s="39"/>
      <c r="CP4638" s="78"/>
      <c r="CS4638" s="96"/>
    </row>
    <row r="4639" spans="1:97" s="38" customFormat="1" x14ac:dyDescent="0.25">
      <c r="A4639" s="38">
        <v>4636</v>
      </c>
      <c r="F4639" s="39"/>
      <c r="Q4639" s="39"/>
      <c r="R4639" s="40"/>
      <c r="S4639" s="40"/>
      <c r="T4639" s="39"/>
      <c r="AG4639" s="110"/>
      <c r="AH4639" s="94"/>
      <c r="AJ4639" s="97"/>
      <c r="AL4639" s="39"/>
      <c r="AP4639" s="39"/>
      <c r="AQ4639" s="77"/>
      <c r="AR4639" s="94"/>
      <c r="AT4639" s="97"/>
      <c r="BB4639" s="79"/>
      <c r="BC4639" s="94"/>
      <c r="BE4639" s="97"/>
      <c r="BF4639" s="97"/>
      <c r="BG4639" s="40"/>
      <c r="BK4639" s="40"/>
      <c r="BL4639" s="79"/>
      <c r="BM4639" s="94"/>
      <c r="BO4639" s="97"/>
      <c r="BQ4639" s="40"/>
      <c r="BR4639" s="94"/>
      <c r="BS4639" s="94"/>
      <c r="BT4639" s="94"/>
      <c r="BU4639" s="40"/>
      <c r="BV4639" s="82"/>
      <c r="BW4639" s="94"/>
      <c r="BX4639" s="48"/>
      <c r="BY4639" s="97"/>
      <c r="BZ4639" s="48"/>
      <c r="CA4639" s="40"/>
      <c r="CB4639" s="94"/>
      <c r="CC4639" s="94"/>
      <c r="CD4639" s="94"/>
      <c r="CE4639" s="40"/>
      <c r="CF4639" s="73"/>
      <c r="CG4639" s="41"/>
      <c r="CH4639" s="41"/>
      <c r="CI4639" s="41"/>
      <c r="CJ4639" s="41"/>
      <c r="CK4639" s="41"/>
      <c r="CL4639" s="68"/>
      <c r="CM4639" s="41"/>
      <c r="CN4639" s="41"/>
      <c r="CO4639" s="39"/>
      <c r="CP4639" s="78"/>
      <c r="CS4639" s="96"/>
    </row>
    <row r="4640" spans="1:97" s="38" customFormat="1" x14ac:dyDescent="0.25">
      <c r="A4640" s="38">
        <v>4637</v>
      </c>
      <c r="F4640" s="39"/>
      <c r="Q4640" s="39"/>
      <c r="R4640" s="40"/>
      <c r="S4640" s="40"/>
      <c r="T4640" s="39"/>
      <c r="AG4640" s="110"/>
      <c r="AH4640" s="94"/>
      <c r="AJ4640" s="97"/>
      <c r="AL4640" s="39"/>
      <c r="AP4640" s="39"/>
      <c r="AQ4640" s="77"/>
      <c r="AR4640" s="94"/>
      <c r="AT4640" s="97"/>
      <c r="BB4640" s="79"/>
      <c r="BC4640" s="94"/>
      <c r="BE4640" s="97"/>
      <c r="BF4640" s="97"/>
      <c r="BG4640" s="40"/>
      <c r="BK4640" s="40"/>
      <c r="BL4640" s="79"/>
      <c r="BM4640" s="94"/>
      <c r="BO4640" s="97"/>
      <c r="BQ4640" s="40"/>
      <c r="BR4640" s="94"/>
      <c r="BS4640" s="94"/>
      <c r="BT4640" s="94"/>
      <c r="BU4640" s="40"/>
      <c r="BV4640" s="82"/>
      <c r="BW4640" s="94"/>
      <c r="BX4640" s="48"/>
      <c r="BY4640" s="97"/>
      <c r="BZ4640" s="48"/>
      <c r="CA4640" s="40"/>
      <c r="CB4640" s="94"/>
      <c r="CC4640" s="94"/>
      <c r="CD4640" s="94"/>
      <c r="CE4640" s="40"/>
      <c r="CF4640" s="73"/>
      <c r="CG4640" s="41"/>
      <c r="CH4640" s="41"/>
      <c r="CI4640" s="41"/>
      <c r="CJ4640" s="41"/>
      <c r="CK4640" s="41"/>
      <c r="CL4640" s="68"/>
      <c r="CM4640" s="41"/>
      <c r="CN4640" s="41"/>
      <c r="CO4640" s="39"/>
      <c r="CP4640" s="78"/>
      <c r="CS4640" s="96"/>
    </row>
    <row r="4641" spans="1:97" s="38" customFormat="1" x14ac:dyDescent="0.25">
      <c r="A4641" s="38">
        <v>4638</v>
      </c>
      <c r="F4641" s="39"/>
      <c r="Q4641" s="39"/>
      <c r="R4641" s="40"/>
      <c r="S4641" s="40"/>
      <c r="T4641" s="39"/>
      <c r="AG4641" s="110"/>
      <c r="AH4641" s="94"/>
      <c r="AJ4641" s="97"/>
      <c r="AL4641" s="39"/>
      <c r="AP4641" s="39"/>
      <c r="AQ4641" s="77"/>
      <c r="AR4641" s="94"/>
      <c r="AT4641" s="97"/>
      <c r="BB4641" s="79"/>
      <c r="BC4641" s="94"/>
      <c r="BE4641" s="97"/>
      <c r="BF4641" s="97"/>
      <c r="BG4641" s="40"/>
      <c r="BK4641" s="40"/>
      <c r="BL4641" s="79"/>
      <c r="BM4641" s="94"/>
      <c r="BO4641" s="97"/>
      <c r="BQ4641" s="40"/>
      <c r="BR4641" s="94"/>
      <c r="BS4641" s="94"/>
      <c r="BT4641" s="94"/>
      <c r="BU4641" s="40"/>
      <c r="BV4641" s="82"/>
      <c r="BW4641" s="94"/>
      <c r="BX4641" s="48"/>
      <c r="BY4641" s="97"/>
      <c r="BZ4641" s="48"/>
      <c r="CA4641" s="40"/>
      <c r="CB4641" s="94"/>
      <c r="CC4641" s="94"/>
      <c r="CD4641" s="94"/>
      <c r="CE4641" s="40"/>
      <c r="CF4641" s="73"/>
      <c r="CG4641" s="41"/>
      <c r="CH4641" s="41"/>
      <c r="CI4641" s="41"/>
      <c r="CJ4641" s="41"/>
      <c r="CK4641" s="41"/>
      <c r="CL4641" s="68"/>
      <c r="CM4641" s="41"/>
      <c r="CN4641" s="41"/>
      <c r="CO4641" s="39"/>
      <c r="CP4641" s="78"/>
      <c r="CS4641" s="96"/>
    </row>
    <row r="4642" spans="1:97" s="38" customFormat="1" x14ac:dyDescent="0.25">
      <c r="A4642" s="38">
        <v>4639</v>
      </c>
      <c r="F4642" s="39"/>
      <c r="Q4642" s="39"/>
      <c r="R4642" s="40"/>
      <c r="S4642" s="40"/>
      <c r="T4642" s="39"/>
      <c r="AG4642" s="110"/>
      <c r="AH4642" s="94"/>
      <c r="AJ4642" s="97"/>
      <c r="AL4642" s="39"/>
      <c r="AP4642" s="39"/>
      <c r="AQ4642" s="77"/>
      <c r="AR4642" s="94"/>
      <c r="AT4642" s="97"/>
      <c r="BB4642" s="79"/>
      <c r="BC4642" s="94"/>
      <c r="BE4642" s="97"/>
      <c r="BF4642" s="97"/>
      <c r="BG4642" s="40"/>
      <c r="BK4642" s="40"/>
      <c r="BL4642" s="79"/>
      <c r="BM4642" s="94"/>
      <c r="BO4642" s="97"/>
      <c r="BQ4642" s="40"/>
      <c r="BR4642" s="94"/>
      <c r="BS4642" s="94"/>
      <c r="BT4642" s="94"/>
      <c r="BU4642" s="40"/>
      <c r="BV4642" s="82"/>
      <c r="BW4642" s="94"/>
      <c r="BX4642" s="48"/>
      <c r="BY4642" s="97"/>
      <c r="BZ4642" s="48"/>
      <c r="CA4642" s="40"/>
      <c r="CB4642" s="94"/>
      <c r="CC4642" s="94"/>
      <c r="CD4642" s="94"/>
      <c r="CE4642" s="40"/>
      <c r="CF4642" s="73"/>
      <c r="CG4642" s="41"/>
      <c r="CH4642" s="41"/>
      <c r="CI4642" s="41"/>
      <c r="CJ4642" s="41"/>
      <c r="CK4642" s="41"/>
      <c r="CL4642" s="68"/>
      <c r="CM4642" s="41"/>
      <c r="CN4642" s="41"/>
      <c r="CO4642" s="39"/>
      <c r="CP4642" s="78"/>
      <c r="CS4642" s="96"/>
    </row>
    <row r="4643" spans="1:97" s="38" customFormat="1" x14ac:dyDescent="0.25">
      <c r="A4643" s="38">
        <v>4640</v>
      </c>
      <c r="F4643" s="39"/>
      <c r="Q4643" s="39"/>
      <c r="R4643" s="40"/>
      <c r="S4643" s="40"/>
      <c r="T4643" s="39"/>
      <c r="AG4643" s="110"/>
      <c r="AH4643" s="94"/>
      <c r="AJ4643" s="97"/>
      <c r="AL4643" s="39"/>
      <c r="AP4643" s="39"/>
      <c r="AQ4643" s="77"/>
      <c r="AR4643" s="94"/>
      <c r="AT4643" s="97"/>
      <c r="BB4643" s="79"/>
      <c r="BC4643" s="94"/>
      <c r="BE4643" s="97"/>
      <c r="BF4643" s="97"/>
      <c r="BG4643" s="40"/>
      <c r="BK4643" s="40"/>
      <c r="BL4643" s="79"/>
      <c r="BM4643" s="94"/>
      <c r="BO4643" s="97"/>
      <c r="BQ4643" s="40"/>
      <c r="BR4643" s="94"/>
      <c r="BS4643" s="94"/>
      <c r="BT4643" s="94"/>
      <c r="BU4643" s="40"/>
      <c r="BV4643" s="82"/>
      <c r="BW4643" s="94"/>
      <c r="BX4643" s="48"/>
      <c r="BY4643" s="97"/>
      <c r="BZ4643" s="48"/>
      <c r="CA4643" s="40"/>
      <c r="CB4643" s="94"/>
      <c r="CC4643" s="94"/>
      <c r="CD4643" s="94"/>
      <c r="CE4643" s="40"/>
      <c r="CF4643" s="73"/>
      <c r="CG4643" s="41"/>
      <c r="CH4643" s="41"/>
      <c r="CI4643" s="41"/>
      <c r="CJ4643" s="41"/>
      <c r="CK4643" s="41"/>
      <c r="CL4643" s="68"/>
      <c r="CM4643" s="41"/>
      <c r="CN4643" s="41"/>
      <c r="CO4643" s="39"/>
      <c r="CP4643" s="78"/>
      <c r="CS4643" s="96"/>
    </row>
    <row r="4644" spans="1:97" s="38" customFormat="1" x14ac:dyDescent="0.25">
      <c r="A4644" s="38">
        <v>4641</v>
      </c>
      <c r="F4644" s="39"/>
      <c r="Q4644" s="39"/>
      <c r="R4644" s="40"/>
      <c r="S4644" s="40"/>
      <c r="T4644" s="39"/>
      <c r="AG4644" s="110"/>
      <c r="AH4644" s="94"/>
      <c r="AI4644" s="42"/>
      <c r="AJ4644" s="97"/>
      <c r="AL4644" s="39"/>
      <c r="AP4644" s="39"/>
      <c r="AQ4644" s="77"/>
      <c r="AR4644" s="94"/>
      <c r="AT4644" s="97"/>
      <c r="BB4644" s="79"/>
      <c r="BC4644" s="94"/>
      <c r="BE4644" s="97"/>
      <c r="BF4644" s="97"/>
      <c r="BG4644" s="40"/>
      <c r="BK4644" s="40"/>
      <c r="BL4644" s="79"/>
      <c r="BM4644" s="94"/>
      <c r="BO4644" s="97"/>
      <c r="BQ4644" s="40"/>
      <c r="BR4644" s="94"/>
      <c r="BS4644" s="94"/>
      <c r="BT4644" s="94"/>
      <c r="BU4644" s="40"/>
      <c r="BV4644" s="82"/>
      <c r="BW4644" s="94"/>
      <c r="BX4644" s="48"/>
      <c r="BY4644" s="97"/>
      <c r="BZ4644" s="48"/>
      <c r="CA4644" s="40"/>
      <c r="CB4644" s="94"/>
      <c r="CC4644" s="94"/>
      <c r="CD4644" s="94"/>
      <c r="CE4644" s="40"/>
      <c r="CF4644" s="73"/>
      <c r="CG4644" s="41"/>
      <c r="CH4644" s="41"/>
      <c r="CI4644" s="41"/>
      <c r="CJ4644" s="41"/>
      <c r="CK4644" s="41"/>
      <c r="CL4644" s="68"/>
      <c r="CM4644" s="41"/>
      <c r="CN4644" s="41"/>
      <c r="CO4644" s="39"/>
      <c r="CP4644" s="78"/>
      <c r="CS4644" s="96"/>
    </row>
    <row r="4645" spans="1:97" s="38" customFormat="1" x14ac:dyDescent="0.25">
      <c r="A4645" s="38">
        <v>4642</v>
      </c>
      <c r="F4645" s="39"/>
      <c r="Q4645" s="39"/>
      <c r="R4645" s="40"/>
      <c r="S4645" s="40"/>
      <c r="T4645" s="39"/>
      <c r="AG4645" s="110"/>
      <c r="AH4645" s="94"/>
      <c r="AI4645" s="42"/>
      <c r="AJ4645" s="97"/>
      <c r="AL4645" s="39"/>
      <c r="AP4645" s="39"/>
      <c r="AQ4645" s="77"/>
      <c r="AR4645" s="94"/>
      <c r="AT4645" s="97"/>
      <c r="BB4645" s="79"/>
      <c r="BC4645" s="94"/>
      <c r="BE4645" s="97"/>
      <c r="BF4645" s="97"/>
      <c r="BG4645" s="40"/>
      <c r="BK4645" s="40"/>
      <c r="BL4645" s="79"/>
      <c r="BM4645" s="94"/>
      <c r="BO4645" s="97"/>
      <c r="BQ4645" s="40"/>
      <c r="BR4645" s="94"/>
      <c r="BS4645" s="94"/>
      <c r="BT4645" s="94"/>
      <c r="BU4645" s="40"/>
      <c r="BV4645" s="82"/>
      <c r="BW4645" s="94"/>
      <c r="BX4645" s="48"/>
      <c r="BY4645" s="97"/>
      <c r="BZ4645" s="48"/>
      <c r="CA4645" s="40"/>
      <c r="CB4645" s="94"/>
      <c r="CC4645" s="94"/>
      <c r="CD4645" s="94"/>
      <c r="CE4645" s="40"/>
      <c r="CF4645" s="73"/>
      <c r="CG4645" s="41"/>
      <c r="CH4645" s="41"/>
      <c r="CI4645" s="41"/>
      <c r="CJ4645" s="41"/>
      <c r="CK4645" s="41"/>
      <c r="CL4645" s="68"/>
      <c r="CM4645" s="41"/>
      <c r="CN4645" s="41"/>
      <c r="CO4645" s="39"/>
      <c r="CP4645" s="78"/>
      <c r="CS4645" s="96"/>
    </row>
    <row r="4646" spans="1:97" s="38" customFormat="1" x14ac:dyDescent="0.25">
      <c r="A4646" s="38">
        <v>4643</v>
      </c>
      <c r="F4646" s="39"/>
      <c r="Q4646" s="39"/>
      <c r="R4646" s="40"/>
      <c r="S4646" s="40"/>
      <c r="T4646" s="39"/>
      <c r="AG4646" s="110"/>
      <c r="AH4646" s="94"/>
      <c r="AI4646" s="42"/>
      <c r="AJ4646" s="97"/>
      <c r="AL4646" s="39"/>
      <c r="AP4646" s="39"/>
      <c r="AQ4646" s="77"/>
      <c r="AR4646" s="94"/>
      <c r="AT4646" s="97"/>
      <c r="BB4646" s="79"/>
      <c r="BC4646" s="94"/>
      <c r="BE4646" s="97"/>
      <c r="BF4646" s="97"/>
      <c r="BG4646" s="40"/>
      <c r="BK4646" s="40"/>
      <c r="BL4646" s="79"/>
      <c r="BM4646" s="94"/>
      <c r="BO4646" s="97"/>
      <c r="BQ4646" s="40"/>
      <c r="BR4646" s="94"/>
      <c r="BS4646" s="94"/>
      <c r="BT4646" s="94"/>
      <c r="BU4646" s="40"/>
      <c r="BV4646" s="82"/>
      <c r="BW4646" s="94"/>
      <c r="BX4646" s="48"/>
      <c r="BY4646" s="97"/>
      <c r="BZ4646" s="48"/>
      <c r="CA4646" s="40"/>
      <c r="CB4646" s="94"/>
      <c r="CC4646" s="94"/>
      <c r="CD4646" s="94"/>
      <c r="CE4646" s="40"/>
      <c r="CF4646" s="73"/>
      <c r="CG4646" s="41"/>
      <c r="CH4646" s="41"/>
      <c r="CI4646" s="41"/>
      <c r="CJ4646" s="41"/>
      <c r="CK4646" s="41"/>
      <c r="CL4646" s="68"/>
      <c r="CM4646" s="41"/>
      <c r="CN4646" s="41"/>
      <c r="CO4646" s="39"/>
      <c r="CP4646" s="78"/>
      <c r="CS4646" s="96"/>
    </row>
    <row r="4647" spans="1:97" s="38" customFormat="1" x14ac:dyDescent="0.25">
      <c r="A4647" s="38">
        <v>4644</v>
      </c>
      <c r="F4647" s="39"/>
      <c r="Q4647" s="39"/>
      <c r="R4647" s="40"/>
      <c r="S4647" s="40"/>
      <c r="T4647" s="39"/>
      <c r="AG4647" s="110"/>
      <c r="AH4647" s="94"/>
      <c r="AI4647" s="42"/>
      <c r="AJ4647" s="97"/>
      <c r="AL4647" s="39"/>
      <c r="AP4647" s="39"/>
      <c r="AQ4647" s="77"/>
      <c r="AR4647" s="94"/>
      <c r="AT4647" s="97"/>
      <c r="BB4647" s="79"/>
      <c r="BC4647" s="94"/>
      <c r="BE4647" s="97"/>
      <c r="BF4647" s="97"/>
      <c r="BG4647" s="40"/>
      <c r="BK4647" s="40"/>
      <c r="BL4647" s="79"/>
      <c r="BM4647" s="94"/>
      <c r="BO4647" s="97"/>
      <c r="BQ4647" s="40"/>
      <c r="BR4647" s="94"/>
      <c r="BS4647" s="94"/>
      <c r="BT4647" s="94"/>
      <c r="BU4647" s="40"/>
      <c r="BV4647" s="82"/>
      <c r="BW4647" s="94"/>
      <c r="BX4647" s="48"/>
      <c r="BY4647" s="97"/>
      <c r="BZ4647" s="48"/>
      <c r="CA4647" s="40"/>
      <c r="CB4647" s="94"/>
      <c r="CC4647" s="94"/>
      <c r="CD4647" s="94"/>
      <c r="CE4647" s="40"/>
      <c r="CF4647" s="73"/>
      <c r="CG4647" s="41"/>
      <c r="CH4647" s="41"/>
      <c r="CI4647" s="41"/>
      <c r="CJ4647" s="41"/>
      <c r="CK4647" s="41"/>
      <c r="CL4647" s="68"/>
      <c r="CM4647" s="41"/>
      <c r="CN4647" s="41"/>
      <c r="CO4647" s="39"/>
      <c r="CP4647" s="78"/>
      <c r="CS4647" s="96"/>
    </row>
    <row r="4648" spans="1:97" s="38" customFormat="1" x14ac:dyDescent="0.25">
      <c r="A4648" s="38">
        <v>4645</v>
      </c>
      <c r="F4648" s="39"/>
      <c r="Q4648" s="39"/>
      <c r="R4648" s="40"/>
      <c r="S4648" s="40"/>
      <c r="T4648" s="39"/>
      <c r="AG4648" s="110"/>
      <c r="AH4648" s="94"/>
      <c r="AI4648" s="42"/>
      <c r="AJ4648" s="97"/>
      <c r="AL4648" s="39"/>
      <c r="AP4648" s="39"/>
      <c r="AQ4648" s="77"/>
      <c r="AR4648" s="94"/>
      <c r="AT4648" s="97"/>
      <c r="BB4648" s="79"/>
      <c r="BC4648" s="94"/>
      <c r="BE4648" s="97"/>
      <c r="BF4648" s="97"/>
      <c r="BG4648" s="40"/>
      <c r="BK4648" s="40"/>
      <c r="BL4648" s="79"/>
      <c r="BM4648" s="94"/>
      <c r="BO4648" s="97"/>
      <c r="BQ4648" s="40"/>
      <c r="BR4648" s="94"/>
      <c r="BS4648" s="94"/>
      <c r="BT4648" s="94"/>
      <c r="BU4648" s="40"/>
      <c r="BV4648" s="82"/>
      <c r="BW4648" s="94"/>
      <c r="BX4648" s="48"/>
      <c r="BY4648" s="97"/>
      <c r="BZ4648" s="48"/>
      <c r="CA4648" s="40"/>
      <c r="CB4648" s="94"/>
      <c r="CC4648" s="94"/>
      <c r="CD4648" s="94"/>
      <c r="CE4648" s="40"/>
      <c r="CF4648" s="73"/>
      <c r="CG4648" s="41"/>
      <c r="CH4648" s="41"/>
      <c r="CI4648" s="41"/>
      <c r="CJ4648" s="41"/>
      <c r="CK4648" s="41"/>
      <c r="CL4648" s="68"/>
      <c r="CM4648" s="41"/>
      <c r="CN4648" s="41"/>
      <c r="CO4648" s="39"/>
      <c r="CP4648" s="78"/>
      <c r="CS4648" s="96"/>
    </row>
    <row r="4649" spans="1:97" s="38" customFormat="1" x14ac:dyDescent="0.25">
      <c r="A4649" s="38">
        <v>4646</v>
      </c>
      <c r="F4649" s="39"/>
      <c r="Q4649" s="39"/>
      <c r="R4649" s="40"/>
      <c r="S4649" s="40"/>
      <c r="T4649" s="39"/>
      <c r="AG4649" s="110"/>
      <c r="AH4649" s="94"/>
      <c r="AJ4649" s="97"/>
      <c r="AL4649" s="39"/>
      <c r="AP4649" s="39"/>
      <c r="AQ4649" s="77"/>
      <c r="AR4649" s="94"/>
      <c r="AT4649" s="97"/>
      <c r="BB4649" s="79"/>
      <c r="BC4649" s="94"/>
      <c r="BE4649" s="97"/>
      <c r="BF4649" s="97"/>
      <c r="BG4649" s="40"/>
      <c r="BK4649" s="40"/>
      <c r="BL4649" s="79"/>
      <c r="BM4649" s="94"/>
      <c r="BO4649" s="97"/>
      <c r="BQ4649" s="40"/>
      <c r="BR4649" s="94"/>
      <c r="BS4649" s="94"/>
      <c r="BT4649" s="94"/>
      <c r="BU4649" s="40"/>
      <c r="BV4649" s="82"/>
      <c r="BW4649" s="94"/>
      <c r="BX4649" s="48"/>
      <c r="BY4649" s="97"/>
      <c r="BZ4649" s="48"/>
      <c r="CA4649" s="40"/>
      <c r="CB4649" s="94"/>
      <c r="CC4649" s="94"/>
      <c r="CD4649" s="94"/>
      <c r="CE4649" s="40"/>
      <c r="CF4649" s="73"/>
      <c r="CG4649" s="41"/>
      <c r="CH4649" s="41"/>
      <c r="CI4649" s="41"/>
      <c r="CJ4649" s="41"/>
      <c r="CK4649" s="41"/>
      <c r="CL4649" s="68"/>
      <c r="CM4649" s="41"/>
      <c r="CN4649" s="41"/>
      <c r="CO4649" s="39"/>
      <c r="CP4649" s="78"/>
      <c r="CS4649" s="96"/>
    </row>
    <row r="4650" spans="1:97" s="38" customFormat="1" x14ac:dyDescent="0.25">
      <c r="A4650" s="38">
        <v>4647</v>
      </c>
      <c r="F4650" s="39"/>
      <c r="Q4650" s="39"/>
      <c r="R4650" s="40"/>
      <c r="S4650" s="40"/>
      <c r="T4650" s="39"/>
      <c r="AG4650" s="110"/>
      <c r="AH4650" s="94"/>
      <c r="AJ4650" s="97"/>
      <c r="AL4650" s="39"/>
      <c r="AP4650" s="39"/>
      <c r="AQ4650" s="77"/>
      <c r="AR4650" s="94"/>
      <c r="AT4650" s="97"/>
      <c r="BB4650" s="79"/>
      <c r="BC4650" s="94"/>
      <c r="BE4650" s="97"/>
      <c r="BF4650" s="97"/>
      <c r="BG4650" s="40"/>
      <c r="BK4650" s="40"/>
      <c r="BL4650" s="79"/>
      <c r="BM4650" s="94"/>
      <c r="BO4650" s="97"/>
      <c r="BQ4650" s="40"/>
      <c r="BR4650" s="94"/>
      <c r="BS4650" s="94"/>
      <c r="BT4650" s="94"/>
      <c r="BU4650" s="40"/>
      <c r="BV4650" s="82"/>
      <c r="BW4650" s="94"/>
      <c r="BX4650" s="48"/>
      <c r="BY4650" s="97"/>
      <c r="BZ4650" s="48"/>
      <c r="CA4650" s="40"/>
      <c r="CB4650" s="94"/>
      <c r="CC4650" s="94"/>
      <c r="CD4650" s="94"/>
      <c r="CE4650" s="40"/>
      <c r="CF4650" s="73"/>
      <c r="CG4650" s="41"/>
      <c r="CH4650" s="41"/>
      <c r="CI4650" s="41"/>
      <c r="CJ4650" s="41"/>
      <c r="CK4650" s="41"/>
      <c r="CL4650" s="68"/>
      <c r="CM4650" s="41"/>
      <c r="CN4650" s="41"/>
      <c r="CO4650" s="39"/>
      <c r="CP4650" s="78"/>
      <c r="CS4650" s="96"/>
    </row>
    <row r="4651" spans="1:97" s="38" customFormat="1" x14ac:dyDescent="0.25">
      <c r="A4651" s="38">
        <v>4648</v>
      </c>
      <c r="F4651" s="39"/>
      <c r="Q4651" s="39"/>
      <c r="R4651" s="40"/>
      <c r="S4651" s="40"/>
      <c r="T4651" s="39"/>
      <c r="AG4651" s="110"/>
      <c r="AH4651" s="94"/>
      <c r="AJ4651" s="97"/>
      <c r="AL4651" s="39"/>
      <c r="AP4651" s="39"/>
      <c r="AQ4651" s="77"/>
      <c r="AR4651" s="94"/>
      <c r="AT4651" s="97"/>
      <c r="BB4651" s="79"/>
      <c r="BC4651" s="94"/>
      <c r="BE4651" s="97"/>
      <c r="BF4651" s="97"/>
      <c r="BG4651" s="40"/>
      <c r="BK4651" s="40"/>
      <c r="BL4651" s="79"/>
      <c r="BM4651" s="94"/>
      <c r="BO4651" s="97"/>
      <c r="BQ4651" s="40"/>
      <c r="BR4651" s="94"/>
      <c r="BS4651" s="94"/>
      <c r="BT4651" s="94"/>
      <c r="BU4651" s="40"/>
      <c r="BV4651" s="82"/>
      <c r="BW4651" s="94"/>
      <c r="BX4651" s="48"/>
      <c r="BY4651" s="97"/>
      <c r="BZ4651" s="48"/>
      <c r="CA4651" s="40"/>
      <c r="CB4651" s="94"/>
      <c r="CC4651" s="94"/>
      <c r="CD4651" s="94"/>
      <c r="CE4651" s="40"/>
      <c r="CF4651" s="73"/>
      <c r="CG4651" s="41"/>
      <c r="CH4651" s="41"/>
      <c r="CI4651" s="41"/>
      <c r="CJ4651" s="41"/>
      <c r="CK4651" s="41"/>
      <c r="CL4651" s="68"/>
      <c r="CM4651" s="41"/>
      <c r="CN4651" s="41"/>
      <c r="CO4651" s="39"/>
      <c r="CP4651" s="78"/>
      <c r="CS4651" s="96"/>
    </row>
    <row r="4652" spans="1:97" s="38" customFormat="1" x14ac:dyDescent="0.25">
      <c r="A4652" s="38">
        <v>4649</v>
      </c>
      <c r="F4652" s="39"/>
      <c r="Q4652" s="39"/>
      <c r="R4652" s="40"/>
      <c r="S4652" s="40"/>
      <c r="T4652" s="39"/>
      <c r="AG4652" s="110"/>
      <c r="AH4652" s="94"/>
      <c r="AJ4652" s="97"/>
      <c r="AL4652" s="39"/>
      <c r="AP4652" s="39"/>
      <c r="AQ4652" s="77"/>
      <c r="AR4652" s="94"/>
      <c r="AT4652" s="97"/>
      <c r="BB4652" s="79"/>
      <c r="BC4652" s="94"/>
      <c r="BE4652" s="97"/>
      <c r="BF4652" s="97"/>
      <c r="BG4652" s="40"/>
      <c r="BK4652" s="40"/>
      <c r="BL4652" s="79"/>
      <c r="BM4652" s="94"/>
      <c r="BO4652" s="97"/>
      <c r="BQ4652" s="40"/>
      <c r="BR4652" s="94"/>
      <c r="BS4652" s="94"/>
      <c r="BT4652" s="94"/>
      <c r="BU4652" s="40"/>
      <c r="BV4652" s="82"/>
      <c r="BW4652" s="94"/>
      <c r="BX4652" s="48"/>
      <c r="BY4652" s="97"/>
      <c r="BZ4652" s="48"/>
      <c r="CA4652" s="40"/>
      <c r="CB4652" s="94"/>
      <c r="CC4652" s="94"/>
      <c r="CD4652" s="94"/>
      <c r="CE4652" s="40"/>
      <c r="CF4652" s="73"/>
      <c r="CG4652" s="41"/>
      <c r="CH4652" s="41"/>
      <c r="CI4652" s="41"/>
      <c r="CJ4652" s="41"/>
      <c r="CK4652" s="41"/>
      <c r="CL4652" s="68"/>
      <c r="CM4652" s="41"/>
      <c r="CN4652" s="41"/>
      <c r="CO4652" s="39"/>
      <c r="CP4652" s="78"/>
      <c r="CS4652" s="96"/>
    </row>
    <row r="4653" spans="1:97" s="38" customFormat="1" x14ac:dyDescent="0.25">
      <c r="A4653" s="38">
        <v>4650</v>
      </c>
      <c r="F4653" s="39"/>
      <c r="Q4653" s="39"/>
      <c r="R4653" s="40"/>
      <c r="S4653" s="40"/>
      <c r="T4653" s="39"/>
      <c r="AG4653" s="110"/>
      <c r="AH4653" s="94"/>
      <c r="AJ4653" s="97"/>
      <c r="AL4653" s="39"/>
      <c r="AP4653" s="39"/>
      <c r="AQ4653" s="77"/>
      <c r="AR4653" s="94"/>
      <c r="AT4653" s="97"/>
      <c r="BB4653" s="79"/>
      <c r="BC4653" s="94"/>
      <c r="BE4653" s="97"/>
      <c r="BF4653" s="97"/>
      <c r="BG4653" s="40"/>
      <c r="BK4653" s="40"/>
      <c r="BL4653" s="79"/>
      <c r="BM4653" s="94"/>
      <c r="BO4653" s="97"/>
      <c r="BQ4653" s="40"/>
      <c r="BR4653" s="94"/>
      <c r="BS4653" s="94"/>
      <c r="BT4653" s="94"/>
      <c r="BU4653" s="40"/>
      <c r="BV4653" s="82"/>
      <c r="BW4653" s="94"/>
      <c r="BX4653" s="48"/>
      <c r="BY4653" s="97"/>
      <c r="BZ4653" s="48"/>
      <c r="CA4653" s="40"/>
      <c r="CB4653" s="94"/>
      <c r="CC4653" s="94"/>
      <c r="CD4653" s="94"/>
      <c r="CE4653" s="40"/>
      <c r="CF4653" s="73"/>
      <c r="CG4653" s="41"/>
      <c r="CH4653" s="41"/>
      <c r="CI4653" s="41"/>
      <c r="CJ4653" s="41"/>
      <c r="CK4653" s="41"/>
      <c r="CL4653" s="68"/>
      <c r="CM4653" s="41"/>
      <c r="CN4653" s="41"/>
      <c r="CO4653" s="39"/>
      <c r="CP4653" s="78"/>
      <c r="CS4653" s="96"/>
    </row>
    <row r="4654" spans="1:97" s="38" customFormat="1" x14ac:dyDescent="0.25">
      <c r="A4654" s="38">
        <v>4651</v>
      </c>
      <c r="F4654" s="39"/>
      <c r="Q4654" s="39"/>
      <c r="R4654" s="40"/>
      <c r="S4654" s="40"/>
      <c r="T4654" s="39"/>
      <c r="AG4654" s="110"/>
      <c r="AH4654" s="94"/>
      <c r="AJ4654" s="97"/>
      <c r="AL4654" s="39"/>
      <c r="AP4654" s="39"/>
      <c r="AQ4654" s="77"/>
      <c r="AR4654" s="94"/>
      <c r="AT4654" s="97"/>
      <c r="BB4654" s="79"/>
      <c r="BC4654" s="94"/>
      <c r="BE4654" s="97"/>
      <c r="BF4654" s="97"/>
      <c r="BG4654" s="40"/>
      <c r="BK4654" s="40"/>
      <c r="BL4654" s="79"/>
      <c r="BM4654" s="94"/>
      <c r="BO4654" s="97"/>
      <c r="BQ4654" s="40"/>
      <c r="BR4654" s="94"/>
      <c r="BS4654" s="94"/>
      <c r="BT4654" s="94"/>
      <c r="BU4654" s="40"/>
      <c r="BV4654" s="82"/>
      <c r="BW4654" s="94"/>
      <c r="BX4654" s="48"/>
      <c r="BY4654" s="97"/>
      <c r="BZ4654" s="48"/>
      <c r="CA4654" s="40"/>
      <c r="CB4654" s="94"/>
      <c r="CC4654" s="94"/>
      <c r="CD4654" s="94"/>
      <c r="CE4654" s="40"/>
      <c r="CF4654" s="73"/>
      <c r="CG4654" s="41"/>
      <c r="CH4654" s="41"/>
      <c r="CI4654" s="41"/>
      <c r="CJ4654" s="41"/>
      <c r="CK4654" s="41"/>
      <c r="CL4654" s="68"/>
      <c r="CM4654" s="41"/>
      <c r="CN4654" s="41"/>
      <c r="CO4654" s="39"/>
      <c r="CP4654" s="78"/>
      <c r="CS4654" s="96"/>
    </row>
    <row r="4655" spans="1:97" s="38" customFormat="1" x14ac:dyDescent="0.25">
      <c r="A4655" s="38">
        <v>4652</v>
      </c>
      <c r="F4655" s="39"/>
      <c r="Q4655" s="39"/>
      <c r="R4655" s="40"/>
      <c r="S4655" s="40"/>
      <c r="T4655" s="39"/>
      <c r="AG4655" s="110"/>
      <c r="AH4655" s="94"/>
      <c r="AJ4655" s="97"/>
      <c r="AL4655" s="39"/>
      <c r="AP4655" s="39"/>
      <c r="AQ4655" s="77"/>
      <c r="AR4655" s="94"/>
      <c r="AT4655" s="97"/>
      <c r="BB4655" s="79"/>
      <c r="BC4655" s="94"/>
      <c r="BE4655" s="97"/>
      <c r="BF4655" s="97"/>
      <c r="BG4655" s="40"/>
      <c r="BK4655" s="40"/>
      <c r="BL4655" s="79"/>
      <c r="BM4655" s="94"/>
      <c r="BO4655" s="97"/>
      <c r="BQ4655" s="40"/>
      <c r="BR4655" s="94"/>
      <c r="BS4655" s="94"/>
      <c r="BT4655" s="94"/>
      <c r="BU4655" s="40"/>
      <c r="BV4655" s="82"/>
      <c r="BW4655" s="94"/>
      <c r="BX4655" s="48"/>
      <c r="BY4655" s="97"/>
      <c r="BZ4655" s="48"/>
      <c r="CA4655" s="40"/>
      <c r="CB4655" s="94"/>
      <c r="CC4655" s="94"/>
      <c r="CD4655" s="94"/>
      <c r="CE4655" s="40"/>
      <c r="CF4655" s="73"/>
      <c r="CG4655" s="41"/>
      <c r="CH4655" s="41"/>
      <c r="CI4655" s="41"/>
      <c r="CJ4655" s="41"/>
      <c r="CK4655" s="41"/>
      <c r="CL4655" s="68"/>
      <c r="CM4655" s="41"/>
      <c r="CN4655" s="41"/>
      <c r="CO4655" s="39"/>
      <c r="CP4655" s="78"/>
      <c r="CS4655" s="96"/>
    </row>
    <row r="4656" spans="1:97" s="38" customFormat="1" x14ac:dyDescent="0.25">
      <c r="A4656" s="38">
        <v>4653</v>
      </c>
      <c r="F4656" s="39"/>
      <c r="Q4656" s="39"/>
      <c r="R4656" s="40"/>
      <c r="S4656" s="40"/>
      <c r="T4656" s="39"/>
      <c r="AG4656" s="110"/>
      <c r="AH4656" s="94"/>
      <c r="AJ4656" s="97"/>
      <c r="AL4656" s="39"/>
      <c r="AP4656" s="39"/>
      <c r="AQ4656" s="77"/>
      <c r="AR4656" s="94"/>
      <c r="AT4656" s="97"/>
      <c r="BB4656" s="79"/>
      <c r="BC4656" s="94"/>
      <c r="BE4656" s="97"/>
      <c r="BF4656" s="97"/>
      <c r="BG4656" s="40"/>
      <c r="BK4656" s="40"/>
      <c r="BL4656" s="79"/>
      <c r="BM4656" s="94"/>
      <c r="BO4656" s="97"/>
      <c r="BQ4656" s="40"/>
      <c r="BR4656" s="94"/>
      <c r="BS4656" s="94"/>
      <c r="BT4656" s="94"/>
      <c r="BU4656" s="40"/>
      <c r="BV4656" s="82"/>
      <c r="BW4656" s="94"/>
      <c r="BX4656" s="48"/>
      <c r="BY4656" s="97"/>
      <c r="BZ4656" s="48"/>
      <c r="CA4656" s="40"/>
      <c r="CB4656" s="94"/>
      <c r="CC4656" s="94"/>
      <c r="CD4656" s="94"/>
      <c r="CE4656" s="40"/>
      <c r="CF4656" s="73"/>
      <c r="CG4656" s="41"/>
      <c r="CH4656" s="41"/>
      <c r="CI4656" s="41"/>
      <c r="CJ4656" s="41"/>
      <c r="CK4656" s="41"/>
      <c r="CL4656" s="68"/>
      <c r="CM4656" s="41"/>
      <c r="CN4656" s="41"/>
      <c r="CO4656" s="39"/>
      <c r="CP4656" s="78"/>
      <c r="CS4656" s="96"/>
    </row>
    <row r="4657" spans="1:97" s="38" customFormat="1" x14ac:dyDescent="0.25">
      <c r="A4657" s="38">
        <v>4654</v>
      </c>
      <c r="F4657" s="39"/>
      <c r="Q4657" s="39"/>
      <c r="R4657" s="40"/>
      <c r="S4657" s="40"/>
      <c r="T4657" s="39"/>
      <c r="AG4657" s="110"/>
      <c r="AH4657" s="94"/>
      <c r="AJ4657" s="97"/>
      <c r="AL4657" s="39"/>
      <c r="AP4657" s="39"/>
      <c r="AQ4657" s="77"/>
      <c r="AR4657" s="94"/>
      <c r="AT4657" s="97"/>
      <c r="BB4657" s="79"/>
      <c r="BC4657" s="94"/>
      <c r="BE4657" s="97"/>
      <c r="BF4657" s="97"/>
      <c r="BG4657" s="40"/>
      <c r="BK4657" s="40"/>
      <c r="BL4657" s="79"/>
      <c r="BM4657" s="94"/>
      <c r="BO4657" s="97"/>
      <c r="BQ4657" s="40"/>
      <c r="BR4657" s="94"/>
      <c r="BS4657" s="94"/>
      <c r="BT4657" s="94"/>
      <c r="BU4657" s="40"/>
      <c r="BV4657" s="82"/>
      <c r="BW4657" s="94"/>
      <c r="BX4657" s="48"/>
      <c r="BY4657" s="97"/>
      <c r="BZ4657" s="48"/>
      <c r="CA4657" s="40"/>
      <c r="CB4657" s="94"/>
      <c r="CC4657" s="94"/>
      <c r="CD4657" s="94"/>
      <c r="CE4657" s="40"/>
      <c r="CF4657" s="73"/>
      <c r="CG4657" s="41"/>
      <c r="CH4657" s="41"/>
      <c r="CI4657" s="41"/>
      <c r="CJ4657" s="41"/>
      <c r="CK4657" s="41"/>
      <c r="CL4657" s="68"/>
      <c r="CM4657" s="41"/>
      <c r="CN4657" s="41"/>
      <c r="CO4657" s="39"/>
      <c r="CP4657" s="78"/>
      <c r="CS4657" s="96"/>
    </row>
    <row r="4658" spans="1:97" s="38" customFormat="1" x14ac:dyDescent="0.25">
      <c r="A4658" s="38">
        <v>4655</v>
      </c>
      <c r="F4658" s="39"/>
      <c r="Q4658" s="39"/>
      <c r="R4658" s="40"/>
      <c r="S4658" s="40"/>
      <c r="T4658" s="39"/>
      <c r="AG4658" s="110"/>
      <c r="AH4658" s="94"/>
      <c r="AJ4658" s="97"/>
      <c r="AL4658" s="39"/>
      <c r="AP4658" s="39"/>
      <c r="AQ4658" s="77"/>
      <c r="AR4658" s="94"/>
      <c r="AT4658" s="97"/>
      <c r="BB4658" s="79"/>
      <c r="BC4658" s="94"/>
      <c r="BE4658" s="97"/>
      <c r="BF4658" s="97"/>
      <c r="BG4658" s="40"/>
      <c r="BK4658" s="40"/>
      <c r="BL4658" s="79"/>
      <c r="BM4658" s="94"/>
      <c r="BO4658" s="97"/>
      <c r="BQ4658" s="40"/>
      <c r="BR4658" s="94"/>
      <c r="BS4658" s="94"/>
      <c r="BT4658" s="94"/>
      <c r="BU4658" s="40"/>
      <c r="BV4658" s="82"/>
      <c r="BW4658" s="94"/>
      <c r="BX4658" s="48"/>
      <c r="BY4658" s="97"/>
      <c r="BZ4658" s="48"/>
      <c r="CA4658" s="40"/>
      <c r="CB4658" s="94"/>
      <c r="CC4658" s="94"/>
      <c r="CD4658" s="94"/>
      <c r="CE4658" s="40"/>
      <c r="CF4658" s="73"/>
      <c r="CG4658" s="41"/>
      <c r="CH4658" s="41"/>
      <c r="CI4658" s="41"/>
      <c r="CJ4658" s="41"/>
      <c r="CK4658" s="41"/>
      <c r="CL4658" s="68"/>
      <c r="CM4658" s="41"/>
      <c r="CN4658" s="41"/>
      <c r="CO4658" s="39"/>
      <c r="CP4658" s="78"/>
      <c r="CS4658" s="96"/>
    </row>
    <row r="4659" spans="1:97" s="38" customFormat="1" x14ac:dyDescent="0.25">
      <c r="A4659" s="38">
        <v>4656</v>
      </c>
      <c r="F4659" s="39"/>
      <c r="Q4659" s="39"/>
      <c r="R4659" s="40"/>
      <c r="S4659" s="40"/>
      <c r="T4659" s="39"/>
      <c r="AG4659" s="110"/>
      <c r="AH4659" s="94"/>
      <c r="AJ4659" s="97"/>
      <c r="AL4659" s="39"/>
      <c r="AP4659" s="39"/>
      <c r="AQ4659" s="77"/>
      <c r="AR4659" s="94"/>
      <c r="AT4659" s="97"/>
      <c r="BB4659" s="79"/>
      <c r="BC4659" s="94"/>
      <c r="BE4659" s="97"/>
      <c r="BF4659" s="97"/>
      <c r="BG4659" s="40"/>
      <c r="BK4659" s="40"/>
      <c r="BL4659" s="79"/>
      <c r="BM4659" s="94"/>
      <c r="BO4659" s="97"/>
      <c r="BQ4659" s="40"/>
      <c r="BR4659" s="94"/>
      <c r="BS4659" s="94"/>
      <c r="BT4659" s="94"/>
      <c r="BU4659" s="40"/>
      <c r="BV4659" s="82"/>
      <c r="BW4659" s="94"/>
      <c r="BX4659" s="48"/>
      <c r="BY4659" s="97"/>
      <c r="BZ4659" s="48"/>
      <c r="CA4659" s="40"/>
      <c r="CB4659" s="94"/>
      <c r="CC4659" s="94"/>
      <c r="CD4659" s="94"/>
      <c r="CE4659" s="40"/>
      <c r="CF4659" s="73"/>
      <c r="CG4659" s="41"/>
      <c r="CH4659" s="41"/>
      <c r="CI4659" s="41"/>
      <c r="CJ4659" s="41"/>
      <c r="CK4659" s="41"/>
      <c r="CL4659" s="68"/>
      <c r="CM4659" s="41"/>
      <c r="CN4659" s="41"/>
      <c r="CO4659" s="39"/>
      <c r="CP4659" s="78"/>
      <c r="CS4659" s="96"/>
    </row>
    <row r="4660" spans="1:97" s="38" customFormat="1" x14ac:dyDescent="0.25">
      <c r="A4660" s="38">
        <v>4657</v>
      </c>
      <c r="F4660" s="39"/>
      <c r="Q4660" s="39"/>
      <c r="R4660" s="40"/>
      <c r="S4660" s="40"/>
      <c r="T4660" s="39"/>
      <c r="AG4660" s="110"/>
      <c r="AH4660" s="94"/>
      <c r="AJ4660" s="97"/>
      <c r="AL4660" s="39"/>
      <c r="AP4660" s="39"/>
      <c r="AQ4660" s="77"/>
      <c r="AR4660" s="94"/>
      <c r="AT4660" s="97"/>
      <c r="BB4660" s="79"/>
      <c r="BC4660" s="94"/>
      <c r="BE4660" s="97"/>
      <c r="BF4660" s="97"/>
      <c r="BG4660" s="40"/>
      <c r="BK4660" s="40"/>
      <c r="BL4660" s="79"/>
      <c r="BM4660" s="94"/>
      <c r="BO4660" s="97"/>
      <c r="BQ4660" s="40"/>
      <c r="BR4660" s="94"/>
      <c r="BS4660" s="94"/>
      <c r="BT4660" s="94"/>
      <c r="BU4660" s="40"/>
      <c r="BV4660" s="82"/>
      <c r="BW4660" s="94"/>
      <c r="BX4660" s="48"/>
      <c r="BY4660" s="97"/>
      <c r="BZ4660" s="48"/>
      <c r="CA4660" s="40"/>
      <c r="CB4660" s="94"/>
      <c r="CC4660" s="94"/>
      <c r="CD4660" s="94"/>
      <c r="CE4660" s="40"/>
      <c r="CF4660" s="73"/>
      <c r="CG4660" s="41"/>
      <c r="CH4660" s="41"/>
      <c r="CI4660" s="41"/>
      <c r="CJ4660" s="41"/>
      <c r="CK4660" s="41"/>
      <c r="CL4660" s="68"/>
      <c r="CM4660" s="41"/>
      <c r="CN4660" s="41"/>
      <c r="CO4660" s="39"/>
      <c r="CP4660" s="78"/>
      <c r="CS4660" s="96"/>
    </row>
    <row r="4661" spans="1:97" s="38" customFormat="1" x14ac:dyDescent="0.25">
      <c r="A4661" s="38">
        <v>4658</v>
      </c>
      <c r="F4661" s="39"/>
      <c r="Q4661" s="39"/>
      <c r="R4661" s="40"/>
      <c r="S4661" s="40"/>
      <c r="T4661" s="39"/>
      <c r="AG4661" s="110"/>
      <c r="AH4661" s="94"/>
      <c r="AJ4661" s="97"/>
      <c r="AL4661" s="39"/>
      <c r="AP4661" s="39"/>
      <c r="AQ4661" s="77"/>
      <c r="AR4661" s="94"/>
      <c r="AT4661" s="97"/>
      <c r="BB4661" s="79"/>
      <c r="BC4661" s="94"/>
      <c r="BE4661" s="97"/>
      <c r="BF4661" s="97"/>
      <c r="BG4661" s="40"/>
      <c r="BK4661" s="40"/>
      <c r="BL4661" s="79"/>
      <c r="BM4661" s="94"/>
      <c r="BO4661" s="97"/>
      <c r="BQ4661" s="40"/>
      <c r="BR4661" s="94"/>
      <c r="BS4661" s="94"/>
      <c r="BT4661" s="94"/>
      <c r="BU4661" s="40"/>
      <c r="BV4661" s="82"/>
      <c r="BW4661" s="94"/>
      <c r="BX4661" s="48"/>
      <c r="BY4661" s="97"/>
      <c r="BZ4661" s="48"/>
      <c r="CA4661" s="40"/>
      <c r="CB4661" s="94"/>
      <c r="CC4661" s="94"/>
      <c r="CD4661" s="94"/>
      <c r="CE4661" s="40"/>
      <c r="CF4661" s="73"/>
      <c r="CG4661" s="41"/>
      <c r="CH4661" s="41"/>
      <c r="CI4661" s="41"/>
      <c r="CJ4661" s="41"/>
      <c r="CK4661" s="41"/>
      <c r="CL4661" s="68"/>
      <c r="CM4661" s="41"/>
      <c r="CN4661" s="41"/>
      <c r="CO4661" s="39"/>
      <c r="CP4661" s="78"/>
      <c r="CS4661" s="96"/>
    </row>
    <row r="4662" spans="1:97" s="38" customFormat="1" x14ac:dyDescent="0.25">
      <c r="A4662" s="38">
        <v>4659</v>
      </c>
      <c r="F4662" s="39"/>
      <c r="Q4662" s="39"/>
      <c r="R4662" s="40"/>
      <c r="S4662" s="40"/>
      <c r="T4662" s="39"/>
      <c r="AG4662" s="110"/>
      <c r="AH4662" s="94"/>
      <c r="AJ4662" s="97"/>
      <c r="AL4662" s="39"/>
      <c r="AP4662" s="39"/>
      <c r="AQ4662" s="77"/>
      <c r="AR4662" s="94"/>
      <c r="AT4662" s="97"/>
      <c r="BB4662" s="79"/>
      <c r="BC4662" s="94"/>
      <c r="BE4662" s="97"/>
      <c r="BF4662" s="97"/>
      <c r="BG4662" s="40"/>
      <c r="BK4662" s="40"/>
      <c r="BL4662" s="79"/>
      <c r="BM4662" s="94"/>
      <c r="BO4662" s="97"/>
      <c r="BQ4662" s="40"/>
      <c r="BR4662" s="94"/>
      <c r="BS4662" s="94"/>
      <c r="BT4662" s="94"/>
      <c r="BU4662" s="40"/>
      <c r="BV4662" s="82"/>
      <c r="BW4662" s="94"/>
      <c r="BX4662" s="48"/>
      <c r="BY4662" s="97"/>
      <c r="BZ4662" s="48"/>
      <c r="CA4662" s="40"/>
      <c r="CB4662" s="94"/>
      <c r="CC4662" s="94"/>
      <c r="CD4662" s="94"/>
      <c r="CE4662" s="40"/>
      <c r="CF4662" s="73"/>
      <c r="CG4662" s="41"/>
      <c r="CH4662" s="41"/>
      <c r="CI4662" s="41"/>
      <c r="CJ4662" s="41"/>
      <c r="CK4662" s="41"/>
      <c r="CL4662" s="68"/>
      <c r="CM4662" s="41"/>
      <c r="CN4662" s="41"/>
      <c r="CO4662" s="39"/>
      <c r="CP4662" s="78"/>
      <c r="CS4662" s="96"/>
    </row>
    <row r="4663" spans="1:97" s="38" customFormat="1" x14ac:dyDescent="0.25">
      <c r="A4663" s="38">
        <v>4660</v>
      </c>
      <c r="F4663" s="39"/>
      <c r="Q4663" s="39"/>
      <c r="R4663" s="40"/>
      <c r="S4663" s="40"/>
      <c r="T4663" s="39"/>
      <c r="AG4663" s="110"/>
      <c r="AH4663" s="94"/>
      <c r="AJ4663" s="97"/>
      <c r="AL4663" s="39"/>
      <c r="AP4663" s="39"/>
      <c r="AQ4663" s="77"/>
      <c r="AR4663" s="94"/>
      <c r="AT4663" s="97"/>
      <c r="BB4663" s="79"/>
      <c r="BC4663" s="94"/>
      <c r="BE4663" s="97"/>
      <c r="BF4663" s="97"/>
      <c r="BG4663" s="40"/>
      <c r="BK4663" s="40"/>
      <c r="BL4663" s="79"/>
      <c r="BM4663" s="94"/>
      <c r="BO4663" s="97"/>
      <c r="BQ4663" s="40"/>
      <c r="BR4663" s="94"/>
      <c r="BS4663" s="94"/>
      <c r="BT4663" s="94"/>
      <c r="BU4663" s="40"/>
      <c r="BV4663" s="82"/>
      <c r="BW4663" s="94"/>
      <c r="BX4663" s="48"/>
      <c r="BY4663" s="97"/>
      <c r="BZ4663" s="48"/>
      <c r="CA4663" s="40"/>
      <c r="CB4663" s="94"/>
      <c r="CC4663" s="94"/>
      <c r="CD4663" s="94"/>
      <c r="CE4663" s="40"/>
      <c r="CF4663" s="73"/>
      <c r="CG4663" s="41"/>
      <c r="CH4663" s="41"/>
      <c r="CI4663" s="41"/>
      <c r="CJ4663" s="41"/>
      <c r="CK4663" s="41"/>
      <c r="CL4663" s="68"/>
      <c r="CM4663" s="41"/>
      <c r="CN4663" s="41"/>
      <c r="CO4663" s="39"/>
      <c r="CP4663" s="78"/>
      <c r="CS4663" s="96"/>
    </row>
    <row r="4664" spans="1:97" s="38" customFormat="1" x14ac:dyDescent="0.25">
      <c r="A4664" s="38">
        <v>4661</v>
      </c>
      <c r="F4664" s="39"/>
      <c r="Q4664" s="39"/>
      <c r="R4664" s="40"/>
      <c r="S4664" s="40"/>
      <c r="T4664" s="39"/>
      <c r="AG4664" s="110"/>
      <c r="AH4664" s="94"/>
      <c r="AJ4664" s="97"/>
      <c r="AL4664" s="39"/>
      <c r="AP4664" s="39"/>
      <c r="AQ4664" s="77"/>
      <c r="AR4664" s="94"/>
      <c r="AT4664" s="97"/>
      <c r="BB4664" s="79"/>
      <c r="BC4664" s="94"/>
      <c r="BE4664" s="97"/>
      <c r="BF4664" s="97"/>
      <c r="BG4664" s="40"/>
      <c r="BK4664" s="40"/>
      <c r="BL4664" s="79"/>
      <c r="BM4664" s="94"/>
      <c r="BO4664" s="97"/>
      <c r="BQ4664" s="40"/>
      <c r="BR4664" s="94"/>
      <c r="BS4664" s="94"/>
      <c r="BT4664" s="94"/>
      <c r="BU4664" s="40"/>
      <c r="BV4664" s="82"/>
      <c r="BW4664" s="94"/>
      <c r="BX4664" s="48"/>
      <c r="BY4664" s="97"/>
      <c r="BZ4664" s="48"/>
      <c r="CA4664" s="40"/>
      <c r="CB4664" s="94"/>
      <c r="CC4664" s="94"/>
      <c r="CD4664" s="94"/>
      <c r="CE4664" s="40"/>
      <c r="CF4664" s="73"/>
      <c r="CG4664" s="41"/>
      <c r="CH4664" s="41"/>
      <c r="CI4664" s="41"/>
      <c r="CJ4664" s="41"/>
      <c r="CK4664" s="41"/>
      <c r="CL4664" s="68"/>
      <c r="CM4664" s="41"/>
      <c r="CN4664" s="41"/>
      <c r="CO4664" s="39"/>
      <c r="CP4664" s="78"/>
    </row>
    <row r="4665" spans="1:97" s="38" customFormat="1" x14ac:dyDescent="0.25">
      <c r="A4665" s="38">
        <v>4662</v>
      </c>
      <c r="F4665" s="39"/>
      <c r="Q4665" s="39"/>
      <c r="R4665" s="40"/>
      <c r="S4665" s="40"/>
      <c r="T4665" s="39"/>
      <c r="AG4665" s="110"/>
      <c r="AH4665" s="94"/>
      <c r="AJ4665" s="97"/>
      <c r="AL4665" s="39"/>
      <c r="AP4665" s="39"/>
      <c r="AQ4665" s="77"/>
      <c r="AR4665" s="94"/>
      <c r="AT4665" s="97"/>
      <c r="BB4665" s="79"/>
      <c r="BC4665" s="94"/>
      <c r="BE4665" s="97"/>
      <c r="BF4665" s="97"/>
      <c r="BG4665" s="40"/>
      <c r="BK4665" s="40"/>
      <c r="BL4665" s="79"/>
      <c r="BM4665" s="94"/>
      <c r="BO4665" s="97"/>
      <c r="BQ4665" s="40"/>
      <c r="BR4665" s="94"/>
      <c r="BS4665" s="94"/>
      <c r="BT4665" s="94"/>
      <c r="BU4665" s="40"/>
      <c r="BV4665" s="82"/>
      <c r="BW4665" s="94"/>
      <c r="BX4665" s="48"/>
      <c r="BY4665" s="97"/>
      <c r="BZ4665" s="48"/>
      <c r="CA4665" s="40"/>
      <c r="CB4665" s="94"/>
      <c r="CC4665" s="94"/>
      <c r="CD4665" s="94"/>
      <c r="CE4665" s="40"/>
      <c r="CF4665" s="73"/>
      <c r="CG4665" s="41"/>
      <c r="CH4665" s="41"/>
      <c r="CI4665" s="41"/>
      <c r="CJ4665" s="41"/>
      <c r="CK4665" s="41"/>
      <c r="CL4665" s="68"/>
      <c r="CM4665" s="41"/>
      <c r="CN4665" s="41"/>
      <c r="CO4665" s="39"/>
      <c r="CP4665" s="78"/>
    </row>
    <row r="4666" spans="1:97" s="38" customFormat="1" x14ac:dyDescent="0.25">
      <c r="A4666" s="38">
        <v>4663</v>
      </c>
      <c r="F4666" s="39"/>
      <c r="Q4666" s="39"/>
      <c r="R4666" s="40"/>
      <c r="S4666" s="40"/>
      <c r="T4666" s="39"/>
      <c r="AG4666" s="110"/>
      <c r="AH4666" s="94"/>
      <c r="AJ4666" s="97"/>
      <c r="AL4666" s="39"/>
      <c r="AP4666" s="39"/>
      <c r="AQ4666" s="77"/>
      <c r="AR4666" s="94"/>
      <c r="AT4666" s="97"/>
      <c r="BB4666" s="79"/>
      <c r="BC4666" s="94"/>
      <c r="BE4666" s="97"/>
      <c r="BF4666" s="97"/>
      <c r="BG4666" s="40"/>
      <c r="BK4666" s="40"/>
      <c r="BL4666" s="79"/>
      <c r="BM4666" s="94"/>
      <c r="BO4666" s="97"/>
      <c r="BQ4666" s="40"/>
      <c r="BR4666" s="94"/>
      <c r="BS4666" s="94"/>
      <c r="BT4666" s="94"/>
      <c r="BU4666" s="40"/>
      <c r="BV4666" s="82"/>
      <c r="BW4666" s="94"/>
      <c r="BX4666" s="48"/>
      <c r="BY4666" s="97"/>
      <c r="BZ4666" s="48"/>
      <c r="CA4666" s="40"/>
      <c r="CB4666" s="94"/>
      <c r="CC4666" s="94"/>
      <c r="CD4666" s="94"/>
      <c r="CE4666" s="40"/>
      <c r="CF4666" s="73"/>
      <c r="CG4666" s="41"/>
      <c r="CH4666" s="41"/>
      <c r="CI4666" s="41"/>
      <c r="CJ4666" s="41"/>
      <c r="CK4666" s="41"/>
      <c r="CL4666" s="68"/>
      <c r="CM4666" s="41"/>
      <c r="CN4666" s="41"/>
      <c r="CO4666" s="39"/>
      <c r="CP4666" s="78"/>
    </row>
    <row r="4667" spans="1:97" s="38" customFormat="1" x14ac:dyDescent="0.25">
      <c r="A4667" s="38">
        <v>4664</v>
      </c>
      <c r="F4667" s="39"/>
      <c r="Q4667" s="39"/>
      <c r="R4667" s="40"/>
      <c r="S4667" s="40"/>
      <c r="T4667" s="39"/>
      <c r="AG4667" s="110"/>
      <c r="AH4667" s="94"/>
      <c r="AJ4667" s="97"/>
      <c r="AL4667" s="39"/>
      <c r="AP4667" s="39"/>
      <c r="AQ4667" s="77"/>
      <c r="AR4667" s="94"/>
      <c r="AT4667" s="97"/>
      <c r="BB4667" s="79"/>
      <c r="BC4667" s="94"/>
      <c r="BE4667" s="97"/>
      <c r="BF4667" s="97"/>
      <c r="BG4667" s="40"/>
      <c r="BK4667" s="40"/>
      <c r="BL4667" s="79"/>
      <c r="BM4667" s="94"/>
      <c r="BO4667" s="97"/>
      <c r="BQ4667" s="40"/>
      <c r="BR4667" s="94"/>
      <c r="BS4667" s="94"/>
      <c r="BT4667" s="94"/>
      <c r="BU4667" s="40"/>
      <c r="BV4667" s="82"/>
      <c r="BW4667" s="94"/>
      <c r="BX4667" s="48"/>
      <c r="BY4667" s="97"/>
      <c r="BZ4667" s="48"/>
      <c r="CA4667" s="40"/>
      <c r="CB4667" s="94"/>
      <c r="CC4667" s="94"/>
      <c r="CD4667" s="94"/>
      <c r="CE4667" s="40"/>
      <c r="CF4667" s="73"/>
      <c r="CG4667" s="41"/>
      <c r="CH4667" s="41"/>
      <c r="CI4667" s="41"/>
      <c r="CJ4667" s="41"/>
      <c r="CK4667" s="41"/>
      <c r="CL4667" s="68"/>
      <c r="CM4667" s="41"/>
      <c r="CN4667" s="41"/>
      <c r="CO4667" s="39"/>
      <c r="CP4667" s="78"/>
    </row>
    <row r="4668" spans="1:97" s="38" customFormat="1" x14ac:dyDescent="0.25">
      <c r="A4668" s="38">
        <v>4665</v>
      </c>
      <c r="F4668" s="39"/>
      <c r="Q4668" s="39"/>
      <c r="R4668" s="40"/>
      <c r="S4668" s="40"/>
      <c r="T4668" s="39"/>
      <c r="AG4668" s="110"/>
      <c r="AH4668" s="94"/>
      <c r="AJ4668" s="97"/>
      <c r="AL4668" s="39"/>
      <c r="AP4668" s="39"/>
      <c r="AQ4668" s="77"/>
      <c r="AR4668" s="94"/>
      <c r="AT4668" s="97"/>
      <c r="BB4668" s="79"/>
      <c r="BC4668" s="94"/>
      <c r="BE4668" s="97"/>
      <c r="BF4668" s="97"/>
      <c r="BG4668" s="40"/>
      <c r="BK4668" s="40"/>
      <c r="BL4668" s="79"/>
      <c r="BM4668" s="94"/>
      <c r="BO4668" s="97"/>
      <c r="BQ4668" s="40"/>
      <c r="BR4668" s="94"/>
      <c r="BS4668" s="94"/>
      <c r="BT4668" s="94"/>
      <c r="BU4668" s="40"/>
      <c r="BV4668" s="82"/>
      <c r="BW4668" s="94"/>
      <c r="BX4668" s="48"/>
      <c r="BY4668" s="97"/>
      <c r="BZ4668" s="48"/>
      <c r="CA4668" s="40"/>
      <c r="CB4668" s="94"/>
      <c r="CC4668" s="94"/>
      <c r="CD4668" s="94"/>
      <c r="CE4668" s="40"/>
      <c r="CF4668" s="73"/>
      <c r="CG4668" s="41"/>
      <c r="CH4668" s="41"/>
      <c r="CI4668" s="41"/>
      <c r="CJ4668" s="41"/>
      <c r="CK4668" s="41"/>
      <c r="CL4668" s="68"/>
      <c r="CM4668" s="41"/>
      <c r="CN4668" s="41"/>
      <c r="CO4668" s="39"/>
      <c r="CP4668" s="78"/>
    </row>
    <row r="4669" spans="1:97" s="38" customFormat="1" x14ac:dyDescent="0.25">
      <c r="A4669" s="38">
        <v>4666</v>
      </c>
      <c r="F4669" s="39"/>
      <c r="Q4669" s="39"/>
      <c r="R4669" s="40"/>
      <c r="S4669" s="40"/>
      <c r="T4669" s="39"/>
      <c r="AG4669" s="110"/>
      <c r="AH4669" s="94"/>
      <c r="AJ4669" s="97"/>
      <c r="AL4669" s="39"/>
      <c r="AP4669" s="39"/>
      <c r="AQ4669" s="77"/>
      <c r="AR4669" s="94"/>
      <c r="AT4669" s="97"/>
      <c r="BB4669" s="79"/>
      <c r="BC4669" s="94"/>
      <c r="BE4669" s="97"/>
      <c r="BF4669" s="97"/>
      <c r="BG4669" s="40"/>
      <c r="BK4669" s="40"/>
      <c r="BL4669" s="79"/>
      <c r="BM4669" s="94"/>
      <c r="BO4669" s="97"/>
      <c r="BQ4669" s="40"/>
      <c r="BR4669" s="94"/>
      <c r="BS4669" s="94"/>
      <c r="BT4669" s="94"/>
      <c r="BU4669" s="40"/>
      <c r="BV4669" s="82"/>
      <c r="BW4669" s="94"/>
      <c r="BX4669" s="48"/>
      <c r="BY4669" s="97"/>
      <c r="BZ4669" s="48"/>
      <c r="CA4669" s="40"/>
      <c r="CB4669" s="94"/>
      <c r="CC4669" s="94"/>
      <c r="CD4669" s="94"/>
      <c r="CE4669" s="40"/>
      <c r="CF4669" s="73"/>
      <c r="CG4669" s="41"/>
      <c r="CH4669" s="41"/>
      <c r="CI4669" s="41"/>
      <c r="CJ4669" s="41"/>
      <c r="CK4669" s="41"/>
      <c r="CL4669" s="68"/>
      <c r="CM4669" s="41"/>
      <c r="CN4669" s="41"/>
      <c r="CO4669" s="39"/>
      <c r="CP4669" s="78"/>
    </row>
    <row r="4670" spans="1:97" s="38" customFormat="1" x14ac:dyDescent="0.25">
      <c r="A4670" s="38">
        <v>4667</v>
      </c>
      <c r="F4670" s="39"/>
      <c r="Q4670" s="39"/>
      <c r="R4670" s="40"/>
      <c r="S4670" s="40"/>
      <c r="T4670" s="39"/>
      <c r="AG4670" s="110"/>
      <c r="AH4670" s="94"/>
      <c r="AJ4670" s="97"/>
      <c r="AL4670" s="39"/>
      <c r="AP4670" s="39"/>
      <c r="AQ4670" s="77"/>
      <c r="AR4670" s="94"/>
      <c r="AT4670" s="97"/>
      <c r="BB4670" s="79"/>
      <c r="BC4670" s="94"/>
      <c r="BE4670" s="97"/>
      <c r="BF4670" s="97"/>
      <c r="BG4670" s="40"/>
      <c r="BK4670" s="40"/>
      <c r="BL4670" s="79"/>
      <c r="BM4670" s="94"/>
      <c r="BO4670" s="97"/>
      <c r="BQ4670" s="40"/>
      <c r="BR4670" s="94"/>
      <c r="BS4670" s="94"/>
      <c r="BT4670" s="94"/>
      <c r="BU4670" s="40"/>
      <c r="BV4670" s="82"/>
      <c r="BW4670" s="94"/>
      <c r="BX4670" s="48"/>
      <c r="BY4670" s="97"/>
      <c r="BZ4670" s="48"/>
      <c r="CA4670" s="40"/>
      <c r="CB4670" s="94"/>
      <c r="CC4670" s="94"/>
      <c r="CD4670" s="94"/>
      <c r="CE4670" s="40"/>
      <c r="CF4670" s="73"/>
      <c r="CG4670" s="41"/>
      <c r="CH4670" s="41"/>
      <c r="CI4670" s="41"/>
      <c r="CJ4670" s="41"/>
      <c r="CK4670" s="41"/>
      <c r="CL4670" s="68"/>
      <c r="CM4670" s="41"/>
      <c r="CN4670" s="41"/>
      <c r="CO4670" s="39"/>
      <c r="CP4670" s="78"/>
    </row>
    <row r="4671" spans="1:97" s="38" customFormat="1" x14ac:dyDescent="0.25">
      <c r="A4671" s="38">
        <v>4668</v>
      </c>
      <c r="F4671" s="39"/>
      <c r="Q4671" s="39"/>
      <c r="R4671" s="40"/>
      <c r="S4671" s="40"/>
      <c r="T4671" s="39"/>
      <c r="AG4671" s="110"/>
      <c r="AH4671" s="94"/>
      <c r="AJ4671" s="97"/>
      <c r="AL4671" s="39"/>
      <c r="AP4671" s="39"/>
      <c r="AQ4671" s="77"/>
      <c r="AR4671" s="94"/>
      <c r="AT4671" s="97"/>
      <c r="BB4671" s="79"/>
      <c r="BC4671" s="94"/>
      <c r="BE4671" s="97"/>
      <c r="BF4671" s="97"/>
      <c r="BG4671" s="40"/>
      <c r="BK4671" s="40"/>
      <c r="BL4671" s="79"/>
      <c r="BM4671" s="94"/>
      <c r="BO4671" s="97"/>
      <c r="BQ4671" s="40"/>
      <c r="BR4671" s="94"/>
      <c r="BS4671" s="94"/>
      <c r="BT4671" s="94"/>
      <c r="BU4671" s="40"/>
      <c r="BV4671" s="82"/>
      <c r="BW4671" s="94"/>
      <c r="BX4671" s="48"/>
      <c r="BY4671" s="97"/>
      <c r="BZ4671" s="48"/>
      <c r="CA4671" s="40"/>
      <c r="CB4671" s="94"/>
      <c r="CC4671" s="94"/>
      <c r="CD4671" s="94"/>
      <c r="CE4671" s="40"/>
      <c r="CF4671" s="73"/>
      <c r="CG4671" s="41"/>
      <c r="CH4671" s="41"/>
      <c r="CI4671" s="41"/>
      <c r="CJ4671" s="41"/>
      <c r="CK4671" s="41"/>
      <c r="CL4671" s="68"/>
      <c r="CM4671" s="41"/>
      <c r="CN4671" s="41"/>
      <c r="CO4671" s="39"/>
      <c r="CP4671" s="78"/>
    </row>
    <row r="4672" spans="1:97" s="38" customFormat="1" x14ac:dyDescent="0.25">
      <c r="A4672" s="38">
        <v>4669</v>
      </c>
      <c r="F4672" s="39"/>
      <c r="Q4672" s="39"/>
      <c r="R4672" s="40"/>
      <c r="S4672" s="40"/>
      <c r="T4672" s="39"/>
      <c r="AG4672" s="110"/>
      <c r="AH4672" s="94"/>
      <c r="AJ4672" s="97"/>
      <c r="AL4672" s="39"/>
      <c r="AP4672" s="39"/>
      <c r="AQ4672" s="77"/>
      <c r="AR4672" s="94"/>
      <c r="AT4672" s="97"/>
      <c r="BB4672" s="79"/>
      <c r="BC4672" s="94"/>
      <c r="BE4672" s="97"/>
      <c r="BF4672" s="97"/>
      <c r="BG4672" s="40"/>
      <c r="BK4672" s="40"/>
      <c r="BL4672" s="79"/>
      <c r="BM4672" s="94"/>
      <c r="BO4672" s="97"/>
      <c r="BQ4672" s="40"/>
      <c r="BR4672" s="94"/>
      <c r="BS4672" s="94"/>
      <c r="BT4672" s="94"/>
      <c r="BU4672" s="40"/>
      <c r="BV4672" s="82"/>
      <c r="BW4672" s="94"/>
      <c r="BX4672" s="48"/>
      <c r="BY4672" s="97"/>
      <c r="BZ4672" s="48"/>
      <c r="CA4672" s="40"/>
      <c r="CB4672" s="94"/>
      <c r="CC4672" s="94"/>
      <c r="CD4672" s="94"/>
      <c r="CE4672" s="40"/>
      <c r="CF4672" s="73"/>
      <c r="CG4672" s="41"/>
      <c r="CH4672" s="41"/>
      <c r="CI4672" s="41"/>
      <c r="CJ4672" s="41"/>
      <c r="CK4672" s="41"/>
      <c r="CL4672" s="68"/>
      <c r="CM4672" s="41"/>
      <c r="CN4672" s="41"/>
      <c r="CO4672" s="39"/>
      <c r="CP4672" s="78"/>
    </row>
    <row r="4673" spans="1:94" s="38" customFormat="1" x14ac:dyDescent="0.25">
      <c r="A4673" s="38">
        <v>4670</v>
      </c>
      <c r="F4673" s="39"/>
      <c r="Q4673" s="39"/>
      <c r="R4673" s="40"/>
      <c r="S4673" s="40"/>
      <c r="T4673" s="39"/>
      <c r="AG4673" s="110"/>
      <c r="AH4673" s="94"/>
      <c r="AJ4673" s="97"/>
      <c r="AL4673" s="39"/>
      <c r="AP4673" s="39"/>
      <c r="AQ4673" s="77"/>
      <c r="AR4673" s="94"/>
      <c r="AT4673" s="97"/>
      <c r="BB4673" s="79"/>
      <c r="BC4673" s="94"/>
      <c r="BE4673" s="97"/>
      <c r="BF4673" s="97"/>
      <c r="BG4673" s="40"/>
      <c r="BK4673" s="40"/>
      <c r="BL4673" s="79"/>
      <c r="BM4673" s="94"/>
      <c r="BO4673" s="97"/>
      <c r="BQ4673" s="40"/>
      <c r="BR4673" s="94"/>
      <c r="BS4673" s="94"/>
      <c r="BT4673" s="94"/>
      <c r="BU4673" s="40"/>
      <c r="BV4673" s="82"/>
      <c r="BW4673" s="94"/>
      <c r="BX4673" s="48"/>
      <c r="BY4673" s="97"/>
      <c r="BZ4673" s="48"/>
      <c r="CA4673" s="40"/>
      <c r="CB4673" s="94"/>
      <c r="CC4673" s="94"/>
      <c r="CD4673" s="94"/>
      <c r="CE4673" s="40"/>
      <c r="CF4673" s="73"/>
      <c r="CG4673" s="41"/>
      <c r="CH4673" s="41"/>
      <c r="CI4673" s="41"/>
      <c r="CJ4673" s="41"/>
      <c r="CK4673" s="41"/>
      <c r="CL4673" s="68"/>
      <c r="CM4673" s="41"/>
      <c r="CN4673" s="41"/>
      <c r="CO4673" s="39"/>
      <c r="CP4673" s="78"/>
    </row>
    <row r="4674" spans="1:94" s="38" customFormat="1" x14ac:dyDescent="0.25">
      <c r="A4674" s="38">
        <v>4671</v>
      </c>
      <c r="F4674" s="39"/>
      <c r="Q4674" s="39"/>
      <c r="R4674" s="40"/>
      <c r="S4674" s="40"/>
      <c r="T4674" s="39"/>
      <c r="AG4674" s="110"/>
      <c r="AH4674" s="94"/>
      <c r="AJ4674" s="97"/>
      <c r="AL4674" s="39"/>
      <c r="AP4674" s="39"/>
      <c r="AQ4674" s="77"/>
      <c r="AR4674" s="94"/>
      <c r="AT4674" s="97"/>
      <c r="BB4674" s="79"/>
      <c r="BC4674" s="94"/>
      <c r="BE4674" s="97"/>
      <c r="BF4674" s="97"/>
      <c r="BG4674" s="40"/>
      <c r="BK4674" s="40"/>
      <c r="BL4674" s="79"/>
      <c r="BM4674" s="94"/>
      <c r="BO4674" s="97"/>
      <c r="BQ4674" s="40"/>
      <c r="BR4674" s="94"/>
      <c r="BS4674" s="94"/>
      <c r="BT4674" s="94"/>
      <c r="BU4674" s="40"/>
      <c r="BV4674" s="82"/>
      <c r="BW4674" s="94"/>
      <c r="BX4674" s="48"/>
      <c r="BY4674" s="97"/>
      <c r="BZ4674" s="48"/>
      <c r="CA4674" s="40"/>
      <c r="CB4674" s="94"/>
      <c r="CC4674" s="94"/>
      <c r="CD4674" s="94"/>
      <c r="CE4674" s="40"/>
      <c r="CF4674" s="73"/>
      <c r="CG4674" s="41"/>
      <c r="CH4674" s="41"/>
      <c r="CI4674" s="41"/>
      <c r="CJ4674" s="41"/>
      <c r="CK4674" s="41"/>
      <c r="CL4674" s="68"/>
      <c r="CM4674" s="41"/>
      <c r="CN4674" s="41"/>
      <c r="CO4674" s="39"/>
      <c r="CP4674" s="78"/>
    </row>
    <row r="4675" spans="1:94" s="38" customFormat="1" x14ac:dyDescent="0.25">
      <c r="A4675" s="38">
        <v>4672</v>
      </c>
      <c r="F4675" s="39"/>
      <c r="Q4675" s="39"/>
      <c r="R4675" s="40"/>
      <c r="S4675" s="40"/>
      <c r="T4675" s="39"/>
      <c r="AG4675" s="110"/>
      <c r="AH4675" s="94"/>
      <c r="AJ4675" s="97"/>
      <c r="AL4675" s="39"/>
      <c r="AP4675" s="39"/>
      <c r="AQ4675" s="77"/>
      <c r="AR4675" s="94"/>
      <c r="AT4675" s="97"/>
      <c r="BB4675" s="79"/>
      <c r="BC4675" s="94"/>
      <c r="BE4675" s="97"/>
      <c r="BF4675" s="97"/>
      <c r="BG4675" s="40"/>
      <c r="BK4675" s="40"/>
      <c r="BL4675" s="79"/>
      <c r="BM4675" s="94"/>
      <c r="BO4675" s="97"/>
      <c r="BQ4675" s="40"/>
      <c r="BR4675" s="94"/>
      <c r="BS4675" s="94"/>
      <c r="BT4675" s="94"/>
      <c r="BU4675" s="40"/>
      <c r="BV4675" s="82"/>
      <c r="BW4675" s="94"/>
      <c r="BX4675" s="48"/>
      <c r="BY4675" s="97"/>
      <c r="BZ4675" s="48"/>
      <c r="CA4675" s="40"/>
      <c r="CB4675" s="94"/>
      <c r="CC4675" s="94"/>
      <c r="CD4675" s="94"/>
      <c r="CE4675" s="40"/>
      <c r="CF4675" s="73"/>
      <c r="CG4675" s="41"/>
      <c r="CH4675" s="41"/>
      <c r="CI4675" s="41"/>
      <c r="CJ4675" s="41"/>
      <c r="CK4675" s="41"/>
      <c r="CL4675" s="68"/>
      <c r="CM4675" s="41"/>
      <c r="CN4675" s="41"/>
      <c r="CO4675" s="39"/>
      <c r="CP4675" s="78"/>
    </row>
    <row r="4676" spans="1:94" s="38" customFormat="1" x14ac:dyDescent="0.25">
      <c r="A4676" s="38">
        <v>4673</v>
      </c>
      <c r="F4676" s="39"/>
      <c r="Q4676" s="39"/>
      <c r="R4676" s="40"/>
      <c r="S4676" s="40"/>
      <c r="T4676" s="39"/>
      <c r="AG4676" s="110"/>
      <c r="AH4676" s="94"/>
      <c r="AJ4676" s="97"/>
      <c r="AL4676" s="39"/>
      <c r="AP4676" s="39"/>
      <c r="AQ4676" s="77"/>
      <c r="AR4676" s="94"/>
      <c r="AT4676" s="97"/>
      <c r="BB4676" s="79"/>
      <c r="BC4676" s="94"/>
      <c r="BE4676" s="97"/>
      <c r="BF4676" s="97"/>
      <c r="BG4676" s="40"/>
      <c r="BK4676" s="40"/>
      <c r="BL4676" s="79"/>
      <c r="BM4676" s="94"/>
      <c r="BO4676" s="97"/>
      <c r="BQ4676" s="40"/>
      <c r="BR4676" s="94"/>
      <c r="BS4676" s="94"/>
      <c r="BT4676" s="94"/>
      <c r="BU4676" s="40"/>
      <c r="BV4676" s="82"/>
      <c r="BW4676" s="94"/>
      <c r="BX4676" s="48"/>
      <c r="BY4676" s="97"/>
      <c r="BZ4676" s="48"/>
      <c r="CA4676" s="40"/>
      <c r="CB4676" s="94"/>
      <c r="CC4676" s="94"/>
      <c r="CD4676" s="94"/>
      <c r="CE4676" s="40"/>
      <c r="CF4676" s="73"/>
      <c r="CG4676" s="41"/>
      <c r="CH4676" s="41"/>
      <c r="CI4676" s="41"/>
      <c r="CJ4676" s="41"/>
      <c r="CK4676" s="41"/>
      <c r="CL4676" s="68"/>
      <c r="CM4676" s="41"/>
      <c r="CN4676" s="41"/>
      <c r="CO4676" s="39"/>
      <c r="CP4676" s="78"/>
    </row>
    <row r="4677" spans="1:94" s="38" customFormat="1" x14ac:dyDescent="0.25">
      <c r="A4677" s="38">
        <v>4674</v>
      </c>
      <c r="F4677" s="39"/>
      <c r="Q4677" s="39"/>
      <c r="R4677" s="40"/>
      <c r="S4677" s="40"/>
      <c r="T4677" s="39"/>
      <c r="AG4677" s="110"/>
      <c r="AH4677" s="94"/>
      <c r="AJ4677" s="97"/>
      <c r="AL4677" s="39"/>
      <c r="AP4677" s="39"/>
      <c r="AQ4677" s="77"/>
      <c r="AR4677" s="94"/>
      <c r="AT4677" s="97"/>
      <c r="BB4677" s="79"/>
      <c r="BC4677" s="94"/>
      <c r="BE4677" s="97"/>
      <c r="BF4677" s="97"/>
      <c r="BG4677" s="40"/>
      <c r="BK4677" s="40"/>
      <c r="BL4677" s="79"/>
      <c r="BM4677" s="94"/>
      <c r="BO4677" s="97"/>
      <c r="BQ4677" s="40"/>
      <c r="BR4677" s="94"/>
      <c r="BS4677" s="94"/>
      <c r="BT4677" s="94"/>
      <c r="BU4677" s="40"/>
      <c r="BV4677" s="82"/>
      <c r="BW4677" s="94"/>
      <c r="BX4677" s="48"/>
      <c r="BY4677" s="97"/>
      <c r="BZ4677" s="48"/>
      <c r="CA4677" s="40"/>
      <c r="CB4677" s="94"/>
      <c r="CC4677" s="94"/>
      <c r="CD4677" s="94"/>
      <c r="CE4677" s="40"/>
      <c r="CF4677" s="73"/>
      <c r="CG4677" s="41"/>
      <c r="CH4677" s="41"/>
      <c r="CI4677" s="41"/>
      <c r="CJ4677" s="41"/>
      <c r="CK4677" s="41"/>
      <c r="CL4677" s="68"/>
      <c r="CM4677" s="41"/>
      <c r="CN4677" s="41"/>
      <c r="CO4677" s="39"/>
      <c r="CP4677" s="78"/>
    </row>
    <row r="4678" spans="1:94" s="38" customFormat="1" x14ac:dyDescent="0.25">
      <c r="A4678" s="38">
        <v>4675</v>
      </c>
      <c r="F4678" s="39"/>
      <c r="Q4678" s="39"/>
      <c r="R4678" s="40"/>
      <c r="S4678" s="40"/>
      <c r="T4678" s="39"/>
      <c r="AG4678" s="110"/>
      <c r="AH4678" s="94"/>
      <c r="AJ4678" s="97"/>
      <c r="AL4678" s="39"/>
      <c r="AP4678" s="39"/>
      <c r="AQ4678" s="77"/>
      <c r="AR4678" s="94"/>
      <c r="AT4678" s="97"/>
      <c r="BB4678" s="79"/>
      <c r="BC4678" s="94"/>
      <c r="BE4678" s="97"/>
      <c r="BF4678" s="97"/>
      <c r="BG4678" s="40"/>
      <c r="BK4678" s="40"/>
      <c r="BL4678" s="79"/>
      <c r="BM4678" s="94"/>
      <c r="BO4678" s="97"/>
      <c r="BQ4678" s="40"/>
      <c r="BR4678" s="94"/>
      <c r="BS4678" s="94"/>
      <c r="BT4678" s="94"/>
      <c r="BU4678" s="40"/>
      <c r="BV4678" s="82"/>
      <c r="BW4678" s="94"/>
      <c r="BX4678" s="48"/>
      <c r="BY4678" s="97"/>
      <c r="BZ4678" s="48"/>
      <c r="CA4678" s="40"/>
      <c r="CB4678" s="94"/>
      <c r="CC4678" s="94"/>
      <c r="CD4678" s="94"/>
      <c r="CE4678" s="40"/>
      <c r="CF4678" s="73"/>
      <c r="CG4678" s="41"/>
      <c r="CH4678" s="41"/>
      <c r="CI4678" s="41"/>
      <c r="CJ4678" s="41"/>
      <c r="CK4678" s="41"/>
      <c r="CL4678" s="68"/>
      <c r="CM4678" s="41"/>
      <c r="CN4678" s="41"/>
      <c r="CO4678" s="39"/>
      <c r="CP4678" s="78"/>
    </row>
    <row r="4679" spans="1:94" s="38" customFormat="1" x14ac:dyDescent="0.25">
      <c r="A4679" s="38">
        <v>4676</v>
      </c>
      <c r="F4679" s="39"/>
      <c r="Q4679" s="39"/>
      <c r="R4679" s="40"/>
      <c r="S4679" s="40"/>
      <c r="T4679" s="39"/>
      <c r="AG4679" s="110"/>
      <c r="AH4679" s="94"/>
      <c r="AJ4679" s="97"/>
      <c r="AL4679" s="39"/>
      <c r="AP4679" s="39"/>
      <c r="AQ4679" s="77"/>
      <c r="AR4679" s="94"/>
      <c r="AT4679" s="97"/>
      <c r="BB4679" s="79"/>
      <c r="BC4679" s="94"/>
      <c r="BE4679" s="97"/>
      <c r="BF4679" s="97"/>
      <c r="BG4679" s="40"/>
      <c r="BK4679" s="40"/>
      <c r="BL4679" s="79"/>
      <c r="BM4679" s="94"/>
      <c r="BO4679" s="97"/>
      <c r="BQ4679" s="40"/>
      <c r="BR4679" s="94"/>
      <c r="BS4679" s="94"/>
      <c r="BT4679" s="94"/>
      <c r="BU4679" s="40"/>
      <c r="BV4679" s="82"/>
      <c r="BW4679" s="94"/>
      <c r="BX4679" s="48"/>
      <c r="BY4679" s="97"/>
      <c r="BZ4679" s="48"/>
      <c r="CA4679" s="40"/>
      <c r="CB4679" s="94"/>
      <c r="CC4679" s="94"/>
      <c r="CD4679" s="94"/>
      <c r="CE4679" s="40"/>
      <c r="CF4679" s="73"/>
      <c r="CG4679" s="41"/>
      <c r="CH4679" s="41"/>
      <c r="CI4679" s="41"/>
      <c r="CJ4679" s="41"/>
      <c r="CK4679" s="41"/>
      <c r="CL4679" s="68"/>
      <c r="CM4679" s="41"/>
      <c r="CN4679" s="41"/>
      <c r="CO4679" s="39"/>
      <c r="CP4679" s="78"/>
    </row>
    <row r="4680" spans="1:94" s="38" customFormat="1" x14ac:dyDescent="0.25">
      <c r="A4680" s="38">
        <v>4677</v>
      </c>
      <c r="F4680" s="39"/>
      <c r="Q4680" s="39"/>
      <c r="R4680" s="40"/>
      <c r="S4680" s="40"/>
      <c r="T4680" s="39"/>
      <c r="AG4680" s="110"/>
      <c r="AH4680" s="94"/>
      <c r="AJ4680" s="97"/>
      <c r="AL4680" s="39"/>
      <c r="AP4680" s="39"/>
      <c r="AQ4680" s="77"/>
      <c r="AR4680" s="94"/>
      <c r="AT4680" s="97"/>
      <c r="BB4680" s="79"/>
      <c r="BC4680" s="94"/>
      <c r="BE4680" s="97"/>
      <c r="BF4680" s="97"/>
      <c r="BG4680" s="40"/>
      <c r="BK4680" s="40"/>
      <c r="BL4680" s="79"/>
      <c r="BM4680" s="94"/>
      <c r="BO4680" s="97"/>
      <c r="BQ4680" s="40"/>
      <c r="BR4680" s="94"/>
      <c r="BS4680" s="94"/>
      <c r="BT4680" s="94"/>
      <c r="BU4680" s="40"/>
      <c r="BV4680" s="82"/>
      <c r="BW4680" s="94"/>
      <c r="BX4680" s="48"/>
      <c r="BY4680" s="97"/>
      <c r="BZ4680" s="48"/>
      <c r="CA4680" s="40"/>
      <c r="CB4680" s="94"/>
      <c r="CC4680" s="94"/>
      <c r="CD4680" s="94"/>
      <c r="CE4680" s="40"/>
      <c r="CF4680" s="73"/>
      <c r="CG4680" s="41"/>
      <c r="CH4680" s="41"/>
      <c r="CI4680" s="41"/>
      <c r="CJ4680" s="41"/>
      <c r="CK4680" s="41"/>
      <c r="CL4680" s="68"/>
      <c r="CM4680" s="41"/>
      <c r="CN4680" s="41"/>
      <c r="CO4680" s="39"/>
      <c r="CP4680" s="78"/>
    </row>
    <row r="4681" spans="1:94" s="38" customFormat="1" x14ac:dyDescent="0.25">
      <c r="A4681" s="38">
        <v>4678</v>
      </c>
      <c r="F4681" s="39"/>
      <c r="Q4681" s="39"/>
      <c r="R4681" s="40"/>
      <c r="S4681" s="40"/>
      <c r="T4681" s="39"/>
      <c r="AG4681" s="110"/>
      <c r="AH4681" s="94"/>
      <c r="AJ4681" s="97"/>
      <c r="AL4681" s="39"/>
      <c r="AP4681" s="39"/>
      <c r="AQ4681" s="77"/>
      <c r="AR4681" s="94"/>
      <c r="AT4681" s="97"/>
      <c r="BB4681" s="79"/>
      <c r="BC4681" s="94"/>
      <c r="BE4681" s="97"/>
      <c r="BF4681" s="97"/>
      <c r="BG4681" s="40"/>
      <c r="BK4681" s="40"/>
      <c r="BL4681" s="79"/>
      <c r="BM4681" s="94"/>
      <c r="BO4681" s="97"/>
      <c r="BQ4681" s="40"/>
      <c r="BR4681" s="94"/>
      <c r="BS4681" s="94"/>
      <c r="BT4681" s="94"/>
      <c r="BU4681" s="40"/>
      <c r="BV4681" s="82"/>
      <c r="BW4681" s="94"/>
      <c r="BX4681" s="48"/>
      <c r="BY4681" s="97"/>
      <c r="BZ4681" s="48"/>
      <c r="CA4681" s="40"/>
      <c r="CB4681" s="94"/>
      <c r="CC4681" s="94"/>
      <c r="CD4681" s="94"/>
      <c r="CE4681" s="40"/>
      <c r="CF4681" s="73"/>
      <c r="CG4681" s="41"/>
      <c r="CH4681" s="41"/>
      <c r="CI4681" s="41"/>
      <c r="CJ4681" s="41"/>
      <c r="CK4681" s="41"/>
      <c r="CL4681" s="68"/>
      <c r="CM4681" s="41"/>
      <c r="CN4681" s="41"/>
      <c r="CO4681" s="39"/>
      <c r="CP4681" s="78"/>
    </row>
    <row r="4682" spans="1:94" s="38" customFormat="1" x14ac:dyDescent="0.25">
      <c r="A4682" s="38">
        <v>4679</v>
      </c>
      <c r="F4682" s="39"/>
      <c r="Q4682" s="39"/>
      <c r="R4682" s="40"/>
      <c r="S4682" s="40"/>
      <c r="T4682" s="39"/>
      <c r="AG4682" s="110"/>
      <c r="AH4682" s="94"/>
      <c r="AJ4682" s="97"/>
      <c r="AL4682" s="39"/>
      <c r="AP4682" s="39"/>
      <c r="AQ4682" s="77"/>
      <c r="AR4682" s="94"/>
      <c r="AT4682" s="97"/>
      <c r="BB4682" s="79"/>
      <c r="BC4682" s="94"/>
      <c r="BE4682" s="97"/>
      <c r="BF4682" s="97"/>
      <c r="BG4682" s="40"/>
      <c r="BK4682" s="40"/>
      <c r="BL4682" s="79"/>
      <c r="BM4682" s="94"/>
      <c r="BO4682" s="97"/>
      <c r="BQ4682" s="40"/>
      <c r="BR4682" s="94"/>
      <c r="BS4682" s="94"/>
      <c r="BT4682" s="94"/>
      <c r="BU4682" s="40"/>
      <c r="BV4682" s="82"/>
      <c r="BW4682" s="94"/>
      <c r="BX4682" s="48"/>
      <c r="BY4682" s="97"/>
      <c r="BZ4682" s="48"/>
      <c r="CA4682" s="40"/>
      <c r="CB4682" s="94"/>
      <c r="CC4682" s="94"/>
      <c r="CD4682" s="94"/>
      <c r="CE4682" s="40"/>
      <c r="CF4682" s="73"/>
      <c r="CG4682" s="41"/>
      <c r="CH4682" s="41"/>
      <c r="CI4682" s="41"/>
      <c r="CJ4682" s="41"/>
      <c r="CK4682" s="41"/>
      <c r="CL4682" s="68"/>
      <c r="CM4682" s="41"/>
      <c r="CN4682" s="41"/>
      <c r="CO4682" s="39"/>
      <c r="CP4682" s="78"/>
    </row>
    <row r="4683" spans="1:94" s="38" customFormat="1" x14ac:dyDescent="0.25">
      <c r="A4683" s="38">
        <v>4680</v>
      </c>
      <c r="F4683" s="39"/>
      <c r="Q4683" s="39"/>
      <c r="R4683" s="40"/>
      <c r="S4683" s="40"/>
      <c r="T4683" s="39"/>
      <c r="AG4683" s="110"/>
      <c r="AH4683" s="94"/>
      <c r="AJ4683" s="97"/>
      <c r="AL4683" s="39"/>
      <c r="AP4683" s="39"/>
      <c r="AQ4683" s="77"/>
      <c r="AR4683" s="94"/>
      <c r="AT4683" s="97"/>
      <c r="BB4683" s="79"/>
      <c r="BC4683" s="94"/>
      <c r="BE4683" s="97"/>
      <c r="BF4683" s="97"/>
      <c r="BG4683" s="40"/>
      <c r="BK4683" s="40"/>
      <c r="BL4683" s="79"/>
      <c r="BM4683" s="94"/>
      <c r="BO4683" s="97"/>
      <c r="BQ4683" s="40"/>
      <c r="BR4683" s="94"/>
      <c r="BS4683" s="94"/>
      <c r="BT4683" s="94"/>
      <c r="BU4683" s="40"/>
      <c r="BV4683" s="82"/>
      <c r="BW4683" s="94"/>
      <c r="BX4683" s="48"/>
      <c r="BY4683" s="97"/>
      <c r="BZ4683" s="48"/>
      <c r="CA4683" s="40"/>
      <c r="CB4683" s="94"/>
      <c r="CC4683" s="94"/>
      <c r="CD4683" s="94"/>
      <c r="CE4683" s="40"/>
      <c r="CF4683" s="73"/>
      <c r="CG4683" s="41"/>
      <c r="CH4683" s="41"/>
      <c r="CI4683" s="41"/>
      <c r="CJ4683" s="41"/>
      <c r="CK4683" s="41"/>
      <c r="CL4683" s="68"/>
      <c r="CM4683" s="41"/>
      <c r="CN4683" s="41"/>
      <c r="CO4683" s="39"/>
      <c r="CP4683" s="78"/>
    </row>
    <row r="4684" spans="1:94" s="38" customFormat="1" x14ac:dyDescent="0.25">
      <c r="A4684" s="38">
        <v>4681</v>
      </c>
      <c r="F4684" s="39"/>
      <c r="Q4684" s="39"/>
      <c r="R4684" s="40"/>
      <c r="S4684" s="40"/>
      <c r="T4684" s="39"/>
      <c r="AG4684" s="110"/>
      <c r="AH4684" s="94"/>
      <c r="AJ4684" s="97"/>
      <c r="AL4684" s="39"/>
      <c r="AP4684" s="39"/>
      <c r="AQ4684" s="77"/>
      <c r="AR4684" s="94"/>
      <c r="AT4684" s="97"/>
      <c r="BB4684" s="79"/>
      <c r="BC4684" s="94"/>
      <c r="BE4684" s="97"/>
      <c r="BF4684" s="97"/>
      <c r="BG4684" s="40"/>
      <c r="BK4684" s="40"/>
      <c r="BL4684" s="79"/>
      <c r="BM4684" s="94"/>
      <c r="BO4684" s="97"/>
      <c r="BQ4684" s="40"/>
      <c r="BR4684" s="94"/>
      <c r="BS4684" s="94"/>
      <c r="BT4684" s="94"/>
      <c r="BU4684" s="40"/>
      <c r="BV4684" s="82"/>
      <c r="BW4684" s="94"/>
      <c r="BX4684" s="48"/>
      <c r="BY4684" s="97"/>
      <c r="BZ4684" s="48"/>
      <c r="CA4684" s="40"/>
      <c r="CB4684" s="94"/>
      <c r="CC4684" s="94"/>
      <c r="CD4684" s="94"/>
      <c r="CE4684" s="40"/>
      <c r="CF4684" s="73"/>
      <c r="CG4684" s="41"/>
      <c r="CH4684" s="41"/>
      <c r="CI4684" s="41"/>
      <c r="CJ4684" s="41"/>
      <c r="CK4684" s="41"/>
      <c r="CL4684" s="68"/>
      <c r="CM4684" s="41"/>
      <c r="CN4684" s="41"/>
      <c r="CO4684" s="39"/>
      <c r="CP4684" s="78"/>
    </row>
    <row r="4685" spans="1:94" s="38" customFormat="1" x14ac:dyDescent="0.25">
      <c r="A4685" s="38">
        <v>4682</v>
      </c>
      <c r="F4685" s="39"/>
      <c r="Q4685" s="39"/>
      <c r="R4685" s="40"/>
      <c r="S4685" s="40"/>
      <c r="T4685" s="39"/>
      <c r="AG4685" s="110"/>
      <c r="AH4685" s="94"/>
      <c r="AJ4685" s="97"/>
      <c r="AL4685" s="39"/>
      <c r="AP4685" s="39"/>
      <c r="AQ4685" s="77"/>
      <c r="AR4685" s="94"/>
      <c r="AT4685" s="97"/>
      <c r="BB4685" s="79"/>
      <c r="BC4685" s="94"/>
      <c r="BE4685" s="97"/>
      <c r="BF4685" s="97"/>
      <c r="BG4685" s="40"/>
      <c r="BK4685" s="40"/>
      <c r="BL4685" s="79"/>
      <c r="BM4685" s="94"/>
      <c r="BO4685" s="97"/>
      <c r="BQ4685" s="40"/>
      <c r="BR4685" s="94"/>
      <c r="BS4685" s="94"/>
      <c r="BT4685" s="94"/>
      <c r="BU4685" s="40"/>
      <c r="BV4685" s="82"/>
      <c r="BW4685" s="94"/>
      <c r="BX4685" s="48"/>
      <c r="BY4685" s="97"/>
      <c r="BZ4685" s="48"/>
      <c r="CA4685" s="40"/>
      <c r="CB4685" s="94"/>
      <c r="CC4685" s="94"/>
      <c r="CD4685" s="94"/>
      <c r="CE4685" s="40"/>
      <c r="CF4685" s="73"/>
      <c r="CG4685" s="41"/>
      <c r="CH4685" s="41"/>
      <c r="CI4685" s="41"/>
      <c r="CJ4685" s="41"/>
      <c r="CK4685" s="41"/>
      <c r="CL4685" s="68"/>
      <c r="CM4685" s="41"/>
      <c r="CN4685" s="41"/>
      <c r="CO4685" s="39"/>
      <c r="CP4685" s="78"/>
    </row>
    <row r="4686" spans="1:94" s="38" customFormat="1" x14ac:dyDescent="0.25">
      <c r="A4686" s="38">
        <v>4683</v>
      </c>
      <c r="F4686" s="39"/>
      <c r="Q4686" s="39"/>
      <c r="R4686" s="40"/>
      <c r="S4686" s="40"/>
      <c r="T4686" s="39"/>
      <c r="AG4686" s="110"/>
      <c r="AH4686" s="94"/>
      <c r="AJ4686" s="97"/>
      <c r="AL4686" s="39"/>
      <c r="AP4686" s="39"/>
      <c r="AQ4686" s="77"/>
      <c r="AR4686" s="94"/>
      <c r="AT4686" s="97"/>
      <c r="BB4686" s="79"/>
      <c r="BC4686" s="94"/>
      <c r="BE4686" s="97"/>
      <c r="BF4686" s="97"/>
      <c r="BG4686" s="40"/>
      <c r="BK4686" s="40"/>
      <c r="BL4686" s="79"/>
      <c r="BM4686" s="94"/>
      <c r="BO4686" s="97"/>
      <c r="BQ4686" s="40"/>
      <c r="BR4686" s="94"/>
      <c r="BS4686" s="94"/>
      <c r="BT4686" s="94"/>
      <c r="BU4686" s="40"/>
      <c r="BV4686" s="82"/>
      <c r="BW4686" s="94"/>
      <c r="BX4686" s="48"/>
      <c r="BY4686" s="97"/>
      <c r="BZ4686" s="48"/>
      <c r="CA4686" s="40"/>
      <c r="CB4686" s="94"/>
      <c r="CC4686" s="94"/>
      <c r="CD4686" s="94"/>
      <c r="CE4686" s="40"/>
      <c r="CF4686" s="73"/>
      <c r="CG4686" s="41"/>
      <c r="CH4686" s="41"/>
      <c r="CI4686" s="41"/>
      <c r="CJ4686" s="41"/>
      <c r="CK4686" s="41"/>
      <c r="CL4686" s="68"/>
      <c r="CM4686" s="41"/>
      <c r="CN4686" s="41"/>
      <c r="CO4686" s="39"/>
      <c r="CP4686" s="78"/>
    </row>
    <row r="4687" spans="1:94" s="38" customFormat="1" x14ac:dyDescent="0.25">
      <c r="A4687" s="38">
        <v>4684</v>
      </c>
      <c r="F4687" s="39"/>
      <c r="Q4687" s="39"/>
      <c r="R4687" s="40"/>
      <c r="S4687" s="40"/>
      <c r="T4687" s="39"/>
      <c r="AG4687" s="110"/>
      <c r="AH4687" s="94"/>
      <c r="AJ4687" s="97"/>
      <c r="AL4687" s="39"/>
      <c r="AP4687" s="39"/>
      <c r="AQ4687" s="77"/>
      <c r="AR4687" s="94"/>
      <c r="AT4687" s="97"/>
      <c r="BB4687" s="79"/>
      <c r="BC4687" s="94"/>
      <c r="BE4687" s="97"/>
      <c r="BF4687" s="97"/>
      <c r="BG4687" s="40"/>
      <c r="BK4687" s="40"/>
      <c r="BL4687" s="79"/>
      <c r="BM4687" s="94"/>
      <c r="BO4687" s="97"/>
      <c r="BQ4687" s="40"/>
      <c r="BR4687" s="94"/>
      <c r="BS4687" s="94"/>
      <c r="BT4687" s="94"/>
      <c r="BU4687" s="40"/>
      <c r="BV4687" s="82"/>
      <c r="BW4687" s="94"/>
      <c r="BX4687" s="48"/>
      <c r="BY4687" s="97"/>
      <c r="BZ4687" s="48"/>
      <c r="CA4687" s="40"/>
      <c r="CB4687" s="94"/>
      <c r="CC4687" s="94"/>
      <c r="CD4687" s="94"/>
      <c r="CE4687" s="40"/>
      <c r="CF4687" s="73"/>
      <c r="CG4687" s="41"/>
      <c r="CH4687" s="41"/>
      <c r="CI4687" s="41"/>
      <c r="CJ4687" s="41"/>
      <c r="CK4687" s="41"/>
      <c r="CL4687" s="68"/>
      <c r="CM4687" s="41"/>
      <c r="CN4687" s="41"/>
      <c r="CO4687" s="39"/>
      <c r="CP4687" s="78"/>
    </row>
    <row r="4688" spans="1:94" s="38" customFormat="1" x14ac:dyDescent="0.25">
      <c r="A4688" s="38">
        <v>4685</v>
      </c>
      <c r="F4688" s="39"/>
      <c r="Q4688" s="39"/>
      <c r="R4688" s="40"/>
      <c r="S4688" s="40"/>
      <c r="T4688" s="39"/>
      <c r="AG4688" s="110"/>
      <c r="AH4688" s="94"/>
      <c r="AJ4688" s="97"/>
      <c r="AL4688" s="39"/>
      <c r="AP4688" s="39"/>
      <c r="AQ4688" s="77"/>
      <c r="AR4688" s="94"/>
      <c r="AT4688" s="97"/>
      <c r="BB4688" s="79"/>
      <c r="BC4688" s="94"/>
      <c r="BE4688" s="97"/>
      <c r="BF4688" s="97"/>
      <c r="BG4688" s="40"/>
      <c r="BK4688" s="40"/>
      <c r="BL4688" s="79"/>
      <c r="BM4688" s="94"/>
      <c r="BO4688" s="97"/>
      <c r="BQ4688" s="40"/>
      <c r="BR4688" s="94"/>
      <c r="BS4688" s="94"/>
      <c r="BT4688" s="94"/>
      <c r="BU4688" s="40"/>
      <c r="BV4688" s="82"/>
      <c r="BW4688" s="94"/>
      <c r="BX4688" s="48"/>
      <c r="BY4688" s="97"/>
      <c r="BZ4688" s="48"/>
      <c r="CA4688" s="40"/>
      <c r="CB4688" s="94"/>
      <c r="CC4688" s="94"/>
      <c r="CD4688" s="94"/>
      <c r="CE4688" s="40"/>
      <c r="CF4688" s="73"/>
      <c r="CG4688" s="41"/>
      <c r="CH4688" s="41"/>
      <c r="CI4688" s="41"/>
      <c r="CJ4688" s="41"/>
      <c r="CK4688" s="41"/>
      <c r="CL4688" s="68"/>
      <c r="CM4688" s="41"/>
      <c r="CN4688" s="41"/>
      <c r="CO4688" s="39"/>
      <c r="CP4688" s="78"/>
    </row>
    <row r="4689" spans="1:94" s="38" customFormat="1" x14ac:dyDescent="0.25">
      <c r="A4689" s="38">
        <v>4686</v>
      </c>
      <c r="F4689" s="39"/>
      <c r="Q4689" s="39"/>
      <c r="R4689" s="40"/>
      <c r="S4689" s="40"/>
      <c r="T4689" s="39"/>
      <c r="AG4689" s="110"/>
      <c r="AH4689" s="94"/>
      <c r="AJ4689" s="97"/>
      <c r="AL4689" s="39"/>
      <c r="AP4689" s="39"/>
      <c r="AQ4689" s="77"/>
      <c r="AR4689" s="94"/>
      <c r="AT4689" s="97"/>
      <c r="BB4689" s="79"/>
      <c r="BC4689" s="94"/>
      <c r="BE4689" s="97"/>
      <c r="BF4689" s="97"/>
      <c r="BG4689" s="40"/>
      <c r="BK4689" s="40"/>
      <c r="BL4689" s="79"/>
      <c r="BM4689" s="94"/>
      <c r="BO4689" s="97"/>
      <c r="BQ4689" s="40"/>
      <c r="BR4689" s="94"/>
      <c r="BS4689" s="94"/>
      <c r="BT4689" s="94"/>
      <c r="BU4689" s="40"/>
      <c r="BV4689" s="82"/>
      <c r="BW4689" s="94"/>
      <c r="BX4689" s="48"/>
      <c r="BY4689" s="97"/>
      <c r="BZ4689" s="48"/>
      <c r="CA4689" s="40"/>
      <c r="CB4689" s="94"/>
      <c r="CC4689" s="94"/>
      <c r="CD4689" s="94"/>
      <c r="CE4689" s="40"/>
      <c r="CF4689" s="73"/>
      <c r="CG4689" s="41"/>
      <c r="CH4689" s="41"/>
      <c r="CI4689" s="41"/>
      <c r="CJ4689" s="41"/>
      <c r="CK4689" s="41"/>
      <c r="CL4689" s="68"/>
      <c r="CM4689" s="41"/>
      <c r="CN4689" s="41"/>
      <c r="CO4689" s="39"/>
      <c r="CP4689" s="78"/>
    </row>
    <row r="4690" spans="1:94" s="38" customFormat="1" x14ac:dyDescent="0.25">
      <c r="A4690" s="38">
        <v>4687</v>
      </c>
      <c r="F4690" s="39"/>
      <c r="Q4690" s="39"/>
      <c r="R4690" s="40"/>
      <c r="S4690" s="40"/>
      <c r="T4690" s="39"/>
      <c r="AG4690" s="110"/>
      <c r="AH4690" s="94"/>
      <c r="AJ4690" s="97"/>
      <c r="AL4690" s="39"/>
      <c r="AP4690" s="39"/>
      <c r="AQ4690" s="77"/>
      <c r="AR4690" s="94"/>
      <c r="AT4690" s="97"/>
      <c r="BB4690" s="79"/>
      <c r="BC4690" s="94"/>
      <c r="BE4690" s="97"/>
      <c r="BF4690" s="97"/>
      <c r="BG4690" s="40"/>
      <c r="BK4690" s="40"/>
      <c r="BL4690" s="79"/>
      <c r="BM4690" s="94"/>
      <c r="BO4690" s="97"/>
      <c r="BQ4690" s="40"/>
      <c r="BR4690" s="94"/>
      <c r="BS4690" s="94"/>
      <c r="BT4690" s="94"/>
      <c r="BU4690" s="40"/>
      <c r="BV4690" s="82"/>
      <c r="BW4690" s="94"/>
      <c r="BX4690" s="48"/>
      <c r="BY4690" s="97"/>
      <c r="BZ4690" s="48"/>
      <c r="CA4690" s="40"/>
      <c r="CB4690" s="94"/>
      <c r="CC4690" s="94"/>
      <c r="CD4690" s="94"/>
      <c r="CE4690" s="40"/>
      <c r="CF4690" s="73"/>
      <c r="CG4690" s="41"/>
      <c r="CH4690" s="41"/>
      <c r="CI4690" s="41"/>
      <c r="CJ4690" s="41"/>
      <c r="CK4690" s="41"/>
      <c r="CL4690" s="68"/>
      <c r="CM4690" s="41"/>
      <c r="CN4690" s="41"/>
      <c r="CO4690" s="39"/>
      <c r="CP4690" s="78"/>
    </row>
    <row r="4691" spans="1:94" s="38" customFormat="1" x14ac:dyDescent="0.25">
      <c r="A4691" s="38">
        <v>4688</v>
      </c>
      <c r="F4691" s="39"/>
      <c r="Q4691" s="39"/>
      <c r="R4691" s="40"/>
      <c r="S4691" s="40"/>
      <c r="T4691" s="39"/>
      <c r="AG4691" s="110"/>
      <c r="AH4691" s="94"/>
      <c r="AJ4691" s="97"/>
      <c r="AL4691" s="39"/>
      <c r="AP4691" s="39"/>
      <c r="AQ4691" s="77"/>
      <c r="AR4691" s="94"/>
      <c r="AT4691" s="97"/>
      <c r="BB4691" s="79"/>
      <c r="BC4691" s="94"/>
      <c r="BE4691" s="97"/>
      <c r="BF4691" s="97"/>
      <c r="BG4691" s="40"/>
      <c r="BK4691" s="40"/>
      <c r="BL4691" s="79"/>
      <c r="BM4691" s="94"/>
      <c r="BO4691" s="97"/>
      <c r="BQ4691" s="40"/>
      <c r="BR4691" s="94"/>
      <c r="BS4691" s="94"/>
      <c r="BT4691" s="94"/>
      <c r="BU4691" s="40"/>
      <c r="BV4691" s="82"/>
      <c r="BW4691" s="94"/>
      <c r="BX4691" s="48"/>
      <c r="BY4691" s="97"/>
      <c r="BZ4691" s="48"/>
      <c r="CA4691" s="40"/>
      <c r="CB4691" s="94"/>
      <c r="CC4691" s="94"/>
      <c r="CD4691" s="94"/>
      <c r="CE4691" s="40"/>
      <c r="CF4691" s="73"/>
      <c r="CG4691" s="41"/>
      <c r="CH4691" s="41"/>
      <c r="CI4691" s="41"/>
      <c r="CJ4691" s="41"/>
      <c r="CK4691" s="41"/>
      <c r="CL4691" s="68"/>
      <c r="CM4691" s="41"/>
      <c r="CN4691" s="41"/>
      <c r="CO4691" s="39"/>
      <c r="CP4691" s="78"/>
    </row>
    <row r="4692" spans="1:94" s="38" customFormat="1" x14ac:dyDescent="0.25">
      <c r="A4692" s="38">
        <v>4689</v>
      </c>
      <c r="F4692" s="39"/>
      <c r="Q4692" s="39"/>
      <c r="R4692" s="40"/>
      <c r="S4692" s="40"/>
      <c r="T4692" s="39"/>
      <c r="AG4692" s="110"/>
      <c r="AH4692" s="94"/>
      <c r="AJ4692" s="97"/>
      <c r="AL4692" s="39"/>
      <c r="AP4692" s="39"/>
      <c r="AQ4692" s="77"/>
      <c r="AR4692" s="94"/>
      <c r="AT4692" s="97"/>
      <c r="BB4692" s="79"/>
      <c r="BC4692" s="94"/>
      <c r="BE4692" s="97"/>
      <c r="BF4692" s="97"/>
      <c r="BG4692" s="40"/>
      <c r="BK4692" s="40"/>
      <c r="BL4692" s="79"/>
      <c r="BM4692" s="94"/>
      <c r="BO4692" s="97"/>
      <c r="BQ4692" s="40"/>
      <c r="BR4692" s="94"/>
      <c r="BS4692" s="94"/>
      <c r="BT4692" s="94"/>
      <c r="BU4692" s="40"/>
      <c r="BV4692" s="82"/>
      <c r="BW4692" s="94"/>
      <c r="BX4692" s="48"/>
      <c r="BY4692" s="97"/>
      <c r="BZ4692" s="48"/>
      <c r="CA4692" s="40"/>
      <c r="CB4692" s="94"/>
      <c r="CC4692" s="94"/>
      <c r="CD4692" s="94"/>
      <c r="CE4692" s="40"/>
      <c r="CF4692" s="73"/>
      <c r="CG4692" s="41"/>
      <c r="CH4692" s="41"/>
      <c r="CI4692" s="41"/>
      <c r="CJ4692" s="41"/>
      <c r="CK4692" s="41"/>
      <c r="CL4692" s="68"/>
      <c r="CM4692" s="41"/>
      <c r="CN4692" s="41"/>
      <c r="CO4692" s="39"/>
      <c r="CP4692" s="78"/>
    </row>
    <row r="4693" spans="1:94" s="38" customFormat="1" x14ac:dyDescent="0.25">
      <c r="A4693" s="38">
        <v>4690</v>
      </c>
      <c r="F4693" s="39"/>
      <c r="Q4693" s="39"/>
      <c r="R4693" s="40"/>
      <c r="S4693" s="40"/>
      <c r="T4693" s="39"/>
      <c r="AG4693" s="110"/>
      <c r="AH4693" s="94"/>
      <c r="AJ4693" s="97"/>
      <c r="AL4693" s="39"/>
      <c r="AP4693" s="39"/>
      <c r="AQ4693" s="77"/>
      <c r="AR4693" s="94"/>
      <c r="AT4693" s="97"/>
      <c r="BB4693" s="79"/>
      <c r="BC4693" s="94"/>
      <c r="BE4693" s="97"/>
      <c r="BF4693" s="97"/>
      <c r="BG4693" s="40"/>
      <c r="BK4693" s="40"/>
      <c r="BL4693" s="79"/>
      <c r="BM4693" s="94"/>
      <c r="BO4693" s="97"/>
      <c r="BQ4693" s="40"/>
      <c r="BR4693" s="94"/>
      <c r="BS4693" s="94"/>
      <c r="BT4693" s="94"/>
      <c r="BU4693" s="40"/>
      <c r="BV4693" s="82"/>
      <c r="BW4693" s="94"/>
      <c r="BX4693" s="48"/>
      <c r="BY4693" s="97"/>
      <c r="BZ4693" s="48"/>
      <c r="CA4693" s="40"/>
      <c r="CB4693" s="94"/>
      <c r="CC4693" s="94"/>
      <c r="CD4693" s="94"/>
      <c r="CE4693" s="40"/>
      <c r="CF4693" s="73"/>
      <c r="CG4693" s="41"/>
      <c r="CH4693" s="41"/>
      <c r="CI4693" s="41"/>
      <c r="CJ4693" s="41"/>
      <c r="CK4693" s="41"/>
      <c r="CL4693" s="68"/>
      <c r="CM4693" s="41"/>
      <c r="CN4693" s="41"/>
      <c r="CO4693" s="39"/>
      <c r="CP4693" s="78"/>
    </row>
    <row r="4694" spans="1:94" s="38" customFormat="1" x14ac:dyDescent="0.25">
      <c r="A4694" s="38">
        <v>4691</v>
      </c>
      <c r="F4694" s="39"/>
      <c r="Q4694" s="39"/>
      <c r="R4694" s="40"/>
      <c r="S4694" s="40"/>
      <c r="T4694" s="39"/>
      <c r="AG4694" s="110"/>
      <c r="AH4694" s="94"/>
      <c r="AJ4694" s="97"/>
      <c r="AL4694" s="39"/>
      <c r="AP4694" s="39"/>
      <c r="AQ4694" s="77"/>
      <c r="AR4694" s="94"/>
      <c r="AT4694" s="97"/>
      <c r="BB4694" s="79"/>
      <c r="BC4694" s="94"/>
      <c r="BE4694" s="97"/>
      <c r="BF4694" s="97"/>
      <c r="BG4694" s="40"/>
      <c r="BK4694" s="40"/>
      <c r="BL4694" s="79"/>
      <c r="BM4694" s="94"/>
      <c r="BO4694" s="97"/>
      <c r="BQ4694" s="40"/>
      <c r="BR4694" s="94"/>
      <c r="BS4694" s="94"/>
      <c r="BT4694" s="94"/>
      <c r="BU4694" s="40"/>
      <c r="BV4694" s="82"/>
      <c r="BW4694" s="94"/>
      <c r="BX4694" s="48"/>
      <c r="BY4694" s="97"/>
      <c r="BZ4694" s="48"/>
      <c r="CA4694" s="40"/>
      <c r="CB4694" s="94"/>
      <c r="CC4694" s="94"/>
      <c r="CD4694" s="94"/>
      <c r="CE4694" s="40"/>
      <c r="CF4694" s="73"/>
      <c r="CG4694" s="41"/>
      <c r="CH4694" s="41"/>
      <c r="CI4694" s="41"/>
      <c r="CJ4694" s="41"/>
      <c r="CK4694" s="41"/>
      <c r="CL4694" s="68"/>
      <c r="CM4694" s="41"/>
      <c r="CN4694" s="41"/>
      <c r="CO4694" s="39"/>
      <c r="CP4694" s="78"/>
    </row>
    <row r="4695" spans="1:94" s="38" customFormat="1" x14ac:dyDescent="0.25">
      <c r="A4695" s="38">
        <v>4692</v>
      </c>
      <c r="F4695" s="39"/>
      <c r="Q4695" s="39"/>
      <c r="R4695" s="40"/>
      <c r="S4695" s="40"/>
      <c r="T4695" s="39"/>
      <c r="AG4695" s="110"/>
      <c r="AH4695" s="94"/>
      <c r="AJ4695" s="97"/>
      <c r="AL4695" s="39"/>
      <c r="AP4695" s="39"/>
      <c r="AQ4695" s="77"/>
      <c r="AR4695" s="94"/>
      <c r="AT4695" s="97"/>
      <c r="BB4695" s="79"/>
      <c r="BC4695" s="94"/>
      <c r="BE4695" s="97"/>
      <c r="BF4695" s="97"/>
      <c r="BG4695" s="40"/>
      <c r="BK4695" s="40"/>
      <c r="BL4695" s="79"/>
      <c r="BM4695" s="94"/>
      <c r="BO4695" s="97"/>
      <c r="BQ4695" s="40"/>
      <c r="BR4695" s="94"/>
      <c r="BS4695" s="94"/>
      <c r="BT4695" s="94"/>
      <c r="BU4695" s="40"/>
      <c r="BV4695" s="82"/>
      <c r="BW4695" s="94"/>
      <c r="BX4695" s="48"/>
      <c r="BY4695" s="97"/>
      <c r="BZ4695" s="48"/>
      <c r="CA4695" s="40"/>
      <c r="CB4695" s="94"/>
      <c r="CC4695" s="94"/>
      <c r="CD4695" s="94"/>
      <c r="CE4695" s="40"/>
      <c r="CF4695" s="73"/>
      <c r="CG4695" s="41"/>
      <c r="CH4695" s="41"/>
      <c r="CI4695" s="41"/>
      <c r="CJ4695" s="41"/>
      <c r="CK4695" s="41"/>
      <c r="CL4695" s="68"/>
      <c r="CM4695" s="41"/>
      <c r="CN4695" s="41"/>
      <c r="CO4695" s="39"/>
      <c r="CP4695" s="78"/>
    </row>
    <row r="4696" spans="1:94" s="38" customFormat="1" x14ac:dyDescent="0.25">
      <c r="A4696" s="38">
        <v>4693</v>
      </c>
      <c r="F4696" s="39"/>
      <c r="Q4696" s="39"/>
      <c r="R4696" s="40"/>
      <c r="S4696" s="40"/>
      <c r="T4696" s="39"/>
      <c r="AG4696" s="110"/>
      <c r="AH4696" s="94"/>
      <c r="AJ4696" s="97"/>
      <c r="AL4696" s="39"/>
      <c r="AP4696" s="39"/>
      <c r="AQ4696" s="77"/>
      <c r="AR4696" s="94"/>
      <c r="AT4696" s="97"/>
      <c r="BB4696" s="79"/>
      <c r="BC4696" s="94"/>
      <c r="BE4696" s="97"/>
      <c r="BF4696" s="97"/>
      <c r="BG4696" s="40"/>
      <c r="BK4696" s="40"/>
      <c r="BL4696" s="79"/>
      <c r="BM4696" s="94"/>
      <c r="BO4696" s="97"/>
      <c r="BQ4696" s="40"/>
      <c r="BR4696" s="94"/>
      <c r="BS4696" s="94"/>
      <c r="BT4696" s="94"/>
      <c r="BU4696" s="40"/>
      <c r="BV4696" s="82"/>
      <c r="BW4696" s="94"/>
      <c r="BX4696" s="48"/>
      <c r="BY4696" s="97"/>
      <c r="BZ4696" s="48"/>
      <c r="CA4696" s="40"/>
      <c r="CB4696" s="94"/>
      <c r="CC4696" s="94"/>
      <c r="CD4696" s="94"/>
      <c r="CE4696" s="40"/>
      <c r="CF4696" s="73"/>
      <c r="CG4696" s="41"/>
      <c r="CH4696" s="41"/>
      <c r="CI4696" s="41"/>
      <c r="CJ4696" s="41"/>
      <c r="CK4696" s="41"/>
      <c r="CL4696" s="68"/>
      <c r="CM4696" s="41"/>
      <c r="CN4696" s="41"/>
      <c r="CO4696" s="39"/>
      <c r="CP4696" s="78"/>
    </row>
    <row r="4697" spans="1:94" s="38" customFormat="1" x14ac:dyDescent="0.25">
      <c r="A4697" s="38">
        <v>4694</v>
      </c>
      <c r="F4697" s="39"/>
      <c r="Q4697" s="39"/>
      <c r="R4697" s="40"/>
      <c r="S4697" s="40"/>
      <c r="T4697" s="39"/>
      <c r="AG4697" s="110"/>
      <c r="AH4697" s="94"/>
      <c r="AJ4697" s="97"/>
      <c r="AL4697" s="39"/>
      <c r="AP4697" s="39"/>
      <c r="AQ4697" s="77"/>
      <c r="AR4697" s="94"/>
      <c r="AT4697" s="97"/>
      <c r="BB4697" s="79"/>
      <c r="BC4697" s="94"/>
      <c r="BE4697" s="97"/>
      <c r="BF4697" s="97"/>
      <c r="BG4697" s="40"/>
      <c r="BK4697" s="40"/>
      <c r="BL4697" s="79"/>
      <c r="BM4697" s="94"/>
      <c r="BO4697" s="97"/>
      <c r="BQ4697" s="40"/>
      <c r="BR4697" s="94"/>
      <c r="BS4697" s="94"/>
      <c r="BT4697" s="94"/>
      <c r="BU4697" s="40"/>
      <c r="BV4697" s="82"/>
      <c r="BW4697" s="94"/>
      <c r="BX4697" s="48"/>
      <c r="BY4697" s="97"/>
      <c r="BZ4697" s="48"/>
      <c r="CA4697" s="40"/>
      <c r="CB4697" s="94"/>
      <c r="CC4697" s="94"/>
      <c r="CD4697" s="94"/>
      <c r="CE4697" s="40"/>
      <c r="CF4697" s="73"/>
      <c r="CG4697" s="41"/>
      <c r="CH4697" s="41"/>
      <c r="CI4697" s="41"/>
      <c r="CJ4697" s="41"/>
      <c r="CK4697" s="41"/>
      <c r="CL4697" s="68"/>
      <c r="CM4697" s="41"/>
      <c r="CN4697" s="41"/>
      <c r="CO4697" s="39"/>
      <c r="CP4697" s="78"/>
    </row>
    <row r="4698" spans="1:94" s="38" customFormat="1" x14ac:dyDescent="0.25">
      <c r="A4698" s="38">
        <v>4695</v>
      </c>
      <c r="F4698" s="39"/>
      <c r="Q4698" s="39"/>
      <c r="R4698" s="40"/>
      <c r="S4698" s="40"/>
      <c r="T4698" s="39"/>
      <c r="AG4698" s="110"/>
      <c r="AH4698" s="94"/>
      <c r="AJ4698" s="97"/>
      <c r="AL4698" s="39"/>
      <c r="AP4698" s="39"/>
      <c r="AQ4698" s="77"/>
      <c r="AR4698" s="94"/>
      <c r="AT4698" s="97"/>
      <c r="BB4698" s="79"/>
      <c r="BC4698" s="94"/>
      <c r="BE4698" s="97"/>
      <c r="BF4698" s="97"/>
      <c r="BG4698" s="40"/>
      <c r="BK4698" s="40"/>
      <c r="BL4698" s="79"/>
      <c r="BM4698" s="94"/>
      <c r="BO4698" s="97"/>
      <c r="BQ4698" s="40"/>
      <c r="BR4698" s="94"/>
      <c r="BS4698" s="94"/>
      <c r="BT4698" s="94"/>
      <c r="BU4698" s="40"/>
      <c r="BV4698" s="82"/>
      <c r="BW4698" s="94"/>
      <c r="BX4698" s="48"/>
      <c r="BY4698" s="97"/>
      <c r="BZ4698" s="48"/>
      <c r="CA4698" s="40"/>
      <c r="CB4698" s="94"/>
      <c r="CC4698" s="94"/>
      <c r="CD4698" s="94"/>
      <c r="CE4698" s="40"/>
      <c r="CF4698" s="73"/>
      <c r="CG4698" s="41"/>
      <c r="CH4698" s="41"/>
      <c r="CI4698" s="41"/>
      <c r="CJ4698" s="41"/>
      <c r="CK4698" s="41"/>
      <c r="CL4698" s="68"/>
      <c r="CM4698" s="41"/>
      <c r="CN4698" s="41"/>
      <c r="CO4698" s="39"/>
      <c r="CP4698" s="78"/>
    </row>
    <row r="4699" spans="1:94" s="38" customFormat="1" x14ac:dyDescent="0.25">
      <c r="A4699" s="38">
        <v>4696</v>
      </c>
      <c r="F4699" s="39"/>
      <c r="Q4699" s="39"/>
      <c r="R4699" s="40"/>
      <c r="S4699" s="40"/>
      <c r="T4699" s="39"/>
      <c r="AG4699" s="110"/>
      <c r="AH4699" s="94"/>
      <c r="AJ4699" s="97"/>
      <c r="AL4699" s="39"/>
      <c r="AP4699" s="39"/>
      <c r="AQ4699" s="77"/>
      <c r="AR4699" s="94"/>
      <c r="AT4699" s="97"/>
      <c r="BB4699" s="79"/>
      <c r="BC4699" s="94"/>
      <c r="BE4699" s="97"/>
      <c r="BF4699" s="97"/>
      <c r="BG4699" s="40"/>
      <c r="BK4699" s="40"/>
      <c r="BL4699" s="79"/>
      <c r="BM4699" s="94"/>
      <c r="BO4699" s="97"/>
      <c r="BQ4699" s="40"/>
      <c r="BR4699" s="94"/>
      <c r="BS4699" s="94"/>
      <c r="BT4699" s="94"/>
      <c r="BU4699" s="40"/>
      <c r="BV4699" s="82"/>
      <c r="BW4699" s="94"/>
      <c r="BX4699" s="48"/>
      <c r="BY4699" s="97"/>
      <c r="BZ4699" s="48"/>
      <c r="CA4699" s="40"/>
      <c r="CB4699" s="94"/>
      <c r="CC4699" s="94"/>
      <c r="CD4699" s="94"/>
      <c r="CE4699" s="40"/>
      <c r="CF4699" s="73"/>
      <c r="CG4699" s="41"/>
      <c r="CH4699" s="41"/>
      <c r="CI4699" s="41"/>
      <c r="CJ4699" s="41"/>
      <c r="CK4699" s="41"/>
      <c r="CL4699" s="68"/>
      <c r="CM4699" s="41"/>
      <c r="CN4699" s="41"/>
      <c r="CO4699" s="39"/>
      <c r="CP4699" s="78"/>
    </row>
    <row r="4700" spans="1:94" s="38" customFormat="1" x14ac:dyDescent="0.25">
      <c r="A4700" s="38">
        <v>4697</v>
      </c>
      <c r="F4700" s="39"/>
      <c r="Q4700" s="39"/>
      <c r="R4700" s="40"/>
      <c r="S4700" s="40"/>
      <c r="T4700" s="39"/>
      <c r="AG4700" s="110"/>
      <c r="AH4700" s="94"/>
      <c r="AJ4700" s="97"/>
      <c r="AL4700" s="39"/>
      <c r="AP4700" s="39"/>
      <c r="AQ4700" s="77"/>
      <c r="AR4700" s="94"/>
      <c r="AT4700" s="97"/>
      <c r="BB4700" s="79"/>
      <c r="BC4700" s="94"/>
      <c r="BE4700" s="97"/>
      <c r="BF4700" s="97"/>
      <c r="BG4700" s="40"/>
      <c r="BK4700" s="40"/>
      <c r="BL4700" s="79"/>
      <c r="BM4700" s="94"/>
      <c r="BO4700" s="97"/>
      <c r="BQ4700" s="40"/>
      <c r="BR4700" s="94"/>
      <c r="BS4700" s="94"/>
      <c r="BT4700" s="94"/>
      <c r="BU4700" s="40"/>
      <c r="BV4700" s="82"/>
      <c r="BW4700" s="94"/>
      <c r="BX4700" s="48"/>
      <c r="BY4700" s="97"/>
      <c r="BZ4700" s="48"/>
      <c r="CA4700" s="40"/>
      <c r="CB4700" s="94"/>
      <c r="CC4700" s="94"/>
      <c r="CD4700" s="94"/>
      <c r="CE4700" s="40"/>
      <c r="CF4700" s="73"/>
      <c r="CG4700" s="41"/>
      <c r="CH4700" s="41"/>
      <c r="CI4700" s="41"/>
      <c r="CJ4700" s="41"/>
      <c r="CK4700" s="41"/>
      <c r="CL4700" s="68"/>
      <c r="CM4700" s="41"/>
      <c r="CN4700" s="41"/>
      <c r="CO4700" s="39"/>
      <c r="CP4700" s="78"/>
    </row>
    <row r="4701" spans="1:94" s="38" customFormat="1" x14ac:dyDescent="0.25">
      <c r="A4701" s="38">
        <v>4698</v>
      </c>
      <c r="F4701" s="39"/>
      <c r="Q4701" s="39"/>
      <c r="R4701" s="40"/>
      <c r="S4701" s="40"/>
      <c r="T4701" s="39"/>
      <c r="AG4701" s="110"/>
      <c r="AH4701" s="94"/>
      <c r="AJ4701" s="97"/>
      <c r="AL4701" s="39"/>
      <c r="AP4701" s="39"/>
      <c r="AQ4701" s="77"/>
      <c r="AR4701" s="94"/>
      <c r="AT4701" s="97"/>
      <c r="BB4701" s="79"/>
      <c r="BC4701" s="94"/>
      <c r="BE4701" s="97"/>
      <c r="BF4701" s="97"/>
      <c r="BG4701" s="40"/>
      <c r="BK4701" s="40"/>
      <c r="BL4701" s="79"/>
      <c r="BM4701" s="94"/>
      <c r="BO4701" s="97"/>
      <c r="BQ4701" s="40"/>
      <c r="BR4701" s="94"/>
      <c r="BS4701" s="94"/>
      <c r="BT4701" s="94"/>
      <c r="BU4701" s="40"/>
      <c r="BV4701" s="82"/>
      <c r="BW4701" s="94"/>
      <c r="BX4701" s="48"/>
      <c r="BY4701" s="97"/>
      <c r="BZ4701" s="48"/>
      <c r="CA4701" s="40"/>
      <c r="CB4701" s="94"/>
      <c r="CC4701" s="94"/>
      <c r="CD4701" s="94"/>
      <c r="CE4701" s="40"/>
      <c r="CF4701" s="73"/>
      <c r="CG4701" s="41"/>
      <c r="CH4701" s="41"/>
      <c r="CI4701" s="41"/>
      <c r="CJ4701" s="41"/>
      <c r="CK4701" s="41"/>
      <c r="CL4701" s="68"/>
      <c r="CM4701" s="41"/>
      <c r="CN4701" s="41"/>
      <c r="CO4701" s="39"/>
      <c r="CP4701" s="78"/>
    </row>
    <row r="4702" spans="1:94" s="38" customFormat="1" x14ac:dyDescent="0.25">
      <c r="A4702" s="38">
        <v>4699</v>
      </c>
      <c r="F4702" s="39"/>
      <c r="Q4702" s="39"/>
      <c r="R4702" s="40"/>
      <c r="S4702" s="40"/>
      <c r="T4702" s="39"/>
      <c r="AG4702" s="110"/>
      <c r="AH4702" s="94"/>
      <c r="AJ4702" s="97"/>
      <c r="AL4702" s="39"/>
      <c r="AP4702" s="39"/>
      <c r="AQ4702" s="77"/>
      <c r="AR4702" s="94"/>
      <c r="AT4702" s="97"/>
      <c r="BB4702" s="79"/>
      <c r="BC4702" s="94"/>
      <c r="BE4702" s="97"/>
      <c r="BF4702" s="97"/>
      <c r="BG4702" s="40"/>
      <c r="BK4702" s="40"/>
      <c r="BL4702" s="79"/>
      <c r="BM4702" s="94"/>
      <c r="BO4702" s="97"/>
      <c r="BQ4702" s="40"/>
      <c r="BR4702" s="94"/>
      <c r="BS4702" s="94"/>
      <c r="BT4702" s="94"/>
      <c r="BU4702" s="40"/>
      <c r="BV4702" s="82"/>
      <c r="BW4702" s="94"/>
      <c r="BX4702" s="48"/>
      <c r="BY4702" s="97"/>
      <c r="BZ4702" s="48"/>
      <c r="CA4702" s="40"/>
      <c r="CB4702" s="94"/>
      <c r="CC4702" s="94"/>
      <c r="CD4702" s="94"/>
      <c r="CE4702" s="40"/>
      <c r="CF4702" s="73"/>
      <c r="CG4702" s="41"/>
      <c r="CH4702" s="41"/>
      <c r="CI4702" s="41"/>
      <c r="CJ4702" s="41"/>
      <c r="CK4702" s="41"/>
      <c r="CL4702" s="68"/>
      <c r="CM4702" s="41"/>
      <c r="CN4702" s="41"/>
      <c r="CO4702" s="39"/>
      <c r="CP4702" s="78"/>
    </row>
    <row r="4703" spans="1:94" s="38" customFormat="1" x14ac:dyDescent="0.25">
      <c r="A4703" s="38">
        <v>4700</v>
      </c>
      <c r="F4703" s="39"/>
      <c r="Q4703" s="39"/>
      <c r="R4703" s="40"/>
      <c r="S4703" s="40"/>
      <c r="T4703" s="39"/>
      <c r="AG4703" s="110"/>
      <c r="AH4703" s="94"/>
      <c r="AJ4703" s="97"/>
      <c r="AL4703" s="39"/>
      <c r="AP4703" s="39"/>
      <c r="AQ4703" s="77"/>
      <c r="AR4703" s="94"/>
      <c r="AT4703" s="97"/>
      <c r="BB4703" s="79"/>
      <c r="BC4703" s="94"/>
      <c r="BE4703" s="97"/>
      <c r="BF4703" s="97"/>
      <c r="BG4703" s="40"/>
      <c r="BK4703" s="40"/>
      <c r="BL4703" s="79"/>
      <c r="BM4703" s="94"/>
      <c r="BO4703" s="97"/>
      <c r="BQ4703" s="40"/>
      <c r="BR4703" s="94"/>
      <c r="BS4703" s="94"/>
      <c r="BT4703" s="94"/>
      <c r="BU4703" s="40"/>
      <c r="BV4703" s="82"/>
      <c r="BW4703" s="94"/>
      <c r="BX4703" s="48"/>
      <c r="BY4703" s="97"/>
      <c r="BZ4703" s="48"/>
      <c r="CA4703" s="40"/>
      <c r="CB4703" s="94"/>
      <c r="CC4703" s="94"/>
      <c r="CD4703" s="94"/>
      <c r="CE4703" s="40"/>
      <c r="CF4703" s="73"/>
      <c r="CG4703" s="41"/>
      <c r="CH4703" s="41"/>
      <c r="CI4703" s="41"/>
      <c r="CJ4703" s="41"/>
      <c r="CK4703" s="41"/>
      <c r="CL4703" s="68"/>
      <c r="CM4703" s="41"/>
      <c r="CN4703" s="41"/>
      <c r="CO4703" s="39"/>
      <c r="CP4703" s="78"/>
    </row>
    <row r="4704" spans="1:94" s="38" customFormat="1" x14ac:dyDescent="0.25">
      <c r="A4704" s="38">
        <v>4701</v>
      </c>
      <c r="F4704" s="39"/>
      <c r="Q4704" s="39"/>
      <c r="R4704" s="40"/>
      <c r="S4704" s="40"/>
      <c r="T4704" s="39"/>
      <c r="AG4704" s="110"/>
      <c r="AH4704" s="94"/>
      <c r="AJ4704" s="97"/>
      <c r="AL4704" s="39"/>
      <c r="AP4704" s="39"/>
      <c r="AQ4704" s="77"/>
      <c r="AR4704" s="94"/>
      <c r="AT4704" s="97"/>
      <c r="BB4704" s="79"/>
      <c r="BC4704" s="94"/>
      <c r="BE4704" s="97"/>
      <c r="BF4704" s="97"/>
      <c r="BG4704" s="40"/>
      <c r="BK4704" s="40"/>
      <c r="BL4704" s="79"/>
      <c r="BM4704" s="94"/>
      <c r="BO4704" s="97"/>
      <c r="BQ4704" s="40"/>
      <c r="BR4704" s="94"/>
      <c r="BS4704" s="94"/>
      <c r="BT4704" s="94"/>
      <c r="BU4704" s="40"/>
      <c r="BV4704" s="82"/>
      <c r="BW4704" s="94"/>
      <c r="BX4704" s="48"/>
      <c r="BY4704" s="97"/>
      <c r="BZ4704" s="48"/>
      <c r="CA4704" s="40"/>
      <c r="CB4704" s="94"/>
      <c r="CC4704" s="94"/>
      <c r="CD4704" s="94"/>
      <c r="CE4704" s="40"/>
      <c r="CF4704" s="73"/>
      <c r="CG4704" s="41"/>
      <c r="CH4704" s="41"/>
      <c r="CI4704" s="41"/>
      <c r="CJ4704" s="41"/>
      <c r="CK4704" s="41"/>
      <c r="CL4704" s="68"/>
      <c r="CM4704" s="41"/>
      <c r="CN4704" s="41"/>
      <c r="CO4704" s="39"/>
      <c r="CP4704" s="78"/>
    </row>
    <row r="4705" spans="1:94" s="38" customFormat="1" x14ac:dyDescent="0.25">
      <c r="A4705" s="38">
        <v>4702</v>
      </c>
      <c r="F4705" s="39"/>
      <c r="Q4705" s="39"/>
      <c r="R4705" s="40"/>
      <c r="S4705" s="40"/>
      <c r="T4705" s="39"/>
      <c r="AG4705" s="110"/>
      <c r="AH4705" s="94"/>
      <c r="AJ4705" s="97"/>
      <c r="AL4705" s="39"/>
      <c r="AP4705" s="39"/>
      <c r="AQ4705" s="77"/>
      <c r="AR4705" s="94"/>
      <c r="AT4705" s="97"/>
      <c r="BB4705" s="79"/>
      <c r="BC4705" s="94"/>
      <c r="BE4705" s="97"/>
      <c r="BF4705" s="97"/>
      <c r="BG4705" s="40"/>
      <c r="BK4705" s="40"/>
      <c r="BL4705" s="79"/>
      <c r="BM4705" s="94"/>
      <c r="BO4705" s="97"/>
      <c r="BQ4705" s="40"/>
      <c r="BR4705" s="94"/>
      <c r="BS4705" s="94"/>
      <c r="BT4705" s="94"/>
      <c r="BU4705" s="40"/>
      <c r="BV4705" s="82"/>
      <c r="BW4705" s="94"/>
      <c r="BX4705" s="48"/>
      <c r="BY4705" s="97"/>
      <c r="BZ4705" s="48"/>
      <c r="CA4705" s="40"/>
      <c r="CB4705" s="94"/>
      <c r="CC4705" s="94"/>
      <c r="CD4705" s="94"/>
      <c r="CE4705" s="40"/>
      <c r="CF4705" s="73"/>
      <c r="CG4705" s="41"/>
      <c r="CH4705" s="41"/>
      <c r="CI4705" s="41"/>
      <c r="CJ4705" s="41"/>
      <c r="CK4705" s="41"/>
      <c r="CL4705" s="68"/>
      <c r="CM4705" s="41"/>
      <c r="CN4705" s="41"/>
      <c r="CO4705" s="39"/>
      <c r="CP4705" s="78"/>
    </row>
    <row r="4706" spans="1:94" s="38" customFormat="1" x14ac:dyDescent="0.25">
      <c r="A4706" s="38">
        <v>4703</v>
      </c>
      <c r="F4706" s="39"/>
      <c r="Q4706" s="39"/>
      <c r="R4706" s="40"/>
      <c r="S4706" s="40"/>
      <c r="T4706" s="39"/>
      <c r="AG4706" s="110"/>
      <c r="AH4706" s="94"/>
      <c r="AJ4706" s="97"/>
      <c r="AL4706" s="39"/>
      <c r="AP4706" s="39"/>
      <c r="AQ4706" s="77"/>
      <c r="AR4706" s="94"/>
      <c r="AT4706" s="97"/>
      <c r="BB4706" s="79"/>
      <c r="BC4706" s="94"/>
      <c r="BE4706" s="97"/>
      <c r="BF4706" s="97"/>
      <c r="BG4706" s="40"/>
      <c r="BK4706" s="40"/>
      <c r="BL4706" s="79"/>
      <c r="BM4706" s="94"/>
      <c r="BO4706" s="97"/>
      <c r="BQ4706" s="40"/>
      <c r="BR4706" s="94"/>
      <c r="BS4706" s="94"/>
      <c r="BT4706" s="94"/>
      <c r="BU4706" s="40"/>
      <c r="BV4706" s="82"/>
      <c r="BW4706" s="94"/>
      <c r="BX4706" s="48"/>
      <c r="BY4706" s="97"/>
      <c r="BZ4706" s="48"/>
      <c r="CA4706" s="40"/>
      <c r="CB4706" s="94"/>
      <c r="CC4706" s="94"/>
      <c r="CD4706" s="94"/>
      <c r="CE4706" s="40"/>
      <c r="CF4706" s="73"/>
      <c r="CG4706" s="41"/>
      <c r="CH4706" s="41"/>
      <c r="CI4706" s="41"/>
      <c r="CJ4706" s="41"/>
      <c r="CK4706" s="41"/>
      <c r="CL4706" s="68"/>
      <c r="CM4706" s="41"/>
      <c r="CN4706" s="41"/>
      <c r="CO4706" s="39"/>
      <c r="CP4706" s="78"/>
    </row>
    <row r="4707" spans="1:94" s="38" customFormat="1" x14ac:dyDescent="0.25">
      <c r="A4707" s="38">
        <v>4704</v>
      </c>
      <c r="F4707" s="39"/>
      <c r="Q4707" s="39"/>
      <c r="R4707" s="40"/>
      <c r="S4707" s="40"/>
      <c r="T4707" s="39"/>
      <c r="AG4707" s="110"/>
      <c r="AH4707" s="94"/>
      <c r="AJ4707" s="97"/>
      <c r="AL4707" s="39"/>
      <c r="AP4707" s="39"/>
      <c r="AQ4707" s="77"/>
      <c r="AR4707" s="94"/>
      <c r="AT4707" s="97"/>
      <c r="BB4707" s="79"/>
      <c r="BC4707" s="94"/>
      <c r="BE4707" s="97"/>
      <c r="BF4707" s="97"/>
      <c r="BG4707" s="40"/>
      <c r="BK4707" s="40"/>
      <c r="BL4707" s="79"/>
      <c r="BM4707" s="94"/>
      <c r="BO4707" s="97"/>
      <c r="BQ4707" s="40"/>
      <c r="BR4707" s="94"/>
      <c r="BS4707" s="94"/>
      <c r="BT4707" s="94"/>
      <c r="BU4707" s="40"/>
      <c r="BV4707" s="82"/>
      <c r="BW4707" s="94"/>
      <c r="BX4707" s="48"/>
      <c r="BY4707" s="97"/>
      <c r="BZ4707" s="48"/>
      <c r="CA4707" s="40"/>
      <c r="CB4707" s="94"/>
      <c r="CC4707" s="94"/>
      <c r="CD4707" s="94"/>
      <c r="CE4707" s="40"/>
      <c r="CF4707" s="73"/>
      <c r="CG4707" s="41"/>
      <c r="CH4707" s="41"/>
      <c r="CI4707" s="41"/>
      <c r="CJ4707" s="41"/>
      <c r="CK4707" s="41"/>
      <c r="CL4707" s="68"/>
      <c r="CM4707" s="41"/>
      <c r="CN4707" s="41"/>
      <c r="CO4707" s="39"/>
      <c r="CP4707" s="78"/>
    </row>
    <row r="4708" spans="1:94" s="38" customFormat="1" x14ac:dyDescent="0.25">
      <c r="A4708" s="38">
        <v>4705</v>
      </c>
      <c r="F4708" s="39"/>
      <c r="Q4708" s="39"/>
      <c r="R4708" s="40"/>
      <c r="S4708" s="40"/>
      <c r="T4708" s="39"/>
      <c r="AG4708" s="110"/>
      <c r="AH4708" s="94"/>
      <c r="AJ4708" s="97"/>
      <c r="AL4708" s="39"/>
      <c r="AP4708" s="39"/>
      <c r="AQ4708" s="77"/>
      <c r="AR4708" s="94"/>
      <c r="AT4708" s="97"/>
      <c r="BB4708" s="79"/>
      <c r="BC4708" s="94"/>
      <c r="BE4708" s="97"/>
      <c r="BF4708" s="97"/>
      <c r="BG4708" s="40"/>
      <c r="BK4708" s="40"/>
      <c r="BL4708" s="79"/>
      <c r="BM4708" s="94"/>
      <c r="BO4708" s="97"/>
      <c r="BQ4708" s="40"/>
      <c r="BR4708" s="94"/>
      <c r="BS4708" s="94"/>
      <c r="BT4708" s="94"/>
      <c r="BU4708" s="40"/>
      <c r="BV4708" s="82"/>
      <c r="BW4708" s="94"/>
      <c r="BX4708" s="48"/>
      <c r="BY4708" s="97"/>
      <c r="BZ4708" s="48"/>
      <c r="CA4708" s="40"/>
      <c r="CB4708" s="94"/>
      <c r="CC4708" s="94"/>
      <c r="CD4708" s="94"/>
      <c r="CE4708" s="40"/>
      <c r="CF4708" s="73"/>
      <c r="CG4708" s="41"/>
      <c r="CH4708" s="41"/>
      <c r="CI4708" s="41"/>
      <c r="CJ4708" s="41"/>
      <c r="CK4708" s="41"/>
      <c r="CL4708" s="68"/>
      <c r="CM4708" s="41"/>
      <c r="CN4708" s="41"/>
      <c r="CO4708" s="39"/>
      <c r="CP4708" s="78"/>
    </row>
    <row r="4709" spans="1:94" s="38" customFormat="1" x14ac:dyDescent="0.25">
      <c r="A4709" s="38">
        <v>4706</v>
      </c>
      <c r="F4709" s="39"/>
      <c r="Q4709" s="39"/>
      <c r="R4709" s="40"/>
      <c r="S4709" s="40"/>
      <c r="T4709" s="39"/>
      <c r="AG4709" s="110"/>
      <c r="AH4709" s="94"/>
      <c r="AJ4709" s="97"/>
      <c r="AL4709" s="39"/>
      <c r="AP4709" s="39"/>
      <c r="AQ4709" s="77"/>
      <c r="AR4709" s="94"/>
      <c r="AT4709" s="97"/>
      <c r="BB4709" s="79"/>
      <c r="BC4709" s="94"/>
      <c r="BE4709" s="97"/>
      <c r="BF4709" s="97"/>
      <c r="BG4709" s="40"/>
      <c r="BK4709" s="40"/>
      <c r="BL4709" s="79"/>
      <c r="BM4709" s="94"/>
      <c r="BO4709" s="97"/>
      <c r="BQ4709" s="40"/>
      <c r="BR4709" s="94"/>
      <c r="BS4709" s="94"/>
      <c r="BT4709" s="94"/>
      <c r="BU4709" s="40"/>
      <c r="BV4709" s="82"/>
      <c r="BW4709" s="94"/>
      <c r="BX4709" s="48"/>
      <c r="BY4709" s="97"/>
      <c r="BZ4709" s="48"/>
      <c r="CA4709" s="40"/>
      <c r="CB4709" s="94"/>
      <c r="CC4709" s="94"/>
      <c r="CD4709" s="94"/>
      <c r="CE4709" s="40"/>
      <c r="CF4709" s="73"/>
      <c r="CG4709" s="41"/>
      <c r="CH4709" s="41"/>
      <c r="CI4709" s="41"/>
      <c r="CJ4709" s="41"/>
      <c r="CK4709" s="41"/>
      <c r="CL4709" s="68"/>
      <c r="CM4709" s="41"/>
      <c r="CN4709" s="41"/>
      <c r="CO4709" s="39"/>
      <c r="CP4709" s="78"/>
    </row>
    <row r="4710" spans="1:94" s="38" customFormat="1" x14ac:dyDescent="0.25">
      <c r="A4710" s="38">
        <v>4707</v>
      </c>
      <c r="F4710" s="39"/>
      <c r="Q4710" s="39"/>
      <c r="R4710" s="40"/>
      <c r="S4710" s="40"/>
      <c r="T4710" s="39"/>
      <c r="AG4710" s="110"/>
      <c r="AH4710" s="94"/>
      <c r="AJ4710" s="97"/>
      <c r="AL4710" s="39"/>
      <c r="AP4710" s="39"/>
      <c r="AQ4710" s="77"/>
      <c r="AR4710" s="94"/>
      <c r="AT4710" s="97"/>
      <c r="BB4710" s="79"/>
      <c r="BC4710" s="94"/>
      <c r="BE4710" s="97"/>
      <c r="BF4710" s="97"/>
      <c r="BG4710" s="40"/>
      <c r="BK4710" s="40"/>
      <c r="BL4710" s="79"/>
      <c r="BM4710" s="94"/>
      <c r="BO4710" s="97"/>
      <c r="BQ4710" s="40"/>
      <c r="BR4710" s="94"/>
      <c r="BS4710" s="94"/>
      <c r="BT4710" s="94"/>
      <c r="BU4710" s="40"/>
      <c r="BV4710" s="82"/>
      <c r="BW4710" s="94"/>
      <c r="BX4710" s="48"/>
      <c r="BY4710" s="97"/>
      <c r="BZ4710" s="48"/>
      <c r="CA4710" s="40"/>
      <c r="CB4710" s="94"/>
      <c r="CC4710" s="94"/>
      <c r="CD4710" s="94"/>
      <c r="CE4710" s="40"/>
      <c r="CF4710" s="73"/>
      <c r="CG4710" s="41"/>
      <c r="CH4710" s="41"/>
      <c r="CI4710" s="41"/>
      <c r="CJ4710" s="41"/>
      <c r="CK4710" s="41"/>
      <c r="CL4710" s="68"/>
      <c r="CM4710" s="41"/>
      <c r="CN4710" s="41"/>
      <c r="CO4710" s="39"/>
      <c r="CP4710" s="78"/>
    </row>
    <row r="4711" spans="1:94" s="38" customFormat="1" x14ac:dyDescent="0.25">
      <c r="A4711" s="38">
        <v>4708</v>
      </c>
      <c r="F4711" s="39"/>
      <c r="Q4711" s="39"/>
      <c r="R4711" s="40"/>
      <c r="S4711" s="40"/>
      <c r="T4711" s="39"/>
      <c r="AG4711" s="110"/>
      <c r="AH4711" s="94"/>
      <c r="AJ4711" s="97"/>
      <c r="AL4711" s="39"/>
      <c r="AP4711" s="39"/>
      <c r="AQ4711" s="77"/>
      <c r="AR4711" s="94"/>
      <c r="AT4711" s="97"/>
      <c r="BB4711" s="79"/>
      <c r="BC4711" s="94"/>
      <c r="BE4711" s="97"/>
      <c r="BF4711" s="97"/>
      <c r="BG4711" s="40"/>
      <c r="BK4711" s="40"/>
      <c r="BL4711" s="79"/>
      <c r="BM4711" s="94"/>
      <c r="BO4711" s="97"/>
      <c r="BQ4711" s="40"/>
      <c r="BR4711" s="94"/>
      <c r="BS4711" s="94"/>
      <c r="BT4711" s="94"/>
      <c r="BU4711" s="40"/>
      <c r="BV4711" s="82"/>
      <c r="BW4711" s="94"/>
      <c r="BX4711" s="48"/>
      <c r="BY4711" s="97"/>
      <c r="BZ4711" s="48"/>
      <c r="CA4711" s="40"/>
      <c r="CB4711" s="94"/>
      <c r="CC4711" s="94"/>
      <c r="CD4711" s="94"/>
      <c r="CE4711" s="40"/>
      <c r="CF4711" s="73"/>
      <c r="CG4711" s="41"/>
      <c r="CH4711" s="41"/>
      <c r="CI4711" s="41"/>
      <c r="CJ4711" s="41"/>
      <c r="CK4711" s="41"/>
      <c r="CL4711" s="68"/>
      <c r="CM4711" s="41"/>
      <c r="CN4711" s="41"/>
      <c r="CO4711" s="39"/>
      <c r="CP4711" s="78"/>
    </row>
    <row r="4712" spans="1:94" s="38" customFormat="1" x14ac:dyDescent="0.25">
      <c r="A4712" s="38">
        <v>4709</v>
      </c>
      <c r="F4712" s="39"/>
      <c r="Q4712" s="39"/>
      <c r="R4712" s="40"/>
      <c r="S4712" s="40"/>
      <c r="T4712" s="39"/>
      <c r="AG4712" s="110"/>
      <c r="AH4712" s="94"/>
      <c r="AJ4712" s="97"/>
      <c r="AL4712" s="39"/>
      <c r="AP4712" s="39"/>
      <c r="AQ4712" s="77"/>
      <c r="AR4712" s="94"/>
      <c r="AT4712" s="97"/>
      <c r="BB4712" s="79"/>
      <c r="BC4712" s="94"/>
      <c r="BE4712" s="97"/>
      <c r="BF4712" s="97"/>
      <c r="BG4712" s="40"/>
      <c r="BK4712" s="40"/>
      <c r="BL4712" s="79"/>
      <c r="BM4712" s="94"/>
      <c r="BO4712" s="97"/>
      <c r="BQ4712" s="40"/>
      <c r="BR4712" s="94"/>
      <c r="BS4712" s="94"/>
      <c r="BT4712" s="94"/>
      <c r="BU4712" s="40"/>
      <c r="BV4712" s="82"/>
      <c r="BW4712" s="94"/>
      <c r="BX4712" s="48"/>
      <c r="BY4712" s="97"/>
      <c r="BZ4712" s="48"/>
      <c r="CA4712" s="40"/>
      <c r="CB4712" s="94"/>
      <c r="CC4712" s="94"/>
      <c r="CD4712" s="94"/>
      <c r="CE4712" s="40"/>
      <c r="CF4712" s="73"/>
      <c r="CG4712" s="41"/>
      <c r="CH4712" s="41"/>
      <c r="CI4712" s="41"/>
      <c r="CJ4712" s="41"/>
      <c r="CK4712" s="41"/>
      <c r="CL4712" s="68"/>
      <c r="CM4712" s="41"/>
      <c r="CN4712" s="41"/>
      <c r="CO4712" s="39"/>
      <c r="CP4712" s="78"/>
    </row>
    <row r="4713" spans="1:94" s="38" customFormat="1" x14ac:dyDescent="0.25">
      <c r="A4713" s="38">
        <v>4710</v>
      </c>
      <c r="F4713" s="39"/>
      <c r="Q4713" s="39"/>
      <c r="R4713" s="40"/>
      <c r="S4713" s="40"/>
      <c r="T4713" s="39"/>
      <c r="AG4713" s="110"/>
      <c r="AH4713" s="94"/>
      <c r="AJ4713" s="97"/>
      <c r="AL4713" s="39"/>
      <c r="AP4713" s="39"/>
      <c r="AQ4713" s="77"/>
      <c r="AR4713" s="94"/>
      <c r="AT4713" s="97"/>
      <c r="BB4713" s="79"/>
      <c r="BC4713" s="94"/>
      <c r="BE4713" s="97"/>
      <c r="BF4713" s="97"/>
      <c r="BG4713" s="40"/>
      <c r="BK4713" s="40"/>
      <c r="BL4713" s="79"/>
      <c r="BM4713" s="94"/>
      <c r="BO4713" s="97"/>
      <c r="BQ4713" s="40"/>
      <c r="BR4713" s="94"/>
      <c r="BS4713" s="94"/>
      <c r="BT4713" s="94"/>
      <c r="BU4713" s="40"/>
      <c r="BV4713" s="82"/>
      <c r="BW4713" s="94"/>
      <c r="BX4713" s="48"/>
      <c r="BY4713" s="97"/>
      <c r="BZ4713" s="48"/>
      <c r="CA4713" s="40"/>
      <c r="CB4713" s="94"/>
      <c r="CC4713" s="94"/>
      <c r="CD4713" s="94"/>
      <c r="CE4713" s="40"/>
      <c r="CF4713" s="73"/>
      <c r="CG4713" s="41"/>
      <c r="CH4713" s="41"/>
      <c r="CI4713" s="41"/>
      <c r="CJ4713" s="41"/>
      <c r="CK4713" s="41"/>
      <c r="CL4713" s="68"/>
      <c r="CM4713" s="41"/>
      <c r="CN4713" s="41"/>
      <c r="CO4713" s="39"/>
      <c r="CP4713" s="78"/>
    </row>
    <row r="4714" spans="1:94" s="38" customFormat="1" x14ac:dyDescent="0.25">
      <c r="A4714" s="38">
        <v>4711</v>
      </c>
      <c r="F4714" s="39"/>
      <c r="Q4714" s="39"/>
      <c r="R4714" s="40"/>
      <c r="S4714" s="40"/>
      <c r="T4714" s="39"/>
      <c r="AG4714" s="110"/>
      <c r="AH4714" s="94"/>
      <c r="AJ4714" s="97"/>
      <c r="AL4714" s="39"/>
      <c r="AP4714" s="39"/>
      <c r="AQ4714" s="77"/>
      <c r="AR4714" s="94"/>
      <c r="AT4714" s="97"/>
      <c r="BB4714" s="79"/>
      <c r="BC4714" s="94"/>
      <c r="BE4714" s="97"/>
      <c r="BF4714" s="97"/>
      <c r="BG4714" s="40"/>
      <c r="BK4714" s="40"/>
      <c r="BL4714" s="79"/>
      <c r="BM4714" s="94"/>
      <c r="BO4714" s="97"/>
      <c r="BQ4714" s="40"/>
      <c r="BR4714" s="94"/>
      <c r="BS4714" s="94"/>
      <c r="BT4714" s="94"/>
      <c r="BU4714" s="40"/>
      <c r="BV4714" s="82"/>
      <c r="BW4714" s="94"/>
      <c r="BX4714" s="48"/>
      <c r="BY4714" s="97"/>
      <c r="BZ4714" s="48"/>
      <c r="CA4714" s="40"/>
      <c r="CB4714" s="94"/>
      <c r="CC4714" s="94"/>
      <c r="CD4714" s="94"/>
      <c r="CE4714" s="40"/>
      <c r="CF4714" s="73"/>
      <c r="CG4714" s="41"/>
      <c r="CH4714" s="41"/>
      <c r="CI4714" s="41"/>
      <c r="CJ4714" s="41"/>
      <c r="CK4714" s="41"/>
      <c r="CL4714" s="68"/>
      <c r="CM4714" s="41"/>
      <c r="CN4714" s="41"/>
      <c r="CO4714" s="39"/>
      <c r="CP4714" s="78"/>
    </row>
    <row r="4715" spans="1:94" s="38" customFormat="1" x14ac:dyDescent="0.25">
      <c r="A4715" s="38">
        <v>4712</v>
      </c>
      <c r="F4715" s="39"/>
      <c r="Q4715" s="39"/>
      <c r="R4715" s="40"/>
      <c r="S4715" s="40"/>
      <c r="T4715" s="39"/>
      <c r="AG4715" s="110"/>
      <c r="AH4715" s="94"/>
      <c r="AJ4715" s="97"/>
      <c r="AL4715" s="39"/>
      <c r="AP4715" s="39"/>
      <c r="AQ4715" s="77"/>
      <c r="AR4715" s="94"/>
      <c r="AT4715" s="97"/>
      <c r="BB4715" s="79"/>
      <c r="BC4715" s="94"/>
      <c r="BE4715" s="97"/>
      <c r="BF4715" s="97"/>
      <c r="BG4715" s="40"/>
      <c r="BK4715" s="40"/>
      <c r="BL4715" s="79"/>
      <c r="BM4715" s="94"/>
      <c r="BO4715" s="97"/>
      <c r="BQ4715" s="40"/>
      <c r="BR4715" s="94"/>
      <c r="BS4715" s="94"/>
      <c r="BT4715" s="94"/>
      <c r="BU4715" s="40"/>
      <c r="BV4715" s="82"/>
      <c r="BW4715" s="94"/>
      <c r="BX4715" s="48"/>
      <c r="BY4715" s="97"/>
      <c r="BZ4715" s="48"/>
      <c r="CA4715" s="40"/>
      <c r="CB4715" s="94"/>
      <c r="CC4715" s="94"/>
      <c r="CD4715" s="94"/>
      <c r="CE4715" s="40"/>
      <c r="CF4715" s="73"/>
      <c r="CG4715" s="41"/>
      <c r="CH4715" s="41"/>
      <c r="CI4715" s="41"/>
      <c r="CJ4715" s="41"/>
      <c r="CK4715" s="41"/>
      <c r="CL4715" s="68"/>
      <c r="CM4715" s="41"/>
      <c r="CN4715" s="41"/>
      <c r="CO4715" s="39"/>
      <c r="CP4715" s="78"/>
    </row>
    <row r="4716" spans="1:94" s="38" customFormat="1" x14ac:dyDescent="0.25">
      <c r="A4716" s="38">
        <v>4713</v>
      </c>
      <c r="F4716" s="39"/>
      <c r="Q4716" s="39"/>
      <c r="R4716" s="40"/>
      <c r="S4716" s="40"/>
      <c r="T4716" s="39"/>
      <c r="AG4716" s="110"/>
      <c r="AH4716" s="94"/>
      <c r="AJ4716" s="97"/>
      <c r="AL4716" s="39"/>
      <c r="AP4716" s="39"/>
      <c r="AQ4716" s="77"/>
      <c r="AR4716" s="94"/>
      <c r="AT4716" s="97"/>
      <c r="BB4716" s="79"/>
      <c r="BC4716" s="94"/>
      <c r="BE4716" s="97"/>
      <c r="BF4716" s="97"/>
      <c r="BG4716" s="40"/>
      <c r="BK4716" s="40"/>
      <c r="BL4716" s="79"/>
      <c r="BM4716" s="94"/>
      <c r="BO4716" s="97"/>
      <c r="BQ4716" s="40"/>
      <c r="BR4716" s="94"/>
      <c r="BS4716" s="94"/>
      <c r="BT4716" s="94"/>
      <c r="BU4716" s="40"/>
      <c r="BV4716" s="82"/>
      <c r="BW4716" s="94"/>
      <c r="BX4716" s="48"/>
      <c r="BY4716" s="97"/>
      <c r="BZ4716" s="48"/>
      <c r="CA4716" s="40"/>
      <c r="CB4716" s="94"/>
      <c r="CC4716" s="94"/>
      <c r="CD4716" s="94"/>
      <c r="CE4716" s="40"/>
      <c r="CF4716" s="73"/>
      <c r="CG4716" s="41"/>
      <c r="CH4716" s="41"/>
      <c r="CI4716" s="41"/>
      <c r="CJ4716" s="41"/>
      <c r="CK4716" s="41"/>
      <c r="CL4716" s="68"/>
      <c r="CM4716" s="41"/>
      <c r="CN4716" s="41"/>
      <c r="CO4716" s="39"/>
      <c r="CP4716" s="78"/>
    </row>
    <row r="4717" spans="1:94" s="38" customFormat="1" x14ac:dyDescent="0.25">
      <c r="A4717" s="38">
        <v>4714</v>
      </c>
      <c r="F4717" s="39"/>
      <c r="Q4717" s="39"/>
      <c r="R4717" s="40"/>
      <c r="S4717" s="40"/>
      <c r="T4717" s="39"/>
      <c r="AG4717" s="110"/>
      <c r="AH4717" s="94"/>
      <c r="AJ4717" s="97"/>
      <c r="AL4717" s="39"/>
      <c r="AP4717" s="39"/>
      <c r="AQ4717" s="77"/>
      <c r="AR4717" s="94"/>
      <c r="AT4717" s="97"/>
      <c r="BB4717" s="79"/>
      <c r="BC4717" s="94"/>
      <c r="BE4717" s="97"/>
      <c r="BF4717" s="97"/>
      <c r="BG4717" s="40"/>
      <c r="BK4717" s="40"/>
      <c r="BL4717" s="79"/>
      <c r="BM4717" s="94"/>
      <c r="BO4717" s="97"/>
      <c r="BQ4717" s="40"/>
      <c r="BR4717" s="94"/>
      <c r="BS4717" s="94"/>
      <c r="BT4717" s="94"/>
      <c r="BU4717" s="40"/>
      <c r="BV4717" s="82"/>
      <c r="BW4717" s="94"/>
      <c r="BX4717" s="48"/>
      <c r="BY4717" s="97"/>
      <c r="BZ4717" s="48"/>
      <c r="CA4717" s="40"/>
      <c r="CB4717" s="94"/>
      <c r="CC4717" s="94"/>
      <c r="CD4717" s="94"/>
      <c r="CE4717" s="40"/>
      <c r="CF4717" s="73"/>
      <c r="CG4717" s="41"/>
      <c r="CH4717" s="41"/>
      <c r="CI4717" s="41"/>
      <c r="CJ4717" s="41"/>
      <c r="CK4717" s="41"/>
      <c r="CL4717" s="68"/>
      <c r="CM4717" s="41"/>
      <c r="CN4717" s="41"/>
      <c r="CO4717" s="39"/>
      <c r="CP4717" s="78"/>
    </row>
    <row r="4718" spans="1:94" s="38" customFormat="1" x14ac:dyDescent="0.25">
      <c r="A4718" s="38">
        <v>4715</v>
      </c>
      <c r="F4718" s="39"/>
      <c r="Q4718" s="39"/>
      <c r="R4718" s="40"/>
      <c r="S4718" s="40"/>
      <c r="T4718" s="39"/>
      <c r="AG4718" s="110"/>
      <c r="AH4718" s="94"/>
      <c r="AJ4718" s="97"/>
      <c r="AL4718" s="39"/>
      <c r="AP4718" s="39"/>
      <c r="AQ4718" s="77"/>
      <c r="AR4718" s="94"/>
      <c r="AT4718" s="97"/>
      <c r="BB4718" s="79"/>
      <c r="BC4718" s="94"/>
      <c r="BE4718" s="97"/>
      <c r="BF4718" s="97"/>
      <c r="BG4718" s="40"/>
      <c r="BK4718" s="40"/>
      <c r="BL4718" s="79"/>
      <c r="BM4718" s="94"/>
      <c r="BO4718" s="97"/>
      <c r="BQ4718" s="40"/>
      <c r="BR4718" s="94"/>
      <c r="BS4718" s="94"/>
      <c r="BT4718" s="94"/>
      <c r="BU4718" s="40"/>
      <c r="BV4718" s="82"/>
      <c r="BW4718" s="94"/>
      <c r="BX4718" s="48"/>
      <c r="BY4718" s="97"/>
      <c r="BZ4718" s="48"/>
      <c r="CA4718" s="40"/>
      <c r="CB4718" s="94"/>
      <c r="CC4718" s="94"/>
      <c r="CD4718" s="94"/>
      <c r="CE4718" s="40"/>
      <c r="CF4718" s="73"/>
      <c r="CG4718" s="41"/>
      <c r="CH4718" s="41"/>
      <c r="CI4718" s="41"/>
      <c r="CJ4718" s="41"/>
      <c r="CK4718" s="41"/>
      <c r="CL4718" s="68"/>
      <c r="CM4718" s="41"/>
      <c r="CN4718" s="41"/>
      <c r="CO4718" s="39"/>
      <c r="CP4718" s="78"/>
    </row>
    <row r="4719" spans="1:94" s="38" customFormat="1" x14ac:dyDescent="0.25">
      <c r="A4719" s="38">
        <v>4716</v>
      </c>
      <c r="F4719" s="39"/>
      <c r="Q4719" s="39"/>
      <c r="R4719" s="40"/>
      <c r="S4719" s="40"/>
      <c r="T4719" s="39"/>
      <c r="AG4719" s="110"/>
      <c r="AH4719" s="94"/>
      <c r="AJ4719" s="97"/>
      <c r="AL4719" s="39"/>
      <c r="AP4719" s="39"/>
      <c r="AQ4719" s="77"/>
      <c r="AR4719" s="94"/>
      <c r="AT4719" s="97"/>
      <c r="BB4719" s="79"/>
      <c r="BC4719" s="94"/>
      <c r="BE4719" s="97"/>
      <c r="BF4719" s="97"/>
      <c r="BG4719" s="40"/>
      <c r="BK4719" s="40"/>
      <c r="BL4719" s="79"/>
      <c r="BM4719" s="94"/>
      <c r="BO4719" s="97"/>
      <c r="BQ4719" s="40"/>
      <c r="BR4719" s="94"/>
      <c r="BS4719" s="94"/>
      <c r="BT4719" s="94"/>
      <c r="BU4719" s="40"/>
      <c r="BV4719" s="82"/>
      <c r="BW4719" s="94"/>
      <c r="BX4719" s="48"/>
      <c r="BY4719" s="97"/>
      <c r="BZ4719" s="48"/>
      <c r="CA4719" s="40"/>
      <c r="CB4719" s="94"/>
      <c r="CC4719" s="94"/>
      <c r="CD4719" s="94"/>
      <c r="CE4719" s="40"/>
      <c r="CF4719" s="73"/>
      <c r="CG4719" s="41"/>
      <c r="CH4719" s="41"/>
      <c r="CI4719" s="41"/>
      <c r="CJ4719" s="41"/>
      <c r="CK4719" s="41"/>
      <c r="CL4719" s="68"/>
      <c r="CM4719" s="41"/>
      <c r="CN4719" s="41"/>
      <c r="CO4719" s="39"/>
      <c r="CP4719" s="78"/>
    </row>
    <row r="4720" spans="1:94" s="38" customFormat="1" x14ac:dyDescent="0.25">
      <c r="A4720" s="38">
        <v>4717</v>
      </c>
      <c r="F4720" s="39"/>
      <c r="Q4720" s="39"/>
      <c r="R4720" s="40"/>
      <c r="S4720" s="40"/>
      <c r="T4720" s="39"/>
      <c r="AG4720" s="110"/>
      <c r="AH4720" s="94"/>
      <c r="AJ4720" s="97"/>
      <c r="AL4720" s="39"/>
      <c r="AP4720" s="39"/>
      <c r="AQ4720" s="77"/>
      <c r="AR4720" s="94"/>
      <c r="AT4720" s="97"/>
      <c r="BB4720" s="79"/>
      <c r="BC4720" s="94"/>
      <c r="BE4720" s="97"/>
      <c r="BF4720" s="97"/>
      <c r="BG4720" s="40"/>
      <c r="BK4720" s="40"/>
      <c r="BL4720" s="79"/>
      <c r="BM4720" s="94"/>
      <c r="BO4720" s="97"/>
      <c r="BQ4720" s="40"/>
      <c r="BR4720" s="94"/>
      <c r="BS4720" s="94"/>
      <c r="BT4720" s="94"/>
      <c r="BU4720" s="40"/>
      <c r="BV4720" s="82"/>
      <c r="BW4720" s="94"/>
      <c r="BX4720" s="48"/>
      <c r="BY4720" s="97"/>
      <c r="BZ4720" s="48"/>
      <c r="CA4720" s="40"/>
      <c r="CB4720" s="94"/>
      <c r="CC4720" s="94"/>
      <c r="CD4720" s="94"/>
      <c r="CE4720" s="40"/>
      <c r="CF4720" s="73"/>
      <c r="CG4720" s="41"/>
      <c r="CH4720" s="41"/>
      <c r="CI4720" s="41"/>
      <c r="CJ4720" s="41"/>
      <c r="CK4720" s="41"/>
      <c r="CL4720" s="68"/>
      <c r="CM4720" s="41"/>
      <c r="CN4720" s="41"/>
      <c r="CO4720" s="39"/>
      <c r="CP4720" s="78"/>
    </row>
    <row r="4721" spans="1:94" s="38" customFormat="1" x14ac:dyDescent="0.25">
      <c r="A4721" s="38">
        <v>4718</v>
      </c>
      <c r="F4721" s="39"/>
      <c r="Q4721" s="39"/>
      <c r="R4721" s="40"/>
      <c r="S4721" s="40"/>
      <c r="T4721" s="39"/>
      <c r="AG4721" s="110"/>
      <c r="AH4721" s="94"/>
      <c r="AJ4721" s="97"/>
      <c r="AL4721" s="39"/>
      <c r="AP4721" s="39"/>
      <c r="AQ4721" s="77"/>
      <c r="AR4721" s="94"/>
      <c r="AT4721" s="97"/>
      <c r="BB4721" s="79"/>
      <c r="BC4721" s="94"/>
      <c r="BE4721" s="97"/>
      <c r="BF4721" s="97"/>
      <c r="BG4721" s="40"/>
      <c r="BK4721" s="40"/>
      <c r="BL4721" s="79"/>
      <c r="BM4721" s="94"/>
      <c r="BO4721" s="97"/>
      <c r="BQ4721" s="40"/>
      <c r="BR4721" s="94"/>
      <c r="BS4721" s="94"/>
      <c r="BT4721" s="94"/>
      <c r="BU4721" s="40"/>
      <c r="BV4721" s="82"/>
      <c r="BW4721" s="94"/>
      <c r="BX4721" s="48"/>
      <c r="BY4721" s="97"/>
      <c r="BZ4721" s="48"/>
      <c r="CA4721" s="40"/>
      <c r="CB4721" s="94"/>
      <c r="CC4721" s="94"/>
      <c r="CD4721" s="94"/>
      <c r="CE4721" s="40"/>
      <c r="CF4721" s="73"/>
      <c r="CG4721" s="41"/>
      <c r="CH4721" s="41"/>
      <c r="CI4721" s="41"/>
      <c r="CJ4721" s="41"/>
      <c r="CK4721" s="41"/>
      <c r="CL4721" s="68"/>
      <c r="CM4721" s="41"/>
      <c r="CN4721" s="41"/>
      <c r="CO4721" s="39"/>
      <c r="CP4721" s="78"/>
    </row>
    <row r="4722" spans="1:94" s="38" customFormat="1" x14ac:dyDescent="0.25">
      <c r="A4722" s="38">
        <v>4719</v>
      </c>
      <c r="F4722" s="39"/>
      <c r="Q4722" s="39"/>
      <c r="R4722" s="40"/>
      <c r="S4722" s="40"/>
      <c r="T4722" s="39"/>
      <c r="AG4722" s="110"/>
      <c r="AH4722" s="94"/>
      <c r="AJ4722" s="97"/>
      <c r="AL4722" s="39"/>
      <c r="AP4722" s="39"/>
      <c r="AQ4722" s="77"/>
      <c r="AR4722" s="94"/>
      <c r="AT4722" s="97"/>
      <c r="BB4722" s="79"/>
      <c r="BC4722" s="94"/>
      <c r="BE4722" s="97"/>
      <c r="BF4722" s="97"/>
      <c r="BG4722" s="40"/>
      <c r="BK4722" s="40"/>
      <c r="BL4722" s="79"/>
      <c r="BM4722" s="94"/>
      <c r="BO4722" s="97"/>
      <c r="BQ4722" s="40"/>
      <c r="BR4722" s="94"/>
      <c r="BS4722" s="94"/>
      <c r="BT4722" s="94"/>
      <c r="BU4722" s="40"/>
      <c r="BV4722" s="82"/>
      <c r="BW4722" s="94"/>
      <c r="BX4722" s="48"/>
      <c r="BY4722" s="97"/>
      <c r="BZ4722" s="48"/>
      <c r="CA4722" s="40"/>
      <c r="CB4722" s="94"/>
      <c r="CC4722" s="94"/>
      <c r="CD4722" s="94"/>
      <c r="CE4722" s="40"/>
      <c r="CF4722" s="73"/>
      <c r="CG4722" s="41"/>
      <c r="CH4722" s="41"/>
      <c r="CI4722" s="41"/>
      <c r="CJ4722" s="41"/>
      <c r="CK4722" s="41"/>
      <c r="CL4722" s="68"/>
      <c r="CM4722" s="41"/>
      <c r="CN4722" s="41"/>
      <c r="CO4722" s="39"/>
      <c r="CP4722" s="78"/>
    </row>
    <row r="4723" spans="1:94" s="38" customFormat="1" x14ac:dyDescent="0.25">
      <c r="A4723" s="38">
        <v>4720</v>
      </c>
      <c r="F4723" s="39"/>
      <c r="Q4723" s="39"/>
      <c r="R4723" s="40"/>
      <c r="S4723" s="40"/>
      <c r="T4723" s="39"/>
      <c r="AG4723" s="110"/>
      <c r="AH4723" s="94"/>
      <c r="AJ4723" s="97"/>
      <c r="AL4723" s="39"/>
      <c r="AP4723" s="39"/>
      <c r="AQ4723" s="77"/>
      <c r="AR4723" s="94"/>
      <c r="AT4723" s="97"/>
      <c r="BB4723" s="79"/>
      <c r="BC4723" s="94"/>
      <c r="BE4723" s="97"/>
      <c r="BF4723" s="97"/>
      <c r="BG4723" s="40"/>
      <c r="BK4723" s="40"/>
      <c r="BL4723" s="79"/>
      <c r="BM4723" s="94"/>
      <c r="BO4723" s="97"/>
      <c r="BQ4723" s="40"/>
      <c r="BR4723" s="94"/>
      <c r="BS4723" s="94"/>
      <c r="BT4723" s="94"/>
      <c r="BU4723" s="40"/>
      <c r="BV4723" s="82"/>
      <c r="BW4723" s="94"/>
      <c r="BX4723" s="48"/>
      <c r="BY4723" s="97"/>
      <c r="BZ4723" s="48"/>
      <c r="CA4723" s="40"/>
      <c r="CB4723" s="94"/>
      <c r="CC4723" s="94"/>
      <c r="CD4723" s="94"/>
      <c r="CE4723" s="40"/>
      <c r="CF4723" s="73"/>
      <c r="CG4723" s="41"/>
      <c r="CH4723" s="41"/>
      <c r="CI4723" s="41"/>
      <c r="CJ4723" s="41"/>
      <c r="CK4723" s="41"/>
      <c r="CL4723" s="68"/>
      <c r="CM4723" s="41"/>
      <c r="CN4723" s="41"/>
      <c r="CO4723" s="39"/>
      <c r="CP4723" s="78"/>
    </row>
    <row r="4724" spans="1:94" s="38" customFormat="1" x14ac:dyDescent="0.25">
      <c r="A4724" s="38">
        <v>4721</v>
      </c>
      <c r="F4724" s="39"/>
      <c r="Q4724" s="39"/>
      <c r="R4724" s="40"/>
      <c r="S4724" s="40"/>
      <c r="T4724" s="39"/>
      <c r="AG4724" s="110"/>
      <c r="AH4724" s="94"/>
      <c r="AJ4724" s="97"/>
      <c r="AL4724" s="39"/>
      <c r="AP4724" s="39"/>
      <c r="AQ4724" s="77"/>
      <c r="AR4724" s="94"/>
      <c r="AT4724" s="97"/>
      <c r="BB4724" s="79"/>
      <c r="BC4724" s="94"/>
      <c r="BE4724" s="97"/>
      <c r="BF4724" s="97"/>
      <c r="BG4724" s="40"/>
      <c r="BK4724" s="40"/>
      <c r="BL4724" s="79"/>
      <c r="BM4724" s="94"/>
      <c r="BO4724" s="97"/>
      <c r="BQ4724" s="40"/>
      <c r="BR4724" s="94"/>
      <c r="BS4724" s="94"/>
      <c r="BT4724" s="94"/>
      <c r="BU4724" s="40"/>
      <c r="BV4724" s="82"/>
      <c r="BW4724" s="94"/>
      <c r="BX4724" s="48"/>
      <c r="BY4724" s="97"/>
      <c r="BZ4724" s="48"/>
      <c r="CA4724" s="40"/>
      <c r="CB4724" s="94"/>
      <c r="CC4724" s="94"/>
      <c r="CD4724" s="94"/>
      <c r="CE4724" s="40"/>
      <c r="CF4724" s="73"/>
      <c r="CG4724" s="41"/>
      <c r="CH4724" s="41"/>
      <c r="CI4724" s="41"/>
      <c r="CJ4724" s="41"/>
      <c r="CK4724" s="41"/>
      <c r="CL4724" s="68"/>
      <c r="CM4724" s="41"/>
      <c r="CN4724" s="41"/>
      <c r="CO4724" s="39"/>
      <c r="CP4724" s="78"/>
    </row>
    <row r="4725" spans="1:94" s="38" customFormat="1" x14ac:dyDescent="0.25">
      <c r="A4725" s="38">
        <v>4722</v>
      </c>
      <c r="F4725" s="39"/>
      <c r="Q4725" s="39"/>
      <c r="R4725" s="40"/>
      <c r="S4725" s="40"/>
      <c r="T4725" s="39"/>
      <c r="AG4725" s="110"/>
      <c r="AH4725" s="94"/>
      <c r="AJ4725" s="97"/>
      <c r="AL4725" s="39"/>
      <c r="AP4725" s="39"/>
      <c r="AQ4725" s="77"/>
      <c r="AR4725" s="94"/>
      <c r="AT4725" s="97"/>
      <c r="BB4725" s="79"/>
      <c r="BC4725" s="94"/>
      <c r="BE4725" s="97"/>
      <c r="BF4725" s="97"/>
      <c r="BG4725" s="40"/>
      <c r="BK4725" s="40"/>
      <c r="BL4725" s="79"/>
      <c r="BM4725" s="94"/>
      <c r="BO4725" s="97"/>
      <c r="BQ4725" s="40"/>
      <c r="BR4725" s="94"/>
      <c r="BS4725" s="94"/>
      <c r="BT4725" s="94"/>
      <c r="BU4725" s="40"/>
      <c r="BV4725" s="82"/>
      <c r="BW4725" s="94"/>
      <c r="BX4725" s="48"/>
      <c r="BY4725" s="97"/>
      <c r="BZ4725" s="48"/>
      <c r="CA4725" s="40"/>
      <c r="CB4725" s="94"/>
      <c r="CC4725" s="94"/>
      <c r="CD4725" s="94"/>
      <c r="CE4725" s="40"/>
      <c r="CF4725" s="73"/>
      <c r="CG4725" s="41"/>
      <c r="CH4725" s="41"/>
      <c r="CI4725" s="41"/>
      <c r="CJ4725" s="41"/>
      <c r="CK4725" s="41"/>
      <c r="CL4725" s="68"/>
      <c r="CM4725" s="41"/>
      <c r="CN4725" s="41"/>
      <c r="CO4725" s="39"/>
      <c r="CP4725" s="78"/>
    </row>
    <row r="4726" spans="1:94" s="38" customFormat="1" x14ac:dyDescent="0.25">
      <c r="A4726" s="38">
        <v>4723</v>
      </c>
      <c r="F4726" s="39"/>
      <c r="Q4726" s="39"/>
      <c r="R4726" s="40"/>
      <c r="S4726" s="40"/>
      <c r="T4726" s="39"/>
      <c r="AG4726" s="110"/>
      <c r="AH4726" s="94"/>
      <c r="AJ4726" s="97"/>
      <c r="AL4726" s="39"/>
      <c r="AP4726" s="39"/>
      <c r="AQ4726" s="77"/>
      <c r="AR4726" s="94"/>
      <c r="AT4726" s="97"/>
      <c r="BB4726" s="79"/>
      <c r="BC4726" s="94"/>
      <c r="BE4726" s="97"/>
      <c r="BF4726" s="97"/>
      <c r="BG4726" s="40"/>
      <c r="BK4726" s="40"/>
      <c r="BL4726" s="79"/>
      <c r="BM4726" s="94"/>
      <c r="BO4726" s="97"/>
      <c r="BQ4726" s="40"/>
      <c r="BR4726" s="94"/>
      <c r="BS4726" s="94"/>
      <c r="BT4726" s="94"/>
      <c r="BU4726" s="40"/>
      <c r="BV4726" s="82"/>
      <c r="BW4726" s="94"/>
      <c r="BX4726" s="48"/>
      <c r="BY4726" s="97"/>
      <c r="BZ4726" s="48"/>
      <c r="CA4726" s="40"/>
      <c r="CB4726" s="94"/>
      <c r="CC4726" s="94"/>
      <c r="CD4726" s="94"/>
      <c r="CE4726" s="40"/>
      <c r="CF4726" s="73"/>
      <c r="CG4726" s="41"/>
      <c r="CH4726" s="41"/>
      <c r="CI4726" s="41"/>
      <c r="CJ4726" s="41"/>
      <c r="CK4726" s="41"/>
      <c r="CL4726" s="68"/>
      <c r="CM4726" s="41"/>
      <c r="CN4726" s="41"/>
      <c r="CO4726" s="39"/>
      <c r="CP4726" s="78"/>
    </row>
    <row r="4727" spans="1:94" s="38" customFormat="1" x14ac:dyDescent="0.25">
      <c r="A4727" s="38">
        <v>4724</v>
      </c>
      <c r="F4727" s="39"/>
      <c r="Q4727" s="39"/>
      <c r="R4727" s="40"/>
      <c r="S4727" s="40"/>
      <c r="T4727" s="39"/>
      <c r="AG4727" s="110"/>
      <c r="AH4727" s="94"/>
      <c r="AJ4727" s="97"/>
      <c r="AL4727" s="39"/>
      <c r="AP4727" s="39"/>
      <c r="AQ4727" s="77"/>
      <c r="AR4727" s="94"/>
      <c r="AT4727" s="97"/>
      <c r="BB4727" s="79"/>
      <c r="BC4727" s="94"/>
      <c r="BE4727" s="97"/>
      <c r="BF4727" s="97"/>
      <c r="BG4727" s="40"/>
      <c r="BK4727" s="40"/>
      <c r="BL4727" s="79"/>
      <c r="BM4727" s="94"/>
      <c r="BO4727" s="97"/>
      <c r="BQ4727" s="40"/>
      <c r="BR4727" s="94"/>
      <c r="BS4727" s="94"/>
      <c r="BT4727" s="94"/>
      <c r="BU4727" s="40"/>
      <c r="BV4727" s="82"/>
      <c r="BW4727" s="94"/>
      <c r="BX4727" s="48"/>
      <c r="BY4727" s="97"/>
      <c r="BZ4727" s="48"/>
      <c r="CA4727" s="40"/>
      <c r="CB4727" s="94"/>
      <c r="CC4727" s="94"/>
      <c r="CD4727" s="94"/>
      <c r="CE4727" s="40"/>
      <c r="CF4727" s="73"/>
      <c r="CG4727" s="41"/>
      <c r="CH4727" s="41"/>
      <c r="CI4727" s="41"/>
      <c r="CJ4727" s="41"/>
      <c r="CK4727" s="41"/>
      <c r="CL4727" s="68"/>
      <c r="CM4727" s="41"/>
      <c r="CN4727" s="41"/>
      <c r="CO4727" s="39"/>
      <c r="CP4727" s="78"/>
    </row>
    <row r="4728" spans="1:94" s="38" customFormat="1" x14ac:dyDescent="0.25">
      <c r="A4728" s="38">
        <v>4725</v>
      </c>
      <c r="F4728" s="39"/>
      <c r="Q4728" s="39"/>
      <c r="R4728" s="40"/>
      <c r="S4728" s="40"/>
      <c r="T4728" s="39"/>
      <c r="AG4728" s="110"/>
      <c r="AH4728" s="94"/>
      <c r="AJ4728" s="97"/>
      <c r="AL4728" s="39"/>
      <c r="AP4728" s="39"/>
      <c r="AQ4728" s="77"/>
      <c r="AR4728" s="94"/>
      <c r="AT4728" s="97"/>
      <c r="BB4728" s="79"/>
      <c r="BC4728" s="94"/>
      <c r="BE4728" s="97"/>
      <c r="BF4728" s="97"/>
      <c r="BG4728" s="40"/>
      <c r="BK4728" s="40"/>
      <c r="BL4728" s="79"/>
      <c r="BM4728" s="94"/>
      <c r="BO4728" s="97"/>
      <c r="BQ4728" s="40"/>
      <c r="BR4728" s="94"/>
      <c r="BS4728" s="94"/>
      <c r="BT4728" s="94"/>
      <c r="BU4728" s="40"/>
      <c r="BV4728" s="82"/>
      <c r="BW4728" s="94"/>
      <c r="BX4728" s="48"/>
      <c r="BY4728" s="97"/>
      <c r="BZ4728" s="48"/>
      <c r="CA4728" s="40"/>
      <c r="CB4728" s="94"/>
      <c r="CC4728" s="94"/>
      <c r="CD4728" s="94"/>
      <c r="CE4728" s="40"/>
      <c r="CF4728" s="73"/>
      <c r="CG4728" s="41"/>
      <c r="CH4728" s="41"/>
      <c r="CI4728" s="41"/>
      <c r="CJ4728" s="41"/>
      <c r="CK4728" s="41"/>
      <c r="CL4728" s="68"/>
      <c r="CM4728" s="41"/>
      <c r="CN4728" s="41"/>
      <c r="CO4728" s="39"/>
      <c r="CP4728" s="78"/>
    </row>
    <row r="4729" spans="1:94" s="38" customFormat="1" x14ac:dyDescent="0.25">
      <c r="A4729" s="38">
        <v>4726</v>
      </c>
      <c r="F4729" s="39"/>
      <c r="Q4729" s="39"/>
      <c r="R4729" s="40"/>
      <c r="S4729" s="40"/>
      <c r="T4729" s="39"/>
      <c r="AG4729" s="110"/>
      <c r="AH4729" s="94"/>
      <c r="AJ4729" s="97"/>
      <c r="AL4729" s="39"/>
      <c r="AP4729" s="39"/>
      <c r="AQ4729" s="77"/>
      <c r="AR4729" s="94"/>
      <c r="AT4729" s="97"/>
      <c r="BB4729" s="79"/>
      <c r="BC4729" s="94"/>
      <c r="BE4729" s="97"/>
      <c r="BF4729" s="97"/>
      <c r="BG4729" s="40"/>
      <c r="BK4729" s="40"/>
      <c r="BL4729" s="79"/>
      <c r="BM4729" s="94"/>
      <c r="BO4729" s="97"/>
      <c r="BQ4729" s="40"/>
      <c r="BR4729" s="94"/>
      <c r="BS4729" s="94"/>
      <c r="BT4729" s="94"/>
      <c r="BU4729" s="40"/>
      <c r="BV4729" s="82"/>
      <c r="BW4729" s="94"/>
      <c r="BX4729" s="48"/>
      <c r="BY4729" s="97"/>
      <c r="BZ4729" s="48"/>
      <c r="CA4729" s="40"/>
      <c r="CB4729" s="94"/>
      <c r="CC4729" s="94"/>
      <c r="CD4729" s="94"/>
      <c r="CE4729" s="40"/>
      <c r="CF4729" s="73"/>
      <c r="CG4729" s="41"/>
      <c r="CH4729" s="41"/>
      <c r="CI4729" s="41"/>
      <c r="CJ4729" s="41"/>
      <c r="CK4729" s="41"/>
      <c r="CL4729" s="68"/>
      <c r="CM4729" s="41"/>
      <c r="CN4729" s="41"/>
      <c r="CO4729" s="39"/>
      <c r="CP4729" s="78"/>
    </row>
    <row r="4730" spans="1:94" s="38" customFormat="1" x14ac:dyDescent="0.25">
      <c r="A4730" s="38">
        <v>4727</v>
      </c>
      <c r="F4730" s="39"/>
      <c r="Q4730" s="39"/>
      <c r="R4730" s="40"/>
      <c r="S4730" s="40"/>
      <c r="T4730" s="39"/>
      <c r="AG4730" s="110"/>
      <c r="AH4730" s="94"/>
      <c r="AJ4730" s="97"/>
      <c r="AL4730" s="39"/>
      <c r="AP4730" s="39"/>
      <c r="AQ4730" s="77"/>
      <c r="AR4730" s="94"/>
      <c r="AT4730" s="97"/>
      <c r="BB4730" s="79"/>
      <c r="BC4730" s="94"/>
      <c r="BE4730" s="97"/>
      <c r="BF4730" s="97"/>
      <c r="BG4730" s="40"/>
      <c r="BK4730" s="40"/>
      <c r="BL4730" s="79"/>
      <c r="BM4730" s="94"/>
      <c r="BO4730" s="97"/>
      <c r="BQ4730" s="40"/>
      <c r="BR4730" s="94"/>
      <c r="BS4730" s="94"/>
      <c r="BT4730" s="94"/>
      <c r="BU4730" s="40"/>
      <c r="BV4730" s="82"/>
      <c r="BW4730" s="94"/>
      <c r="BX4730" s="48"/>
      <c r="BY4730" s="97"/>
      <c r="BZ4730" s="48"/>
      <c r="CA4730" s="40"/>
      <c r="CB4730" s="94"/>
      <c r="CC4730" s="94"/>
      <c r="CD4730" s="94"/>
      <c r="CE4730" s="40"/>
      <c r="CF4730" s="73"/>
      <c r="CG4730" s="41"/>
      <c r="CH4730" s="41"/>
      <c r="CI4730" s="41"/>
      <c r="CJ4730" s="41"/>
      <c r="CK4730" s="41"/>
      <c r="CL4730" s="68"/>
      <c r="CM4730" s="41"/>
      <c r="CN4730" s="41"/>
      <c r="CO4730" s="39"/>
      <c r="CP4730" s="78"/>
    </row>
    <row r="4731" spans="1:94" s="38" customFormat="1" x14ac:dyDescent="0.25">
      <c r="A4731" s="38">
        <v>4728</v>
      </c>
      <c r="F4731" s="39"/>
      <c r="Q4731" s="39"/>
      <c r="R4731" s="40"/>
      <c r="S4731" s="40"/>
      <c r="T4731" s="39"/>
      <c r="AG4731" s="110"/>
      <c r="AH4731" s="94"/>
      <c r="AJ4731" s="97"/>
      <c r="AL4731" s="39"/>
      <c r="AP4731" s="39"/>
      <c r="AQ4731" s="77"/>
      <c r="AR4731" s="94"/>
      <c r="AT4731" s="97"/>
      <c r="BB4731" s="79"/>
      <c r="BC4731" s="94"/>
      <c r="BE4731" s="97"/>
      <c r="BF4731" s="97"/>
      <c r="BG4731" s="40"/>
      <c r="BK4731" s="40"/>
      <c r="BL4731" s="79"/>
      <c r="BM4731" s="94"/>
      <c r="BO4731" s="97"/>
      <c r="BQ4731" s="40"/>
      <c r="BR4731" s="94"/>
      <c r="BS4731" s="94"/>
      <c r="BT4731" s="94"/>
      <c r="BU4731" s="40"/>
      <c r="BV4731" s="82"/>
      <c r="BW4731" s="94"/>
      <c r="BX4731" s="48"/>
      <c r="BY4731" s="97"/>
      <c r="BZ4731" s="48"/>
      <c r="CA4731" s="40"/>
      <c r="CB4731" s="94"/>
      <c r="CC4731" s="94"/>
      <c r="CD4731" s="94"/>
      <c r="CE4731" s="40"/>
      <c r="CF4731" s="73"/>
      <c r="CG4731" s="41"/>
      <c r="CH4731" s="41"/>
      <c r="CI4731" s="41"/>
      <c r="CJ4731" s="41"/>
      <c r="CK4731" s="41"/>
      <c r="CL4731" s="68"/>
      <c r="CM4731" s="41"/>
      <c r="CN4731" s="41"/>
      <c r="CO4731" s="39"/>
      <c r="CP4731" s="78"/>
    </row>
    <row r="4732" spans="1:94" s="38" customFormat="1" x14ac:dyDescent="0.25">
      <c r="A4732" s="38">
        <v>4729</v>
      </c>
      <c r="F4732" s="39"/>
      <c r="Q4732" s="39"/>
      <c r="R4732" s="40"/>
      <c r="S4732" s="40"/>
      <c r="T4732" s="39"/>
      <c r="AG4732" s="110"/>
      <c r="AH4732" s="94"/>
      <c r="AJ4732" s="97"/>
      <c r="AL4732" s="39"/>
      <c r="AP4732" s="39"/>
      <c r="AQ4732" s="77"/>
      <c r="AR4732" s="94"/>
      <c r="AT4732" s="97"/>
      <c r="BB4732" s="79"/>
      <c r="BC4732" s="94"/>
      <c r="BE4732" s="97"/>
      <c r="BF4732" s="97"/>
      <c r="BG4732" s="40"/>
      <c r="BK4732" s="40"/>
      <c r="BL4732" s="79"/>
      <c r="BM4732" s="94"/>
      <c r="BO4732" s="97"/>
      <c r="BQ4732" s="40"/>
      <c r="BR4732" s="94"/>
      <c r="BS4732" s="94"/>
      <c r="BT4732" s="94"/>
      <c r="BU4732" s="40"/>
      <c r="BV4732" s="82"/>
      <c r="BW4732" s="94"/>
      <c r="BX4732" s="48"/>
      <c r="BY4732" s="97"/>
      <c r="BZ4732" s="48"/>
      <c r="CA4732" s="40"/>
      <c r="CB4732" s="94"/>
      <c r="CC4732" s="94"/>
      <c r="CD4732" s="94"/>
      <c r="CE4732" s="40"/>
      <c r="CF4732" s="73"/>
      <c r="CG4732" s="41"/>
      <c r="CH4732" s="41"/>
      <c r="CI4732" s="41"/>
      <c r="CJ4732" s="41"/>
      <c r="CK4732" s="41"/>
      <c r="CL4732" s="68"/>
      <c r="CM4732" s="41"/>
      <c r="CN4732" s="41"/>
      <c r="CO4732" s="39"/>
      <c r="CP4732" s="78"/>
    </row>
    <row r="4733" spans="1:94" s="38" customFormat="1" x14ac:dyDescent="0.25">
      <c r="A4733" s="38">
        <v>4730</v>
      </c>
      <c r="F4733" s="39"/>
      <c r="Q4733" s="39"/>
      <c r="R4733" s="40"/>
      <c r="S4733" s="40"/>
      <c r="T4733" s="39"/>
      <c r="AG4733" s="110"/>
      <c r="AH4733" s="94"/>
      <c r="AJ4733" s="97"/>
      <c r="AL4733" s="39"/>
      <c r="AP4733" s="39"/>
      <c r="AQ4733" s="77"/>
      <c r="AR4733" s="94"/>
      <c r="AT4733" s="97"/>
      <c r="BB4733" s="79"/>
      <c r="BC4733" s="94"/>
      <c r="BE4733" s="97"/>
      <c r="BF4733" s="97"/>
      <c r="BG4733" s="40"/>
      <c r="BK4733" s="40"/>
      <c r="BL4733" s="79"/>
      <c r="BM4733" s="94"/>
      <c r="BO4733" s="97"/>
      <c r="BQ4733" s="40"/>
      <c r="BR4733" s="94"/>
      <c r="BS4733" s="94"/>
      <c r="BT4733" s="94"/>
      <c r="BU4733" s="40"/>
      <c r="BV4733" s="82"/>
      <c r="BW4733" s="94"/>
      <c r="BX4733" s="48"/>
      <c r="BY4733" s="97"/>
      <c r="BZ4733" s="48"/>
      <c r="CA4733" s="40"/>
      <c r="CB4733" s="94"/>
      <c r="CC4733" s="94"/>
      <c r="CD4733" s="94"/>
      <c r="CE4733" s="40"/>
      <c r="CF4733" s="73"/>
      <c r="CG4733" s="41"/>
      <c r="CH4733" s="41"/>
      <c r="CI4733" s="41"/>
      <c r="CJ4733" s="41"/>
      <c r="CK4733" s="41"/>
      <c r="CL4733" s="68"/>
      <c r="CM4733" s="41"/>
      <c r="CN4733" s="41"/>
      <c r="CO4733" s="39"/>
      <c r="CP4733" s="78"/>
    </row>
    <row r="4734" spans="1:94" s="38" customFormat="1" x14ac:dyDescent="0.25">
      <c r="A4734" s="38">
        <v>4731</v>
      </c>
      <c r="F4734" s="39"/>
      <c r="Q4734" s="39"/>
      <c r="R4734" s="40"/>
      <c r="S4734" s="40"/>
      <c r="T4734" s="39"/>
      <c r="AG4734" s="110"/>
      <c r="AH4734" s="94"/>
      <c r="AJ4734" s="97"/>
      <c r="AL4734" s="39"/>
      <c r="AP4734" s="39"/>
      <c r="AQ4734" s="77"/>
      <c r="AR4734" s="94"/>
      <c r="AT4734" s="97"/>
      <c r="BB4734" s="79"/>
      <c r="BC4734" s="94"/>
      <c r="BE4734" s="97"/>
      <c r="BF4734" s="97"/>
      <c r="BG4734" s="40"/>
      <c r="BK4734" s="40"/>
      <c r="BL4734" s="79"/>
      <c r="BM4734" s="94"/>
      <c r="BO4734" s="97"/>
      <c r="BQ4734" s="40"/>
      <c r="BR4734" s="94"/>
      <c r="BS4734" s="94"/>
      <c r="BT4734" s="94"/>
      <c r="BU4734" s="40"/>
      <c r="BV4734" s="82"/>
      <c r="BW4734" s="94"/>
      <c r="BX4734" s="48"/>
      <c r="BY4734" s="97"/>
      <c r="BZ4734" s="48"/>
      <c r="CA4734" s="40"/>
      <c r="CB4734" s="94"/>
      <c r="CC4734" s="94"/>
      <c r="CD4734" s="94"/>
      <c r="CE4734" s="40"/>
      <c r="CF4734" s="73"/>
      <c r="CG4734" s="41"/>
      <c r="CH4734" s="41"/>
      <c r="CI4734" s="41"/>
      <c r="CJ4734" s="41"/>
      <c r="CK4734" s="41"/>
      <c r="CL4734" s="68"/>
      <c r="CM4734" s="41"/>
      <c r="CN4734" s="41"/>
      <c r="CO4734" s="39"/>
      <c r="CP4734" s="78"/>
    </row>
    <row r="4735" spans="1:94" s="38" customFormat="1" x14ac:dyDescent="0.25">
      <c r="A4735" s="38">
        <v>4732</v>
      </c>
      <c r="F4735" s="39"/>
      <c r="Q4735" s="39"/>
      <c r="R4735" s="40"/>
      <c r="S4735" s="40"/>
      <c r="T4735" s="39"/>
      <c r="AG4735" s="110"/>
      <c r="AH4735" s="94"/>
      <c r="AJ4735" s="97"/>
      <c r="AL4735" s="39"/>
      <c r="AP4735" s="39"/>
      <c r="AQ4735" s="77"/>
      <c r="AR4735" s="94"/>
      <c r="AT4735" s="97"/>
      <c r="BB4735" s="79"/>
      <c r="BC4735" s="94"/>
      <c r="BE4735" s="97"/>
      <c r="BF4735" s="97"/>
      <c r="BG4735" s="40"/>
      <c r="BK4735" s="40"/>
      <c r="BL4735" s="79"/>
      <c r="BM4735" s="94"/>
      <c r="BO4735" s="97"/>
      <c r="BQ4735" s="40"/>
      <c r="BR4735" s="94"/>
      <c r="BS4735" s="94"/>
      <c r="BT4735" s="94"/>
      <c r="BU4735" s="40"/>
      <c r="BV4735" s="82"/>
      <c r="BW4735" s="94"/>
      <c r="BX4735" s="48"/>
      <c r="BY4735" s="97"/>
      <c r="BZ4735" s="48"/>
      <c r="CA4735" s="40"/>
      <c r="CB4735" s="94"/>
      <c r="CC4735" s="94"/>
      <c r="CD4735" s="94"/>
      <c r="CE4735" s="40"/>
      <c r="CF4735" s="73"/>
      <c r="CG4735" s="41"/>
      <c r="CH4735" s="41"/>
      <c r="CI4735" s="41"/>
      <c r="CJ4735" s="41"/>
      <c r="CK4735" s="41"/>
      <c r="CL4735" s="68"/>
      <c r="CM4735" s="41"/>
      <c r="CN4735" s="41"/>
      <c r="CO4735" s="39"/>
      <c r="CP4735" s="78"/>
    </row>
    <row r="4736" spans="1:94" s="38" customFormat="1" x14ac:dyDescent="0.25">
      <c r="A4736" s="38">
        <v>4733</v>
      </c>
      <c r="F4736" s="39"/>
      <c r="Q4736" s="39"/>
      <c r="R4736" s="40"/>
      <c r="S4736" s="40"/>
      <c r="T4736" s="39"/>
      <c r="AG4736" s="110"/>
      <c r="AH4736" s="94"/>
      <c r="AJ4736" s="97"/>
      <c r="AL4736" s="39"/>
      <c r="AP4736" s="39"/>
      <c r="AQ4736" s="77"/>
      <c r="AR4736" s="94"/>
      <c r="AT4736" s="97"/>
      <c r="BB4736" s="79"/>
      <c r="BC4736" s="94"/>
      <c r="BE4736" s="97"/>
      <c r="BF4736" s="97"/>
      <c r="BG4736" s="40"/>
      <c r="BK4736" s="40"/>
      <c r="BL4736" s="79"/>
      <c r="BM4736" s="94"/>
      <c r="BO4736" s="97"/>
      <c r="BQ4736" s="40"/>
      <c r="BR4736" s="94"/>
      <c r="BS4736" s="94"/>
      <c r="BT4736" s="94"/>
      <c r="BU4736" s="40"/>
      <c r="BV4736" s="82"/>
      <c r="BW4736" s="94"/>
      <c r="BX4736" s="48"/>
      <c r="BY4736" s="97"/>
      <c r="BZ4736" s="48"/>
      <c r="CA4736" s="40"/>
      <c r="CB4736" s="94"/>
      <c r="CC4736" s="94"/>
      <c r="CD4736" s="94"/>
      <c r="CE4736" s="40"/>
      <c r="CF4736" s="73"/>
      <c r="CG4736" s="41"/>
      <c r="CH4736" s="41"/>
      <c r="CI4736" s="41"/>
      <c r="CJ4736" s="41"/>
      <c r="CK4736" s="41"/>
      <c r="CL4736" s="68"/>
      <c r="CM4736" s="41"/>
      <c r="CN4736" s="41"/>
      <c r="CO4736" s="39"/>
      <c r="CP4736" s="78"/>
    </row>
    <row r="4737" spans="1:94" s="38" customFormat="1" x14ac:dyDescent="0.25">
      <c r="A4737" s="38">
        <v>4734</v>
      </c>
      <c r="F4737" s="39"/>
      <c r="Q4737" s="39"/>
      <c r="R4737" s="40"/>
      <c r="S4737" s="40"/>
      <c r="T4737" s="39"/>
      <c r="AG4737" s="110"/>
      <c r="AH4737" s="94"/>
      <c r="AJ4737" s="97"/>
      <c r="AL4737" s="39"/>
      <c r="AP4737" s="39"/>
      <c r="AQ4737" s="77"/>
      <c r="AR4737" s="94"/>
      <c r="AT4737" s="97"/>
      <c r="BB4737" s="79"/>
      <c r="BC4737" s="94"/>
      <c r="BE4737" s="97"/>
      <c r="BF4737" s="97"/>
      <c r="BG4737" s="40"/>
      <c r="BK4737" s="40"/>
      <c r="BL4737" s="79"/>
      <c r="BM4737" s="94"/>
      <c r="BO4737" s="97"/>
      <c r="BQ4737" s="40"/>
      <c r="BR4737" s="94"/>
      <c r="BS4737" s="94"/>
      <c r="BT4737" s="94"/>
      <c r="BU4737" s="40"/>
      <c r="BV4737" s="82"/>
      <c r="BW4737" s="94"/>
      <c r="BX4737" s="48"/>
      <c r="BY4737" s="97"/>
      <c r="BZ4737" s="48"/>
      <c r="CA4737" s="40"/>
      <c r="CB4737" s="94"/>
      <c r="CC4737" s="94"/>
      <c r="CD4737" s="94"/>
      <c r="CE4737" s="40"/>
      <c r="CF4737" s="73"/>
      <c r="CG4737" s="41"/>
      <c r="CH4737" s="41"/>
      <c r="CI4737" s="41"/>
      <c r="CJ4737" s="41"/>
      <c r="CK4737" s="41"/>
      <c r="CL4737" s="68"/>
      <c r="CM4737" s="41"/>
      <c r="CN4737" s="41"/>
      <c r="CO4737" s="39"/>
      <c r="CP4737" s="78"/>
    </row>
    <row r="4738" spans="1:94" s="38" customFormat="1" x14ac:dyDescent="0.25">
      <c r="A4738" s="38">
        <v>4735</v>
      </c>
      <c r="F4738" s="39"/>
      <c r="Q4738" s="39"/>
      <c r="R4738" s="40"/>
      <c r="S4738" s="40"/>
      <c r="T4738" s="39"/>
      <c r="AG4738" s="110"/>
      <c r="AH4738" s="94"/>
      <c r="AJ4738" s="97"/>
      <c r="AL4738" s="39"/>
      <c r="AP4738" s="39"/>
      <c r="AQ4738" s="77"/>
      <c r="AR4738" s="94"/>
      <c r="AT4738" s="97"/>
      <c r="BB4738" s="79"/>
      <c r="BC4738" s="94"/>
      <c r="BE4738" s="97"/>
      <c r="BF4738" s="97"/>
      <c r="BG4738" s="40"/>
      <c r="BK4738" s="40"/>
      <c r="BL4738" s="79"/>
      <c r="BM4738" s="94"/>
      <c r="BO4738" s="97"/>
      <c r="BQ4738" s="40"/>
      <c r="BR4738" s="94"/>
      <c r="BS4738" s="94"/>
      <c r="BT4738" s="94"/>
      <c r="BU4738" s="40"/>
      <c r="BV4738" s="82"/>
      <c r="BW4738" s="94"/>
      <c r="BX4738" s="48"/>
      <c r="BY4738" s="97"/>
      <c r="BZ4738" s="48"/>
      <c r="CA4738" s="40"/>
      <c r="CB4738" s="94"/>
      <c r="CC4738" s="94"/>
      <c r="CD4738" s="94"/>
      <c r="CE4738" s="40"/>
      <c r="CF4738" s="73"/>
      <c r="CG4738" s="41"/>
      <c r="CH4738" s="41"/>
      <c r="CI4738" s="41"/>
      <c r="CJ4738" s="41"/>
      <c r="CK4738" s="41"/>
      <c r="CL4738" s="68"/>
      <c r="CM4738" s="41"/>
      <c r="CN4738" s="41"/>
      <c r="CO4738" s="39"/>
      <c r="CP4738" s="78"/>
    </row>
    <row r="4739" spans="1:94" s="38" customFormat="1" x14ac:dyDescent="0.25">
      <c r="A4739" s="38">
        <v>4736</v>
      </c>
      <c r="F4739" s="39"/>
      <c r="Q4739" s="39"/>
      <c r="R4739" s="40"/>
      <c r="S4739" s="40"/>
      <c r="T4739" s="39"/>
      <c r="AG4739" s="110"/>
      <c r="AH4739" s="94"/>
      <c r="AJ4739" s="97"/>
      <c r="AL4739" s="39"/>
      <c r="AP4739" s="39"/>
      <c r="AQ4739" s="77"/>
      <c r="AR4739" s="94"/>
      <c r="AT4739" s="97"/>
      <c r="BB4739" s="79"/>
      <c r="BC4739" s="94"/>
      <c r="BE4739" s="97"/>
      <c r="BF4739" s="97"/>
      <c r="BG4739" s="40"/>
      <c r="BK4739" s="40"/>
      <c r="BL4739" s="79"/>
      <c r="BM4739" s="94"/>
      <c r="BO4739" s="97"/>
      <c r="BQ4739" s="40"/>
      <c r="BR4739" s="94"/>
      <c r="BS4739" s="94"/>
      <c r="BT4739" s="94"/>
      <c r="BU4739" s="40"/>
      <c r="BV4739" s="82"/>
      <c r="BW4739" s="94"/>
      <c r="BX4739" s="48"/>
      <c r="BY4739" s="97"/>
      <c r="BZ4739" s="48"/>
      <c r="CA4739" s="40"/>
      <c r="CB4739" s="94"/>
      <c r="CC4739" s="94"/>
      <c r="CD4739" s="94"/>
      <c r="CE4739" s="40"/>
      <c r="CF4739" s="73"/>
      <c r="CG4739" s="41"/>
      <c r="CH4739" s="41"/>
      <c r="CI4739" s="41"/>
      <c r="CJ4739" s="41"/>
      <c r="CK4739" s="41"/>
      <c r="CL4739" s="68"/>
      <c r="CM4739" s="41"/>
      <c r="CN4739" s="41"/>
      <c r="CO4739" s="39"/>
      <c r="CP4739" s="78"/>
    </row>
    <row r="4740" spans="1:94" s="38" customFormat="1" x14ac:dyDescent="0.25">
      <c r="A4740" s="38">
        <v>4737</v>
      </c>
      <c r="F4740" s="39"/>
      <c r="Q4740" s="39"/>
      <c r="R4740" s="40"/>
      <c r="S4740" s="40"/>
      <c r="T4740" s="39"/>
      <c r="AG4740" s="110"/>
      <c r="AH4740" s="94"/>
      <c r="AJ4740" s="97"/>
      <c r="AL4740" s="39"/>
      <c r="AP4740" s="39"/>
      <c r="AQ4740" s="77"/>
      <c r="AR4740" s="94"/>
      <c r="AT4740" s="97"/>
      <c r="BB4740" s="79"/>
      <c r="BC4740" s="94"/>
      <c r="BE4740" s="97"/>
      <c r="BF4740" s="97"/>
      <c r="BG4740" s="40"/>
      <c r="BK4740" s="40"/>
      <c r="BL4740" s="79"/>
      <c r="BM4740" s="94"/>
      <c r="BO4740" s="97"/>
      <c r="BQ4740" s="40"/>
      <c r="BR4740" s="94"/>
      <c r="BS4740" s="94"/>
      <c r="BT4740" s="94"/>
      <c r="BU4740" s="40"/>
      <c r="BV4740" s="82"/>
      <c r="BW4740" s="94"/>
      <c r="BX4740" s="48"/>
      <c r="BY4740" s="97"/>
      <c r="BZ4740" s="48"/>
      <c r="CA4740" s="40"/>
      <c r="CB4740" s="94"/>
      <c r="CC4740" s="94"/>
      <c r="CD4740" s="94"/>
      <c r="CE4740" s="40"/>
      <c r="CF4740" s="73"/>
      <c r="CG4740" s="41"/>
      <c r="CH4740" s="41"/>
      <c r="CI4740" s="41"/>
      <c r="CJ4740" s="41"/>
      <c r="CK4740" s="41"/>
      <c r="CL4740" s="68"/>
      <c r="CM4740" s="41"/>
      <c r="CN4740" s="41"/>
      <c r="CO4740" s="39"/>
      <c r="CP4740" s="78"/>
    </row>
    <row r="4741" spans="1:94" s="38" customFormat="1" x14ac:dyDescent="0.25">
      <c r="A4741" s="38">
        <v>4738</v>
      </c>
      <c r="F4741" s="39"/>
      <c r="Q4741" s="39"/>
      <c r="R4741" s="40"/>
      <c r="S4741" s="40"/>
      <c r="T4741" s="39"/>
      <c r="AG4741" s="110"/>
      <c r="AH4741" s="94"/>
      <c r="AJ4741" s="97"/>
      <c r="AL4741" s="39"/>
      <c r="AP4741" s="39"/>
      <c r="AQ4741" s="77"/>
      <c r="AR4741" s="94"/>
      <c r="AT4741" s="97"/>
      <c r="BB4741" s="79"/>
      <c r="BC4741" s="94"/>
      <c r="BE4741" s="97"/>
      <c r="BF4741" s="97"/>
      <c r="BG4741" s="40"/>
      <c r="BK4741" s="40"/>
      <c r="BL4741" s="79"/>
      <c r="BM4741" s="94"/>
      <c r="BO4741" s="97"/>
      <c r="BQ4741" s="40"/>
      <c r="BR4741" s="94"/>
      <c r="BS4741" s="94"/>
      <c r="BT4741" s="94"/>
      <c r="BU4741" s="40"/>
      <c r="BV4741" s="82"/>
      <c r="BW4741" s="94"/>
      <c r="BX4741" s="48"/>
      <c r="BY4741" s="97"/>
      <c r="BZ4741" s="48"/>
      <c r="CA4741" s="40"/>
      <c r="CB4741" s="94"/>
      <c r="CC4741" s="94"/>
      <c r="CD4741" s="94"/>
      <c r="CE4741" s="40"/>
      <c r="CF4741" s="73"/>
      <c r="CG4741" s="41"/>
      <c r="CH4741" s="41"/>
      <c r="CI4741" s="41"/>
      <c r="CJ4741" s="41"/>
      <c r="CK4741" s="41"/>
      <c r="CL4741" s="68"/>
      <c r="CM4741" s="41"/>
      <c r="CN4741" s="41"/>
      <c r="CO4741" s="39"/>
      <c r="CP4741" s="78"/>
    </row>
    <row r="4742" spans="1:94" s="38" customFormat="1" x14ac:dyDescent="0.25">
      <c r="A4742" s="38">
        <v>4739</v>
      </c>
      <c r="F4742" s="39"/>
      <c r="Q4742" s="39"/>
      <c r="R4742" s="40"/>
      <c r="S4742" s="40"/>
      <c r="T4742" s="39"/>
      <c r="AG4742" s="110"/>
      <c r="AH4742" s="94"/>
      <c r="AJ4742" s="97"/>
      <c r="AL4742" s="39"/>
      <c r="AP4742" s="39"/>
      <c r="AQ4742" s="77"/>
      <c r="AR4742" s="94"/>
      <c r="AT4742" s="97"/>
      <c r="BB4742" s="79"/>
      <c r="BC4742" s="94"/>
      <c r="BE4742" s="97"/>
      <c r="BF4742" s="97"/>
      <c r="BG4742" s="40"/>
      <c r="BK4742" s="40"/>
      <c r="BL4742" s="79"/>
      <c r="BM4742" s="94"/>
      <c r="BO4742" s="97"/>
      <c r="BQ4742" s="40"/>
      <c r="BR4742" s="94"/>
      <c r="BS4742" s="94"/>
      <c r="BT4742" s="94"/>
      <c r="BU4742" s="40"/>
      <c r="BV4742" s="82"/>
      <c r="BW4742" s="94"/>
      <c r="BX4742" s="48"/>
      <c r="BY4742" s="97"/>
      <c r="BZ4742" s="48"/>
      <c r="CA4742" s="40"/>
      <c r="CB4742" s="94"/>
      <c r="CC4742" s="94"/>
      <c r="CD4742" s="94"/>
      <c r="CE4742" s="40"/>
      <c r="CF4742" s="73"/>
      <c r="CG4742" s="41"/>
      <c r="CH4742" s="41"/>
      <c r="CI4742" s="41"/>
      <c r="CJ4742" s="41"/>
      <c r="CK4742" s="41"/>
      <c r="CL4742" s="68"/>
      <c r="CM4742" s="41"/>
      <c r="CN4742" s="41"/>
      <c r="CO4742" s="39"/>
      <c r="CP4742" s="78"/>
    </row>
    <row r="4743" spans="1:94" s="38" customFormat="1" x14ac:dyDescent="0.25">
      <c r="A4743" s="38">
        <v>4740</v>
      </c>
      <c r="F4743" s="39"/>
      <c r="Q4743" s="39"/>
      <c r="R4743" s="40"/>
      <c r="S4743" s="40"/>
      <c r="T4743" s="39"/>
      <c r="AG4743" s="110"/>
      <c r="AH4743" s="94"/>
      <c r="AJ4743" s="97"/>
      <c r="AL4743" s="39"/>
      <c r="AP4743" s="39"/>
      <c r="AQ4743" s="77"/>
      <c r="AR4743" s="94"/>
      <c r="AT4743" s="97"/>
      <c r="BB4743" s="79"/>
      <c r="BC4743" s="94"/>
      <c r="BE4743" s="97"/>
      <c r="BF4743" s="97"/>
      <c r="BG4743" s="40"/>
      <c r="BK4743" s="40"/>
      <c r="BL4743" s="79"/>
      <c r="BM4743" s="94"/>
      <c r="BO4743" s="97"/>
      <c r="BQ4743" s="40"/>
      <c r="BR4743" s="94"/>
      <c r="BS4743" s="94"/>
      <c r="BT4743" s="94"/>
      <c r="BU4743" s="40"/>
      <c r="BV4743" s="82"/>
      <c r="BW4743" s="94"/>
      <c r="BX4743" s="48"/>
      <c r="BY4743" s="97"/>
      <c r="BZ4743" s="48"/>
      <c r="CA4743" s="40"/>
      <c r="CB4743" s="94"/>
      <c r="CC4743" s="94"/>
      <c r="CD4743" s="94"/>
      <c r="CE4743" s="40"/>
      <c r="CF4743" s="73"/>
      <c r="CG4743" s="41"/>
      <c r="CH4743" s="41"/>
      <c r="CI4743" s="41"/>
      <c r="CJ4743" s="41"/>
      <c r="CK4743" s="41"/>
      <c r="CL4743" s="68"/>
      <c r="CM4743" s="41"/>
      <c r="CN4743" s="41"/>
      <c r="CO4743" s="39"/>
      <c r="CP4743" s="78"/>
    </row>
    <row r="4744" spans="1:94" s="38" customFormat="1" x14ac:dyDescent="0.25">
      <c r="A4744" s="38">
        <v>4741</v>
      </c>
      <c r="F4744" s="39"/>
      <c r="Q4744" s="39"/>
      <c r="R4744" s="40"/>
      <c r="S4744" s="40"/>
      <c r="T4744" s="39"/>
      <c r="AG4744" s="110"/>
      <c r="AH4744" s="94"/>
      <c r="AJ4744" s="97"/>
      <c r="AL4744" s="39"/>
      <c r="AP4744" s="39"/>
      <c r="AQ4744" s="77"/>
      <c r="AR4744" s="94"/>
      <c r="AT4744" s="97"/>
      <c r="BB4744" s="79"/>
      <c r="BC4744" s="94"/>
      <c r="BE4744" s="97"/>
      <c r="BF4744" s="97"/>
      <c r="BG4744" s="40"/>
      <c r="BK4744" s="40"/>
      <c r="BL4744" s="79"/>
      <c r="BM4744" s="94"/>
      <c r="BO4744" s="97"/>
      <c r="BQ4744" s="40"/>
      <c r="BR4744" s="94"/>
      <c r="BS4744" s="94"/>
      <c r="BT4744" s="94"/>
      <c r="BU4744" s="40"/>
      <c r="BV4744" s="82"/>
      <c r="BW4744" s="94"/>
      <c r="BX4744" s="48"/>
      <c r="BY4744" s="97"/>
      <c r="BZ4744" s="48"/>
      <c r="CA4744" s="40"/>
      <c r="CB4744" s="94"/>
      <c r="CC4744" s="94"/>
      <c r="CD4744" s="94"/>
      <c r="CE4744" s="40"/>
      <c r="CF4744" s="73"/>
      <c r="CG4744" s="41"/>
      <c r="CH4744" s="41"/>
      <c r="CI4744" s="41"/>
      <c r="CJ4744" s="41"/>
      <c r="CK4744" s="41"/>
      <c r="CL4744" s="68"/>
      <c r="CM4744" s="41"/>
      <c r="CN4744" s="41"/>
      <c r="CO4744" s="39"/>
      <c r="CP4744" s="78"/>
    </row>
    <row r="4745" spans="1:94" s="38" customFormat="1" x14ac:dyDescent="0.25">
      <c r="A4745" s="38">
        <v>4742</v>
      </c>
      <c r="F4745" s="39"/>
      <c r="Q4745" s="39"/>
      <c r="R4745" s="40"/>
      <c r="S4745" s="40"/>
      <c r="T4745" s="39"/>
      <c r="AG4745" s="110"/>
      <c r="AH4745" s="94"/>
      <c r="AJ4745" s="97"/>
      <c r="AL4745" s="39"/>
      <c r="AP4745" s="39"/>
      <c r="AQ4745" s="77"/>
      <c r="AR4745" s="94"/>
      <c r="AT4745" s="97"/>
      <c r="BB4745" s="79"/>
      <c r="BC4745" s="94"/>
      <c r="BE4745" s="97"/>
      <c r="BF4745" s="97"/>
      <c r="BG4745" s="40"/>
      <c r="BK4745" s="40"/>
      <c r="BL4745" s="79"/>
      <c r="BM4745" s="94"/>
      <c r="BO4745" s="97"/>
      <c r="BQ4745" s="40"/>
      <c r="BR4745" s="94"/>
      <c r="BS4745" s="94"/>
      <c r="BT4745" s="94"/>
      <c r="BU4745" s="40"/>
      <c r="BV4745" s="82"/>
      <c r="BW4745" s="94"/>
      <c r="BX4745" s="48"/>
      <c r="BY4745" s="97"/>
      <c r="BZ4745" s="48"/>
      <c r="CA4745" s="40"/>
      <c r="CB4745" s="94"/>
      <c r="CC4745" s="94"/>
      <c r="CD4745" s="94"/>
      <c r="CE4745" s="40"/>
      <c r="CF4745" s="73"/>
      <c r="CG4745" s="41"/>
      <c r="CH4745" s="41"/>
      <c r="CI4745" s="41"/>
      <c r="CJ4745" s="41"/>
      <c r="CK4745" s="41"/>
      <c r="CL4745" s="68"/>
      <c r="CM4745" s="41"/>
      <c r="CN4745" s="41"/>
      <c r="CO4745" s="39"/>
      <c r="CP4745" s="78"/>
    </row>
    <row r="4746" spans="1:94" s="38" customFormat="1" x14ac:dyDescent="0.25">
      <c r="A4746" s="38">
        <v>4743</v>
      </c>
      <c r="F4746" s="39"/>
      <c r="Q4746" s="39"/>
      <c r="R4746" s="40"/>
      <c r="S4746" s="40"/>
      <c r="T4746" s="39"/>
      <c r="AG4746" s="110"/>
      <c r="AH4746" s="94"/>
      <c r="AJ4746" s="97"/>
      <c r="AL4746" s="39"/>
      <c r="AP4746" s="39"/>
      <c r="AQ4746" s="77"/>
      <c r="AR4746" s="94"/>
      <c r="AT4746" s="97"/>
      <c r="BB4746" s="79"/>
      <c r="BC4746" s="94"/>
      <c r="BE4746" s="97"/>
      <c r="BF4746" s="97"/>
      <c r="BG4746" s="40"/>
      <c r="BK4746" s="40"/>
      <c r="BL4746" s="79"/>
      <c r="BM4746" s="94"/>
      <c r="BO4746" s="97"/>
      <c r="BQ4746" s="40"/>
      <c r="BR4746" s="94"/>
      <c r="BS4746" s="94"/>
      <c r="BT4746" s="94"/>
      <c r="BU4746" s="40"/>
      <c r="BV4746" s="82"/>
      <c r="BW4746" s="94"/>
      <c r="BX4746" s="48"/>
      <c r="BY4746" s="97"/>
      <c r="BZ4746" s="48"/>
      <c r="CA4746" s="40"/>
      <c r="CB4746" s="94"/>
      <c r="CC4746" s="94"/>
      <c r="CD4746" s="94"/>
      <c r="CE4746" s="40"/>
      <c r="CF4746" s="73"/>
      <c r="CG4746" s="41"/>
      <c r="CH4746" s="41"/>
      <c r="CI4746" s="41"/>
      <c r="CJ4746" s="41"/>
      <c r="CK4746" s="41"/>
      <c r="CL4746" s="68"/>
      <c r="CM4746" s="41"/>
      <c r="CN4746" s="41"/>
      <c r="CO4746" s="39"/>
      <c r="CP4746" s="78"/>
    </row>
    <row r="4747" spans="1:94" s="38" customFormat="1" x14ac:dyDescent="0.25">
      <c r="A4747" s="38">
        <v>4744</v>
      </c>
      <c r="F4747" s="39"/>
      <c r="Q4747" s="39"/>
      <c r="R4747" s="40"/>
      <c r="S4747" s="40"/>
      <c r="T4747" s="39"/>
      <c r="AG4747" s="110"/>
      <c r="AH4747" s="94"/>
      <c r="AJ4747" s="97"/>
      <c r="AL4747" s="39"/>
      <c r="AP4747" s="39"/>
      <c r="AQ4747" s="77"/>
      <c r="AR4747" s="94"/>
      <c r="AT4747" s="97"/>
      <c r="BB4747" s="79"/>
      <c r="BC4747" s="94"/>
      <c r="BE4747" s="97"/>
      <c r="BF4747" s="97"/>
      <c r="BG4747" s="40"/>
      <c r="BK4747" s="40"/>
      <c r="BL4747" s="79"/>
      <c r="BM4747" s="94"/>
      <c r="BO4747" s="97"/>
      <c r="BQ4747" s="40"/>
      <c r="BR4747" s="94"/>
      <c r="BS4747" s="94"/>
      <c r="BT4747" s="94"/>
      <c r="BU4747" s="40"/>
      <c r="BV4747" s="82"/>
      <c r="BW4747" s="94"/>
      <c r="BX4747" s="48"/>
      <c r="BY4747" s="97"/>
      <c r="BZ4747" s="48"/>
      <c r="CA4747" s="40"/>
      <c r="CB4747" s="94"/>
      <c r="CC4747" s="94"/>
      <c r="CD4747" s="94"/>
      <c r="CE4747" s="40"/>
      <c r="CF4747" s="73"/>
      <c r="CG4747" s="41"/>
      <c r="CH4747" s="41"/>
      <c r="CI4747" s="41"/>
      <c r="CJ4747" s="41"/>
      <c r="CK4747" s="41"/>
      <c r="CL4747" s="68"/>
      <c r="CM4747" s="41"/>
      <c r="CN4747" s="41"/>
      <c r="CO4747" s="39"/>
      <c r="CP4747" s="78"/>
    </row>
    <row r="4748" spans="1:94" s="38" customFormat="1" x14ac:dyDescent="0.25">
      <c r="A4748" s="38">
        <v>4745</v>
      </c>
      <c r="F4748" s="39"/>
      <c r="Q4748" s="39"/>
      <c r="R4748" s="40"/>
      <c r="S4748" s="40"/>
      <c r="T4748" s="39"/>
      <c r="AG4748" s="110"/>
      <c r="AH4748" s="94"/>
      <c r="AJ4748" s="97"/>
      <c r="AL4748" s="39"/>
      <c r="AP4748" s="39"/>
      <c r="AQ4748" s="77"/>
      <c r="AR4748" s="94"/>
      <c r="AT4748" s="97"/>
      <c r="BB4748" s="79"/>
      <c r="BC4748" s="94"/>
      <c r="BE4748" s="97"/>
      <c r="BF4748" s="97"/>
      <c r="BG4748" s="40"/>
      <c r="BK4748" s="40"/>
      <c r="BL4748" s="79"/>
      <c r="BM4748" s="94"/>
      <c r="BO4748" s="97"/>
      <c r="BQ4748" s="40"/>
      <c r="BR4748" s="94"/>
      <c r="BS4748" s="94"/>
      <c r="BT4748" s="94"/>
      <c r="BU4748" s="40"/>
      <c r="BV4748" s="82"/>
      <c r="BW4748" s="94"/>
      <c r="BX4748" s="48"/>
      <c r="BY4748" s="97"/>
      <c r="BZ4748" s="48"/>
      <c r="CA4748" s="40"/>
      <c r="CB4748" s="94"/>
      <c r="CC4748" s="94"/>
      <c r="CD4748" s="94"/>
      <c r="CE4748" s="40"/>
      <c r="CF4748" s="73"/>
      <c r="CG4748" s="41"/>
      <c r="CH4748" s="41"/>
      <c r="CI4748" s="41"/>
      <c r="CJ4748" s="41"/>
      <c r="CK4748" s="41"/>
      <c r="CL4748" s="68"/>
      <c r="CM4748" s="41"/>
      <c r="CN4748" s="41"/>
      <c r="CO4748" s="39"/>
      <c r="CP4748" s="78"/>
    </row>
    <row r="4749" spans="1:94" s="38" customFormat="1" x14ac:dyDescent="0.25">
      <c r="A4749" s="38">
        <v>4746</v>
      </c>
      <c r="F4749" s="39"/>
      <c r="Q4749" s="39"/>
      <c r="R4749" s="40"/>
      <c r="S4749" s="40"/>
      <c r="T4749" s="39"/>
      <c r="AG4749" s="110"/>
      <c r="AH4749" s="94"/>
      <c r="AJ4749" s="97"/>
      <c r="AL4749" s="39"/>
      <c r="AP4749" s="39"/>
      <c r="AQ4749" s="77"/>
      <c r="AR4749" s="94"/>
      <c r="AT4749" s="97"/>
      <c r="BB4749" s="79"/>
      <c r="BC4749" s="94"/>
      <c r="BE4749" s="97"/>
      <c r="BF4749" s="97"/>
      <c r="BG4749" s="40"/>
      <c r="BK4749" s="40"/>
      <c r="BL4749" s="79"/>
      <c r="BM4749" s="94"/>
      <c r="BO4749" s="97"/>
      <c r="BQ4749" s="40"/>
      <c r="BR4749" s="94"/>
      <c r="BS4749" s="94"/>
      <c r="BT4749" s="94"/>
      <c r="BU4749" s="40"/>
      <c r="BV4749" s="82"/>
      <c r="BW4749" s="94"/>
      <c r="BX4749" s="48"/>
      <c r="BY4749" s="97"/>
      <c r="BZ4749" s="48"/>
      <c r="CA4749" s="40"/>
      <c r="CB4749" s="94"/>
      <c r="CC4749" s="94"/>
      <c r="CD4749" s="94"/>
      <c r="CE4749" s="40"/>
      <c r="CF4749" s="73"/>
      <c r="CG4749" s="41"/>
      <c r="CH4749" s="41"/>
      <c r="CI4749" s="41"/>
      <c r="CJ4749" s="41"/>
      <c r="CK4749" s="41"/>
      <c r="CL4749" s="68"/>
      <c r="CM4749" s="41"/>
      <c r="CN4749" s="41"/>
      <c r="CO4749" s="39"/>
      <c r="CP4749" s="78"/>
    </row>
    <row r="4750" spans="1:94" s="38" customFormat="1" x14ac:dyDescent="0.25">
      <c r="A4750" s="38">
        <v>4747</v>
      </c>
      <c r="F4750" s="39"/>
      <c r="Q4750" s="39"/>
      <c r="R4750" s="40"/>
      <c r="S4750" s="40"/>
      <c r="T4750" s="39"/>
      <c r="AG4750" s="110"/>
      <c r="AH4750" s="94"/>
      <c r="AJ4750" s="97"/>
      <c r="AL4750" s="39"/>
      <c r="AP4750" s="39"/>
      <c r="AQ4750" s="77"/>
      <c r="AR4750" s="94"/>
      <c r="AT4750" s="97"/>
      <c r="BB4750" s="79"/>
      <c r="BC4750" s="94"/>
      <c r="BE4750" s="97"/>
      <c r="BF4750" s="97"/>
      <c r="BG4750" s="40"/>
      <c r="BK4750" s="40"/>
      <c r="BL4750" s="79"/>
      <c r="BM4750" s="94"/>
      <c r="BO4750" s="97"/>
      <c r="BQ4750" s="40"/>
      <c r="BR4750" s="94"/>
      <c r="BS4750" s="94"/>
      <c r="BT4750" s="94"/>
      <c r="BU4750" s="40"/>
      <c r="BV4750" s="82"/>
      <c r="BW4750" s="94"/>
      <c r="BX4750" s="48"/>
      <c r="BY4750" s="97"/>
      <c r="BZ4750" s="48"/>
      <c r="CA4750" s="40"/>
      <c r="CB4750" s="94"/>
      <c r="CC4750" s="94"/>
      <c r="CD4750" s="94"/>
      <c r="CE4750" s="40"/>
      <c r="CF4750" s="73"/>
      <c r="CG4750" s="41"/>
      <c r="CH4750" s="41"/>
      <c r="CI4750" s="41"/>
      <c r="CJ4750" s="41"/>
      <c r="CK4750" s="41"/>
      <c r="CL4750" s="68"/>
      <c r="CM4750" s="41"/>
      <c r="CN4750" s="41"/>
      <c r="CO4750" s="39"/>
      <c r="CP4750" s="78"/>
    </row>
    <row r="4751" spans="1:94" s="38" customFormat="1" x14ac:dyDescent="0.25">
      <c r="A4751" s="38">
        <v>4748</v>
      </c>
      <c r="F4751" s="39"/>
      <c r="Q4751" s="39"/>
      <c r="R4751" s="40"/>
      <c r="S4751" s="40"/>
      <c r="T4751" s="39"/>
      <c r="AG4751" s="110"/>
      <c r="AH4751" s="94"/>
      <c r="AJ4751" s="97"/>
      <c r="AL4751" s="39"/>
      <c r="AP4751" s="39"/>
      <c r="AQ4751" s="77"/>
      <c r="AR4751" s="94"/>
      <c r="AT4751" s="97"/>
      <c r="BB4751" s="79"/>
      <c r="BC4751" s="94"/>
      <c r="BE4751" s="97"/>
      <c r="BF4751" s="97"/>
      <c r="BG4751" s="40"/>
      <c r="BK4751" s="40"/>
      <c r="BL4751" s="79"/>
      <c r="BM4751" s="94"/>
      <c r="BO4751" s="97"/>
      <c r="BQ4751" s="40"/>
      <c r="BR4751" s="94"/>
      <c r="BS4751" s="94"/>
      <c r="BT4751" s="94"/>
      <c r="BU4751" s="40"/>
      <c r="BV4751" s="82"/>
      <c r="BW4751" s="94"/>
      <c r="BX4751" s="48"/>
      <c r="BY4751" s="97"/>
      <c r="BZ4751" s="48"/>
      <c r="CA4751" s="40"/>
      <c r="CB4751" s="94"/>
      <c r="CC4751" s="94"/>
      <c r="CD4751" s="94"/>
      <c r="CE4751" s="40"/>
      <c r="CF4751" s="73"/>
      <c r="CG4751" s="41"/>
      <c r="CH4751" s="41"/>
      <c r="CI4751" s="41"/>
      <c r="CJ4751" s="41"/>
      <c r="CK4751" s="41"/>
      <c r="CL4751" s="68"/>
      <c r="CM4751" s="41"/>
      <c r="CN4751" s="41"/>
      <c r="CO4751" s="39"/>
      <c r="CP4751" s="78"/>
    </row>
    <row r="4752" spans="1:94" s="38" customFormat="1" x14ac:dyDescent="0.25">
      <c r="A4752" s="38">
        <v>4749</v>
      </c>
      <c r="F4752" s="39"/>
      <c r="Q4752" s="39"/>
      <c r="R4752" s="40"/>
      <c r="S4752" s="40"/>
      <c r="T4752" s="39"/>
      <c r="AG4752" s="110"/>
      <c r="AH4752" s="94"/>
      <c r="AJ4752" s="97"/>
      <c r="AL4752" s="39"/>
      <c r="AP4752" s="39"/>
      <c r="AQ4752" s="77"/>
      <c r="AR4752" s="94"/>
      <c r="AT4752" s="97"/>
      <c r="BB4752" s="79"/>
      <c r="BC4752" s="94"/>
      <c r="BE4752" s="97"/>
      <c r="BF4752" s="97"/>
      <c r="BG4752" s="40"/>
      <c r="BK4752" s="40"/>
      <c r="BL4752" s="79"/>
      <c r="BM4752" s="94"/>
      <c r="BO4752" s="97"/>
      <c r="BQ4752" s="40"/>
      <c r="BR4752" s="94"/>
      <c r="BS4752" s="94"/>
      <c r="BT4752" s="94"/>
      <c r="BU4752" s="40"/>
      <c r="BV4752" s="82"/>
      <c r="BW4752" s="94"/>
      <c r="BX4752" s="48"/>
      <c r="BY4752" s="97"/>
      <c r="BZ4752" s="48"/>
      <c r="CA4752" s="40"/>
      <c r="CB4752" s="94"/>
      <c r="CC4752" s="94"/>
      <c r="CD4752" s="94"/>
      <c r="CE4752" s="40"/>
      <c r="CF4752" s="73"/>
      <c r="CG4752" s="41"/>
      <c r="CH4752" s="41"/>
      <c r="CI4752" s="41"/>
      <c r="CJ4752" s="41"/>
      <c r="CK4752" s="41"/>
      <c r="CL4752" s="68"/>
      <c r="CM4752" s="41"/>
      <c r="CN4752" s="41"/>
      <c r="CO4752" s="39"/>
      <c r="CP4752" s="78"/>
    </row>
    <row r="4753" spans="1:94" s="38" customFormat="1" x14ac:dyDescent="0.25">
      <c r="A4753" s="38">
        <v>4750</v>
      </c>
      <c r="F4753" s="39"/>
      <c r="Q4753" s="39"/>
      <c r="R4753" s="40"/>
      <c r="S4753" s="40"/>
      <c r="T4753" s="39"/>
      <c r="AG4753" s="110"/>
      <c r="AH4753" s="94"/>
      <c r="AJ4753" s="97"/>
      <c r="AL4753" s="39"/>
      <c r="AP4753" s="39"/>
      <c r="AQ4753" s="77"/>
      <c r="AR4753" s="94"/>
      <c r="AT4753" s="97"/>
      <c r="BB4753" s="79"/>
      <c r="BC4753" s="94"/>
      <c r="BE4753" s="97"/>
      <c r="BF4753" s="97"/>
      <c r="BG4753" s="40"/>
      <c r="BK4753" s="40"/>
      <c r="BL4753" s="79"/>
      <c r="BM4753" s="94"/>
      <c r="BO4753" s="97"/>
      <c r="BQ4753" s="40"/>
      <c r="BR4753" s="94"/>
      <c r="BS4753" s="94"/>
      <c r="BT4753" s="94"/>
      <c r="BU4753" s="40"/>
      <c r="BV4753" s="82"/>
      <c r="BW4753" s="94"/>
      <c r="BX4753" s="48"/>
      <c r="BY4753" s="97"/>
      <c r="BZ4753" s="48"/>
      <c r="CA4753" s="40"/>
      <c r="CB4753" s="94"/>
      <c r="CC4753" s="94"/>
      <c r="CD4753" s="94"/>
      <c r="CE4753" s="40"/>
      <c r="CF4753" s="73"/>
      <c r="CG4753" s="41"/>
      <c r="CH4753" s="41"/>
      <c r="CI4753" s="41"/>
      <c r="CJ4753" s="41"/>
      <c r="CK4753" s="41"/>
      <c r="CL4753" s="68"/>
      <c r="CM4753" s="41"/>
      <c r="CN4753" s="41"/>
      <c r="CO4753" s="39"/>
      <c r="CP4753" s="78"/>
    </row>
    <row r="4754" spans="1:94" s="38" customFormat="1" x14ac:dyDescent="0.25">
      <c r="A4754" s="38">
        <v>4751</v>
      </c>
      <c r="F4754" s="39"/>
      <c r="Q4754" s="39"/>
      <c r="R4754" s="40"/>
      <c r="S4754" s="40"/>
      <c r="T4754" s="39"/>
      <c r="AG4754" s="110"/>
      <c r="AH4754" s="94"/>
      <c r="AJ4754" s="97"/>
      <c r="AL4754" s="39"/>
      <c r="AP4754" s="39"/>
      <c r="AQ4754" s="77"/>
      <c r="AR4754" s="94"/>
      <c r="AT4754" s="97"/>
      <c r="BB4754" s="79"/>
      <c r="BC4754" s="94"/>
      <c r="BE4754" s="97"/>
      <c r="BF4754" s="97"/>
      <c r="BG4754" s="40"/>
      <c r="BK4754" s="40"/>
      <c r="BL4754" s="79"/>
      <c r="BM4754" s="94"/>
      <c r="BO4754" s="97"/>
      <c r="BQ4754" s="40"/>
      <c r="BR4754" s="94"/>
      <c r="BS4754" s="94"/>
      <c r="BT4754" s="94"/>
      <c r="BU4754" s="40"/>
      <c r="BV4754" s="82"/>
      <c r="BW4754" s="94"/>
      <c r="BX4754" s="48"/>
      <c r="BY4754" s="97"/>
      <c r="BZ4754" s="48"/>
      <c r="CA4754" s="40"/>
      <c r="CB4754" s="94"/>
      <c r="CC4754" s="94"/>
      <c r="CD4754" s="94"/>
      <c r="CE4754" s="40"/>
      <c r="CF4754" s="73"/>
      <c r="CG4754" s="41"/>
      <c r="CH4754" s="41"/>
      <c r="CI4754" s="41"/>
      <c r="CJ4754" s="41"/>
      <c r="CK4754" s="41"/>
      <c r="CL4754" s="68"/>
      <c r="CM4754" s="41"/>
      <c r="CN4754" s="41"/>
      <c r="CO4754" s="39"/>
      <c r="CP4754" s="78"/>
    </row>
    <row r="4755" spans="1:94" s="38" customFormat="1" x14ac:dyDescent="0.25">
      <c r="A4755" s="38">
        <v>4752</v>
      </c>
      <c r="F4755" s="39"/>
      <c r="Q4755" s="39"/>
      <c r="R4755" s="40"/>
      <c r="S4755" s="40"/>
      <c r="T4755" s="39"/>
      <c r="AG4755" s="110"/>
      <c r="AH4755" s="94"/>
      <c r="AJ4755" s="97"/>
      <c r="AL4755" s="39"/>
      <c r="AP4755" s="39"/>
      <c r="AQ4755" s="77"/>
      <c r="AR4755" s="94"/>
      <c r="AT4755" s="97"/>
      <c r="BB4755" s="79"/>
      <c r="BC4755" s="94"/>
      <c r="BE4755" s="97"/>
      <c r="BF4755" s="97"/>
      <c r="BG4755" s="40"/>
      <c r="BK4755" s="40"/>
      <c r="BL4755" s="79"/>
      <c r="BM4755" s="94"/>
      <c r="BO4755" s="97"/>
      <c r="BQ4755" s="40"/>
      <c r="BR4755" s="94"/>
      <c r="BS4755" s="94"/>
      <c r="BT4755" s="94"/>
      <c r="BU4755" s="40"/>
      <c r="BV4755" s="82"/>
      <c r="BW4755" s="94"/>
      <c r="BX4755" s="48"/>
      <c r="BY4755" s="97"/>
      <c r="BZ4755" s="48"/>
      <c r="CA4755" s="40"/>
      <c r="CB4755" s="94"/>
      <c r="CC4755" s="94"/>
      <c r="CD4755" s="94"/>
      <c r="CE4755" s="40"/>
      <c r="CF4755" s="73"/>
      <c r="CG4755" s="41"/>
      <c r="CH4755" s="41"/>
      <c r="CI4755" s="41"/>
      <c r="CJ4755" s="41"/>
      <c r="CK4755" s="41"/>
      <c r="CL4755" s="68"/>
      <c r="CM4755" s="41"/>
      <c r="CN4755" s="41"/>
      <c r="CO4755" s="39"/>
      <c r="CP4755" s="78"/>
    </row>
    <row r="4756" spans="1:94" s="38" customFormat="1" x14ac:dyDescent="0.25">
      <c r="A4756" s="38">
        <v>4753</v>
      </c>
      <c r="F4756" s="39"/>
      <c r="Q4756" s="39"/>
      <c r="R4756" s="40"/>
      <c r="S4756" s="40"/>
      <c r="T4756" s="39"/>
      <c r="AG4756" s="110"/>
      <c r="AH4756" s="94"/>
      <c r="AJ4756" s="97"/>
      <c r="AL4756" s="39"/>
      <c r="AP4756" s="39"/>
      <c r="AQ4756" s="77"/>
      <c r="AR4756" s="94"/>
      <c r="AT4756" s="97"/>
      <c r="BB4756" s="79"/>
      <c r="BC4756" s="94"/>
      <c r="BE4756" s="97"/>
      <c r="BF4756" s="97"/>
      <c r="BG4756" s="40"/>
      <c r="BK4756" s="40"/>
      <c r="BL4756" s="79"/>
      <c r="BM4756" s="94"/>
      <c r="BO4756" s="97"/>
      <c r="BQ4756" s="40"/>
      <c r="BR4756" s="94"/>
      <c r="BS4756" s="94"/>
      <c r="BT4756" s="94"/>
      <c r="BU4756" s="40"/>
      <c r="BV4756" s="82"/>
      <c r="BW4756" s="94"/>
      <c r="BX4756" s="48"/>
      <c r="BY4756" s="97"/>
      <c r="BZ4756" s="48"/>
      <c r="CA4756" s="40"/>
      <c r="CB4756" s="94"/>
      <c r="CC4756" s="94"/>
      <c r="CD4756" s="94"/>
      <c r="CE4756" s="40"/>
      <c r="CF4756" s="73"/>
      <c r="CG4756" s="41"/>
      <c r="CH4756" s="41"/>
      <c r="CI4756" s="41"/>
      <c r="CJ4756" s="41"/>
      <c r="CK4756" s="41"/>
      <c r="CL4756" s="68"/>
      <c r="CM4756" s="41"/>
      <c r="CN4756" s="41"/>
      <c r="CO4756" s="39"/>
      <c r="CP4756" s="78"/>
    </row>
    <row r="4757" spans="1:94" s="38" customFormat="1" x14ac:dyDescent="0.25">
      <c r="A4757" s="38">
        <v>4754</v>
      </c>
      <c r="F4757" s="39"/>
      <c r="Q4757" s="39"/>
      <c r="R4757" s="40"/>
      <c r="S4757" s="40"/>
      <c r="T4757" s="39"/>
      <c r="AG4757" s="110"/>
      <c r="AH4757" s="94"/>
      <c r="AJ4757" s="97"/>
      <c r="AL4757" s="39"/>
      <c r="AP4757" s="39"/>
      <c r="AQ4757" s="77"/>
      <c r="AR4757" s="94"/>
      <c r="AT4757" s="97"/>
      <c r="BB4757" s="79"/>
      <c r="BC4757" s="94"/>
      <c r="BE4757" s="97"/>
      <c r="BF4757" s="97"/>
      <c r="BG4757" s="40"/>
      <c r="BK4757" s="40"/>
      <c r="BL4757" s="79"/>
      <c r="BM4757" s="94"/>
      <c r="BO4757" s="97"/>
      <c r="BQ4757" s="40"/>
      <c r="BR4757" s="94"/>
      <c r="BS4757" s="94"/>
      <c r="BT4757" s="94"/>
      <c r="BU4757" s="40"/>
      <c r="BV4757" s="82"/>
      <c r="BW4757" s="94"/>
      <c r="BX4757" s="48"/>
      <c r="BY4757" s="97"/>
      <c r="BZ4757" s="48"/>
      <c r="CA4757" s="40"/>
      <c r="CB4757" s="94"/>
      <c r="CC4757" s="94"/>
      <c r="CD4757" s="94"/>
      <c r="CE4757" s="40"/>
      <c r="CF4757" s="73"/>
      <c r="CG4757" s="41"/>
      <c r="CH4757" s="41"/>
      <c r="CI4757" s="41"/>
      <c r="CJ4757" s="41"/>
      <c r="CK4757" s="41"/>
      <c r="CL4757" s="68"/>
      <c r="CM4757" s="41"/>
      <c r="CN4757" s="41"/>
      <c r="CO4757" s="39"/>
      <c r="CP4757" s="78"/>
    </row>
    <row r="4758" spans="1:94" s="38" customFormat="1" x14ac:dyDescent="0.25">
      <c r="A4758" s="38">
        <v>4755</v>
      </c>
      <c r="F4758" s="39"/>
      <c r="Q4758" s="39"/>
      <c r="R4758" s="40"/>
      <c r="S4758" s="40"/>
      <c r="T4758" s="39"/>
      <c r="AG4758" s="110"/>
      <c r="AH4758" s="94"/>
      <c r="AJ4758" s="97"/>
      <c r="AL4758" s="39"/>
      <c r="AP4758" s="39"/>
      <c r="AQ4758" s="77"/>
      <c r="AR4758" s="94"/>
      <c r="AT4758" s="97"/>
      <c r="BB4758" s="79"/>
      <c r="BC4758" s="94"/>
      <c r="BE4758" s="97"/>
      <c r="BF4758" s="97"/>
      <c r="BG4758" s="40"/>
      <c r="BK4758" s="40"/>
      <c r="BL4758" s="79"/>
      <c r="BM4758" s="94"/>
      <c r="BO4758" s="97"/>
      <c r="BQ4758" s="40"/>
      <c r="BR4758" s="94"/>
      <c r="BS4758" s="94"/>
      <c r="BT4758" s="94"/>
      <c r="BU4758" s="40"/>
      <c r="BV4758" s="82"/>
      <c r="BW4758" s="94"/>
      <c r="BX4758" s="48"/>
      <c r="BY4758" s="97"/>
      <c r="BZ4758" s="48"/>
      <c r="CA4758" s="40"/>
      <c r="CB4758" s="94"/>
      <c r="CC4758" s="94"/>
      <c r="CD4758" s="94"/>
      <c r="CE4758" s="40"/>
      <c r="CF4758" s="73"/>
      <c r="CG4758" s="41"/>
      <c r="CH4758" s="41"/>
      <c r="CI4758" s="41"/>
      <c r="CJ4758" s="41"/>
      <c r="CK4758" s="41"/>
      <c r="CL4758" s="68"/>
      <c r="CM4758" s="41"/>
      <c r="CN4758" s="41"/>
      <c r="CO4758" s="39"/>
      <c r="CP4758" s="78"/>
    </row>
    <row r="4759" spans="1:94" s="38" customFormat="1" x14ac:dyDescent="0.25">
      <c r="A4759" s="38">
        <v>4756</v>
      </c>
      <c r="F4759" s="39"/>
      <c r="Q4759" s="39"/>
      <c r="R4759" s="40"/>
      <c r="S4759" s="40"/>
      <c r="T4759" s="39"/>
      <c r="AG4759" s="110"/>
      <c r="AH4759" s="94"/>
      <c r="AJ4759" s="97"/>
      <c r="AL4759" s="39"/>
      <c r="AP4759" s="39"/>
      <c r="AQ4759" s="77"/>
      <c r="AR4759" s="94"/>
      <c r="AT4759" s="97"/>
      <c r="BB4759" s="79"/>
      <c r="BC4759" s="94"/>
      <c r="BE4759" s="97"/>
      <c r="BF4759" s="97"/>
      <c r="BG4759" s="40"/>
      <c r="BK4759" s="40"/>
      <c r="BL4759" s="79"/>
      <c r="BM4759" s="94"/>
      <c r="BO4759" s="97"/>
      <c r="BQ4759" s="40"/>
      <c r="BR4759" s="94"/>
      <c r="BS4759" s="94"/>
      <c r="BT4759" s="94"/>
      <c r="BU4759" s="40"/>
      <c r="BV4759" s="82"/>
      <c r="BW4759" s="94"/>
      <c r="BX4759" s="48"/>
      <c r="BY4759" s="97"/>
      <c r="BZ4759" s="48"/>
      <c r="CA4759" s="40"/>
      <c r="CB4759" s="94"/>
      <c r="CC4759" s="94"/>
      <c r="CD4759" s="94"/>
      <c r="CE4759" s="40"/>
      <c r="CF4759" s="73"/>
      <c r="CG4759" s="41"/>
      <c r="CH4759" s="41"/>
      <c r="CI4759" s="41"/>
      <c r="CJ4759" s="41"/>
      <c r="CK4759" s="41"/>
      <c r="CL4759" s="68"/>
      <c r="CM4759" s="41"/>
      <c r="CN4759" s="41"/>
      <c r="CO4759" s="39"/>
      <c r="CP4759" s="78"/>
    </row>
    <row r="4760" spans="1:94" s="38" customFormat="1" x14ac:dyDescent="0.25">
      <c r="A4760" s="38">
        <v>4757</v>
      </c>
      <c r="F4760" s="39"/>
      <c r="Q4760" s="39"/>
      <c r="R4760" s="40"/>
      <c r="S4760" s="40"/>
      <c r="T4760" s="39"/>
      <c r="AG4760" s="110"/>
      <c r="AH4760" s="94"/>
      <c r="AJ4760" s="97"/>
      <c r="AL4760" s="39"/>
      <c r="AP4760" s="39"/>
      <c r="AQ4760" s="77"/>
      <c r="AR4760" s="94"/>
      <c r="AT4760" s="97"/>
      <c r="BB4760" s="79"/>
      <c r="BC4760" s="94"/>
      <c r="BE4760" s="97"/>
      <c r="BF4760" s="97"/>
      <c r="BG4760" s="40"/>
      <c r="BK4760" s="40"/>
      <c r="BL4760" s="79"/>
      <c r="BM4760" s="94"/>
      <c r="BO4760" s="97"/>
      <c r="BQ4760" s="40"/>
      <c r="BR4760" s="94"/>
      <c r="BS4760" s="94"/>
      <c r="BT4760" s="94"/>
      <c r="BU4760" s="40"/>
      <c r="BV4760" s="82"/>
      <c r="BW4760" s="94"/>
      <c r="BX4760" s="48"/>
      <c r="BY4760" s="97"/>
      <c r="BZ4760" s="48"/>
      <c r="CA4760" s="40"/>
      <c r="CB4760" s="94"/>
      <c r="CC4760" s="94"/>
      <c r="CD4760" s="94"/>
      <c r="CE4760" s="40"/>
      <c r="CF4760" s="73"/>
      <c r="CG4760" s="41"/>
      <c r="CH4760" s="41"/>
      <c r="CI4760" s="41"/>
      <c r="CJ4760" s="41"/>
      <c r="CK4760" s="41"/>
      <c r="CL4760" s="68"/>
      <c r="CM4760" s="41"/>
      <c r="CN4760" s="41"/>
      <c r="CO4760" s="39"/>
      <c r="CP4760" s="78"/>
    </row>
    <row r="4761" spans="1:94" s="38" customFormat="1" x14ac:dyDescent="0.25">
      <c r="A4761" s="38">
        <v>4758</v>
      </c>
      <c r="F4761" s="39"/>
      <c r="Q4761" s="39"/>
      <c r="R4761" s="40"/>
      <c r="S4761" s="40"/>
      <c r="T4761" s="39"/>
      <c r="AG4761" s="110"/>
      <c r="AH4761" s="94"/>
      <c r="AJ4761" s="97"/>
      <c r="AL4761" s="39"/>
      <c r="AP4761" s="39"/>
      <c r="AQ4761" s="77"/>
      <c r="AR4761" s="94"/>
      <c r="AT4761" s="97"/>
      <c r="BB4761" s="79"/>
      <c r="BC4761" s="94"/>
      <c r="BE4761" s="97"/>
      <c r="BF4761" s="97"/>
      <c r="BG4761" s="40"/>
      <c r="BK4761" s="40"/>
      <c r="BL4761" s="79"/>
      <c r="BM4761" s="94"/>
      <c r="BO4761" s="97"/>
      <c r="BQ4761" s="40"/>
      <c r="BR4761" s="94"/>
      <c r="BS4761" s="94"/>
      <c r="BT4761" s="94"/>
      <c r="BU4761" s="40"/>
      <c r="BV4761" s="82"/>
      <c r="BW4761" s="94"/>
      <c r="BX4761" s="48"/>
      <c r="BY4761" s="97"/>
      <c r="BZ4761" s="48"/>
      <c r="CA4761" s="40"/>
      <c r="CB4761" s="94"/>
      <c r="CC4761" s="94"/>
      <c r="CD4761" s="94"/>
      <c r="CE4761" s="40"/>
      <c r="CF4761" s="73"/>
      <c r="CG4761" s="41"/>
      <c r="CH4761" s="41"/>
      <c r="CI4761" s="41"/>
      <c r="CJ4761" s="41"/>
      <c r="CK4761" s="41"/>
      <c r="CL4761" s="68"/>
      <c r="CM4761" s="41"/>
      <c r="CN4761" s="41"/>
      <c r="CO4761" s="39"/>
      <c r="CP4761" s="78"/>
    </row>
    <row r="4762" spans="1:94" s="38" customFormat="1" x14ac:dyDescent="0.25">
      <c r="A4762" s="38">
        <v>4759</v>
      </c>
      <c r="F4762" s="39"/>
      <c r="Q4762" s="39"/>
      <c r="R4762" s="40"/>
      <c r="S4762" s="40"/>
      <c r="T4762" s="39"/>
      <c r="AG4762" s="110"/>
      <c r="AH4762" s="94"/>
      <c r="AJ4762" s="97"/>
      <c r="AL4762" s="39"/>
      <c r="AP4762" s="39"/>
      <c r="AQ4762" s="77"/>
      <c r="AR4762" s="94"/>
      <c r="AT4762" s="97"/>
      <c r="BB4762" s="79"/>
      <c r="BC4762" s="94"/>
      <c r="BE4762" s="97"/>
      <c r="BF4762" s="97"/>
      <c r="BG4762" s="40"/>
      <c r="BK4762" s="40"/>
      <c r="BL4762" s="79"/>
      <c r="BM4762" s="94"/>
      <c r="BO4762" s="97"/>
      <c r="BQ4762" s="40"/>
      <c r="BR4762" s="94"/>
      <c r="BS4762" s="94"/>
      <c r="BT4762" s="94"/>
      <c r="BU4762" s="40"/>
      <c r="BV4762" s="82"/>
      <c r="BW4762" s="94"/>
      <c r="BX4762" s="48"/>
      <c r="BY4762" s="97"/>
      <c r="BZ4762" s="48"/>
      <c r="CA4762" s="40"/>
      <c r="CB4762" s="94"/>
      <c r="CC4762" s="94"/>
      <c r="CD4762" s="94"/>
      <c r="CE4762" s="40"/>
      <c r="CF4762" s="73"/>
      <c r="CG4762" s="41"/>
      <c r="CH4762" s="41"/>
      <c r="CI4762" s="41"/>
      <c r="CJ4762" s="41"/>
      <c r="CK4762" s="41"/>
      <c r="CL4762" s="68"/>
      <c r="CM4762" s="41"/>
      <c r="CN4762" s="41"/>
      <c r="CO4762" s="39"/>
      <c r="CP4762" s="78"/>
    </row>
    <row r="4763" spans="1:94" s="38" customFormat="1" x14ac:dyDescent="0.25">
      <c r="A4763" s="38">
        <v>4760</v>
      </c>
      <c r="F4763" s="39"/>
      <c r="Q4763" s="39"/>
      <c r="R4763" s="40"/>
      <c r="S4763" s="40"/>
      <c r="T4763" s="39"/>
      <c r="AG4763" s="110"/>
      <c r="AH4763" s="94"/>
      <c r="AJ4763" s="97"/>
      <c r="AL4763" s="39"/>
      <c r="AP4763" s="39"/>
      <c r="AQ4763" s="77"/>
      <c r="AR4763" s="94"/>
      <c r="AT4763" s="97"/>
      <c r="BB4763" s="79"/>
      <c r="BC4763" s="94"/>
      <c r="BE4763" s="97"/>
      <c r="BF4763" s="97"/>
      <c r="BG4763" s="40"/>
      <c r="BK4763" s="40"/>
      <c r="BL4763" s="79"/>
      <c r="BM4763" s="94"/>
      <c r="BO4763" s="97"/>
      <c r="BQ4763" s="40"/>
      <c r="BR4763" s="94"/>
      <c r="BS4763" s="94"/>
      <c r="BT4763" s="94"/>
      <c r="BU4763" s="40"/>
      <c r="BV4763" s="82"/>
      <c r="BW4763" s="94"/>
      <c r="BX4763" s="48"/>
      <c r="BY4763" s="97"/>
      <c r="BZ4763" s="48"/>
      <c r="CA4763" s="40"/>
      <c r="CB4763" s="94"/>
      <c r="CC4763" s="94"/>
      <c r="CD4763" s="94"/>
      <c r="CE4763" s="40"/>
      <c r="CF4763" s="73"/>
      <c r="CG4763" s="41"/>
      <c r="CH4763" s="41"/>
      <c r="CI4763" s="41"/>
      <c r="CJ4763" s="41"/>
      <c r="CK4763" s="41"/>
      <c r="CL4763" s="68"/>
      <c r="CM4763" s="41"/>
      <c r="CN4763" s="41"/>
      <c r="CO4763" s="39"/>
      <c r="CP4763" s="78"/>
    </row>
    <row r="4764" spans="1:94" s="38" customFormat="1" x14ac:dyDescent="0.25">
      <c r="A4764" s="38">
        <v>4761</v>
      </c>
      <c r="F4764" s="39"/>
      <c r="Q4764" s="39"/>
      <c r="R4764" s="40"/>
      <c r="S4764" s="40"/>
      <c r="T4764" s="39"/>
      <c r="AG4764" s="110"/>
      <c r="AH4764" s="94"/>
      <c r="AJ4764" s="97"/>
      <c r="AL4764" s="39"/>
      <c r="AP4764" s="39"/>
      <c r="AQ4764" s="77"/>
      <c r="AR4764" s="94"/>
      <c r="AT4764" s="97"/>
      <c r="BB4764" s="79"/>
      <c r="BC4764" s="94"/>
      <c r="BE4764" s="97"/>
      <c r="BF4764" s="97"/>
      <c r="BG4764" s="40"/>
      <c r="BK4764" s="40"/>
      <c r="BL4764" s="79"/>
      <c r="BM4764" s="94"/>
      <c r="BO4764" s="97"/>
      <c r="BQ4764" s="40"/>
      <c r="BR4764" s="94"/>
      <c r="BS4764" s="94"/>
      <c r="BT4764" s="94"/>
      <c r="BU4764" s="40"/>
      <c r="BV4764" s="82"/>
      <c r="BW4764" s="94"/>
      <c r="BX4764" s="48"/>
      <c r="BY4764" s="97"/>
      <c r="BZ4764" s="48"/>
      <c r="CA4764" s="40"/>
      <c r="CB4764" s="94"/>
      <c r="CC4764" s="94"/>
      <c r="CD4764" s="94"/>
      <c r="CE4764" s="40"/>
      <c r="CF4764" s="73"/>
      <c r="CG4764" s="41"/>
      <c r="CH4764" s="41"/>
      <c r="CI4764" s="41"/>
      <c r="CJ4764" s="41"/>
      <c r="CK4764" s="41"/>
      <c r="CL4764" s="68"/>
      <c r="CM4764" s="41"/>
      <c r="CN4764" s="41"/>
      <c r="CO4764" s="39"/>
      <c r="CP4764" s="78"/>
    </row>
    <row r="4765" spans="1:94" s="38" customFormat="1" x14ac:dyDescent="0.25">
      <c r="A4765" s="38">
        <v>4762</v>
      </c>
      <c r="F4765" s="39"/>
      <c r="Q4765" s="39"/>
      <c r="R4765" s="40"/>
      <c r="S4765" s="40"/>
      <c r="T4765" s="39"/>
      <c r="AG4765" s="110"/>
      <c r="AH4765" s="94"/>
      <c r="AJ4765" s="97"/>
      <c r="AL4765" s="39"/>
      <c r="AP4765" s="39"/>
      <c r="AQ4765" s="77"/>
      <c r="AR4765" s="94"/>
      <c r="AT4765" s="97"/>
      <c r="BB4765" s="79"/>
      <c r="BC4765" s="94"/>
      <c r="BE4765" s="97"/>
      <c r="BF4765" s="97"/>
      <c r="BG4765" s="40"/>
      <c r="BK4765" s="40"/>
      <c r="BL4765" s="79"/>
      <c r="BM4765" s="94"/>
      <c r="BO4765" s="97"/>
      <c r="BQ4765" s="40"/>
      <c r="BR4765" s="94"/>
      <c r="BS4765" s="94"/>
      <c r="BT4765" s="94"/>
      <c r="BU4765" s="40"/>
      <c r="BV4765" s="82"/>
      <c r="BW4765" s="94"/>
      <c r="BX4765" s="48"/>
      <c r="BY4765" s="97"/>
      <c r="BZ4765" s="48"/>
      <c r="CA4765" s="40"/>
      <c r="CB4765" s="94"/>
      <c r="CC4765" s="94"/>
      <c r="CD4765" s="94"/>
      <c r="CE4765" s="40"/>
      <c r="CF4765" s="73"/>
      <c r="CG4765" s="41"/>
      <c r="CH4765" s="41"/>
      <c r="CI4765" s="41"/>
      <c r="CJ4765" s="41"/>
      <c r="CK4765" s="41"/>
      <c r="CL4765" s="68"/>
      <c r="CM4765" s="41"/>
      <c r="CN4765" s="41"/>
      <c r="CO4765" s="39"/>
      <c r="CP4765" s="78"/>
    </row>
    <row r="4766" spans="1:94" s="38" customFormat="1" x14ac:dyDescent="0.25">
      <c r="A4766" s="38">
        <v>4763</v>
      </c>
      <c r="F4766" s="39"/>
      <c r="Q4766" s="39"/>
      <c r="R4766" s="40"/>
      <c r="S4766" s="40"/>
      <c r="T4766" s="39"/>
      <c r="AG4766" s="110"/>
      <c r="AH4766" s="94"/>
      <c r="AJ4766" s="97"/>
      <c r="AL4766" s="39"/>
      <c r="AP4766" s="39"/>
      <c r="AQ4766" s="77"/>
      <c r="AR4766" s="94"/>
      <c r="AT4766" s="97"/>
      <c r="BB4766" s="79"/>
      <c r="BC4766" s="94"/>
      <c r="BE4766" s="97"/>
      <c r="BF4766" s="97"/>
      <c r="BG4766" s="40"/>
      <c r="BK4766" s="40"/>
      <c r="BL4766" s="79"/>
      <c r="BM4766" s="94"/>
      <c r="BO4766" s="97"/>
      <c r="BQ4766" s="40"/>
      <c r="BR4766" s="94"/>
      <c r="BS4766" s="94"/>
      <c r="BT4766" s="94"/>
      <c r="BU4766" s="40"/>
      <c r="BV4766" s="82"/>
      <c r="BW4766" s="94"/>
      <c r="BX4766" s="48"/>
      <c r="BY4766" s="97"/>
      <c r="BZ4766" s="48"/>
      <c r="CA4766" s="40"/>
      <c r="CB4766" s="94"/>
      <c r="CC4766" s="94"/>
      <c r="CD4766" s="94"/>
      <c r="CE4766" s="40"/>
      <c r="CF4766" s="73"/>
      <c r="CG4766" s="41"/>
      <c r="CH4766" s="41"/>
      <c r="CI4766" s="41"/>
      <c r="CJ4766" s="41"/>
      <c r="CK4766" s="41"/>
      <c r="CL4766" s="68"/>
      <c r="CM4766" s="41"/>
      <c r="CN4766" s="41"/>
      <c r="CO4766" s="39"/>
      <c r="CP4766" s="78"/>
    </row>
    <row r="4767" spans="1:94" s="38" customFormat="1" x14ac:dyDescent="0.25">
      <c r="A4767" s="38">
        <v>4764</v>
      </c>
      <c r="F4767" s="39"/>
      <c r="Q4767" s="39"/>
      <c r="R4767" s="40"/>
      <c r="S4767" s="40"/>
      <c r="T4767" s="39"/>
      <c r="AG4767" s="110"/>
      <c r="AH4767" s="94"/>
      <c r="AJ4767" s="97"/>
      <c r="AL4767" s="39"/>
      <c r="AP4767" s="39"/>
      <c r="AQ4767" s="77"/>
      <c r="AR4767" s="94"/>
      <c r="AT4767" s="97"/>
      <c r="BB4767" s="79"/>
      <c r="BC4767" s="94"/>
      <c r="BE4767" s="97"/>
      <c r="BF4767" s="97"/>
      <c r="BG4767" s="40"/>
      <c r="BK4767" s="40"/>
      <c r="BL4767" s="79"/>
      <c r="BM4767" s="94"/>
      <c r="BO4767" s="97"/>
      <c r="BQ4767" s="40"/>
      <c r="BR4767" s="94"/>
      <c r="BS4767" s="94"/>
      <c r="BT4767" s="94"/>
      <c r="BU4767" s="40"/>
      <c r="BV4767" s="82"/>
      <c r="BW4767" s="94"/>
      <c r="BX4767" s="48"/>
      <c r="BY4767" s="97"/>
      <c r="BZ4767" s="48"/>
      <c r="CA4767" s="40"/>
      <c r="CB4767" s="94"/>
      <c r="CC4767" s="94"/>
      <c r="CD4767" s="94"/>
      <c r="CE4767" s="40"/>
      <c r="CF4767" s="73"/>
      <c r="CG4767" s="41"/>
      <c r="CH4767" s="41"/>
      <c r="CI4767" s="41"/>
      <c r="CJ4767" s="41"/>
      <c r="CK4767" s="41"/>
      <c r="CL4767" s="68"/>
      <c r="CM4767" s="41"/>
      <c r="CN4767" s="41"/>
      <c r="CO4767" s="39"/>
      <c r="CP4767" s="78"/>
    </row>
    <row r="4768" spans="1:94" s="38" customFormat="1" x14ac:dyDescent="0.25">
      <c r="A4768" s="38">
        <v>4765</v>
      </c>
      <c r="F4768" s="39"/>
      <c r="Q4768" s="39"/>
      <c r="R4768" s="40"/>
      <c r="S4768" s="40"/>
      <c r="T4768" s="39"/>
      <c r="AG4768" s="110"/>
      <c r="AH4768" s="94"/>
      <c r="AJ4768" s="97"/>
      <c r="AL4768" s="39"/>
      <c r="AP4768" s="39"/>
      <c r="AQ4768" s="77"/>
      <c r="AR4768" s="94"/>
      <c r="AT4768" s="97"/>
      <c r="BB4768" s="79"/>
      <c r="BC4768" s="94"/>
      <c r="BE4768" s="97"/>
      <c r="BF4768" s="97"/>
      <c r="BG4768" s="40"/>
      <c r="BK4768" s="40"/>
      <c r="BL4768" s="79"/>
      <c r="BM4768" s="94"/>
      <c r="BO4768" s="97"/>
      <c r="BQ4768" s="40"/>
      <c r="BR4768" s="94"/>
      <c r="BS4768" s="94"/>
      <c r="BT4768" s="94"/>
      <c r="BU4768" s="40"/>
      <c r="BV4768" s="82"/>
      <c r="BW4768" s="94"/>
      <c r="BX4768" s="48"/>
      <c r="BY4768" s="97"/>
      <c r="BZ4768" s="48"/>
      <c r="CA4768" s="40"/>
      <c r="CB4768" s="94"/>
      <c r="CC4768" s="94"/>
      <c r="CD4768" s="94"/>
      <c r="CE4768" s="40"/>
      <c r="CF4768" s="73"/>
      <c r="CG4768" s="41"/>
      <c r="CH4768" s="41"/>
      <c r="CI4768" s="41"/>
      <c r="CJ4768" s="41"/>
      <c r="CK4768" s="41"/>
      <c r="CL4768" s="68"/>
      <c r="CM4768" s="41"/>
      <c r="CN4768" s="41"/>
      <c r="CO4768" s="39"/>
      <c r="CP4768" s="78"/>
    </row>
    <row r="4769" spans="1:94" s="38" customFormat="1" x14ac:dyDescent="0.25">
      <c r="A4769" s="38">
        <v>4766</v>
      </c>
      <c r="F4769" s="39"/>
      <c r="Q4769" s="39"/>
      <c r="R4769" s="40"/>
      <c r="S4769" s="40"/>
      <c r="T4769" s="39"/>
      <c r="AG4769" s="110"/>
      <c r="AH4769" s="94"/>
      <c r="AJ4769" s="97"/>
      <c r="AL4769" s="39"/>
      <c r="AP4769" s="39"/>
      <c r="AQ4769" s="77"/>
      <c r="AR4769" s="94"/>
      <c r="AT4769" s="97"/>
      <c r="BB4769" s="79"/>
      <c r="BC4769" s="94"/>
      <c r="BE4769" s="97"/>
      <c r="BF4769" s="97"/>
      <c r="BG4769" s="40"/>
      <c r="BK4769" s="40"/>
      <c r="BL4769" s="79"/>
      <c r="BM4769" s="94"/>
      <c r="BO4769" s="97"/>
      <c r="BQ4769" s="40"/>
      <c r="BR4769" s="94"/>
      <c r="BS4769" s="94"/>
      <c r="BT4769" s="94"/>
      <c r="BU4769" s="40"/>
      <c r="BV4769" s="82"/>
      <c r="BW4769" s="94"/>
      <c r="BX4769" s="48"/>
      <c r="BY4769" s="97"/>
      <c r="BZ4769" s="48"/>
      <c r="CA4769" s="40"/>
      <c r="CB4769" s="94"/>
      <c r="CC4769" s="94"/>
      <c r="CD4769" s="94"/>
      <c r="CE4769" s="40"/>
      <c r="CF4769" s="73"/>
      <c r="CG4769" s="41"/>
      <c r="CH4769" s="41"/>
      <c r="CI4769" s="41"/>
      <c r="CJ4769" s="41"/>
      <c r="CK4769" s="41"/>
      <c r="CL4769" s="68"/>
      <c r="CM4769" s="41"/>
      <c r="CN4769" s="41"/>
      <c r="CO4769" s="39"/>
      <c r="CP4769" s="78"/>
    </row>
    <row r="4770" spans="1:94" s="38" customFormat="1" x14ac:dyDescent="0.25">
      <c r="A4770" s="38">
        <v>4767</v>
      </c>
      <c r="F4770" s="39"/>
      <c r="Q4770" s="39"/>
      <c r="R4770" s="40"/>
      <c r="S4770" s="40"/>
      <c r="T4770" s="39"/>
      <c r="AG4770" s="110"/>
      <c r="AH4770" s="94"/>
      <c r="AJ4770" s="97"/>
      <c r="AL4770" s="39"/>
      <c r="AP4770" s="39"/>
      <c r="AQ4770" s="77"/>
      <c r="AR4770" s="94"/>
      <c r="AT4770" s="97"/>
      <c r="BB4770" s="79"/>
      <c r="BC4770" s="94"/>
      <c r="BE4770" s="97"/>
      <c r="BF4770" s="97"/>
      <c r="BG4770" s="40"/>
      <c r="BK4770" s="40"/>
      <c r="BL4770" s="79"/>
      <c r="BM4770" s="94"/>
      <c r="BO4770" s="97"/>
      <c r="BQ4770" s="40"/>
      <c r="BR4770" s="94"/>
      <c r="BS4770" s="94"/>
      <c r="BT4770" s="94"/>
      <c r="BU4770" s="40"/>
      <c r="BV4770" s="82"/>
      <c r="BW4770" s="94"/>
      <c r="BX4770" s="48"/>
      <c r="BY4770" s="97"/>
      <c r="BZ4770" s="48"/>
      <c r="CA4770" s="40"/>
      <c r="CB4770" s="94"/>
      <c r="CC4770" s="94"/>
      <c r="CD4770" s="94"/>
      <c r="CE4770" s="40"/>
      <c r="CF4770" s="73"/>
      <c r="CG4770" s="41"/>
      <c r="CH4770" s="41"/>
      <c r="CI4770" s="41"/>
      <c r="CJ4770" s="41"/>
      <c r="CK4770" s="41"/>
      <c r="CL4770" s="68"/>
      <c r="CM4770" s="41"/>
      <c r="CN4770" s="41"/>
      <c r="CO4770" s="39"/>
      <c r="CP4770" s="78"/>
    </row>
    <row r="4771" spans="1:94" s="38" customFormat="1" x14ac:dyDescent="0.25">
      <c r="A4771" s="38">
        <v>4768</v>
      </c>
      <c r="F4771" s="39"/>
      <c r="Q4771" s="39"/>
      <c r="R4771" s="40"/>
      <c r="S4771" s="40"/>
      <c r="T4771" s="39"/>
      <c r="AG4771" s="110"/>
      <c r="AH4771" s="94"/>
      <c r="AJ4771" s="97"/>
      <c r="AL4771" s="39"/>
      <c r="AP4771" s="39"/>
      <c r="AQ4771" s="77"/>
      <c r="AR4771" s="94"/>
      <c r="AT4771" s="97"/>
      <c r="BB4771" s="79"/>
      <c r="BC4771" s="94"/>
      <c r="BE4771" s="97"/>
      <c r="BF4771" s="97"/>
      <c r="BG4771" s="40"/>
      <c r="BK4771" s="40"/>
      <c r="BL4771" s="79"/>
      <c r="BM4771" s="94"/>
      <c r="BO4771" s="97"/>
      <c r="BQ4771" s="40"/>
      <c r="BR4771" s="94"/>
      <c r="BS4771" s="94"/>
      <c r="BT4771" s="94"/>
      <c r="BU4771" s="40"/>
      <c r="BV4771" s="82"/>
      <c r="BW4771" s="94"/>
      <c r="BX4771" s="48"/>
      <c r="BY4771" s="97"/>
      <c r="BZ4771" s="48"/>
      <c r="CA4771" s="40"/>
      <c r="CB4771" s="94"/>
      <c r="CC4771" s="94"/>
      <c r="CD4771" s="94"/>
      <c r="CE4771" s="40"/>
      <c r="CF4771" s="73"/>
      <c r="CG4771" s="41"/>
      <c r="CH4771" s="41"/>
      <c r="CI4771" s="41"/>
      <c r="CJ4771" s="41"/>
      <c r="CK4771" s="41"/>
      <c r="CL4771" s="68"/>
      <c r="CM4771" s="41"/>
      <c r="CN4771" s="41"/>
      <c r="CO4771" s="39"/>
      <c r="CP4771" s="78"/>
    </row>
    <row r="4772" spans="1:94" s="38" customFormat="1" x14ac:dyDescent="0.25">
      <c r="A4772" s="38">
        <v>4769</v>
      </c>
      <c r="F4772" s="39"/>
      <c r="Q4772" s="39"/>
      <c r="R4772" s="40"/>
      <c r="S4772" s="40"/>
      <c r="T4772" s="39"/>
      <c r="AG4772" s="110"/>
      <c r="AH4772" s="94"/>
      <c r="AJ4772" s="97"/>
      <c r="AL4772" s="39"/>
      <c r="AP4772" s="39"/>
      <c r="AQ4772" s="77"/>
      <c r="AR4772" s="94"/>
      <c r="AT4772" s="97"/>
      <c r="BB4772" s="79"/>
      <c r="BC4772" s="94"/>
      <c r="BE4772" s="97"/>
      <c r="BF4772" s="97"/>
      <c r="BG4772" s="40"/>
      <c r="BK4772" s="40"/>
      <c r="BL4772" s="79"/>
      <c r="BM4772" s="94"/>
      <c r="BO4772" s="97"/>
      <c r="BQ4772" s="40"/>
      <c r="BR4772" s="94"/>
      <c r="BS4772" s="94"/>
      <c r="BT4772" s="94"/>
      <c r="BU4772" s="40"/>
      <c r="BV4772" s="82"/>
      <c r="BW4772" s="94"/>
      <c r="BX4772" s="48"/>
      <c r="BY4772" s="97"/>
      <c r="BZ4772" s="48"/>
      <c r="CA4772" s="40"/>
      <c r="CB4772" s="94"/>
      <c r="CC4772" s="94"/>
      <c r="CD4772" s="94"/>
      <c r="CE4772" s="40"/>
      <c r="CF4772" s="73"/>
      <c r="CG4772" s="41"/>
      <c r="CH4772" s="41"/>
      <c r="CI4772" s="41"/>
      <c r="CJ4772" s="41"/>
      <c r="CK4772" s="41"/>
      <c r="CL4772" s="68"/>
      <c r="CM4772" s="41"/>
      <c r="CN4772" s="41"/>
      <c r="CO4772" s="39"/>
      <c r="CP4772" s="78"/>
    </row>
    <row r="4773" spans="1:94" s="38" customFormat="1" x14ac:dyDescent="0.25">
      <c r="A4773" s="38">
        <v>4770</v>
      </c>
      <c r="F4773" s="39"/>
      <c r="Q4773" s="39"/>
      <c r="R4773" s="40"/>
      <c r="S4773" s="40"/>
      <c r="T4773" s="39"/>
      <c r="AG4773" s="110"/>
      <c r="AH4773" s="94"/>
      <c r="AJ4773" s="97"/>
      <c r="AL4773" s="39"/>
      <c r="AP4773" s="39"/>
      <c r="AQ4773" s="77"/>
      <c r="AR4773" s="94"/>
      <c r="AT4773" s="97"/>
      <c r="BB4773" s="79"/>
      <c r="BC4773" s="94"/>
      <c r="BE4773" s="97"/>
      <c r="BF4773" s="97"/>
      <c r="BG4773" s="40"/>
      <c r="BK4773" s="40"/>
      <c r="BL4773" s="79"/>
      <c r="BM4773" s="94"/>
      <c r="BO4773" s="97"/>
      <c r="BQ4773" s="40"/>
      <c r="BR4773" s="94"/>
      <c r="BS4773" s="94"/>
      <c r="BT4773" s="94"/>
      <c r="BU4773" s="40"/>
      <c r="BV4773" s="82"/>
      <c r="BW4773" s="94"/>
      <c r="BX4773" s="48"/>
      <c r="BY4773" s="97"/>
      <c r="BZ4773" s="48"/>
      <c r="CA4773" s="40"/>
      <c r="CB4773" s="94"/>
      <c r="CC4773" s="94"/>
      <c r="CD4773" s="94"/>
      <c r="CE4773" s="40"/>
      <c r="CF4773" s="73"/>
      <c r="CG4773" s="41"/>
      <c r="CH4773" s="41"/>
      <c r="CI4773" s="41"/>
      <c r="CJ4773" s="41"/>
      <c r="CK4773" s="41"/>
      <c r="CL4773" s="68"/>
      <c r="CM4773" s="41"/>
      <c r="CN4773" s="41"/>
      <c r="CO4773" s="39"/>
      <c r="CP4773" s="78"/>
    </row>
    <row r="4774" spans="1:94" s="38" customFormat="1" x14ac:dyDescent="0.25">
      <c r="A4774" s="38">
        <v>4771</v>
      </c>
      <c r="F4774" s="39"/>
      <c r="Q4774" s="39"/>
      <c r="R4774" s="40"/>
      <c r="S4774" s="40"/>
      <c r="T4774" s="39"/>
      <c r="AG4774" s="110"/>
      <c r="AH4774" s="94"/>
      <c r="AJ4774" s="97"/>
      <c r="AL4774" s="39"/>
      <c r="AP4774" s="39"/>
      <c r="AQ4774" s="77"/>
      <c r="AR4774" s="94"/>
      <c r="AT4774" s="97"/>
      <c r="BB4774" s="79"/>
      <c r="BC4774" s="94"/>
      <c r="BE4774" s="97"/>
      <c r="BF4774" s="97"/>
      <c r="BG4774" s="40"/>
      <c r="BK4774" s="40"/>
      <c r="BL4774" s="79"/>
      <c r="BM4774" s="94"/>
      <c r="BO4774" s="97"/>
      <c r="BQ4774" s="40"/>
      <c r="BR4774" s="94"/>
      <c r="BS4774" s="94"/>
      <c r="BT4774" s="94"/>
      <c r="BU4774" s="40"/>
      <c r="BV4774" s="82"/>
      <c r="BW4774" s="94"/>
      <c r="BX4774" s="48"/>
      <c r="BY4774" s="97"/>
      <c r="BZ4774" s="48"/>
      <c r="CA4774" s="40"/>
      <c r="CB4774" s="94"/>
      <c r="CC4774" s="94"/>
      <c r="CD4774" s="94"/>
      <c r="CE4774" s="40"/>
      <c r="CF4774" s="73"/>
      <c r="CG4774" s="41"/>
      <c r="CH4774" s="41"/>
      <c r="CI4774" s="41"/>
      <c r="CJ4774" s="41"/>
      <c r="CK4774" s="41"/>
      <c r="CL4774" s="68"/>
      <c r="CM4774" s="41"/>
      <c r="CN4774" s="41"/>
      <c r="CO4774" s="39"/>
      <c r="CP4774" s="78"/>
    </row>
    <row r="4775" spans="1:94" s="38" customFormat="1" x14ac:dyDescent="0.25">
      <c r="A4775" s="38">
        <v>4772</v>
      </c>
      <c r="F4775" s="39"/>
      <c r="Q4775" s="39"/>
      <c r="R4775" s="40"/>
      <c r="S4775" s="40"/>
      <c r="T4775" s="39"/>
      <c r="AG4775" s="110"/>
      <c r="AH4775" s="94"/>
      <c r="AJ4775" s="97"/>
      <c r="AL4775" s="39"/>
      <c r="AP4775" s="39"/>
      <c r="AQ4775" s="77"/>
      <c r="AR4775" s="94"/>
      <c r="AT4775" s="97"/>
      <c r="BB4775" s="79"/>
      <c r="BC4775" s="94"/>
      <c r="BE4775" s="97"/>
      <c r="BF4775" s="97"/>
      <c r="BG4775" s="40"/>
      <c r="BK4775" s="40"/>
      <c r="BL4775" s="79"/>
      <c r="BM4775" s="94"/>
      <c r="BO4775" s="97"/>
      <c r="BQ4775" s="40"/>
      <c r="BR4775" s="94"/>
      <c r="BS4775" s="94"/>
      <c r="BT4775" s="94"/>
      <c r="BU4775" s="40"/>
      <c r="BV4775" s="82"/>
      <c r="BW4775" s="94"/>
      <c r="BX4775" s="48"/>
      <c r="BY4775" s="97"/>
      <c r="BZ4775" s="48"/>
      <c r="CA4775" s="40"/>
      <c r="CB4775" s="94"/>
      <c r="CC4775" s="94"/>
      <c r="CD4775" s="94"/>
      <c r="CE4775" s="40"/>
      <c r="CF4775" s="73"/>
      <c r="CG4775" s="41"/>
      <c r="CH4775" s="41"/>
      <c r="CI4775" s="41"/>
      <c r="CJ4775" s="41"/>
      <c r="CK4775" s="41"/>
      <c r="CL4775" s="68"/>
      <c r="CM4775" s="41"/>
      <c r="CN4775" s="41"/>
      <c r="CO4775" s="39"/>
      <c r="CP4775" s="78"/>
    </row>
    <row r="4776" spans="1:94" s="38" customFormat="1" x14ac:dyDescent="0.25">
      <c r="A4776" s="38">
        <v>4773</v>
      </c>
      <c r="F4776" s="39"/>
      <c r="Q4776" s="39"/>
      <c r="R4776" s="40"/>
      <c r="S4776" s="40"/>
      <c r="T4776" s="39"/>
      <c r="AG4776" s="110"/>
      <c r="AH4776" s="94"/>
      <c r="AJ4776" s="97"/>
      <c r="AL4776" s="39"/>
      <c r="AP4776" s="39"/>
      <c r="AQ4776" s="77"/>
      <c r="AR4776" s="94"/>
      <c r="AT4776" s="97"/>
      <c r="BB4776" s="79"/>
      <c r="BC4776" s="94"/>
      <c r="BE4776" s="97"/>
      <c r="BF4776" s="97"/>
      <c r="BG4776" s="40"/>
      <c r="BK4776" s="40"/>
      <c r="BL4776" s="79"/>
      <c r="BM4776" s="94"/>
      <c r="BO4776" s="97"/>
      <c r="BQ4776" s="40"/>
      <c r="BR4776" s="94"/>
      <c r="BS4776" s="94"/>
      <c r="BT4776" s="94"/>
      <c r="BU4776" s="40"/>
      <c r="BV4776" s="82"/>
      <c r="BW4776" s="94"/>
      <c r="BX4776" s="48"/>
      <c r="BY4776" s="97"/>
      <c r="BZ4776" s="48"/>
      <c r="CA4776" s="40"/>
      <c r="CB4776" s="94"/>
      <c r="CC4776" s="94"/>
      <c r="CD4776" s="94"/>
      <c r="CE4776" s="40"/>
      <c r="CF4776" s="73"/>
      <c r="CG4776" s="41"/>
      <c r="CH4776" s="41"/>
      <c r="CI4776" s="41"/>
      <c r="CJ4776" s="41"/>
      <c r="CK4776" s="41"/>
      <c r="CL4776" s="68"/>
      <c r="CM4776" s="41"/>
      <c r="CN4776" s="41"/>
      <c r="CO4776" s="39"/>
      <c r="CP4776" s="78"/>
    </row>
    <row r="4777" spans="1:94" s="38" customFormat="1" x14ac:dyDescent="0.25">
      <c r="A4777" s="38">
        <v>4774</v>
      </c>
      <c r="F4777" s="39"/>
      <c r="Q4777" s="39"/>
      <c r="R4777" s="40"/>
      <c r="S4777" s="40"/>
      <c r="T4777" s="39"/>
      <c r="AG4777" s="110"/>
      <c r="AH4777" s="94"/>
      <c r="AJ4777" s="97"/>
      <c r="AL4777" s="39"/>
      <c r="AP4777" s="39"/>
      <c r="AQ4777" s="77"/>
      <c r="AR4777" s="94"/>
      <c r="AT4777" s="97"/>
      <c r="BB4777" s="79"/>
      <c r="BC4777" s="94"/>
      <c r="BE4777" s="97"/>
      <c r="BF4777" s="97"/>
      <c r="BG4777" s="40"/>
      <c r="BK4777" s="40"/>
      <c r="BL4777" s="79"/>
      <c r="BM4777" s="94"/>
      <c r="BO4777" s="97"/>
      <c r="BQ4777" s="40"/>
      <c r="BR4777" s="94"/>
      <c r="BS4777" s="94"/>
      <c r="BT4777" s="94"/>
      <c r="BU4777" s="40"/>
      <c r="BV4777" s="82"/>
      <c r="BW4777" s="94"/>
      <c r="BX4777" s="48"/>
      <c r="BY4777" s="97"/>
      <c r="BZ4777" s="48"/>
      <c r="CA4777" s="40"/>
      <c r="CB4777" s="94"/>
      <c r="CC4777" s="94"/>
      <c r="CD4777" s="94"/>
      <c r="CE4777" s="40"/>
      <c r="CF4777" s="73"/>
      <c r="CG4777" s="41"/>
      <c r="CH4777" s="41"/>
      <c r="CI4777" s="41"/>
      <c r="CJ4777" s="41"/>
      <c r="CK4777" s="41"/>
      <c r="CL4777" s="68"/>
      <c r="CM4777" s="41"/>
      <c r="CN4777" s="41"/>
      <c r="CO4777" s="39"/>
      <c r="CP4777" s="78"/>
    </row>
    <row r="4778" spans="1:94" s="38" customFormat="1" x14ac:dyDescent="0.25">
      <c r="A4778" s="38">
        <v>4775</v>
      </c>
      <c r="F4778" s="39"/>
      <c r="Q4778" s="39"/>
      <c r="R4778" s="40"/>
      <c r="S4778" s="40"/>
      <c r="T4778" s="39"/>
      <c r="AG4778" s="110"/>
      <c r="AH4778" s="94"/>
      <c r="AJ4778" s="97"/>
      <c r="AL4778" s="39"/>
      <c r="AP4778" s="39"/>
      <c r="AQ4778" s="77"/>
      <c r="AR4778" s="94"/>
      <c r="AT4778" s="97"/>
      <c r="BB4778" s="79"/>
      <c r="BC4778" s="94"/>
      <c r="BE4778" s="97"/>
      <c r="BF4778" s="97"/>
      <c r="BG4778" s="40"/>
      <c r="BK4778" s="40"/>
      <c r="BL4778" s="79"/>
      <c r="BM4778" s="94"/>
      <c r="BO4778" s="97"/>
      <c r="BQ4778" s="40"/>
      <c r="BR4778" s="94"/>
      <c r="BS4778" s="94"/>
      <c r="BT4778" s="94"/>
      <c r="BU4778" s="40"/>
      <c r="BV4778" s="82"/>
      <c r="BW4778" s="94"/>
      <c r="BX4778" s="48"/>
      <c r="BY4778" s="97"/>
      <c r="BZ4778" s="48"/>
      <c r="CA4778" s="40"/>
      <c r="CB4778" s="94"/>
      <c r="CC4778" s="94"/>
      <c r="CD4778" s="94"/>
      <c r="CE4778" s="40"/>
      <c r="CF4778" s="73"/>
      <c r="CG4778" s="41"/>
      <c r="CH4778" s="41"/>
      <c r="CI4778" s="41"/>
      <c r="CJ4778" s="41"/>
      <c r="CK4778" s="41"/>
      <c r="CL4778" s="68"/>
      <c r="CM4778" s="41"/>
      <c r="CN4778" s="41"/>
      <c r="CO4778" s="39"/>
      <c r="CP4778" s="78"/>
    </row>
    <row r="4779" spans="1:94" s="38" customFormat="1" x14ac:dyDescent="0.25">
      <c r="A4779" s="38">
        <v>4776</v>
      </c>
      <c r="F4779" s="39"/>
      <c r="Q4779" s="39"/>
      <c r="R4779" s="40"/>
      <c r="S4779" s="40"/>
      <c r="T4779" s="39"/>
      <c r="AG4779" s="110"/>
      <c r="AH4779" s="94"/>
      <c r="AJ4779" s="97"/>
      <c r="AL4779" s="39"/>
      <c r="AP4779" s="39"/>
      <c r="AQ4779" s="77"/>
      <c r="AR4779" s="94"/>
      <c r="AT4779" s="97"/>
      <c r="BB4779" s="79"/>
      <c r="BC4779" s="94"/>
      <c r="BE4779" s="97"/>
      <c r="BF4779" s="97"/>
      <c r="BG4779" s="40"/>
      <c r="BK4779" s="40"/>
      <c r="BL4779" s="79"/>
      <c r="BM4779" s="94"/>
      <c r="BO4779" s="97"/>
      <c r="BQ4779" s="40"/>
      <c r="BR4779" s="94"/>
      <c r="BS4779" s="94"/>
      <c r="BT4779" s="94"/>
      <c r="BU4779" s="40"/>
      <c r="BV4779" s="82"/>
      <c r="BW4779" s="94"/>
      <c r="BX4779" s="48"/>
      <c r="BY4779" s="97"/>
      <c r="BZ4779" s="48"/>
      <c r="CA4779" s="40"/>
      <c r="CB4779" s="94"/>
      <c r="CC4779" s="94"/>
      <c r="CD4779" s="94"/>
      <c r="CE4779" s="40"/>
      <c r="CF4779" s="73"/>
      <c r="CG4779" s="41"/>
      <c r="CH4779" s="41"/>
      <c r="CI4779" s="41"/>
      <c r="CJ4779" s="41"/>
      <c r="CK4779" s="41"/>
      <c r="CL4779" s="68"/>
      <c r="CM4779" s="41"/>
      <c r="CN4779" s="41"/>
      <c r="CO4779" s="39"/>
      <c r="CP4779" s="78"/>
    </row>
    <row r="4780" spans="1:94" s="38" customFormat="1" x14ac:dyDescent="0.25">
      <c r="A4780" s="38">
        <v>4777</v>
      </c>
      <c r="F4780" s="39"/>
      <c r="Q4780" s="39"/>
      <c r="R4780" s="40"/>
      <c r="S4780" s="40"/>
      <c r="T4780" s="39"/>
      <c r="AG4780" s="110"/>
      <c r="AH4780" s="94"/>
      <c r="AJ4780" s="97"/>
      <c r="AL4780" s="39"/>
      <c r="AP4780" s="39"/>
      <c r="AQ4780" s="77"/>
      <c r="AR4780" s="94"/>
      <c r="AT4780" s="97"/>
      <c r="BB4780" s="79"/>
      <c r="BC4780" s="94"/>
      <c r="BE4780" s="97"/>
      <c r="BF4780" s="97"/>
      <c r="BG4780" s="40"/>
      <c r="BK4780" s="40"/>
      <c r="BL4780" s="79"/>
      <c r="BM4780" s="94"/>
      <c r="BO4780" s="97"/>
      <c r="BQ4780" s="40"/>
      <c r="BR4780" s="94"/>
      <c r="BS4780" s="94"/>
      <c r="BT4780" s="94"/>
      <c r="BU4780" s="40"/>
      <c r="BV4780" s="82"/>
      <c r="BW4780" s="94"/>
      <c r="BX4780" s="48"/>
      <c r="BY4780" s="97"/>
      <c r="BZ4780" s="48"/>
      <c r="CA4780" s="40"/>
      <c r="CB4780" s="94"/>
      <c r="CC4780" s="94"/>
      <c r="CD4780" s="94"/>
      <c r="CE4780" s="40"/>
      <c r="CF4780" s="73"/>
      <c r="CG4780" s="41"/>
      <c r="CH4780" s="41"/>
      <c r="CI4780" s="41"/>
      <c r="CJ4780" s="41"/>
      <c r="CK4780" s="41"/>
      <c r="CL4780" s="68"/>
      <c r="CM4780" s="41"/>
      <c r="CN4780" s="41"/>
      <c r="CO4780" s="39"/>
      <c r="CP4780" s="78"/>
    </row>
    <row r="4781" spans="1:94" s="38" customFormat="1" x14ac:dyDescent="0.25">
      <c r="A4781" s="38">
        <v>4778</v>
      </c>
      <c r="F4781" s="39"/>
      <c r="Q4781" s="39"/>
      <c r="R4781" s="40"/>
      <c r="S4781" s="40"/>
      <c r="T4781" s="39"/>
      <c r="AG4781" s="110"/>
      <c r="AH4781" s="94"/>
      <c r="AJ4781" s="97"/>
      <c r="AL4781" s="39"/>
      <c r="AP4781" s="39"/>
      <c r="AQ4781" s="77"/>
      <c r="AR4781" s="94"/>
      <c r="AT4781" s="97"/>
      <c r="BB4781" s="79"/>
      <c r="BC4781" s="94"/>
      <c r="BE4781" s="97"/>
      <c r="BF4781" s="97"/>
      <c r="BG4781" s="40"/>
      <c r="BK4781" s="40"/>
      <c r="BL4781" s="79"/>
      <c r="BM4781" s="94"/>
      <c r="BO4781" s="97"/>
      <c r="BQ4781" s="40"/>
      <c r="BR4781" s="94"/>
      <c r="BS4781" s="94"/>
      <c r="BT4781" s="94"/>
      <c r="BU4781" s="40"/>
      <c r="BV4781" s="82"/>
      <c r="BW4781" s="94"/>
      <c r="BX4781" s="48"/>
      <c r="BY4781" s="97"/>
      <c r="BZ4781" s="48"/>
      <c r="CA4781" s="40"/>
      <c r="CB4781" s="94"/>
      <c r="CC4781" s="94"/>
      <c r="CD4781" s="94"/>
      <c r="CE4781" s="40"/>
      <c r="CF4781" s="73"/>
      <c r="CG4781" s="41"/>
      <c r="CH4781" s="41"/>
      <c r="CI4781" s="41"/>
      <c r="CJ4781" s="41"/>
      <c r="CK4781" s="41"/>
      <c r="CL4781" s="68"/>
      <c r="CM4781" s="41"/>
      <c r="CN4781" s="41"/>
      <c r="CO4781" s="39"/>
      <c r="CP4781" s="78"/>
    </row>
    <row r="4782" spans="1:94" s="38" customFormat="1" x14ac:dyDescent="0.25">
      <c r="A4782" s="38">
        <v>4779</v>
      </c>
      <c r="F4782" s="39"/>
      <c r="Q4782" s="39"/>
      <c r="R4782" s="40"/>
      <c r="S4782" s="40"/>
      <c r="T4782" s="39"/>
      <c r="AG4782" s="110"/>
      <c r="AH4782" s="94"/>
      <c r="AJ4782" s="97"/>
      <c r="AL4782" s="39"/>
      <c r="AP4782" s="39"/>
      <c r="AQ4782" s="77"/>
      <c r="AR4782" s="94"/>
      <c r="AT4782" s="97"/>
      <c r="BB4782" s="79"/>
      <c r="BC4782" s="94"/>
      <c r="BE4782" s="97"/>
      <c r="BF4782" s="97"/>
      <c r="BG4782" s="40"/>
      <c r="BK4782" s="40"/>
      <c r="BL4782" s="79"/>
      <c r="BM4782" s="94"/>
      <c r="BO4782" s="97"/>
      <c r="BQ4782" s="40"/>
      <c r="BR4782" s="94"/>
      <c r="BS4782" s="94"/>
      <c r="BT4782" s="94"/>
      <c r="BU4782" s="40"/>
      <c r="BV4782" s="82"/>
      <c r="BW4782" s="94"/>
      <c r="BX4782" s="48"/>
      <c r="BY4782" s="97"/>
      <c r="BZ4782" s="48"/>
      <c r="CA4782" s="40"/>
      <c r="CB4782" s="94"/>
      <c r="CC4782" s="94"/>
      <c r="CD4782" s="94"/>
      <c r="CE4782" s="40"/>
      <c r="CF4782" s="73"/>
      <c r="CG4782" s="41"/>
      <c r="CH4782" s="41"/>
      <c r="CI4782" s="41"/>
      <c r="CJ4782" s="41"/>
      <c r="CK4782" s="41"/>
      <c r="CL4782" s="68"/>
      <c r="CM4782" s="41"/>
      <c r="CN4782" s="41"/>
      <c r="CO4782" s="39"/>
      <c r="CP4782" s="78"/>
    </row>
    <row r="4783" spans="1:94" s="38" customFormat="1" x14ac:dyDescent="0.25">
      <c r="A4783" s="38">
        <v>4780</v>
      </c>
      <c r="F4783" s="39"/>
      <c r="Q4783" s="39"/>
      <c r="R4783" s="40"/>
      <c r="S4783" s="40"/>
      <c r="T4783" s="39"/>
      <c r="AG4783" s="110"/>
      <c r="AH4783" s="94"/>
      <c r="AJ4783" s="97"/>
      <c r="AL4783" s="39"/>
      <c r="AP4783" s="39"/>
      <c r="AQ4783" s="77"/>
      <c r="AR4783" s="94"/>
      <c r="AT4783" s="97"/>
      <c r="BB4783" s="79"/>
      <c r="BC4783" s="94"/>
      <c r="BE4783" s="97"/>
      <c r="BF4783" s="97"/>
      <c r="BG4783" s="40"/>
      <c r="BK4783" s="40"/>
      <c r="BL4783" s="79"/>
      <c r="BM4783" s="94"/>
      <c r="BO4783" s="97"/>
      <c r="BQ4783" s="40"/>
      <c r="BR4783" s="94"/>
      <c r="BS4783" s="94"/>
      <c r="BT4783" s="94"/>
      <c r="BU4783" s="40"/>
      <c r="BV4783" s="82"/>
      <c r="BW4783" s="94"/>
      <c r="BX4783" s="48"/>
      <c r="BY4783" s="97"/>
      <c r="BZ4783" s="48"/>
      <c r="CA4783" s="40"/>
      <c r="CB4783" s="94"/>
      <c r="CC4783" s="94"/>
      <c r="CD4783" s="94"/>
      <c r="CE4783" s="40"/>
      <c r="CF4783" s="73"/>
      <c r="CG4783" s="41"/>
      <c r="CH4783" s="41"/>
      <c r="CI4783" s="41"/>
      <c r="CJ4783" s="41"/>
      <c r="CK4783" s="41"/>
      <c r="CL4783" s="68"/>
      <c r="CM4783" s="41"/>
      <c r="CN4783" s="41"/>
      <c r="CO4783" s="39"/>
      <c r="CP4783" s="78"/>
    </row>
    <row r="4784" spans="1:94" s="38" customFormat="1" x14ac:dyDescent="0.25">
      <c r="A4784" s="38">
        <v>4781</v>
      </c>
      <c r="F4784" s="39"/>
      <c r="Q4784" s="39"/>
      <c r="R4784" s="40"/>
      <c r="S4784" s="40"/>
      <c r="T4784" s="39"/>
      <c r="AG4784" s="110"/>
      <c r="AH4784" s="94"/>
      <c r="AJ4784" s="97"/>
      <c r="AL4784" s="39"/>
      <c r="AP4784" s="39"/>
      <c r="AQ4784" s="77"/>
      <c r="AR4784" s="94"/>
      <c r="AT4784" s="97"/>
      <c r="BB4784" s="79"/>
      <c r="BC4784" s="94"/>
      <c r="BE4784" s="97"/>
      <c r="BF4784" s="97"/>
      <c r="BG4784" s="40"/>
      <c r="BK4784" s="40"/>
      <c r="BL4784" s="79"/>
      <c r="BM4784" s="94"/>
      <c r="BO4784" s="97"/>
      <c r="BQ4784" s="40"/>
      <c r="BR4784" s="94"/>
      <c r="BS4784" s="94"/>
      <c r="BT4784" s="94"/>
      <c r="BU4784" s="40"/>
      <c r="BV4784" s="82"/>
      <c r="BW4784" s="94"/>
      <c r="BX4784" s="48"/>
      <c r="BY4784" s="97"/>
      <c r="BZ4784" s="48"/>
      <c r="CA4784" s="40"/>
      <c r="CB4784" s="94"/>
      <c r="CC4784" s="94"/>
      <c r="CD4784" s="94"/>
      <c r="CE4784" s="40"/>
      <c r="CF4784" s="73"/>
      <c r="CG4784" s="41"/>
      <c r="CH4784" s="41"/>
      <c r="CI4784" s="41"/>
      <c r="CJ4784" s="41"/>
      <c r="CK4784" s="41"/>
      <c r="CL4784" s="68"/>
      <c r="CM4784" s="41"/>
      <c r="CN4784" s="41"/>
      <c r="CO4784" s="39"/>
      <c r="CP4784" s="78"/>
    </row>
    <row r="4785" spans="1:94" s="38" customFormat="1" x14ac:dyDescent="0.25">
      <c r="A4785" s="38">
        <v>4782</v>
      </c>
      <c r="F4785" s="39"/>
      <c r="Q4785" s="39"/>
      <c r="R4785" s="40"/>
      <c r="S4785" s="40"/>
      <c r="T4785" s="39"/>
      <c r="AG4785" s="110"/>
      <c r="AH4785" s="94"/>
      <c r="AJ4785" s="97"/>
      <c r="AL4785" s="39"/>
      <c r="AP4785" s="39"/>
      <c r="AQ4785" s="77"/>
      <c r="AR4785" s="94"/>
      <c r="AT4785" s="97"/>
      <c r="BB4785" s="79"/>
      <c r="BC4785" s="94"/>
      <c r="BE4785" s="97"/>
      <c r="BF4785" s="97"/>
      <c r="BG4785" s="40"/>
      <c r="BK4785" s="40"/>
      <c r="BL4785" s="79"/>
      <c r="BM4785" s="94"/>
      <c r="BO4785" s="97"/>
      <c r="BQ4785" s="40"/>
      <c r="BR4785" s="94"/>
      <c r="BS4785" s="94"/>
      <c r="BT4785" s="94"/>
      <c r="BU4785" s="40"/>
      <c r="BV4785" s="82"/>
      <c r="BW4785" s="94"/>
      <c r="BX4785" s="48"/>
      <c r="BY4785" s="97"/>
      <c r="BZ4785" s="48"/>
      <c r="CA4785" s="40"/>
      <c r="CB4785" s="94"/>
      <c r="CC4785" s="94"/>
      <c r="CD4785" s="94"/>
      <c r="CE4785" s="40"/>
      <c r="CF4785" s="73"/>
      <c r="CG4785" s="41"/>
      <c r="CH4785" s="41"/>
      <c r="CI4785" s="41"/>
      <c r="CJ4785" s="41"/>
      <c r="CK4785" s="41"/>
      <c r="CL4785" s="68"/>
      <c r="CM4785" s="41"/>
      <c r="CN4785" s="41"/>
      <c r="CO4785" s="39"/>
      <c r="CP4785" s="78"/>
    </row>
    <row r="4786" spans="1:94" s="38" customFormat="1" x14ac:dyDescent="0.25">
      <c r="A4786" s="38">
        <v>4783</v>
      </c>
      <c r="F4786" s="39"/>
      <c r="Q4786" s="39"/>
      <c r="R4786" s="40"/>
      <c r="S4786" s="40"/>
      <c r="T4786" s="39"/>
      <c r="AG4786" s="110"/>
      <c r="AH4786" s="94"/>
      <c r="AJ4786" s="97"/>
      <c r="AL4786" s="39"/>
      <c r="AP4786" s="39"/>
      <c r="AQ4786" s="77"/>
      <c r="AR4786" s="94"/>
      <c r="AT4786" s="97"/>
      <c r="BB4786" s="79"/>
      <c r="BC4786" s="94"/>
      <c r="BE4786" s="97"/>
      <c r="BF4786" s="97"/>
      <c r="BG4786" s="40"/>
      <c r="BK4786" s="40"/>
      <c r="BL4786" s="79"/>
      <c r="BM4786" s="94"/>
      <c r="BO4786" s="97"/>
      <c r="BQ4786" s="40"/>
      <c r="BR4786" s="94"/>
      <c r="BS4786" s="94"/>
      <c r="BT4786" s="94"/>
      <c r="BU4786" s="40"/>
      <c r="BV4786" s="82"/>
      <c r="BW4786" s="94"/>
      <c r="BX4786" s="48"/>
      <c r="BY4786" s="97"/>
      <c r="BZ4786" s="48"/>
      <c r="CA4786" s="40"/>
      <c r="CB4786" s="94"/>
      <c r="CC4786" s="94"/>
      <c r="CD4786" s="94"/>
      <c r="CE4786" s="40"/>
      <c r="CF4786" s="73"/>
      <c r="CG4786" s="41"/>
      <c r="CH4786" s="41"/>
      <c r="CI4786" s="41"/>
      <c r="CJ4786" s="41"/>
      <c r="CK4786" s="41"/>
      <c r="CL4786" s="68"/>
      <c r="CM4786" s="41"/>
      <c r="CN4786" s="41"/>
      <c r="CO4786" s="39"/>
      <c r="CP4786" s="78"/>
    </row>
    <row r="4787" spans="1:94" s="38" customFormat="1" x14ac:dyDescent="0.25">
      <c r="A4787" s="38">
        <v>4784</v>
      </c>
      <c r="F4787" s="39"/>
      <c r="Q4787" s="39"/>
      <c r="R4787" s="40"/>
      <c r="S4787" s="40"/>
      <c r="T4787" s="39"/>
      <c r="AG4787" s="110"/>
      <c r="AH4787" s="94"/>
      <c r="AJ4787" s="97"/>
      <c r="AL4787" s="39"/>
      <c r="AP4787" s="39"/>
      <c r="AQ4787" s="77"/>
      <c r="AR4787" s="94"/>
      <c r="AT4787" s="97"/>
      <c r="BB4787" s="79"/>
      <c r="BC4787" s="94"/>
      <c r="BE4787" s="97"/>
      <c r="BF4787" s="97"/>
      <c r="BG4787" s="40"/>
      <c r="BK4787" s="40"/>
      <c r="BL4787" s="79"/>
      <c r="BM4787" s="94"/>
      <c r="BO4787" s="97"/>
      <c r="BQ4787" s="40"/>
      <c r="BR4787" s="94"/>
      <c r="BS4787" s="94"/>
      <c r="BT4787" s="94"/>
      <c r="BU4787" s="40"/>
      <c r="BV4787" s="82"/>
      <c r="BW4787" s="94"/>
      <c r="BX4787" s="48"/>
      <c r="BY4787" s="97"/>
      <c r="BZ4787" s="48"/>
      <c r="CA4787" s="40"/>
      <c r="CB4787" s="94"/>
      <c r="CC4787" s="94"/>
      <c r="CD4787" s="94"/>
      <c r="CE4787" s="40"/>
      <c r="CF4787" s="73"/>
      <c r="CG4787" s="41"/>
      <c r="CH4787" s="41"/>
      <c r="CI4787" s="41"/>
      <c r="CJ4787" s="41"/>
      <c r="CK4787" s="41"/>
      <c r="CL4787" s="68"/>
      <c r="CM4787" s="41"/>
      <c r="CN4787" s="41"/>
      <c r="CO4787" s="39"/>
      <c r="CP4787" s="78"/>
    </row>
    <row r="4788" spans="1:94" s="38" customFormat="1" x14ac:dyDescent="0.25">
      <c r="A4788" s="38">
        <v>4785</v>
      </c>
      <c r="F4788" s="39"/>
      <c r="Q4788" s="39"/>
      <c r="R4788" s="40"/>
      <c r="S4788" s="40"/>
      <c r="T4788" s="39"/>
      <c r="AG4788" s="110"/>
      <c r="AH4788" s="94"/>
      <c r="AJ4788" s="97"/>
      <c r="AL4788" s="39"/>
      <c r="AP4788" s="39"/>
      <c r="AQ4788" s="77"/>
      <c r="AR4788" s="94"/>
      <c r="AT4788" s="97"/>
      <c r="BB4788" s="79"/>
      <c r="BC4788" s="94"/>
      <c r="BE4788" s="97"/>
      <c r="BF4788" s="97"/>
      <c r="BG4788" s="40"/>
      <c r="BK4788" s="40"/>
      <c r="BL4788" s="79"/>
      <c r="BM4788" s="94"/>
      <c r="BO4788" s="97"/>
      <c r="BQ4788" s="40"/>
      <c r="BR4788" s="94"/>
      <c r="BS4788" s="94"/>
      <c r="BT4788" s="94"/>
      <c r="BU4788" s="40"/>
      <c r="BV4788" s="82"/>
      <c r="BW4788" s="94"/>
      <c r="BX4788" s="48"/>
      <c r="BY4788" s="97"/>
      <c r="BZ4788" s="48"/>
      <c r="CA4788" s="40"/>
      <c r="CB4788" s="94"/>
      <c r="CC4788" s="94"/>
      <c r="CD4788" s="94"/>
      <c r="CE4788" s="40"/>
      <c r="CF4788" s="73"/>
      <c r="CG4788" s="41"/>
      <c r="CH4788" s="41"/>
      <c r="CI4788" s="41"/>
      <c r="CJ4788" s="41"/>
      <c r="CK4788" s="41"/>
      <c r="CL4788" s="68"/>
      <c r="CM4788" s="41"/>
      <c r="CN4788" s="41"/>
      <c r="CO4788" s="39"/>
      <c r="CP4788" s="78"/>
    </row>
    <row r="4789" spans="1:94" s="38" customFormat="1" x14ac:dyDescent="0.25">
      <c r="A4789" s="38">
        <v>4786</v>
      </c>
      <c r="F4789" s="39"/>
      <c r="Q4789" s="39"/>
      <c r="R4789" s="40"/>
      <c r="S4789" s="40"/>
      <c r="T4789" s="39"/>
      <c r="AG4789" s="110"/>
      <c r="AH4789" s="94"/>
      <c r="AJ4789" s="97"/>
      <c r="AL4789" s="39"/>
      <c r="AP4789" s="39"/>
      <c r="AQ4789" s="77"/>
      <c r="AR4789" s="94"/>
      <c r="AT4789" s="97"/>
      <c r="BB4789" s="79"/>
      <c r="BC4789" s="94"/>
      <c r="BE4789" s="97"/>
      <c r="BF4789" s="97"/>
      <c r="BG4789" s="40"/>
      <c r="BK4789" s="40"/>
      <c r="BL4789" s="79"/>
      <c r="BM4789" s="94"/>
      <c r="BO4789" s="97"/>
      <c r="BQ4789" s="40"/>
      <c r="BR4789" s="94"/>
      <c r="BS4789" s="94"/>
      <c r="BT4789" s="94"/>
      <c r="BU4789" s="40"/>
      <c r="BV4789" s="82"/>
      <c r="BW4789" s="94"/>
      <c r="BX4789" s="48"/>
      <c r="BY4789" s="97"/>
      <c r="BZ4789" s="48"/>
      <c r="CA4789" s="40"/>
      <c r="CB4789" s="94"/>
      <c r="CC4789" s="94"/>
      <c r="CD4789" s="94"/>
      <c r="CE4789" s="40"/>
      <c r="CF4789" s="73"/>
      <c r="CG4789" s="41"/>
      <c r="CH4789" s="41"/>
      <c r="CI4789" s="41"/>
      <c r="CJ4789" s="41"/>
      <c r="CK4789" s="41"/>
      <c r="CL4789" s="68"/>
      <c r="CM4789" s="41"/>
      <c r="CN4789" s="41"/>
      <c r="CO4789" s="39"/>
      <c r="CP4789" s="78"/>
    </row>
    <row r="4790" spans="1:94" s="38" customFormat="1" x14ac:dyDescent="0.25">
      <c r="A4790" s="38">
        <v>4787</v>
      </c>
      <c r="F4790" s="39"/>
      <c r="Q4790" s="39"/>
      <c r="R4790" s="40"/>
      <c r="S4790" s="40"/>
      <c r="T4790" s="39"/>
      <c r="AG4790" s="110"/>
      <c r="AH4790" s="94"/>
      <c r="AJ4790" s="97"/>
      <c r="AL4790" s="39"/>
      <c r="AP4790" s="39"/>
      <c r="AQ4790" s="77"/>
      <c r="AR4790" s="94"/>
      <c r="AT4790" s="97"/>
      <c r="BB4790" s="79"/>
      <c r="BC4790" s="94"/>
      <c r="BE4790" s="97"/>
      <c r="BF4790" s="97"/>
      <c r="BG4790" s="40"/>
      <c r="BK4790" s="40"/>
      <c r="BL4790" s="79"/>
      <c r="BM4790" s="94"/>
      <c r="BO4790" s="97"/>
      <c r="BQ4790" s="40"/>
      <c r="BR4790" s="94"/>
      <c r="BS4790" s="94"/>
      <c r="BT4790" s="94"/>
      <c r="BU4790" s="40"/>
      <c r="BV4790" s="82"/>
      <c r="BW4790" s="94"/>
      <c r="BX4790" s="48"/>
      <c r="BY4790" s="97"/>
      <c r="BZ4790" s="48"/>
      <c r="CA4790" s="40"/>
      <c r="CB4790" s="94"/>
      <c r="CC4790" s="94"/>
      <c r="CD4790" s="94"/>
      <c r="CE4790" s="40"/>
      <c r="CF4790" s="73"/>
      <c r="CG4790" s="41"/>
      <c r="CH4790" s="41"/>
      <c r="CI4790" s="41"/>
      <c r="CJ4790" s="41"/>
      <c r="CK4790" s="41"/>
      <c r="CL4790" s="68"/>
      <c r="CM4790" s="41"/>
      <c r="CN4790" s="41"/>
      <c r="CO4790" s="39"/>
      <c r="CP4790" s="78"/>
    </row>
    <row r="4791" spans="1:94" s="38" customFormat="1" x14ac:dyDescent="0.25">
      <c r="A4791" s="38">
        <v>4788</v>
      </c>
      <c r="F4791" s="39"/>
      <c r="Q4791" s="39"/>
      <c r="R4791" s="40"/>
      <c r="S4791" s="40"/>
      <c r="T4791" s="39"/>
      <c r="AG4791" s="110"/>
      <c r="AH4791" s="94"/>
      <c r="AJ4791" s="97"/>
      <c r="AL4791" s="39"/>
      <c r="AP4791" s="39"/>
      <c r="AQ4791" s="77"/>
      <c r="AR4791" s="94"/>
      <c r="AT4791" s="97"/>
      <c r="BB4791" s="79"/>
      <c r="BC4791" s="94"/>
      <c r="BE4791" s="97"/>
      <c r="BF4791" s="97"/>
      <c r="BG4791" s="40"/>
      <c r="BK4791" s="40"/>
      <c r="BL4791" s="79"/>
      <c r="BM4791" s="94"/>
      <c r="BO4791" s="97"/>
      <c r="BQ4791" s="40"/>
      <c r="BR4791" s="94"/>
      <c r="BS4791" s="94"/>
      <c r="BT4791" s="94"/>
      <c r="BU4791" s="40"/>
      <c r="BV4791" s="82"/>
      <c r="BW4791" s="94"/>
      <c r="BX4791" s="48"/>
      <c r="BY4791" s="97"/>
      <c r="BZ4791" s="48"/>
      <c r="CA4791" s="40"/>
      <c r="CB4791" s="94"/>
      <c r="CC4791" s="94"/>
      <c r="CD4791" s="94"/>
      <c r="CE4791" s="40"/>
      <c r="CF4791" s="73"/>
      <c r="CG4791" s="41"/>
      <c r="CH4791" s="41"/>
      <c r="CI4791" s="41"/>
      <c r="CJ4791" s="41"/>
      <c r="CK4791" s="41"/>
      <c r="CL4791" s="68"/>
      <c r="CM4791" s="41"/>
      <c r="CN4791" s="41"/>
      <c r="CO4791" s="39"/>
      <c r="CP4791" s="78"/>
    </row>
    <row r="4792" spans="1:94" s="38" customFormat="1" x14ac:dyDescent="0.25">
      <c r="A4792" s="38">
        <v>4789</v>
      </c>
      <c r="F4792" s="39"/>
      <c r="Q4792" s="39"/>
      <c r="R4792" s="40"/>
      <c r="S4792" s="40"/>
      <c r="T4792" s="39"/>
      <c r="AG4792" s="110"/>
      <c r="AH4792" s="94"/>
      <c r="AJ4792" s="97"/>
      <c r="AL4792" s="39"/>
      <c r="AP4792" s="39"/>
      <c r="AQ4792" s="77"/>
      <c r="AR4792" s="94"/>
      <c r="AT4792" s="97"/>
      <c r="BB4792" s="79"/>
      <c r="BC4792" s="94"/>
      <c r="BE4792" s="97"/>
      <c r="BF4792" s="97"/>
      <c r="BG4792" s="40"/>
      <c r="BK4792" s="40"/>
      <c r="BL4792" s="79"/>
      <c r="BM4792" s="94"/>
      <c r="BO4792" s="97"/>
      <c r="BQ4792" s="40"/>
      <c r="BR4792" s="94"/>
      <c r="BS4792" s="94"/>
      <c r="BT4792" s="94"/>
      <c r="BU4792" s="40"/>
      <c r="BV4792" s="82"/>
      <c r="BW4792" s="94"/>
      <c r="BX4792" s="48"/>
      <c r="BY4792" s="97"/>
      <c r="BZ4792" s="48"/>
      <c r="CA4792" s="40"/>
      <c r="CB4792" s="94"/>
      <c r="CC4792" s="94"/>
      <c r="CD4792" s="94"/>
      <c r="CE4792" s="40"/>
      <c r="CF4792" s="73"/>
      <c r="CG4792" s="41"/>
      <c r="CH4792" s="41"/>
      <c r="CI4792" s="41"/>
      <c r="CJ4792" s="41"/>
      <c r="CK4792" s="41"/>
      <c r="CL4792" s="68"/>
      <c r="CM4792" s="41"/>
      <c r="CN4792" s="41"/>
      <c r="CO4792" s="39"/>
      <c r="CP4792" s="78"/>
    </row>
    <row r="4793" spans="1:94" s="38" customFormat="1" x14ac:dyDescent="0.25">
      <c r="A4793" s="38">
        <v>4790</v>
      </c>
      <c r="F4793" s="39"/>
      <c r="Q4793" s="39"/>
      <c r="R4793" s="40"/>
      <c r="S4793" s="40"/>
      <c r="T4793" s="39"/>
      <c r="AG4793" s="110"/>
      <c r="AH4793" s="94"/>
      <c r="AJ4793" s="97"/>
      <c r="AL4793" s="39"/>
      <c r="AP4793" s="39"/>
      <c r="AQ4793" s="77"/>
      <c r="AR4793" s="94"/>
      <c r="AT4793" s="97"/>
      <c r="BB4793" s="79"/>
      <c r="BC4793" s="94"/>
      <c r="BE4793" s="97"/>
      <c r="BF4793" s="97"/>
      <c r="BG4793" s="40"/>
      <c r="BK4793" s="40"/>
      <c r="BL4793" s="79"/>
      <c r="BM4793" s="94"/>
      <c r="BO4793" s="97"/>
      <c r="BQ4793" s="40"/>
      <c r="BR4793" s="94"/>
      <c r="BS4793" s="94"/>
      <c r="BT4793" s="94"/>
      <c r="BU4793" s="40"/>
      <c r="BV4793" s="82"/>
      <c r="BW4793" s="94"/>
      <c r="BX4793" s="48"/>
      <c r="BY4793" s="97"/>
      <c r="BZ4793" s="48"/>
      <c r="CA4793" s="40"/>
      <c r="CB4793" s="94"/>
      <c r="CC4793" s="94"/>
      <c r="CD4793" s="94"/>
      <c r="CE4793" s="40"/>
      <c r="CF4793" s="73"/>
      <c r="CG4793" s="41"/>
      <c r="CH4793" s="41"/>
      <c r="CI4793" s="41"/>
      <c r="CJ4793" s="41"/>
      <c r="CK4793" s="41"/>
      <c r="CL4793" s="68"/>
      <c r="CM4793" s="41"/>
      <c r="CN4793" s="41"/>
      <c r="CO4793" s="39"/>
      <c r="CP4793" s="78"/>
    </row>
    <row r="4794" spans="1:94" s="38" customFormat="1" x14ac:dyDescent="0.25">
      <c r="A4794" s="38">
        <v>4791</v>
      </c>
      <c r="F4794" s="39"/>
      <c r="Q4794" s="39"/>
      <c r="R4794" s="40"/>
      <c r="S4794" s="40"/>
      <c r="T4794" s="39"/>
      <c r="AG4794" s="110"/>
      <c r="AH4794" s="94"/>
      <c r="AJ4794" s="97"/>
      <c r="AL4794" s="39"/>
      <c r="AP4794" s="39"/>
      <c r="AQ4794" s="77"/>
      <c r="AR4794" s="94"/>
      <c r="AT4794" s="97"/>
      <c r="BB4794" s="79"/>
      <c r="BC4794" s="94"/>
      <c r="BE4794" s="97"/>
      <c r="BF4794" s="97"/>
      <c r="BG4794" s="40"/>
      <c r="BK4794" s="40"/>
      <c r="BL4794" s="79"/>
      <c r="BM4794" s="94"/>
      <c r="BO4794" s="97"/>
      <c r="BQ4794" s="40"/>
      <c r="BR4794" s="94"/>
      <c r="BS4794" s="94"/>
      <c r="BT4794" s="94"/>
      <c r="BU4794" s="40"/>
      <c r="BV4794" s="82"/>
      <c r="BW4794" s="94"/>
      <c r="BX4794" s="48"/>
      <c r="BY4794" s="97"/>
      <c r="BZ4794" s="48"/>
      <c r="CA4794" s="40"/>
      <c r="CB4794" s="94"/>
      <c r="CC4794" s="94"/>
      <c r="CD4794" s="94"/>
      <c r="CE4794" s="40"/>
      <c r="CF4794" s="73"/>
      <c r="CG4794" s="41"/>
      <c r="CH4794" s="41"/>
      <c r="CI4794" s="41"/>
      <c r="CJ4794" s="41"/>
      <c r="CK4794" s="41"/>
      <c r="CL4794" s="68"/>
      <c r="CM4794" s="41"/>
      <c r="CN4794" s="41"/>
      <c r="CO4794" s="39"/>
      <c r="CP4794" s="78"/>
    </row>
    <row r="4795" spans="1:94" s="38" customFormat="1" x14ac:dyDescent="0.25">
      <c r="A4795" s="38">
        <v>4792</v>
      </c>
      <c r="F4795" s="39"/>
      <c r="Q4795" s="39"/>
      <c r="R4795" s="40"/>
      <c r="S4795" s="40"/>
      <c r="T4795" s="39"/>
      <c r="AG4795" s="110"/>
      <c r="AH4795" s="94"/>
      <c r="AJ4795" s="97"/>
      <c r="AL4795" s="39"/>
      <c r="AP4795" s="39"/>
      <c r="AQ4795" s="77"/>
      <c r="AR4795" s="94"/>
      <c r="AT4795" s="97"/>
      <c r="BB4795" s="79"/>
      <c r="BC4795" s="94"/>
      <c r="BE4795" s="97"/>
      <c r="BF4795" s="97"/>
      <c r="BG4795" s="40"/>
      <c r="BK4795" s="40"/>
      <c r="BL4795" s="79"/>
      <c r="BM4795" s="94"/>
      <c r="BO4795" s="97"/>
      <c r="BQ4795" s="40"/>
      <c r="BR4795" s="94"/>
      <c r="BS4795" s="94"/>
      <c r="BT4795" s="94"/>
      <c r="BU4795" s="40"/>
      <c r="BV4795" s="82"/>
      <c r="BW4795" s="94"/>
      <c r="BX4795" s="48"/>
      <c r="BY4795" s="97"/>
      <c r="BZ4795" s="48"/>
      <c r="CA4795" s="40"/>
      <c r="CB4795" s="94"/>
      <c r="CC4795" s="94"/>
      <c r="CD4795" s="94"/>
      <c r="CE4795" s="40"/>
      <c r="CF4795" s="73"/>
      <c r="CG4795" s="41"/>
      <c r="CH4795" s="41"/>
      <c r="CI4795" s="41"/>
      <c r="CJ4795" s="41"/>
      <c r="CK4795" s="41"/>
      <c r="CL4795" s="68"/>
      <c r="CM4795" s="41"/>
      <c r="CN4795" s="41"/>
      <c r="CO4795" s="39"/>
      <c r="CP4795" s="78"/>
    </row>
    <row r="4796" spans="1:94" s="38" customFormat="1" x14ac:dyDescent="0.25">
      <c r="A4796" s="38">
        <v>4793</v>
      </c>
      <c r="F4796" s="39"/>
      <c r="Q4796" s="39"/>
      <c r="R4796" s="40"/>
      <c r="S4796" s="40"/>
      <c r="T4796" s="39"/>
      <c r="AG4796" s="110"/>
      <c r="AH4796" s="94"/>
      <c r="AJ4796" s="97"/>
      <c r="AL4796" s="39"/>
      <c r="AP4796" s="39"/>
      <c r="AQ4796" s="77"/>
      <c r="AR4796" s="94"/>
      <c r="AT4796" s="97"/>
      <c r="BB4796" s="79"/>
      <c r="BC4796" s="94"/>
      <c r="BE4796" s="97"/>
      <c r="BF4796" s="97"/>
      <c r="BG4796" s="40"/>
      <c r="BK4796" s="40"/>
      <c r="BL4796" s="79"/>
      <c r="BM4796" s="94"/>
      <c r="BO4796" s="97"/>
      <c r="BQ4796" s="40"/>
      <c r="BR4796" s="94"/>
      <c r="BS4796" s="94"/>
      <c r="BT4796" s="94"/>
      <c r="BU4796" s="40"/>
      <c r="BV4796" s="82"/>
      <c r="BW4796" s="94"/>
      <c r="BX4796" s="48"/>
      <c r="BY4796" s="97"/>
      <c r="BZ4796" s="48"/>
      <c r="CA4796" s="40"/>
      <c r="CB4796" s="94"/>
      <c r="CC4796" s="94"/>
      <c r="CD4796" s="94"/>
      <c r="CE4796" s="40"/>
      <c r="CF4796" s="73"/>
      <c r="CG4796" s="41"/>
      <c r="CH4796" s="41"/>
      <c r="CI4796" s="41"/>
      <c r="CJ4796" s="41"/>
      <c r="CK4796" s="41"/>
      <c r="CL4796" s="68"/>
      <c r="CM4796" s="41"/>
      <c r="CN4796" s="41"/>
      <c r="CO4796" s="39"/>
      <c r="CP4796" s="78"/>
    </row>
    <row r="4797" spans="1:94" s="38" customFormat="1" x14ac:dyDescent="0.25">
      <c r="A4797" s="38">
        <v>4794</v>
      </c>
      <c r="F4797" s="39"/>
      <c r="Q4797" s="39"/>
      <c r="R4797" s="40"/>
      <c r="S4797" s="40"/>
      <c r="T4797" s="39"/>
      <c r="AG4797" s="110"/>
      <c r="AH4797" s="94"/>
      <c r="AJ4797" s="97"/>
      <c r="AL4797" s="39"/>
      <c r="AP4797" s="39"/>
      <c r="AQ4797" s="77"/>
      <c r="AR4797" s="94"/>
      <c r="AT4797" s="97"/>
      <c r="BB4797" s="79"/>
      <c r="BC4797" s="94"/>
      <c r="BE4797" s="97"/>
      <c r="BF4797" s="97"/>
      <c r="BG4797" s="40"/>
      <c r="BK4797" s="40"/>
      <c r="BL4797" s="79"/>
      <c r="BM4797" s="94"/>
      <c r="BO4797" s="97"/>
      <c r="BQ4797" s="40"/>
      <c r="BR4797" s="94"/>
      <c r="BS4797" s="94"/>
      <c r="BT4797" s="94"/>
      <c r="BU4797" s="40"/>
      <c r="BV4797" s="82"/>
      <c r="BW4797" s="94"/>
      <c r="BX4797" s="48"/>
      <c r="BY4797" s="97"/>
      <c r="BZ4797" s="48"/>
      <c r="CA4797" s="40"/>
      <c r="CB4797" s="94"/>
      <c r="CC4797" s="94"/>
      <c r="CD4797" s="94"/>
      <c r="CE4797" s="40"/>
      <c r="CF4797" s="73"/>
      <c r="CG4797" s="41"/>
      <c r="CH4797" s="41"/>
      <c r="CI4797" s="41"/>
      <c r="CJ4797" s="41"/>
      <c r="CK4797" s="41"/>
      <c r="CL4797" s="68"/>
      <c r="CM4797" s="41"/>
      <c r="CN4797" s="41"/>
      <c r="CO4797" s="39"/>
      <c r="CP4797" s="78"/>
    </row>
    <row r="4798" spans="1:94" s="38" customFormat="1" x14ac:dyDescent="0.25">
      <c r="A4798" s="38">
        <v>4795</v>
      </c>
      <c r="F4798" s="39"/>
      <c r="Q4798" s="39"/>
      <c r="R4798" s="40"/>
      <c r="S4798" s="40"/>
      <c r="T4798" s="39"/>
      <c r="AG4798" s="110"/>
      <c r="AH4798" s="94"/>
      <c r="AJ4798" s="97"/>
      <c r="AL4798" s="39"/>
      <c r="AP4798" s="39"/>
      <c r="AQ4798" s="77"/>
      <c r="AR4798" s="94"/>
      <c r="AT4798" s="97"/>
      <c r="BB4798" s="79"/>
      <c r="BC4798" s="94"/>
      <c r="BE4798" s="97"/>
      <c r="BF4798" s="97"/>
      <c r="BG4798" s="40"/>
      <c r="BK4798" s="40"/>
      <c r="BL4798" s="79"/>
      <c r="BM4798" s="94"/>
      <c r="BO4798" s="97"/>
      <c r="BQ4798" s="40"/>
      <c r="BR4798" s="94"/>
      <c r="BS4798" s="94"/>
      <c r="BT4798" s="94"/>
      <c r="BU4798" s="40"/>
      <c r="BV4798" s="82"/>
      <c r="BW4798" s="94"/>
      <c r="BX4798" s="48"/>
      <c r="BY4798" s="97"/>
      <c r="BZ4798" s="48"/>
      <c r="CA4798" s="40"/>
      <c r="CB4798" s="94"/>
      <c r="CC4798" s="94"/>
      <c r="CD4798" s="94"/>
      <c r="CE4798" s="40"/>
      <c r="CF4798" s="73"/>
      <c r="CG4798" s="41"/>
      <c r="CH4798" s="41"/>
      <c r="CI4798" s="41"/>
      <c r="CJ4798" s="41"/>
      <c r="CK4798" s="41"/>
      <c r="CL4798" s="68"/>
      <c r="CM4798" s="41"/>
      <c r="CN4798" s="41"/>
      <c r="CO4798" s="39"/>
      <c r="CP4798" s="78"/>
    </row>
    <row r="4799" spans="1:94" s="38" customFormat="1" x14ac:dyDescent="0.25">
      <c r="A4799" s="38">
        <v>4796</v>
      </c>
      <c r="F4799" s="39"/>
      <c r="Q4799" s="39"/>
      <c r="R4799" s="40"/>
      <c r="S4799" s="40"/>
      <c r="T4799" s="39"/>
      <c r="AG4799" s="110"/>
      <c r="AH4799" s="94"/>
      <c r="AJ4799" s="97"/>
      <c r="AL4799" s="39"/>
      <c r="AP4799" s="39"/>
      <c r="AQ4799" s="77"/>
      <c r="AR4799" s="94"/>
      <c r="AT4799" s="97"/>
      <c r="BB4799" s="79"/>
      <c r="BC4799" s="94"/>
      <c r="BE4799" s="97"/>
      <c r="BF4799" s="97"/>
      <c r="BG4799" s="40"/>
      <c r="BK4799" s="40"/>
      <c r="BL4799" s="79"/>
      <c r="BM4799" s="94"/>
      <c r="BO4799" s="97"/>
      <c r="BQ4799" s="40"/>
      <c r="BR4799" s="94"/>
      <c r="BS4799" s="94"/>
      <c r="BT4799" s="94"/>
      <c r="BU4799" s="40"/>
      <c r="BV4799" s="82"/>
      <c r="BW4799" s="94"/>
      <c r="BX4799" s="48"/>
      <c r="BY4799" s="97"/>
      <c r="BZ4799" s="48"/>
      <c r="CA4799" s="40"/>
      <c r="CB4799" s="94"/>
      <c r="CC4799" s="94"/>
      <c r="CD4799" s="94"/>
      <c r="CE4799" s="40"/>
      <c r="CF4799" s="73"/>
      <c r="CG4799" s="41"/>
      <c r="CH4799" s="41"/>
      <c r="CI4799" s="41"/>
      <c r="CJ4799" s="41"/>
      <c r="CK4799" s="41"/>
      <c r="CL4799" s="68"/>
      <c r="CM4799" s="41"/>
      <c r="CN4799" s="41"/>
      <c r="CO4799" s="39"/>
      <c r="CP4799" s="78"/>
    </row>
    <row r="4800" spans="1:94" s="38" customFormat="1" x14ac:dyDescent="0.25">
      <c r="A4800" s="38">
        <v>4797</v>
      </c>
      <c r="F4800" s="39"/>
      <c r="Q4800" s="39"/>
      <c r="R4800" s="40"/>
      <c r="S4800" s="40"/>
      <c r="T4800" s="39"/>
      <c r="AG4800" s="110"/>
      <c r="AH4800" s="94"/>
      <c r="AJ4800" s="97"/>
      <c r="AL4800" s="39"/>
      <c r="AP4800" s="39"/>
      <c r="AQ4800" s="77"/>
      <c r="AR4800" s="94"/>
      <c r="AT4800" s="97"/>
      <c r="BB4800" s="79"/>
      <c r="BC4800" s="94"/>
      <c r="BE4800" s="97"/>
      <c r="BF4800" s="97"/>
      <c r="BG4800" s="40"/>
      <c r="BK4800" s="40"/>
      <c r="BL4800" s="79"/>
      <c r="BM4800" s="94"/>
      <c r="BO4800" s="97"/>
      <c r="BQ4800" s="40"/>
      <c r="BR4800" s="94"/>
      <c r="BS4800" s="94"/>
      <c r="BT4800" s="94"/>
      <c r="BU4800" s="40"/>
      <c r="BV4800" s="82"/>
      <c r="BW4800" s="94"/>
      <c r="BX4800" s="48"/>
      <c r="BY4800" s="97"/>
      <c r="BZ4800" s="48"/>
      <c r="CA4800" s="40"/>
      <c r="CB4800" s="94"/>
      <c r="CC4800" s="94"/>
      <c r="CD4800" s="94"/>
      <c r="CE4800" s="40"/>
      <c r="CF4800" s="73"/>
      <c r="CG4800" s="41"/>
      <c r="CH4800" s="41"/>
      <c r="CI4800" s="41"/>
      <c r="CJ4800" s="41"/>
      <c r="CK4800" s="41"/>
      <c r="CL4800" s="68"/>
      <c r="CM4800" s="41"/>
      <c r="CN4800" s="41"/>
      <c r="CO4800" s="39"/>
      <c r="CP4800" s="78"/>
    </row>
    <row r="4801" spans="1:94" s="38" customFormat="1" x14ac:dyDescent="0.25">
      <c r="A4801" s="38">
        <v>4798</v>
      </c>
      <c r="F4801" s="39"/>
      <c r="Q4801" s="39"/>
      <c r="R4801" s="40"/>
      <c r="S4801" s="40"/>
      <c r="T4801" s="39"/>
      <c r="AG4801" s="110"/>
      <c r="AH4801" s="94"/>
      <c r="AJ4801" s="97"/>
      <c r="AL4801" s="39"/>
      <c r="AP4801" s="39"/>
      <c r="AQ4801" s="77"/>
      <c r="AR4801" s="94"/>
      <c r="AT4801" s="97"/>
      <c r="BB4801" s="79"/>
      <c r="BC4801" s="94"/>
      <c r="BE4801" s="97"/>
      <c r="BF4801" s="97"/>
      <c r="BG4801" s="40"/>
      <c r="BK4801" s="40"/>
      <c r="BL4801" s="79"/>
      <c r="BM4801" s="94"/>
      <c r="BO4801" s="97"/>
      <c r="BQ4801" s="40"/>
      <c r="BR4801" s="94"/>
      <c r="BS4801" s="94"/>
      <c r="BT4801" s="94"/>
      <c r="BU4801" s="40"/>
      <c r="BV4801" s="82"/>
      <c r="BW4801" s="94"/>
      <c r="BX4801" s="48"/>
      <c r="BY4801" s="97"/>
      <c r="BZ4801" s="48"/>
      <c r="CA4801" s="40"/>
      <c r="CB4801" s="94"/>
      <c r="CC4801" s="94"/>
      <c r="CD4801" s="94"/>
      <c r="CE4801" s="40"/>
      <c r="CF4801" s="73"/>
      <c r="CG4801" s="41"/>
      <c r="CH4801" s="41"/>
      <c r="CI4801" s="41"/>
      <c r="CJ4801" s="41"/>
      <c r="CK4801" s="41"/>
      <c r="CL4801" s="68"/>
      <c r="CM4801" s="41"/>
      <c r="CN4801" s="41"/>
      <c r="CO4801" s="39"/>
      <c r="CP4801" s="78"/>
    </row>
    <row r="4802" spans="1:94" s="38" customFormat="1" x14ac:dyDescent="0.25">
      <c r="A4802" s="38">
        <v>4799</v>
      </c>
      <c r="F4802" s="39"/>
      <c r="Q4802" s="39"/>
      <c r="R4802" s="40"/>
      <c r="S4802" s="40"/>
      <c r="T4802" s="39"/>
      <c r="AG4802" s="110"/>
      <c r="AH4802" s="94"/>
      <c r="AJ4802" s="97"/>
      <c r="AL4802" s="39"/>
      <c r="AP4802" s="39"/>
      <c r="AQ4802" s="77"/>
      <c r="AR4802" s="94"/>
      <c r="AT4802" s="97"/>
      <c r="BB4802" s="79"/>
      <c r="BC4802" s="94"/>
      <c r="BE4802" s="97"/>
      <c r="BF4802" s="97"/>
      <c r="BG4802" s="40"/>
      <c r="BK4802" s="40"/>
      <c r="BL4802" s="79"/>
      <c r="BM4802" s="94"/>
      <c r="BO4802" s="97"/>
      <c r="BQ4802" s="40"/>
      <c r="BR4802" s="94"/>
      <c r="BS4802" s="94"/>
      <c r="BT4802" s="94"/>
      <c r="BU4802" s="40"/>
      <c r="BV4802" s="82"/>
      <c r="BW4802" s="94"/>
      <c r="BX4802" s="48"/>
      <c r="BY4802" s="97"/>
      <c r="BZ4802" s="48"/>
      <c r="CA4802" s="40"/>
      <c r="CB4802" s="94"/>
      <c r="CC4802" s="94"/>
      <c r="CD4802" s="94"/>
      <c r="CE4802" s="40"/>
      <c r="CF4802" s="73"/>
      <c r="CG4802" s="41"/>
      <c r="CH4802" s="41"/>
      <c r="CI4802" s="41"/>
      <c r="CJ4802" s="41"/>
      <c r="CK4802" s="41"/>
      <c r="CL4802" s="68"/>
      <c r="CM4802" s="41"/>
      <c r="CN4802" s="41"/>
      <c r="CO4802" s="39"/>
      <c r="CP4802" s="78"/>
    </row>
    <row r="4803" spans="1:94" s="38" customFormat="1" x14ac:dyDescent="0.25">
      <c r="A4803" s="38">
        <v>4800</v>
      </c>
      <c r="F4803" s="39"/>
      <c r="Q4803" s="39"/>
      <c r="R4803" s="40"/>
      <c r="S4803" s="40"/>
      <c r="T4803" s="39"/>
      <c r="AG4803" s="110"/>
      <c r="AH4803" s="94"/>
      <c r="AJ4803" s="97"/>
      <c r="AL4803" s="39"/>
      <c r="AP4803" s="39"/>
      <c r="AQ4803" s="77"/>
      <c r="AR4803" s="94"/>
      <c r="AT4803" s="97"/>
      <c r="BB4803" s="79"/>
      <c r="BC4803" s="94"/>
      <c r="BE4803" s="97"/>
      <c r="BF4803" s="97"/>
      <c r="BG4803" s="40"/>
      <c r="BK4803" s="40"/>
      <c r="BL4803" s="79"/>
      <c r="BM4803" s="94"/>
      <c r="BO4803" s="97"/>
      <c r="BQ4803" s="40"/>
      <c r="BR4803" s="94"/>
      <c r="BS4803" s="94"/>
      <c r="BT4803" s="94"/>
      <c r="BU4803" s="40"/>
      <c r="BV4803" s="82"/>
      <c r="BW4803" s="94"/>
      <c r="BX4803" s="48"/>
      <c r="BY4803" s="97"/>
      <c r="BZ4803" s="48"/>
      <c r="CA4803" s="40"/>
      <c r="CB4803" s="94"/>
      <c r="CC4803" s="94"/>
      <c r="CD4803" s="94"/>
      <c r="CE4803" s="40"/>
      <c r="CF4803" s="73"/>
      <c r="CG4803" s="41"/>
      <c r="CH4803" s="41"/>
      <c r="CI4803" s="41"/>
      <c r="CJ4803" s="41"/>
      <c r="CK4803" s="41"/>
      <c r="CL4803" s="68"/>
      <c r="CM4803" s="41"/>
      <c r="CN4803" s="41"/>
      <c r="CO4803" s="39"/>
      <c r="CP4803" s="78"/>
    </row>
    <row r="4804" spans="1:94" s="38" customFormat="1" x14ac:dyDescent="0.25">
      <c r="A4804" s="38">
        <v>4801</v>
      </c>
      <c r="F4804" s="39"/>
      <c r="Q4804" s="39"/>
      <c r="R4804" s="40"/>
      <c r="S4804" s="40"/>
      <c r="T4804" s="39"/>
      <c r="AG4804" s="110"/>
      <c r="AH4804" s="94"/>
      <c r="AJ4804" s="97"/>
      <c r="AL4804" s="39"/>
      <c r="AP4804" s="39"/>
      <c r="AQ4804" s="77"/>
      <c r="AR4804" s="94"/>
      <c r="AT4804" s="97"/>
      <c r="BB4804" s="79"/>
      <c r="BC4804" s="94"/>
      <c r="BE4804" s="97"/>
      <c r="BF4804" s="97"/>
      <c r="BG4804" s="40"/>
      <c r="BK4804" s="40"/>
      <c r="BL4804" s="79"/>
      <c r="BM4804" s="94"/>
      <c r="BO4804" s="97"/>
      <c r="BQ4804" s="40"/>
      <c r="BR4804" s="94"/>
      <c r="BS4804" s="94"/>
      <c r="BT4804" s="94"/>
      <c r="BU4804" s="40"/>
      <c r="BV4804" s="82"/>
      <c r="BW4804" s="94"/>
      <c r="BX4804" s="48"/>
      <c r="BY4804" s="97"/>
      <c r="BZ4804" s="48"/>
      <c r="CA4804" s="40"/>
      <c r="CB4804" s="94"/>
      <c r="CC4804" s="94"/>
      <c r="CD4804" s="94"/>
      <c r="CE4804" s="40"/>
      <c r="CF4804" s="73"/>
      <c r="CG4804" s="41"/>
      <c r="CH4804" s="41"/>
      <c r="CI4804" s="41"/>
      <c r="CJ4804" s="41"/>
      <c r="CK4804" s="41"/>
      <c r="CL4804" s="68"/>
      <c r="CM4804" s="41"/>
      <c r="CN4804" s="41"/>
      <c r="CO4804" s="39"/>
      <c r="CP4804" s="78"/>
    </row>
    <row r="4805" spans="1:94" s="38" customFormat="1" x14ac:dyDescent="0.25">
      <c r="A4805" s="38">
        <v>4802</v>
      </c>
      <c r="F4805" s="39"/>
      <c r="Q4805" s="39"/>
      <c r="R4805" s="40"/>
      <c r="S4805" s="40"/>
      <c r="T4805" s="39"/>
      <c r="AG4805" s="110"/>
      <c r="AH4805" s="94"/>
      <c r="AJ4805" s="97"/>
      <c r="AL4805" s="39"/>
      <c r="AP4805" s="39"/>
      <c r="AQ4805" s="77"/>
      <c r="AR4805" s="94"/>
      <c r="AT4805" s="97"/>
      <c r="BB4805" s="79"/>
      <c r="BC4805" s="94"/>
      <c r="BE4805" s="97"/>
      <c r="BF4805" s="97"/>
      <c r="BG4805" s="40"/>
      <c r="BK4805" s="40"/>
      <c r="BL4805" s="79"/>
      <c r="BM4805" s="94"/>
      <c r="BO4805" s="97"/>
      <c r="BQ4805" s="40"/>
      <c r="BR4805" s="94"/>
      <c r="BS4805" s="94"/>
      <c r="BT4805" s="94"/>
      <c r="BU4805" s="40"/>
      <c r="BV4805" s="82"/>
      <c r="BW4805" s="94"/>
      <c r="BX4805" s="48"/>
      <c r="BY4805" s="97"/>
      <c r="BZ4805" s="48"/>
      <c r="CA4805" s="40"/>
      <c r="CB4805" s="94"/>
      <c r="CC4805" s="94"/>
      <c r="CD4805" s="94"/>
      <c r="CE4805" s="40"/>
      <c r="CF4805" s="73"/>
      <c r="CG4805" s="41"/>
      <c r="CH4805" s="41"/>
      <c r="CI4805" s="41"/>
      <c r="CJ4805" s="41"/>
      <c r="CK4805" s="41"/>
      <c r="CL4805" s="68"/>
      <c r="CM4805" s="41"/>
      <c r="CN4805" s="41"/>
      <c r="CO4805" s="39"/>
      <c r="CP4805" s="78"/>
    </row>
    <row r="4806" spans="1:94" s="38" customFormat="1" x14ac:dyDescent="0.25">
      <c r="A4806" s="38">
        <v>4803</v>
      </c>
      <c r="F4806" s="39"/>
      <c r="Q4806" s="39"/>
      <c r="R4806" s="40"/>
      <c r="S4806" s="40"/>
      <c r="T4806" s="39"/>
      <c r="AG4806" s="110"/>
      <c r="AH4806" s="94"/>
      <c r="AJ4806" s="97"/>
      <c r="AL4806" s="39"/>
      <c r="AP4806" s="39"/>
      <c r="AQ4806" s="77"/>
      <c r="AR4806" s="94"/>
      <c r="AT4806" s="97"/>
      <c r="BB4806" s="79"/>
      <c r="BC4806" s="94"/>
      <c r="BE4806" s="97"/>
      <c r="BF4806" s="97"/>
      <c r="BG4806" s="40"/>
      <c r="BK4806" s="40"/>
      <c r="BL4806" s="79"/>
      <c r="BM4806" s="94"/>
      <c r="BO4806" s="97"/>
      <c r="BQ4806" s="40"/>
      <c r="BR4806" s="94"/>
      <c r="BS4806" s="94"/>
      <c r="BT4806" s="94"/>
      <c r="BU4806" s="40"/>
      <c r="BV4806" s="82"/>
      <c r="BW4806" s="94"/>
      <c r="BX4806" s="48"/>
      <c r="BY4806" s="97"/>
      <c r="BZ4806" s="48"/>
      <c r="CA4806" s="40"/>
      <c r="CB4806" s="94"/>
      <c r="CC4806" s="94"/>
      <c r="CD4806" s="94"/>
      <c r="CE4806" s="40"/>
      <c r="CF4806" s="73"/>
      <c r="CG4806" s="41"/>
      <c r="CH4806" s="41"/>
      <c r="CI4806" s="41"/>
      <c r="CJ4806" s="41"/>
      <c r="CK4806" s="41"/>
      <c r="CL4806" s="68"/>
      <c r="CM4806" s="41"/>
      <c r="CN4806" s="41"/>
      <c r="CO4806" s="39"/>
      <c r="CP4806" s="78"/>
    </row>
    <row r="4807" spans="1:94" s="38" customFormat="1" x14ac:dyDescent="0.25">
      <c r="A4807" s="38">
        <v>4804</v>
      </c>
      <c r="F4807" s="39"/>
      <c r="Q4807" s="39"/>
      <c r="R4807" s="40"/>
      <c r="S4807" s="40"/>
      <c r="T4807" s="39"/>
      <c r="AG4807" s="110"/>
      <c r="AH4807" s="94"/>
      <c r="AJ4807" s="97"/>
      <c r="AL4807" s="39"/>
      <c r="AP4807" s="39"/>
      <c r="AQ4807" s="77"/>
      <c r="AR4807" s="94"/>
      <c r="AT4807" s="97"/>
      <c r="BB4807" s="79"/>
      <c r="BC4807" s="94"/>
      <c r="BE4807" s="97"/>
      <c r="BF4807" s="97"/>
      <c r="BG4807" s="40"/>
      <c r="BK4807" s="40"/>
      <c r="BL4807" s="79"/>
      <c r="BM4807" s="94"/>
      <c r="BO4807" s="97"/>
      <c r="BQ4807" s="40"/>
      <c r="BR4807" s="94"/>
      <c r="BS4807" s="94"/>
      <c r="BT4807" s="94"/>
      <c r="BU4807" s="40"/>
      <c r="BV4807" s="82"/>
      <c r="BW4807" s="94"/>
      <c r="BX4807" s="48"/>
      <c r="BY4807" s="97"/>
      <c r="BZ4807" s="48"/>
      <c r="CA4807" s="40"/>
      <c r="CB4807" s="94"/>
      <c r="CC4807" s="94"/>
      <c r="CD4807" s="94"/>
      <c r="CE4807" s="40"/>
      <c r="CF4807" s="73"/>
      <c r="CG4807" s="41"/>
      <c r="CH4807" s="41"/>
      <c r="CI4807" s="41"/>
      <c r="CJ4807" s="41"/>
      <c r="CK4807" s="41"/>
      <c r="CL4807" s="68"/>
      <c r="CM4807" s="41"/>
      <c r="CN4807" s="41"/>
      <c r="CO4807" s="39"/>
      <c r="CP4807" s="78"/>
    </row>
    <row r="4808" spans="1:94" s="38" customFormat="1" x14ac:dyDescent="0.25">
      <c r="A4808" s="38">
        <v>4805</v>
      </c>
      <c r="F4808" s="39"/>
      <c r="Q4808" s="39"/>
      <c r="R4808" s="40"/>
      <c r="S4808" s="40"/>
      <c r="T4808" s="39"/>
      <c r="AG4808" s="110"/>
      <c r="AH4808" s="94"/>
      <c r="AJ4808" s="97"/>
      <c r="AL4808" s="39"/>
      <c r="AP4808" s="39"/>
      <c r="AQ4808" s="77"/>
      <c r="AR4808" s="94"/>
      <c r="AT4808" s="97"/>
      <c r="BB4808" s="79"/>
      <c r="BC4808" s="94"/>
      <c r="BE4808" s="97"/>
      <c r="BF4808" s="97"/>
      <c r="BG4808" s="40"/>
      <c r="BK4808" s="40"/>
      <c r="BL4808" s="79"/>
      <c r="BM4808" s="94"/>
      <c r="BO4808" s="97"/>
      <c r="BQ4808" s="40"/>
      <c r="BR4808" s="94"/>
      <c r="BS4808" s="94"/>
      <c r="BT4808" s="94"/>
      <c r="BU4808" s="40"/>
      <c r="BV4808" s="82"/>
      <c r="BW4808" s="94"/>
      <c r="BX4808" s="48"/>
      <c r="BY4808" s="97"/>
      <c r="BZ4808" s="48"/>
      <c r="CA4808" s="40"/>
      <c r="CB4808" s="94"/>
      <c r="CC4808" s="94"/>
      <c r="CD4808" s="94"/>
      <c r="CE4808" s="40"/>
      <c r="CF4808" s="73"/>
      <c r="CG4808" s="41"/>
      <c r="CH4808" s="41"/>
      <c r="CI4808" s="41"/>
      <c r="CJ4808" s="41"/>
      <c r="CK4808" s="41"/>
      <c r="CL4808" s="68"/>
      <c r="CM4808" s="41"/>
      <c r="CN4808" s="41"/>
      <c r="CO4808" s="39"/>
      <c r="CP4808" s="78"/>
    </row>
    <row r="4809" spans="1:94" s="38" customFormat="1" x14ac:dyDescent="0.25">
      <c r="A4809" s="38">
        <v>4806</v>
      </c>
      <c r="F4809" s="39"/>
      <c r="Q4809" s="39"/>
      <c r="R4809" s="40"/>
      <c r="S4809" s="40"/>
      <c r="T4809" s="39"/>
      <c r="AG4809" s="110"/>
      <c r="AH4809" s="94"/>
      <c r="AJ4809" s="97"/>
      <c r="AL4809" s="39"/>
      <c r="AP4809" s="39"/>
      <c r="AQ4809" s="77"/>
      <c r="AR4809" s="94"/>
      <c r="AT4809" s="97"/>
      <c r="BB4809" s="79"/>
      <c r="BC4809" s="94"/>
      <c r="BE4809" s="97"/>
      <c r="BF4809" s="97"/>
      <c r="BG4809" s="40"/>
      <c r="BK4809" s="40"/>
      <c r="BL4809" s="79"/>
      <c r="BM4809" s="94"/>
      <c r="BO4809" s="97"/>
      <c r="BQ4809" s="40"/>
      <c r="BR4809" s="94"/>
      <c r="BS4809" s="94"/>
      <c r="BT4809" s="94"/>
      <c r="BU4809" s="40"/>
      <c r="BV4809" s="82"/>
      <c r="BW4809" s="94"/>
      <c r="BX4809" s="48"/>
      <c r="BY4809" s="97"/>
      <c r="BZ4809" s="48"/>
      <c r="CA4809" s="40"/>
      <c r="CB4809" s="94"/>
      <c r="CC4809" s="94"/>
      <c r="CD4809" s="94"/>
      <c r="CE4809" s="40"/>
      <c r="CF4809" s="73"/>
      <c r="CG4809" s="41"/>
      <c r="CH4809" s="41"/>
      <c r="CI4809" s="41"/>
      <c r="CJ4809" s="41"/>
      <c r="CK4809" s="41"/>
      <c r="CL4809" s="68"/>
      <c r="CM4809" s="41"/>
      <c r="CN4809" s="41"/>
      <c r="CO4809" s="39"/>
      <c r="CP4809" s="78"/>
    </row>
    <row r="4810" spans="1:94" s="38" customFormat="1" x14ac:dyDescent="0.25">
      <c r="A4810" s="38">
        <v>4807</v>
      </c>
      <c r="F4810" s="39"/>
      <c r="Q4810" s="39"/>
      <c r="R4810" s="40"/>
      <c r="S4810" s="40"/>
      <c r="T4810" s="39"/>
      <c r="AG4810" s="110"/>
      <c r="AH4810" s="94"/>
      <c r="AJ4810" s="97"/>
      <c r="AL4810" s="39"/>
      <c r="AP4810" s="39"/>
      <c r="AQ4810" s="77"/>
      <c r="AR4810" s="94"/>
      <c r="AT4810" s="97"/>
      <c r="BB4810" s="79"/>
      <c r="BC4810" s="94"/>
      <c r="BE4810" s="97"/>
      <c r="BF4810" s="97"/>
      <c r="BG4810" s="40"/>
      <c r="BK4810" s="40"/>
      <c r="BL4810" s="79"/>
      <c r="BM4810" s="94"/>
      <c r="BO4810" s="97"/>
      <c r="BQ4810" s="40"/>
      <c r="BR4810" s="94"/>
      <c r="BS4810" s="94"/>
      <c r="BT4810" s="94"/>
      <c r="BU4810" s="40"/>
      <c r="BV4810" s="82"/>
      <c r="BW4810" s="94"/>
      <c r="BX4810" s="48"/>
      <c r="BY4810" s="97"/>
      <c r="BZ4810" s="48"/>
      <c r="CA4810" s="40"/>
      <c r="CB4810" s="94"/>
      <c r="CC4810" s="94"/>
      <c r="CD4810" s="94"/>
      <c r="CE4810" s="40"/>
      <c r="CF4810" s="73"/>
      <c r="CG4810" s="41"/>
      <c r="CH4810" s="41"/>
      <c r="CI4810" s="41"/>
      <c r="CJ4810" s="41"/>
      <c r="CK4810" s="41"/>
      <c r="CL4810" s="68"/>
      <c r="CM4810" s="41"/>
      <c r="CN4810" s="41"/>
      <c r="CO4810" s="39"/>
      <c r="CP4810" s="78"/>
    </row>
    <row r="4811" spans="1:94" s="38" customFormat="1" x14ac:dyDescent="0.25">
      <c r="A4811" s="38">
        <v>4808</v>
      </c>
      <c r="F4811" s="39"/>
      <c r="Q4811" s="39"/>
      <c r="R4811" s="40"/>
      <c r="S4811" s="40"/>
      <c r="T4811" s="39"/>
      <c r="AG4811" s="110"/>
      <c r="AH4811" s="94"/>
      <c r="AJ4811" s="97"/>
      <c r="AL4811" s="39"/>
      <c r="AP4811" s="39"/>
      <c r="AQ4811" s="77"/>
      <c r="AR4811" s="94"/>
      <c r="AT4811" s="97"/>
      <c r="BB4811" s="79"/>
      <c r="BC4811" s="94"/>
      <c r="BE4811" s="97"/>
      <c r="BF4811" s="97"/>
      <c r="BG4811" s="40"/>
      <c r="BK4811" s="40"/>
      <c r="BL4811" s="79"/>
      <c r="BM4811" s="94"/>
      <c r="BO4811" s="97"/>
      <c r="BQ4811" s="40"/>
      <c r="BR4811" s="94"/>
      <c r="BS4811" s="94"/>
      <c r="BT4811" s="94"/>
      <c r="BU4811" s="40"/>
      <c r="BV4811" s="82"/>
      <c r="BW4811" s="94"/>
      <c r="BX4811" s="48"/>
      <c r="BY4811" s="97"/>
      <c r="BZ4811" s="48"/>
      <c r="CA4811" s="40"/>
      <c r="CB4811" s="94"/>
      <c r="CC4811" s="94"/>
      <c r="CD4811" s="94"/>
      <c r="CE4811" s="40"/>
      <c r="CF4811" s="73"/>
      <c r="CG4811" s="41"/>
      <c r="CH4811" s="41"/>
      <c r="CI4811" s="41"/>
      <c r="CJ4811" s="41"/>
      <c r="CK4811" s="41"/>
      <c r="CL4811" s="68"/>
      <c r="CM4811" s="41"/>
      <c r="CN4811" s="41"/>
      <c r="CO4811" s="39"/>
      <c r="CP4811" s="78"/>
    </row>
    <row r="4812" spans="1:94" s="38" customFormat="1" x14ac:dyDescent="0.25">
      <c r="A4812" s="38">
        <v>4809</v>
      </c>
      <c r="F4812" s="39"/>
      <c r="Q4812" s="39"/>
      <c r="R4812" s="40"/>
      <c r="S4812" s="40"/>
      <c r="T4812" s="39"/>
      <c r="AG4812" s="110"/>
      <c r="AH4812" s="94"/>
      <c r="AJ4812" s="97"/>
      <c r="AL4812" s="39"/>
      <c r="AP4812" s="39"/>
      <c r="AQ4812" s="77"/>
      <c r="AR4812" s="94"/>
      <c r="AT4812" s="97"/>
      <c r="BB4812" s="79"/>
      <c r="BC4812" s="94"/>
      <c r="BE4812" s="97"/>
      <c r="BF4812" s="97"/>
      <c r="BG4812" s="40"/>
      <c r="BK4812" s="40"/>
      <c r="BL4812" s="79"/>
      <c r="BM4812" s="94"/>
      <c r="BO4812" s="97"/>
      <c r="BQ4812" s="40"/>
      <c r="BR4812" s="94"/>
      <c r="BS4812" s="94"/>
      <c r="BT4812" s="94"/>
      <c r="BU4812" s="40"/>
      <c r="BV4812" s="82"/>
      <c r="BW4812" s="94"/>
      <c r="BX4812" s="48"/>
      <c r="BY4812" s="97"/>
      <c r="BZ4812" s="48"/>
      <c r="CA4812" s="40"/>
      <c r="CB4812" s="94"/>
      <c r="CC4812" s="94"/>
      <c r="CD4812" s="94"/>
      <c r="CE4812" s="40"/>
      <c r="CF4812" s="73"/>
      <c r="CG4812" s="41"/>
      <c r="CH4812" s="41"/>
      <c r="CI4812" s="41"/>
      <c r="CJ4812" s="41"/>
      <c r="CK4812" s="41"/>
      <c r="CL4812" s="68"/>
      <c r="CM4812" s="41"/>
      <c r="CN4812" s="41"/>
      <c r="CO4812" s="39"/>
      <c r="CP4812" s="78"/>
    </row>
    <row r="4813" spans="1:94" s="38" customFormat="1" x14ac:dyDescent="0.25">
      <c r="A4813" s="38">
        <v>4810</v>
      </c>
      <c r="F4813" s="39"/>
      <c r="Q4813" s="39"/>
      <c r="R4813" s="40"/>
      <c r="S4813" s="40"/>
      <c r="T4813" s="39"/>
      <c r="AG4813" s="110"/>
      <c r="AH4813" s="94"/>
      <c r="AJ4813" s="97"/>
      <c r="AL4813" s="39"/>
      <c r="AP4813" s="39"/>
      <c r="AQ4813" s="77"/>
      <c r="AR4813" s="94"/>
      <c r="AT4813" s="97"/>
      <c r="BB4813" s="79"/>
      <c r="BC4813" s="94"/>
      <c r="BE4813" s="97"/>
      <c r="BF4813" s="97"/>
      <c r="BG4813" s="40"/>
      <c r="BK4813" s="40"/>
      <c r="BL4813" s="79"/>
      <c r="BM4813" s="94"/>
      <c r="BO4813" s="97"/>
      <c r="BQ4813" s="40"/>
      <c r="BR4813" s="94"/>
      <c r="BS4813" s="94"/>
      <c r="BT4813" s="94"/>
      <c r="BU4813" s="40"/>
      <c r="BV4813" s="82"/>
      <c r="BW4813" s="94"/>
      <c r="BX4813" s="48"/>
      <c r="BY4813" s="97"/>
      <c r="BZ4813" s="48"/>
      <c r="CA4813" s="40"/>
      <c r="CB4813" s="94"/>
      <c r="CC4813" s="94"/>
      <c r="CD4813" s="94"/>
      <c r="CE4813" s="40"/>
      <c r="CF4813" s="73"/>
      <c r="CG4813" s="41"/>
      <c r="CH4813" s="41"/>
      <c r="CI4813" s="41"/>
      <c r="CJ4813" s="41"/>
      <c r="CK4813" s="41"/>
      <c r="CL4813" s="68"/>
      <c r="CM4813" s="41"/>
      <c r="CN4813" s="41"/>
      <c r="CO4813" s="39"/>
      <c r="CP4813" s="78"/>
    </row>
    <row r="4814" spans="1:94" s="38" customFormat="1" x14ac:dyDescent="0.25">
      <c r="A4814" s="38">
        <v>4811</v>
      </c>
      <c r="F4814" s="39"/>
      <c r="Q4814" s="39"/>
      <c r="R4814" s="40"/>
      <c r="S4814" s="40"/>
      <c r="T4814" s="39"/>
      <c r="AG4814" s="110"/>
      <c r="AH4814" s="94"/>
      <c r="AJ4814" s="97"/>
      <c r="AL4814" s="39"/>
      <c r="AP4814" s="39"/>
      <c r="AQ4814" s="77"/>
      <c r="AR4814" s="94"/>
      <c r="AT4814" s="97"/>
      <c r="BB4814" s="79"/>
      <c r="BC4814" s="94"/>
      <c r="BE4814" s="97"/>
      <c r="BF4814" s="97"/>
      <c r="BG4814" s="40"/>
      <c r="BK4814" s="40"/>
      <c r="BL4814" s="79"/>
      <c r="BM4814" s="94"/>
      <c r="BO4814" s="97"/>
      <c r="BQ4814" s="40"/>
      <c r="BR4814" s="94"/>
      <c r="BS4814" s="94"/>
      <c r="BT4814" s="94"/>
      <c r="BU4814" s="40"/>
      <c r="BV4814" s="82"/>
      <c r="BW4814" s="94"/>
      <c r="BX4814" s="48"/>
      <c r="BY4814" s="97"/>
      <c r="BZ4814" s="48"/>
      <c r="CA4814" s="40"/>
      <c r="CB4814" s="94"/>
      <c r="CC4814" s="94"/>
      <c r="CD4814" s="94"/>
      <c r="CE4814" s="40"/>
      <c r="CF4814" s="73"/>
      <c r="CG4814" s="41"/>
      <c r="CH4814" s="41"/>
      <c r="CI4814" s="41"/>
      <c r="CJ4814" s="41"/>
      <c r="CK4814" s="41"/>
      <c r="CL4814" s="68"/>
      <c r="CM4814" s="41"/>
      <c r="CN4814" s="41"/>
      <c r="CO4814" s="39"/>
      <c r="CP4814" s="78"/>
    </row>
    <row r="4815" spans="1:94" s="38" customFormat="1" x14ac:dyDescent="0.25">
      <c r="A4815" s="38">
        <v>4812</v>
      </c>
      <c r="F4815" s="39"/>
      <c r="Q4815" s="39"/>
      <c r="R4815" s="40"/>
      <c r="S4815" s="40"/>
      <c r="T4815" s="39"/>
      <c r="AG4815" s="110"/>
      <c r="AH4815" s="94"/>
      <c r="AJ4815" s="97"/>
      <c r="AL4815" s="39"/>
      <c r="AP4815" s="39"/>
      <c r="AQ4815" s="77"/>
      <c r="AR4815" s="94"/>
      <c r="AT4815" s="97"/>
      <c r="BB4815" s="79"/>
      <c r="BC4815" s="94"/>
      <c r="BE4815" s="97"/>
      <c r="BF4815" s="97"/>
      <c r="BG4815" s="40"/>
      <c r="BK4815" s="40"/>
      <c r="BL4815" s="79"/>
      <c r="BM4815" s="94"/>
      <c r="BO4815" s="97"/>
      <c r="BQ4815" s="40"/>
      <c r="BR4815" s="94"/>
      <c r="BS4815" s="94"/>
      <c r="BT4815" s="94"/>
      <c r="BU4815" s="40"/>
      <c r="BV4815" s="82"/>
      <c r="BW4815" s="94"/>
      <c r="BX4815" s="48"/>
      <c r="BY4815" s="97"/>
      <c r="BZ4815" s="48"/>
      <c r="CA4815" s="40"/>
      <c r="CB4815" s="94"/>
      <c r="CC4815" s="94"/>
      <c r="CD4815" s="94"/>
      <c r="CE4815" s="40"/>
      <c r="CF4815" s="73"/>
      <c r="CG4815" s="41"/>
      <c r="CH4815" s="41"/>
      <c r="CI4815" s="41"/>
      <c r="CJ4815" s="41"/>
      <c r="CK4815" s="41"/>
      <c r="CL4815" s="68"/>
      <c r="CM4815" s="41"/>
      <c r="CN4815" s="41"/>
      <c r="CO4815" s="39"/>
      <c r="CP4815" s="78"/>
    </row>
    <row r="4816" spans="1:94" s="38" customFormat="1" x14ac:dyDescent="0.25">
      <c r="A4816" s="38">
        <v>4813</v>
      </c>
      <c r="F4816" s="39"/>
      <c r="Q4816" s="39"/>
      <c r="R4816" s="40"/>
      <c r="S4816" s="40"/>
      <c r="T4816" s="39"/>
      <c r="AG4816" s="110"/>
      <c r="AH4816" s="94"/>
      <c r="AJ4816" s="97"/>
      <c r="AL4816" s="39"/>
      <c r="AP4816" s="39"/>
      <c r="AQ4816" s="77"/>
      <c r="AR4816" s="94"/>
      <c r="AT4816" s="97"/>
      <c r="BB4816" s="79"/>
      <c r="BC4816" s="94"/>
      <c r="BE4816" s="97"/>
      <c r="BF4816" s="97"/>
      <c r="BG4816" s="40"/>
      <c r="BK4816" s="40"/>
      <c r="BL4816" s="79"/>
      <c r="BM4816" s="94"/>
      <c r="BO4816" s="97"/>
      <c r="BQ4816" s="40"/>
      <c r="BR4816" s="94"/>
      <c r="BS4816" s="94"/>
      <c r="BT4816" s="94"/>
      <c r="BU4816" s="40"/>
      <c r="BV4816" s="82"/>
      <c r="BW4816" s="94"/>
      <c r="BX4816" s="48"/>
      <c r="BY4816" s="97"/>
      <c r="BZ4816" s="48"/>
      <c r="CA4816" s="40"/>
      <c r="CB4816" s="94"/>
      <c r="CC4816" s="94"/>
      <c r="CD4816" s="94"/>
      <c r="CE4816" s="40"/>
      <c r="CF4816" s="73"/>
      <c r="CG4816" s="41"/>
      <c r="CH4816" s="41"/>
      <c r="CI4816" s="41"/>
      <c r="CJ4816" s="41"/>
      <c r="CK4816" s="41"/>
      <c r="CL4816" s="68"/>
      <c r="CM4816" s="41"/>
      <c r="CN4816" s="41"/>
      <c r="CO4816" s="39"/>
      <c r="CP4816" s="78"/>
    </row>
    <row r="4817" spans="1:94" s="38" customFormat="1" x14ac:dyDescent="0.25">
      <c r="A4817" s="38">
        <v>4814</v>
      </c>
      <c r="F4817" s="39"/>
      <c r="Q4817" s="39"/>
      <c r="R4817" s="40"/>
      <c r="S4817" s="40"/>
      <c r="T4817" s="39"/>
      <c r="AG4817" s="110"/>
      <c r="AH4817" s="94"/>
      <c r="AJ4817" s="97"/>
      <c r="AL4817" s="39"/>
      <c r="AP4817" s="39"/>
      <c r="AQ4817" s="77"/>
      <c r="AR4817" s="94"/>
      <c r="AT4817" s="97"/>
      <c r="BB4817" s="79"/>
      <c r="BC4817" s="94"/>
      <c r="BE4817" s="97"/>
      <c r="BF4817" s="97"/>
      <c r="BG4817" s="40"/>
      <c r="BK4817" s="40"/>
      <c r="BL4817" s="79"/>
      <c r="BM4817" s="94"/>
      <c r="BO4817" s="97"/>
      <c r="BQ4817" s="40"/>
      <c r="BR4817" s="94"/>
      <c r="BS4817" s="94"/>
      <c r="BT4817" s="94"/>
      <c r="BU4817" s="40"/>
      <c r="BV4817" s="82"/>
      <c r="BW4817" s="94"/>
      <c r="BX4817" s="48"/>
      <c r="BY4817" s="97"/>
      <c r="BZ4817" s="48"/>
      <c r="CA4817" s="40"/>
      <c r="CB4817" s="94"/>
      <c r="CC4817" s="94"/>
      <c r="CD4817" s="94"/>
      <c r="CE4817" s="40"/>
      <c r="CF4817" s="73"/>
      <c r="CG4817" s="41"/>
      <c r="CH4817" s="41"/>
      <c r="CI4817" s="41"/>
      <c r="CJ4817" s="41"/>
      <c r="CK4817" s="41"/>
      <c r="CL4817" s="68"/>
      <c r="CM4817" s="41"/>
      <c r="CN4817" s="41"/>
      <c r="CO4817" s="39"/>
      <c r="CP4817" s="78"/>
    </row>
    <row r="4818" spans="1:94" s="38" customFormat="1" x14ac:dyDescent="0.25">
      <c r="A4818" s="38">
        <v>4815</v>
      </c>
      <c r="F4818" s="39"/>
      <c r="Q4818" s="39"/>
      <c r="R4818" s="40"/>
      <c r="S4818" s="40"/>
      <c r="T4818" s="39"/>
      <c r="AG4818" s="110"/>
      <c r="AH4818" s="94"/>
      <c r="AJ4818" s="97"/>
      <c r="AL4818" s="39"/>
      <c r="AP4818" s="39"/>
      <c r="AQ4818" s="77"/>
      <c r="AR4818" s="94"/>
      <c r="AT4818" s="97"/>
      <c r="BB4818" s="79"/>
      <c r="BC4818" s="94"/>
      <c r="BE4818" s="97"/>
      <c r="BF4818" s="97"/>
      <c r="BG4818" s="40"/>
      <c r="BK4818" s="40"/>
      <c r="BL4818" s="79"/>
      <c r="BM4818" s="94"/>
      <c r="BO4818" s="97"/>
      <c r="BQ4818" s="40"/>
      <c r="BR4818" s="94"/>
      <c r="BS4818" s="94"/>
      <c r="BT4818" s="94"/>
      <c r="BU4818" s="40"/>
      <c r="BV4818" s="82"/>
      <c r="BW4818" s="94"/>
      <c r="BX4818" s="48"/>
      <c r="BY4818" s="97"/>
      <c r="BZ4818" s="48"/>
      <c r="CA4818" s="40"/>
      <c r="CB4818" s="94"/>
      <c r="CC4818" s="94"/>
      <c r="CD4818" s="94"/>
      <c r="CE4818" s="40"/>
      <c r="CF4818" s="73"/>
      <c r="CG4818" s="41"/>
      <c r="CH4818" s="41"/>
      <c r="CI4818" s="41"/>
      <c r="CJ4818" s="41"/>
      <c r="CK4818" s="41"/>
      <c r="CL4818" s="68"/>
      <c r="CM4818" s="41"/>
      <c r="CN4818" s="41"/>
      <c r="CO4818" s="39"/>
      <c r="CP4818" s="78"/>
    </row>
    <row r="4819" spans="1:94" s="38" customFormat="1" x14ac:dyDescent="0.25">
      <c r="A4819" s="38">
        <v>4816</v>
      </c>
      <c r="F4819" s="39"/>
      <c r="Q4819" s="39"/>
      <c r="R4819" s="40"/>
      <c r="S4819" s="40"/>
      <c r="T4819" s="39"/>
      <c r="AG4819" s="110"/>
      <c r="AH4819" s="94"/>
      <c r="AJ4819" s="97"/>
      <c r="AL4819" s="39"/>
      <c r="AP4819" s="39"/>
      <c r="AQ4819" s="77"/>
      <c r="AR4819" s="94"/>
      <c r="AT4819" s="97"/>
      <c r="BB4819" s="79"/>
      <c r="BC4819" s="94"/>
      <c r="BE4819" s="97"/>
      <c r="BF4819" s="97"/>
      <c r="BG4819" s="40"/>
      <c r="BK4819" s="40"/>
      <c r="BL4819" s="79"/>
      <c r="BM4819" s="94"/>
      <c r="BO4819" s="97"/>
      <c r="BQ4819" s="40"/>
      <c r="BR4819" s="94"/>
      <c r="BS4819" s="94"/>
      <c r="BT4819" s="94"/>
      <c r="BU4819" s="40"/>
      <c r="BV4819" s="82"/>
      <c r="BW4819" s="94"/>
      <c r="BX4819" s="48"/>
      <c r="BY4819" s="97"/>
      <c r="BZ4819" s="48"/>
      <c r="CA4819" s="40"/>
      <c r="CB4819" s="94"/>
      <c r="CC4819" s="94"/>
      <c r="CD4819" s="94"/>
      <c r="CE4819" s="40"/>
      <c r="CF4819" s="73"/>
      <c r="CG4819" s="41"/>
      <c r="CH4819" s="41"/>
      <c r="CI4819" s="41"/>
      <c r="CJ4819" s="41"/>
      <c r="CK4819" s="41"/>
      <c r="CL4819" s="68"/>
      <c r="CM4819" s="41"/>
      <c r="CN4819" s="41"/>
      <c r="CO4819" s="39"/>
      <c r="CP4819" s="78"/>
    </row>
    <row r="4820" spans="1:94" s="38" customFormat="1" x14ac:dyDescent="0.25">
      <c r="A4820" s="38">
        <v>4817</v>
      </c>
      <c r="F4820" s="39"/>
      <c r="Q4820" s="39"/>
      <c r="R4820" s="40"/>
      <c r="S4820" s="40"/>
      <c r="T4820" s="39"/>
      <c r="AG4820" s="110"/>
      <c r="AH4820" s="94"/>
      <c r="AJ4820" s="97"/>
      <c r="AL4820" s="39"/>
      <c r="AP4820" s="39"/>
      <c r="AQ4820" s="77"/>
      <c r="AR4820" s="94"/>
      <c r="AT4820" s="97"/>
      <c r="BB4820" s="79"/>
      <c r="BC4820" s="94"/>
      <c r="BE4820" s="97"/>
      <c r="BF4820" s="97"/>
      <c r="BG4820" s="40"/>
      <c r="BK4820" s="40"/>
      <c r="BL4820" s="79"/>
      <c r="BM4820" s="94"/>
      <c r="BO4820" s="97"/>
      <c r="BQ4820" s="40"/>
      <c r="BR4820" s="94"/>
      <c r="BS4820" s="94"/>
      <c r="BT4820" s="94"/>
      <c r="BU4820" s="40"/>
      <c r="BV4820" s="82"/>
      <c r="BW4820" s="94"/>
      <c r="BX4820" s="48"/>
      <c r="BY4820" s="97"/>
      <c r="BZ4820" s="48"/>
      <c r="CA4820" s="40"/>
      <c r="CB4820" s="94"/>
      <c r="CC4820" s="94"/>
      <c r="CD4820" s="94"/>
      <c r="CE4820" s="40"/>
      <c r="CF4820" s="73"/>
      <c r="CG4820" s="41"/>
      <c r="CH4820" s="41"/>
      <c r="CI4820" s="41"/>
      <c r="CJ4820" s="41"/>
      <c r="CK4820" s="41"/>
      <c r="CL4820" s="68"/>
      <c r="CM4820" s="41"/>
      <c r="CN4820" s="41"/>
      <c r="CO4820" s="39"/>
      <c r="CP4820" s="78"/>
    </row>
    <row r="4821" spans="1:94" s="38" customFormat="1" x14ac:dyDescent="0.25">
      <c r="A4821" s="38">
        <v>4818</v>
      </c>
      <c r="F4821" s="39"/>
      <c r="Q4821" s="39"/>
      <c r="R4821" s="40"/>
      <c r="S4821" s="40"/>
      <c r="T4821" s="39"/>
      <c r="AG4821" s="110"/>
      <c r="AH4821" s="94"/>
      <c r="AJ4821" s="97"/>
      <c r="AL4821" s="39"/>
      <c r="AP4821" s="39"/>
      <c r="AQ4821" s="77"/>
      <c r="AR4821" s="94"/>
      <c r="AT4821" s="97"/>
      <c r="BB4821" s="79"/>
      <c r="BC4821" s="94"/>
      <c r="BE4821" s="97"/>
      <c r="BF4821" s="97"/>
      <c r="BG4821" s="40"/>
      <c r="BK4821" s="40"/>
      <c r="BL4821" s="79"/>
      <c r="BM4821" s="94"/>
      <c r="BO4821" s="97"/>
      <c r="BQ4821" s="40"/>
      <c r="BR4821" s="94"/>
      <c r="BS4821" s="94"/>
      <c r="BT4821" s="94"/>
      <c r="BU4821" s="40"/>
      <c r="BV4821" s="82"/>
      <c r="BW4821" s="94"/>
      <c r="BX4821" s="48"/>
      <c r="BY4821" s="97"/>
      <c r="BZ4821" s="48"/>
      <c r="CA4821" s="40"/>
      <c r="CB4821" s="94"/>
      <c r="CC4821" s="94"/>
      <c r="CD4821" s="94"/>
      <c r="CE4821" s="40"/>
      <c r="CF4821" s="73"/>
      <c r="CG4821" s="41"/>
      <c r="CH4821" s="41"/>
      <c r="CI4821" s="41"/>
      <c r="CJ4821" s="41"/>
      <c r="CK4821" s="41"/>
      <c r="CL4821" s="68"/>
      <c r="CM4821" s="41"/>
      <c r="CN4821" s="41"/>
      <c r="CO4821" s="39"/>
      <c r="CP4821" s="78"/>
    </row>
    <row r="4822" spans="1:94" s="38" customFormat="1" x14ac:dyDescent="0.25">
      <c r="A4822" s="38">
        <v>4819</v>
      </c>
      <c r="F4822" s="39"/>
      <c r="Q4822" s="39"/>
      <c r="R4822" s="40"/>
      <c r="S4822" s="40"/>
      <c r="T4822" s="39"/>
      <c r="AG4822" s="110"/>
      <c r="AH4822" s="94"/>
      <c r="AJ4822" s="97"/>
      <c r="AL4822" s="39"/>
      <c r="AP4822" s="39"/>
      <c r="AQ4822" s="77"/>
      <c r="AR4822" s="94"/>
      <c r="AT4822" s="97"/>
      <c r="BB4822" s="79"/>
      <c r="BC4822" s="94"/>
      <c r="BE4822" s="97"/>
      <c r="BF4822" s="97"/>
      <c r="BG4822" s="40"/>
      <c r="BK4822" s="40"/>
      <c r="BL4822" s="79"/>
      <c r="BM4822" s="94"/>
      <c r="BO4822" s="97"/>
      <c r="BQ4822" s="40"/>
      <c r="BR4822" s="94"/>
      <c r="BS4822" s="94"/>
      <c r="BT4822" s="94"/>
      <c r="BU4822" s="40"/>
      <c r="BV4822" s="82"/>
      <c r="BW4822" s="94"/>
      <c r="BX4822" s="48"/>
      <c r="BY4822" s="97"/>
      <c r="BZ4822" s="48"/>
      <c r="CA4822" s="40"/>
      <c r="CB4822" s="94"/>
      <c r="CC4822" s="94"/>
      <c r="CD4822" s="94"/>
      <c r="CE4822" s="40"/>
      <c r="CF4822" s="73"/>
      <c r="CG4822" s="41"/>
      <c r="CH4822" s="41"/>
      <c r="CI4822" s="41"/>
      <c r="CJ4822" s="41"/>
      <c r="CK4822" s="41"/>
      <c r="CL4822" s="68"/>
      <c r="CM4822" s="41"/>
      <c r="CN4822" s="41"/>
      <c r="CO4822" s="39"/>
      <c r="CP4822" s="78"/>
    </row>
    <row r="4823" spans="1:94" s="38" customFormat="1" x14ac:dyDescent="0.25">
      <c r="A4823" s="38">
        <v>4820</v>
      </c>
      <c r="F4823" s="39"/>
      <c r="Q4823" s="39"/>
      <c r="R4823" s="40"/>
      <c r="S4823" s="40"/>
      <c r="T4823" s="39"/>
      <c r="AG4823" s="110"/>
      <c r="AH4823" s="94"/>
      <c r="AJ4823" s="97"/>
      <c r="AL4823" s="39"/>
      <c r="AP4823" s="39"/>
      <c r="AQ4823" s="77"/>
      <c r="AR4823" s="94"/>
      <c r="AT4823" s="97"/>
      <c r="BB4823" s="79"/>
      <c r="BC4823" s="94"/>
      <c r="BE4823" s="97"/>
      <c r="BF4823" s="97"/>
      <c r="BG4823" s="40"/>
      <c r="BK4823" s="40"/>
      <c r="BL4823" s="79"/>
      <c r="BM4823" s="94"/>
      <c r="BO4823" s="97"/>
      <c r="BQ4823" s="40"/>
      <c r="BR4823" s="94"/>
      <c r="BS4823" s="94"/>
      <c r="BT4823" s="94"/>
      <c r="BU4823" s="40"/>
      <c r="BV4823" s="82"/>
      <c r="BW4823" s="94"/>
      <c r="BX4823" s="48"/>
      <c r="BY4823" s="97"/>
      <c r="BZ4823" s="48"/>
      <c r="CA4823" s="40"/>
      <c r="CB4823" s="94"/>
      <c r="CC4823" s="94"/>
      <c r="CD4823" s="94"/>
      <c r="CE4823" s="40"/>
      <c r="CF4823" s="73"/>
      <c r="CG4823" s="41"/>
      <c r="CH4823" s="41"/>
      <c r="CI4823" s="41"/>
      <c r="CJ4823" s="41"/>
      <c r="CK4823" s="41"/>
      <c r="CL4823" s="68"/>
      <c r="CM4823" s="41"/>
      <c r="CN4823" s="41"/>
      <c r="CO4823" s="39"/>
      <c r="CP4823" s="78"/>
    </row>
    <row r="4824" spans="1:94" s="38" customFormat="1" x14ac:dyDescent="0.25">
      <c r="A4824" s="38">
        <v>4821</v>
      </c>
      <c r="F4824" s="39"/>
      <c r="Q4824" s="39"/>
      <c r="R4824" s="40"/>
      <c r="S4824" s="40"/>
      <c r="T4824" s="39"/>
      <c r="AG4824" s="110"/>
      <c r="AH4824" s="94"/>
      <c r="AJ4824" s="97"/>
      <c r="AL4824" s="39"/>
      <c r="AP4824" s="39"/>
      <c r="AQ4824" s="77"/>
      <c r="AR4824" s="94"/>
      <c r="AT4824" s="97"/>
      <c r="BB4824" s="79"/>
      <c r="BC4824" s="94"/>
      <c r="BE4824" s="97"/>
      <c r="BF4824" s="97"/>
      <c r="BG4824" s="40"/>
      <c r="BK4824" s="40"/>
      <c r="BL4824" s="79"/>
      <c r="BM4824" s="94"/>
      <c r="BO4824" s="97"/>
      <c r="BQ4824" s="40"/>
      <c r="BR4824" s="94"/>
      <c r="BS4824" s="94"/>
      <c r="BT4824" s="94"/>
      <c r="BU4824" s="40"/>
      <c r="BV4824" s="82"/>
      <c r="BW4824" s="94"/>
      <c r="BX4824" s="48"/>
      <c r="BY4824" s="97"/>
      <c r="BZ4824" s="48"/>
      <c r="CA4824" s="40"/>
      <c r="CB4824" s="94"/>
      <c r="CC4824" s="94"/>
      <c r="CD4824" s="94"/>
      <c r="CE4824" s="40"/>
      <c r="CF4824" s="73"/>
      <c r="CG4824" s="41"/>
      <c r="CH4824" s="41"/>
      <c r="CI4824" s="41"/>
      <c r="CJ4824" s="41"/>
      <c r="CK4824" s="41"/>
      <c r="CL4824" s="68"/>
      <c r="CM4824" s="41"/>
      <c r="CN4824" s="41"/>
      <c r="CO4824" s="39"/>
      <c r="CP4824" s="78"/>
    </row>
    <row r="4825" spans="1:94" s="38" customFormat="1" x14ac:dyDescent="0.25">
      <c r="A4825" s="38">
        <v>4822</v>
      </c>
      <c r="F4825" s="39"/>
      <c r="Q4825" s="39"/>
      <c r="R4825" s="40"/>
      <c r="S4825" s="40"/>
      <c r="T4825" s="39"/>
      <c r="AG4825" s="110"/>
      <c r="AH4825" s="94"/>
      <c r="AJ4825" s="97"/>
      <c r="AL4825" s="39"/>
      <c r="AP4825" s="39"/>
      <c r="AQ4825" s="77"/>
      <c r="AR4825" s="94"/>
      <c r="AT4825" s="97"/>
      <c r="BB4825" s="79"/>
      <c r="BC4825" s="94"/>
      <c r="BE4825" s="97"/>
      <c r="BF4825" s="97"/>
      <c r="BG4825" s="40"/>
      <c r="BK4825" s="40"/>
      <c r="BL4825" s="79"/>
      <c r="BM4825" s="94"/>
      <c r="BO4825" s="97"/>
      <c r="BQ4825" s="40"/>
      <c r="BR4825" s="94"/>
      <c r="BS4825" s="94"/>
      <c r="BT4825" s="94"/>
      <c r="BU4825" s="40"/>
      <c r="BV4825" s="82"/>
      <c r="BW4825" s="94"/>
      <c r="BX4825" s="48"/>
      <c r="BY4825" s="97"/>
      <c r="BZ4825" s="48"/>
      <c r="CA4825" s="40"/>
      <c r="CB4825" s="94"/>
      <c r="CC4825" s="94"/>
      <c r="CD4825" s="94"/>
      <c r="CE4825" s="40"/>
      <c r="CF4825" s="73"/>
      <c r="CG4825" s="41"/>
      <c r="CH4825" s="41"/>
      <c r="CI4825" s="41"/>
      <c r="CJ4825" s="41"/>
      <c r="CK4825" s="41"/>
      <c r="CL4825" s="68"/>
      <c r="CM4825" s="41"/>
      <c r="CN4825" s="41"/>
      <c r="CO4825" s="39"/>
      <c r="CP4825" s="78"/>
    </row>
    <row r="4826" spans="1:94" s="38" customFormat="1" x14ac:dyDescent="0.25">
      <c r="A4826" s="38">
        <v>4823</v>
      </c>
      <c r="F4826" s="39"/>
      <c r="Q4826" s="39"/>
      <c r="R4826" s="40"/>
      <c r="S4826" s="40"/>
      <c r="T4826" s="39"/>
      <c r="AG4826" s="110"/>
      <c r="AH4826" s="94"/>
      <c r="AJ4826" s="97"/>
      <c r="AL4826" s="39"/>
      <c r="AP4826" s="39"/>
      <c r="AQ4826" s="77"/>
      <c r="AR4826" s="94"/>
      <c r="AT4826" s="97"/>
      <c r="BB4826" s="79"/>
      <c r="BC4826" s="94"/>
      <c r="BE4826" s="97"/>
      <c r="BF4826" s="97"/>
      <c r="BG4826" s="40"/>
      <c r="BK4826" s="40"/>
      <c r="BL4826" s="79"/>
      <c r="BM4826" s="94"/>
      <c r="BO4826" s="97"/>
      <c r="BQ4826" s="40"/>
      <c r="BR4826" s="94"/>
      <c r="BS4826" s="94"/>
      <c r="BT4826" s="94"/>
      <c r="BU4826" s="40"/>
      <c r="BV4826" s="82"/>
      <c r="BW4826" s="94"/>
      <c r="BX4826" s="48"/>
      <c r="BY4826" s="97"/>
      <c r="BZ4826" s="48"/>
      <c r="CA4826" s="40"/>
      <c r="CB4826" s="94"/>
      <c r="CC4826" s="94"/>
      <c r="CD4826" s="94"/>
      <c r="CE4826" s="40"/>
      <c r="CF4826" s="73"/>
      <c r="CG4826" s="41"/>
      <c r="CH4826" s="41"/>
      <c r="CI4826" s="41"/>
      <c r="CJ4826" s="41"/>
      <c r="CK4826" s="41"/>
      <c r="CL4826" s="68"/>
      <c r="CM4826" s="41"/>
      <c r="CN4826" s="41"/>
      <c r="CO4826" s="39"/>
      <c r="CP4826" s="78"/>
    </row>
    <row r="4827" spans="1:94" s="38" customFormat="1" x14ac:dyDescent="0.25">
      <c r="A4827" s="38">
        <v>4824</v>
      </c>
      <c r="F4827" s="39"/>
      <c r="Q4827" s="39"/>
      <c r="R4827" s="40"/>
      <c r="S4827" s="40"/>
      <c r="T4827" s="39"/>
      <c r="AG4827" s="110"/>
      <c r="AH4827" s="94"/>
      <c r="AJ4827" s="97"/>
      <c r="AL4827" s="39"/>
      <c r="AP4827" s="39"/>
      <c r="AQ4827" s="77"/>
      <c r="AR4827" s="94"/>
      <c r="AT4827" s="97"/>
      <c r="BB4827" s="79"/>
      <c r="BC4827" s="94"/>
      <c r="BE4827" s="97"/>
      <c r="BF4827" s="97"/>
      <c r="BG4827" s="40"/>
      <c r="BK4827" s="40"/>
      <c r="BL4827" s="79"/>
      <c r="BM4827" s="94"/>
      <c r="BO4827" s="97"/>
      <c r="BQ4827" s="40"/>
      <c r="BR4827" s="94"/>
      <c r="BS4827" s="94"/>
      <c r="BT4827" s="94"/>
      <c r="BU4827" s="40"/>
      <c r="BV4827" s="82"/>
      <c r="BW4827" s="94"/>
      <c r="BX4827" s="48"/>
      <c r="BY4827" s="97"/>
      <c r="BZ4827" s="48"/>
      <c r="CA4827" s="40"/>
      <c r="CB4827" s="94"/>
      <c r="CC4827" s="94"/>
      <c r="CD4827" s="94"/>
      <c r="CE4827" s="40"/>
      <c r="CF4827" s="73"/>
      <c r="CG4827" s="41"/>
      <c r="CH4827" s="41"/>
      <c r="CI4827" s="41"/>
      <c r="CJ4827" s="41"/>
      <c r="CK4827" s="41"/>
      <c r="CL4827" s="68"/>
      <c r="CM4827" s="41"/>
      <c r="CN4827" s="41"/>
      <c r="CO4827" s="39"/>
      <c r="CP4827" s="78"/>
    </row>
    <row r="4828" spans="1:94" s="38" customFormat="1" x14ac:dyDescent="0.25">
      <c r="A4828" s="38">
        <v>4825</v>
      </c>
      <c r="F4828" s="39"/>
      <c r="Q4828" s="39"/>
      <c r="R4828" s="40"/>
      <c r="S4828" s="40"/>
      <c r="T4828" s="39"/>
      <c r="AG4828" s="110"/>
      <c r="AH4828" s="94"/>
      <c r="AJ4828" s="97"/>
      <c r="AL4828" s="39"/>
      <c r="AP4828" s="39"/>
      <c r="AQ4828" s="77"/>
      <c r="AR4828" s="94"/>
      <c r="AT4828" s="97"/>
      <c r="BB4828" s="79"/>
      <c r="BC4828" s="94"/>
      <c r="BE4828" s="97"/>
      <c r="BF4828" s="97"/>
      <c r="BG4828" s="40"/>
      <c r="BK4828" s="40"/>
      <c r="BL4828" s="79"/>
      <c r="BM4828" s="94"/>
      <c r="BO4828" s="97"/>
      <c r="BQ4828" s="40"/>
      <c r="BR4828" s="94"/>
      <c r="BS4828" s="94"/>
      <c r="BT4828" s="94"/>
      <c r="BU4828" s="40"/>
      <c r="BV4828" s="82"/>
      <c r="BW4828" s="94"/>
      <c r="BX4828" s="48"/>
      <c r="BY4828" s="97"/>
      <c r="BZ4828" s="48"/>
      <c r="CA4828" s="40"/>
      <c r="CB4828" s="94"/>
      <c r="CC4828" s="94"/>
      <c r="CD4828" s="94"/>
      <c r="CE4828" s="40"/>
      <c r="CF4828" s="73"/>
      <c r="CG4828" s="41"/>
      <c r="CH4828" s="41"/>
      <c r="CI4828" s="41"/>
      <c r="CJ4828" s="41"/>
      <c r="CK4828" s="41"/>
      <c r="CL4828" s="68"/>
      <c r="CM4828" s="41"/>
      <c r="CN4828" s="41"/>
      <c r="CO4828" s="39"/>
      <c r="CP4828" s="78"/>
    </row>
    <row r="4829" spans="1:94" s="38" customFormat="1" x14ac:dyDescent="0.25">
      <c r="A4829" s="38">
        <v>4826</v>
      </c>
      <c r="F4829" s="39"/>
      <c r="Q4829" s="39"/>
      <c r="R4829" s="40"/>
      <c r="S4829" s="40"/>
      <c r="T4829" s="39"/>
      <c r="AG4829" s="110"/>
      <c r="AH4829" s="94"/>
      <c r="AJ4829" s="97"/>
      <c r="AL4829" s="39"/>
      <c r="AP4829" s="39"/>
      <c r="AQ4829" s="77"/>
      <c r="AR4829" s="94"/>
      <c r="AT4829" s="97"/>
      <c r="BB4829" s="79"/>
      <c r="BC4829" s="94"/>
      <c r="BE4829" s="97"/>
      <c r="BF4829" s="97"/>
      <c r="BG4829" s="40"/>
      <c r="BK4829" s="40"/>
      <c r="BL4829" s="79"/>
      <c r="BM4829" s="94"/>
      <c r="BO4829" s="97"/>
      <c r="BQ4829" s="40"/>
      <c r="BR4829" s="94"/>
      <c r="BS4829" s="94"/>
      <c r="BT4829" s="94"/>
      <c r="BU4829" s="40"/>
      <c r="BV4829" s="82"/>
      <c r="BW4829" s="94"/>
      <c r="BX4829" s="48"/>
      <c r="BY4829" s="97"/>
      <c r="BZ4829" s="48"/>
      <c r="CA4829" s="40"/>
      <c r="CB4829" s="94"/>
      <c r="CC4829" s="94"/>
      <c r="CD4829" s="94"/>
      <c r="CE4829" s="40"/>
      <c r="CF4829" s="73"/>
      <c r="CG4829" s="41"/>
      <c r="CH4829" s="41"/>
      <c r="CI4829" s="41"/>
      <c r="CJ4829" s="41"/>
      <c r="CK4829" s="41"/>
      <c r="CL4829" s="68"/>
      <c r="CM4829" s="41"/>
      <c r="CN4829" s="41"/>
      <c r="CO4829" s="39"/>
      <c r="CP4829" s="78"/>
    </row>
    <row r="4830" spans="1:94" s="38" customFormat="1" x14ac:dyDescent="0.25">
      <c r="A4830" s="38">
        <v>4827</v>
      </c>
      <c r="F4830" s="39"/>
      <c r="Q4830" s="39"/>
      <c r="R4830" s="40"/>
      <c r="S4830" s="40"/>
      <c r="T4830" s="39"/>
      <c r="AG4830" s="110"/>
      <c r="AH4830" s="94"/>
      <c r="AJ4830" s="97"/>
      <c r="AL4830" s="39"/>
      <c r="AP4830" s="39"/>
      <c r="AQ4830" s="77"/>
      <c r="AR4830" s="94"/>
      <c r="AT4830" s="97"/>
      <c r="BB4830" s="79"/>
      <c r="BC4830" s="94"/>
      <c r="BE4830" s="97"/>
      <c r="BF4830" s="97"/>
      <c r="BG4830" s="40"/>
      <c r="BK4830" s="40"/>
      <c r="BL4830" s="79"/>
      <c r="BM4830" s="94"/>
      <c r="BO4830" s="97"/>
      <c r="BQ4830" s="40"/>
      <c r="BR4830" s="94"/>
      <c r="BS4830" s="94"/>
      <c r="BT4830" s="94"/>
      <c r="BU4830" s="40"/>
      <c r="BV4830" s="82"/>
      <c r="BW4830" s="94"/>
      <c r="BX4830" s="48"/>
      <c r="BY4830" s="97"/>
      <c r="BZ4830" s="48"/>
      <c r="CA4830" s="40"/>
      <c r="CB4830" s="94"/>
      <c r="CC4830" s="94"/>
      <c r="CD4830" s="94"/>
      <c r="CE4830" s="40"/>
      <c r="CF4830" s="73"/>
      <c r="CG4830" s="41"/>
      <c r="CH4830" s="41"/>
      <c r="CI4830" s="41"/>
      <c r="CJ4830" s="41"/>
      <c r="CK4830" s="41"/>
      <c r="CL4830" s="68"/>
      <c r="CM4830" s="41"/>
      <c r="CN4830" s="41"/>
      <c r="CO4830" s="39"/>
      <c r="CP4830" s="78"/>
    </row>
    <row r="4831" spans="1:94" s="38" customFormat="1" x14ac:dyDescent="0.25">
      <c r="A4831" s="38">
        <v>4828</v>
      </c>
      <c r="F4831" s="39"/>
      <c r="Q4831" s="39"/>
      <c r="R4831" s="40"/>
      <c r="S4831" s="40"/>
      <c r="T4831" s="39"/>
      <c r="AG4831" s="110"/>
      <c r="AH4831" s="94"/>
      <c r="AJ4831" s="97"/>
      <c r="AL4831" s="39"/>
      <c r="AP4831" s="39"/>
      <c r="AQ4831" s="77"/>
      <c r="AR4831" s="94"/>
      <c r="AT4831" s="97"/>
      <c r="BB4831" s="79"/>
      <c r="BC4831" s="94"/>
      <c r="BE4831" s="97"/>
      <c r="BF4831" s="97"/>
      <c r="BG4831" s="40"/>
      <c r="BK4831" s="40"/>
      <c r="BL4831" s="79"/>
      <c r="BM4831" s="94"/>
      <c r="BO4831" s="97"/>
      <c r="BQ4831" s="40"/>
      <c r="BR4831" s="94"/>
      <c r="BS4831" s="94"/>
      <c r="BT4831" s="94"/>
      <c r="BU4831" s="40"/>
      <c r="BV4831" s="82"/>
      <c r="BW4831" s="94"/>
      <c r="BX4831" s="48"/>
      <c r="BY4831" s="97"/>
      <c r="BZ4831" s="48"/>
      <c r="CA4831" s="40"/>
      <c r="CB4831" s="94"/>
      <c r="CC4831" s="94"/>
      <c r="CD4831" s="94"/>
      <c r="CE4831" s="40"/>
      <c r="CF4831" s="73"/>
      <c r="CG4831" s="41"/>
      <c r="CH4831" s="41"/>
      <c r="CI4831" s="41"/>
      <c r="CJ4831" s="41"/>
      <c r="CK4831" s="41"/>
      <c r="CL4831" s="68"/>
      <c r="CM4831" s="41"/>
      <c r="CN4831" s="41"/>
      <c r="CO4831" s="39"/>
      <c r="CP4831" s="78"/>
    </row>
    <row r="4832" spans="1:94" s="38" customFormat="1" x14ac:dyDescent="0.25">
      <c r="A4832" s="38">
        <v>4829</v>
      </c>
      <c r="F4832" s="39"/>
      <c r="Q4832" s="39"/>
      <c r="R4832" s="40"/>
      <c r="S4832" s="40"/>
      <c r="T4832" s="39"/>
      <c r="AG4832" s="110"/>
      <c r="AH4832" s="94"/>
      <c r="AJ4832" s="97"/>
      <c r="AL4832" s="39"/>
      <c r="AP4832" s="39"/>
      <c r="AQ4832" s="77"/>
      <c r="AR4832" s="94"/>
      <c r="AT4832" s="97"/>
      <c r="BB4832" s="79"/>
      <c r="BC4832" s="94"/>
      <c r="BE4832" s="97"/>
      <c r="BF4832" s="97"/>
      <c r="BG4832" s="40"/>
      <c r="BK4832" s="40"/>
      <c r="BL4832" s="79"/>
      <c r="BM4832" s="94"/>
      <c r="BO4832" s="97"/>
      <c r="BQ4832" s="40"/>
      <c r="BR4832" s="94"/>
      <c r="BS4832" s="94"/>
      <c r="BT4832" s="94"/>
      <c r="BU4832" s="40"/>
      <c r="BV4832" s="82"/>
      <c r="BW4832" s="94"/>
      <c r="BX4832" s="48"/>
      <c r="BY4832" s="97"/>
      <c r="BZ4832" s="48"/>
      <c r="CA4832" s="40"/>
      <c r="CB4832" s="94"/>
      <c r="CC4832" s="94"/>
      <c r="CD4832" s="94"/>
      <c r="CE4832" s="40"/>
      <c r="CF4832" s="73"/>
      <c r="CG4832" s="41"/>
      <c r="CH4832" s="41"/>
      <c r="CI4832" s="41"/>
      <c r="CJ4832" s="41"/>
      <c r="CK4832" s="41"/>
      <c r="CL4832" s="68"/>
      <c r="CM4832" s="41"/>
      <c r="CN4832" s="41"/>
      <c r="CO4832" s="39"/>
      <c r="CP4832" s="78"/>
    </row>
    <row r="4833" spans="1:94" s="38" customFormat="1" x14ac:dyDescent="0.25">
      <c r="A4833" s="38">
        <v>4830</v>
      </c>
      <c r="F4833" s="39"/>
      <c r="Q4833" s="39"/>
      <c r="R4833" s="40"/>
      <c r="S4833" s="40"/>
      <c r="T4833" s="39"/>
      <c r="AG4833" s="110"/>
      <c r="AH4833" s="94"/>
      <c r="AJ4833" s="97"/>
      <c r="AL4833" s="39"/>
      <c r="AP4833" s="39"/>
      <c r="AQ4833" s="77"/>
      <c r="AR4833" s="94"/>
      <c r="AT4833" s="97"/>
      <c r="BB4833" s="79"/>
      <c r="BC4833" s="94"/>
      <c r="BE4833" s="97"/>
      <c r="BF4833" s="97"/>
      <c r="BG4833" s="40"/>
      <c r="BK4833" s="40"/>
      <c r="BL4833" s="79"/>
      <c r="BM4833" s="94"/>
      <c r="BO4833" s="97"/>
      <c r="BQ4833" s="40"/>
      <c r="BR4833" s="94"/>
      <c r="BS4833" s="94"/>
      <c r="BT4833" s="94"/>
      <c r="BU4833" s="40"/>
      <c r="BV4833" s="82"/>
      <c r="BW4833" s="94"/>
      <c r="BX4833" s="48"/>
      <c r="BY4833" s="97"/>
      <c r="BZ4833" s="48"/>
      <c r="CA4833" s="40"/>
      <c r="CB4833" s="94"/>
      <c r="CC4833" s="94"/>
      <c r="CD4833" s="94"/>
      <c r="CE4833" s="40"/>
      <c r="CF4833" s="73"/>
      <c r="CG4833" s="41"/>
      <c r="CH4833" s="41"/>
      <c r="CI4833" s="41"/>
      <c r="CJ4833" s="41"/>
      <c r="CK4833" s="41"/>
      <c r="CL4833" s="68"/>
      <c r="CM4833" s="41"/>
      <c r="CN4833" s="41"/>
      <c r="CO4833" s="39"/>
      <c r="CP4833" s="78"/>
    </row>
    <row r="4834" spans="1:94" s="38" customFormat="1" x14ac:dyDescent="0.25">
      <c r="A4834" s="38">
        <v>4831</v>
      </c>
      <c r="F4834" s="39"/>
      <c r="Q4834" s="39"/>
      <c r="R4834" s="40"/>
      <c r="S4834" s="40"/>
      <c r="T4834" s="39"/>
      <c r="AG4834" s="110"/>
      <c r="AH4834" s="94"/>
      <c r="AJ4834" s="97"/>
      <c r="AL4834" s="39"/>
      <c r="AP4834" s="39"/>
      <c r="AQ4834" s="77"/>
      <c r="AR4834" s="94"/>
      <c r="AT4834" s="97"/>
      <c r="BB4834" s="79"/>
      <c r="BC4834" s="94"/>
      <c r="BE4834" s="97"/>
      <c r="BF4834" s="97"/>
      <c r="BG4834" s="40"/>
      <c r="BK4834" s="40"/>
      <c r="BL4834" s="79"/>
      <c r="BM4834" s="94"/>
      <c r="BO4834" s="97"/>
      <c r="BQ4834" s="40"/>
      <c r="BR4834" s="94"/>
      <c r="BS4834" s="94"/>
      <c r="BT4834" s="94"/>
      <c r="BU4834" s="40"/>
      <c r="BV4834" s="82"/>
      <c r="BW4834" s="94"/>
      <c r="BX4834" s="48"/>
      <c r="BY4834" s="97"/>
      <c r="BZ4834" s="48"/>
      <c r="CA4834" s="40"/>
      <c r="CB4834" s="94"/>
      <c r="CC4834" s="94"/>
      <c r="CD4834" s="94"/>
      <c r="CE4834" s="40"/>
      <c r="CF4834" s="73"/>
      <c r="CG4834" s="41"/>
      <c r="CH4834" s="41"/>
      <c r="CI4834" s="41"/>
      <c r="CJ4834" s="41"/>
      <c r="CK4834" s="41"/>
      <c r="CL4834" s="68"/>
      <c r="CM4834" s="41"/>
      <c r="CN4834" s="41"/>
      <c r="CO4834" s="39"/>
      <c r="CP4834" s="78"/>
    </row>
    <row r="4835" spans="1:94" s="38" customFormat="1" x14ac:dyDescent="0.25">
      <c r="A4835" s="38">
        <v>4832</v>
      </c>
      <c r="F4835" s="39"/>
      <c r="Q4835" s="39"/>
      <c r="R4835" s="40"/>
      <c r="S4835" s="40"/>
      <c r="T4835" s="39"/>
      <c r="AG4835" s="110"/>
      <c r="AH4835" s="94"/>
      <c r="AJ4835" s="97"/>
      <c r="AL4835" s="39"/>
      <c r="AP4835" s="39"/>
      <c r="AQ4835" s="77"/>
      <c r="AR4835" s="94"/>
      <c r="AT4835" s="97"/>
      <c r="BB4835" s="79"/>
      <c r="BC4835" s="94"/>
      <c r="BE4835" s="97"/>
      <c r="BF4835" s="97"/>
      <c r="BG4835" s="40"/>
      <c r="BK4835" s="40"/>
      <c r="BL4835" s="79"/>
      <c r="BM4835" s="94"/>
      <c r="BO4835" s="97"/>
      <c r="BQ4835" s="40"/>
      <c r="BR4835" s="94"/>
      <c r="BS4835" s="94"/>
      <c r="BT4835" s="94"/>
      <c r="BU4835" s="40"/>
      <c r="BV4835" s="82"/>
      <c r="BW4835" s="94"/>
      <c r="BX4835" s="48"/>
      <c r="BY4835" s="97"/>
      <c r="BZ4835" s="48"/>
      <c r="CA4835" s="40"/>
      <c r="CB4835" s="94"/>
      <c r="CC4835" s="94"/>
      <c r="CD4835" s="94"/>
      <c r="CE4835" s="40"/>
      <c r="CF4835" s="73"/>
      <c r="CG4835" s="41"/>
      <c r="CH4835" s="41"/>
      <c r="CI4835" s="41"/>
      <c r="CJ4835" s="41"/>
      <c r="CK4835" s="41"/>
      <c r="CL4835" s="68"/>
      <c r="CM4835" s="41"/>
      <c r="CN4835" s="41"/>
      <c r="CO4835" s="39"/>
      <c r="CP4835" s="78"/>
    </row>
    <row r="4836" spans="1:94" s="38" customFormat="1" x14ac:dyDescent="0.25">
      <c r="A4836" s="38">
        <v>4833</v>
      </c>
      <c r="F4836" s="39"/>
      <c r="Q4836" s="39"/>
      <c r="R4836" s="40"/>
      <c r="S4836" s="40"/>
      <c r="T4836" s="39"/>
      <c r="AG4836" s="110"/>
      <c r="AH4836" s="94"/>
      <c r="AJ4836" s="97"/>
      <c r="AL4836" s="39"/>
      <c r="AP4836" s="39"/>
      <c r="AQ4836" s="77"/>
      <c r="AR4836" s="94"/>
      <c r="AT4836" s="97"/>
      <c r="BB4836" s="79"/>
      <c r="BC4836" s="94"/>
      <c r="BE4836" s="97"/>
      <c r="BF4836" s="97"/>
      <c r="BG4836" s="40"/>
      <c r="BK4836" s="40"/>
      <c r="BL4836" s="79"/>
      <c r="BM4836" s="94"/>
      <c r="BO4836" s="97"/>
      <c r="BQ4836" s="40"/>
      <c r="BR4836" s="94"/>
      <c r="BS4836" s="94"/>
      <c r="BT4836" s="94"/>
      <c r="BU4836" s="40"/>
      <c r="BV4836" s="82"/>
      <c r="BW4836" s="94"/>
      <c r="BX4836" s="48"/>
      <c r="BY4836" s="97"/>
      <c r="BZ4836" s="48"/>
      <c r="CA4836" s="40"/>
      <c r="CB4836" s="94"/>
      <c r="CC4836" s="94"/>
      <c r="CD4836" s="94"/>
      <c r="CE4836" s="40"/>
      <c r="CF4836" s="73"/>
      <c r="CG4836" s="41"/>
      <c r="CH4836" s="41"/>
      <c r="CI4836" s="41"/>
      <c r="CJ4836" s="41"/>
      <c r="CK4836" s="41"/>
      <c r="CL4836" s="68"/>
      <c r="CM4836" s="41"/>
      <c r="CN4836" s="41"/>
      <c r="CO4836" s="39"/>
      <c r="CP4836" s="78"/>
    </row>
    <row r="4837" spans="1:94" s="38" customFormat="1" x14ac:dyDescent="0.25">
      <c r="A4837" s="38">
        <v>4834</v>
      </c>
      <c r="F4837" s="39"/>
      <c r="Q4837" s="39"/>
      <c r="R4837" s="40"/>
      <c r="S4837" s="40"/>
      <c r="T4837" s="39"/>
      <c r="AG4837" s="110"/>
      <c r="AH4837" s="94"/>
      <c r="AJ4837" s="97"/>
      <c r="AL4837" s="39"/>
      <c r="AP4837" s="39"/>
      <c r="AQ4837" s="77"/>
      <c r="AR4837" s="94"/>
      <c r="AT4837" s="97"/>
      <c r="BB4837" s="79"/>
      <c r="BC4837" s="94"/>
      <c r="BE4837" s="97"/>
      <c r="BF4837" s="97"/>
      <c r="BG4837" s="40"/>
      <c r="BK4837" s="40"/>
      <c r="BL4837" s="79"/>
      <c r="BM4837" s="94"/>
      <c r="BO4837" s="97"/>
      <c r="BQ4837" s="40"/>
      <c r="BR4837" s="94"/>
      <c r="BS4837" s="94"/>
      <c r="BT4837" s="94"/>
      <c r="BU4837" s="40"/>
      <c r="BV4837" s="82"/>
      <c r="BW4837" s="94"/>
      <c r="BX4837" s="48"/>
      <c r="BY4837" s="97"/>
      <c r="BZ4837" s="48"/>
      <c r="CA4837" s="40"/>
      <c r="CB4837" s="94"/>
      <c r="CC4837" s="94"/>
      <c r="CD4837" s="94"/>
      <c r="CE4837" s="40"/>
      <c r="CF4837" s="73"/>
      <c r="CG4837" s="41"/>
      <c r="CH4837" s="41"/>
      <c r="CI4837" s="41"/>
      <c r="CJ4837" s="41"/>
      <c r="CK4837" s="41"/>
      <c r="CL4837" s="68"/>
      <c r="CM4837" s="41"/>
      <c r="CN4837" s="41"/>
      <c r="CO4837" s="39"/>
      <c r="CP4837" s="78"/>
    </row>
    <row r="4838" spans="1:94" s="38" customFormat="1" x14ac:dyDescent="0.25">
      <c r="A4838" s="38">
        <v>4835</v>
      </c>
      <c r="F4838" s="39"/>
      <c r="Q4838" s="39"/>
      <c r="R4838" s="40"/>
      <c r="S4838" s="40"/>
      <c r="T4838" s="39"/>
      <c r="AG4838" s="110"/>
      <c r="AH4838" s="94"/>
      <c r="AJ4838" s="97"/>
      <c r="AL4838" s="39"/>
      <c r="AP4838" s="39"/>
      <c r="AQ4838" s="77"/>
      <c r="AR4838" s="94"/>
      <c r="AT4838" s="97"/>
      <c r="BB4838" s="79"/>
      <c r="BC4838" s="94"/>
      <c r="BE4838" s="97"/>
      <c r="BF4838" s="97"/>
      <c r="BG4838" s="40"/>
      <c r="BK4838" s="40"/>
      <c r="BL4838" s="79"/>
      <c r="BM4838" s="94"/>
      <c r="BO4838" s="97"/>
      <c r="BQ4838" s="40"/>
      <c r="BR4838" s="94"/>
      <c r="BS4838" s="94"/>
      <c r="BT4838" s="94"/>
      <c r="BU4838" s="40"/>
      <c r="BV4838" s="82"/>
      <c r="BW4838" s="94"/>
      <c r="BX4838" s="48"/>
      <c r="BY4838" s="97"/>
      <c r="BZ4838" s="48"/>
      <c r="CA4838" s="40"/>
      <c r="CB4838" s="94"/>
      <c r="CC4838" s="94"/>
      <c r="CD4838" s="94"/>
      <c r="CE4838" s="40"/>
      <c r="CF4838" s="73"/>
      <c r="CG4838" s="41"/>
      <c r="CH4838" s="41"/>
      <c r="CI4838" s="41"/>
      <c r="CJ4838" s="41"/>
      <c r="CK4838" s="41"/>
      <c r="CL4838" s="68"/>
      <c r="CM4838" s="41"/>
      <c r="CN4838" s="41"/>
      <c r="CO4838" s="39"/>
      <c r="CP4838" s="78"/>
    </row>
    <row r="4839" spans="1:94" s="38" customFormat="1" x14ac:dyDescent="0.25">
      <c r="A4839" s="38">
        <v>4836</v>
      </c>
      <c r="F4839" s="39"/>
      <c r="Q4839" s="39"/>
      <c r="R4839" s="40"/>
      <c r="S4839" s="40"/>
      <c r="T4839" s="39"/>
      <c r="AG4839" s="110"/>
      <c r="AH4839" s="94"/>
      <c r="AJ4839" s="97"/>
      <c r="AL4839" s="39"/>
      <c r="AP4839" s="39"/>
      <c r="AQ4839" s="77"/>
      <c r="AR4839" s="94"/>
      <c r="AT4839" s="97"/>
      <c r="BB4839" s="79"/>
      <c r="BC4839" s="94"/>
      <c r="BE4839" s="97"/>
      <c r="BF4839" s="97"/>
      <c r="BG4839" s="40"/>
      <c r="BK4839" s="40"/>
      <c r="BL4839" s="79"/>
      <c r="BM4839" s="94"/>
      <c r="BO4839" s="97"/>
      <c r="BQ4839" s="40"/>
      <c r="BR4839" s="94"/>
      <c r="BS4839" s="94"/>
      <c r="BT4839" s="94"/>
      <c r="BU4839" s="40"/>
      <c r="BV4839" s="82"/>
      <c r="BW4839" s="94"/>
      <c r="BX4839" s="48"/>
      <c r="BY4839" s="97"/>
      <c r="BZ4839" s="48"/>
      <c r="CA4839" s="40"/>
      <c r="CB4839" s="94"/>
      <c r="CC4839" s="94"/>
      <c r="CD4839" s="94"/>
      <c r="CE4839" s="40"/>
      <c r="CF4839" s="73"/>
      <c r="CG4839" s="41"/>
      <c r="CH4839" s="41"/>
      <c r="CI4839" s="41"/>
      <c r="CJ4839" s="41"/>
      <c r="CK4839" s="41"/>
      <c r="CL4839" s="68"/>
      <c r="CM4839" s="41"/>
      <c r="CN4839" s="41"/>
      <c r="CO4839" s="39"/>
      <c r="CP4839" s="78"/>
    </row>
    <row r="4840" spans="1:94" s="38" customFormat="1" x14ac:dyDescent="0.25">
      <c r="A4840" s="38">
        <v>4837</v>
      </c>
      <c r="F4840" s="39"/>
      <c r="Q4840" s="39"/>
      <c r="R4840" s="40"/>
      <c r="S4840" s="40"/>
      <c r="T4840" s="39"/>
      <c r="AG4840" s="110"/>
      <c r="AH4840" s="94"/>
      <c r="AJ4840" s="97"/>
      <c r="AL4840" s="39"/>
      <c r="AP4840" s="39"/>
      <c r="AQ4840" s="77"/>
      <c r="AR4840" s="94"/>
      <c r="AT4840" s="97"/>
      <c r="BB4840" s="79"/>
      <c r="BC4840" s="94"/>
      <c r="BE4840" s="97"/>
      <c r="BF4840" s="97"/>
      <c r="BG4840" s="40"/>
      <c r="BK4840" s="40"/>
      <c r="BL4840" s="79"/>
      <c r="BM4840" s="94"/>
      <c r="BO4840" s="97"/>
      <c r="BQ4840" s="40"/>
      <c r="BR4840" s="94"/>
      <c r="BS4840" s="94"/>
      <c r="BT4840" s="94"/>
      <c r="BU4840" s="40"/>
      <c r="BV4840" s="82"/>
      <c r="BW4840" s="94"/>
      <c r="BX4840" s="48"/>
      <c r="BY4840" s="97"/>
      <c r="BZ4840" s="48"/>
      <c r="CA4840" s="40"/>
      <c r="CB4840" s="94"/>
      <c r="CC4840" s="94"/>
      <c r="CD4840" s="94"/>
      <c r="CE4840" s="40"/>
      <c r="CF4840" s="73"/>
      <c r="CG4840" s="41"/>
      <c r="CH4840" s="41"/>
      <c r="CI4840" s="41"/>
      <c r="CJ4840" s="41"/>
      <c r="CK4840" s="41"/>
      <c r="CL4840" s="68"/>
      <c r="CM4840" s="41"/>
      <c r="CN4840" s="41"/>
      <c r="CO4840" s="39"/>
      <c r="CP4840" s="78"/>
    </row>
    <row r="4841" spans="1:94" s="38" customFormat="1" x14ac:dyDescent="0.25">
      <c r="A4841" s="38">
        <v>4838</v>
      </c>
      <c r="F4841" s="39"/>
      <c r="Q4841" s="39"/>
      <c r="R4841" s="40"/>
      <c r="S4841" s="40"/>
      <c r="T4841" s="39"/>
      <c r="AG4841" s="110"/>
      <c r="AH4841" s="94"/>
      <c r="AJ4841" s="97"/>
      <c r="AL4841" s="39"/>
      <c r="AP4841" s="39"/>
      <c r="AQ4841" s="77"/>
      <c r="AR4841" s="94"/>
      <c r="AT4841" s="97"/>
      <c r="BB4841" s="79"/>
      <c r="BC4841" s="94"/>
      <c r="BE4841" s="97"/>
      <c r="BF4841" s="97"/>
      <c r="BG4841" s="40"/>
      <c r="BK4841" s="40"/>
      <c r="BL4841" s="79"/>
      <c r="BM4841" s="94"/>
      <c r="BO4841" s="97"/>
      <c r="BQ4841" s="40"/>
      <c r="BR4841" s="94"/>
      <c r="BS4841" s="94"/>
      <c r="BT4841" s="94"/>
      <c r="BU4841" s="40"/>
      <c r="BV4841" s="82"/>
      <c r="BW4841" s="94"/>
      <c r="BX4841" s="48"/>
      <c r="BY4841" s="97"/>
      <c r="BZ4841" s="48"/>
      <c r="CA4841" s="40"/>
      <c r="CB4841" s="94"/>
      <c r="CC4841" s="94"/>
      <c r="CD4841" s="94"/>
      <c r="CE4841" s="40"/>
      <c r="CF4841" s="73"/>
      <c r="CG4841" s="41"/>
      <c r="CH4841" s="41"/>
      <c r="CI4841" s="41"/>
      <c r="CJ4841" s="41"/>
      <c r="CK4841" s="41"/>
      <c r="CL4841" s="68"/>
      <c r="CM4841" s="41"/>
      <c r="CN4841" s="41"/>
      <c r="CO4841" s="39"/>
      <c r="CP4841" s="78"/>
    </row>
    <row r="4842" spans="1:94" s="38" customFormat="1" x14ac:dyDescent="0.25">
      <c r="A4842" s="38">
        <v>4839</v>
      </c>
      <c r="F4842" s="39"/>
      <c r="Q4842" s="39"/>
      <c r="R4842" s="40"/>
      <c r="S4842" s="40"/>
      <c r="T4842" s="39"/>
      <c r="AG4842" s="110"/>
      <c r="AH4842" s="94"/>
      <c r="AJ4842" s="97"/>
      <c r="AL4842" s="39"/>
      <c r="AP4842" s="39"/>
      <c r="AQ4842" s="77"/>
      <c r="AR4842" s="94"/>
      <c r="AT4842" s="97"/>
      <c r="BB4842" s="79"/>
      <c r="BC4842" s="94"/>
      <c r="BE4842" s="97"/>
      <c r="BF4842" s="97"/>
      <c r="BG4842" s="40"/>
      <c r="BK4842" s="40"/>
      <c r="BL4842" s="79"/>
      <c r="BM4842" s="94"/>
      <c r="BO4842" s="97"/>
      <c r="BQ4842" s="40"/>
      <c r="BR4842" s="94"/>
      <c r="BS4842" s="94"/>
      <c r="BT4842" s="94"/>
      <c r="BU4842" s="40"/>
      <c r="BV4842" s="82"/>
      <c r="BW4842" s="94"/>
      <c r="BX4842" s="48"/>
      <c r="BY4842" s="97"/>
      <c r="BZ4842" s="48"/>
      <c r="CA4842" s="40"/>
      <c r="CB4842" s="94"/>
      <c r="CC4842" s="94"/>
      <c r="CD4842" s="94"/>
      <c r="CE4842" s="40"/>
      <c r="CF4842" s="73"/>
      <c r="CG4842" s="41"/>
      <c r="CH4842" s="41"/>
      <c r="CI4842" s="41"/>
      <c r="CJ4842" s="41"/>
      <c r="CK4842" s="41"/>
      <c r="CL4842" s="68"/>
      <c r="CM4842" s="41"/>
      <c r="CN4842" s="41"/>
      <c r="CO4842" s="39"/>
      <c r="CP4842" s="78"/>
    </row>
    <row r="4843" spans="1:94" s="38" customFormat="1" x14ac:dyDescent="0.25">
      <c r="A4843" s="38">
        <v>4840</v>
      </c>
      <c r="F4843" s="39"/>
      <c r="Q4843" s="39"/>
      <c r="R4843" s="40"/>
      <c r="S4843" s="40"/>
      <c r="T4843" s="39"/>
      <c r="AG4843" s="110"/>
      <c r="AH4843" s="94"/>
      <c r="AJ4843" s="97"/>
      <c r="AL4843" s="39"/>
      <c r="AP4843" s="39"/>
      <c r="AQ4843" s="77"/>
      <c r="AR4843" s="94"/>
      <c r="AT4843" s="97"/>
      <c r="BB4843" s="79"/>
      <c r="BC4843" s="94"/>
      <c r="BE4843" s="97"/>
      <c r="BF4843" s="97"/>
      <c r="BG4843" s="40"/>
      <c r="BK4843" s="40"/>
      <c r="BL4843" s="79"/>
      <c r="BM4843" s="94"/>
      <c r="BO4843" s="97"/>
      <c r="BQ4843" s="40"/>
      <c r="BR4843" s="94"/>
      <c r="BS4843" s="94"/>
      <c r="BT4843" s="94"/>
      <c r="BU4843" s="40"/>
      <c r="BV4843" s="82"/>
      <c r="BW4843" s="94"/>
      <c r="BX4843" s="48"/>
      <c r="BY4843" s="97"/>
      <c r="BZ4843" s="48"/>
      <c r="CA4843" s="40"/>
      <c r="CB4843" s="94"/>
      <c r="CC4843" s="94"/>
      <c r="CD4843" s="94"/>
      <c r="CE4843" s="40"/>
      <c r="CF4843" s="73"/>
      <c r="CG4843" s="41"/>
      <c r="CH4843" s="41"/>
      <c r="CI4843" s="41"/>
      <c r="CJ4843" s="41"/>
      <c r="CK4843" s="41"/>
      <c r="CL4843" s="68"/>
      <c r="CM4843" s="41"/>
      <c r="CN4843" s="41"/>
      <c r="CO4843" s="39"/>
      <c r="CP4843" s="78"/>
    </row>
    <row r="4844" spans="1:94" s="38" customFormat="1" x14ac:dyDescent="0.25">
      <c r="A4844" s="38">
        <v>4841</v>
      </c>
      <c r="F4844" s="39"/>
      <c r="Q4844" s="39"/>
      <c r="R4844" s="40"/>
      <c r="S4844" s="40"/>
      <c r="T4844" s="39"/>
      <c r="AG4844" s="110"/>
      <c r="AH4844" s="94"/>
      <c r="AJ4844" s="97"/>
      <c r="AL4844" s="39"/>
      <c r="AP4844" s="39"/>
      <c r="AQ4844" s="77"/>
      <c r="AR4844" s="94"/>
      <c r="AT4844" s="97"/>
      <c r="BB4844" s="79"/>
      <c r="BC4844" s="94"/>
      <c r="BE4844" s="97"/>
      <c r="BF4844" s="97"/>
      <c r="BG4844" s="40"/>
      <c r="BK4844" s="40"/>
      <c r="BL4844" s="79"/>
      <c r="BM4844" s="94"/>
      <c r="BO4844" s="97"/>
      <c r="BQ4844" s="40"/>
      <c r="BR4844" s="94"/>
      <c r="BS4844" s="94"/>
      <c r="BT4844" s="94"/>
      <c r="BU4844" s="40"/>
      <c r="BV4844" s="82"/>
      <c r="BW4844" s="94"/>
      <c r="BX4844" s="48"/>
      <c r="BY4844" s="97"/>
      <c r="BZ4844" s="48"/>
      <c r="CA4844" s="40"/>
      <c r="CB4844" s="94"/>
      <c r="CC4844" s="94"/>
      <c r="CD4844" s="94"/>
      <c r="CE4844" s="40"/>
      <c r="CF4844" s="73"/>
      <c r="CG4844" s="41"/>
      <c r="CH4844" s="41"/>
      <c r="CI4844" s="41"/>
      <c r="CJ4844" s="41"/>
      <c r="CK4844" s="41"/>
      <c r="CL4844" s="68"/>
      <c r="CM4844" s="41"/>
      <c r="CN4844" s="41"/>
      <c r="CO4844" s="39"/>
      <c r="CP4844" s="78"/>
    </row>
    <row r="4845" spans="1:94" s="38" customFormat="1" x14ac:dyDescent="0.25">
      <c r="A4845" s="38">
        <v>4842</v>
      </c>
      <c r="F4845" s="39"/>
      <c r="Q4845" s="39"/>
      <c r="R4845" s="40"/>
      <c r="S4845" s="40"/>
      <c r="T4845" s="39"/>
      <c r="AG4845" s="110"/>
      <c r="AH4845" s="94"/>
      <c r="AJ4845" s="97"/>
      <c r="AL4845" s="39"/>
      <c r="AP4845" s="39"/>
      <c r="AQ4845" s="77"/>
      <c r="AR4845" s="94"/>
      <c r="AT4845" s="97"/>
      <c r="BB4845" s="79"/>
      <c r="BC4845" s="94"/>
      <c r="BE4845" s="97"/>
      <c r="BF4845" s="97"/>
      <c r="BG4845" s="40"/>
      <c r="BK4845" s="40"/>
      <c r="BL4845" s="79"/>
      <c r="BM4845" s="94"/>
      <c r="BO4845" s="97"/>
      <c r="BQ4845" s="40"/>
      <c r="BR4845" s="94"/>
      <c r="BS4845" s="94"/>
      <c r="BT4845" s="94"/>
      <c r="BU4845" s="40"/>
      <c r="BV4845" s="82"/>
      <c r="BW4845" s="94"/>
      <c r="BX4845" s="48"/>
      <c r="BY4845" s="97"/>
      <c r="BZ4845" s="48"/>
      <c r="CA4845" s="40"/>
      <c r="CB4845" s="94"/>
      <c r="CC4845" s="94"/>
      <c r="CD4845" s="94"/>
      <c r="CE4845" s="40"/>
      <c r="CF4845" s="73"/>
      <c r="CG4845" s="41"/>
      <c r="CH4845" s="41"/>
      <c r="CI4845" s="41"/>
      <c r="CJ4845" s="41"/>
      <c r="CK4845" s="41"/>
      <c r="CL4845" s="68"/>
      <c r="CM4845" s="41"/>
      <c r="CN4845" s="41"/>
      <c r="CO4845" s="39"/>
      <c r="CP4845" s="78"/>
    </row>
    <row r="4846" spans="1:94" s="38" customFormat="1" x14ac:dyDescent="0.25">
      <c r="A4846" s="38">
        <v>4843</v>
      </c>
      <c r="F4846" s="39"/>
      <c r="Q4846" s="39"/>
      <c r="R4846" s="40"/>
      <c r="S4846" s="40"/>
      <c r="T4846" s="39"/>
      <c r="AG4846" s="110"/>
      <c r="AH4846" s="94"/>
      <c r="AJ4846" s="97"/>
      <c r="AL4846" s="39"/>
      <c r="AP4846" s="39"/>
      <c r="AQ4846" s="77"/>
      <c r="AR4846" s="94"/>
      <c r="AT4846" s="97"/>
      <c r="BB4846" s="79"/>
      <c r="BC4846" s="94"/>
      <c r="BE4846" s="97"/>
      <c r="BF4846" s="97"/>
      <c r="BG4846" s="40"/>
      <c r="BK4846" s="40"/>
      <c r="BL4846" s="79"/>
      <c r="BM4846" s="94"/>
      <c r="BO4846" s="97"/>
      <c r="BQ4846" s="40"/>
      <c r="BR4846" s="94"/>
      <c r="BS4846" s="94"/>
      <c r="BT4846" s="94"/>
      <c r="BU4846" s="40"/>
      <c r="BV4846" s="82"/>
      <c r="BW4846" s="94"/>
      <c r="BX4846" s="48"/>
      <c r="BY4846" s="97"/>
      <c r="BZ4846" s="48"/>
      <c r="CA4846" s="40"/>
      <c r="CB4846" s="94"/>
      <c r="CC4846" s="94"/>
      <c r="CD4846" s="94"/>
      <c r="CE4846" s="40"/>
      <c r="CF4846" s="73"/>
      <c r="CG4846" s="41"/>
      <c r="CH4846" s="41"/>
      <c r="CI4846" s="41"/>
      <c r="CJ4846" s="41"/>
      <c r="CK4846" s="41"/>
      <c r="CL4846" s="68"/>
      <c r="CM4846" s="41"/>
      <c r="CN4846" s="41"/>
      <c r="CO4846" s="39"/>
      <c r="CP4846" s="78"/>
    </row>
    <row r="4847" spans="1:94" s="38" customFormat="1" x14ac:dyDescent="0.25">
      <c r="A4847" s="38">
        <v>4844</v>
      </c>
      <c r="F4847" s="39"/>
      <c r="Q4847" s="39"/>
      <c r="R4847" s="40"/>
      <c r="S4847" s="40"/>
      <c r="T4847" s="39"/>
      <c r="AG4847" s="110"/>
      <c r="AH4847" s="94"/>
      <c r="AJ4847" s="97"/>
      <c r="AL4847" s="39"/>
      <c r="AP4847" s="39"/>
      <c r="AQ4847" s="77"/>
      <c r="AR4847" s="94"/>
      <c r="AT4847" s="97"/>
      <c r="BB4847" s="79"/>
      <c r="BC4847" s="94"/>
      <c r="BE4847" s="97"/>
      <c r="BF4847" s="97"/>
      <c r="BG4847" s="40"/>
      <c r="BK4847" s="40"/>
      <c r="BL4847" s="79"/>
      <c r="BM4847" s="94"/>
      <c r="BO4847" s="97"/>
      <c r="BQ4847" s="40"/>
      <c r="BR4847" s="94"/>
      <c r="BS4847" s="94"/>
      <c r="BT4847" s="94"/>
      <c r="BU4847" s="40"/>
      <c r="BV4847" s="82"/>
      <c r="BW4847" s="94"/>
      <c r="BX4847" s="48"/>
      <c r="BY4847" s="97"/>
      <c r="BZ4847" s="48"/>
      <c r="CA4847" s="40"/>
      <c r="CB4847" s="94"/>
      <c r="CC4847" s="94"/>
      <c r="CD4847" s="94"/>
      <c r="CE4847" s="40"/>
      <c r="CF4847" s="73"/>
      <c r="CG4847" s="41"/>
      <c r="CH4847" s="41"/>
      <c r="CI4847" s="41"/>
      <c r="CJ4847" s="41"/>
      <c r="CK4847" s="41"/>
      <c r="CL4847" s="68"/>
      <c r="CM4847" s="41"/>
      <c r="CN4847" s="41"/>
      <c r="CO4847" s="39"/>
      <c r="CP4847" s="78"/>
    </row>
    <row r="4848" spans="1:94" s="38" customFormat="1" x14ac:dyDescent="0.25">
      <c r="A4848" s="38">
        <v>4845</v>
      </c>
      <c r="F4848" s="39"/>
      <c r="Q4848" s="39"/>
      <c r="R4848" s="40"/>
      <c r="S4848" s="40"/>
      <c r="T4848" s="39"/>
      <c r="AG4848" s="110"/>
      <c r="AH4848" s="94"/>
      <c r="AJ4848" s="97"/>
      <c r="AL4848" s="39"/>
      <c r="AP4848" s="39"/>
      <c r="AQ4848" s="77"/>
      <c r="AR4848" s="94"/>
      <c r="AT4848" s="97"/>
      <c r="BB4848" s="79"/>
      <c r="BC4848" s="94"/>
      <c r="BE4848" s="97"/>
      <c r="BF4848" s="97"/>
      <c r="BG4848" s="40"/>
      <c r="BK4848" s="40"/>
      <c r="BL4848" s="79"/>
      <c r="BM4848" s="94"/>
      <c r="BO4848" s="97"/>
      <c r="BQ4848" s="40"/>
      <c r="BR4848" s="94"/>
      <c r="BS4848" s="94"/>
      <c r="BT4848" s="94"/>
      <c r="BU4848" s="40"/>
      <c r="BV4848" s="82"/>
      <c r="BW4848" s="94"/>
      <c r="BX4848" s="48"/>
      <c r="BY4848" s="97"/>
      <c r="BZ4848" s="48"/>
      <c r="CA4848" s="40"/>
      <c r="CB4848" s="94"/>
      <c r="CC4848" s="94"/>
      <c r="CD4848" s="94"/>
      <c r="CE4848" s="40"/>
      <c r="CF4848" s="73"/>
      <c r="CG4848" s="41"/>
      <c r="CH4848" s="41"/>
      <c r="CI4848" s="41"/>
      <c r="CJ4848" s="41"/>
      <c r="CK4848" s="41"/>
      <c r="CL4848" s="68"/>
      <c r="CM4848" s="41"/>
      <c r="CN4848" s="41"/>
      <c r="CO4848" s="39"/>
      <c r="CP4848" s="78"/>
    </row>
    <row r="4849" spans="1:94" s="38" customFormat="1" x14ac:dyDescent="0.25">
      <c r="A4849" s="38">
        <v>4846</v>
      </c>
      <c r="F4849" s="39"/>
      <c r="Q4849" s="39"/>
      <c r="R4849" s="40"/>
      <c r="S4849" s="40"/>
      <c r="T4849" s="39"/>
      <c r="AG4849" s="110"/>
      <c r="AH4849" s="94"/>
      <c r="AJ4849" s="97"/>
      <c r="AL4849" s="39"/>
      <c r="AP4849" s="39"/>
      <c r="AQ4849" s="77"/>
      <c r="AR4849" s="94"/>
      <c r="AT4849" s="97"/>
      <c r="BB4849" s="79"/>
      <c r="BC4849" s="94"/>
      <c r="BE4849" s="97"/>
      <c r="BF4849" s="97"/>
      <c r="BG4849" s="40"/>
      <c r="BK4849" s="40"/>
      <c r="BL4849" s="79"/>
      <c r="BM4849" s="94"/>
      <c r="BO4849" s="97"/>
      <c r="BQ4849" s="40"/>
      <c r="BR4849" s="94"/>
      <c r="BS4849" s="94"/>
      <c r="BT4849" s="94"/>
      <c r="BU4849" s="40"/>
      <c r="BV4849" s="82"/>
      <c r="BW4849" s="94"/>
      <c r="BX4849" s="48"/>
      <c r="BY4849" s="97"/>
      <c r="BZ4849" s="48"/>
      <c r="CA4849" s="40"/>
      <c r="CB4849" s="94"/>
      <c r="CC4849" s="94"/>
      <c r="CD4849" s="94"/>
      <c r="CE4849" s="40"/>
      <c r="CF4849" s="73"/>
      <c r="CG4849" s="41"/>
      <c r="CH4849" s="41"/>
      <c r="CI4849" s="41"/>
      <c r="CJ4849" s="41"/>
      <c r="CK4849" s="41"/>
      <c r="CL4849" s="68"/>
      <c r="CM4849" s="41"/>
      <c r="CN4849" s="41"/>
      <c r="CO4849" s="39"/>
      <c r="CP4849" s="78"/>
    </row>
    <row r="4850" spans="1:94" s="38" customFormat="1" x14ac:dyDescent="0.25">
      <c r="A4850" s="38">
        <v>4847</v>
      </c>
      <c r="F4850" s="39"/>
      <c r="Q4850" s="39"/>
      <c r="R4850" s="40"/>
      <c r="S4850" s="40"/>
      <c r="T4850" s="39"/>
      <c r="AG4850" s="110"/>
      <c r="AH4850" s="94"/>
      <c r="AJ4850" s="97"/>
      <c r="AL4850" s="39"/>
      <c r="AP4850" s="39"/>
      <c r="AQ4850" s="77"/>
      <c r="AR4850" s="94"/>
      <c r="AT4850" s="97"/>
      <c r="BB4850" s="79"/>
      <c r="BC4850" s="94"/>
      <c r="BE4850" s="97"/>
      <c r="BF4850" s="97"/>
      <c r="BG4850" s="40"/>
      <c r="BK4850" s="40"/>
      <c r="BL4850" s="79"/>
      <c r="BM4850" s="94"/>
      <c r="BO4850" s="97"/>
      <c r="BQ4850" s="40"/>
      <c r="BR4850" s="94"/>
      <c r="BS4850" s="94"/>
      <c r="BT4850" s="94"/>
      <c r="BU4850" s="40"/>
      <c r="BV4850" s="82"/>
      <c r="BW4850" s="94"/>
      <c r="BX4850" s="48"/>
      <c r="BY4850" s="97"/>
      <c r="BZ4850" s="48"/>
      <c r="CA4850" s="40"/>
      <c r="CB4850" s="94"/>
      <c r="CC4850" s="94"/>
      <c r="CD4850" s="94"/>
      <c r="CE4850" s="40"/>
      <c r="CF4850" s="73"/>
      <c r="CG4850" s="41"/>
      <c r="CH4850" s="41"/>
      <c r="CI4850" s="41"/>
      <c r="CJ4850" s="41"/>
      <c r="CK4850" s="41"/>
      <c r="CL4850" s="68"/>
      <c r="CM4850" s="41"/>
      <c r="CN4850" s="41"/>
      <c r="CO4850" s="39"/>
      <c r="CP4850" s="78"/>
    </row>
    <row r="4851" spans="1:94" s="38" customFormat="1" x14ac:dyDescent="0.25">
      <c r="A4851" s="38">
        <v>4848</v>
      </c>
      <c r="F4851" s="39"/>
      <c r="Q4851" s="39"/>
      <c r="R4851" s="40"/>
      <c r="S4851" s="40"/>
      <c r="T4851" s="39"/>
      <c r="AG4851" s="110"/>
      <c r="AH4851" s="94"/>
      <c r="AJ4851" s="97"/>
      <c r="AL4851" s="39"/>
      <c r="AP4851" s="39"/>
      <c r="AQ4851" s="77"/>
      <c r="AR4851" s="94"/>
      <c r="AT4851" s="97"/>
      <c r="BB4851" s="79"/>
      <c r="BC4851" s="94"/>
      <c r="BE4851" s="97"/>
      <c r="BF4851" s="97"/>
      <c r="BG4851" s="40"/>
      <c r="BK4851" s="40"/>
      <c r="BL4851" s="79"/>
      <c r="BM4851" s="94"/>
      <c r="BO4851" s="97"/>
      <c r="BQ4851" s="40"/>
      <c r="BR4851" s="94"/>
      <c r="BS4851" s="94"/>
      <c r="BT4851" s="94"/>
      <c r="BU4851" s="40"/>
      <c r="BV4851" s="82"/>
      <c r="BW4851" s="94"/>
      <c r="BX4851" s="48"/>
      <c r="BY4851" s="97"/>
      <c r="BZ4851" s="48"/>
      <c r="CA4851" s="40"/>
      <c r="CB4851" s="94"/>
      <c r="CC4851" s="94"/>
      <c r="CD4851" s="94"/>
      <c r="CE4851" s="40"/>
      <c r="CF4851" s="73"/>
      <c r="CG4851" s="41"/>
      <c r="CH4851" s="41"/>
      <c r="CI4851" s="41"/>
      <c r="CJ4851" s="41"/>
      <c r="CK4851" s="41"/>
      <c r="CL4851" s="68"/>
      <c r="CM4851" s="41"/>
      <c r="CN4851" s="41"/>
      <c r="CO4851" s="39"/>
      <c r="CP4851" s="78"/>
    </row>
    <row r="4852" spans="1:94" s="38" customFormat="1" x14ac:dyDescent="0.25">
      <c r="A4852" s="38">
        <v>4849</v>
      </c>
      <c r="F4852" s="39"/>
      <c r="Q4852" s="39"/>
      <c r="R4852" s="40"/>
      <c r="S4852" s="40"/>
      <c r="T4852" s="39"/>
      <c r="AG4852" s="110"/>
      <c r="AH4852" s="94"/>
      <c r="AJ4852" s="97"/>
      <c r="AL4852" s="39"/>
      <c r="AP4852" s="39"/>
      <c r="AQ4852" s="77"/>
      <c r="AR4852" s="94"/>
      <c r="AT4852" s="97"/>
      <c r="BB4852" s="79"/>
      <c r="BC4852" s="94"/>
      <c r="BE4852" s="97"/>
      <c r="BF4852" s="97"/>
      <c r="BG4852" s="40"/>
      <c r="BK4852" s="40"/>
      <c r="BL4852" s="79"/>
      <c r="BM4852" s="94"/>
      <c r="BO4852" s="97"/>
      <c r="BQ4852" s="40"/>
      <c r="BR4852" s="94"/>
      <c r="BS4852" s="94"/>
      <c r="BT4852" s="94"/>
      <c r="BU4852" s="40"/>
      <c r="BV4852" s="82"/>
      <c r="BW4852" s="94"/>
      <c r="BX4852" s="48"/>
      <c r="BY4852" s="97"/>
      <c r="BZ4852" s="48"/>
      <c r="CA4852" s="40"/>
      <c r="CB4852" s="94"/>
      <c r="CC4852" s="94"/>
      <c r="CD4852" s="94"/>
      <c r="CE4852" s="40"/>
      <c r="CF4852" s="73"/>
      <c r="CG4852" s="41"/>
      <c r="CH4852" s="41"/>
      <c r="CI4852" s="41"/>
      <c r="CJ4852" s="41"/>
      <c r="CK4852" s="41"/>
      <c r="CL4852" s="68"/>
      <c r="CM4852" s="41"/>
      <c r="CN4852" s="41"/>
      <c r="CO4852" s="39"/>
      <c r="CP4852" s="78"/>
    </row>
    <row r="4853" spans="1:94" s="38" customFormat="1" x14ac:dyDescent="0.25">
      <c r="A4853" s="38">
        <v>4850</v>
      </c>
      <c r="F4853" s="39"/>
      <c r="Q4853" s="39"/>
      <c r="R4853" s="40"/>
      <c r="S4853" s="40"/>
      <c r="T4853" s="39"/>
      <c r="AG4853" s="110"/>
      <c r="AH4853" s="94"/>
      <c r="AJ4853" s="97"/>
      <c r="AL4853" s="39"/>
      <c r="AP4853" s="39"/>
      <c r="AQ4853" s="77"/>
      <c r="AR4853" s="94"/>
      <c r="AT4853" s="97"/>
      <c r="BB4853" s="79"/>
      <c r="BC4853" s="94"/>
      <c r="BE4853" s="97"/>
      <c r="BF4853" s="97"/>
      <c r="BG4853" s="40"/>
      <c r="BK4853" s="40"/>
      <c r="BL4853" s="79"/>
      <c r="BM4853" s="94"/>
      <c r="BO4853" s="97"/>
      <c r="BQ4853" s="40"/>
      <c r="BR4853" s="94"/>
      <c r="BS4853" s="94"/>
      <c r="BT4853" s="94"/>
      <c r="BU4853" s="40"/>
      <c r="BV4853" s="82"/>
      <c r="BW4853" s="94"/>
      <c r="BX4853" s="48"/>
      <c r="BY4853" s="97"/>
      <c r="BZ4853" s="48"/>
      <c r="CA4853" s="40"/>
      <c r="CB4853" s="94"/>
      <c r="CC4853" s="94"/>
      <c r="CD4853" s="94"/>
      <c r="CE4853" s="40"/>
      <c r="CF4853" s="73"/>
      <c r="CG4853" s="41"/>
      <c r="CH4853" s="41"/>
      <c r="CI4853" s="41"/>
      <c r="CJ4853" s="41"/>
      <c r="CK4853" s="41"/>
      <c r="CL4853" s="68"/>
      <c r="CM4853" s="41"/>
      <c r="CN4853" s="41"/>
      <c r="CO4853" s="39"/>
      <c r="CP4853" s="78"/>
    </row>
    <row r="4854" spans="1:94" s="38" customFormat="1" x14ac:dyDescent="0.25">
      <c r="A4854" s="38">
        <v>4851</v>
      </c>
      <c r="F4854" s="39"/>
      <c r="Q4854" s="39"/>
      <c r="R4854" s="40"/>
      <c r="S4854" s="40"/>
      <c r="T4854" s="39"/>
      <c r="AG4854" s="110"/>
      <c r="AH4854" s="94"/>
      <c r="AJ4854" s="97"/>
      <c r="AL4854" s="39"/>
      <c r="AP4854" s="39"/>
      <c r="AQ4854" s="77"/>
      <c r="AR4854" s="94"/>
      <c r="AT4854" s="97"/>
      <c r="BB4854" s="79"/>
      <c r="BC4854" s="94"/>
      <c r="BE4854" s="97"/>
      <c r="BF4854" s="97"/>
      <c r="BG4854" s="40"/>
      <c r="BK4854" s="40"/>
      <c r="BL4854" s="79"/>
      <c r="BM4854" s="94"/>
      <c r="BO4854" s="97"/>
      <c r="BQ4854" s="40"/>
      <c r="BR4854" s="94"/>
      <c r="BS4854" s="94"/>
      <c r="BT4854" s="94"/>
      <c r="BU4854" s="40"/>
      <c r="BV4854" s="82"/>
      <c r="BW4854" s="94"/>
      <c r="BX4854" s="48"/>
      <c r="BY4854" s="97"/>
      <c r="BZ4854" s="48"/>
      <c r="CA4854" s="40"/>
      <c r="CB4854" s="94"/>
      <c r="CC4854" s="94"/>
      <c r="CD4854" s="94"/>
      <c r="CE4854" s="40"/>
      <c r="CF4854" s="73"/>
      <c r="CG4854" s="41"/>
      <c r="CH4854" s="41"/>
      <c r="CI4854" s="41"/>
      <c r="CJ4854" s="41"/>
      <c r="CK4854" s="41"/>
      <c r="CL4854" s="68"/>
      <c r="CM4854" s="41"/>
      <c r="CN4854" s="41"/>
      <c r="CO4854" s="39"/>
      <c r="CP4854" s="78"/>
    </row>
    <row r="4855" spans="1:94" s="38" customFormat="1" x14ac:dyDescent="0.25">
      <c r="A4855" s="38">
        <v>4852</v>
      </c>
      <c r="F4855" s="39"/>
      <c r="Q4855" s="39"/>
      <c r="R4855" s="40"/>
      <c r="S4855" s="40"/>
      <c r="T4855" s="39"/>
      <c r="AG4855" s="110"/>
      <c r="AH4855" s="94"/>
      <c r="AJ4855" s="97"/>
      <c r="AL4855" s="39"/>
      <c r="AP4855" s="39"/>
      <c r="AQ4855" s="77"/>
      <c r="AR4855" s="94"/>
      <c r="AT4855" s="97"/>
      <c r="BB4855" s="79"/>
      <c r="BC4855" s="94"/>
      <c r="BE4855" s="97"/>
      <c r="BF4855" s="97"/>
      <c r="BG4855" s="40"/>
      <c r="BK4855" s="40"/>
      <c r="BL4855" s="79"/>
      <c r="BM4855" s="94"/>
      <c r="BO4855" s="97"/>
      <c r="BQ4855" s="40"/>
      <c r="BR4855" s="94"/>
      <c r="BS4855" s="94"/>
      <c r="BT4855" s="94"/>
      <c r="BU4855" s="40"/>
      <c r="BV4855" s="82"/>
      <c r="BW4855" s="94"/>
      <c r="BX4855" s="48"/>
      <c r="BY4855" s="97"/>
      <c r="BZ4855" s="48"/>
      <c r="CA4855" s="40"/>
      <c r="CB4855" s="94"/>
      <c r="CC4855" s="94"/>
      <c r="CD4855" s="94"/>
      <c r="CE4855" s="40"/>
      <c r="CF4855" s="73"/>
      <c r="CG4855" s="41"/>
      <c r="CH4855" s="41"/>
      <c r="CI4855" s="41"/>
      <c r="CJ4855" s="41"/>
      <c r="CK4855" s="41"/>
      <c r="CL4855" s="68"/>
      <c r="CM4855" s="41"/>
      <c r="CN4855" s="41"/>
      <c r="CO4855" s="39"/>
      <c r="CP4855" s="78"/>
    </row>
    <row r="4856" spans="1:94" s="38" customFormat="1" x14ac:dyDescent="0.25">
      <c r="A4856" s="38">
        <v>4853</v>
      </c>
      <c r="F4856" s="39"/>
      <c r="Q4856" s="39"/>
      <c r="R4856" s="40"/>
      <c r="S4856" s="40"/>
      <c r="T4856" s="39"/>
      <c r="AG4856" s="110"/>
      <c r="AH4856" s="94"/>
      <c r="AJ4856" s="97"/>
      <c r="AL4856" s="39"/>
      <c r="AP4856" s="39"/>
      <c r="AQ4856" s="77"/>
      <c r="AR4856" s="94"/>
      <c r="AT4856" s="97"/>
      <c r="BB4856" s="79"/>
      <c r="BC4856" s="94"/>
      <c r="BE4856" s="97"/>
      <c r="BF4856" s="97"/>
      <c r="BG4856" s="40"/>
      <c r="BK4856" s="40"/>
      <c r="BL4856" s="79"/>
      <c r="BM4856" s="94"/>
      <c r="BO4856" s="97"/>
      <c r="BQ4856" s="40"/>
      <c r="BR4856" s="94"/>
      <c r="BS4856" s="94"/>
      <c r="BT4856" s="94"/>
      <c r="BU4856" s="40"/>
      <c r="BV4856" s="82"/>
      <c r="BW4856" s="94"/>
      <c r="BX4856" s="48"/>
      <c r="BY4856" s="97"/>
      <c r="BZ4856" s="48"/>
      <c r="CA4856" s="40"/>
      <c r="CB4856" s="94"/>
      <c r="CC4856" s="94"/>
      <c r="CD4856" s="94"/>
      <c r="CE4856" s="40"/>
      <c r="CF4856" s="73"/>
      <c r="CG4856" s="41"/>
      <c r="CH4856" s="41"/>
      <c r="CI4856" s="41"/>
      <c r="CJ4856" s="41"/>
      <c r="CK4856" s="41"/>
      <c r="CL4856" s="68"/>
      <c r="CM4856" s="41"/>
      <c r="CN4856" s="41"/>
      <c r="CO4856" s="39"/>
      <c r="CP4856" s="78"/>
    </row>
    <row r="4857" spans="1:94" s="38" customFormat="1" x14ac:dyDescent="0.25">
      <c r="A4857" s="38">
        <v>4854</v>
      </c>
      <c r="F4857" s="39"/>
      <c r="Q4857" s="39"/>
      <c r="R4857" s="40"/>
      <c r="S4857" s="40"/>
      <c r="T4857" s="39"/>
      <c r="AG4857" s="110"/>
      <c r="AH4857" s="94"/>
      <c r="AJ4857" s="97"/>
      <c r="AL4857" s="39"/>
      <c r="AP4857" s="39"/>
      <c r="AQ4857" s="77"/>
      <c r="AR4857" s="94"/>
      <c r="AT4857" s="97"/>
      <c r="BB4857" s="79"/>
      <c r="BC4857" s="94"/>
      <c r="BE4857" s="97"/>
      <c r="BF4857" s="97"/>
      <c r="BG4857" s="40"/>
      <c r="BK4857" s="40"/>
      <c r="BL4857" s="79"/>
      <c r="BM4857" s="94"/>
      <c r="BO4857" s="97"/>
      <c r="BQ4857" s="40"/>
      <c r="BR4857" s="94"/>
      <c r="BS4857" s="94"/>
      <c r="BT4857" s="94"/>
      <c r="BU4857" s="40"/>
      <c r="BV4857" s="82"/>
      <c r="BW4857" s="94"/>
      <c r="BX4857" s="48"/>
      <c r="BY4857" s="97"/>
      <c r="BZ4857" s="48"/>
      <c r="CA4857" s="40"/>
      <c r="CB4857" s="94"/>
      <c r="CC4857" s="94"/>
      <c r="CD4857" s="94"/>
      <c r="CE4857" s="40"/>
      <c r="CF4857" s="73"/>
      <c r="CG4857" s="41"/>
      <c r="CH4857" s="41"/>
      <c r="CI4857" s="41"/>
      <c r="CJ4857" s="41"/>
      <c r="CK4857" s="41"/>
      <c r="CL4857" s="68"/>
      <c r="CM4857" s="41"/>
      <c r="CN4857" s="41"/>
      <c r="CO4857" s="39"/>
      <c r="CP4857" s="78"/>
    </row>
    <row r="4858" spans="1:94" s="38" customFormat="1" x14ac:dyDescent="0.25">
      <c r="A4858" s="38">
        <v>4855</v>
      </c>
      <c r="F4858" s="39"/>
      <c r="Q4858" s="39"/>
      <c r="R4858" s="40"/>
      <c r="S4858" s="40"/>
      <c r="T4858" s="39"/>
      <c r="AG4858" s="110"/>
      <c r="AH4858" s="94"/>
      <c r="AJ4858" s="97"/>
      <c r="AL4858" s="39"/>
      <c r="AP4858" s="39"/>
      <c r="AQ4858" s="77"/>
      <c r="AR4858" s="94"/>
      <c r="AT4858" s="97"/>
      <c r="BB4858" s="79"/>
      <c r="BC4858" s="94"/>
      <c r="BE4858" s="97"/>
      <c r="BF4858" s="97"/>
      <c r="BG4858" s="40"/>
      <c r="BK4858" s="40"/>
      <c r="BL4858" s="79"/>
      <c r="BM4858" s="94"/>
      <c r="BO4858" s="97"/>
      <c r="BQ4858" s="40"/>
      <c r="BR4858" s="94"/>
      <c r="BS4858" s="94"/>
      <c r="BT4858" s="94"/>
      <c r="BU4858" s="40"/>
      <c r="BV4858" s="82"/>
      <c r="BW4858" s="94"/>
      <c r="BX4858" s="48"/>
      <c r="BY4858" s="97"/>
      <c r="BZ4858" s="48"/>
      <c r="CA4858" s="40"/>
      <c r="CB4858" s="94"/>
      <c r="CC4858" s="94"/>
      <c r="CD4858" s="94"/>
      <c r="CE4858" s="40"/>
      <c r="CF4858" s="73"/>
      <c r="CG4858" s="41"/>
      <c r="CH4858" s="41"/>
      <c r="CI4858" s="41"/>
      <c r="CJ4858" s="41"/>
      <c r="CK4858" s="41"/>
      <c r="CL4858" s="68"/>
      <c r="CM4858" s="41"/>
      <c r="CN4858" s="41"/>
      <c r="CO4858" s="39"/>
      <c r="CP4858" s="78"/>
    </row>
    <row r="4859" spans="1:94" s="38" customFormat="1" x14ac:dyDescent="0.25">
      <c r="A4859" s="38">
        <v>4856</v>
      </c>
      <c r="F4859" s="39"/>
      <c r="Q4859" s="39"/>
      <c r="R4859" s="40"/>
      <c r="S4859" s="40"/>
      <c r="T4859" s="39"/>
      <c r="AG4859" s="110"/>
      <c r="AH4859" s="94"/>
      <c r="AJ4859" s="97"/>
      <c r="AL4859" s="39"/>
      <c r="AP4859" s="39"/>
      <c r="AQ4859" s="77"/>
      <c r="AR4859" s="94"/>
      <c r="AT4859" s="97"/>
      <c r="BB4859" s="79"/>
      <c r="BC4859" s="94"/>
      <c r="BE4859" s="97"/>
      <c r="BF4859" s="97"/>
      <c r="BG4859" s="40"/>
      <c r="BK4859" s="40"/>
      <c r="BL4859" s="79"/>
      <c r="BM4859" s="94"/>
      <c r="BO4859" s="97"/>
      <c r="BQ4859" s="40"/>
      <c r="BR4859" s="94"/>
      <c r="BS4859" s="94"/>
      <c r="BT4859" s="94"/>
      <c r="BU4859" s="40"/>
      <c r="BV4859" s="82"/>
      <c r="BW4859" s="94"/>
      <c r="BX4859" s="48"/>
      <c r="BY4859" s="97"/>
      <c r="BZ4859" s="48"/>
      <c r="CA4859" s="40"/>
      <c r="CB4859" s="94"/>
      <c r="CC4859" s="94"/>
      <c r="CD4859" s="94"/>
      <c r="CE4859" s="40"/>
      <c r="CF4859" s="73"/>
      <c r="CG4859" s="41"/>
      <c r="CH4859" s="41"/>
      <c r="CI4859" s="41"/>
      <c r="CJ4859" s="41"/>
      <c r="CK4859" s="41"/>
      <c r="CL4859" s="68"/>
      <c r="CM4859" s="41"/>
      <c r="CN4859" s="41"/>
      <c r="CO4859" s="39"/>
      <c r="CP4859" s="78"/>
    </row>
    <row r="4860" spans="1:94" s="38" customFormat="1" x14ac:dyDescent="0.25">
      <c r="A4860" s="38">
        <v>4857</v>
      </c>
      <c r="F4860" s="39"/>
      <c r="Q4860" s="39"/>
      <c r="R4860" s="40"/>
      <c r="S4860" s="40"/>
      <c r="T4860" s="39"/>
      <c r="AG4860" s="110"/>
      <c r="AH4860" s="94"/>
      <c r="AJ4860" s="97"/>
      <c r="AL4860" s="39"/>
      <c r="AP4860" s="39"/>
      <c r="AQ4860" s="77"/>
      <c r="AR4860" s="94"/>
      <c r="AT4860" s="97"/>
      <c r="BB4860" s="79"/>
      <c r="BC4860" s="94"/>
      <c r="BE4860" s="97"/>
      <c r="BF4860" s="97"/>
      <c r="BG4860" s="40"/>
      <c r="BK4860" s="40"/>
      <c r="BL4860" s="79"/>
      <c r="BM4860" s="94"/>
      <c r="BO4860" s="97"/>
      <c r="BQ4860" s="40"/>
      <c r="BR4860" s="94"/>
      <c r="BS4860" s="94"/>
      <c r="BT4860" s="94"/>
      <c r="BU4860" s="40"/>
      <c r="BV4860" s="82"/>
      <c r="BW4860" s="94"/>
      <c r="BX4860" s="48"/>
      <c r="BY4860" s="97"/>
      <c r="BZ4860" s="48"/>
      <c r="CA4860" s="40"/>
      <c r="CB4860" s="94"/>
      <c r="CC4860" s="94"/>
      <c r="CD4860" s="94"/>
      <c r="CE4860" s="40"/>
      <c r="CF4860" s="73"/>
      <c r="CG4860" s="41"/>
      <c r="CH4860" s="41"/>
      <c r="CI4860" s="41"/>
      <c r="CJ4860" s="41"/>
      <c r="CK4860" s="41"/>
      <c r="CL4860" s="68"/>
      <c r="CM4860" s="41"/>
      <c r="CN4860" s="41"/>
      <c r="CO4860" s="39"/>
      <c r="CP4860" s="78"/>
    </row>
    <row r="4861" spans="1:94" s="38" customFormat="1" x14ac:dyDescent="0.25">
      <c r="A4861" s="38">
        <v>4858</v>
      </c>
      <c r="F4861" s="39"/>
      <c r="Q4861" s="39"/>
      <c r="R4861" s="40"/>
      <c r="S4861" s="40"/>
      <c r="T4861" s="39"/>
      <c r="AG4861" s="110"/>
      <c r="AH4861" s="94"/>
      <c r="AJ4861" s="97"/>
      <c r="AL4861" s="39"/>
      <c r="AP4861" s="39"/>
      <c r="AQ4861" s="77"/>
      <c r="AR4861" s="94"/>
      <c r="AT4861" s="97"/>
      <c r="BB4861" s="79"/>
      <c r="BC4861" s="94"/>
      <c r="BE4861" s="97"/>
      <c r="BF4861" s="97"/>
      <c r="BG4861" s="40"/>
      <c r="BK4861" s="40"/>
      <c r="BL4861" s="79"/>
      <c r="BM4861" s="94"/>
      <c r="BO4861" s="97"/>
      <c r="BQ4861" s="40"/>
      <c r="BR4861" s="94"/>
      <c r="BS4861" s="94"/>
      <c r="BT4861" s="94"/>
      <c r="BU4861" s="40"/>
      <c r="BV4861" s="82"/>
      <c r="BW4861" s="94"/>
      <c r="BX4861" s="48"/>
      <c r="BY4861" s="97"/>
      <c r="BZ4861" s="48"/>
      <c r="CA4861" s="40"/>
      <c r="CB4861" s="94"/>
      <c r="CC4861" s="94"/>
      <c r="CD4861" s="94"/>
      <c r="CE4861" s="40"/>
      <c r="CF4861" s="73"/>
      <c r="CG4861" s="41"/>
      <c r="CH4861" s="41"/>
      <c r="CI4861" s="41"/>
      <c r="CJ4861" s="41"/>
      <c r="CK4861" s="41"/>
      <c r="CL4861" s="68"/>
      <c r="CM4861" s="41"/>
      <c r="CN4861" s="41"/>
      <c r="CO4861" s="39"/>
      <c r="CP4861" s="78"/>
    </row>
    <row r="4862" spans="1:94" s="38" customFormat="1" x14ac:dyDescent="0.25">
      <c r="A4862" s="38">
        <v>4859</v>
      </c>
      <c r="F4862" s="39"/>
      <c r="Q4862" s="39"/>
      <c r="R4862" s="40"/>
      <c r="S4862" s="40"/>
      <c r="T4862" s="39"/>
      <c r="AG4862" s="110"/>
      <c r="AH4862" s="94"/>
      <c r="AJ4862" s="97"/>
      <c r="AL4862" s="39"/>
      <c r="AP4862" s="39"/>
      <c r="AQ4862" s="77"/>
      <c r="AR4862" s="94"/>
      <c r="AT4862" s="97"/>
      <c r="BB4862" s="79"/>
      <c r="BC4862" s="94"/>
      <c r="BE4862" s="97"/>
      <c r="BF4862" s="97"/>
      <c r="BG4862" s="40"/>
      <c r="BK4862" s="40"/>
      <c r="BL4862" s="79"/>
      <c r="BM4862" s="94"/>
      <c r="BO4862" s="97"/>
      <c r="BQ4862" s="40"/>
      <c r="BR4862" s="94"/>
      <c r="BS4862" s="94"/>
      <c r="BT4862" s="94"/>
      <c r="BU4862" s="40"/>
      <c r="BV4862" s="82"/>
      <c r="BW4862" s="94"/>
      <c r="BX4862" s="48"/>
      <c r="BY4862" s="97"/>
      <c r="BZ4862" s="48"/>
      <c r="CA4862" s="40"/>
      <c r="CB4862" s="94"/>
      <c r="CC4862" s="94"/>
      <c r="CD4862" s="94"/>
      <c r="CE4862" s="40"/>
      <c r="CF4862" s="73"/>
      <c r="CG4862" s="41"/>
      <c r="CH4862" s="41"/>
      <c r="CI4862" s="41"/>
      <c r="CJ4862" s="41"/>
      <c r="CK4862" s="41"/>
      <c r="CL4862" s="68"/>
      <c r="CM4862" s="41"/>
      <c r="CN4862" s="41"/>
      <c r="CO4862" s="39"/>
      <c r="CP4862" s="78"/>
    </row>
    <row r="4863" spans="1:94" s="38" customFormat="1" x14ac:dyDescent="0.25">
      <c r="A4863" s="38">
        <v>4860</v>
      </c>
      <c r="F4863" s="39"/>
      <c r="Q4863" s="39"/>
      <c r="R4863" s="40"/>
      <c r="S4863" s="40"/>
      <c r="T4863" s="39"/>
      <c r="AG4863" s="110"/>
      <c r="AH4863" s="94"/>
      <c r="AJ4863" s="97"/>
      <c r="AL4863" s="39"/>
      <c r="AP4863" s="39"/>
      <c r="AQ4863" s="77"/>
      <c r="AR4863" s="94"/>
      <c r="AT4863" s="97"/>
      <c r="BB4863" s="79"/>
      <c r="BC4863" s="94"/>
      <c r="BE4863" s="97"/>
      <c r="BF4863" s="97"/>
      <c r="BG4863" s="40"/>
      <c r="BK4863" s="40"/>
      <c r="BL4863" s="79"/>
      <c r="BM4863" s="94"/>
      <c r="BO4863" s="97"/>
      <c r="BQ4863" s="40"/>
      <c r="BR4863" s="94"/>
      <c r="BS4863" s="94"/>
      <c r="BT4863" s="94"/>
      <c r="BU4863" s="40"/>
      <c r="BV4863" s="82"/>
      <c r="BW4863" s="94"/>
      <c r="BX4863" s="48"/>
      <c r="BY4863" s="97"/>
      <c r="BZ4863" s="48"/>
      <c r="CA4863" s="40"/>
      <c r="CB4863" s="94"/>
      <c r="CC4863" s="94"/>
      <c r="CD4863" s="94"/>
      <c r="CE4863" s="40"/>
      <c r="CF4863" s="73"/>
      <c r="CG4863" s="41"/>
      <c r="CH4863" s="41"/>
      <c r="CI4863" s="41"/>
      <c r="CJ4863" s="41"/>
      <c r="CK4863" s="41"/>
      <c r="CL4863" s="68"/>
      <c r="CM4863" s="41"/>
      <c r="CN4863" s="41"/>
      <c r="CO4863" s="39"/>
      <c r="CP4863" s="78"/>
    </row>
    <row r="4864" spans="1:94" s="38" customFormat="1" x14ac:dyDescent="0.25">
      <c r="A4864" s="38">
        <v>4861</v>
      </c>
      <c r="F4864" s="39"/>
      <c r="Q4864" s="39"/>
      <c r="R4864" s="40"/>
      <c r="S4864" s="40"/>
      <c r="T4864" s="39"/>
      <c r="AG4864" s="110"/>
      <c r="AH4864" s="94"/>
      <c r="AJ4864" s="97"/>
      <c r="AL4864" s="39"/>
      <c r="AP4864" s="39"/>
      <c r="AQ4864" s="77"/>
      <c r="AR4864" s="94"/>
      <c r="AT4864" s="97"/>
      <c r="BB4864" s="79"/>
      <c r="BC4864" s="94"/>
      <c r="BE4864" s="97"/>
      <c r="BF4864" s="97"/>
      <c r="BG4864" s="40"/>
      <c r="BK4864" s="40"/>
      <c r="BL4864" s="79"/>
      <c r="BM4864" s="94"/>
      <c r="BO4864" s="97"/>
      <c r="BQ4864" s="40"/>
      <c r="BR4864" s="94"/>
      <c r="BS4864" s="94"/>
      <c r="BT4864" s="94"/>
      <c r="BU4864" s="40"/>
      <c r="BV4864" s="82"/>
      <c r="BW4864" s="94"/>
      <c r="BX4864" s="48"/>
      <c r="BY4864" s="97"/>
      <c r="BZ4864" s="48"/>
      <c r="CA4864" s="40"/>
      <c r="CB4864" s="94"/>
      <c r="CC4864" s="94"/>
      <c r="CD4864" s="94"/>
      <c r="CE4864" s="40"/>
      <c r="CF4864" s="73"/>
      <c r="CG4864" s="41"/>
      <c r="CH4864" s="41"/>
      <c r="CI4864" s="41"/>
      <c r="CJ4864" s="41"/>
      <c r="CK4864" s="41"/>
      <c r="CL4864" s="68"/>
      <c r="CM4864" s="41"/>
      <c r="CN4864" s="41"/>
      <c r="CO4864" s="39"/>
      <c r="CP4864" s="78"/>
    </row>
    <row r="4865" spans="1:94" s="38" customFormat="1" x14ac:dyDescent="0.25">
      <c r="A4865" s="38">
        <v>4862</v>
      </c>
      <c r="F4865" s="39"/>
      <c r="Q4865" s="39"/>
      <c r="R4865" s="40"/>
      <c r="S4865" s="40"/>
      <c r="T4865" s="39"/>
      <c r="AG4865" s="110"/>
      <c r="AH4865" s="94"/>
      <c r="AJ4865" s="97"/>
      <c r="AL4865" s="39"/>
      <c r="AP4865" s="39"/>
      <c r="AQ4865" s="77"/>
      <c r="AR4865" s="94"/>
      <c r="AT4865" s="97"/>
      <c r="BB4865" s="79"/>
      <c r="BC4865" s="94"/>
      <c r="BE4865" s="97"/>
      <c r="BF4865" s="97"/>
      <c r="BG4865" s="40"/>
      <c r="BK4865" s="40"/>
      <c r="BL4865" s="79"/>
      <c r="BM4865" s="94"/>
      <c r="BO4865" s="97"/>
      <c r="BQ4865" s="40"/>
      <c r="BR4865" s="94"/>
      <c r="BS4865" s="94"/>
      <c r="BT4865" s="94"/>
      <c r="BU4865" s="40"/>
      <c r="BV4865" s="82"/>
      <c r="BW4865" s="94"/>
      <c r="BX4865" s="48"/>
      <c r="BY4865" s="97"/>
      <c r="BZ4865" s="48"/>
      <c r="CA4865" s="40"/>
      <c r="CB4865" s="94"/>
      <c r="CC4865" s="94"/>
      <c r="CD4865" s="94"/>
      <c r="CE4865" s="40"/>
      <c r="CF4865" s="73"/>
      <c r="CG4865" s="41"/>
      <c r="CH4865" s="41"/>
      <c r="CI4865" s="41"/>
      <c r="CJ4865" s="41"/>
      <c r="CK4865" s="41"/>
      <c r="CL4865" s="68"/>
      <c r="CM4865" s="41"/>
      <c r="CN4865" s="41"/>
      <c r="CO4865" s="39"/>
      <c r="CP4865" s="78"/>
    </row>
    <row r="4866" spans="1:94" s="38" customFormat="1" x14ac:dyDescent="0.25">
      <c r="A4866" s="38">
        <v>4863</v>
      </c>
      <c r="F4866" s="39"/>
      <c r="Q4866" s="39"/>
      <c r="R4866" s="40"/>
      <c r="S4866" s="40"/>
      <c r="T4866" s="39"/>
      <c r="AG4866" s="110"/>
      <c r="AH4866" s="94"/>
      <c r="AJ4866" s="97"/>
      <c r="AL4866" s="39"/>
      <c r="AP4866" s="39"/>
      <c r="AQ4866" s="77"/>
      <c r="AR4866" s="94"/>
      <c r="AT4866" s="97"/>
      <c r="BB4866" s="79"/>
      <c r="BC4866" s="94"/>
      <c r="BE4866" s="97"/>
      <c r="BF4866" s="97"/>
      <c r="BG4866" s="40"/>
      <c r="BK4866" s="40"/>
      <c r="BL4866" s="79"/>
      <c r="BM4866" s="94"/>
      <c r="BO4866" s="97"/>
      <c r="BQ4866" s="40"/>
      <c r="BR4866" s="94"/>
      <c r="BS4866" s="94"/>
      <c r="BT4866" s="94"/>
      <c r="BU4866" s="40"/>
      <c r="BV4866" s="82"/>
      <c r="BW4866" s="94"/>
      <c r="BX4866" s="48"/>
      <c r="BY4866" s="97"/>
      <c r="BZ4866" s="48"/>
      <c r="CA4866" s="40"/>
      <c r="CB4866" s="94"/>
      <c r="CC4866" s="94"/>
      <c r="CD4866" s="94"/>
      <c r="CE4866" s="40"/>
      <c r="CF4866" s="73"/>
      <c r="CG4866" s="41"/>
      <c r="CH4866" s="41"/>
      <c r="CI4866" s="41"/>
      <c r="CJ4866" s="41"/>
      <c r="CK4866" s="41"/>
      <c r="CL4866" s="68"/>
      <c r="CM4866" s="41"/>
      <c r="CN4866" s="41"/>
      <c r="CO4866" s="39"/>
      <c r="CP4866" s="78"/>
    </row>
    <row r="4867" spans="1:94" s="38" customFormat="1" x14ac:dyDescent="0.25">
      <c r="A4867" s="38">
        <v>4864</v>
      </c>
      <c r="F4867" s="39"/>
      <c r="Q4867" s="39"/>
      <c r="R4867" s="40"/>
      <c r="S4867" s="40"/>
      <c r="T4867" s="39"/>
      <c r="AG4867" s="110"/>
      <c r="AH4867" s="94"/>
      <c r="AJ4867" s="97"/>
      <c r="AL4867" s="39"/>
      <c r="AP4867" s="39"/>
      <c r="AQ4867" s="77"/>
      <c r="AR4867" s="94"/>
      <c r="AT4867" s="97"/>
      <c r="BB4867" s="79"/>
      <c r="BC4867" s="94"/>
      <c r="BE4867" s="97"/>
      <c r="BF4867" s="97"/>
      <c r="BG4867" s="40"/>
      <c r="BK4867" s="40"/>
      <c r="BL4867" s="79"/>
      <c r="BM4867" s="94"/>
      <c r="BO4867" s="97"/>
      <c r="BQ4867" s="40"/>
      <c r="BR4867" s="94"/>
      <c r="BS4867" s="94"/>
      <c r="BT4867" s="94"/>
      <c r="BU4867" s="40"/>
      <c r="BV4867" s="82"/>
      <c r="BW4867" s="94"/>
      <c r="BX4867" s="48"/>
      <c r="BY4867" s="97"/>
      <c r="BZ4867" s="48"/>
      <c r="CA4867" s="40"/>
      <c r="CB4867" s="94"/>
      <c r="CC4867" s="94"/>
      <c r="CD4867" s="94"/>
      <c r="CE4867" s="40"/>
      <c r="CF4867" s="73"/>
      <c r="CG4867" s="41"/>
      <c r="CH4867" s="41"/>
      <c r="CI4867" s="41"/>
      <c r="CJ4867" s="41"/>
      <c r="CK4867" s="41"/>
      <c r="CL4867" s="68"/>
      <c r="CM4867" s="41"/>
      <c r="CN4867" s="41"/>
      <c r="CO4867" s="39"/>
      <c r="CP4867" s="78"/>
    </row>
    <row r="4868" spans="1:94" s="38" customFormat="1" x14ac:dyDescent="0.25">
      <c r="A4868" s="38">
        <v>4865</v>
      </c>
      <c r="F4868" s="39"/>
      <c r="Q4868" s="39"/>
      <c r="R4868" s="40"/>
      <c r="S4868" s="40"/>
      <c r="T4868" s="39"/>
      <c r="AG4868" s="110"/>
      <c r="AH4868" s="94"/>
      <c r="AJ4868" s="97"/>
      <c r="AL4868" s="39"/>
      <c r="AP4868" s="39"/>
      <c r="AQ4868" s="77"/>
      <c r="AR4868" s="94"/>
      <c r="AT4868" s="97"/>
      <c r="BB4868" s="79"/>
      <c r="BC4868" s="94"/>
      <c r="BE4868" s="97"/>
      <c r="BF4868" s="97"/>
      <c r="BG4868" s="40"/>
      <c r="BK4868" s="40"/>
      <c r="BL4868" s="79"/>
      <c r="BM4868" s="94"/>
      <c r="BO4868" s="97"/>
      <c r="BQ4868" s="40"/>
      <c r="BR4868" s="94"/>
      <c r="BS4868" s="94"/>
      <c r="BT4868" s="94"/>
      <c r="BU4868" s="40"/>
      <c r="BV4868" s="82"/>
      <c r="BW4868" s="94"/>
      <c r="BX4868" s="48"/>
      <c r="BY4868" s="97"/>
      <c r="BZ4868" s="48"/>
      <c r="CA4868" s="40"/>
      <c r="CB4868" s="94"/>
      <c r="CC4868" s="94"/>
      <c r="CD4868" s="94"/>
      <c r="CE4868" s="40"/>
      <c r="CF4868" s="73"/>
      <c r="CG4868" s="41"/>
      <c r="CH4868" s="41"/>
      <c r="CI4868" s="41"/>
      <c r="CJ4868" s="41"/>
      <c r="CK4868" s="41"/>
      <c r="CL4868" s="68"/>
      <c r="CM4868" s="41"/>
      <c r="CN4868" s="41"/>
      <c r="CO4868" s="39"/>
      <c r="CP4868" s="78"/>
    </row>
    <row r="4869" spans="1:94" s="38" customFormat="1" x14ac:dyDescent="0.25">
      <c r="A4869" s="38">
        <v>4866</v>
      </c>
      <c r="F4869" s="39"/>
      <c r="Q4869" s="39"/>
      <c r="R4869" s="40"/>
      <c r="S4869" s="40"/>
      <c r="T4869" s="39"/>
      <c r="AG4869" s="110"/>
      <c r="AH4869" s="94"/>
      <c r="AJ4869" s="97"/>
      <c r="AL4869" s="39"/>
      <c r="AP4869" s="39"/>
      <c r="AQ4869" s="77"/>
      <c r="AR4869" s="94"/>
      <c r="AT4869" s="97"/>
      <c r="BB4869" s="79"/>
      <c r="BC4869" s="94"/>
      <c r="BE4869" s="97"/>
      <c r="BF4869" s="97"/>
      <c r="BG4869" s="40"/>
      <c r="BK4869" s="40"/>
      <c r="BL4869" s="79"/>
      <c r="BM4869" s="94"/>
      <c r="BO4869" s="97"/>
      <c r="BQ4869" s="40"/>
      <c r="BR4869" s="94"/>
      <c r="BS4869" s="94"/>
      <c r="BT4869" s="94"/>
      <c r="BU4869" s="40"/>
      <c r="BV4869" s="82"/>
      <c r="BW4869" s="94"/>
      <c r="BX4869" s="48"/>
      <c r="BY4869" s="97"/>
      <c r="BZ4869" s="48"/>
      <c r="CA4869" s="40"/>
      <c r="CB4869" s="94"/>
      <c r="CC4869" s="94"/>
      <c r="CD4869" s="94"/>
      <c r="CE4869" s="40"/>
      <c r="CF4869" s="73"/>
      <c r="CG4869" s="41"/>
      <c r="CH4869" s="41"/>
      <c r="CI4869" s="41"/>
      <c r="CJ4869" s="41"/>
      <c r="CK4869" s="41"/>
      <c r="CL4869" s="68"/>
      <c r="CM4869" s="41"/>
      <c r="CN4869" s="41"/>
      <c r="CO4869" s="39"/>
      <c r="CP4869" s="78"/>
    </row>
    <row r="4870" spans="1:94" s="38" customFormat="1" x14ac:dyDescent="0.25">
      <c r="A4870" s="38">
        <v>4867</v>
      </c>
      <c r="F4870" s="39"/>
      <c r="Q4870" s="39"/>
      <c r="R4870" s="40"/>
      <c r="S4870" s="40"/>
      <c r="T4870" s="39"/>
      <c r="AG4870" s="110"/>
      <c r="AH4870" s="94"/>
      <c r="AJ4870" s="97"/>
      <c r="AL4870" s="39"/>
      <c r="AP4870" s="39"/>
      <c r="AQ4870" s="77"/>
      <c r="AR4870" s="94"/>
      <c r="AT4870" s="97"/>
      <c r="BB4870" s="79"/>
      <c r="BC4870" s="94"/>
      <c r="BE4870" s="97"/>
      <c r="BF4870" s="97"/>
      <c r="BG4870" s="40"/>
      <c r="BK4870" s="40"/>
      <c r="BL4870" s="79"/>
      <c r="BM4870" s="94"/>
      <c r="BO4870" s="97"/>
      <c r="BQ4870" s="40"/>
      <c r="BR4870" s="94"/>
      <c r="BS4870" s="94"/>
      <c r="BT4870" s="94"/>
      <c r="BU4870" s="40"/>
      <c r="BV4870" s="82"/>
      <c r="BW4870" s="94"/>
      <c r="BX4870" s="48"/>
      <c r="BY4870" s="97"/>
      <c r="BZ4870" s="48"/>
      <c r="CA4870" s="40"/>
      <c r="CB4870" s="94"/>
      <c r="CC4870" s="94"/>
      <c r="CD4870" s="94"/>
      <c r="CE4870" s="40"/>
      <c r="CF4870" s="73"/>
      <c r="CG4870" s="41"/>
      <c r="CH4870" s="41"/>
      <c r="CI4870" s="41"/>
      <c r="CJ4870" s="41"/>
      <c r="CK4870" s="41"/>
      <c r="CL4870" s="68"/>
      <c r="CM4870" s="41"/>
      <c r="CN4870" s="41"/>
      <c r="CO4870" s="39"/>
      <c r="CP4870" s="78"/>
    </row>
    <row r="4871" spans="1:94" s="38" customFormat="1" x14ac:dyDescent="0.25">
      <c r="A4871" s="38">
        <v>4868</v>
      </c>
      <c r="F4871" s="39"/>
      <c r="Q4871" s="39"/>
      <c r="R4871" s="40"/>
      <c r="S4871" s="40"/>
      <c r="T4871" s="39"/>
      <c r="AG4871" s="110"/>
      <c r="AH4871" s="94"/>
      <c r="AJ4871" s="97"/>
      <c r="AL4871" s="39"/>
      <c r="AP4871" s="39"/>
      <c r="AQ4871" s="77"/>
      <c r="AR4871" s="94"/>
      <c r="AT4871" s="97"/>
      <c r="BB4871" s="79"/>
      <c r="BC4871" s="94"/>
      <c r="BE4871" s="97"/>
      <c r="BF4871" s="97"/>
      <c r="BG4871" s="40"/>
      <c r="BK4871" s="40"/>
      <c r="BL4871" s="79"/>
      <c r="BM4871" s="94"/>
      <c r="BO4871" s="97"/>
      <c r="BQ4871" s="40"/>
      <c r="BR4871" s="94"/>
      <c r="BS4871" s="94"/>
      <c r="BT4871" s="94"/>
      <c r="BU4871" s="40"/>
      <c r="BV4871" s="82"/>
      <c r="BW4871" s="94"/>
      <c r="BX4871" s="48"/>
      <c r="BY4871" s="97"/>
      <c r="BZ4871" s="48"/>
      <c r="CA4871" s="40"/>
      <c r="CB4871" s="94"/>
      <c r="CC4871" s="94"/>
      <c r="CD4871" s="94"/>
      <c r="CE4871" s="40"/>
      <c r="CF4871" s="73"/>
      <c r="CG4871" s="41"/>
      <c r="CH4871" s="41"/>
      <c r="CI4871" s="41"/>
      <c r="CJ4871" s="41"/>
      <c r="CK4871" s="41"/>
      <c r="CL4871" s="68"/>
      <c r="CM4871" s="41"/>
      <c r="CN4871" s="41"/>
      <c r="CO4871" s="39"/>
      <c r="CP4871" s="78"/>
    </row>
    <row r="4872" spans="1:94" s="38" customFormat="1" x14ac:dyDescent="0.25">
      <c r="A4872" s="38">
        <v>4869</v>
      </c>
      <c r="F4872" s="39"/>
      <c r="Q4872" s="39"/>
      <c r="R4872" s="40"/>
      <c r="S4872" s="40"/>
      <c r="T4872" s="39"/>
      <c r="AG4872" s="110"/>
      <c r="AH4872" s="94"/>
      <c r="AJ4872" s="97"/>
      <c r="AL4872" s="39"/>
      <c r="AP4872" s="39"/>
      <c r="AQ4872" s="77"/>
      <c r="AR4872" s="94"/>
      <c r="AT4872" s="97"/>
      <c r="BB4872" s="79"/>
      <c r="BC4872" s="94"/>
      <c r="BE4872" s="97"/>
      <c r="BF4872" s="97"/>
      <c r="BG4872" s="40"/>
      <c r="BK4872" s="40"/>
      <c r="BL4872" s="79"/>
      <c r="BM4872" s="94"/>
      <c r="BO4872" s="97"/>
      <c r="BQ4872" s="40"/>
      <c r="BR4872" s="94"/>
      <c r="BS4872" s="94"/>
      <c r="BT4872" s="94"/>
      <c r="BU4872" s="40"/>
      <c r="BV4872" s="82"/>
      <c r="BW4872" s="94"/>
      <c r="BX4872" s="48"/>
      <c r="BY4872" s="97"/>
      <c r="BZ4872" s="48"/>
      <c r="CA4872" s="40"/>
      <c r="CB4872" s="94"/>
      <c r="CC4872" s="94"/>
      <c r="CD4872" s="94"/>
      <c r="CE4872" s="40"/>
      <c r="CF4872" s="73"/>
      <c r="CG4872" s="41"/>
      <c r="CH4872" s="41"/>
      <c r="CI4872" s="41"/>
      <c r="CJ4872" s="41"/>
      <c r="CK4872" s="41"/>
      <c r="CL4872" s="68"/>
      <c r="CM4872" s="41"/>
      <c r="CN4872" s="41"/>
      <c r="CO4872" s="39"/>
      <c r="CP4872" s="78"/>
    </row>
    <row r="4873" spans="1:94" s="38" customFormat="1" x14ac:dyDescent="0.25">
      <c r="A4873" s="38">
        <v>4870</v>
      </c>
      <c r="F4873" s="39"/>
      <c r="Q4873" s="39"/>
      <c r="R4873" s="40"/>
      <c r="S4873" s="40"/>
      <c r="T4873" s="39"/>
      <c r="AG4873" s="110"/>
      <c r="AH4873" s="94"/>
      <c r="AJ4873" s="97"/>
      <c r="AL4873" s="39"/>
      <c r="AP4873" s="39"/>
      <c r="AQ4873" s="77"/>
      <c r="AR4873" s="94"/>
      <c r="AT4873" s="97"/>
      <c r="BB4873" s="79"/>
      <c r="BC4873" s="94"/>
      <c r="BE4873" s="97"/>
      <c r="BF4873" s="97"/>
      <c r="BG4873" s="40"/>
      <c r="BK4873" s="40"/>
      <c r="BL4873" s="79"/>
      <c r="BM4873" s="94"/>
      <c r="BO4873" s="97"/>
      <c r="BQ4873" s="40"/>
      <c r="BR4873" s="94"/>
      <c r="BS4873" s="94"/>
      <c r="BT4873" s="94"/>
      <c r="BU4873" s="40"/>
      <c r="BV4873" s="82"/>
      <c r="BW4873" s="94"/>
      <c r="BX4873" s="48"/>
      <c r="BY4873" s="97"/>
      <c r="BZ4873" s="48"/>
      <c r="CA4873" s="40"/>
      <c r="CB4873" s="94"/>
      <c r="CC4873" s="94"/>
      <c r="CD4873" s="94"/>
      <c r="CE4873" s="40"/>
      <c r="CF4873" s="73"/>
      <c r="CG4873" s="41"/>
      <c r="CH4873" s="41"/>
      <c r="CI4873" s="41"/>
      <c r="CJ4873" s="41"/>
      <c r="CK4873" s="41"/>
      <c r="CL4873" s="68"/>
      <c r="CM4873" s="41"/>
      <c r="CN4873" s="41"/>
      <c r="CO4873" s="39"/>
      <c r="CP4873" s="78"/>
    </row>
    <row r="4874" spans="1:94" s="38" customFormat="1" x14ac:dyDescent="0.25">
      <c r="A4874" s="38">
        <v>4871</v>
      </c>
      <c r="F4874" s="39"/>
      <c r="Q4874" s="39"/>
      <c r="R4874" s="40"/>
      <c r="S4874" s="40"/>
      <c r="T4874" s="39"/>
      <c r="AG4874" s="110"/>
      <c r="AH4874" s="94"/>
      <c r="AJ4874" s="97"/>
      <c r="AL4874" s="39"/>
      <c r="AP4874" s="39"/>
      <c r="AQ4874" s="77"/>
      <c r="AR4874" s="94"/>
      <c r="AT4874" s="97"/>
      <c r="BB4874" s="79"/>
      <c r="BC4874" s="94"/>
      <c r="BE4874" s="97"/>
      <c r="BF4874" s="97"/>
      <c r="BG4874" s="40"/>
      <c r="BK4874" s="40"/>
      <c r="BL4874" s="79"/>
      <c r="BM4874" s="94"/>
      <c r="BO4874" s="97"/>
      <c r="BQ4874" s="40"/>
      <c r="BR4874" s="94"/>
      <c r="BS4874" s="94"/>
      <c r="BT4874" s="94"/>
      <c r="BU4874" s="40"/>
      <c r="BV4874" s="82"/>
      <c r="BW4874" s="94"/>
      <c r="BX4874" s="48"/>
      <c r="BY4874" s="97"/>
      <c r="BZ4874" s="48"/>
      <c r="CA4874" s="40"/>
      <c r="CB4874" s="94"/>
      <c r="CC4874" s="94"/>
      <c r="CD4874" s="94"/>
      <c r="CE4874" s="40"/>
      <c r="CF4874" s="73"/>
      <c r="CG4874" s="41"/>
      <c r="CH4874" s="41"/>
      <c r="CI4874" s="41"/>
      <c r="CJ4874" s="41"/>
      <c r="CK4874" s="41"/>
      <c r="CL4874" s="68"/>
      <c r="CM4874" s="41"/>
      <c r="CN4874" s="41"/>
      <c r="CO4874" s="39"/>
      <c r="CP4874" s="78"/>
    </row>
    <row r="4875" spans="1:94" s="38" customFormat="1" x14ac:dyDescent="0.25">
      <c r="A4875" s="38">
        <v>4872</v>
      </c>
      <c r="F4875" s="39"/>
      <c r="Q4875" s="39"/>
      <c r="R4875" s="40"/>
      <c r="S4875" s="40"/>
      <c r="T4875" s="39"/>
      <c r="AG4875" s="110"/>
      <c r="AH4875" s="94"/>
      <c r="AJ4875" s="97"/>
      <c r="AL4875" s="39"/>
      <c r="AP4875" s="39"/>
      <c r="AQ4875" s="77"/>
      <c r="AR4875" s="94"/>
      <c r="AT4875" s="97"/>
      <c r="BB4875" s="79"/>
      <c r="BC4875" s="94"/>
      <c r="BE4875" s="97"/>
      <c r="BF4875" s="97"/>
      <c r="BG4875" s="40"/>
      <c r="BK4875" s="40"/>
      <c r="BL4875" s="79"/>
      <c r="BM4875" s="94"/>
      <c r="BO4875" s="97"/>
      <c r="BQ4875" s="40"/>
      <c r="BR4875" s="94"/>
      <c r="BS4875" s="94"/>
      <c r="BT4875" s="94"/>
      <c r="BU4875" s="40"/>
      <c r="BV4875" s="82"/>
      <c r="BW4875" s="94"/>
      <c r="BX4875" s="48"/>
      <c r="BY4875" s="97"/>
      <c r="BZ4875" s="48"/>
      <c r="CA4875" s="40"/>
      <c r="CB4875" s="94"/>
      <c r="CC4875" s="94"/>
      <c r="CD4875" s="94"/>
      <c r="CE4875" s="40"/>
      <c r="CF4875" s="73"/>
      <c r="CG4875" s="41"/>
      <c r="CH4875" s="41"/>
      <c r="CI4875" s="41"/>
      <c r="CJ4875" s="41"/>
      <c r="CK4875" s="41"/>
      <c r="CL4875" s="68"/>
      <c r="CM4875" s="41"/>
      <c r="CN4875" s="41"/>
      <c r="CO4875" s="39"/>
      <c r="CP4875" s="78"/>
    </row>
    <row r="4876" spans="1:94" s="38" customFormat="1" x14ac:dyDescent="0.25">
      <c r="A4876" s="38">
        <v>4873</v>
      </c>
      <c r="F4876" s="39"/>
      <c r="Q4876" s="39"/>
      <c r="R4876" s="40"/>
      <c r="S4876" s="40"/>
      <c r="T4876" s="39"/>
      <c r="AG4876" s="110"/>
      <c r="AH4876" s="94"/>
      <c r="AJ4876" s="97"/>
      <c r="AL4876" s="39"/>
      <c r="AP4876" s="39"/>
      <c r="AQ4876" s="77"/>
      <c r="AR4876" s="94"/>
      <c r="AT4876" s="97"/>
      <c r="BB4876" s="79"/>
      <c r="BC4876" s="94"/>
      <c r="BE4876" s="97"/>
      <c r="BF4876" s="97"/>
      <c r="BG4876" s="40"/>
      <c r="BK4876" s="40"/>
      <c r="BL4876" s="79"/>
      <c r="BM4876" s="94"/>
      <c r="BO4876" s="97"/>
      <c r="BQ4876" s="40"/>
      <c r="BR4876" s="94"/>
      <c r="BS4876" s="94"/>
      <c r="BT4876" s="94"/>
      <c r="BU4876" s="40"/>
      <c r="BV4876" s="82"/>
      <c r="BW4876" s="94"/>
      <c r="BX4876" s="48"/>
      <c r="BY4876" s="97"/>
      <c r="BZ4876" s="48"/>
      <c r="CA4876" s="40"/>
      <c r="CB4876" s="94"/>
      <c r="CC4876" s="94"/>
      <c r="CD4876" s="94"/>
      <c r="CE4876" s="40"/>
      <c r="CF4876" s="73"/>
      <c r="CG4876" s="41"/>
      <c r="CH4876" s="41"/>
      <c r="CI4876" s="41"/>
      <c r="CJ4876" s="41"/>
      <c r="CK4876" s="41"/>
      <c r="CL4876" s="68"/>
      <c r="CM4876" s="41"/>
      <c r="CN4876" s="41"/>
      <c r="CO4876" s="39"/>
      <c r="CP4876" s="78"/>
    </row>
    <row r="4877" spans="1:94" s="38" customFormat="1" x14ac:dyDescent="0.25">
      <c r="A4877" s="38">
        <v>4874</v>
      </c>
      <c r="F4877" s="39"/>
      <c r="Q4877" s="39"/>
      <c r="R4877" s="40"/>
      <c r="S4877" s="40"/>
      <c r="T4877" s="39"/>
      <c r="AG4877" s="110"/>
      <c r="AH4877" s="94"/>
      <c r="AJ4877" s="97"/>
      <c r="AL4877" s="39"/>
      <c r="AP4877" s="39"/>
      <c r="AQ4877" s="77"/>
      <c r="AR4877" s="94"/>
      <c r="AT4877" s="97"/>
      <c r="BB4877" s="79"/>
      <c r="BC4877" s="94"/>
      <c r="BE4877" s="97"/>
      <c r="BF4877" s="97"/>
      <c r="BG4877" s="40"/>
      <c r="BK4877" s="40"/>
      <c r="BL4877" s="79"/>
      <c r="BM4877" s="94"/>
      <c r="BO4877" s="97"/>
      <c r="BQ4877" s="40"/>
      <c r="BR4877" s="94"/>
      <c r="BS4877" s="94"/>
      <c r="BT4877" s="94"/>
      <c r="BU4877" s="40"/>
      <c r="BV4877" s="82"/>
      <c r="BW4877" s="94"/>
      <c r="BX4877" s="48"/>
      <c r="BY4877" s="97"/>
      <c r="BZ4877" s="48"/>
      <c r="CA4877" s="40"/>
      <c r="CB4877" s="94"/>
      <c r="CC4877" s="94"/>
      <c r="CD4877" s="94"/>
      <c r="CE4877" s="40"/>
      <c r="CF4877" s="73"/>
      <c r="CG4877" s="41"/>
      <c r="CH4877" s="41"/>
      <c r="CI4877" s="41"/>
      <c r="CJ4877" s="41"/>
      <c r="CK4877" s="41"/>
      <c r="CL4877" s="68"/>
      <c r="CM4877" s="41"/>
      <c r="CN4877" s="41"/>
      <c r="CO4877" s="39"/>
      <c r="CP4877" s="78"/>
    </row>
    <row r="4878" spans="1:94" s="38" customFormat="1" x14ac:dyDescent="0.25">
      <c r="A4878" s="38">
        <v>4875</v>
      </c>
      <c r="F4878" s="39"/>
      <c r="Q4878" s="39"/>
      <c r="R4878" s="40"/>
      <c r="S4878" s="40"/>
      <c r="T4878" s="39"/>
      <c r="AG4878" s="110"/>
      <c r="AH4878" s="94"/>
      <c r="AJ4878" s="97"/>
      <c r="AL4878" s="39"/>
      <c r="AP4878" s="39"/>
      <c r="AQ4878" s="77"/>
      <c r="AR4878" s="94"/>
      <c r="AT4878" s="97"/>
      <c r="BB4878" s="79"/>
      <c r="BC4878" s="94"/>
      <c r="BE4878" s="97"/>
      <c r="BF4878" s="97"/>
      <c r="BG4878" s="40"/>
      <c r="BK4878" s="40"/>
      <c r="BL4878" s="79"/>
      <c r="BM4878" s="94"/>
      <c r="BO4878" s="97"/>
      <c r="BQ4878" s="40"/>
      <c r="BR4878" s="94"/>
      <c r="BS4878" s="94"/>
      <c r="BT4878" s="94"/>
      <c r="BU4878" s="40"/>
      <c r="BV4878" s="82"/>
      <c r="BW4878" s="94"/>
      <c r="BX4878" s="48"/>
      <c r="BY4878" s="97"/>
      <c r="BZ4878" s="48"/>
      <c r="CA4878" s="40"/>
      <c r="CB4878" s="94"/>
      <c r="CC4878" s="94"/>
      <c r="CD4878" s="94"/>
      <c r="CE4878" s="40"/>
      <c r="CF4878" s="73"/>
      <c r="CG4878" s="41"/>
      <c r="CH4878" s="41"/>
      <c r="CI4878" s="41"/>
      <c r="CJ4878" s="41"/>
      <c r="CK4878" s="41"/>
      <c r="CL4878" s="68"/>
      <c r="CM4878" s="41"/>
      <c r="CN4878" s="41"/>
      <c r="CO4878" s="39"/>
      <c r="CP4878" s="78"/>
    </row>
    <row r="4879" spans="1:94" s="38" customFormat="1" x14ac:dyDescent="0.25">
      <c r="A4879" s="38">
        <v>4876</v>
      </c>
      <c r="F4879" s="39"/>
      <c r="Q4879" s="39"/>
      <c r="R4879" s="40"/>
      <c r="S4879" s="40"/>
      <c r="T4879" s="39"/>
      <c r="AG4879" s="110"/>
      <c r="AH4879" s="94"/>
      <c r="AJ4879" s="97"/>
      <c r="AL4879" s="39"/>
      <c r="AP4879" s="39"/>
      <c r="AQ4879" s="77"/>
      <c r="AR4879" s="94"/>
      <c r="AT4879" s="97"/>
      <c r="BB4879" s="79"/>
      <c r="BC4879" s="94"/>
      <c r="BE4879" s="97"/>
      <c r="BF4879" s="97"/>
      <c r="BG4879" s="40"/>
      <c r="BK4879" s="40"/>
      <c r="BL4879" s="79"/>
      <c r="BM4879" s="94"/>
      <c r="BO4879" s="97"/>
      <c r="BQ4879" s="40"/>
      <c r="BR4879" s="94"/>
      <c r="BS4879" s="94"/>
      <c r="BT4879" s="94"/>
      <c r="BU4879" s="40"/>
      <c r="BV4879" s="82"/>
      <c r="BW4879" s="94"/>
      <c r="BX4879" s="48"/>
      <c r="BY4879" s="97"/>
      <c r="BZ4879" s="48"/>
      <c r="CA4879" s="40"/>
      <c r="CB4879" s="94"/>
      <c r="CC4879" s="94"/>
      <c r="CD4879" s="94"/>
      <c r="CE4879" s="40"/>
      <c r="CF4879" s="73"/>
      <c r="CG4879" s="41"/>
      <c r="CH4879" s="41"/>
      <c r="CI4879" s="41"/>
      <c r="CJ4879" s="41"/>
      <c r="CK4879" s="41"/>
      <c r="CL4879" s="68"/>
      <c r="CM4879" s="41"/>
      <c r="CN4879" s="41"/>
      <c r="CO4879" s="39"/>
      <c r="CP4879" s="78"/>
    </row>
    <row r="4880" spans="1:94" s="38" customFormat="1" x14ac:dyDescent="0.25">
      <c r="A4880" s="38">
        <v>4877</v>
      </c>
      <c r="F4880" s="39"/>
      <c r="Q4880" s="39"/>
      <c r="R4880" s="40"/>
      <c r="S4880" s="40"/>
      <c r="T4880" s="39"/>
      <c r="AG4880" s="110"/>
      <c r="AH4880" s="94"/>
      <c r="AJ4880" s="97"/>
      <c r="AL4880" s="39"/>
      <c r="AP4880" s="39"/>
      <c r="AQ4880" s="77"/>
      <c r="AR4880" s="94"/>
      <c r="AT4880" s="97"/>
      <c r="BB4880" s="79"/>
      <c r="BC4880" s="94"/>
      <c r="BE4880" s="97"/>
      <c r="BF4880" s="97"/>
      <c r="BG4880" s="40"/>
      <c r="BK4880" s="40"/>
      <c r="BL4880" s="79"/>
      <c r="BM4880" s="94"/>
      <c r="BO4880" s="97"/>
      <c r="BQ4880" s="40"/>
      <c r="BR4880" s="94"/>
      <c r="BS4880" s="94"/>
      <c r="BT4880" s="94"/>
      <c r="BU4880" s="40"/>
      <c r="BV4880" s="82"/>
      <c r="BW4880" s="94"/>
      <c r="BX4880" s="48"/>
      <c r="BY4880" s="97"/>
      <c r="BZ4880" s="48"/>
      <c r="CA4880" s="40"/>
      <c r="CB4880" s="94"/>
      <c r="CC4880" s="94"/>
      <c r="CD4880" s="94"/>
      <c r="CE4880" s="40"/>
      <c r="CF4880" s="73"/>
      <c r="CG4880" s="41"/>
      <c r="CH4880" s="41"/>
      <c r="CI4880" s="41"/>
      <c r="CJ4880" s="41"/>
      <c r="CK4880" s="41"/>
      <c r="CL4880" s="68"/>
      <c r="CM4880" s="41"/>
      <c r="CN4880" s="41"/>
      <c r="CO4880" s="39"/>
      <c r="CP4880" s="78"/>
    </row>
    <row r="4881" spans="1:94" s="38" customFormat="1" x14ac:dyDescent="0.25">
      <c r="A4881" s="38">
        <v>4878</v>
      </c>
      <c r="F4881" s="39"/>
      <c r="Q4881" s="39"/>
      <c r="R4881" s="40"/>
      <c r="S4881" s="40"/>
      <c r="T4881" s="39"/>
      <c r="AG4881" s="110"/>
      <c r="AH4881" s="94"/>
      <c r="AJ4881" s="97"/>
      <c r="AL4881" s="39"/>
      <c r="AP4881" s="39"/>
      <c r="AQ4881" s="77"/>
      <c r="AR4881" s="94"/>
      <c r="AT4881" s="97"/>
      <c r="BB4881" s="79"/>
      <c r="BC4881" s="94"/>
      <c r="BE4881" s="97"/>
      <c r="BF4881" s="97"/>
      <c r="BG4881" s="40"/>
      <c r="BK4881" s="40"/>
      <c r="BL4881" s="79"/>
      <c r="BM4881" s="94"/>
      <c r="BO4881" s="97"/>
      <c r="BQ4881" s="40"/>
      <c r="BR4881" s="94"/>
      <c r="BS4881" s="94"/>
      <c r="BT4881" s="94"/>
      <c r="BU4881" s="40"/>
      <c r="BV4881" s="82"/>
      <c r="BW4881" s="94"/>
      <c r="BX4881" s="48"/>
      <c r="BY4881" s="97"/>
      <c r="BZ4881" s="48"/>
      <c r="CA4881" s="40"/>
      <c r="CB4881" s="94"/>
      <c r="CC4881" s="94"/>
      <c r="CD4881" s="94"/>
      <c r="CE4881" s="40"/>
      <c r="CF4881" s="73"/>
      <c r="CG4881" s="41"/>
      <c r="CH4881" s="41"/>
      <c r="CI4881" s="41"/>
      <c r="CJ4881" s="41"/>
      <c r="CK4881" s="41"/>
      <c r="CL4881" s="68"/>
      <c r="CM4881" s="41"/>
      <c r="CN4881" s="41"/>
      <c r="CO4881" s="39"/>
      <c r="CP4881" s="78"/>
    </row>
    <row r="4882" spans="1:94" s="38" customFormat="1" x14ac:dyDescent="0.25">
      <c r="A4882" s="38">
        <v>4879</v>
      </c>
      <c r="F4882" s="39"/>
      <c r="Q4882" s="39"/>
      <c r="R4882" s="40"/>
      <c r="S4882" s="40"/>
      <c r="T4882" s="39"/>
      <c r="AG4882" s="110"/>
      <c r="AH4882" s="94"/>
      <c r="AJ4882" s="97"/>
      <c r="AL4882" s="39"/>
      <c r="AP4882" s="39"/>
      <c r="AQ4882" s="77"/>
      <c r="AR4882" s="94"/>
      <c r="AT4882" s="97"/>
      <c r="BB4882" s="79"/>
      <c r="BC4882" s="94"/>
      <c r="BE4882" s="97"/>
      <c r="BF4882" s="97"/>
      <c r="BG4882" s="40"/>
      <c r="BK4882" s="40"/>
      <c r="BL4882" s="79"/>
      <c r="BM4882" s="94"/>
      <c r="BO4882" s="97"/>
      <c r="BQ4882" s="40"/>
      <c r="BR4882" s="94"/>
      <c r="BS4882" s="94"/>
      <c r="BT4882" s="94"/>
      <c r="BU4882" s="40"/>
      <c r="BV4882" s="82"/>
      <c r="BW4882" s="94"/>
      <c r="BX4882" s="48"/>
      <c r="BY4882" s="97"/>
      <c r="BZ4882" s="48"/>
      <c r="CA4882" s="40"/>
      <c r="CB4882" s="94"/>
      <c r="CC4882" s="94"/>
      <c r="CD4882" s="94"/>
      <c r="CE4882" s="40"/>
      <c r="CF4882" s="73"/>
      <c r="CG4882" s="41"/>
      <c r="CH4882" s="41"/>
      <c r="CI4882" s="41"/>
      <c r="CJ4882" s="41"/>
      <c r="CK4882" s="41"/>
      <c r="CL4882" s="68"/>
      <c r="CM4882" s="41"/>
      <c r="CN4882" s="41"/>
      <c r="CO4882" s="39"/>
      <c r="CP4882" s="78"/>
    </row>
    <row r="4883" spans="1:94" s="38" customFormat="1" x14ac:dyDescent="0.25">
      <c r="A4883" s="38">
        <v>4880</v>
      </c>
      <c r="F4883" s="39"/>
      <c r="Q4883" s="39"/>
      <c r="R4883" s="40"/>
      <c r="S4883" s="40"/>
      <c r="T4883" s="39"/>
      <c r="AG4883" s="110"/>
      <c r="AH4883" s="94"/>
      <c r="AJ4883" s="97"/>
      <c r="AL4883" s="39"/>
      <c r="AP4883" s="39"/>
      <c r="AQ4883" s="77"/>
      <c r="AR4883" s="94"/>
      <c r="AT4883" s="97"/>
      <c r="BB4883" s="79"/>
      <c r="BC4883" s="94"/>
      <c r="BE4883" s="97"/>
      <c r="BF4883" s="97"/>
      <c r="BG4883" s="40"/>
      <c r="BK4883" s="40"/>
      <c r="BL4883" s="79"/>
      <c r="BM4883" s="94"/>
      <c r="BO4883" s="97"/>
      <c r="BQ4883" s="40"/>
      <c r="BR4883" s="94"/>
      <c r="BS4883" s="94"/>
      <c r="BT4883" s="94"/>
      <c r="BU4883" s="40"/>
      <c r="BV4883" s="82"/>
      <c r="BW4883" s="94"/>
      <c r="BX4883" s="48"/>
      <c r="BY4883" s="97"/>
      <c r="BZ4883" s="48"/>
      <c r="CA4883" s="40"/>
      <c r="CB4883" s="94"/>
      <c r="CC4883" s="94"/>
      <c r="CD4883" s="94"/>
      <c r="CE4883" s="40"/>
      <c r="CF4883" s="73"/>
      <c r="CG4883" s="41"/>
      <c r="CH4883" s="41"/>
      <c r="CI4883" s="41"/>
      <c r="CJ4883" s="41"/>
      <c r="CK4883" s="41"/>
      <c r="CL4883" s="68"/>
      <c r="CM4883" s="41"/>
      <c r="CN4883" s="41"/>
      <c r="CO4883" s="39"/>
      <c r="CP4883" s="78"/>
    </row>
    <row r="4884" spans="1:94" s="38" customFormat="1" x14ac:dyDescent="0.25">
      <c r="A4884" s="38">
        <v>4881</v>
      </c>
      <c r="F4884" s="39"/>
      <c r="Q4884" s="39"/>
      <c r="R4884" s="40"/>
      <c r="S4884" s="40"/>
      <c r="T4884" s="39"/>
      <c r="AG4884" s="110"/>
      <c r="AH4884" s="94"/>
      <c r="AJ4884" s="97"/>
      <c r="AL4884" s="39"/>
      <c r="AP4884" s="39"/>
      <c r="AQ4884" s="77"/>
      <c r="AR4884" s="94"/>
      <c r="AT4884" s="97"/>
      <c r="BB4884" s="79"/>
      <c r="BC4884" s="94"/>
      <c r="BE4884" s="97"/>
      <c r="BF4884" s="97"/>
      <c r="BG4884" s="40"/>
      <c r="BK4884" s="40"/>
      <c r="BL4884" s="79"/>
      <c r="BM4884" s="94"/>
      <c r="BO4884" s="97"/>
      <c r="BQ4884" s="40"/>
      <c r="BR4884" s="94"/>
      <c r="BS4884" s="94"/>
      <c r="BT4884" s="94"/>
      <c r="BU4884" s="40"/>
      <c r="BV4884" s="82"/>
      <c r="BW4884" s="94"/>
      <c r="BX4884" s="48"/>
      <c r="BY4884" s="97"/>
      <c r="BZ4884" s="48"/>
      <c r="CA4884" s="40"/>
      <c r="CB4884" s="94"/>
      <c r="CC4884" s="94"/>
      <c r="CD4884" s="94"/>
      <c r="CE4884" s="40"/>
      <c r="CF4884" s="73"/>
      <c r="CG4884" s="41"/>
      <c r="CH4884" s="41"/>
      <c r="CI4884" s="41"/>
      <c r="CJ4884" s="41"/>
      <c r="CK4884" s="41"/>
      <c r="CL4884" s="68"/>
      <c r="CM4884" s="41"/>
      <c r="CN4884" s="41"/>
      <c r="CO4884" s="39"/>
      <c r="CP4884" s="78"/>
    </row>
    <row r="4885" spans="1:94" s="38" customFormat="1" x14ac:dyDescent="0.25">
      <c r="A4885" s="38">
        <v>4882</v>
      </c>
      <c r="F4885" s="39"/>
      <c r="Q4885" s="39"/>
      <c r="R4885" s="40"/>
      <c r="S4885" s="40"/>
      <c r="T4885" s="39"/>
      <c r="AG4885" s="110"/>
      <c r="AH4885" s="94"/>
      <c r="AJ4885" s="97"/>
      <c r="AL4885" s="39"/>
      <c r="AP4885" s="39"/>
      <c r="AQ4885" s="77"/>
      <c r="AR4885" s="94"/>
      <c r="AT4885" s="97"/>
      <c r="BB4885" s="79"/>
      <c r="BC4885" s="94"/>
      <c r="BE4885" s="97"/>
      <c r="BF4885" s="97"/>
      <c r="BG4885" s="40"/>
      <c r="BK4885" s="40"/>
      <c r="BL4885" s="79"/>
      <c r="BM4885" s="94"/>
      <c r="BO4885" s="97"/>
      <c r="BQ4885" s="40"/>
      <c r="BR4885" s="94"/>
      <c r="BS4885" s="94"/>
      <c r="BT4885" s="94"/>
      <c r="BU4885" s="40"/>
      <c r="BV4885" s="82"/>
      <c r="BW4885" s="94"/>
      <c r="BX4885" s="48"/>
      <c r="BY4885" s="97"/>
      <c r="BZ4885" s="48"/>
      <c r="CA4885" s="40"/>
      <c r="CB4885" s="94"/>
      <c r="CC4885" s="94"/>
      <c r="CD4885" s="94"/>
      <c r="CE4885" s="40"/>
      <c r="CF4885" s="73"/>
      <c r="CG4885" s="41"/>
      <c r="CH4885" s="41"/>
      <c r="CI4885" s="41"/>
      <c r="CJ4885" s="41"/>
      <c r="CK4885" s="41"/>
      <c r="CL4885" s="68"/>
      <c r="CM4885" s="41"/>
      <c r="CN4885" s="41"/>
      <c r="CO4885" s="39"/>
      <c r="CP4885" s="78"/>
    </row>
    <row r="4886" spans="1:94" s="38" customFormat="1" x14ac:dyDescent="0.25">
      <c r="A4886" s="38">
        <v>4883</v>
      </c>
      <c r="F4886" s="39"/>
      <c r="Q4886" s="39"/>
      <c r="R4886" s="40"/>
      <c r="S4886" s="40"/>
      <c r="T4886" s="39"/>
      <c r="AG4886" s="110"/>
      <c r="AH4886" s="94"/>
      <c r="AJ4886" s="97"/>
      <c r="AL4886" s="39"/>
      <c r="AP4886" s="39"/>
      <c r="AQ4886" s="77"/>
      <c r="AR4886" s="94"/>
      <c r="AT4886" s="97"/>
      <c r="BB4886" s="79"/>
      <c r="BC4886" s="94"/>
      <c r="BE4886" s="97"/>
      <c r="BF4886" s="97"/>
      <c r="BG4886" s="40"/>
      <c r="BK4886" s="40"/>
      <c r="BL4886" s="79"/>
      <c r="BM4886" s="94"/>
      <c r="BO4886" s="97"/>
      <c r="BQ4886" s="40"/>
      <c r="BR4886" s="94"/>
      <c r="BS4886" s="94"/>
      <c r="BT4886" s="94"/>
      <c r="BU4886" s="40"/>
      <c r="BV4886" s="82"/>
      <c r="BW4886" s="94"/>
      <c r="BX4886" s="48"/>
      <c r="BY4886" s="97"/>
      <c r="BZ4886" s="48"/>
      <c r="CA4886" s="40"/>
      <c r="CB4886" s="94"/>
      <c r="CC4886" s="94"/>
      <c r="CD4886" s="94"/>
      <c r="CE4886" s="40"/>
      <c r="CF4886" s="73"/>
      <c r="CG4886" s="41"/>
      <c r="CH4886" s="41"/>
      <c r="CI4886" s="41"/>
      <c r="CJ4886" s="41"/>
      <c r="CK4886" s="41"/>
      <c r="CL4886" s="68"/>
      <c r="CM4886" s="41"/>
      <c r="CN4886" s="41"/>
      <c r="CO4886" s="39"/>
      <c r="CP4886" s="78"/>
    </row>
    <row r="4887" spans="1:94" s="38" customFormat="1" x14ac:dyDescent="0.25">
      <c r="A4887" s="38">
        <v>4884</v>
      </c>
      <c r="F4887" s="39"/>
      <c r="Q4887" s="39"/>
      <c r="R4887" s="40"/>
      <c r="S4887" s="40"/>
      <c r="T4887" s="39"/>
      <c r="AG4887" s="110"/>
      <c r="AH4887" s="94"/>
      <c r="AJ4887" s="97"/>
      <c r="AL4887" s="39"/>
      <c r="AP4887" s="39"/>
      <c r="AQ4887" s="77"/>
      <c r="AR4887" s="94"/>
      <c r="AT4887" s="97"/>
      <c r="BB4887" s="79"/>
      <c r="BC4887" s="94"/>
      <c r="BE4887" s="97"/>
      <c r="BF4887" s="97"/>
      <c r="BG4887" s="40"/>
      <c r="BK4887" s="40"/>
      <c r="BL4887" s="79"/>
      <c r="BM4887" s="94"/>
      <c r="BO4887" s="97"/>
      <c r="BQ4887" s="40"/>
      <c r="BR4887" s="94"/>
      <c r="BS4887" s="94"/>
      <c r="BT4887" s="94"/>
      <c r="BU4887" s="40"/>
      <c r="BV4887" s="82"/>
      <c r="BW4887" s="94"/>
      <c r="BX4887" s="48"/>
      <c r="BY4887" s="97"/>
      <c r="BZ4887" s="48"/>
      <c r="CA4887" s="40"/>
      <c r="CB4887" s="94"/>
      <c r="CC4887" s="94"/>
      <c r="CD4887" s="94"/>
      <c r="CE4887" s="40"/>
      <c r="CF4887" s="73"/>
      <c r="CG4887" s="41"/>
      <c r="CH4887" s="41"/>
      <c r="CI4887" s="41"/>
      <c r="CJ4887" s="41"/>
      <c r="CK4887" s="41"/>
      <c r="CL4887" s="68"/>
      <c r="CM4887" s="41"/>
      <c r="CN4887" s="41"/>
      <c r="CO4887" s="39"/>
      <c r="CP4887" s="78"/>
    </row>
    <row r="4888" spans="1:94" s="38" customFormat="1" x14ac:dyDescent="0.25">
      <c r="A4888" s="38">
        <v>4885</v>
      </c>
      <c r="F4888" s="39"/>
      <c r="Q4888" s="39"/>
      <c r="R4888" s="40"/>
      <c r="S4888" s="40"/>
      <c r="T4888" s="39"/>
      <c r="AG4888" s="110"/>
      <c r="AH4888" s="94"/>
      <c r="AJ4888" s="97"/>
      <c r="AL4888" s="39"/>
      <c r="AP4888" s="39"/>
      <c r="AQ4888" s="77"/>
      <c r="AR4888" s="94"/>
      <c r="AT4888" s="97"/>
      <c r="BB4888" s="79"/>
      <c r="BC4888" s="94"/>
      <c r="BE4888" s="97"/>
      <c r="BF4888" s="97"/>
      <c r="BG4888" s="40"/>
      <c r="BK4888" s="40"/>
      <c r="BL4888" s="79"/>
      <c r="BM4888" s="94"/>
      <c r="BO4888" s="97"/>
      <c r="BQ4888" s="40"/>
      <c r="BR4888" s="94"/>
      <c r="BS4888" s="94"/>
      <c r="BT4888" s="94"/>
      <c r="BU4888" s="40"/>
      <c r="BV4888" s="82"/>
      <c r="BW4888" s="94"/>
      <c r="BX4888" s="48"/>
      <c r="BY4888" s="97"/>
      <c r="BZ4888" s="48"/>
      <c r="CA4888" s="40"/>
      <c r="CB4888" s="94"/>
      <c r="CC4888" s="94"/>
      <c r="CD4888" s="94"/>
      <c r="CE4888" s="40"/>
      <c r="CF4888" s="73"/>
      <c r="CG4888" s="41"/>
      <c r="CH4888" s="41"/>
      <c r="CI4888" s="41"/>
      <c r="CJ4888" s="41"/>
      <c r="CK4888" s="41"/>
      <c r="CL4888" s="68"/>
      <c r="CM4888" s="41"/>
      <c r="CN4888" s="41"/>
      <c r="CO4888" s="39"/>
      <c r="CP4888" s="78"/>
    </row>
    <row r="4889" spans="1:94" s="38" customFormat="1" x14ac:dyDescent="0.25">
      <c r="A4889" s="38">
        <v>4886</v>
      </c>
      <c r="F4889" s="39"/>
      <c r="Q4889" s="39"/>
      <c r="R4889" s="40"/>
      <c r="S4889" s="40"/>
      <c r="T4889" s="39"/>
      <c r="AG4889" s="110"/>
      <c r="AH4889" s="94"/>
      <c r="AJ4889" s="97"/>
      <c r="AL4889" s="39"/>
      <c r="AP4889" s="39"/>
      <c r="AQ4889" s="77"/>
      <c r="AR4889" s="94"/>
      <c r="AT4889" s="97"/>
      <c r="BB4889" s="79"/>
      <c r="BC4889" s="94"/>
      <c r="BE4889" s="97"/>
      <c r="BF4889" s="97"/>
      <c r="BG4889" s="40"/>
      <c r="BK4889" s="40"/>
      <c r="BL4889" s="79"/>
      <c r="BM4889" s="94"/>
      <c r="BO4889" s="97"/>
      <c r="BQ4889" s="40"/>
      <c r="BR4889" s="94"/>
      <c r="BS4889" s="94"/>
      <c r="BT4889" s="94"/>
      <c r="BU4889" s="40"/>
      <c r="BV4889" s="82"/>
      <c r="BW4889" s="94"/>
      <c r="BX4889" s="48"/>
      <c r="BY4889" s="97"/>
      <c r="BZ4889" s="48"/>
      <c r="CA4889" s="40"/>
      <c r="CB4889" s="94"/>
      <c r="CC4889" s="94"/>
      <c r="CD4889" s="94"/>
      <c r="CE4889" s="40"/>
      <c r="CF4889" s="73"/>
      <c r="CG4889" s="41"/>
      <c r="CH4889" s="41"/>
      <c r="CI4889" s="41"/>
      <c r="CJ4889" s="41"/>
      <c r="CK4889" s="41"/>
      <c r="CL4889" s="68"/>
      <c r="CM4889" s="41"/>
      <c r="CN4889" s="41"/>
      <c r="CO4889" s="39"/>
      <c r="CP4889" s="78"/>
    </row>
    <row r="4890" spans="1:94" s="38" customFormat="1" x14ac:dyDescent="0.25">
      <c r="A4890" s="38">
        <v>4887</v>
      </c>
      <c r="F4890" s="39"/>
      <c r="Q4890" s="39"/>
      <c r="R4890" s="40"/>
      <c r="S4890" s="40"/>
      <c r="T4890" s="39"/>
      <c r="AG4890" s="110"/>
      <c r="AH4890" s="94"/>
      <c r="AJ4890" s="97"/>
      <c r="AL4890" s="39"/>
      <c r="AP4890" s="39"/>
      <c r="AQ4890" s="77"/>
      <c r="AR4890" s="94"/>
      <c r="AT4890" s="97"/>
      <c r="BB4890" s="79"/>
      <c r="BC4890" s="94"/>
      <c r="BE4890" s="97"/>
      <c r="BF4890" s="97"/>
      <c r="BG4890" s="40"/>
      <c r="BK4890" s="40"/>
      <c r="BL4890" s="79"/>
      <c r="BM4890" s="94"/>
      <c r="BO4890" s="97"/>
      <c r="BQ4890" s="40"/>
      <c r="BR4890" s="94"/>
      <c r="BS4890" s="94"/>
      <c r="BT4890" s="94"/>
      <c r="BU4890" s="40"/>
      <c r="BV4890" s="82"/>
      <c r="BW4890" s="94"/>
      <c r="BX4890" s="48"/>
      <c r="BY4890" s="97"/>
      <c r="BZ4890" s="48"/>
      <c r="CA4890" s="40"/>
      <c r="CB4890" s="94"/>
      <c r="CC4890" s="94"/>
      <c r="CD4890" s="94"/>
      <c r="CE4890" s="40"/>
      <c r="CF4890" s="73"/>
      <c r="CG4890" s="41"/>
      <c r="CH4890" s="41"/>
      <c r="CI4890" s="41"/>
      <c r="CJ4890" s="41"/>
      <c r="CK4890" s="41"/>
      <c r="CL4890" s="68"/>
      <c r="CM4890" s="41"/>
      <c r="CN4890" s="41"/>
      <c r="CO4890" s="39"/>
      <c r="CP4890" s="78"/>
    </row>
    <row r="4891" spans="1:94" s="38" customFormat="1" x14ac:dyDescent="0.25">
      <c r="A4891" s="38">
        <v>4888</v>
      </c>
      <c r="F4891" s="39"/>
      <c r="Q4891" s="39"/>
      <c r="R4891" s="40"/>
      <c r="S4891" s="40"/>
      <c r="T4891" s="39"/>
      <c r="AG4891" s="110"/>
      <c r="AH4891" s="94"/>
      <c r="AJ4891" s="97"/>
      <c r="AL4891" s="39"/>
      <c r="AP4891" s="39"/>
      <c r="AQ4891" s="77"/>
      <c r="AR4891" s="94"/>
      <c r="AT4891" s="97"/>
      <c r="BB4891" s="79"/>
      <c r="BC4891" s="94"/>
      <c r="BE4891" s="97"/>
      <c r="BF4891" s="97"/>
      <c r="BG4891" s="40"/>
      <c r="BK4891" s="40"/>
      <c r="BL4891" s="79"/>
      <c r="BM4891" s="94"/>
      <c r="BO4891" s="97"/>
      <c r="BQ4891" s="40"/>
      <c r="BR4891" s="94"/>
      <c r="BS4891" s="94"/>
      <c r="BT4891" s="94"/>
      <c r="BU4891" s="40"/>
      <c r="BV4891" s="82"/>
      <c r="BW4891" s="94"/>
      <c r="BX4891" s="48"/>
      <c r="BY4891" s="97"/>
      <c r="BZ4891" s="48"/>
      <c r="CA4891" s="40"/>
      <c r="CB4891" s="94"/>
      <c r="CC4891" s="94"/>
      <c r="CD4891" s="94"/>
      <c r="CE4891" s="40"/>
      <c r="CF4891" s="73"/>
      <c r="CG4891" s="41"/>
      <c r="CH4891" s="41"/>
      <c r="CI4891" s="41"/>
      <c r="CJ4891" s="41"/>
      <c r="CK4891" s="41"/>
      <c r="CL4891" s="68"/>
      <c r="CM4891" s="41"/>
      <c r="CN4891" s="41"/>
      <c r="CO4891" s="39"/>
      <c r="CP4891" s="78"/>
    </row>
    <row r="4892" spans="1:94" s="38" customFormat="1" x14ac:dyDescent="0.25">
      <c r="A4892" s="38">
        <v>4889</v>
      </c>
      <c r="F4892" s="39"/>
      <c r="Q4892" s="39"/>
      <c r="R4892" s="40"/>
      <c r="S4892" s="40"/>
      <c r="T4892" s="39"/>
      <c r="AG4892" s="110"/>
      <c r="AH4892" s="94"/>
      <c r="AJ4892" s="97"/>
      <c r="AL4892" s="39"/>
      <c r="AP4892" s="39"/>
      <c r="AQ4892" s="77"/>
      <c r="AR4892" s="94"/>
      <c r="AT4892" s="97"/>
      <c r="BB4892" s="79"/>
      <c r="BC4892" s="94"/>
      <c r="BE4892" s="97"/>
      <c r="BF4892" s="97"/>
      <c r="BG4892" s="40"/>
      <c r="BK4892" s="40"/>
      <c r="BL4892" s="79"/>
      <c r="BM4892" s="94"/>
      <c r="BO4892" s="97"/>
      <c r="BQ4892" s="40"/>
      <c r="BR4892" s="94"/>
      <c r="BS4892" s="94"/>
      <c r="BT4892" s="94"/>
      <c r="BU4892" s="40"/>
      <c r="BV4892" s="82"/>
      <c r="BW4892" s="94"/>
      <c r="BX4892" s="48"/>
      <c r="BY4892" s="97"/>
      <c r="BZ4892" s="48"/>
      <c r="CA4892" s="40"/>
      <c r="CB4892" s="94"/>
      <c r="CC4892" s="94"/>
      <c r="CD4892" s="94"/>
      <c r="CE4892" s="40"/>
      <c r="CF4892" s="73"/>
      <c r="CG4892" s="41"/>
      <c r="CH4892" s="41"/>
      <c r="CI4892" s="41"/>
      <c r="CJ4892" s="41"/>
      <c r="CK4892" s="41"/>
      <c r="CL4892" s="68"/>
      <c r="CM4892" s="41"/>
      <c r="CN4892" s="41"/>
      <c r="CO4892" s="39"/>
      <c r="CP4892" s="78"/>
    </row>
    <row r="4893" spans="1:94" s="38" customFormat="1" x14ac:dyDescent="0.25">
      <c r="A4893" s="38">
        <v>4890</v>
      </c>
      <c r="F4893" s="39"/>
      <c r="Q4893" s="39"/>
      <c r="R4893" s="40"/>
      <c r="S4893" s="40"/>
      <c r="T4893" s="39"/>
      <c r="AG4893" s="110"/>
      <c r="AH4893" s="94"/>
      <c r="AJ4893" s="97"/>
      <c r="AL4893" s="39"/>
      <c r="AP4893" s="39"/>
      <c r="AQ4893" s="77"/>
      <c r="AR4893" s="94"/>
      <c r="AT4893" s="97"/>
      <c r="BB4893" s="79"/>
      <c r="BC4893" s="94"/>
      <c r="BE4893" s="97"/>
      <c r="BF4893" s="97"/>
      <c r="BG4893" s="40"/>
      <c r="BK4893" s="40"/>
      <c r="BL4893" s="79"/>
      <c r="BM4893" s="94"/>
      <c r="BO4893" s="97"/>
      <c r="BQ4893" s="40"/>
      <c r="BR4893" s="94"/>
      <c r="BS4893" s="94"/>
      <c r="BT4893" s="94"/>
      <c r="BU4893" s="40"/>
      <c r="BV4893" s="82"/>
      <c r="BW4893" s="94"/>
      <c r="BX4893" s="48"/>
      <c r="BY4893" s="97"/>
      <c r="BZ4893" s="48"/>
      <c r="CA4893" s="40"/>
      <c r="CB4893" s="94"/>
      <c r="CC4893" s="94"/>
      <c r="CD4893" s="94"/>
      <c r="CE4893" s="40"/>
      <c r="CF4893" s="73"/>
      <c r="CG4893" s="41"/>
      <c r="CH4893" s="41"/>
      <c r="CI4893" s="41"/>
      <c r="CJ4893" s="41"/>
      <c r="CK4893" s="41"/>
      <c r="CL4893" s="68"/>
      <c r="CM4893" s="41"/>
      <c r="CN4893" s="41"/>
      <c r="CO4893" s="39"/>
      <c r="CP4893" s="78"/>
    </row>
    <row r="4894" spans="1:94" s="38" customFormat="1" x14ac:dyDescent="0.25">
      <c r="A4894" s="38">
        <v>4891</v>
      </c>
      <c r="F4894" s="39"/>
      <c r="Q4894" s="39"/>
      <c r="R4894" s="40"/>
      <c r="S4894" s="40"/>
      <c r="T4894" s="39"/>
      <c r="AG4894" s="110"/>
      <c r="AH4894" s="94"/>
      <c r="AJ4894" s="97"/>
      <c r="AL4894" s="39"/>
      <c r="AP4894" s="39"/>
      <c r="AQ4894" s="77"/>
      <c r="AR4894" s="94"/>
      <c r="AT4894" s="97"/>
      <c r="BB4894" s="79"/>
      <c r="BC4894" s="94"/>
      <c r="BE4894" s="97"/>
      <c r="BF4894" s="97"/>
      <c r="BG4894" s="40"/>
      <c r="BK4894" s="40"/>
      <c r="BL4894" s="79"/>
      <c r="BM4894" s="94"/>
      <c r="BO4894" s="97"/>
      <c r="BQ4894" s="40"/>
      <c r="BR4894" s="94"/>
      <c r="BS4894" s="94"/>
      <c r="BT4894" s="94"/>
      <c r="BU4894" s="40"/>
      <c r="BV4894" s="82"/>
      <c r="BW4894" s="94"/>
      <c r="BX4894" s="48"/>
      <c r="BY4894" s="97"/>
      <c r="BZ4894" s="48"/>
      <c r="CA4894" s="40"/>
      <c r="CB4894" s="94"/>
      <c r="CC4894" s="94"/>
      <c r="CD4894" s="94"/>
      <c r="CE4894" s="40"/>
      <c r="CF4894" s="73"/>
      <c r="CG4894" s="41"/>
      <c r="CH4894" s="41"/>
      <c r="CI4894" s="41"/>
      <c r="CJ4894" s="41"/>
      <c r="CK4894" s="41"/>
      <c r="CL4894" s="68"/>
      <c r="CM4894" s="41"/>
      <c r="CN4894" s="41"/>
      <c r="CO4894" s="39"/>
      <c r="CP4894" s="78"/>
    </row>
    <row r="4895" spans="1:94" s="38" customFormat="1" x14ac:dyDescent="0.25">
      <c r="A4895" s="38">
        <v>4892</v>
      </c>
      <c r="F4895" s="39"/>
      <c r="Q4895" s="39"/>
      <c r="R4895" s="40"/>
      <c r="S4895" s="40"/>
      <c r="T4895" s="39"/>
      <c r="AG4895" s="110"/>
      <c r="AH4895" s="94"/>
      <c r="AJ4895" s="97"/>
      <c r="AL4895" s="39"/>
      <c r="AP4895" s="39"/>
      <c r="AQ4895" s="77"/>
      <c r="AR4895" s="94"/>
      <c r="AT4895" s="97"/>
      <c r="BB4895" s="79"/>
      <c r="BC4895" s="94"/>
      <c r="BE4895" s="97"/>
      <c r="BF4895" s="97"/>
      <c r="BG4895" s="40"/>
      <c r="BK4895" s="40"/>
      <c r="BL4895" s="79"/>
      <c r="BM4895" s="94"/>
      <c r="BO4895" s="97"/>
      <c r="BQ4895" s="40"/>
      <c r="BR4895" s="94"/>
      <c r="BS4895" s="94"/>
      <c r="BT4895" s="94"/>
      <c r="BU4895" s="40"/>
      <c r="BV4895" s="82"/>
      <c r="BW4895" s="94"/>
      <c r="BX4895" s="48"/>
      <c r="BY4895" s="97"/>
      <c r="BZ4895" s="48"/>
      <c r="CA4895" s="40"/>
      <c r="CB4895" s="94"/>
      <c r="CC4895" s="94"/>
      <c r="CD4895" s="94"/>
      <c r="CE4895" s="40"/>
      <c r="CF4895" s="73"/>
      <c r="CG4895" s="41"/>
      <c r="CH4895" s="41"/>
      <c r="CI4895" s="41"/>
      <c r="CJ4895" s="41"/>
      <c r="CK4895" s="41"/>
      <c r="CL4895" s="68"/>
      <c r="CM4895" s="41"/>
      <c r="CN4895" s="41"/>
      <c r="CO4895" s="39"/>
      <c r="CP4895" s="78"/>
    </row>
    <row r="4896" spans="1:94" s="38" customFormat="1" x14ac:dyDescent="0.25">
      <c r="A4896" s="38">
        <v>4893</v>
      </c>
      <c r="F4896" s="39"/>
      <c r="Q4896" s="39"/>
      <c r="R4896" s="40"/>
      <c r="S4896" s="40"/>
      <c r="T4896" s="39"/>
      <c r="AG4896" s="110"/>
      <c r="AH4896" s="94"/>
      <c r="AJ4896" s="97"/>
      <c r="AL4896" s="39"/>
      <c r="AP4896" s="39"/>
      <c r="AQ4896" s="77"/>
      <c r="AR4896" s="94"/>
      <c r="AT4896" s="97"/>
      <c r="BB4896" s="79"/>
      <c r="BC4896" s="94"/>
      <c r="BE4896" s="97"/>
      <c r="BF4896" s="97"/>
      <c r="BG4896" s="40"/>
      <c r="BK4896" s="40"/>
      <c r="BL4896" s="79"/>
      <c r="BM4896" s="94"/>
      <c r="BO4896" s="97"/>
      <c r="BQ4896" s="40"/>
      <c r="BR4896" s="94"/>
      <c r="BS4896" s="94"/>
      <c r="BT4896" s="94"/>
      <c r="BU4896" s="40"/>
      <c r="BV4896" s="82"/>
      <c r="BW4896" s="94"/>
      <c r="BX4896" s="48"/>
      <c r="BY4896" s="97"/>
      <c r="BZ4896" s="48"/>
      <c r="CA4896" s="40"/>
      <c r="CB4896" s="94"/>
      <c r="CC4896" s="94"/>
      <c r="CD4896" s="94"/>
      <c r="CE4896" s="40"/>
      <c r="CF4896" s="73"/>
      <c r="CG4896" s="41"/>
      <c r="CH4896" s="41"/>
      <c r="CI4896" s="41"/>
      <c r="CJ4896" s="41"/>
      <c r="CK4896" s="41"/>
      <c r="CL4896" s="68"/>
      <c r="CM4896" s="41"/>
      <c r="CN4896" s="41"/>
      <c r="CO4896" s="39"/>
      <c r="CP4896" s="78"/>
    </row>
    <row r="4897" spans="1:94" s="38" customFormat="1" x14ac:dyDescent="0.25">
      <c r="A4897" s="38">
        <v>4894</v>
      </c>
      <c r="F4897" s="39"/>
      <c r="Q4897" s="39"/>
      <c r="R4897" s="40"/>
      <c r="S4897" s="40"/>
      <c r="T4897" s="39"/>
      <c r="AG4897" s="110"/>
      <c r="AH4897" s="94"/>
      <c r="AJ4897" s="97"/>
      <c r="AL4897" s="39"/>
      <c r="AP4897" s="39"/>
      <c r="AQ4897" s="77"/>
      <c r="AR4897" s="94"/>
      <c r="AT4897" s="97"/>
      <c r="BB4897" s="79"/>
      <c r="BC4897" s="94"/>
      <c r="BE4897" s="97"/>
      <c r="BF4897" s="97"/>
      <c r="BG4897" s="40"/>
      <c r="BK4897" s="40"/>
      <c r="BL4897" s="79"/>
      <c r="BM4897" s="94"/>
      <c r="BO4897" s="97"/>
      <c r="BQ4897" s="40"/>
      <c r="BR4897" s="94"/>
      <c r="BS4897" s="94"/>
      <c r="BT4897" s="94"/>
      <c r="BU4897" s="40"/>
      <c r="BV4897" s="82"/>
      <c r="BW4897" s="94"/>
      <c r="BX4897" s="48"/>
      <c r="BY4897" s="97"/>
      <c r="BZ4897" s="48"/>
      <c r="CA4897" s="40"/>
      <c r="CB4897" s="94"/>
      <c r="CC4897" s="94"/>
      <c r="CD4897" s="94"/>
      <c r="CE4897" s="40"/>
      <c r="CF4897" s="73"/>
      <c r="CG4897" s="41"/>
      <c r="CH4897" s="41"/>
      <c r="CI4897" s="41"/>
      <c r="CJ4897" s="41"/>
      <c r="CK4897" s="41"/>
      <c r="CL4897" s="68"/>
      <c r="CM4897" s="41"/>
      <c r="CN4897" s="41"/>
      <c r="CO4897" s="39"/>
      <c r="CP4897" s="78"/>
    </row>
    <row r="4898" spans="1:94" s="38" customFormat="1" x14ac:dyDescent="0.25">
      <c r="A4898" s="38">
        <v>4895</v>
      </c>
      <c r="F4898" s="39"/>
      <c r="Q4898" s="39"/>
      <c r="R4898" s="40"/>
      <c r="S4898" s="40"/>
      <c r="T4898" s="39"/>
      <c r="AG4898" s="110"/>
      <c r="AH4898" s="94"/>
      <c r="AJ4898" s="97"/>
      <c r="AL4898" s="39"/>
      <c r="AP4898" s="39"/>
      <c r="AQ4898" s="77"/>
      <c r="AR4898" s="94"/>
      <c r="AT4898" s="97"/>
      <c r="BB4898" s="79"/>
      <c r="BC4898" s="94"/>
      <c r="BE4898" s="97"/>
      <c r="BF4898" s="97"/>
      <c r="BG4898" s="40"/>
      <c r="BK4898" s="40"/>
      <c r="BL4898" s="79"/>
      <c r="BM4898" s="94"/>
      <c r="BO4898" s="97"/>
      <c r="BQ4898" s="40"/>
      <c r="BR4898" s="94"/>
      <c r="BS4898" s="94"/>
      <c r="BT4898" s="94"/>
      <c r="BU4898" s="40"/>
      <c r="BV4898" s="82"/>
      <c r="BW4898" s="94"/>
      <c r="BX4898" s="48"/>
      <c r="BY4898" s="97"/>
      <c r="BZ4898" s="48"/>
      <c r="CA4898" s="40"/>
      <c r="CB4898" s="94"/>
      <c r="CC4898" s="94"/>
      <c r="CD4898" s="94"/>
      <c r="CE4898" s="40"/>
      <c r="CF4898" s="73"/>
      <c r="CG4898" s="41"/>
      <c r="CH4898" s="41"/>
      <c r="CI4898" s="41"/>
      <c r="CJ4898" s="41"/>
      <c r="CK4898" s="41"/>
      <c r="CL4898" s="68"/>
      <c r="CM4898" s="41"/>
      <c r="CN4898" s="41"/>
      <c r="CO4898" s="39"/>
      <c r="CP4898" s="78"/>
    </row>
    <row r="4899" spans="1:94" s="38" customFormat="1" x14ac:dyDescent="0.25">
      <c r="A4899" s="38">
        <v>4896</v>
      </c>
      <c r="F4899" s="39"/>
      <c r="Q4899" s="39"/>
      <c r="R4899" s="40"/>
      <c r="S4899" s="40"/>
      <c r="T4899" s="39"/>
      <c r="AG4899" s="110"/>
      <c r="AH4899" s="94"/>
      <c r="AJ4899" s="97"/>
      <c r="AL4899" s="39"/>
      <c r="AP4899" s="39"/>
      <c r="AQ4899" s="77"/>
      <c r="AR4899" s="94"/>
      <c r="AT4899" s="97"/>
      <c r="BB4899" s="79"/>
      <c r="BC4899" s="94"/>
      <c r="BE4899" s="97"/>
      <c r="BF4899" s="97"/>
      <c r="BG4899" s="40"/>
      <c r="BK4899" s="40"/>
      <c r="BL4899" s="79"/>
      <c r="BM4899" s="94"/>
      <c r="BO4899" s="97"/>
      <c r="BQ4899" s="40"/>
      <c r="BR4899" s="94"/>
      <c r="BS4899" s="94"/>
      <c r="BT4899" s="94"/>
      <c r="BU4899" s="40"/>
      <c r="BV4899" s="82"/>
      <c r="BW4899" s="94"/>
      <c r="BX4899" s="48"/>
      <c r="BY4899" s="97"/>
      <c r="BZ4899" s="48"/>
      <c r="CA4899" s="40"/>
      <c r="CB4899" s="94"/>
      <c r="CC4899" s="94"/>
      <c r="CD4899" s="94"/>
      <c r="CE4899" s="40"/>
      <c r="CF4899" s="73"/>
      <c r="CG4899" s="41"/>
      <c r="CH4899" s="41"/>
      <c r="CI4899" s="41"/>
      <c r="CJ4899" s="41"/>
      <c r="CK4899" s="41"/>
      <c r="CL4899" s="68"/>
      <c r="CM4899" s="41"/>
      <c r="CN4899" s="41"/>
      <c r="CO4899" s="39"/>
      <c r="CP4899" s="78"/>
    </row>
    <row r="4900" spans="1:94" s="38" customFormat="1" x14ac:dyDescent="0.25">
      <c r="A4900" s="38">
        <v>4897</v>
      </c>
      <c r="F4900" s="39"/>
      <c r="Q4900" s="39"/>
      <c r="R4900" s="40"/>
      <c r="S4900" s="40"/>
      <c r="T4900" s="39"/>
      <c r="AG4900" s="110"/>
      <c r="AH4900" s="94"/>
      <c r="AJ4900" s="97"/>
      <c r="AL4900" s="39"/>
      <c r="AP4900" s="39"/>
      <c r="AQ4900" s="77"/>
      <c r="AR4900" s="94"/>
      <c r="AT4900" s="97"/>
      <c r="BB4900" s="79"/>
      <c r="BC4900" s="94"/>
      <c r="BE4900" s="97"/>
      <c r="BF4900" s="97"/>
      <c r="BG4900" s="40"/>
      <c r="BK4900" s="40"/>
      <c r="BL4900" s="79"/>
      <c r="BM4900" s="94"/>
      <c r="BO4900" s="97"/>
      <c r="BQ4900" s="40"/>
      <c r="BR4900" s="94"/>
      <c r="BS4900" s="94"/>
      <c r="BT4900" s="94"/>
      <c r="BU4900" s="40"/>
      <c r="BV4900" s="82"/>
      <c r="BW4900" s="94"/>
      <c r="BX4900" s="48"/>
      <c r="BY4900" s="97"/>
      <c r="BZ4900" s="48"/>
      <c r="CA4900" s="40"/>
      <c r="CB4900" s="94"/>
      <c r="CC4900" s="94"/>
      <c r="CD4900" s="94"/>
      <c r="CE4900" s="40"/>
      <c r="CF4900" s="73"/>
      <c r="CG4900" s="41"/>
      <c r="CH4900" s="41"/>
      <c r="CI4900" s="41"/>
      <c r="CJ4900" s="41"/>
      <c r="CK4900" s="41"/>
      <c r="CL4900" s="68"/>
      <c r="CM4900" s="41"/>
      <c r="CN4900" s="41"/>
      <c r="CO4900" s="39"/>
      <c r="CP4900" s="78"/>
    </row>
    <row r="4901" spans="1:94" s="38" customFormat="1" x14ac:dyDescent="0.25">
      <c r="A4901" s="38">
        <v>4898</v>
      </c>
      <c r="F4901" s="39"/>
      <c r="Q4901" s="39"/>
      <c r="R4901" s="40"/>
      <c r="S4901" s="40"/>
      <c r="T4901" s="39"/>
      <c r="AG4901" s="110"/>
      <c r="AH4901" s="94"/>
      <c r="AJ4901" s="97"/>
      <c r="AL4901" s="39"/>
      <c r="AP4901" s="39"/>
      <c r="AQ4901" s="77"/>
      <c r="AR4901" s="94"/>
      <c r="AT4901" s="97"/>
      <c r="BB4901" s="79"/>
      <c r="BC4901" s="94"/>
      <c r="BE4901" s="97"/>
      <c r="BF4901" s="97"/>
      <c r="BG4901" s="40"/>
      <c r="BK4901" s="40"/>
      <c r="BL4901" s="79"/>
      <c r="BM4901" s="94"/>
      <c r="BO4901" s="97"/>
      <c r="BQ4901" s="40"/>
      <c r="BR4901" s="94"/>
      <c r="BS4901" s="94"/>
      <c r="BT4901" s="94"/>
      <c r="BU4901" s="40"/>
      <c r="BV4901" s="82"/>
      <c r="BW4901" s="94"/>
      <c r="BX4901" s="48"/>
      <c r="BY4901" s="97"/>
      <c r="BZ4901" s="48"/>
      <c r="CA4901" s="40"/>
      <c r="CB4901" s="94"/>
      <c r="CC4901" s="94"/>
      <c r="CD4901" s="94"/>
      <c r="CE4901" s="40"/>
      <c r="CF4901" s="73"/>
      <c r="CG4901" s="41"/>
      <c r="CH4901" s="41"/>
      <c r="CI4901" s="41"/>
      <c r="CJ4901" s="41"/>
      <c r="CK4901" s="41"/>
      <c r="CL4901" s="68"/>
      <c r="CM4901" s="41"/>
      <c r="CN4901" s="41"/>
      <c r="CO4901" s="39"/>
      <c r="CP4901" s="78"/>
    </row>
    <row r="4902" spans="1:94" s="38" customFormat="1" x14ac:dyDescent="0.25">
      <c r="A4902" s="38">
        <v>4899</v>
      </c>
      <c r="F4902" s="39"/>
      <c r="Q4902" s="39"/>
      <c r="R4902" s="40"/>
      <c r="S4902" s="40"/>
      <c r="T4902" s="39"/>
      <c r="AG4902" s="110"/>
      <c r="AH4902" s="94"/>
      <c r="AJ4902" s="97"/>
      <c r="AL4902" s="39"/>
      <c r="AP4902" s="39"/>
      <c r="AQ4902" s="77"/>
      <c r="AR4902" s="94"/>
      <c r="AT4902" s="97"/>
      <c r="BB4902" s="79"/>
      <c r="BC4902" s="94"/>
      <c r="BE4902" s="97"/>
      <c r="BF4902" s="97"/>
      <c r="BG4902" s="40"/>
      <c r="BK4902" s="40"/>
      <c r="BL4902" s="79"/>
      <c r="BM4902" s="94"/>
      <c r="BO4902" s="97"/>
      <c r="BQ4902" s="40"/>
      <c r="BR4902" s="94"/>
      <c r="BS4902" s="94"/>
      <c r="BT4902" s="94"/>
      <c r="BU4902" s="40"/>
      <c r="BV4902" s="82"/>
      <c r="BW4902" s="94"/>
      <c r="BX4902" s="48"/>
      <c r="BY4902" s="97"/>
      <c r="BZ4902" s="48"/>
      <c r="CA4902" s="40"/>
      <c r="CB4902" s="94"/>
      <c r="CC4902" s="94"/>
      <c r="CD4902" s="94"/>
      <c r="CE4902" s="40"/>
      <c r="CF4902" s="73"/>
      <c r="CG4902" s="41"/>
      <c r="CH4902" s="41"/>
      <c r="CI4902" s="41"/>
      <c r="CJ4902" s="41"/>
      <c r="CK4902" s="41"/>
      <c r="CL4902" s="68"/>
      <c r="CM4902" s="41"/>
      <c r="CN4902" s="41"/>
      <c r="CO4902" s="39"/>
      <c r="CP4902" s="78"/>
    </row>
    <row r="4903" spans="1:94" s="38" customFormat="1" x14ac:dyDescent="0.25">
      <c r="A4903" s="38">
        <v>4900</v>
      </c>
      <c r="F4903" s="39"/>
      <c r="Q4903" s="39"/>
      <c r="R4903" s="40"/>
      <c r="S4903" s="40"/>
      <c r="T4903" s="39"/>
      <c r="AG4903" s="110"/>
      <c r="AH4903" s="94"/>
      <c r="AJ4903" s="97"/>
      <c r="AL4903" s="39"/>
      <c r="AP4903" s="39"/>
      <c r="AQ4903" s="77"/>
      <c r="AR4903" s="94"/>
      <c r="AT4903" s="97"/>
      <c r="BB4903" s="79"/>
      <c r="BC4903" s="94"/>
      <c r="BE4903" s="97"/>
      <c r="BF4903" s="97"/>
      <c r="BG4903" s="40"/>
      <c r="BK4903" s="40"/>
      <c r="BL4903" s="79"/>
      <c r="BM4903" s="94"/>
      <c r="BO4903" s="97"/>
      <c r="BQ4903" s="40"/>
      <c r="BR4903" s="94"/>
      <c r="BS4903" s="94"/>
      <c r="BT4903" s="94"/>
      <c r="BU4903" s="40"/>
      <c r="BV4903" s="82"/>
      <c r="BW4903" s="94"/>
      <c r="BX4903" s="48"/>
      <c r="BY4903" s="97"/>
      <c r="BZ4903" s="48"/>
      <c r="CA4903" s="40"/>
      <c r="CB4903" s="94"/>
      <c r="CC4903" s="94"/>
      <c r="CD4903" s="94"/>
      <c r="CE4903" s="40"/>
      <c r="CF4903" s="73"/>
      <c r="CG4903" s="41"/>
      <c r="CH4903" s="41"/>
      <c r="CI4903" s="41"/>
      <c r="CJ4903" s="41"/>
      <c r="CK4903" s="41"/>
      <c r="CL4903" s="68"/>
      <c r="CM4903" s="41"/>
      <c r="CN4903" s="41"/>
      <c r="CO4903" s="39"/>
      <c r="CP4903" s="78"/>
    </row>
    <row r="4904" spans="1:94" s="38" customFormat="1" x14ac:dyDescent="0.25">
      <c r="A4904" s="38">
        <v>4901</v>
      </c>
      <c r="F4904" s="39"/>
      <c r="Q4904" s="39"/>
      <c r="R4904" s="40"/>
      <c r="S4904" s="40"/>
      <c r="T4904" s="39"/>
      <c r="AG4904" s="110"/>
      <c r="AH4904" s="94"/>
      <c r="AJ4904" s="97"/>
      <c r="AL4904" s="39"/>
      <c r="AP4904" s="39"/>
      <c r="AQ4904" s="77"/>
      <c r="AR4904" s="94"/>
      <c r="AT4904" s="97"/>
      <c r="BB4904" s="79"/>
      <c r="BC4904" s="94"/>
      <c r="BE4904" s="97"/>
      <c r="BF4904" s="97"/>
      <c r="BG4904" s="40"/>
      <c r="BK4904" s="40"/>
      <c r="BL4904" s="79"/>
      <c r="BM4904" s="94"/>
      <c r="BO4904" s="97"/>
      <c r="BQ4904" s="40"/>
      <c r="BR4904" s="94"/>
      <c r="BS4904" s="94"/>
      <c r="BT4904" s="94"/>
      <c r="BU4904" s="40"/>
      <c r="BV4904" s="82"/>
      <c r="BW4904" s="94"/>
      <c r="BX4904" s="48"/>
      <c r="BY4904" s="97"/>
      <c r="BZ4904" s="48"/>
      <c r="CA4904" s="40"/>
      <c r="CB4904" s="94"/>
      <c r="CC4904" s="94"/>
      <c r="CD4904" s="94"/>
      <c r="CE4904" s="40"/>
      <c r="CF4904" s="73"/>
      <c r="CG4904" s="41"/>
      <c r="CH4904" s="41"/>
      <c r="CI4904" s="41"/>
      <c r="CJ4904" s="41"/>
      <c r="CK4904" s="41"/>
      <c r="CL4904" s="68"/>
      <c r="CM4904" s="41"/>
      <c r="CN4904" s="41"/>
      <c r="CO4904" s="39"/>
      <c r="CP4904" s="78"/>
    </row>
    <row r="4905" spans="1:94" s="38" customFormat="1" x14ac:dyDescent="0.25">
      <c r="A4905" s="38">
        <v>4902</v>
      </c>
      <c r="F4905" s="39"/>
      <c r="Q4905" s="39"/>
      <c r="R4905" s="40"/>
      <c r="S4905" s="40"/>
      <c r="T4905" s="39"/>
      <c r="AG4905" s="110"/>
      <c r="AH4905" s="94"/>
      <c r="AJ4905" s="97"/>
      <c r="AL4905" s="39"/>
      <c r="AP4905" s="39"/>
      <c r="AQ4905" s="77"/>
      <c r="AR4905" s="94"/>
      <c r="AT4905" s="97"/>
      <c r="BB4905" s="79"/>
      <c r="BC4905" s="94"/>
      <c r="BE4905" s="97"/>
      <c r="BF4905" s="97"/>
      <c r="BG4905" s="40"/>
      <c r="BK4905" s="40"/>
      <c r="BL4905" s="79"/>
      <c r="BM4905" s="94"/>
      <c r="BO4905" s="97"/>
      <c r="BQ4905" s="40"/>
      <c r="BR4905" s="94"/>
      <c r="BS4905" s="94"/>
      <c r="BT4905" s="94"/>
      <c r="BU4905" s="40"/>
      <c r="BV4905" s="82"/>
      <c r="BW4905" s="94"/>
      <c r="BX4905" s="48"/>
      <c r="BY4905" s="97"/>
      <c r="BZ4905" s="48"/>
      <c r="CA4905" s="40"/>
      <c r="CB4905" s="94"/>
      <c r="CC4905" s="94"/>
      <c r="CD4905" s="94"/>
      <c r="CE4905" s="40"/>
      <c r="CF4905" s="73"/>
      <c r="CG4905" s="41"/>
      <c r="CH4905" s="41"/>
      <c r="CI4905" s="41"/>
      <c r="CJ4905" s="41"/>
      <c r="CK4905" s="41"/>
      <c r="CL4905" s="68"/>
      <c r="CM4905" s="41"/>
      <c r="CN4905" s="41"/>
      <c r="CO4905" s="39"/>
      <c r="CP4905" s="78"/>
    </row>
    <row r="4906" spans="1:94" s="38" customFormat="1" x14ac:dyDescent="0.25">
      <c r="A4906" s="38">
        <v>4903</v>
      </c>
      <c r="F4906" s="39"/>
      <c r="Q4906" s="39"/>
      <c r="R4906" s="40"/>
      <c r="S4906" s="40"/>
      <c r="T4906" s="39"/>
      <c r="AG4906" s="110"/>
      <c r="AH4906" s="94"/>
      <c r="AJ4906" s="97"/>
      <c r="AL4906" s="39"/>
      <c r="AP4906" s="39"/>
      <c r="AQ4906" s="77"/>
      <c r="AR4906" s="94"/>
      <c r="AT4906" s="97"/>
      <c r="BB4906" s="79"/>
      <c r="BC4906" s="94"/>
      <c r="BE4906" s="97"/>
      <c r="BF4906" s="97"/>
      <c r="BG4906" s="40"/>
      <c r="BK4906" s="40"/>
      <c r="BL4906" s="79"/>
      <c r="BM4906" s="94"/>
      <c r="BO4906" s="97"/>
      <c r="BQ4906" s="40"/>
      <c r="BR4906" s="94"/>
      <c r="BS4906" s="94"/>
      <c r="BT4906" s="94"/>
      <c r="BU4906" s="40"/>
      <c r="BV4906" s="82"/>
      <c r="BW4906" s="94"/>
      <c r="BX4906" s="48"/>
      <c r="BY4906" s="97"/>
      <c r="BZ4906" s="48"/>
      <c r="CA4906" s="40"/>
      <c r="CB4906" s="94"/>
      <c r="CC4906" s="94"/>
      <c r="CD4906" s="94"/>
      <c r="CE4906" s="40"/>
      <c r="CF4906" s="73"/>
      <c r="CG4906" s="41"/>
      <c r="CH4906" s="41"/>
      <c r="CI4906" s="41"/>
      <c r="CJ4906" s="41"/>
      <c r="CK4906" s="41"/>
      <c r="CL4906" s="68"/>
      <c r="CM4906" s="41"/>
      <c r="CN4906" s="41"/>
      <c r="CO4906" s="39"/>
      <c r="CP4906" s="78"/>
    </row>
    <row r="4907" spans="1:94" s="38" customFormat="1" x14ac:dyDescent="0.25">
      <c r="A4907" s="38">
        <v>4904</v>
      </c>
      <c r="F4907" s="39"/>
      <c r="Q4907" s="39"/>
      <c r="R4907" s="40"/>
      <c r="S4907" s="40"/>
      <c r="T4907" s="39"/>
      <c r="AG4907" s="110"/>
      <c r="AH4907" s="94"/>
      <c r="AJ4907" s="97"/>
      <c r="AL4907" s="39"/>
      <c r="AP4907" s="39"/>
      <c r="AQ4907" s="77"/>
      <c r="AR4907" s="94"/>
      <c r="AT4907" s="97"/>
      <c r="BB4907" s="79"/>
      <c r="BC4907" s="94"/>
      <c r="BE4907" s="97"/>
      <c r="BF4907" s="97"/>
      <c r="BG4907" s="40"/>
      <c r="BK4907" s="40"/>
      <c r="BL4907" s="79"/>
      <c r="BM4907" s="94"/>
      <c r="BO4907" s="97"/>
      <c r="BQ4907" s="40"/>
      <c r="BR4907" s="94"/>
      <c r="BS4907" s="94"/>
      <c r="BT4907" s="94"/>
      <c r="BU4907" s="40"/>
      <c r="BV4907" s="82"/>
      <c r="BW4907" s="94"/>
      <c r="BX4907" s="48"/>
      <c r="BY4907" s="97"/>
      <c r="BZ4907" s="48"/>
      <c r="CA4907" s="40"/>
      <c r="CB4907" s="94"/>
      <c r="CC4907" s="94"/>
      <c r="CD4907" s="94"/>
      <c r="CE4907" s="40"/>
      <c r="CF4907" s="73"/>
      <c r="CG4907" s="41"/>
      <c r="CH4907" s="41"/>
      <c r="CI4907" s="41"/>
      <c r="CJ4907" s="41"/>
      <c r="CK4907" s="41"/>
      <c r="CL4907" s="68"/>
      <c r="CM4907" s="41"/>
      <c r="CN4907" s="41"/>
      <c r="CO4907" s="39"/>
      <c r="CP4907" s="78"/>
    </row>
    <row r="4908" spans="1:94" s="38" customFormat="1" x14ac:dyDescent="0.25">
      <c r="A4908" s="38">
        <v>4905</v>
      </c>
      <c r="F4908" s="39"/>
      <c r="Q4908" s="39"/>
      <c r="R4908" s="40"/>
      <c r="S4908" s="40"/>
      <c r="T4908" s="39"/>
      <c r="AG4908" s="110"/>
      <c r="AH4908" s="94"/>
      <c r="AJ4908" s="97"/>
      <c r="AL4908" s="39"/>
      <c r="AP4908" s="39"/>
      <c r="AQ4908" s="77"/>
      <c r="AR4908" s="94"/>
      <c r="AT4908" s="97"/>
      <c r="BB4908" s="79"/>
      <c r="BC4908" s="94"/>
      <c r="BE4908" s="97"/>
      <c r="BF4908" s="97"/>
      <c r="BG4908" s="40"/>
      <c r="BK4908" s="40"/>
      <c r="BL4908" s="79"/>
      <c r="BM4908" s="94"/>
      <c r="BO4908" s="97"/>
      <c r="BQ4908" s="40"/>
      <c r="BR4908" s="94"/>
      <c r="BS4908" s="94"/>
      <c r="BT4908" s="94"/>
      <c r="BU4908" s="40"/>
      <c r="BV4908" s="82"/>
      <c r="BW4908" s="94"/>
      <c r="BX4908" s="48"/>
      <c r="BY4908" s="97"/>
      <c r="BZ4908" s="48"/>
      <c r="CA4908" s="40"/>
      <c r="CB4908" s="94"/>
      <c r="CC4908" s="94"/>
      <c r="CD4908" s="94"/>
      <c r="CE4908" s="40"/>
      <c r="CF4908" s="73"/>
      <c r="CG4908" s="41"/>
      <c r="CH4908" s="41"/>
      <c r="CI4908" s="41"/>
      <c r="CJ4908" s="41"/>
      <c r="CK4908" s="41"/>
      <c r="CL4908" s="68"/>
      <c r="CM4908" s="41"/>
      <c r="CN4908" s="41"/>
      <c r="CO4908" s="39"/>
      <c r="CP4908" s="78"/>
    </row>
    <row r="4909" spans="1:94" s="38" customFormat="1" x14ac:dyDescent="0.25">
      <c r="A4909" s="38">
        <v>4906</v>
      </c>
      <c r="F4909" s="39"/>
      <c r="Q4909" s="39"/>
      <c r="R4909" s="40"/>
      <c r="S4909" s="40"/>
      <c r="T4909" s="39"/>
      <c r="AG4909" s="110"/>
      <c r="AH4909" s="94"/>
      <c r="AJ4909" s="97"/>
      <c r="AL4909" s="39"/>
      <c r="AP4909" s="39"/>
      <c r="AQ4909" s="77"/>
      <c r="AR4909" s="94"/>
      <c r="AT4909" s="97"/>
      <c r="BB4909" s="79"/>
      <c r="BC4909" s="94"/>
      <c r="BE4909" s="97"/>
      <c r="BF4909" s="97"/>
      <c r="BG4909" s="40"/>
      <c r="BK4909" s="40"/>
      <c r="BL4909" s="79"/>
      <c r="BM4909" s="94"/>
      <c r="BO4909" s="97"/>
      <c r="BQ4909" s="40"/>
      <c r="BR4909" s="94"/>
      <c r="BS4909" s="94"/>
      <c r="BT4909" s="94"/>
      <c r="BU4909" s="40"/>
      <c r="BV4909" s="82"/>
      <c r="BW4909" s="94"/>
      <c r="BX4909" s="48"/>
      <c r="BY4909" s="97"/>
      <c r="BZ4909" s="48"/>
      <c r="CA4909" s="40"/>
      <c r="CB4909" s="94"/>
      <c r="CC4909" s="94"/>
      <c r="CD4909" s="94"/>
      <c r="CE4909" s="40"/>
      <c r="CF4909" s="73"/>
      <c r="CG4909" s="41"/>
      <c r="CH4909" s="41"/>
      <c r="CI4909" s="41"/>
      <c r="CJ4909" s="41"/>
      <c r="CK4909" s="41"/>
      <c r="CL4909" s="68"/>
      <c r="CM4909" s="41"/>
      <c r="CN4909" s="41"/>
      <c r="CO4909" s="39"/>
      <c r="CP4909" s="78"/>
    </row>
    <row r="4910" spans="1:94" s="38" customFormat="1" x14ac:dyDescent="0.25">
      <c r="A4910" s="38">
        <v>4907</v>
      </c>
      <c r="F4910" s="39"/>
      <c r="Q4910" s="39"/>
      <c r="R4910" s="40"/>
      <c r="S4910" s="40"/>
      <c r="T4910" s="39"/>
      <c r="AG4910" s="110"/>
      <c r="AH4910" s="94"/>
      <c r="AJ4910" s="97"/>
      <c r="AL4910" s="39"/>
      <c r="AP4910" s="39"/>
      <c r="AQ4910" s="77"/>
      <c r="AR4910" s="94"/>
      <c r="AT4910" s="97"/>
      <c r="BB4910" s="79"/>
      <c r="BC4910" s="94"/>
      <c r="BE4910" s="97"/>
      <c r="BF4910" s="97"/>
      <c r="BG4910" s="40"/>
      <c r="BK4910" s="40"/>
      <c r="BL4910" s="79"/>
      <c r="BM4910" s="94"/>
      <c r="BO4910" s="97"/>
      <c r="BQ4910" s="40"/>
      <c r="BR4910" s="94"/>
      <c r="BS4910" s="94"/>
      <c r="BT4910" s="94"/>
      <c r="BU4910" s="40"/>
      <c r="BV4910" s="82"/>
      <c r="BW4910" s="94"/>
      <c r="BX4910" s="48"/>
      <c r="BY4910" s="97"/>
      <c r="BZ4910" s="48"/>
      <c r="CA4910" s="40"/>
      <c r="CB4910" s="94"/>
      <c r="CC4910" s="94"/>
      <c r="CD4910" s="94"/>
      <c r="CE4910" s="40"/>
      <c r="CF4910" s="73"/>
      <c r="CG4910" s="41"/>
      <c r="CH4910" s="41"/>
      <c r="CI4910" s="41"/>
      <c r="CJ4910" s="41"/>
      <c r="CK4910" s="41"/>
      <c r="CL4910" s="68"/>
      <c r="CM4910" s="41"/>
      <c r="CN4910" s="41"/>
      <c r="CO4910" s="39"/>
      <c r="CP4910" s="78"/>
    </row>
    <row r="4911" spans="1:94" s="38" customFormat="1" x14ac:dyDescent="0.25">
      <c r="A4911" s="38">
        <v>4908</v>
      </c>
      <c r="F4911" s="39"/>
      <c r="Q4911" s="39"/>
      <c r="R4911" s="40"/>
      <c r="S4911" s="40"/>
      <c r="T4911" s="39"/>
      <c r="AG4911" s="110"/>
      <c r="AH4911" s="94"/>
      <c r="AJ4911" s="97"/>
      <c r="AL4911" s="39"/>
      <c r="AP4911" s="39"/>
      <c r="AQ4911" s="77"/>
      <c r="AR4911" s="94"/>
      <c r="AT4911" s="97"/>
      <c r="BB4911" s="79"/>
      <c r="BC4911" s="94"/>
      <c r="BE4911" s="97"/>
      <c r="BF4911" s="97"/>
      <c r="BG4911" s="40"/>
      <c r="BK4911" s="40"/>
      <c r="BL4911" s="79"/>
      <c r="BM4911" s="94"/>
      <c r="BO4911" s="97"/>
      <c r="BQ4911" s="40"/>
      <c r="BR4911" s="94"/>
      <c r="BS4911" s="94"/>
      <c r="BT4911" s="94"/>
      <c r="BU4911" s="40"/>
      <c r="BV4911" s="82"/>
      <c r="BW4911" s="94"/>
      <c r="BX4911" s="48"/>
      <c r="BY4911" s="97"/>
      <c r="BZ4911" s="48"/>
      <c r="CA4911" s="40"/>
      <c r="CB4911" s="94"/>
      <c r="CC4911" s="94"/>
      <c r="CD4911" s="94"/>
      <c r="CE4911" s="40"/>
      <c r="CF4911" s="73"/>
      <c r="CG4911" s="41"/>
      <c r="CH4911" s="41"/>
      <c r="CI4911" s="41"/>
      <c r="CJ4911" s="41"/>
      <c r="CK4911" s="41"/>
      <c r="CL4911" s="68"/>
      <c r="CM4911" s="41"/>
      <c r="CN4911" s="41"/>
      <c r="CO4911" s="39"/>
      <c r="CP4911" s="78"/>
    </row>
    <row r="4912" spans="1:94" s="38" customFormat="1" x14ac:dyDescent="0.25">
      <c r="A4912" s="38">
        <v>4909</v>
      </c>
      <c r="F4912" s="39"/>
      <c r="Q4912" s="39"/>
      <c r="R4912" s="40"/>
      <c r="S4912" s="40"/>
      <c r="T4912" s="39"/>
      <c r="AG4912" s="110"/>
      <c r="AH4912" s="94"/>
      <c r="AJ4912" s="97"/>
      <c r="AL4912" s="39"/>
      <c r="AP4912" s="39"/>
      <c r="AQ4912" s="77"/>
      <c r="AR4912" s="94"/>
      <c r="AT4912" s="97"/>
      <c r="BB4912" s="79"/>
      <c r="BC4912" s="94"/>
      <c r="BE4912" s="97"/>
      <c r="BF4912" s="97"/>
      <c r="BG4912" s="40"/>
      <c r="BK4912" s="40"/>
      <c r="BL4912" s="79"/>
      <c r="BM4912" s="94"/>
      <c r="BO4912" s="97"/>
      <c r="BQ4912" s="40"/>
      <c r="BR4912" s="94"/>
      <c r="BS4912" s="94"/>
      <c r="BT4912" s="94"/>
      <c r="BU4912" s="40"/>
      <c r="BV4912" s="82"/>
      <c r="BW4912" s="94"/>
      <c r="BX4912" s="48"/>
      <c r="BY4912" s="97"/>
      <c r="BZ4912" s="48"/>
      <c r="CA4912" s="40"/>
      <c r="CB4912" s="94"/>
      <c r="CC4912" s="94"/>
      <c r="CD4912" s="94"/>
      <c r="CE4912" s="40"/>
      <c r="CF4912" s="73"/>
      <c r="CG4912" s="41"/>
      <c r="CH4912" s="41"/>
      <c r="CI4912" s="41"/>
      <c r="CJ4912" s="41"/>
      <c r="CK4912" s="41"/>
      <c r="CL4912" s="68"/>
      <c r="CM4912" s="41"/>
      <c r="CN4912" s="41"/>
      <c r="CO4912" s="39"/>
      <c r="CP4912" s="78"/>
    </row>
    <row r="4913" spans="1:94" s="38" customFormat="1" x14ac:dyDescent="0.25">
      <c r="A4913" s="38">
        <v>4910</v>
      </c>
      <c r="F4913" s="39"/>
      <c r="Q4913" s="39"/>
      <c r="R4913" s="40"/>
      <c r="S4913" s="40"/>
      <c r="T4913" s="39"/>
      <c r="AG4913" s="110"/>
      <c r="AH4913" s="94"/>
      <c r="AJ4913" s="97"/>
      <c r="AL4913" s="39"/>
      <c r="AP4913" s="39"/>
      <c r="AQ4913" s="77"/>
      <c r="AR4913" s="94"/>
      <c r="AT4913" s="97"/>
      <c r="BB4913" s="79"/>
      <c r="BC4913" s="94"/>
      <c r="BE4913" s="97"/>
      <c r="BF4913" s="97"/>
      <c r="BG4913" s="40"/>
      <c r="BK4913" s="40"/>
      <c r="BL4913" s="79"/>
      <c r="BM4913" s="94"/>
      <c r="BO4913" s="97"/>
      <c r="BQ4913" s="40"/>
      <c r="BR4913" s="94"/>
      <c r="BS4913" s="94"/>
      <c r="BT4913" s="94"/>
      <c r="BU4913" s="40"/>
      <c r="BV4913" s="82"/>
      <c r="BW4913" s="94"/>
      <c r="BX4913" s="48"/>
      <c r="BY4913" s="97"/>
      <c r="BZ4913" s="48"/>
      <c r="CA4913" s="40"/>
      <c r="CB4913" s="94"/>
      <c r="CC4913" s="94"/>
      <c r="CD4913" s="94"/>
      <c r="CE4913" s="40"/>
      <c r="CF4913" s="73"/>
      <c r="CG4913" s="41"/>
      <c r="CH4913" s="41"/>
      <c r="CI4913" s="41"/>
      <c r="CJ4913" s="41"/>
      <c r="CK4913" s="41"/>
      <c r="CL4913" s="68"/>
      <c r="CM4913" s="41"/>
      <c r="CN4913" s="41"/>
      <c r="CO4913" s="39"/>
      <c r="CP4913" s="78"/>
    </row>
    <row r="4914" spans="1:94" s="38" customFormat="1" x14ac:dyDescent="0.25">
      <c r="A4914" s="38">
        <v>4911</v>
      </c>
      <c r="F4914" s="39"/>
      <c r="Q4914" s="39"/>
      <c r="R4914" s="40"/>
      <c r="S4914" s="40"/>
      <c r="T4914" s="39"/>
      <c r="AG4914" s="110"/>
      <c r="AH4914" s="94"/>
      <c r="AJ4914" s="97"/>
      <c r="AL4914" s="39"/>
      <c r="AP4914" s="39"/>
      <c r="AQ4914" s="77"/>
      <c r="AR4914" s="94"/>
      <c r="AT4914" s="97"/>
      <c r="BB4914" s="79"/>
      <c r="BC4914" s="94"/>
      <c r="BE4914" s="97"/>
      <c r="BF4914" s="97"/>
      <c r="BG4914" s="40"/>
      <c r="BK4914" s="40"/>
      <c r="BL4914" s="79"/>
      <c r="BM4914" s="94"/>
      <c r="BO4914" s="97"/>
      <c r="BQ4914" s="40"/>
      <c r="BR4914" s="94"/>
      <c r="BS4914" s="94"/>
      <c r="BT4914" s="94"/>
      <c r="BU4914" s="40"/>
      <c r="BV4914" s="82"/>
      <c r="BW4914" s="94"/>
      <c r="BX4914" s="48"/>
      <c r="BY4914" s="97"/>
      <c r="BZ4914" s="48"/>
      <c r="CA4914" s="40"/>
      <c r="CB4914" s="94"/>
      <c r="CC4914" s="94"/>
      <c r="CD4914" s="94"/>
      <c r="CE4914" s="40"/>
      <c r="CF4914" s="73"/>
      <c r="CG4914" s="41"/>
      <c r="CH4914" s="41"/>
      <c r="CI4914" s="41"/>
      <c r="CJ4914" s="41"/>
      <c r="CK4914" s="41"/>
      <c r="CL4914" s="68"/>
      <c r="CM4914" s="41"/>
      <c r="CN4914" s="41"/>
      <c r="CO4914" s="39"/>
      <c r="CP4914" s="78"/>
    </row>
    <row r="4915" spans="1:94" s="38" customFormat="1" x14ac:dyDescent="0.25">
      <c r="A4915" s="38">
        <v>4912</v>
      </c>
      <c r="F4915" s="39"/>
      <c r="Q4915" s="39"/>
      <c r="R4915" s="40"/>
      <c r="S4915" s="40"/>
      <c r="T4915" s="39"/>
      <c r="AG4915" s="110"/>
      <c r="AH4915" s="94"/>
      <c r="AJ4915" s="97"/>
      <c r="AL4915" s="39"/>
      <c r="AP4915" s="39"/>
      <c r="AQ4915" s="77"/>
      <c r="AR4915" s="94"/>
      <c r="AT4915" s="97"/>
      <c r="BB4915" s="79"/>
      <c r="BC4915" s="94"/>
      <c r="BE4915" s="97"/>
      <c r="BF4915" s="97"/>
      <c r="BG4915" s="40"/>
      <c r="BK4915" s="40"/>
      <c r="BL4915" s="79"/>
      <c r="BM4915" s="94"/>
      <c r="BO4915" s="97"/>
      <c r="BQ4915" s="40"/>
      <c r="BR4915" s="94"/>
      <c r="BS4915" s="94"/>
      <c r="BT4915" s="94"/>
      <c r="BU4915" s="40"/>
      <c r="BV4915" s="82"/>
      <c r="BW4915" s="94"/>
      <c r="BX4915" s="48"/>
      <c r="BY4915" s="97"/>
      <c r="BZ4915" s="48"/>
      <c r="CA4915" s="40"/>
      <c r="CB4915" s="94"/>
      <c r="CC4915" s="94"/>
      <c r="CD4915" s="94"/>
      <c r="CE4915" s="40"/>
      <c r="CF4915" s="73"/>
      <c r="CG4915" s="41"/>
      <c r="CH4915" s="41"/>
      <c r="CI4915" s="41"/>
      <c r="CJ4915" s="41"/>
      <c r="CK4915" s="41"/>
      <c r="CL4915" s="68"/>
      <c r="CM4915" s="41"/>
      <c r="CN4915" s="41"/>
      <c r="CO4915" s="39"/>
      <c r="CP4915" s="78"/>
    </row>
    <row r="4916" spans="1:94" s="38" customFormat="1" x14ac:dyDescent="0.25">
      <c r="A4916" s="38">
        <v>4913</v>
      </c>
      <c r="F4916" s="39"/>
      <c r="Q4916" s="39"/>
      <c r="R4916" s="40"/>
      <c r="S4916" s="40"/>
      <c r="T4916" s="39"/>
      <c r="AG4916" s="110"/>
      <c r="AH4916" s="94"/>
      <c r="AJ4916" s="97"/>
      <c r="AL4916" s="39"/>
      <c r="AP4916" s="39"/>
      <c r="AQ4916" s="77"/>
      <c r="AR4916" s="94"/>
      <c r="AT4916" s="97"/>
      <c r="BB4916" s="79"/>
      <c r="BC4916" s="94"/>
      <c r="BE4916" s="97"/>
      <c r="BF4916" s="97"/>
      <c r="BG4916" s="40"/>
      <c r="BK4916" s="40"/>
      <c r="BL4916" s="79"/>
      <c r="BM4916" s="94"/>
      <c r="BO4916" s="97"/>
      <c r="BQ4916" s="40"/>
      <c r="BR4916" s="94"/>
      <c r="BS4916" s="94"/>
      <c r="BT4916" s="94"/>
      <c r="BU4916" s="40"/>
      <c r="BV4916" s="82"/>
      <c r="BW4916" s="94"/>
      <c r="BX4916" s="48"/>
      <c r="BY4916" s="97"/>
      <c r="BZ4916" s="48"/>
      <c r="CA4916" s="40"/>
      <c r="CB4916" s="94"/>
      <c r="CC4916" s="94"/>
      <c r="CD4916" s="94"/>
      <c r="CE4916" s="40"/>
      <c r="CF4916" s="73"/>
      <c r="CG4916" s="41"/>
      <c r="CH4916" s="41"/>
      <c r="CI4916" s="41"/>
      <c r="CJ4916" s="41"/>
      <c r="CK4916" s="41"/>
      <c r="CL4916" s="68"/>
      <c r="CM4916" s="41"/>
      <c r="CN4916" s="41"/>
      <c r="CO4916" s="39"/>
      <c r="CP4916" s="78"/>
    </row>
    <row r="4917" spans="1:94" s="38" customFormat="1" x14ac:dyDescent="0.25">
      <c r="A4917" s="38">
        <v>4914</v>
      </c>
      <c r="F4917" s="39"/>
      <c r="Q4917" s="39"/>
      <c r="R4917" s="40"/>
      <c r="S4917" s="40"/>
      <c r="T4917" s="39"/>
      <c r="AG4917" s="110"/>
      <c r="AH4917" s="94"/>
      <c r="AJ4917" s="97"/>
      <c r="AL4917" s="39"/>
      <c r="AP4917" s="39"/>
      <c r="AQ4917" s="77"/>
      <c r="AR4917" s="94"/>
      <c r="AT4917" s="97"/>
      <c r="BB4917" s="79"/>
      <c r="BC4917" s="94"/>
      <c r="BE4917" s="97"/>
      <c r="BF4917" s="97"/>
      <c r="BG4917" s="40"/>
      <c r="BK4917" s="40"/>
      <c r="BL4917" s="79"/>
      <c r="BM4917" s="94"/>
      <c r="BO4917" s="97"/>
      <c r="BQ4917" s="40"/>
      <c r="BR4917" s="94"/>
      <c r="BS4917" s="94"/>
      <c r="BT4917" s="94"/>
      <c r="BU4917" s="40"/>
      <c r="BV4917" s="82"/>
      <c r="BW4917" s="94"/>
      <c r="BX4917" s="48"/>
      <c r="BY4917" s="97"/>
      <c r="BZ4917" s="48"/>
      <c r="CA4917" s="40"/>
      <c r="CB4917" s="94"/>
      <c r="CC4917" s="94"/>
      <c r="CD4917" s="94"/>
      <c r="CE4917" s="40"/>
      <c r="CF4917" s="73"/>
      <c r="CG4917" s="41"/>
      <c r="CH4917" s="41"/>
      <c r="CI4917" s="41"/>
      <c r="CJ4917" s="41"/>
      <c r="CK4917" s="41"/>
      <c r="CL4917" s="68"/>
      <c r="CM4917" s="41"/>
      <c r="CN4917" s="41"/>
      <c r="CO4917" s="39"/>
      <c r="CP4917" s="78"/>
    </row>
    <row r="4918" spans="1:94" s="38" customFormat="1" x14ac:dyDescent="0.25">
      <c r="A4918" s="38">
        <v>4915</v>
      </c>
      <c r="F4918" s="39"/>
      <c r="Q4918" s="39"/>
      <c r="R4918" s="40"/>
      <c r="S4918" s="40"/>
      <c r="T4918" s="39"/>
      <c r="AG4918" s="110"/>
      <c r="AH4918" s="94"/>
      <c r="AJ4918" s="97"/>
      <c r="AL4918" s="39"/>
      <c r="AP4918" s="39"/>
      <c r="AQ4918" s="77"/>
      <c r="AR4918" s="94"/>
      <c r="AT4918" s="97"/>
      <c r="BB4918" s="79"/>
      <c r="BC4918" s="94"/>
      <c r="BE4918" s="97"/>
      <c r="BF4918" s="97"/>
      <c r="BG4918" s="40"/>
      <c r="BK4918" s="40"/>
      <c r="BL4918" s="79"/>
      <c r="BM4918" s="94"/>
      <c r="BO4918" s="97"/>
      <c r="BQ4918" s="40"/>
      <c r="BR4918" s="94"/>
      <c r="BS4918" s="94"/>
      <c r="BT4918" s="94"/>
      <c r="BU4918" s="40"/>
      <c r="BV4918" s="82"/>
      <c r="BW4918" s="94"/>
      <c r="BX4918" s="48"/>
      <c r="BY4918" s="97"/>
      <c r="BZ4918" s="48"/>
      <c r="CA4918" s="40"/>
      <c r="CB4918" s="94"/>
      <c r="CC4918" s="94"/>
      <c r="CD4918" s="94"/>
      <c r="CE4918" s="40"/>
      <c r="CF4918" s="73"/>
      <c r="CG4918" s="41"/>
      <c r="CH4918" s="41"/>
      <c r="CI4918" s="41"/>
      <c r="CJ4918" s="41"/>
      <c r="CK4918" s="41"/>
      <c r="CL4918" s="68"/>
      <c r="CM4918" s="41"/>
      <c r="CN4918" s="41"/>
      <c r="CO4918" s="39"/>
      <c r="CP4918" s="78"/>
    </row>
    <row r="4919" spans="1:94" s="38" customFormat="1" x14ac:dyDescent="0.25">
      <c r="A4919" s="38">
        <v>4916</v>
      </c>
      <c r="F4919" s="39"/>
      <c r="Q4919" s="39"/>
      <c r="R4919" s="40"/>
      <c r="S4919" s="40"/>
      <c r="T4919" s="39"/>
      <c r="AG4919" s="110"/>
      <c r="AH4919" s="94"/>
      <c r="AJ4919" s="97"/>
      <c r="AL4919" s="39"/>
      <c r="AP4919" s="39"/>
      <c r="AQ4919" s="77"/>
      <c r="AR4919" s="94"/>
      <c r="AT4919" s="97"/>
      <c r="BB4919" s="79"/>
      <c r="BC4919" s="94"/>
      <c r="BE4919" s="97"/>
      <c r="BF4919" s="97"/>
      <c r="BG4919" s="40"/>
      <c r="BK4919" s="40"/>
      <c r="BL4919" s="79"/>
      <c r="BM4919" s="94"/>
      <c r="BO4919" s="97"/>
      <c r="BQ4919" s="40"/>
      <c r="BR4919" s="94"/>
      <c r="BS4919" s="94"/>
      <c r="BT4919" s="94"/>
      <c r="BU4919" s="40"/>
      <c r="BV4919" s="82"/>
      <c r="BW4919" s="94"/>
      <c r="BX4919" s="48"/>
      <c r="BY4919" s="97"/>
      <c r="BZ4919" s="48"/>
      <c r="CA4919" s="40"/>
      <c r="CB4919" s="94"/>
      <c r="CC4919" s="94"/>
      <c r="CD4919" s="94"/>
      <c r="CE4919" s="40"/>
      <c r="CF4919" s="73"/>
      <c r="CG4919" s="41"/>
      <c r="CH4919" s="41"/>
      <c r="CI4919" s="41"/>
      <c r="CJ4919" s="41"/>
      <c r="CK4919" s="41"/>
      <c r="CL4919" s="68"/>
      <c r="CM4919" s="41"/>
      <c r="CN4919" s="41"/>
      <c r="CO4919" s="39"/>
      <c r="CP4919" s="78"/>
    </row>
    <row r="4920" spans="1:94" s="38" customFormat="1" x14ac:dyDescent="0.25">
      <c r="A4920" s="38">
        <v>4917</v>
      </c>
      <c r="F4920" s="39"/>
      <c r="Q4920" s="39"/>
      <c r="R4920" s="40"/>
      <c r="S4920" s="40"/>
      <c r="T4920" s="39"/>
      <c r="AG4920" s="110"/>
      <c r="AH4920" s="94"/>
      <c r="AJ4920" s="97"/>
      <c r="AL4920" s="39"/>
      <c r="AP4920" s="39"/>
      <c r="AQ4920" s="77"/>
      <c r="AR4920" s="94"/>
      <c r="AT4920" s="97"/>
      <c r="BB4920" s="79"/>
      <c r="BC4920" s="94"/>
      <c r="BE4920" s="97"/>
      <c r="BF4920" s="97"/>
      <c r="BG4920" s="40"/>
      <c r="BK4920" s="40"/>
      <c r="BL4920" s="79"/>
      <c r="BM4920" s="94"/>
      <c r="BO4920" s="97"/>
      <c r="BQ4920" s="40"/>
      <c r="BR4920" s="94"/>
      <c r="BS4920" s="94"/>
      <c r="BT4920" s="94"/>
      <c r="BU4920" s="40"/>
      <c r="BV4920" s="82"/>
      <c r="BW4920" s="94"/>
      <c r="BX4920" s="48"/>
      <c r="BY4920" s="97"/>
      <c r="BZ4920" s="48"/>
      <c r="CA4920" s="40"/>
      <c r="CB4920" s="94"/>
      <c r="CC4920" s="94"/>
      <c r="CD4920" s="94"/>
      <c r="CE4920" s="40"/>
      <c r="CF4920" s="73"/>
      <c r="CG4920" s="41"/>
      <c r="CH4920" s="41"/>
      <c r="CI4920" s="41"/>
      <c r="CJ4920" s="41"/>
      <c r="CK4920" s="41"/>
      <c r="CL4920" s="68"/>
      <c r="CM4920" s="41"/>
      <c r="CN4920" s="41"/>
      <c r="CO4920" s="39"/>
      <c r="CP4920" s="78"/>
    </row>
    <row r="4921" spans="1:94" s="38" customFormat="1" x14ac:dyDescent="0.25">
      <c r="A4921" s="38">
        <v>4918</v>
      </c>
      <c r="F4921" s="39"/>
      <c r="Q4921" s="39"/>
      <c r="R4921" s="40"/>
      <c r="S4921" s="40"/>
      <c r="T4921" s="39"/>
      <c r="AG4921" s="110"/>
      <c r="AH4921" s="94"/>
      <c r="AJ4921" s="97"/>
      <c r="AL4921" s="39"/>
      <c r="AP4921" s="39"/>
      <c r="AQ4921" s="77"/>
      <c r="AR4921" s="94"/>
      <c r="AT4921" s="97"/>
      <c r="BB4921" s="79"/>
      <c r="BC4921" s="94"/>
      <c r="BE4921" s="97"/>
      <c r="BF4921" s="97"/>
      <c r="BG4921" s="40"/>
      <c r="BK4921" s="40"/>
      <c r="BL4921" s="79"/>
      <c r="BM4921" s="94"/>
      <c r="BO4921" s="97"/>
      <c r="BQ4921" s="40"/>
      <c r="BR4921" s="94"/>
      <c r="BS4921" s="94"/>
      <c r="BT4921" s="94"/>
      <c r="BU4921" s="40"/>
      <c r="BV4921" s="82"/>
      <c r="BW4921" s="94"/>
      <c r="BX4921" s="48"/>
      <c r="BY4921" s="97"/>
      <c r="BZ4921" s="48"/>
      <c r="CA4921" s="40"/>
      <c r="CB4921" s="94"/>
      <c r="CC4921" s="94"/>
      <c r="CD4921" s="94"/>
      <c r="CE4921" s="40"/>
      <c r="CF4921" s="73"/>
      <c r="CG4921" s="41"/>
      <c r="CH4921" s="41"/>
      <c r="CI4921" s="41"/>
      <c r="CJ4921" s="41"/>
      <c r="CK4921" s="41"/>
      <c r="CL4921" s="68"/>
      <c r="CM4921" s="41"/>
      <c r="CN4921" s="41"/>
      <c r="CO4921" s="39"/>
      <c r="CP4921" s="78"/>
    </row>
    <row r="4922" spans="1:94" s="38" customFormat="1" x14ac:dyDescent="0.25">
      <c r="A4922" s="38">
        <v>4919</v>
      </c>
      <c r="F4922" s="39"/>
      <c r="Q4922" s="39"/>
      <c r="R4922" s="40"/>
      <c r="S4922" s="40"/>
      <c r="T4922" s="39"/>
      <c r="AG4922" s="110"/>
      <c r="AH4922" s="94"/>
      <c r="AJ4922" s="97"/>
      <c r="AL4922" s="39"/>
      <c r="AP4922" s="39"/>
      <c r="AQ4922" s="77"/>
      <c r="AR4922" s="94"/>
      <c r="AT4922" s="97"/>
      <c r="BB4922" s="79"/>
      <c r="BC4922" s="94"/>
      <c r="BE4922" s="97"/>
      <c r="BF4922" s="97"/>
      <c r="BG4922" s="40"/>
      <c r="BK4922" s="40"/>
      <c r="BL4922" s="79"/>
      <c r="BM4922" s="94"/>
      <c r="BO4922" s="97"/>
      <c r="BQ4922" s="40"/>
      <c r="BR4922" s="94"/>
      <c r="BS4922" s="94"/>
      <c r="BT4922" s="94"/>
      <c r="BU4922" s="40"/>
      <c r="BV4922" s="82"/>
      <c r="BW4922" s="94"/>
      <c r="BX4922" s="48"/>
      <c r="BY4922" s="97"/>
      <c r="BZ4922" s="48"/>
      <c r="CA4922" s="40"/>
      <c r="CB4922" s="94"/>
      <c r="CC4922" s="94"/>
      <c r="CD4922" s="94"/>
      <c r="CE4922" s="40"/>
      <c r="CF4922" s="73"/>
      <c r="CG4922" s="41"/>
      <c r="CH4922" s="41"/>
      <c r="CI4922" s="41"/>
      <c r="CJ4922" s="41"/>
      <c r="CK4922" s="41"/>
      <c r="CL4922" s="68"/>
      <c r="CM4922" s="41"/>
      <c r="CN4922" s="41"/>
      <c r="CO4922" s="39"/>
      <c r="CP4922" s="78"/>
    </row>
    <row r="4923" spans="1:94" s="38" customFormat="1" x14ac:dyDescent="0.25">
      <c r="A4923" s="38">
        <v>4920</v>
      </c>
      <c r="F4923" s="39"/>
      <c r="Q4923" s="39"/>
      <c r="R4923" s="40"/>
      <c r="S4923" s="40"/>
      <c r="T4923" s="39"/>
      <c r="AG4923" s="110"/>
      <c r="AH4923" s="94"/>
      <c r="AJ4923" s="97"/>
      <c r="AL4923" s="39"/>
      <c r="AP4923" s="39"/>
      <c r="AQ4923" s="77"/>
      <c r="AR4923" s="94"/>
      <c r="AT4923" s="97"/>
      <c r="BB4923" s="79"/>
      <c r="BC4923" s="94"/>
      <c r="BE4923" s="97"/>
      <c r="BF4923" s="97"/>
      <c r="BG4923" s="40"/>
      <c r="BK4923" s="40"/>
      <c r="BL4923" s="79"/>
      <c r="BM4923" s="94"/>
      <c r="BO4923" s="97"/>
      <c r="BQ4923" s="40"/>
      <c r="BR4923" s="94"/>
      <c r="BS4923" s="94"/>
      <c r="BT4923" s="94"/>
      <c r="BU4923" s="40"/>
      <c r="BV4923" s="82"/>
      <c r="BW4923" s="94"/>
      <c r="BX4923" s="48"/>
      <c r="BY4923" s="97"/>
      <c r="BZ4923" s="48"/>
      <c r="CA4923" s="40"/>
      <c r="CB4923" s="94"/>
      <c r="CC4923" s="94"/>
      <c r="CD4923" s="94"/>
      <c r="CE4923" s="40"/>
      <c r="CF4923" s="73"/>
      <c r="CG4923" s="41"/>
      <c r="CH4923" s="41"/>
      <c r="CI4923" s="41"/>
      <c r="CJ4923" s="41"/>
      <c r="CK4923" s="41"/>
      <c r="CL4923" s="68"/>
      <c r="CM4923" s="41"/>
      <c r="CN4923" s="41"/>
      <c r="CO4923" s="39"/>
      <c r="CP4923" s="78"/>
    </row>
    <row r="4924" spans="1:94" s="38" customFormat="1" x14ac:dyDescent="0.25">
      <c r="A4924" s="38">
        <v>4921</v>
      </c>
      <c r="F4924" s="39"/>
      <c r="Q4924" s="39"/>
      <c r="R4924" s="40"/>
      <c r="S4924" s="40"/>
      <c r="T4924" s="39"/>
      <c r="AG4924" s="110"/>
      <c r="AH4924" s="94"/>
      <c r="AJ4924" s="97"/>
      <c r="AL4924" s="39"/>
      <c r="AP4924" s="39"/>
      <c r="AQ4924" s="77"/>
      <c r="AR4924" s="94"/>
      <c r="AT4924" s="97"/>
      <c r="BB4924" s="79"/>
      <c r="BC4924" s="94"/>
      <c r="BE4924" s="97"/>
      <c r="BF4924" s="97"/>
      <c r="BG4924" s="40"/>
      <c r="BK4924" s="40"/>
      <c r="BL4924" s="79"/>
      <c r="BM4924" s="94"/>
      <c r="BO4924" s="97"/>
      <c r="BQ4924" s="40"/>
      <c r="BR4924" s="94"/>
      <c r="BS4924" s="94"/>
      <c r="BT4924" s="94"/>
      <c r="BU4924" s="40"/>
      <c r="BV4924" s="82"/>
      <c r="BW4924" s="94"/>
      <c r="BX4924" s="48"/>
      <c r="BY4924" s="97"/>
      <c r="BZ4924" s="48"/>
      <c r="CA4924" s="40"/>
      <c r="CB4924" s="94"/>
      <c r="CC4924" s="94"/>
      <c r="CD4924" s="94"/>
      <c r="CE4924" s="40"/>
      <c r="CF4924" s="73"/>
      <c r="CG4924" s="41"/>
      <c r="CH4924" s="41"/>
      <c r="CI4924" s="41"/>
      <c r="CJ4924" s="41"/>
      <c r="CK4924" s="41"/>
      <c r="CL4924" s="68"/>
      <c r="CM4924" s="41"/>
      <c r="CN4924" s="41"/>
      <c r="CO4924" s="39"/>
      <c r="CP4924" s="78"/>
    </row>
    <row r="4925" spans="1:94" s="38" customFormat="1" x14ac:dyDescent="0.25">
      <c r="A4925" s="38">
        <v>4922</v>
      </c>
      <c r="F4925" s="39"/>
      <c r="Q4925" s="39"/>
      <c r="R4925" s="40"/>
      <c r="S4925" s="40"/>
      <c r="T4925" s="39"/>
      <c r="AG4925" s="110"/>
      <c r="AH4925" s="94"/>
      <c r="AJ4925" s="97"/>
      <c r="AL4925" s="39"/>
      <c r="AP4925" s="39"/>
      <c r="AQ4925" s="77"/>
      <c r="AR4925" s="94"/>
      <c r="AT4925" s="97"/>
      <c r="BB4925" s="79"/>
      <c r="BC4925" s="94"/>
      <c r="BE4925" s="97"/>
      <c r="BF4925" s="97"/>
      <c r="BG4925" s="40"/>
      <c r="BK4925" s="40"/>
      <c r="BL4925" s="79"/>
      <c r="BM4925" s="94"/>
      <c r="BO4925" s="97"/>
      <c r="BQ4925" s="40"/>
      <c r="BR4925" s="94"/>
      <c r="BS4925" s="94"/>
      <c r="BT4925" s="94"/>
      <c r="BU4925" s="40"/>
      <c r="BV4925" s="82"/>
      <c r="BW4925" s="94"/>
      <c r="BX4925" s="48"/>
      <c r="BY4925" s="97"/>
      <c r="BZ4925" s="48"/>
      <c r="CA4925" s="40"/>
      <c r="CB4925" s="94"/>
      <c r="CC4925" s="94"/>
      <c r="CD4925" s="94"/>
      <c r="CE4925" s="40"/>
      <c r="CF4925" s="73"/>
      <c r="CG4925" s="41"/>
      <c r="CH4925" s="41"/>
      <c r="CI4925" s="41"/>
      <c r="CJ4925" s="41"/>
      <c r="CK4925" s="41"/>
      <c r="CL4925" s="68"/>
      <c r="CM4925" s="41"/>
      <c r="CN4925" s="41"/>
      <c r="CO4925" s="39"/>
      <c r="CP4925" s="78"/>
    </row>
    <row r="4926" spans="1:94" s="38" customFormat="1" x14ac:dyDescent="0.25">
      <c r="A4926" s="38">
        <v>4923</v>
      </c>
      <c r="F4926" s="39"/>
      <c r="Q4926" s="39"/>
      <c r="R4926" s="40"/>
      <c r="S4926" s="40"/>
      <c r="T4926" s="39"/>
      <c r="AG4926" s="110"/>
      <c r="AH4926" s="94"/>
      <c r="AJ4926" s="97"/>
      <c r="AL4926" s="39"/>
      <c r="AP4926" s="39"/>
      <c r="AQ4926" s="77"/>
      <c r="AR4926" s="94"/>
      <c r="AT4926" s="97"/>
      <c r="BB4926" s="79"/>
      <c r="BC4926" s="94"/>
      <c r="BE4926" s="97"/>
      <c r="BF4926" s="97"/>
      <c r="BG4926" s="40"/>
      <c r="BK4926" s="40"/>
      <c r="BL4926" s="79"/>
      <c r="BM4926" s="94"/>
      <c r="BO4926" s="97"/>
      <c r="BQ4926" s="40"/>
      <c r="BR4926" s="94"/>
      <c r="BS4926" s="94"/>
      <c r="BT4926" s="94"/>
      <c r="BU4926" s="40"/>
      <c r="BV4926" s="82"/>
      <c r="BW4926" s="94"/>
      <c r="BX4926" s="48"/>
      <c r="BY4926" s="97"/>
      <c r="BZ4926" s="48"/>
      <c r="CA4926" s="40"/>
      <c r="CB4926" s="94"/>
      <c r="CC4926" s="94"/>
      <c r="CD4926" s="94"/>
      <c r="CE4926" s="40"/>
      <c r="CF4926" s="73"/>
      <c r="CG4926" s="41"/>
      <c r="CH4926" s="41"/>
      <c r="CI4926" s="41"/>
      <c r="CJ4926" s="41"/>
      <c r="CK4926" s="41"/>
      <c r="CL4926" s="68"/>
      <c r="CM4926" s="41"/>
      <c r="CN4926" s="41"/>
      <c r="CO4926" s="39"/>
      <c r="CP4926" s="78"/>
    </row>
    <row r="4927" spans="1:94" s="38" customFormat="1" x14ac:dyDescent="0.25">
      <c r="A4927" s="38">
        <v>4924</v>
      </c>
      <c r="F4927" s="39"/>
      <c r="Q4927" s="39"/>
      <c r="R4927" s="40"/>
      <c r="S4927" s="40"/>
      <c r="T4927" s="39"/>
      <c r="AG4927" s="110"/>
      <c r="AH4927" s="94"/>
      <c r="AJ4927" s="97"/>
      <c r="AL4927" s="39"/>
      <c r="AP4927" s="39"/>
      <c r="AQ4927" s="77"/>
      <c r="AR4927" s="94"/>
      <c r="AT4927" s="97"/>
      <c r="BB4927" s="79"/>
      <c r="BC4927" s="94"/>
      <c r="BE4927" s="97"/>
      <c r="BF4927" s="97"/>
      <c r="BG4927" s="40"/>
      <c r="BK4927" s="40"/>
      <c r="BL4927" s="79"/>
      <c r="BM4927" s="94"/>
      <c r="BO4927" s="97"/>
      <c r="BQ4927" s="40"/>
      <c r="BR4927" s="94"/>
      <c r="BS4927" s="94"/>
      <c r="BT4927" s="94"/>
      <c r="BU4927" s="40"/>
      <c r="BV4927" s="82"/>
      <c r="BW4927" s="94"/>
      <c r="BX4927" s="48"/>
      <c r="BY4927" s="97"/>
      <c r="BZ4927" s="48"/>
      <c r="CA4927" s="40"/>
      <c r="CB4927" s="94"/>
      <c r="CC4927" s="94"/>
      <c r="CD4927" s="94"/>
      <c r="CE4927" s="40"/>
      <c r="CF4927" s="73"/>
      <c r="CG4927" s="41"/>
      <c r="CH4927" s="41"/>
      <c r="CI4927" s="41"/>
      <c r="CJ4927" s="41"/>
      <c r="CK4927" s="41"/>
      <c r="CL4927" s="68"/>
      <c r="CM4927" s="41"/>
      <c r="CN4927" s="41"/>
      <c r="CO4927" s="39"/>
      <c r="CP4927" s="78"/>
    </row>
    <row r="4928" spans="1:94" s="38" customFormat="1" x14ac:dyDescent="0.25">
      <c r="A4928" s="38">
        <v>4925</v>
      </c>
      <c r="F4928" s="39"/>
      <c r="Q4928" s="39"/>
      <c r="R4928" s="40"/>
      <c r="S4928" s="40"/>
      <c r="T4928" s="39"/>
      <c r="AG4928" s="110"/>
      <c r="AH4928" s="94"/>
      <c r="AJ4928" s="97"/>
      <c r="AL4928" s="39"/>
      <c r="AP4928" s="39"/>
      <c r="AQ4928" s="77"/>
      <c r="AR4928" s="94"/>
      <c r="AT4928" s="97"/>
      <c r="BB4928" s="79"/>
      <c r="BC4928" s="94"/>
      <c r="BE4928" s="97"/>
      <c r="BF4928" s="97"/>
      <c r="BG4928" s="40"/>
      <c r="BK4928" s="40"/>
      <c r="BL4928" s="79"/>
      <c r="BM4928" s="94"/>
      <c r="BO4928" s="97"/>
      <c r="BQ4928" s="40"/>
      <c r="BR4928" s="94"/>
      <c r="BS4928" s="94"/>
      <c r="BT4928" s="94"/>
      <c r="BU4928" s="40"/>
      <c r="BV4928" s="82"/>
      <c r="BW4928" s="94"/>
      <c r="BX4928" s="48"/>
      <c r="BY4928" s="97"/>
      <c r="BZ4928" s="48"/>
      <c r="CA4928" s="40"/>
      <c r="CB4928" s="94"/>
      <c r="CC4928" s="94"/>
      <c r="CD4928" s="94"/>
      <c r="CE4928" s="40"/>
      <c r="CF4928" s="73"/>
      <c r="CG4928" s="41"/>
      <c r="CH4928" s="41"/>
      <c r="CI4928" s="41"/>
      <c r="CJ4928" s="41"/>
      <c r="CK4928" s="41"/>
      <c r="CL4928" s="68"/>
      <c r="CM4928" s="41"/>
      <c r="CN4928" s="41"/>
      <c r="CO4928" s="39"/>
      <c r="CP4928" s="78"/>
    </row>
    <row r="4929" spans="1:94" s="38" customFormat="1" x14ac:dyDescent="0.25">
      <c r="A4929" s="38">
        <v>4926</v>
      </c>
      <c r="F4929" s="39"/>
      <c r="Q4929" s="39"/>
      <c r="R4929" s="40"/>
      <c r="S4929" s="40"/>
      <c r="T4929" s="39"/>
      <c r="AG4929" s="110"/>
      <c r="AH4929" s="94"/>
      <c r="AJ4929" s="97"/>
      <c r="AL4929" s="39"/>
      <c r="AP4929" s="39"/>
      <c r="AQ4929" s="77"/>
      <c r="AR4929" s="94"/>
      <c r="AT4929" s="97"/>
      <c r="BB4929" s="79"/>
      <c r="BC4929" s="94"/>
      <c r="BE4929" s="97"/>
      <c r="BF4929" s="97"/>
      <c r="BG4929" s="40"/>
      <c r="BK4929" s="40"/>
      <c r="BL4929" s="79"/>
      <c r="BM4929" s="94"/>
      <c r="BO4929" s="97"/>
      <c r="BQ4929" s="40"/>
      <c r="BR4929" s="94"/>
      <c r="BS4929" s="94"/>
      <c r="BT4929" s="94"/>
      <c r="BU4929" s="40"/>
      <c r="BV4929" s="82"/>
      <c r="BW4929" s="94"/>
      <c r="BX4929" s="48"/>
      <c r="BY4929" s="97"/>
      <c r="BZ4929" s="48"/>
      <c r="CA4929" s="40"/>
      <c r="CB4929" s="94"/>
      <c r="CC4929" s="94"/>
      <c r="CD4929" s="94"/>
      <c r="CE4929" s="40"/>
      <c r="CF4929" s="73"/>
      <c r="CG4929" s="41"/>
      <c r="CH4929" s="41"/>
      <c r="CI4929" s="41"/>
      <c r="CJ4929" s="41"/>
      <c r="CK4929" s="41"/>
      <c r="CL4929" s="68"/>
      <c r="CM4929" s="41"/>
      <c r="CN4929" s="41"/>
      <c r="CO4929" s="39"/>
      <c r="CP4929" s="78"/>
    </row>
    <row r="4930" spans="1:94" s="38" customFormat="1" x14ac:dyDescent="0.25">
      <c r="A4930" s="38">
        <v>4927</v>
      </c>
      <c r="F4930" s="39"/>
      <c r="Q4930" s="39"/>
      <c r="R4930" s="40"/>
      <c r="S4930" s="40"/>
      <c r="T4930" s="39"/>
      <c r="AG4930" s="110"/>
      <c r="AH4930" s="94"/>
      <c r="AJ4930" s="97"/>
      <c r="AL4930" s="39"/>
      <c r="AP4930" s="39"/>
      <c r="AQ4930" s="77"/>
      <c r="AR4930" s="94"/>
      <c r="AT4930" s="97"/>
      <c r="BB4930" s="79"/>
      <c r="BC4930" s="94"/>
      <c r="BE4930" s="97"/>
      <c r="BF4930" s="97"/>
      <c r="BG4930" s="40"/>
      <c r="BK4930" s="40"/>
      <c r="BL4930" s="79"/>
      <c r="BM4930" s="94"/>
      <c r="BO4930" s="97"/>
      <c r="BQ4930" s="40"/>
      <c r="BR4930" s="94"/>
      <c r="BS4930" s="94"/>
      <c r="BT4930" s="94"/>
      <c r="BU4930" s="40"/>
      <c r="BV4930" s="82"/>
      <c r="BW4930" s="94"/>
      <c r="BX4930" s="48"/>
      <c r="BY4930" s="97"/>
      <c r="BZ4930" s="48"/>
      <c r="CA4930" s="40"/>
      <c r="CB4930" s="94"/>
      <c r="CC4930" s="94"/>
      <c r="CD4930" s="94"/>
      <c r="CE4930" s="40"/>
      <c r="CF4930" s="73"/>
      <c r="CG4930" s="41"/>
      <c r="CH4930" s="41"/>
      <c r="CI4930" s="41"/>
      <c r="CJ4930" s="41"/>
      <c r="CK4930" s="41"/>
      <c r="CL4930" s="68"/>
      <c r="CM4930" s="41"/>
      <c r="CN4930" s="41"/>
      <c r="CO4930" s="39"/>
      <c r="CP4930" s="78"/>
    </row>
    <row r="4931" spans="1:94" s="38" customFormat="1" x14ac:dyDescent="0.25">
      <c r="A4931" s="38">
        <v>4928</v>
      </c>
      <c r="F4931" s="39"/>
      <c r="Q4931" s="39"/>
      <c r="R4931" s="40"/>
      <c r="S4931" s="40"/>
      <c r="T4931" s="39"/>
      <c r="AG4931" s="110"/>
      <c r="AH4931" s="94"/>
      <c r="AJ4931" s="97"/>
      <c r="AL4931" s="39"/>
      <c r="AP4931" s="39"/>
      <c r="AQ4931" s="77"/>
      <c r="AR4931" s="94"/>
      <c r="AT4931" s="97"/>
      <c r="BB4931" s="79"/>
      <c r="BC4931" s="94"/>
      <c r="BE4931" s="97"/>
      <c r="BF4931" s="97"/>
      <c r="BG4931" s="40"/>
      <c r="BK4931" s="40"/>
      <c r="BL4931" s="79"/>
      <c r="BM4931" s="94"/>
      <c r="BO4931" s="97"/>
      <c r="BQ4931" s="40"/>
      <c r="BR4931" s="94"/>
      <c r="BS4931" s="94"/>
      <c r="BT4931" s="94"/>
      <c r="BU4931" s="40"/>
      <c r="BV4931" s="82"/>
      <c r="BW4931" s="94"/>
      <c r="BX4931" s="48"/>
      <c r="BY4931" s="97"/>
      <c r="BZ4931" s="48"/>
      <c r="CA4931" s="40"/>
      <c r="CB4931" s="94"/>
      <c r="CC4931" s="94"/>
      <c r="CD4931" s="94"/>
      <c r="CE4931" s="40"/>
      <c r="CF4931" s="73"/>
      <c r="CG4931" s="41"/>
      <c r="CH4931" s="41"/>
      <c r="CI4931" s="41"/>
      <c r="CJ4931" s="41"/>
      <c r="CK4931" s="41"/>
      <c r="CL4931" s="68"/>
      <c r="CM4931" s="41"/>
      <c r="CN4931" s="41"/>
      <c r="CO4931" s="39"/>
      <c r="CP4931" s="78"/>
    </row>
    <row r="4932" spans="1:94" s="38" customFormat="1" x14ac:dyDescent="0.25">
      <c r="A4932" s="38">
        <v>4929</v>
      </c>
      <c r="F4932" s="39"/>
      <c r="Q4932" s="39"/>
      <c r="R4932" s="40"/>
      <c r="S4932" s="40"/>
      <c r="T4932" s="39"/>
      <c r="AG4932" s="110"/>
      <c r="AH4932" s="94"/>
      <c r="AJ4932" s="97"/>
      <c r="AL4932" s="39"/>
      <c r="AP4932" s="39"/>
      <c r="AQ4932" s="77"/>
      <c r="AR4932" s="94"/>
      <c r="AT4932" s="97"/>
      <c r="BB4932" s="79"/>
      <c r="BC4932" s="94"/>
      <c r="BE4932" s="97"/>
      <c r="BF4932" s="97"/>
      <c r="BG4932" s="40"/>
      <c r="BK4932" s="40"/>
      <c r="BL4932" s="79"/>
      <c r="BM4932" s="94"/>
      <c r="BO4932" s="97"/>
      <c r="BQ4932" s="40"/>
      <c r="BR4932" s="94"/>
      <c r="BS4932" s="94"/>
      <c r="BT4932" s="94"/>
      <c r="BU4932" s="40"/>
      <c r="BV4932" s="82"/>
      <c r="BW4932" s="94"/>
      <c r="BX4932" s="48"/>
      <c r="BY4932" s="97"/>
      <c r="BZ4932" s="48"/>
      <c r="CA4932" s="40"/>
      <c r="CB4932" s="94"/>
      <c r="CC4932" s="94"/>
      <c r="CD4932" s="94"/>
      <c r="CE4932" s="40"/>
      <c r="CF4932" s="73"/>
      <c r="CG4932" s="41"/>
      <c r="CH4932" s="41"/>
      <c r="CI4932" s="41"/>
      <c r="CJ4932" s="41"/>
      <c r="CK4932" s="41"/>
      <c r="CL4932" s="68"/>
      <c r="CM4932" s="41"/>
      <c r="CN4932" s="41"/>
      <c r="CO4932" s="39"/>
      <c r="CP4932" s="78"/>
    </row>
    <row r="4933" spans="1:94" s="38" customFormat="1" x14ac:dyDescent="0.25">
      <c r="A4933" s="38">
        <v>4930</v>
      </c>
      <c r="F4933" s="39"/>
      <c r="Q4933" s="39"/>
      <c r="R4933" s="40"/>
      <c r="S4933" s="40"/>
      <c r="T4933" s="39"/>
      <c r="AG4933" s="110"/>
      <c r="AH4933" s="94"/>
      <c r="AJ4933" s="97"/>
      <c r="AL4933" s="39"/>
      <c r="AP4933" s="39"/>
      <c r="AQ4933" s="77"/>
      <c r="AR4933" s="94"/>
      <c r="AT4933" s="97"/>
      <c r="BB4933" s="79"/>
      <c r="BC4933" s="94"/>
      <c r="BE4933" s="97"/>
      <c r="BF4933" s="97"/>
      <c r="BG4933" s="40"/>
      <c r="BK4933" s="40"/>
      <c r="BL4933" s="79"/>
      <c r="BM4933" s="94"/>
      <c r="BO4933" s="97"/>
      <c r="BQ4933" s="40"/>
      <c r="BR4933" s="94"/>
      <c r="BS4933" s="94"/>
      <c r="BT4933" s="94"/>
      <c r="BU4933" s="40"/>
      <c r="BV4933" s="82"/>
      <c r="BW4933" s="94"/>
      <c r="BX4933" s="48"/>
      <c r="BY4933" s="97"/>
      <c r="BZ4933" s="48"/>
      <c r="CA4933" s="40"/>
      <c r="CB4933" s="94"/>
      <c r="CC4933" s="94"/>
      <c r="CD4933" s="94"/>
      <c r="CE4933" s="40"/>
      <c r="CF4933" s="73"/>
      <c r="CG4933" s="41"/>
      <c r="CH4933" s="41"/>
      <c r="CI4933" s="41"/>
      <c r="CJ4933" s="41"/>
      <c r="CK4933" s="41"/>
      <c r="CL4933" s="68"/>
      <c r="CM4933" s="41"/>
      <c r="CN4933" s="41"/>
      <c r="CO4933" s="39"/>
      <c r="CP4933" s="78"/>
    </row>
    <row r="4934" spans="1:94" s="38" customFormat="1" x14ac:dyDescent="0.25">
      <c r="A4934" s="38">
        <v>4931</v>
      </c>
      <c r="F4934" s="39"/>
      <c r="Q4934" s="39"/>
      <c r="R4934" s="40"/>
      <c r="S4934" s="40"/>
      <c r="T4934" s="39"/>
      <c r="AG4934" s="110"/>
      <c r="AH4934" s="94"/>
      <c r="AJ4934" s="97"/>
      <c r="AL4934" s="39"/>
      <c r="AP4934" s="39"/>
      <c r="AQ4934" s="77"/>
      <c r="AR4934" s="94"/>
      <c r="AT4934" s="97"/>
      <c r="BB4934" s="79"/>
      <c r="BC4934" s="94"/>
      <c r="BE4934" s="97"/>
      <c r="BF4934" s="97"/>
      <c r="BG4934" s="40"/>
      <c r="BK4934" s="40"/>
      <c r="BL4934" s="79"/>
      <c r="BM4934" s="94"/>
      <c r="BO4934" s="97"/>
      <c r="BQ4934" s="40"/>
      <c r="BR4934" s="94"/>
      <c r="BS4934" s="94"/>
      <c r="BT4934" s="94"/>
      <c r="BU4934" s="40"/>
      <c r="BV4934" s="82"/>
      <c r="BW4934" s="94"/>
      <c r="BX4934" s="48"/>
      <c r="BY4934" s="97"/>
      <c r="BZ4934" s="48"/>
      <c r="CA4934" s="40"/>
      <c r="CB4934" s="94"/>
      <c r="CC4934" s="94"/>
      <c r="CD4934" s="94"/>
      <c r="CE4934" s="40"/>
      <c r="CF4934" s="73"/>
      <c r="CG4934" s="41"/>
      <c r="CH4934" s="41"/>
      <c r="CI4934" s="41"/>
      <c r="CJ4934" s="41"/>
      <c r="CK4934" s="41"/>
      <c r="CL4934" s="68"/>
      <c r="CM4934" s="41"/>
      <c r="CN4934" s="41"/>
      <c r="CO4934" s="39"/>
      <c r="CP4934" s="78"/>
    </row>
    <row r="4935" spans="1:94" s="38" customFormat="1" x14ac:dyDescent="0.25">
      <c r="A4935" s="38">
        <v>4932</v>
      </c>
      <c r="F4935" s="39"/>
      <c r="Q4935" s="39"/>
      <c r="R4935" s="40"/>
      <c r="S4935" s="40"/>
      <c r="T4935" s="39"/>
      <c r="AG4935" s="110"/>
      <c r="AH4935" s="94"/>
      <c r="AJ4935" s="97"/>
      <c r="AL4935" s="39"/>
      <c r="AP4935" s="39"/>
      <c r="AQ4935" s="77"/>
      <c r="AR4935" s="94"/>
      <c r="AT4935" s="97"/>
      <c r="BB4935" s="79"/>
      <c r="BC4935" s="94"/>
      <c r="BE4935" s="97"/>
      <c r="BF4935" s="97"/>
      <c r="BG4935" s="40"/>
      <c r="BK4935" s="40"/>
      <c r="BL4935" s="79"/>
      <c r="BM4935" s="94"/>
      <c r="BO4935" s="97"/>
      <c r="BQ4935" s="40"/>
      <c r="BR4935" s="94"/>
      <c r="BS4935" s="94"/>
      <c r="BT4935" s="94"/>
      <c r="BU4935" s="40"/>
      <c r="BV4935" s="82"/>
      <c r="BW4935" s="94"/>
      <c r="BX4935" s="48"/>
      <c r="BY4935" s="97"/>
      <c r="BZ4935" s="48"/>
      <c r="CA4935" s="40"/>
      <c r="CB4935" s="94"/>
      <c r="CC4935" s="94"/>
      <c r="CD4935" s="94"/>
      <c r="CE4935" s="40"/>
      <c r="CF4935" s="73"/>
      <c r="CG4935" s="41"/>
      <c r="CH4935" s="41"/>
      <c r="CI4935" s="41"/>
      <c r="CJ4935" s="41"/>
      <c r="CK4935" s="41"/>
      <c r="CL4935" s="68"/>
      <c r="CM4935" s="41"/>
      <c r="CN4935" s="41"/>
      <c r="CO4935" s="39"/>
      <c r="CP4935" s="78"/>
    </row>
    <row r="4936" spans="1:94" s="38" customFormat="1" x14ac:dyDescent="0.25">
      <c r="A4936" s="38">
        <v>4933</v>
      </c>
      <c r="F4936" s="39"/>
      <c r="Q4936" s="39"/>
      <c r="R4936" s="40"/>
      <c r="S4936" s="40"/>
      <c r="T4936" s="39"/>
      <c r="AG4936" s="110"/>
      <c r="AH4936" s="94"/>
      <c r="AJ4936" s="97"/>
      <c r="AL4936" s="39"/>
      <c r="AP4936" s="39"/>
      <c r="AQ4936" s="77"/>
      <c r="AR4936" s="94"/>
      <c r="AT4936" s="97"/>
      <c r="BB4936" s="79"/>
      <c r="BC4936" s="94"/>
      <c r="BE4936" s="97"/>
      <c r="BF4936" s="97"/>
      <c r="BG4936" s="40"/>
      <c r="BK4936" s="40"/>
      <c r="BL4936" s="79"/>
      <c r="BM4936" s="94"/>
      <c r="BO4936" s="97"/>
      <c r="BQ4936" s="40"/>
      <c r="BR4936" s="94"/>
      <c r="BS4936" s="94"/>
      <c r="BT4936" s="94"/>
      <c r="BU4936" s="40"/>
      <c r="BV4936" s="82"/>
      <c r="BW4936" s="94"/>
      <c r="BX4936" s="48"/>
      <c r="BY4936" s="97"/>
      <c r="BZ4936" s="48"/>
      <c r="CA4936" s="40"/>
      <c r="CB4936" s="94"/>
      <c r="CC4936" s="94"/>
      <c r="CD4936" s="94"/>
      <c r="CE4936" s="40"/>
      <c r="CF4936" s="73"/>
      <c r="CG4936" s="41"/>
      <c r="CH4936" s="41"/>
      <c r="CI4936" s="41"/>
      <c r="CJ4936" s="41"/>
      <c r="CK4936" s="41"/>
      <c r="CL4936" s="68"/>
      <c r="CM4936" s="41"/>
      <c r="CN4936" s="41"/>
      <c r="CO4936" s="39"/>
      <c r="CP4936" s="78"/>
    </row>
    <row r="4937" spans="1:94" s="38" customFormat="1" x14ac:dyDescent="0.25">
      <c r="A4937" s="38">
        <v>4934</v>
      </c>
      <c r="F4937" s="39"/>
      <c r="Q4937" s="39"/>
      <c r="R4937" s="40"/>
      <c r="S4937" s="40"/>
      <c r="T4937" s="39"/>
      <c r="AG4937" s="110"/>
      <c r="AH4937" s="94"/>
      <c r="AJ4937" s="97"/>
      <c r="AL4937" s="39"/>
      <c r="AP4937" s="39"/>
      <c r="AQ4937" s="77"/>
      <c r="AR4937" s="94"/>
      <c r="AT4937" s="97"/>
      <c r="BB4937" s="79"/>
      <c r="BC4937" s="94"/>
      <c r="BE4937" s="97"/>
      <c r="BF4937" s="97"/>
      <c r="BG4937" s="40"/>
      <c r="BK4937" s="40"/>
      <c r="BL4937" s="79"/>
      <c r="BM4937" s="94"/>
      <c r="BO4937" s="97"/>
      <c r="BQ4937" s="40"/>
      <c r="BR4937" s="94"/>
      <c r="BS4937" s="94"/>
      <c r="BT4937" s="94"/>
      <c r="BU4937" s="40"/>
      <c r="BV4937" s="82"/>
      <c r="BW4937" s="94"/>
      <c r="BX4937" s="48"/>
      <c r="BY4937" s="97"/>
      <c r="BZ4937" s="48"/>
      <c r="CA4937" s="40"/>
      <c r="CB4937" s="94"/>
      <c r="CC4937" s="94"/>
      <c r="CD4937" s="94"/>
      <c r="CE4937" s="40"/>
      <c r="CF4937" s="73"/>
      <c r="CG4937" s="41"/>
      <c r="CH4937" s="41"/>
      <c r="CI4937" s="41"/>
      <c r="CJ4937" s="41"/>
      <c r="CK4937" s="41"/>
      <c r="CL4937" s="68"/>
      <c r="CM4937" s="41"/>
      <c r="CN4937" s="41"/>
      <c r="CO4937" s="39"/>
      <c r="CP4937" s="78"/>
    </row>
    <row r="4938" spans="1:94" s="38" customFormat="1" x14ac:dyDescent="0.25">
      <c r="A4938" s="38">
        <v>4935</v>
      </c>
      <c r="F4938" s="39"/>
      <c r="Q4938" s="39"/>
      <c r="R4938" s="40"/>
      <c r="S4938" s="40"/>
      <c r="T4938" s="39"/>
      <c r="AG4938" s="110"/>
      <c r="AH4938" s="94"/>
      <c r="AJ4938" s="97"/>
      <c r="AL4938" s="39"/>
      <c r="AP4938" s="39"/>
      <c r="AQ4938" s="77"/>
      <c r="AR4938" s="94"/>
      <c r="AT4938" s="97"/>
      <c r="BB4938" s="79"/>
      <c r="BC4938" s="94"/>
      <c r="BE4938" s="97"/>
      <c r="BF4938" s="97"/>
      <c r="BG4938" s="40"/>
      <c r="BK4938" s="40"/>
      <c r="BL4938" s="79"/>
      <c r="BM4938" s="94"/>
      <c r="BO4938" s="97"/>
      <c r="BQ4938" s="40"/>
      <c r="BR4938" s="94"/>
      <c r="BS4938" s="94"/>
      <c r="BT4938" s="94"/>
      <c r="BU4938" s="40"/>
      <c r="BV4938" s="82"/>
      <c r="BW4938" s="94"/>
      <c r="BX4938" s="48"/>
      <c r="BY4938" s="97"/>
      <c r="BZ4938" s="48"/>
      <c r="CA4938" s="40"/>
      <c r="CB4938" s="94"/>
      <c r="CC4938" s="94"/>
      <c r="CD4938" s="94"/>
      <c r="CE4938" s="40"/>
      <c r="CF4938" s="73"/>
      <c r="CG4938" s="41"/>
      <c r="CH4938" s="41"/>
      <c r="CI4938" s="41"/>
      <c r="CJ4938" s="41"/>
      <c r="CK4938" s="41"/>
      <c r="CL4938" s="68"/>
      <c r="CM4938" s="41"/>
      <c r="CN4938" s="41"/>
      <c r="CO4938" s="39"/>
      <c r="CP4938" s="78"/>
    </row>
    <row r="4939" spans="1:94" s="38" customFormat="1" x14ac:dyDescent="0.25">
      <c r="A4939" s="38">
        <v>4936</v>
      </c>
      <c r="F4939" s="39"/>
      <c r="Q4939" s="39"/>
      <c r="R4939" s="40"/>
      <c r="S4939" s="40"/>
      <c r="T4939" s="39"/>
      <c r="AG4939" s="110"/>
      <c r="AH4939" s="94"/>
      <c r="AJ4939" s="97"/>
      <c r="AL4939" s="39"/>
      <c r="AP4939" s="39"/>
      <c r="AQ4939" s="77"/>
      <c r="AR4939" s="94"/>
      <c r="AT4939" s="97"/>
      <c r="BB4939" s="79"/>
      <c r="BC4939" s="94"/>
      <c r="BE4939" s="97"/>
      <c r="BF4939" s="97"/>
      <c r="BG4939" s="40"/>
      <c r="BK4939" s="40"/>
      <c r="BL4939" s="79"/>
      <c r="BM4939" s="94"/>
      <c r="BO4939" s="97"/>
      <c r="BQ4939" s="40"/>
      <c r="BR4939" s="94"/>
      <c r="BS4939" s="94"/>
      <c r="BT4939" s="94"/>
      <c r="BU4939" s="40"/>
      <c r="BV4939" s="82"/>
      <c r="BW4939" s="94"/>
      <c r="BX4939" s="48"/>
      <c r="BY4939" s="97"/>
      <c r="BZ4939" s="48"/>
      <c r="CA4939" s="40"/>
      <c r="CB4939" s="94"/>
      <c r="CC4939" s="94"/>
      <c r="CD4939" s="94"/>
      <c r="CE4939" s="40"/>
      <c r="CF4939" s="73"/>
      <c r="CG4939" s="41"/>
      <c r="CH4939" s="41"/>
      <c r="CI4939" s="41"/>
      <c r="CJ4939" s="41"/>
      <c r="CK4939" s="41"/>
      <c r="CL4939" s="68"/>
      <c r="CM4939" s="41"/>
      <c r="CN4939" s="41"/>
      <c r="CO4939" s="39"/>
      <c r="CP4939" s="78"/>
    </row>
    <row r="4940" spans="1:94" s="38" customFormat="1" x14ac:dyDescent="0.25">
      <c r="A4940" s="38">
        <v>4937</v>
      </c>
      <c r="F4940" s="39"/>
      <c r="Q4940" s="39"/>
      <c r="R4940" s="40"/>
      <c r="S4940" s="40"/>
      <c r="T4940" s="39"/>
      <c r="AG4940" s="110"/>
      <c r="AH4940" s="94"/>
      <c r="AJ4940" s="97"/>
      <c r="AL4940" s="39"/>
      <c r="AP4940" s="39"/>
      <c r="AQ4940" s="77"/>
      <c r="AR4940" s="94"/>
      <c r="AT4940" s="97"/>
      <c r="BB4940" s="79"/>
      <c r="BC4940" s="94"/>
      <c r="BE4940" s="97"/>
      <c r="BF4940" s="97"/>
      <c r="BG4940" s="40"/>
      <c r="BK4940" s="40"/>
      <c r="BL4940" s="79"/>
      <c r="BM4940" s="94"/>
      <c r="BO4940" s="97"/>
      <c r="BQ4940" s="40"/>
      <c r="BR4940" s="94"/>
      <c r="BS4940" s="94"/>
      <c r="BT4940" s="94"/>
      <c r="BU4940" s="40"/>
      <c r="BV4940" s="82"/>
      <c r="BW4940" s="94"/>
      <c r="BX4940" s="48"/>
      <c r="BY4940" s="97"/>
      <c r="BZ4940" s="48"/>
      <c r="CA4940" s="40"/>
      <c r="CB4940" s="94"/>
      <c r="CC4940" s="94"/>
      <c r="CD4940" s="94"/>
      <c r="CE4940" s="40"/>
      <c r="CF4940" s="73"/>
      <c r="CG4940" s="41"/>
      <c r="CH4940" s="41"/>
      <c r="CI4940" s="41"/>
      <c r="CJ4940" s="41"/>
      <c r="CK4940" s="41"/>
      <c r="CL4940" s="68"/>
      <c r="CM4940" s="41"/>
      <c r="CN4940" s="41"/>
      <c r="CO4940" s="39"/>
      <c r="CP4940" s="78"/>
    </row>
    <row r="4941" spans="1:94" s="38" customFormat="1" x14ac:dyDescent="0.25">
      <c r="A4941" s="38">
        <v>4938</v>
      </c>
      <c r="F4941" s="39"/>
      <c r="Q4941" s="39"/>
      <c r="R4941" s="40"/>
      <c r="S4941" s="40"/>
      <c r="T4941" s="39"/>
      <c r="AG4941" s="110"/>
      <c r="AH4941" s="94"/>
      <c r="AJ4941" s="97"/>
      <c r="AL4941" s="39"/>
      <c r="AP4941" s="39"/>
      <c r="AQ4941" s="77"/>
      <c r="AR4941" s="94"/>
      <c r="AT4941" s="97"/>
      <c r="BB4941" s="79"/>
      <c r="BC4941" s="94"/>
      <c r="BE4941" s="97"/>
      <c r="BF4941" s="97"/>
      <c r="BG4941" s="40"/>
      <c r="BK4941" s="40"/>
      <c r="BL4941" s="79"/>
      <c r="BM4941" s="94"/>
      <c r="BO4941" s="97"/>
      <c r="BQ4941" s="40"/>
      <c r="BR4941" s="94"/>
      <c r="BS4941" s="94"/>
      <c r="BT4941" s="94"/>
      <c r="BU4941" s="40"/>
      <c r="BV4941" s="82"/>
      <c r="BW4941" s="94"/>
      <c r="BX4941" s="48"/>
      <c r="BY4941" s="97"/>
      <c r="BZ4941" s="48"/>
      <c r="CA4941" s="40"/>
      <c r="CB4941" s="94"/>
      <c r="CC4941" s="94"/>
      <c r="CD4941" s="94"/>
      <c r="CE4941" s="40"/>
      <c r="CF4941" s="73"/>
      <c r="CG4941" s="41"/>
      <c r="CH4941" s="41"/>
      <c r="CI4941" s="41"/>
      <c r="CJ4941" s="41"/>
      <c r="CK4941" s="41"/>
      <c r="CL4941" s="68"/>
      <c r="CM4941" s="41"/>
      <c r="CN4941" s="41"/>
      <c r="CO4941" s="39"/>
      <c r="CP4941" s="78"/>
    </row>
    <row r="4942" spans="1:94" s="38" customFormat="1" x14ac:dyDescent="0.25">
      <c r="A4942" s="38">
        <v>4939</v>
      </c>
      <c r="F4942" s="39"/>
      <c r="Q4942" s="39"/>
      <c r="R4942" s="40"/>
      <c r="S4942" s="40"/>
      <c r="T4942" s="39"/>
      <c r="AG4942" s="110"/>
      <c r="AH4942" s="94"/>
      <c r="AJ4942" s="97"/>
      <c r="AL4942" s="39"/>
      <c r="AP4942" s="39"/>
      <c r="AQ4942" s="77"/>
      <c r="AR4942" s="94"/>
      <c r="AT4942" s="97"/>
      <c r="BB4942" s="79"/>
      <c r="BC4942" s="94"/>
      <c r="BE4942" s="97"/>
      <c r="BF4942" s="97"/>
      <c r="BG4942" s="40"/>
      <c r="BK4942" s="40"/>
      <c r="BL4942" s="79"/>
      <c r="BM4942" s="94"/>
      <c r="BO4942" s="97"/>
      <c r="BQ4942" s="40"/>
      <c r="BR4942" s="94"/>
      <c r="BS4942" s="94"/>
      <c r="BT4942" s="94"/>
      <c r="BU4942" s="40"/>
      <c r="BV4942" s="82"/>
      <c r="BW4942" s="94"/>
      <c r="BX4942" s="48"/>
      <c r="BY4942" s="97"/>
      <c r="BZ4942" s="48"/>
      <c r="CA4942" s="40"/>
      <c r="CB4942" s="94"/>
      <c r="CC4942" s="94"/>
      <c r="CD4942" s="94"/>
      <c r="CE4942" s="40"/>
      <c r="CF4942" s="73"/>
      <c r="CG4942" s="41"/>
      <c r="CH4942" s="41"/>
      <c r="CI4942" s="41"/>
      <c r="CJ4942" s="41"/>
      <c r="CK4942" s="41"/>
      <c r="CL4942" s="68"/>
      <c r="CM4942" s="41"/>
      <c r="CN4942" s="41"/>
      <c r="CO4942" s="39"/>
      <c r="CP4942" s="78"/>
    </row>
    <row r="4943" spans="1:94" s="38" customFormat="1" x14ac:dyDescent="0.25">
      <c r="A4943" s="38">
        <v>4940</v>
      </c>
      <c r="F4943" s="39"/>
      <c r="Q4943" s="39"/>
      <c r="R4943" s="40"/>
      <c r="S4943" s="40"/>
      <c r="T4943" s="39"/>
      <c r="AG4943" s="110"/>
      <c r="AH4943" s="94"/>
      <c r="AJ4943" s="97"/>
      <c r="AL4943" s="39"/>
      <c r="AP4943" s="39"/>
      <c r="AQ4943" s="77"/>
      <c r="AR4943" s="94"/>
      <c r="AT4943" s="97"/>
      <c r="BB4943" s="79"/>
      <c r="BC4943" s="94"/>
      <c r="BE4943" s="97"/>
      <c r="BF4943" s="97"/>
      <c r="BG4943" s="40"/>
      <c r="BK4943" s="40"/>
      <c r="BL4943" s="79"/>
      <c r="BM4943" s="94"/>
      <c r="BO4943" s="97"/>
      <c r="BQ4943" s="40"/>
      <c r="BR4943" s="94"/>
      <c r="BS4943" s="94"/>
      <c r="BT4943" s="94"/>
      <c r="BU4943" s="40"/>
      <c r="BV4943" s="82"/>
      <c r="BW4943" s="94"/>
      <c r="BX4943" s="48"/>
      <c r="BY4943" s="97"/>
      <c r="BZ4943" s="48"/>
      <c r="CA4943" s="40"/>
      <c r="CB4943" s="94"/>
      <c r="CC4943" s="94"/>
      <c r="CD4943" s="94"/>
      <c r="CE4943" s="40"/>
      <c r="CF4943" s="73"/>
      <c r="CG4943" s="41"/>
      <c r="CH4943" s="41"/>
      <c r="CI4943" s="41"/>
      <c r="CJ4943" s="41"/>
      <c r="CK4943" s="41"/>
      <c r="CL4943" s="68"/>
      <c r="CM4943" s="41"/>
      <c r="CN4943" s="41"/>
      <c r="CO4943" s="39"/>
      <c r="CP4943" s="78"/>
    </row>
    <row r="4944" spans="1:94" s="38" customFormat="1" x14ac:dyDescent="0.25">
      <c r="A4944" s="38">
        <v>4941</v>
      </c>
      <c r="F4944" s="39"/>
      <c r="Q4944" s="39"/>
      <c r="R4944" s="40"/>
      <c r="S4944" s="40"/>
      <c r="T4944" s="39"/>
      <c r="AG4944" s="110"/>
      <c r="AH4944" s="94"/>
      <c r="AJ4944" s="97"/>
      <c r="AL4944" s="39"/>
      <c r="AP4944" s="39"/>
      <c r="AQ4944" s="77"/>
      <c r="AR4944" s="94"/>
      <c r="AT4944" s="97"/>
      <c r="BB4944" s="79"/>
      <c r="BC4944" s="94"/>
      <c r="BE4944" s="97"/>
      <c r="BF4944" s="97"/>
      <c r="BG4944" s="40"/>
      <c r="BK4944" s="40"/>
      <c r="BL4944" s="79"/>
      <c r="BM4944" s="94"/>
      <c r="BO4944" s="97"/>
      <c r="BQ4944" s="40"/>
      <c r="BR4944" s="94"/>
      <c r="BS4944" s="94"/>
      <c r="BT4944" s="94"/>
      <c r="BU4944" s="40"/>
      <c r="BV4944" s="82"/>
      <c r="BW4944" s="94"/>
      <c r="BX4944" s="48"/>
      <c r="BY4944" s="97"/>
      <c r="BZ4944" s="48"/>
      <c r="CA4944" s="40"/>
      <c r="CB4944" s="94"/>
      <c r="CC4944" s="94"/>
      <c r="CD4944" s="94"/>
      <c r="CE4944" s="40"/>
      <c r="CF4944" s="73"/>
      <c r="CG4944" s="41"/>
      <c r="CH4944" s="41"/>
      <c r="CI4944" s="41"/>
      <c r="CJ4944" s="41"/>
      <c r="CK4944" s="41"/>
      <c r="CL4944" s="68"/>
      <c r="CM4944" s="41"/>
      <c r="CN4944" s="41"/>
      <c r="CO4944" s="39"/>
      <c r="CP4944" s="78"/>
    </row>
    <row r="4945" spans="1:94" s="38" customFormat="1" x14ac:dyDescent="0.25">
      <c r="A4945" s="38">
        <v>4942</v>
      </c>
      <c r="F4945" s="39"/>
      <c r="Q4945" s="39"/>
      <c r="R4945" s="40"/>
      <c r="S4945" s="40"/>
      <c r="T4945" s="39"/>
      <c r="AG4945" s="110"/>
      <c r="AH4945" s="94"/>
      <c r="AJ4945" s="97"/>
      <c r="AL4945" s="39"/>
      <c r="AP4945" s="39"/>
      <c r="AQ4945" s="77"/>
      <c r="AR4945" s="94"/>
      <c r="AT4945" s="97"/>
      <c r="BB4945" s="79"/>
      <c r="BC4945" s="94"/>
      <c r="BE4945" s="97"/>
      <c r="BF4945" s="97"/>
      <c r="BG4945" s="40"/>
      <c r="BK4945" s="40"/>
      <c r="BL4945" s="79"/>
      <c r="BM4945" s="94"/>
      <c r="BO4945" s="97"/>
      <c r="BQ4945" s="40"/>
      <c r="BR4945" s="94"/>
      <c r="BS4945" s="94"/>
      <c r="BT4945" s="94"/>
      <c r="BU4945" s="40"/>
      <c r="BV4945" s="82"/>
      <c r="BW4945" s="94"/>
      <c r="BX4945" s="48"/>
      <c r="BY4945" s="97"/>
      <c r="BZ4945" s="48"/>
      <c r="CA4945" s="40"/>
      <c r="CB4945" s="94"/>
      <c r="CC4945" s="94"/>
      <c r="CD4945" s="94"/>
      <c r="CE4945" s="40"/>
      <c r="CF4945" s="73"/>
      <c r="CG4945" s="41"/>
      <c r="CH4945" s="41"/>
      <c r="CI4945" s="41"/>
      <c r="CJ4945" s="41"/>
      <c r="CK4945" s="41"/>
      <c r="CL4945" s="68"/>
      <c r="CM4945" s="41"/>
      <c r="CN4945" s="41"/>
      <c r="CO4945" s="39"/>
      <c r="CP4945" s="78"/>
    </row>
    <row r="4946" spans="1:94" s="38" customFormat="1" x14ac:dyDescent="0.25">
      <c r="A4946" s="38">
        <v>4943</v>
      </c>
      <c r="F4946" s="39"/>
      <c r="Q4946" s="39"/>
      <c r="R4946" s="40"/>
      <c r="S4946" s="40"/>
      <c r="T4946" s="39"/>
      <c r="AG4946" s="110"/>
      <c r="AH4946" s="94"/>
      <c r="AJ4946" s="97"/>
      <c r="AL4946" s="39"/>
      <c r="AP4946" s="39"/>
      <c r="AQ4946" s="77"/>
      <c r="AR4946" s="94"/>
      <c r="AT4946" s="97"/>
      <c r="BB4946" s="79"/>
      <c r="BC4946" s="94"/>
      <c r="BE4946" s="97"/>
      <c r="BF4946" s="97"/>
      <c r="BG4946" s="40"/>
      <c r="BK4946" s="40"/>
      <c r="BL4946" s="79"/>
      <c r="BM4946" s="94"/>
      <c r="BO4946" s="97"/>
      <c r="BQ4946" s="40"/>
      <c r="BR4946" s="94"/>
      <c r="BS4946" s="94"/>
      <c r="BT4946" s="94"/>
      <c r="BU4946" s="40"/>
      <c r="BV4946" s="82"/>
      <c r="BW4946" s="94"/>
      <c r="BX4946" s="48"/>
      <c r="BY4946" s="97"/>
      <c r="BZ4946" s="48"/>
      <c r="CA4946" s="40"/>
      <c r="CB4946" s="94"/>
      <c r="CC4946" s="94"/>
      <c r="CD4946" s="94"/>
      <c r="CE4946" s="40"/>
      <c r="CF4946" s="73"/>
      <c r="CG4946" s="41"/>
      <c r="CH4946" s="41"/>
      <c r="CI4946" s="41"/>
      <c r="CJ4946" s="41"/>
      <c r="CK4946" s="41"/>
      <c r="CL4946" s="68"/>
      <c r="CM4946" s="41"/>
      <c r="CN4946" s="41"/>
      <c r="CO4946" s="39"/>
      <c r="CP4946" s="78"/>
    </row>
    <row r="4947" spans="1:94" s="38" customFormat="1" x14ac:dyDescent="0.25">
      <c r="A4947" s="38">
        <v>4944</v>
      </c>
      <c r="F4947" s="39"/>
      <c r="Q4947" s="39"/>
      <c r="R4947" s="40"/>
      <c r="S4947" s="40"/>
      <c r="T4947" s="39"/>
      <c r="AG4947" s="110"/>
      <c r="AH4947" s="94"/>
      <c r="AJ4947" s="97"/>
      <c r="AL4947" s="39"/>
      <c r="AP4947" s="39"/>
      <c r="AQ4947" s="77"/>
      <c r="AR4947" s="94"/>
      <c r="AT4947" s="97"/>
      <c r="BB4947" s="79"/>
      <c r="BC4947" s="94"/>
      <c r="BE4947" s="97"/>
      <c r="BF4947" s="97"/>
      <c r="BG4947" s="40"/>
      <c r="BK4947" s="40"/>
      <c r="BL4947" s="79"/>
      <c r="BM4947" s="94"/>
      <c r="BO4947" s="97"/>
      <c r="BQ4947" s="40"/>
      <c r="BR4947" s="94"/>
      <c r="BS4947" s="94"/>
      <c r="BT4947" s="94"/>
      <c r="BU4947" s="40"/>
      <c r="BV4947" s="82"/>
      <c r="BW4947" s="94"/>
      <c r="BX4947" s="48"/>
      <c r="BY4947" s="97"/>
      <c r="BZ4947" s="48"/>
      <c r="CA4947" s="40"/>
      <c r="CB4947" s="94"/>
      <c r="CC4947" s="94"/>
      <c r="CD4947" s="94"/>
      <c r="CE4947" s="40"/>
      <c r="CF4947" s="73"/>
      <c r="CG4947" s="41"/>
      <c r="CH4947" s="41"/>
      <c r="CI4947" s="41"/>
      <c r="CJ4947" s="41"/>
      <c r="CK4947" s="41"/>
      <c r="CL4947" s="68"/>
      <c r="CM4947" s="41"/>
      <c r="CN4947" s="41"/>
      <c r="CO4947" s="39"/>
      <c r="CP4947" s="78"/>
    </row>
    <row r="4948" spans="1:94" s="38" customFormat="1" x14ac:dyDescent="0.25">
      <c r="A4948" s="38">
        <v>4945</v>
      </c>
      <c r="F4948" s="39"/>
      <c r="Q4948" s="39"/>
      <c r="R4948" s="40"/>
      <c r="S4948" s="40"/>
      <c r="T4948" s="39"/>
      <c r="AG4948" s="110"/>
      <c r="AH4948" s="94"/>
      <c r="AJ4948" s="97"/>
      <c r="AL4948" s="39"/>
      <c r="AP4948" s="39"/>
      <c r="AQ4948" s="77"/>
      <c r="AR4948" s="94"/>
      <c r="AT4948" s="97"/>
      <c r="BB4948" s="79"/>
      <c r="BC4948" s="94"/>
      <c r="BE4948" s="97"/>
      <c r="BF4948" s="97"/>
      <c r="BG4948" s="40"/>
      <c r="BK4948" s="40"/>
      <c r="BL4948" s="79"/>
      <c r="BM4948" s="94"/>
      <c r="BO4948" s="97"/>
      <c r="BQ4948" s="40"/>
      <c r="BR4948" s="94"/>
      <c r="BS4948" s="94"/>
      <c r="BT4948" s="94"/>
      <c r="BU4948" s="40"/>
      <c r="BV4948" s="82"/>
      <c r="BW4948" s="94"/>
      <c r="BX4948" s="48"/>
      <c r="BY4948" s="97"/>
      <c r="BZ4948" s="48"/>
      <c r="CA4948" s="40"/>
      <c r="CB4948" s="94"/>
      <c r="CC4948" s="94"/>
      <c r="CD4948" s="94"/>
      <c r="CE4948" s="40"/>
      <c r="CF4948" s="73"/>
      <c r="CG4948" s="41"/>
      <c r="CH4948" s="41"/>
      <c r="CI4948" s="41"/>
      <c r="CJ4948" s="41"/>
      <c r="CK4948" s="41"/>
      <c r="CL4948" s="68"/>
      <c r="CM4948" s="41"/>
      <c r="CN4948" s="41"/>
      <c r="CO4948" s="39"/>
      <c r="CP4948" s="78"/>
    </row>
    <row r="4949" spans="1:94" s="38" customFormat="1" x14ac:dyDescent="0.25">
      <c r="A4949" s="38">
        <v>4946</v>
      </c>
      <c r="F4949" s="39"/>
      <c r="Q4949" s="39"/>
      <c r="R4949" s="40"/>
      <c r="S4949" s="40"/>
      <c r="T4949" s="39"/>
      <c r="AG4949" s="110"/>
      <c r="AH4949" s="94"/>
      <c r="AJ4949" s="97"/>
      <c r="AL4949" s="39"/>
      <c r="AP4949" s="39"/>
      <c r="AQ4949" s="77"/>
      <c r="AR4949" s="94"/>
      <c r="AT4949" s="97"/>
      <c r="BB4949" s="79"/>
      <c r="BC4949" s="94"/>
      <c r="BE4949" s="97"/>
      <c r="BF4949" s="97"/>
      <c r="BG4949" s="40"/>
      <c r="BK4949" s="40"/>
      <c r="BL4949" s="79"/>
      <c r="BM4949" s="94"/>
      <c r="BO4949" s="97"/>
      <c r="BQ4949" s="40"/>
      <c r="BR4949" s="94"/>
      <c r="BS4949" s="94"/>
      <c r="BT4949" s="94"/>
      <c r="BU4949" s="40"/>
      <c r="BV4949" s="82"/>
      <c r="BW4949" s="94"/>
      <c r="BX4949" s="48"/>
      <c r="BY4949" s="97"/>
      <c r="BZ4949" s="48"/>
      <c r="CA4949" s="40"/>
      <c r="CB4949" s="94"/>
      <c r="CC4949" s="94"/>
      <c r="CD4949" s="94"/>
      <c r="CE4949" s="40"/>
      <c r="CF4949" s="73"/>
      <c r="CG4949" s="41"/>
      <c r="CH4949" s="41"/>
      <c r="CI4949" s="41"/>
      <c r="CJ4949" s="41"/>
      <c r="CK4949" s="41"/>
      <c r="CL4949" s="68"/>
      <c r="CM4949" s="41"/>
      <c r="CN4949" s="41"/>
      <c r="CO4949" s="39"/>
      <c r="CP4949" s="78"/>
    </row>
    <row r="4950" spans="1:94" s="38" customFormat="1" x14ac:dyDescent="0.25">
      <c r="A4950" s="38">
        <v>4947</v>
      </c>
      <c r="F4950" s="39"/>
      <c r="Q4950" s="39"/>
      <c r="R4950" s="40"/>
      <c r="S4950" s="40"/>
      <c r="T4950" s="39"/>
      <c r="AG4950" s="110"/>
      <c r="AH4950" s="94"/>
      <c r="AJ4950" s="97"/>
      <c r="AL4950" s="39"/>
      <c r="AP4950" s="39"/>
      <c r="AQ4950" s="77"/>
      <c r="AR4950" s="94"/>
      <c r="AT4950" s="97"/>
      <c r="BB4950" s="79"/>
      <c r="BC4950" s="94"/>
      <c r="BE4950" s="97"/>
      <c r="BF4950" s="97"/>
      <c r="BG4950" s="40"/>
      <c r="BK4950" s="40"/>
      <c r="BL4950" s="79"/>
      <c r="BM4950" s="94"/>
      <c r="BO4950" s="97"/>
      <c r="BQ4950" s="40"/>
      <c r="BR4950" s="94"/>
      <c r="BS4950" s="94"/>
      <c r="BT4950" s="94"/>
      <c r="BU4950" s="40"/>
      <c r="BV4950" s="82"/>
      <c r="BW4950" s="94"/>
      <c r="BX4950" s="48"/>
      <c r="BY4950" s="97"/>
      <c r="BZ4950" s="48"/>
      <c r="CA4950" s="40"/>
      <c r="CB4950" s="94"/>
      <c r="CC4950" s="94"/>
      <c r="CD4950" s="94"/>
      <c r="CE4950" s="40"/>
      <c r="CF4950" s="73"/>
      <c r="CG4950" s="41"/>
      <c r="CH4950" s="41"/>
      <c r="CI4950" s="41"/>
      <c r="CJ4950" s="41"/>
      <c r="CK4950" s="41"/>
      <c r="CL4950" s="68"/>
      <c r="CM4950" s="41"/>
      <c r="CN4950" s="41"/>
      <c r="CO4950" s="39"/>
      <c r="CP4950" s="78"/>
    </row>
    <row r="4951" spans="1:94" s="38" customFormat="1" x14ac:dyDescent="0.25">
      <c r="A4951" s="38">
        <v>4948</v>
      </c>
      <c r="F4951" s="39"/>
      <c r="Q4951" s="39"/>
      <c r="R4951" s="40"/>
      <c r="S4951" s="40"/>
      <c r="T4951" s="39"/>
      <c r="AG4951" s="110"/>
      <c r="AH4951" s="94"/>
      <c r="AJ4951" s="97"/>
      <c r="AL4951" s="39"/>
      <c r="AP4951" s="39"/>
      <c r="AQ4951" s="77"/>
      <c r="AR4951" s="94"/>
      <c r="AT4951" s="97"/>
      <c r="BB4951" s="79"/>
      <c r="BC4951" s="94"/>
      <c r="BE4951" s="97"/>
      <c r="BF4951" s="97"/>
      <c r="BG4951" s="40"/>
      <c r="BK4951" s="40"/>
      <c r="BL4951" s="79"/>
      <c r="BM4951" s="94"/>
      <c r="BO4951" s="97"/>
      <c r="BQ4951" s="40"/>
      <c r="BR4951" s="94"/>
      <c r="BS4951" s="94"/>
      <c r="BT4951" s="94"/>
      <c r="BU4951" s="40"/>
      <c r="BV4951" s="82"/>
      <c r="BW4951" s="94"/>
      <c r="BX4951" s="48"/>
      <c r="BY4951" s="97"/>
      <c r="BZ4951" s="48"/>
      <c r="CA4951" s="40"/>
      <c r="CB4951" s="94"/>
      <c r="CC4951" s="94"/>
      <c r="CD4951" s="94"/>
      <c r="CE4951" s="40"/>
      <c r="CF4951" s="73"/>
      <c r="CG4951" s="41"/>
      <c r="CH4951" s="41"/>
      <c r="CI4951" s="41"/>
      <c r="CJ4951" s="41"/>
      <c r="CK4951" s="41"/>
      <c r="CL4951" s="68"/>
      <c r="CM4951" s="41"/>
      <c r="CN4951" s="41"/>
      <c r="CO4951" s="39"/>
      <c r="CP4951" s="78"/>
    </row>
    <row r="4952" spans="1:94" s="38" customFormat="1" x14ac:dyDescent="0.25">
      <c r="A4952" s="38">
        <v>4949</v>
      </c>
      <c r="F4952" s="39"/>
      <c r="Q4952" s="39"/>
      <c r="R4952" s="40"/>
      <c r="S4952" s="40"/>
      <c r="T4952" s="39"/>
      <c r="AG4952" s="110"/>
      <c r="AH4952" s="94"/>
      <c r="AJ4952" s="97"/>
      <c r="AL4952" s="39"/>
      <c r="AP4952" s="39"/>
      <c r="AQ4952" s="77"/>
      <c r="AR4952" s="94"/>
      <c r="AT4952" s="97"/>
      <c r="BB4952" s="79"/>
      <c r="BC4952" s="94"/>
      <c r="BE4952" s="97"/>
      <c r="BF4952" s="97"/>
      <c r="BG4952" s="40"/>
      <c r="BK4952" s="40"/>
      <c r="BL4952" s="79"/>
      <c r="BM4952" s="94"/>
      <c r="BO4952" s="97"/>
      <c r="BQ4952" s="40"/>
      <c r="BR4952" s="94"/>
      <c r="BS4952" s="94"/>
      <c r="BT4952" s="94"/>
      <c r="BU4952" s="40"/>
      <c r="BV4952" s="82"/>
      <c r="BW4952" s="94"/>
      <c r="BX4952" s="48"/>
      <c r="BY4952" s="97"/>
      <c r="BZ4952" s="48"/>
      <c r="CA4952" s="40"/>
      <c r="CB4952" s="94"/>
      <c r="CC4952" s="94"/>
      <c r="CD4952" s="94"/>
      <c r="CE4952" s="40"/>
      <c r="CF4952" s="73"/>
      <c r="CG4952" s="41"/>
      <c r="CH4952" s="41"/>
      <c r="CI4952" s="41"/>
      <c r="CJ4952" s="41"/>
      <c r="CK4952" s="41"/>
      <c r="CL4952" s="68"/>
      <c r="CM4952" s="41"/>
      <c r="CN4952" s="41"/>
      <c r="CO4952" s="39"/>
      <c r="CP4952" s="78"/>
    </row>
    <row r="4953" spans="1:94" s="38" customFormat="1" x14ac:dyDescent="0.25">
      <c r="A4953" s="38">
        <v>4950</v>
      </c>
      <c r="F4953" s="39"/>
      <c r="Q4953" s="39"/>
      <c r="R4953" s="40"/>
      <c r="S4953" s="40"/>
      <c r="T4953" s="39"/>
      <c r="AG4953" s="110"/>
      <c r="AH4953" s="94"/>
      <c r="AJ4953" s="97"/>
      <c r="AL4953" s="39"/>
      <c r="AP4953" s="39"/>
      <c r="AQ4953" s="77"/>
      <c r="AR4953" s="94"/>
      <c r="AT4953" s="97"/>
      <c r="BB4953" s="79"/>
      <c r="BC4953" s="94"/>
      <c r="BE4953" s="97"/>
      <c r="BF4953" s="97"/>
      <c r="BG4953" s="40"/>
      <c r="BK4953" s="40"/>
      <c r="BL4953" s="79"/>
      <c r="BM4953" s="94"/>
      <c r="BO4953" s="97"/>
      <c r="BQ4953" s="40"/>
      <c r="BR4953" s="94"/>
      <c r="BS4953" s="94"/>
      <c r="BT4953" s="94"/>
      <c r="BU4953" s="40"/>
      <c r="BV4953" s="82"/>
      <c r="BW4953" s="94"/>
      <c r="BX4953" s="48"/>
      <c r="BY4953" s="97"/>
      <c r="BZ4953" s="48"/>
      <c r="CA4953" s="40"/>
      <c r="CB4953" s="94"/>
      <c r="CC4953" s="94"/>
      <c r="CD4953" s="94"/>
      <c r="CE4953" s="40"/>
      <c r="CF4953" s="73"/>
      <c r="CG4953" s="41"/>
      <c r="CH4953" s="41"/>
      <c r="CI4953" s="41"/>
      <c r="CJ4953" s="41"/>
      <c r="CK4953" s="41"/>
      <c r="CL4953" s="68"/>
      <c r="CM4953" s="41"/>
      <c r="CN4953" s="41"/>
      <c r="CO4953" s="39"/>
      <c r="CP4953" s="78"/>
    </row>
    <row r="4954" spans="1:94" s="38" customFormat="1" x14ac:dyDescent="0.25">
      <c r="A4954" s="38">
        <v>4951</v>
      </c>
      <c r="F4954" s="39"/>
      <c r="Q4954" s="39"/>
      <c r="R4954" s="40"/>
      <c r="S4954" s="40"/>
      <c r="T4954" s="39"/>
      <c r="AG4954" s="110"/>
      <c r="AH4954" s="94"/>
      <c r="AJ4954" s="97"/>
      <c r="AL4954" s="39"/>
      <c r="AP4954" s="39"/>
      <c r="AQ4954" s="77"/>
      <c r="AR4954" s="94"/>
      <c r="AT4954" s="97"/>
      <c r="BB4954" s="79"/>
      <c r="BC4954" s="94"/>
      <c r="BE4954" s="97"/>
      <c r="BF4954" s="97"/>
      <c r="BG4954" s="40"/>
      <c r="BK4954" s="40"/>
      <c r="BL4954" s="79"/>
      <c r="BM4954" s="94"/>
      <c r="BO4954" s="97"/>
      <c r="BQ4954" s="40"/>
      <c r="BR4954" s="94"/>
      <c r="BS4954" s="94"/>
      <c r="BT4954" s="94"/>
      <c r="BU4954" s="40"/>
      <c r="BV4954" s="82"/>
      <c r="BW4954" s="94"/>
      <c r="BX4954" s="48"/>
      <c r="BY4954" s="97"/>
      <c r="BZ4954" s="48"/>
      <c r="CA4954" s="40"/>
      <c r="CB4954" s="94"/>
      <c r="CC4954" s="94"/>
      <c r="CD4954" s="94"/>
      <c r="CE4954" s="40"/>
      <c r="CF4954" s="73"/>
      <c r="CG4954" s="41"/>
      <c r="CH4954" s="41"/>
      <c r="CI4954" s="41"/>
      <c r="CJ4954" s="41"/>
      <c r="CK4954" s="41"/>
      <c r="CL4954" s="68"/>
      <c r="CM4954" s="41"/>
      <c r="CN4954" s="41"/>
      <c r="CO4954" s="39"/>
      <c r="CP4954" s="78"/>
    </row>
    <row r="4955" spans="1:94" s="38" customFormat="1" x14ac:dyDescent="0.25">
      <c r="A4955" s="38">
        <v>4952</v>
      </c>
      <c r="F4955" s="39"/>
      <c r="Q4955" s="39"/>
      <c r="R4955" s="40"/>
      <c r="S4955" s="40"/>
      <c r="T4955" s="39"/>
      <c r="AG4955" s="110"/>
      <c r="AH4955" s="94"/>
      <c r="AJ4955" s="97"/>
      <c r="AL4955" s="39"/>
      <c r="AP4955" s="39"/>
      <c r="AQ4955" s="77"/>
      <c r="AR4955" s="94"/>
      <c r="AT4955" s="97"/>
      <c r="BB4955" s="79"/>
      <c r="BC4955" s="94"/>
      <c r="BE4955" s="97"/>
      <c r="BF4955" s="97"/>
      <c r="BG4955" s="40"/>
      <c r="BK4955" s="40"/>
      <c r="BL4955" s="79"/>
      <c r="BM4955" s="94"/>
      <c r="BO4955" s="97"/>
      <c r="BQ4955" s="40"/>
      <c r="BR4955" s="94"/>
      <c r="BS4955" s="94"/>
      <c r="BT4955" s="94"/>
      <c r="BU4955" s="40"/>
      <c r="BV4955" s="82"/>
      <c r="BW4955" s="94"/>
      <c r="BX4955" s="48"/>
      <c r="BY4955" s="97"/>
      <c r="BZ4955" s="48"/>
      <c r="CA4955" s="40"/>
      <c r="CB4955" s="94"/>
      <c r="CC4955" s="94"/>
      <c r="CD4955" s="94"/>
      <c r="CE4955" s="40"/>
      <c r="CF4955" s="73"/>
      <c r="CG4955" s="41"/>
      <c r="CH4955" s="41"/>
      <c r="CI4955" s="41"/>
      <c r="CJ4955" s="41"/>
      <c r="CK4955" s="41"/>
      <c r="CL4955" s="68"/>
      <c r="CM4955" s="41"/>
      <c r="CN4955" s="41"/>
      <c r="CO4955" s="39"/>
      <c r="CP4955" s="78"/>
    </row>
    <row r="4956" spans="1:94" s="38" customFormat="1" x14ac:dyDescent="0.25">
      <c r="A4956" s="38">
        <v>4953</v>
      </c>
      <c r="F4956" s="39"/>
      <c r="Q4956" s="39"/>
      <c r="R4956" s="40"/>
      <c r="S4956" s="40"/>
      <c r="T4956" s="39"/>
      <c r="AG4956" s="110"/>
      <c r="AH4956" s="94"/>
      <c r="AJ4956" s="97"/>
      <c r="AL4956" s="39"/>
      <c r="AP4956" s="39"/>
      <c r="AQ4956" s="77"/>
      <c r="AR4956" s="94"/>
      <c r="AT4956" s="97"/>
      <c r="BB4956" s="79"/>
      <c r="BC4956" s="94"/>
      <c r="BE4956" s="97"/>
      <c r="BF4956" s="97"/>
      <c r="BG4956" s="40"/>
      <c r="BK4956" s="40"/>
      <c r="BL4956" s="79"/>
      <c r="BM4956" s="94"/>
      <c r="BO4956" s="97"/>
      <c r="BQ4956" s="40"/>
      <c r="BR4956" s="94"/>
      <c r="BS4956" s="94"/>
      <c r="BT4956" s="94"/>
      <c r="BU4956" s="40"/>
      <c r="BV4956" s="82"/>
      <c r="BW4956" s="94"/>
      <c r="BX4956" s="48"/>
      <c r="BY4956" s="97"/>
      <c r="BZ4956" s="48"/>
      <c r="CA4956" s="40"/>
      <c r="CB4956" s="94"/>
      <c r="CC4956" s="94"/>
      <c r="CD4956" s="94"/>
      <c r="CE4956" s="40"/>
      <c r="CF4956" s="73"/>
      <c r="CG4956" s="41"/>
      <c r="CH4956" s="41"/>
      <c r="CI4956" s="41"/>
      <c r="CJ4956" s="41"/>
      <c r="CK4956" s="41"/>
      <c r="CL4956" s="68"/>
      <c r="CM4956" s="41"/>
      <c r="CN4956" s="41"/>
      <c r="CO4956" s="39"/>
      <c r="CP4956" s="78"/>
    </row>
    <row r="4957" spans="1:94" s="38" customFormat="1" x14ac:dyDescent="0.25">
      <c r="A4957" s="38">
        <v>4954</v>
      </c>
      <c r="F4957" s="39"/>
      <c r="Q4957" s="39"/>
      <c r="R4957" s="40"/>
      <c r="S4957" s="40"/>
      <c r="T4957" s="39"/>
      <c r="AG4957" s="110"/>
      <c r="AH4957" s="94"/>
      <c r="AJ4957" s="97"/>
      <c r="AL4957" s="39"/>
      <c r="AP4957" s="39"/>
      <c r="AQ4957" s="77"/>
      <c r="AR4957" s="94"/>
      <c r="AT4957" s="97"/>
      <c r="BB4957" s="79"/>
      <c r="BC4957" s="94"/>
      <c r="BE4957" s="97"/>
      <c r="BF4957" s="97"/>
      <c r="BG4957" s="40"/>
      <c r="BK4957" s="40"/>
      <c r="BL4957" s="79"/>
      <c r="BM4957" s="94"/>
      <c r="BO4957" s="97"/>
      <c r="BQ4957" s="40"/>
      <c r="BR4957" s="94"/>
      <c r="BS4957" s="94"/>
      <c r="BT4957" s="94"/>
      <c r="BU4957" s="40"/>
      <c r="BV4957" s="82"/>
      <c r="BW4957" s="94"/>
      <c r="BX4957" s="48"/>
      <c r="BY4957" s="97"/>
      <c r="BZ4957" s="48"/>
      <c r="CA4957" s="40"/>
      <c r="CB4957" s="94"/>
      <c r="CC4957" s="94"/>
      <c r="CD4957" s="94"/>
      <c r="CE4957" s="40"/>
      <c r="CF4957" s="73"/>
      <c r="CG4957" s="41"/>
      <c r="CH4957" s="41"/>
      <c r="CI4957" s="41"/>
      <c r="CJ4957" s="41"/>
      <c r="CK4957" s="41"/>
      <c r="CL4957" s="68"/>
      <c r="CM4957" s="41"/>
      <c r="CN4957" s="41"/>
      <c r="CO4957" s="39"/>
      <c r="CP4957" s="78"/>
    </row>
    <row r="4958" spans="1:94" s="38" customFormat="1" x14ac:dyDescent="0.25">
      <c r="A4958" s="38">
        <v>4955</v>
      </c>
      <c r="F4958" s="39"/>
      <c r="Q4958" s="39"/>
      <c r="R4958" s="40"/>
      <c r="S4958" s="40"/>
      <c r="T4958" s="39"/>
      <c r="AG4958" s="110"/>
      <c r="AH4958" s="94"/>
      <c r="AJ4958" s="97"/>
      <c r="AL4958" s="39"/>
      <c r="AP4958" s="39"/>
      <c r="AQ4958" s="77"/>
      <c r="AR4958" s="94"/>
      <c r="AT4958" s="97"/>
      <c r="BB4958" s="79"/>
      <c r="BC4958" s="94"/>
      <c r="BE4958" s="97"/>
      <c r="BF4958" s="97"/>
      <c r="BG4958" s="40"/>
      <c r="BK4958" s="40"/>
      <c r="BL4958" s="79"/>
      <c r="BM4958" s="94"/>
      <c r="BO4958" s="97"/>
      <c r="BQ4958" s="40"/>
      <c r="BR4958" s="94"/>
      <c r="BS4958" s="94"/>
      <c r="BT4958" s="94"/>
      <c r="BU4958" s="40"/>
      <c r="BV4958" s="82"/>
      <c r="BW4958" s="94"/>
      <c r="BX4958" s="48"/>
      <c r="BY4958" s="97"/>
      <c r="BZ4958" s="48"/>
      <c r="CA4958" s="40"/>
      <c r="CB4958" s="94"/>
      <c r="CC4958" s="94"/>
      <c r="CD4958" s="94"/>
      <c r="CE4958" s="40"/>
      <c r="CF4958" s="73"/>
      <c r="CG4958" s="41"/>
      <c r="CH4958" s="41"/>
      <c r="CI4958" s="41"/>
      <c r="CJ4958" s="41"/>
      <c r="CK4958" s="41"/>
      <c r="CL4958" s="68"/>
      <c r="CM4958" s="41"/>
      <c r="CN4958" s="41"/>
      <c r="CO4958" s="39"/>
      <c r="CP4958" s="78"/>
    </row>
    <row r="4959" spans="1:94" s="38" customFormat="1" x14ac:dyDescent="0.25">
      <c r="A4959" s="38">
        <v>4956</v>
      </c>
      <c r="F4959" s="39"/>
      <c r="Q4959" s="39"/>
      <c r="R4959" s="40"/>
      <c r="S4959" s="40"/>
      <c r="T4959" s="39"/>
      <c r="AG4959" s="110"/>
      <c r="AH4959" s="94"/>
      <c r="AJ4959" s="97"/>
      <c r="AL4959" s="39"/>
      <c r="AP4959" s="39"/>
      <c r="AQ4959" s="77"/>
      <c r="AR4959" s="94"/>
      <c r="AT4959" s="97"/>
      <c r="BB4959" s="79"/>
      <c r="BC4959" s="94"/>
      <c r="BE4959" s="97"/>
      <c r="BF4959" s="97"/>
      <c r="BG4959" s="40"/>
      <c r="BK4959" s="40"/>
      <c r="BL4959" s="79"/>
      <c r="BM4959" s="94"/>
      <c r="BO4959" s="97"/>
      <c r="BQ4959" s="40"/>
      <c r="BR4959" s="94"/>
      <c r="BS4959" s="94"/>
      <c r="BT4959" s="94"/>
      <c r="BU4959" s="40"/>
      <c r="BV4959" s="82"/>
      <c r="BW4959" s="94"/>
      <c r="BX4959" s="48"/>
      <c r="BY4959" s="97"/>
      <c r="BZ4959" s="48"/>
      <c r="CA4959" s="40"/>
      <c r="CB4959" s="94"/>
      <c r="CC4959" s="94"/>
      <c r="CD4959" s="94"/>
      <c r="CE4959" s="40"/>
      <c r="CF4959" s="73"/>
      <c r="CG4959" s="41"/>
      <c r="CH4959" s="41"/>
      <c r="CI4959" s="41"/>
      <c r="CJ4959" s="41"/>
      <c r="CK4959" s="41"/>
      <c r="CL4959" s="68"/>
      <c r="CM4959" s="41"/>
      <c r="CN4959" s="41"/>
      <c r="CO4959" s="39"/>
      <c r="CP4959" s="78"/>
    </row>
    <row r="4960" spans="1:94" s="38" customFormat="1" x14ac:dyDescent="0.25">
      <c r="A4960" s="38">
        <v>4957</v>
      </c>
      <c r="F4960" s="39"/>
      <c r="Q4960" s="39"/>
      <c r="R4960" s="40"/>
      <c r="S4960" s="40"/>
      <c r="T4960" s="39"/>
      <c r="AG4960" s="110"/>
      <c r="AH4960" s="94"/>
      <c r="AJ4960" s="97"/>
      <c r="AL4960" s="39"/>
      <c r="AP4960" s="39"/>
      <c r="AQ4960" s="77"/>
      <c r="AR4960" s="94"/>
      <c r="AT4960" s="97"/>
      <c r="BB4960" s="79"/>
      <c r="BC4960" s="94"/>
      <c r="BE4960" s="97"/>
      <c r="BF4960" s="97"/>
      <c r="BG4960" s="40"/>
      <c r="BK4960" s="40"/>
      <c r="BL4960" s="79"/>
      <c r="BM4960" s="94"/>
      <c r="BO4960" s="97"/>
      <c r="BQ4960" s="40"/>
      <c r="BR4960" s="94"/>
      <c r="BS4960" s="94"/>
      <c r="BT4960" s="94"/>
      <c r="BU4960" s="40"/>
      <c r="BV4960" s="82"/>
      <c r="BW4960" s="94"/>
      <c r="BX4960" s="48"/>
      <c r="BY4960" s="97"/>
      <c r="BZ4960" s="48"/>
      <c r="CA4960" s="40"/>
      <c r="CB4960" s="94"/>
      <c r="CC4960" s="94"/>
      <c r="CD4960" s="94"/>
      <c r="CE4960" s="40"/>
      <c r="CF4960" s="73"/>
      <c r="CG4960" s="41"/>
      <c r="CH4960" s="41"/>
      <c r="CI4960" s="41"/>
      <c r="CJ4960" s="41"/>
      <c r="CK4960" s="41"/>
      <c r="CL4960" s="68"/>
      <c r="CM4960" s="41"/>
      <c r="CN4960" s="41"/>
      <c r="CO4960" s="39"/>
      <c r="CP4960" s="78"/>
    </row>
    <row r="4961" spans="1:94" s="38" customFormat="1" x14ac:dyDescent="0.25">
      <c r="A4961" s="38">
        <v>4958</v>
      </c>
      <c r="F4961" s="39"/>
      <c r="Q4961" s="39"/>
      <c r="R4961" s="40"/>
      <c r="S4961" s="40"/>
      <c r="T4961" s="39"/>
      <c r="AG4961" s="110"/>
      <c r="AH4961" s="94"/>
      <c r="AJ4961" s="97"/>
      <c r="AL4961" s="39"/>
      <c r="AP4961" s="39"/>
      <c r="AQ4961" s="77"/>
      <c r="AR4961" s="94"/>
      <c r="AT4961" s="97"/>
      <c r="BB4961" s="79"/>
      <c r="BC4961" s="94"/>
      <c r="BE4961" s="97"/>
      <c r="BF4961" s="97"/>
      <c r="BG4961" s="40"/>
      <c r="BK4961" s="40"/>
      <c r="BL4961" s="79"/>
      <c r="BM4961" s="94"/>
      <c r="BO4961" s="97"/>
      <c r="BQ4961" s="40"/>
      <c r="BR4961" s="94"/>
      <c r="BS4961" s="94"/>
      <c r="BT4961" s="94"/>
      <c r="BU4961" s="40"/>
      <c r="BV4961" s="82"/>
      <c r="BW4961" s="94"/>
      <c r="BX4961" s="48"/>
      <c r="BY4961" s="97"/>
      <c r="BZ4961" s="48"/>
      <c r="CA4961" s="40"/>
      <c r="CB4961" s="94"/>
      <c r="CC4961" s="94"/>
      <c r="CD4961" s="94"/>
      <c r="CE4961" s="40"/>
      <c r="CF4961" s="73"/>
      <c r="CG4961" s="41"/>
      <c r="CH4961" s="41"/>
      <c r="CI4961" s="41"/>
      <c r="CJ4961" s="41"/>
      <c r="CK4961" s="41"/>
      <c r="CL4961" s="68"/>
      <c r="CM4961" s="41"/>
      <c r="CN4961" s="41"/>
      <c r="CO4961" s="39"/>
      <c r="CP4961" s="78"/>
    </row>
    <row r="4962" spans="1:94" s="38" customFormat="1" x14ac:dyDescent="0.25">
      <c r="A4962" s="38">
        <v>4959</v>
      </c>
      <c r="F4962" s="39"/>
      <c r="Q4962" s="39"/>
      <c r="R4962" s="40"/>
      <c r="S4962" s="40"/>
      <c r="T4962" s="39"/>
      <c r="AG4962" s="110"/>
      <c r="AH4962" s="94"/>
      <c r="AJ4962" s="97"/>
      <c r="AL4962" s="39"/>
      <c r="AP4962" s="39"/>
      <c r="AQ4962" s="77"/>
      <c r="AR4962" s="94"/>
      <c r="AT4962" s="97"/>
      <c r="BB4962" s="79"/>
      <c r="BC4962" s="94"/>
      <c r="BE4962" s="97"/>
      <c r="BF4962" s="97"/>
      <c r="BG4962" s="40"/>
      <c r="BK4962" s="40"/>
      <c r="BL4962" s="79"/>
      <c r="BM4962" s="94"/>
      <c r="BO4962" s="97"/>
      <c r="BQ4962" s="40"/>
      <c r="BR4962" s="94"/>
      <c r="BS4962" s="94"/>
      <c r="BT4962" s="94"/>
      <c r="BU4962" s="40"/>
      <c r="BV4962" s="82"/>
      <c r="BW4962" s="94"/>
      <c r="BX4962" s="48"/>
      <c r="BY4962" s="97"/>
      <c r="BZ4962" s="48"/>
      <c r="CA4962" s="40"/>
      <c r="CB4962" s="94"/>
      <c r="CC4962" s="94"/>
      <c r="CD4962" s="94"/>
      <c r="CE4962" s="40"/>
      <c r="CF4962" s="73"/>
      <c r="CG4962" s="41"/>
      <c r="CH4962" s="41"/>
      <c r="CI4962" s="41"/>
      <c r="CJ4962" s="41"/>
      <c r="CK4962" s="41"/>
      <c r="CL4962" s="68"/>
      <c r="CM4962" s="41"/>
      <c r="CN4962" s="41"/>
      <c r="CO4962" s="39"/>
      <c r="CP4962" s="78"/>
    </row>
    <row r="4963" spans="1:94" s="38" customFormat="1" x14ac:dyDescent="0.25">
      <c r="A4963" s="38">
        <v>4960</v>
      </c>
      <c r="F4963" s="39"/>
      <c r="Q4963" s="39"/>
      <c r="R4963" s="40"/>
      <c r="S4963" s="40"/>
      <c r="T4963" s="39"/>
      <c r="AG4963" s="110"/>
      <c r="AH4963" s="94"/>
      <c r="AJ4963" s="97"/>
      <c r="AL4963" s="39"/>
      <c r="AP4963" s="39"/>
      <c r="AQ4963" s="77"/>
      <c r="AR4963" s="94"/>
      <c r="AT4963" s="97"/>
      <c r="BB4963" s="79"/>
      <c r="BC4963" s="94"/>
      <c r="BE4963" s="97"/>
      <c r="BF4963" s="97"/>
      <c r="BG4963" s="40"/>
      <c r="BK4963" s="40"/>
      <c r="BL4963" s="79"/>
      <c r="BM4963" s="94"/>
      <c r="BO4963" s="97"/>
      <c r="BQ4963" s="40"/>
      <c r="BR4963" s="94"/>
      <c r="BS4963" s="94"/>
      <c r="BT4963" s="94"/>
      <c r="BU4963" s="40"/>
      <c r="BV4963" s="82"/>
      <c r="BW4963" s="94"/>
      <c r="BX4963" s="48"/>
      <c r="BY4963" s="97"/>
      <c r="BZ4963" s="48"/>
      <c r="CA4963" s="40"/>
      <c r="CB4963" s="94"/>
      <c r="CC4963" s="94"/>
      <c r="CD4963" s="94"/>
      <c r="CE4963" s="40"/>
      <c r="CF4963" s="73"/>
      <c r="CG4963" s="41"/>
      <c r="CH4963" s="41"/>
      <c r="CI4963" s="41"/>
      <c r="CJ4963" s="41"/>
      <c r="CK4963" s="41"/>
      <c r="CL4963" s="68"/>
      <c r="CM4963" s="41"/>
      <c r="CN4963" s="41"/>
      <c r="CO4963" s="39"/>
      <c r="CP4963" s="78"/>
    </row>
    <row r="4964" spans="1:94" s="38" customFormat="1" x14ac:dyDescent="0.25">
      <c r="A4964" s="38">
        <v>4961</v>
      </c>
      <c r="F4964" s="39"/>
      <c r="Q4964" s="39"/>
      <c r="R4964" s="40"/>
      <c r="S4964" s="40"/>
      <c r="T4964" s="39"/>
      <c r="AG4964" s="110"/>
      <c r="AH4964" s="94"/>
      <c r="AJ4964" s="97"/>
      <c r="AL4964" s="39"/>
      <c r="AP4964" s="39"/>
      <c r="AQ4964" s="77"/>
      <c r="AR4964" s="94"/>
      <c r="AT4964" s="97"/>
      <c r="BB4964" s="79"/>
      <c r="BC4964" s="94"/>
      <c r="BE4964" s="97"/>
      <c r="BF4964" s="97"/>
      <c r="BG4964" s="40"/>
      <c r="BK4964" s="40"/>
      <c r="BL4964" s="79"/>
      <c r="BM4964" s="94"/>
      <c r="BO4964" s="97"/>
      <c r="BQ4964" s="40"/>
      <c r="BR4964" s="94"/>
      <c r="BS4964" s="94"/>
      <c r="BT4964" s="94"/>
      <c r="BU4964" s="40"/>
      <c r="BV4964" s="82"/>
      <c r="BW4964" s="94"/>
      <c r="BX4964" s="48"/>
      <c r="BY4964" s="97"/>
      <c r="BZ4964" s="48"/>
      <c r="CA4964" s="40"/>
      <c r="CB4964" s="94"/>
      <c r="CC4964" s="94"/>
      <c r="CD4964" s="94"/>
      <c r="CE4964" s="40"/>
      <c r="CF4964" s="73"/>
      <c r="CG4964" s="41"/>
      <c r="CH4964" s="41"/>
      <c r="CI4964" s="41"/>
      <c r="CJ4964" s="41"/>
      <c r="CK4964" s="41"/>
      <c r="CL4964" s="68"/>
      <c r="CM4964" s="41"/>
      <c r="CN4964" s="41"/>
      <c r="CO4964" s="39"/>
      <c r="CP4964" s="78"/>
    </row>
    <row r="4965" spans="1:94" s="38" customFormat="1" x14ac:dyDescent="0.25">
      <c r="A4965" s="38">
        <v>4962</v>
      </c>
      <c r="F4965" s="39"/>
      <c r="Q4965" s="39"/>
      <c r="R4965" s="40"/>
      <c r="S4965" s="40"/>
      <c r="T4965" s="39"/>
      <c r="AG4965" s="110"/>
      <c r="AH4965" s="94"/>
      <c r="AJ4965" s="97"/>
      <c r="AL4965" s="39"/>
      <c r="AP4965" s="39"/>
      <c r="AQ4965" s="77"/>
      <c r="AR4965" s="94"/>
      <c r="AT4965" s="97"/>
      <c r="BB4965" s="79"/>
      <c r="BC4965" s="94"/>
      <c r="BE4965" s="97"/>
      <c r="BF4965" s="97"/>
      <c r="BG4965" s="40"/>
      <c r="BK4965" s="40"/>
      <c r="BL4965" s="79"/>
      <c r="BM4965" s="94"/>
      <c r="BO4965" s="97"/>
      <c r="BQ4965" s="40"/>
      <c r="BR4965" s="94"/>
      <c r="BS4965" s="94"/>
      <c r="BT4965" s="94"/>
      <c r="BU4965" s="40"/>
      <c r="BV4965" s="82"/>
      <c r="BW4965" s="94"/>
      <c r="BX4965" s="48"/>
      <c r="BY4965" s="97"/>
      <c r="BZ4965" s="48"/>
      <c r="CA4965" s="40"/>
      <c r="CB4965" s="94"/>
      <c r="CC4965" s="94"/>
      <c r="CD4965" s="94"/>
      <c r="CE4965" s="40"/>
      <c r="CF4965" s="73"/>
      <c r="CG4965" s="41"/>
      <c r="CH4965" s="41"/>
      <c r="CI4965" s="41"/>
      <c r="CJ4965" s="41"/>
      <c r="CK4965" s="41"/>
      <c r="CL4965" s="68"/>
      <c r="CM4965" s="41"/>
      <c r="CN4965" s="41"/>
      <c r="CO4965" s="39"/>
      <c r="CP4965" s="78"/>
    </row>
    <row r="4966" spans="1:94" s="38" customFormat="1" x14ac:dyDescent="0.25">
      <c r="A4966" s="38">
        <v>4963</v>
      </c>
      <c r="F4966" s="39"/>
      <c r="Q4966" s="39"/>
      <c r="R4966" s="40"/>
      <c r="S4966" s="40"/>
      <c r="T4966" s="39"/>
      <c r="AG4966" s="110"/>
      <c r="AH4966" s="94"/>
      <c r="AJ4966" s="97"/>
      <c r="AL4966" s="39"/>
      <c r="AP4966" s="39"/>
      <c r="AQ4966" s="77"/>
      <c r="AR4966" s="94"/>
      <c r="AT4966" s="97"/>
      <c r="BB4966" s="79"/>
      <c r="BC4966" s="94"/>
      <c r="BE4966" s="97"/>
      <c r="BF4966" s="97"/>
      <c r="BG4966" s="40"/>
      <c r="BK4966" s="40"/>
      <c r="BL4966" s="79"/>
      <c r="BM4966" s="94"/>
      <c r="BO4966" s="97"/>
      <c r="BQ4966" s="40"/>
      <c r="BR4966" s="94"/>
      <c r="BS4966" s="94"/>
      <c r="BT4966" s="94"/>
      <c r="BU4966" s="40"/>
      <c r="BV4966" s="82"/>
      <c r="BW4966" s="94"/>
      <c r="BX4966" s="48"/>
      <c r="BY4966" s="97"/>
      <c r="BZ4966" s="48"/>
      <c r="CA4966" s="40"/>
      <c r="CB4966" s="94"/>
      <c r="CC4966" s="94"/>
      <c r="CD4966" s="94"/>
      <c r="CE4966" s="40"/>
      <c r="CF4966" s="73"/>
      <c r="CG4966" s="41"/>
      <c r="CH4966" s="41"/>
      <c r="CI4966" s="41"/>
      <c r="CJ4966" s="41"/>
      <c r="CK4966" s="41"/>
      <c r="CL4966" s="68"/>
      <c r="CM4966" s="41"/>
      <c r="CN4966" s="41"/>
      <c r="CO4966" s="39"/>
      <c r="CP4966" s="78"/>
    </row>
    <row r="4967" spans="1:94" s="38" customFormat="1" x14ac:dyDescent="0.25">
      <c r="A4967" s="38">
        <v>4964</v>
      </c>
      <c r="F4967" s="39"/>
      <c r="Q4967" s="39"/>
      <c r="R4967" s="40"/>
      <c r="S4967" s="40"/>
      <c r="T4967" s="39"/>
      <c r="AG4967" s="110"/>
      <c r="AH4967" s="94"/>
      <c r="AJ4967" s="97"/>
      <c r="AL4967" s="39"/>
      <c r="AP4967" s="39"/>
      <c r="AQ4967" s="77"/>
      <c r="AR4967" s="94"/>
      <c r="AT4967" s="97"/>
      <c r="BB4967" s="79"/>
      <c r="BC4967" s="94"/>
      <c r="BE4967" s="97"/>
      <c r="BF4967" s="97"/>
      <c r="BG4967" s="40"/>
      <c r="BK4967" s="40"/>
      <c r="BL4967" s="79"/>
      <c r="BM4967" s="94"/>
      <c r="BO4967" s="97"/>
      <c r="BQ4967" s="40"/>
      <c r="BR4967" s="94"/>
      <c r="BS4967" s="94"/>
      <c r="BT4967" s="94"/>
      <c r="BU4967" s="40"/>
      <c r="BV4967" s="82"/>
      <c r="BW4967" s="94"/>
      <c r="BX4967" s="48"/>
      <c r="BY4967" s="97"/>
      <c r="BZ4967" s="48"/>
      <c r="CA4967" s="40"/>
      <c r="CB4967" s="94"/>
      <c r="CC4967" s="94"/>
      <c r="CD4967" s="94"/>
      <c r="CE4967" s="40"/>
      <c r="CF4967" s="73"/>
      <c r="CG4967" s="41"/>
      <c r="CH4967" s="41"/>
      <c r="CI4967" s="41"/>
      <c r="CJ4967" s="41"/>
      <c r="CK4967" s="41"/>
      <c r="CL4967" s="68"/>
      <c r="CM4967" s="41"/>
      <c r="CN4967" s="41"/>
      <c r="CO4967" s="39"/>
      <c r="CP4967" s="78"/>
    </row>
    <row r="4968" spans="1:94" s="38" customFormat="1" x14ac:dyDescent="0.25">
      <c r="A4968" s="38">
        <v>4965</v>
      </c>
      <c r="F4968" s="39"/>
      <c r="Q4968" s="39"/>
      <c r="R4968" s="40"/>
      <c r="S4968" s="40"/>
      <c r="T4968" s="39"/>
      <c r="AG4968" s="110"/>
      <c r="AH4968" s="94"/>
      <c r="AJ4968" s="97"/>
      <c r="AL4968" s="39"/>
      <c r="AP4968" s="39"/>
      <c r="AQ4968" s="77"/>
      <c r="AR4968" s="94"/>
      <c r="AT4968" s="97"/>
      <c r="BB4968" s="79"/>
      <c r="BC4968" s="94"/>
      <c r="BE4968" s="97"/>
      <c r="BF4968" s="97"/>
      <c r="BG4968" s="40"/>
      <c r="BK4968" s="40"/>
      <c r="BL4968" s="79"/>
      <c r="BM4968" s="94"/>
      <c r="BO4968" s="97"/>
      <c r="BQ4968" s="40"/>
      <c r="BR4968" s="94"/>
      <c r="BS4968" s="94"/>
      <c r="BT4968" s="94"/>
      <c r="BU4968" s="40"/>
      <c r="BV4968" s="82"/>
      <c r="BW4968" s="94"/>
      <c r="BX4968" s="48"/>
      <c r="BY4968" s="97"/>
      <c r="BZ4968" s="48"/>
      <c r="CA4968" s="40"/>
      <c r="CB4968" s="94"/>
      <c r="CC4968" s="94"/>
      <c r="CD4968" s="94"/>
      <c r="CE4968" s="40"/>
      <c r="CF4968" s="73"/>
      <c r="CG4968" s="41"/>
      <c r="CH4968" s="41"/>
      <c r="CI4968" s="41"/>
      <c r="CJ4968" s="41"/>
      <c r="CK4968" s="41"/>
      <c r="CL4968" s="68"/>
      <c r="CM4968" s="41"/>
      <c r="CN4968" s="41"/>
      <c r="CO4968" s="39"/>
      <c r="CP4968" s="78"/>
    </row>
    <row r="4969" spans="1:94" s="38" customFormat="1" x14ac:dyDescent="0.25">
      <c r="A4969" s="38">
        <v>4966</v>
      </c>
      <c r="F4969" s="39"/>
      <c r="Q4969" s="39"/>
      <c r="R4969" s="40"/>
      <c r="S4969" s="40"/>
      <c r="T4969" s="39"/>
      <c r="AG4969" s="110"/>
      <c r="AH4969" s="94"/>
      <c r="AJ4969" s="97"/>
      <c r="AL4969" s="39"/>
      <c r="AP4969" s="39"/>
      <c r="AQ4969" s="77"/>
      <c r="AR4969" s="94"/>
      <c r="AT4969" s="97"/>
      <c r="BB4969" s="79"/>
      <c r="BC4969" s="94"/>
      <c r="BE4969" s="97"/>
      <c r="BF4969" s="97"/>
      <c r="BG4969" s="40"/>
      <c r="BK4969" s="40"/>
      <c r="BL4969" s="79"/>
      <c r="BM4969" s="94"/>
      <c r="BO4969" s="97"/>
      <c r="BQ4969" s="40"/>
      <c r="BR4969" s="94"/>
      <c r="BS4969" s="94"/>
      <c r="BT4969" s="94"/>
      <c r="BU4969" s="40"/>
      <c r="BV4969" s="82"/>
      <c r="BW4969" s="94"/>
      <c r="BX4969" s="48"/>
      <c r="BY4969" s="97"/>
      <c r="BZ4969" s="48"/>
      <c r="CA4969" s="40"/>
      <c r="CB4969" s="94"/>
      <c r="CC4969" s="94"/>
      <c r="CD4969" s="94"/>
      <c r="CE4969" s="40"/>
      <c r="CF4969" s="73"/>
      <c r="CG4969" s="41"/>
      <c r="CH4969" s="41"/>
      <c r="CI4969" s="41"/>
      <c r="CJ4969" s="41"/>
      <c r="CK4969" s="41"/>
      <c r="CL4969" s="68"/>
      <c r="CM4969" s="41"/>
      <c r="CN4969" s="41"/>
      <c r="CO4969" s="39"/>
      <c r="CP4969" s="78"/>
    </row>
    <row r="4970" spans="1:94" s="38" customFormat="1" x14ac:dyDescent="0.25">
      <c r="A4970" s="38">
        <v>4967</v>
      </c>
      <c r="F4970" s="39"/>
      <c r="Q4970" s="39"/>
      <c r="R4970" s="40"/>
      <c r="S4970" s="40"/>
      <c r="T4970" s="39"/>
      <c r="AG4970" s="110"/>
      <c r="AH4970" s="94"/>
      <c r="AJ4970" s="97"/>
      <c r="AL4970" s="39"/>
      <c r="AP4970" s="39"/>
      <c r="AQ4970" s="77"/>
      <c r="AR4970" s="94"/>
      <c r="AT4970" s="97"/>
      <c r="BB4970" s="79"/>
      <c r="BC4970" s="94"/>
      <c r="BE4970" s="97"/>
      <c r="BF4970" s="97"/>
      <c r="BG4970" s="40"/>
      <c r="BK4970" s="40"/>
      <c r="BL4970" s="79"/>
      <c r="BM4970" s="94"/>
      <c r="BO4970" s="97"/>
      <c r="BQ4970" s="40"/>
      <c r="BR4970" s="94"/>
      <c r="BS4970" s="94"/>
      <c r="BT4970" s="94"/>
      <c r="BU4970" s="40"/>
      <c r="BV4970" s="82"/>
      <c r="BW4970" s="94"/>
      <c r="BX4970" s="48"/>
      <c r="BY4970" s="97"/>
      <c r="BZ4970" s="48"/>
      <c r="CA4970" s="40"/>
      <c r="CB4970" s="94"/>
      <c r="CC4970" s="94"/>
      <c r="CD4970" s="94"/>
      <c r="CE4970" s="40"/>
      <c r="CF4970" s="73"/>
      <c r="CG4970" s="41"/>
      <c r="CH4970" s="41"/>
      <c r="CI4970" s="41"/>
      <c r="CJ4970" s="41"/>
      <c r="CK4970" s="41"/>
      <c r="CL4970" s="68"/>
      <c r="CM4970" s="41"/>
      <c r="CN4970" s="41"/>
      <c r="CO4970" s="39"/>
      <c r="CP4970" s="78"/>
    </row>
    <row r="4971" spans="1:94" s="38" customFormat="1" x14ac:dyDescent="0.25">
      <c r="A4971" s="38">
        <v>4968</v>
      </c>
      <c r="F4971" s="39"/>
      <c r="Q4971" s="39"/>
      <c r="R4971" s="40"/>
      <c r="S4971" s="40"/>
      <c r="T4971" s="39"/>
      <c r="AG4971" s="110"/>
      <c r="AH4971" s="94"/>
      <c r="AJ4971" s="97"/>
      <c r="AL4971" s="39"/>
      <c r="AP4971" s="39"/>
      <c r="AQ4971" s="77"/>
      <c r="AR4971" s="94"/>
      <c r="AT4971" s="97"/>
      <c r="BB4971" s="79"/>
      <c r="BC4971" s="94"/>
      <c r="BE4971" s="97"/>
      <c r="BF4971" s="97"/>
      <c r="BG4971" s="40"/>
      <c r="BK4971" s="40"/>
      <c r="BL4971" s="79"/>
      <c r="BM4971" s="94"/>
      <c r="BO4971" s="97"/>
      <c r="BQ4971" s="40"/>
      <c r="BR4971" s="94"/>
      <c r="BS4971" s="94"/>
      <c r="BT4971" s="94"/>
      <c r="BU4971" s="40"/>
      <c r="BV4971" s="82"/>
      <c r="BW4971" s="94"/>
      <c r="BX4971" s="48"/>
      <c r="BY4971" s="97"/>
      <c r="BZ4971" s="48"/>
      <c r="CA4971" s="40"/>
      <c r="CB4971" s="94"/>
      <c r="CC4971" s="94"/>
      <c r="CD4971" s="94"/>
      <c r="CE4971" s="40"/>
      <c r="CF4971" s="73"/>
      <c r="CG4971" s="41"/>
      <c r="CH4971" s="41"/>
      <c r="CI4971" s="41"/>
      <c r="CJ4971" s="41"/>
      <c r="CK4971" s="41"/>
      <c r="CL4971" s="68"/>
      <c r="CM4971" s="41"/>
      <c r="CN4971" s="41"/>
      <c r="CO4971" s="39"/>
      <c r="CP4971" s="78"/>
    </row>
    <row r="4972" spans="1:94" s="38" customFormat="1" x14ac:dyDescent="0.25">
      <c r="A4972" s="38">
        <v>4969</v>
      </c>
      <c r="F4972" s="39"/>
      <c r="Q4972" s="39"/>
      <c r="R4972" s="40"/>
      <c r="S4972" s="40"/>
      <c r="T4972" s="39"/>
      <c r="AG4972" s="110"/>
      <c r="AH4972" s="94"/>
      <c r="AJ4972" s="97"/>
      <c r="AL4972" s="39"/>
      <c r="AP4972" s="39"/>
      <c r="AQ4972" s="77"/>
      <c r="AR4972" s="94"/>
      <c r="AT4972" s="97"/>
      <c r="BB4972" s="79"/>
      <c r="BC4972" s="94"/>
      <c r="BE4972" s="97"/>
      <c r="BF4972" s="97"/>
      <c r="BG4972" s="40"/>
      <c r="BK4972" s="40"/>
      <c r="BL4972" s="79"/>
      <c r="BM4972" s="94"/>
      <c r="BO4972" s="97"/>
      <c r="BQ4972" s="40"/>
      <c r="BR4972" s="94"/>
      <c r="BS4972" s="94"/>
      <c r="BT4972" s="94"/>
      <c r="BU4972" s="40"/>
      <c r="BV4972" s="82"/>
      <c r="BW4972" s="94"/>
      <c r="BX4972" s="48"/>
      <c r="BY4972" s="97"/>
      <c r="BZ4972" s="48"/>
      <c r="CA4972" s="40"/>
      <c r="CB4972" s="94"/>
      <c r="CC4972" s="94"/>
      <c r="CD4972" s="94"/>
      <c r="CE4972" s="40"/>
      <c r="CF4972" s="73"/>
      <c r="CG4972" s="41"/>
      <c r="CH4972" s="41"/>
      <c r="CI4972" s="41"/>
      <c r="CJ4972" s="41"/>
      <c r="CK4972" s="41"/>
      <c r="CL4972" s="68"/>
      <c r="CM4972" s="41"/>
      <c r="CN4972" s="41"/>
      <c r="CO4972" s="39"/>
      <c r="CP4972" s="78"/>
    </row>
    <row r="4973" spans="1:94" s="38" customFormat="1" x14ac:dyDescent="0.25">
      <c r="A4973" s="38">
        <v>4970</v>
      </c>
      <c r="F4973" s="39"/>
      <c r="Q4973" s="39"/>
      <c r="R4973" s="40"/>
      <c r="S4973" s="40"/>
      <c r="T4973" s="39"/>
      <c r="AG4973" s="110"/>
      <c r="AH4973" s="94"/>
      <c r="AJ4973" s="97"/>
      <c r="AL4973" s="39"/>
      <c r="AP4973" s="39"/>
      <c r="AQ4973" s="77"/>
      <c r="AR4973" s="94"/>
      <c r="AT4973" s="97"/>
      <c r="BB4973" s="79"/>
      <c r="BC4973" s="94"/>
      <c r="BE4973" s="97"/>
      <c r="BF4973" s="97"/>
      <c r="BG4973" s="40"/>
      <c r="BK4973" s="40"/>
      <c r="BL4973" s="79"/>
      <c r="BM4973" s="94"/>
      <c r="BO4973" s="97"/>
      <c r="BQ4973" s="40"/>
      <c r="BR4973" s="94"/>
      <c r="BS4973" s="94"/>
      <c r="BT4973" s="94"/>
      <c r="BU4973" s="40"/>
      <c r="BV4973" s="82"/>
      <c r="BW4973" s="94"/>
      <c r="BX4973" s="48"/>
      <c r="BY4973" s="97"/>
      <c r="BZ4973" s="48"/>
      <c r="CA4973" s="40"/>
      <c r="CB4973" s="94"/>
      <c r="CC4973" s="94"/>
      <c r="CD4973" s="94"/>
      <c r="CE4973" s="40"/>
      <c r="CF4973" s="73"/>
      <c r="CG4973" s="41"/>
      <c r="CH4973" s="41"/>
      <c r="CI4973" s="41"/>
      <c r="CJ4973" s="41"/>
      <c r="CK4973" s="41"/>
      <c r="CL4973" s="68"/>
      <c r="CM4973" s="41"/>
      <c r="CN4973" s="41"/>
      <c r="CO4973" s="39"/>
      <c r="CP4973" s="78"/>
    </row>
    <row r="4974" spans="1:94" s="38" customFormat="1" x14ac:dyDescent="0.25">
      <c r="A4974" s="38">
        <v>4971</v>
      </c>
      <c r="F4974" s="39"/>
      <c r="Q4974" s="39"/>
      <c r="R4974" s="40"/>
      <c r="S4974" s="40"/>
      <c r="T4974" s="39"/>
      <c r="AG4974" s="110"/>
      <c r="AH4974" s="94"/>
      <c r="AJ4974" s="97"/>
      <c r="AL4974" s="39"/>
      <c r="AP4974" s="39"/>
      <c r="AQ4974" s="77"/>
      <c r="AR4974" s="94"/>
      <c r="AT4974" s="97"/>
      <c r="BB4974" s="79"/>
      <c r="BC4974" s="94"/>
      <c r="BE4974" s="97"/>
      <c r="BF4974" s="97"/>
      <c r="BG4974" s="40"/>
      <c r="BK4974" s="40"/>
      <c r="BL4974" s="79"/>
      <c r="BM4974" s="94"/>
      <c r="BO4974" s="97"/>
      <c r="BQ4974" s="40"/>
      <c r="BR4974" s="94"/>
      <c r="BS4974" s="94"/>
      <c r="BT4974" s="94"/>
      <c r="BU4974" s="40"/>
      <c r="BV4974" s="82"/>
      <c r="BW4974" s="94"/>
      <c r="BX4974" s="48"/>
      <c r="BY4974" s="97"/>
      <c r="BZ4974" s="48"/>
      <c r="CA4974" s="40"/>
      <c r="CB4974" s="94"/>
      <c r="CC4974" s="94"/>
      <c r="CD4974" s="94"/>
      <c r="CE4974" s="40"/>
      <c r="CF4974" s="73"/>
      <c r="CG4974" s="41"/>
      <c r="CH4974" s="41"/>
      <c r="CI4974" s="41"/>
      <c r="CJ4974" s="41"/>
      <c r="CK4974" s="41"/>
      <c r="CL4974" s="68"/>
      <c r="CM4974" s="41"/>
      <c r="CN4974" s="41"/>
      <c r="CO4974" s="39"/>
      <c r="CP4974" s="78"/>
    </row>
    <row r="4975" spans="1:94" s="38" customFormat="1" x14ac:dyDescent="0.25">
      <c r="A4975" s="38">
        <v>4972</v>
      </c>
      <c r="F4975" s="39"/>
      <c r="Q4975" s="39"/>
      <c r="R4975" s="40"/>
      <c r="S4975" s="40"/>
      <c r="T4975" s="39"/>
      <c r="AG4975" s="110"/>
      <c r="AH4975" s="94"/>
      <c r="AJ4975" s="97"/>
      <c r="AL4975" s="39"/>
      <c r="AP4975" s="39"/>
      <c r="AQ4975" s="77"/>
      <c r="AR4975" s="94"/>
      <c r="AT4975" s="97"/>
      <c r="BB4975" s="79"/>
      <c r="BC4975" s="94"/>
      <c r="BE4975" s="97"/>
      <c r="BF4975" s="97"/>
      <c r="BG4975" s="40"/>
      <c r="BK4975" s="40"/>
      <c r="BL4975" s="79"/>
      <c r="BM4975" s="94"/>
      <c r="BO4975" s="97"/>
      <c r="BQ4975" s="40"/>
      <c r="BR4975" s="94"/>
      <c r="BS4975" s="94"/>
      <c r="BT4975" s="94"/>
      <c r="BU4975" s="40"/>
      <c r="BV4975" s="82"/>
      <c r="BW4975" s="94"/>
      <c r="BX4975" s="48"/>
      <c r="BY4975" s="97"/>
      <c r="BZ4975" s="48"/>
      <c r="CA4975" s="40"/>
      <c r="CB4975" s="94"/>
      <c r="CC4975" s="94"/>
      <c r="CD4975" s="94"/>
      <c r="CE4975" s="40"/>
      <c r="CF4975" s="73"/>
      <c r="CG4975" s="41"/>
      <c r="CH4975" s="41"/>
      <c r="CI4975" s="41"/>
      <c r="CJ4975" s="41"/>
      <c r="CK4975" s="41"/>
      <c r="CL4975" s="68"/>
      <c r="CM4975" s="41"/>
      <c r="CN4975" s="41"/>
      <c r="CO4975" s="39"/>
      <c r="CP4975" s="78"/>
    </row>
    <row r="4976" spans="1:94" s="38" customFormat="1" x14ac:dyDescent="0.25">
      <c r="A4976" s="38">
        <v>4973</v>
      </c>
      <c r="F4976" s="39"/>
      <c r="Q4976" s="39"/>
      <c r="R4976" s="40"/>
      <c r="S4976" s="40"/>
      <c r="T4976" s="39"/>
      <c r="AG4976" s="110"/>
      <c r="AH4976" s="94"/>
      <c r="AJ4976" s="97"/>
      <c r="AL4976" s="39"/>
      <c r="AP4976" s="39"/>
      <c r="AQ4976" s="77"/>
      <c r="AR4976" s="94"/>
      <c r="AT4976" s="97"/>
      <c r="BB4976" s="79"/>
      <c r="BC4976" s="94"/>
      <c r="BE4976" s="97"/>
      <c r="BF4976" s="97"/>
      <c r="BG4976" s="40"/>
      <c r="BK4976" s="40"/>
      <c r="BL4976" s="79"/>
      <c r="BM4976" s="94"/>
      <c r="BO4976" s="97"/>
      <c r="BQ4976" s="40"/>
      <c r="BR4976" s="94"/>
      <c r="BS4976" s="94"/>
      <c r="BT4976" s="94"/>
      <c r="BU4976" s="40"/>
      <c r="BV4976" s="82"/>
      <c r="BW4976" s="94"/>
      <c r="BX4976" s="48"/>
      <c r="BY4976" s="97"/>
      <c r="BZ4976" s="48"/>
      <c r="CA4976" s="40"/>
      <c r="CB4976" s="94"/>
      <c r="CC4976" s="94"/>
      <c r="CD4976" s="94"/>
      <c r="CE4976" s="40"/>
      <c r="CF4976" s="73"/>
      <c r="CG4976" s="41"/>
      <c r="CH4976" s="41"/>
      <c r="CI4976" s="41"/>
      <c r="CJ4976" s="41"/>
      <c r="CK4976" s="41"/>
      <c r="CL4976" s="68"/>
      <c r="CM4976" s="41"/>
      <c r="CN4976" s="41"/>
      <c r="CO4976" s="39"/>
      <c r="CP4976" s="78"/>
    </row>
    <row r="4977" spans="1:94" s="38" customFormat="1" x14ac:dyDescent="0.25">
      <c r="A4977" s="38">
        <v>4974</v>
      </c>
      <c r="F4977" s="39"/>
      <c r="Q4977" s="39"/>
      <c r="R4977" s="40"/>
      <c r="S4977" s="40"/>
      <c r="T4977" s="39"/>
      <c r="AG4977" s="110"/>
      <c r="AH4977" s="94"/>
      <c r="AJ4977" s="97"/>
      <c r="AL4977" s="39"/>
      <c r="AP4977" s="39"/>
      <c r="AQ4977" s="77"/>
      <c r="AR4977" s="94"/>
      <c r="AT4977" s="97"/>
      <c r="BB4977" s="79"/>
      <c r="BC4977" s="94"/>
      <c r="BE4977" s="97"/>
      <c r="BF4977" s="97"/>
      <c r="BG4977" s="40"/>
      <c r="BK4977" s="40"/>
      <c r="BL4977" s="79"/>
      <c r="BM4977" s="94"/>
      <c r="BO4977" s="97"/>
      <c r="BQ4977" s="40"/>
      <c r="BR4977" s="94"/>
      <c r="BS4977" s="94"/>
      <c r="BT4977" s="94"/>
      <c r="BU4977" s="40"/>
      <c r="BV4977" s="82"/>
      <c r="BW4977" s="94"/>
      <c r="BX4977" s="48"/>
      <c r="BY4977" s="97"/>
      <c r="BZ4977" s="48"/>
      <c r="CA4977" s="40"/>
      <c r="CB4977" s="94"/>
      <c r="CC4977" s="94"/>
      <c r="CD4977" s="94"/>
      <c r="CE4977" s="40"/>
      <c r="CF4977" s="73"/>
      <c r="CG4977" s="41"/>
      <c r="CH4977" s="41"/>
      <c r="CI4977" s="41"/>
      <c r="CJ4977" s="41"/>
      <c r="CK4977" s="41"/>
      <c r="CL4977" s="68"/>
      <c r="CM4977" s="41"/>
      <c r="CN4977" s="41"/>
      <c r="CO4977" s="39"/>
      <c r="CP4977" s="78"/>
    </row>
    <row r="4978" spans="1:94" s="38" customFormat="1" x14ac:dyDescent="0.25">
      <c r="A4978" s="38">
        <v>4975</v>
      </c>
      <c r="F4978" s="39"/>
      <c r="Q4978" s="39"/>
      <c r="R4978" s="40"/>
      <c r="S4978" s="40"/>
      <c r="T4978" s="39"/>
      <c r="AG4978" s="110"/>
      <c r="AH4978" s="94"/>
      <c r="AJ4978" s="97"/>
      <c r="AL4978" s="39"/>
      <c r="AP4978" s="39"/>
      <c r="AQ4978" s="77"/>
      <c r="AR4978" s="94"/>
      <c r="AT4978" s="97"/>
      <c r="BB4978" s="79"/>
      <c r="BC4978" s="94"/>
      <c r="BE4978" s="97"/>
      <c r="BF4978" s="97"/>
      <c r="BG4978" s="40"/>
      <c r="BK4978" s="40"/>
      <c r="BL4978" s="79"/>
      <c r="BM4978" s="94"/>
      <c r="BO4978" s="97"/>
      <c r="BQ4978" s="40"/>
      <c r="BR4978" s="94"/>
      <c r="BS4978" s="94"/>
      <c r="BT4978" s="94"/>
      <c r="BU4978" s="40"/>
      <c r="BV4978" s="82"/>
      <c r="BW4978" s="94"/>
      <c r="BX4978" s="48"/>
      <c r="BY4978" s="97"/>
      <c r="BZ4978" s="48"/>
      <c r="CA4978" s="40"/>
      <c r="CB4978" s="94"/>
      <c r="CC4978" s="94"/>
      <c r="CD4978" s="94"/>
      <c r="CE4978" s="40"/>
      <c r="CF4978" s="73"/>
      <c r="CG4978" s="41"/>
      <c r="CH4978" s="41"/>
      <c r="CI4978" s="41"/>
      <c r="CJ4978" s="41"/>
      <c r="CK4978" s="41"/>
      <c r="CL4978" s="68"/>
      <c r="CM4978" s="41"/>
      <c r="CN4978" s="41"/>
      <c r="CO4978" s="39"/>
      <c r="CP4978" s="78"/>
    </row>
    <row r="4979" spans="1:94" s="38" customFormat="1" x14ac:dyDescent="0.25">
      <c r="A4979" s="38">
        <v>4976</v>
      </c>
      <c r="F4979" s="39"/>
      <c r="Q4979" s="39"/>
      <c r="R4979" s="40"/>
      <c r="S4979" s="40"/>
      <c r="T4979" s="39"/>
      <c r="AG4979" s="110"/>
      <c r="AH4979" s="94"/>
      <c r="AJ4979" s="97"/>
      <c r="AL4979" s="39"/>
      <c r="AP4979" s="39"/>
      <c r="AQ4979" s="77"/>
      <c r="AR4979" s="94"/>
      <c r="AT4979" s="97"/>
      <c r="BB4979" s="79"/>
      <c r="BC4979" s="94"/>
      <c r="BE4979" s="97"/>
      <c r="BF4979" s="97"/>
      <c r="BG4979" s="40"/>
      <c r="BK4979" s="40"/>
      <c r="BL4979" s="79"/>
      <c r="BM4979" s="94"/>
      <c r="BO4979" s="97"/>
      <c r="BQ4979" s="40"/>
      <c r="BR4979" s="94"/>
      <c r="BS4979" s="94"/>
      <c r="BT4979" s="94"/>
      <c r="BU4979" s="40"/>
      <c r="BV4979" s="82"/>
      <c r="BW4979" s="94"/>
      <c r="BX4979" s="48"/>
      <c r="BY4979" s="97"/>
      <c r="BZ4979" s="48"/>
      <c r="CA4979" s="40"/>
      <c r="CB4979" s="94"/>
      <c r="CC4979" s="94"/>
      <c r="CD4979" s="94"/>
      <c r="CE4979" s="40"/>
      <c r="CF4979" s="73"/>
      <c r="CG4979" s="41"/>
      <c r="CH4979" s="41"/>
      <c r="CI4979" s="41"/>
      <c r="CJ4979" s="41"/>
      <c r="CK4979" s="41"/>
      <c r="CL4979" s="68"/>
      <c r="CM4979" s="41"/>
      <c r="CN4979" s="41"/>
      <c r="CO4979" s="39"/>
      <c r="CP4979" s="78"/>
    </row>
    <row r="4980" spans="1:94" s="38" customFormat="1" x14ac:dyDescent="0.25">
      <c r="A4980" s="38">
        <v>4977</v>
      </c>
      <c r="F4980" s="39"/>
      <c r="Q4980" s="39"/>
      <c r="R4980" s="40"/>
      <c r="S4980" s="40"/>
      <c r="T4980" s="39"/>
      <c r="AG4980" s="110"/>
      <c r="AH4980" s="94"/>
      <c r="AJ4980" s="97"/>
      <c r="AL4980" s="39"/>
      <c r="AP4980" s="39"/>
      <c r="AQ4980" s="77"/>
      <c r="AR4980" s="94"/>
      <c r="AT4980" s="97"/>
      <c r="BB4980" s="79"/>
      <c r="BC4980" s="94"/>
      <c r="BE4980" s="97"/>
      <c r="BF4980" s="97"/>
      <c r="BG4980" s="40"/>
      <c r="BK4980" s="40"/>
      <c r="BL4980" s="79"/>
      <c r="BM4980" s="94"/>
      <c r="BO4980" s="97"/>
      <c r="BQ4980" s="40"/>
      <c r="BR4980" s="94"/>
      <c r="BS4980" s="94"/>
      <c r="BT4980" s="94"/>
      <c r="BU4980" s="40"/>
      <c r="BV4980" s="82"/>
      <c r="BW4980" s="94"/>
      <c r="BX4980" s="48"/>
      <c r="BY4980" s="97"/>
      <c r="BZ4980" s="48"/>
      <c r="CA4980" s="40"/>
      <c r="CB4980" s="94"/>
      <c r="CC4980" s="94"/>
      <c r="CD4980" s="94"/>
      <c r="CE4980" s="40"/>
      <c r="CF4980" s="73"/>
      <c r="CG4980" s="41"/>
      <c r="CH4980" s="41"/>
      <c r="CI4980" s="41"/>
      <c r="CJ4980" s="41"/>
      <c r="CK4980" s="41"/>
      <c r="CL4980" s="68"/>
      <c r="CM4980" s="41"/>
      <c r="CN4980" s="41"/>
      <c r="CO4980" s="39"/>
      <c r="CP4980" s="78"/>
    </row>
    <row r="4981" spans="1:94" s="38" customFormat="1" x14ac:dyDescent="0.25">
      <c r="A4981" s="38">
        <v>4978</v>
      </c>
      <c r="F4981" s="39"/>
      <c r="Q4981" s="39"/>
      <c r="R4981" s="40"/>
      <c r="S4981" s="40"/>
      <c r="T4981" s="39"/>
      <c r="AG4981" s="110"/>
      <c r="AH4981" s="94"/>
      <c r="AJ4981" s="97"/>
      <c r="AL4981" s="39"/>
      <c r="AP4981" s="39"/>
      <c r="AQ4981" s="77"/>
      <c r="AR4981" s="94"/>
      <c r="AT4981" s="97"/>
      <c r="BB4981" s="79"/>
      <c r="BC4981" s="94"/>
      <c r="BE4981" s="97"/>
      <c r="BF4981" s="97"/>
      <c r="BG4981" s="40"/>
      <c r="BK4981" s="40"/>
      <c r="BL4981" s="79"/>
      <c r="BM4981" s="94"/>
      <c r="BO4981" s="97"/>
      <c r="BQ4981" s="40"/>
      <c r="BR4981" s="94"/>
      <c r="BS4981" s="94"/>
      <c r="BT4981" s="94"/>
      <c r="BU4981" s="40"/>
      <c r="BV4981" s="82"/>
      <c r="BW4981" s="94"/>
      <c r="BX4981" s="48"/>
      <c r="BY4981" s="97"/>
      <c r="BZ4981" s="48"/>
      <c r="CA4981" s="40"/>
      <c r="CB4981" s="94"/>
      <c r="CC4981" s="94"/>
      <c r="CD4981" s="94"/>
      <c r="CE4981" s="40"/>
      <c r="CF4981" s="73"/>
      <c r="CG4981" s="41"/>
      <c r="CH4981" s="41"/>
      <c r="CI4981" s="41"/>
      <c r="CJ4981" s="41"/>
      <c r="CK4981" s="41"/>
      <c r="CL4981" s="68"/>
      <c r="CM4981" s="41"/>
      <c r="CN4981" s="41"/>
      <c r="CO4981" s="39"/>
      <c r="CP4981" s="78"/>
    </row>
    <row r="4982" spans="1:94" s="38" customFormat="1" x14ac:dyDescent="0.25">
      <c r="A4982" s="38">
        <v>4979</v>
      </c>
      <c r="F4982" s="39"/>
      <c r="Q4982" s="39"/>
      <c r="R4982" s="40"/>
      <c r="S4982" s="40"/>
      <c r="T4982" s="39"/>
      <c r="AG4982" s="110"/>
      <c r="AH4982" s="94"/>
      <c r="AJ4982" s="97"/>
      <c r="AL4982" s="39"/>
      <c r="AP4982" s="39"/>
      <c r="AQ4982" s="77"/>
      <c r="AR4982" s="94"/>
      <c r="AT4982" s="97"/>
      <c r="BB4982" s="79"/>
      <c r="BC4982" s="94"/>
      <c r="BE4982" s="97"/>
      <c r="BF4982" s="97"/>
      <c r="BG4982" s="40"/>
      <c r="BK4982" s="40"/>
      <c r="BL4982" s="79"/>
      <c r="BM4982" s="94"/>
      <c r="BO4982" s="97"/>
      <c r="BQ4982" s="40"/>
      <c r="BR4982" s="94"/>
      <c r="BS4982" s="94"/>
      <c r="BT4982" s="94"/>
      <c r="BU4982" s="40"/>
      <c r="BV4982" s="82"/>
      <c r="BW4982" s="94"/>
      <c r="BX4982" s="48"/>
      <c r="BY4982" s="97"/>
      <c r="BZ4982" s="48"/>
      <c r="CA4982" s="40"/>
      <c r="CB4982" s="94"/>
      <c r="CC4982" s="94"/>
      <c r="CD4982" s="94"/>
      <c r="CE4982" s="40"/>
      <c r="CF4982" s="73"/>
      <c r="CG4982" s="41"/>
      <c r="CH4982" s="41"/>
      <c r="CI4982" s="41"/>
      <c r="CJ4982" s="41"/>
      <c r="CK4982" s="41"/>
      <c r="CL4982" s="68"/>
      <c r="CM4982" s="41"/>
      <c r="CN4982" s="41"/>
      <c r="CO4982" s="39"/>
      <c r="CP4982" s="78"/>
    </row>
    <row r="4983" spans="1:94" s="38" customFormat="1" x14ac:dyDescent="0.25">
      <c r="A4983" s="38">
        <v>4980</v>
      </c>
      <c r="F4983" s="39"/>
      <c r="Q4983" s="39"/>
      <c r="R4983" s="40"/>
      <c r="S4983" s="40"/>
      <c r="T4983" s="39"/>
      <c r="AG4983" s="110"/>
      <c r="AH4983" s="94"/>
      <c r="AJ4983" s="97"/>
      <c r="AL4983" s="39"/>
      <c r="AP4983" s="39"/>
      <c r="AQ4983" s="77"/>
      <c r="AR4983" s="94"/>
      <c r="AT4983" s="97"/>
      <c r="BB4983" s="79"/>
      <c r="BC4983" s="94"/>
      <c r="BE4983" s="97"/>
      <c r="BF4983" s="97"/>
      <c r="BG4983" s="40"/>
      <c r="BK4983" s="40"/>
      <c r="BL4983" s="79"/>
      <c r="BM4983" s="94"/>
      <c r="BO4983" s="97"/>
      <c r="BQ4983" s="40"/>
      <c r="BR4983" s="94"/>
      <c r="BS4983" s="94"/>
      <c r="BT4983" s="94"/>
      <c r="BU4983" s="40"/>
      <c r="BV4983" s="82"/>
      <c r="BW4983" s="94"/>
      <c r="BX4983" s="48"/>
      <c r="BY4983" s="97"/>
      <c r="BZ4983" s="48"/>
      <c r="CA4983" s="40"/>
      <c r="CB4983" s="94"/>
      <c r="CC4983" s="94"/>
      <c r="CD4983" s="94"/>
      <c r="CE4983" s="40"/>
      <c r="CF4983" s="73"/>
      <c r="CG4983" s="41"/>
      <c r="CH4983" s="41"/>
      <c r="CI4983" s="41"/>
      <c r="CJ4983" s="41"/>
      <c r="CK4983" s="41"/>
      <c r="CL4983" s="68"/>
      <c r="CM4983" s="41"/>
      <c r="CN4983" s="41"/>
      <c r="CO4983" s="39"/>
      <c r="CP4983" s="78"/>
    </row>
    <row r="4984" spans="1:94" s="38" customFormat="1" x14ac:dyDescent="0.25">
      <c r="A4984" s="38">
        <v>4981</v>
      </c>
      <c r="F4984" s="39"/>
      <c r="Q4984" s="39"/>
      <c r="R4984" s="40"/>
      <c r="S4984" s="40"/>
      <c r="T4984" s="39"/>
      <c r="AG4984" s="110"/>
      <c r="AH4984" s="94"/>
      <c r="AJ4984" s="97"/>
      <c r="AL4984" s="39"/>
      <c r="AP4984" s="39"/>
      <c r="AQ4984" s="77"/>
      <c r="AR4984" s="94"/>
      <c r="AT4984" s="97"/>
      <c r="BB4984" s="79"/>
      <c r="BC4984" s="94"/>
      <c r="BE4984" s="97"/>
      <c r="BF4984" s="97"/>
      <c r="BG4984" s="40"/>
      <c r="BK4984" s="40"/>
      <c r="BL4984" s="79"/>
      <c r="BM4984" s="94"/>
      <c r="BO4984" s="97"/>
      <c r="BQ4984" s="40"/>
      <c r="BR4984" s="94"/>
      <c r="BS4984" s="94"/>
      <c r="BT4984" s="94"/>
      <c r="BU4984" s="40"/>
      <c r="BV4984" s="82"/>
      <c r="BW4984" s="94"/>
      <c r="BX4984" s="48"/>
      <c r="BY4984" s="97"/>
      <c r="BZ4984" s="48"/>
      <c r="CA4984" s="40"/>
      <c r="CB4984" s="94"/>
      <c r="CC4984" s="94"/>
      <c r="CD4984" s="94"/>
      <c r="CE4984" s="40"/>
      <c r="CF4984" s="73"/>
      <c r="CG4984" s="41"/>
      <c r="CH4984" s="41"/>
      <c r="CI4984" s="41"/>
      <c r="CJ4984" s="41"/>
      <c r="CK4984" s="41"/>
      <c r="CL4984" s="68"/>
      <c r="CM4984" s="41"/>
      <c r="CN4984" s="41"/>
      <c r="CO4984" s="39"/>
      <c r="CP4984" s="78"/>
    </row>
    <row r="4985" spans="1:94" s="38" customFormat="1" x14ac:dyDescent="0.25">
      <c r="A4985" s="38">
        <v>4982</v>
      </c>
      <c r="F4985" s="39"/>
      <c r="Q4985" s="39"/>
      <c r="R4985" s="40"/>
      <c r="S4985" s="40"/>
      <c r="T4985" s="39"/>
      <c r="AG4985" s="110"/>
      <c r="AH4985" s="94"/>
      <c r="AJ4985" s="97"/>
      <c r="AL4985" s="39"/>
      <c r="AP4985" s="39"/>
      <c r="AQ4985" s="77"/>
      <c r="AR4985" s="94"/>
      <c r="AT4985" s="97"/>
      <c r="BB4985" s="79"/>
      <c r="BC4985" s="94"/>
      <c r="BE4985" s="97"/>
      <c r="BF4985" s="97"/>
      <c r="BG4985" s="40"/>
      <c r="BK4985" s="40"/>
      <c r="BL4985" s="79"/>
      <c r="BM4985" s="94"/>
      <c r="BO4985" s="97"/>
      <c r="BQ4985" s="40"/>
      <c r="BR4985" s="94"/>
      <c r="BS4985" s="94"/>
      <c r="BT4985" s="94"/>
      <c r="BU4985" s="40"/>
      <c r="BV4985" s="82"/>
      <c r="BW4985" s="94"/>
      <c r="BX4985" s="48"/>
      <c r="BY4985" s="97"/>
      <c r="BZ4985" s="48"/>
      <c r="CA4985" s="40"/>
      <c r="CB4985" s="94"/>
      <c r="CC4985" s="94"/>
      <c r="CD4985" s="94"/>
      <c r="CE4985" s="40"/>
      <c r="CF4985" s="73"/>
      <c r="CG4985" s="41"/>
      <c r="CH4985" s="41"/>
      <c r="CI4985" s="41"/>
      <c r="CJ4985" s="41"/>
      <c r="CK4985" s="41"/>
      <c r="CL4985" s="68"/>
      <c r="CM4985" s="41"/>
      <c r="CN4985" s="41"/>
      <c r="CO4985" s="39"/>
      <c r="CP4985" s="78"/>
    </row>
    <row r="4986" spans="1:94" s="38" customFormat="1" x14ac:dyDescent="0.25">
      <c r="A4986" s="38">
        <v>4983</v>
      </c>
      <c r="F4986" s="39"/>
      <c r="Q4986" s="39"/>
      <c r="R4986" s="40"/>
      <c r="S4986" s="40"/>
      <c r="T4986" s="39"/>
      <c r="AG4986" s="110"/>
      <c r="AH4986" s="94"/>
      <c r="AJ4986" s="97"/>
      <c r="AL4986" s="39"/>
      <c r="AP4986" s="39"/>
      <c r="AQ4986" s="77"/>
      <c r="AR4986" s="94"/>
      <c r="AT4986" s="97"/>
      <c r="BB4986" s="79"/>
      <c r="BC4986" s="94"/>
      <c r="BE4986" s="97"/>
      <c r="BF4986" s="97"/>
      <c r="BG4986" s="40"/>
      <c r="BK4986" s="40"/>
      <c r="BL4986" s="79"/>
      <c r="BM4986" s="94"/>
      <c r="BO4986" s="97"/>
      <c r="BQ4986" s="40"/>
      <c r="BR4986" s="94"/>
      <c r="BS4986" s="94"/>
      <c r="BT4986" s="94"/>
      <c r="BU4986" s="40"/>
      <c r="BV4986" s="82"/>
      <c r="BW4986" s="94"/>
      <c r="BX4986" s="48"/>
      <c r="BY4986" s="97"/>
      <c r="BZ4986" s="48"/>
      <c r="CA4986" s="40"/>
      <c r="CB4986" s="94"/>
      <c r="CC4986" s="94"/>
      <c r="CD4986" s="94"/>
      <c r="CE4986" s="40"/>
      <c r="CF4986" s="73"/>
      <c r="CG4986" s="41"/>
      <c r="CH4986" s="41"/>
      <c r="CI4986" s="41"/>
      <c r="CJ4986" s="41"/>
      <c r="CK4986" s="41"/>
      <c r="CL4986" s="68"/>
      <c r="CM4986" s="41"/>
      <c r="CN4986" s="41"/>
      <c r="CO4986" s="39"/>
      <c r="CP4986" s="78"/>
    </row>
    <row r="4987" spans="1:94" s="38" customFormat="1" x14ac:dyDescent="0.25">
      <c r="A4987" s="38">
        <v>4984</v>
      </c>
      <c r="F4987" s="39"/>
      <c r="Q4987" s="39"/>
      <c r="R4987" s="40"/>
      <c r="S4987" s="40"/>
      <c r="T4987" s="39"/>
      <c r="AG4987" s="110"/>
      <c r="AH4987" s="94"/>
      <c r="AJ4987" s="97"/>
      <c r="AL4987" s="39"/>
      <c r="AP4987" s="39"/>
      <c r="AQ4987" s="77"/>
      <c r="AR4987" s="94"/>
      <c r="AT4987" s="97"/>
      <c r="BB4987" s="79"/>
      <c r="BC4987" s="94"/>
      <c r="BE4987" s="97"/>
      <c r="BF4987" s="97"/>
      <c r="BG4987" s="40"/>
      <c r="BK4987" s="40"/>
      <c r="BL4987" s="79"/>
      <c r="BM4987" s="94"/>
      <c r="BO4987" s="97"/>
      <c r="BQ4987" s="40"/>
      <c r="BR4987" s="94"/>
      <c r="BS4987" s="94"/>
      <c r="BT4987" s="94"/>
      <c r="BU4987" s="40"/>
      <c r="BV4987" s="82"/>
      <c r="BW4987" s="94"/>
      <c r="BX4987" s="48"/>
      <c r="BY4987" s="97"/>
      <c r="BZ4987" s="48"/>
      <c r="CA4987" s="40"/>
      <c r="CB4987" s="94"/>
      <c r="CC4987" s="94"/>
      <c r="CD4987" s="94"/>
      <c r="CE4987" s="40"/>
      <c r="CF4987" s="73"/>
      <c r="CG4987" s="41"/>
      <c r="CH4987" s="41"/>
      <c r="CI4987" s="41"/>
      <c r="CJ4987" s="41"/>
      <c r="CK4987" s="41"/>
      <c r="CL4987" s="68"/>
      <c r="CM4987" s="41"/>
      <c r="CN4987" s="41"/>
      <c r="CO4987" s="39"/>
      <c r="CP4987" s="78"/>
    </row>
    <row r="4988" spans="1:94" s="38" customFormat="1" x14ac:dyDescent="0.25">
      <c r="A4988" s="38">
        <v>4985</v>
      </c>
      <c r="F4988" s="39"/>
      <c r="Q4988" s="39"/>
      <c r="R4988" s="40"/>
      <c r="S4988" s="40"/>
      <c r="T4988" s="39"/>
      <c r="AG4988" s="110"/>
      <c r="AH4988" s="94"/>
      <c r="AJ4988" s="97"/>
      <c r="AL4988" s="39"/>
      <c r="AP4988" s="39"/>
      <c r="AQ4988" s="77"/>
      <c r="AR4988" s="94"/>
      <c r="AT4988" s="97"/>
      <c r="BB4988" s="79"/>
      <c r="BC4988" s="94"/>
      <c r="BE4988" s="97"/>
      <c r="BF4988" s="97"/>
      <c r="BG4988" s="40"/>
      <c r="BK4988" s="40"/>
      <c r="BL4988" s="79"/>
      <c r="BM4988" s="94"/>
      <c r="BO4988" s="97"/>
      <c r="BQ4988" s="40"/>
      <c r="BR4988" s="94"/>
      <c r="BS4988" s="94"/>
      <c r="BT4988" s="94"/>
      <c r="BU4988" s="40"/>
      <c r="BV4988" s="82"/>
      <c r="BW4988" s="94"/>
      <c r="BX4988" s="48"/>
      <c r="BY4988" s="97"/>
      <c r="BZ4988" s="48"/>
      <c r="CA4988" s="40"/>
      <c r="CB4988" s="94"/>
      <c r="CC4988" s="94"/>
      <c r="CD4988" s="94"/>
      <c r="CE4988" s="40"/>
      <c r="CF4988" s="73"/>
      <c r="CG4988" s="41"/>
      <c r="CH4988" s="41"/>
      <c r="CI4988" s="41"/>
      <c r="CJ4988" s="41"/>
      <c r="CK4988" s="41"/>
      <c r="CL4988" s="68"/>
      <c r="CM4988" s="41"/>
      <c r="CN4988" s="41"/>
      <c r="CO4988" s="39"/>
      <c r="CP4988" s="78"/>
    </row>
    <row r="4989" spans="1:94" s="38" customFormat="1" x14ac:dyDescent="0.25">
      <c r="A4989" s="38">
        <v>4986</v>
      </c>
      <c r="F4989" s="39"/>
      <c r="Q4989" s="39"/>
      <c r="R4989" s="40"/>
      <c r="S4989" s="40"/>
      <c r="T4989" s="39"/>
      <c r="AG4989" s="110"/>
      <c r="AH4989" s="94"/>
      <c r="AJ4989" s="97"/>
      <c r="AL4989" s="39"/>
      <c r="AP4989" s="39"/>
      <c r="AQ4989" s="77"/>
      <c r="AR4989" s="94"/>
      <c r="AT4989" s="97"/>
      <c r="BB4989" s="79"/>
      <c r="BC4989" s="94"/>
      <c r="BE4989" s="97"/>
      <c r="BF4989" s="97"/>
      <c r="BG4989" s="40"/>
      <c r="BK4989" s="40"/>
      <c r="BL4989" s="79"/>
      <c r="BM4989" s="94"/>
      <c r="BO4989" s="97"/>
      <c r="BQ4989" s="40"/>
      <c r="BR4989" s="94"/>
      <c r="BS4989" s="94"/>
      <c r="BT4989" s="94"/>
      <c r="BU4989" s="40"/>
      <c r="BV4989" s="82"/>
      <c r="BW4989" s="94"/>
      <c r="BX4989" s="48"/>
      <c r="BY4989" s="97"/>
      <c r="BZ4989" s="48"/>
      <c r="CA4989" s="40"/>
      <c r="CB4989" s="94"/>
      <c r="CC4989" s="94"/>
      <c r="CD4989" s="94"/>
      <c r="CE4989" s="40"/>
      <c r="CF4989" s="73"/>
      <c r="CG4989" s="41"/>
      <c r="CH4989" s="41"/>
      <c r="CI4989" s="41"/>
      <c r="CJ4989" s="41"/>
      <c r="CK4989" s="41"/>
      <c r="CL4989" s="68"/>
      <c r="CM4989" s="41"/>
      <c r="CN4989" s="41"/>
      <c r="CO4989" s="39"/>
      <c r="CP4989" s="78"/>
    </row>
    <row r="4990" spans="1:94" s="38" customFormat="1" x14ac:dyDescent="0.25">
      <c r="A4990" s="38">
        <v>4987</v>
      </c>
      <c r="F4990" s="39"/>
      <c r="Q4990" s="39"/>
      <c r="R4990" s="40"/>
      <c r="S4990" s="40"/>
      <c r="T4990" s="39"/>
      <c r="AG4990" s="110"/>
      <c r="AH4990" s="94"/>
      <c r="AJ4990" s="97"/>
      <c r="AL4990" s="39"/>
      <c r="AP4990" s="39"/>
      <c r="AQ4990" s="77"/>
      <c r="AR4990" s="94"/>
      <c r="AT4990" s="97"/>
      <c r="BB4990" s="79"/>
      <c r="BC4990" s="94"/>
      <c r="BE4990" s="97"/>
      <c r="BF4990" s="97"/>
      <c r="BG4990" s="40"/>
      <c r="BK4990" s="40"/>
      <c r="BL4990" s="79"/>
      <c r="BM4990" s="94"/>
      <c r="BO4990" s="97"/>
      <c r="BQ4990" s="40"/>
      <c r="BR4990" s="94"/>
      <c r="BS4990" s="94"/>
      <c r="BT4990" s="94"/>
      <c r="BU4990" s="40"/>
      <c r="BV4990" s="82"/>
      <c r="BW4990" s="94"/>
      <c r="BX4990" s="48"/>
      <c r="BY4990" s="97"/>
      <c r="BZ4990" s="48"/>
      <c r="CA4990" s="40"/>
      <c r="CB4990" s="94"/>
      <c r="CC4990" s="94"/>
      <c r="CD4990" s="94"/>
      <c r="CE4990" s="40"/>
      <c r="CF4990" s="73"/>
      <c r="CG4990" s="41"/>
      <c r="CH4990" s="41"/>
      <c r="CI4990" s="41"/>
      <c r="CJ4990" s="41"/>
      <c r="CK4990" s="41"/>
      <c r="CL4990" s="68"/>
      <c r="CM4990" s="41"/>
      <c r="CN4990" s="41"/>
      <c r="CO4990" s="39"/>
      <c r="CP4990" s="78"/>
    </row>
    <row r="4991" spans="1:94" s="38" customFormat="1" x14ac:dyDescent="0.25">
      <c r="A4991" s="38">
        <v>4988</v>
      </c>
      <c r="F4991" s="39"/>
      <c r="Q4991" s="39"/>
      <c r="R4991" s="40"/>
      <c r="S4991" s="40"/>
      <c r="T4991" s="39"/>
      <c r="AG4991" s="110"/>
      <c r="AH4991" s="94"/>
      <c r="AJ4991" s="97"/>
      <c r="AL4991" s="39"/>
      <c r="AP4991" s="39"/>
      <c r="AQ4991" s="77"/>
      <c r="AR4991" s="94"/>
      <c r="AT4991" s="97"/>
      <c r="BB4991" s="79"/>
      <c r="BC4991" s="94"/>
      <c r="BE4991" s="97"/>
      <c r="BF4991" s="97"/>
      <c r="BG4991" s="40"/>
      <c r="BK4991" s="40"/>
      <c r="BL4991" s="79"/>
      <c r="BM4991" s="94"/>
      <c r="BO4991" s="97"/>
      <c r="BQ4991" s="40"/>
      <c r="BR4991" s="94"/>
      <c r="BS4991" s="94"/>
      <c r="BT4991" s="94"/>
      <c r="BU4991" s="40"/>
      <c r="BV4991" s="82"/>
      <c r="BW4991" s="94"/>
      <c r="BX4991" s="48"/>
      <c r="BY4991" s="97"/>
      <c r="BZ4991" s="48"/>
      <c r="CA4991" s="40"/>
      <c r="CB4991" s="94"/>
      <c r="CC4991" s="94"/>
      <c r="CD4991" s="94"/>
      <c r="CE4991" s="40"/>
      <c r="CF4991" s="73"/>
      <c r="CG4991" s="41"/>
      <c r="CH4991" s="41"/>
      <c r="CI4991" s="41"/>
      <c r="CJ4991" s="41"/>
      <c r="CK4991" s="41"/>
      <c r="CL4991" s="68"/>
      <c r="CM4991" s="41"/>
      <c r="CN4991" s="41"/>
      <c r="CO4991" s="39"/>
      <c r="CP4991" s="78"/>
    </row>
    <row r="4992" spans="1:94" s="38" customFormat="1" x14ac:dyDescent="0.25">
      <c r="A4992" s="38">
        <v>4989</v>
      </c>
      <c r="F4992" s="39"/>
      <c r="Q4992" s="39"/>
      <c r="R4992" s="40"/>
      <c r="S4992" s="40"/>
      <c r="T4992" s="39"/>
      <c r="AG4992" s="110"/>
      <c r="AH4992" s="94"/>
      <c r="AJ4992" s="97"/>
      <c r="AL4992" s="39"/>
      <c r="AP4992" s="39"/>
      <c r="AQ4992" s="77"/>
      <c r="AR4992" s="94"/>
      <c r="AT4992" s="97"/>
      <c r="BB4992" s="79"/>
      <c r="BC4992" s="94"/>
      <c r="BE4992" s="97"/>
      <c r="BF4992" s="97"/>
      <c r="BG4992" s="40"/>
      <c r="BK4992" s="40"/>
      <c r="BL4992" s="79"/>
      <c r="BM4992" s="94"/>
      <c r="BO4992" s="97"/>
      <c r="BQ4992" s="40"/>
      <c r="BR4992" s="94"/>
      <c r="BS4992" s="94"/>
      <c r="BT4992" s="94"/>
      <c r="BU4992" s="40"/>
      <c r="BV4992" s="82"/>
      <c r="BW4992" s="94"/>
      <c r="BX4992" s="48"/>
      <c r="BY4992" s="97"/>
      <c r="BZ4992" s="48"/>
      <c r="CA4992" s="40"/>
      <c r="CB4992" s="94"/>
      <c r="CC4992" s="94"/>
      <c r="CD4992" s="94"/>
      <c r="CE4992" s="40"/>
      <c r="CF4992" s="73"/>
      <c r="CG4992" s="41"/>
      <c r="CH4992" s="41"/>
      <c r="CI4992" s="41"/>
      <c r="CJ4992" s="41"/>
      <c r="CK4992" s="41"/>
      <c r="CL4992" s="68"/>
      <c r="CM4992" s="41"/>
      <c r="CN4992" s="41"/>
      <c r="CO4992" s="39"/>
      <c r="CP4992" s="78"/>
    </row>
    <row r="4993" spans="1:94" s="38" customFormat="1" x14ac:dyDescent="0.25">
      <c r="A4993" s="38">
        <v>4990</v>
      </c>
      <c r="F4993" s="39"/>
      <c r="Q4993" s="39"/>
      <c r="R4993" s="40"/>
      <c r="S4993" s="40"/>
      <c r="T4993" s="39"/>
      <c r="AG4993" s="110"/>
      <c r="AH4993" s="94"/>
      <c r="AJ4993" s="97"/>
      <c r="AL4993" s="39"/>
      <c r="AP4993" s="39"/>
      <c r="AQ4993" s="77"/>
      <c r="AR4993" s="94"/>
      <c r="AT4993" s="97"/>
      <c r="BB4993" s="79"/>
      <c r="BC4993" s="94"/>
      <c r="BE4993" s="97"/>
      <c r="BF4993" s="97"/>
      <c r="BG4993" s="40"/>
      <c r="BK4993" s="40"/>
      <c r="BL4993" s="79"/>
      <c r="BM4993" s="94"/>
      <c r="BO4993" s="97"/>
      <c r="BQ4993" s="40"/>
      <c r="BR4993" s="94"/>
      <c r="BS4993" s="94"/>
      <c r="BT4993" s="94"/>
      <c r="BU4993" s="40"/>
      <c r="BV4993" s="82"/>
      <c r="BW4993" s="94"/>
      <c r="BX4993" s="48"/>
      <c r="BY4993" s="97"/>
      <c r="BZ4993" s="48"/>
      <c r="CA4993" s="40"/>
      <c r="CB4993" s="94"/>
      <c r="CC4993" s="94"/>
      <c r="CD4993" s="94"/>
      <c r="CE4993" s="40"/>
      <c r="CF4993" s="73"/>
      <c r="CG4993" s="41"/>
      <c r="CH4993" s="41"/>
      <c r="CI4993" s="41"/>
      <c r="CJ4993" s="41"/>
      <c r="CK4993" s="41"/>
      <c r="CL4993" s="68"/>
      <c r="CM4993" s="41"/>
      <c r="CN4993" s="41"/>
      <c r="CO4993" s="39"/>
      <c r="CP4993" s="78"/>
    </row>
    <row r="4994" spans="1:94" s="38" customFormat="1" x14ac:dyDescent="0.25">
      <c r="A4994" s="38">
        <v>4991</v>
      </c>
      <c r="F4994" s="39"/>
      <c r="Q4994" s="39"/>
      <c r="R4994" s="40"/>
      <c r="S4994" s="40"/>
      <c r="T4994" s="39"/>
      <c r="AG4994" s="110"/>
      <c r="AH4994" s="94"/>
      <c r="AJ4994" s="97"/>
      <c r="AL4994" s="39"/>
      <c r="AP4994" s="39"/>
      <c r="AQ4994" s="77"/>
      <c r="AR4994" s="94"/>
      <c r="AT4994" s="97"/>
      <c r="BB4994" s="79"/>
      <c r="BC4994" s="94"/>
      <c r="BE4994" s="97"/>
      <c r="BF4994" s="97"/>
      <c r="BG4994" s="40"/>
      <c r="BK4994" s="40"/>
      <c r="BL4994" s="79"/>
      <c r="BM4994" s="94"/>
      <c r="BO4994" s="97"/>
      <c r="BQ4994" s="40"/>
      <c r="BR4994" s="94"/>
      <c r="BS4994" s="94"/>
      <c r="BT4994" s="94"/>
      <c r="BU4994" s="40"/>
      <c r="BV4994" s="82"/>
      <c r="BW4994" s="94"/>
      <c r="BX4994" s="48"/>
      <c r="BY4994" s="97"/>
      <c r="BZ4994" s="48"/>
      <c r="CA4994" s="40"/>
      <c r="CB4994" s="94"/>
      <c r="CC4994" s="94"/>
      <c r="CD4994" s="94"/>
      <c r="CE4994" s="40"/>
      <c r="CF4994" s="73"/>
      <c r="CG4994" s="41"/>
      <c r="CH4994" s="41"/>
      <c r="CI4994" s="41"/>
      <c r="CJ4994" s="41"/>
      <c r="CK4994" s="41"/>
      <c r="CL4994" s="68"/>
      <c r="CM4994" s="41"/>
      <c r="CN4994" s="41"/>
      <c r="CO4994" s="39"/>
      <c r="CP4994" s="78"/>
    </row>
    <row r="4995" spans="1:94" s="38" customFormat="1" x14ac:dyDescent="0.25">
      <c r="A4995" s="38">
        <v>4992</v>
      </c>
      <c r="F4995" s="39"/>
      <c r="Q4995" s="39"/>
      <c r="R4995" s="40"/>
      <c r="S4995" s="40"/>
      <c r="T4995" s="39"/>
      <c r="AG4995" s="110"/>
      <c r="AH4995" s="94"/>
      <c r="AJ4995" s="97"/>
      <c r="AL4995" s="39"/>
      <c r="AP4995" s="39"/>
      <c r="AQ4995" s="77"/>
      <c r="AR4995" s="94"/>
      <c r="AT4995" s="97"/>
      <c r="BB4995" s="79"/>
      <c r="BC4995" s="94"/>
      <c r="BE4995" s="97"/>
      <c r="BF4995" s="97"/>
      <c r="BG4995" s="40"/>
      <c r="BK4995" s="40"/>
      <c r="BL4995" s="79"/>
      <c r="BM4995" s="94"/>
      <c r="BO4995" s="97"/>
      <c r="BQ4995" s="40"/>
      <c r="BR4995" s="94"/>
      <c r="BS4995" s="94"/>
      <c r="BT4995" s="94"/>
      <c r="BU4995" s="40"/>
      <c r="BV4995" s="82"/>
      <c r="BW4995" s="94"/>
      <c r="BX4995" s="48"/>
      <c r="BY4995" s="97"/>
      <c r="BZ4995" s="48"/>
      <c r="CA4995" s="40"/>
      <c r="CB4995" s="94"/>
      <c r="CC4995" s="94"/>
      <c r="CD4995" s="94"/>
      <c r="CE4995" s="40"/>
      <c r="CF4995" s="73"/>
      <c r="CG4995" s="41"/>
      <c r="CH4995" s="41"/>
      <c r="CI4995" s="41"/>
      <c r="CJ4995" s="41"/>
      <c r="CK4995" s="41"/>
      <c r="CL4995" s="68"/>
      <c r="CM4995" s="41"/>
      <c r="CN4995" s="41"/>
      <c r="CO4995" s="39"/>
      <c r="CP4995" s="78"/>
    </row>
    <row r="4996" spans="1:94" s="38" customFormat="1" x14ac:dyDescent="0.25">
      <c r="A4996" s="38">
        <v>4993</v>
      </c>
      <c r="F4996" s="39"/>
      <c r="Q4996" s="39"/>
      <c r="R4996" s="40"/>
      <c r="S4996" s="40"/>
      <c r="T4996" s="39"/>
      <c r="AG4996" s="110"/>
      <c r="AH4996" s="94"/>
      <c r="AJ4996" s="97"/>
      <c r="AL4996" s="39"/>
      <c r="AP4996" s="39"/>
      <c r="AQ4996" s="77"/>
      <c r="AR4996" s="94"/>
      <c r="AT4996" s="97"/>
      <c r="BB4996" s="79"/>
      <c r="BC4996" s="94"/>
      <c r="BE4996" s="97"/>
      <c r="BF4996" s="97"/>
      <c r="BG4996" s="40"/>
      <c r="BK4996" s="40"/>
      <c r="BL4996" s="79"/>
      <c r="BM4996" s="94"/>
      <c r="BO4996" s="97"/>
      <c r="BQ4996" s="40"/>
      <c r="BR4996" s="94"/>
      <c r="BS4996" s="94"/>
      <c r="BT4996" s="94"/>
      <c r="BU4996" s="40"/>
      <c r="BV4996" s="82"/>
      <c r="BW4996" s="94"/>
      <c r="BX4996" s="48"/>
      <c r="BY4996" s="97"/>
      <c r="BZ4996" s="48"/>
      <c r="CA4996" s="40"/>
      <c r="CB4996" s="94"/>
      <c r="CC4996" s="94"/>
      <c r="CD4996" s="94"/>
      <c r="CE4996" s="40"/>
      <c r="CF4996" s="73"/>
      <c r="CG4996" s="41"/>
      <c r="CH4996" s="41"/>
      <c r="CI4996" s="41"/>
      <c r="CJ4996" s="41"/>
      <c r="CK4996" s="41"/>
      <c r="CL4996" s="68"/>
      <c r="CM4996" s="41"/>
      <c r="CN4996" s="41"/>
      <c r="CO4996" s="39"/>
      <c r="CP4996" s="78"/>
    </row>
    <row r="4997" spans="1:94" s="38" customFormat="1" x14ac:dyDescent="0.25">
      <c r="A4997" s="38">
        <v>4994</v>
      </c>
      <c r="F4997" s="39"/>
      <c r="Q4997" s="39"/>
      <c r="R4997" s="40"/>
      <c r="S4997" s="40"/>
      <c r="T4997" s="39"/>
      <c r="AG4997" s="110"/>
      <c r="AH4997" s="94"/>
      <c r="AJ4997" s="97"/>
      <c r="AL4997" s="39"/>
      <c r="AP4997" s="39"/>
      <c r="AQ4997" s="77"/>
      <c r="AR4997" s="94"/>
      <c r="AT4997" s="97"/>
      <c r="BB4997" s="79"/>
      <c r="BC4997" s="94"/>
      <c r="BE4997" s="97"/>
      <c r="BF4997" s="97"/>
      <c r="BG4997" s="40"/>
      <c r="BK4997" s="40"/>
      <c r="BL4997" s="79"/>
      <c r="BM4997" s="94"/>
      <c r="BO4997" s="97"/>
      <c r="BQ4997" s="40"/>
      <c r="BR4997" s="94"/>
      <c r="BS4997" s="94"/>
      <c r="BT4997" s="94"/>
      <c r="BU4997" s="40"/>
      <c r="BV4997" s="82"/>
      <c r="BW4997" s="94"/>
      <c r="BX4997" s="48"/>
      <c r="BY4997" s="97"/>
      <c r="BZ4997" s="48"/>
      <c r="CA4997" s="40"/>
      <c r="CB4997" s="94"/>
      <c r="CC4997" s="94"/>
      <c r="CD4997" s="94"/>
      <c r="CE4997" s="40"/>
      <c r="CF4997" s="73"/>
      <c r="CG4997" s="41"/>
      <c r="CH4997" s="41"/>
      <c r="CI4997" s="41"/>
      <c r="CJ4997" s="41"/>
      <c r="CK4997" s="41"/>
      <c r="CL4997" s="68"/>
      <c r="CM4997" s="41"/>
      <c r="CN4997" s="41"/>
      <c r="CO4997" s="39"/>
      <c r="CP4997" s="78"/>
    </row>
    <row r="4998" spans="1:94" s="38" customFormat="1" x14ac:dyDescent="0.25">
      <c r="A4998" s="38">
        <v>4995</v>
      </c>
      <c r="F4998" s="39"/>
      <c r="Q4998" s="39"/>
      <c r="R4998" s="40"/>
      <c r="S4998" s="40"/>
      <c r="T4998" s="39"/>
      <c r="AG4998" s="110"/>
      <c r="AH4998" s="94"/>
      <c r="AJ4998" s="97"/>
      <c r="AL4998" s="39"/>
      <c r="AP4998" s="39"/>
      <c r="AQ4998" s="77"/>
      <c r="AR4998" s="94"/>
      <c r="AT4998" s="97"/>
      <c r="BB4998" s="79"/>
      <c r="BC4998" s="94"/>
      <c r="BE4998" s="97"/>
      <c r="BF4998" s="97"/>
      <c r="BG4998" s="40"/>
      <c r="BK4998" s="40"/>
      <c r="BL4998" s="79"/>
      <c r="BM4998" s="94"/>
      <c r="BO4998" s="97"/>
      <c r="BQ4998" s="40"/>
      <c r="BR4998" s="94"/>
      <c r="BS4998" s="94"/>
      <c r="BT4998" s="94"/>
      <c r="BU4998" s="40"/>
      <c r="BV4998" s="82"/>
      <c r="BW4998" s="94"/>
      <c r="BX4998" s="48"/>
      <c r="BY4998" s="97"/>
      <c r="BZ4998" s="48"/>
      <c r="CA4998" s="40"/>
      <c r="CB4998" s="94"/>
      <c r="CC4998" s="94"/>
      <c r="CD4998" s="94"/>
      <c r="CE4998" s="40"/>
      <c r="CF4998" s="73"/>
      <c r="CG4998" s="41"/>
      <c r="CH4998" s="41"/>
      <c r="CI4998" s="41"/>
      <c r="CJ4998" s="41"/>
      <c r="CK4998" s="41"/>
      <c r="CL4998" s="68"/>
      <c r="CM4998" s="41"/>
      <c r="CN4998" s="41"/>
      <c r="CO4998" s="39"/>
      <c r="CP4998" s="78"/>
    </row>
    <row r="4999" spans="1:94" s="38" customFormat="1" x14ac:dyDescent="0.25">
      <c r="A4999" s="38">
        <v>4996</v>
      </c>
      <c r="F4999" s="39"/>
      <c r="Q4999" s="39"/>
      <c r="R4999" s="40"/>
      <c r="S4999" s="40"/>
      <c r="T4999" s="39"/>
      <c r="AG4999" s="110"/>
      <c r="AH4999" s="94"/>
      <c r="AJ4999" s="97"/>
      <c r="AL4999" s="39"/>
      <c r="AP4999" s="39"/>
      <c r="AQ4999" s="77"/>
      <c r="AR4999" s="94"/>
      <c r="AT4999" s="97"/>
      <c r="BB4999" s="79"/>
      <c r="BC4999" s="94"/>
      <c r="BE4999" s="97"/>
      <c r="BF4999" s="97"/>
      <c r="BG4999" s="40"/>
      <c r="BK4999" s="40"/>
      <c r="BL4999" s="79"/>
      <c r="BM4999" s="94"/>
      <c r="BO4999" s="97"/>
      <c r="BQ4999" s="40"/>
      <c r="BR4999" s="94"/>
      <c r="BS4999" s="94"/>
      <c r="BT4999" s="94"/>
      <c r="BU4999" s="40"/>
      <c r="BV4999" s="82"/>
      <c r="BW4999" s="94"/>
      <c r="BX4999" s="48"/>
      <c r="BY4999" s="97"/>
      <c r="BZ4999" s="48"/>
      <c r="CA4999" s="40"/>
      <c r="CB4999" s="94"/>
      <c r="CC4999" s="94"/>
      <c r="CD4999" s="94"/>
      <c r="CE4999" s="40"/>
      <c r="CF4999" s="73"/>
      <c r="CG4999" s="41"/>
      <c r="CH4999" s="41"/>
      <c r="CI4999" s="41"/>
      <c r="CJ4999" s="41"/>
      <c r="CK4999" s="41"/>
      <c r="CL4999" s="68"/>
      <c r="CM4999" s="41"/>
      <c r="CN4999" s="41"/>
      <c r="CO4999" s="39"/>
      <c r="CP4999" s="78"/>
    </row>
    <row r="5000" spans="1:94" s="38" customFormat="1" x14ac:dyDescent="0.25">
      <c r="A5000" s="38">
        <v>4997</v>
      </c>
      <c r="F5000" s="39"/>
      <c r="Q5000" s="39"/>
      <c r="R5000" s="40"/>
      <c r="S5000" s="40"/>
      <c r="T5000" s="39"/>
      <c r="AG5000" s="110"/>
      <c r="AH5000" s="94"/>
      <c r="AJ5000" s="97"/>
      <c r="AL5000" s="39"/>
      <c r="AP5000" s="39"/>
      <c r="AQ5000" s="77"/>
      <c r="AR5000" s="94"/>
      <c r="AT5000" s="97"/>
      <c r="BB5000" s="79"/>
      <c r="BC5000" s="94"/>
      <c r="BE5000" s="97"/>
      <c r="BF5000" s="97"/>
      <c r="BG5000" s="40"/>
      <c r="BK5000" s="40"/>
      <c r="BL5000" s="79"/>
      <c r="BM5000" s="94"/>
      <c r="BO5000" s="97"/>
      <c r="BQ5000" s="40"/>
      <c r="BR5000" s="94"/>
      <c r="BS5000" s="94"/>
      <c r="BT5000" s="94"/>
      <c r="BU5000" s="40"/>
      <c r="BV5000" s="82"/>
      <c r="BW5000" s="94"/>
      <c r="BX5000" s="48"/>
      <c r="BY5000" s="97"/>
      <c r="BZ5000" s="48"/>
      <c r="CA5000" s="40"/>
      <c r="CB5000" s="94"/>
      <c r="CC5000" s="94"/>
      <c r="CD5000" s="94"/>
      <c r="CE5000" s="40"/>
      <c r="CF5000" s="73"/>
      <c r="CG5000" s="41"/>
      <c r="CH5000" s="41"/>
      <c r="CI5000" s="41"/>
      <c r="CJ5000" s="41"/>
      <c r="CK5000" s="41"/>
      <c r="CL5000" s="68"/>
      <c r="CM5000" s="41"/>
      <c r="CN5000" s="41"/>
      <c r="CO5000" s="39"/>
      <c r="CP5000" s="78"/>
    </row>
    <row r="5001" spans="1:94" s="38" customFormat="1" x14ac:dyDescent="0.25">
      <c r="A5001" s="38">
        <v>4998</v>
      </c>
      <c r="F5001" s="39"/>
      <c r="Q5001" s="39"/>
      <c r="R5001" s="40"/>
      <c r="S5001" s="40"/>
      <c r="T5001" s="39"/>
      <c r="AG5001" s="110"/>
      <c r="AH5001" s="94"/>
      <c r="AJ5001" s="97"/>
      <c r="AL5001" s="39"/>
      <c r="AP5001" s="39"/>
      <c r="AQ5001" s="77"/>
      <c r="AR5001" s="94"/>
      <c r="AT5001" s="97"/>
      <c r="BB5001" s="79"/>
      <c r="BC5001" s="94"/>
      <c r="BE5001" s="97"/>
      <c r="BF5001" s="97"/>
      <c r="BG5001" s="40"/>
      <c r="BK5001" s="40"/>
      <c r="BL5001" s="79"/>
      <c r="BM5001" s="94"/>
      <c r="BO5001" s="97"/>
      <c r="BQ5001" s="40"/>
      <c r="BR5001" s="94"/>
      <c r="BS5001" s="94"/>
      <c r="BT5001" s="94"/>
      <c r="BU5001" s="40"/>
      <c r="BV5001" s="82"/>
      <c r="BW5001" s="94"/>
      <c r="BX5001" s="48"/>
      <c r="BY5001" s="97"/>
      <c r="BZ5001" s="48"/>
      <c r="CA5001" s="40"/>
      <c r="CB5001" s="94"/>
      <c r="CC5001" s="94"/>
      <c r="CD5001" s="94"/>
      <c r="CE5001" s="40"/>
      <c r="CF5001" s="73"/>
      <c r="CG5001" s="41"/>
      <c r="CH5001" s="41"/>
      <c r="CI5001" s="41"/>
      <c r="CJ5001" s="41"/>
      <c r="CK5001" s="41"/>
      <c r="CL5001" s="68"/>
      <c r="CM5001" s="41"/>
      <c r="CN5001" s="41"/>
      <c r="CO5001" s="39"/>
      <c r="CP5001" s="78"/>
    </row>
    <row r="5002" spans="1:94" s="38" customFormat="1" x14ac:dyDescent="0.25">
      <c r="A5002" s="38">
        <v>4999</v>
      </c>
      <c r="F5002" s="39"/>
      <c r="Q5002" s="39"/>
      <c r="R5002" s="40"/>
      <c r="S5002" s="40"/>
      <c r="T5002" s="39"/>
      <c r="AG5002" s="110"/>
      <c r="AH5002" s="94"/>
      <c r="AJ5002" s="97"/>
      <c r="AL5002" s="39"/>
      <c r="AP5002" s="39"/>
      <c r="AQ5002" s="77"/>
      <c r="AR5002" s="94"/>
      <c r="AT5002" s="97"/>
      <c r="BB5002" s="79"/>
      <c r="BC5002" s="94"/>
      <c r="BE5002" s="97"/>
      <c r="BF5002" s="97"/>
      <c r="BG5002" s="40"/>
      <c r="BK5002" s="40"/>
      <c r="BL5002" s="79"/>
      <c r="BM5002" s="94"/>
      <c r="BO5002" s="97"/>
      <c r="BQ5002" s="40"/>
      <c r="BR5002" s="94"/>
      <c r="BS5002" s="94"/>
      <c r="BT5002" s="94"/>
      <c r="BU5002" s="40"/>
      <c r="BV5002" s="82"/>
      <c r="BW5002" s="94"/>
      <c r="BX5002" s="48"/>
      <c r="BY5002" s="97"/>
      <c r="BZ5002" s="48"/>
      <c r="CA5002" s="40"/>
      <c r="CB5002" s="94"/>
      <c r="CC5002" s="94"/>
      <c r="CD5002" s="94"/>
      <c r="CE5002" s="40"/>
      <c r="CF5002" s="73"/>
      <c r="CG5002" s="41"/>
      <c r="CH5002" s="41"/>
      <c r="CI5002" s="41"/>
      <c r="CJ5002" s="41"/>
      <c r="CK5002" s="41"/>
      <c r="CL5002" s="68"/>
      <c r="CM5002" s="41"/>
      <c r="CN5002" s="41"/>
      <c r="CO5002" s="39"/>
      <c r="CP5002" s="78"/>
    </row>
    <row r="5003" spans="1:94" s="38" customFormat="1" x14ac:dyDescent="0.25">
      <c r="A5003" s="38">
        <v>5000</v>
      </c>
      <c r="F5003" s="39"/>
      <c r="Q5003" s="39"/>
      <c r="R5003" s="40"/>
      <c r="S5003" s="40"/>
      <c r="T5003" s="39"/>
      <c r="AG5003" s="110"/>
      <c r="AH5003" s="94"/>
      <c r="AJ5003" s="97"/>
      <c r="AL5003" s="39"/>
      <c r="AP5003" s="39"/>
      <c r="AQ5003" s="77"/>
      <c r="AR5003" s="94"/>
      <c r="AT5003" s="97"/>
      <c r="BB5003" s="79"/>
      <c r="BC5003" s="94"/>
      <c r="BE5003" s="97"/>
      <c r="BF5003" s="97"/>
      <c r="BG5003" s="40"/>
      <c r="BK5003" s="40"/>
      <c r="BL5003" s="79"/>
      <c r="BM5003" s="94"/>
      <c r="BO5003" s="97"/>
      <c r="BQ5003" s="40"/>
      <c r="BR5003" s="94"/>
      <c r="BS5003" s="94"/>
      <c r="BT5003" s="94"/>
      <c r="BU5003" s="40"/>
      <c r="BV5003" s="82"/>
      <c r="BW5003" s="94"/>
      <c r="BX5003" s="48"/>
      <c r="BY5003" s="97"/>
      <c r="BZ5003" s="48"/>
      <c r="CA5003" s="40"/>
      <c r="CB5003" s="94"/>
      <c r="CC5003" s="94"/>
      <c r="CD5003" s="94"/>
      <c r="CE5003" s="40"/>
      <c r="CF5003" s="73"/>
      <c r="CG5003" s="41"/>
      <c r="CH5003" s="41"/>
      <c r="CI5003" s="41"/>
      <c r="CJ5003" s="41"/>
      <c r="CK5003" s="41"/>
      <c r="CL5003" s="68"/>
      <c r="CM5003" s="41"/>
      <c r="CN5003" s="41"/>
      <c r="CO5003" s="39"/>
      <c r="CP5003" s="78"/>
    </row>
    <row r="5004" spans="1:94" s="38" customFormat="1" x14ac:dyDescent="0.25">
      <c r="A5004" s="38">
        <v>5001</v>
      </c>
      <c r="F5004" s="39"/>
      <c r="Q5004" s="39"/>
      <c r="R5004" s="40"/>
      <c r="S5004" s="40"/>
      <c r="T5004" s="39"/>
      <c r="AG5004" s="110"/>
      <c r="AH5004" s="94"/>
      <c r="AJ5004" s="97"/>
      <c r="AL5004" s="39"/>
      <c r="AP5004" s="39"/>
      <c r="AQ5004" s="77"/>
      <c r="AR5004" s="94"/>
      <c r="AT5004" s="97"/>
      <c r="BB5004" s="79"/>
      <c r="BC5004" s="94"/>
      <c r="BE5004" s="97"/>
      <c r="BF5004" s="97"/>
      <c r="BG5004" s="40"/>
      <c r="BK5004" s="40"/>
      <c r="BL5004" s="79"/>
      <c r="BM5004" s="94"/>
      <c r="BO5004" s="97"/>
      <c r="BQ5004" s="40"/>
      <c r="BR5004" s="94"/>
      <c r="BS5004" s="94"/>
      <c r="BT5004" s="94"/>
      <c r="BU5004" s="40"/>
      <c r="BV5004" s="82"/>
      <c r="BW5004" s="94"/>
      <c r="BX5004" s="48"/>
      <c r="BY5004" s="97"/>
      <c r="BZ5004" s="48"/>
      <c r="CA5004" s="40"/>
      <c r="CB5004" s="94"/>
      <c r="CC5004" s="94"/>
      <c r="CD5004" s="94"/>
      <c r="CE5004" s="40"/>
      <c r="CF5004" s="73"/>
      <c r="CG5004" s="41"/>
      <c r="CH5004" s="41"/>
      <c r="CI5004" s="41"/>
      <c r="CJ5004" s="41"/>
      <c r="CK5004" s="41"/>
      <c r="CL5004" s="68"/>
      <c r="CM5004" s="41"/>
      <c r="CN5004" s="41"/>
      <c r="CO5004" s="39"/>
      <c r="CP5004" s="78"/>
    </row>
    <row r="5005" spans="1:94" s="38" customFormat="1" x14ac:dyDescent="0.25">
      <c r="A5005" s="38">
        <v>5002</v>
      </c>
      <c r="F5005" s="39"/>
      <c r="Q5005" s="39"/>
      <c r="R5005" s="40"/>
      <c r="S5005" s="40"/>
      <c r="T5005" s="39"/>
      <c r="AG5005" s="110"/>
      <c r="AH5005" s="94"/>
      <c r="AJ5005" s="97"/>
      <c r="AL5005" s="39"/>
      <c r="AP5005" s="39"/>
      <c r="AQ5005" s="77"/>
      <c r="AR5005" s="94"/>
      <c r="AT5005" s="97"/>
      <c r="BB5005" s="79"/>
      <c r="BC5005" s="94"/>
      <c r="BE5005" s="97"/>
      <c r="BF5005" s="97"/>
      <c r="BG5005" s="40"/>
      <c r="BK5005" s="40"/>
      <c r="BL5005" s="79"/>
      <c r="BM5005" s="94"/>
      <c r="BO5005" s="97"/>
      <c r="BQ5005" s="40"/>
      <c r="BR5005" s="94"/>
      <c r="BS5005" s="94"/>
      <c r="BT5005" s="94"/>
      <c r="BU5005" s="40"/>
      <c r="BV5005" s="82"/>
      <c r="BW5005" s="94"/>
      <c r="BX5005" s="48"/>
      <c r="BY5005" s="97"/>
      <c r="BZ5005" s="48"/>
      <c r="CA5005" s="40"/>
      <c r="CB5005" s="94"/>
      <c r="CC5005" s="94"/>
      <c r="CD5005" s="94"/>
      <c r="CE5005" s="40"/>
      <c r="CF5005" s="73"/>
      <c r="CG5005" s="41"/>
      <c r="CH5005" s="41"/>
      <c r="CI5005" s="41"/>
      <c r="CJ5005" s="41"/>
      <c r="CK5005" s="41"/>
      <c r="CL5005" s="68"/>
      <c r="CM5005" s="41"/>
      <c r="CN5005" s="41"/>
      <c r="CO5005" s="39"/>
      <c r="CP5005" s="78"/>
    </row>
    <row r="5006" spans="1:94" s="38" customFormat="1" x14ac:dyDescent="0.25">
      <c r="A5006" s="38">
        <v>5003</v>
      </c>
      <c r="F5006" s="39"/>
      <c r="Q5006" s="39"/>
      <c r="R5006" s="40"/>
      <c r="S5006" s="40"/>
      <c r="T5006" s="39"/>
      <c r="AG5006" s="110"/>
      <c r="AH5006" s="94"/>
      <c r="AJ5006" s="97"/>
      <c r="AL5006" s="39"/>
      <c r="AP5006" s="39"/>
      <c r="AQ5006" s="77"/>
      <c r="AR5006" s="94"/>
      <c r="AT5006" s="97"/>
      <c r="BB5006" s="79"/>
      <c r="BC5006" s="94"/>
      <c r="BE5006" s="97"/>
      <c r="BF5006" s="97"/>
      <c r="BG5006" s="40"/>
      <c r="BK5006" s="40"/>
      <c r="BL5006" s="79"/>
      <c r="BM5006" s="94"/>
      <c r="BO5006" s="97"/>
      <c r="BQ5006" s="40"/>
      <c r="BR5006" s="94"/>
      <c r="BS5006" s="94"/>
      <c r="BT5006" s="94"/>
      <c r="BU5006" s="40"/>
      <c r="BV5006" s="82"/>
      <c r="BW5006" s="94"/>
      <c r="BX5006" s="48"/>
      <c r="BY5006" s="97"/>
      <c r="BZ5006" s="48"/>
      <c r="CA5006" s="40"/>
      <c r="CB5006" s="94"/>
      <c r="CC5006" s="94"/>
      <c r="CD5006" s="94"/>
      <c r="CE5006" s="40"/>
      <c r="CF5006" s="73"/>
      <c r="CG5006" s="41"/>
      <c r="CH5006" s="41"/>
      <c r="CI5006" s="41"/>
      <c r="CJ5006" s="41"/>
      <c r="CK5006" s="41"/>
      <c r="CL5006" s="68"/>
      <c r="CM5006" s="41"/>
      <c r="CN5006" s="41"/>
      <c r="CO5006" s="39"/>
      <c r="CP5006" s="78"/>
    </row>
    <row r="5007" spans="1:94" s="38" customFormat="1" x14ac:dyDescent="0.25">
      <c r="A5007" s="38">
        <v>5004</v>
      </c>
      <c r="F5007" s="39"/>
      <c r="Q5007" s="39"/>
      <c r="R5007" s="40"/>
      <c r="S5007" s="40"/>
      <c r="T5007" s="39"/>
      <c r="AG5007" s="110"/>
      <c r="AH5007" s="94"/>
      <c r="AJ5007" s="97"/>
      <c r="AL5007" s="39"/>
      <c r="AP5007" s="39"/>
      <c r="AQ5007" s="77"/>
      <c r="AR5007" s="94"/>
      <c r="AT5007" s="97"/>
      <c r="BB5007" s="79"/>
      <c r="BC5007" s="94"/>
      <c r="BE5007" s="97"/>
      <c r="BF5007" s="97"/>
      <c r="BG5007" s="40"/>
      <c r="BK5007" s="40"/>
      <c r="BL5007" s="79"/>
      <c r="BM5007" s="94"/>
      <c r="BO5007" s="97"/>
      <c r="BQ5007" s="40"/>
      <c r="BR5007" s="94"/>
      <c r="BS5007" s="94"/>
      <c r="BT5007" s="94"/>
      <c r="BU5007" s="40"/>
      <c r="BV5007" s="82"/>
      <c r="BW5007" s="94"/>
      <c r="BX5007" s="48"/>
      <c r="BY5007" s="97"/>
      <c r="BZ5007" s="48"/>
      <c r="CA5007" s="40"/>
      <c r="CB5007" s="94"/>
      <c r="CC5007" s="94"/>
      <c r="CD5007" s="94"/>
      <c r="CE5007" s="40"/>
      <c r="CF5007" s="73"/>
      <c r="CG5007" s="41"/>
      <c r="CH5007" s="41"/>
      <c r="CI5007" s="41"/>
      <c r="CJ5007" s="41"/>
      <c r="CK5007" s="41"/>
      <c r="CL5007" s="68"/>
      <c r="CM5007" s="41"/>
      <c r="CN5007" s="41"/>
      <c r="CO5007" s="39"/>
      <c r="CP5007" s="78"/>
    </row>
    <row r="5008" spans="1:94" s="38" customFormat="1" x14ac:dyDescent="0.25">
      <c r="A5008" s="38">
        <v>5005</v>
      </c>
      <c r="F5008" s="39"/>
      <c r="Q5008" s="39"/>
      <c r="R5008" s="40"/>
      <c r="S5008" s="40"/>
      <c r="T5008" s="39"/>
      <c r="AG5008" s="110"/>
      <c r="AH5008" s="94"/>
      <c r="AJ5008" s="97"/>
      <c r="AL5008" s="39"/>
      <c r="AP5008" s="39"/>
      <c r="AQ5008" s="77"/>
      <c r="AR5008" s="94"/>
      <c r="AT5008" s="97"/>
      <c r="BB5008" s="79"/>
      <c r="BC5008" s="94"/>
      <c r="BE5008" s="97"/>
      <c r="BF5008" s="97"/>
      <c r="BG5008" s="40"/>
      <c r="BK5008" s="40"/>
      <c r="BL5008" s="79"/>
      <c r="BM5008" s="94"/>
      <c r="BO5008" s="97"/>
      <c r="BQ5008" s="40"/>
      <c r="BR5008" s="94"/>
      <c r="BS5008" s="94"/>
      <c r="BT5008" s="94"/>
      <c r="BU5008" s="40"/>
      <c r="BV5008" s="82"/>
      <c r="BW5008" s="94"/>
      <c r="BX5008" s="48"/>
      <c r="BY5008" s="97"/>
      <c r="BZ5008" s="48"/>
      <c r="CA5008" s="40"/>
      <c r="CB5008" s="94"/>
      <c r="CC5008" s="94"/>
      <c r="CD5008" s="94"/>
      <c r="CE5008" s="40"/>
      <c r="CF5008" s="73"/>
      <c r="CG5008" s="41"/>
      <c r="CH5008" s="41"/>
      <c r="CI5008" s="41"/>
      <c r="CJ5008" s="41"/>
      <c r="CK5008" s="41"/>
      <c r="CL5008" s="68"/>
      <c r="CM5008" s="41"/>
      <c r="CN5008" s="41"/>
      <c r="CO5008" s="39"/>
      <c r="CP5008" s="78"/>
    </row>
    <row r="5009" spans="1:94" s="38" customFormat="1" x14ac:dyDescent="0.25">
      <c r="A5009" s="38">
        <v>5006</v>
      </c>
      <c r="F5009" s="39"/>
      <c r="Q5009" s="39"/>
      <c r="R5009" s="40"/>
      <c r="S5009" s="40"/>
      <c r="T5009" s="39"/>
      <c r="AG5009" s="110"/>
      <c r="AH5009" s="94"/>
      <c r="AJ5009" s="97"/>
      <c r="AL5009" s="39"/>
      <c r="AP5009" s="39"/>
      <c r="AQ5009" s="77"/>
      <c r="AR5009" s="94"/>
      <c r="AT5009" s="97"/>
      <c r="BB5009" s="79"/>
      <c r="BC5009" s="94"/>
      <c r="BE5009" s="97"/>
      <c r="BF5009" s="97"/>
      <c r="BG5009" s="40"/>
      <c r="BK5009" s="40"/>
      <c r="BL5009" s="79"/>
      <c r="BM5009" s="94"/>
      <c r="BO5009" s="97"/>
      <c r="BQ5009" s="40"/>
      <c r="BR5009" s="94"/>
      <c r="BS5009" s="94"/>
      <c r="BT5009" s="94"/>
      <c r="BU5009" s="40"/>
      <c r="BV5009" s="82"/>
      <c r="BW5009" s="94"/>
      <c r="BX5009" s="48"/>
      <c r="BY5009" s="97"/>
      <c r="BZ5009" s="48"/>
      <c r="CA5009" s="40"/>
      <c r="CB5009" s="94"/>
      <c r="CC5009" s="94"/>
      <c r="CD5009" s="94"/>
      <c r="CE5009" s="40"/>
      <c r="CF5009" s="73"/>
      <c r="CG5009" s="41"/>
      <c r="CH5009" s="41"/>
      <c r="CI5009" s="41"/>
      <c r="CJ5009" s="41"/>
      <c r="CK5009" s="41"/>
      <c r="CL5009" s="68"/>
      <c r="CM5009" s="41"/>
      <c r="CN5009" s="41"/>
      <c r="CO5009" s="39"/>
      <c r="CP5009" s="78"/>
    </row>
    <row r="5010" spans="1:94" s="38" customFormat="1" x14ac:dyDescent="0.25">
      <c r="A5010" s="38">
        <v>5007</v>
      </c>
      <c r="F5010" s="39"/>
      <c r="Q5010" s="39"/>
      <c r="R5010" s="40"/>
      <c r="S5010" s="40"/>
      <c r="T5010" s="39"/>
      <c r="AG5010" s="110"/>
      <c r="AH5010" s="94"/>
      <c r="AJ5010" s="97"/>
      <c r="AL5010" s="39"/>
      <c r="AP5010" s="39"/>
      <c r="AQ5010" s="77"/>
      <c r="AR5010" s="94"/>
      <c r="AT5010" s="97"/>
      <c r="BB5010" s="79"/>
      <c r="BC5010" s="94"/>
      <c r="BE5010" s="97"/>
      <c r="BF5010" s="97"/>
      <c r="BG5010" s="40"/>
      <c r="BK5010" s="40"/>
      <c r="BL5010" s="79"/>
      <c r="BM5010" s="94"/>
      <c r="BO5010" s="97"/>
      <c r="BQ5010" s="40"/>
      <c r="BR5010" s="94"/>
      <c r="BS5010" s="94"/>
      <c r="BT5010" s="94"/>
      <c r="BU5010" s="40"/>
      <c r="BV5010" s="82"/>
      <c r="BW5010" s="94"/>
      <c r="BX5010" s="48"/>
      <c r="BY5010" s="97"/>
      <c r="BZ5010" s="48"/>
      <c r="CA5010" s="40"/>
      <c r="CB5010" s="94"/>
      <c r="CC5010" s="94"/>
      <c r="CD5010" s="94"/>
      <c r="CE5010" s="40"/>
      <c r="CF5010" s="73"/>
      <c r="CG5010" s="41"/>
      <c r="CH5010" s="41"/>
      <c r="CI5010" s="41"/>
      <c r="CJ5010" s="41"/>
      <c r="CK5010" s="41"/>
      <c r="CL5010" s="68"/>
      <c r="CM5010" s="41"/>
      <c r="CN5010" s="41"/>
      <c r="CO5010" s="39"/>
      <c r="CP5010" s="78"/>
    </row>
    <row r="5011" spans="1:94" s="38" customFormat="1" x14ac:dyDescent="0.25">
      <c r="A5011" s="38">
        <v>5008</v>
      </c>
      <c r="F5011" s="39"/>
      <c r="Q5011" s="39"/>
      <c r="R5011" s="40"/>
      <c r="S5011" s="40"/>
      <c r="T5011" s="39"/>
      <c r="AG5011" s="110"/>
      <c r="AH5011" s="94"/>
      <c r="AJ5011" s="97"/>
      <c r="AL5011" s="39"/>
      <c r="AP5011" s="39"/>
      <c r="AQ5011" s="77"/>
      <c r="AR5011" s="94"/>
      <c r="AT5011" s="97"/>
      <c r="BB5011" s="79"/>
      <c r="BC5011" s="94"/>
      <c r="BE5011" s="97"/>
      <c r="BF5011" s="97"/>
      <c r="BG5011" s="40"/>
      <c r="BK5011" s="40"/>
      <c r="BL5011" s="79"/>
      <c r="BM5011" s="94"/>
      <c r="BO5011" s="97"/>
      <c r="BQ5011" s="40"/>
      <c r="BR5011" s="94"/>
      <c r="BS5011" s="94"/>
      <c r="BT5011" s="94"/>
      <c r="BU5011" s="40"/>
      <c r="BV5011" s="82"/>
      <c r="BW5011" s="94"/>
      <c r="BX5011" s="48"/>
      <c r="BY5011" s="97"/>
      <c r="BZ5011" s="48"/>
      <c r="CA5011" s="40"/>
      <c r="CB5011" s="94"/>
      <c r="CC5011" s="94"/>
      <c r="CD5011" s="94"/>
      <c r="CE5011" s="40"/>
      <c r="CF5011" s="73"/>
      <c r="CG5011" s="41"/>
      <c r="CH5011" s="41"/>
      <c r="CI5011" s="41"/>
      <c r="CJ5011" s="41"/>
      <c r="CK5011" s="41"/>
      <c r="CL5011" s="68"/>
      <c r="CM5011" s="41"/>
      <c r="CN5011" s="41"/>
      <c r="CO5011" s="39"/>
      <c r="CP5011" s="78"/>
    </row>
    <row r="5012" spans="1:94" s="38" customFormat="1" x14ac:dyDescent="0.25">
      <c r="A5012" s="38">
        <v>5009</v>
      </c>
      <c r="F5012" s="39"/>
      <c r="Q5012" s="39"/>
      <c r="R5012" s="40"/>
      <c r="S5012" s="40"/>
      <c r="T5012" s="39"/>
      <c r="AG5012" s="110"/>
      <c r="AH5012" s="94"/>
      <c r="AJ5012" s="97"/>
      <c r="AL5012" s="39"/>
      <c r="AP5012" s="39"/>
      <c r="AQ5012" s="77"/>
      <c r="AR5012" s="94"/>
      <c r="AT5012" s="97"/>
      <c r="BB5012" s="79"/>
      <c r="BC5012" s="94"/>
      <c r="BE5012" s="97"/>
      <c r="BF5012" s="97"/>
      <c r="BG5012" s="40"/>
      <c r="BK5012" s="40"/>
      <c r="BL5012" s="79"/>
      <c r="BM5012" s="94"/>
      <c r="BO5012" s="97"/>
      <c r="BQ5012" s="40"/>
      <c r="BR5012" s="94"/>
      <c r="BS5012" s="94"/>
      <c r="BT5012" s="94"/>
      <c r="BU5012" s="40"/>
      <c r="BV5012" s="82"/>
      <c r="BW5012" s="94"/>
      <c r="BX5012" s="48"/>
      <c r="BY5012" s="97"/>
      <c r="BZ5012" s="48"/>
      <c r="CA5012" s="40"/>
      <c r="CB5012" s="94"/>
      <c r="CC5012" s="94"/>
      <c r="CD5012" s="94"/>
      <c r="CE5012" s="40"/>
      <c r="CF5012" s="73"/>
      <c r="CG5012" s="41"/>
      <c r="CH5012" s="41"/>
      <c r="CI5012" s="41"/>
      <c r="CJ5012" s="41"/>
      <c r="CK5012" s="41"/>
      <c r="CL5012" s="68"/>
      <c r="CM5012" s="41"/>
      <c r="CN5012" s="41"/>
      <c r="CO5012" s="39"/>
      <c r="CP5012" s="78"/>
    </row>
    <row r="5013" spans="1:94" s="38" customFormat="1" x14ac:dyDescent="0.25">
      <c r="A5013" s="38">
        <v>5010</v>
      </c>
      <c r="F5013" s="39"/>
      <c r="Q5013" s="39"/>
      <c r="R5013" s="40"/>
      <c r="S5013" s="40"/>
      <c r="T5013" s="39"/>
      <c r="AG5013" s="110"/>
      <c r="AH5013" s="94"/>
      <c r="AJ5013" s="97"/>
      <c r="AL5013" s="39"/>
      <c r="AP5013" s="39"/>
      <c r="AQ5013" s="77"/>
      <c r="AR5013" s="94"/>
      <c r="AT5013" s="97"/>
      <c r="BB5013" s="79"/>
      <c r="BC5013" s="94"/>
      <c r="BE5013" s="97"/>
      <c r="BF5013" s="97"/>
      <c r="BG5013" s="40"/>
      <c r="BK5013" s="40"/>
      <c r="BL5013" s="79"/>
      <c r="BM5013" s="94"/>
      <c r="BO5013" s="97"/>
      <c r="BQ5013" s="40"/>
      <c r="BR5013" s="94"/>
      <c r="BS5013" s="94"/>
      <c r="BT5013" s="94"/>
      <c r="BU5013" s="40"/>
      <c r="BV5013" s="82"/>
      <c r="BW5013" s="94"/>
      <c r="BX5013" s="48"/>
      <c r="BY5013" s="97"/>
      <c r="BZ5013" s="48"/>
      <c r="CA5013" s="40"/>
      <c r="CB5013" s="94"/>
      <c r="CC5013" s="94"/>
      <c r="CD5013" s="94"/>
      <c r="CE5013" s="40"/>
      <c r="CF5013" s="73"/>
      <c r="CG5013" s="41"/>
      <c r="CH5013" s="41"/>
      <c r="CI5013" s="41"/>
      <c r="CJ5013" s="41"/>
      <c r="CK5013" s="41"/>
      <c r="CL5013" s="68"/>
      <c r="CM5013" s="41"/>
      <c r="CN5013" s="41"/>
      <c r="CO5013" s="39"/>
      <c r="CP5013" s="78"/>
    </row>
    <row r="5014" spans="1:94" s="38" customFormat="1" x14ac:dyDescent="0.25">
      <c r="A5014" s="38">
        <v>5011</v>
      </c>
      <c r="F5014" s="39"/>
      <c r="Q5014" s="39"/>
      <c r="R5014" s="40"/>
      <c r="S5014" s="40"/>
      <c r="T5014" s="39"/>
      <c r="AG5014" s="110"/>
      <c r="AH5014" s="94"/>
      <c r="AJ5014" s="97"/>
      <c r="AL5014" s="39"/>
      <c r="AP5014" s="39"/>
      <c r="AQ5014" s="77"/>
      <c r="AR5014" s="94"/>
      <c r="AT5014" s="97"/>
      <c r="BB5014" s="79"/>
      <c r="BC5014" s="94"/>
      <c r="BE5014" s="97"/>
      <c r="BF5014" s="97"/>
      <c r="BG5014" s="40"/>
      <c r="BK5014" s="40"/>
      <c r="BL5014" s="79"/>
      <c r="BM5014" s="94"/>
      <c r="BO5014" s="97"/>
      <c r="BQ5014" s="40"/>
      <c r="BR5014" s="94"/>
      <c r="BS5014" s="94"/>
      <c r="BT5014" s="94"/>
      <c r="BU5014" s="40"/>
      <c r="BV5014" s="82"/>
      <c r="BW5014" s="94"/>
      <c r="BX5014" s="48"/>
      <c r="BY5014" s="97"/>
      <c r="BZ5014" s="48"/>
      <c r="CA5014" s="40"/>
      <c r="CB5014" s="94"/>
      <c r="CC5014" s="94"/>
      <c r="CD5014" s="94"/>
      <c r="CE5014" s="40"/>
      <c r="CF5014" s="73"/>
      <c r="CG5014" s="41"/>
      <c r="CH5014" s="41"/>
      <c r="CI5014" s="41"/>
      <c r="CJ5014" s="41"/>
      <c r="CK5014" s="41"/>
      <c r="CL5014" s="68"/>
      <c r="CM5014" s="41"/>
      <c r="CN5014" s="41"/>
      <c r="CO5014" s="39"/>
      <c r="CP5014" s="78"/>
    </row>
    <row r="5015" spans="1:94" s="38" customFormat="1" x14ac:dyDescent="0.25">
      <c r="A5015" s="38">
        <v>5012</v>
      </c>
      <c r="F5015" s="39"/>
      <c r="Q5015" s="39"/>
      <c r="R5015" s="40"/>
      <c r="S5015" s="40"/>
      <c r="T5015" s="39"/>
      <c r="AG5015" s="110"/>
      <c r="AH5015" s="94"/>
      <c r="AJ5015" s="97"/>
      <c r="AL5015" s="39"/>
      <c r="AP5015" s="39"/>
      <c r="AQ5015" s="77"/>
      <c r="AR5015" s="94"/>
      <c r="AT5015" s="97"/>
      <c r="BB5015" s="79"/>
      <c r="BC5015" s="94"/>
      <c r="BE5015" s="97"/>
      <c r="BF5015" s="97"/>
      <c r="BG5015" s="40"/>
      <c r="BK5015" s="40"/>
      <c r="BL5015" s="79"/>
      <c r="BM5015" s="94"/>
      <c r="BO5015" s="97"/>
      <c r="BQ5015" s="40"/>
      <c r="BR5015" s="94"/>
      <c r="BS5015" s="94"/>
      <c r="BT5015" s="94"/>
      <c r="BU5015" s="40"/>
      <c r="BV5015" s="82"/>
      <c r="BW5015" s="94"/>
      <c r="BX5015" s="48"/>
      <c r="BY5015" s="97"/>
      <c r="BZ5015" s="48"/>
      <c r="CA5015" s="40"/>
      <c r="CB5015" s="94"/>
      <c r="CC5015" s="94"/>
      <c r="CD5015" s="94"/>
      <c r="CE5015" s="40"/>
      <c r="CF5015" s="73"/>
      <c r="CG5015" s="41"/>
      <c r="CH5015" s="41"/>
      <c r="CI5015" s="41"/>
      <c r="CJ5015" s="41"/>
      <c r="CK5015" s="41"/>
      <c r="CL5015" s="68"/>
      <c r="CM5015" s="41"/>
      <c r="CN5015" s="41"/>
      <c r="CO5015" s="39"/>
      <c r="CP5015" s="78"/>
    </row>
    <row r="5016" spans="1:94" s="38" customFormat="1" x14ac:dyDescent="0.25">
      <c r="A5016" s="38">
        <v>5013</v>
      </c>
      <c r="F5016" s="39"/>
      <c r="Q5016" s="39"/>
      <c r="R5016" s="40"/>
      <c r="S5016" s="40"/>
      <c r="T5016" s="39"/>
      <c r="AG5016" s="110"/>
      <c r="AH5016" s="94"/>
      <c r="AJ5016" s="97"/>
      <c r="AL5016" s="39"/>
      <c r="AP5016" s="39"/>
      <c r="AQ5016" s="77"/>
      <c r="AR5016" s="94"/>
      <c r="AT5016" s="97"/>
      <c r="BB5016" s="79"/>
      <c r="BC5016" s="94"/>
      <c r="BE5016" s="97"/>
      <c r="BF5016" s="97"/>
      <c r="BG5016" s="40"/>
      <c r="BK5016" s="40"/>
      <c r="BL5016" s="79"/>
      <c r="BM5016" s="94"/>
      <c r="BO5016" s="97"/>
      <c r="BQ5016" s="40"/>
      <c r="BR5016" s="94"/>
      <c r="BS5016" s="94"/>
      <c r="BT5016" s="94"/>
      <c r="BU5016" s="40"/>
      <c r="BV5016" s="82"/>
      <c r="BW5016" s="94"/>
      <c r="BX5016" s="48"/>
      <c r="BY5016" s="97"/>
      <c r="BZ5016" s="48"/>
      <c r="CA5016" s="40"/>
      <c r="CB5016" s="94"/>
      <c r="CC5016" s="94"/>
      <c r="CD5016" s="94"/>
      <c r="CE5016" s="40"/>
      <c r="CF5016" s="73"/>
      <c r="CG5016" s="41"/>
      <c r="CH5016" s="41"/>
      <c r="CI5016" s="41"/>
      <c r="CJ5016" s="41"/>
      <c r="CK5016" s="41"/>
      <c r="CL5016" s="68"/>
      <c r="CM5016" s="41"/>
      <c r="CN5016" s="41"/>
      <c r="CO5016" s="39"/>
      <c r="CP5016" s="78"/>
    </row>
    <row r="5017" spans="1:94" s="38" customFormat="1" x14ac:dyDescent="0.25">
      <c r="A5017" s="38">
        <v>5014</v>
      </c>
      <c r="F5017" s="39"/>
      <c r="Q5017" s="39"/>
      <c r="R5017" s="40"/>
      <c r="S5017" s="40"/>
      <c r="T5017" s="39"/>
      <c r="AG5017" s="110"/>
      <c r="AH5017" s="94"/>
      <c r="AJ5017" s="97"/>
      <c r="AL5017" s="39"/>
      <c r="AP5017" s="39"/>
      <c r="AQ5017" s="77"/>
      <c r="AR5017" s="94"/>
      <c r="AT5017" s="97"/>
      <c r="BB5017" s="79"/>
      <c r="BC5017" s="94"/>
      <c r="BE5017" s="97"/>
      <c r="BF5017" s="97"/>
      <c r="BG5017" s="40"/>
      <c r="BK5017" s="40"/>
      <c r="BL5017" s="79"/>
      <c r="BM5017" s="94"/>
      <c r="BO5017" s="97"/>
      <c r="BQ5017" s="40"/>
      <c r="BR5017" s="94"/>
      <c r="BS5017" s="94"/>
      <c r="BT5017" s="94"/>
      <c r="BU5017" s="40"/>
      <c r="BV5017" s="82"/>
      <c r="BW5017" s="94"/>
      <c r="BX5017" s="48"/>
      <c r="BY5017" s="97"/>
      <c r="BZ5017" s="48"/>
      <c r="CA5017" s="40"/>
      <c r="CB5017" s="94"/>
      <c r="CC5017" s="94"/>
      <c r="CD5017" s="94"/>
      <c r="CE5017" s="40"/>
      <c r="CF5017" s="73"/>
      <c r="CG5017" s="41"/>
      <c r="CH5017" s="41"/>
      <c r="CI5017" s="41"/>
      <c r="CJ5017" s="41"/>
      <c r="CK5017" s="41"/>
      <c r="CL5017" s="68"/>
      <c r="CM5017" s="41"/>
      <c r="CN5017" s="41"/>
      <c r="CO5017" s="39"/>
      <c r="CP5017" s="78"/>
    </row>
    <row r="5018" spans="1:94" s="38" customFormat="1" x14ac:dyDescent="0.25">
      <c r="A5018" s="38">
        <v>5015</v>
      </c>
      <c r="F5018" s="39"/>
      <c r="Q5018" s="39"/>
      <c r="R5018" s="40"/>
      <c r="S5018" s="40"/>
      <c r="T5018" s="39"/>
      <c r="AG5018" s="110"/>
      <c r="AH5018" s="94"/>
      <c r="AJ5018" s="97"/>
      <c r="AL5018" s="39"/>
      <c r="AP5018" s="39"/>
      <c r="AQ5018" s="77"/>
      <c r="AR5018" s="94"/>
      <c r="AT5018" s="97"/>
      <c r="BB5018" s="79"/>
      <c r="BC5018" s="94"/>
      <c r="BE5018" s="97"/>
      <c r="BF5018" s="97"/>
      <c r="BG5018" s="40"/>
      <c r="BK5018" s="40"/>
      <c r="BL5018" s="79"/>
      <c r="BM5018" s="94"/>
      <c r="BO5018" s="97"/>
      <c r="BQ5018" s="40"/>
      <c r="BR5018" s="94"/>
      <c r="BS5018" s="94"/>
      <c r="BT5018" s="94"/>
      <c r="BU5018" s="40"/>
      <c r="BV5018" s="82"/>
      <c r="BW5018" s="94"/>
      <c r="BX5018" s="48"/>
      <c r="BY5018" s="97"/>
      <c r="BZ5018" s="48"/>
      <c r="CA5018" s="40"/>
      <c r="CB5018" s="94"/>
      <c r="CC5018" s="94"/>
      <c r="CD5018" s="94"/>
      <c r="CE5018" s="40"/>
      <c r="CF5018" s="73"/>
      <c r="CG5018" s="41"/>
      <c r="CH5018" s="41"/>
      <c r="CI5018" s="41"/>
      <c r="CJ5018" s="41"/>
      <c r="CK5018" s="41"/>
      <c r="CL5018" s="68"/>
      <c r="CM5018" s="41"/>
      <c r="CN5018" s="41"/>
      <c r="CO5018" s="39"/>
      <c r="CP5018" s="78"/>
    </row>
    <row r="5019" spans="1:94" s="38" customFormat="1" x14ac:dyDescent="0.25">
      <c r="A5019" s="38">
        <v>5016</v>
      </c>
      <c r="F5019" s="39"/>
      <c r="Q5019" s="39"/>
      <c r="R5019" s="40"/>
      <c r="S5019" s="40"/>
      <c r="T5019" s="39"/>
      <c r="AG5019" s="110"/>
      <c r="AH5019" s="94"/>
      <c r="AJ5019" s="97"/>
      <c r="AL5019" s="39"/>
      <c r="AP5019" s="39"/>
      <c r="AQ5019" s="77"/>
      <c r="AR5019" s="94"/>
      <c r="AT5019" s="97"/>
      <c r="BB5019" s="79"/>
      <c r="BC5019" s="94"/>
      <c r="BE5019" s="97"/>
      <c r="BF5019" s="97"/>
      <c r="BG5019" s="40"/>
      <c r="BK5019" s="40"/>
      <c r="BL5019" s="79"/>
      <c r="BM5019" s="94"/>
      <c r="BO5019" s="97"/>
      <c r="BQ5019" s="40"/>
      <c r="BR5019" s="94"/>
      <c r="BS5019" s="94"/>
      <c r="BT5019" s="94"/>
      <c r="BU5019" s="40"/>
      <c r="BV5019" s="82"/>
      <c r="BW5019" s="94"/>
      <c r="BX5019" s="48"/>
      <c r="BY5019" s="97"/>
      <c r="BZ5019" s="48"/>
      <c r="CA5019" s="40"/>
      <c r="CB5019" s="94"/>
      <c r="CC5019" s="94"/>
      <c r="CD5019" s="94"/>
      <c r="CE5019" s="40"/>
      <c r="CF5019" s="73"/>
      <c r="CG5019" s="41"/>
      <c r="CH5019" s="41"/>
      <c r="CI5019" s="41"/>
      <c r="CJ5019" s="41"/>
      <c r="CK5019" s="41"/>
      <c r="CL5019" s="68"/>
      <c r="CM5019" s="41"/>
      <c r="CN5019" s="41"/>
      <c r="CO5019" s="39"/>
      <c r="CP5019" s="78"/>
    </row>
    <row r="5020" spans="1:94" s="38" customFormat="1" x14ac:dyDescent="0.25">
      <c r="A5020" s="38">
        <v>5017</v>
      </c>
      <c r="F5020" s="39"/>
      <c r="Q5020" s="39"/>
      <c r="R5020" s="40"/>
      <c r="S5020" s="40"/>
      <c r="T5020" s="39"/>
      <c r="AG5020" s="110"/>
      <c r="AH5020" s="94"/>
      <c r="AJ5020" s="97"/>
      <c r="AL5020" s="39"/>
      <c r="AP5020" s="39"/>
      <c r="AQ5020" s="77"/>
      <c r="AR5020" s="94"/>
      <c r="AT5020" s="97"/>
      <c r="BB5020" s="79"/>
      <c r="BC5020" s="94"/>
      <c r="BE5020" s="97"/>
      <c r="BF5020" s="97"/>
      <c r="BG5020" s="40"/>
      <c r="BK5020" s="40"/>
      <c r="BL5020" s="79"/>
      <c r="BM5020" s="94"/>
      <c r="BO5020" s="97"/>
      <c r="BQ5020" s="40"/>
      <c r="BR5020" s="94"/>
      <c r="BS5020" s="94"/>
      <c r="BT5020" s="94"/>
      <c r="BU5020" s="40"/>
      <c r="BV5020" s="82"/>
      <c r="BW5020" s="94"/>
      <c r="BX5020" s="48"/>
      <c r="BY5020" s="97"/>
      <c r="BZ5020" s="48"/>
      <c r="CA5020" s="40"/>
      <c r="CB5020" s="94"/>
      <c r="CC5020" s="94"/>
      <c r="CD5020" s="94"/>
      <c r="CE5020" s="40"/>
      <c r="CF5020" s="73"/>
      <c r="CG5020" s="41"/>
      <c r="CH5020" s="41"/>
      <c r="CI5020" s="41"/>
      <c r="CJ5020" s="41"/>
      <c r="CK5020" s="41"/>
      <c r="CL5020" s="68"/>
      <c r="CM5020" s="41"/>
      <c r="CN5020" s="41"/>
      <c r="CO5020" s="39"/>
      <c r="CP5020" s="78"/>
    </row>
    <row r="5021" spans="1:94" s="38" customFormat="1" x14ac:dyDescent="0.25">
      <c r="A5021" s="38">
        <v>5018</v>
      </c>
      <c r="F5021" s="39"/>
      <c r="Q5021" s="39"/>
      <c r="R5021" s="40"/>
      <c r="S5021" s="40"/>
      <c r="T5021" s="39"/>
      <c r="AG5021" s="110"/>
      <c r="AH5021" s="94"/>
      <c r="AJ5021" s="97"/>
      <c r="AL5021" s="39"/>
      <c r="AP5021" s="39"/>
      <c r="AQ5021" s="77"/>
      <c r="AR5021" s="94"/>
      <c r="AT5021" s="97"/>
      <c r="BB5021" s="79"/>
      <c r="BC5021" s="94"/>
      <c r="BE5021" s="97"/>
      <c r="BF5021" s="97"/>
      <c r="BG5021" s="40"/>
      <c r="BK5021" s="40"/>
      <c r="BL5021" s="79"/>
      <c r="BM5021" s="94"/>
      <c r="BO5021" s="97"/>
      <c r="BQ5021" s="40"/>
      <c r="BR5021" s="94"/>
      <c r="BS5021" s="94"/>
      <c r="BT5021" s="94"/>
      <c r="BU5021" s="40"/>
      <c r="BV5021" s="82"/>
      <c r="BW5021" s="94"/>
      <c r="BX5021" s="48"/>
      <c r="BY5021" s="97"/>
      <c r="BZ5021" s="48"/>
      <c r="CA5021" s="40"/>
      <c r="CB5021" s="94"/>
      <c r="CC5021" s="94"/>
      <c r="CD5021" s="94"/>
      <c r="CE5021" s="40"/>
      <c r="CF5021" s="73"/>
      <c r="CG5021" s="41"/>
      <c r="CH5021" s="41"/>
      <c r="CI5021" s="41"/>
      <c r="CJ5021" s="41"/>
      <c r="CK5021" s="41"/>
      <c r="CL5021" s="68"/>
      <c r="CM5021" s="41"/>
      <c r="CN5021" s="41"/>
      <c r="CO5021" s="39"/>
      <c r="CP5021" s="78"/>
    </row>
    <row r="5022" spans="1:94" s="38" customFormat="1" x14ac:dyDescent="0.25">
      <c r="A5022" s="38">
        <v>5019</v>
      </c>
      <c r="F5022" s="39"/>
      <c r="Q5022" s="39"/>
      <c r="R5022" s="40"/>
      <c r="S5022" s="40"/>
      <c r="T5022" s="39"/>
      <c r="AG5022" s="110"/>
      <c r="AH5022" s="94"/>
      <c r="AJ5022" s="97"/>
      <c r="AL5022" s="39"/>
      <c r="AP5022" s="39"/>
      <c r="AQ5022" s="77"/>
      <c r="AR5022" s="94"/>
      <c r="AT5022" s="97"/>
      <c r="BB5022" s="79"/>
      <c r="BC5022" s="94"/>
      <c r="BE5022" s="97"/>
      <c r="BF5022" s="97"/>
      <c r="BG5022" s="40"/>
      <c r="BK5022" s="40"/>
      <c r="BL5022" s="79"/>
      <c r="BM5022" s="94"/>
      <c r="BO5022" s="97"/>
      <c r="BQ5022" s="40"/>
      <c r="BR5022" s="94"/>
      <c r="BS5022" s="94"/>
      <c r="BT5022" s="94"/>
      <c r="BU5022" s="40"/>
      <c r="BV5022" s="82"/>
      <c r="BW5022" s="94"/>
      <c r="BX5022" s="48"/>
      <c r="BY5022" s="97"/>
      <c r="BZ5022" s="48"/>
      <c r="CA5022" s="40"/>
      <c r="CB5022" s="94"/>
      <c r="CC5022" s="94"/>
      <c r="CD5022" s="94"/>
      <c r="CE5022" s="40"/>
      <c r="CF5022" s="73"/>
      <c r="CG5022" s="41"/>
      <c r="CH5022" s="41"/>
      <c r="CI5022" s="41"/>
      <c r="CJ5022" s="41"/>
      <c r="CK5022" s="41"/>
      <c r="CL5022" s="68"/>
      <c r="CM5022" s="41"/>
      <c r="CN5022" s="41"/>
      <c r="CO5022" s="39"/>
      <c r="CP5022" s="78"/>
    </row>
    <row r="5023" spans="1:94" s="38" customFormat="1" x14ac:dyDescent="0.25">
      <c r="A5023" s="38">
        <v>5020</v>
      </c>
      <c r="F5023" s="39"/>
      <c r="Q5023" s="39"/>
      <c r="R5023" s="40"/>
      <c r="S5023" s="40"/>
      <c r="T5023" s="39"/>
      <c r="AG5023" s="110"/>
      <c r="AH5023" s="94"/>
      <c r="AJ5023" s="97"/>
      <c r="AL5023" s="39"/>
      <c r="AP5023" s="39"/>
      <c r="AQ5023" s="77"/>
      <c r="AR5023" s="94"/>
      <c r="AT5023" s="97"/>
      <c r="BB5023" s="79"/>
      <c r="BC5023" s="94"/>
      <c r="BE5023" s="97"/>
      <c r="BF5023" s="97"/>
      <c r="BG5023" s="40"/>
      <c r="BK5023" s="40"/>
      <c r="BL5023" s="79"/>
      <c r="BM5023" s="94"/>
      <c r="BO5023" s="97"/>
      <c r="BQ5023" s="40"/>
      <c r="BR5023" s="94"/>
      <c r="BS5023" s="94"/>
      <c r="BT5023" s="94"/>
      <c r="BU5023" s="40"/>
      <c r="BV5023" s="82"/>
      <c r="BW5023" s="94"/>
      <c r="BX5023" s="48"/>
      <c r="BY5023" s="97"/>
      <c r="BZ5023" s="48"/>
      <c r="CA5023" s="40"/>
      <c r="CB5023" s="94"/>
      <c r="CC5023" s="94"/>
      <c r="CD5023" s="94"/>
      <c r="CE5023" s="40"/>
      <c r="CF5023" s="73"/>
      <c r="CG5023" s="41"/>
      <c r="CH5023" s="41"/>
      <c r="CI5023" s="41"/>
      <c r="CJ5023" s="41"/>
      <c r="CK5023" s="41"/>
      <c r="CL5023" s="68"/>
      <c r="CM5023" s="41"/>
      <c r="CN5023" s="41"/>
      <c r="CO5023" s="39"/>
      <c r="CP5023" s="78"/>
    </row>
    <row r="5024" spans="1:94" s="38" customFormat="1" x14ac:dyDescent="0.25">
      <c r="A5024" s="38">
        <v>5021</v>
      </c>
      <c r="F5024" s="39"/>
      <c r="Q5024" s="39"/>
      <c r="R5024" s="40"/>
      <c r="S5024" s="40"/>
      <c r="T5024" s="39"/>
      <c r="AG5024" s="110"/>
      <c r="AH5024" s="94"/>
      <c r="AJ5024" s="97"/>
      <c r="AL5024" s="39"/>
      <c r="AP5024" s="39"/>
      <c r="AQ5024" s="77"/>
      <c r="AR5024" s="94"/>
      <c r="AT5024" s="97"/>
      <c r="BB5024" s="79"/>
      <c r="BC5024" s="94"/>
      <c r="BE5024" s="97"/>
      <c r="BF5024" s="97"/>
      <c r="BG5024" s="40"/>
      <c r="BK5024" s="40"/>
      <c r="BL5024" s="79"/>
      <c r="BM5024" s="94"/>
      <c r="BO5024" s="97"/>
      <c r="BQ5024" s="40"/>
      <c r="BR5024" s="94"/>
      <c r="BS5024" s="94"/>
      <c r="BT5024" s="94"/>
      <c r="BU5024" s="40"/>
      <c r="BV5024" s="82"/>
      <c r="BW5024" s="94"/>
      <c r="BX5024" s="48"/>
      <c r="BY5024" s="97"/>
      <c r="BZ5024" s="48"/>
      <c r="CA5024" s="40"/>
      <c r="CB5024" s="94"/>
      <c r="CC5024" s="94"/>
      <c r="CD5024" s="94"/>
      <c r="CE5024" s="40"/>
      <c r="CF5024" s="73"/>
      <c r="CG5024" s="41"/>
      <c r="CH5024" s="41"/>
      <c r="CI5024" s="41"/>
      <c r="CJ5024" s="41"/>
      <c r="CK5024" s="41"/>
      <c r="CL5024" s="68"/>
      <c r="CM5024" s="41"/>
      <c r="CN5024" s="41"/>
      <c r="CO5024" s="39"/>
      <c r="CP5024" s="78"/>
    </row>
    <row r="5025" spans="1:94" s="38" customFormat="1" x14ac:dyDescent="0.25">
      <c r="A5025" s="38">
        <v>5022</v>
      </c>
      <c r="F5025" s="39"/>
      <c r="Q5025" s="39"/>
      <c r="R5025" s="40"/>
      <c r="S5025" s="40"/>
      <c r="T5025" s="39"/>
      <c r="AG5025" s="110"/>
      <c r="AH5025" s="94"/>
      <c r="AJ5025" s="97"/>
      <c r="AL5025" s="39"/>
      <c r="AP5025" s="39"/>
      <c r="AQ5025" s="77"/>
      <c r="AR5025" s="94"/>
      <c r="AT5025" s="97"/>
      <c r="BB5025" s="79"/>
      <c r="BC5025" s="94"/>
      <c r="BE5025" s="97"/>
      <c r="BF5025" s="97"/>
      <c r="BG5025" s="40"/>
      <c r="BK5025" s="40"/>
      <c r="BL5025" s="79"/>
      <c r="BM5025" s="94"/>
      <c r="BO5025" s="97"/>
      <c r="BQ5025" s="40"/>
      <c r="BR5025" s="94"/>
      <c r="BS5025" s="94"/>
      <c r="BT5025" s="94"/>
      <c r="BU5025" s="40"/>
      <c r="BV5025" s="82"/>
      <c r="BW5025" s="94"/>
      <c r="BX5025" s="48"/>
      <c r="BY5025" s="97"/>
      <c r="BZ5025" s="48"/>
      <c r="CA5025" s="40"/>
      <c r="CB5025" s="94"/>
      <c r="CC5025" s="94"/>
      <c r="CD5025" s="94"/>
      <c r="CE5025" s="40"/>
      <c r="CF5025" s="73"/>
      <c r="CG5025" s="41"/>
      <c r="CH5025" s="41"/>
      <c r="CI5025" s="41"/>
      <c r="CJ5025" s="41"/>
      <c r="CK5025" s="41"/>
      <c r="CL5025" s="68"/>
      <c r="CM5025" s="41"/>
      <c r="CN5025" s="41"/>
      <c r="CO5025" s="39"/>
      <c r="CP5025" s="78"/>
    </row>
    <row r="5026" spans="1:94" s="38" customFormat="1" x14ac:dyDescent="0.25">
      <c r="A5026" s="38">
        <v>5023</v>
      </c>
      <c r="F5026" s="39"/>
      <c r="Q5026" s="39"/>
      <c r="R5026" s="40"/>
      <c r="S5026" s="40"/>
      <c r="T5026" s="39"/>
      <c r="AG5026" s="110"/>
      <c r="AH5026" s="94"/>
      <c r="AJ5026" s="97"/>
      <c r="AL5026" s="39"/>
      <c r="AP5026" s="39"/>
      <c r="AQ5026" s="77"/>
      <c r="AR5026" s="94"/>
      <c r="AT5026" s="97"/>
      <c r="BB5026" s="79"/>
      <c r="BC5026" s="94"/>
      <c r="BE5026" s="97"/>
      <c r="BF5026" s="97"/>
      <c r="BG5026" s="40"/>
      <c r="BK5026" s="40"/>
      <c r="BL5026" s="79"/>
      <c r="BM5026" s="94"/>
      <c r="BO5026" s="97"/>
      <c r="BQ5026" s="40"/>
      <c r="BR5026" s="94"/>
      <c r="BS5026" s="94"/>
      <c r="BT5026" s="94"/>
      <c r="BU5026" s="40"/>
      <c r="BV5026" s="82"/>
      <c r="BW5026" s="94"/>
      <c r="BX5026" s="48"/>
      <c r="BY5026" s="97"/>
      <c r="BZ5026" s="48"/>
      <c r="CA5026" s="40"/>
      <c r="CB5026" s="94"/>
      <c r="CC5026" s="94"/>
      <c r="CD5026" s="94"/>
      <c r="CE5026" s="40"/>
      <c r="CF5026" s="73"/>
      <c r="CG5026" s="41"/>
      <c r="CH5026" s="41"/>
      <c r="CI5026" s="41"/>
      <c r="CJ5026" s="41"/>
      <c r="CK5026" s="41"/>
      <c r="CL5026" s="68"/>
      <c r="CM5026" s="41"/>
      <c r="CN5026" s="41"/>
      <c r="CO5026" s="39"/>
      <c r="CP5026" s="78"/>
    </row>
    <row r="5027" spans="1:94" s="38" customFormat="1" x14ac:dyDescent="0.25">
      <c r="A5027" s="38">
        <v>5024</v>
      </c>
      <c r="F5027" s="39"/>
      <c r="Q5027" s="39"/>
      <c r="R5027" s="40"/>
      <c r="S5027" s="40"/>
      <c r="T5027" s="39"/>
      <c r="AG5027" s="110"/>
      <c r="AH5027" s="94"/>
      <c r="AJ5027" s="97"/>
      <c r="AL5027" s="39"/>
      <c r="AP5027" s="39"/>
      <c r="AQ5027" s="77"/>
      <c r="AR5027" s="94"/>
      <c r="AT5027" s="97"/>
      <c r="BB5027" s="79"/>
      <c r="BC5027" s="94"/>
      <c r="BE5027" s="97"/>
      <c r="BF5027" s="97"/>
      <c r="BG5027" s="40"/>
      <c r="BK5027" s="40"/>
      <c r="BL5027" s="79"/>
      <c r="BM5027" s="94"/>
      <c r="BO5027" s="97"/>
      <c r="BQ5027" s="40"/>
      <c r="BR5027" s="94"/>
      <c r="BS5027" s="94"/>
      <c r="BT5027" s="94"/>
      <c r="BU5027" s="40"/>
      <c r="BV5027" s="82"/>
      <c r="BW5027" s="94"/>
      <c r="BX5027" s="48"/>
      <c r="BY5027" s="97"/>
      <c r="BZ5027" s="48"/>
      <c r="CA5027" s="40"/>
      <c r="CB5027" s="94"/>
      <c r="CC5027" s="94"/>
      <c r="CD5027" s="94"/>
      <c r="CE5027" s="40"/>
      <c r="CF5027" s="73"/>
      <c r="CG5027" s="41"/>
      <c r="CH5027" s="41"/>
      <c r="CI5027" s="41"/>
      <c r="CJ5027" s="41"/>
      <c r="CK5027" s="41"/>
      <c r="CL5027" s="68"/>
      <c r="CM5027" s="41"/>
      <c r="CN5027" s="41"/>
      <c r="CO5027" s="39"/>
      <c r="CP5027" s="78"/>
    </row>
    <row r="5028" spans="1:94" s="38" customFormat="1" x14ac:dyDescent="0.25">
      <c r="A5028" s="38">
        <v>5025</v>
      </c>
      <c r="F5028" s="39"/>
      <c r="Q5028" s="39"/>
      <c r="R5028" s="40"/>
      <c r="S5028" s="40"/>
      <c r="T5028" s="39"/>
      <c r="AG5028" s="110"/>
      <c r="AH5028" s="94"/>
      <c r="AJ5028" s="97"/>
      <c r="AL5028" s="39"/>
      <c r="AP5028" s="39"/>
      <c r="AQ5028" s="77"/>
      <c r="AR5028" s="94"/>
      <c r="AT5028" s="97"/>
      <c r="BB5028" s="79"/>
      <c r="BC5028" s="94"/>
      <c r="BE5028" s="97"/>
      <c r="BF5028" s="97"/>
      <c r="BG5028" s="40"/>
      <c r="BK5028" s="40"/>
      <c r="BL5028" s="79"/>
      <c r="BM5028" s="94"/>
      <c r="BO5028" s="97"/>
      <c r="BQ5028" s="40"/>
      <c r="BR5028" s="94"/>
      <c r="BS5028" s="94"/>
      <c r="BT5028" s="94"/>
      <c r="BU5028" s="40"/>
      <c r="BV5028" s="82"/>
      <c r="BW5028" s="94"/>
      <c r="BX5028" s="48"/>
      <c r="BY5028" s="97"/>
      <c r="BZ5028" s="48"/>
      <c r="CA5028" s="40"/>
      <c r="CB5028" s="94"/>
      <c r="CC5028" s="94"/>
      <c r="CD5028" s="94"/>
      <c r="CE5028" s="40"/>
      <c r="CF5028" s="73"/>
      <c r="CG5028" s="41"/>
      <c r="CH5028" s="41"/>
      <c r="CI5028" s="41"/>
      <c r="CJ5028" s="41"/>
      <c r="CK5028" s="41"/>
      <c r="CL5028" s="68"/>
      <c r="CM5028" s="41"/>
      <c r="CN5028" s="41"/>
      <c r="CO5028" s="39"/>
      <c r="CP5028" s="78"/>
    </row>
    <row r="5029" spans="1:94" s="38" customFormat="1" x14ac:dyDescent="0.25">
      <c r="A5029" s="38">
        <v>5026</v>
      </c>
      <c r="F5029" s="39"/>
      <c r="Q5029" s="39"/>
      <c r="R5029" s="40"/>
      <c r="S5029" s="40"/>
      <c r="T5029" s="39"/>
      <c r="AG5029" s="110"/>
      <c r="AH5029" s="94"/>
      <c r="AJ5029" s="97"/>
      <c r="AL5029" s="39"/>
      <c r="AP5029" s="39"/>
      <c r="AQ5029" s="77"/>
      <c r="AR5029" s="94"/>
      <c r="AT5029" s="97"/>
      <c r="BB5029" s="79"/>
      <c r="BC5029" s="94"/>
      <c r="BE5029" s="97"/>
      <c r="BF5029" s="97"/>
      <c r="BG5029" s="40"/>
      <c r="BK5029" s="40"/>
      <c r="BL5029" s="79"/>
      <c r="BM5029" s="94"/>
      <c r="BO5029" s="97"/>
      <c r="BQ5029" s="40"/>
      <c r="BR5029" s="94"/>
      <c r="BS5029" s="94"/>
      <c r="BT5029" s="94"/>
      <c r="BU5029" s="40"/>
      <c r="BV5029" s="82"/>
      <c r="BW5029" s="94"/>
      <c r="BX5029" s="48"/>
      <c r="BY5029" s="97"/>
      <c r="BZ5029" s="48"/>
      <c r="CA5029" s="40"/>
      <c r="CB5029" s="94"/>
      <c r="CC5029" s="94"/>
      <c r="CD5029" s="94"/>
      <c r="CE5029" s="40"/>
      <c r="CF5029" s="73"/>
      <c r="CG5029" s="41"/>
      <c r="CH5029" s="41"/>
      <c r="CI5029" s="41"/>
      <c r="CJ5029" s="41"/>
      <c r="CK5029" s="41"/>
      <c r="CL5029" s="68"/>
      <c r="CM5029" s="41"/>
      <c r="CN5029" s="41"/>
      <c r="CO5029" s="39"/>
      <c r="CP5029" s="78"/>
    </row>
    <row r="5030" spans="1:94" s="38" customFormat="1" x14ac:dyDescent="0.25">
      <c r="A5030" s="38">
        <v>5027</v>
      </c>
      <c r="F5030" s="39"/>
      <c r="Q5030" s="39"/>
      <c r="R5030" s="40"/>
      <c r="S5030" s="40"/>
      <c r="T5030" s="39"/>
      <c r="AG5030" s="110"/>
      <c r="AH5030" s="94"/>
      <c r="AJ5030" s="97"/>
      <c r="AL5030" s="39"/>
      <c r="AP5030" s="39"/>
      <c r="AQ5030" s="77"/>
      <c r="AR5030" s="94"/>
      <c r="AT5030" s="97"/>
      <c r="BB5030" s="79"/>
      <c r="BC5030" s="94"/>
      <c r="BE5030" s="97"/>
      <c r="BF5030" s="97"/>
      <c r="BG5030" s="40"/>
      <c r="BK5030" s="40"/>
      <c r="BL5030" s="79"/>
      <c r="BM5030" s="94"/>
      <c r="BO5030" s="97"/>
      <c r="BQ5030" s="40"/>
      <c r="BR5030" s="94"/>
      <c r="BS5030" s="94"/>
      <c r="BT5030" s="94"/>
      <c r="BU5030" s="40"/>
      <c r="BV5030" s="82"/>
      <c r="BW5030" s="94"/>
      <c r="BX5030" s="48"/>
      <c r="BY5030" s="97"/>
      <c r="BZ5030" s="48"/>
      <c r="CA5030" s="40"/>
      <c r="CB5030" s="94"/>
      <c r="CC5030" s="94"/>
      <c r="CD5030" s="94"/>
      <c r="CE5030" s="40"/>
      <c r="CF5030" s="73"/>
      <c r="CG5030" s="41"/>
      <c r="CH5030" s="41"/>
      <c r="CI5030" s="41"/>
      <c r="CJ5030" s="41"/>
      <c r="CK5030" s="41"/>
      <c r="CL5030" s="68"/>
      <c r="CM5030" s="41"/>
      <c r="CN5030" s="41"/>
      <c r="CO5030" s="39"/>
      <c r="CP5030" s="78"/>
    </row>
    <row r="5031" spans="1:94" s="38" customFormat="1" x14ac:dyDescent="0.25">
      <c r="A5031" s="38">
        <v>5028</v>
      </c>
      <c r="F5031" s="39"/>
      <c r="Q5031" s="39"/>
      <c r="R5031" s="40"/>
      <c r="S5031" s="40"/>
      <c r="T5031" s="39"/>
      <c r="AG5031" s="110"/>
      <c r="AH5031" s="94"/>
      <c r="AJ5031" s="97"/>
      <c r="AL5031" s="39"/>
      <c r="AP5031" s="39"/>
      <c r="AQ5031" s="77"/>
      <c r="AR5031" s="94"/>
      <c r="AT5031" s="97"/>
      <c r="BB5031" s="79"/>
      <c r="BC5031" s="94"/>
      <c r="BE5031" s="97"/>
      <c r="BF5031" s="97"/>
      <c r="BG5031" s="40"/>
      <c r="BK5031" s="40"/>
      <c r="BL5031" s="79"/>
      <c r="BM5031" s="94"/>
      <c r="BO5031" s="97"/>
      <c r="BQ5031" s="40"/>
      <c r="BR5031" s="94"/>
      <c r="BS5031" s="94"/>
      <c r="BT5031" s="94"/>
      <c r="BU5031" s="40"/>
      <c r="BV5031" s="82"/>
      <c r="BW5031" s="94"/>
      <c r="BX5031" s="48"/>
      <c r="BY5031" s="97"/>
      <c r="BZ5031" s="48"/>
      <c r="CA5031" s="40"/>
      <c r="CB5031" s="94"/>
      <c r="CC5031" s="94"/>
      <c r="CD5031" s="94"/>
      <c r="CE5031" s="40"/>
      <c r="CF5031" s="73"/>
      <c r="CG5031" s="41"/>
      <c r="CH5031" s="41"/>
      <c r="CI5031" s="41"/>
      <c r="CJ5031" s="41"/>
      <c r="CK5031" s="41"/>
      <c r="CL5031" s="68"/>
      <c r="CM5031" s="41"/>
      <c r="CN5031" s="41"/>
      <c r="CO5031" s="39"/>
      <c r="CP5031" s="78"/>
    </row>
    <row r="5032" spans="1:94" s="38" customFormat="1" x14ac:dyDescent="0.25">
      <c r="A5032" s="38">
        <v>5029</v>
      </c>
      <c r="F5032" s="39"/>
      <c r="Q5032" s="39"/>
      <c r="R5032" s="40"/>
      <c r="S5032" s="40"/>
      <c r="T5032" s="39"/>
      <c r="AG5032" s="110"/>
      <c r="AH5032" s="94"/>
      <c r="AJ5032" s="97"/>
      <c r="AL5032" s="39"/>
      <c r="AP5032" s="39"/>
      <c r="AQ5032" s="77"/>
      <c r="AR5032" s="94"/>
      <c r="AT5032" s="97"/>
      <c r="BB5032" s="79"/>
      <c r="BC5032" s="94"/>
      <c r="BE5032" s="97"/>
      <c r="BF5032" s="97"/>
      <c r="BG5032" s="40"/>
      <c r="BK5032" s="40"/>
      <c r="BL5032" s="79"/>
      <c r="BM5032" s="94"/>
      <c r="BO5032" s="97"/>
      <c r="BQ5032" s="40"/>
      <c r="BR5032" s="94"/>
      <c r="BS5032" s="94"/>
      <c r="BT5032" s="94"/>
      <c r="BU5032" s="40"/>
      <c r="BV5032" s="82"/>
      <c r="BW5032" s="94"/>
      <c r="BX5032" s="48"/>
      <c r="BY5032" s="97"/>
      <c r="BZ5032" s="48"/>
      <c r="CA5032" s="40"/>
      <c r="CB5032" s="94"/>
      <c r="CC5032" s="94"/>
      <c r="CD5032" s="94"/>
      <c r="CE5032" s="40"/>
      <c r="CF5032" s="73"/>
      <c r="CG5032" s="41"/>
      <c r="CH5032" s="41"/>
      <c r="CI5032" s="41"/>
      <c r="CJ5032" s="41"/>
      <c r="CK5032" s="41"/>
      <c r="CL5032" s="68"/>
      <c r="CM5032" s="41"/>
      <c r="CN5032" s="41"/>
      <c r="CO5032" s="39"/>
      <c r="CP5032" s="78"/>
    </row>
    <row r="5033" spans="1:94" s="38" customFormat="1" x14ac:dyDescent="0.25">
      <c r="A5033" s="38">
        <v>5030</v>
      </c>
      <c r="F5033" s="39"/>
      <c r="Q5033" s="39"/>
      <c r="R5033" s="40"/>
      <c r="S5033" s="40"/>
      <c r="T5033" s="39"/>
      <c r="AG5033" s="110"/>
      <c r="AH5033" s="94"/>
      <c r="AJ5033" s="97"/>
      <c r="AL5033" s="39"/>
      <c r="AP5033" s="39"/>
      <c r="AQ5033" s="77"/>
      <c r="AR5033" s="94"/>
      <c r="AT5033" s="97"/>
      <c r="BB5033" s="79"/>
      <c r="BC5033" s="94"/>
      <c r="BE5033" s="97"/>
      <c r="BF5033" s="97"/>
      <c r="BG5033" s="40"/>
      <c r="BK5033" s="40"/>
      <c r="BL5033" s="79"/>
      <c r="BM5033" s="94"/>
      <c r="BO5033" s="97"/>
      <c r="BQ5033" s="40"/>
      <c r="BR5033" s="94"/>
      <c r="BS5033" s="94"/>
      <c r="BT5033" s="94"/>
      <c r="BU5033" s="40"/>
      <c r="BV5033" s="82"/>
      <c r="BW5033" s="94"/>
      <c r="BX5033" s="48"/>
      <c r="BY5033" s="97"/>
      <c r="BZ5033" s="48"/>
      <c r="CA5033" s="40"/>
      <c r="CB5033" s="94"/>
      <c r="CC5033" s="94"/>
      <c r="CD5033" s="94"/>
      <c r="CE5033" s="40"/>
      <c r="CF5033" s="73"/>
      <c r="CG5033" s="41"/>
      <c r="CH5033" s="41"/>
      <c r="CI5033" s="41"/>
      <c r="CJ5033" s="41"/>
      <c r="CK5033" s="41"/>
      <c r="CL5033" s="68"/>
      <c r="CM5033" s="41"/>
      <c r="CN5033" s="41"/>
      <c r="CO5033" s="39"/>
      <c r="CP5033" s="78"/>
    </row>
    <row r="5034" spans="1:94" s="38" customFormat="1" x14ac:dyDescent="0.25">
      <c r="A5034" s="38">
        <v>5031</v>
      </c>
      <c r="F5034" s="39"/>
      <c r="Q5034" s="39"/>
      <c r="R5034" s="40"/>
      <c r="S5034" s="40"/>
      <c r="T5034" s="39"/>
      <c r="AG5034" s="110"/>
      <c r="AH5034" s="94"/>
      <c r="AJ5034" s="97"/>
      <c r="AL5034" s="39"/>
      <c r="AP5034" s="39"/>
      <c r="AQ5034" s="77"/>
      <c r="AR5034" s="94"/>
      <c r="AT5034" s="97"/>
      <c r="BB5034" s="79"/>
      <c r="BC5034" s="94"/>
      <c r="BE5034" s="97"/>
      <c r="BF5034" s="97"/>
      <c r="BG5034" s="40"/>
      <c r="BK5034" s="40"/>
      <c r="BL5034" s="79"/>
      <c r="BM5034" s="94"/>
      <c r="BO5034" s="97"/>
      <c r="BQ5034" s="40"/>
      <c r="BR5034" s="94"/>
      <c r="BS5034" s="94"/>
      <c r="BT5034" s="94"/>
      <c r="BU5034" s="40"/>
      <c r="BV5034" s="82"/>
      <c r="BW5034" s="94"/>
      <c r="BX5034" s="48"/>
      <c r="BY5034" s="97"/>
      <c r="BZ5034" s="48"/>
      <c r="CA5034" s="40"/>
      <c r="CB5034" s="94"/>
      <c r="CC5034" s="94"/>
      <c r="CD5034" s="94"/>
      <c r="CE5034" s="40"/>
      <c r="CF5034" s="73"/>
      <c r="CG5034" s="41"/>
      <c r="CH5034" s="41"/>
      <c r="CI5034" s="41"/>
      <c r="CJ5034" s="41"/>
      <c r="CK5034" s="41"/>
      <c r="CL5034" s="68"/>
      <c r="CM5034" s="41"/>
      <c r="CN5034" s="41"/>
      <c r="CO5034" s="39"/>
      <c r="CP5034" s="78"/>
    </row>
    <row r="5035" spans="1:94" s="38" customFormat="1" x14ac:dyDescent="0.25">
      <c r="A5035" s="38">
        <v>5032</v>
      </c>
      <c r="F5035" s="39"/>
      <c r="Q5035" s="39"/>
      <c r="R5035" s="40"/>
      <c r="S5035" s="40"/>
      <c r="T5035" s="39"/>
      <c r="AG5035" s="110"/>
      <c r="AH5035" s="94"/>
      <c r="AJ5035" s="97"/>
      <c r="AL5035" s="39"/>
      <c r="AP5035" s="39"/>
      <c r="AQ5035" s="77"/>
      <c r="AR5035" s="94"/>
      <c r="AT5035" s="97"/>
      <c r="BB5035" s="79"/>
      <c r="BC5035" s="94"/>
      <c r="BE5035" s="97"/>
      <c r="BF5035" s="97"/>
      <c r="BG5035" s="40"/>
      <c r="BK5035" s="40"/>
      <c r="BL5035" s="79"/>
      <c r="BM5035" s="94"/>
      <c r="BO5035" s="97"/>
      <c r="BQ5035" s="40"/>
      <c r="BR5035" s="94"/>
      <c r="BS5035" s="94"/>
      <c r="BT5035" s="94"/>
      <c r="BU5035" s="40"/>
      <c r="BV5035" s="82"/>
      <c r="BW5035" s="94"/>
      <c r="BX5035" s="48"/>
      <c r="BY5035" s="97"/>
      <c r="BZ5035" s="48"/>
      <c r="CA5035" s="40"/>
      <c r="CB5035" s="94"/>
      <c r="CC5035" s="94"/>
      <c r="CD5035" s="94"/>
      <c r="CE5035" s="40"/>
      <c r="CF5035" s="73"/>
      <c r="CG5035" s="41"/>
      <c r="CH5035" s="41"/>
      <c r="CI5035" s="41"/>
      <c r="CJ5035" s="41"/>
      <c r="CK5035" s="41"/>
      <c r="CL5035" s="68"/>
      <c r="CM5035" s="41"/>
      <c r="CN5035" s="41"/>
      <c r="CO5035" s="39"/>
      <c r="CP5035" s="78"/>
    </row>
    <row r="5036" spans="1:94" s="38" customFormat="1" x14ac:dyDescent="0.25">
      <c r="A5036" s="38">
        <v>5033</v>
      </c>
      <c r="F5036" s="39"/>
      <c r="Q5036" s="39"/>
      <c r="R5036" s="40"/>
      <c r="S5036" s="40"/>
      <c r="T5036" s="39"/>
      <c r="AG5036" s="110"/>
      <c r="AH5036" s="94"/>
      <c r="AJ5036" s="97"/>
      <c r="AL5036" s="39"/>
      <c r="AP5036" s="39"/>
      <c r="AQ5036" s="77"/>
      <c r="AR5036" s="94"/>
      <c r="AT5036" s="97"/>
      <c r="BB5036" s="79"/>
      <c r="BC5036" s="94"/>
      <c r="BE5036" s="97"/>
      <c r="BF5036" s="97"/>
      <c r="BG5036" s="40"/>
      <c r="BK5036" s="40"/>
      <c r="BL5036" s="79"/>
      <c r="BM5036" s="94"/>
      <c r="BO5036" s="97"/>
      <c r="BQ5036" s="40"/>
      <c r="BR5036" s="94"/>
      <c r="BS5036" s="94"/>
      <c r="BT5036" s="94"/>
      <c r="BU5036" s="40"/>
      <c r="BV5036" s="82"/>
      <c r="BW5036" s="94"/>
      <c r="BX5036" s="48"/>
      <c r="BY5036" s="97"/>
      <c r="BZ5036" s="48"/>
      <c r="CA5036" s="40"/>
      <c r="CB5036" s="94"/>
      <c r="CC5036" s="94"/>
      <c r="CD5036" s="94"/>
      <c r="CE5036" s="40"/>
      <c r="CF5036" s="73"/>
      <c r="CG5036" s="41"/>
      <c r="CH5036" s="41"/>
      <c r="CI5036" s="41"/>
      <c r="CJ5036" s="41"/>
      <c r="CK5036" s="41"/>
      <c r="CL5036" s="68"/>
      <c r="CM5036" s="41"/>
      <c r="CN5036" s="41"/>
      <c r="CO5036" s="39"/>
      <c r="CP5036" s="78"/>
    </row>
    <row r="5037" spans="1:94" s="38" customFormat="1" x14ac:dyDescent="0.25">
      <c r="A5037" s="38">
        <v>5034</v>
      </c>
      <c r="F5037" s="39"/>
      <c r="Q5037" s="39"/>
      <c r="R5037" s="40"/>
      <c r="S5037" s="40"/>
      <c r="T5037" s="39"/>
      <c r="AG5037" s="110"/>
      <c r="AH5037" s="94"/>
      <c r="AJ5037" s="97"/>
      <c r="AL5037" s="39"/>
      <c r="AP5037" s="39"/>
      <c r="AQ5037" s="77"/>
      <c r="AR5037" s="94"/>
      <c r="AT5037" s="97"/>
      <c r="BB5037" s="79"/>
      <c r="BC5037" s="94"/>
      <c r="BE5037" s="97"/>
      <c r="BF5037" s="97"/>
      <c r="BG5037" s="40"/>
      <c r="BK5037" s="40"/>
      <c r="BL5037" s="79"/>
      <c r="BM5037" s="94"/>
      <c r="BO5037" s="97"/>
      <c r="BQ5037" s="40"/>
      <c r="BR5037" s="94"/>
      <c r="BS5037" s="94"/>
      <c r="BT5037" s="94"/>
      <c r="BU5037" s="40"/>
      <c r="BV5037" s="82"/>
      <c r="BW5037" s="94"/>
      <c r="BX5037" s="48"/>
      <c r="BY5037" s="97"/>
      <c r="BZ5037" s="48"/>
      <c r="CA5037" s="40"/>
      <c r="CB5037" s="94"/>
      <c r="CC5037" s="94"/>
      <c r="CD5037" s="94"/>
      <c r="CE5037" s="40"/>
      <c r="CF5037" s="73"/>
      <c r="CG5037" s="41"/>
      <c r="CH5037" s="41"/>
      <c r="CI5037" s="41"/>
      <c r="CJ5037" s="41"/>
      <c r="CK5037" s="41"/>
      <c r="CL5037" s="68"/>
      <c r="CM5037" s="41"/>
      <c r="CN5037" s="41"/>
      <c r="CO5037" s="39"/>
      <c r="CP5037" s="78"/>
    </row>
    <row r="5038" spans="1:94" s="38" customFormat="1" x14ac:dyDescent="0.25">
      <c r="A5038" s="38">
        <v>5035</v>
      </c>
      <c r="F5038" s="39"/>
      <c r="Q5038" s="39"/>
      <c r="R5038" s="40"/>
      <c r="S5038" s="40"/>
      <c r="T5038" s="39"/>
      <c r="AG5038" s="110"/>
      <c r="AH5038" s="94"/>
      <c r="AJ5038" s="97"/>
      <c r="AL5038" s="39"/>
      <c r="AP5038" s="39"/>
      <c r="AQ5038" s="77"/>
      <c r="AR5038" s="94"/>
      <c r="AT5038" s="97"/>
      <c r="BB5038" s="79"/>
      <c r="BC5038" s="94"/>
      <c r="BE5038" s="97"/>
      <c r="BF5038" s="97"/>
      <c r="BG5038" s="40"/>
      <c r="BK5038" s="40"/>
      <c r="BL5038" s="79"/>
      <c r="BM5038" s="94"/>
      <c r="BO5038" s="97"/>
      <c r="BQ5038" s="40"/>
      <c r="BR5038" s="94"/>
      <c r="BS5038" s="94"/>
      <c r="BT5038" s="94"/>
      <c r="BU5038" s="40"/>
      <c r="BV5038" s="82"/>
      <c r="BW5038" s="94"/>
      <c r="BX5038" s="48"/>
      <c r="BY5038" s="97"/>
      <c r="BZ5038" s="48"/>
      <c r="CA5038" s="40"/>
      <c r="CB5038" s="94"/>
      <c r="CC5038" s="94"/>
      <c r="CD5038" s="94"/>
      <c r="CE5038" s="40"/>
      <c r="CF5038" s="73"/>
      <c r="CG5038" s="41"/>
      <c r="CH5038" s="41"/>
      <c r="CI5038" s="41"/>
      <c r="CJ5038" s="41"/>
      <c r="CK5038" s="41"/>
      <c r="CL5038" s="68"/>
      <c r="CM5038" s="41"/>
      <c r="CN5038" s="41"/>
      <c r="CO5038" s="39"/>
      <c r="CP5038" s="78"/>
    </row>
    <row r="5039" spans="1:94" s="38" customFormat="1" x14ac:dyDescent="0.25">
      <c r="A5039" s="38">
        <v>5036</v>
      </c>
      <c r="F5039" s="39"/>
      <c r="Q5039" s="39"/>
      <c r="R5039" s="40"/>
      <c r="S5039" s="40"/>
      <c r="T5039" s="39"/>
      <c r="AG5039" s="110"/>
      <c r="AH5039" s="94"/>
      <c r="AJ5039" s="97"/>
      <c r="AL5039" s="39"/>
      <c r="AP5039" s="39"/>
      <c r="AQ5039" s="77"/>
      <c r="AR5039" s="94"/>
      <c r="AT5039" s="97"/>
      <c r="BB5039" s="79"/>
      <c r="BC5039" s="94"/>
      <c r="BE5039" s="97"/>
      <c r="BF5039" s="97"/>
      <c r="BG5039" s="40"/>
      <c r="BK5039" s="40"/>
      <c r="BL5039" s="79"/>
      <c r="BM5039" s="94"/>
      <c r="BO5039" s="97"/>
      <c r="BQ5039" s="40"/>
      <c r="BR5039" s="94"/>
      <c r="BS5039" s="94"/>
      <c r="BT5039" s="94"/>
      <c r="BU5039" s="40"/>
      <c r="BV5039" s="82"/>
      <c r="BW5039" s="94"/>
      <c r="BX5039" s="48"/>
      <c r="BY5039" s="97"/>
      <c r="BZ5039" s="48"/>
      <c r="CA5039" s="40"/>
      <c r="CB5039" s="94"/>
      <c r="CC5039" s="94"/>
      <c r="CD5039" s="94"/>
      <c r="CE5039" s="40"/>
      <c r="CF5039" s="73"/>
      <c r="CG5039" s="41"/>
      <c r="CH5039" s="41"/>
      <c r="CI5039" s="41"/>
      <c r="CJ5039" s="41"/>
      <c r="CK5039" s="41"/>
      <c r="CL5039" s="68"/>
      <c r="CM5039" s="41"/>
      <c r="CN5039" s="41"/>
      <c r="CO5039" s="39"/>
      <c r="CP5039" s="78"/>
    </row>
    <row r="5040" spans="1:94" s="38" customFormat="1" x14ac:dyDescent="0.25">
      <c r="A5040" s="38">
        <v>5037</v>
      </c>
      <c r="F5040" s="39"/>
      <c r="Q5040" s="39"/>
      <c r="R5040" s="40"/>
      <c r="S5040" s="40"/>
      <c r="T5040" s="39"/>
      <c r="AG5040" s="110"/>
      <c r="AH5040" s="94"/>
      <c r="AJ5040" s="97"/>
      <c r="AL5040" s="39"/>
      <c r="AP5040" s="39"/>
      <c r="AQ5040" s="77"/>
      <c r="AR5040" s="94"/>
      <c r="AT5040" s="97"/>
      <c r="BB5040" s="79"/>
      <c r="BC5040" s="94"/>
      <c r="BE5040" s="97"/>
      <c r="BF5040" s="97"/>
      <c r="BG5040" s="40"/>
      <c r="BK5040" s="40"/>
      <c r="BL5040" s="79"/>
      <c r="BM5040" s="94"/>
      <c r="BO5040" s="97"/>
      <c r="BQ5040" s="40"/>
      <c r="BR5040" s="94"/>
      <c r="BS5040" s="94"/>
      <c r="BT5040" s="94"/>
      <c r="BU5040" s="40"/>
      <c r="BV5040" s="82"/>
      <c r="BW5040" s="94"/>
      <c r="BX5040" s="48"/>
      <c r="BY5040" s="97"/>
      <c r="BZ5040" s="48"/>
      <c r="CA5040" s="40"/>
      <c r="CB5040" s="94"/>
      <c r="CC5040" s="94"/>
      <c r="CD5040" s="94"/>
      <c r="CE5040" s="40"/>
      <c r="CF5040" s="73"/>
      <c r="CG5040" s="41"/>
      <c r="CH5040" s="41"/>
      <c r="CI5040" s="41"/>
      <c r="CJ5040" s="41"/>
      <c r="CK5040" s="41"/>
      <c r="CL5040" s="68"/>
      <c r="CM5040" s="41"/>
      <c r="CN5040" s="41"/>
      <c r="CO5040" s="39"/>
      <c r="CP5040" s="78"/>
    </row>
    <row r="5041" spans="1:94" s="38" customFormat="1" x14ac:dyDescent="0.25">
      <c r="A5041" s="38">
        <v>5038</v>
      </c>
      <c r="F5041" s="39"/>
      <c r="Q5041" s="39"/>
      <c r="R5041" s="40"/>
      <c r="S5041" s="40"/>
      <c r="T5041" s="39"/>
      <c r="AG5041" s="110"/>
      <c r="AH5041" s="94"/>
      <c r="AJ5041" s="97"/>
      <c r="AL5041" s="39"/>
      <c r="AP5041" s="39"/>
      <c r="AQ5041" s="77"/>
      <c r="AR5041" s="94"/>
      <c r="AT5041" s="97"/>
      <c r="BB5041" s="79"/>
      <c r="BC5041" s="94"/>
      <c r="BE5041" s="97"/>
      <c r="BF5041" s="97"/>
      <c r="BG5041" s="40"/>
      <c r="BK5041" s="40"/>
      <c r="BL5041" s="79"/>
      <c r="BM5041" s="94"/>
      <c r="BO5041" s="97"/>
      <c r="BQ5041" s="40"/>
      <c r="BR5041" s="94"/>
      <c r="BS5041" s="94"/>
      <c r="BT5041" s="94"/>
      <c r="BU5041" s="40"/>
      <c r="BV5041" s="82"/>
      <c r="BW5041" s="94"/>
      <c r="BX5041" s="48"/>
      <c r="BY5041" s="97"/>
      <c r="BZ5041" s="48"/>
      <c r="CA5041" s="40"/>
      <c r="CB5041" s="94"/>
      <c r="CC5041" s="94"/>
      <c r="CD5041" s="94"/>
      <c r="CE5041" s="40"/>
      <c r="CF5041" s="73"/>
      <c r="CG5041" s="41"/>
      <c r="CH5041" s="41"/>
      <c r="CI5041" s="41"/>
      <c r="CJ5041" s="41"/>
      <c r="CK5041" s="41"/>
      <c r="CL5041" s="68"/>
      <c r="CM5041" s="41"/>
      <c r="CN5041" s="41"/>
      <c r="CO5041" s="39"/>
      <c r="CP5041" s="78"/>
    </row>
    <row r="5042" spans="1:94" s="38" customFormat="1" x14ac:dyDescent="0.25">
      <c r="A5042" s="38">
        <v>5039</v>
      </c>
      <c r="F5042" s="39"/>
      <c r="Q5042" s="39"/>
      <c r="R5042" s="40"/>
      <c r="S5042" s="40"/>
      <c r="T5042" s="39"/>
      <c r="AG5042" s="110"/>
      <c r="AH5042" s="94"/>
      <c r="AJ5042" s="97"/>
      <c r="AL5042" s="39"/>
      <c r="AP5042" s="39"/>
      <c r="AQ5042" s="77"/>
      <c r="AR5042" s="94"/>
      <c r="AT5042" s="97"/>
      <c r="BB5042" s="79"/>
      <c r="BC5042" s="94"/>
      <c r="BE5042" s="97"/>
      <c r="BF5042" s="97"/>
      <c r="BG5042" s="40"/>
      <c r="BK5042" s="40"/>
      <c r="BL5042" s="79"/>
      <c r="BM5042" s="94"/>
      <c r="BO5042" s="97"/>
      <c r="BQ5042" s="40"/>
      <c r="BR5042" s="94"/>
      <c r="BS5042" s="94"/>
      <c r="BT5042" s="94"/>
      <c r="BU5042" s="40"/>
      <c r="BV5042" s="82"/>
      <c r="BW5042" s="94"/>
      <c r="BX5042" s="48"/>
      <c r="BY5042" s="97"/>
      <c r="BZ5042" s="48"/>
      <c r="CA5042" s="40"/>
      <c r="CB5042" s="94"/>
      <c r="CC5042" s="94"/>
      <c r="CD5042" s="94"/>
      <c r="CE5042" s="40"/>
      <c r="CF5042" s="73"/>
      <c r="CG5042" s="41"/>
      <c r="CH5042" s="41"/>
      <c r="CI5042" s="41"/>
      <c r="CJ5042" s="41"/>
      <c r="CK5042" s="41"/>
      <c r="CL5042" s="68"/>
      <c r="CM5042" s="41"/>
      <c r="CN5042" s="41"/>
      <c r="CO5042" s="39"/>
      <c r="CP5042" s="78"/>
    </row>
    <row r="5043" spans="1:94" s="38" customFormat="1" x14ac:dyDescent="0.25">
      <c r="A5043" s="38">
        <v>5040</v>
      </c>
      <c r="F5043" s="39"/>
      <c r="Q5043" s="39"/>
      <c r="R5043" s="40"/>
      <c r="S5043" s="40"/>
      <c r="T5043" s="39"/>
      <c r="AG5043" s="110"/>
      <c r="AH5043" s="94"/>
      <c r="AJ5043" s="97"/>
      <c r="AL5043" s="39"/>
      <c r="AP5043" s="39"/>
      <c r="AQ5043" s="77"/>
      <c r="AR5043" s="94"/>
      <c r="AT5043" s="97"/>
      <c r="BB5043" s="79"/>
      <c r="BC5043" s="94"/>
      <c r="BE5043" s="97"/>
      <c r="BF5043" s="97"/>
      <c r="BG5043" s="40"/>
      <c r="BK5043" s="40"/>
      <c r="BL5043" s="79"/>
      <c r="BM5043" s="94"/>
      <c r="BO5043" s="97"/>
      <c r="BQ5043" s="40"/>
      <c r="BR5043" s="94"/>
      <c r="BS5043" s="94"/>
      <c r="BT5043" s="94"/>
      <c r="BU5043" s="40"/>
      <c r="BV5043" s="82"/>
      <c r="BW5043" s="94"/>
      <c r="BX5043" s="48"/>
      <c r="BY5043" s="97"/>
      <c r="BZ5043" s="48"/>
      <c r="CA5043" s="40"/>
      <c r="CB5043" s="94"/>
      <c r="CC5043" s="94"/>
      <c r="CD5043" s="94"/>
      <c r="CE5043" s="40"/>
      <c r="CF5043" s="73"/>
      <c r="CG5043" s="41"/>
      <c r="CH5043" s="41"/>
      <c r="CI5043" s="41"/>
      <c r="CJ5043" s="41"/>
      <c r="CK5043" s="41"/>
      <c r="CL5043" s="68"/>
      <c r="CM5043" s="41"/>
      <c r="CN5043" s="41"/>
      <c r="CO5043" s="39"/>
      <c r="CP5043" s="78"/>
    </row>
    <row r="5044" spans="1:94" s="38" customFormat="1" x14ac:dyDescent="0.25">
      <c r="A5044" s="38">
        <v>5041</v>
      </c>
      <c r="F5044" s="39"/>
      <c r="Q5044" s="39"/>
      <c r="R5044" s="40"/>
      <c r="S5044" s="40"/>
      <c r="T5044" s="39"/>
      <c r="AG5044" s="110"/>
      <c r="AH5044" s="94"/>
      <c r="AJ5044" s="97"/>
      <c r="AL5044" s="39"/>
      <c r="AP5044" s="39"/>
      <c r="AQ5044" s="77"/>
      <c r="AR5044" s="94"/>
      <c r="AT5044" s="97"/>
      <c r="BB5044" s="79"/>
      <c r="BC5044" s="94"/>
      <c r="BE5044" s="97"/>
      <c r="BF5044" s="97"/>
      <c r="BG5044" s="40"/>
      <c r="BK5044" s="40"/>
      <c r="BL5044" s="79"/>
      <c r="BM5044" s="94"/>
      <c r="BO5044" s="97"/>
      <c r="BQ5044" s="40"/>
      <c r="BR5044" s="94"/>
      <c r="BS5044" s="94"/>
      <c r="BT5044" s="94"/>
      <c r="BU5044" s="40"/>
      <c r="BV5044" s="82"/>
      <c r="BW5044" s="94"/>
      <c r="BX5044" s="48"/>
      <c r="BY5044" s="97"/>
      <c r="BZ5044" s="48"/>
      <c r="CA5044" s="40"/>
      <c r="CB5044" s="94"/>
      <c r="CC5044" s="94"/>
      <c r="CD5044" s="94"/>
      <c r="CE5044" s="40"/>
      <c r="CF5044" s="73"/>
      <c r="CG5044" s="41"/>
      <c r="CH5044" s="41"/>
      <c r="CI5044" s="41"/>
      <c r="CJ5044" s="41"/>
      <c r="CK5044" s="41"/>
      <c r="CL5044" s="68"/>
      <c r="CM5044" s="41"/>
      <c r="CN5044" s="41"/>
      <c r="CO5044" s="39"/>
      <c r="CP5044" s="78"/>
    </row>
    <row r="5045" spans="1:94" s="38" customFormat="1" x14ac:dyDescent="0.25">
      <c r="A5045" s="38">
        <v>5042</v>
      </c>
      <c r="F5045" s="39"/>
      <c r="Q5045" s="39"/>
      <c r="R5045" s="40"/>
      <c r="S5045" s="40"/>
      <c r="T5045" s="39"/>
      <c r="AG5045" s="110"/>
      <c r="AH5045" s="94"/>
      <c r="AJ5045" s="97"/>
      <c r="AL5045" s="39"/>
      <c r="AP5045" s="39"/>
      <c r="AQ5045" s="77"/>
      <c r="AR5045" s="94"/>
      <c r="AT5045" s="97"/>
      <c r="BB5045" s="79"/>
      <c r="BC5045" s="94"/>
      <c r="BE5045" s="97"/>
      <c r="BF5045" s="97"/>
      <c r="BG5045" s="40"/>
      <c r="BK5045" s="40"/>
      <c r="BL5045" s="79"/>
      <c r="BM5045" s="94"/>
      <c r="BO5045" s="97"/>
      <c r="BQ5045" s="40"/>
      <c r="BR5045" s="94"/>
      <c r="BS5045" s="94"/>
      <c r="BT5045" s="94"/>
      <c r="BU5045" s="40"/>
      <c r="BV5045" s="82"/>
      <c r="BW5045" s="94"/>
      <c r="BX5045" s="48"/>
      <c r="BY5045" s="97"/>
      <c r="BZ5045" s="48"/>
      <c r="CA5045" s="40"/>
      <c r="CB5045" s="94"/>
      <c r="CC5045" s="94"/>
      <c r="CD5045" s="94"/>
      <c r="CE5045" s="40"/>
      <c r="CF5045" s="73"/>
      <c r="CG5045" s="41"/>
      <c r="CH5045" s="41"/>
      <c r="CI5045" s="41"/>
      <c r="CJ5045" s="41"/>
      <c r="CK5045" s="41"/>
      <c r="CL5045" s="68"/>
      <c r="CM5045" s="41"/>
      <c r="CN5045" s="41"/>
      <c r="CO5045" s="39"/>
      <c r="CP5045" s="78"/>
    </row>
    <row r="5046" spans="1:94" s="38" customFormat="1" x14ac:dyDescent="0.25">
      <c r="A5046" s="38">
        <v>5043</v>
      </c>
      <c r="F5046" s="39"/>
      <c r="Q5046" s="39"/>
      <c r="R5046" s="40"/>
      <c r="S5046" s="40"/>
      <c r="T5046" s="39"/>
      <c r="AG5046" s="110"/>
      <c r="AH5046" s="94"/>
      <c r="AJ5046" s="97"/>
      <c r="AL5046" s="39"/>
      <c r="AP5046" s="39"/>
      <c r="AQ5046" s="77"/>
      <c r="AR5046" s="94"/>
      <c r="AT5046" s="97"/>
      <c r="BB5046" s="79"/>
      <c r="BC5046" s="94"/>
      <c r="BE5046" s="97"/>
      <c r="BF5046" s="97"/>
      <c r="BG5046" s="40"/>
      <c r="BK5046" s="40"/>
      <c r="BL5046" s="79"/>
      <c r="BM5046" s="94"/>
      <c r="BO5046" s="97"/>
      <c r="BQ5046" s="40"/>
      <c r="BR5046" s="94"/>
      <c r="BS5046" s="94"/>
      <c r="BT5046" s="94"/>
      <c r="BU5046" s="40"/>
      <c r="BV5046" s="82"/>
      <c r="BW5046" s="94"/>
      <c r="BX5046" s="48"/>
      <c r="BY5046" s="97"/>
      <c r="BZ5046" s="48"/>
      <c r="CA5046" s="40"/>
      <c r="CB5046" s="94"/>
      <c r="CC5046" s="94"/>
      <c r="CD5046" s="94"/>
      <c r="CE5046" s="40"/>
      <c r="CF5046" s="73"/>
      <c r="CG5046" s="41"/>
      <c r="CH5046" s="41"/>
      <c r="CI5046" s="41"/>
      <c r="CJ5046" s="41"/>
      <c r="CK5046" s="41"/>
      <c r="CL5046" s="68"/>
      <c r="CM5046" s="41"/>
      <c r="CN5046" s="41"/>
      <c r="CO5046" s="39"/>
      <c r="CP5046" s="78"/>
    </row>
    <row r="5047" spans="1:94" s="38" customFormat="1" x14ac:dyDescent="0.25">
      <c r="A5047" s="38">
        <v>5044</v>
      </c>
      <c r="F5047" s="39"/>
      <c r="Q5047" s="39"/>
      <c r="R5047" s="40"/>
      <c r="S5047" s="40"/>
      <c r="T5047" s="39"/>
      <c r="AG5047" s="110"/>
      <c r="AH5047" s="94"/>
      <c r="AJ5047" s="97"/>
      <c r="AL5047" s="39"/>
      <c r="AP5047" s="39"/>
      <c r="AQ5047" s="77"/>
      <c r="AR5047" s="94"/>
      <c r="AT5047" s="97"/>
      <c r="BB5047" s="79"/>
      <c r="BC5047" s="94"/>
      <c r="BE5047" s="97"/>
      <c r="BF5047" s="97"/>
      <c r="BG5047" s="40"/>
      <c r="BK5047" s="40"/>
      <c r="BL5047" s="79"/>
      <c r="BM5047" s="94"/>
      <c r="BO5047" s="97"/>
      <c r="BQ5047" s="40"/>
      <c r="BR5047" s="94"/>
      <c r="BS5047" s="94"/>
      <c r="BT5047" s="94"/>
      <c r="BU5047" s="40"/>
      <c r="BV5047" s="82"/>
      <c r="BW5047" s="94"/>
      <c r="BX5047" s="48"/>
      <c r="BY5047" s="97"/>
      <c r="BZ5047" s="48"/>
      <c r="CA5047" s="40"/>
      <c r="CB5047" s="94"/>
      <c r="CC5047" s="94"/>
      <c r="CD5047" s="94"/>
      <c r="CE5047" s="40"/>
      <c r="CF5047" s="73"/>
      <c r="CG5047" s="41"/>
      <c r="CH5047" s="41"/>
      <c r="CI5047" s="41"/>
      <c r="CJ5047" s="41"/>
      <c r="CK5047" s="41"/>
      <c r="CL5047" s="68"/>
      <c r="CM5047" s="41"/>
      <c r="CN5047" s="41"/>
      <c r="CO5047" s="39"/>
      <c r="CP5047" s="78"/>
    </row>
    <row r="5048" spans="1:94" s="38" customFormat="1" x14ac:dyDescent="0.25">
      <c r="A5048" s="38">
        <v>5045</v>
      </c>
      <c r="F5048" s="39"/>
      <c r="Q5048" s="39"/>
      <c r="R5048" s="40"/>
      <c r="S5048" s="40"/>
      <c r="T5048" s="39"/>
      <c r="AG5048" s="110"/>
      <c r="AH5048" s="94"/>
      <c r="AJ5048" s="97"/>
      <c r="AL5048" s="39"/>
      <c r="AP5048" s="39"/>
      <c r="AQ5048" s="77"/>
      <c r="AR5048" s="94"/>
      <c r="AT5048" s="97"/>
      <c r="BB5048" s="79"/>
      <c r="BC5048" s="94"/>
      <c r="BE5048" s="97"/>
      <c r="BF5048" s="97"/>
      <c r="BG5048" s="40"/>
      <c r="BK5048" s="40"/>
      <c r="BL5048" s="79"/>
      <c r="BM5048" s="94"/>
      <c r="BO5048" s="97"/>
      <c r="BQ5048" s="40"/>
      <c r="BR5048" s="94"/>
      <c r="BS5048" s="94"/>
      <c r="BT5048" s="94"/>
      <c r="BU5048" s="40"/>
      <c r="BV5048" s="82"/>
      <c r="BW5048" s="94"/>
      <c r="BX5048" s="48"/>
      <c r="BY5048" s="97"/>
      <c r="BZ5048" s="48"/>
      <c r="CA5048" s="40"/>
      <c r="CB5048" s="94"/>
      <c r="CC5048" s="94"/>
      <c r="CD5048" s="94"/>
      <c r="CE5048" s="40"/>
      <c r="CF5048" s="73"/>
      <c r="CG5048" s="41"/>
      <c r="CH5048" s="41"/>
      <c r="CI5048" s="41"/>
      <c r="CJ5048" s="41"/>
      <c r="CK5048" s="41"/>
      <c r="CL5048" s="68"/>
      <c r="CM5048" s="41"/>
      <c r="CN5048" s="41"/>
      <c r="CO5048" s="39"/>
      <c r="CP5048" s="78"/>
    </row>
    <row r="5049" spans="1:94" s="38" customFormat="1" x14ac:dyDescent="0.25">
      <c r="A5049" s="38">
        <v>5046</v>
      </c>
      <c r="F5049" s="39"/>
      <c r="Q5049" s="39"/>
      <c r="R5049" s="40"/>
      <c r="S5049" s="40"/>
      <c r="T5049" s="39"/>
      <c r="AG5049" s="110"/>
      <c r="AH5049" s="94"/>
      <c r="AJ5049" s="97"/>
      <c r="AL5049" s="39"/>
      <c r="AP5049" s="39"/>
      <c r="AQ5049" s="77"/>
      <c r="AR5049" s="94"/>
      <c r="AT5049" s="97"/>
      <c r="BB5049" s="79"/>
      <c r="BC5049" s="94"/>
      <c r="BE5049" s="97"/>
      <c r="BF5049" s="97"/>
      <c r="BG5049" s="40"/>
      <c r="BK5049" s="40"/>
      <c r="BL5049" s="79"/>
      <c r="BM5049" s="94"/>
      <c r="BO5049" s="97"/>
      <c r="BQ5049" s="40"/>
      <c r="BR5049" s="94"/>
      <c r="BS5049" s="94"/>
      <c r="BT5049" s="94"/>
      <c r="BU5049" s="40"/>
      <c r="BV5049" s="82"/>
      <c r="BW5049" s="94"/>
      <c r="BX5049" s="48"/>
      <c r="BY5049" s="97"/>
      <c r="BZ5049" s="48"/>
      <c r="CA5049" s="40"/>
      <c r="CB5049" s="94"/>
      <c r="CC5049" s="94"/>
      <c r="CD5049" s="94"/>
      <c r="CE5049" s="40"/>
      <c r="CF5049" s="73"/>
      <c r="CG5049" s="41"/>
      <c r="CH5049" s="41"/>
      <c r="CI5049" s="41"/>
      <c r="CJ5049" s="41"/>
      <c r="CK5049" s="41"/>
      <c r="CL5049" s="68"/>
      <c r="CM5049" s="41"/>
      <c r="CN5049" s="41"/>
      <c r="CO5049" s="39"/>
      <c r="CP5049" s="78"/>
    </row>
    <row r="5050" spans="1:94" s="38" customFormat="1" x14ac:dyDescent="0.25">
      <c r="A5050" s="38">
        <v>5047</v>
      </c>
      <c r="F5050" s="39"/>
      <c r="Q5050" s="39"/>
      <c r="R5050" s="40"/>
      <c r="S5050" s="40"/>
      <c r="T5050" s="39"/>
      <c r="AG5050" s="110"/>
      <c r="AH5050" s="94"/>
      <c r="AJ5050" s="97"/>
      <c r="AL5050" s="39"/>
      <c r="AP5050" s="39"/>
      <c r="AQ5050" s="77"/>
      <c r="AR5050" s="94"/>
      <c r="AT5050" s="97"/>
      <c r="BB5050" s="79"/>
      <c r="BC5050" s="94"/>
      <c r="BE5050" s="97"/>
      <c r="BF5050" s="97"/>
      <c r="BG5050" s="40"/>
      <c r="BK5050" s="40"/>
      <c r="BL5050" s="79"/>
      <c r="BM5050" s="94"/>
      <c r="BO5050" s="97"/>
      <c r="BQ5050" s="40"/>
      <c r="BR5050" s="94"/>
      <c r="BS5050" s="94"/>
      <c r="BT5050" s="94"/>
      <c r="BU5050" s="40"/>
      <c r="BV5050" s="82"/>
      <c r="BW5050" s="94"/>
      <c r="BX5050" s="48"/>
      <c r="BY5050" s="97"/>
      <c r="BZ5050" s="48"/>
      <c r="CA5050" s="40"/>
      <c r="CB5050" s="94"/>
      <c r="CC5050" s="94"/>
      <c r="CD5050" s="94"/>
      <c r="CE5050" s="40"/>
      <c r="CF5050" s="73"/>
      <c r="CG5050" s="41"/>
      <c r="CH5050" s="41"/>
      <c r="CI5050" s="41"/>
      <c r="CJ5050" s="41"/>
      <c r="CK5050" s="41"/>
      <c r="CL5050" s="68"/>
      <c r="CM5050" s="41"/>
      <c r="CN5050" s="41"/>
      <c r="CO5050" s="39"/>
      <c r="CP5050" s="78"/>
    </row>
    <row r="5051" spans="1:94" s="38" customFormat="1" x14ac:dyDescent="0.25">
      <c r="A5051" s="38">
        <v>5048</v>
      </c>
      <c r="F5051" s="39"/>
      <c r="Q5051" s="39"/>
      <c r="R5051" s="40"/>
      <c r="S5051" s="40"/>
      <c r="T5051" s="39"/>
      <c r="AG5051" s="110"/>
      <c r="AH5051" s="94"/>
      <c r="AJ5051" s="97"/>
      <c r="AL5051" s="39"/>
      <c r="AP5051" s="39"/>
      <c r="AQ5051" s="77"/>
      <c r="AR5051" s="94"/>
      <c r="AT5051" s="97"/>
      <c r="BB5051" s="79"/>
      <c r="BC5051" s="94"/>
      <c r="BE5051" s="97"/>
      <c r="BF5051" s="97"/>
      <c r="BG5051" s="40"/>
      <c r="BK5051" s="40"/>
      <c r="BL5051" s="79"/>
      <c r="BM5051" s="94"/>
      <c r="BO5051" s="97"/>
      <c r="BQ5051" s="40"/>
      <c r="BR5051" s="94"/>
      <c r="BS5051" s="94"/>
      <c r="BT5051" s="94"/>
      <c r="BU5051" s="40"/>
      <c r="BV5051" s="82"/>
      <c r="BW5051" s="94"/>
      <c r="BX5051" s="48"/>
      <c r="BY5051" s="97"/>
      <c r="BZ5051" s="48"/>
      <c r="CA5051" s="40"/>
      <c r="CB5051" s="94"/>
      <c r="CC5051" s="94"/>
      <c r="CD5051" s="94"/>
      <c r="CE5051" s="40"/>
      <c r="CF5051" s="73"/>
      <c r="CG5051" s="41"/>
      <c r="CH5051" s="41"/>
      <c r="CI5051" s="41"/>
      <c r="CJ5051" s="41"/>
      <c r="CK5051" s="41"/>
      <c r="CL5051" s="68"/>
      <c r="CM5051" s="41"/>
      <c r="CN5051" s="41"/>
      <c r="CO5051" s="39"/>
      <c r="CP5051" s="78"/>
    </row>
    <row r="5052" spans="1:94" s="38" customFormat="1" x14ac:dyDescent="0.25">
      <c r="A5052" s="38">
        <v>5049</v>
      </c>
      <c r="F5052" s="39"/>
      <c r="Q5052" s="39"/>
      <c r="R5052" s="40"/>
      <c r="S5052" s="40"/>
      <c r="T5052" s="39"/>
      <c r="AG5052" s="110"/>
      <c r="AH5052" s="94"/>
      <c r="AJ5052" s="97"/>
      <c r="AL5052" s="39"/>
      <c r="AP5052" s="39"/>
      <c r="AQ5052" s="77"/>
      <c r="AR5052" s="94"/>
      <c r="AT5052" s="97"/>
      <c r="BB5052" s="79"/>
      <c r="BC5052" s="94"/>
      <c r="BE5052" s="97"/>
      <c r="BF5052" s="97"/>
      <c r="BG5052" s="40"/>
      <c r="BK5052" s="40"/>
      <c r="BL5052" s="79"/>
      <c r="BM5052" s="94"/>
      <c r="BO5052" s="97"/>
      <c r="BQ5052" s="40"/>
      <c r="BR5052" s="94"/>
      <c r="BS5052" s="94"/>
      <c r="BT5052" s="94"/>
      <c r="BU5052" s="40"/>
      <c r="BV5052" s="82"/>
      <c r="BW5052" s="94"/>
      <c r="BX5052" s="48"/>
      <c r="BY5052" s="97"/>
      <c r="BZ5052" s="48"/>
      <c r="CA5052" s="40"/>
      <c r="CB5052" s="94"/>
      <c r="CC5052" s="94"/>
      <c r="CD5052" s="94"/>
      <c r="CE5052" s="40"/>
      <c r="CF5052" s="73"/>
      <c r="CG5052" s="41"/>
      <c r="CH5052" s="41"/>
      <c r="CI5052" s="41"/>
      <c r="CJ5052" s="41"/>
      <c r="CK5052" s="41"/>
      <c r="CL5052" s="68"/>
      <c r="CM5052" s="41"/>
      <c r="CN5052" s="41"/>
      <c r="CO5052" s="39"/>
      <c r="CP5052" s="78"/>
    </row>
    <row r="5053" spans="1:94" s="38" customFormat="1" x14ac:dyDescent="0.25">
      <c r="A5053" s="38">
        <v>5050</v>
      </c>
      <c r="F5053" s="39"/>
      <c r="Q5053" s="39"/>
      <c r="R5053" s="40"/>
      <c r="S5053" s="40"/>
      <c r="T5053" s="39"/>
      <c r="AG5053" s="110"/>
      <c r="AH5053" s="94"/>
      <c r="AJ5053" s="97"/>
      <c r="AL5053" s="39"/>
      <c r="AP5053" s="39"/>
      <c r="AQ5053" s="77"/>
      <c r="AR5053" s="94"/>
      <c r="AT5053" s="97"/>
      <c r="BB5053" s="79"/>
      <c r="BC5053" s="94"/>
      <c r="BE5053" s="97"/>
      <c r="BF5053" s="97"/>
      <c r="BG5053" s="40"/>
      <c r="BK5053" s="40"/>
      <c r="BL5053" s="79"/>
      <c r="BM5053" s="94"/>
      <c r="BO5053" s="97"/>
      <c r="BQ5053" s="40"/>
      <c r="BR5053" s="94"/>
      <c r="BS5053" s="94"/>
      <c r="BT5053" s="94"/>
      <c r="BU5053" s="40"/>
      <c r="BV5053" s="82"/>
      <c r="BW5053" s="94"/>
      <c r="BX5053" s="48"/>
      <c r="BY5053" s="97"/>
      <c r="BZ5053" s="48"/>
      <c r="CA5053" s="40"/>
      <c r="CB5053" s="94"/>
      <c r="CC5053" s="94"/>
      <c r="CD5053" s="94"/>
      <c r="CE5053" s="40"/>
      <c r="CF5053" s="73"/>
      <c r="CG5053" s="41"/>
      <c r="CH5053" s="41"/>
      <c r="CI5053" s="41"/>
      <c r="CJ5053" s="41"/>
      <c r="CK5053" s="41"/>
      <c r="CL5053" s="68"/>
      <c r="CM5053" s="41"/>
      <c r="CN5053" s="41"/>
      <c r="CO5053" s="39"/>
      <c r="CP5053" s="78"/>
    </row>
    <row r="5054" spans="1:94" s="38" customFormat="1" x14ac:dyDescent="0.25">
      <c r="A5054" s="38">
        <v>5051</v>
      </c>
      <c r="F5054" s="39"/>
      <c r="Q5054" s="39"/>
      <c r="R5054" s="40"/>
      <c r="S5054" s="40"/>
      <c r="T5054" s="39"/>
      <c r="AG5054" s="110"/>
      <c r="AH5054" s="94"/>
      <c r="AJ5054" s="97"/>
      <c r="AL5054" s="39"/>
      <c r="AP5054" s="39"/>
      <c r="AQ5054" s="77"/>
      <c r="AR5054" s="94"/>
      <c r="AT5054" s="97"/>
      <c r="BB5054" s="79"/>
      <c r="BC5054" s="94"/>
      <c r="BE5054" s="97"/>
      <c r="BF5054" s="97"/>
      <c r="BG5054" s="40"/>
      <c r="BK5054" s="40"/>
      <c r="BL5054" s="79"/>
      <c r="BM5054" s="94"/>
      <c r="BO5054" s="97"/>
      <c r="BQ5054" s="40"/>
      <c r="BR5054" s="94"/>
      <c r="BS5054" s="94"/>
      <c r="BT5054" s="94"/>
      <c r="BU5054" s="40"/>
      <c r="BV5054" s="82"/>
      <c r="BW5054" s="94"/>
      <c r="BX5054" s="48"/>
      <c r="BY5054" s="97"/>
      <c r="BZ5054" s="48"/>
      <c r="CA5054" s="40"/>
      <c r="CB5054" s="94"/>
      <c r="CC5054" s="94"/>
      <c r="CD5054" s="94"/>
      <c r="CE5054" s="40"/>
      <c r="CF5054" s="73"/>
      <c r="CG5054" s="41"/>
      <c r="CH5054" s="41"/>
      <c r="CI5054" s="41"/>
      <c r="CJ5054" s="41"/>
      <c r="CK5054" s="41"/>
      <c r="CL5054" s="68"/>
      <c r="CM5054" s="41"/>
      <c r="CN5054" s="41"/>
      <c r="CO5054" s="39"/>
      <c r="CP5054" s="78"/>
    </row>
    <row r="5055" spans="1:94" s="38" customFormat="1" x14ac:dyDescent="0.25">
      <c r="A5055" s="38">
        <v>5052</v>
      </c>
      <c r="F5055" s="39"/>
      <c r="Q5055" s="39"/>
      <c r="R5055" s="40"/>
      <c r="S5055" s="40"/>
      <c r="T5055" s="39"/>
      <c r="AG5055" s="110"/>
      <c r="AH5055" s="94"/>
      <c r="AJ5055" s="97"/>
      <c r="AL5055" s="39"/>
      <c r="AP5055" s="39"/>
      <c r="AQ5055" s="77"/>
      <c r="AR5055" s="94"/>
      <c r="AT5055" s="97"/>
      <c r="BB5055" s="79"/>
      <c r="BC5055" s="94"/>
      <c r="BE5055" s="97"/>
      <c r="BF5055" s="97"/>
      <c r="BG5055" s="40"/>
      <c r="BK5055" s="40"/>
      <c r="BL5055" s="79"/>
      <c r="BM5055" s="94"/>
      <c r="BO5055" s="97"/>
      <c r="BQ5055" s="40"/>
      <c r="BR5055" s="94"/>
      <c r="BS5055" s="94"/>
      <c r="BT5055" s="94"/>
      <c r="BU5055" s="40"/>
      <c r="BV5055" s="82"/>
      <c r="BW5055" s="94"/>
      <c r="BX5055" s="48"/>
      <c r="BY5055" s="97"/>
      <c r="BZ5055" s="48"/>
      <c r="CA5055" s="40"/>
      <c r="CB5055" s="94"/>
      <c r="CC5055" s="94"/>
      <c r="CD5055" s="94"/>
      <c r="CE5055" s="40"/>
      <c r="CF5055" s="73"/>
      <c r="CG5055" s="41"/>
      <c r="CH5055" s="41"/>
      <c r="CI5055" s="41"/>
      <c r="CJ5055" s="41"/>
      <c r="CK5055" s="41"/>
      <c r="CL5055" s="68"/>
      <c r="CM5055" s="41"/>
      <c r="CN5055" s="41"/>
      <c r="CO5055" s="39"/>
      <c r="CP5055" s="78"/>
    </row>
    <row r="5056" spans="1:94" s="38" customFormat="1" x14ac:dyDescent="0.25">
      <c r="A5056" s="38">
        <v>5053</v>
      </c>
      <c r="F5056" s="39"/>
      <c r="Q5056" s="39"/>
      <c r="R5056" s="40"/>
      <c r="S5056" s="40"/>
      <c r="T5056" s="39"/>
      <c r="AG5056" s="110"/>
      <c r="AH5056" s="94"/>
      <c r="AJ5056" s="97"/>
      <c r="AL5056" s="39"/>
      <c r="AP5056" s="39"/>
      <c r="AQ5056" s="77"/>
      <c r="AR5056" s="94"/>
      <c r="AT5056" s="97"/>
      <c r="BB5056" s="79"/>
      <c r="BC5056" s="94"/>
      <c r="BE5056" s="97"/>
      <c r="BF5056" s="97"/>
      <c r="BG5056" s="40"/>
      <c r="BK5056" s="40"/>
      <c r="BL5056" s="79"/>
      <c r="BM5056" s="94"/>
      <c r="BO5056" s="97"/>
      <c r="BQ5056" s="40"/>
      <c r="BR5056" s="94"/>
      <c r="BS5056" s="94"/>
      <c r="BT5056" s="94"/>
      <c r="BU5056" s="40"/>
      <c r="BV5056" s="82"/>
      <c r="BW5056" s="94"/>
      <c r="BX5056" s="48"/>
      <c r="BY5056" s="97"/>
      <c r="BZ5056" s="48"/>
      <c r="CA5056" s="40"/>
      <c r="CB5056" s="94"/>
      <c r="CC5056" s="94"/>
      <c r="CD5056" s="94"/>
      <c r="CE5056" s="40"/>
      <c r="CF5056" s="73"/>
      <c r="CG5056" s="41"/>
      <c r="CH5056" s="41"/>
      <c r="CI5056" s="41"/>
      <c r="CJ5056" s="41"/>
      <c r="CK5056" s="41"/>
      <c r="CL5056" s="68"/>
      <c r="CM5056" s="41"/>
      <c r="CN5056" s="41"/>
      <c r="CO5056" s="39"/>
      <c r="CP5056" s="78"/>
    </row>
    <row r="5057" spans="1:94" s="38" customFormat="1" x14ac:dyDescent="0.25">
      <c r="A5057" s="38">
        <v>5054</v>
      </c>
      <c r="F5057" s="39"/>
      <c r="Q5057" s="39"/>
      <c r="R5057" s="40"/>
      <c r="S5057" s="40"/>
      <c r="T5057" s="39"/>
      <c r="AG5057" s="110"/>
      <c r="AH5057" s="94"/>
      <c r="AJ5057" s="97"/>
      <c r="AL5057" s="39"/>
      <c r="AP5057" s="39"/>
      <c r="AQ5057" s="77"/>
      <c r="AR5057" s="94"/>
      <c r="AT5057" s="97"/>
      <c r="BB5057" s="79"/>
      <c r="BC5057" s="94"/>
      <c r="BE5057" s="97"/>
      <c r="BF5057" s="97"/>
      <c r="BG5057" s="40"/>
      <c r="BK5057" s="40"/>
      <c r="BL5057" s="79"/>
      <c r="BM5057" s="94"/>
      <c r="BO5057" s="97"/>
      <c r="BQ5057" s="40"/>
      <c r="BR5057" s="94"/>
      <c r="BS5057" s="94"/>
      <c r="BT5057" s="94"/>
      <c r="BU5057" s="40"/>
      <c r="BV5057" s="82"/>
      <c r="BW5057" s="94"/>
      <c r="BX5057" s="48"/>
      <c r="BY5057" s="97"/>
      <c r="BZ5057" s="48"/>
      <c r="CA5057" s="40"/>
      <c r="CB5057" s="94"/>
      <c r="CC5057" s="94"/>
      <c r="CD5057" s="94"/>
      <c r="CE5057" s="40"/>
      <c r="CF5057" s="73"/>
      <c r="CG5057" s="41"/>
      <c r="CH5057" s="41"/>
      <c r="CI5057" s="41"/>
      <c r="CJ5057" s="41"/>
      <c r="CK5057" s="41"/>
      <c r="CL5057" s="68"/>
      <c r="CM5057" s="41"/>
      <c r="CN5057" s="41"/>
      <c r="CO5057" s="39"/>
      <c r="CP5057" s="78"/>
    </row>
    <row r="5058" spans="1:94" s="38" customFormat="1" x14ac:dyDescent="0.25">
      <c r="A5058" s="38">
        <v>5055</v>
      </c>
      <c r="F5058" s="39"/>
      <c r="Q5058" s="39"/>
      <c r="R5058" s="40"/>
      <c r="S5058" s="40"/>
      <c r="T5058" s="39"/>
      <c r="AG5058" s="110"/>
      <c r="AH5058" s="94"/>
      <c r="AJ5058" s="97"/>
      <c r="AL5058" s="39"/>
      <c r="AP5058" s="39"/>
      <c r="AQ5058" s="77"/>
      <c r="AR5058" s="94"/>
      <c r="AT5058" s="97"/>
      <c r="BB5058" s="79"/>
      <c r="BC5058" s="94"/>
      <c r="BE5058" s="97"/>
      <c r="BF5058" s="97"/>
      <c r="BG5058" s="40"/>
      <c r="BK5058" s="40"/>
      <c r="BL5058" s="79"/>
      <c r="BM5058" s="94"/>
      <c r="BO5058" s="97"/>
      <c r="BQ5058" s="40"/>
      <c r="BR5058" s="94"/>
      <c r="BS5058" s="94"/>
      <c r="BT5058" s="94"/>
      <c r="BU5058" s="40"/>
      <c r="BV5058" s="82"/>
      <c r="BW5058" s="94"/>
      <c r="BX5058" s="48"/>
      <c r="BY5058" s="97"/>
      <c r="BZ5058" s="48"/>
      <c r="CA5058" s="40"/>
      <c r="CB5058" s="94"/>
      <c r="CC5058" s="94"/>
      <c r="CD5058" s="94"/>
      <c r="CE5058" s="40"/>
      <c r="CF5058" s="73"/>
      <c r="CG5058" s="41"/>
      <c r="CH5058" s="41"/>
      <c r="CI5058" s="41"/>
      <c r="CJ5058" s="41"/>
      <c r="CK5058" s="41"/>
      <c r="CL5058" s="68"/>
      <c r="CM5058" s="41"/>
      <c r="CN5058" s="41"/>
      <c r="CO5058" s="39"/>
      <c r="CP5058" s="78"/>
    </row>
    <row r="5059" spans="1:94" s="38" customFormat="1" x14ac:dyDescent="0.25">
      <c r="A5059" s="38">
        <v>5056</v>
      </c>
      <c r="F5059" s="39"/>
      <c r="Q5059" s="39"/>
      <c r="R5059" s="40"/>
      <c r="S5059" s="40"/>
      <c r="T5059" s="39"/>
      <c r="AG5059" s="110"/>
      <c r="AH5059" s="94"/>
      <c r="AJ5059" s="97"/>
      <c r="AL5059" s="39"/>
      <c r="AP5059" s="39"/>
      <c r="AQ5059" s="77"/>
      <c r="AR5059" s="94"/>
      <c r="AT5059" s="97"/>
      <c r="BB5059" s="79"/>
      <c r="BC5059" s="94"/>
      <c r="BE5059" s="97"/>
      <c r="BF5059" s="97"/>
      <c r="BG5059" s="40"/>
      <c r="BK5059" s="40"/>
      <c r="BL5059" s="79"/>
      <c r="BM5059" s="94"/>
      <c r="BO5059" s="97"/>
      <c r="BQ5059" s="40"/>
      <c r="BR5059" s="94"/>
      <c r="BS5059" s="94"/>
      <c r="BT5059" s="94"/>
      <c r="BU5059" s="40"/>
      <c r="BV5059" s="82"/>
      <c r="BW5059" s="94"/>
      <c r="BX5059" s="48"/>
      <c r="BY5059" s="97"/>
      <c r="BZ5059" s="48"/>
      <c r="CA5059" s="40"/>
      <c r="CB5059" s="94"/>
      <c r="CC5059" s="94"/>
      <c r="CD5059" s="94"/>
      <c r="CE5059" s="40"/>
      <c r="CF5059" s="73"/>
      <c r="CG5059" s="41"/>
      <c r="CH5059" s="41"/>
      <c r="CI5059" s="41"/>
      <c r="CJ5059" s="41"/>
      <c r="CK5059" s="41"/>
      <c r="CL5059" s="68"/>
      <c r="CM5059" s="41"/>
      <c r="CN5059" s="41"/>
      <c r="CO5059" s="39"/>
      <c r="CP5059" s="78"/>
    </row>
    <row r="5060" spans="1:94" s="38" customFormat="1" x14ac:dyDescent="0.25">
      <c r="A5060" s="38">
        <v>5057</v>
      </c>
      <c r="F5060" s="39"/>
      <c r="Q5060" s="39"/>
      <c r="R5060" s="40"/>
      <c r="S5060" s="40"/>
      <c r="T5060" s="39"/>
      <c r="AG5060" s="110"/>
      <c r="AH5060" s="94"/>
      <c r="AJ5060" s="97"/>
      <c r="AL5060" s="39"/>
      <c r="AP5060" s="39"/>
      <c r="AQ5060" s="77"/>
      <c r="AR5060" s="94"/>
      <c r="AT5060" s="97"/>
      <c r="BB5060" s="79"/>
      <c r="BC5060" s="94"/>
      <c r="BE5060" s="97"/>
      <c r="BF5060" s="97"/>
      <c r="BG5060" s="40"/>
      <c r="BK5060" s="40"/>
      <c r="BL5060" s="79"/>
      <c r="BM5060" s="94"/>
      <c r="BO5060" s="97"/>
      <c r="BQ5060" s="40"/>
      <c r="BR5060" s="94"/>
      <c r="BS5060" s="94"/>
      <c r="BT5060" s="94"/>
      <c r="BU5060" s="40"/>
      <c r="BV5060" s="82"/>
      <c r="BW5060" s="94"/>
      <c r="BX5060" s="48"/>
      <c r="BY5060" s="97"/>
      <c r="BZ5060" s="48"/>
      <c r="CA5060" s="40"/>
      <c r="CB5060" s="94"/>
      <c r="CC5060" s="94"/>
      <c r="CD5060" s="94"/>
      <c r="CE5060" s="40"/>
      <c r="CF5060" s="73"/>
      <c r="CG5060" s="41"/>
      <c r="CH5060" s="41"/>
      <c r="CI5060" s="41"/>
      <c r="CJ5060" s="41"/>
      <c r="CK5060" s="41"/>
      <c r="CL5060" s="68"/>
      <c r="CM5060" s="41"/>
      <c r="CN5060" s="41"/>
      <c r="CO5060" s="39"/>
      <c r="CP5060" s="78"/>
    </row>
    <row r="5061" spans="1:94" s="38" customFormat="1" x14ac:dyDescent="0.25">
      <c r="A5061" s="38">
        <v>5058</v>
      </c>
      <c r="F5061" s="39"/>
      <c r="Q5061" s="39"/>
      <c r="R5061" s="40"/>
      <c r="S5061" s="40"/>
      <c r="T5061" s="39"/>
      <c r="AG5061" s="110"/>
      <c r="AH5061" s="94"/>
      <c r="AJ5061" s="97"/>
      <c r="AL5061" s="39"/>
      <c r="AP5061" s="39"/>
      <c r="AQ5061" s="77"/>
      <c r="AR5061" s="94"/>
      <c r="AT5061" s="97"/>
      <c r="BB5061" s="79"/>
      <c r="BC5061" s="94"/>
      <c r="BE5061" s="97"/>
      <c r="BF5061" s="97"/>
      <c r="BG5061" s="40"/>
      <c r="BK5061" s="40"/>
      <c r="BL5061" s="79"/>
      <c r="BM5061" s="94"/>
      <c r="BO5061" s="97"/>
      <c r="BQ5061" s="40"/>
      <c r="BR5061" s="94"/>
      <c r="BS5061" s="94"/>
      <c r="BT5061" s="94"/>
      <c r="BU5061" s="40"/>
      <c r="BV5061" s="82"/>
      <c r="BW5061" s="94"/>
      <c r="BX5061" s="48"/>
      <c r="BY5061" s="97"/>
      <c r="BZ5061" s="48"/>
      <c r="CA5061" s="40"/>
      <c r="CB5061" s="94"/>
      <c r="CC5061" s="94"/>
      <c r="CD5061" s="94"/>
      <c r="CE5061" s="40"/>
      <c r="CF5061" s="73"/>
      <c r="CG5061" s="41"/>
      <c r="CH5061" s="41"/>
      <c r="CI5061" s="41"/>
      <c r="CJ5061" s="41"/>
      <c r="CK5061" s="41"/>
      <c r="CL5061" s="68"/>
      <c r="CM5061" s="41"/>
      <c r="CN5061" s="41"/>
      <c r="CO5061" s="39"/>
      <c r="CP5061" s="78"/>
    </row>
    <row r="5062" spans="1:94" s="38" customFormat="1" x14ac:dyDescent="0.25">
      <c r="A5062" s="38">
        <v>5059</v>
      </c>
      <c r="F5062" s="39"/>
      <c r="Q5062" s="39"/>
      <c r="R5062" s="40"/>
      <c r="S5062" s="40"/>
      <c r="T5062" s="39"/>
      <c r="AG5062" s="110"/>
      <c r="AH5062" s="94"/>
      <c r="AJ5062" s="97"/>
      <c r="AL5062" s="39"/>
      <c r="AP5062" s="39"/>
      <c r="AQ5062" s="77"/>
      <c r="AR5062" s="94"/>
      <c r="AT5062" s="97"/>
      <c r="BB5062" s="79"/>
      <c r="BC5062" s="94"/>
      <c r="BE5062" s="97"/>
      <c r="BF5062" s="97"/>
      <c r="BG5062" s="40"/>
      <c r="BK5062" s="40"/>
      <c r="BL5062" s="79"/>
      <c r="BM5062" s="94"/>
      <c r="BO5062" s="97"/>
      <c r="BQ5062" s="40"/>
      <c r="BR5062" s="94"/>
      <c r="BS5062" s="94"/>
      <c r="BT5062" s="94"/>
      <c r="BU5062" s="40"/>
      <c r="BV5062" s="82"/>
      <c r="BW5062" s="94"/>
      <c r="BX5062" s="48"/>
      <c r="BY5062" s="97"/>
      <c r="BZ5062" s="48"/>
      <c r="CA5062" s="40"/>
      <c r="CB5062" s="94"/>
      <c r="CC5062" s="94"/>
      <c r="CD5062" s="94"/>
      <c r="CE5062" s="40"/>
      <c r="CF5062" s="73"/>
      <c r="CG5062" s="41"/>
      <c r="CH5062" s="41"/>
      <c r="CI5062" s="41"/>
      <c r="CJ5062" s="41"/>
      <c r="CK5062" s="41"/>
      <c r="CL5062" s="68"/>
      <c r="CM5062" s="41"/>
      <c r="CN5062" s="41"/>
      <c r="CO5062" s="39"/>
      <c r="CP5062" s="78"/>
    </row>
    <row r="5063" spans="1:94" s="38" customFormat="1" x14ac:dyDescent="0.25">
      <c r="A5063" s="38">
        <v>5060</v>
      </c>
      <c r="F5063" s="39"/>
      <c r="Q5063" s="39"/>
      <c r="R5063" s="40"/>
      <c r="S5063" s="40"/>
      <c r="T5063" s="39"/>
      <c r="AG5063" s="110"/>
      <c r="AH5063" s="94"/>
      <c r="AJ5063" s="97"/>
      <c r="AL5063" s="39"/>
      <c r="AP5063" s="39"/>
      <c r="AQ5063" s="77"/>
      <c r="AR5063" s="94"/>
      <c r="AT5063" s="97"/>
      <c r="BB5063" s="79"/>
      <c r="BC5063" s="94"/>
      <c r="BE5063" s="97"/>
      <c r="BF5063" s="97"/>
      <c r="BG5063" s="40"/>
      <c r="BK5063" s="40"/>
      <c r="BL5063" s="79"/>
      <c r="BM5063" s="94"/>
      <c r="BO5063" s="97"/>
      <c r="BQ5063" s="40"/>
      <c r="BR5063" s="94"/>
      <c r="BS5063" s="94"/>
      <c r="BT5063" s="94"/>
      <c r="BU5063" s="40"/>
      <c r="BV5063" s="82"/>
      <c r="BW5063" s="94"/>
      <c r="BX5063" s="48"/>
      <c r="BY5063" s="97"/>
      <c r="BZ5063" s="48"/>
      <c r="CA5063" s="40"/>
      <c r="CB5063" s="94"/>
      <c r="CC5063" s="94"/>
      <c r="CD5063" s="94"/>
      <c r="CE5063" s="40"/>
      <c r="CF5063" s="73"/>
      <c r="CG5063" s="41"/>
      <c r="CH5063" s="41"/>
      <c r="CI5063" s="41"/>
      <c r="CJ5063" s="41"/>
      <c r="CK5063" s="41"/>
      <c r="CL5063" s="68"/>
      <c r="CM5063" s="41"/>
      <c r="CN5063" s="41"/>
      <c r="CO5063" s="39"/>
      <c r="CP5063" s="78"/>
    </row>
    <row r="5064" spans="1:94" s="38" customFormat="1" x14ac:dyDescent="0.25">
      <c r="A5064" s="38">
        <v>5061</v>
      </c>
      <c r="F5064" s="39"/>
      <c r="Q5064" s="39"/>
      <c r="R5064" s="40"/>
      <c r="S5064" s="40"/>
      <c r="T5064" s="39"/>
      <c r="AG5064" s="110"/>
      <c r="AH5064" s="94"/>
      <c r="AJ5064" s="97"/>
      <c r="AL5064" s="39"/>
      <c r="AP5064" s="39"/>
      <c r="AQ5064" s="77"/>
      <c r="AR5064" s="94"/>
      <c r="AT5064" s="97"/>
      <c r="BB5064" s="79"/>
      <c r="BC5064" s="94"/>
      <c r="BE5064" s="97"/>
      <c r="BF5064" s="97"/>
      <c r="BG5064" s="40"/>
      <c r="BK5064" s="40"/>
      <c r="BL5064" s="79"/>
      <c r="BM5064" s="94"/>
      <c r="BO5064" s="97"/>
      <c r="BQ5064" s="40"/>
      <c r="BR5064" s="94"/>
      <c r="BS5064" s="94"/>
      <c r="BT5064" s="94"/>
      <c r="BU5064" s="40"/>
      <c r="BV5064" s="82"/>
      <c r="BW5064" s="94"/>
      <c r="BX5064" s="48"/>
      <c r="BY5064" s="97"/>
      <c r="BZ5064" s="48"/>
      <c r="CA5064" s="40"/>
      <c r="CB5064" s="94"/>
      <c r="CC5064" s="94"/>
      <c r="CD5064" s="94"/>
      <c r="CE5064" s="40"/>
      <c r="CF5064" s="73"/>
      <c r="CG5064" s="41"/>
      <c r="CH5064" s="41"/>
      <c r="CI5064" s="41"/>
      <c r="CJ5064" s="41"/>
      <c r="CK5064" s="41"/>
      <c r="CL5064" s="68"/>
      <c r="CM5064" s="41"/>
      <c r="CN5064" s="41"/>
      <c r="CO5064" s="39"/>
      <c r="CP5064" s="78"/>
    </row>
    <row r="5065" spans="1:94" s="38" customFormat="1" x14ac:dyDescent="0.25">
      <c r="A5065" s="38">
        <v>5062</v>
      </c>
      <c r="F5065" s="39"/>
      <c r="Q5065" s="39"/>
      <c r="R5065" s="40"/>
      <c r="S5065" s="40"/>
      <c r="T5065" s="39"/>
      <c r="AG5065" s="110"/>
      <c r="AH5065" s="94"/>
      <c r="AJ5065" s="97"/>
      <c r="AL5065" s="39"/>
      <c r="AP5065" s="39"/>
      <c r="AQ5065" s="77"/>
      <c r="AR5065" s="94"/>
      <c r="AT5065" s="97"/>
      <c r="BB5065" s="79"/>
      <c r="BC5065" s="94"/>
      <c r="BE5065" s="97"/>
      <c r="BF5065" s="97"/>
      <c r="BG5065" s="40"/>
      <c r="BK5065" s="40"/>
      <c r="BL5065" s="79"/>
      <c r="BM5065" s="94"/>
      <c r="BO5065" s="97"/>
      <c r="BQ5065" s="40"/>
      <c r="BR5065" s="94"/>
      <c r="BS5065" s="94"/>
      <c r="BT5065" s="94"/>
      <c r="BU5065" s="40"/>
      <c r="BV5065" s="82"/>
      <c r="BW5065" s="94"/>
      <c r="BX5065" s="48"/>
      <c r="BY5065" s="97"/>
      <c r="BZ5065" s="48"/>
      <c r="CA5065" s="40"/>
      <c r="CB5065" s="94"/>
      <c r="CC5065" s="94"/>
      <c r="CD5065" s="94"/>
      <c r="CE5065" s="40"/>
      <c r="CF5065" s="73"/>
      <c r="CG5065" s="41"/>
      <c r="CH5065" s="41"/>
      <c r="CI5065" s="41"/>
      <c r="CJ5065" s="41"/>
      <c r="CK5065" s="41"/>
      <c r="CL5065" s="68"/>
      <c r="CM5065" s="41"/>
      <c r="CN5065" s="41"/>
      <c r="CO5065" s="39"/>
      <c r="CP5065" s="78"/>
    </row>
    <row r="5066" spans="1:94" s="38" customFormat="1" x14ac:dyDescent="0.25">
      <c r="A5066" s="38">
        <v>5063</v>
      </c>
      <c r="F5066" s="39"/>
      <c r="Q5066" s="39"/>
      <c r="R5066" s="40"/>
      <c r="S5066" s="40"/>
      <c r="T5066" s="39"/>
      <c r="AG5066" s="110"/>
      <c r="AH5066" s="94"/>
      <c r="AJ5066" s="97"/>
      <c r="AL5066" s="39"/>
      <c r="AP5066" s="39"/>
      <c r="AQ5066" s="77"/>
      <c r="AR5066" s="94"/>
      <c r="AT5066" s="97"/>
      <c r="BB5066" s="79"/>
      <c r="BC5066" s="94"/>
      <c r="BE5066" s="97"/>
      <c r="BF5066" s="97"/>
      <c r="BG5066" s="40"/>
      <c r="BK5066" s="40"/>
      <c r="BL5066" s="79"/>
      <c r="BM5066" s="94"/>
      <c r="BO5066" s="97"/>
      <c r="BQ5066" s="40"/>
      <c r="BR5066" s="94"/>
      <c r="BS5066" s="94"/>
      <c r="BT5066" s="94"/>
      <c r="BU5066" s="40"/>
      <c r="BV5066" s="82"/>
      <c r="BW5066" s="94"/>
      <c r="BX5066" s="48"/>
      <c r="BY5066" s="97"/>
      <c r="BZ5066" s="48"/>
      <c r="CA5066" s="40"/>
      <c r="CB5066" s="94"/>
      <c r="CC5066" s="94"/>
      <c r="CD5066" s="94"/>
      <c r="CE5066" s="40"/>
      <c r="CF5066" s="73"/>
      <c r="CG5066" s="41"/>
      <c r="CH5066" s="41"/>
      <c r="CI5066" s="41"/>
      <c r="CJ5066" s="41"/>
      <c r="CK5066" s="41"/>
      <c r="CL5066" s="68"/>
      <c r="CM5066" s="41"/>
      <c r="CN5066" s="41"/>
      <c r="CO5066" s="39"/>
      <c r="CP5066" s="78"/>
    </row>
    <row r="5067" spans="1:94" s="38" customFormat="1" x14ac:dyDescent="0.25">
      <c r="A5067" s="38">
        <v>5064</v>
      </c>
      <c r="F5067" s="39"/>
      <c r="Q5067" s="39"/>
      <c r="R5067" s="40"/>
      <c r="S5067" s="40"/>
      <c r="T5067" s="39"/>
      <c r="AG5067" s="110"/>
      <c r="AH5067" s="94"/>
      <c r="AJ5067" s="97"/>
      <c r="AL5067" s="39"/>
      <c r="AP5067" s="39"/>
      <c r="AQ5067" s="77"/>
      <c r="AR5067" s="94"/>
      <c r="AT5067" s="97"/>
      <c r="BB5067" s="79"/>
      <c r="BC5067" s="94"/>
      <c r="BE5067" s="97"/>
      <c r="BF5067" s="97"/>
      <c r="BG5067" s="40"/>
      <c r="BK5067" s="40"/>
      <c r="BL5067" s="79"/>
      <c r="BM5067" s="94"/>
      <c r="BO5067" s="97"/>
      <c r="BQ5067" s="40"/>
      <c r="BR5067" s="94"/>
      <c r="BS5067" s="94"/>
      <c r="BT5067" s="94"/>
      <c r="BU5067" s="40"/>
      <c r="BV5067" s="82"/>
      <c r="BW5067" s="94"/>
      <c r="BX5067" s="48"/>
      <c r="BY5067" s="97"/>
      <c r="BZ5067" s="48"/>
      <c r="CA5067" s="40"/>
      <c r="CB5067" s="94"/>
      <c r="CC5067" s="94"/>
      <c r="CD5067" s="94"/>
      <c r="CE5067" s="40"/>
      <c r="CF5067" s="73"/>
      <c r="CG5067" s="41"/>
      <c r="CH5067" s="41"/>
      <c r="CI5067" s="41"/>
      <c r="CJ5067" s="41"/>
      <c r="CK5067" s="41"/>
      <c r="CL5067" s="68"/>
      <c r="CM5067" s="41"/>
      <c r="CN5067" s="41"/>
      <c r="CO5067" s="39"/>
      <c r="CP5067" s="78"/>
    </row>
    <row r="5068" spans="1:94" s="38" customFormat="1" x14ac:dyDescent="0.25">
      <c r="A5068" s="38">
        <v>5065</v>
      </c>
      <c r="F5068" s="39"/>
      <c r="Q5068" s="39"/>
      <c r="R5068" s="40"/>
      <c r="S5068" s="40"/>
      <c r="T5068" s="39"/>
      <c r="AG5068" s="110"/>
      <c r="AH5068" s="94"/>
      <c r="AJ5068" s="97"/>
      <c r="AL5068" s="39"/>
      <c r="AP5068" s="39"/>
      <c r="AQ5068" s="77"/>
      <c r="AR5068" s="94"/>
      <c r="AT5068" s="97"/>
      <c r="BB5068" s="79"/>
      <c r="BC5068" s="94"/>
      <c r="BE5068" s="97"/>
      <c r="BF5068" s="97"/>
      <c r="BG5068" s="40"/>
      <c r="BK5068" s="40"/>
      <c r="BL5068" s="79"/>
      <c r="BM5068" s="94"/>
      <c r="BO5068" s="97"/>
      <c r="BQ5068" s="40"/>
      <c r="BR5068" s="94"/>
      <c r="BS5068" s="94"/>
      <c r="BT5068" s="94"/>
      <c r="BU5068" s="40"/>
      <c r="BV5068" s="82"/>
      <c r="BW5068" s="94"/>
      <c r="BX5068" s="48"/>
      <c r="BY5068" s="97"/>
      <c r="BZ5068" s="48"/>
      <c r="CA5068" s="40"/>
      <c r="CB5068" s="94"/>
      <c r="CC5068" s="94"/>
      <c r="CD5068" s="94"/>
      <c r="CE5068" s="40"/>
      <c r="CF5068" s="73"/>
      <c r="CG5068" s="41"/>
      <c r="CH5068" s="41"/>
      <c r="CI5068" s="41"/>
      <c r="CJ5068" s="41"/>
      <c r="CK5068" s="41"/>
      <c r="CL5068" s="68"/>
      <c r="CM5068" s="41"/>
      <c r="CN5068" s="41"/>
      <c r="CO5068" s="39"/>
      <c r="CP5068" s="78"/>
    </row>
    <row r="5069" spans="1:94" s="38" customFormat="1" x14ac:dyDescent="0.25">
      <c r="A5069" s="38">
        <v>5066</v>
      </c>
      <c r="F5069" s="39"/>
      <c r="Q5069" s="39"/>
      <c r="R5069" s="40"/>
      <c r="S5069" s="40"/>
      <c r="T5069" s="39"/>
      <c r="AG5069" s="110"/>
      <c r="AH5069" s="94"/>
      <c r="AJ5069" s="97"/>
      <c r="AL5069" s="39"/>
      <c r="AP5069" s="39"/>
      <c r="AQ5069" s="77"/>
      <c r="AR5069" s="94"/>
      <c r="AT5069" s="97"/>
      <c r="BB5069" s="79"/>
      <c r="BC5069" s="94"/>
      <c r="BE5069" s="97"/>
      <c r="BF5069" s="97"/>
      <c r="BG5069" s="40"/>
      <c r="BK5069" s="40"/>
      <c r="BL5069" s="79"/>
      <c r="BM5069" s="94"/>
      <c r="BO5069" s="97"/>
      <c r="BQ5069" s="40"/>
      <c r="BR5069" s="94"/>
      <c r="BS5069" s="94"/>
      <c r="BT5069" s="94"/>
      <c r="BU5069" s="40"/>
      <c r="BV5069" s="82"/>
      <c r="BW5069" s="94"/>
      <c r="BX5069" s="48"/>
      <c r="BY5069" s="97"/>
      <c r="BZ5069" s="48"/>
      <c r="CA5069" s="40"/>
      <c r="CB5069" s="94"/>
      <c r="CC5069" s="94"/>
      <c r="CD5069" s="94"/>
      <c r="CE5069" s="40"/>
      <c r="CF5069" s="73"/>
      <c r="CG5069" s="41"/>
      <c r="CH5069" s="41"/>
      <c r="CI5069" s="41"/>
      <c r="CJ5069" s="41"/>
      <c r="CK5069" s="41"/>
      <c r="CL5069" s="68"/>
      <c r="CM5069" s="41"/>
      <c r="CN5069" s="41"/>
      <c r="CO5069" s="39"/>
      <c r="CP5069" s="78"/>
    </row>
    <row r="5070" spans="1:94" s="38" customFormat="1" x14ac:dyDescent="0.25">
      <c r="A5070" s="38">
        <v>5067</v>
      </c>
      <c r="F5070" s="39"/>
      <c r="Q5070" s="39"/>
      <c r="R5070" s="40"/>
      <c r="S5070" s="40"/>
      <c r="T5070" s="39"/>
      <c r="AG5070" s="110"/>
      <c r="AH5070" s="94"/>
      <c r="AJ5070" s="97"/>
      <c r="AL5070" s="39"/>
      <c r="AP5070" s="39"/>
      <c r="AQ5070" s="77"/>
      <c r="AR5070" s="94"/>
      <c r="AT5070" s="97"/>
      <c r="BB5070" s="79"/>
      <c r="BC5070" s="94"/>
      <c r="BE5070" s="97"/>
      <c r="BF5070" s="97"/>
      <c r="BG5070" s="40"/>
      <c r="BK5070" s="40"/>
      <c r="BL5070" s="79"/>
      <c r="BM5070" s="94"/>
      <c r="BO5070" s="97"/>
      <c r="BQ5070" s="40"/>
      <c r="BR5070" s="94"/>
      <c r="BS5070" s="94"/>
      <c r="BT5070" s="94"/>
      <c r="BU5070" s="40"/>
      <c r="BV5070" s="82"/>
      <c r="BW5070" s="94"/>
      <c r="BX5070" s="48"/>
      <c r="BY5070" s="97"/>
      <c r="BZ5070" s="48"/>
      <c r="CA5070" s="40"/>
      <c r="CB5070" s="94"/>
      <c r="CC5070" s="94"/>
      <c r="CD5070" s="94"/>
      <c r="CE5070" s="40"/>
      <c r="CF5070" s="73"/>
      <c r="CG5070" s="41"/>
      <c r="CH5070" s="41"/>
      <c r="CI5070" s="41"/>
      <c r="CJ5070" s="41"/>
      <c r="CK5070" s="41"/>
      <c r="CL5070" s="68"/>
      <c r="CM5070" s="41"/>
      <c r="CN5070" s="41"/>
      <c r="CO5070" s="39"/>
      <c r="CP5070" s="78"/>
    </row>
    <row r="5071" spans="1:94" s="38" customFormat="1" x14ac:dyDescent="0.25">
      <c r="A5071" s="38">
        <v>5068</v>
      </c>
      <c r="F5071" s="39"/>
      <c r="Q5071" s="39"/>
      <c r="R5071" s="40"/>
      <c r="S5071" s="40"/>
      <c r="T5071" s="39"/>
      <c r="AG5071" s="110"/>
      <c r="AH5071" s="94"/>
      <c r="AJ5071" s="97"/>
      <c r="AL5071" s="39"/>
      <c r="AP5071" s="39"/>
      <c r="AQ5071" s="77"/>
      <c r="AR5071" s="94"/>
      <c r="AT5071" s="97"/>
      <c r="BB5071" s="79"/>
      <c r="BC5071" s="94"/>
      <c r="BE5071" s="97"/>
      <c r="BF5071" s="97"/>
      <c r="BG5071" s="40"/>
      <c r="BK5071" s="40"/>
      <c r="BL5071" s="79"/>
      <c r="BM5071" s="94"/>
      <c r="BO5071" s="97"/>
      <c r="BQ5071" s="40"/>
      <c r="BR5071" s="94"/>
      <c r="BS5071" s="94"/>
      <c r="BT5071" s="94"/>
      <c r="BU5071" s="40"/>
      <c r="BV5071" s="82"/>
      <c r="BW5071" s="94"/>
      <c r="BX5071" s="48"/>
      <c r="BY5071" s="97"/>
      <c r="BZ5071" s="48"/>
      <c r="CA5071" s="40"/>
      <c r="CB5071" s="94"/>
      <c r="CC5071" s="94"/>
      <c r="CD5071" s="94"/>
      <c r="CE5071" s="40"/>
      <c r="CF5071" s="73"/>
      <c r="CG5071" s="41"/>
      <c r="CH5071" s="41"/>
      <c r="CI5071" s="41"/>
      <c r="CJ5071" s="41"/>
      <c r="CK5071" s="41"/>
      <c r="CL5071" s="68"/>
      <c r="CM5071" s="41"/>
      <c r="CN5071" s="41"/>
      <c r="CO5071" s="39"/>
      <c r="CP5071" s="78"/>
    </row>
    <row r="5072" spans="1:94" s="38" customFormat="1" x14ac:dyDescent="0.25">
      <c r="A5072" s="38">
        <v>5069</v>
      </c>
      <c r="F5072" s="39"/>
      <c r="Q5072" s="39"/>
      <c r="R5072" s="40"/>
      <c r="S5072" s="40"/>
      <c r="T5072" s="39"/>
      <c r="AG5072" s="110"/>
      <c r="AH5072" s="94"/>
      <c r="AJ5072" s="97"/>
      <c r="AL5072" s="39"/>
      <c r="AP5072" s="39"/>
      <c r="AQ5072" s="77"/>
      <c r="AR5072" s="94"/>
      <c r="AT5072" s="97"/>
      <c r="BB5072" s="79"/>
      <c r="BC5072" s="94"/>
      <c r="BE5072" s="97"/>
      <c r="BF5072" s="97"/>
      <c r="BG5072" s="40"/>
      <c r="BK5072" s="40"/>
      <c r="BL5072" s="79"/>
      <c r="BM5072" s="94"/>
      <c r="BO5072" s="97"/>
      <c r="BQ5072" s="40"/>
      <c r="BR5072" s="94"/>
      <c r="BS5072" s="94"/>
      <c r="BT5072" s="94"/>
      <c r="BU5072" s="40"/>
      <c r="BV5072" s="82"/>
      <c r="BW5072" s="94"/>
      <c r="BX5072" s="48"/>
      <c r="BY5072" s="97"/>
      <c r="BZ5072" s="48"/>
      <c r="CA5072" s="40"/>
      <c r="CB5072" s="94"/>
      <c r="CC5072" s="94"/>
      <c r="CD5072" s="94"/>
      <c r="CE5072" s="40"/>
      <c r="CF5072" s="73"/>
      <c r="CG5072" s="41"/>
      <c r="CH5072" s="41"/>
      <c r="CI5072" s="41"/>
      <c r="CJ5072" s="41"/>
      <c r="CK5072" s="41"/>
      <c r="CL5072" s="68"/>
      <c r="CM5072" s="41"/>
      <c r="CN5072" s="41"/>
      <c r="CO5072" s="39"/>
      <c r="CP5072" s="78"/>
    </row>
    <row r="5073" spans="1:94" s="38" customFormat="1" x14ac:dyDescent="0.25">
      <c r="A5073" s="38">
        <v>5070</v>
      </c>
      <c r="F5073" s="39"/>
      <c r="Q5073" s="39"/>
      <c r="R5073" s="40"/>
      <c r="S5073" s="40"/>
      <c r="T5073" s="39"/>
      <c r="AG5073" s="110"/>
      <c r="AH5073" s="94"/>
      <c r="AJ5073" s="97"/>
      <c r="AL5073" s="39"/>
      <c r="AP5073" s="39"/>
      <c r="AQ5073" s="77"/>
      <c r="AR5073" s="94"/>
      <c r="AT5073" s="97"/>
      <c r="BB5073" s="79"/>
      <c r="BC5073" s="94"/>
      <c r="BE5073" s="97"/>
      <c r="BF5073" s="97"/>
      <c r="BG5073" s="40"/>
      <c r="BK5073" s="40"/>
      <c r="BL5073" s="79"/>
      <c r="BM5073" s="94"/>
      <c r="BO5073" s="97"/>
      <c r="BQ5073" s="40"/>
      <c r="BR5073" s="94"/>
      <c r="BS5073" s="94"/>
      <c r="BT5073" s="94"/>
      <c r="BU5073" s="40"/>
      <c r="BV5073" s="82"/>
      <c r="BW5073" s="94"/>
      <c r="BX5073" s="48"/>
      <c r="BY5073" s="97"/>
      <c r="BZ5073" s="48"/>
      <c r="CA5073" s="40"/>
      <c r="CB5073" s="94"/>
      <c r="CC5073" s="94"/>
      <c r="CD5073" s="94"/>
      <c r="CE5073" s="40"/>
      <c r="CF5073" s="73"/>
      <c r="CG5073" s="41"/>
      <c r="CH5073" s="41"/>
      <c r="CI5073" s="41"/>
      <c r="CJ5073" s="41"/>
      <c r="CK5073" s="41"/>
      <c r="CL5073" s="68"/>
      <c r="CM5073" s="41"/>
      <c r="CN5073" s="41"/>
      <c r="CO5073" s="39"/>
      <c r="CP5073" s="78"/>
    </row>
    <row r="5074" spans="1:94" s="38" customFormat="1" x14ac:dyDescent="0.25">
      <c r="A5074" s="38">
        <v>5071</v>
      </c>
      <c r="F5074" s="39"/>
      <c r="Q5074" s="39"/>
      <c r="R5074" s="40"/>
      <c r="S5074" s="40"/>
      <c r="T5074" s="39"/>
      <c r="AG5074" s="110"/>
      <c r="AH5074" s="94"/>
      <c r="AJ5074" s="97"/>
      <c r="AL5074" s="39"/>
      <c r="AP5074" s="39"/>
      <c r="AQ5074" s="77"/>
      <c r="AR5074" s="94"/>
      <c r="AT5074" s="97"/>
      <c r="BB5074" s="79"/>
      <c r="BC5074" s="94"/>
      <c r="BE5074" s="97"/>
      <c r="BF5074" s="97"/>
      <c r="BG5074" s="40"/>
      <c r="BK5074" s="40"/>
      <c r="BL5074" s="79"/>
      <c r="BM5074" s="94"/>
      <c r="BO5074" s="97"/>
      <c r="BQ5074" s="40"/>
      <c r="BR5074" s="94"/>
      <c r="BS5074" s="94"/>
      <c r="BT5074" s="94"/>
      <c r="BU5074" s="40"/>
      <c r="BV5074" s="82"/>
      <c r="BW5074" s="94"/>
      <c r="BX5074" s="48"/>
      <c r="BY5074" s="97"/>
      <c r="BZ5074" s="48"/>
      <c r="CA5074" s="40"/>
      <c r="CB5074" s="94"/>
      <c r="CC5074" s="94"/>
      <c r="CD5074" s="94"/>
      <c r="CE5074" s="40"/>
      <c r="CF5074" s="73"/>
      <c r="CG5074" s="41"/>
      <c r="CH5074" s="41"/>
      <c r="CI5074" s="41"/>
      <c r="CJ5074" s="41"/>
      <c r="CK5074" s="41"/>
      <c r="CL5074" s="68"/>
      <c r="CM5074" s="41"/>
      <c r="CN5074" s="41"/>
      <c r="CO5074" s="39"/>
      <c r="CP5074" s="78"/>
    </row>
    <row r="5075" spans="1:94" s="38" customFormat="1" x14ac:dyDescent="0.25">
      <c r="A5075" s="38">
        <v>5072</v>
      </c>
      <c r="F5075" s="39"/>
      <c r="Q5075" s="39"/>
      <c r="R5075" s="40"/>
      <c r="S5075" s="40"/>
      <c r="T5075" s="39"/>
      <c r="AG5075" s="110"/>
      <c r="AH5075" s="94"/>
      <c r="AJ5075" s="97"/>
      <c r="AL5075" s="39"/>
      <c r="AP5075" s="39"/>
      <c r="AQ5075" s="77"/>
      <c r="AR5075" s="94"/>
      <c r="AT5075" s="97"/>
      <c r="BB5075" s="79"/>
      <c r="BC5075" s="94"/>
      <c r="BE5075" s="97"/>
      <c r="BF5075" s="97"/>
      <c r="BG5075" s="40"/>
      <c r="BK5075" s="40"/>
      <c r="BL5075" s="79"/>
      <c r="BM5075" s="94"/>
      <c r="BO5075" s="97"/>
      <c r="BQ5075" s="40"/>
      <c r="BR5075" s="94"/>
      <c r="BS5075" s="94"/>
      <c r="BT5075" s="94"/>
      <c r="BU5075" s="40"/>
      <c r="BV5075" s="82"/>
      <c r="BW5075" s="94"/>
      <c r="BX5075" s="48"/>
      <c r="BY5075" s="97"/>
      <c r="BZ5075" s="48"/>
      <c r="CA5075" s="40"/>
      <c r="CB5075" s="94"/>
      <c r="CC5075" s="94"/>
      <c r="CD5075" s="94"/>
      <c r="CE5075" s="40"/>
      <c r="CF5075" s="73"/>
      <c r="CG5075" s="41"/>
      <c r="CH5075" s="41"/>
      <c r="CI5075" s="41"/>
      <c r="CJ5075" s="41"/>
      <c r="CK5075" s="41"/>
      <c r="CL5075" s="68"/>
      <c r="CM5075" s="41"/>
      <c r="CN5075" s="41"/>
      <c r="CO5075" s="39"/>
      <c r="CP5075" s="78"/>
    </row>
    <row r="5076" spans="1:94" s="38" customFormat="1" x14ac:dyDescent="0.25">
      <c r="A5076" s="38">
        <v>5073</v>
      </c>
      <c r="F5076" s="39"/>
      <c r="Q5076" s="39"/>
      <c r="R5076" s="40"/>
      <c r="S5076" s="40"/>
      <c r="T5076" s="39"/>
      <c r="AG5076" s="110"/>
      <c r="AH5076" s="94"/>
      <c r="AJ5076" s="97"/>
      <c r="AL5076" s="39"/>
      <c r="AP5076" s="39"/>
      <c r="AQ5076" s="77"/>
      <c r="AR5076" s="94"/>
      <c r="AT5076" s="97"/>
      <c r="BB5076" s="79"/>
      <c r="BC5076" s="94"/>
      <c r="BE5076" s="97"/>
      <c r="BF5076" s="97"/>
      <c r="BG5076" s="40"/>
      <c r="BK5076" s="40"/>
      <c r="BL5076" s="79"/>
      <c r="BM5076" s="94"/>
      <c r="BO5076" s="97"/>
      <c r="BQ5076" s="40"/>
      <c r="BR5076" s="94"/>
      <c r="BS5076" s="94"/>
      <c r="BT5076" s="94"/>
      <c r="BU5076" s="40"/>
      <c r="BV5076" s="82"/>
      <c r="BW5076" s="94"/>
      <c r="BX5076" s="48"/>
      <c r="BY5076" s="97"/>
      <c r="BZ5076" s="48"/>
      <c r="CA5076" s="40"/>
      <c r="CB5076" s="94"/>
      <c r="CC5076" s="94"/>
      <c r="CD5076" s="94"/>
      <c r="CE5076" s="40"/>
      <c r="CF5076" s="73"/>
      <c r="CG5076" s="41"/>
      <c r="CH5076" s="41"/>
      <c r="CI5076" s="41"/>
      <c r="CJ5076" s="41"/>
      <c r="CK5076" s="41"/>
      <c r="CL5076" s="68"/>
      <c r="CM5076" s="41"/>
      <c r="CN5076" s="41"/>
      <c r="CO5076" s="39"/>
      <c r="CP5076" s="78"/>
    </row>
    <row r="5077" spans="1:94" s="38" customFormat="1" x14ac:dyDescent="0.25">
      <c r="A5077" s="38">
        <v>5074</v>
      </c>
      <c r="F5077" s="39"/>
      <c r="Q5077" s="39"/>
      <c r="R5077" s="40"/>
      <c r="S5077" s="40"/>
      <c r="T5077" s="39"/>
      <c r="AG5077" s="110"/>
      <c r="AH5077" s="94"/>
      <c r="AJ5077" s="97"/>
      <c r="AL5077" s="39"/>
      <c r="AP5077" s="39"/>
      <c r="AQ5077" s="77"/>
      <c r="AR5077" s="94"/>
      <c r="AT5077" s="97"/>
      <c r="BB5077" s="79"/>
      <c r="BC5077" s="94"/>
      <c r="BE5077" s="97"/>
      <c r="BF5077" s="97"/>
      <c r="BG5077" s="40"/>
      <c r="BK5077" s="40"/>
      <c r="BL5077" s="79"/>
      <c r="BM5077" s="94"/>
      <c r="BO5077" s="97"/>
      <c r="BQ5077" s="40"/>
      <c r="BR5077" s="94"/>
      <c r="BS5077" s="94"/>
      <c r="BT5077" s="94"/>
      <c r="BU5077" s="40"/>
      <c r="BV5077" s="82"/>
      <c r="BW5077" s="94"/>
      <c r="BX5077" s="48"/>
      <c r="BY5077" s="97"/>
      <c r="BZ5077" s="48"/>
      <c r="CA5077" s="40"/>
      <c r="CB5077" s="94"/>
      <c r="CC5077" s="94"/>
      <c r="CD5077" s="94"/>
      <c r="CE5077" s="40"/>
      <c r="CF5077" s="73"/>
      <c r="CG5077" s="41"/>
      <c r="CH5077" s="41"/>
      <c r="CI5077" s="41"/>
      <c r="CJ5077" s="41"/>
      <c r="CK5077" s="41"/>
      <c r="CL5077" s="68"/>
      <c r="CM5077" s="41"/>
      <c r="CN5077" s="41"/>
      <c r="CO5077" s="39"/>
      <c r="CP5077" s="78"/>
    </row>
    <row r="5078" spans="1:94" s="38" customFormat="1" x14ac:dyDescent="0.25">
      <c r="A5078" s="38">
        <v>5075</v>
      </c>
      <c r="F5078" s="39"/>
      <c r="Q5078" s="39"/>
      <c r="R5078" s="40"/>
      <c r="S5078" s="40"/>
      <c r="T5078" s="39"/>
      <c r="AG5078" s="110"/>
      <c r="AH5078" s="94"/>
      <c r="AJ5078" s="97"/>
      <c r="AL5078" s="39"/>
      <c r="AP5078" s="39"/>
      <c r="AQ5078" s="77"/>
      <c r="AR5078" s="94"/>
      <c r="AT5078" s="97"/>
      <c r="BB5078" s="79"/>
      <c r="BC5078" s="94"/>
      <c r="BE5078" s="97"/>
      <c r="BF5078" s="97"/>
      <c r="BG5078" s="40"/>
      <c r="BK5078" s="40"/>
      <c r="BL5078" s="79"/>
      <c r="BM5078" s="94"/>
      <c r="BO5078" s="97"/>
      <c r="BQ5078" s="40"/>
      <c r="BR5078" s="94"/>
      <c r="BS5078" s="94"/>
      <c r="BT5078" s="94"/>
      <c r="BU5078" s="40"/>
      <c r="BV5078" s="82"/>
      <c r="BW5078" s="94"/>
      <c r="BX5078" s="48"/>
      <c r="BY5078" s="97"/>
      <c r="BZ5078" s="48"/>
      <c r="CA5078" s="40"/>
      <c r="CB5078" s="94"/>
      <c r="CC5078" s="94"/>
      <c r="CD5078" s="94"/>
      <c r="CE5078" s="40"/>
      <c r="CF5078" s="73"/>
      <c r="CG5078" s="41"/>
      <c r="CH5078" s="41"/>
      <c r="CI5078" s="41"/>
      <c r="CJ5078" s="41"/>
      <c r="CK5078" s="41"/>
      <c r="CL5078" s="68"/>
      <c r="CM5078" s="41"/>
      <c r="CN5078" s="41"/>
      <c r="CO5078" s="39"/>
      <c r="CP5078" s="78"/>
    </row>
    <row r="5079" spans="1:94" s="38" customFormat="1" x14ac:dyDescent="0.25">
      <c r="A5079" s="38">
        <v>5076</v>
      </c>
      <c r="F5079" s="39"/>
      <c r="Q5079" s="39"/>
      <c r="R5079" s="40"/>
      <c r="S5079" s="40"/>
      <c r="T5079" s="39"/>
      <c r="AG5079" s="110"/>
      <c r="AH5079" s="94"/>
      <c r="AJ5079" s="97"/>
      <c r="AL5079" s="39"/>
      <c r="AP5079" s="39"/>
      <c r="AQ5079" s="77"/>
      <c r="AR5079" s="94"/>
      <c r="AT5079" s="97"/>
      <c r="BB5079" s="79"/>
      <c r="BC5079" s="94"/>
      <c r="BE5079" s="97"/>
      <c r="BF5079" s="97"/>
      <c r="BG5079" s="40"/>
      <c r="BK5079" s="40"/>
      <c r="BL5079" s="79"/>
      <c r="BM5079" s="94"/>
      <c r="BO5079" s="97"/>
      <c r="BQ5079" s="40"/>
      <c r="BR5079" s="94"/>
      <c r="BS5079" s="94"/>
      <c r="BT5079" s="94"/>
      <c r="BU5079" s="40"/>
      <c r="BV5079" s="82"/>
      <c r="BW5079" s="94"/>
      <c r="BX5079" s="48"/>
      <c r="BY5079" s="97"/>
      <c r="BZ5079" s="48"/>
      <c r="CA5079" s="40"/>
      <c r="CB5079" s="94"/>
      <c r="CC5079" s="94"/>
      <c r="CD5079" s="94"/>
      <c r="CE5079" s="40"/>
      <c r="CF5079" s="73"/>
      <c r="CG5079" s="41"/>
      <c r="CH5079" s="41"/>
      <c r="CI5079" s="41"/>
      <c r="CJ5079" s="41"/>
      <c r="CK5079" s="41"/>
      <c r="CL5079" s="68"/>
      <c r="CM5079" s="41"/>
      <c r="CN5079" s="41"/>
      <c r="CO5079" s="39"/>
      <c r="CP5079" s="78"/>
    </row>
    <row r="5080" spans="1:94" s="38" customFormat="1" x14ac:dyDescent="0.25">
      <c r="A5080" s="38">
        <v>5077</v>
      </c>
      <c r="F5080" s="39"/>
      <c r="Q5080" s="39"/>
      <c r="R5080" s="40"/>
      <c r="S5080" s="40"/>
      <c r="T5080" s="39"/>
      <c r="AG5080" s="110"/>
      <c r="AH5080" s="94"/>
      <c r="AJ5080" s="97"/>
      <c r="AL5080" s="39"/>
      <c r="AP5080" s="39"/>
      <c r="AQ5080" s="77"/>
      <c r="AR5080" s="94"/>
      <c r="AT5080" s="97"/>
      <c r="BB5080" s="79"/>
      <c r="BC5080" s="94"/>
      <c r="BE5080" s="97"/>
      <c r="BF5080" s="97"/>
      <c r="BG5080" s="40"/>
      <c r="BK5080" s="40"/>
      <c r="BL5080" s="79"/>
      <c r="BM5080" s="94"/>
      <c r="BO5080" s="97"/>
      <c r="BQ5080" s="40"/>
      <c r="BR5080" s="94"/>
      <c r="BS5080" s="94"/>
      <c r="BT5080" s="94"/>
      <c r="BU5080" s="40"/>
      <c r="BV5080" s="82"/>
      <c r="BW5080" s="94"/>
      <c r="BX5080" s="48"/>
      <c r="BY5080" s="97"/>
      <c r="BZ5080" s="48"/>
      <c r="CA5080" s="40"/>
      <c r="CB5080" s="94"/>
      <c r="CC5080" s="94"/>
      <c r="CD5080" s="94"/>
      <c r="CE5080" s="40"/>
      <c r="CF5080" s="73"/>
      <c r="CG5080" s="41"/>
      <c r="CH5080" s="41"/>
      <c r="CI5080" s="41"/>
      <c r="CJ5080" s="41"/>
      <c r="CK5080" s="41"/>
      <c r="CL5080" s="68"/>
      <c r="CM5080" s="41"/>
      <c r="CN5080" s="41"/>
      <c r="CO5080" s="39"/>
      <c r="CP5080" s="78"/>
    </row>
    <row r="5081" spans="1:94" s="38" customFormat="1" x14ac:dyDescent="0.25">
      <c r="A5081" s="38">
        <v>5078</v>
      </c>
      <c r="F5081" s="39"/>
      <c r="Q5081" s="39"/>
      <c r="R5081" s="40"/>
      <c r="S5081" s="40"/>
      <c r="T5081" s="39"/>
      <c r="AG5081" s="110"/>
      <c r="AH5081" s="94"/>
      <c r="AJ5081" s="97"/>
      <c r="AL5081" s="39"/>
      <c r="AP5081" s="39"/>
      <c r="AQ5081" s="77"/>
      <c r="AR5081" s="94"/>
      <c r="AT5081" s="97"/>
      <c r="BB5081" s="79"/>
      <c r="BC5081" s="94"/>
      <c r="BE5081" s="97"/>
      <c r="BF5081" s="97"/>
      <c r="BG5081" s="40"/>
      <c r="BK5081" s="40"/>
      <c r="BL5081" s="79"/>
      <c r="BM5081" s="94"/>
      <c r="BO5081" s="97"/>
      <c r="BQ5081" s="40"/>
      <c r="BR5081" s="94"/>
      <c r="BS5081" s="94"/>
      <c r="BT5081" s="94"/>
      <c r="BU5081" s="40"/>
      <c r="BV5081" s="82"/>
      <c r="BW5081" s="94"/>
      <c r="BX5081" s="48"/>
      <c r="BY5081" s="97"/>
      <c r="BZ5081" s="48"/>
      <c r="CA5081" s="40"/>
      <c r="CB5081" s="94"/>
      <c r="CC5081" s="94"/>
      <c r="CD5081" s="94"/>
      <c r="CE5081" s="40"/>
      <c r="CF5081" s="73"/>
      <c r="CG5081" s="41"/>
      <c r="CH5081" s="41"/>
      <c r="CI5081" s="41"/>
      <c r="CJ5081" s="41"/>
      <c r="CK5081" s="41"/>
      <c r="CL5081" s="68"/>
      <c r="CM5081" s="41"/>
      <c r="CN5081" s="41"/>
      <c r="CO5081" s="39"/>
      <c r="CP5081" s="78"/>
    </row>
    <row r="5082" spans="1:94" s="38" customFormat="1" x14ac:dyDescent="0.25">
      <c r="A5082" s="38">
        <v>5079</v>
      </c>
      <c r="F5082" s="39"/>
      <c r="Q5082" s="39"/>
      <c r="R5082" s="40"/>
      <c r="S5082" s="40"/>
      <c r="T5082" s="39"/>
      <c r="AG5082" s="110"/>
      <c r="AH5082" s="94"/>
      <c r="AJ5082" s="97"/>
      <c r="AL5082" s="39"/>
      <c r="AP5082" s="39"/>
      <c r="AQ5082" s="77"/>
      <c r="AR5082" s="94"/>
      <c r="AT5082" s="97"/>
      <c r="BB5082" s="79"/>
      <c r="BC5082" s="94"/>
      <c r="BE5082" s="97"/>
      <c r="BF5082" s="97"/>
      <c r="BG5082" s="40"/>
      <c r="BK5082" s="40"/>
      <c r="BL5082" s="79"/>
      <c r="BM5082" s="94"/>
      <c r="BO5082" s="97"/>
      <c r="BQ5082" s="40"/>
      <c r="BR5082" s="94"/>
      <c r="BS5082" s="94"/>
      <c r="BT5082" s="94"/>
      <c r="BU5082" s="40"/>
      <c r="BV5082" s="82"/>
      <c r="BW5082" s="94"/>
      <c r="BX5082" s="48"/>
      <c r="BY5082" s="97"/>
      <c r="BZ5082" s="48"/>
      <c r="CA5082" s="40"/>
      <c r="CB5082" s="94"/>
      <c r="CC5082" s="94"/>
      <c r="CD5082" s="94"/>
      <c r="CE5082" s="40"/>
      <c r="CF5082" s="73"/>
      <c r="CG5082" s="41"/>
      <c r="CH5082" s="41"/>
      <c r="CI5082" s="41"/>
      <c r="CJ5082" s="41"/>
      <c r="CK5082" s="41"/>
      <c r="CL5082" s="68"/>
      <c r="CM5082" s="41"/>
      <c r="CN5082" s="41"/>
      <c r="CO5082" s="39"/>
      <c r="CP5082" s="78"/>
    </row>
    <row r="5083" spans="1:94" s="38" customFormat="1" x14ac:dyDescent="0.25">
      <c r="A5083" s="38">
        <v>5080</v>
      </c>
      <c r="F5083" s="39"/>
      <c r="Q5083" s="39"/>
      <c r="R5083" s="40"/>
      <c r="S5083" s="40"/>
      <c r="T5083" s="39"/>
      <c r="AG5083" s="110"/>
      <c r="AH5083" s="94"/>
      <c r="AJ5083" s="97"/>
      <c r="AL5083" s="39"/>
      <c r="AP5083" s="39"/>
      <c r="AQ5083" s="77"/>
      <c r="AR5083" s="94"/>
      <c r="AT5083" s="97"/>
      <c r="BB5083" s="79"/>
      <c r="BC5083" s="94"/>
      <c r="BE5083" s="97"/>
      <c r="BF5083" s="97"/>
      <c r="BG5083" s="40"/>
      <c r="BK5083" s="40"/>
      <c r="BL5083" s="79"/>
      <c r="BM5083" s="94"/>
      <c r="BO5083" s="97"/>
      <c r="BQ5083" s="40"/>
      <c r="BR5083" s="94"/>
      <c r="BS5083" s="94"/>
      <c r="BT5083" s="94"/>
      <c r="BU5083" s="40"/>
      <c r="BV5083" s="82"/>
      <c r="BW5083" s="94"/>
      <c r="BX5083" s="48"/>
      <c r="BY5083" s="97"/>
      <c r="BZ5083" s="48"/>
      <c r="CA5083" s="40"/>
      <c r="CB5083" s="94"/>
      <c r="CC5083" s="94"/>
      <c r="CD5083" s="94"/>
      <c r="CE5083" s="40"/>
      <c r="CF5083" s="73"/>
      <c r="CG5083" s="41"/>
      <c r="CH5083" s="41"/>
      <c r="CI5083" s="41"/>
      <c r="CJ5083" s="41"/>
      <c r="CK5083" s="41"/>
      <c r="CL5083" s="68"/>
      <c r="CM5083" s="41"/>
      <c r="CN5083" s="41"/>
      <c r="CO5083" s="39"/>
      <c r="CP5083" s="78"/>
    </row>
    <row r="5084" spans="1:94" s="38" customFormat="1" x14ac:dyDescent="0.25">
      <c r="A5084" s="38">
        <v>5081</v>
      </c>
      <c r="F5084" s="39"/>
      <c r="Q5084" s="39"/>
      <c r="R5084" s="40"/>
      <c r="S5084" s="40"/>
      <c r="T5084" s="39"/>
      <c r="AG5084" s="110"/>
      <c r="AH5084" s="94"/>
      <c r="AJ5084" s="97"/>
      <c r="AL5084" s="39"/>
      <c r="AP5084" s="39"/>
      <c r="AQ5084" s="77"/>
      <c r="AR5084" s="94"/>
      <c r="AT5084" s="97"/>
      <c r="BB5084" s="79"/>
      <c r="BC5084" s="94"/>
      <c r="BE5084" s="97"/>
      <c r="BF5084" s="97"/>
      <c r="BG5084" s="40"/>
      <c r="BK5084" s="40"/>
      <c r="BL5084" s="79"/>
      <c r="BM5084" s="94"/>
      <c r="BO5084" s="97"/>
      <c r="BQ5084" s="40"/>
      <c r="BR5084" s="94"/>
      <c r="BS5084" s="94"/>
      <c r="BT5084" s="94"/>
      <c r="BU5084" s="40"/>
      <c r="BV5084" s="82"/>
      <c r="BW5084" s="94"/>
      <c r="BX5084" s="48"/>
      <c r="BY5084" s="97"/>
      <c r="BZ5084" s="48"/>
      <c r="CA5084" s="40"/>
      <c r="CB5084" s="94"/>
      <c r="CC5084" s="94"/>
      <c r="CD5084" s="94"/>
      <c r="CE5084" s="40"/>
      <c r="CF5084" s="73"/>
      <c r="CG5084" s="41"/>
      <c r="CH5084" s="41"/>
      <c r="CI5084" s="41"/>
      <c r="CJ5084" s="41"/>
      <c r="CK5084" s="41"/>
      <c r="CL5084" s="68"/>
      <c r="CM5084" s="41"/>
      <c r="CN5084" s="41"/>
      <c r="CO5084" s="39"/>
      <c r="CP5084" s="78"/>
    </row>
    <row r="5085" spans="1:94" s="38" customFormat="1" x14ac:dyDescent="0.25">
      <c r="A5085" s="38">
        <v>5082</v>
      </c>
      <c r="F5085" s="39"/>
      <c r="Q5085" s="39"/>
      <c r="R5085" s="40"/>
      <c r="S5085" s="40"/>
      <c r="T5085" s="39"/>
      <c r="AG5085" s="110"/>
      <c r="AH5085" s="94"/>
      <c r="AJ5085" s="97"/>
      <c r="AL5085" s="39"/>
      <c r="AP5085" s="39"/>
      <c r="AQ5085" s="77"/>
      <c r="AR5085" s="94"/>
      <c r="AT5085" s="97"/>
      <c r="BB5085" s="79"/>
      <c r="BC5085" s="94"/>
      <c r="BE5085" s="97"/>
      <c r="BF5085" s="97"/>
      <c r="BG5085" s="40"/>
      <c r="BK5085" s="40"/>
      <c r="BL5085" s="79"/>
      <c r="BM5085" s="94"/>
      <c r="BO5085" s="97"/>
      <c r="BQ5085" s="40"/>
      <c r="BR5085" s="94"/>
      <c r="BS5085" s="94"/>
      <c r="BT5085" s="94"/>
      <c r="BU5085" s="40"/>
      <c r="BV5085" s="82"/>
      <c r="BW5085" s="94"/>
      <c r="BX5085" s="48"/>
      <c r="BY5085" s="97"/>
      <c r="BZ5085" s="48"/>
      <c r="CA5085" s="40"/>
      <c r="CB5085" s="94"/>
      <c r="CC5085" s="94"/>
      <c r="CD5085" s="94"/>
      <c r="CE5085" s="40"/>
      <c r="CF5085" s="73"/>
      <c r="CG5085" s="41"/>
      <c r="CH5085" s="41"/>
      <c r="CI5085" s="41"/>
      <c r="CJ5085" s="41"/>
      <c r="CK5085" s="41"/>
      <c r="CL5085" s="68"/>
      <c r="CM5085" s="41"/>
      <c r="CN5085" s="41"/>
      <c r="CO5085" s="39"/>
      <c r="CP5085" s="78"/>
    </row>
    <row r="5086" spans="1:94" s="38" customFormat="1" x14ac:dyDescent="0.25">
      <c r="A5086" s="38">
        <v>5083</v>
      </c>
      <c r="F5086" s="39"/>
      <c r="Q5086" s="39"/>
      <c r="R5086" s="40"/>
      <c r="S5086" s="40"/>
      <c r="T5086" s="39"/>
      <c r="AG5086" s="110"/>
      <c r="AH5086" s="94"/>
      <c r="AJ5086" s="97"/>
      <c r="AL5086" s="39"/>
      <c r="AP5086" s="39"/>
      <c r="AQ5086" s="77"/>
      <c r="AR5086" s="94"/>
      <c r="AT5086" s="97"/>
      <c r="BB5086" s="79"/>
      <c r="BC5086" s="94"/>
      <c r="BE5086" s="97"/>
      <c r="BF5086" s="97"/>
      <c r="BG5086" s="40"/>
      <c r="BK5086" s="40"/>
      <c r="BL5086" s="79"/>
      <c r="BM5086" s="94"/>
      <c r="BO5086" s="97"/>
      <c r="BQ5086" s="40"/>
      <c r="BR5086" s="94"/>
      <c r="BS5086" s="94"/>
      <c r="BT5086" s="94"/>
      <c r="BU5086" s="40"/>
      <c r="BV5086" s="82"/>
      <c r="BW5086" s="94"/>
      <c r="BX5086" s="48"/>
      <c r="BY5086" s="97"/>
      <c r="BZ5086" s="48"/>
      <c r="CA5086" s="40"/>
      <c r="CB5086" s="94"/>
      <c r="CC5086" s="94"/>
      <c r="CD5086" s="94"/>
      <c r="CE5086" s="40"/>
      <c r="CF5086" s="73"/>
      <c r="CG5086" s="41"/>
      <c r="CH5086" s="41"/>
      <c r="CI5086" s="41"/>
      <c r="CJ5086" s="41"/>
      <c r="CK5086" s="41"/>
      <c r="CL5086" s="68"/>
      <c r="CM5086" s="41"/>
      <c r="CN5086" s="41"/>
      <c r="CO5086" s="39"/>
      <c r="CP5086" s="78"/>
    </row>
    <row r="5087" spans="1:94" s="38" customFormat="1" x14ac:dyDescent="0.25">
      <c r="A5087" s="38">
        <v>5084</v>
      </c>
      <c r="F5087" s="39"/>
      <c r="Q5087" s="39"/>
      <c r="R5087" s="40"/>
      <c r="S5087" s="40"/>
      <c r="T5087" s="39"/>
      <c r="AG5087" s="110"/>
      <c r="AH5087" s="94"/>
      <c r="AJ5087" s="97"/>
      <c r="AL5087" s="39"/>
      <c r="AP5087" s="39"/>
      <c r="AQ5087" s="77"/>
      <c r="AR5087" s="94"/>
      <c r="AT5087" s="97"/>
      <c r="BB5087" s="79"/>
      <c r="BC5087" s="94"/>
      <c r="BE5087" s="97"/>
      <c r="BF5087" s="97"/>
      <c r="BG5087" s="40"/>
      <c r="BK5087" s="40"/>
      <c r="BL5087" s="79"/>
      <c r="BM5087" s="94"/>
      <c r="BO5087" s="97"/>
      <c r="BQ5087" s="40"/>
      <c r="BR5087" s="94"/>
      <c r="BS5087" s="94"/>
      <c r="BT5087" s="94"/>
      <c r="BU5087" s="40"/>
      <c r="BV5087" s="82"/>
      <c r="BW5087" s="94"/>
      <c r="BX5087" s="48"/>
      <c r="BY5087" s="97"/>
      <c r="BZ5087" s="48"/>
      <c r="CA5087" s="40"/>
      <c r="CB5087" s="94"/>
      <c r="CC5087" s="94"/>
      <c r="CD5087" s="94"/>
      <c r="CE5087" s="40"/>
      <c r="CF5087" s="73"/>
      <c r="CG5087" s="41"/>
      <c r="CH5087" s="41"/>
      <c r="CI5087" s="41"/>
      <c r="CJ5087" s="41"/>
      <c r="CK5087" s="41"/>
      <c r="CL5087" s="68"/>
      <c r="CM5087" s="41"/>
      <c r="CN5087" s="41"/>
      <c r="CO5087" s="39"/>
      <c r="CP5087" s="78"/>
    </row>
    <row r="5088" spans="1:94" s="38" customFormat="1" x14ac:dyDescent="0.25">
      <c r="A5088" s="38">
        <v>5085</v>
      </c>
      <c r="F5088" s="39"/>
      <c r="Q5088" s="39"/>
      <c r="R5088" s="40"/>
      <c r="S5088" s="40"/>
      <c r="T5088" s="39"/>
      <c r="AG5088" s="110"/>
      <c r="AH5088" s="94"/>
      <c r="AJ5088" s="97"/>
      <c r="AL5088" s="39"/>
      <c r="AP5088" s="39"/>
      <c r="AQ5088" s="77"/>
      <c r="AR5088" s="94"/>
      <c r="AT5088" s="97"/>
      <c r="BB5088" s="79"/>
      <c r="BC5088" s="94"/>
      <c r="BE5088" s="97"/>
      <c r="BF5088" s="97"/>
      <c r="BG5088" s="40"/>
      <c r="BK5088" s="40"/>
      <c r="BL5088" s="79"/>
      <c r="BM5088" s="94"/>
      <c r="BO5088" s="97"/>
      <c r="BQ5088" s="40"/>
      <c r="BR5088" s="94"/>
      <c r="BS5088" s="94"/>
      <c r="BT5088" s="94"/>
      <c r="BU5088" s="40"/>
      <c r="BV5088" s="82"/>
      <c r="BW5088" s="94"/>
      <c r="BX5088" s="48"/>
      <c r="BY5088" s="97"/>
      <c r="BZ5088" s="48"/>
      <c r="CA5088" s="40"/>
      <c r="CB5088" s="94"/>
      <c r="CC5088" s="94"/>
      <c r="CD5088" s="94"/>
      <c r="CE5088" s="40"/>
      <c r="CF5088" s="73"/>
      <c r="CG5088" s="41"/>
      <c r="CH5088" s="41"/>
      <c r="CI5088" s="41"/>
      <c r="CJ5088" s="41"/>
      <c r="CK5088" s="41"/>
      <c r="CL5088" s="68"/>
      <c r="CM5088" s="41"/>
      <c r="CN5088" s="41"/>
      <c r="CO5088" s="39"/>
      <c r="CP5088" s="78"/>
    </row>
    <row r="5089" spans="1:94" s="38" customFormat="1" x14ac:dyDescent="0.25">
      <c r="A5089" s="38">
        <v>5086</v>
      </c>
      <c r="F5089" s="39"/>
      <c r="Q5089" s="39"/>
      <c r="R5089" s="40"/>
      <c r="S5089" s="40"/>
      <c r="T5089" s="39"/>
      <c r="AG5089" s="110"/>
      <c r="AH5089" s="94"/>
      <c r="AJ5089" s="97"/>
      <c r="AL5089" s="39"/>
      <c r="AP5089" s="39"/>
      <c r="AQ5089" s="77"/>
      <c r="AR5089" s="94"/>
      <c r="AT5089" s="97"/>
      <c r="BB5089" s="79"/>
      <c r="BC5089" s="94"/>
      <c r="BE5089" s="97"/>
      <c r="BF5089" s="97"/>
      <c r="BG5089" s="40"/>
      <c r="BK5089" s="40"/>
      <c r="BL5089" s="79"/>
      <c r="BM5089" s="94"/>
      <c r="BO5089" s="97"/>
      <c r="BQ5089" s="40"/>
      <c r="BR5089" s="94"/>
      <c r="BS5089" s="94"/>
      <c r="BT5089" s="94"/>
      <c r="BU5089" s="40"/>
      <c r="BV5089" s="82"/>
      <c r="BW5089" s="94"/>
      <c r="BX5089" s="48"/>
      <c r="BY5089" s="97"/>
      <c r="BZ5089" s="48"/>
      <c r="CA5089" s="40"/>
      <c r="CB5089" s="94"/>
      <c r="CC5089" s="94"/>
      <c r="CD5089" s="94"/>
      <c r="CE5089" s="40"/>
      <c r="CF5089" s="73"/>
      <c r="CG5089" s="41"/>
      <c r="CH5089" s="41"/>
      <c r="CI5089" s="41"/>
      <c r="CJ5089" s="41"/>
      <c r="CK5089" s="41"/>
      <c r="CL5089" s="68"/>
      <c r="CM5089" s="41"/>
      <c r="CN5089" s="41"/>
      <c r="CO5089" s="39"/>
      <c r="CP5089" s="78"/>
    </row>
    <row r="5090" spans="1:94" s="38" customFormat="1" x14ac:dyDescent="0.25">
      <c r="A5090" s="38">
        <v>5087</v>
      </c>
      <c r="F5090" s="39"/>
      <c r="Q5090" s="39"/>
      <c r="R5090" s="40"/>
      <c r="S5090" s="40"/>
      <c r="T5090" s="39"/>
      <c r="AG5090" s="110"/>
      <c r="AH5090" s="94"/>
      <c r="AJ5090" s="97"/>
      <c r="AL5090" s="39"/>
      <c r="AP5090" s="39"/>
      <c r="AQ5090" s="77"/>
      <c r="AR5090" s="94"/>
      <c r="AT5090" s="97"/>
      <c r="BB5090" s="79"/>
      <c r="BC5090" s="94"/>
      <c r="BE5090" s="97"/>
      <c r="BF5090" s="97"/>
      <c r="BG5090" s="40"/>
      <c r="BK5090" s="40"/>
      <c r="BL5090" s="79"/>
      <c r="BM5090" s="94"/>
      <c r="BO5090" s="97"/>
      <c r="BQ5090" s="40"/>
      <c r="BR5090" s="94"/>
      <c r="BS5090" s="94"/>
      <c r="BT5090" s="94"/>
      <c r="BU5090" s="40"/>
      <c r="BV5090" s="82"/>
      <c r="BW5090" s="94"/>
      <c r="BX5090" s="48"/>
      <c r="BY5090" s="97"/>
      <c r="BZ5090" s="48"/>
      <c r="CA5090" s="40"/>
      <c r="CB5090" s="94"/>
      <c r="CC5090" s="94"/>
      <c r="CD5090" s="94"/>
      <c r="CE5090" s="40"/>
      <c r="CF5090" s="73"/>
      <c r="CG5090" s="41"/>
      <c r="CH5090" s="41"/>
      <c r="CI5090" s="41"/>
      <c r="CJ5090" s="41"/>
      <c r="CK5090" s="41"/>
      <c r="CL5090" s="68"/>
      <c r="CM5090" s="41"/>
      <c r="CN5090" s="41"/>
      <c r="CO5090" s="39"/>
      <c r="CP5090" s="78"/>
    </row>
    <row r="5091" spans="1:94" s="38" customFormat="1" x14ac:dyDescent="0.25">
      <c r="A5091" s="38">
        <v>5088</v>
      </c>
      <c r="F5091" s="39"/>
      <c r="Q5091" s="39"/>
      <c r="R5091" s="40"/>
      <c r="S5091" s="40"/>
      <c r="T5091" s="39"/>
      <c r="AG5091" s="110"/>
      <c r="AH5091" s="94"/>
      <c r="AJ5091" s="97"/>
      <c r="AL5091" s="39"/>
      <c r="AP5091" s="39"/>
      <c r="AQ5091" s="77"/>
      <c r="AR5091" s="94"/>
      <c r="AT5091" s="97"/>
      <c r="BB5091" s="79"/>
      <c r="BC5091" s="94"/>
      <c r="BE5091" s="97"/>
      <c r="BF5091" s="97"/>
      <c r="BG5091" s="40"/>
      <c r="BK5091" s="40"/>
      <c r="BL5091" s="79"/>
      <c r="BM5091" s="94"/>
      <c r="BO5091" s="97"/>
      <c r="BQ5091" s="40"/>
      <c r="BR5091" s="94"/>
      <c r="BS5091" s="94"/>
      <c r="BT5091" s="94"/>
      <c r="BU5091" s="40"/>
      <c r="BV5091" s="82"/>
      <c r="BW5091" s="94"/>
      <c r="BX5091" s="48"/>
      <c r="BY5091" s="97"/>
      <c r="BZ5091" s="48"/>
      <c r="CA5091" s="40"/>
      <c r="CB5091" s="94"/>
      <c r="CC5091" s="94"/>
      <c r="CD5091" s="94"/>
      <c r="CE5091" s="40"/>
      <c r="CF5091" s="73"/>
      <c r="CG5091" s="41"/>
      <c r="CH5091" s="41"/>
      <c r="CI5091" s="41"/>
      <c r="CJ5091" s="41"/>
      <c r="CK5091" s="41"/>
      <c r="CL5091" s="68"/>
      <c r="CM5091" s="41"/>
      <c r="CN5091" s="41"/>
      <c r="CO5091" s="39"/>
      <c r="CP5091" s="78"/>
    </row>
    <row r="5092" spans="1:94" s="38" customFormat="1" x14ac:dyDescent="0.25">
      <c r="A5092" s="38">
        <v>5089</v>
      </c>
      <c r="F5092" s="39"/>
      <c r="Q5092" s="39"/>
      <c r="R5092" s="40"/>
      <c r="S5092" s="40"/>
      <c r="T5092" s="39"/>
      <c r="AG5092" s="110"/>
      <c r="AH5092" s="94"/>
      <c r="AJ5092" s="97"/>
      <c r="AL5092" s="39"/>
      <c r="AP5092" s="39"/>
      <c r="AQ5092" s="77"/>
      <c r="AR5092" s="94"/>
      <c r="AT5092" s="97"/>
      <c r="BB5092" s="79"/>
      <c r="BC5092" s="94"/>
      <c r="BE5092" s="97"/>
      <c r="BF5092" s="97"/>
      <c r="BG5092" s="40"/>
      <c r="BK5092" s="40"/>
      <c r="BL5092" s="79"/>
      <c r="BM5092" s="94"/>
      <c r="BO5092" s="97"/>
      <c r="BQ5092" s="40"/>
      <c r="BR5092" s="94"/>
      <c r="BS5092" s="94"/>
      <c r="BT5092" s="94"/>
      <c r="BU5092" s="40"/>
      <c r="BV5092" s="82"/>
      <c r="BW5092" s="94"/>
      <c r="BX5092" s="48"/>
      <c r="BY5092" s="97"/>
      <c r="BZ5092" s="48"/>
      <c r="CA5092" s="40"/>
      <c r="CB5092" s="94"/>
      <c r="CC5092" s="94"/>
      <c r="CD5092" s="94"/>
      <c r="CE5092" s="40"/>
      <c r="CF5092" s="73"/>
      <c r="CG5092" s="41"/>
      <c r="CH5092" s="41"/>
      <c r="CI5092" s="41"/>
      <c r="CJ5092" s="41"/>
      <c r="CK5092" s="41"/>
      <c r="CL5092" s="68"/>
      <c r="CM5092" s="41"/>
      <c r="CN5092" s="41"/>
      <c r="CO5092" s="39"/>
      <c r="CP5092" s="78"/>
    </row>
    <row r="5093" spans="1:94" s="38" customFormat="1" x14ac:dyDescent="0.25">
      <c r="A5093" s="38">
        <v>5090</v>
      </c>
      <c r="F5093" s="39"/>
      <c r="Q5093" s="39"/>
      <c r="R5093" s="40"/>
      <c r="S5093" s="40"/>
      <c r="T5093" s="39"/>
      <c r="AG5093" s="110"/>
      <c r="AH5093" s="94"/>
      <c r="AJ5093" s="97"/>
      <c r="AL5093" s="39"/>
      <c r="AP5093" s="39"/>
      <c r="AQ5093" s="77"/>
      <c r="AR5093" s="94"/>
      <c r="AT5093" s="97"/>
      <c r="BB5093" s="79"/>
      <c r="BC5093" s="94"/>
      <c r="BE5093" s="97"/>
      <c r="BF5093" s="97"/>
      <c r="BG5093" s="40"/>
      <c r="BK5093" s="40"/>
      <c r="BL5093" s="79"/>
      <c r="BM5093" s="94"/>
      <c r="BO5093" s="97"/>
      <c r="BQ5093" s="40"/>
      <c r="BR5093" s="94"/>
      <c r="BS5093" s="94"/>
      <c r="BT5093" s="94"/>
      <c r="BU5093" s="40"/>
      <c r="BV5093" s="82"/>
      <c r="BW5093" s="94"/>
      <c r="BX5093" s="48"/>
      <c r="BY5093" s="97"/>
      <c r="BZ5093" s="48"/>
      <c r="CA5093" s="40"/>
      <c r="CB5093" s="94"/>
      <c r="CC5093" s="94"/>
      <c r="CD5093" s="94"/>
      <c r="CE5093" s="40"/>
      <c r="CF5093" s="73"/>
      <c r="CG5093" s="41"/>
      <c r="CH5093" s="41"/>
      <c r="CI5093" s="41"/>
      <c r="CJ5093" s="41"/>
      <c r="CK5093" s="41"/>
      <c r="CL5093" s="68"/>
      <c r="CM5093" s="41"/>
      <c r="CN5093" s="41"/>
      <c r="CO5093" s="39"/>
      <c r="CP5093" s="78"/>
    </row>
    <row r="5094" spans="1:94" s="38" customFormat="1" x14ac:dyDescent="0.25">
      <c r="A5094" s="38">
        <v>5091</v>
      </c>
      <c r="F5094" s="39"/>
      <c r="Q5094" s="39"/>
      <c r="R5094" s="40"/>
      <c r="S5094" s="40"/>
      <c r="T5094" s="39"/>
      <c r="AG5094" s="110"/>
      <c r="AH5094" s="94"/>
      <c r="AJ5094" s="97"/>
      <c r="AL5094" s="39"/>
      <c r="AP5094" s="39"/>
      <c r="AQ5094" s="77"/>
      <c r="AR5094" s="94"/>
      <c r="AT5094" s="97"/>
      <c r="BB5094" s="79"/>
      <c r="BC5094" s="94"/>
      <c r="BE5094" s="97"/>
      <c r="BF5094" s="97"/>
      <c r="BG5094" s="40"/>
      <c r="BK5094" s="40"/>
      <c r="BL5094" s="79"/>
      <c r="BM5094" s="94"/>
      <c r="BO5094" s="97"/>
      <c r="BQ5094" s="40"/>
      <c r="BR5094" s="94"/>
      <c r="BS5094" s="94"/>
      <c r="BT5094" s="94"/>
      <c r="BU5094" s="40"/>
      <c r="BV5094" s="82"/>
      <c r="BW5094" s="94"/>
      <c r="BX5094" s="48"/>
      <c r="BY5094" s="97"/>
      <c r="BZ5094" s="48"/>
      <c r="CA5094" s="40"/>
      <c r="CB5094" s="94"/>
      <c r="CC5094" s="94"/>
      <c r="CD5094" s="94"/>
      <c r="CE5094" s="40"/>
      <c r="CF5094" s="73"/>
      <c r="CG5094" s="41"/>
      <c r="CH5094" s="41"/>
      <c r="CI5094" s="41"/>
      <c r="CJ5094" s="41"/>
      <c r="CK5094" s="41"/>
      <c r="CL5094" s="68"/>
      <c r="CM5094" s="41"/>
      <c r="CN5094" s="41"/>
      <c r="CO5094" s="39"/>
      <c r="CP5094" s="78"/>
    </row>
    <row r="5095" spans="1:94" s="38" customFormat="1" x14ac:dyDescent="0.25">
      <c r="A5095" s="38">
        <v>5092</v>
      </c>
      <c r="F5095" s="39"/>
      <c r="Q5095" s="39"/>
      <c r="R5095" s="40"/>
      <c r="S5095" s="40"/>
      <c r="T5095" s="39"/>
      <c r="AG5095" s="110"/>
      <c r="AH5095" s="94"/>
      <c r="AJ5095" s="97"/>
      <c r="AL5095" s="39"/>
      <c r="AP5095" s="39"/>
      <c r="AQ5095" s="77"/>
      <c r="AR5095" s="94"/>
      <c r="AT5095" s="97"/>
      <c r="BB5095" s="79"/>
      <c r="BC5095" s="94"/>
      <c r="BE5095" s="97"/>
      <c r="BF5095" s="97"/>
      <c r="BG5095" s="40"/>
      <c r="BK5095" s="40"/>
      <c r="BL5095" s="79"/>
      <c r="BM5095" s="94"/>
      <c r="BO5095" s="97"/>
      <c r="BQ5095" s="40"/>
      <c r="BR5095" s="94"/>
      <c r="BS5095" s="94"/>
      <c r="BT5095" s="94"/>
      <c r="BU5095" s="40"/>
      <c r="BV5095" s="82"/>
      <c r="BW5095" s="94"/>
      <c r="BX5095" s="48"/>
      <c r="BY5095" s="97"/>
      <c r="BZ5095" s="48"/>
      <c r="CA5095" s="40"/>
      <c r="CB5095" s="94"/>
      <c r="CC5095" s="94"/>
      <c r="CD5095" s="94"/>
      <c r="CE5095" s="40"/>
      <c r="CF5095" s="73"/>
      <c r="CG5095" s="41"/>
      <c r="CH5095" s="41"/>
      <c r="CI5095" s="41"/>
      <c r="CJ5095" s="41"/>
      <c r="CK5095" s="41"/>
      <c r="CL5095" s="68"/>
      <c r="CM5095" s="41"/>
      <c r="CN5095" s="41"/>
      <c r="CO5095" s="39"/>
      <c r="CP5095" s="78"/>
    </row>
    <row r="5096" spans="1:94" s="38" customFormat="1" x14ac:dyDescent="0.25">
      <c r="A5096" s="38">
        <v>5093</v>
      </c>
      <c r="F5096" s="39"/>
      <c r="Q5096" s="39"/>
      <c r="R5096" s="40"/>
      <c r="S5096" s="40"/>
      <c r="T5096" s="39"/>
      <c r="AG5096" s="110"/>
      <c r="AH5096" s="94"/>
      <c r="AJ5096" s="97"/>
      <c r="AL5096" s="39"/>
      <c r="AP5096" s="39"/>
      <c r="AQ5096" s="77"/>
      <c r="AR5096" s="94"/>
      <c r="AT5096" s="97"/>
      <c r="BB5096" s="79"/>
      <c r="BC5096" s="94"/>
      <c r="BE5096" s="97"/>
      <c r="BF5096" s="97"/>
      <c r="BG5096" s="40"/>
      <c r="BK5096" s="40"/>
      <c r="BL5096" s="79"/>
      <c r="BM5096" s="94"/>
      <c r="BO5096" s="97"/>
      <c r="BQ5096" s="40"/>
      <c r="BR5096" s="94"/>
      <c r="BS5096" s="94"/>
      <c r="BT5096" s="94"/>
      <c r="BU5096" s="40"/>
      <c r="BV5096" s="82"/>
      <c r="BW5096" s="94"/>
      <c r="BX5096" s="48"/>
      <c r="BY5096" s="97"/>
      <c r="BZ5096" s="48"/>
      <c r="CA5096" s="40"/>
      <c r="CB5096" s="94"/>
      <c r="CC5096" s="94"/>
      <c r="CD5096" s="94"/>
      <c r="CE5096" s="40"/>
      <c r="CF5096" s="73"/>
      <c r="CG5096" s="41"/>
      <c r="CH5096" s="41"/>
      <c r="CI5096" s="41"/>
      <c r="CJ5096" s="41"/>
      <c r="CK5096" s="41"/>
      <c r="CL5096" s="68"/>
      <c r="CM5096" s="41"/>
      <c r="CN5096" s="41"/>
      <c r="CO5096" s="39"/>
      <c r="CP5096" s="78"/>
    </row>
    <row r="5097" spans="1:94" s="38" customFormat="1" x14ac:dyDescent="0.25">
      <c r="A5097" s="38">
        <v>5094</v>
      </c>
      <c r="F5097" s="39"/>
      <c r="Q5097" s="39"/>
      <c r="R5097" s="40"/>
      <c r="S5097" s="40"/>
      <c r="T5097" s="39"/>
      <c r="AG5097" s="110"/>
      <c r="AH5097" s="94"/>
      <c r="AJ5097" s="97"/>
      <c r="AL5097" s="39"/>
      <c r="AP5097" s="39"/>
      <c r="AQ5097" s="77"/>
      <c r="AR5097" s="94"/>
      <c r="AT5097" s="97"/>
      <c r="BB5097" s="79"/>
      <c r="BC5097" s="94"/>
      <c r="BE5097" s="97"/>
      <c r="BF5097" s="97"/>
      <c r="BG5097" s="40"/>
      <c r="BK5097" s="40"/>
      <c r="BL5097" s="79"/>
      <c r="BM5097" s="94"/>
      <c r="BO5097" s="97"/>
      <c r="BQ5097" s="40"/>
      <c r="BR5097" s="94"/>
      <c r="BS5097" s="94"/>
      <c r="BT5097" s="94"/>
      <c r="BU5097" s="40"/>
      <c r="BV5097" s="82"/>
      <c r="BW5097" s="94"/>
      <c r="BX5097" s="48"/>
      <c r="BY5097" s="97"/>
      <c r="BZ5097" s="48"/>
      <c r="CA5097" s="40"/>
      <c r="CB5097" s="94"/>
      <c r="CC5097" s="94"/>
      <c r="CD5097" s="94"/>
      <c r="CE5097" s="40"/>
      <c r="CF5097" s="73"/>
      <c r="CG5097" s="41"/>
      <c r="CH5097" s="41"/>
      <c r="CI5097" s="41"/>
      <c r="CJ5097" s="41"/>
      <c r="CK5097" s="41"/>
      <c r="CL5097" s="68"/>
      <c r="CM5097" s="41"/>
      <c r="CN5097" s="41"/>
      <c r="CO5097" s="39"/>
      <c r="CP5097" s="78"/>
    </row>
    <row r="5098" spans="1:94" s="38" customFormat="1" x14ac:dyDescent="0.25">
      <c r="A5098" s="38">
        <v>5095</v>
      </c>
      <c r="F5098" s="39"/>
      <c r="Q5098" s="39"/>
      <c r="R5098" s="40"/>
      <c r="S5098" s="40"/>
      <c r="T5098" s="39"/>
      <c r="AG5098" s="110"/>
      <c r="AH5098" s="94"/>
      <c r="AJ5098" s="97"/>
      <c r="AL5098" s="39"/>
      <c r="AP5098" s="39"/>
      <c r="AQ5098" s="77"/>
      <c r="AR5098" s="94"/>
      <c r="AT5098" s="97"/>
      <c r="BB5098" s="79"/>
      <c r="BC5098" s="94"/>
      <c r="BE5098" s="97"/>
      <c r="BF5098" s="97"/>
      <c r="BG5098" s="40"/>
      <c r="BK5098" s="40"/>
      <c r="BL5098" s="79"/>
      <c r="BM5098" s="94"/>
      <c r="BO5098" s="97"/>
      <c r="BQ5098" s="40"/>
      <c r="BR5098" s="94"/>
      <c r="BS5098" s="94"/>
      <c r="BT5098" s="94"/>
      <c r="BU5098" s="40"/>
      <c r="BV5098" s="82"/>
      <c r="BW5098" s="94"/>
      <c r="BX5098" s="48"/>
      <c r="BY5098" s="97"/>
      <c r="BZ5098" s="48"/>
      <c r="CA5098" s="40"/>
      <c r="CB5098" s="94"/>
      <c r="CC5098" s="94"/>
      <c r="CD5098" s="94"/>
      <c r="CE5098" s="40"/>
      <c r="CF5098" s="73"/>
      <c r="CG5098" s="41"/>
      <c r="CH5098" s="41"/>
      <c r="CI5098" s="41"/>
      <c r="CJ5098" s="41"/>
      <c r="CK5098" s="41"/>
      <c r="CL5098" s="68"/>
      <c r="CM5098" s="41"/>
      <c r="CN5098" s="41"/>
      <c r="CO5098" s="39"/>
      <c r="CP5098" s="78"/>
    </row>
    <row r="5099" spans="1:94" s="38" customFormat="1" x14ac:dyDescent="0.25">
      <c r="A5099" s="38">
        <v>5096</v>
      </c>
      <c r="F5099" s="39"/>
      <c r="Q5099" s="39"/>
      <c r="R5099" s="40"/>
      <c r="S5099" s="40"/>
      <c r="T5099" s="39"/>
      <c r="AG5099" s="110"/>
      <c r="AH5099" s="94"/>
      <c r="AJ5099" s="97"/>
      <c r="AL5099" s="39"/>
      <c r="AP5099" s="39"/>
      <c r="AQ5099" s="77"/>
      <c r="AR5099" s="94"/>
      <c r="AT5099" s="97"/>
      <c r="BB5099" s="79"/>
      <c r="BC5099" s="94"/>
      <c r="BE5099" s="97"/>
      <c r="BF5099" s="97"/>
      <c r="BG5099" s="40"/>
      <c r="BK5099" s="40"/>
      <c r="BL5099" s="79"/>
      <c r="BM5099" s="94"/>
      <c r="BO5099" s="97"/>
      <c r="BQ5099" s="40"/>
      <c r="BR5099" s="94"/>
      <c r="BS5099" s="94"/>
      <c r="BT5099" s="94"/>
      <c r="BU5099" s="40"/>
      <c r="BV5099" s="82"/>
      <c r="BW5099" s="94"/>
      <c r="BX5099" s="48"/>
      <c r="BY5099" s="97"/>
      <c r="BZ5099" s="48"/>
      <c r="CA5099" s="40"/>
      <c r="CB5099" s="94"/>
      <c r="CC5099" s="94"/>
      <c r="CD5099" s="94"/>
      <c r="CE5099" s="40"/>
      <c r="CF5099" s="73"/>
      <c r="CG5099" s="41"/>
      <c r="CH5099" s="41"/>
      <c r="CI5099" s="41"/>
      <c r="CJ5099" s="41"/>
      <c r="CK5099" s="41"/>
      <c r="CL5099" s="68"/>
      <c r="CM5099" s="41"/>
      <c r="CN5099" s="41"/>
      <c r="CO5099" s="39"/>
      <c r="CP5099" s="78"/>
    </row>
    <row r="5100" spans="1:94" s="38" customFormat="1" x14ac:dyDescent="0.25">
      <c r="A5100" s="38">
        <v>5097</v>
      </c>
      <c r="F5100" s="39"/>
      <c r="Q5100" s="39"/>
      <c r="R5100" s="40"/>
      <c r="S5100" s="40"/>
      <c r="T5100" s="39"/>
      <c r="AG5100" s="110"/>
      <c r="AH5100" s="94"/>
      <c r="AJ5100" s="97"/>
      <c r="AL5100" s="39"/>
      <c r="AP5100" s="39"/>
      <c r="AQ5100" s="77"/>
      <c r="AR5100" s="94"/>
      <c r="AT5100" s="97"/>
      <c r="BB5100" s="79"/>
      <c r="BC5100" s="94"/>
      <c r="BE5100" s="97"/>
      <c r="BF5100" s="97"/>
      <c r="BG5100" s="40"/>
      <c r="BK5100" s="40"/>
      <c r="BL5100" s="79"/>
      <c r="BM5100" s="94"/>
      <c r="BO5100" s="97"/>
      <c r="BQ5100" s="40"/>
      <c r="BR5100" s="94"/>
      <c r="BS5100" s="94"/>
      <c r="BT5100" s="94"/>
      <c r="BU5100" s="40"/>
      <c r="BV5100" s="82"/>
      <c r="BW5100" s="94"/>
      <c r="BX5100" s="48"/>
      <c r="BY5100" s="97"/>
      <c r="BZ5100" s="48"/>
      <c r="CA5100" s="40"/>
      <c r="CB5100" s="94"/>
      <c r="CC5100" s="94"/>
      <c r="CD5100" s="94"/>
      <c r="CE5100" s="40"/>
      <c r="CF5100" s="73"/>
      <c r="CG5100" s="41"/>
      <c r="CH5100" s="41"/>
      <c r="CI5100" s="41"/>
      <c r="CJ5100" s="41"/>
      <c r="CK5100" s="41"/>
      <c r="CL5100" s="68"/>
      <c r="CM5100" s="41"/>
      <c r="CN5100" s="41"/>
      <c r="CO5100" s="39"/>
      <c r="CP5100" s="78"/>
    </row>
    <row r="5101" spans="1:94" s="38" customFormat="1" x14ac:dyDescent="0.25">
      <c r="A5101" s="38">
        <v>5098</v>
      </c>
      <c r="F5101" s="39"/>
      <c r="Q5101" s="39"/>
      <c r="R5101" s="40"/>
      <c r="S5101" s="40"/>
      <c r="T5101" s="39"/>
      <c r="AG5101" s="110"/>
      <c r="AH5101" s="94"/>
      <c r="AJ5101" s="97"/>
      <c r="AL5101" s="39"/>
      <c r="AP5101" s="39"/>
      <c r="AQ5101" s="77"/>
      <c r="AR5101" s="94"/>
      <c r="AT5101" s="97"/>
      <c r="BB5101" s="79"/>
      <c r="BC5101" s="94"/>
      <c r="BE5101" s="97"/>
      <c r="BF5101" s="97"/>
      <c r="BG5101" s="40"/>
      <c r="BK5101" s="40"/>
      <c r="BL5101" s="79"/>
      <c r="BM5101" s="94"/>
      <c r="BO5101" s="97"/>
      <c r="BQ5101" s="40"/>
      <c r="BR5101" s="94"/>
      <c r="BS5101" s="94"/>
      <c r="BT5101" s="94"/>
      <c r="BU5101" s="40"/>
      <c r="BV5101" s="82"/>
      <c r="BW5101" s="94"/>
      <c r="BX5101" s="48"/>
      <c r="BY5101" s="97"/>
      <c r="BZ5101" s="48"/>
      <c r="CA5101" s="40"/>
      <c r="CB5101" s="94"/>
      <c r="CC5101" s="94"/>
      <c r="CD5101" s="94"/>
      <c r="CE5101" s="40"/>
      <c r="CF5101" s="73"/>
      <c r="CG5101" s="41"/>
      <c r="CH5101" s="41"/>
      <c r="CI5101" s="41"/>
      <c r="CJ5101" s="41"/>
      <c r="CK5101" s="41"/>
      <c r="CL5101" s="68"/>
      <c r="CM5101" s="41"/>
      <c r="CN5101" s="41"/>
      <c r="CO5101" s="39"/>
      <c r="CP5101" s="78"/>
    </row>
    <row r="5102" spans="1:94" s="38" customFormat="1" x14ac:dyDescent="0.25">
      <c r="A5102" s="38">
        <v>5099</v>
      </c>
      <c r="F5102" s="39"/>
      <c r="Q5102" s="39"/>
      <c r="R5102" s="40"/>
      <c r="S5102" s="40"/>
      <c r="T5102" s="39"/>
      <c r="AG5102" s="110"/>
      <c r="AH5102" s="94"/>
      <c r="AJ5102" s="97"/>
      <c r="AL5102" s="39"/>
      <c r="AP5102" s="39"/>
      <c r="AQ5102" s="77"/>
      <c r="AR5102" s="94"/>
      <c r="AT5102" s="97"/>
      <c r="BB5102" s="79"/>
      <c r="BC5102" s="94"/>
      <c r="BE5102" s="97"/>
      <c r="BF5102" s="97"/>
      <c r="BG5102" s="40"/>
      <c r="BK5102" s="40"/>
      <c r="BL5102" s="79"/>
      <c r="BM5102" s="94"/>
      <c r="BO5102" s="97"/>
      <c r="BQ5102" s="40"/>
      <c r="BR5102" s="94"/>
      <c r="BS5102" s="94"/>
      <c r="BT5102" s="94"/>
      <c r="BU5102" s="40"/>
      <c r="BV5102" s="82"/>
      <c r="BW5102" s="94"/>
      <c r="BX5102" s="48"/>
      <c r="BY5102" s="97"/>
      <c r="BZ5102" s="48"/>
      <c r="CA5102" s="40"/>
      <c r="CB5102" s="94"/>
      <c r="CC5102" s="94"/>
      <c r="CD5102" s="94"/>
      <c r="CE5102" s="40"/>
      <c r="CF5102" s="73"/>
      <c r="CG5102" s="41"/>
      <c r="CH5102" s="41"/>
      <c r="CI5102" s="41"/>
      <c r="CJ5102" s="41"/>
      <c r="CK5102" s="41"/>
      <c r="CL5102" s="68"/>
      <c r="CM5102" s="41"/>
      <c r="CN5102" s="41"/>
      <c r="CO5102" s="39"/>
      <c r="CP5102" s="78"/>
    </row>
    <row r="5103" spans="1:94" s="38" customFormat="1" x14ac:dyDescent="0.25">
      <c r="A5103" s="38">
        <v>5100</v>
      </c>
      <c r="F5103" s="39"/>
      <c r="Q5103" s="39"/>
      <c r="R5103" s="40"/>
      <c r="S5103" s="40"/>
      <c r="T5103" s="39"/>
      <c r="AG5103" s="110"/>
      <c r="AH5103" s="94"/>
      <c r="AJ5103" s="97"/>
      <c r="AL5103" s="39"/>
      <c r="AP5103" s="39"/>
      <c r="AQ5103" s="77"/>
      <c r="AR5103" s="94"/>
      <c r="AT5103" s="97"/>
      <c r="BB5103" s="79"/>
      <c r="BC5103" s="94"/>
      <c r="BE5103" s="97"/>
      <c r="BF5103" s="97"/>
      <c r="BG5103" s="40"/>
      <c r="BK5103" s="40"/>
      <c r="BL5103" s="79"/>
      <c r="BM5103" s="94"/>
      <c r="BO5103" s="97"/>
      <c r="BQ5103" s="40"/>
      <c r="BR5103" s="94"/>
      <c r="BS5103" s="94"/>
      <c r="BT5103" s="94"/>
      <c r="BU5103" s="40"/>
      <c r="BV5103" s="82"/>
      <c r="BW5103" s="94"/>
      <c r="BX5103" s="48"/>
      <c r="BY5103" s="97"/>
      <c r="BZ5103" s="48"/>
      <c r="CA5103" s="40"/>
      <c r="CB5103" s="94"/>
      <c r="CC5103" s="94"/>
      <c r="CD5103" s="94"/>
      <c r="CE5103" s="40"/>
      <c r="CF5103" s="73"/>
      <c r="CG5103" s="41"/>
      <c r="CH5103" s="41"/>
      <c r="CI5103" s="41"/>
      <c r="CJ5103" s="41"/>
      <c r="CK5103" s="41"/>
      <c r="CL5103" s="68"/>
      <c r="CM5103" s="41"/>
      <c r="CN5103" s="41"/>
      <c r="CO5103" s="39"/>
      <c r="CP5103" s="78"/>
    </row>
    <row r="5104" spans="1:94" s="38" customFormat="1" x14ac:dyDescent="0.25">
      <c r="A5104" s="38">
        <v>5101</v>
      </c>
      <c r="F5104" s="39"/>
      <c r="Q5104" s="39"/>
      <c r="R5104" s="40"/>
      <c r="S5104" s="40"/>
      <c r="T5104" s="39"/>
      <c r="AG5104" s="110"/>
      <c r="AH5104" s="94"/>
      <c r="AJ5104" s="97"/>
      <c r="AL5104" s="39"/>
      <c r="AP5104" s="39"/>
      <c r="AQ5104" s="77"/>
      <c r="AR5104" s="94"/>
      <c r="AT5104" s="97"/>
      <c r="BB5104" s="79"/>
      <c r="BC5104" s="94"/>
      <c r="BE5104" s="97"/>
      <c r="BF5104" s="97"/>
      <c r="BG5104" s="40"/>
      <c r="BK5104" s="40"/>
      <c r="BL5104" s="79"/>
      <c r="BM5104" s="94"/>
      <c r="BO5104" s="97"/>
      <c r="BQ5104" s="40"/>
      <c r="BR5104" s="94"/>
      <c r="BS5104" s="94"/>
      <c r="BT5104" s="94"/>
      <c r="BU5104" s="40"/>
      <c r="BV5104" s="82"/>
      <c r="BW5104" s="94"/>
      <c r="BX5104" s="48"/>
      <c r="BY5104" s="97"/>
      <c r="BZ5104" s="48"/>
      <c r="CA5104" s="40"/>
      <c r="CB5104" s="94"/>
      <c r="CC5104" s="94"/>
      <c r="CD5104" s="94"/>
      <c r="CE5104" s="40"/>
      <c r="CF5104" s="73"/>
      <c r="CG5104" s="41"/>
      <c r="CH5104" s="41"/>
      <c r="CI5104" s="41"/>
      <c r="CJ5104" s="41"/>
      <c r="CK5104" s="41"/>
      <c r="CL5104" s="68"/>
      <c r="CM5104" s="41"/>
      <c r="CN5104" s="41"/>
      <c r="CO5104" s="39"/>
      <c r="CP5104" s="78"/>
    </row>
    <row r="5105" spans="1:94" s="38" customFormat="1" x14ac:dyDescent="0.25">
      <c r="A5105" s="38">
        <v>5102</v>
      </c>
      <c r="F5105" s="39"/>
      <c r="Q5105" s="39"/>
      <c r="R5105" s="40"/>
      <c r="S5105" s="40"/>
      <c r="T5105" s="39"/>
      <c r="AG5105" s="110"/>
      <c r="AH5105" s="94"/>
      <c r="AJ5105" s="97"/>
      <c r="AL5105" s="39"/>
      <c r="AP5105" s="39"/>
      <c r="AQ5105" s="77"/>
      <c r="AR5105" s="94"/>
      <c r="AT5105" s="97"/>
      <c r="BB5105" s="79"/>
      <c r="BC5105" s="94"/>
      <c r="BE5105" s="97"/>
      <c r="BF5105" s="97"/>
      <c r="BG5105" s="40"/>
      <c r="BK5105" s="40"/>
      <c r="BL5105" s="79"/>
      <c r="BM5105" s="94"/>
      <c r="BO5105" s="97"/>
      <c r="BQ5105" s="40"/>
      <c r="BR5105" s="94"/>
      <c r="BS5105" s="94"/>
      <c r="BT5105" s="94"/>
      <c r="BU5105" s="40"/>
      <c r="BV5105" s="82"/>
      <c r="BW5105" s="94"/>
      <c r="BX5105" s="48"/>
      <c r="BY5105" s="97"/>
      <c r="BZ5105" s="48"/>
      <c r="CA5105" s="40"/>
      <c r="CB5105" s="94"/>
      <c r="CC5105" s="94"/>
      <c r="CD5105" s="94"/>
      <c r="CE5105" s="40"/>
      <c r="CF5105" s="73"/>
      <c r="CG5105" s="41"/>
      <c r="CH5105" s="41"/>
      <c r="CI5105" s="41"/>
      <c r="CJ5105" s="41"/>
      <c r="CK5105" s="41"/>
      <c r="CL5105" s="68"/>
      <c r="CM5105" s="41"/>
      <c r="CN5105" s="41"/>
      <c r="CO5105" s="39"/>
      <c r="CP5105" s="78"/>
    </row>
    <row r="5106" spans="1:94" s="38" customFormat="1" x14ac:dyDescent="0.25">
      <c r="A5106" s="38">
        <v>5103</v>
      </c>
      <c r="F5106" s="39"/>
      <c r="Q5106" s="39"/>
      <c r="R5106" s="40"/>
      <c r="S5106" s="40"/>
      <c r="T5106" s="39"/>
      <c r="AG5106" s="110"/>
      <c r="AH5106" s="94"/>
      <c r="AJ5106" s="97"/>
      <c r="AL5106" s="39"/>
      <c r="AP5106" s="39"/>
      <c r="AQ5106" s="77"/>
      <c r="AR5106" s="94"/>
      <c r="AT5106" s="97"/>
      <c r="BB5106" s="79"/>
      <c r="BC5106" s="94"/>
      <c r="BE5106" s="97"/>
      <c r="BF5106" s="97"/>
      <c r="BG5106" s="40"/>
      <c r="BK5106" s="40"/>
      <c r="BL5106" s="79"/>
      <c r="BM5106" s="94"/>
      <c r="BO5106" s="97"/>
      <c r="BQ5106" s="40"/>
      <c r="BR5106" s="94"/>
      <c r="BS5106" s="94"/>
      <c r="BT5106" s="94"/>
      <c r="BU5106" s="40"/>
      <c r="BV5106" s="82"/>
      <c r="BW5106" s="94"/>
      <c r="BX5106" s="48"/>
      <c r="BY5106" s="97"/>
      <c r="BZ5106" s="48"/>
      <c r="CA5106" s="40"/>
      <c r="CB5106" s="94"/>
      <c r="CC5106" s="94"/>
      <c r="CD5106" s="94"/>
      <c r="CE5106" s="40"/>
      <c r="CF5106" s="73"/>
      <c r="CG5106" s="41"/>
      <c r="CH5106" s="41"/>
      <c r="CI5106" s="41"/>
      <c r="CJ5106" s="41"/>
      <c r="CK5106" s="41"/>
      <c r="CL5106" s="68"/>
      <c r="CM5106" s="41"/>
      <c r="CN5106" s="41"/>
      <c r="CO5106" s="39"/>
      <c r="CP5106" s="78"/>
    </row>
    <row r="5107" spans="1:94" s="38" customFormat="1" x14ac:dyDescent="0.25">
      <c r="A5107" s="38">
        <v>5104</v>
      </c>
      <c r="F5107" s="39"/>
      <c r="Q5107" s="39"/>
      <c r="R5107" s="40"/>
      <c r="S5107" s="40"/>
      <c r="T5107" s="39"/>
      <c r="AG5107" s="110"/>
      <c r="AH5107" s="94"/>
      <c r="AJ5107" s="97"/>
      <c r="AL5107" s="39"/>
      <c r="AP5107" s="39"/>
      <c r="AQ5107" s="77"/>
      <c r="AR5107" s="94"/>
      <c r="AT5107" s="97"/>
      <c r="BB5107" s="79"/>
      <c r="BC5107" s="94"/>
      <c r="BE5107" s="97"/>
      <c r="BF5107" s="97"/>
      <c r="BG5107" s="40"/>
      <c r="BK5107" s="40"/>
      <c r="BL5107" s="79"/>
      <c r="BM5107" s="94"/>
      <c r="BO5107" s="97"/>
      <c r="BQ5107" s="40"/>
      <c r="BR5107" s="94"/>
      <c r="BS5107" s="94"/>
      <c r="BT5107" s="94"/>
      <c r="BU5107" s="40"/>
      <c r="BV5107" s="82"/>
      <c r="BW5107" s="94"/>
      <c r="BX5107" s="48"/>
      <c r="BY5107" s="97"/>
      <c r="BZ5107" s="48"/>
      <c r="CA5107" s="40"/>
      <c r="CB5107" s="94"/>
      <c r="CC5107" s="94"/>
      <c r="CD5107" s="94"/>
      <c r="CE5107" s="40"/>
      <c r="CF5107" s="73"/>
      <c r="CG5107" s="41"/>
      <c r="CH5107" s="41"/>
      <c r="CI5107" s="41"/>
      <c r="CJ5107" s="41"/>
      <c r="CK5107" s="41"/>
      <c r="CL5107" s="68"/>
      <c r="CM5107" s="41"/>
      <c r="CN5107" s="41"/>
      <c r="CO5107" s="39"/>
      <c r="CP5107" s="78"/>
    </row>
    <row r="5108" spans="1:94" s="38" customFormat="1" x14ac:dyDescent="0.25">
      <c r="A5108" s="38">
        <v>5105</v>
      </c>
      <c r="F5108" s="39"/>
      <c r="Q5108" s="39"/>
      <c r="R5108" s="40"/>
      <c r="S5108" s="40"/>
      <c r="T5108" s="39"/>
      <c r="AG5108" s="110"/>
      <c r="AH5108" s="94"/>
      <c r="AJ5108" s="97"/>
      <c r="AL5108" s="39"/>
      <c r="AP5108" s="39"/>
      <c r="AQ5108" s="77"/>
      <c r="AR5108" s="94"/>
      <c r="AT5108" s="97"/>
      <c r="BB5108" s="79"/>
      <c r="BC5108" s="94"/>
      <c r="BE5108" s="97"/>
      <c r="BF5108" s="97"/>
      <c r="BG5108" s="40"/>
      <c r="BK5108" s="40"/>
      <c r="BL5108" s="79"/>
      <c r="BM5108" s="94"/>
      <c r="BO5108" s="97"/>
      <c r="BQ5108" s="40"/>
      <c r="BR5108" s="94"/>
      <c r="BS5108" s="94"/>
      <c r="BT5108" s="94"/>
      <c r="BU5108" s="40"/>
      <c r="BV5108" s="82"/>
      <c r="BW5108" s="94"/>
      <c r="BX5108" s="48"/>
      <c r="BY5108" s="97"/>
      <c r="BZ5108" s="48"/>
      <c r="CA5108" s="40"/>
      <c r="CB5108" s="94"/>
      <c r="CC5108" s="94"/>
      <c r="CD5108" s="94"/>
      <c r="CE5108" s="40"/>
      <c r="CF5108" s="73"/>
      <c r="CG5108" s="41"/>
      <c r="CH5108" s="41"/>
      <c r="CI5108" s="41"/>
      <c r="CJ5108" s="41"/>
      <c r="CK5108" s="41"/>
      <c r="CL5108" s="68"/>
      <c r="CM5108" s="41"/>
      <c r="CN5108" s="41"/>
      <c r="CO5108" s="39"/>
      <c r="CP5108" s="78"/>
    </row>
    <row r="5109" spans="1:94" s="38" customFormat="1" x14ac:dyDescent="0.25">
      <c r="A5109" s="38">
        <v>5106</v>
      </c>
      <c r="F5109" s="39"/>
      <c r="Q5109" s="39"/>
      <c r="R5109" s="40"/>
      <c r="S5109" s="40"/>
      <c r="T5109" s="39"/>
      <c r="AG5109" s="110"/>
      <c r="AH5109" s="94"/>
      <c r="AJ5109" s="97"/>
      <c r="AL5109" s="39"/>
      <c r="AP5109" s="39"/>
      <c r="AQ5109" s="77"/>
      <c r="AR5109" s="94"/>
      <c r="AT5109" s="97"/>
      <c r="BB5109" s="79"/>
      <c r="BC5109" s="94"/>
      <c r="BE5109" s="97"/>
      <c r="BF5109" s="97"/>
      <c r="BG5109" s="40"/>
      <c r="BK5109" s="40"/>
      <c r="BL5109" s="79"/>
      <c r="BM5109" s="94"/>
      <c r="BO5109" s="97"/>
      <c r="BQ5109" s="40"/>
      <c r="BR5109" s="94"/>
      <c r="BS5109" s="94"/>
      <c r="BT5109" s="94"/>
      <c r="BU5109" s="40"/>
      <c r="BV5109" s="82"/>
      <c r="BW5109" s="94"/>
      <c r="BX5109" s="48"/>
      <c r="BY5109" s="97"/>
      <c r="BZ5109" s="48"/>
      <c r="CA5109" s="40"/>
      <c r="CB5109" s="94"/>
      <c r="CC5109" s="94"/>
      <c r="CD5109" s="94"/>
      <c r="CE5109" s="40"/>
      <c r="CF5109" s="73"/>
      <c r="CG5109" s="41"/>
      <c r="CH5109" s="41"/>
      <c r="CI5109" s="41"/>
      <c r="CJ5109" s="41"/>
      <c r="CK5109" s="41"/>
      <c r="CL5109" s="68"/>
      <c r="CM5109" s="41"/>
      <c r="CN5109" s="41"/>
      <c r="CO5109" s="39"/>
      <c r="CP5109" s="78"/>
    </row>
    <row r="5110" spans="1:94" s="38" customFormat="1" x14ac:dyDescent="0.25">
      <c r="A5110" s="38">
        <v>5107</v>
      </c>
      <c r="F5110" s="39"/>
      <c r="Q5110" s="39"/>
      <c r="R5110" s="40"/>
      <c r="S5110" s="40"/>
      <c r="T5110" s="39"/>
      <c r="AG5110" s="110"/>
      <c r="AH5110" s="94"/>
      <c r="AJ5110" s="97"/>
      <c r="AL5110" s="39"/>
      <c r="AP5110" s="39"/>
      <c r="AQ5110" s="77"/>
      <c r="AR5110" s="94"/>
      <c r="AT5110" s="97"/>
      <c r="BB5110" s="79"/>
      <c r="BC5110" s="94"/>
      <c r="BE5110" s="97"/>
      <c r="BF5110" s="97"/>
      <c r="BG5110" s="40"/>
      <c r="BK5110" s="40"/>
      <c r="BL5110" s="79"/>
      <c r="BM5110" s="94"/>
      <c r="BO5110" s="97"/>
      <c r="BQ5110" s="40"/>
      <c r="BR5110" s="94"/>
      <c r="BS5110" s="94"/>
      <c r="BT5110" s="94"/>
      <c r="BU5110" s="40"/>
      <c r="BV5110" s="82"/>
      <c r="BW5110" s="94"/>
      <c r="BX5110" s="48"/>
      <c r="BY5110" s="97"/>
      <c r="BZ5110" s="48"/>
      <c r="CA5110" s="40"/>
      <c r="CB5110" s="94"/>
      <c r="CC5110" s="94"/>
      <c r="CD5110" s="94"/>
      <c r="CE5110" s="40"/>
      <c r="CF5110" s="73"/>
      <c r="CG5110" s="41"/>
      <c r="CH5110" s="41"/>
      <c r="CI5110" s="41"/>
      <c r="CJ5110" s="41"/>
      <c r="CK5110" s="41"/>
      <c r="CL5110" s="68"/>
      <c r="CM5110" s="41"/>
      <c r="CN5110" s="41"/>
      <c r="CO5110" s="39"/>
      <c r="CP5110" s="78"/>
    </row>
    <row r="5111" spans="1:94" s="38" customFormat="1" x14ac:dyDescent="0.25">
      <c r="A5111" s="38">
        <v>5108</v>
      </c>
      <c r="F5111" s="39"/>
      <c r="Q5111" s="39"/>
      <c r="R5111" s="40"/>
      <c r="S5111" s="40"/>
      <c r="T5111" s="39"/>
      <c r="AG5111" s="110"/>
      <c r="AH5111" s="94"/>
      <c r="AJ5111" s="97"/>
      <c r="AL5111" s="39"/>
      <c r="AP5111" s="39"/>
      <c r="AQ5111" s="77"/>
      <c r="AR5111" s="94"/>
      <c r="AT5111" s="97"/>
      <c r="BB5111" s="79"/>
      <c r="BC5111" s="94"/>
      <c r="BE5111" s="97"/>
      <c r="BF5111" s="97"/>
      <c r="BG5111" s="40"/>
      <c r="BK5111" s="40"/>
      <c r="BL5111" s="79"/>
      <c r="BM5111" s="94"/>
      <c r="BO5111" s="97"/>
      <c r="BQ5111" s="40"/>
      <c r="BR5111" s="94"/>
      <c r="BS5111" s="94"/>
      <c r="BT5111" s="94"/>
      <c r="BU5111" s="40"/>
      <c r="BV5111" s="82"/>
      <c r="BW5111" s="94"/>
      <c r="BX5111" s="48"/>
      <c r="BY5111" s="97"/>
      <c r="BZ5111" s="48"/>
      <c r="CA5111" s="40"/>
      <c r="CB5111" s="94"/>
      <c r="CC5111" s="94"/>
      <c r="CD5111" s="94"/>
      <c r="CE5111" s="40"/>
      <c r="CF5111" s="73"/>
      <c r="CG5111" s="41"/>
      <c r="CH5111" s="41"/>
      <c r="CI5111" s="41"/>
      <c r="CJ5111" s="41"/>
      <c r="CK5111" s="41"/>
      <c r="CL5111" s="68"/>
      <c r="CM5111" s="41"/>
      <c r="CN5111" s="41"/>
      <c r="CO5111" s="39"/>
      <c r="CP5111" s="78"/>
    </row>
    <row r="5112" spans="1:94" s="38" customFormat="1" x14ac:dyDescent="0.25">
      <c r="A5112" s="38">
        <v>5109</v>
      </c>
      <c r="F5112" s="39"/>
      <c r="Q5112" s="39"/>
      <c r="R5112" s="40"/>
      <c r="S5112" s="40"/>
      <c r="T5112" s="39"/>
      <c r="AG5112" s="110"/>
      <c r="AH5112" s="94"/>
      <c r="AJ5112" s="97"/>
      <c r="AL5112" s="39"/>
      <c r="AP5112" s="39"/>
      <c r="AQ5112" s="77"/>
      <c r="AR5112" s="94"/>
      <c r="AT5112" s="97"/>
      <c r="BB5112" s="79"/>
      <c r="BC5112" s="94"/>
      <c r="BE5112" s="97"/>
      <c r="BF5112" s="97"/>
      <c r="BG5112" s="40"/>
      <c r="BK5112" s="40"/>
      <c r="BL5112" s="79"/>
      <c r="BM5112" s="94"/>
      <c r="BO5112" s="97"/>
      <c r="BQ5112" s="40"/>
      <c r="BR5112" s="94"/>
      <c r="BS5112" s="94"/>
      <c r="BT5112" s="94"/>
      <c r="BU5112" s="40"/>
      <c r="BV5112" s="82"/>
      <c r="BW5112" s="94"/>
      <c r="BX5112" s="48"/>
      <c r="BY5112" s="97"/>
      <c r="BZ5112" s="48"/>
      <c r="CA5112" s="40"/>
      <c r="CB5112" s="94"/>
      <c r="CC5112" s="94"/>
      <c r="CD5112" s="94"/>
      <c r="CE5112" s="40"/>
      <c r="CF5112" s="73"/>
      <c r="CG5112" s="41"/>
      <c r="CH5112" s="41"/>
      <c r="CI5112" s="41"/>
      <c r="CJ5112" s="41"/>
      <c r="CK5112" s="41"/>
      <c r="CL5112" s="68"/>
      <c r="CM5112" s="41"/>
      <c r="CN5112" s="41"/>
      <c r="CO5112" s="39"/>
      <c r="CP5112" s="78"/>
    </row>
    <row r="5113" spans="1:94" s="38" customFormat="1" x14ac:dyDescent="0.25">
      <c r="A5113" s="38">
        <v>5110</v>
      </c>
      <c r="F5113" s="39"/>
      <c r="Q5113" s="39"/>
      <c r="R5113" s="40"/>
      <c r="S5113" s="40"/>
      <c r="T5113" s="39"/>
      <c r="AG5113" s="110"/>
      <c r="AH5113" s="94"/>
      <c r="AJ5113" s="97"/>
      <c r="AL5113" s="39"/>
      <c r="AP5113" s="39"/>
      <c r="AQ5113" s="77"/>
      <c r="AR5113" s="94"/>
      <c r="AT5113" s="97"/>
      <c r="BB5113" s="79"/>
      <c r="BC5113" s="94"/>
      <c r="BE5113" s="97"/>
      <c r="BF5113" s="97"/>
      <c r="BG5113" s="40"/>
      <c r="BK5113" s="40"/>
      <c r="BL5113" s="79"/>
      <c r="BM5113" s="94"/>
      <c r="BO5113" s="97"/>
      <c r="BQ5113" s="40"/>
      <c r="BR5113" s="94"/>
      <c r="BS5113" s="94"/>
      <c r="BT5113" s="94"/>
      <c r="BU5113" s="40"/>
      <c r="BV5113" s="82"/>
      <c r="BW5113" s="94"/>
      <c r="BX5113" s="48"/>
      <c r="BY5113" s="97"/>
      <c r="BZ5113" s="48"/>
      <c r="CA5113" s="40"/>
      <c r="CB5113" s="94"/>
      <c r="CC5113" s="94"/>
      <c r="CD5113" s="94"/>
      <c r="CE5113" s="40"/>
      <c r="CF5113" s="73"/>
      <c r="CG5113" s="41"/>
      <c r="CH5113" s="41"/>
      <c r="CI5113" s="41"/>
      <c r="CJ5113" s="41"/>
      <c r="CK5113" s="41"/>
      <c r="CL5113" s="68"/>
      <c r="CM5113" s="41"/>
      <c r="CN5113" s="41"/>
      <c r="CO5113" s="39"/>
      <c r="CP5113" s="78"/>
    </row>
    <row r="5114" spans="1:94" s="38" customFormat="1" x14ac:dyDescent="0.25">
      <c r="A5114" s="38">
        <v>5111</v>
      </c>
      <c r="F5114" s="39"/>
      <c r="Q5114" s="39"/>
      <c r="R5114" s="40"/>
      <c r="S5114" s="40"/>
      <c r="T5114" s="39"/>
      <c r="AG5114" s="110"/>
      <c r="AH5114" s="94"/>
      <c r="AJ5114" s="97"/>
      <c r="AL5114" s="39"/>
      <c r="AP5114" s="39"/>
      <c r="AQ5114" s="77"/>
      <c r="AR5114" s="94"/>
      <c r="AT5114" s="97"/>
      <c r="BB5114" s="79"/>
      <c r="BC5114" s="94"/>
      <c r="BE5114" s="97"/>
      <c r="BF5114" s="97"/>
      <c r="BG5114" s="40"/>
      <c r="BK5114" s="40"/>
      <c r="BL5114" s="79"/>
      <c r="BM5114" s="94"/>
      <c r="BO5114" s="97"/>
      <c r="BQ5114" s="40"/>
      <c r="BR5114" s="94"/>
      <c r="BS5114" s="94"/>
      <c r="BT5114" s="94"/>
      <c r="BU5114" s="40"/>
      <c r="BV5114" s="82"/>
      <c r="BW5114" s="94"/>
      <c r="BX5114" s="48"/>
      <c r="BY5114" s="97"/>
      <c r="BZ5114" s="48"/>
      <c r="CA5114" s="40"/>
      <c r="CB5114" s="94"/>
      <c r="CC5114" s="94"/>
      <c r="CD5114" s="94"/>
      <c r="CE5114" s="40"/>
      <c r="CF5114" s="73"/>
      <c r="CG5114" s="41"/>
      <c r="CH5114" s="41"/>
      <c r="CI5114" s="41"/>
      <c r="CJ5114" s="41"/>
      <c r="CK5114" s="41"/>
      <c r="CL5114" s="68"/>
      <c r="CM5114" s="41"/>
      <c r="CN5114" s="41"/>
      <c r="CO5114" s="39"/>
      <c r="CP5114" s="78"/>
    </row>
    <row r="5115" spans="1:94" s="38" customFormat="1" x14ac:dyDescent="0.25">
      <c r="A5115" s="38">
        <v>5112</v>
      </c>
      <c r="F5115" s="39"/>
      <c r="Q5115" s="39"/>
      <c r="R5115" s="40"/>
      <c r="S5115" s="40"/>
      <c r="T5115" s="39"/>
      <c r="AG5115" s="110"/>
      <c r="AH5115" s="94"/>
      <c r="AJ5115" s="97"/>
      <c r="AL5115" s="39"/>
      <c r="AP5115" s="39"/>
      <c r="AQ5115" s="77"/>
      <c r="AR5115" s="94"/>
      <c r="AT5115" s="97"/>
      <c r="BB5115" s="79"/>
      <c r="BC5115" s="94"/>
      <c r="BE5115" s="97"/>
      <c r="BF5115" s="97"/>
      <c r="BG5115" s="40"/>
      <c r="BK5115" s="40"/>
      <c r="BL5115" s="79"/>
      <c r="BM5115" s="94"/>
      <c r="BO5115" s="97"/>
      <c r="BQ5115" s="40"/>
      <c r="BR5115" s="94"/>
      <c r="BS5115" s="94"/>
      <c r="BT5115" s="94"/>
      <c r="BU5115" s="40"/>
      <c r="BV5115" s="82"/>
      <c r="BW5115" s="94"/>
      <c r="BX5115" s="48"/>
      <c r="BY5115" s="97"/>
      <c r="BZ5115" s="48"/>
      <c r="CA5115" s="40"/>
      <c r="CB5115" s="94"/>
      <c r="CC5115" s="94"/>
      <c r="CD5115" s="94"/>
      <c r="CE5115" s="40"/>
      <c r="CF5115" s="73"/>
      <c r="CG5115" s="41"/>
      <c r="CH5115" s="41"/>
      <c r="CI5115" s="41"/>
      <c r="CJ5115" s="41"/>
      <c r="CK5115" s="41"/>
      <c r="CL5115" s="68"/>
      <c r="CM5115" s="41"/>
      <c r="CN5115" s="41"/>
      <c r="CO5115" s="39"/>
      <c r="CP5115" s="78"/>
    </row>
    <row r="5116" spans="1:94" s="38" customFormat="1" x14ac:dyDescent="0.25">
      <c r="A5116" s="38">
        <v>5113</v>
      </c>
      <c r="F5116" s="39"/>
      <c r="Q5116" s="39"/>
      <c r="R5116" s="40"/>
      <c r="S5116" s="40"/>
      <c r="T5116" s="39"/>
      <c r="AG5116" s="110"/>
      <c r="AH5116" s="94"/>
      <c r="AJ5116" s="97"/>
      <c r="AL5116" s="39"/>
      <c r="AP5116" s="39"/>
      <c r="AQ5116" s="77"/>
      <c r="AR5116" s="94"/>
      <c r="AT5116" s="97"/>
      <c r="BB5116" s="79"/>
      <c r="BC5116" s="94"/>
      <c r="BE5116" s="97"/>
      <c r="BF5116" s="97"/>
      <c r="BG5116" s="40"/>
      <c r="BK5116" s="40"/>
      <c r="BL5116" s="79"/>
      <c r="BM5116" s="94"/>
      <c r="BO5116" s="97"/>
      <c r="BQ5116" s="40"/>
      <c r="BR5116" s="94"/>
      <c r="BS5116" s="94"/>
      <c r="BT5116" s="94"/>
      <c r="BU5116" s="40"/>
      <c r="BV5116" s="82"/>
      <c r="BW5116" s="94"/>
      <c r="BX5116" s="48"/>
      <c r="BY5116" s="97"/>
      <c r="BZ5116" s="48"/>
      <c r="CA5116" s="40"/>
      <c r="CB5116" s="94"/>
      <c r="CC5116" s="94"/>
      <c r="CD5116" s="94"/>
      <c r="CE5116" s="40"/>
      <c r="CF5116" s="73"/>
      <c r="CG5116" s="41"/>
      <c r="CH5116" s="41"/>
      <c r="CI5116" s="41"/>
      <c r="CJ5116" s="41"/>
      <c r="CK5116" s="41"/>
      <c r="CL5116" s="68"/>
      <c r="CM5116" s="41"/>
      <c r="CN5116" s="41"/>
      <c r="CO5116" s="39"/>
      <c r="CP5116" s="78"/>
    </row>
    <row r="5117" spans="1:94" s="38" customFormat="1" x14ac:dyDescent="0.25">
      <c r="A5117" s="38">
        <v>5114</v>
      </c>
      <c r="F5117" s="39"/>
      <c r="Q5117" s="39"/>
      <c r="R5117" s="40"/>
      <c r="S5117" s="40"/>
      <c r="T5117" s="39"/>
      <c r="AG5117" s="110"/>
      <c r="AH5117" s="94"/>
      <c r="AJ5117" s="97"/>
      <c r="AL5117" s="39"/>
      <c r="AP5117" s="39"/>
      <c r="AQ5117" s="77"/>
      <c r="AR5117" s="94"/>
      <c r="AT5117" s="97"/>
      <c r="BB5117" s="79"/>
      <c r="BC5117" s="94"/>
      <c r="BE5117" s="97"/>
      <c r="BF5117" s="97"/>
      <c r="BG5117" s="40"/>
      <c r="BK5117" s="40"/>
      <c r="BL5117" s="79"/>
      <c r="BM5117" s="94"/>
      <c r="BO5117" s="97"/>
      <c r="BQ5117" s="40"/>
      <c r="BR5117" s="94"/>
      <c r="BS5117" s="94"/>
      <c r="BT5117" s="94"/>
      <c r="BU5117" s="40"/>
      <c r="BV5117" s="82"/>
      <c r="BW5117" s="94"/>
      <c r="BX5117" s="48"/>
      <c r="BY5117" s="97"/>
      <c r="BZ5117" s="48"/>
      <c r="CA5117" s="40"/>
      <c r="CB5117" s="94"/>
      <c r="CC5117" s="94"/>
      <c r="CD5117" s="94"/>
      <c r="CE5117" s="40"/>
      <c r="CF5117" s="73"/>
      <c r="CG5117" s="41"/>
      <c r="CH5117" s="41"/>
      <c r="CI5117" s="41"/>
      <c r="CJ5117" s="41"/>
      <c r="CK5117" s="41"/>
      <c r="CL5117" s="68"/>
      <c r="CM5117" s="41"/>
      <c r="CN5117" s="41"/>
      <c r="CO5117" s="39"/>
      <c r="CP5117" s="78"/>
    </row>
    <row r="5118" spans="1:94" s="38" customFormat="1" x14ac:dyDescent="0.25">
      <c r="A5118" s="38">
        <v>5115</v>
      </c>
      <c r="F5118" s="39"/>
      <c r="Q5118" s="39"/>
      <c r="R5118" s="40"/>
      <c r="S5118" s="40"/>
      <c r="T5118" s="39"/>
      <c r="AG5118" s="110"/>
      <c r="AH5118" s="94"/>
      <c r="AJ5118" s="97"/>
      <c r="AL5118" s="39"/>
      <c r="AP5118" s="39"/>
      <c r="AQ5118" s="77"/>
      <c r="AR5118" s="94"/>
      <c r="AT5118" s="97"/>
      <c r="BB5118" s="79"/>
      <c r="BC5118" s="94"/>
      <c r="BE5118" s="97"/>
      <c r="BF5118" s="97"/>
      <c r="BG5118" s="40"/>
      <c r="BK5118" s="40"/>
      <c r="BL5118" s="79"/>
      <c r="BM5118" s="94"/>
      <c r="BO5118" s="97"/>
      <c r="BQ5118" s="40"/>
      <c r="BR5118" s="94"/>
      <c r="BS5118" s="94"/>
      <c r="BT5118" s="94"/>
      <c r="BU5118" s="40"/>
      <c r="BV5118" s="82"/>
      <c r="BW5118" s="94"/>
      <c r="BX5118" s="48"/>
      <c r="BY5118" s="97"/>
      <c r="BZ5118" s="48"/>
      <c r="CA5118" s="40"/>
      <c r="CB5118" s="94"/>
      <c r="CC5118" s="94"/>
      <c r="CD5118" s="94"/>
      <c r="CE5118" s="40"/>
      <c r="CF5118" s="73"/>
      <c r="CG5118" s="41"/>
      <c r="CH5118" s="41"/>
      <c r="CI5118" s="41"/>
      <c r="CJ5118" s="41"/>
      <c r="CK5118" s="41"/>
      <c r="CL5118" s="68"/>
      <c r="CM5118" s="41"/>
      <c r="CN5118" s="41"/>
      <c r="CO5118" s="39"/>
      <c r="CP5118" s="78"/>
    </row>
    <row r="5119" spans="1:94" s="38" customFormat="1" x14ac:dyDescent="0.25">
      <c r="A5119" s="38">
        <v>5116</v>
      </c>
      <c r="F5119" s="39"/>
      <c r="Q5119" s="39"/>
      <c r="R5119" s="40"/>
      <c r="S5119" s="40"/>
      <c r="T5119" s="39"/>
      <c r="AG5119" s="110"/>
      <c r="AH5119" s="94"/>
      <c r="AJ5119" s="97"/>
      <c r="AL5119" s="39"/>
      <c r="AP5119" s="39"/>
      <c r="AQ5119" s="77"/>
      <c r="AR5119" s="94"/>
      <c r="AT5119" s="97"/>
      <c r="BB5119" s="79"/>
      <c r="BC5119" s="94"/>
      <c r="BE5119" s="97"/>
      <c r="BF5119" s="97"/>
      <c r="BG5119" s="40"/>
      <c r="BK5119" s="40"/>
      <c r="BL5119" s="79"/>
      <c r="BM5119" s="94"/>
      <c r="BO5119" s="97"/>
      <c r="BQ5119" s="40"/>
      <c r="BR5119" s="94"/>
      <c r="BS5119" s="94"/>
      <c r="BT5119" s="94"/>
      <c r="BU5119" s="40"/>
      <c r="BV5119" s="82"/>
      <c r="BW5119" s="94"/>
      <c r="BX5119" s="48"/>
      <c r="BY5119" s="97"/>
      <c r="BZ5119" s="48"/>
      <c r="CA5119" s="40"/>
      <c r="CB5119" s="94"/>
      <c r="CC5119" s="94"/>
      <c r="CD5119" s="94"/>
      <c r="CE5119" s="40"/>
      <c r="CF5119" s="73"/>
      <c r="CG5119" s="41"/>
      <c r="CH5119" s="41"/>
      <c r="CI5119" s="41"/>
      <c r="CJ5119" s="41"/>
      <c r="CK5119" s="41"/>
      <c r="CL5119" s="68"/>
      <c r="CM5119" s="41"/>
      <c r="CN5119" s="41"/>
      <c r="CO5119" s="39"/>
      <c r="CP5119" s="78"/>
    </row>
    <row r="5120" spans="1:94" s="38" customFormat="1" x14ac:dyDescent="0.25">
      <c r="A5120" s="38">
        <v>5117</v>
      </c>
      <c r="F5120" s="39"/>
      <c r="Q5120" s="39"/>
      <c r="R5120" s="40"/>
      <c r="S5120" s="40"/>
      <c r="T5120" s="39"/>
      <c r="AG5120" s="110"/>
      <c r="AH5120" s="94"/>
      <c r="AJ5120" s="97"/>
      <c r="AL5120" s="39"/>
      <c r="AP5120" s="39"/>
      <c r="AQ5120" s="77"/>
      <c r="AR5120" s="94"/>
      <c r="AT5120" s="97"/>
      <c r="BB5120" s="79"/>
      <c r="BC5120" s="94"/>
      <c r="BE5120" s="97"/>
      <c r="BF5120" s="97"/>
      <c r="BG5120" s="40"/>
      <c r="BK5120" s="40"/>
      <c r="BL5120" s="79"/>
      <c r="BM5120" s="94"/>
      <c r="BO5120" s="97"/>
      <c r="BQ5120" s="40"/>
      <c r="BR5120" s="94"/>
      <c r="BS5120" s="94"/>
      <c r="BT5120" s="94"/>
      <c r="BU5120" s="40"/>
      <c r="BV5120" s="82"/>
      <c r="BW5120" s="94"/>
      <c r="BX5120" s="48"/>
      <c r="BY5120" s="97"/>
      <c r="BZ5120" s="48"/>
      <c r="CA5120" s="40"/>
      <c r="CB5120" s="94"/>
      <c r="CC5120" s="94"/>
      <c r="CD5120" s="94"/>
      <c r="CE5120" s="40"/>
      <c r="CF5120" s="73"/>
      <c r="CG5120" s="41"/>
      <c r="CH5120" s="41"/>
      <c r="CI5120" s="41"/>
      <c r="CJ5120" s="41"/>
      <c r="CK5120" s="41"/>
      <c r="CL5120" s="68"/>
      <c r="CM5120" s="41"/>
      <c r="CN5120" s="41"/>
      <c r="CO5120" s="39"/>
      <c r="CP5120" s="78"/>
    </row>
    <row r="5121" spans="1:94" s="38" customFormat="1" x14ac:dyDescent="0.25">
      <c r="A5121" s="38">
        <v>5118</v>
      </c>
      <c r="F5121" s="39"/>
      <c r="Q5121" s="39"/>
      <c r="R5121" s="40"/>
      <c r="S5121" s="40"/>
      <c r="T5121" s="39"/>
      <c r="AG5121" s="110"/>
      <c r="AH5121" s="94"/>
      <c r="AJ5121" s="97"/>
      <c r="AL5121" s="39"/>
      <c r="AP5121" s="39"/>
      <c r="AQ5121" s="77"/>
      <c r="AR5121" s="94"/>
      <c r="AT5121" s="97"/>
      <c r="BB5121" s="79"/>
      <c r="BC5121" s="94"/>
      <c r="BE5121" s="97"/>
      <c r="BF5121" s="97"/>
      <c r="BG5121" s="40"/>
      <c r="BK5121" s="40"/>
      <c r="BL5121" s="79"/>
      <c r="BM5121" s="94"/>
      <c r="BO5121" s="97"/>
      <c r="BQ5121" s="40"/>
      <c r="BR5121" s="94"/>
      <c r="BS5121" s="94"/>
      <c r="BT5121" s="94"/>
      <c r="BU5121" s="40"/>
      <c r="BV5121" s="82"/>
      <c r="BW5121" s="94"/>
      <c r="BX5121" s="48"/>
      <c r="BY5121" s="97"/>
      <c r="BZ5121" s="48"/>
      <c r="CA5121" s="40"/>
      <c r="CB5121" s="94"/>
      <c r="CC5121" s="94"/>
      <c r="CD5121" s="94"/>
      <c r="CE5121" s="40"/>
      <c r="CF5121" s="73"/>
      <c r="CG5121" s="41"/>
      <c r="CH5121" s="41"/>
      <c r="CI5121" s="41"/>
      <c r="CJ5121" s="41"/>
      <c r="CK5121" s="41"/>
      <c r="CL5121" s="68"/>
      <c r="CM5121" s="41"/>
      <c r="CN5121" s="41"/>
      <c r="CO5121" s="39"/>
      <c r="CP5121" s="78"/>
    </row>
    <row r="5122" spans="1:94" s="38" customFormat="1" x14ac:dyDescent="0.25">
      <c r="A5122" s="38">
        <v>5119</v>
      </c>
      <c r="F5122" s="39"/>
      <c r="Q5122" s="39"/>
      <c r="R5122" s="40"/>
      <c r="S5122" s="40"/>
      <c r="T5122" s="39"/>
      <c r="AG5122" s="110"/>
      <c r="AH5122" s="94"/>
      <c r="AJ5122" s="97"/>
      <c r="AL5122" s="39"/>
      <c r="AP5122" s="39"/>
      <c r="AQ5122" s="77"/>
      <c r="AR5122" s="94"/>
      <c r="AT5122" s="97"/>
      <c r="BB5122" s="79"/>
      <c r="BC5122" s="94"/>
      <c r="BE5122" s="97"/>
      <c r="BF5122" s="97"/>
      <c r="BG5122" s="40"/>
      <c r="BK5122" s="40"/>
      <c r="BL5122" s="79"/>
      <c r="BM5122" s="94"/>
      <c r="BO5122" s="97"/>
      <c r="BQ5122" s="40"/>
      <c r="BR5122" s="94"/>
      <c r="BS5122" s="94"/>
      <c r="BT5122" s="94"/>
      <c r="BU5122" s="40"/>
      <c r="BV5122" s="82"/>
      <c r="BW5122" s="94"/>
      <c r="BX5122" s="48"/>
      <c r="BY5122" s="97"/>
      <c r="BZ5122" s="48"/>
      <c r="CA5122" s="40"/>
      <c r="CB5122" s="94"/>
      <c r="CC5122" s="94"/>
      <c r="CD5122" s="94"/>
      <c r="CE5122" s="40"/>
      <c r="CF5122" s="73"/>
      <c r="CG5122" s="41"/>
      <c r="CH5122" s="41"/>
      <c r="CI5122" s="41"/>
      <c r="CJ5122" s="41"/>
      <c r="CK5122" s="41"/>
      <c r="CL5122" s="68"/>
      <c r="CM5122" s="41"/>
      <c r="CN5122" s="41"/>
      <c r="CO5122" s="39"/>
      <c r="CP5122" s="78"/>
    </row>
    <row r="5123" spans="1:94" s="38" customFormat="1" x14ac:dyDescent="0.25">
      <c r="A5123" s="38">
        <v>5120</v>
      </c>
      <c r="F5123" s="39"/>
      <c r="Q5123" s="39"/>
      <c r="R5123" s="40"/>
      <c r="S5123" s="40"/>
      <c r="T5123" s="39"/>
      <c r="AG5123" s="110"/>
      <c r="AH5123" s="94"/>
      <c r="AJ5123" s="97"/>
      <c r="AL5123" s="39"/>
      <c r="AP5123" s="39"/>
      <c r="AQ5123" s="77"/>
      <c r="AR5123" s="94"/>
      <c r="AT5123" s="97"/>
      <c r="BB5123" s="79"/>
      <c r="BC5123" s="94"/>
      <c r="BE5123" s="97"/>
      <c r="BF5123" s="97"/>
      <c r="BG5123" s="40"/>
      <c r="BK5123" s="40"/>
      <c r="BL5123" s="79"/>
      <c r="BM5123" s="94"/>
      <c r="BO5123" s="97"/>
      <c r="BQ5123" s="40"/>
      <c r="BR5123" s="94"/>
      <c r="BS5123" s="94"/>
      <c r="BT5123" s="94"/>
      <c r="BU5123" s="40"/>
      <c r="BV5123" s="82"/>
      <c r="BW5123" s="94"/>
      <c r="BX5123" s="48"/>
      <c r="BY5123" s="97"/>
      <c r="BZ5123" s="48"/>
      <c r="CA5123" s="40"/>
      <c r="CB5123" s="94"/>
      <c r="CC5123" s="94"/>
      <c r="CD5123" s="94"/>
      <c r="CE5123" s="40"/>
      <c r="CF5123" s="73"/>
      <c r="CG5123" s="41"/>
      <c r="CH5123" s="41"/>
      <c r="CI5123" s="41"/>
      <c r="CJ5123" s="41"/>
      <c r="CK5123" s="41"/>
      <c r="CL5123" s="68"/>
      <c r="CM5123" s="41"/>
      <c r="CN5123" s="41"/>
      <c r="CO5123" s="39"/>
      <c r="CP5123" s="78"/>
    </row>
    <row r="5124" spans="1:94" s="38" customFormat="1" x14ac:dyDescent="0.25">
      <c r="A5124" s="38">
        <v>5121</v>
      </c>
      <c r="F5124" s="39"/>
      <c r="Q5124" s="39"/>
      <c r="R5124" s="40"/>
      <c r="S5124" s="40"/>
      <c r="T5124" s="39"/>
      <c r="AG5124" s="110"/>
      <c r="AH5124" s="94"/>
      <c r="AJ5124" s="97"/>
      <c r="AL5124" s="39"/>
      <c r="AP5124" s="39"/>
      <c r="AQ5124" s="77"/>
      <c r="AR5124" s="94"/>
      <c r="AT5124" s="97"/>
      <c r="BB5124" s="79"/>
      <c r="BC5124" s="94"/>
      <c r="BE5124" s="97"/>
      <c r="BF5124" s="97"/>
      <c r="BG5124" s="40"/>
      <c r="BK5124" s="40"/>
      <c r="BL5124" s="79"/>
      <c r="BM5124" s="94"/>
      <c r="BO5124" s="97"/>
      <c r="BQ5124" s="40"/>
      <c r="BR5124" s="94"/>
      <c r="BS5124" s="94"/>
      <c r="BT5124" s="94"/>
      <c r="BU5124" s="40"/>
      <c r="BV5124" s="82"/>
      <c r="BW5124" s="94"/>
      <c r="BX5124" s="48"/>
      <c r="BY5124" s="97"/>
      <c r="BZ5124" s="48"/>
      <c r="CA5124" s="40"/>
      <c r="CB5124" s="94"/>
      <c r="CC5124" s="94"/>
      <c r="CD5124" s="94"/>
      <c r="CE5124" s="40"/>
      <c r="CF5124" s="73"/>
      <c r="CG5124" s="41"/>
      <c r="CH5124" s="41"/>
      <c r="CI5124" s="41"/>
      <c r="CJ5124" s="41"/>
      <c r="CK5124" s="41"/>
      <c r="CL5124" s="68"/>
      <c r="CM5124" s="41"/>
      <c r="CN5124" s="41"/>
      <c r="CO5124" s="39"/>
      <c r="CP5124" s="78"/>
    </row>
    <row r="5125" spans="1:94" s="38" customFormat="1" x14ac:dyDescent="0.25">
      <c r="A5125" s="38">
        <v>5122</v>
      </c>
      <c r="F5125" s="39"/>
      <c r="Q5125" s="39"/>
      <c r="R5125" s="40"/>
      <c r="S5125" s="40"/>
      <c r="T5125" s="39"/>
      <c r="AG5125" s="110"/>
      <c r="AH5125" s="94"/>
      <c r="AJ5125" s="97"/>
      <c r="AL5125" s="39"/>
      <c r="AP5125" s="39"/>
      <c r="AQ5125" s="77"/>
      <c r="AR5125" s="94"/>
      <c r="AT5125" s="97"/>
      <c r="BB5125" s="79"/>
      <c r="BC5125" s="94"/>
      <c r="BE5125" s="97"/>
      <c r="BF5125" s="97"/>
      <c r="BG5125" s="40"/>
      <c r="BK5125" s="40"/>
      <c r="BL5125" s="79"/>
      <c r="BM5125" s="94"/>
      <c r="BO5125" s="97"/>
      <c r="BQ5125" s="40"/>
      <c r="BR5125" s="94"/>
      <c r="BS5125" s="94"/>
      <c r="BT5125" s="94"/>
      <c r="BU5125" s="40"/>
      <c r="BV5125" s="82"/>
      <c r="BW5125" s="94"/>
      <c r="BX5125" s="48"/>
      <c r="BY5125" s="97"/>
      <c r="BZ5125" s="48"/>
      <c r="CA5125" s="40"/>
      <c r="CB5125" s="94"/>
      <c r="CC5125" s="94"/>
      <c r="CD5125" s="94"/>
      <c r="CE5125" s="40"/>
      <c r="CF5125" s="73"/>
      <c r="CG5125" s="41"/>
      <c r="CH5125" s="41"/>
      <c r="CI5125" s="41"/>
      <c r="CJ5125" s="41"/>
      <c r="CK5125" s="41"/>
      <c r="CL5125" s="68"/>
      <c r="CM5125" s="41"/>
      <c r="CN5125" s="41"/>
      <c r="CO5125" s="39"/>
      <c r="CP5125" s="78"/>
    </row>
    <row r="5126" spans="1:94" s="38" customFormat="1" x14ac:dyDescent="0.25">
      <c r="A5126" s="38">
        <v>5123</v>
      </c>
      <c r="F5126" s="39"/>
      <c r="Q5126" s="39"/>
      <c r="R5126" s="40"/>
      <c r="S5126" s="40"/>
      <c r="T5126" s="39"/>
      <c r="AG5126" s="110"/>
      <c r="AH5126" s="94"/>
      <c r="AJ5126" s="97"/>
      <c r="AL5126" s="39"/>
      <c r="AP5126" s="39"/>
      <c r="AQ5126" s="77"/>
      <c r="AR5126" s="94"/>
      <c r="AT5126" s="97"/>
      <c r="BB5126" s="79"/>
      <c r="BC5126" s="94"/>
      <c r="BE5126" s="97"/>
      <c r="BF5126" s="97"/>
      <c r="BG5126" s="40"/>
      <c r="BK5126" s="40"/>
      <c r="BL5126" s="79"/>
      <c r="BM5126" s="94"/>
      <c r="BO5126" s="97"/>
      <c r="BQ5126" s="40"/>
      <c r="BR5126" s="94"/>
      <c r="BS5126" s="94"/>
      <c r="BT5126" s="94"/>
      <c r="BU5126" s="40"/>
      <c r="BV5126" s="82"/>
      <c r="BW5126" s="94"/>
      <c r="BX5126" s="48"/>
      <c r="BY5126" s="97"/>
      <c r="BZ5126" s="48"/>
      <c r="CA5126" s="40"/>
      <c r="CB5126" s="94"/>
      <c r="CC5126" s="94"/>
      <c r="CD5126" s="94"/>
      <c r="CE5126" s="40"/>
      <c r="CF5126" s="73"/>
      <c r="CG5126" s="41"/>
      <c r="CH5126" s="41"/>
      <c r="CI5126" s="41"/>
      <c r="CJ5126" s="41"/>
      <c r="CK5126" s="41"/>
      <c r="CL5126" s="68"/>
      <c r="CM5126" s="41"/>
      <c r="CN5126" s="41"/>
      <c r="CO5126" s="39"/>
      <c r="CP5126" s="78"/>
    </row>
    <row r="5127" spans="1:94" s="38" customFormat="1" x14ac:dyDescent="0.25">
      <c r="A5127" s="38">
        <v>5124</v>
      </c>
      <c r="F5127" s="39"/>
      <c r="Q5127" s="39"/>
      <c r="R5127" s="40"/>
      <c r="S5127" s="40"/>
      <c r="T5127" s="39"/>
      <c r="AG5127" s="110"/>
      <c r="AH5127" s="94"/>
      <c r="AJ5127" s="97"/>
      <c r="AL5127" s="39"/>
      <c r="AP5127" s="39"/>
      <c r="AQ5127" s="77"/>
      <c r="AR5127" s="94"/>
      <c r="AT5127" s="97"/>
      <c r="BB5127" s="79"/>
      <c r="BC5127" s="94"/>
      <c r="BE5127" s="97"/>
      <c r="BF5127" s="97"/>
      <c r="BG5127" s="40"/>
      <c r="BK5127" s="40"/>
      <c r="BL5127" s="79"/>
      <c r="BM5127" s="94"/>
      <c r="BO5127" s="97"/>
      <c r="BQ5127" s="40"/>
      <c r="BR5127" s="94"/>
      <c r="BS5127" s="94"/>
      <c r="BT5127" s="94"/>
      <c r="BU5127" s="40"/>
      <c r="BV5127" s="82"/>
      <c r="BW5127" s="94"/>
      <c r="BX5127" s="48"/>
      <c r="BY5127" s="97"/>
      <c r="BZ5127" s="48"/>
      <c r="CA5127" s="40"/>
      <c r="CB5127" s="94"/>
      <c r="CC5127" s="94"/>
      <c r="CD5127" s="94"/>
      <c r="CE5127" s="40"/>
      <c r="CF5127" s="73"/>
      <c r="CG5127" s="41"/>
      <c r="CH5127" s="41"/>
      <c r="CI5127" s="41"/>
      <c r="CJ5127" s="41"/>
      <c r="CK5127" s="41"/>
      <c r="CL5127" s="68"/>
      <c r="CM5127" s="41"/>
      <c r="CN5127" s="41"/>
      <c r="CO5127" s="39"/>
      <c r="CP5127" s="78"/>
    </row>
    <row r="5128" spans="1:94" s="38" customFormat="1" x14ac:dyDescent="0.25">
      <c r="A5128" s="38">
        <v>5125</v>
      </c>
      <c r="F5128" s="39"/>
      <c r="Q5128" s="39"/>
      <c r="R5128" s="40"/>
      <c r="S5128" s="40"/>
      <c r="T5128" s="39"/>
      <c r="AG5128" s="110"/>
      <c r="AH5128" s="94"/>
      <c r="AJ5128" s="97"/>
      <c r="AL5128" s="39"/>
      <c r="AP5128" s="39"/>
      <c r="AQ5128" s="77"/>
      <c r="AR5128" s="94"/>
      <c r="AT5128" s="97"/>
      <c r="BB5128" s="79"/>
      <c r="BC5128" s="94"/>
      <c r="BE5128" s="97"/>
      <c r="BF5128" s="97"/>
      <c r="BG5128" s="40"/>
      <c r="BK5128" s="40"/>
      <c r="BL5128" s="79"/>
      <c r="BM5128" s="94"/>
      <c r="BO5128" s="97"/>
      <c r="BQ5128" s="40"/>
      <c r="BR5128" s="94"/>
      <c r="BS5128" s="94"/>
      <c r="BT5128" s="94"/>
      <c r="BU5128" s="40"/>
      <c r="BV5128" s="82"/>
      <c r="BW5128" s="94"/>
      <c r="BX5128" s="48"/>
      <c r="BY5128" s="97"/>
      <c r="BZ5128" s="48"/>
      <c r="CA5128" s="40"/>
      <c r="CB5128" s="94"/>
      <c r="CC5128" s="94"/>
      <c r="CD5128" s="94"/>
      <c r="CE5128" s="40"/>
      <c r="CF5128" s="73"/>
      <c r="CG5128" s="41"/>
      <c r="CH5128" s="41"/>
      <c r="CI5128" s="41"/>
      <c r="CJ5128" s="41"/>
      <c r="CK5128" s="41"/>
      <c r="CL5128" s="68"/>
      <c r="CM5128" s="41"/>
      <c r="CN5128" s="41"/>
      <c r="CO5128" s="39"/>
      <c r="CP5128" s="78"/>
    </row>
    <row r="5129" spans="1:94" s="38" customFormat="1" x14ac:dyDescent="0.25">
      <c r="A5129" s="38">
        <v>5126</v>
      </c>
      <c r="F5129" s="39"/>
      <c r="Q5129" s="39"/>
      <c r="R5129" s="40"/>
      <c r="S5129" s="40"/>
      <c r="T5129" s="39"/>
      <c r="AG5129" s="110"/>
      <c r="AH5129" s="94"/>
      <c r="AJ5129" s="97"/>
      <c r="AL5129" s="39"/>
      <c r="AP5129" s="39"/>
      <c r="AQ5129" s="77"/>
      <c r="AR5129" s="94"/>
      <c r="AT5129" s="97"/>
      <c r="BB5129" s="79"/>
      <c r="BC5129" s="94"/>
      <c r="BE5129" s="97"/>
      <c r="BF5129" s="97"/>
      <c r="BG5129" s="40"/>
      <c r="BK5129" s="40"/>
      <c r="BL5129" s="79"/>
      <c r="BM5129" s="94"/>
      <c r="BO5129" s="97"/>
      <c r="BQ5129" s="40"/>
      <c r="BR5129" s="94"/>
      <c r="BS5129" s="94"/>
      <c r="BT5129" s="94"/>
      <c r="BU5129" s="40"/>
      <c r="BV5129" s="82"/>
      <c r="BW5129" s="94"/>
      <c r="BX5129" s="48"/>
      <c r="BY5129" s="97"/>
      <c r="BZ5129" s="48"/>
      <c r="CA5129" s="40"/>
      <c r="CB5129" s="94"/>
      <c r="CC5129" s="94"/>
      <c r="CD5129" s="94"/>
      <c r="CE5129" s="40"/>
      <c r="CF5129" s="73"/>
      <c r="CG5129" s="41"/>
      <c r="CH5129" s="41"/>
      <c r="CI5129" s="41"/>
      <c r="CJ5129" s="41"/>
      <c r="CK5129" s="41"/>
      <c r="CL5129" s="68"/>
      <c r="CM5129" s="41"/>
      <c r="CN5129" s="41"/>
      <c r="CO5129" s="39"/>
      <c r="CP5129" s="78"/>
    </row>
    <row r="5130" spans="1:94" s="38" customFormat="1" x14ac:dyDescent="0.25">
      <c r="A5130" s="38">
        <v>5127</v>
      </c>
      <c r="F5130" s="39"/>
      <c r="Q5130" s="39"/>
      <c r="R5130" s="40"/>
      <c r="S5130" s="40"/>
      <c r="T5130" s="39"/>
      <c r="AG5130" s="110"/>
      <c r="AH5130" s="94"/>
      <c r="AJ5130" s="97"/>
      <c r="AL5130" s="39"/>
      <c r="AP5130" s="39"/>
      <c r="AQ5130" s="77"/>
      <c r="AR5130" s="94"/>
      <c r="AT5130" s="97"/>
      <c r="BB5130" s="79"/>
      <c r="BC5130" s="94"/>
      <c r="BE5130" s="97"/>
      <c r="BF5130" s="97"/>
      <c r="BG5130" s="40"/>
      <c r="BK5130" s="40"/>
      <c r="BL5130" s="79"/>
      <c r="BM5130" s="94"/>
      <c r="BO5130" s="97"/>
      <c r="BQ5130" s="40"/>
      <c r="BR5130" s="94"/>
      <c r="BS5130" s="94"/>
      <c r="BT5130" s="94"/>
      <c r="BU5130" s="40"/>
      <c r="BV5130" s="82"/>
      <c r="BW5130" s="94"/>
      <c r="BX5130" s="48"/>
      <c r="BY5130" s="97"/>
      <c r="BZ5130" s="48"/>
      <c r="CA5130" s="40"/>
      <c r="CB5130" s="94"/>
      <c r="CC5130" s="94"/>
      <c r="CD5130" s="94"/>
      <c r="CE5130" s="40"/>
      <c r="CF5130" s="73"/>
      <c r="CG5130" s="41"/>
      <c r="CH5130" s="41"/>
      <c r="CI5130" s="41"/>
      <c r="CJ5130" s="41"/>
      <c r="CK5130" s="41"/>
      <c r="CL5130" s="68"/>
      <c r="CM5130" s="41"/>
      <c r="CN5130" s="41"/>
      <c r="CO5130" s="39"/>
      <c r="CP5130" s="78"/>
    </row>
    <row r="5131" spans="1:94" s="38" customFormat="1" x14ac:dyDescent="0.25">
      <c r="A5131" s="38">
        <v>5128</v>
      </c>
      <c r="F5131" s="39"/>
      <c r="Q5131" s="39"/>
      <c r="R5131" s="40"/>
      <c r="S5131" s="40"/>
      <c r="T5131" s="39"/>
      <c r="AG5131" s="110"/>
      <c r="AH5131" s="94"/>
      <c r="AJ5131" s="97"/>
      <c r="AL5131" s="39"/>
      <c r="AP5131" s="39"/>
      <c r="AQ5131" s="77"/>
      <c r="AR5131" s="94"/>
      <c r="AT5131" s="97"/>
      <c r="BB5131" s="79"/>
      <c r="BC5131" s="94"/>
      <c r="BE5131" s="97"/>
      <c r="BF5131" s="97"/>
      <c r="BG5131" s="40"/>
      <c r="BK5131" s="40"/>
      <c r="BL5131" s="79"/>
      <c r="BM5131" s="94"/>
      <c r="BO5131" s="97"/>
      <c r="BQ5131" s="40"/>
      <c r="BR5131" s="94"/>
      <c r="BS5131" s="94"/>
      <c r="BT5131" s="94"/>
      <c r="BU5131" s="40"/>
      <c r="BV5131" s="82"/>
      <c r="BW5131" s="94"/>
      <c r="BX5131" s="48"/>
      <c r="BY5131" s="97"/>
      <c r="BZ5131" s="48"/>
      <c r="CA5131" s="40"/>
      <c r="CB5131" s="94"/>
      <c r="CC5131" s="94"/>
      <c r="CD5131" s="94"/>
      <c r="CE5131" s="40"/>
      <c r="CF5131" s="73"/>
      <c r="CG5131" s="41"/>
      <c r="CH5131" s="41"/>
      <c r="CI5131" s="41"/>
      <c r="CJ5131" s="41"/>
      <c r="CK5131" s="41"/>
      <c r="CL5131" s="68"/>
      <c r="CM5131" s="41"/>
      <c r="CN5131" s="41"/>
      <c r="CO5131" s="39"/>
      <c r="CP5131" s="78"/>
    </row>
    <row r="5132" spans="1:94" s="38" customFormat="1" x14ac:dyDescent="0.25">
      <c r="A5132" s="38">
        <v>5129</v>
      </c>
      <c r="F5132" s="39"/>
      <c r="Q5132" s="39"/>
      <c r="R5132" s="40"/>
      <c r="S5132" s="40"/>
      <c r="T5132" s="39"/>
      <c r="AG5132" s="110"/>
      <c r="AH5132" s="94"/>
      <c r="AJ5132" s="97"/>
      <c r="AL5132" s="39"/>
      <c r="AP5132" s="39"/>
      <c r="AQ5132" s="77"/>
      <c r="AR5132" s="94"/>
      <c r="AT5132" s="97"/>
      <c r="BB5132" s="79"/>
      <c r="BC5132" s="94"/>
      <c r="BE5132" s="97"/>
      <c r="BF5132" s="97"/>
      <c r="BG5132" s="40"/>
      <c r="BK5132" s="40"/>
      <c r="BL5132" s="79"/>
      <c r="BM5132" s="94"/>
      <c r="BO5132" s="97"/>
      <c r="BQ5132" s="40"/>
      <c r="BR5132" s="94"/>
      <c r="BS5132" s="94"/>
      <c r="BT5132" s="94"/>
      <c r="BU5132" s="40"/>
      <c r="BV5132" s="82"/>
      <c r="BW5132" s="94"/>
      <c r="BX5132" s="48"/>
      <c r="BY5132" s="97"/>
      <c r="BZ5132" s="48"/>
      <c r="CA5132" s="40"/>
      <c r="CB5132" s="94"/>
      <c r="CC5132" s="94"/>
      <c r="CD5132" s="94"/>
      <c r="CE5132" s="40"/>
      <c r="CF5132" s="73"/>
      <c r="CG5132" s="41"/>
      <c r="CH5132" s="41"/>
      <c r="CI5132" s="41"/>
      <c r="CJ5132" s="41"/>
      <c r="CK5132" s="41"/>
      <c r="CL5132" s="68"/>
      <c r="CM5132" s="41"/>
      <c r="CN5132" s="41"/>
      <c r="CO5132" s="39"/>
      <c r="CP5132" s="78"/>
    </row>
    <row r="5133" spans="1:94" s="38" customFormat="1" x14ac:dyDescent="0.25">
      <c r="A5133" s="38">
        <v>5130</v>
      </c>
      <c r="F5133" s="39"/>
      <c r="Q5133" s="39"/>
      <c r="R5133" s="40"/>
      <c r="S5133" s="40"/>
      <c r="T5133" s="39"/>
      <c r="AG5133" s="110"/>
      <c r="AH5133" s="94"/>
      <c r="AJ5133" s="97"/>
      <c r="AL5133" s="39"/>
      <c r="AP5133" s="39"/>
      <c r="AQ5133" s="77"/>
      <c r="AR5133" s="94"/>
      <c r="AT5133" s="97"/>
      <c r="BB5133" s="79"/>
      <c r="BC5133" s="94"/>
      <c r="BE5133" s="97"/>
      <c r="BF5133" s="97"/>
      <c r="BG5133" s="40"/>
      <c r="BK5133" s="40"/>
      <c r="BL5133" s="79"/>
      <c r="BM5133" s="94"/>
      <c r="BO5133" s="97"/>
      <c r="BQ5133" s="40"/>
      <c r="BR5133" s="94"/>
      <c r="BS5133" s="94"/>
      <c r="BT5133" s="94"/>
      <c r="BU5133" s="40"/>
      <c r="BV5133" s="82"/>
      <c r="BW5133" s="94"/>
      <c r="BX5133" s="48"/>
      <c r="BY5133" s="97"/>
      <c r="BZ5133" s="48"/>
      <c r="CA5133" s="40"/>
      <c r="CB5133" s="94"/>
      <c r="CC5133" s="94"/>
      <c r="CD5133" s="94"/>
      <c r="CE5133" s="40"/>
      <c r="CF5133" s="73"/>
      <c r="CG5133" s="41"/>
      <c r="CH5133" s="41"/>
      <c r="CI5133" s="41"/>
      <c r="CJ5133" s="41"/>
      <c r="CK5133" s="41"/>
      <c r="CL5133" s="68"/>
      <c r="CM5133" s="41"/>
      <c r="CN5133" s="41"/>
      <c r="CO5133" s="39"/>
      <c r="CP5133" s="78"/>
    </row>
    <row r="5134" spans="1:94" s="38" customFormat="1" x14ac:dyDescent="0.25">
      <c r="A5134" s="38">
        <v>5131</v>
      </c>
      <c r="F5134" s="39"/>
      <c r="Q5134" s="39"/>
      <c r="R5134" s="40"/>
      <c r="S5134" s="40"/>
      <c r="T5134" s="39"/>
      <c r="AG5134" s="110"/>
      <c r="AH5134" s="94"/>
      <c r="AJ5134" s="97"/>
      <c r="AL5134" s="39"/>
      <c r="AP5134" s="39"/>
      <c r="AQ5134" s="77"/>
      <c r="AR5134" s="94"/>
      <c r="AT5134" s="97"/>
      <c r="BB5134" s="79"/>
      <c r="BC5134" s="94"/>
      <c r="BE5134" s="97"/>
      <c r="BF5134" s="97"/>
      <c r="BG5134" s="40"/>
      <c r="BK5134" s="40"/>
      <c r="BL5134" s="79"/>
      <c r="BM5134" s="94"/>
      <c r="BO5134" s="97"/>
      <c r="BQ5134" s="40"/>
      <c r="BR5134" s="94"/>
      <c r="BS5134" s="94"/>
      <c r="BT5134" s="94"/>
      <c r="BU5134" s="40"/>
      <c r="BV5134" s="82"/>
      <c r="BW5134" s="94"/>
      <c r="BX5134" s="48"/>
      <c r="BY5134" s="97"/>
      <c r="BZ5134" s="48"/>
      <c r="CA5134" s="40"/>
      <c r="CB5134" s="94"/>
      <c r="CC5134" s="94"/>
      <c r="CD5134" s="94"/>
      <c r="CE5134" s="40"/>
      <c r="CF5134" s="73"/>
      <c r="CG5134" s="41"/>
      <c r="CH5134" s="41"/>
      <c r="CI5134" s="41"/>
      <c r="CJ5134" s="41"/>
      <c r="CK5134" s="41"/>
      <c r="CL5134" s="68"/>
      <c r="CM5134" s="41"/>
      <c r="CN5134" s="41"/>
      <c r="CO5134" s="39"/>
      <c r="CP5134" s="78"/>
    </row>
    <row r="5135" spans="1:94" s="38" customFormat="1" x14ac:dyDescent="0.25">
      <c r="A5135" s="38">
        <v>5132</v>
      </c>
      <c r="F5135" s="39"/>
      <c r="Q5135" s="39"/>
      <c r="R5135" s="40"/>
      <c r="S5135" s="40"/>
      <c r="T5135" s="39"/>
      <c r="AG5135" s="110"/>
      <c r="AH5135" s="94"/>
      <c r="AJ5135" s="97"/>
      <c r="AL5135" s="39"/>
      <c r="AP5135" s="39"/>
      <c r="AQ5135" s="77"/>
      <c r="AR5135" s="94"/>
      <c r="AT5135" s="97"/>
      <c r="BB5135" s="79"/>
      <c r="BC5135" s="94"/>
      <c r="BE5135" s="97"/>
      <c r="BF5135" s="97"/>
      <c r="BG5135" s="40"/>
      <c r="BK5135" s="40"/>
      <c r="BL5135" s="79"/>
      <c r="BM5135" s="94"/>
      <c r="BO5135" s="97"/>
      <c r="BQ5135" s="40"/>
      <c r="BR5135" s="94"/>
      <c r="BS5135" s="94"/>
      <c r="BT5135" s="94"/>
      <c r="BU5135" s="40"/>
      <c r="BV5135" s="82"/>
      <c r="BW5135" s="94"/>
      <c r="BX5135" s="48"/>
      <c r="BY5135" s="97"/>
      <c r="BZ5135" s="48"/>
      <c r="CA5135" s="40"/>
      <c r="CB5135" s="94"/>
      <c r="CC5135" s="94"/>
      <c r="CD5135" s="94"/>
      <c r="CE5135" s="40"/>
      <c r="CF5135" s="73"/>
      <c r="CG5135" s="41"/>
      <c r="CH5135" s="41"/>
      <c r="CI5135" s="41"/>
      <c r="CJ5135" s="41"/>
      <c r="CK5135" s="41"/>
      <c r="CL5135" s="68"/>
      <c r="CM5135" s="41"/>
      <c r="CN5135" s="41"/>
      <c r="CO5135" s="39"/>
      <c r="CP5135" s="78"/>
    </row>
    <row r="5136" spans="1:94" s="38" customFormat="1" x14ac:dyDescent="0.25">
      <c r="A5136" s="38">
        <v>5133</v>
      </c>
      <c r="F5136" s="39"/>
      <c r="Q5136" s="39"/>
      <c r="R5136" s="40"/>
      <c r="S5136" s="40"/>
      <c r="T5136" s="39"/>
      <c r="AG5136" s="110"/>
      <c r="AH5136" s="94"/>
      <c r="AJ5136" s="97"/>
      <c r="AL5136" s="39"/>
      <c r="AP5136" s="39"/>
      <c r="AQ5136" s="77"/>
      <c r="AR5136" s="94"/>
      <c r="AT5136" s="97"/>
      <c r="BB5136" s="79"/>
      <c r="BC5136" s="94"/>
      <c r="BE5136" s="97"/>
      <c r="BF5136" s="97"/>
      <c r="BG5136" s="40"/>
      <c r="BK5136" s="40"/>
      <c r="BL5136" s="79"/>
      <c r="BM5136" s="94"/>
      <c r="BO5136" s="97"/>
      <c r="BQ5136" s="40"/>
      <c r="BR5136" s="94"/>
      <c r="BS5136" s="94"/>
      <c r="BT5136" s="94"/>
      <c r="BU5136" s="40"/>
      <c r="BV5136" s="82"/>
      <c r="BW5136" s="94"/>
      <c r="BX5136" s="48"/>
      <c r="BY5136" s="97"/>
      <c r="BZ5136" s="48"/>
      <c r="CA5136" s="40"/>
      <c r="CB5136" s="94"/>
      <c r="CC5136" s="94"/>
      <c r="CD5136" s="94"/>
      <c r="CE5136" s="40"/>
      <c r="CF5136" s="73"/>
      <c r="CG5136" s="41"/>
      <c r="CH5136" s="41"/>
      <c r="CI5136" s="41"/>
      <c r="CJ5136" s="41"/>
      <c r="CK5136" s="41"/>
      <c r="CL5136" s="68"/>
      <c r="CM5136" s="41"/>
      <c r="CN5136" s="41"/>
      <c r="CO5136" s="39"/>
      <c r="CP5136" s="78"/>
    </row>
    <row r="5137" spans="1:94" s="38" customFormat="1" x14ac:dyDescent="0.25">
      <c r="A5137" s="38">
        <v>5134</v>
      </c>
      <c r="F5137" s="39"/>
      <c r="Q5137" s="39"/>
      <c r="R5137" s="40"/>
      <c r="S5137" s="40"/>
      <c r="T5137" s="39"/>
      <c r="AG5137" s="110"/>
      <c r="AH5137" s="94"/>
      <c r="AJ5137" s="97"/>
      <c r="AL5137" s="39"/>
      <c r="AP5137" s="39"/>
      <c r="AQ5137" s="77"/>
      <c r="AR5137" s="94"/>
      <c r="AT5137" s="97"/>
      <c r="BB5137" s="79"/>
      <c r="BC5137" s="94"/>
      <c r="BE5137" s="97"/>
      <c r="BF5137" s="97"/>
      <c r="BG5137" s="40"/>
      <c r="BK5137" s="40"/>
      <c r="BL5137" s="79"/>
      <c r="BM5137" s="94"/>
      <c r="BO5137" s="97"/>
      <c r="BQ5137" s="40"/>
      <c r="BR5137" s="94"/>
      <c r="BS5137" s="94"/>
      <c r="BT5137" s="94"/>
      <c r="BU5137" s="40"/>
      <c r="BV5137" s="82"/>
      <c r="BW5137" s="94"/>
      <c r="BX5137" s="48"/>
      <c r="BY5137" s="97"/>
      <c r="BZ5137" s="48"/>
      <c r="CA5137" s="40"/>
      <c r="CB5137" s="94"/>
      <c r="CC5137" s="94"/>
      <c r="CD5137" s="94"/>
      <c r="CE5137" s="40"/>
      <c r="CF5137" s="73"/>
      <c r="CG5137" s="41"/>
      <c r="CH5137" s="41"/>
      <c r="CI5137" s="41"/>
      <c r="CJ5137" s="41"/>
      <c r="CK5137" s="41"/>
      <c r="CL5137" s="68"/>
      <c r="CM5137" s="41"/>
      <c r="CN5137" s="41"/>
      <c r="CO5137" s="39"/>
      <c r="CP5137" s="78"/>
    </row>
    <row r="5138" spans="1:94" s="38" customFormat="1" x14ac:dyDescent="0.25">
      <c r="A5138" s="38">
        <v>5135</v>
      </c>
      <c r="F5138" s="39"/>
      <c r="Q5138" s="39"/>
      <c r="R5138" s="40"/>
      <c r="S5138" s="40"/>
      <c r="T5138" s="39"/>
      <c r="AG5138" s="110"/>
      <c r="AH5138" s="94"/>
      <c r="AJ5138" s="97"/>
      <c r="AL5138" s="39"/>
      <c r="AP5138" s="39"/>
      <c r="AQ5138" s="77"/>
      <c r="AR5138" s="94"/>
      <c r="AT5138" s="97"/>
      <c r="BB5138" s="79"/>
      <c r="BC5138" s="94"/>
      <c r="BE5138" s="97"/>
      <c r="BF5138" s="97"/>
      <c r="BG5138" s="40"/>
      <c r="BK5138" s="40"/>
      <c r="BL5138" s="79"/>
      <c r="BM5138" s="94"/>
      <c r="BO5138" s="97"/>
      <c r="BQ5138" s="40"/>
      <c r="BR5138" s="94"/>
      <c r="BS5138" s="94"/>
      <c r="BT5138" s="94"/>
      <c r="BU5138" s="40"/>
      <c r="BV5138" s="82"/>
      <c r="BW5138" s="94"/>
      <c r="BX5138" s="48"/>
      <c r="BY5138" s="97"/>
      <c r="BZ5138" s="48"/>
      <c r="CA5138" s="40"/>
      <c r="CB5138" s="94"/>
      <c r="CC5138" s="94"/>
      <c r="CD5138" s="94"/>
      <c r="CE5138" s="40"/>
      <c r="CF5138" s="73"/>
      <c r="CG5138" s="41"/>
      <c r="CH5138" s="41"/>
      <c r="CI5138" s="41"/>
      <c r="CJ5138" s="41"/>
      <c r="CK5138" s="41"/>
      <c r="CL5138" s="68"/>
      <c r="CM5138" s="41"/>
      <c r="CN5138" s="41"/>
      <c r="CO5138" s="39"/>
      <c r="CP5138" s="78"/>
    </row>
    <row r="5139" spans="1:94" s="38" customFormat="1" x14ac:dyDescent="0.25">
      <c r="A5139" s="38">
        <v>5136</v>
      </c>
      <c r="F5139" s="39"/>
      <c r="Q5139" s="39"/>
      <c r="R5139" s="40"/>
      <c r="S5139" s="40"/>
      <c r="T5139" s="39"/>
      <c r="AG5139" s="110"/>
      <c r="AH5139" s="94"/>
      <c r="AJ5139" s="97"/>
      <c r="AL5139" s="39"/>
      <c r="AP5139" s="39"/>
      <c r="AQ5139" s="77"/>
      <c r="AR5139" s="94"/>
      <c r="AT5139" s="97"/>
      <c r="BB5139" s="79"/>
      <c r="BC5139" s="94"/>
      <c r="BE5139" s="97"/>
      <c r="BF5139" s="97"/>
      <c r="BG5139" s="40"/>
      <c r="BK5139" s="40"/>
      <c r="BL5139" s="79"/>
      <c r="BM5139" s="94"/>
      <c r="BO5139" s="97"/>
      <c r="BQ5139" s="40"/>
      <c r="BR5139" s="94"/>
      <c r="BS5139" s="94"/>
      <c r="BT5139" s="94"/>
      <c r="BU5139" s="40"/>
      <c r="BV5139" s="82"/>
      <c r="BW5139" s="94"/>
      <c r="BX5139" s="48"/>
      <c r="BY5139" s="97"/>
      <c r="BZ5139" s="48"/>
      <c r="CA5139" s="40"/>
      <c r="CB5139" s="94"/>
      <c r="CC5139" s="94"/>
      <c r="CD5139" s="94"/>
      <c r="CE5139" s="40"/>
      <c r="CF5139" s="73"/>
      <c r="CG5139" s="41"/>
      <c r="CH5139" s="41"/>
      <c r="CI5139" s="41"/>
      <c r="CJ5139" s="41"/>
      <c r="CK5139" s="41"/>
      <c r="CL5139" s="68"/>
      <c r="CM5139" s="41"/>
      <c r="CN5139" s="41"/>
      <c r="CO5139" s="39"/>
      <c r="CP5139" s="78"/>
    </row>
    <row r="5140" spans="1:94" s="38" customFormat="1" x14ac:dyDescent="0.25">
      <c r="A5140" s="38">
        <v>5137</v>
      </c>
      <c r="F5140" s="39"/>
      <c r="Q5140" s="39"/>
      <c r="R5140" s="40"/>
      <c r="S5140" s="40"/>
      <c r="T5140" s="39"/>
      <c r="AG5140" s="110"/>
      <c r="AH5140" s="94"/>
      <c r="AJ5140" s="97"/>
      <c r="AL5140" s="39"/>
      <c r="AP5140" s="39"/>
      <c r="AQ5140" s="77"/>
      <c r="AR5140" s="94"/>
      <c r="AT5140" s="97"/>
      <c r="BB5140" s="79"/>
      <c r="BC5140" s="94"/>
      <c r="BE5140" s="97"/>
      <c r="BF5140" s="97"/>
      <c r="BG5140" s="40"/>
      <c r="BK5140" s="40"/>
      <c r="BL5140" s="79"/>
      <c r="BM5140" s="94"/>
      <c r="BO5140" s="97"/>
      <c r="BQ5140" s="40"/>
      <c r="BR5140" s="94"/>
      <c r="BS5140" s="94"/>
      <c r="BT5140" s="94"/>
      <c r="BU5140" s="40"/>
      <c r="BV5140" s="82"/>
      <c r="BW5140" s="94"/>
      <c r="BX5140" s="48"/>
      <c r="BY5140" s="97"/>
      <c r="BZ5140" s="48"/>
      <c r="CA5140" s="40"/>
      <c r="CB5140" s="94"/>
      <c r="CC5140" s="94"/>
      <c r="CD5140" s="94"/>
      <c r="CE5140" s="40"/>
      <c r="CF5140" s="73"/>
      <c r="CG5140" s="41"/>
      <c r="CH5140" s="41"/>
      <c r="CI5140" s="41"/>
      <c r="CJ5140" s="41"/>
      <c r="CK5140" s="41"/>
      <c r="CL5140" s="68"/>
      <c r="CM5140" s="41"/>
      <c r="CN5140" s="41"/>
      <c r="CO5140" s="39"/>
      <c r="CP5140" s="78"/>
    </row>
    <row r="5141" spans="1:94" s="38" customFormat="1" x14ac:dyDescent="0.25">
      <c r="A5141" s="38">
        <v>5138</v>
      </c>
      <c r="F5141" s="39"/>
      <c r="Q5141" s="39"/>
      <c r="R5141" s="40"/>
      <c r="S5141" s="40"/>
      <c r="T5141" s="39"/>
      <c r="AG5141" s="110"/>
      <c r="AH5141" s="94"/>
      <c r="AJ5141" s="97"/>
      <c r="AL5141" s="39"/>
      <c r="AP5141" s="39"/>
      <c r="AQ5141" s="77"/>
      <c r="AR5141" s="94"/>
      <c r="AT5141" s="97"/>
      <c r="BB5141" s="79"/>
      <c r="BC5141" s="94"/>
      <c r="BE5141" s="97"/>
      <c r="BF5141" s="97"/>
      <c r="BG5141" s="40"/>
      <c r="BK5141" s="40"/>
      <c r="BL5141" s="79"/>
      <c r="BM5141" s="94"/>
      <c r="BO5141" s="97"/>
      <c r="BQ5141" s="40"/>
      <c r="BR5141" s="94"/>
      <c r="BS5141" s="94"/>
      <c r="BT5141" s="94"/>
      <c r="BU5141" s="40"/>
      <c r="BV5141" s="82"/>
      <c r="BW5141" s="94"/>
      <c r="BX5141" s="48"/>
      <c r="BY5141" s="97"/>
      <c r="BZ5141" s="48"/>
      <c r="CA5141" s="40"/>
      <c r="CB5141" s="94"/>
      <c r="CC5141" s="94"/>
      <c r="CD5141" s="94"/>
      <c r="CE5141" s="40"/>
      <c r="CF5141" s="73"/>
      <c r="CG5141" s="41"/>
      <c r="CH5141" s="41"/>
      <c r="CI5141" s="41"/>
      <c r="CJ5141" s="41"/>
      <c r="CK5141" s="41"/>
      <c r="CL5141" s="68"/>
      <c r="CM5141" s="41"/>
      <c r="CN5141" s="41"/>
      <c r="CO5141" s="39"/>
      <c r="CP5141" s="78"/>
    </row>
    <row r="5142" spans="1:94" s="38" customFormat="1" x14ac:dyDescent="0.25">
      <c r="A5142" s="38">
        <v>5139</v>
      </c>
      <c r="F5142" s="39"/>
      <c r="Q5142" s="39"/>
      <c r="R5142" s="40"/>
      <c r="S5142" s="40"/>
      <c r="T5142" s="39"/>
      <c r="AG5142" s="110"/>
      <c r="AH5142" s="94"/>
      <c r="AJ5142" s="97"/>
      <c r="AL5142" s="39"/>
      <c r="AP5142" s="39"/>
      <c r="AQ5142" s="77"/>
      <c r="AR5142" s="94"/>
      <c r="AT5142" s="97"/>
      <c r="BB5142" s="79"/>
      <c r="BC5142" s="94"/>
      <c r="BE5142" s="97"/>
      <c r="BF5142" s="97"/>
      <c r="BG5142" s="40"/>
      <c r="BK5142" s="40"/>
      <c r="BL5142" s="79"/>
      <c r="BM5142" s="94"/>
      <c r="BO5142" s="97"/>
      <c r="BQ5142" s="40"/>
      <c r="BR5142" s="94"/>
      <c r="BS5142" s="94"/>
      <c r="BT5142" s="94"/>
      <c r="BU5142" s="40"/>
      <c r="BV5142" s="82"/>
      <c r="BW5142" s="94"/>
      <c r="BX5142" s="48"/>
      <c r="BY5142" s="97"/>
      <c r="BZ5142" s="48"/>
      <c r="CA5142" s="40"/>
      <c r="CB5142" s="94"/>
      <c r="CC5142" s="94"/>
      <c r="CD5142" s="94"/>
      <c r="CE5142" s="40"/>
      <c r="CF5142" s="73"/>
      <c r="CG5142" s="41"/>
      <c r="CH5142" s="41"/>
      <c r="CI5142" s="41"/>
      <c r="CJ5142" s="41"/>
      <c r="CK5142" s="41"/>
      <c r="CL5142" s="68"/>
      <c r="CM5142" s="41"/>
      <c r="CN5142" s="41"/>
      <c r="CO5142" s="39"/>
      <c r="CP5142" s="78"/>
    </row>
    <row r="5143" spans="1:94" s="38" customFormat="1" x14ac:dyDescent="0.25">
      <c r="A5143" s="38">
        <v>5140</v>
      </c>
      <c r="F5143" s="39"/>
      <c r="Q5143" s="39"/>
      <c r="R5143" s="40"/>
      <c r="S5143" s="40"/>
      <c r="T5143" s="39"/>
      <c r="AG5143" s="110"/>
      <c r="AH5143" s="94"/>
      <c r="AJ5143" s="97"/>
      <c r="AL5143" s="39"/>
      <c r="AP5143" s="39"/>
      <c r="AQ5143" s="77"/>
      <c r="AR5143" s="94"/>
      <c r="AT5143" s="97"/>
      <c r="BB5143" s="79"/>
      <c r="BC5143" s="94"/>
      <c r="BE5143" s="97"/>
      <c r="BF5143" s="97"/>
      <c r="BG5143" s="40"/>
      <c r="BK5143" s="40"/>
      <c r="BL5143" s="79"/>
      <c r="BM5143" s="94"/>
      <c r="BO5143" s="97"/>
      <c r="BQ5143" s="40"/>
      <c r="BR5143" s="94"/>
      <c r="BS5143" s="94"/>
      <c r="BT5143" s="94"/>
      <c r="BU5143" s="40"/>
      <c r="BV5143" s="82"/>
      <c r="BW5143" s="94"/>
      <c r="BX5143" s="48"/>
      <c r="BY5143" s="97"/>
      <c r="BZ5143" s="48"/>
      <c r="CA5143" s="40"/>
      <c r="CB5143" s="94"/>
      <c r="CC5143" s="94"/>
      <c r="CD5143" s="94"/>
      <c r="CE5143" s="40"/>
      <c r="CF5143" s="73"/>
      <c r="CG5143" s="41"/>
      <c r="CH5143" s="41"/>
      <c r="CI5143" s="41"/>
      <c r="CJ5143" s="41"/>
      <c r="CK5143" s="41"/>
      <c r="CL5143" s="68"/>
      <c r="CM5143" s="41"/>
      <c r="CN5143" s="41"/>
      <c r="CO5143" s="39"/>
      <c r="CP5143" s="78"/>
    </row>
    <row r="5144" spans="1:94" s="38" customFormat="1" x14ac:dyDescent="0.25">
      <c r="A5144" s="38">
        <v>5141</v>
      </c>
      <c r="F5144" s="39"/>
      <c r="Q5144" s="39"/>
      <c r="R5144" s="40"/>
      <c r="S5144" s="40"/>
      <c r="T5144" s="39"/>
      <c r="AG5144" s="110"/>
      <c r="AH5144" s="94"/>
      <c r="AJ5144" s="97"/>
      <c r="AL5144" s="39"/>
      <c r="AP5144" s="39"/>
      <c r="AQ5144" s="77"/>
      <c r="AR5144" s="94"/>
      <c r="AT5144" s="97"/>
      <c r="BB5144" s="79"/>
      <c r="BC5144" s="94"/>
      <c r="BE5144" s="97"/>
      <c r="BF5144" s="97"/>
      <c r="BG5144" s="40"/>
      <c r="BK5144" s="40"/>
      <c r="BL5144" s="79"/>
      <c r="BM5144" s="94"/>
      <c r="BO5144" s="97"/>
      <c r="BQ5144" s="40"/>
      <c r="BR5144" s="94"/>
      <c r="BS5144" s="94"/>
      <c r="BT5144" s="94"/>
      <c r="BU5144" s="40"/>
      <c r="BV5144" s="82"/>
      <c r="BW5144" s="94"/>
      <c r="BX5144" s="48"/>
      <c r="BY5144" s="97"/>
      <c r="BZ5144" s="48"/>
      <c r="CA5144" s="40"/>
      <c r="CB5144" s="94"/>
      <c r="CC5144" s="94"/>
      <c r="CD5144" s="94"/>
      <c r="CE5144" s="40"/>
      <c r="CF5144" s="73"/>
      <c r="CG5144" s="41"/>
      <c r="CH5144" s="41"/>
      <c r="CI5144" s="41"/>
      <c r="CJ5144" s="41"/>
      <c r="CK5144" s="41"/>
      <c r="CL5144" s="68"/>
      <c r="CM5144" s="41"/>
      <c r="CN5144" s="41"/>
      <c r="CO5144" s="39"/>
      <c r="CP5144" s="78"/>
    </row>
    <row r="5145" spans="1:94" s="38" customFormat="1" x14ac:dyDescent="0.25">
      <c r="A5145" s="38">
        <v>5142</v>
      </c>
      <c r="F5145" s="39"/>
      <c r="Q5145" s="39"/>
      <c r="R5145" s="40"/>
      <c r="S5145" s="40"/>
      <c r="T5145" s="39"/>
      <c r="AG5145" s="110"/>
      <c r="AH5145" s="94"/>
      <c r="AJ5145" s="97"/>
      <c r="AL5145" s="39"/>
      <c r="AP5145" s="39"/>
      <c r="AQ5145" s="77"/>
      <c r="AR5145" s="94"/>
      <c r="AT5145" s="97"/>
      <c r="BB5145" s="79"/>
      <c r="BC5145" s="94"/>
      <c r="BE5145" s="97"/>
      <c r="BF5145" s="97"/>
      <c r="BG5145" s="40"/>
      <c r="BK5145" s="40"/>
      <c r="BL5145" s="79"/>
      <c r="BM5145" s="94"/>
      <c r="BO5145" s="97"/>
      <c r="BQ5145" s="40"/>
      <c r="BR5145" s="94"/>
      <c r="BS5145" s="94"/>
      <c r="BT5145" s="94"/>
      <c r="BU5145" s="40"/>
      <c r="BV5145" s="82"/>
      <c r="BW5145" s="94"/>
      <c r="BX5145" s="48"/>
      <c r="BY5145" s="97"/>
      <c r="BZ5145" s="48"/>
      <c r="CA5145" s="40"/>
      <c r="CB5145" s="94"/>
      <c r="CC5145" s="94"/>
      <c r="CD5145" s="94"/>
      <c r="CE5145" s="40"/>
      <c r="CF5145" s="73"/>
      <c r="CG5145" s="41"/>
      <c r="CH5145" s="41"/>
      <c r="CI5145" s="41"/>
      <c r="CJ5145" s="41"/>
      <c r="CK5145" s="41"/>
      <c r="CL5145" s="68"/>
      <c r="CM5145" s="41"/>
      <c r="CN5145" s="41"/>
      <c r="CO5145" s="39"/>
      <c r="CP5145" s="78"/>
    </row>
    <row r="5146" spans="1:94" s="38" customFormat="1" x14ac:dyDescent="0.25">
      <c r="A5146" s="38">
        <v>5143</v>
      </c>
      <c r="F5146" s="39"/>
      <c r="Q5146" s="39"/>
      <c r="R5146" s="40"/>
      <c r="S5146" s="40"/>
      <c r="T5146" s="39"/>
      <c r="AG5146" s="110"/>
      <c r="AH5146" s="94"/>
      <c r="AJ5146" s="97"/>
      <c r="AL5146" s="39"/>
      <c r="AP5146" s="39"/>
      <c r="AQ5146" s="77"/>
      <c r="AR5146" s="94"/>
      <c r="AT5146" s="97"/>
      <c r="BB5146" s="79"/>
      <c r="BC5146" s="94"/>
      <c r="BE5146" s="97"/>
      <c r="BF5146" s="97"/>
      <c r="BG5146" s="40"/>
      <c r="BK5146" s="40"/>
      <c r="BL5146" s="79"/>
      <c r="BM5146" s="94"/>
      <c r="BO5146" s="97"/>
      <c r="BQ5146" s="40"/>
      <c r="BR5146" s="94"/>
      <c r="BS5146" s="94"/>
      <c r="BT5146" s="94"/>
      <c r="BU5146" s="40"/>
      <c r="BV5146" s="82"/>
      <c r="BW5146" s="94"/>
      <c r="BX5146" s="48"/>
      <c r="BY5146" s="97"/>
      <c r="BZ5146" s="48"/>
      <c r="CA5146" s="40"/>
      <c r="CB5146" s="94"/>
      <c r="CC5146" s="94"/>
      <c r="CD5146" s="94"/>
      <c r="CE5146" s="40"/>
      <c r="CF5146" s="73"/>
      <c r="CG5146" s="41"/>
      <c r="CH5146" s="41"/>
      <c r="CI5146" s="41"/>
      <c r="CJ5146" s="41"/>
      <c r="CK5146" s="41"/>
      <c r="CL5146" s="68"/>
      <c r="CM5146" s="41"/>
      <c r="CN5146" s="41"/>
      <c r="CO5146" s="39"/>
      <c r="CP5146" s="78"/>
    </row>
    <row r="5147" spans="1:94" s="38" customFormat="1" x14ac:dyDescent="0.25">
      <c r="A5147" s="38">
        <v>5144</v>
      </c>
      <c r="F5147" s="39"/>
      <c r="Q5147" s="39"/>
      <c r="R5147" s="40"/>
      <c r="S5147" s="40"/>
      <c r="T5147" s="39"/>
      <c r="AG5147" s="110"/>
      <c r="AH5147" s="94"/>
      <c r="AJ5147" s="97"/>
      <c r="AL5147" s="39"/>
      <c r="AP5147" s="39"/>
      <c r="AQ5147" s="77"/>
      <c r="AR5147" s="94"/>
      <c r="AT5147" s="97"/>
      <c r="BB5147" s="79"/>
      <c r="BC5147" s="94"/>
      <c r="BE5147" s="97"/>
      <c r="BF5147" s="97"/>
      <c r="BG5147" s="40"/>
      <c r="BK5147" s="40"/>
      <c r="BL5147" s="79"/>
      <c r="BM5147" s="94"/>
      <c r="BO5147" s="97"/>
      <c r="BQ5147" s="40"/>
      <c r="BR5147" s="94"/>
      <c r="BS5147" s="94"/>
      <c r="BT5147" s="94"/>
      <c r="BU5147" s="40"/>
      <c r="BV5147" s="82"/>
      <c r="BW5147" s="94"/>
      <c r="BX5147" s="48"/>
      <c r="BY5147" s="97"/>
      <c r="BZ5147" s="48"/>
      <c r="CA5147" s="40"/>
      <c r="CB5147" s="94"/>
      <c r="CC5147" s="94"/>
      <c r="CD5147" s="94"/>
      <c r="CE5147" s="40"/>
      <c r="CF5147" s="73"/>
      <c r="CG5147" s="41"/>
      <c r="CH5147" s="41"/>
      <c r="CI5147" s="41"/>
      <c r="CJ5147" s="41"/>
      <c r="CK5147" s="41"/>
      <c r="CL5147" s="68"/>
      <c r="CM5147" s="41"/>
      <c r="CN5147" s="41"/>
      <c r="CO5147" s="39"/>
      <c r="CP5147" s="78"/>
    </row>
    <row r="5148" spans="1:94" s="38" customFormat="1" x14ac:dyDescent="0.25">
      <c r="A5148" s="38">
        <v>5145</v>
      </c>
      <c r="F5148" s="39"/>
      <c r="Q5148" s="39"/>
      <c r="R5148" s="40"/>
      <c r="S5148" s="40"/>
      <c r="T5148" s="39"/>
      <c r="AG5148" s="110"/>
      <c r="AH5148" s="94"/>
      <c r="AJ5148" s="97"/>
      <c r="AL5148" s="39"/>
      <c r="AP5148" s="39"/>
      <c r="AQ5148" s="77"/>
      <c r="AR5148" s="94"/>
      <c r="AT5148" s="97"/>
      <c r="BB5148" s="79"/>
      <c r="BC5148" s="94"/>
      <c r="BE5148" s="97"/>
      <c r="BF5148" s="97"/>
      <c r="BG5148" s="40"/>
      <c r="BK5148" s="40"/>
      <c r="BL5148" s="79"/>
      <c r="BM5148" s="94"/>
      <c r="BO5148" s="97"/>
      <c r="BQ5148" s="40"/>
      <c r="BR5148" s="94"/>
      <c r="BS5148" s="94"/>
      <c r="BT5148" s="94"/>
      <c r="BU5148" s="40"/>
      <c r="BV5148" s="82"/>
      <c r="BW5148" s="94"/>
      <c r="BX5148" s="48"/>
      <c r="BY5148" s="97"/>
      <c r="BZ5148" s="48"/>
      <c r="CA5148" s="40"/>
      <c r="CB5148" s="94"/>
      <c r="CC5148" s="94"/>
      <c r="CD5148" s="94"/>
      <c r="CE5148" s="40"/>
      <c r="CF5148" s="73"/>
      <c r="CG5148" s="41"/>
      <c r="CH5148" s="41"/>
      <c r="CI5148" s="41"/>
      <c r="CJ5148" s="41"/>
      <c r="CK5148" s="41"/>
      <c r="CL5148" s="68"/>
      <c r="CM5148" s="41"/>
      <c r="CN5148" s="41"/>
      <c r="CO5148" s="39"/>
      <c r="CP5148" s="78"/>
    </row>
    <row r="5149" spans="1:94" s="38" customFormat="1" x14ac:dyDescent="0.25">
      <c r="A5149" s="38">
        <v>5146</v>
      </c>
      <c r="F5149" s="39"/>
      <c r="Q5149" s="39"/>
      <c r="R5149" s="40"/>
      <c r="S5149" s="40"/>
      <c r="T5149" s="39"/>
      <c r="AG5149" s="110"/>
      <c r="AH5149" s="94"/>
      <c r="AJ5149" s="97"/>
      <c r="AL5149" s="39"/>
      <c r="AP5149" s="39"/>
      <c r="AQ5149" s="77"/>
      <c r="AR5149" s="94"/>
      <c r="AT5149" s="97"/>
      <c r="BB5149" s="79"/>
      <c r="BC5149" s="94"/>
      <c r="BE5149" s="97"/>
      <c r="BF5149" s="97"/>
      <c r="BG5149" s="40"/>
      <c r="BK5149" s="40"/>
      <c r="BL5149" s="79"/>
      <c r="BM5149" s="94"/>
      <c r="BO5149" s="97"/>
      <c r="BQ5149" s="40"/>
      <c r="BR5149" s="94"/>
      <c r="BS5149" s="94"/>
      <c r="BT5149" s="94"/>
      <c r="BU5149" s="40"/>
      <c r="BV5149" s="82"/>
      <c r="BW5149" s="94"/>
      <c r="BX5149" s="48"/>
      <c r="BY5149" s="97"/>
      <c r="BZ5149" s="48"/>
      <c r="CA5149" s="40"/>
      <c r="CB5149" s="94"/>
      <c r="CC5149" s="94"/>
      <c r="CD5149" s="94"/>
      <c r="CE5149" s="40"/>
      <c r="CF5149" s="73"/>
      <c r="CG5149" s="41"/>
      <c r="CH5149" s="41"/>
      <c r="CI5149" s="41"/>
      <c r="CJ5149" s="41"/>
      <c r="CK5149" s="41"/>
      <c r="CL5149" s="68"/>
      <c r="CM5149" s="41"/>
      <c r="CN5149" s="41"/>
      <c r="CO5149" s="39"/>
      <c r="CP5149" s="78"/>
    </row>
    <row r="5150" spans="1:94" s="38" customFormat="1" x14ac:dyDescent="0.25">
      <c r="A5150" s="38">
        <v>5147</v>
      </c>
      <c r="F5150" s="39"/>
      <c r="Q5150" s="39"/>
      <c r="R5150" s="40"/>
      <c r="S5150" s="40"/>
      <c r="T5150" s="39"/>
      <c r="AG5150" s="110"/>
      <c r="AH5150" s="94"/>
      <c r="AJ5150" s="97"/>
      <c r="AL5150" s="39"/>
      <c r="AP5150" s="39"/>
      <c r="AQ5150" s="77"/>
      <c r="AR5150" s="94"/>
      <c r="AT5150" s="97"/>
      <c r="BB5150" s="79"/>
      <c r="BC5150" s="94"/>
      <c r="BE5150" s="97"/>
      <c r="BF5150" s="97"/>
      <c r="BG5150" s="40"/>
      <c r="BK5150" s="40"/>
      <c r="BL5150" s="79"/>
      <c r="BM5150" s="94"/>
      <c r="BO5150" s="97"/>
      <c r="BQ5150" s="40"/>
      <c r="BR5150" s="94"/>
      <c r="BS5150" s="94"/>
      <c r="BT5150" s="94"/>
      <c r="BU5150" s="40"/>
      <c r="BV5150" s="82"/>
      <c r="BW5150" s="94"/>
      <c r="BX5150" s="48"/>
      <c r="BY5150" s="97"/>
      <c r="BZ5150" s="48"/>
      <c r="CA5150" s="40"/>
      <c r="CB5150" s="94"/>
      <c r="CC5150" s="94"/>
      <c r="CD5150" s="94"/>
      <c r="CE5150" s="40"/>
      <c r="CF5150" s="73"/>
      <c r="CG5150" s="41"/>
      <c r="CH5150" s="41"/>
      <c r="CI5150" s="41"/>
      <c r="CJ5150" s="41"/>
      <c r="CK5150" s="41"/>
      <c r="CL5150" s="68"/>
      <c r="CM5150" s="41"/>
      <c r="CN5150" s="41"/>
      <c r="CO5150" s="39"/>
      <c r="CP5150" s="78"/>
    </row>
    <row r="5151" spans="1:94" s="38" customFormat="1" x14ac:dyDescent="0.25">
      <c r="A5151" s="38">
        <v>5148</v>
      </c>
      <c r="F5151" s="39"/>
      <c r="Q5151" s="39"/>
      <c r="R5151" s="40"/>
      <c r="S5151" s="40"/>
      <c r="T5151" s="39"/>
      <c r="AG5151" s="110"/>
      <c r="AH5151" s="94"/>
      <c r="AJ5151" s="97"/>
      <c r="AL5151" s="39"/>
      <c r="AP5151" s="39"/>
      <c r="AQ5151" s="77"/>
      <c r="AR5151" s="94"/>
      <c r="AT5151" s="97"/>
      <c r="BB5151" s="79"/>
      <c r="BC5151" s="94"/>
      <c r="BE5151" s="97"/>
      <c r="BF5151" s="97"/>
      <c r="BG5151" s="40"/>
      <c r="BK5151" s="40"/>
      <c r="BL5151" s="79"/>
      <c r="BM5151" s="94"/>
      <c r="BO5151" s="97"/>
      <c r="BQ5151" s="40"/>
      <c r="BR5151" s="94"/>
      <c r="BS5151" s="94"/>
      <c r="BT5151" s="94"/>
      <c r="BU5151" s="40"/>
      <c r="BV5151" s="82"/>
      <c r="BW5151" s="94"/>
      <c r="BX5151" s="48"/>
      <c r="BY5151" s="97"/>
      <c r="BZ5151" s="48"/>
      <c r="CA5151" s="40"/>
      <c r="CB5151" s="94"/>
      <c r="CC5151" s="94"/>
      <c r="CD5151" s="94"/>
      <c r="CE5151" s="40"/>
      <c r="CF5151" s="73"/>
      <c r="CG5151" s="41"/>
      <c r="CH5151" s="41"/>
      <c r="CI5151" s="41"/>
      <c r="CJ5151" s="41"/>
      <c r="CK5151" s="41"/>
      <c r="CL5151" s="68"/>
      <c r="CM5151" s="41"/>
      <c r="CN5151" s="41"/>
      <c r="CO5151" s="39"/>
      <c r="CP5151" s="78"/>
    </row>
    <row r="5152" spans="1:94" s="38" customFormat="1" x14ac:dyDescent="0.25">
      <c r="A5152" s="38">
        <v>5149</v>
      </c>
      <c r="F5152" s="39"/>
      <c r="Q5152" s="39"/>
      <c r="R5152" s="40"/>
      <c r="S5152" s="40"/>
      <c r="T5152" s="39"/>
      <c r="AG5152" s="110"/>
      <c r="AH5152" s="94"/>
      <c r="AJ5152" s="97"/>
      <c r="AL5152" s="39"/>
      <c r="AP5152" s="39"/>
      <c r="AQ5152" s="77"/>
      <c r="AR5152" s="94"/>
      <c r="AT5152" s="97"/>
      <c r="BB5152" s="79"/>
      <c r="BC5152" s="94"/>
      <c r="BE5152" s="97"/>
      <c r="BF5152" s="97"/>
      <c r="BG5152" s="40"/>
      <c r="BK5152" s="40"/>
      <c r="BL5152" s="79"/>
      <c r="BM5152" s="94"/>
      <c r="BO5152" s="97"/>
      <c r="BQ5152" s="40"/>
      <c r="BR5152" s="94"/>
      <c r="BS5152" s="94"/>
      <c r="BT5152" s="94"/>
      <c r="BU5152" s="40"/>
      <c r="BV5152" s="82"/>
      <c r="BW5152" s="94"/>
      <c r="BX5152" s="48"/>
      <c r="BY5152" s="97"/>
      <c r="BZ5152" s="48"/>
      <c r="CA5152" s="40"/>
      <c r="CB5152" s="94"/>
      <c r="CC5152" s="94"/>
      <c r="CD5152" s="94"/>
      <c r="CE5152" s="40"/>
      <c r="CF5152" s="73"/>
      <c r="CG5152" s="41"/>
      <c r="CH5152" s="41"/>
      <c r="CI5152" s="41"/>
      <c r="CJ5152" s="41"/>
      <c r="CK5152" s="41"/>
      <c r="CL5152" s="68"/>
      <c r="CM5152" s="41"/>
      <c r="CN5152" s="41"/>
      <c r="CO5152" s="39"/>
      <c r="CP5152" s="78"/>
    </row>
    <row r="5153" spans="1:94" s="38" customFormat="1" x14ac:dyDescent="0.25">
      <c r="A5153" s="38">
        <v>5150</v>
      </c>
      <c r="F5153" s="39"/>
      <c r="Q5153" s="39"/>
      <c r="R5153" s="40"/>
      <c r="S5153" s="40"/>
      <c r="T5153" s="39"/>
      <c r="AG5153" s="110"/>
      <c r="AH5153" s="94"/>
      <c r="AJ5153" s="97"/>
      <c r="AL5153" s="39"/>
      <c r="AP5153" s="39"/>
      <c r="AQ5153" s="77"/>
      <c r="AR5153" s="94"/>
      <c r="AT5153" s="97"/>
      <c r="BB5153" s="79"/>
      <c r="BC5153" s="94"/>
      <c r="BE5153" s="97"/>
      <c r="BF5153" s="97"/>
      <c r="BG5153" s="40"/>
      <c r="BK5153" s="40"/>
      <c r="BL5153" s="79"/>
      <c r="BM5153" s="94"/>
      <c r="BO5153" s="97"/>
      <c r="BQ5153" s="40"/>
      <c r="BR5153" s="94"/>
      <c r="BS5153" s="94"/>
      <c r="BT5153" s="94"/>
      <c r="BU5153" s="40"/>
      <c r="BV5153" s="82"/>
      <c r="BW5153" s="94"/>
      <c r="BX5153" s="48"/>
      <c r="BY5153" s="97"/>
      <c r="BZ5153" s="48"/>
      <c r="CA5153" s="40"/>
      <c r="CB5153" s="94"/>
      <c r="CC5153" s="94"/>
      <c r="CD5153" s="94"/>
      <c r="CE5153" s="40"/>
      <c r="CF5153" s="73"/>
      <c r="CG5153" s="41"/>
      <c r="CH5153" s="41"/>
      <c r="CI5153" s="41"/>
      <c r="CJ5153" s="41"/>
      <c r="CK5153" s="41"/>
      <c r="CL5153" s="68"/>
      <c r="CM5153" s="41"/>
      <c r="CN5153" s="41"/>
      <c r="CO5153" s="39"/>
      <c r="CP5153" s="78"/>
    </row>
    <row r="5154" spans="1:94" s="38" customFormat="1" x14ac:dyDescent="0.25">
      <c r="A5154" s="38">
        <v>5151</v>
      </c>
      <c r="F5154" s="39"/>
      <c r="Q5154" s="39"/>
      <c r="R5154" s="40"/>
      <c r="S5154" s="40"/>
      <c r="T5154" s="39"/>
      <c r="AG5154" s="110"/>
      <c r="AH5154" s="94"/>
      <c r="AJ5154" s="97"/>
      <c r="AL5154" s="39"/>
      <c r="AP5154" s="39"/>
      <c r="AQ5154" s="77"/>
      <c r="AR5154" s="94"/>
      <c r="AT5154" s="97"/>
      <c r="BB5154" s="79"/>
      <c r="BC5154" s="94"/>
      <c r="BE5154" s="97"/>
      <c r="BF5154" s="97"/>
      <c r="BG5154" s="40"/>
      <c r="BK5154" s="40"/>
      <c r="BL5154" s="79"/>
      <c r="BM5154" s="94"/>
      <c r="BO5154" s="97"/>
      <c r="BQ5154" s="40"/>
      <c r="BR5154" s="94"/>
      <c r="BS5154" s="94"/>
      <c r="BT5154" s="94"/>
      <c r="BU5154" s="40"/>
      <c r="BV5154" s="82"/>
      <c r="BW5154" s="94"/>
      <c r="BX5154" s="48"/>
      <c r="BY5154" s="97"/>
      <c r="BZ5154" s="48"/>
      <c r="CA5154" s="40"/>
      <c r="CB5154" s="94"/>
      <c r="CC5154" s="94"/>
      <c r="CD5154" s="94"/>
      <c r="CE5154" s="40"/>
      <c r="CF5154" s="73"/>
      <c r="CG5154" s="41"/>
      <c r="CH5154" s="41"/>
      <c r="CI5154" s="41"/>
      <c r="CJ5154" s="41"/>
      <c r="CK5154" s="41"/>
      <c r="CL5154" s="68"/>
      <c r="CM5154" s="41"/>
      <c r="CN5154" s="41"/>
      <c r="CO5154" s="39"/>
      <c r="CP5154" s="78"/>
    </row>
    <row r="5155" spans="1:94" s="38" customFormat="1" x14ac:dyDescent="0.25">
      <c r="A5155" s="38">
        <v>5152</v>
      </c>
      <c r="F5155" s="39"/>
      <c r="Q5155" s="39"/>
      <c r="R5155" s="40"/>
      <c r="S5155" s="40"/>
      <c r="T5155" s="39"/>
      <c r="AG5155" s="110"/>
      <c r="AH5155" s="94"/>
      <c r="AJ5155" s="97"/>
      <c r="AL5155" s="39"/>
      <c r="AP5155" s="39"/>
      <c r="AQ5155" s="77"/>
      <c r="AR5155" s="94"/>
      <c r="AT5155" s="97"/>
      <c r="BB5155" s="79"/>
      <c r="BC5155" s="94"/>
      <c r="BE5155" s="97"/>
      <c r="BF5155" s="97"/>
      <c r="BG5155" s="40"/>
      <c r="BK5155" s="40"/>
      <c r="BL5155" s="79"/>
      <c r="BM5155" s="94"/>
      <c r="BO5155" s="97"/>
      <c r="BQ5155" s="40"/>
      <c r="BR5155" s="94"/>
      <c r="BS5155" s="94"/>
      <c r="BT5155" s="94"/>
      <c r="BU5155" s="40"/>
      <c r="BV5155" s="82"/>
      <c r="BW5155" s="94"/>
      <c r="BX5155" s="48"/>
      <c r="BY5155" s="97"/>
      <c r="BZ5155" s="48"/>
      <c r="CA5155" s="40"/>
      <c r="CB5155" s="94"/>
      <c r="CC5155" s="94"/>
      <c r="CD5155" s="94"/>
      <c r="CE5155" s="40"/>
      <c r="CF5155" s="73"/>
      <c r="CG5155" s="41"/>
      <c r="CH5155" s="41"/>
      <c r="CI5155" s="41"/>
      <c r="CJ5155" s="41"/>
      <c r="CK5155" s="41"/>
      <c r="CL5155" s="68"/>
      <c r="CM5155" s="41"/>
      <c r="CN5155" s="41"/>
      <c r="CO5155" s="39"/>
      <c r="CP5155" s="78"/>
    </row>
    <row r="5156" spans="1:94" s="38" customFormat="1" x14ac:dyDescent="0.25">
      <c r="A5156" s="38">
        <v>5153</v>
      </c>
      <c r="F5156" s="39"/>
      <c r="Q5156" s="39"/>
      <c r="R5156" s="40"/>
      <c r="S5156" s="40"/>
      <c r="T5156" s="39"/>
      <c r="AG5156" s="110"/>
      <c r="AH5156" s="94"/>
      <c r="AJ5156" s="97"/>
      <c r="AL5156" s="39"/>
      <c r="AP5156" s="39"/>
      <c r="AQ5156" s="77"/>
      <c r="AR5156" s="94"/>
      <c r="AT5156" s="97"/>
      <c r="BB5156" s="79"/>
      <c r="BC5156" s="94"/>
      <c r="BE5156" s="97"/>
      <c r="BF5156" s="97"/>
      <c r="BG5156" s="40"/>
      <c r="BK5156" s="40"/>
      <c r="BL5156" s="79"/>
      <c r="BM5156" s="94"/>
      <c r="BO5156" s="97"/>
      <c r="BQ5156" s="40"/>
      <c r="BR5156" s="94"/>
      <c r="BS5156" s="94"/>
      <c r="BT5156" s="94"/>
      <c r="BU5156" s="40"/>
      <c r="BV5156" s="82"/>
      <c r="BW5156" s="94"/>
      <c r="BX5156" s="48"/>
      <c r="BY5156" s="97"/>
      <c r="BZ5156" s="48"/>
      <c r="CA5156" s="40"/>
      <c r="CB5156" s="94"/>
      <c r="CC5156" s="94"/>
      <c r="CD5156" s="94"/>
      <c r="CE5156" s="40"/>
      <c r="CF5156" s="73"/>
      <c r="CG5156" s="41"/>
      <c r="CH5156" s="41"/>
      <c r="CI5156" s="41"/>
      <c r="CJ5156" s="41"/>
      <c r="CK5156" s="41"/>
      <c r="CL5156" s="68"/>
      <c r="CM5156" s="41"/>
      <c r="CN5156" s="41"/>
      <c r="CO5156" s="39"/>
      <c r="CP5156" s="78"/>
    </row>
    <row r="5157" spans="1:94" s="38" customFormat="1" x14ac:dyDescent="0.25">
      <c r="A5157" s="38">
        <v>5154</v>
      </c>
      <c r="F5157" s="39"/>
      <c r="Q5157" s="39"/>
      <c r="R5157" s="40"/>
      <c r="S5157" s="40"/>
      <c r="T5157" s="39"/>
      <c r="AG5157" s="110"/>
      <c r="AH5157" s="94"/>
      <c r="AJ5157" s="97"/>
      <c r="AL5157" s="39"/>
      <c r="AP5157" s="39"/>
      <c r="AQ5157" s="77"/>
      <c r="AR5157" s="94"/>
      <c r="AT5157" s="97"/>
      <c r="BB5157" s="79"/>
      <c r="BC5157" s="94"/>
      <c r="BE5157" s="97"/>
      <c r="BF5157" s="97"/>
      <c r="BG5157" s="40"/>
      <c r="BK5157" s="40"/>
      <c r="BL5157" s="79"/>
      <c r="BM5157" s="94"/>
      <c r="BO5157" s="97"/>
      <c r="BQ5157" s="40"/>
      <c r="BR5157" s="94"/>
      <c r="BS5157" s="94"/>
      <c r="BT5157" s="94"/>
      <c r="BU5157" s="40"/>
      <c r="BV5157" s="82"/>
      <c r="BW5157" s="94"/>
      <c r="BX5157" s="48"/>
      <c r="BY5157" s="97"/>
      <c r="BZ5157" s="48"/>
      <c r="CA5157" s="40"/>
      <c r="CB5157" s="94"/>
      <c r="CC5157" s="94"/>
      <c r="CD5157" s="94"/>
      <c r="CE5157" s="40"/>
      <c r="CF5157" s="73"/>
      <c r="CG5157" s="41"/>
      <c r="CH5157" s="41"/>
      <c r="CI5157" s="41"/>
      <c r="CJ5157" s="41"/>
      <c r="CK5157" s="41"/>
      <c r="CL5157" s="68"/>
      <c r="CM5157" s="41"/>
      <c r="CN5157" s="41"/>
      <c r="CO5157" s="39"/>
      <c r="CP5157" s="78"/>
    </row>
    <row r="5158" spans="1:94" s="38" customFormat="1" x14ac:dyDescent="0.25">
      <c r="A5158" s="38">
        <v>5155</v>
      </c>
      <c r="F5158" s="39"/>
      <c r="Q5158" s="39"/>
      <c r="R5158" s="40"/>
      <c r="S5158" s="40"/>
      <c r="T5158" s="39"/>
      <c r="AG5158" s="110"/>
      <c r="AH5158" s="94"/>
      <c r="AJ5158" s="97"/>
      <c r="AL5158" s="39"/>
      <c r="AP5158" s="39"/>
      <c r="AQ5158" s="77"/>
      <c r="AR5158" s="94"/>
      <c r="AT5158" s="97"/>
      <c r="BB5158" s="79"/>
      <c r="BC5158" s="94"/>
      <c r="BE5158" s="97"/>
      <c r="BF5158" s="97"/>
      <c r="BG5158" s="40"/>
      <c r="BK5158" s="40"/>
      <c r="BL5158" s="79"/>
      <c r="BM5158" s="94"/>
      <c r="BO5158" s="97"/>
      <c r="BQ5158" s="40"/>
      <c r="BR5158" s="94"/>
      <c r="BS5158" s="94"/>
      <c r="BT5158" s="94"/>
      <c r="BU5158" s="40"/>
      <c r="BV5158" s="82"/>
      <c r="BW5158" s="94"/>
      <c r="BX5158" s="48"/>
      <c r="BY5158" s="97"/>
      <c r="BZ5158" s="48"/>
      <c r="CA5158" s="40"/>
      <c r="CB5158" s="94"/>
      <c r="CC5158" s="94"/>
      <c r="CD5158" s="94"/>
      <c r="CE5158" s="40"/>
      <c r="CF5158" s="73"/>
      <c r="CG5158" s="41"/>
      <c r="CH5158" s="41"/>
      <c r="CI5158" s="41"/>
      <c r="CJ5158" s="41"/>
      <c r="CK5158" s="41"/>
      <c r="CL5158" s="68"/>
      <c r="CM5158" s="41"/>
      <c r="CN5158" s="41"/>
      <c r="CO5158" s="39"/>
      <c r="CP5158" s="78"/>
    </row>
    <row r="5159" spans="1:94" s="38" customFormat="1" x14ac:dyDescent="0.25">
      <c r="A5159" s="38">
        <v>5156</v>
      </c>
      <c r="F5159" s="39"/>
      <c r="Q5159" s="39"/>
      <c r="R5159" s="40"/>
      <c r="S5159" s="40"/>
      <c r="T5159" s="39"/>
      <c r="AG5159" s="110"/>
      <c r="AH5159" s="94"/>
      <c r="AJ5159" s="97"/>
      <c r="AL5159" s="39"/>
      <c r="AP5159" s="39"/>
      <c r="AQ5159" s="77"/>
      <c r="AR5159" s="94"/>
      <c r="AT5159" s="97"/>
      <c r="BB5159" s="79"/>
      <c r="BC5159" s="94"/>
      <c r="BE5159" s="97"/>
      <c r="BF5159" s="97"/>
      <c r="BG5159" s="40"/>
      <c r="BK5159" s="40"/>
      <c r="BL5159" s="79"/>
      <c r="BM5159" s="94"/>
      <c r="BO5159" s="97"/>
      <c r="BQ5159" s="40"/>
      <c r="BR5159" s="94"/>
      <c r="BS5159" s="94"/>
      <c r="BT5159" s="94"/>
      <c r="BU5159" s="40"/>
      <c r="BV5159" s="82"/>
      <c r="BW5159" s="94"/>
      <c r="BX5159" s="48"/>
      <c r="BY5159" s="97"/>
      <c r="BZ5159" s="48"/>
      <c r="CA5159" s="40"/>
      <c r="CB5159" s="94"/>
      <c r="CC5159" s="94"/>
      <c r="CD5159" s="94"/>
      <c r="CE5159" s="40"/>
      <c r="CF5159" s="73"/>
      <c r="CG5159" s="41"/>
      <c r="CH5159" s="41"/>
      <c r="CI5159" s="41"/>
      <c r="CJ5159" s="41"/>
      <c r="CK5159" s="41"/>
      <c r="CL5159" s="68"/>
      <c r="CM5159" s="41"/>
      <c r="CN5159" s="41"/>
      <c r="CO5159" s="39"/>
      <c r="CP5159" s="78"/>
    </row>
    <row r="5160" spans="1:94" s="38" customFormat="1" x14ac:dyDescent="0.25">
      <c r="A5160" s="38">
        <v>5157</v>
      </c>
      <c r="F5160" s="39"/>
      <c r="Q5160" s="39"/>
      <c r="R5160" s="40"/>
      <c r="S5160" s="40"/>
      <c r="T5160" s="39"/>
      <c r="AG5160" s="110"/>
      <c r="AH5160" s="94"/>
      <c r="AJ5160" s="97"/>
      <c r="AL5160" s="39"/>
      <c r="AP5160" s="39"/>
      <c r="AQ5160" s="77"/>
      <c r="AR5160" s="94"/>
      <c r="AT5160" s="97"/>
      <c r="BB5160" s="79"/>
      <c r="BC5160" s="94"/>
      <c r="BE5160" s="97"/>
      <c r="BF5160" s="97"/>
      <c r="BG5160" s="40"/>
      <c r="BK5160" s="40"/>
      <c r="BL5160" s="79"/>
      <c r="BM5160" s="94"/>
      <c r="BO5160" s="97"/>
      <c r="BQ5160" s="40"/>
      <c r="BR5160" s="94"/>
      <c r="BS5160" s="94"/>
      <c r="BT5160" s="94"/>
      <c r="BU5160" s="40"/>
      <c r="BV5160" s="82"/>
      <c r="BW5160" s="94"/>
      <c r="BX5160" s="48"/>
      <c r="BY5160" s="97"/>
      <c r="BZ5160" s="48"/>
      <c r="CA5160" s="40"/>
      <c r="CB5160" s="94"/>
      <c r="CC5160" s="94"/>
      <c r="CD5160" s="94"/>
      <c r="CE5160" s="40"/>
      <c r="CF5160" s="73"/>
      <c r="CG5160" s="41"/>
      <c r="CH5160" s="41"/>
      <c r="CI5160" s="41"/>
      <c r="CJ5160" s="41"/>
      <c r="CK5160" s="41"/>
      <c r="CL5160" s="68"/>
      <c r="CM5160" s="41"/>
      <c r="CN5160" s="41"/>
      <c r="CO5160" s="39"/>
      <c r="CP5160" s="78"/>
    </row>
    <row r="5161" spans="1:94" s="38" customFormat="1" x14ac:dyDescent="0.25">
      <c r="A5161" s="38">
        <v>5158</v>
      </c>
      <c r="F5161" s="39"/>
      <c r="Q5161" s="39"/>
      <c r="R5161" s="40"/>
      <c r="S5161" s="40"/>
      <c r="T5161" s="39"/>
      <c r="AG5161" s="110"/>
      <c r="AH5161" s="94"/>
      <c r="AJ5161" s="97"/>
      <c r="AL5161" s="39"/>
      <c r="AP5161" s="39"/>
      <c r="AQ5161" s="77"/>
      <c r="AR5161" s="94"/>
      <c r="AT5161" s="97"/>
      <c r="BB5161" s="79"/>
      <c r="BC5161" s="94"/>
      <c r="BE5161" s="97"/>
      <c r="BF5161" s="97"/>
      <c r="BG5161" s="40"/>
      <c r="BK5161" s="40"/>
      <c r="BL5161" s="79"/>
      <c r="BM5161" s="94"/>
      <c r="BO5161" s="97"/>
      <c r="BQ5161" s="40"/>
      <c r="BR5161" s="94"/>
      <c r="BS5161" s="94"/>
      <c r="BT5161" s="94"/>
      <c r="BU5161" s="40"/>
      <c r="BV5161" s="82"/>
      <c r="BW5161" s="94"/>
      <c r="BX5161" s="48"/>
      <c r="BY5161" s="97"/>
      <c r="BZ5161" s="48"/>
      <c r="CA5161" s="40"/>
      <c r="CB5161" s="94"/>
      <c r="CC5161" s="94"/>
      <c r="CD5161" s="94"/>
      <c r="CE5161" s="40"/>
      <c r="CF5161" s="73"/>
      <c r="CG5161" s="41"/>
      <c r="CH5161" s="41"/>
      <c r="CI5161" s="41"/>
      <c r="CJ5161" s="41"/>
      <c r="CK5161" s="41"/>
      <c r="CL5161" s="68"/>
      <c r="CM5161" s="41"/>
      <c r="CN5161" s="41"/>
      <c r="CO5161" s="39"/>
      <c r="CP5161" s="78"/>
    </row>
    <row r="5162" spans="1:94" s="38" customFormat="1" x14ac:dyDescent="0.25">
      <c r="A5162" s="38">
        <v>5159</v>
      </c>
      <c r="F5162" s="39"/>
      <c r="Q5162" s="39"/>
      <c r="R5162" s="40"/>
      <c r="S5162" s="40"/>
      <c r="T5162" s="39"/>
      <c r="AG5162" s="110"/>
      <c r="AH5162" s="94"/>
      <c r="AJ5162" s="97"/>
      <c r="AL5162" s="39"/>
      <c r="AP5162" s="39"/>
      <c r="AQ5162" s="77"/>
      <c r="AR5162" s="94"/>
      <c r="AT5162" s="97"/>
      <c r="BB5162" s="79"/>
      <c r="BC5162" s="94"/>
      <c r="BE5162" s="97"/>
      <c r="BF5162" s="97"/>
      <c r="BG5162" s="40"/>
      <c r="BK5162" s="40"/>
      <c r="BL5162" s="79"/>
      <c r="BM5162" s="94"/>
      <c r="BO5162" s="97"/>
      <c r="BQ5162" s="40"/>
      <c r="BR5162" s="94"/>
      <c r="BS5162" s="94"/>
      <c r="BT5162" s="94"/>
      <c r="BU5162" s="40"/>
      <c r="BV5162" s="82"/>
      <c r="BW5162" s="94"/>
      <c r="BX5162" s="48"/>
      <c r="BY5162" s="97"/>
      <c r="BZ5162" s="48"/>
      <c r="CA5162" s="40"/>
      <c r="CB5162" s="94"/>
      <c r="CC5162" s="94"/>
      <c r="CD5162" s="94"/>
      <c r="CE5162" s="40"/>
      <c r="CF5162" s="73"/>
      <c r="CG5162" s="41"/>
      <c r="CH5162" s="41"/>
      <c r="CI5162" s="41"/>
      <c r="CJ5162" s="41"/>
      <c r="CK5162" s="41"/>
      <c r="CL5162" s="68"/>
      <c r="CM5162" s="41"/>
      <c r="CN5162" s="41"/>
      <c r="CO5162" s="39"/>
      <c r="CP5162" s="78"/>
    </row>
    <row r="5163" spans="1:94" s="38" customFormat="1" x14ac:dyDescent="0.25">
      <c r="A5163" s="38">
        <v>5160</v>
      </c>
      <c r="F5163" s="39"/>
      <c r="Q5163" s="39"/>
      <c r="R5163" s="40"/>
      <c r="S5163" s="40"/>
      <c r="T5163" s="39"/>
      <c r="AG5163" s="110"/>
      <c r="AH5163" s="94"/>
      <c r="AJ5163" s="97"/>
      <c r="AL5163" s="39"/>
      <c r="AP5163" s="39"/>
      <c r="AQ5163" s="77"/>
      <c r="AR5163" s="94"/>
      <c r="AT5163" s="97"/>
      <c r="BB5163" s="79"/>
      <c r="BC5163" s="94"/>
      <c r="BE5163" s="97"/>
      <c r="BF5163" s="97"/>
      <c r="BG5163" s="40"/>
      <c r="BK5163" s="40"/>
      <c r="BL5163" s="79"/>
      <c r="BM5163" s="94"/>
      <c r="BO5163" s="97"/>
      <c r="BQ5163" s="40"/>
      <c r="BR5163" s="94"/>
      <c r="BS5163" s="94"/>
      <c r="BT5163" s="94"/>
      <c r="BU5163" s="40"/>
      <c r="BV5163" s="82"/>
      <c r="BW5163" s="94"/>
      <c r="BX5163" s="48"/>
      <c r="BY5163" s="97"/>
      <c r="BZ5163" s="48"/>
      <c r="CA5163" s="40"/>
      <c r="CB5163" s="94"/>
      <c r="CC5163" s="94"/>
      <c r="CD5163" s="94"/>
      <c r="CE5163" s="40"/>
      <c r="CF5163" s="73"/>
      <c r="CG5163" s="41"/>
      <c r="CH5163" s="41"/>
      <c r="CI5163" s="41"/>
      <c r="CJ5163" s="41"/>
      <c r="CK5163" s="41"/>
      <c r="CL5163" s="68"/>
      <c r="CM5163" s="41"/>
      <c r="CN5163" s="41"/>
      <c r="CO5163" s="39"/>
      <c r="CP5163" s="78"/>
    </row>
    <row r="5164" spans="1:94" s="38" customFormat="1" x14ac:dyDescent="0.25">
      <c r="A5164" s="38">
        <v>5161</v>
      </c>
      <c r="F5164" s="39"/>
      <c r="Q5164" s="39"/>
      <c r="R5164" s="40"/>
      <c r="S5164" s="40"/>
      <c r="T5164" s="39"/>
      <c r="AG5164" s="110"/>
      <c r="AH5164" s="94"/>
      <c r="AJ5164" s="97"/>
      <c r="AL5164" s="39"/>
      <c r="AP5164" s="39"/>
      <c r="AQ5164" s="77"/>
      <c r="AR5164" s="94"/>
      <c r="AT5164" s="97"/>
      <c r="BB5164" s="79"/>
      <c r="BC5164" s="94"/>
      <c r="BE5164" s="97"/>
      <c r="BF5164" s="97"/>
      <c r="BG5164" s="40"/>
      <c r="BK5164" s="40"/>
      <c r="BL5164" s="79"/>
      <c r="BM5164" s="94"/>
      <c r="BO5164" s="97"/>
      <c r="BQ5164" s="40"/>
      <c r="BR5164" s="94"/>
      <c r="BS5164" s="94"/>
      <c r="BT5164" s="94"/>
      <c r="BU5164" s="40"/>
      <c r="BV5164" s="82"/>
      <c r="BW5164" s="94"/>
      <c r="BX5164" s="48"/>
      <c r="BY5164" s="97"/>
      <c r="BZ5164" s="48"/>
      <c r="CA5164" s="40"/>
      <c r="CB5164" s="94"/>
      <c r="CC5164" s="94"/>
      <c r="CD5164" s="94"/>
      <c r="CE5164" s="40"/>
      <c r="CF5164" s="73"/>
      <c r="CG5164" s="41"/>
      <c r="CH5164" s="41"/>
      <c r="CI5164" s="41"/>
      <c r="CJ5164" s="41"/>
      <c r="CK5164" s="41"/>
      <c r="CL5164" s="68"/>
      <c r="CM5164" s="41"/>
      <c r="CN5164" s="41"/>
      <c r="CO5164" s="39"/>
      <c r="CP5164" s="78"/>
    </row>
    <row r="5165" spans="1:94" s="38" customFormat="1" x14ac:dyDescent="0.25">
      <c r="A5165" s="38">
        <v>5162</v>
      </c>
      <c r="F5165" s="39"/>
      <c r="Q5165" s="39"/>
      <c r="R5165" s="40"/>
      <c r="S5165" s="40"/>
      <c r="T5165" s="39"/>
      <c r="AG5165" s="110"/>
      <c r="AH5165" s="94"/>
      <c r="AJ5165" s="97"/>
      <c r="AL5165" s="39"/>
      <c r="AP5165" s="39"/>
      <c r="AQ5165" s="77"/>
      <c r="AR5165" s="94"/>
      <c r="AT5165" s="97"/>
      <c r="BB5165" s="79"/>
      <c r="BC5165" s="94"/>
      <c r="BE5165" s="97"/>
      <c r="BF5165" s="97"/>
      <c r="BG5165" s="40"/>
      <c r="BK5165" s="40"/>
      <c r="BL5165" s="79"/>
      <c r="BM5165" s="94"/>
      <c r="BO5165" s="97"/>
      <c r="BQ5165" s="40"/>
      <c r="BR5165" s="94"/>
      <c r="BS5165" s="94"/>
      <c r="BT5165" s="94"/>
      <c r="BU5165" s="40"/>
      <c r="BV5165" s="82"/>
      <c r="BW5165" s="94"/>
      <c r="BX5165" s="48"/>
      <c r="BY5165" s="97"/>
      <c r="BZ5165" s="48"/>
      <c r="CA5165" s="40"/>
      <c r="CB5165" s="94"/>
      <c r="CC5165" s="94"/>
      <c r="CD5165" s="94"/>
      <c r="CE5165" s="40"/>
      <c r="CF5165" s="73"/>
      <c r="CG5165" s="41"/>
      <c r="CH5165" s="41"/>
      <c r="CI5165" s="41"/>
      <c r="CJ5165" s="41"/>
      <c r="CK5165" s="41"/>
      <c r="CL5165" s="68"/>
      <c r="CM5165" s="41"/>
      <c r="CN5165" s="41"/>
      <c r="CO5165" s="39"/>
      <c r="CP5165" s="78"/>
    </row>
    <row r="5166" spans="1:94" s="38" customFormat="1" x14ac:dyDescent="0.25">
      <c r="A5166" s="38">
        <v>5163</v>
      </c>
      <c r="F5166" s="39"/>
      <c r="Q5166" s="39"/>
      <c r="R5166" s="40"/>
      <c r="S5166" s="40"/>
      <c r="T5166" s="39"/>
      <c r="AG5166" s="110"/>
      <c r="AH5166" s="94"/>
      <c r="AJ5166" s="97"/>
      <c r="AL5166" s="39"/>
      <c r="AP5166" s="39"/>
      <c r="AQ5166" s="77"/>
      <c r="AR5166" s="94"/>
      <c r="AT5166" s="97"/>
      <c r="BB5166" s="79"/>
      <c r="BC5166" s="94"/>
      <c r="BE5166" s="97"/>
      <c r="BF5166" s="97"/>
      <c r="BG5166" s="40"/>
      <c r="BK5166" s="40"/>
      <c r="BL5166" s="79"/>
      <c r="BM5166" s="94"/>
      <c r="BO5166" s="97"/>
      <c r="BQ5166" s="40"/>
      <c r="BR5166" s="94"/>
      <c r="BS5166" s="94"/>
      <c r="BT5166" s="94"/>
      <c r="BU5166" s="40"/>
      <c r="BV5166" s="82"/>
      <c r="BW5166" s="94"/>
      <c r="BX5166" s="48"/>
      <c r="BY5166" s="97"/>
      <c r="BZ5166" s="48"/>
      <c r="CA5166" s="40"/>
      <c r="CB5166" s="94"/>
      <c r="CC5166" s="94"/>
      <c r="CD5166" s="94"/>
      <c r="CE5166" s="40"/>
      <c r="CF5166" s="73"/>
      <c r="CG5166" s="41"/>
      <c r="CH5166" s="41"/>
      <c r="CI5166" s="41"/>
      <c r="CJ5166" s="41"/>
      <c r="CK5166" s="41"/>
      <c r="CL5166" s="68"/>
      <c r="CM5166" s="41"/>
      <c r="CN5166" s="41"/>
      <c r="CO5166" s="39"/>
      <c r="CP5166" s="78"/>
    </row>
    <row r="5167" spans="1:94" s="38" customFormat="1" x14ac:dyDescent="0.25">
      <c r="A5167" s="38">
        <v>5164</v>
      </c>
      <c r="F5167" s="39"/>
      <c r="Q5167" s="39"/>
      <c r="R5167" s="40"/>
      <c r="S5167" s="40"/>
      <c r="T5167" s="39"/>
      <c r="AG5167" s="110"/>
      <c r="AH5167" s="94"/>
      <c r="AJ5167" s="97"/>
      <c r="AL5167" s="39"/>
      <c r="AP5167" s="39"/>
      <c r="AQ5167" s="77"/>
      <c r="AR5167" s="94"/>
      <c r="AT5167" s="97"/>
      <c r="BB5167" s="79"/>
      <c r="BC5167" s="94"/>
      <c r="BE5167" s="97"/>
      <c r="BF5167" s="97"/>
      <c r="BG5167" s="40"/>
      <c r="BK5167" s="40"/>
      <c r="BL5167" s="79"/>
      <c r="BM5167" s="94"/>
      <c r="BO5167" s="97"/>
      <c r="BQ5167" s="40"/>
      <c r="BR5167" s="94"/>
      <c r="BS5167" s="94"/>
      <c r="BT5167" s="94"/>
      <c r="BU5167" s="40"/>
      <c r="BV5167" s="82"/>
      <c r="BW5167" s="94"/>
      <c r="BX5167" s="48"/>
      <c r="BY5167" s="97"/>
      <c r="BZ5167" s="48"/>
      <c r="CA5167" s="40"/>
      <c r="CB5167" s="94"/>
      <c r="CC5167" s="94"/>
      <c r="CD5167" s="94"/>
      <c r="CE5167" s="40"/>
      <c r="CF5167" s="73"/>
      <c r="CG5167" s="41"/>
      <c r="CH5167" s="41"/>
      <c r="CI5167" s="41"/>
      <c r="CJ5167" s="41"/>
      <c r="CK5167" s="41"/>
      <c r="CL5167" s="68"/>
      <c r="CM5167" s="41"/>
      <c r="CN5167" s="41"/>
      <c r="CO5167" s="39"/>
      <c r="CP5167" s="78"/>
    </row>
    <row r="5168" spans="1:94" s="38" customFormat="1" x14ac:dyDescent="0.25">
      <c r="A5168" s="38">
        <v>5165</v>
      </c>
      <c r="F5168" s="39"/>
      <c r="Q5168" s="39"/>
      <c r="R5168" s="40"/>
      <c r="S5168" s="40"/>
      <c r="T5168" s="39"/>
      <c r="AG5168" s="110"/>
      <c r="AH5168" s="94"/>
      <c r="AJ5168" s="97"/>
      <c r="AL5168" s="39"/>
      <c r="AP5168" s="39"/>
      <c r="AQ5168" s="77"/>
      <c r="AR5168" s="94"/>
      <c r="AT5168" s="97"/>
      <c r="BB5168" s="79"/>
      <c r="BC5168" s="94"/>
      <c r="BE5168" s="97"/>
      <c r="BF5168" s="97"/>
      <c r="BG5168" s="40"/>
      <c r="BK5168" s="40"/>
      <c r="BL5168" s="79"/>
      <c r="BM5168" s="94"/>
      <c r="BO5168" s="97"/>
      <c r="BQ5168" s="40"/>
      <c r="BR5168" s="94"/>
      <c r="BS5168" s="94"/>
      <c r="BT5168" s="94"/>
      <c r="BU5168" s="40"/>
      <c r="BV5168" s="82"/>
      <c r="BW5168" s="94"/>
      <c r="BX5168" s="48"/>
      <c r="BY5168" s="97"/>
      <c r="BZ5168" s="48"/>
      <c r="CA5168" s="40"/>
      <c r="CB5168" s="94"/>
      <c r="CC5168" s="94"/>
      <c r="CD5168" s="94"/>
      <c r="CE5168" s="40"/>
      <c r="CF5168" s="73"/>
      <c r="CG5168" s="41"/>
      <c r="CH5168" s="41"/>
      <c r="CI5168" s="41"/>
      <c r="CJ5168" s="41"/>
      <c r="CK5168" s="41"/>
      <c r="CL5168" s="68"/>
      <c r="CM5168" s="41"/>
      <c r="CN5168" s="41"/>
      <c r="CO5168" s="39"/>
      <c r="CP5168" s="78"/>
    </row>
    <row r="5169" spans="1:94" s="38" customFormat="1" x14ac:dyDescent="0.25">
      <c r="A5169" s="38">
        <v>5166</v>
      </c>
      <c r="F5169" s="39"/>
      <c r="Q5169" s="39"/>
      <c r="R5169" s="40"/>
      <c r="S5169" s="40"/>
      <c r="T5169" s="39"/>
      <c r="AG5169" s="110"/>
      <c r="AH5169" s="94"/>
      <c r="AJ5169" s="97"/>
      <c r="AL5169" s="39"/>
      <c r="AP5169" s="39"/>
      <c r="AQ5169" s="77"/>
      <c r="AR5169" s="94"/>
      <c r="AT5169" s="97"/>
      <c r="BB5169" s="79"/>
      <c r="BC5169" s="94"/>
      <c r="BE5169" s="97"/>
      <c r="BF5169" s="97"/>
      <c r="BG5169" s="40"/>
      <c r="BK5169" s="40"/>
      <c r="BL5169" s="79"/>
      <c r="BM5169" s="94"/>
      <c r="BO5169" s="97"/>
      <c r="BQ5169" s="40"/>
      <c r="BR5169" s="94"/>
      <c r="BS5169" s="94"/>
      <c r="BT5169" s="94"/>
      <c r="BU5169" s="40"/>
      <c r="BV5169" s="82"/>
      <c r="BW5169" s="94"/>
      <c r="BX5169" s="48"/>
      <c r="BY5169" s="97"/>
      <c r="BZ5169" s="48"/>
      <c r="CA5169" s="40"/>
      <c r="CB5169" s="94"/>
      <c r="CC5169" s="94"/>
      <c r="CD5169" s="94"/>
      <c r="CE5169" s="40"/>
      <c r="CF5169" s="73"/>
      <c r="CG5169" s="41"/>
      <c r="CH5169" s="41"/>
      <c r="CI5169" s="41"/>
      <c r="CJ5169" s="41"/>
      <c r="CK5169" s="41"/>
      <c r="CL5169" s="68"/>
      <c r="CM5169" s="41"/>
      <c r="CN5169" s="41"/>
      <c r="CO5169" s="39"/>
      <c r="CP5169" s="78"/>
    </row>
    <row r="5170" spans="1:94" s="38" customFormat="1" x14ac:dyDescent="0.25">
      <c r="A5170" s="38">
        <v>5167</v>
      </c>
      <c r="F5170" s="39"/>
      <c r="Q5170" s="39"/>
      <c r="R5170" s="40"/>
      <c r="S5170" s="40"/>
      <c r="T5170" s="39"/>
      <c r="AG5170" s="110"/>
      <c r="AH5170" s="94"/>
      <c r="AJ5170" s="97"/>
      <c r="AL5170" s="39"/>
      <c r="AP5170" s="39"/>
      <c r="AQ5170" s="77"/>
      <c r="AR5170" s="94"/>
      <c r="AT5170" s="97"/>
      <c r="BB5170" s="79"/>
      <c r="BC5170" s="94"/>
      <c r="BE5170" s="97"/>
      <c r="BF5170" s="97"/>
      <c r="BG5170" s="40"/>
      <c r="BK5170" s="40"/>
      <c r="BL5170" s="79"/>
      <c r="BM5170" s="94"/>
      <c r="BO5170" s="97"/>
      <c r="BQ5170" s="40"/>
      <c r="BR5170" s="94"/>
      <c r="BS5170" s="94"/>
      <c r="BT5170" s="94"/>
      <c r="BU5170" s="40"/>
      <c r="BV5170" s="82"/>
      <c r="BW5170" s="94"/>
      <c r="BX5170" s="48"/>
      <c r="BY5170" s="97"/>
      <c r="BZ5170" s="48"/>
      <c r="CA5170" s="40"/>
      <c r="CB5170" s="94"/>
      <c r="CC5170" s="94"/>
      <c r="CD5170" s="94"/>
      <c r="CE5170" s="40"/>
      <c r="CF5170" s="73"/>
      <c r="CG5170" s="41"/>
      <c r="CH5170" s="41"/>
      <c r="CI5170" s="41"/>
      <c r="CJ5170" s="41"/>
      <c r="CK5170" s="41"/>
      <c r="CL5170" s="68"/>
      <c r="CM5170" s="41"/>
      <c r="CN5170" s="41"/>
      <c r="CO5170" s="39"/>
      <c r="CP5170" s="78"/>
    </row>
    <row r="5171" spans="1:94" s="38" customFormat="1" x14ac:dyDescent="0.25">
      <c r="A5171" s="38">
        <v>5168</v>
      </c>
      <c r="F5171" s="39"/>
      <c r="Q5171" s="39"/>
      <c r="R5171" s="40"/>
      <c r="S5171" s="40"/>
      <c r="T5171" s="39"/>
      <c r="AG5171" s="110"/>
      <c r="AH5171" s="94"/>
      <c r="AJ5171" s="97"/>
      <c r="AL5171" s="39"/>
      <c r="AP5171" s="39"/>
      <c r="AQ5171" s="77"/>
      <c r="AR5171" s="94"/>
      <c r="AT5171" s="97"/>
      <c r="BB5171" s="79"/>
      <c r="BC5171" s="94"/>
      <c r="BE5171" s="97"/>
      <c r="BF5171" s="97"/>
      <c r="BG5171" s="40"/>
      <c r="BK5171" s="40"/>
      <c r="BL5171" s="79"/>
      <c r="BM5171" s="94"/>
      <c r="BO5171" s="97"/>
      <c r="BQ5171" s="40"/>
      <c r="BR5171" s="94"/>
      <c r="BS5171" s="94"/>
      <c r="BT5171" s="94"/>
      <c r="BU5171" s="40"/>
      <c r="BV5171" s="82"/>
      <c r="BW5171" s="94"/>
      <c r="BX5171" s="48"/>
      <c r="BY5171" s="97"/>
      <c r="BZ5171" s="48"/>
      <c r="CA5171" s="40"/>
      <c r="CB5171" s="94"/>
      <c r="CC5171" s="94"/>
      <c r="CD5171" s="94"/>
      <c r="CE5171" s="40"/>
      <c r="CF5171" s="73"/>
      <c r="CG5171" s="41"/>
      <c r="CH5171" s="41"/>
      <c r="CI5171" s="41"/>
      <c r="CJ5171" s="41"/>
      <c r="CK5171" s="41"/>
      <c r="CL5171" s="68"/>
      <c r="CM5171" s="41"/>
      <c r="CN5171" s="41"/>
      <c r="CO5171" s="39"/>
      <c r="CP5171" s="78"/>
    </row>
    <row r="5172" spans="1:94" s="38" customFormat="1" x14ac:dyDescent="0.25">
      <c r="A5172" s="38">
        <v>5169</v>
      </c>
      <c r="F5172" s="39"/>
      <c r="Q5172" s="39"/>
      <c r="R5172" s="40"/>
      <c r="S5172" s="40"/>
      <c r="T5172" s="39"/>
      <c r="AG5172" s="110"/>
      <c r="AH5172" s="94"/>
      <c r="AJ5172" s="97"/>
      <c r="AL5172" s="39"/>
      <c r="AP5172" s="39"/>
      <c r="AQ5172" s="77"/>
      <c r="AR5172" s="94"/>
      <c r="AT5172" s="97"/>
      <c r="BB5172" s="79"/>
      <c r="BC5172" s="94"/>
      <c r="BE5172" s="97"/>
      <c r="BF5172" s="97"/>
      <c r="BG5172" s="40"/>
      <c r="BK5172" s="40"/>
      <c r="BL5172" s="79"/>
      <c r="BM5172" s="94"/>
      <c r="BO5172" s="97"/>
      <c r="BQ5172" s="40"/>
      <c r="BR5172" s="94"/>
      <c r="BS5172" s="94"/>
      <c r="BT5172" s="94"/>
      <c r="BU5172" s="40"/>
      <c r="BV5172" s="82"/>
      <c r="BW5172" s="94"/>
      <c r="BX5172" s="48"/>
      <c r="BY5172" s="97"/>
      <c r="BZ5172" s="48"/>
      <c r="CA5172" s="40"/>
      <c r="CB5172" s="94"/>
      <c r="CC5172" s="94"/>
      <c r="CD5172" s="94"/>
      <c r="CE5172" s="40"/>
      <c r="CF5172" s="73"/>
      <c r="CG5172" s="41"/>
      <c r="CH5172" s="41"/>
      <c r="CI5172" s="41"/>
      <c r="CJ5172" s="41"/>
      <c r="CK5172" s="41"/>
      <c r="CL5172" s="68"/>
      <c r="CM5172" s="41"/>
      <c r="CN5172" s="41"/>
      <c r="CO5172" s="39"/>
      <c r="CP5172" s="78"/>
    </row>
    <row r="5173" spans="1:94" s="38" customFormat="1" x14ac:dyDescent="0.25">
      <c r="A5173" s="38">
        <v>5170</v>
      </c>
      <c r="F5173" s="39"/>
      <c r="Q5173" s="39"/>
      <c r="R5173" s="40"/>
      <c r="S5173" s="40"/>
      <c r="T5173" s="39"/>
      <c r="AG5173" s="110"/>
      <c r="AH5173" s="94"/>
      <c r="AJ5173" s="97"/>
      <c r="AL5173" s="39"/>
      <c r="AP5173" s="39"/>
      <c r="AQ5173" s="77"/>
      <c r="AR5173" s="94"/>
      <c r="AT5173" s="97"/>
      <c r="BB5173" s="79"/>
      <c r="BC5173" s="94"/>
      <c r="BE5173" s="97"/>
      <c r="BF5173" s="97"/>
      <c r="BG5173" s="40"/>
      <c r="BK5173" s="40"/>
      <c r="BL5173" s="79"/>
      <c r="BM5173" s="94"/>
      <c r="BO5173" s="97"/>
      <c r="BQ5173" s="40"/>
      <c r="BR5173" s="94"/>
      <c r="BS5173" s="94"/>
      <c r="BT5173" s="94"/>
      <c r="BU5173" s="40"/>
      <c r="BV5173" s="82"/>
      <c r="BW5173" s="94"/>
      <c r="BX5173" s="48"/>
      <c r="BY5173" s="97"/>
      <c r="BZ5173" s="48"/>
      <c r="CA5173" s="40"/>
      <c r="CB5173" s="94"/>
      <c r="CC5173" s="94"/>
      <c r="CD5173" s="94"/>
      <c r="CE5173" s="40"/>
      <c r="CF5173" s="73"/>
      <c r="CG5173" s="41"/>
      <c r="CH5173" s="41"/>
      <c r="CI5173" s="41"/>
      <c r="CJ5173" s="41"/>
      <c r="CK5173" s="41"/>
      <c r="CL5173" s="68"/>
      <c r="CM5173" s="41"/>
      <c r="CN5173" s="41"/>
      <c r="CO5173" s="39"/>
      <c r="CP5173" s="78"/>
    </row>
    <row r="5174" spans="1:94" s="38" customFormat="1" x14ac:dyDescent="0.25">
      <c r="A5174" s="38">
        <v>5171</v>
      </c>
      <c r="F5174" s="39"/>
      <c r="Q5174" s="39"/>
      <c r="R5174" s="40"/>
      <c r="S5174" s="40"/>
      <c r="T5174" s="39"/>
      <c r="AG5174" s="110"/>
      <c r="AH5174" s="94"/>
      <c r="AJ5174" s="97"/>
      <c r="AL5174" s="39"/>
      <c r="AP5174" s="39"/>
      <c r="AQ5174" s="77"/>
      <c r="AR5174" s="94"/>
      <c r="AT5174" s="97"/>
      <c r="BB5174" s="79"/>
      <c r="BC5174" s="94"/>
      <c r="BE5174" s="97"/>
      <c r="BF5174" s="97"/>
      <c r="BG5174" s="40"/>
      <c r="BK5174" s="40"/>
      <c r="BL5174" s="79"/>
      <c r="BM5174" s="94"/>
      <c r="BO5174" s="97"/>
      <c r="BQ5174" s="40"/>
      <c r="BR5174" s="94"/>
      <c r="BS5174" s="94"/>
      <c r="BT5174" s="94"/>
      <c r="BU5174" s="40"/>
      <c r="BV5174" s="82"/>
      <c r="BW5174" s="94"/>
      <c r="BX5174" s="48"/>
      <c r="BY5174" s="97"/>
      <c r="BZ5174" s="48"/>
      <c r="CA5174" s="40"/>
      <c r="CB5174" s="94"/>
      <c r="CC5174" s="94"/>
      <c r="CD5174" s="94"/>
      <c r="CE5174" s="40"/>
      <c r="CF5174" s="73"/>
      <c r="CG5174" s="41"/>
      <c r="CH5174" s="41"/>
      <c r="CI5174" s="41"/>
      <c r="CJ5174" s="41"/>
      <c r="CK5174" s="41"/>
      <c r="CL5174" s="68"/>
      <c r="CM5174" s="41"/>
      <c r="CN5174" s="41"/>
      <c r="CO5174" s="39"/>
      <c r="CP5174" s="78"/>
    </row>
    <row r="5175" spans="1:94" s="38" customFormat="1" x14ac:dyDescent="0.25">
      <c r="A5175" s="38">
        <v>5172</v>
      </c>
      <c r="F5175" s="39"/>
      <c r="Q5175" s="39"/>
      <c r="R5175" s="40"/>
      <c r="S5175" s="40"/>
      <c r="T5175" s="39"/>
      <c r="AG5175" s="110"/>
      <c r="AH5175" s="94"/>
      <c r="AJ5175" s="97"/>
      <c r="AL5175" s="39"/>
      <c r="AP5175" s="39"/>
      <c r="AQ5175" s="77"/>
      <c r="AR5175" s="94"/>
      <c r="AT5175" s="97"/>
      <c r="BB5175" s="79"/>
      <c r="BC5175" s="94"/>
      <c r="BE5175" s="97"/>
      <c r="BF5175" s="97"/>
      <c r="BG5175" s="40"/>
      <c r="BK5175" s="40"/>
      <c r="BL5175" s="79"/>
      <c r="BM5175" s="94"/>
      <c r="BO5175" s="97"/>
      <c r="BQ5175" s="40"/>
      <c r="BR5175" s="94"/>
      <c r="BS5175" s="94"/>
      <c r="BT5175" s="94"/>
      <c r="BU5175" s="40"/>
      <c r="BV5175" s="82"/>
      <c r="BW5175" s="94"/>
      <c r="BX5175" s="48"/>
      <c r="BY5175" s="97"/>
      <c r="BZ5175" s="48"/>
      <c r="CA5175" s="40"/>
      <c r="CB5175" s="94"/>
      <c r="CC5175" s="94"/>
      <c r="CD5175" s="94"/>
      <c r="CE5175" s="40"/>
      <c r="CF5175" s="73"/>
      <c r="CG5175" s="41"/>
      <c r="CH5175" s="41"/>
      <c r="CI5175" s="41"/>
      <c r="CJ5175" s="41"/>
      <c r="CK5175" s="41"/>
      <c r="CL5175" s="68"/>
      <c r="CM5175" s="41"/>
      <c r="CN5175" s="41"/>
      <c r="CO5175" s="39"/>
      <c r="CP5175" s="78"/>
    </row>
    <row r="5176" spans="1:94" s="38" customFormat="1" x14ac:dyDescent="0.25">
      <c r="A5176" s="38">
        <v>5173</v>
      </c>
      <c r="F5176" s="39"/>
      <c r="Q5176" s="39"/>
      <c r="R5176" s="40"/>
      <c r="S5176" s="40"/>
      <c r="T5176" s="39"/>
      <c r="AG5176" s="110"/>
      <c r="AH5176" s="94"/>
      <c r="AJ5176" s="97"/>
      <c r="AL5176" s="39"/>
      <c r="AP5176" s="39"/>
      <c r="AQ5176" s="77"/>
      <c r="AR5176" s="94"/>
      <c r="AT5176" s="97"/>
      <c r="BB5176" s="79"/>
      <c r="BC5176" s="94"/>
      <c r="BE5176" s="97"/>
      <c r="BF5176" s="97"/>
      <c r="BG5176" s="40"/>
      <c r="BK5176" s="40"/>
      <c r="BL5176" s="79"/>
      <c r="BM5176" s="94"/>
      <c r="BO5176" s="97"/>
      <c r="BQ5176" s="40"/>
      <c r="BR5176" s="94"/>
      <c r="BS5176" s="94"/>
      <c r="BT5176" s="94"/>
      <c r="BU5176" s="40"/>
      <c r="BV5176" s="82"/>
      <c r="BW5176" s="94"/>
      <c r="BX5176" s="48"/>
      <c r="BY5176" s="97"/>
      <c r="BZ5176" s="48"/>
      <c r="CA5176" s="40"/>
      <c r="CB5176" s="94"/>
      <c r="CC5176" s="94"/>
      <c r="CD5176" s="94"/>
      <c r="CE5176" s="40"/>
      <c r="CF5176" s="73"/>
      <c r="CG5176" s="41"/>
      <c r="CH5176" s="41"/>
      <c r="CI5176" s="41"/>
      <c r="CJ5176" s="41"/>
      <c r="CK5176" s="41"/>
      <c r="CL5176" s="68"/>
      <c r="CM5176" s="41"/>
      <c r="CN5176" s="41"/>
      <c r="CO5176" s="39"/>
      <c r="CP5176" s="78"/>
    </row>
    <row r="5177" spans="1:94" s="38" customFormat="1" x14ac:dyDescent="0.25">
      <c r="A5177" s="38">
        <v>5174</v>
      </c>
      <c r="F5177" s="39"/>
      <c r="Q5177" s="39"/>
      <c r="R5177" s="40"/>
      <c r="S5177" s="40"/>
      <c r="T5177" s="39"/>
      <c r="AG5177" s="110"/>
      <c r="AH5177" s="94"/>
      <c r="AJ5177" s="97"/>
      <c r="AL5177" s="39"/>
      <c r="AP5177" s="39"/>
      <c r="AQ5177" s="77"/>
      <c r="AR5177" s="94"/>
      <c r="AT5177" s="97"/>
      <c r="BB5177" s="79"/>
      <c r="BC5177" s="94"/>
      <c r="BE5177" s="97"/>
      <c r="BF5177" s="97"/>
      <c r="BG5177" s="40"/>
      <c r="BK5177" s="40"/>
      <c r="BL5177" s="79"/>
      <c r="BM5177" s="94"/>
      <c r="BO5177" s="97"/>
      <c r="BQ5177" s="40"/>
      <c r="BR5177" s="94"/>
      <c r="BS5177" s="94"/>
      <c r="BT5177" s="94"/>
      <c r="BU5177" s="40"/>
      <c r="BV5177" s="82"/>
      <c r="BW5177" s="94"/>
      <c r="BX5177" s="48"/>
      <c r="BY5177" s="97"/>
      <c r="BZ5177" s="48"/>
      <c r="CA5177" s="40"/>
      <c r="CB5177" s="94"/>
      <c r="CC5177" s="94"/>
      <c r="CD5177" s="94"/>
      <c r="CE5177" s="40"/>
      <c r="CF5177" s="73"/>
      <c r="CG5177" s="41"/>
      <c r="CH5177" s="41"/>
      <c r="CI5177" s="41"/>
      <c r="CJ5177" s="41"/>
      <c r="CK5177" s="41"/>
      <c r="CL5177" s="68"/>
      <c r="CM5177" s="41"/>
      <c r="CN5177" s="41"/>
      <c r="CO5177" s="39"/>
      <c r="CP5177" s="78"/>
    </row>
    <row r="5178" spans="1:94" s="38" customFormat="1" x14ac:dyDescent="0.25">
      <c r="A5178" s="38">
        <v>5175</v>
      </c>
      <c r="F5178" s="39"/>
      <c r="Q5178" s="39"/>
      <c r="R5178" s="40"/>
      <c r="S5178" s="40"/>
      <c r="T5178" s="39"/>
      <c r="AG5178" s="110"/>
      <c r="AH5178" s="94"/>
      <c r="AJ5178" s="97"/>
      <c r="AL5178" s="39"/>
      <c r="AP5178" s="39"/>
      <c r="AQ5178" s="77"/>
      <c r="AR5178" s="94"/>
      <c r="AT5178" s="97"/>
      <c r="BB5178" s="79"/>
      <c r="BC5178" s="94"/>
      <c r="BE5178" s="97"/>
      <c r="BF5178" s="97"/>
      <c r="BG5178" s="40"/>
      <c r="BK5178" s="40"/>
      <c r="BL5178" s="79"/>
      <c r="BM5178" s="94"/>
      <c r="BO5178" s="97"/>
      <c r="BQ5178" s="40"/>
      <c r="BR5178" s="94"/>
      <c r="BS5178" s="94"/>
      <c r="BT5178" s="94"/>
      <c r="BU5178" s="40"/>
      <c r="BV5178" s="82"/>
      <c r="BW5178" s="94"/>
      <c r="BX5178" s="48"/>
      <c r="BY5178" s="97"/>
      <c r="BZ5178" s="48"/>
      <c r="CA5178" s="40"/>
      <c r="CB5178" s="94"/>
      <c r="CC5178" s="94"/>
      <c r="CD5178" s="94"/>
      <c r="CE5178" s="40"/>
      <c r="CF5178" s="73"/>
      <c r="CG5178" s="41"/>
      <c r="CH5178" s="41"/>
      <c r="CI5178" s="41"/>
      <c r="CJ5178" s="41"/>
      <c r="CK5178" s="41"/>
      <c r="CL5178" s="68"/>
      <c r="CM5178" s="41"/>
      <c r="CN5178" s="41"/>
      <c r="CO5178" s="39"/>
      <c r="CP5178" s="78"/>
    </row>
    <row r="5179" spans="1:94" s="38" customFormat="1" x14ac:dyDescent="0.25">
      <c r="A5179" s="38">
        <v>5176</v>
      </c>
      <c r="F5179" s="39"/>
      <c r="Q5179" s="39"/>
      <c r="R5179" s="40"/>
      <c r="S5179" s="40"/>
      <c r="T5179" s="39"/>
      <c r="AG5179" s="110"/>
      <c r="AH5179" s="94"/>
      <c r="AJ5179" s="97"/>
      <c r="AL5179" s="39"/>
      <c r="AP5179" s="39"/>
      <c r="AQ5179" s="77"/>
      <c r="AR5179" s="94"/>
      <c r="AT5179" s="97"/>
      <c r="BB5179" s="79"/>
      <c r="BC5179" s="94"/>
      <c r="BE5179" s="97"/>
      <c r="BF5179" s="97"/>
      <c r="BG5179" s="40"/>
      <c r="BK5179" s="40"/>
      <c r="BL5179" s="79"/>
      <c r="BM5179" s="94"/>
      <c r="BO5179" s="97"/>
      <c r="BQ5179" s="40"/>
      <c r="BR5179" s="94"/>
      <c r="BS5179" s="94"/>
      <c r="BT5179" s="94"/>
      <c r="BU5179" s="40"/>
      <c r="BV5179" s="82"/>
      <c r="BW5179" s="94"/>
      <c r="BX5179" s="48"/>
      <c r="BY5179" s="97"/>
      <c r="BZ5179" s="48"/>
      <c r="CA5179" s="40"/>
      <c r="CB5179" s="94"/>
      <c r="CC5179" s="94"/>
      <c r="CD5179" s="94"/>
      <c r="CE5179" s="40"/>
      <c r="CF5179" s="73"/>
      <c r="CG5179" s="41"/>
      <c r="CH5179" s="41"/>
      <c r="CI5179" s="41"/>
      <c r="CJ5179" s="41"/>
      <c r="CK5179" s="41"/>
      <c r="CL5179" s="68"/>
      <c r="CM5179" s="41"/>
      <c r="CN5179" s="41"/>
      <c r="CO5179" s="39"/>
      <c r="CP5179" s="78"/>
    </row>
    <row r="5180" spans="1:94" s="38" customFormat="1" x14ac:dyDescent="0.25">
      <c r="A5180" s="38">
        <v>5177</v>
      </c>
      <c r="F5180" s="39"/>
      <c r="Q5180" s="39"/>
      <c r="R5180" s="40"/>
      <c r="S5180" s="40"/>
      <c r="T5180" s="39"/>
      <c r="AG5180" s="110"/>
      <c r="AH5180" s="94"/>
      <c r="AJ5180" s="97"/>
      <c r="AL5180" s="39"/>
      <c r="AP5180" s="39"/>
      <c r="AQ5180" s="77"/>
      <c r="AR5180" s="94"/>
      <c r="AT5180" s="97"/>
      <c r="BB5180" s="79"/>
      <c r="BC5180" s="94"/>
      <c r="BE5180" s="97"/>
      <c r="BF5180" s="97"/>
      <c r="BG5180" s="40"/>
      <c r="BK5180" s="40"/>
      <c r="BL5180" s="79"/>
      <c r="BM5180" s="94"/>
      <c r="BO5180" s="97"/>
      <c r="BQ5180" s="40"/>
      <c r="BR5180" s="94"/>
      <c r="BS5180" s="94"/>
      <c r="BT5180" s="94"/>
      <c r="BU5180" s="40"/>
      <c r="BV5180" s="82"/>
      <c r="BW5180" s="94"/>
      <c r="BX5180" s="48"/>
      <c r="BY5180" s="97"/>
      <c r="BZ5180" s="48"/>
      <c r="CA5180" s="40"/>
      <c r="CB5180" s="94"/>
      <c r="CC5180" s="94"/>
      <c r="CD5180" s="94"/>
      <c r="CE5180" s="40"/>
      <c r="CF5180" s="73"/>
      <c r="CG5180" s="41"/>
      <c r="CH5180" s="41"/>
      <c r="CI5180" s="41"/>
      <c r="CJ5180" s="41"/>
      <c r="CK5180" s="41"/>
      <c r="CL5180" s="68"/>
      <c r="CM5180" s="41"/>
      <c r="CN5180" s="41"/>
      <c r="CO5180" s="39"/>
      <c r="CP5180" s="78"/>
    </row>
    <row r="5181" spans="1:94" s="38" customFormat="1" x14ac:dyDescent="0.25">
      <c r="A5181" s="38">
        <v>5178</v>
      </c>
      <c r="F5181" s="39"/>
      <c r="Q5181" s="39"/>
      <c r="R5181" s="40"/>
      <c r="S5181" s="40"/>
      <c r="T5181" s="39"/>
      <c r="AG5181" s="110"/>
      <c r="AH5181" s="94"/>
      <c r="AJ5181" s="97"/>
      <c r="AL5181" s="39"/>
      <c r="AP5181" s="39"/>
      <c r="AQ5181" s="77"/>
      <c r="AR5181" s="94"/>
      <c r="AT5181" s="97"/>
      <c r="BB5181" s="79"/>
      <c r="BC5181" s="94"/>
      <c r="BE5181" s="97"/>
      <c r="BF5181" s="97"/>
      <c r="BG5181" s="40"/>
      <c r="BK5181" s="40"/>
      <c r="BL5181" s="79"/>
      <c r="BM5181" s="94"/>
      <c r="BO5181" s="97"/>
      <c r="BQ5181" s="40"/>
      <c r="BR5181" s="94"/>
      <c r="BS5181" s="94"/>
      <c r="BT5181" s="94"/>
      <c r="BU5181" s="40"/>
      <c r="BV5181" s="82"/>
      <c r="BW5181" s="94"/>
      <c r="BX5181" s="48"/>
      <c r="BY5181" s="97"/>
      <c r="BZ5181" s="48"/>
      <c r="CA5181" s="40"/>
      <c r="CB5181" s="94"/>
      <c r="CC5181" s="94"/>
      <c r="CD5181" s="94"/>
      <c r="CE5181" s="40"/>
      <c r="CF5181" s="73"/>
      <c r="CG5181" s="41"/>
      <c r="CH5181" s="41"/>
      <c r="CI5181" s="41"/>
      <c r="CJ5181" s="41"/>
      <c r="CK5181" s="41"/>
      <c r="CL5181" s="68"/>
      <c r="CM5181" s="41"/>
      <c r="CN5181" s="41"/>
      <c r="CO5181" s="39"/>
      <c r="CP5181" s="78"/>
    </row>
    <row r="5182" spans="1:94" s="38" customFormat="1" x14ac:dyDescent="0.25">
      <c r="A5182" s="38">
        <v>5179</v>
      </c>
      <c r="F5182" s="39"/>
      <c r="Q5182" s="39"/>
      <c r="R5182" s="40"/>
      <c r="S5182" s="40"/>
      <c r="T5182" s="39"/>
      <c r="AG5182" s="110"/>
      <c r="AH5182" s="94"/>
      <c r="AJ5182" s="97"/>
      <c r="AL5182" s="39"/>
      <c r="AP5182" s="39"/>
      <c r="AQ5182" s="77"/>
      <c r="AR5182" s="94"/>
      <c r="AT5182" s="97"/>
      <c r="BB5182" s="79"/>
      <c r="BC5182" s="94"/>
      <c r="BE5182" s="97"/>
      <c r="BF5182" s="97"/>
      <c r="BG5182" s="40"/>
      <c r="BK5182" s="40"/>
      <c r="BL5182" s="79"/>
      <c r="BM5182" s="94"/>
      <c r="BO5182" s="97"/>
      <c r="BQ5182" s="40"/>
      <c r="BR5182" s="94"/>
      <c r="BS5182" s="94"/>
      <c r="BT5182" s="94"/>
      <c r="BU5182" s="40"/>
      <c r="BV5182" s="82"/>
      <c r="BW5182" s="94"/>
      <c r="BX5182" s="48"/>
      <c r="BY5182" s="97"/>
      <c r="BZ5182" s="48"/>
      <c r="CA5182" s="40"/>
      <c r="CB5182" s="94"/>
      <c r="CC5182" s="94"/>
      <c r="CD5182" s="94"/>
      <c r="CE5182" s="40"/>
      <c r="CF5182" s="73"/>
      <c r="CG5182" s="41"/>
      <c r="CH5182" s="41"/>
      <c r="CI5182" s="41"/>
      <c r="CJ5182" s="41"/>
      <c r="CK5182" s="41"/>
      <c r="CL5182" s="68"/>
      <c r="CM5182" s="41"/>
      <c r="CN5182" s="41"/>
      <c r="CO5182" s="39"/>
      <c r="CP5182" s="78"/>
    </row>
    <row r="5183" spans="1:94" s="38" customFormat="1" x14ac:dyDescent="0.25">
      <c r="A5183" s="38">
        <v>5180</v>
      </c>
      <c r="F5183" s="39"/>
      <c r="Q5183" s="39"/>
      <c r="R5183" s="40"/>
      <c r="S5183" s="40"/>
      <c r="T5183" s="39"/>
      <c r="AG5183" s="110"/>
      <c r="AH5183" s="94"/>
      <c r="AJ5183" s="97"/>
      <c r="AL5183" s="39"/>
      <c r="AP5183" s="39"/>
      <c r="AQ5183" s="77"/>
      <c r="AR5183" s="94"/>
      <c r="AT5183" s="97"/>
      <c r="BB5183" s="79"/>
      <c r="BC5183" s="94"/>
      <c r="BE5183" s="97"/>
      <c r="BF5183" s="97"/>
      <c r="BG5183" s="40"/>
      <c r="BK5183" s="40"/>
      <c r="BL5183" s="79"/>
      <c r="BM5183" s="94"/>
      <c r="BO5183" s="97"/>
      <c r="BQ5183" s="40"/>
      <c r="BR5183" s="94"/>
      <c r="BS5183" s="94"/>
      <c r="BT5183" s="94"/>
      <c r="BU5183" s="40"/>
      <c r="BV5183" s="82"/>
      <c r="BW5183" s="94"/>
      <c r="BX5183" s="48"/>
      <c r="BY5183" s="97"/>
      <c r="BZ5183" s="48"/>
      <c r="CA5183" s="40"/>
      <c r="CB5183" s="94"/>
      <c r="CC5183" s="94"/>
      <c r="CD5183" s="94"/>
      <c r="CE5183" s="40"/>
      <c r="CF5183" s="73"/>
      <c r="CG5183" s="41"/>
      <c r="CH5183" s="41"/>
      <c r="CI5183" s="41"/>
      <c r="CJ5183" s="41"/>
      <c r="CK5183" s="41"/>
      <c r="CL5183" s="68"/>
      <c r="CM5183" s="41"/>
      <c r="CN5183" s="41"/>
      <c r="CO5183" s="39"/>
      <c r="CP5183" s="78"/>
    </row>
    <row r="5184" spans="1:94" s="38" customFormat="1" x14ac:dyDescent="0.25">
      <c r="A5184" s="38">
        <v>5181</v>
      </c>
      <c r="F5184" s="39"/>
      <c r="Q5184" s="39"/>
      <c r="R5184" s="40"/>
      <c r="S5184" s="40"/>
      <c r="T5184" s="39"/>
      <c r="AG5184" s="110"/>
      <c r="AH5184" s="94"/>
      <c r="AJ5184" s="97"/>
      <c r="AL5184" s="39"/>
      <c r="AP5184" s="39"/>
      <c r="AQ5184" s="77"/>
      <c r="AR5184" s="94"/>
      <c r="AT5184" s="97"/>
      <c r="BB5184" s="79"/>
      <c r="BC5184" s="94"/>
      <c r="BE5184" s="97"/>
      <c r="BF5184" s="97"/>
      <c r="BG5184" s="40"/>
      <c r="BK5184" s="40"/>
      <c r="BL5184" s="79"/>
      <c r="BM5184" s="94"/>
      <c r="BO5184" s="97"/>
      <c r="BQ5184" s="40"/>
      <c r="BR5184" s="94"/>
      <c r="BS5184" s="94"/>
      <c r="BT5184" s="94"/>
      <c r="BU5184" s="40"/>
      <c r="BV5184" s="82"/>
      <c r="BW5184" s="94"/>
      <c r="BX5184" s="48"/>
      <c r="BY5184" s="97"/>
      <c r="BZ5184" s="48"/>
      <c r="CA5184" s="40"/>
      <c r="CB5184" s="94"/>
      <c r="CC5184" s="94"/>
      <c r="CD5184" s="94"/>
      <c r="CE5184" s="40"/>
      <c r="CF5184" s="73"/>
      <c r="CG5184" s="41"/>
      <c r="CH5184" s="41"/>
      <c r="CI5184" s="41"/>
      <c r="CJ5184" s="41"/>
      <c r="CK5184" s="41"/>
      <c r="CL5184" s="68"/>
      <c r="CM5184" s="41"/>
      <c r="CN5184" s="41"/>
      <c r="CO5184" s="39"/>
      <c r="CP5184" s="78"/>
    </row>
    <row r="5185" spans="1:94" s="38" customFormat="1" x14ac:dyDescent="0.25">
      <c r="A5185" s="38">
        <v>5182</v>
      </c>
      <c r="F5185" s="39"/>
      <c r="Q5185" s="39"/>
      <c r="R5185" s="40"/>
      <c r="S5185" s="40"/>
      <c r="T5185" s="39"/>
      <c r="AG5185" s="110"/>
      <c r="AH5185" s="94"/>
      <c r="AJ5185" s="97"/>
      <c r="AL5185" s="39"/>
      <c r="AP5185" s="39"/>
      <c r="AQ5185" s="77"/>
      <c r="AR5185" s="94"/>
      <c r="AT5185" s="97"/>
      <c r="BB5185" s="79"/>
      <c r="BC5185" s="94"/>
      <c r="BE5185" s="97"/>
      <c r="BF5185" s="97"/>
      <c r="BG5185" s="40"/>
      <c r="BK5185" s="40"/>
      <c r="BL5185" s="79"/>
      <c r="BM5185" s="94"/>
      <c r="BO5185" s="97"/>
      <c r="BQ5185" s="40"/>
      <c r="BR5185" s="94"/>
      <c r="BS5185" s="94"/>
      <c r="BT5185" s="94"/>
      <c r="BU5185" s="40"/>
      <c r="BV5185" s="82"/>
      <c r="BW5185" s="94"/>
      <c r="BX5185" s="48"/>
      <c r="BY5185" s="97"/>
      <c r="BZ5185" s="48"/>
      <c r="CA5185" s="40"/>
      <c r="CB5185" s="94"/>
      <c r="CC5185" s="94"/>
      <c r="CD5185" s="94"/>
      <c r="CE5185" s="40"/>
      <c r="CF5185" s="73"/>
      <c r="CG5185" s="41"/>
      <c r="CH5185" s="41"/>
      <c r="CI5185" s="41"/>
      <c r="CJ5185" s="41"/>
      <c r="CK5185" s="41"/>
      <c r="CL5185" s="68"/>
      <c r="CM5185" s="41"/>
      <c r="CN5185" s="41"/>
      <c r="CO5185" s="39"/>
      <c r="CP5185" s="78"/>
    </row>
    <row r="5186" spans="1:94" s="38" customFormat="1" x14ac:dyDescent="0.25">
      <c r="A5186" s="38">
        <v>5183</v>
      </c>
      <c r="F5186" s="39"/>
      <c r="Q5186" s="39"/>
      <c r="R5186" s="40"/>
      <c r="S5186" s="40"/>
      <c r="T5186" s="39"/>
      <c r="AG5186" s="110"/>
      <c r="AH5186" s="94"/>
      <c r="AJ5186" s="97"/>
      <c r="AL5186" s="39"/>
      <c r="AP5186" s="39"/>
      <c r="AQ5186" s="77"/>
      <c r="AR5186" s="94"/>
      <c r="AT5186" s="97"/>
      <c r="BB5186" s="79"/>
      <c r="BC5186" s="94"/>
      <c r="BE5186" s="97"/>
      <c r="BF5186" s="97"/>
      <c r="BG5186" s="40"/>
      <c r="BK5186" s="40"/>
      <c r="BL5186" s="79"/>
      <c r="BM5186" s="94"/>
      <c r="BO5186" s="97"/>
      <c r="BQ5186" s="40"/>
      <c r="BR5186" s="94"/>
      <c r="BS5186" s="94"/>
      <c r="BT5186" s="94"/>
      <c r="BU5186" s="40"/>
      <c r="BV5186" s="82"/>
      <c r="BW5186" s="94"/>
      <c r="BX5186" s="48"/>
      <c r="BY5186" s="97"/>
      <c r="BZ5186" s="48"/>
      <c r="CA5186" s="40"/>
      <c r="CB5186" s="94"/>
      <c r="CC5186" s="94"/>
      <c r="CD5186" s="94"/>
      <c r="CE5186" s="40"/>
      <c r="CF5186" s="73"/>
      <c r="CG5186" s="41"/>
      <c r="CH5186" s="41"/>
      <c r="CI5186" s="41"/>
      <c r="CJ5186" s="41"/>
      <c r="CK5186" s="41"/>
      <c r="CL5186" s="68"/>
      <c r="CM5186" s="41"/>
      <c r="CN5186" s="41"/>
      <c r="CO5186" s="39"/>
      <c r="CP5186" s="78"/>
    </row>
    <row r="5187" spans="1:94" s="38" customFormat="1" x14ac:dyDescent="0.25">
      <c r="A5187" s="38">
        <v>5184</v>
      </c>
      <c r="F5187" s="39"/>
      <c r="Q5187" s="39"/>
      <c r="R5187" s="40"/>
      <c r="S5187" s="40"/>
      <c r="T5187" s="39"/>
      <c r="AG5187" s="110"/>
      <c r="AH5187" s="94"/>
      <c r="AJ5187" s="97"/>
      <c r="AL5187" s="39"/>
      <c r="AP5187" s="39"/>
      <c r="AQ5187" s="77"/>
      <c r="AR5187" s="94"/>
      <c r="AT5187" s="97"/>
      <c r="BB5187" s="79"/>
      <c r="BC5187" s="94"/>
      <c r="BE5187" s="97"/>
      <c r="BF5187" s="97"/>
      <c r="BG5187" s="40"/>
      <c r="BK5187" s="40"/>
      <c r="BL5187" s="79"/>
      <c r="BM5187" s="94"/>
      <c r="BO5187" s="97"/>
      <c r="BQ5187" s="40"/>
      <c r="BR5187" s="94"/>
      <c r="BS5187" s="94"/>
      <c r="BT5187" s="94"/>
      <c r="BU5187" s="40"/>
      <c r="BV5187" s="82"/>
      <c r="BW5187" s="94"/>
      <c r="BX5187" s="48"/>
      <c r="BY5187" s="97"/>
      <c r="BZ5187" s="48"/>
      <c r="CA5187" s="40"/>
      <c r="CB5187" s="94"/>
      <c r="CC5187" s="94"/>
      <c r="CD5187" s="94"/>
      <c r="CE5187" s="40"/>
      <c r="CF5187" s="73"/>
      <c r="CG5187" s="41"/>
      <c r="CH5187" s="41"/>
      <c r="CI5187" s="41"/>
      <c r="CJ5187" s="41"/>
      <c r="CK5187" s="41"/>
      <c r="CL5187" s="68"/>
      <c r="CM5187" s="41"/>
      <c r="CN5187" s="41"/>
      <c r="CO5187" s="39"/>
      <c r="CP5187" s="78"/>
    </row>
    <row r="5188" spans="1:94" s="38" customFormat="1" x14ac:dyDescent="0.25">
      <c r="A5188" s="38">
        <v>5185</v>
      </c>
      <c r="F5188" s="39"/>
      <c r="Q5188" s="39"/>
      <c r="R5188" s="40"/>
      <c r="S5188" s="40"/>
      <c r="T5188" s="39"/>
      <c r="AG5188" s="110"/>
      <c r="AH5188" s="94"/>
      <c r="AJ5188" s="97"/>
      <c r="AL5188" s="39"/>
      <c r="AP5188" s="39"/>
      <c r="AQ5188" s="77"/>
      <c r="AR5188" s="94"/>
      <c r="AT5188" s="97"/>
      <c r="BB5188" s="79"/>
      <c r="BC5188" s="94"/>
      <c r="BE5188" s="97"/>
      <c r="BF5188" s="97"/>
      <c r="BG5188" s="40"/>
      <c r="BK5188" s="40"/>
      <c r="BL5188" s="79"/>
      <c r="BM5188" s="94"/>
      <c r="BO5188" s="97"/>
      <c r="BQ5188" s="40"/>
      <c r="BR5188" s="94"/>
      <c r="BS5188" s="94"/>
      <c r="BT5188" s="94"/>
      <c r="BU5188" s="40"/>
      <c r="BV5188" s="82"/>
      <c r="BW5188" s="94"/>
      <c r="BX5188" s="48"/>
      <c r="BY5188" s="97"/>
      <c r="BZ5188" s="48"/>
      <c r="CA5188" s="40"/>
      <c r="CB5188" s="94"/>
      <c r="CC5188" s="94"/>
      <c r="CD5188" s="94"/>
      <c r="CE5188" s="40"/>
      <c r="CF5188" s="73"/>
      <c r="CG5188" s="41"/>
      <c r="CH5188" s="41"/>
      <c r="CI5188" s="41"/>
      <c r="CJ5188" s="41"/>
      <c r="CK5188" s="41"/>
      <c r="CL5188" s="68"/>
      <c r="CM5188" s="41"/>
      <c r="CN5188" s="41"/>
      <c r="CO5188" s="39"/>
      <c r="CP5188" s="78"/>
    </row>
    <row r="5189" spans="1:94" s="38" customFormat="1" x14ac:dyDescent="0.25">
      <c r="A5189" s="38">
        <v>5186</v>
      </c>
      <c r="F5189" s="39"/>
      <c r="Q5189" s="39"/>
      <c r="R5189" s="40"/>
      <c r="S5189" s="40"/>
      <c r="T5189" s="39"/>
      <c r="AG5189" s="110"/>
      <c r="AH5189" s="94"/>
      <c r="AJ5189" s="97"/>
      <c r="AL5189" s="39"/>
      <c r="AP5189" s="39"/>
      <c r="AQ5189" s="77"/>
      <c r="AR5189" s="94"/>
      <c r="AT5189" s="97"/>
      <c r="BB5189" s="79"/>
      <c r="BC5189" s="94"/>
      <c r="BE5189" s="97"/>
      <c r="BF5189" s="97"/>
      <c r="BG5189" s="40"/>
      <c r="BK5189" s="40"/>
      <c r="BL5189" s="79"/>
      <c r="BM5189" s="94"/>
      <c r="BO5189" s="97"/>
      <c r="BQ5189" s="40"/>
      <c r="BR5189" s="94"/>
      <c r="BS5189" s="94"/>
      <c r="BT5189" s="94"/>
      <c r="BU5189" s="40"/>
      <c r="BV5189" s="82"/>
      <c r="BW5189" s="94"/>
      <c r="BX5189" s="48"/>
      <c r="BY5189" s="97"/>
      <c r="BZ5189" s="48"/>
      <c r="CA5189" s="40"/>
      <c r="CB5189" s="94"/>
      <c r="CC5189" s="94"/>
      <c r="CD5189" s="94"/>
      <c r="CE5189" s="40"/>
      <c r="CF5189" s="73"/>
      <c r="CG5189" s="41"/>
      <c r="CH5189" s="41"/>
      <c r="CI5189" s="41"/>
      <c r="CJ5189" s="41"/>
      <c r="CK5189" s="41"/>
      <c r="CL5189" s="68"/>
      <c r="CM5189" s="41"/>
      <c r="CN5189" s="41"/>
      <c r="CO5189" s="39"/>
      <c r="CP5189" s="78"/>
    </row>
    <row r="5190" spans="1:94" s="38" customFormat="1" x14ac:dyDescent="0.25">
      <c r="A5190" s="38">
        <v>5187</v>
      </c>
      <c r="F5190" s="39"/>
      <c r="Q5190" s="39"/>
      <c r="R5190" s="40"/>
      <c r="S5190" s="40"/>
      <c r="T5190" s="39"/>
      <c r="AG5190" s="110"/>
      <c r="AH5190" s="94"/>
      <c r="AJ5190" s="97"/>
      <c r="AL5190" s="39"/>
      <c r="AP5190" s="39"/>
      <c r="AQ5190" s="77"/>
      <c r="AR5190" s="94"/>
      <c r="AT5190" s="97"/>
      <c r="BB5190" s="79"/>
      <c r="BC5190" s="94"/>
      <c r="BE5190" s="97"/>
      <c r="BF5190" s="97"/>
      <c r="BG5190" s="40"/>
      <c r="BK5190" s="40"/>
      <c r="BL5190" s="79"/>
      <c r="BM5190" s="94"/>
      <c r="BO5190" s="97"/>
      <c r="BQ5190" s="40"/>
      <c r="BR5190" s="94"/>
      <c r="BS5190" s="94"/>
      <c r="BT5190" s="94"/>
      <c r="BU5190" s="40"/>
      <c r="BV5190" s="82"/>
      <c r="BW5190" s="94"/>
      <c r="BX5190" s="48"/>
      <c r="BY5190" s="97"/>
      <c r="BZ5190" s="48"/>
      <c r="CA5190" s="40"/>
      <c r="CB5190" s="94"/>
      <c r="CC5190" s="94"/>
      <c r="CD5190" s="94"/>
      <c r="CE5190" s="40"/>
      <c r="CF5190" s="73"/>
      <c r="CG5190" s="41"/>
      <c r="CH5190" s="41"/>
      <c r="CI5190" s="41"/>
      <c r="CJ5190" s="41"/>
      <c r="CK5190" s="41"/>
      <c r="CL5190" s="68"/>
      <c r="CM5190" s="41"/>
      <c r="CN5190" s="41"/>
      <c r="CO5190" s="39"/>
      <c r="CP5190" s="78"/>
    </row>
    <row r="5191" spans="1:94" s="38" customFormat="1" x14ac:dyDescent="0.25">
      <c r="A5191" s="38">
        <v>5188</v>
      </c>
      <c r="F5191" s="39"/>
      <c r="Q5191" s="39"/>
      <c r="R5191" s="40"/>
      <c r="S5191" s="40"/>
      <c r="T5191" s="39"/>
      <c r="AG5191" s="110"/>
      <c r="AH5191" s="94"/>
      <c r="AJ5191" s="97"/>
      <c r="AL5191" s="39"/>
      <c r="AP5191" s="39"/>
      <c r="AQ5191" s="77"/>
      <c r="AR5191" s="94"/>
      <c r="AT5191" s="97"/>
      <c r="BB5191" s="79"/>
      <c r="BC5191" s="94"/>
      <c r="BE5191" s="97"/>
      <c r="BF5191" s="97"/>
      <c r="BG5191" s="40"/>
      <c r="BK5191" s="40"/>
      <c r="BL5191" s="79"/>
      <c r="BM5191" s="94"/>
      <c r="BO5191" s="97"/>
      <c r="BQ5191" s="40"/>
      <c r="BR5191" s="94"/>
      <c r="BS5191" s="94"/>
      <c r="BT5191" s="94"/>
      <c r="BU5191" s="40"/>
      <c r="BV5191" s="82"/>
      <c r="BW5191" s="94"/>
      <c r="BX5191" s="48"/>
      <c r="BY5191" s="97"/>
      <c r="BZ5191" s="48"/>
      <c r="CA5191" s="40"/>
      <c r="CB5191" s="94"/>
      <c r="CC5191" s="94"/>
      <c r="CD5191" s="94"/>
      <c r="CE5191" s="40"/>
      <c r="CF5191" s="73"/>
      <c r="CG5191" s="41"/>
      <c r="CH5191" s="41"/>
      <c r="CI5191" s="41"/>
      <c r="CJ5191" s="41"/>
      <c r="CK5191" s="41"/>
      <c r="CL5191" s="68"/>
      <c r="CM5191" s="41"/>
      <c r="CN5191" s="41"/>
      <c r="CO5191" s="39"/>
      <c r="CP5191" s="78"/>
    </row>
    <row r="5192" spans="1:94" s="38" customFormat="1" x14ac:dyDescent="0.25">
      <c r="A5192" s="38">
        <v>5189</v>
      </c>
      <c r="F5192" s="39"/>
      <c r="Q5192" s="39"/>
      <c r="R5192" s="40"/>
      <c r="S5192" s="40"/>
      <c r="T5192" s="39"/>
      <c r="AG5192" s="110"/>
      <c r="AH5192" s="94"/>
      <c r="AJ5192" s="97"/>
      <c r="AL5192" s="39"/>
      <c r="AP5192" s="39"/>
      <c r="AQ5192" s="77"/>
      <c r="AR5192" s="94"/>
      <c r="AT5192" s="97"/>
      <c r="BB5192" s="79"/>
      <c r="BC5192" s="94"/>
      <c r="BE5192" s="97"/>
      <c r="BF5192" s="97"/>
      <c r="BG5192" s="40"/>
      <c r="BK5192" s="40"/>
      <c r="BL5192" s="79"/>
      <c r="BM5192" s="94"/>
      <c r="BO5192" s="97"/>
      <c r="BQ5192" s="40"/>
      <c r="BR5192" s="94"/>
      <c r="BS5192" s="94"/>
      <c r="BT5192" s="94"/>
      <c r="BU5192" s="40"/>
      <c r="BV5192" s="82"/>
      <c r="BW5192" s="94"/>
      <c r="BX5192" s="48"/>
      <c r="BY5192" s="97"/>
      <c r="BZ5192" s="48"/>
      <c r="CA5192" s="40"/>
      <c r="CB5192" s="94"/>
      <c r="CC5192" s="94"/>
      <c r="CD5192" s="94"/>
      <c r="CE5192" s="40"/>
      <c r="CF5192" s="73"/>
      <c r="CG5192" s="41"/>
      <c r="CH5192" s="41"/>
      <c r="CI5192" s="41"/>
      <c r="CJ5192" s="41"/>
      <c r="CK5192" s="41"/>
      <c r="CL5192" s="68"/>
      <c r="CM5192" s="41"/>
      <c r="CN5192" s="41"/>
      <c r="CO5192" s="39"/>
      <c r="CP5192" s="78"/>
    </row>
    <row r="5193" spans="1:94" s="38" customFormat="1" x14ac:dyDescent="0.25">
      <c r="A5193" s="38">
        <v>5190</v>
      </c>
      <c r="F5193" s="39"/>
      <c r="Q5193" s="39"/>
      <c r="R5193" s="40"/>
      <c r="S5193" s="40"/>
      <c r="T5193" s="39"/>
      <c r="AG5193" s="110"/>
      <c r="AH5193" s="94"/>
      <c r="AJ5193" s="97"/>
      <c r="AL5193" s="39"/>
      <c r="AP5193" s="39"/>
      <c r="AQ5193" s="77"/>
      <c r="AR5193" s="94"/>
      <c r="AT5193" s="97"/>
      <c r="BB5193" s="79"/>
      <c r="BC5193" s="94"/>
      <c r="BE5193" s="97"/>
      <c r="BF5193" s="97"/>
      <c r="BG5193" s="40"/>
      <c r="BK5193" s="40"/>
      <c r="BL5193" s="79"/>
      <c r="BM5193" s="94"/>
      <c r="BO5193" s="97"/>
      <c r="BQ5193" s="40"/>
      <c r="BR5193" s="94"/>
      <c r="BS5193" s="94"/>
      <c r="BT5193" s="94"/>
      <c r="BU5193" s="40"/>
      <c r="BV5193" s="82"/>
      <c r="BW5193" s="94"/>
      <c r="BX5193" s="48"/>
      <c r="BY5193" s="97"/>
      <c r="BZ5193" s="48"/>
      <c r="CA5193" s="40"/>
      <c r="CB5193" s="94"/>
      <c r="CC5193" s="94"/>
      <c r="CD5193" s="94"/>
      <c r="CE5193" s="40"/>
      <c r="CF5193" s="73"/>
      <c r="CG5193" s="41"/>
      <c r="CH5193" s="41"/>
      <c r="CI5193" s="41"/>
      <c r="CJ5193" s="41"/>
      <c r="CK5193" s="41"/>
      <c r="CL5193" s="68"/>
      <c r="CM5193" s="41"/>
      <c r="CN5193" s="41"/>
      <c r="CO5193" s="39"/>
      <c r="CP5193" s="78"/>
    </row>
    <row r="5194" spans="1:94" s="38" customFormat="1" x14ac:dyDescent="0.25">
      <c r="A5194" s="38">
        <v>5191</v>
      </c>
      <c r="F5194" s="39"/>
      <c r="Q5194" s="39"/>
      <c r="R5194" s="40"/>
      <c r="S5194" s="40"/>
      <c r="T5194" s="39"/>
      <c r="AG5194" s="110"/>
      <c r="AH5194" s="94"/>
      <c r="AJ5194" s="97"/>
      <c r="AL5194" s="39"/>
      <c r="AP5194" s="39"/>
      <c r="AQ5194" s="77"/>
      <c r="AR5194" s="94"/>
      <c r="AT5194" s="97"/>
      <c r="BB5194" s="79"/>
      <c r="BC5194" s="94"/>
      <c r="BE5194" s="97"/>
      <c r="BF5194" s="97"/>
      <c r="BG5194" s="40"/>
      <c r="BK5194" s="40"/>
      <c r="BL5194" s="79"/>
      <c r="BM5194" s="94"/>
      <c r="BO5194" s="97"/>
      <c r="BQ5194" s="40"/>
      <c r="BR5194" s="94"/>
      <c r="BS5194" s="94"/>
      <c r="BT5194" s="94"/>
      <c r="BU5194" s="40"/>
      <c r="BV5194" s="82"/>
      <c r="BW5194" s="94"/>
      <c r="BX5194" s="48"/>
      <c r="BY5194" s="97"/>
      <c r="BZ5194" s="48"/>
      <c r="CA5194" s="40"/>
      <c r="CB5194" s="94"/>
      <c r="CC5194" s="94"/>
      <c r="CD5194" s="94"/>
      <c r="CE5194" s="40"/>
      <c r="CF5194" s="73"/>
      <c r="CG5194" s="41"/>
      <c r="CH5194" s="41"/>
      <c r="CI5194" s="41"/>
      <c r="CJ5194" s="41"/>
      <c r="CK5194" s="41"/>
      <c r="CL5194" s="68"/>
      <c r="CM5194" s="41"/>
      <c r="CN5194" s="41"/>
      <c r="CO5194" s="39"/>
      <c r="CP5194" s="78"/>
    </row>
    <row r="5195" spans="1:94" s="38" customFormat="1" x14ac:dyDescent="0.25">
      <c r="A5195" s="38">
        <v>5192</v>
      </c>
      <c r="F5195" s="39"/>
      <c r="Q5195" s="39"/>
      <c r="R5195" s="40"/>
      <c r="S5195" s="40"/>
      <c r="T5195" s="39"/>
      <c r="AG5195" s="110"/>
      <c r="AH5195" s="94"/>
      <c r="AJ5195" s="97"/>
      <c r="AL5195" s="39"/>
      <c r="AP5195" s="39"/>
      <c r="AQ5195" s="77"/>
      <c r="AR5195" s="94"/>
      <c r="AT5195" s="97"/>
      <c r="BB5195" s="79"/>
      <c r="BC5195" s="94"/>
      <c r="BE5195" s="97"/>
      <c r="BF5195" s="97"/>
      <c r="BG5195" s="40"/>
      <c r="BK5195" s="40"/>
      <c r="BL5195" s="79"/>
      <c r="BM5195" s="94"/>
      <c r="BO5195" s="97"/>
      <c r="BQ5195" s="40"/>
      <c r="BR5195" s="94"/>
      <c r="BS5195" s="94"/>
      <c r="BT5195" s="94"/>
      <c r="BU5195" s="40"/>
      <c r="BV5195" s="82"/>
      <c r="BW5195" s="94"/>
      <c r="BX5195" s="48"/>
      <c r="BY5195" s="97"/>
      <c r="BZ5195" s="48"/>
      <c r="CA5195" s="40"/>
      <c r="CB5195" s="94"/>
      <c r="CC5195" s="94"/>
      <c r="CD5195" s="94"/>
      <c r="CE5195" s="40"/>
      <c r="CF5195" s="73"/>
      <c r="CG5195" s="41"/>
      <c r="CH5195" s="41"/>
      <c r="CI5195" s="41"/>
      <c r="CJ5195" s="41"/>
      <c r="CK5195" s="41"/>
      <c r="CL5195" s="68"/>
      <c r="CM5195" s="41"/>
      <c r="CN5195" s="41"/>
      <c r="CO5195" s="39"/>
      <c r="CP5195" s="78"/>
    </row>
    <row r="5196" spans="1:94" s="38" customFormat="1" x14ac:dyDescent="0.25">
      <c r="A5196" s="38">
        <v>5193</v>
      </c>
      <c r="F5196" s="39"/>
      <c r="Q5196" s="39"/>
      <c r="R5196" s="40"/>
      <c r="S5196" s="40"/>
      <c r="T5196" s="39"/>
      <c r="AG5196" s="110"/>
      <c r="AH5196" s="94"/>
      <c r="AJ5196" s="97"/>
      <c r="AL5196" s="39"/>
      <c r="AP5196" s="39"/>
      <c r="AQ5196" s="77"/>
      <c r="AR5196" s="94"/>
      <c r="AT5196" s="97"/>
      <c r="BB5196" s="79"/>
      <c r="BC5196" s="94"/>
      <c r="BE5196" s="97"/>
      <c r="BF5196" s="97"/>
      <c r="BG5196" s="40"/>
      <c r="BK5196" s="40"/>
      <c r="BL5196" s="79"/>
      <c r="BM5196" s="94"/>
      <c r="BO5196" s="97"/>
      <c r="BQ5196" s="40"/>
      <c r="BR5196" s="94"/>
      <c r="BS5196" s="94"/>
      <c r="BT5196" s="94"/>
      <c r="BU5196" s="40"/>
      <c r="BV5196" s="82"/>
      <c r="BW5196" s="94"/>
      <c r="BX5196" s="48"/>
      <c r="BY5196" s="97"/>
      <c r="BZ5196" s="48"/>
      <c r="CA5196" s="40"/>
      <c r="CB5196" s="94"/>
      <c r="CC5196" s="94"/>
      <c r="CD5196" s="94"/>
      <c r="CE5196" s="40"/>
      <c r="CF5196" s="73"/>
      <c r="CG5196" s="41"/>
      <c r="CH5196" s="41"/>
      <c r="CI5196" s="41"/>
      <c r="CJ5196" s="41"/>
      <c r="CK5196" s="41"/>
      <c r="CL5196" s="68"/>
      <c r="CM5196" s="41"/>
      <c r="CN5196" s="41"/>
      <c r="CO5196" s="39"/>
      <c r="CP5196" s="78"/>
    </row>
    <row r="5197" spans="1:94" s="38" customFormat="1" x14ac:dyDescent="0.25">
      <c r="A5197" s="38">
        <v>5194</v>
      </c>
      <c r="F5197" s="39"/>
      <c r="Q5197" s="39"/>
      <c r="R5197" s="40"/>
      <c r="S5197" s="40"/>
      <c r="T5197" s="39"/>
      <c r="AG5197" s="110"/>
      <c r="AH5197" s="94"/>
      <c r="AJ5197" s="97"/>
      <c r="AL5197" s="39"/>
      <c r="AP5197" s="39"/>
      <c r="AQ5197" s="77"/>
      <c r="AR5197" s="94"/>
      <c r="AT5197" s="97"/>
      <c r="BB5197" s="79"/>
      <c r="BC5197" s="94"/>
      <c r="BE5197" s="97"/>
      <c r="BF5197" s="97"/>
      <c r="BG5197" s="40"/>
      <c r="BK5197" s="40"/>
      <c r="BL5197" s="79"/>
      <c r="BM5197" s="94"/>
      <c r="BO5197" s="97"/>
      <c r="BQ5197" s="40"/>
      <c r="BR5197" s="94"/>
      <c r="BS5197" s="94"/>
      <c r="BT5197" s="94"/>
      <c r="BU5197" s="40"/>
      <c r="BV5197" s="82"/>
      <c r="BW5197" s="94"/>
      <c r="BX5197" s="48"/>
      <c r="BY5197" s="97"/>
      <c r="BZ5197" s="48"/>
      <c r="CA5197" s="40"/>
      <c r="CB5197" s="94"/>
      <c r="CC5197" s="94"/>
      <c r="CD5197" s="94"/>
      <c r="CE5197" s="40"/>
      <c r="CF5197" s="73"/>
      <c r="CG5197" s="41"/>
      <c r="CH5197" s="41"/>
      <c r="CI5197" s="41"/>
      <c r="CJ5197" s="41"/>
      <c r="CK5197" s="41"/>
      <c r="CL5197" s="68"/>
      <c r="CM5197" s="41"/>
      <c r="CN5197" s="41"/>
      <c r="CO5197" s="39"/>
      <c r="CP5197" s="78"/>
    </row>
    <row r="5198" spans="1:94" s="38" customFormat="1" x14ac:dyDescent="0.25">
      <c r="A5198" s="38">
        <v>5195</v>
      </c>
      <c r="F5198" s="39"/>
      <c r="Q5198" s="39"/>
      <c r="R5198" s="40"/>
      <c r="S5198" s="40"/>
      <c r="T5198" s="39"/>
      <c r="AG5198" s="110"/>
      <c r="AH5198" s="94"/>
      <c r="AJ5198" s="97"/>
      <c r="AL5198" s="39"/>
      <c r="AP5198" s="39"/>
      <c r="AQ5198" s="77"/>
      <c r="AR5198" s="94"/>
      <c r="AT5198" s="97"/>
      <c r="BB5198" s="79"/>
      <c r="BC5198" s="94"/>
      <c r="BE5198" s="97"/>
      <c r="BF5198" s="97"/>
      <c r="BG5198" s="40"/>
      <c r="BK5198" s="40"/>
      <c r="BL5198" s="79"/>
      <c r="BM5198" s="94"/>
      <c r="BO5198" s="97"/>
      <c r="BQ5198" s="40"/>
      <c r="BR5198" s="94"/>
      <c r="BS5198" s="94"/>
      <c r="BT5198" s="94"/>
      <c r="BU5198" s="40"/>
      <c r="BV5198" s="82"/>
      <c r="BW5198" s="94"/>
      <c r="BX5198" s="48"/>
      <c r="BY5198" s="97"/>
      <c r="BZ5198" s="48"/>
      <c r="CA5198" s="40"/>
      <c r="CB5198" s="94"/>
      <c r="CC5198" s="94"/>
      <c r="CD5198" s="94"/>
      <c r="CE5198" s="40"/>
      <c r="CF5198" s="73"/>
      <c r="CG5198" s="41"/>
      <c r="CH5198" s="41"/>
      <c r="CI5198" s="41"/>
      <c r="CJ5198" s="41"/>
      <c r="CK5198" s="41"/>
      <c r="CL5198" s="68"/>
      <c r="CM5198" s="41"/>
      <c r="CN5198" s="41"/>
      <c r="CO5198" s="39"/>
      <c r="CP5198" s="78"/>
    </row>
    <row r="5199" spans="1:94" s="38" customFormat="1" x14ac:dyDescent="0.25">
      <c r="A5199" s="38">
        <v>5196</v>
      </c>
      <c r="F5199" s="39"/>
      <c r="Q5199" s="39"/>
      <c r="R5199" s="40"/>
      <c r="S5199" s="40"/>
      <c r="T5199" s="39"/>
      <c r="AG5199" s="110"/>
      <c r="AH5199" s="94"/>
      <c r="AJ5199" s="97"/>
      <c r="AL5199" s="39"/>
      <c r="AP5199" s="39"/>
      <c r="AQ5199" s="77"/>
      <c r="AR5199" s="94"/>
      <c r="AT5199" s="97"/>
      <c r="BB5199" s="79"/>
      <c r="BC5199" s="94"/>
      <c r="BE5199" s="97"/>
      <c r="BF5199" s="97"/>
      <c r="BG5199" s="40"/>
      <c r="BK5199" s="40"/>
      <c r="BL5199" s="79"/>
      <c r="BM5199" s="94"/>
      <c r="BO5199" s="97"/>
      <c r="BQ5199" s="40"/>
      <c r="BR5199" s="94"/>
      <c r="BS5199" s="94"/>
      <c r="BT5199" s="94"/>
      <c r="BU5199" s="40"/>
      <c r="BV5199" s="82"/>
      <c r="BW5199" s="94"/>
      <c r="BX5199" s="48"/>
      <c r="BY5199" s="97"/>
      <c r="BZ5199" s="48"/>
      <c r="CA5199" s="40"/>
      <c r="CB5199" s="94"/>
      <c r="CC5199" s="94"/>
      <c r="CD5199" s="94"/>
      <c r="CE5199" s="40"/>
      <c r="CF5199" s="73"/>
      <c r="CG5199" s="41"/>
      <c r="CH5199" s="41"/>
      <c r="CI5199" s="41"/>
      <c r="CJ5199" s="41"/>
      <c r="CK5199" s="41"/>
      <c r="CL5199" s="68"/>
      <c r="CM5199" s="41"/>
      <c r="CN5199" s="41"/>
      <c r="CO5199" s="39"/>
      <c r="CP5199" s="78"/>
    </row>
    <row r="5200" spans="1:94" s="38" customFormat="1" x14ac:dyDescent="0.25">
      <c r="A5200" s="38">
        <v>5197</v>
      </c>
      <c r="F5200" s="39"/>
      <c r="Q5200" s="39"/>
      <c r="R5200" s="40"/>
      <c r="S5200" s="40"/>
      <c r="T5200" s="39"/>
      <c r="AG5200" s="110"/>
      <c r="AH5200" s="94"/>
      <c r="AJ5200" s="97"/>
      <c r="AL5200" s="39"/>
      <c r="AP5200" s="39"/>
      <c r="AQ5200" s="77"/>
      <c r="AR5200" s="94"/>
      <c r="AT5200" s="97"/>
      <c r="BB5200" s="79"/>
      <c r="BC5200" s="94"/>
      <c r="BE5200" s="97"/>
      <c r="BF5200" s="97"/>
      <c r="BG5200" s="40"/>
      <c r="BK5200" s="40"/>
      <c r="BL5200" s="79"/>
      <c r="BM5200" s="94"/>
      <c r="BO5200" s="97"/>
      <c r="BQ5200" s="40"/>
      <c r="BR5200" s="94"/>
      <c r="BS5200" s="94"/>
      <c r="BT5200" s="94"/>
      <c r="BU5200" s="40"/>
      <c r="BV5200" s="82"/>
      <c r="BW5200" s="94"/>
      <c r="BX5200" s="48"/>
      <c r="BY5200" s="97"/>
      <c r="BZ5200" s="48"/>
      <c r="CA5200" s="40"/>
      <c r="CB5200" s="94"/>
      <c r="CC5200" s="94"/>
      <c r="CD5200" s="94"/>
      <c r="CE5200" s="40"/>
      <c r="CF5200" s="73"/>
      <c r="CG5200" s="41"/>
      <c r="CH5200" s="41"/>
      <c r="CI5200" s="41"/>
      <c r="CJ5200" s="41"/>
      <c r="CK5200" s="41"/>
      <c r="CL5200" s="68"/>
      <c r="CM5200" s="41"/>
      <c r="CN5200" s="41"/>
      <c r="CO5200" s="39"/>
      <c r="CP5200" s="78"/>
    </row>
    <row r="5201" spans="1:94" s="38" customFormat="1" x14ac:dyDescent="0.25">
      <c r="A5201" s="38">
        <v>5198</v>
      </c>
      <c r="F5201" s="39"/>
      <c r="Q5201" s="39"/>
      <c r="R5201" s="40"/>
      <c r="S5201" s="40"/>
      <c r="T5201" s="39"/>
      <c r="AG5201" s="110"/>
      <c r="AH5201" s="94"/>
      <c r="AJ5201" s="97"/>
      <c r="AL5201" s="39"/>
      <c r="AP5201" s="39"/>
      <c r="AQ5201" s="77"/>
      <c r="AR5201" s="94"/>
      <c r="AT5201" s="97"/>
      <c r="BB5201" s="79"/>
      <c r="BC5201" s="94"/>
      <c r="BE5201" s="97"/>
      <c r="BF5201" s="97"/>
      <c r="BG5201" s="40"/>
      <c r="BK5201" s="40"/>
      <c r="BL5201" s="79"/>
      <c r="BM5201" s="94"/>
      <c r="BO5201" s="97"/>
      <c r="BQ5201" s="40"/>
      <c r="BR5201" s="94"/>
      <c r="BS5201" s="94"/>
      <c r="BT5201" s="94"/>
      <c r="BU5201" s="40"/>
      <c r="BV5201" s="82"/>
      <c r="BW5201" s="94"/>
      <c r="BX5201" s="48"/>
      <c r="BY5201" s="97"/>
      <c r="BZ5201" s="48"/>
      <c r="CA5201" s="40"/>
      <c r="CB5201" s="94"/>
      <c r="CC5201" s="94"/>
      <c r="CD5201" s="94"/>
      <c r="CE5201" s="40"/>
      <c r="CF5201" s="73"/>
      <c r="CG5201" s="41"/>
      <c r="CH5201" s="41"/>
      <c r="CI5201" s="41"/>
      <c r="CJ5201" s="41"/>
      <c r="CK5201" s="41"/>
      <c r="CL5201" s="68"/>
      <c r="CM5201" s="41"/>
      <c r="CN5201" s="41"/>
      <c r="CO5201" s="39"/>
      <c r="CP5201" s="78"/>
    </row>
    <row r="5202" spans="1:94" s="38" customFormat="1" x14ac:dyDescent="0.25">
      <c r="A5202" s="38">
        <v>5199</v>
      </c>
      <c r="F5202" s="39"/>
      <c r="Q5202" s="39"/>
      <c r="R5202" s="40"/>
      <c r="S5202" s="40"/>
      <c r="T5202" s="39"/>
      <c r="AG5202" s="110"/>
      <c r="AH5202" s="94"/>
      <c r="AJ5202" s="97"/>
      <c r="AL5202" s="39"/>
      <c r="AP5202" s="39"/>
      <c r="AQ5202" s="77"/>
      <c r="AR5202" s="94"/>
      <c r="AT5202" s="97"/>
      <c r="BB5202" s="79"/>
      <c r="BC5202" s="94"/>
      <c r="BE5202" s="97"/>
      <c r="BF5202" s="97"/>
      <c r="BG5202" s="40"/>
      <c r="BK5202" s="40"/>
      <c r="BL5202" s="79"/>
      <c r="BM5202" s="94"/>
      <c r="BO5202" s="97"/>
      <c r="BQ5202" s="40"/>
      <c r="BR5202" s="94"/>
      <c r="BS5202" s="94"/>
      <c r="BT5202" s="94"/>
      <c r="BU5202" s="40"/>
      <c r="BV5202" s="82"/>
      <c r="BW5202" s="94"/>
      <c r="BX5202" s="48"/>
      <c r="BY5202" s="97"/>
      <c r="BZ5202" s="48"/>
      <c r="CA5202" s="40"/>
      <c r="CB5202" s="94"/>
      <c r="CC5202" s="94"/>
      <c r="CD5202" s="94"/>
      <c r="CE5202" s="40"/>
      <c r="CF5202" s="73"/>
      <c r="CG5202" s="41"/>
      <c r="CH5202" s="41"/>
      <c r="CI5202" s="41"/>
      <c r="CJ5202" s="41"/>
      <c r="CK5202" s="41"/>
      <c r="CL5202" s="68"/>
      <c r="CM5202" s="41"/>
      <c r="CN5202" s="41"/>
      <c r="CO5202" s="39"/>
      <c r="CP5202" s="78"/>
    </row>
    <row r="5203" spans="1:94" s="38" customFormat="1" x14ac:dyDescent="0.25">
      <c r="A5203" s="38">
        <v>5200</v>
      </c>
      <c r="F5203" s="39"/>
      <c r="Q5203" s="39"/>
      <c r="R5203" s="40"/>
      <c r="S5203" s="40"/>
      <c r="T5203" s="39"/>
      <c r="AG5203" s="110"/>
      <c r="AH5203" s="94"/>
      <c r="AJ5203" s="97"/>
      <c r="AL5203" s="39"/>
      <c r="AP5203" s="39"/>
      <c r="AQ5203" s="77"/>
      <c r="AR5203" s="94"/>
      <c r="AT5203" s="97"/>
      <c r="BB5203" s="79"/>
      <c r="BC5203" s="94"/>
      <c r="BE5203" s="97"/>
      <c r="BF5203" s="97"/>
      <c r="BG5203" s="40"/>
      <c r="BK5203" s="40"/>
      <c r="BL5203" s="79"/>
      <c r="BM5203" s="94"/>
      <c r="BO5203" s="97"/>
      <c r="BQ5203" s="40"/>
      <c r="BR5203" s="94"/>
      <c r="BS5203" s="94"/>
      <c r="BT5203" s="94"/>
      <c r="BU5203" s="40"/>
      <c r="BV5203" s="82"/>
      <c r="BW5203" s="94"/>
      <c r="BX5203" s="48"/>
      <c r="BY5203" s="97"/>
      <c r="BZ5203" s="48"/>
      <c r="CA5203" s="40"/>
      <c r="CB5203" s="94"/>
      <c r="CC5203" s="94"/>
      <c r="CD5203" s="94"/>
      <c r="CE5203" s="40"/>
      <c r="CF5203" s="73"/>
      <c r="CG5203" s="41"/>
      <c r="CH5203" s="41"/>
      <c r="CI5203" s="41"/>
      <c r="CJ5203" s="41"/>
      <c r="CK5203" s="41"/>
      <c r="CL5203" s="68"/>
      <c r="CM5203" s="41"/>
      <c r="CN5203" s="41"/>
      <c r="CO5203" s="39"/>
      <c r="CP5203" s="78"/>
    </row>
    <row r="5204" spans="1:94" s="38" customFormat="1" x14ac:dyDescent="0.25">
      <c r="A5204" s="38">
        <v>5201</v>
      </c>
      <c r="F5204" s="39"/>
      <c r="Q5204" s="39"/>
      <c r="R5204" s="40"/>
      <c r="S5204" s="40"/>
      <c r="T5204" s="39"/>
      <c r="AG5204" s="110"/>
      <c r="AH5204" s="94"/>
      <c r="AJ5204" s="97"/>
      <c r="AL5204" s="39"/>
      <c r="AP5204" s="39"/>
      <c r="AQ5204" s="77"/>
      <c r="AR5204" s="94"/>
      <c r="AT5204" s="97"/>
      <c r="BB5204" s="79"/>
      <c r="BC5204" s="94"/>
      <c r="BE5204" s="97"/>
      <c r="BF5204" s="97"/>
      <c r="BG5204" s="40"/>
      <c r="BK5204" s="40"/>
      <c r="BL5204" s="79"/>
      <c r="BM5204" s="94"/>
      <c r="BO5204" s="97"/>
      <c r="BQ5204" s="40"/>
      <c r="BR5204" s="94"/>
      <c r="BS5204" s="94"/>
      <c r="BT5204" s="94"/>
      <c r="BU5204" s="40"/>
      <c r="BV5204" s="82"/>
      <c r="BW5204" s="94"/>
      <c r="BX5204" s="48"/>
      <c r="BY5204" s="97"/>
      <c r="BZ5204" s="48"/>
      <c r="CA5204" s="40"/>
      <c r="CB5204" s="94"/>
      <c r="CC5204" s="94"/>
      <c r="CD5204" s="94"/>
      <c r="CE5204" s="40"/>
      <c r="CF5204" s="73"/>
      <c r="CG5204" s="41"/>
      <c r="CH5204" s="41"/>
      <c r="CI5204" s="41"/>
      <c r="CJ5204" s="41"/>
      <c r="CK5204" s="41"/>
      <c r="CL5204" s="68"/>
      <c r="CM5204" s="41"/>
      <c r="CN5204" s="41"/>
      <c r="CO5204" s="39"/>
      <c r="CP5204" s="78"/>
    </row>
    <row r="5205" spans="1:94" s="38" customFormat="1" x14ac:dyDescent="0.25">
      <c r="A5205" s="38">
        <v>5202</v>
      </c>
      <c r="F5205" s="39"/>
      <c r="Q5205" s="39"/>
      <c r="R5205" s="40"/>
      <c r="S5205" s="40"/>
      <c r="T5205" s="39"/>
      <c r="AG5205" s="110"/>
      <c r="AH5205" s="94"/>
      <c r="AJ5205" s="97"/>
      <c r="AL5205" s="39"/>
      <c r="AP5205" s="39"/>
      <c r="AQ5205" s="77"/>
      <c r="AR5205" s="94"/>
      <c r="AT5205" s="97"/>
      <c r="BB5205" s="79"/>
      <c r="BC5205" s="94"/>
      <c r="BE5205" s="97"/>
      <c r="BF5205" s="97"/>
      <c r="BG5205" s="40"/>
      <c r="BK5205" s="40"/>
      <c r="BL5205" s="79"/>
      <c r="BM5205" s="94"/>
      <c r="BO5205" s="97"/>
      <c r="BQ5205" s="40"/>
      <c r="BR5205" s="94"/>
      <c r="BS5205" s="94"/>
      <c r="BT5205" s="94"/>
      <c r="BU5205" s="40"/>
      <c r="BV5205" s="82"/>
      <c r="BW5205" s="94"/>
      <c r="BX5205" s="48"/>
      <c r="BY5205" s="97"/>
      <c r="BZ5205" s="48"/>
      <c r="CA5205" s="40"/>
      <c r="CB5205" s="94"/>
      <c r="CC5205" s="94"/>
      <c r="CD5205" s="94"/>
      <c r="CE5205" s="40"/>
      <c r="CF5205" s="73"/>
      <c r="CG5205" s="41"/>
      <c r="CH5205" s="41"/>
      <c r="CI5205" s="41"/>
      <c r="CJ5205" s="41"/>
      <c r="CK5205" s="41"/>
      <c r="CL5205" s="68"/>
      <c r="CM5205" s="41"/>
      <c r="CN5205" s="41"/>
      <c r="CO5205" s="39"/>
      <c r="CP5205" s="78"/>
    </row>
    <row r="5206" spans="1:94" s="38" customFormat="1" x14ac:dyDescent="0.25">
      <c r="A5206" s="38">
        <v>5203</v>
      </c>
      <c r="F5206" s="39"/>
      <c r="Q5206" s="39"/>
      <c r="R5206" s="40"/>
      <c r="S5206" s="40"/>
      <c r="T5206" s="39"/>
      <c r="AG5206" s="110"/>
      <c r="AH5206" s="94"/>
      <c r="AJ5206" s="97"/>
      <c r="AL5206" s="39"/>
      <c r="AP5206" s="39"/>
      <c r="AQ5206" s="77"/>
      <c r="AR5206" s="94"/>
      <c r="AT5206" s="97"/>
      <c r="BB5206" s="79"/>
      <c r="BC5206" s="94"/>
      <c r="BE5206" s="97"/>
      <c r="BF5206" s="97"/>
      <c r="BG5206" s="40"/>
      <c r="BK5206" s="40"/>
      <c r="BL5206" s="79"/>
      <c r="BM5206" s="94"/>
      <c r="BO5206" s="97"/>
      <c r="BQ5206" s="40"/>
      <c r="BR5206" s="94"/>
      <c r="BS5206" s="94"/>
      <c r="BT5206" s="94"/>
      <c r="BU5206" s="40"/>
      <c r="BV5206" s="82"/>
      <c r="BW5206" s="94"/>
      <c r="BX5206" s="48"/>
      <c r="BY5206" s="97"/>
      <c r="BZ5206" s="48"/>
      <c r="CA5206" s="40"/>
      <c r="CB5206" s="94"/>
      <c r="CC5206" s="94"/>
      <c r="CD5206" s="94"/>
      <c r="CE5206" s="40"/>
      <c r="CF5206" s="73"/>
      <c r="CG5206" s="41"/>
      <c r="CH5206" s="41"/>
      <c r="CI5206" s="41"/>
      <c r="CJ5206" s="41"/>
      <c r="CK5206" s="41"/>
      <c r="CL5206" s="68"/>
      <c r="CM5206" s="41"/>
      <c r="CN5206" s="41"/>
      <c r="CO5206" s="39"/>
      <c r="CP5206" s="78"/>
    </row>
    <row r="5207" spans="1:94" s="38" customFormat="1" x14ac:dyDescent="0.25">
      <c r="A5207" s="38">
        <v>5204</v>
      </c>
      <c r="F5207" s="39"/>
      <c r="Q5207" s="39"/>
      <c r="R5207" s="40"/>
      <c r="S5207" s="40"/>
      <c r="T5207" s="39"/>
      <c r="AG5207" s="110"/>
      <c r="AH5207" s="94"/>
      <c r="AJ5207" s="97"/>
      <c r="AL5207" s="39"/>
      <c r="AP5207" s="39"/>
      <c r="AQ5207" s="77"/>
      <c r="AR5207" s="94"/>
      <c r="AT5207" s="97"/>
      <c r="BB5207" s="79"/>
      <c r="BC5207" s="94"/>
      <c r="BE5207" s="97"/>
      <c r="BF5207" s="97"/>
      <c r="BG5207" s="40"/>
      <c r="BK5207" s="40"/>
      <c r="BL5207" s="79"/>
      <c r="BM5207" s="94"/>
      <c r="BO5207" s="97"/>
      <c r="BQ5207" s="40"/>
      <c r="BR5207" s="94"/>
      <c r="BS5207" s="94"/>
      <c r="BT5207" s="94"/>
      <c r="BU5207" s="40"/>
      <c r="BV5207" s="82"/>
      <c r="BW5207" s="94"/>
      <c r="BX5207" s="48"/>
      <c r="BY5207" s="97"/>
      <c r="BZ5207" s="48"/>
      <c r="CA5207" s="40"/>
      <c r="CB5207" s="94"/>
      <c r="CC5207" s="94"/>
      <c r="CD5207" s="94"/>
      <c r="CE5207" s="40"/>
      <c r="CF5207" s="73"/>
      <c r="CG5207" s="41"/>
      <c r="CH5207" s="41"/>
      <c r="CI5207" s="41"/>
      <c r="CJ5207" s="41"/>
      <c r="CK5207" s="41"/>
      <c r="CL5207" s="68"/>
      <c r="CM5207" s="41"/>
      <c r="CN5207" s="41"/>
      <c r="CO5207" s="39"/>
      <c r="CP5207" s="78"/>
    </row>
    <row r="5208" spans="1:94" s="38" customFormat="1" x14ac:dyDescent="0.25">
      <c r="A5208" s="38">
        <v>5205</v>
      </c>
      <c r="F5208" s="39"/>
      <c r="Q5208" s="39"/>
      <c r="R5208" s="40"/>
      <c r="S5208" s="40"/>
      <c r="T5208" s="39"/>
      <c r="AG5208" s="110"/>
      <c r="AH5208" s="94"/>
      <c r="AJ5208" s="97"/>
      <c r="AL5208" s="39"/>
      <c r="AP5208" s="39"/>
      <c r="AQ5208" s="77"/>
      <c r="AR5208" s="94"/>
      <c r="AT5208" s="97"/>
      <c r="BB5208" s="79"/>
      <c r="BC5208" s="94"/>
      <c r="BE5208" s="97"/>
      <c r="BF5208" s="97"/>
      <c r="BG5208" s="40"/>
      <c r="BK5208" s="40"/>
      <c r="BL5208" s="79"/>
      <c r="BM5208" s="94"/>
      <c r="BO5208" s="97"/>
      <c r="BQ5208" s="40"/>
      <c r="BR5208" s="94"/>
      <c r="BS5208" s="94"/>
      <c r="BT5208" s="94"/>
      <c r="BU5208" s="40"/>
      <c r="BV5208" s="82"/>
      <c r="BW5208" s="94"/>
      <c r="BX5208" s="48"/>
      <c r="BY5208" s="97"/>
      <c r="BZ5208" s="48"/>
      <c r="CA5208" s="40"/>
      <c r="CB5208" s="94"/>
      <c r="CC5208" s="94"/>
      <c r="CD5208" s="94"/>
      <c r="CE5208" s="40"/>
      <c r="CF5208" s="73"/>
      <c r="CG5208" s="41"/>
      <c r="CH5208" s="41"/>
      <c r="CI5208" s="41"/>
      <c r="CJ5208" s="41"/>
      <c r="CK5208" s="41"/>
      <c r="CL5208" s="68"/>
      <c r="CM5208" s="41"/>
      <c r="CN5208" s="41"/>
      <c r="CO5208" s="39"/>
      <c r="CP5208" s="78"/>
    </row>
    <row r="5209" spans="1:94" s="38" customFormat="1" x14ac:dyDescent="0.25">
      <c r="A5209" s="38">
        <v>5206</v>
      </c>
      <c r="F5209" s="39"/>
      <c r="Q5209" s="39"/>
      <c r="R5209" s="40"/>
      <c r="S5209" s="40"/>
      <c r="T5209" s="39"/>
      <c r="AG5209" s="110"/>
      <c r="AH5209" s="94"/>
      <c r="AJ5209" s="97"/>
      <c r="AL5209" s="39"/>
      <c r="AP5209" s="39"/>
      <c r="AQ5209" s="77"/>
      <c r="AR5209" s="94"/>
      <c r="AT5209" s="97"/>
      <c r="BB5209" s="79"/>
      <c r="BC5209" s="94"/>
      <c r="BE5209" s="97"/>
      <c r="BF5209" s="97"/>
      <c r="BG5209" s="40"/>
      <c r="BK5209" s="40"/>
      <c r="BL5209" s="79"/>
      <c r="BM5209" s="94"/>
      <c r="BO5209" s="97"/>
      <c r="BQ5209" s="40"/>
      <c r="BR5209" s="94"/>
      <c r="BS5209" s="94"/>
      <c r="BT5209" s="94"/>
      <c r="BU5209" s="40"/>
      <c r="BV5209" s="82"/>
      <c r="BW5209" s="94"/>
      <c r="BX5209" s="48"/>
      <c r="BY5209" s="97"/>
      <c r="BZ5209" s="48"/>
      <c r="CA5209" s="40"/>
      <c r="CB5209" s="94"/>
      <c r="CC5209" s="94"/>
      <c r="CD5209" s="94"/>
      <c r="CE5209" s="40"/>
      <c r="CF5209" s="73"/>
      <c r="CG5209" s="41"/>
      <c r="CH5209" s="41"/>
      <c r="CI5209" s="41"/>
      <c r="CJ5209" s="41"/>
      <c r="CK5209" s="41"/>
      <c r="CL5209" s="68"/>
      <c r="CM5209" s="41"/>
      <c r="CN5209" s="41"/>
      <c r="CO5209" s="39"/>
      <c r="CP5209" s="78"/>
    </row>
    <row r="5210" spans="1:94" s="38" customFormat="1" x14ac:dyDescent="0.25">
      <c r="A5210" s="38">
        <v>5207</v>
      </c>
      <c r="F5210" s="39"/>
      <c r="Q5210" s="39"/>
      <c r="R5210" s="40"/>
      <c r="S5210" s="40"/>
      <c r="T5210" s="39"/>
      <c r="AG5210" s="110"/>
      <c r="AH5210" s="94"/>
      <c r="AJ5210" s="97"/>
      <c r="AL5210" s="39"/>
      <c r="AP5210" s="39"/>
      <c r="AQ5210" s="77"/>
      <c r="AR5210" s="94"/>
      <c r="AT5210" s="97"/>
      <c r="BB5210" s="79"/>
      <c r="BC5210" s="94"/>
      <c r="BE5210" s="97"/>
      <c r="BF5210" s="97"/>
      <c r="BG5210" s="40"/>
      <c r="BK5210" s="40"/>
      <c r="BL5210" s="79"/>
      <c r="BM5210" s="94"/>
      <c r="BO5210" s="97"/>
      <c r="BQ5210" s="40"/>
      <c r="BR5210" s="94"/>
      <c r="BS5210" s="94"/>
      <c r="BT5210" s="94"/>
      <c r="BU5210" s="40"/>
      <c r="BV5210" s="82"/>
      <c r="BW5210" s="94"/>
      <c r="BX5210" s="48"/>
      <c r="BY5210" s="97"/>
      <c r="BZ5210" s="48"/>
      <c r="CA5210" s="40"/>
      <c r="CB5210" s="94"/>
      <c r="CC5210" s="94"/>
      <c r="CD5210" s="94"/>
      <c r="CE5210" s="40"/>
      <c r="CF5210" s="73"/>
      <c r="CG5210" s="41"/>
      <c r="CH5210" s="41"/>
      <c r="CI5210" s="41"/>
      <c r="CJ5210" s="41"/>
      <c r="CK5210" s="41"/>
      <c r="CL5210" s="68"/>
      <c r="CM5210" s="41"/>
      <c r="CN5210" s="41"/>
      <c r="CO5210" s="39"/>
      <c r="CP5210" s="78"/>
    </row>
    <row r="5211" spans="1:94" s="38" customFormat="1" x14ac:dyDescent="0.25">
      <c r="A5211" s="38">
        <v>5208</v>
      </c>
      <c r="F5211" s="39"/>
      <c r="Q5211" s="39"/>
      <c r="R5211" s="40"/>
      <c r="S5211" s="40"/>
      <c r="T5211" s="39"/>
      <c r="AG5211" s="110"/>
      <c r="AH5211" s="94"/>
      <c r="AJ5211" s="97"/>
      <c r="AL5211" s="39"/>
      <c r="AP5211" s="39"/>
      <c r="AQ5211" s="77"/>
      <c r="AR5211" s="94"/>
      <c r="AT5211" s="97"/>
      <c r="BB5211" s="79"/>
      <c r="BC5211" s="94"/>
      <c r="BE5211" s="97"/>
      <c r="BF5211" s="97"/>
      <c r="BG5211" s="40"/>
      <c r="BK5211" s="40"/>
      <c r="BL5211" s="79"/>
      <c r="BM5211" s="94"/>
      <c r="BO5211" s="97"/>
      <c r="BQ5211" s="40"/>
      <c r="BR5211" s="94"/>
      <c r="BS5211" s="94"/>
      <c r="BT5211" s="94"/>
      <c r="BU5211" s="40"/>
      <c r="BV5211" s="82"/>
      <c r="BW5211" s="94"/>
      <c r="BX5211" s="48"/>
      <c r="BY5211" s="97"/>
      <c r="BZ5211" s="48"/>
      <c r="CA5211" s="40"/>
      <c r="CB5211" s="94"/>
      <c r="CC5211" s="94"/>
      <c r="CD5211" s="94"/>
      <c r="CE5211" s="40"/>
      <c r="CF5211" s="73"/>
      <c r="CG5211" s="41"/>
      <c r="CH5211" s="41"/>
      <c r="CI5211" s="41"/>
      <c r="CJ5211" s="41"/>
      <c r="CK5211" s="41"/>
      <c r="CL5211" s="68"/>
      <c r="CM5211" s="41"/>
      <c r="CN5211" s="41"/>
      <c r="CO5211" s="39"/>
      <c r="CP5211" s="78"/>
    </row>
    <row r="5212" spans="1:94" s="38" customFormat="1" x14ac:dyDescent="0.25">
      <c r="A5212" s="38">
        <v>5209</v>
      </c>
      <c r="F5212" s="39"/>
      <c r="Q5212" s="39"/>
      <c r="R5212" s="40"/>
      <c r="S5212" s="40"/>
      <c r="T5212" s="39"/>
      <c r="AG5212" s="110"/>
      <c r="AH5212" s="94"/>
      <c r="AJ5212" s="97"/>
      <c r="AL5212" s="39"/>
      <c r="AP5212" s="39"/>
      <c r="AQ5212" s="77"/>
      <c r="AR5212" s="94"/>
      <c r="AT5212" s="97"/>
      <c r="BB5212" s="79"/>
      <c r="BC5212" s="94"/>
      <c r="BE5212" s="97"/>
      <c r="BF5212" s="97"/>
      <c r="BG5212" s="40"/>
      <c r="BK5212" s="40"/>
      <c r="BL5212" s="79"/>
      <c r="BM5212" s="94"/>
      <c r="BO5212" s="97"/>
      <c r="BQ5212" s="40"/>
      <c r="BR5212" s="94"/>
      <c r="BS5212" s="94"/>
      <c r="BT5212" s="94"/>
      <c r="BU5212" s="40"/>
      <c r="BV5212" s="82"/>
      <c r="BW5212" s="94"/>
      <c r="BX5212" s="48"/>
      <c r="BY5212" s="97"/>
      <c r="BZ5212" s="48"/>
      <c r="CA5212" s="40"/>
      <c r="CB5212" s="94"/>
      <c r="CC5212" s="94"/>
      <c r="CD5212" s="94"/>
      <c r="CE5212" s="40"/>
      <c r="CF5212" s="73"/>
      <c r="CG5212" s="41"/>
      <c r="CH5212" s="41"/>
      <c r="CI5212" s="41"/>
      <c r="CJ5212" s="41"/>
      <c r="CK5212" s="41"/>
      <c r="CL5212" s="68"/>
      <c r="CM5212" s="41"/>
      <c r="CN5212" s="41"/>
      <c r="CO5212" s="39"/>
      <c r="CP5212" s="78"/>
    </row>
    <row r="5213" spans="1:94" s="38" customFormat="1" x14ac:dyDescent="0.25">
      <c r="A5213" s="38">
        <v>5210</v>
      </c>
      <c r="F5213" s="39"/>
      <c r="Q5213" s="39"/>
      <c r="R5213" s="40"/>
      <c r="S5213" s="40"/>
      <c r="T5213" s="39"/>
      <c r="AG5213" s="110"/>
      <c r="AH5213" s="94"/>
      <c r="AJ5213" s="97"/>
      <c r="AL5213" s="39"/>
      <c r="AP5213" s="39"/>
      <c r="AQ5213" s="77"/>
      <c r="AR5213" s="94"/>
      <c r="AT5213" s="97"/>
      <c r="BB5213" s="79"/>
      <c r="BC5213" s="94"/>
      <c r="BE5213" s="97"/>
      <c r="BF5213" s="97"/>
      <c r="BG5213" s="40"/>
      <c r="BK5213" s="40"/>
      <c r="BL5213" s="79"/>
      <c r="BM5213" s="94"/>
      <c r="BO5213" s="97"/>
      <c r="BQ5213" s="40"/>
      <c r="BR5213" s="94"/>
      <c r="BS5213" s="94"/>
      <c r="BT5213" s="94"/>
      <c r="BU5213" s="40"/>
      <c r="BV5213" s="82"/>
      <c r="BW5213" s="94"/>
      <c r="BX5213" s="48"/>
      <c r="BY5213" s="97"/>
      <c r="BZ5213" s="48"/>
      <c r="CA5213" s="40"/>
      <c r="CB5213" s="94"/>
      <c r="CC5213" s="94"/>
      <c r="CD5213" s="94"/>
      <c r="CE5213" s="40"/>
      <c r="CF5213" s="73"/>
      <c r="CG5213" s="41"/>
      <c r="CH5213" s="41"/>
      <c r="CI5213" s="41"/>
      <c r="CJ5213" s="41"/>
      <c r="CK5213" s="41"/>
      <c r="CL5213" s="68"/>
      <c r="CM5213" s="41"/>
      <c r="CN5213" s="41"/>
      <c r="CO5213" s="39"/>
      <c r="CP5213" s="78"/>
    </row>
    <row r="5214" spans="1:94" s="38" customFormat="1" x14ac:dyDescent="0.25">
      <c r="A5214" s="38">
        <v>5211</v>
      </c>
      <c r="F5214" s="39"/>
      <c r="Q5214" s="39"/>
      <c r="R5214" s="40"/>
      <c r="S5214" s="40"/>
      <c r="T5214" s="39"/>
      <c r="AG5214" s="110"/>
      <c r="AH5214" s="94"/>
      <c r="AJ5214" s="97"/>
      <c r="AL5214" s="39"/>
      <c r="AP5214" s="39"/>
      <c r="AQ5214" s="77"/>
      <c r="AR5214" s="94"/>
      <c r="AT5214" s="97"/>
      <c r="BB5214" s="79"/>
      <c r="BC5214" s="94"/>
      <c r="BE5214" s="97"/>
      <c r="BF5214" s="97"/>
      <c r="BG5214" s="40"/>
      <c r="BK5214" s="40"/>
      <c r="BL5214" s="79"/>
      <c r="BM5214" s="94"/>
      <c r="BO5214" s="97"/>
      <c r="BQ5214" s="40"/>
      <c r="BR5214" s="94"/>
      <c r="BS5214" s="94"/>
      <c r="BT5214" s="94"/>
      <c r="BU5214" s="40"/>
      <c r="BV5214" s="82"/>
      <c r="BW5214" s="94"/>
      <c r="BX5214" s="48"/>
      <c r="BY5214" s="97"/>
      <c r="BZ5214" s="48"/>
      <c r="CA5214" s="40"/>
      <c r="CB5214" s="94"/>
      <c r="CC5214" s="94"/>
      <c r="CD5214" s="94"/>
      <c r="CE5214" s="40"/>
      <c r="CF5214" s="73"/>
      <c r="CG5214" s="41"/>
      <c r="CH5214" s="41"/>
      <c r="CI5214" s="41"/>
      <c r="CJ5214" s="41"/>
      <c r="CK5214" s="41"/>
      <c r="CL5214" s="68"/>
      <c r="CM5214" s="41"/>
      <c r="CN5214" s="41"/>
      <c r="CO5214" s="39"/>
      <c r="CP5214" s="78"/>
    </row>
    <row r="5215" spans="1:94" s="38" customFormat="1" x14ac:dyDescent="0.25">
      <c r="A5215" s="38">
        <v>5212</v>
      </c>
      <c r="F5215" s="39"/>
      <c r="Q5215" s="39"/>
      <c r="R5215" s="40"/>
      <c r="S5215" s="40"/>
      <c r="T5215" s="39"/>
      <c r="AG5215" s="110"/>
      <c r="AH5215" s="94"/>
      <c r="AJ5215" s="97"/>
      <c r="AL5215" s="39"/>
      <c r="AP5215" s="39"/>
      <c r="AQ5215" s="77"/>
      <c r="AR5215" s="94"/>
      <c r="AT5215" s="97"/>
      <c r="BB5215" s="79"/>
      <c r="BC5215" s="94"/>
      <c r="BE5215" s="97"/>
      <c r="BF5215" s="97"/>
      <c r="BG5215" s="40"/>
      <c r="BK5215" s="40"/>
      <c r="BL5215" s="79"/>
      <c r="BM5215" s="94"/>
      <c r="BO5215" s="97"/>
      <c r="BQ5215" s="40"/>
      <c r="BR5215" s="94"/>
      <c r="BS5215" s="94"/>
      <c r="BT5215" s="94"/>
      <c r="BU5215" s="40"/>
      <c r="BV5215" s="82"/>
      <c r="BW5215" s="94"/>
      <c r="BX5215" s="48"/>
      <c r="BY5215" s="97"/>
      <c r="BZ5215" s="48"/>
      <c r="CA5215" s="40"/>
      <c r="CB5215" s="94"/>
      <c r="CC5215" s="94"/>
      <c r="CD5215" s="94"/>
      <c r="CE5215" s="40"/>
      <c r="CF5215" s="73"/>
      <c r="CG5215" s="41"/>
      <c r="CH5215" s="41"/>
      <c r="CI5215" s="41"/>
      <c r="CJ5215" s="41"/>
      <c r="CK5215" s="41"/>
      <c r="CL5215" s="68"/>
      <c r="CM5215" s="41"/>
      <c r="CN5215" s="41"/>
      <c r="CO5215" s="39"/>
      <c r="CP5215" s="78"/>
    </row>
    <row r="5216" spans="1:94" s="38" customFormat="1" x14ac:dyDescent="0.25">
      <c r="A5216" s="38">
        <v>5213</v>
      </c>
      <c r="F5216" s="39"/>
      <c r="Q5216" s="39"/>
      <c r="R5216" s="40"/>
      <c r="S5216" s="40"/>
      <c r="T5216" s="39"/>
      <c r="AG5216" s="110"/>
      <c r="AH5216" s="94"/>
      <c r="AJ5216" s="97"/>
      <c r="AL5216" s="39"/>
      <c r="AP5216" s="39"/>
      <c r="AQ5216" s="77"/>
      <c r="AR5216" s="94"/>
      <c r="AT5216" s="97"/>
      <c r="BB5216" s="79"/>
      <c r="BC5216" s="94"/>
      <c r="BE5216" s="97"/>
      <c r="BF5216" s="97"/>
      <c r="BG5216" s="40"/>
      <c r="BK5216" s="40"/>
      <c r="BL5216" s="79"/>
      <c r="BM5216" s="94"/>
      <c r="BO5216" s="97"/>
      <c r="BQ5216" s="40"/>
      <c r="BR5216" s="94"/>
      <c r="BS5216" s="94"/>
      <c r="BT5216" s="94"/>
      <c r="BU5216" s="40"/>
      <c r="BV5216" s="82"/>
      <c r="BW5216" s="94"/>
      <c r="BX5216" s="48"/>
      <c r="BY5216" s="97"/>
      <c r="BZ5216" s="48"/>
      <c r="CA5216" s="40"/>
      <c r="CB5216" s="94"/>
      <c r="CC5216" s="94"/>
      <c r="CD5216" s="94"/>
      <c r="CE5216" s="40"/>
      <c r="CF5216" s="73"/>
      <c r="CG5216" s="41"/>
      <c r="CH5216" s="41"/>
      <c r="CI5216" s="41"/>
      <c r="CJ5216" s="41"/>
      <c r="CK5216" s="41"/>
      <c r="CL5216" s="68"/>
      <c r="CM5216" s="41"/>
      <c r="CN5216" s="41"/>
      <c r="CO5216" s="39"/>
      <c r="CP5216" s="78"/>
    </row>
    <row r="5217" spans="1:94" s="38" customFormat="1" x14ac:dyDescent="0.25">
      <c r="A5217" s="38">
        <v>5214</v>
      </c>
      <c r="F5217" s="39"/>
      <c r="Q5217" s="39"/>
      <c r="R5217" s="40"/>
      <c r="S5217" s="40"/>
      <c r="T5217" s="39"/>
      <c r="AG5217" s="110"/>
      <c r="AH5217" s="94"/>
      <c r="AJ5217" s="97"/>
      <c r="AL5217" s="39"/>
      <c r="AP5217" s="39"/>
      <c r="AQ5217" s="77"/>
      <c r="AR5217" s="94"/>
      <c r="AT5217" s="97"/>
      <c r="BB5217" s="79"/>
      <c r="BC5217" s="94"/>
      <c r="BE5217" s="97"/>
      <c r="BF5217" s="97"/>
      <c r="BG5217" s="40"/>
      <c r="BK5217" s="40"/>
      <c r="BL5217" s="79"/>
      <c r="BM5217" s="94"/>
      <c r="BO5217" s="97"/>
      <c r="BQ5217" s="40"/>
      <c r="BR5217" s="94"/>
      <c r="BS5217" s="94"/>
      <c r="BT5217" s="94"/>
      <c r="BU5217" s="40"/>
      <c r="BV5217" s="82"/>
      <c r="BW5217" s="94"/>
      <c r="BX5217" s="48"/>
      <c r="BY5217" s="97"/>
      <c r="BZ5217" s="48"/>
      <c r="CA5217" s="40"/>
      <c r="CB5217" s="94"/>
      <c r="CC5217" s="94"/>
      <c r="CD5217" s="94"/>
      <c r="CE5217" s="40"/>
      <c r="CF5217" s="73"/>
      <c r="CG5217" s="41"/>
      <c r="CH5217" s="41"/>
      <c r="CI5217" s="41"/>
      <c r="CJ5217" s="41"/>
      <c r="CK5217" s="41"/>
      <c r="CL5217" s="68"/>
      <c r="CM5217" s="41"/>
      <c r="CN5217" s="41"/>
      <c r="CO5217" s="39"/>
      <c r="CP5217" s="78"/>
    </row>
    <row r="5218" spans="1:94" s="38" customFormat="1" x14ac:dyDescent="0.25">
      <c r="A5218" s="38">
        <v>5215</v>
      </c>
      <c r="F5218" s="39"/>
      <c r="Q5218" s="39"/>
      <c r="R5218" s="40"/>
      <c r="S5218" s="40"/>
      <c r="T5218" s="39"/>
      <c r="AG5218" s="110"/>
      <c r="AH5218" s="94"/>
      <c r="AJ5218" s="97"/>
      <c r="AL5218" s="39"/>
      <c r="AP5218" s="39"/>
      <c r="AQ5218" s="77"/>
      <c r="AR5218" s="94"/>
      <c r="AT5218" s="97"/>
      <c r="BB5218" s="79"/>
      <c r="BC5218" s="94"/>
      <c r="BE5218" s="97"/>
      <c r="BF5218" s="97"/>
      <c r="BG5218" s="40"/>
      <c r="BK5218" s="40"/>
      <c r="BL5218" s="79"/>
      <c r="BM5218" s="94"/>
      <c r="BO5218" s="97"/>
      <c r="BQ5218" s="40"/>
      <c r="BR5218" s="94"/>
      <c r="BS5218" s="94"/>
      <c r="BT5218" s="94"/>
      <c r="BU5218" s="40"/>
      <c r="BV5218" s="82"/>
      <c r="BW5218" s="94"/>
      <c r="BX5218" s="48"/>
      <c r="BY5218" s="97"/>
      <c r="BZ5218" s="48"/>
      <c r="CA5218" s="40"/>
      <c r="CB5218" s="94"/>
      <c r="CC5218" s="94"/>
      <c r="CD5218" s="94"/>
      <c r="CE5218" s="40"/>
      <c r="CF5218" s="73"/>
      <c r="CG5218" s="41"/>
      <c r="CH5218" s="41"/>
      <c r="CI5218" s="41"/>
      <c r="CJ5218" s="41"/>
      <c r="CK5218" s="41"/>
      <c r="CL5218" s="68"/>
      <c r="CM5218" s="41"/>
      <c r="CN5218" s="41"/>
      <c r="CO5218" s="39"/>
      <c r="CP5218" s="78"/>
    </row>
    <row r="5219" spans="1:94" s="38" customFormat="1" x14ac:dyDescent="0.25">
      <c r="A5219" s="38">
        <v>5216</v>
      </c>
      <c r="F5219" s="39"/>
      <c r="Q5219" s="39"/>
      <c r="R5219" s="40"/>
      <c r="S5219" s="40"/>
      <c r="T5219" s="39"/>
      <c r="AG5219" s="110"/>
      <c r="AH5219" s="94"/>
      <c r="AJ5219" s="97"/>
      <c r="AL5219" s="39"/>
      <c r="AP5219" s="39"/>
      <c r="AQ5219" s="77"/>
      <c r="AR5219" s="94"/>
      <c r="AT5219" s="97"/>
      <c r="BB5219" s="79"/>
      <c r="BC5219" s="94"/>
      <c r="BE5219" s="97"/>
      <c r="BF5219" s="97"/>
      <c r="BG5219" s="40"/>
      <c r="BK5219" s="40"/>
      <c r="BL5219" s="79"/>
      <c r="BM5219" s="94"/>
      <c r="BO5219" s="97"/>
      <c r="BQ5219" s="40"/>
      <c r="BR5219" s="94"/>
      <c r="BS5219" s="94"/>
      <c r="BT5219" s="94"/>
      <c r="BU5219" s="40"/>
      <c r="BV5219" s="82"/>
      <c r="BW5219" s="94"/>
      <c r="BX5219" s="48"/>
      <c r="BY5219" s="97"/>
      <c r="BZ5219" s="48"/>
      <c r="CA5219" s="40"/>
      <c r="CB5219" s="94"/>
      <c r="CC5219" s="94"/>
      <c r="CD5219" s="94"/>
      <c r="CE5219" s="40"/>
      <c r="CF5219" s="73"/>
      <c r="CG5219" s="41"/>
      <c r="CH5219" s="41"/>
      <c r="CI5219" s="41"/>
      <c r="CJ5219" s="41"/>
      <c r="CK5219" s="41"/>
      <c r="CL5219" s="68"/>
      <c r="CM5219" s="41"/>
      <c r="CN5219" s="41"/>
      <c r="CO5219" s="39"/>
      <c r="CP5219" s="78"/>
    </row>
    <row r="5220" spans="1:94" s="38" customFormat="1" x14ac:dyDescent="0.25">
      <c r="A5220" s="38">
        <v>5217</v>
      </c>
      <c r="F5220" s="39"/>
      <c r="Q5220" s="39"/>
      <c r="R5220" s="40"/>
      <c r="S5220" s="40"/>
      <c r="T5220" s="39"/>
      <c r="AG5220" s="110"/>
      <c r="AH5220" s="94"/>
      <c r="AJ5220" s="97"/>
      <c r="AL5220" s="39"/>
      <c r="AP5220" s="39"/>
      <c r="AQ5220" s="77"/>
      <c r="AR5220" s="94"/>
      <c r="AT5220" s="97"/>
      <c r="BB5220" s="79"/>
      <c r="BC5220" s="94"/>
      <c r="BE5220" s="97"/>
      <c r="BF5220" s="97"/>
      <c r="BG5220" s="40"/>
      <c r="BK5220" s="40"/>
      <c r="BL5220" s="79"/>
      <c r="BM5220" s="94"/>
      <c r="BO5220" s="97"/>
      <c r="BQ5220" s="40"/>
      <c r="BR5220" s="94"/>
      <c r="BS5220" s="94"/>
      <c r="BT5220" s="94"/>
      <c r="BU5220" s="40"/>
      <c r="BV5220" s="82"/>
      <c r="BW5220" s="94"/>
      <c r="BX5220" s="48"/>
      <c r="BY5220" s="97"/>
      <c r="BZ5220" s="48"/>
      <c r="CA5220" s="40"/>
      <c r="CB5220" s="94"/>
      <c r="CC5220" s="94"/>
      <c r="CD5220" s="94"/>
      <c r="CE5220" s="40"/>
      <c r="CF5220" s="73"/>
      <c r="CG5220" s="41"/>
      <c r="CH5220" s="41"/>
      <c r="CI5220" s="41"/>
      <c r="CJ5220" s="41"/>
      <c r="CK5220" s="41"/>
      <c r="CL5220" s="68"/>
      <c r="CM5220" s="41"/>
      <c r="CN5220" s="41"/>
      <c r="CO5220" s="39"/>
      <c r="CP5220" s="78"/>
    </row>
    <row r="5221" spans="1:94" s="38" customFormat="1" x14ac:dyDescent="0.25">
      <c r="A5221" s="38">
        <v>5218</v>
      </c>
      <c r="F5221" s="39"/>
      <c r="Q5221" s="39"/>
      <c r="R5221" s="40"/>
      <c r="S5221" s="40"/>
      <c r="T5221" s="39"/>
      <c r="AG5221" s="110"/>
      <c r="AH5221" s="94"/>
      <c r="AJ5221" s="97"/>
      <c r="AL5221" s="39"/>
      <c r="AP5221" s="39"/>
      <c r="AQ5221" s="77"/>
      <c r="AR5221" s="94"/>
      <c r="AT5221" s="97"/>
      <c r="BB5221" s="79"/>
      <c r="BC5221" s="94"/>
      <c r="BE5221" s="97"/>
      <c r="BF5221" s="97"/>
      <c r="BG5221" s="40"/>
      <c r="BK5221" s="40"/>
      <c r="BL5221" s="79"/>
      <c r="BM5221" s="94"/>
      <c r="BO5221" s="97"/>
      <c r="BQ5221" s="40"/>
      <c r="BR5221" s="94"/>
      <c r="BS5221" s="94"/>
      <c r="BT5221" s="94"/>
      <c r="BU5221" s="40"/>
      <c r="BV5221" s="82"/>
      <c r="BW5221" s="94"/>
      <c r="BX5221" s="48"/>
      <c r="BY5221" s="97"/>
      <c r="BZ5221" s="48"/>
      <c r="CA5221" s="40"/>
      <c r="CB5221" s="94"/>
      <c r="CC5221" s="94"/>
      <c r="CD5221" s="94"/>
      <c r="CE5221" s="40"/>
      <c r="CF5221" s="73"/>
      <c r="CG5221" s="41"/>
      <c r="CH5221" s="41"/>
      <c r="CI5221" s="41"/>
      <c r="CJ5221" s="41"/>
      <c r="CK5221" s="41"/>
      <c r="CL5221" s="68"/>
      <c r="CM5221" s="41"/>
      <c r="CN5221" s="41"/>
      <c r="CO5221" s="39"/>
      <c r="CP5221" s="78"/>
    </row>
    <row r="5222" spans="1:94" s="38" customFormat="1" x14ac:dyDescent="0.25">
      <c r="A5222" s="38">
        <v>5219</v>
      </c>
      <c r="F5222" s="39"/>
      <c r="Q5222" s="39"/>
      <c r="R5222" s="40"/>
      <c r="S5222" s="40"/>
      <c r="T5222" s="39"/>
      <c r="AG5222" s="110"/>
      <c r="AH5222" s="94"/>
      <c r="AJ5222" s="97"/>
      <c r="AL5222" s="39"/>
      <c r="AP5222" s="39"/>
      <c r="AQ5222" s="77"/>
      <c r="AR5222" s="94"/>
      <c r="AT5222" s="97"/>
      <c r="BB5222" s="79"/>
      <c r="BC5222" s="94"/>
      <c r="BE5222" s="97"/>
      <c r="BF5222" s="97"/>
      <c r="BG5222" s="40"/>
      <c r="BK5222" s="40"/>
      <c r="BL5222" s="79"/>
      <c r="BM5222" s="94"/>
      <c r="BO5222" s="97"/>
      <c r="BQ5222" s="40"/>
      <c r="BR5222" s="94"/>
      <c r="BS5222" s="94"/>
      <c r="BT5222" s="94"/>
      <c r="BU5222" s="40"/>
      <c r="BV5222" s="82"/>
      <c r="BW5222" s="94"/>
      <c r="BX5222" s="48"/>
      <c r="BY5222" s="97"/>
      <c r="BZ5222" s="48"/>
      <c r="CA5222" s="40"/>
      <c r="CB5222" s="94"/>
      <c r="CC5222" s="94"/>
      <c r="CD5222" s="94"/>
      <c r="CE5222" s="40"/>
      <c r="CF5222" s="73"/>
      <c r="CG5222" s="41"/>
      <c r="CH5222" s="41"/>
      <c r="CI5222" s="41"/>
      <c r="CJ5222" s="41"/>
      <c r="CK5222" s="41"/>
      <c r="CL5222" s="68"/>
      <c r="CM5222" s="41"/>
      <c r="CN5222" s="41"/>
      <c r="CO5222" s="39"/>
      <c r="CP5222" s="78"/>
    </row>
    <row r="5223" spans="1:94" s="38" customFormat="1" x14ac:dyDescent="0.25">
      <c r="A5223" s="38">
        <v>5220</v>
      </c>
      <c r="F5223" s="39"/>
      <c r="Q5223" s="39"/>
      <c r="R5223" s="40"/>
      <c r="S5223" s="40"/>
      <c r="T5223" s="39"/>
      <c r="AG5223" s="110"/>
      <c r="AH5223" s="94"/>
      <c r="AJ5223" s="97"/>
      <c r="AL5223" s="39"/>
      <c r="AP5223" s="39"/>
      <c r="AQ5223" s="77"/>
      <c r="AR5223" s="94"/>
      <c r="AT5223" s="97"/>
      <c r="BB5223" s="79"/>
      <c r="BC5223" s="94"/>
      <c r="BE5223" s="97"/>
      <c r="BF5223" s="97"/>
      <c r="BG5223" s="40"/>
      <c r="BK5223" s="40"/>
      <c r="BL5223" s="79"/>
      <c r="BM5223" s="94"/>
      <c r="BO5223" s="97"/>
      <c r="BQ5223" s="40"/>
      <c r="BR5223" s="94"/>
      <c r="BS5223" s="94"/>
      <c r="BT5223" s="94"/>
      <c r="BU5223" s="40"/>
      <c r="BV5223" s="82"/>
      <c r="BW5223" s="94"/>
      <c r="BX5223" s="48"/>
      <c r="BY5223" s="97"/>
      <c r="BZ5223" s="48"/>
      <c r="CA5223" s="40"/>
      <c r="CB5223" s="94"/>
      <c r="CC5223" s="94"/>
      <c r="CD5223" s="94"/>
      <c r="CE5223" s="40"/>
      <c r="CF5223" s="73"/>
      <c r="CG5223" s="41"/>
      <c r="CH5223" s="41"/>
      <c r="CI5223" s="41"/>
      <c r="CJ5223" s="41"/>
      <c r="CK5223" s="41"/>
      <c r="CL5223" s="68"/>
      <c r="CM5223" s="41"/>
      <c r="CN5223" s="41"/>
      <c r="CO5223" s="39"/>
      <c r="CP5223" s="78"/>
    </row>
    <row r="5224" spans="1:94" s="38" customFormat="1" x14ac:dyDescent="0.25">
      <c r="A5224" s="38">
        <v>5221</v>
      </c>
      <c r="F5224" s="39"/>
      <c r="Q5224" s="39"/>
      <c r="R5224" s="40"/>
      <c r="S5224" s="40"/>
      <c r="T5224" s="39"/>
      <c r="AG5224" s="110"/>
      <c r="AH5224" s="94"/>
      <c r="AJ5224" s="97"/>
      <c r="AL5224" s="39"/>
      <c r="AP5224" s="39"/>
      <c r="AQ5224" s="77"/>
      <c r="AR5224" s="94"/>
      <c r="AT5224" s="97"/>
      <c r="BB5224" s="79"/>
      <c r="BC5224" s="94"/>
      <c r="BE5224" s="97"/>
      <c r="BF5224" s="97"/>
      <c r="BG5224" s="40"/>
      <c r="BK5224" s="40"/>
      <c r="BL5224" s="79"/>
      <c r="BM5224" s="94"/>
      <c r="BO5224" s="97"/>
      <c r="BQ5224" s="40"/>
      <c r="BR5224" s="94"/>
      <c r="BS5224" s="94"/>
      <c r="BT5224" s="94"/>
      <c r="BU5224" s="40"/>
      <c r="BV5224" s="82"/>
      <c r="BW5224" s="94"/>
      <c r="BX5224" s="48"/>
      <c r="BY5224" s="97"/>
      <c r="BZ5224" s="48"/>
      <c r="CA5224" s="40"/>
      <c r="CB5224" s="94"/>
      <c r="CC5224" s="94"/>
      <c r="CD5224" s="94"/>
      <c r="CE5224" s="40"/>
      <c r="CF5224" s="73"/>
      <c r="CG5224" s="41"/>
      <c r="CH5224" s="41"/>
      <c r="CI5224" s="41"/>
      <c r="CJ5224" s="41"/>
      <c r="CK5224" s="41"/>
      <c r="CL5224" s="68"/>
      <c r="CM5224" s="41"/>
      <c r="CN5224" s="41"/>
      <c r="CO5224" s="39"/>
      <c r="CP5224" s="78"/>
    </row>
    <row r="5225" spans="1:94" s="38" customFormat="1" x14ac:dyDescent="0.25">
      <c r="A5225" s="38">
        <v>5222</v>
      </c>
      <c r="F5225" s="39"/>
      <c r="Q5225" s="39"/>
      <c r="R5225" s="40"/>
      <c r="S5225" s="40"/>
      <c r="T5225" s="39"/>
      <c r="AG5225" s="110"/>
      <c r="AH5225" s="94"/>
      <c r="AJ5225" s="97"/>
      <c r="AL5225" s="39"/>
      <c r="AP5225" s="39"/>
      <c r="AQ5225" s="77"/>
      <c r="AR5225" s="94"/>
      <c r="AT5225" s="97"/>
      <c r="BB5225" s="79"/>
      <c r="BC5225" s="94"/>
      <c r="BE5225" s="97"/>
      <c r="BF5225" s="97"/>
      <c r="BG5225" s="40"/>
      <c r="BK5225" s="40"/>
      <c r="BL5225" s="79"/>
      <c r="BM5225" s="94"/>
      <c r="BO5225" s="97"/>
      <c r="BQ5225" s="40"/>
      <c r="BR5225" s="94"/>
      <c r="BS5225" s="94"/>
      <c r="BT5225" s="94"/>
      <c r="BU5225" s="40"/>
      <c r="BV5225" s="82"/>
      <c r="BW5225" s="94"/>
      <c r="BX5225" s="48"/>
      <c r="BY5225" s="97"/>
      <c r="BZ5225" s="48"/>
      <c r="CA5225" s="40"/>
      <c r="CB5225" s="94"/>
      <c r="CC5225" s="94"/>
      <c r="CD5225" s="94"/>
      <c r="CE5225" s="40"/>
      <c r="CF5225" s="73"/>
      <c r="CG5225" s="41"/>
      <c r="CH5225" s="41"/>
      <c r="CI5225" s="41"/>
      <c r="CJ5225" s="41"/>
      <c r="CK5225" s="41"/>
      <c r="CL5225" s="68"/>
      <c r="CM5225" s="41"/>
      <c r="CN5225" s="41"/>
      <c r="CO5225" s="39"/>
      <c r="CP5225" s="78"/>
    </row>
    <row r="5226" spans="1:94" s="38" customFormat="1" x14ac:dyDescent="0.25">
      <c r="A5226" s="38">
        <v>5223</v>
      </c>
      <c r="F5226" s="39"/>
      <c r="Q5226" s="39"/>
      <c r="R5226" s="40"/>
      <c r="S5226" s="40"/>
      <c r="T5226" s="39"/>
      <c r="AG5226" s="110"/>
      <c r="AH5226" s="94"/>
      <c r="AJ5226" s="97"/>
      <c r="AL5226" s="39"/>
      <c r="AP5226" s="39"/>
      <c r="AQ5226" s="77"/>
      <c r="AR5226" s="94"/>
      <c r="AT5226" s="97"/>
      <c r="BB5226" s="79"/>
      <c r="BC5226" s="94"/>
      <c r="BE5226" s="97"/>
      <c r="BF5226" s="97"/>
      <c r="BG5226" s="40"/>
      <c r="BK5226" s="40"/>
      <c r="BL5226" s="79"/>
      <c r="BM5226" s="94"/>
      <c r="BO5226" s="97"/>
      <c r="BQ5226" s="40"/>
      <c r="BR5226" s="94"/>
      <c r="BS5226" s="94"/>
      <c r="BT5226" s="94"/>
      <c r="BU5226" s="40"/>
      <c r="BV5226" s="82"/>
      <c r="BW5226" s="94"/>
      <c r="BX5226" s="48"/>
      <c r="BY5226" s="97"/>
      <c r="BZ5226" s="48"/>
      <c r="CA5226" s="40"/>
      <c r="CB5226" s="94"/>
      <c r="CC5226" s="94"/>
      <c r="CD5226" s="94"/>
      <c r="CE5226" s="40"/>
      <c r="CF5226" s="73"/>
      <c r="CG5226" s="41"/>
      <c r="CH5226" s="41"/>
      <c r="CI5226" s="41"/>
      <c r="CJ5226" s="41"/>
      <c r="CK5226" s="41"/>
      <c r="CL5226" s="68"/>
      <c r="CM5226" s="41"/>
      <c r="CN5226" s="41"/>
      <c r="CO5226" s="39"/>
      <c r="CP5226" s="78"/>
    </row>
    <row r="5227" spans="1:94" s="38" customFormat="1" x14ac:dyDescent="0.25">
      <c r="A5227" s="38">
        <v>5224</v>
      </c>
      <c r="F5227" s="39"/>
      <c r="Q5227" s="39"/>
      <c r="R5227" s="40"/>
      <c r="S5227" s="40"/>
      <c r="T5227" s="39"/>
      <c r="AG5227" s="110"/>
      <c r="AH5227" s="94"/>
      <c r="AJ5227" s="97"/>
      <c r="AL5227" s="39"/>
      <c r="AP5227" s="39"/>
      <c r="AQ5227" s="77"/>
      <c r="AR5227" s="94"/>
      <c r="AT5227" s="97"/>
      <c r="BB5227" s="79"/>
      <c r="BC5227" s="94"/>
      <c r="BE5227" s="97"/>
      <c r="BF5227" s="97"/>
      <c r="BG5227" s="40"/>
      <c r="BK5227" s="40"/>
      <c r="BL5227" s="79"/>
      <c r="BM5227" s="94"/>
      <c r="BO5227" s="97"/>
      <c r="BQ5227" s="40"/>
      <c r="BR5227" s="94"/>
      <c r="BS5227" s="94"/>
      <c r="BT5227" s="94"/>
      <c r="BU5227" s="40"/>
      <c r="BV5227" s="82"/>
      <c r="BW5227" s="94"/>
      <c r="BX5227" s="48"/>
      <c r="BY5227" s="97"/>
      <c r="BZ5227" s="48"/>
      <c r="CA5227" s="40"/>
      <c r="CB5227" s="94"/>
      <c r="CC5227" s="94"/>
      <c r="CD5227" s="94"/>
      <c r="CE5227" s="40"/>
      <c r="CF5227" s="73"/>
      <c r="CG5227" s="41"/>
      <c r="CH5227" s="41"/>
      <c r="CI5227" s="41"/>
      <c r="CJ5227" s="41"/>
      <c r="CK5227" s="41"/>
      <c r="CL5227" s="68"/>
      <c r="CM5227" s="41"/>
      <c r="CN5227" s="41"/>
      <c r="CO5227" s="39"/>
      <c r="CP5227" s="78"/>
    </row>
    <row r="5228" spans="1:94" s="38" customFormat="1" x14ac:dyDescent="0.25">
      <c r="A5228" s="38">
        <v>5225</v>
      </c>
      <c r="F5228" s="39"/>
      <c r="Q5228" s="39"/>
      <c r="R5228" s="40"/>
      <c r="S5228" s="40"/>
      <c r="T5228" s="39"/>
      <c r="AG5228" s="110"/>
      <c r="AH5228" s="94"/>
      <c r="AJ5228" s="97"/>
      <c r="AL5228" s="39"/>
      <c r="AP5228" s="39"/>
      <c r="AQ5228" s="77"/>
      <c r="AR5228" s="94"/>
      <c r="AT5228" s="97"/>
      <c r="BB5228" s="79"/>
      <c r="BC5228" s="94"/>
      <c r="BE5228" s="97"/>
      <c r="BF5228" s="97"/>
      <c r="BG5228" s="40"/>
      <c r="BK5228" s="40"/>
      <c r="BL5228" s="79"/>
      <c r="BM5228" s="94"/>
      <c r="BO5228" s="97"/>
      <c r="BQ5228" s="40"/>
      <c r="BR5228" s="94"/>
      <c r="BS5228" s="94"/>
      <c r="BT5228" s="94"/>
      <c r="BU5228" s="40"/>
      <c r="BV5228" s="82"/>
      <c r="BW5228" s="94"/>
      <c r="BX5228" s="48"/>
      <c r="BY5228" s="97"/>
      <c r="BZ5228" s="48"/>
      <c r="CA5228" s="40"/>
      <c r="CB5228" s="94"/>
      <c r="CC5228" s="94"/>
      <c r="CD5228" s="94"/>
      <c r="CE5228" s="40"/>
      <c r="CF5228" s="73"/>
      <c r="CG5228" s="41"/>
      <c r="CH5228" s="41"/>
      <c r="CI5228" s="41"/>
      <c r="CJ5228" s="41"/>
      <c r="CK5228" s="41"/>
      <c r="CL5228" s="68"/>
      <c r="CM5228" s="41"/>
      <c r="CN5228" s="41"/>
      <c r="CO5228" s="39"/>
      <c r="CP5228" s="78"/>
    </row>
    <row r="5229" spans="1:94" s="38" customFormat="1" x14ac:dyDescent="0.25">
      <c r="A5229" s="38">
        <v>5226</v>
      </c>
      <c r="F5229" s="39"/>
      <c r="Q5229" s="39"/>
      <c r="R5229" s="40"/>
      <c r="S5229" s="40"/>
      <c r="T5229" s="39"/>
      <c r="AG5229" s="110"/>
      <c r="AH5229" s="94"/>
      <c r="AJ5229" s="97"/>
      <c r="AL5229" s="39"/>
      <c r="AP5229" s="39"/>
      <c r="AQ5229" s="77"/>
      <c r="AR5229" s="94"/>
      <c r="AT5229" s="97"/>
      <c r="BB5229" s="79"/>
      <c r="BC5229" s="94"/>
      <c r="BE5229" s="97"/>
      <c r="BF5229" s="97"/>
      <c r="BG5229" s="40"/>
      <c r="BK5229" s="40"/>
      <c r="BL5229" s="79"/>
      <c r="BM5229" s="94"/>
      <c r="BO5229" s="97"/>
      <c r="BQ5229" s="40"/>
      <c r="BR5229" s="94"/>
      <c r="BS5229" s="94"/>
      <c r="BT5229" s="94"/>
      <c r="BU5229" s="40"/>
      <c r="BV5229" s="82"/>
      <c r="BW5229" s="94"/>
      <c r="BX5229" s="48"/>
      <c r="BY5229" s="97"/>
      <c r="BZ5229" s="48"/>
      <c r="CA5229" s="40"/>
      <c r="CB5229" s="94"/>
      <c r="CC5229" s="94"/>
      <c r="CD5229" s="94"/>
      <c r="CE5229" s="40"/>
      <c r="CF5229" s="73"/>
      <c r="CG5229" s="41"/>
      <c r="CH5229" s="41"/>
      <c r="CI5229" s="41"/>
      <c r="CJ5229" s="41"/>
      <c r="CK5229" s="41"/>
      <c r="CL5229" s="68"/>
      <c r="CM5229" s="41"/>
      <c r="CN5229" s="41"/>
      <c r="CO5229" s="39"/>
      <c r="CP5229" s="78"/>
    </row>
    <row r="5230" spans="1:94" s="38" customFormat="1" x14ac:dyDescent="0.25">
      <c r="A5230" s="38">
        <v>5227</v>
      </c>
      <c r="F5230" s="39"/>
      <c r="Q5230" s="39"/>
      <c r="R5230" s="40"/>
      <c r="S5230" s="40"/>
      <c r="T5230" s="39"/>
      <c r="AG5230" s="110"/>
      <c r="AH5230" s="94"/>
      <c r="AJ5230" s="97"/>
      <c r="AL5230" s="39"/>
      <c r="AP5230" s="39"/>
      <c r="AQ5230" s="77"/>
      <c r="AR5230" s="94"/>
      <c r="AT5230" s="97"/>
      <c r="BB5230" s="79"/>
      <c r="BC5230" s="94"/>
      <c r="BE5230" s="97"/>
      <c r="BF5230" s="97"/>
      <c r="BG5230" s="40"/>
      <c r="BK5230" s="40"/>
      <c r="BL5230" s="79"/>
      <c r="BM5230" s="94"/>
      <c r="BO5230" s="97"/>
      <c r="BQ5230" s="40"/>
      <c r="BR5230" s="94"/>
      <c r="BS5230" s="94"/>
      <c r="BT5230" s="94"/>
      <c r="BU5230" s="40"/>
      <c r="BV5230" s="82"/>
      <c r="BW5230" s="94"/>
      <c r="BX5230" s="48"/>
      <c r="BY5230" s="97"/>
      <c r="BZ5230" s="48"/>
      <c r="CA5230" s="40"/>
      <c r="CB5230" s="94"/>
      <c r="CC5230" s="94"/>
      <c r="CD5230" s="94"/>
      <c r="CE5230" s="40"/>
      <c r="CF5230" s="73"/>
      <c r="CG5230" s="41"/>
      <c r="CH5230" s="41"/>
      <c r="CI5230" s="41"/>
      <c r="CJ5230" s="41"/>
      <c r="CK5230" s="41"/>
      <c r="CL5230" s="68"/>
      <c r="CM5230" s="41"/>
      <c r="CN5230" s="41"/>
      <c r="CO5230" s="39"/>
      <c r="CP5230" s="78"/>
    </row>
    <row r="5231" spans="1:94" s="38" customFormat="1" x14ac:dyDescent="0.25">
      <c r="A5231" s="38">
        <v>5228</v>
      </c>
      <c r="F5231" s="39"/>
      <c r="Q5231" s="39"/>
      <c r="R5231" s="40"/>
      <c r="S5231" s="40"/>
      <c r="T5231" s="39"/>
      <c r="AG5231" s="110"/>
      <c r="AH5231" s="94"/>
      <c r="AJ5231" s="97"/>
      <c r="AL5231" s="39"/>
      <c r="AP5231" s="39"/>
      <c r="AQ5231" s="77"/>
      <c r="AR5231" s="94"/>
      <c r="AT5231" s="97"/>
      <c r="BB5231" s="79"/>
      <c r="BC5231" s="94"/>
      <c r="BE5231" s="97"/>
      <c r="BF5231" s="97"/>
      <c r="BG5231" s="40"/>
      <c r="BK5231" s="40"/>
      <c r="BL5231" s="79"/>
      <c r="BM5231" s="94"/>
      <c r="BO5231" s="97"/>
      <c r="BQ5231" s="40"/>
      <c r="BR5231" s="94"/>
      <c r="BS5231" s="94"/>
      <c r="BT5231" s="94"/>
      <c r="BU5231" s="40"/>
      <c r="BV5231" s="82"/>
      <c r="BW5231" s="94"/>
      <c r="BX5231" s="48"/>
      <c r="BY5231" s="97"/>
      <c r="BZ5231" s="48"/>
      <c r="CA5231" s="40"/>
      <c r="CB5231" s="94"/>
      <c r="CC5231" s="94"/>
      <c r="CD5231" s="94"/>
      <c r="CE5231" s="40"/>
      <c r="CF5231" s="73"/>
      <c r="CG5231" s="41"/>
      <c r="CH5231" s="41"/>
      <c r="CI5231" s="41"/>
      <c r="CJ5231" s="41"/>
      <c r="CK5231" s="41"/>
      <c r="CL5231" s="68"/>
      <c r="CM5231" s="41"/>
      <c r="CN5231" s="41"/>
      <c r="CO5231" s="39"/>
      <c r="CP5231" s="78"/>
    </row>
    <row r="5232" spans="1:94" s="38" customFormat="1" x14ac:dyDescent="0.25">
      <c r="A5232" s="38">
        <v>5229</v>
      </c>
      <c r="F5232" s="39"/>
      <c r="Q5232" s="39"/>
      <c r="R5232" s="40"/>
      <c r="S5232" s="40"/>
      <c r="T5232" s="39"/>
      <c r="AG5232" s="110"/>
      <c r="AH5232" s="94"/>
      <c r="AJ5232" s="97"/>
      <c r="AL5232" s="39"/>
      <c r="AP5232" s="39"/>
      <c r="AQ5232" s="77"/>
      <c r="AR5232" s="94"/>
      <c r="AT5232" s="97"/>
      <c r="BB5232" s="79"/>
      <c r="BC5232" s="94"/>
      <c r="BE5232" s="97"/>
      <c r="BF5232" s="97"/>
      <c r="BG5232" s="40"/>
      <c r="BK5232" s="40"/>
      <c r="BL5232" s="79"/>
      <c r="BM5232" s="94"/>
      <c r="BO5232" s="97"/>
      <c r="BQ5232" s="40"/>
      <c r="BR5232" s="94"/>
      <c r="BS5232" s="94"/>
      <c r="BT5232" s="94"/>
      <c r="BU5232" s="40"/>
      <c r="BV5232" s="82"/>
      <c r="BW5232" s="94"/>
      <c r="BX5232" s="48"/>
      <c r="BY5232" s="97"/>
      <c r="BZ5232" s="48"/>
      <c r="CA5232" s="40"/>
      <c r="CB5232" s="94"/>
      <c r="CC5232" s="94"/>
      <c r="CD5232" s="94"/>
      <c r="CE5232" s="40"/>
      <c r="CF5232" s="73"/>
      <c r="CG5232" s="41"/>
      <c r="CH5232" s="41"/>
      <c r="CI5232" s="41"/>
      <c r="CJ5232" s="41"/>
      <c r="CK5232" s="41"/>
      <c r="CL5232" s="68"/>
      <c r="CM5232" s="41"/>
      <c r="CN5232" s="41"/>
      <c r="CO5232" s="39"/>
      <c r="CP5232" s="78"/>
    </row>
    <row r="5233" spans="1:94" s="38" customFormat="1" x14ac:dyDescent="0.25">
      <c r="A5233" s="38">
        <v>5230</v>
      </c>
      <c r="F5233" s="39"/>
      <c r="Q5233" s="39"/>
      <c r="R5233" s="40"/>
      <c r="S5233" s="40"/>
      <c r="T5233" s="39"/>
      <c r="AG5233" s="110"/>
      <c r="AH5233" s="94"/>
      <c r="AJ5233" s="97"/>
      <c r="AL5233" s="39"/>
      <c r="AP5233" s="39"/>
      <c r="AQ5233" s="77"/>
      <c r="AR5233" s="94"/>
      <c r="AT5233" s="97"/>
      <c r="BB5233" s="79"/>
      <c r="BC5233" s="94"/>
      <c r="BE5233" s="97"/>
      <c r="BF5233" s="97"/>
      <c r="BG5233" s="40"/>
      <c r="BK5233" s="40"/>
      <c r="BL5233" s="79"/>
      <c r="BM5233" s="94"/>
      <c r="BO5233" s="97"/>
      <c r="BQ5233" s="40"/>
      <c r="BR5233" s="94"/>
      <c r="BS5233" s="94"/>
      <c r="BT5233" s="94"/>
      <c r="BU5233" s="40"/>
      <c r="BV5233" s="82"/>
      <c r="BW5233" s="94"/>
      <c r="BX5233" s="48"/>
      <c r="BY5233" s="97"/>
      <c r="BZ5233" s="48"/>
      <c r="CA5233" s="40"/>
      <c r="CB5233" s="94"/>
      <c r="CC5233" s="94"/>
      <c r="CD5233" s="94"/>
      <c r="CE5233" s="40"/>
      <c r="CF5233" s="73"/>
      <c r="CG5233" s="41"/>
      <c r="CH5233" s="41"/>
      <c r="CI5233" s="41"/>
      <c r="CJ5233" s="41"/>
      <c r="CK5233" s="41"/>
      <c r="CL5233" s="68"/>
      <c r="CM5233" s="41"/>
      <c r="CN5233" s="41"/>
      <c r="CO5233" s="39"/>
      <c r="CP5233" s="78"/>
    </row>
    <row r="5234" spans="1:94" s="38" customFormat="1" x14ac:dyDescent="0.25">
      <c r="A5234" s="38">
        <v>5231</v>
      </c>
      <c r="F5234" s="39"/>
      <c r="Q5234" s="39"/>
      <c r="R5234" s="40"/>
      <c r="S5234" s="40"/>
      <c r="T5234" s="39"/>
      <c r="AG5234" s="110"/>
      <c r="AH5234" s="94"/>
      <c r="AJ5234" s="97"/>
      <c r="AL5234" s="39"/>
      <c r="AP5234" s="39"/>
      <c r="AQ5234" s="77"/>
      <c r="AR5234" s="94"/>
      <c r="AT5234" s="97"/>
      <c r="BB5234" s="79"/>
      <c r="BC5234" s="94"/>
      <c r="BE5234" s="97"/>
      <c r="BF5234" s="97"/>
      <c r="BG5234" s="40"/>
      <c r="BK5234" s="40"/>
      <c r="BL5234" s="79"/>
      <c r="BM5234" s="94"/>
      <c r="BO5234" s="97"/>
      <c r="BQ5234" s="40"/>
      <c r="BR5234" s="94"/>
      <c r="BS5234" s="94"/>
      <c r="BT5234" s="94"/>
      <c r="BU5234" s="40"/>
      <c r="BV5234" s="82"/>
      <c r="BW5234" s="94"/>
      <c r="BX5234" s="48"/>
      <c r="BY5234" s="97"/>
      <c r="BZ5234" s="48"/>
      <c r="CA5234" s="40"/>
      <c r="CB5234" s="94"/>
      <c r="CC5234" s="94"/>
      <c r="CD5234" s="94"/>
      <c r="CE5234" s="40"/>
      <c r="CF5234" s="73"/>
      <c r="CG5234" s="41"/>
      <c r="CH5234" s="41"/>
      <c r="CI5234" s="41"/>
      <c r="CJ5234" s="41"/>
      <c r="CK5234" s="41"/>
      <c r="CL5234" s="68"/>
      <c r="CM5234" s="41"/>
      <c r="CN5234" s="41"/>
      <c r="CO5234" s="39"/>
      <c r="CP5234" s="78"/>
    </row>
    <row r="5235" spans="1:94" s="38" customFormat="1" x14ac:dyDescent="0.25">
      <c r="A5235" s="38">
        <v>5232</v>
      </c>
      <c r="F5235" s="39"/>
      <c r="Q5235" s="39"/>
      <c r="R5235" s="40"/>
      <c r="S5235" s="40"/>
      <c r="T5235" s="39"/>
      <c r="AG5235" s="110"/>
      <c r="AH5235" s="94"/>
      <c r="AJ5235" s="97"/>
      <c r="AL5235" s="39"/>
      <c r="AP5235" s="39"/>
      <c r="AQ5235" s="77"/>
      <c r="AR5235" s="94"/>
      <c r="AT5235" s="97"/>
      <c r="BB5235" s="79"/>
      <c r="BC5235" s="94"/>
      <c r="BE5235" s="97"/>
      <c r="BF5235" s="97"/>
      <c r="BG5235" s="40"/>
      <c r="BK5235" s="40"/>
      <c r="BL5235" s="79"/>
      <c r="BM5235" s="94"/>
      <c r="BO5235" s="97"/>
      <c r="BQ5235" s="40"/>
      <c r="BR5235" s="94"/>
      <c r="BS5235" s="94"/>
      <c r="BT5235" s="94"/>
      <c r="BU5235" s="40"/>
      <c r="BV5235" s="82"/>
      <c r="BW5235" s="94"/>
      <c r="BX5235" s="48"/>
      <c r="BY5235" s="97"/>
      <c r="BZ5235" s="48"/>
      <c r="CA5235" s="40"/>
      <c r="CB5235" s="94"/>
      <c r="CC5235" s="94"/>
      <c r="CD5235" s="94"/>
      <c r="CE5235" s="40"/>
      <c r="CF5235" s="73"/>
      <c r="CG5235" s="41"/>
      <c r="CH5235" s="41"/>
      <c r="CI5235" s="41"/>
      <c r="CJ5235" s="41"/>
      <c r="CK5235" s="41"/>
      <c r="CL5235" s="68"/>
      <c r="CM5235" s="41"/>
      <c r="CN5235" s="41"/>
      <c r="CO5235" s="39"/>
      <c r="CP5235" s="78"/>
    </row>
    <row r="5236" spans="1:94" s="38" customFormat="1" x14ac:dyDescent="0.25">
      <c r="A5236" s="38">
        <v>5233</v>
      </c>
      <c r="F5236" s="39"/>
      <c r="Q5236" s="39"/>
      <c r="R5236" s="40"/>
      <c r="S5236" s="40"/>
      <c r="T5236" s="39"/>
      <c r="AG5236" s="110"/>
      <c r="AH5236" s="94"/>
      <c r="AJ5236" s="97"/>
      <c r="AL5236" s="39"/>
      <c r="AP5236" s="39"/>
      <c r="AQ5236" s="77"/>
      <c r="AR5236" s="94"/>
      <c r="AT5236" s="97"/>
      <c r="BB5236" s="79"/>
      <c r="BC5236" s="94"/>
      <c r="BE5236" s="97"/>
      <c r="BF5236" s="97"/>
      <c r="BG5236" s="40"/>
      <c r="BK5236" s="40"/>
      <c r="BL5236" s="79"/>
      <c r="BM5236" s="94"/>
      <c r="BO5236" s="97"/>
      <c r="BQ5236" s="40"/>
      <c r="BR5236" s="94"/>
      <c r="BS5236" s="94"/>
      <c r="BT5236" s="94"/>
      <c r="BU5236" s="40"/>
      <c r="BV5236" s="82"/>
      <c r="BW5236" s="94"/>
      <c r="BX5236" s="48"/>
      <c r="BY5236" s="97"/>
      <c r="BZ5236" s="48"/>
      <c r="CA5236" s="40"/>
      <c r="CB5236" s="94"/>
      <c r="CC5236" s="94"/>
      <c r="CD5236" s="94"/>
      <c r="CE5236" s="40"/>
      <c r="CF5236" s="73"/>
      <c r="CG5236" s="41"/>
      <c r="CH5236" s="41"/>
      <c r="CI5236" s="41"/>
      <c r="CJ5236" s="41"/>
      <c r="CK5236" s="41"/>
      <c r="CL5236" s="68"/>
      <c r="CM5236" s="41"/>
      <c r="CN5236" s="41"/>
      <c r="CO5236" s="39"/>
      <c r="CP5236" s="78"/>
    </row>
    <row r="5237" spans="1:94" s="38" customFormat="1" x14ac:dyDescent="0.25">
      <c r="A5237" s="38">
        <v>5234</v>
      </c>
      <c r="F5237" s="39"/>
      <c r="Q5237" s="39"/>
      <c r="R5237" s="40"/>
      <c r="S5237" s="40"/>
      <c r="T5237" s="39"/>
      <c r="AG5237" s="110"/>
      <c r="AH5237" s="94"/>
      <c r="AJ5237" s="97"/>
      <c r="AL5237" s="39"/>
      <c r="AP5237" s="39"/>
      <c r="AQ5237" s="77"/>
      <c r="AR5237" s="94"/>
      <c r="AT5237" s="97"/>
      <c r="BB5237" s="79"/>
      <c r="BC5237" s="94"/>
      <c r="BE5237" s="97"/>
      <c r="BF5237" s="97"/>
      <c r="BG5237" s="40"/>
      <c r="BK5237" s="40"/>
      <c r="BL5237" s="79"/>
      <c r="BM5237" s="94"/>
      <c r="BO5237" s="97"/>
      <c r="BQ5237" s="40"/>
      <c r="BR5237" s="94"/>
      <c r="BS5237" s="94"/>
      <c r="BT5237" s="94"/>
      <c r="BU5237" s="40"/>
      <c r="BV5237" s="82"/>
      <c r="BW5237" s="94"/>
      <c r="BX5237" s="48"/>
      <c r="BY5237" s="97"/>
      <c r="BZ5237" s="48"/>
      <c r="CA5237" s="40"/>
      <c r="CB5237" s="94"/>
      <c r="CC5237" s="94"/>
      <c r="CD5237" s="94"/>
      <c r="CE5237" s="40"/>
      <c r="CF5237" s="73"/>
      <c r="CG5237" s="41"/>
      <c r="CH5237" s="41"/>
      <c r="CI5237" s="41"/>
      <c r="CJ5237" s="41"/>
      <c r="CK5237" s="41"/>
      <c r="CL5237" s="68"/>
      <c r="CM5237" s="41"/>
      <c r="CN5237" s="41"/>
      <c r="CO5237" s="39"/>
      <c r="CP5237" s="78"/>
    </row>
    <row r="5238" spans="1:94" s="38" customFormat="1" x14ac:dyDescent="0.25">
      <c r="A5238" s="38">
        <v>5235</v>
      </c>
      <c r="F5238" s="39"/>
      <c r="Q5238" s="39"/>
      <c r="R5238" s="40"/>
      <c r="S5238" s="40"/>
      <c r="T5238" s="39"/>
      <c r="AG5238" s="110"/>
      <c r="AH5238" s="94"/>
      <c r="AJ5238" s="97"/>
      <c r="AL5238" s="39"/>
      <c r="AP5238" s="39"/>
      <c r="AQ5238" s="77"/>
      <c r="AR5238" s="94"/>
      <c r="AT5238" s="97"/>
      <c r="BB5238" s="79"/>
      <c r="BC5238" s="94"/>
      <c r="BE5238" s="97"/>
      <c r="BF5238" s="97"/>
      <c r="BG5238" s="40"/>
      <c r="BK5238" s="40"/>
      <c r="BL5238" s="79"/>
      <c r="BM5238" s="94"/>
      <c r="BO5238" s="97"/>
      <c r="BQ5238" s="40"/>
      <c r="BR5238" s="94"/>
      <c r="BS5238" s="94"/>
      <c r="BT5238" s="94"/>
      <c r="BU5238" s="40"/>
      <c r="BV5238" s="82"/>
      <c r="BW5238" s="94"/>
      <c r="BX5238" s="48"/>
      <c r="BY5238" s="97"/>
      <c r="BZ5238" s="48"/>
      <c r="CA5238" s="40"/>
      <c r="CB5238" s="94"/>
      <c r="CC5238" s="94"/>
      <c r="CD5238" s="94"/>
      <c r="CE5238" s="40"/>
      <c r="CF5238" s="73"/>
      <c r="CG5238" s="41"/>
      <c r="CH5238" s="41"/>
      <c r="CI5238" s="41"/>
      <c r="CJ5238" s="41"/>
      <c r="CK5238" s="41"/>
      <c r="CL5238" s="68"/>
      <c r="CM5238" s="41"/>
      <c r="CN5238" s="41"/>
      <c r="CO5238" s="39"/>
      <c r="CP5238" s="78"/>
    </row>
    <row r="5239" spans="1:94" s="38" customFormat="1" x14ac:dyDescent="0.25">
      <c r="A5239" s="38">
        <v>5236</v>
      </c>
      <c r="F5239" s="39"/>
      <c r="Q5239" s="39"/>
      <c r="R5239" s="40"/>
      <c r="S5239" s="40"/>
      <c r="T5239" s="39"/>
      <c r="AG5239" s="110"/>
      <c r="AH5239" s="94"/>
      <c r="AJ5239" s="97"/>
      <c r="AL5239" s="39"/>
      <c r="AP5239" s="39"/>
      <c r="AQ5239" s="77"/>
      <c r="AR5239" s="94"/>
      <c r="AT5239" s="97"/>
      <c r="BB5239" s="79"/>
      <c r="BC5239" s="94"/>
      <c r="BE5239" s="97"/>
      <c r="BF5239" s="97"/>
      <c r="BG5239" s="40"/>
      <c r="BK5239" s="40"/>
      <c r="BL5239" s="79"/>
      <c r="BM5239" s="94"/>
      <c r="BO5239" s="97"/>
      <c r="BQ5239" s="40"/>
      <c r="BR5239" s="94"/>
      <c r="BS5239" s="94"/>
      <c r="BT5239" s="94"/>
      <c r="BU5239" s="40"/>
      <c r="BV5239" s="82"/>
      <c r="BW5239" s="94"/>
      <c r="BX5239" s="48"/>
      <c r="BY5239" s="97"/>
      <c r="BZ5239" s="48"/>
      <c r="CA5239" s="40"/>
      <c r="CB5239" s="94"/>
      <c r="CC5239" s="94"/>
      <c r="CD5239" s="94"/>
      <c r="CE5239" s="40"/>
      <c r="CF5239" s="73"/>
      <c r="CG5239" s="41"/>
      <c r="CH5239" s="41"/>
      <c r="CI5239" s="41"/>
      <c r="CJ5239" s="41"/>
      <c r="CK5239" s="41"/>
      <c r="CL5239" s="68"/>
      <c r="CM5239" s="41"/>
      <c r="CN5239" s="41"/>
      <c r="CO5239" s="39"/>
      <c r="CP5239" s="78"/>
    </row>
    <row r="5240" spans="1:94" s="38" customFormat="1" x14ac:dyDescent="0.25">
      <c r="A5240" s="38">
        <v>5237</v>
      </c>
      <c r="F5240" s="39"/>
      <c r="Q5240" s="39"/>
      <c r="R5240" s="40"/>
      <c r="S5240" s="40"/>
      <c r="T5240" s="39"/>
      <c r="AG5240" s="110"/>
      <c r="AH5240" s="94"/>
      <c r="AJ5240" s="97"/>
      <c r="AL5240" s="39"/>
      <c r="AP5240" s="39"/>
      <c r="AQ5240" s="77"/>
      <c r="AR5240" s="94"/>
      <c r="AT5240" s="97"/>
      <c r="BB5240" s="79"/>
      <c r="BC5240" s="94"/>
      <c r="BE5240" s="97"/>
      <c r="BF5240" s="97"/>
      <c r="BG5240" s="40"/>
      <c r="BK5240" s="40"/>
      <c r="BL5240" s="79"/>
      <c r="BM5240" s="94"/>
      <c r="BO5240" s="97"/>
      <c r="BQ5240" s="40"/>
      <c r="BR5240" s="94"/>
      <c r="BS5240" s="94"/>
      <c r="BT5240" s="94"/>
      <c r="BU5240" s="40"/>
      <c r="BV5240" s="82"/>
      <c r="BW5240" s="94"/>
      <c r="BX5240" s="48"/>
      <c r="BY5240" s="97"/>
      <c r="BZ5240" s="48"/>
      <c r="CA5240" s="40"/>
      <c r="CB5240" s="94"/>
      <c r="CC5240" s="94"/>
      <c r="CD5240" s="94"/>
      <c r="CE5240" s="40"/>
      <c r="CF5240" s="73"/>
      <c r="CG5240" s="41"/>
      <c r="CH5240" s="41"/>
      <c r="CI5240" s="41"/>
      <c r="CJ5240" s="41"/>
      <c r="CK5240" s="41"/>
      <c r="CL5240" s="68"/>
      <c r="CM5240" s="41"/>
      <c r="CN5240" s="41"/>
      <c r="CO5240" s="39"/>
      <c r="CP5240" s="78"/>
    </row>
    <row r="5241" spans="1:94" s="38" customFormat="1" x14ac:dyDescent="0.25">
      <c r="A5241" s="38">
        <v>5238</v>
      </c>
      <c r="F5241" s="39"/>
      <c r="Q5241" s="39"/>
      <c r="R5241" s="40"/>
      <c r="S5241" s="40"/>
      <c r="T5241" s="39"/>
      <c r="AG5241" s="110"/>
      <c r="AH5241" s="94"/>
      <c r="AJ5241" s="97"/>
      <c r="AL5241" s="39"/>
      <c r="AP5241" s="39"/>
      <c r="AQ5241" s="77"/>
      <c r="AR5241" s="94"/>
      <c r="AT5241" s="97"/>
      <c r="BB5241" s="79"/>
      <c r="BC5241" s="94"/>
      <c r="BE5241" s="97"/>
      <c r="BF5241" s="97"/>
      <c r="BG5241" s="40"/>
      <c r="BK5241" s="40"/>
      <c r="BL5241" s="79"/>
      <c r="BM5241" s="94"/>
      <c r="BO5241" s="97"/>
      <c r="BQ5241" s="40"/>
      <c r="BR5241" s="94"/>
      <c r="BS5241" s="94"/>
      <c r="BT5241" s="94"/>
      <c r="BU5241" s="40"/>
      <c r="BV5241" s="82"/>
      <c r="BW5241" s="94"/>
      <c r="BX5241" s="48"/>
      <c r="BY5241" s="97"/>
      <c r="BZ5241" s="48"/>
      <c r="CA5241" s="40"/>
      <c r="CB5241" s="94"/>
      <c r="CC5241" s="94"/>
      <c r="CD5241" s="94"/>
      <c r="CE5241" s="40"/>
      <c r="CF5241" s="73"/>
      <c r="CG5241" s="41"/>
      <c r="CH5241" s="41"/>
      <c r="CI5241" s="41"/>
      <c r="CJ5241" s="41"/>
      <c r="CK5241" s="41"/>
      <c r="CL5241" s="68"/>
      <c r="CM5241" s="41"/>
      <c r="CN5241" s="41"/>
      <c r="CO5241" s="39"/>
      <c r="CP5241" s="78"/>
    </row>
    <row r="5242" spans="1:94" s="38" customFormat="1" x14ac:dyDescent="0.25">
      <c r="A5242" s="38">
        <v>5239</v>
      </c>
      <c r="F5242" s="39"/>
      <c r="Q5242" s="39"/>
      <c r="R5242" s="40"/>
      <c r="S5242" s="40"/>
      <c r="T5242" s="39"/>
      <c r="AG5242" s="110"/>
      <c r="AH5242" s="94"/>
      <c r="AJ5242" s="97"/>
      <c r="AL5242" s="39"/>
      <c r="AP5242" s="39"/>
      <c r="AQ5242" s="77"/>
      <c r="AR5242" s="94"/>
      <c r="AT5242" s="97"/>
      <c r="BB5242" s="79"/>
      <c r="BC5242" s="94"/>
      <c r="BE5242" s="97"/>
      <c r="BF5242" s="97"/>
      <c r="BG5242" s="40"/>
      <c r="BK5242" s="40"/>
      <c r="BL5242" s="79"/>
      <c r="BM5242" s="94"/>
      <c r="BO5242" s="97"/>
      <c r="BQ5242" s="40"/>
      <c r="BR5242" s="94"/>
      <c r="BS5242" s="94"/>
      <c r="BT5242" s="94"/>
      <c r="BU5242" s="40"/>
      <c r="BV5242" s="82"/>
      <c r="BW5242" s="94"/>
      <c r="BX5242" s="48"/>
      <c r="BY5242" s="97"/>
      <c r="BZ5242" s="48"/>
      <c r="CA5242" s="40"/>
      <c r="CB5242" s="94"/>
      <c r="CC5242" s="94"/>
      <c r="CD5242" s="94"/>
      <c r="CE5242" s="40"/>
      <c r="CF5242" s="73"/>
      <c r="CG5242" s="41"/>
      <c r="CH5242" s="41"/>
      <c r="CI5242" s="41"/>
      <c r="CJ5242" s="41"/>
      <c r="CK5242" s="41"/>
      <c r="CL5242" s="68"/>
      <c r="CM5242" s="41"/>
      <c r="CN5242" s="41"/>
      <c r="CO5242" s="39"/>
      <c r="CP5242" s="78"/>
    </row>
    <row r="5243" spans="1:94" s="38" customFormat="1" x14ac:dyDescent="0.25">
      <c r="A5243" s="38">
        <v>5240</v>
      </c>
      <c r="F5243" s="39"/>
      <c r="Q5243" s="39"/>
      <c r="R5243" s="40"/>
      <c r="S5243" s="40"/>
      <c r="T5243" s="39"/>
      <c r="AG5243" s="110"/>
      <c r="AH5243" s="94"/>
      <c r="AJ5243" s="97"/>
      <c r="AL5243" s="39"/>
      <c r="AP5243" s="39"/>
      <c r="AQ5243" s="77"/>
      <c r="AR5243" s="94"/>
      <c r="AT5243" s="97"/>
      <c r="BB5243" s="79"/>
      <c r="BC5243" s="94"/>
      <c r="BE5243" s="97"/>
      <c r="BF5243" s="97"/>
      <c r="BG5243" s="40"/>
      <c r="BK5243" s="40"/>
      <c r="BL5243" s="79"/>
      <c r="BM5243" s="94"/>
      <c r="BO5243" s="97"/>
      <c r="BQ5243" s="40"/>
      <c r="BR5243" s="94"/>
      <c r="BS5243" s="94"/>
      <c r="BT5243" s="94"/>
      <c r="BU5243" s="40"/>
      <c r="BV5243" s="82"/>
      <c r="BW5243" s="94"/>
      <c r="BX5243" s="48"/>
      <c r="BY5243" s="97"/>
      <c r="BZ5243" s="48"/>
      <c r="CA5243" s="40"/>
      <c r="CB5243" s="94"/>
      <c r="CC5243" s="94"/>
      <c r="CD5243" s="94"/>
      <c r="CE5243" s="40"/>
      <c r="CF5243" s="73"/>
      <c r="CG5243" s="41"/>
      <c r="CH5243" s="41"/>
      <c r="CI5243" s="41"/>
      <c r="CJ5243" s="41"/>
      <c r="CK5243" s="41"/>
      <c r="CL5243" s="68"/>
      <c r="CM5243" s="41"/>
      <c r="CN5243" s="41"/>
      <c r="CO5243" s="39"/>
      <c r="CP5243" s="78"/>
    </row>
    <row r="5244" spans="1:94" s="38" customFormat="1" x14ac:dyDescent="0.25">
      <c r="A5244" s="38">
        <v>5241</v>
      </c>
      <c r="F5244" s="39"/>
      <c r="Q5244" s="39"/>
      <c r="R5244" s="40"/>
      <c r="S5244" s="40"/>
      <c r="T5244" s="39"/>
      <c r="AG5244" s="110"/>
      <c r="AH5244" s="94"/>
      <c r="AJ5244" s="97"/>
      <c r="AL5244" s="39"/>
      <c r="AP5244" s="39"/>
      <c r="AQ5244" s="77"/>
      <c r="AR5244" s="94"/>
      <c r="AT5244" s="97"/>
      <c r="BB5244" s="79"/>
      <c r="BC5244" s="94"/>
      <c r="BE5244" s="97"/>
      <c r="BF5244" s="97"/>
      <c r="BG5244" s="40"/>
      <c r="BK5244" s="40"/>
      <c r="BL5244" s="79"/>
      <c r="BM5244" s="94"/>
      <c r="BO5244" s="97"/>
      <c r="BQ5244" s="40"/>
      <c r="BR5244" s="94"/>
      <c r="BS5244" s="94"/>
      <c r="BT5244" s="94"/>
      <c r="BU5244" s="40"/>
      <c r="BV5244" s="82"/>
      <c r="BW5244" s="94"/>
      <c r="BX5244" s="48"/>
      <c r="BY5244" s="97"/>
      <c r="BZ5244" s="48"/>
      <c r="CA5244" s="40"/>
      <c r="CB5244" s="94"/>
      <c r="CC5244" s="94"/>
      <c r="CD5244" s="94"/>
      <c r="CE5244" s="40"/>
      <c r="CF5244" s="73"/>
      <c r="CG5244" s="41"/>
      <c r="CH5244" s="41"/>
      <c r="CI5244" s="41"/>
      <c r="CJ5244" s="41"/>
      <c r="CK5244" s="41"/>
      <c r="CL5244" s="68"/>
      <c r="CM5244" s="41"/>
      <c r="CN5244" s="41"/>
      <c r="CO5244" s="39"/>
      <c r="CP5244" s="78"/>
    </row>
    <row r="5245" spans="1:94" s="38" customFormat="1" x14ac:dyDescent="0.25">
      <c r="A5245" s="38">
        <v>5242</v>
      </c>
      <c r="F5245" s="39"/>
      <c r="Q5245" s="39"/>
      <c r="R5245" s="40"/>
      <c r="S5245" s="40"/>
      <c r="T5245" s="39"/>
      <c r="AG5245" s="110"/>
      <c r="AH5245" s="94"/>
      <c r="AJ5245" s="97"/>
      <c r="AL5245" s="39"/>
      <c r="AP5245" s="39"/>
      <c r="AQ5245" s="77"/>
      <c r="AR5245" s="94"/>
      <c r="AT5245" s="97"/>
      <c r="BB5245" s="79"/>
      <c r="BC5245" s="94"/>
      <c r="BE5245" s="97"/>
      <c r="BF5245" s="97"/>
      <c r="BG5245" s="40"/>
      <c r="BK5245" s="40"/>
      <c r="BL5245" s="79"/>
      <c r="BM5245" s="94"/>
      <c r="BO5245" s="97"/>
      <c r="BQ5245" s="40"/>
      <c r="BR5245" s="94"/>
      <c r="BS5245" s="94"/>
      <c r="BT5245" s="94"/>
      <c r="BU5245" s="40"/>
      <c r="BV5245" s="82"/>
      <c r="BW5245" s="94"/>
      <c r="BX5245" s="48"/>
      <c r="BY5245" s="97"/>
      <c r="BZ5245" s="48"/>
      <c r="CA5245" s="40"/>
      <c r="CB5245" s="94"/>
      <c r="CC5245" s="94"/>
      <c r="CD5245" s="94"/>
      <c r="CE5245" s="40"/>
      <c r="CF5245" s="73"/>
      <c r="CG5245" s="41"/>
      <c r="CH5245" s="41"/>
      <c r="CI5245" s="41"/>
      <c r="CJ5245" s="41"/>
      <c r="CK5245" s="41"/>
      <c r="CL5245" s="68"/>
      <c r="CM5245" s="41"/>
      <c r="CN5245" s="41"/>
      <c r="CO5245" s="39"/>
      <c r="CP5245" s="78"/>
    </row>
    <row r="5246" spans="1:94" s="38" customFormat="1" x14ac:dyDescent="0.25">
      <c r="A5246" s="38">
        <v>5243</v>
      </c>
      <c r="F5246" s="39"/>
      <c r="Q5246" s="39"/>
      <c r="R5246" s="40"/>
      <c r="S5246" s="40"/>
      <c r="T5246" s="39"/>
      <c r="AG5246" s="110"/>
      <c r="AH5246" s="94"/>
      <c r="AJ5246" s="97"/>
      <c r="AL5246" s="39"/>
      <c r="AP5246" s="39"/>
      <c r="AQ5246" s="77"/>
      <c r="AR5246" s="94"/>
      <c r="AT5246" s="97"/>
      <c r="BB5246" s="79"/>
      <c r="BC5246" s="94"/>
      <c r="BE5246" s="97"/>
      <c r="BF5246" s="97"/>
      <c r="BG5246" s="40"/>
      <c r="BK5246" s="40"/>
      <c r="BL5246" s="79"/>
      <c r="BM5246" s="94"/>
      <c r="BO5246" s="97"/>
      <c r="BQ5246" s="40"/>
      <c r="BR5246" s="94"/>
      <c r="BS5246" s="94"/>
      <c r="BT5246" s="94"/>
      <c r="BU5246" s="40"/>
      <c r="BV5246" s="82"/>
      <c r="BW5246" s="94"/>
      <c r="BX5246" s="48"/>
      <c r="BY5246" s="97"/>
      <c r="BZ5246" s="48"/>
      <c r="CA5246" s="40"/>
      <c r="CB5246" s="94"/>
      <c r="CC5246" s="94"/>
      <c r="CD5246" s="94"/>
      <c r="CE5246" s="40"/>
      <c r="CF5246" s="73"/>
      <c r="CG5246" s="41"/>
      <c r="CH5246" s="41"/>
      <c r="CI5246" s="41"/>
      <c r="CJ5246" s="41"/>
      <c r="CK5246" s="41"/>
      <c r="CL5246" s="68"/>
      <c r="CM5246" s="41"/>
      <c r="CN5246" s="41"/>
      <c r="CO5246" s="39"/>
      <c r="CP5246" s="78"/>
    </row>
    <row r="5247" spans="1:94" s="38" customFormat="1" x14ac:dyDescent="0.25">
      <c r="A5247" s="38">
        <v>5244</v>
      </c>
      <c r="F5247" s="39"/>
      <c r="Q5247" s="39"/>
      <c r="R5247" s="40"/>
      <c r="S5247" s="40"/>
      <c r="T5247" s="39"/>
      <c r="AG5247" s="110"/>
      <c r="AH5247" s="94"/>
      <c r="AJ5247" s="97"/>
      <c r="AL5247" s="39"/>
      <c r="AP5247" s="39"/>
      <c r="AQ5247" s="77"/>
      <c r="AR5247" s="94"/>
      <c r="AT5247" s="97"/>
      <c r="BB5247" s="79"/>
      <c r="BC5247" s="94"/>
      <c r="BE5247" s="97"/>
      <c r="BF5247" s="97"/>
      <c r="BG5247" s="40"/>
      <c r="BK5247" s="40"/>
      <c r="BL5247" s="79"/>
      <c r="BM5247" s="94"/>
      <c r="BO5247" s="97"/>
      <c r="BQ5247" s="40"/>
      <c r="BR5247" s="94"/>
      <c r="BS5247" s="94"/>
      <c r="BT5247" s="94"/>
      <c r="BU5247" s="40"/>
      <c r="BV5247" s="82"/>
      <c r="BW5247" s="94"/>
      <c r="BX5247" s="48"/>
      <c r="BY5247" s="97"/>
      <c r="BZ5247" s="48"/>
      <c r="CA5247" s="40"/>
      <c r="CB5247" s="94"/>
      <c r="CC5247" s="94"/>
      <c r="CD5247" s="94"/>
      <c r="CE5247" s="40"/>
      <c r="CF5247" s="73"/>
      <c r="CG5247" s="41"/>
      <c r="CH5247" s="41"/>
      <c r="CI5247" s="41"/>
      <c r="CJ5247" s="41"/>
      <c r="CK5247" s="41"/>
      <c r="CL5247" s="68"/>
      <c r="CM5247" s="41"/>
      <c r="CN5247" s="41"/>
      <c r="CO5247" s="39"/>
      <c r="CP5247" s="78"/>
    </row>
    <row r="5248" spans="1:94" s="38" customFormat="1" x14ac:dyDescent="0.25">
      <c r="A5248" s="38">
        <v>5245</v>
      </c>
      <c r="F5248" s="39"/>
      <c r="Q5248" s="39"/>
      <c r="R5248" s="40"/>
      <c r="S5248" s="40"/>
      <c r="T5248" s="39"/>
      <c r="AG5248" s="110"/>
      <c r="AH5248" s="94"/>
      <c r="AJ5248" s="97"/>
      <c r="AL5248" s="39"/>
      <c r="AP5248" s="39"/>
      <c r="AQ5248" s="77"/>
      <c r="AR5248" s="94"/>
      <c r="AT5248" s="97"/>
      <c r="BB5248" s="79"/>
      <c r="BC5248" s="94"/>
      <c r="BE5248" s="97"/>
      <c r="BF5248" s="97"/>
      <c r="BG5248" s="40"/>
      <c r="BK5248" s="40"/>
      <c r="BL5248" s="79"/>
      <c r="BM5248" s="94"/>
      <c r="BO5248" s="97"/>
      <c r="BQ5248" s="40"/>
      <c r="BR5248" s="94"/>
      <c r="BS5248" s="94"/>
      <c r="BT5248" s="94"/>
      <c r="BU5248" s="40"/>
      <c r="BV5248" s="82"/>
      <c r="BW5248" s="94"/>
      <c r="BX5248" s="48"/>
      <c r="BY5248" s="97"/>
      <c r="BZ5248" s="48"/>
      <c r="CA5248" s="40"/>
      <c r="CB5248" s="94"/>
      <c r="CC5248" s="94"/>
      <c r="CD5248" s="94"/>
      <c r="CE5248" s="40"/>
      <c r="CF5248" s="73"/>
      <c r="CG5248" s="41"/>
      <c r="CH5248" s="41"/>
      <c r="CI5248" s="41"/>
      <c r="CJ5248" s="41"/>
      <c r="CK5248" s="41"/>
      <c r="CL5248" s="68"/>
      <c r="CM5248" s="41"/>
      <c r="CN5248" s="41"/>
      <c r="CO5248" s="39"/>
      <c r="CP5248" s="78"/>
    </row>
    <row r="5249" spans="1:94" s="38" customFormat="1" x14ac:dyDescent="0.25">
      <c r="A5249" s="38">
        <v>5246</v>
      </c>
      <c r="F5249" s="39"/>
      <c r="Q5249" s="39"/>
      <c r="R5249" s="40"/>
      <c r="S5249" s="40"/>
      <c r="T5249" s="39"/>
      <c r="AG5249" s="110"/>
      <c r="AH5249" s="94"/>
      <c r="AJ5249" s="97"/>
      <c r="AL5249" s="39"/>
      <c r="AP5249" s="39"/>
      <c r="AQ5249" s="77"/>
      <c r="AR5249" s="94"/>
      <c r="AT5249" s="97"/>
      <c r="BB5249" s="79"/>
      <c r="BC5249" s="94"/>
      <c r="BE5249" s="97"/>
      <c r="BF5249" s="97"/>
      <c r="BG5249" s="40"/>
      <c r="BK5249" s="40"/>
      <c r="BL5249" s="79"/>
      <c r="BM5249" s="94"/>
      <c r="BO5249" s="97"/>
      <c r="BQ5249" s="40"/>
      <c r="BR5249" s="94"/>
      <c r="BS5249" s="94"/>
      <c r="BT5249" s="94"/>
      <c r="BU5249" s="40"/>
      <c r="BV5249" s="82"/>
      <c r="BW5249" s="94"/>
      <c r="BX5249" s="48"/>
      <c r="BY5249" s="97"/>
      <c r="BZ5249" s="48"/>
      <c r="CA5249" s="40"/>
      <c r="CB5249" s="94"/>
      <c r="CC5249" s="94"/>
      <c r="CD5249" s="94"/>
      <c r="CE5249" s="40"/>
      <c r="CF5249" s="73"/>
      <c r="CG5249" s="41"/>
      <c r="CH5249" s="41"/>
      <c r="CI5249" s="41"/>
      <c r="CJ5249" s="41"/>
      <c r="CK5249" s="41"/>
      <c r="CL5249" s="68"/>
      <c r="CM5249" s="41"/>
      <c r="CN5249" s="41"/>
      <c r="CO5249" s="39"/>
      <c r="CP5249" s="78"/>
    </row>
    <row r="5250" spans="1:94" s="38" customFormat="1" x14ac:dyDescent="0.25">
      <c r="A5250" s="38">
        <v>5247</v>
      </c>
      <c r="F5250" s="39"/>
      <c r="Q5250" s="39"/>
      <c r="R5250" s="40"/>
      <c r="S5250" s="40"/>
      <c r="T5250" s="39"/>
      <c r="AG5250" s="110"/>
      <c r="AH5250" s="94"/>
      <c r="AJ5250" s="97"/>
      <c r="AL5250" s="39"/>
      <c r="AP5250" s="39"/>
      <c r="AQ5250" s="77"/>
      <c r="AR5250" s="94"/>
      <c r="AT5250" s="97"/>
      <c r="BB5250" s="79"/>
      <c r="BC5250" s="94"/>
      <c r="BE5250" s="97"/>
      <c r="BF5250" s="97"/>
      <c r="BG5250" s="40"/>
      <c r="BK5250" s="40"/>
      <c r="BL5250" s="79"/>
      <c r="BM5250" s="94"/>
      <c r="BO5250" s="97"/>
      <c r="BQ5250" s="40"/>
      <c r="BR5250" s="94"/>
      <c r="BS5250" s="94"/>
      <c r="BT5250" s="94"/>
      <c r="BU5250" s="40"/>
      <c r="BV5250" s="82"/>
      <c r="BW5250" s="94"/>
      <c r="BX5250" s="48"/>
      <c r="BY5250" s="97"/>
      <c r="BZ5250" s="48"/>
      <c r="CA5250" s="40"/>
      <c r="CB5250" s="94"/>
      <c r="CC5250" s="94"/>
      <c r="CD5250" s="94"/>
      <c r="CE5250" s="40"/>
      <c r="CF5250" s="73"/>
      <c r="CG5250" s="41"/>
      <c r="CH5250" s="41"/>
      <c r="CI5250" s="41"/>
      <c r="CJ5250" s="41"/>
      <c r="CK5250" s="41"/>
      <c r="CL5250" s="68"/>
      <c r="CM5250" s="41"/>
      <c r="CN5250" s="41"/>
      <c r="CO5250" s="39"/>
      <c r="CP5250" s="78"/>
    </row>
    <row r="5251" spans="1:94" s="38" customFormat="1" x14ac:dyDescent="0.25">
      <c r="A5251" s="38">
        <v>5248</v>
      </c>
      <c r="F5251" s="39"/>
      <c r="Q5251" s="39"/>
      <c r="R5251" s="40"/>
      <c r="S5251" s="40"/>
      <c r="T5251" s="39"/>
      <c r="AG5251" s="110"/>
      <c r="AH5251" s="94"/>
      <c r="AJ5251" s="97"/>
      <c r="AL5251" s="39"/>
      <c r="AP5251" s="39"/>
      <c r="AQ5251" s="77"/>
      <c r="AR5251" s="94"/>
      <c r="AT5251" s="97"/>
      <c r="BB5251" s="79"/>
      <c r="BC5251" s="94"/>
      <c r="BE5251" s="97"/>
      <c r="BF5251" s="97"/>
      <c r="BG5251" s="40"/>
      <c r="BK5251" s="40"/>
      <c r="BL5251" s="79"/>
      <c r="BM5251" s="94"/>
      <c r="BO5251" s="97"/>
      <c r="BQ5251" s="40"/>
      <c r="BR5251" s="94"/>
      <c r="BS5251" s="94"/>
      <c r="BT5251" s="94"/>
      <c r="BU5251" s="40"/>
      <c r="BV5251" s="82"/>
      <c r="BW5251" s="94"/>
      <c r="BX5251" s="48"/>
      <c r="BY5251" s="97"/>
      <c r="BZ5251" s="48"/>
      <c r="CA5251" s="40"/>
      <c r="CB5251" s="94"/>
      <c r="CC5251" s="94"/>
      <c r="CD5251" s="94"/>
      <c r="CE5251" s="40"/>
      <c r="CF5251" s="73"/>
      <c r="CG5251" s="41"/>
      <c r="CH5251" s="41"/>
      <c r="CI5251" s="41"/>
      <c r="CJ5251" s="41"/>
      <c r="CK5251" s="41"/>
      <c r="CL5251" s="68"/>
      <c r="CM5251" s="41"/>
      <c r="CN5251" s="41"/>
      <c r="CO5251" s="39"/>
      <c r="CP5251" s="78"/>
    </row>
    <row r="5252" spans="1:94" s="38" customFormat="1" x14ac:dyDescent="0.25">
      <c r="A5252" s="38">
        <v>5249</v>
      </c>
      <c r="F5252" s="39"/>
      <c r="Q5252" s="39"/>
      <c r="R5252" s="40"/>
      <c r="S5252" s="40"/>
      <c r="T5252" s="39"/>
      <c r="AG5252" s="110"/>
      <c r="AH5252" s="94"/>
      <c r="AJ5252" s="97"/>
      <c r="AL5252" s="39"/>
      <c r="AP5252" s="39"/>
      <c r="AQ5252" s="77"/>
      <c r="AR5252" s="94"/>
      <c r="AT5252" s="97"/>
      <c r="BB5252" s="79"/>
      <c r="BC5252" s="94"/>
      <c r="BE5252" s="97"/>
      <c r="BF5252" s="97"/>
      <c r="BG5252" s="40"/>
      <c r="BK5252" s="40"/>
      <c r="BL5252" s="79"/>
      <c r="BM5252" s="94"/>
      <c r="BO5252" s="97"/>
      <c r="BQ5252" s="40"/>
      <c r="BR5252" s="94"/>
      <c r="BS5252" s="94"/>
      <c r="BT5252" s="94"/>
      <c r="BU5252" s="40"/>
      <c r="BV5252" s="82"/>
      <c r="BW5252" s="94"/>
      <c r="BX5252" s="48"/>
      <c r="BY5252" s="97"/>
      <c r="BZ5252" s="48"/>
      <c r="CA5252" s="40"/>
      <c r="CB5252" s="94"/>
      <c r="CC5252" s="94"/>
      <c r="CD5252" s="94"/>
      <c r="CE5252" s="40"/>
      <c r="CF5252" s="73"/>
      <c r="CG5252" s="41"/>
      <c r="CH5252" s="41"/>
      <c r="CI5252" s="41"/>
      <c r="CJ5252" s="41"/>
      <c r="CK5252" s="41"/>
      <c r="CL5252" s="68"/>
      <c r="CM5252" s="41"/>
      <c r="CN5252" s="41"/>
      <c r="CO5252" s="39"/>
      <c r="CP5252" s="78"/>
    </row>
    <row r="5253" spans="1:94" s="38" customFormat="1" x14ac:dyDescent="0.25">
      <c r="A5253" s="38">
        <v>5250</v>
      </c>
      <c r="F5253" s="39"/>
      <c r="Q5253" s="39"/>
      <c r="R5253" s="40"/>
      <c r="S5253" s="40"/>
      <c r="T5253" s="39"/>
      <c r="AG5253" s="110"/>
      <c r="AH5253" s="94"/>
      <c r="AJ5253" s="97"/>
      <c r="AL5253" s="39"/>
      <c r="AP5253" s="39"/>
      <c r="AQ5253" s="77"/>
      <c r="AR5253" s="94"/>
      <c r="AT5253" s="97"/>
      <c r="BB5253" s="79"/>
      <c r="BC5253" s="94"/>
      <c r="BE5253" s="97"/>
      <c r="BF5253" s="97"/>
      <c r="BG5253" s="40"/>
      <c r="BK5253" s="40"/>
      <c r="BL5253" s="79"/>
      <c r="BM5253" s="94"/>
      <c r="BO5253" s="97"/>
      <c r="BQ5253" s="40"/>
      <c r="BR5253" s="94"/>
      <c r="BS5253" s="94"/>
      <c r="BT5253" s="94"/>
      <c r="BU5253" s="40"/>
      <c r="BV5253" s="82"/>
      <c r="BW5253" s="94"/>
      <c r="BX5253" s="48"/>
      <c r="BY5253" s="97"/>
      <c r="BZ5253" s="48"/>
      <c r="CA5253" s="40"/>
      <c r="CB5253" s="94"/>
      <c r="CC5253" s="94"/>
      <c r="CD5253" s="94"/>
      <c r="CE5253" s="40"/>
      <c r="CF5253" s="73"/>
      <c r="CG5253" s="41"/>
      <c r="CH5253" s="41"/>
      <c r="CI5253" s="41"/>
      <c r="CJ5253" s="41"/>
      <c r="CK5253" s="41"/>
      <c r="CL5253" s="68"/>
      <c r="CM5253" s="41"/>
      <c r="CN5253" s="41"/>
      <c r="CO5253" s="39"/>
      <c r="CP5253" s="78"/>
    </row>
    <row r="5254" spans="1:94" s="38" customFormat="1" x14ac:dyDescent="0.25">
      <c r="A5254" s="38">
        <v>5251</v>
      </c>
      <c r="F5254" s="39"/>
      <c r="Q5254" s="39"/>
      <c r="R5254" s="40"/>
      <c r="S5254" s="40"/>
      <c r="T5254" s="39"/>
      <c r="AG5254" s="110"/>
      <c r="AH5254" s="94"/>
      <c r="AJ5254" s="97"/>
      <c r="AL5254" s="39"/>
      <c r="AP5254" s="39"/>
      <c r="AQ5254" s="77"/>
      <c r="AR5254" s="94"/>
      <c r="AT5254" s="97"/>
      <c r="BB5254" s="79"/>
      <c r="BC5254" s="94"/>
      <c r="BE5254" s="97"/>
      <c r="BF5254" s="97"/>
      <c r="BG5254" s="40"/>
      <c r="BK5254" s="40"/>
      <c r="BL5254" s="79"/>
      <c r="BM5254" s="94"/>
      <c r="BO5254" s="97"/>
      <c r="BQ5254" s="40"/>
      <c r="BR5254" s="94"/>
      <c r="BS5254" s="94"/>
      <c r="BT5254" s="94"/>
      <c r="BU5254" s="40"/>
      <c r="BV5254" s="82"/>
      <c r="BW5254" s="94"/>
      <c r="BX5254" s="48"/>
      <c r="BY5254" s="97"/>
      <c r="BZ5254" s="48"/>
      <c r="CA5254" s="40"/>
      <c r="CB5254" s="94"/>
      <c r="CC5254" s="94"/>
      <c r="CD5254" s="94"/>
      <c r="CE5254" s="40"/>
      <c r="CF5254" s="73"/>
      <c r="CG5254" s="41"/>
      <c r="CH5254" s="41"/>
      <c r="CI5254" s="41"/>
      <c r="CJ5254" s="41"/>
      <c r="CK5254" s="41"/>
      <c r="CL5254" s="68"/>
      <c r="CM5254" s="41"/>
      <c r="CN5254" s="41"/>
      <c r="CO5254" s="39"/>
      <c r="CP5254" s="78"/>
    </row>
    <row r="5255" spans="1:94" s="38" customFormat="1" x14ac:dyDescent="0.25">
      <c r="A5255" s="38">
        <v>5252</v>
      </c>
      <c r="F5255" s="39"/>
      <c r="Q5255" s="39"/>
      <c r="R5255" s="40"/>
      <c r="S5255" s="40"/>
      <c r="T5255" s="39"/>
      <c r="AG5255" s="110"/>
      <c r="AH5255" s="94"/>
      <c r="AJ5255" s="97"/>
      <c r="AL5255" s="39"/>
      <c r="AP5255" s="39"/>
      <c r="AQ5255" s="77"/>
      <c r="AR5255" s="94"/>
      <c r="AT5255" s="97"/>
      <c r="BB5255" s="79"/>
      <c r="BC5255" s="94"/>
      <c r="BE5255" s="97"/>
      <c r="BF5255" s="97"/>
      <c r="BG5255" s="40"/>
      <c r="BK5255" s="40"/>
      <c r="BL5255" s="79"/>
      <c r="BM5255" s="94"/>
      <c r="BO5255" s="97"/>
      <c r="BQ5255" s="40"/>
      <c r="BR5255" s="94"/>
      <c r="BS5255" s="94"/>
      <c r="BT5255" s="94"/>
      <c r="BU5255" s="40"/>
      <c r="BV5255" s="82"/>
      <c r="BW5255" s="94"/>
      <c r="BX5255" s="48"/>
      <c r="BY5255" s="97"/>
      <c r="BZ5255" s="48"/>
      <c r="CA5255" s="40"/>
      <c r="CB5255" s="94"/>
      <c r="CC5255" s="94"/>
      <c r="CD5255" s="94"/>
      <c r="CE5255" s="40"/>
      <c r="CF5255" s="73"/>
      <c r="CG5255" s="41"/>
      <c r="CH5255" s="41"/>
      <c r="CI5255" s="41"/>
      <c r="CJ5255" s="41"/>
      <c r="CK5255" s="41"/>
      <c r="CL5255" s="68"/>
      <c r="CM5255" s="41"/>
      <c r="CN5255" s="41"/>
      <c r="CO5255" s="39"/>
      <c r="CP5255" s="78"/>
    </row>
    <row r="5256" spans="1:94" s="38" customFormat="1" x14ac:dyDescent="0.25">
      <c r="A5256" s="38">
        <v>5253</v>
      </c>
      <c r="F5256" s="39"/>
      <c r="Q5256" s="39"/>
      <c r="R5256" s="40"/>
      <c r="S5256" s="40"/>
      <c r="T5256" s="39"/>
      <c r="AG5256" s="110"/>
      <c r="AH5256" s="94"/>
      <c r="AJ5256" s="97"/>
      <c r="AL5256" s="39"/>
      <c r="AP5256" s="39"/>
      <c r="AQ5256" s="77"/>
      <c r="AR5256" s="94"/>
      <c r="AT5256" s="97"/>
      <c r="BB5256" s="79"/>
      <c r="BC5256" s="94"/>
      <c r="BE5256" s="97"/>
      <c r="BF5256" s="97"/>
      <c r="BG5256" s="40"/>
      <c r="BK5256" s="40"/>
      <c r="BL5256" s="79"/>
      <c r="BM5256" s="94"/>
      <c r="BO5256" s="97"/>
      <c r="BQ5256" s="40"/>
      <c r="BR5256" s="94"/>
      <c r="BS5256" s="94"/>
      <c r="BT5256" s="94"/>
      <c r="BU5256" s="40"/>
      <c r="BV5256" s="82"/>
      <c r="BW5256" s="94"/>
      <c r="BX5256" s="48"/>
      <c r="BY5256" s="97"/>
      <c r="BZ5256" s="48"/>
      <c r="CA5256" s="40"/>
      <c r="CB5256" s="94"/>
      <c r="CC5256" s="94"/>
      <c r="CD5256" s="94"/>
      <c r="CE5256" s="40"/>
      <c r="CF5256" s="73"/>
      <c r="CG5256" s="41"/>
      <c r="CH5256" s="41"/>
      <c r="CI5256" s="41"/>
      <c r="CJ5256" s="41"/>
      <c r="CK5256" s="41"/>
      <c r="CL5256" s="68"/>
      <c r="CM5256" s="41"/>
      <c r="CN5256" s="41"/>
      <c r="CO5256" s="39"/>
      <c r="CP5256" s="78"/>
    </row>
    <row r="5257" spans="1:94" s="38" customFormat="1" x14ac:dyDescent="0.25">
      <c r="A5257" s="38">
        <v>5254</v>
      </c>
      <c r="F5257" s="39"/>
      <c r="Q5257" s="39"/>
      <c r="R5257" s="40"/>
      <c r="S5257" s="40"/>
      <c r="T5257" s="39"/>
      <c r="AG5257" s="110"/>
      <c r="AH5257" s="94"/>
      <c r="AJ5257" s="97"/>
      <c r="AL5257" s="39"/>
      <c r="AP5257" s="39"/>
      <c r="AQ5257" s="77"/>
      <c r="AR5257" s="94"/>
      <c r="AT5257" s="97"/>
      <c r="BB5257" s="79"/>
      <c r="BC5257" s="94"/>
      <c r="BE5257" s="97"/>
      <c r="BF5257" s="97"/>
      <c r="BG5257" s="40"/>
      <c r="BK5257" s="40"/>
      <c r="BL5257" s="79"/>
      <c r="BM5257" s="94"/>
      <c r="BO5257" s="97"/>
      <c r="BQ5257" s="40"/>
      <c r="BR5257" s="94"/>
      <c r="BS5257" s="94"/>
      <c r="BT5257" s="94"/>
      <c r="BU5257" s="40"/>
      <c r="BV5257" s="82"/>
      <c r="BW5257" s="94"/>
      <c r="BX5257" s="48"/>
      <c r="BY5257" s="97"/>
      <c r="BZ5257" s="48"/>
      <c r="CA5257" s="40"/>
      <c r="CB5257" s="94"/>
      <c r="CC5257" s="94"/>
      <c r="CD5257" s="94"/>
      <c r="CE5257" s="40"/>
      <c r="CF5257" s="73"/>
      <c r="CG5257" s="41"/>
      <c r="CH5257" s="41"/>
      <c r="CI5257" s="41"/>
      <c r="CJ5257" s="41"/>
      <c r="CK5257" s="41"/>
      <c r="CL5257" s="68"/>
      <c r="CM5257" s="41"/>
      <c r="CN5257" s="41"/>
      <c r="CO5257" s="39"/>
      <c r="CP5257" s="78"/>
    </row>
    <row r="5258" spans="1:94" s="38" customFormat="1" x14ac:dyDescent="0.25">
      <c r="A5258" s="38">
        <v>5255</v>
      </c>
      <c r="F5258" s="39"/>
      <c r="Q5258" s="39"/>
      <c r="R5258" s="40"/>
      <c r="S5258" s="40"/>
      <c r="T5258" s="39"/>
      <c r="AG5258" s="110"/>
      <c r="AH5258" s="94"/>
      <c r="AJ5258" s="97"/>
      <c r="AL5258" s="39"/>
      <c r="AP5258" s="39"/>
      <c r="AQ5258" s="77"/>
      <c r="AR5258" s="94"/>
      <c r="AT5258" s="97"/>
      <c r="BB5258" s="79"/>
      <c r="BC5258" s="94"/>
      <c r="BE5258" s="97"/>
      <c r="BF5258" s="97"/>
      <c r="BG5258" s="40"/>
      <c r="BK5258" s="40"/>
      <c r="BL5258" s="79"/>
      <c r="BM5258" s="94"/>
      <c r="BO5258" s="97"/>
      <c r="BQ5258" s="40"/>
      <c r="BR5258" s="94"/>
      <c r="BS5258" s="94"/>
      <c r="BT5258" s="94"/>
      <c r="BU5258" s="40"/>
      <c r="BV5258" s="82"/>
      <c r="BW5258" s="94"/>
      <c r="BX5258" s="48"/>
      <c r="BY5258" s="97"/>
      <c r="BZ5258" s="48"/>
      <c r="CA5258" s="40"/>
      <c r="CB5258" s="94"/>
      <c r="CC5258" s="94"/>
      <c r="CD5258" s="94"/>
      <c r="CE5258" s="40"/>
      <c r="CF5258" s="73"/>
      <c r="CG5258" s="41"/>
      <c r="CH5258" s="41"/>
      <c r="CI5258" s="41"/>
      <c r="CJ5258" s="41"/>
      <c r="CK5258" s="41"/>
      <c r="CL5258" s="68"/>
      <c r="CM5258" s="41"/>
      <c r="CN5258" s="41"/>
      <c r="CO5258" s="39"/>
      <c r="CP5258" s="78"/>
    </row>
    <row r="5259" spans="1:94" s="38" customFormat="1" x14ac:dyDescent="0.25">
      <c r="A5259" s="38">
        <v>5256</v>
      </c>
      <c r="F5259" s="39"/>
      <c r="Q5259" s="39"/>
      <c r="R5259" s="40"/>
      <c r="S5259" s="40"/>
      <c r="T5259" s="39"/>
      <c r="AG5259" s="110"/>
      <c r="AH5259" s="94"/>
      <c r="AJ5259" s="97"/>
      <c r="AL5259" s="39"/>
      <c r="AP5259" s="39"/>
      <c r="AQ5259" s="77"/>
      <c r="AR5259" s="94"/>
      <c r="AT5259" s="97"/>
      <c r="BB5259" s="79"/>
      <c r="BC5259" s="94"/>
      <c r="BE5259" s="97"/>
      <c r="BF5259" s="97"/>
      <c r="BG5259" s="40"/>
      <c r="BK5259" s="40"/>
      <c r="BL5259" s="79"/>
      <c r="BM5259" s="94"/>
      <c r="BO5259" s="97"/>
      <c r="BQ5259" s="40"/>
      <c r="BR5259" s="94"/>
      <c r="BS5259" s="94"/>
      <c r="BT5259" s="94"/>
      <c r="BU5259" s="40"/>
      <c r="BV5259" s="82"/>
      <c r="BW5259" s="94"/>
      <c r="BX5259" s="48"/>
      <c r="BY5259" s="97"/>
      <c r="BZ5259" s="48"/>
      <c r="CA5259" s="40"/>
      <c r="CB5259" s="94"/>
      <c r="CC5259" s="94"/>
      <c r="CD5259" s="94"/>
      <c r="CE5259" s="40"/>
      <c r="CF5259" s="73"/>
      <c r="CG5259" s="41"/>
      <c r="CH5259" s="41"/>
      <c r="CI5259" s="41"/>
      <c r="CJ5259" s="41"/>
      <c r="CK5259" s="41"/>
      <c r="CL5259" s="68"/>
      <c r="CM5259" s="41"/>
      <c r="CN5259" s="41"/>
      <c r="CO5259" s="39"/>
      <c r="CP5259" s="78"/>
    </row>
    <row r="5260" spans="1:94" s="38" customFormat="1" x14ac:dyDescent="0.25">
      <c r="A5260" s="38">
        <v>5257</v>
      </c>
      <c r="F5260" s="39"/>
      <c r="Q5260" s="39"/>
      <c r="R5260" s="40"/>
      <c r="S5260" s="40"/>
      <c r="T5260" s="39"/>
      <c r="AG5260" s="110"/>
      <c r="AH5260" s="94"/>
      <c r="AJ5260" s="97"/>
      <c r="AL5260" s="39"/>
      <c r="AP5260" s="39"/>
      <c r="AQ5260" s="77"/>
      <c r="AR5260" s="94"/>
      <c r="AT5260" s="97"/>
      <c r="BB5260" s="79"/>
      <c r="BC5260" s="94"/>
      <c r="BE5260" s="97"/>
      <c r="BF5260" s="97"/>
      <c r="BG5260" s="40"/>
      <c r="BK5260" s="40"/>
      <c r="BL5260" s="79"/>
      <c r="BM5260" s="94"/>
      <c r="BO5260" s="97"/>
      <c r="BQ5260" s="40"/>
      <c r="BR5260" s="94"/>
      <c r="BS5260" s="94"/>
      <c r="BT5260" s="94"/>
      <c r="BU5260" s="40"/>
      <c r="BV5260" s="82"/>
      <c r="BW5260" s="94"/>
      <c r="BX5260" s="48"/>
      <c r="BY5260" s="97"/>
      <c r="BZ5260" s="48"/>
      <c r="CA5260" s="40"/>
      <c r="CB5260" s="94"/>
      <c r="CC5260" s="94"/>
      <c r="CD5260" s="94"/>
      <c r="CE5260" s="40"/>
      <c r="CF5260" s="73"/>
      <c r="CG5260" s="41"/>
      <c r="CH5260" s="41"/>
      <c r="CI5260" s="41"/>
      <c r="CJ5260" s="41"/>
      <c r="CK5260" s="41"/>
      <c r="CL5260" s="68"/>
      <c r="CM5260" s="41"/>
      <c r="CN5260" s="41"/>
      <c r="CO5260" s="39"/>
      <c r="CP5260" s="78"/>
    </row>
    <row r="5261" spans="1:94" s="38" customFormat="1" x14ac:dyDescent="0.25">
      <c r="A5261" s="38">
        <v>5258</v>
      </c>
      <c r="F5261" s="39"/>
      <c r="Q5261" s="39"/>
      <c r="R5261" s="40"/>
      <c r="S5261" s="40"/>
      <c r="T5261" s="39"/>
      <c r="AG5261" s="110"/>
      <c r="AH5261" s="94"/>
      <c r="AJ5261" s="97"/>
      <c r="AL5261" s="39"/>
      <c r="AP5261" s="39"/>
      <c r="AQ5261" s="77"/>
      <c r="AR5261" s="94"/>
      <c r="AT5261" s="97"/>
      <c r="BB5261" s="79"/>
      <c r="BC5261" s="94"/>
      <c r="BE5261" s="97"/>
      <c r="BF5261" s="97"/>
      <c r="BG5261" s="40"/>
      <c r="BK5261" s="40"/>
      <c r="BL5261" s="79"/>
      <c r="BM5261" s="94"/>
      <c r="BO5261" s="97"/>
      <c r="BQ5261" s="40"/>
      <c r="BR5261" s="94"/>
      <c r="BS5261" s="94"/>
      <c r="BT5261" s="94"/>
      <c r="BU5261" s="40"/>
      <c r="BV5261" s="82"/>
      <c r="BW5261" s="94"/>
      <c r="BX5261" s="48"/>
      <c r="BY5261" s="97"/>
      <c r="BZ5261" s="48"/>
      <c r="CA5261" s="40"/>
      <c r="CB5261" s="94"/>
      <c r="CC5261" s="94"/>
      <c r="CD5261" s="94"/>
      <c r="CE5261" s="40"/>
      <c r="CF5261" s="73"/>
      <c r="CG5261" s="41"/>
      <c r="CH5261" s="41"/>
      <c r="CI5261" s="41"/>
      <c r="CJ5261" s="41"/>
      <c r="CK5261" s="41"/>
      <c r="CL5261" s="68"/>
      <c r="CM5261" s="41"/>
      <c r="CN5261" s="41"/>
      <c r="CO5261" s="39"/>
      <c r="CP5261" s="78"/>
    </row>
    <row r="5262" spans="1:94" s="38" customFormat="1" x14ac:dyDescent="0.25">
      <c r="A5262" s="38">
        <v>5259</v>
      </c>
      <c r="F5262" s="39"/>
      <c r="Q5262" s="39"/>
      <c r="R5262" s="40"/>
      <c r="S5262" s="40"/>
      <c r="T5262" s="39"/>
      <c r="AG5262" s="110"/>
      <c r="AH5262" s="94"/>
      <c r="AJ5262" s="97"/>
      <c r="AL5262" s="39"/>
      <c r="AP5262" s="39"/>
      <c r="AQ5262" s="77"/>
      <c r="AR5262" s="94"/>
      <c r="AT5262" s="97"/>
      <c r="BB5262" s="79"/>
      <c r="BC5262" s="94"/>
      <c r="BE5262" s="97"/>
      <c r="BF5262" s="97"/>
      <c r="BG5262" s="40"/>
      <c r="BK5262" s="40"/>
      <c r="BL5262" s="79"/>
      <c r="BM5262" s="94"/>
      <c r="BO5262" s="97"/>
      <c r="BQ5262" s="40"/>
      <c r="BR5262" s="94"/>
      <c r="BS5262" s="94"/>
      <c r="BT5262" s="94"/>
      <c r="BU5262" s="40"/>
      <c r="BV5262" s="82"/>
      <c r="BW5262" s="94"/>
      <c r="BX5262" s="48"/>
      <c r="BY5262" s="97"/>
      <c r="BZ5262" s="48"/>
      <c r="CA5262" s="40"/>
      <c r="CB5262" s="94"/>
      <c r="CC5262" s="94"/>
      <c r="CD5262" s="94"/>
      <c r="CE5262" s="40"/>
      <c r="CF5262" s="73"/>
      <c r="CG5262" s="41"/>
      <c r="CH5262" s="41"/>
      <c r="CI5262" s="41"/>
      <c r="CJ5262" s="41"/>
      <c r="CK5262" s="41"/>
      <c r="CL5262" s="68"/>
      <c r="CM5262" s="41"/>
      <c r="CN5262" s="41"/>
      <c r="CO5262" s="39"/>
      <c r="CP5262" s="78"/>
    </row>
    <row r="5263" spans="1:94" s="38" customFormat="1" x14ac:dyDescent="0.25">
      <c r="A5263" s="38">
        <v>5260</v>
      </c>
      <c r="F5263" s="39"/>
      <c r="Q5263" s="39"/>
      <c r="R5263" s="40"/>
      <c r="S5263" s="40"/>
      <c r="T5263" s="39"/>
      <c r="AG5263" s="110"/>
      <c r="AH5263" s="94"/>
      <c r="AJ5263" s="97"/>
      <c r="AL5263" s="39"/>
      <c r="AP5263" s="39"/>
      <c r="AQ5263" s="77"/>
      <c r="AR5263" s="94"/>
      <c r="AT5263" s="97"/>
      <c r="BB5263" s="79"/>
      <c r="BC5263" s="94"/>
      <c r="BE5263" s="97"/>
      <c r="BF5263" s="97"/>
      <c r="BG5263" s="40"/>
      <c r="BK5263" s="40"/>
      <c r="BL5263" s="79"/>
      <c r="BM5263" s="94"/>
      <c r="BO5263" s="97"/>
      <c r="BQ5263" s="40"/>
      <c r="BR5263" s="94"/>
      <c r="BS5263" s="94"/>
      <c r="BT5263" s="94"/>
      <c r="BU5263" s="40"/>
      <c r="BV5263" s="82"/>
      <c r="BW5263" s="94"/>
      <c r="BX5263" s="48"/>
      <c r="BY5263" s="97"/>
      <c r="BZ5263" s="48"/>
      <c r="CA5263" s="40"/>
      <c r="CB5263" s="94"/>
      <c r="CC5263" s="94"/>
      <c r="CD5263" s="94"/>
      <c r="CE5263" s="40"/>
      <c r="CF5263" s="73"/>
      <c r="CG5263" s="41"/>
      <c r="CH5263" s="41"/>
      <c r="CI5263" s="41"/>
      <c r="CJ5263" s="41"/>
      <c r="CK5263" s="41"/>
      <c r="CL5263" s="68"/>
      <c r="CM5263" s="41"/>
      <c r="CN5263" s="41"/>
      <c r="CO5263" s="39"/>
      <c r="CP5263" s="78"/>
    </row>
    <row r="5264" spans="1:94" s="38" customFormat="1" x14ac:dyDescent="0.25">
      <c r="A5264" s="38">
        <v>5261</v>
      </c>
      <c r="F5264" s="39"/>
      <c r="Q5264" s="39"/>
      <c r="R5264" s="40"/>
      <c r="S5264" s="40"/>
      <c r="T5264" s="39"/>
      <c r="AG5264" s="110"/>
      <c r="AH5264" s="94"/>
      <c r="AJ5264" s="97"/>
      <c r="AL5264" s="39"/>
      <c r="AP5264" s="39"/>
      <c r="AQ5264" s="77"/>
      <c r="AR5264" s="94"/>
      <c r="AT5264" s="97"/>
      <c r="BB5264" s="79"/>
      <c r="BC5264" s="94"/>
      <c r="BE5264" s="97"/>
      <c r="BF5264" s="97"/>
      <c r="BG5264" s="40"/>
      <c r="BK5264" s="40"/>
      <c r="BL5264" s="79"/>
      <c r="BM5264" s="94"/>
      <c r="BO5264" s="97"/>
      <c r="BQ5264" s="40"/>
      <c r="BR5264" s="94"/>
      <c r="BS5264" s="94"/>
      <c r="BT5264" s="94"/>
      <c r="BU5264" s="40"/>
      <c r="BV5264" s="82"/>
      <c r="BW5264" s="94"/>
      <c r="BX5264" s="48"/>
      <c r="BY5264" s="97"/>
      <c r="BZ5264" s="48"/>
      <c r="CA5264" s="40"/>
      <c r="CB5264" s="94"/>
      <c r="CC5264" s="94"/>
      <c r="CD5264" s="94"/>
      <c r="CE5264" s="40"/>
      <c r="CF5264" s="73"/>
      <c r="CG5264" s="41"/>
      <c r="CH5264" s="41"/>
      <c r="CI5264" s="41"/>
      <c r="CJ5264" s="41"/>
      <c r="CK5264" s="41"/>
      <c r="CL5264" s="68"/>
      <c r="CM5264" s="41"/>
      <c r="CN5264" s="41"/>
      <c r="CO5264" s="39"/>
      <c r="CP5264" s="78"/>
    </row>
    <row r="5265" spans="1:94" s="38" customFormat="1" x14ac:dyDescent="0.25">
      <c r="A5265" s="38">
        <v>5262</v>
      </c>
      <c r="F5265" s="39"/>
      <c r="Q5265" s="39"/>
      <c r="R5265" s="40"/>
      <c r="S5265" s="40"/>
      <c r="T5265" s="39"/>
      <c r="AG5265" s="110"/>
      <c r="AH5265" s="94"/>
      <c r="AJ5265" s="97"/>
      <c r="AL5265" s="39"/>
      <c r="AP5265" s="39"/>
      <c r="AQ5265" s="77"/>
      <c r="AR5265" s="94"/>
      <c r="AT5265" s="97"/>
      <c r="BB5265" s="79"/>
      <c r="BC5265" s="94"/>
      <c r="BE5265" s="97"/>
      <c r="BF5265" s="97"/>
      <c r="BG5265" s="40"/>
      <c r="BK5265" s="40"/>
      <c r="BL5265" s="79"/>
      <c r="BM5265" s="94"/>
      <c r="BO5265" s="97"/>
      <c r="BQ5265" s="40"/>
      <c r="BR5265" s="94"/>
      <c r="BS5265" s="94"/>
      <c r="BT5265" s="94"/>
      <c r="BU5265" s="40"/>
      <c r="BV5265" s="82"/>
      <c r="BW5265" s="94"/>
      <c r="BX5265" s="48"/>
      <c r="BY5265" s="97"/>
      <c r="BZ5265" s="48"/>
      <c r="CA5265" s="40"/>
      <c r="CB5265" s="94"/>
      <c r="CC5265" s="94"/>
      <c r="CD5265" s="94"/>
      <c r="CE5265" s="40"/>
      <c r="CF5265" s="73"/>
      <c r="CG5265" s="41"/>
      <c r="CH5265" s="41"/>
      <c r="CI5265" s="41"/>
      <c r="CJ5265" s="41"/>
      <c r="CK5265" s="41"/>
      <c r="CL5265" s="68"/>
      <c r="CM5265" s="41"/>
      <c r="CN5265" s="41"/>
      <c r="CO5265" s="39"/>
      <c r="CP5265" s="78"/>
    </row>
    <row r="5266" spans="1:94" s="38" customFormat="1" x14ac:dyDescent="0.25">
      <c r="A5266" s="38">
        <v>5263</v>
      </c>
      <c r="F5266" s="39"/>
      <c r="Q5266" s="39"/>
      <c r="R5266" s="40"/>
      <c r="S5266" s="40"/>
      <c r="T5266" s="39"/>
      <c r="AG5266" s="110"/>
      <c r="AH5266" s="94"/>
      <c r="AJ5266" s="97"/>
      <c r="AL5266" s="39"/>
      <c r="AP5266" s="39"/>
      <c r="AQ5266" s="77"/>
      <c r="AR5266" s="94"/>
      <c r="AT5266" s="97"/>
      <c r="BB5266" s="79"/>
      <c r="BC5266" s="94"/>
      <c r="BE5266" s="97"/>
      <c r="BF5266" s="97"/>
      <c r="BG5266" s="40"/>
      <c r="BK5266" s="40"/>
      <c r="BL5266" s="79"/>
      <c r="BM5266" s="94"/>
      <c r="BO5266" s="97"/>
      <c r="BQ5266" s="40"/>
      <c r="BR5266" s="94"/>
      <c r="BS5266" s="94"/>
      <c r="BT5266" s="94"/>
      <c r="BU5266" s="40"/>
      <c r="BV5266" s="82"/>
      <c r="BW5266" s="94"/>
      <c r="BX5266" s="48"/>
      <c r="BY5266" s="97"/>
      <c r="BZ5266" s="48"/>
      <c r="CA5266" s="40"/>
      <c r="CB5266" s="94"/>
      <c r="CC5266" s="94"/>
      <c r="CD5266" s="94"/>
      <c r="CE5266" s="40"/>
      <c r="CF5266" s="73"/>
      <c r="CG5266" s="41"/>
      <c r="CH5266" s="41"/>
      <c r="CI5266" s="41"/>
      <c r="CJ5266" s="41"/>
      <c r="CK5266" s="41"/>
      <c r="CL5266" s="68"/>
      <c r="CM5266" s="41"/>
      <c r="CN5266" s="41"/>
      <c r="CO5266" s="39"/>
      <c r="CP5266" s="78"/>
    </row>
    <row r="5267" spans="1:94" s="38" customFormat="1" x14ac:dyDescent="0.25">
      <c r="A5267" s="38">
        <v>5264</v>
      </c>
      <c r="F5267" s="39"/>
      <c r="Q5267" s="39"/>
      <c r="R5267" s="40"/>
      <c r="S5267" s="40"/>
      <c r="T5267" s="39"/>
      <c r="AG5267" s="110"/>
      <c r="AH5267" s="94"/>
      <c r="AJ5267" s="97"/>
      <c r="AL5267" s="39"/>
      <c r="AP5267" s="39"/>
      <c r="AQ5267" s="77"/>
      <c r="AR5267" s="94"/>
      <c r="AT5267" s="97"/>
      <c r="BB5267" s="79"/>
      <c r="BC5267" s="94"/>
      <c r="BE5267" s="97"/>
      <c r="BF5267" s="97"/>
      <c r="BG5267" s="40"/>
      <c r="BK5267" s="40"/>
      <c r="BL5267" s="79"/>
      <c r="BM5267" s="94"/>
      <c r="BO5267" s="97"/>
      <c r="BQ5267" s="40"/>
      <c r="BR5267" s="94"/>
      <c r="BS5267" s="94"/>
      <c r="BT5267" s="94"/>
      <c r="BU5267" s="40"/>
      <c r="BV5267" s="82"/>
      <c r="BW5267" s="94"/>
      <c r="BX5267" s="48"/>
      <c r="BY5267" s="97"/>
      <c r="BZ5267" s="48"/>
      <c r="CA5267" s="40"/>
      <c r="CB5267" s="94"/>
      <c r="CC5267" s="94"/>
      <c r="CD5267" s="94"/>
      <c r="CE5267" s="40"/>
      <c r="CF5267" s="73"/>
      <c r="CG5267" s="41"/>
      <c r="CH5267" s="41"/>
      <c r="CI5267" s="41"/>
      <c r="CJ5267" s="41"/>
      <c r="CK5267" s="41"/>
      <c r="CL5267" s="68"/>
      <c r="CM5267" s="41"/>
      <c r="CN5267" s="41"/>
      <c r="CO5267" s="39"/>
      <c r="CP5267" s="78"/>
    </row>
    <row r="5268" spans="1:94" s="38" customFormat="1" x14ac:dyDescent="0.25">
      <c r="A5268" s="38">
        <v>5265</v>
      </c>
      <c r="F5268" s="39"/>
      <c r="Q5268" s="39"/>
      <c r="R5268" s="40"/>
      <c r="S5268" s="40"/>
      <c r="T5268" s="39"/>
      <c r="AG5268" s="110"/>
      <c r="AH5268" s="94"/>
      <c r="AJ5268" s="97"/>
      <c r="AL5268" s="39"/>
      <c r="AP5268" s="39"/>
      <c r="AQ5268" s="77"/>
      <c r="AR5268" s="94"/>
      <c r="AT5268" s="97"/>
      <c r="BB5268" s="79"/>
      <c r="BC5268" s="94"/>
      <c r="BE5268" s="97"/>
      <c r="BF5268" s="97"/>
      <c r="BG5268" s="40"/>
      <c r="BK5268" s="40"/>
      <c r="BL5268" s="79"/>
      <c r="BM5268" s="94"/>
      <c r="BO5268" s="97"/>
      <c r="BQ5268" s="40"/>
      <c r="BR5268" s="94"/>
      <c r="BS5268" s="94"/>
      <c r="BT5268" s="94"/>
      <c r="BU5268" s="40"/>
      <c r="BV5268" s="82"/>
      <c r="BW5268" s="94"/>
      <c r="BX5268" s="48"/>
      <c r="BY5268" s="97"/>
      <c r="BZ5268" s="48"/>
      <c r="CA5268" s="40"/>
      <c r="CB5268" s="94"/>
      <c r="CC5268" s="94"/>
      <c r="CD5268" s="94"/>
      <c r="CE5268" s="40"/>
      <c r="CF5268" s="73"/>
      <c r="CG5268" s="41"/>
      <c r="CH5268" s="41"/>
      <c r="CI5268" s="41"/>
      <c r="CJ5268" s="41"/>
      <c r="CK5268" s="41"/>
      <c r="CL5268" s="68"/>
      <c r="CM5268" s="41"/>
      <c r="CN5268" s="41"/>
      <c r="CO5268" s="39"/>
      <c r="CP5268" s="78"/>
    </row>
    <row r="5269" spans="1:94" s="38" customFormat="1" x14ac:dyDescent="0.25">
      <c r="A5269" s="38">
        <v>5266</v>
      </c>
      <c r="F5269" s="39"/>
      <c r="Q5269" s="39"/>
      <c r="R5269" s="40"/>
      <c r="S5269" s="40"/>
      <c r="T5269" s="39"/>
      <c r="AG5269" s="110"/>
      <c r="AH5269" s="94"/>
      <c r="AJ5269" s="97"/>
      <c r="AL5269" s="39"/>
      <c r="AP5269" s="39"/>
      <c r="AQ5269" s="77"/>
      <c r="AR5269" s="94"/>
      <c r="AT5269" s="97"/>
      <c r="BB5269" s="79"/>
      <c r="BC5269" s="94"/>
      <c r="BE5269" s="97"/>
      <c r="BF5269" s="97"/>
      <c r="BG5269" s="40"/>
      <c r="BK5269" s="40"/>
      <c r="BL5269" s="79"/>
      <c r="BM5269" s="94"/>
      <c r="BO5269" s="97"/>
      <c r="BQ5269" s="40"/>
      <c r="BR5269" s="94"/>
      <c r="BS5269" s="94"/>
      <c r="BT5269" s="94"/>
      <c r="BU5269" s="40"/>
      <c r="BV5269" s="82"/>
      <c r="BW5269" s="94"/>
      <c r="BX5269" s="48"/>
      <c r="BY5269" s="97"/>
      <c r="BZ5269" s="48"/>
      <c r="CA5269" s="40"/>
      <c r="CB5269" s="94"/>
      <c r="CC5269" s="94"/>
      <c r="CD5269" s="94"/>
      <c r="CE5269" s="40"/>
      <c r="CF5269" s="73"/>
      <c r="CG5269" s="41"/>
      <c r="CH5269" s="41"/>
      <c r="CI5269" s="41"/>
      <c r="CJ5269" s="41"/>
      <c r="CK5269" s="41"/>
      <c r="CL5269" s="68"/>
      <c r="CM5269" s="41"/>
      <c r="CN5269" s="41"/>
      <c r="CO5269" s="39"/>
      <c r="CP5269" s="78"/>
    </row>
    <row r="5270" spans="1:94" s="38" customFormat="1" x14ac:dyDescent="0.25">
      <c r="A5270" s="38">
        <v>5267</v>
      </c>
      <c r="F5270" s="39"/>
      <c r="Q5270" s="39"/>
      <c r="R5270" s="40"/>
      <c r="S5270" s="40"/>
      <c r="T5270" s="39"/>
      <c r="AG5270" s="110"/>
      <c r="AH5270" s="94"/>
      <c r="AJ5270" s="97"/>
      <c r="AL5270" s="39"/>
      <c r="AP5270" s="39"/>
      <c r="AQ5270" s="77"/>
      <c r="AR5270" s="94"/>
      <c r="AT5270" s="97"/>
      <c r="BB5270" s="79"/>
      <c r="BC5270" s="94"/>
      <c r="BE5270" s="97"/>
      <c r="BF5270" s="97"/>
      <c r="BG5270" s="40"/>
      <c r="BK5270" s="40"/>
      <c r="BL5270" s="79"/>
      <c r="BM5270" s="94"/>
      <c r="BO5270" s="97"/>
      <c r="BQ5270" s="40"/>
      <c r="BR5270" s="94"/>
      <c r="BS5270" s="94"/>
      <c r="BT5270" s="94"/>
      <c r="BU5270" s="40"/>
      <c r="BV5270" s="82"/>
      <c r="BW5270" s="94"/>
      <c r="BX5270" s="48"/>
      <c r="BY5270" s="97"/>
      <c r="BZ5270" s="48"/>
      <c r="CA5270" s="40"/>
      <c r="CB5270" s="94"/>
      <c r="CC5270" s="94"/>
      <c r="CD5270" s="94"/>
      <c r="CE5270" s="40"/>
      <c r="CF5270" s="73"/>
      <c r="CG5270" s="41"/>
      <c r="CH5270" s="41"/>
      <c r="CI5270" s="41"/>
      <c r="CJ5270" s="41"/>
      <c r="CK5270" s="41"/>
      <c r="CL5270" s="68"/>
      <c r="CM5270" s="41"/>
      <c r="CN5270" s="41"/>
      <c r="CO5270" s="39"/>
      <c r="CP5270" s="78"/>
    </row>
    <row r="5271" spans="1:94" s="38" customFormat="1" x14ac:dyDescent="0.25">
      <c r="A5271" s="38">
        <v>5268</v>
      </c>
      <c r="F5271" s="39"/>
      <c r="Q5271" s="39"/>
      <c r="R5271" s="40"/>
      <c r="S5271" s="40"/>
      <c r="T5271" s="39"/>
      <c r="AG5271" s="110"/>
      <c r="AH5271" s="94"/>
      <c r="AJ5271" s="97"/>
      <c r="AL5271" s="39"/>
      <c r="AP5271" s="39"/>
      <c r="AQ5271" s="77"/>
      <c r="AR5271" s="94"/>
      <c r="AT5271" s="97"/>
      <c r="BB5271" s="79"/>
      <c r="BC5271" s="94"/>
      <c r="BE5271" s="97"/>
      <c r="BF5271" s="97"/>
      <c r="BG5271" s="40"/>
      <c r="BK5271" s="40"/>
      <c r="BL5271" s="79"/>
      <c r="BM5271" s="94"/>
      <c r="BO5271" s="97"/>
      <c r="BQ5271" s="40"/>
      <c r="BR5271" s="94"/>
      <c r="BS5271" s="94"/>
      <c r="BT5271" s="94"/>
      <c r="BU5271" s="40"/>
      <c r="BV5271" s="82"/>
      <c r="BW5271" s="94"/>
      <c r="BX5271" s="48"/>
      <c r="BY5271" s="97"/>
      <c r="BZ5271" s="48"/>
      <c r="CA5271" s="40"/>
      <c r="CB5271" s="94"/>
      <c r="CC5271" s="94"/>
      <c r="CD5271" s="94"/>
      <c r="CE5271" s="40"/>
      <c r="CF5271" s="73"/>
      <c r="CG5271" s="41"/>
      <c r="CH5271" s="41"/>
      <c r="CI5271" s="41"/>
      <c r="CJ5271" s="41"/>
      <c r="CK5271" s="41"/>
      <c r="CL5271" s="68"/>
      <c r="CM5271" s="41"/>
      <c r="CN5271" s="41"/>
      <c r="CO5271" s="39"/>
      <c r="CP5271" s="78"/>
    </row>
    <row r="5272" spans="1:94" s="38" customFormat="1" x14ac:dyDescent="0.25">
      <c r="A5272" s="38">
        <v>5269</v>
      </c>
      <c r="F5272" s="39"/>
      <c r="Q5272" s="39"/>
      <c r="R5272" s="40"/>
      <c r="S5272" s="40"/>
      <c r="T5272" s="39"/>
      <c r="AG5272" s="110"/>
      <c r="AH5272" s="94"/>
      <c r="AJ5272" s="97"/>
      <c r="AL5272" s="39"/>
      <c r="AP5272" s="39"/>
      <c r="AQ5272" s="77"/>
      <c r="AR5272" s="94"/>
      <c r="AT5272" s="97"/>
      <c r="BB5272" s="79"/>
      <c r="BC5272" s="94"/>
      <c r="BE5272" s="97"/>
      <c r="BF5272" s="97"/>
      <c r="BG5272" s="40"/>
      <c r="BK5272" s="40"/>
      <c r="BL5272" s="79"/>
      <c r="BM5272" s="94"/>
      <c r="BO5272" s="97"/>
      <c r="BQ5272" s="40"/>
      <c r="BR5272" s="94"/>
      <c r="BS5272" s="94"/>
      <c r="BT5272" s="94"/>
      <c r="BU5272" s="40"/>
      <c r="BV5272" s="82"/>
      <c r="BW5272" s="94"/>
      <c r="BX5272" s="48"/>
      <c r="BY5272" s="97"/>
      <c r="BZ5272" s="48"/>
      <c r="CA5272" s="40"/>
      <c r="CB5272" s="94"/>
      <c r="CC5272" s="94"/>
      <c r="CD5272" s="94"/>
      <c r="CE5272" s="40"/>
      <c r="CF5272" s="73"/>
      <c r="CG5272" s="41"/>
      <c r="CH5272" s="41"/>
      <c r="CI5272" s="41"/>
      <c r="CJ5272" s="41"/>
      <c r="CK5272" s="41"/>
      <c r="CL5272" s="68"/>
      <c r="CM5272" s="41"/>
      <c r="CN5272" s="41"/>
      <c r="CO5272" s="39"/>
      <c r="CP5272" s="78"/>
    </row>
    <row r="5273" spans="1:94" s="38" customFormat="1" x14ac:dyDescent="0.25">
      <c r="A5273" s="38">
        <v>5270</v>
      </c>
      <c r="F5273" s="39"/>
      <c r="Q5273" s="39"/>
      <c r="R5273" s="40"/>
      <c r="S5273" s="40"/>
      <c r="T5273" s="39"/>
      <c r="AG5273" s="110"/>
      <c r="AH5273" s="94"/>
      <c r="AJ5273" s="97"/>
      <c r="AL5273" s="39"/>
      <c r="AP5273" s="39"/>
      <c r="AQ5273" s="77"/>
      <c r="AR5273" s="94"/>
      <c r="AT5273" s="97"/>
      <c r="BB5273" s="79"/>
      <c r="BC5273" s="94"/>
      <c r="BE5273" s="97"/>
      <c r="BF5273" s="97"/>
      <c r="BG5273" s="40"/>
      <c r="BK5273" s="40"/>
      <c r="BL5273" s="79"/>
      <c r="BM5273" s="94"/>
      <c r="BO5273" s="97"/>
      <c r="BQ5273" s="40"/>
      <c r="BR5273" s="94"/>
      <c r="BS5273" s="94"/>
      <c r="BT5273" s="94"/>
      <c r="BU5273" s="40"/>
      <c r="BV5273" s="82"/>
      <c r="BW5273" s="94"/>
      <c r="BX5273" s="48"/>
      <c r="BY5273" s="97"/>
      <c r="BZ5273" s="48"/>
      <c r="CA5273" s="40"/>
      <c r="CB5273" s="94"/>
      <c r="CC5273" s="94"/>
      <c r="CD5273" s="94"/>
      <c r="CE5273" s="40"/>
      <c r="CF5273" s="73"/>
      <c r="CG5273" s="41"/>
      <c r="CH5273" s="41"/>
      <c r="CI5273" s="41"/>
      <c r="CJ5273" s="41"/>
      <c r="CK5273" s="41"/>
      <c r="CL5273" s="68"/>
      <c r="CM5273" s="41"/>
      <c r="CN5273" s="41"/>
      <c r="CO5273" s="39"/>
      <c r="CP5273" s="78"/>
    </row>
    <row r="5274" spans="1:94" s="38" customFormat="1" x14ac:dyDescent="0.25">
      <c r="A5274" s="38">
        <v>5271</v>
      </c>
      <c r="F5274" s="39"/>
      <c r="Q5274" s="39"/>
      <c r="R5274" s="40"/>
      <c r="S5274" s="40"/>
      <c r="T5274" s="39"/>
      <c r="AG5274" s="110"/>
      <c r="AH5274" s="94"/>
      <c r="AJ5274" s="97"/>
      <c r="AL5274" s="39"/>
      <c r="AP5274" s="39"/>
      <c r="AQ5274" s="77"/>
      <c r="AR5274" s="94"/>
      <c r="AT5274" s="97"/>
      <c r="BB5274" s="79"/>
      <c r="BC5274" s="94"/>
      <c r="BE5274" s="97"/>
      <c r="BF5274" s="97"/>
      <c r="BG5274" s="40"/>
      <c r="BK5274" s="40"/>
      <c r="BL5274" s="79"/>
      <c r="BM5274" s="94"/>
      <c r="BO5274" s="97"/>
      <c r="BQ5274" s="40"/>
      <c r="BR5274" s="94"/>
      <c r="BS5274" s="94"/>
      <c r="BT5274" s="94"/>
      <c r="BU5274" s="40"/>
      <c r="BV5274" s="82"/>
      <c r="BW5274" s="94"/>
      <c r="BX5274" s="48"/>
      <c r="BY5274" s="97"/>
      <c r="BZ5274" s="48"/>
      <c r="CA5274" s="40"/>
      <c r="CB5274" s="94"/>
      <c r="CC5274" s="94"/>
      <c r="CD5274" s="94"/>
      <c r="CE5274" s="40"/>
      <c r="CF5274" s="73"/>
      <c r="CG5274" s="41"/>
      <c r="CH5274" s="41"/>
      <c r="CI5274" s="41"/>
      <c r="CJ5274" s="41"/>
      <c r="CK5274" s="41"/>
      <c r="CL5274" s="68"/>
      <c r="CM5274" s="41"/>
      <c r="CN5274" s="41"/>
      <c r="CO5274" s="39"/>
      <c r="CP5274" s="78"/>
    </row>
    <row r="5275" spans="1:94" s="38" customFormat="1" x14ac:dyDescent="0.25">
      <c r="A5275" s="38">
        <v>5272</v>
      </c>
      <c r="F5275" s="39"/>
      <c r="Q5275" s="39"/>
      <c r="R5275" s="40"/>
      <c r="S5275" s="40"/>
      <c r="T5275" s="39"/>
      <c r="AG5275" s="110"/>
      <c r="AH5275" s="94"/>
      <c r="AJ5275" s="97"/>
      <c r="AL5275" s="39"/>
      <c r="AP5275" s="39"/>
      <c r="AQ5275" s="77"/>
      <c r="AR5275" s="94"/>
      <c r="AT5275" s="97"/>
      <c r="BB5275" s="79"/>
      <c r="BC5275" s="94"/>
      <c r="BE5275" s="97"/>
      <c r="BF5275" s="97"/>
      <c r="BG5275" s="40"/>
      <c r="BK5275" s="40"/>
      <c r="BL5275" s="79"/>
      <c r="BM5275" s="94"/>
      <c r="BO5275" s="97"/>
      <c r="BQ5275" s="40"/>
      <c r="BR5275" s="94"/>
      <c r="BS5275" s="94"/>
      <c r="BT5275" s="94"/>
      <c r="BU5275" s="40"/>
      <c r="BV5275" s="82"/>
      <c r="BW5275" s="94"/>
      <c r="BX5275" s="48"/>
      <c r="BY5275" s="97"/>
      <c r="BZ5275" s="48"/>
      <c r="CA5275" s="40"/>
      <c r="CB5275" s="94"/>
      <c r="CC5275" s="94"/>
      <c r="CD5275" s="94"/>
      <c r="CE5275" s="40"/>
      <c r="CF5275" s="73"/>
      <c r="CG5275" s="41"/>
      <c r="CH5275" s="41"/>
      <c r="CI5275" s="41"/>
      <c r="CJ5275" s="41"/>
      <c r="CK5275" s="41"/>
      <c r="CL5275" s="68"/>
      <c r="CM5275" s="41"/>
      <c r="CN5275" s="41"/>
      <c r="CO5275" s="39"/>
      <c r="CP5275" s="78"/>
    </row>
    <row r="5276" spans="1:94" s="38" customFormat="1" x14ac:dyDescent="0.25">
      <c r="A5276" s="38">
        <v>5273</v>
      </c>
      <c r="F5276" s="39"/>
      <c r="Q5276" s="39"/>
      <c r="R5276" s="40"/>
      <c r="S5276" s="40"/>
      <c r="T5276" s="39"/>
      <c r="AG5276" s="110"/>
      <c r="AH5276" s="94"/>
      <c r="AJ5276" s="97"/>
      <c r="AL5276" s="39"/>
      <c r="AP5276" s="39"/>
      <c r="AQ5276" s="77"/>
      <c r="AR5276" s="94"/>
      <c r="AT5276" s="97"/>
      <c r="BB5276" s="79"/>
      <c r="BC5276" s="94"/>
      <c r="BE5276" s="97"/>
      <c r="BF5276" s="97"/>
      <c r="BG5276" s="40"/>
      <c r="BK5276" s="40"/>
      <c r="BL5276" s="79"/>
      <c r="BM5276" s="94"/>
      <c r="BO5276" s="97"/>
      <c r="BQ5276" s="40"/>
      <c r="BR5276" s="94"/>
      <c r="BS5276" s="94"/>
      <c r="BT5276" s="94"/>
      <c r="BU5276" s="40"/>
      <c r="BV5276" s="82"/>
      <c r="BW5276" s="94"/>
      <c r="BX5276" s="48"/>
      <c r="BY5276" s="97"/>
      <c r="BZ5276" s="48"/>
      <c r="CA5276" s="40"/>
      <c r="CB5276" s="94"/>
      <c r="CC5276" s="94"/>
      <c r="CD5276" s="94"/>
      <c r="CE5276" s="40"/>
      <c r="CF5276" s="73"/>
      <c r="CG5276" s="41"/>
      <c r="CH5276" s="41"/>
      <c r="CI5276" s="41"/>
      <c r="CJ5276" s="41"/>
      <c r="CK5276" s="41"/>
      <c r="CL5276" s="68"/>
      <c r="CM5276" s="41"/>
      <c r="CN5276" s="41"/>
      <c r="CO5276" s="39"/>
      <c r="CP5276" s="78"/>
    </row>
    <row r="5277" spans="1:94" s="38" customFormat="1" x14ac:dyDescent="0.25">
      <c r="A5277" s="38">
        <v>5274</v>
      </c>
      <c r="F5277" s="39"/>
      <c r="Q5277" s="39"/>
      <c r="R5277" s="40"/>
      <c r="S5277" s="40"/>
      <c r="T5277" s="39"/>
      <c r="AG5277" s="110"/>
      <c r="AH5277" s="94"/>
      <c r="AJ5277" s="97"/>
      <c r="AL5277" s="39"/>
      <c r="AP5277" s="39"/>
      <c r="AQ5277" s="77"/>
      <c r="AR5277" s="94"/>
      <c r="AT5277" s="97"/>
      <c r="BB5277" s="79"/>
      <c r="BC5277" s="94"/>
      <c r="BE5277" s="97"/>
      <c r="BF5277" s="97"/>
      <c r="BG5277" s="40"/>
      <c r="BK5277" s="40"/>
      <c r="BL5277" s="79"/>
      <c r="BM5277" s="94"/>
      <c r="BO5277" s="97"/>
      <c r="BQ5277" s="40"/>
      <c r="BR5277" s="94"/>
      <c r="BS5277" s="94"/>
      <c r="BT5277" s="94"/>
      <c r="BU5277" s="40"/>
      <c r="BV5277" s="82"/>
      <c r="BW5277" s="94"/>
      <c r="BX5277" s="48"/>
      <c r="BY5277" s="97"/>
      <c r="BZ5277" s="48"/>
      <c r="CA5277" s="40"/>
      <c r="CB5277" s="94"/>
      <c r="CC5277" s="94"/>
      <c r="CD5277" s="94"/>
      <c r="CE5277" s="40"/>
      <c r="CF5277" s="73"/>
      <c r="CG5277" s="41"/>
      <c r="CH5277" s="41"/>
      <c r="CI5277" s="41"/>
      <c r="CJ5277" s="41"/>
      <c r="CK5277" s="41"/>
      <c r="CL5277" s="68"/>
      <c r="CM5277" s="41"/>
      <c r="CN5277" s="41"/>
      <c r="CO5277" s="39"/>
      <c r="CP5277" s="78"/>
    </row>
    <row r="5278" spans="1:94" s="38" customFormat="1" x14ac:dyDescent="0.25">
      <c r="A5278" s="38">
        <v>5275</v>
      </c>
      <c r="F5278" s="39"/>
      <c r="Q5278" s="39"/>
      <c r="R5278" s="40"/>
      <c r="S5278" s="40"/>
      <c r="T5278" s="39"/>
      <c r="AG5278" s="110"/>
      <c r="AH5278" s="94"/>
      <c r="AJ5278" s="97"/>
      <c r="AL5278" s="39"/>
      <c r="AP5278" s="39"/>
      <c r="AQ5278" s="77"/>
      <c r="AR5278" s="94"/>
      <c r="AT5278" s="97"/>
      <c r="BB5278" s="79"/>
      <c r="BC5278" s="94"/>
      <c r="BE5278" s="97"/>
      <c r="BF5278" s="97"/>
      <c r="BG5278" s="40"/>
      <c r="BK5278" s="40"/>
      <c r="BL5278" s="79"/>
      <c r="BM5278" s="94"/>
      <c r="BO5278" s="97"/>
      <c r="BQ5278" s="40"/>
      <c r="BR5278" s="94"/>
      <c r="BS5278" s="94"/>
      <c r="BT5278" s="94"/>
      <c r="BU5278" s="40"/>
      <c r="BV5278" s="82"/>
      <c r="BW5278" s="94"/>
      <c r="BX5278" s="48"/>
      <c r="BY5278" s="97"/>
      <c r="BZ5278" s="48"/>
      <c r="CA5278" s="40"/>
      <c r="CB5278" s="94"/>
      <c r="CC5278" s="94"/>
      <c r="CD5278" s="94"/>
      <c r="CE5278" s="40"/>
      <c r="CF5278" s="73"/>
      <c r="CG5278" s="41"/>
      <c r="CH5278" s="41"/>
      <c r="CI5278" s="41"/>
      <c r="CJ5278" s="41"/>
      <c r="CK5278" s="41"/>
      <c r="CL5278" s="68"/>
      <c r="CM5278" s="41"/>
      <c r="CN5278" s="41"/>
      <c r="CO5278" s="39"/>
      <c r="CP5278" s="78"/>
    </row>
    <row r="5279" spans="1:94" s="38" customFormat="1" x14ac:dyDescent="0.25">
      <c r="A5279" s="38">
        <v>5276</v>
      </c>
      <c r="F5279" s="39"/>
      <c r="Q5279" s="39"/>
      <c r="R5279" s="40"/>
      <c r="S5279" s="40"/>
      <c r="T5279" s="39"/>
      <c r="AG5279" s="110"/>
      <c r="AH5279" s="94"/>
      <c r="AJ5279" s="97"/>
      <c r="AL5279" s="39"/>
      <c r="AP5279" s="39"/>
      <c r="AQ5279" s="77"/>
      <c r="AR5279" s="94"/>
      <c r="AT5279" s="97"/>
      <c r="BB5279" s="79"/>
      <c r="BC5279" s="94"/>
      <c r="BE5279" s="97"/>
      <c r="BF5279" s="97"/>
      <c r="BG5279" s="40"/>
      <c r="BK5279" s="40"/>
      <c r="BL5279" s="79"/>
      <c r="BM5279" s="94"/>
      <c r="BO5279" s="97"/>
      <c r="BQ5279" s="40"/>
      <c r="BR5279" s="94"/>
      <c r="BS5279" s="94"/>
      <c r="BT5279" s="94"/>
      <c r="BU5279" s="40"/>
      <c r="BV5279" s="82"/>
      <c r="BW5279" s="94"/>
      <c r="BX5279" s="48"/>
      <c r="BY5279" s="97"/>
      <c r="BZ5279" s="48"/>
      <c r="CA5279" s="40"/>
      <c r="CB5279" s="94"/>
      <c r="CC5279" s="94"/>
      <c r="CD5279" s="94"/>
      <c r="CE5279" s="40"/>
      <c r="CF5279" s="73"/>
      <c r="CG5279" s="41"/>
      <c r="CH5279" s="41"/>
      <c r="CI5279" s="41"/>
      <c r="CJ5279" s="41"/>
      <c r="CK5279" s="41"/>
      <c r="CL5279" s="68"/>
      <c r="CM5279" s="41"/>
      <c r="CN5279" s="41"/>
      <c r="CO5279" s="39"/>
      <c r="CP5279" s="78"/>
    </row>
    <row r="5280" spans="1:94" s="38" customFormat="1" x14ac:dyDescent="0.25">
      <c r="A5280" s="38">
        <v>5277</v>
      </c>
      <c r="F5280" s="39"/>
      <c r="Q5280" s="39"/>
      <c r="R5280" s="40"/>
      <c r="S5280" s="40"/>
      <c r="T5280" s="39"/>
      <c r="AG5280" s="110"/>
      <c r="AH5280" s="94"/>
      <c r="AJ5280" s="97"/>
      <c r="AL5280" s="39"/>
      <c r="AP5280" s="39"/>
      <c r="AQ5280" s="77"/>
      <c r="AR5280" s="94"/>
      <c r="AT5280" s="97"/>
      <c r="BB5280" s="79"/>
      <c r="BC5280" s="94"/>
      <c r="BE5280" s="97"/>
      <c r="BF5280" s="97"/>
      <c r="BG5280" s="40"/>
      <c r="BK5280" s="40"/>
      <c r="BL5280" s="79"/>
      <c r="BM5280" s="94"/>
      <c r="BO5280" s="97"/>
      <c r="BQ5280" s="40"/>
      <c r="BR5280" s="94"/>
      <c r="BS5280" s="94"/>
      <c r="BT5280" s="94"/>
      <c r="BU5280" s="40"/>
      <c r="BV5280" s="82"/>
      <c r="BW5280" s="94"/>
      <c r="BX5280" s="48"/>
      <c r="BY5280" s="97"/>
      <c r="BZ5280" s="48"/>
      <c r="CA5280" s="40"/>
      <c r="CB5280" s="94"/>
      <c r="CC5280" s="94"/>
      <c r="CD5280" s="94"/>
      <c r="CE5280" s="40"/>
      <c r="CF5280" s="73"/>
      <c r="CG5280" s="41"/>
      <c r="CH5280" s="41"/>
      <c r="CI5280" s="41"/>
      <c r="CJ5280" s="41"/>
      <c r="CK5280" s="41"/>
      <c r="CL5280" s="68"/>
      <c r="CM5280" s="41"/>
      <c r="CN5280" s="41"/>
      <c r="CO5280" s="39"/>
      <c r="CP5280" s="78"/>
    </row>
    <row r="5281" spans="1:94" s="38" customFormat="1" x14ac:dyDescent="0.25">
      <c r="A5281" s="38">
        <v>5278</v>
      </c>
      <c r="F5281" s="39"/>
      <c r="Q5281" s="39"/>
      <c r="R5281" s="40"/>
      <c r="S5281" s="40"/>
      <c r="T5281" s="39"/>
      <c r="AG5281" s="110"/>
      <c r="AH5281" s="94"/>
      <c r="AJ5281" s="97"/>
      <c r="AL5281" s="39"/>
      <c r="AP5281" s="39"/>
      <c r="AQ5281" s="77"/>
      <c r="AR5281" s="94"/>
      <c r="AT5281" s="97"/>
      <c r="BB5281" s="79"/>
      <c r="BC5281" s="94"/>
      <c r="BE5281" s="97"/>
      <c r="BF5281" s="97"/>
      <c r="BG5281" s="40"/>
      <c r="BK5281" s="40"/>
      <c r="BL5281" s="79"/>
      <c r="BM5281" s="94"/>
      <c r="BO5281" s="97"/>
      <c r="BQ5281" s="40"/>
      <c r="BR5281" s="94"/>
      <c r="BS5281" s="94"/>
      <c r="BT5281" s="94"/>
      <c r="BU5281" s="40"/>
      <c r="BV5281" s="82"/>
      <c r="BW5281" s="94"/>
      <c r="BX5281" s="48"/>
      <c r="BY5281" s="97"/>
      <c r="BZ5281" s="48"/>
      <c r="CA5281" s="40"/>
      <c r="CB5281" s="94"/>
      <c r="CC5281" s="94"/>
      <c r="CD5281" s="94"/>
      <c r="CE5281" s="40"/>
      <c r="CF5281" s="73"/>
      <c r="CG5281" s="41"/>
      <c r="CH5281" s="41"/>
      <c r="CI5281" s="41"/>
      <c r="CJ5281" s="41"/>
      <c r="CK5281" s="41"/>
      <c r="CL5281" s="68"/>
      <c r="CM5281" s="41"/>
      <c r="CN5281" s="41"/>
      <c r="CO5281" s="39"/>
      <c r="CP5281" s="78"/>
    </row>
    <row r="5282" spans="1:94" s="38" customFormat="1" x14ac:dyDescent="0.25">
      <c r="A5282" s="38">
        <v>5279</v>
      </c>
      <c r="F5282" s="39"/>
      <c r="Q5282" s="39"/>
      <c r="R5282" s="40"/>
      <c r="S5282" s="40"/>
      <c r="T5282" s="39"/>
      <c r="AG5282" s="110"/>
      <c r="AH5282" s="94"/>
      <c r="AJ5282" s="97"/>
      <c r="AL5282" s="39"/>
      <c r="AP5282" s="39"/>
      <c r="AQ5282" s="77"/>
      <c r="AR5282" s="94"/>
      <c r="AT5282" s="97"/>
      <c r="BB5282" s="79"/>
      <c r="BC5282" s="94"/>
      <c r="BE5282" s="97"/>
      <c r="BF5282" s="97"/>
      <c r="BG5282" s="40"/>
      <c r="BK5282" s="40"/>
      <c r="BL5282" s="79"/>
      <c r="BM5282" s="94"/>
      <c r="BO5282" s="97"/>
      <c r="BQ5282" s="40"/>
      <c r="BR5282" s="94"/>
      <c r="BS5282" s="94"/>
      <c r="BT5282" s="94"/>
      <c r="BU5282" s="40"/>
      <c r="BV5282" s="82"/>
      <c r="BW5282" s="94"/>
      <c r="BX5282" s="48"/>
      <c r="BY5282" s="97"/>
      <c r="BZ5282" s="48"/>
      <c r="CA5282" s="40"/>
      <c r="CB5282" s="94"/>
      <c r="CC5282" s="94"/>
      <c r="CD5282" s="94"/>
      <c r="CE5282" s="40"/>
      <c r="CF5282" s="73"/>
      <c r="CG5282" s="41"/>
      <c r="CH5282" s="41"/>
      <c r="CI5282" s="41"/>
      <c r="CJ5282" s="41"/>
      <c r="CK5282" s="41"/>
      <c r="CL5282" s="68"/>
      <c r="CM5282" s="41"/>
      <c r="CN5282" s="41"/>
      <c r="CO5282" s="39"/>
      <c r="CP5282" s="78"/>
    </row>
    <row r="5283" spans="1:94" s="38" customFormat="1" x14ac:dyDescent="0.25">
      <c r="A5283" s="38">
        <v>5280</v>
      </c>
      <c r="F5283" s="39"/>
      <c r="Q5283" s="39"/>
      <c r="R5283" s="40"/>
      <c r="S5283" s="40"/>
      <c r="T5283" s="39"/>
      <c r="AG5283" s="110"/>
      <c r="AH5283" s="94"/>
      <c r="AJ5283" s="97"/>
      <c r="AL5283" s="39"/>
      <c r="AP5283" s="39"/>
      <c r="AQ5283" s="77"/>
      <c r="AR5283" s="94"/>
      <c r="AT5283" s="97"/>
      <c r="BB5283" s="79"/>
      <c r="BC5283" s="94"/>
      <c r="BE5283" s="97"/>
      <c r="BF5283" s="97"/>
      <c r="BG5283" s="40"/>
      <c r="BK5283" s="40"/>
      <c r="BL5283" s="79"/>
      <c r="BM5283" s="94"/>
      <c r="BO5283" s="97"/>
      <c r="BQ5283" s="40"/>
      <c r="BR5283" s="94"/>
      <c r="BS5283" s="94"/>
      <c r="BT5283" s="94"/>
      <c r="BU5283" s="40"/>
      <c r="BV5283" s="82"/>
      <c r="BW5283" s="94"/>
      <c r="BX5283" s="48"/>
      <c r="BY5283" s="97"/>
      <c r="BZ5283" s="48"/>
      <c r="CA5283" s="40"/>
      <c r="CB5283" s="94"/>
      <c r="CC5283" s="94"/>
      <c r="CD5283" s="94"/>
      <c r="CE5283" s="40"/>
      <c r="CF5283" s="73"/>
      <c r="CG5283" s="41"/>
      <c r="CH5283" s="41"/>
      <c r="CI5283" s="41"/>
      <c r="CJ5283" s="41"/>
      <c r="CK5283" s="41"/>
      <c r="CL5283" s="68"/>
      <c r="CM5283" s="41"/>
      <c r="CN5283" s="41"/>
      <c r="CO5283" s="39"/>
      <c r="CP5283" s="78"/>
    </row>
    <row r="5284" spans="1:94" s="38" customFormat="1" x14ac:dyDescent="0.25">
      <c r="A5284" s="38">
        <v>5281</v>
      </c>
      <c r="F5284" s="39"/>
      <c r="Q5284" s="39"/>
      <c r="R5284" s="40"/>
      <c r="S5284" s="40"/>
      <c r="T5284" s="39"/>
      <c r="AG5284" s="110"/>
      <c r="AH5284" s="94"/>
      <c r="AJ5284" s="97"/>
      <c r="AL5284" s="39"/>
      <c r="AP5284" s="39"/>
      <c r="AQ5284" s="77"/>
      <c r="AR5284" s="94"/>
      <c r="AT5284" s="97"/>
      <c r="BB5284" s="79"/>
      <c r="BC5284" s="94"/>
      <c r="BE5284" s="97"/>
      <c r="BF5284" s="97"/>
      <c r="BG5284" s="40"/>
      <c r="BK5284" s="40"/>
      <c r="BL5284" s="79"/>
      <c r="BM5284" s="94"/>
      <c r="BO5284" s="97"/>
      <c r="BQ5284" s="40"/>
      <c r="BR5284" s="94"/>
      <c r="BS5284" s="94"/>
      <c r="BT5284" s="94"/>
      <c r="BU5284" s="40"/>
      <c r="BV5284" s="82"/>
      <c r="BW5284" s="94"/>
      <c r="BX5284" s="48"/>
      <c r="BY5284" s="97"/>
      <c r="BZ5284" s="48"/>
      <c r="CA5284" s="40"/>
      <c r="CB5284" s="94"/>
      <c r="CC5284" s="94"/>
      <c r="CD5284" s="94"/>
      <c r="CE5284" s="40"/>
      <c r="CF5284" s="73"/>
      <c r="CG5284" s="41"/>
      <c r="CH5284" s="41"/>
      <c r="CI5284" s="41"/>
      <c r="CJ5284" s="41"/>
      <c r="CK5284" s="41"/>
      <c r="CL5284" s="68"/>
      <c r="CM5284" s="41"/>
      <c r="CN5284" s="41"/>
      <c r="CO5284" s="39"/>
      <c r="CP5284" s="78"/>
    </row>
    <row r="5285" spans="1:94" s="38" customFormat="1" x14ac:dyDescent="0.25">
      <c r="A5285" s="38">
        <v>5282</v>
      </c>
      <c r="F5285" s="39"/>
      <c r="Q5285" s="39"/>
      <c r="R5285" s="40"/>
      <c r="S5285" s="40"/>
      <c r="T5285" s="39"/>
      <c r="AG5285" s="110"/>
      <c r="AH5285" s="94"/>
      <c r="AJ5285" s="97"/>
      <c r="AL5285" s="39"/>
      <c r="AP5285" s="39"/>
      <c r="AQ5285" s="77"/>
      <c r="AR5285" s="94"/>
      <c r="AT5285" s="97"/>
      <c r="BB5285" s="79"/>
      <c r="BC5285" s="94"/>
      <c r="BE5285" s="97"/>
      <c r="BF5285" s="97"/>
      <c r="BG5285" s="40"/>
      <c r="BK5285" s="40"/>
      <c r="BL5285" s="79"/>
      <c r="BM5285" s="94"/>
      <c r="BO5285" s="97"/>
      <c r="BQ5285" s="40"/>
      <c r="BR5285" s="94"/>
      <c r="BS5285" s="94"/>
      <c r="BT5285" s="94"/>
      <c r="BU5285" s="40"/>
      <c r="BV5285" s="82"/>
      <c r="BW5285" s="94"/>
      <c r="BX5285" s="48"/>
      <c r="BY5285" s="97"/>
      <c r="BZ5285" s="48"/>
      <c r="CA5285" s="40"/>
      <c r="CB5285" s="94"/>
      <c r="CC5285" s="94"/>
      <c r="CD5285" s="94"/>
      <c r="CE5285" s="40"/>
      <c r="CF5285" s="73"/>
      <c r="CG5285" s="41"/>
      <c r="CH5285" s="41"/>
      <c r="CI5285" s="41"/>
      <c r="CJ5285" s="41"/>
      <c r="CK5285" s="41"/>
      <c r="CL5285" s="68"/>
      <c r="CM5285" s="41"/>
      <c r="CN5285" s="41"/>
      <c r="CO5285" s="39"/>
      <c r="CP5285" s="78"/>
    </row>
    <row r="5286" spans="1:94" s="38" customFormat="1" x14ac:dyDescent="0.25">
      <c r="A5286" s="38">
        <v>5283</v>
      </c>
      <c r="F5286" s="39"/>
      <c r="Q5286" s="39"/>
      <c r="R5286" s="40"/>
      <c r="S5286" s="40"/>
      <c r="T5286" s="39"/>
      <c r="AG5286" s="110"/>
      <c r="AH5286" s="94"/>
      <c r="AJ5286" s="97"/>
      <c r="AL5286" s="39"/>
      <c r="AP5286" s="39"/>
      <c r="AQ5286" s="77"/>
      <c r="AR5286" s="94"/>
      <c r="AT5286" s="97"/>
      <c r="BB5286" s="79"/>
      <c r="BC5286" s="94"/>
      <c r="BE5286" s="97"/>
      <c r="BF5286" s="97"/>
      <c r="BG5286" s="40"/>
      <c r="BK5286" s="40"/>
      <c r="BL5286" s="79"/>
      <c r="BM5286" s="94"/>
      <c r="BO5286" s="97"/>
      <c r="BQ5286" s="40"/>
      <c r="BR5286" s="94"/>
      <c r="BS5286" s="94"/>
      <c r="BT5286" s="94"/>
      <c r="BU5286" s="40"/>
      <c r="BV5286" s="82"/>
      <c r="BW5286" s="94"/>
      <c r="BX5286" s="48"/>
      <c r="BY5286" s="97"/>
      <c r="BZ5286" s="48"/>
      <c r="CA5286" s="40"/>
      <c r="CB5286" s="94"/>
      <c r="CC5286" s="94"/>
      <c r="CD5286" s="94"/>
      <c r="CE5286" s="40"/>
      <c r="CF5286" s="73"/>
      <c r="CG5286" s="41"/>
      <c r="CH5286" s="41"/>
      <c r="CI5286" s="41"/>
      <c r="CJ5286" s="41"/>
      <c r="CK5286" s="41"/>
      <c r="CL5286" s="68"/>
      <c r="CM5286" s="41"/>
      <c r="CN5286" s="41"/>
      <c r="CO5286" s="39"/>
      <c r="CP5286" s="78"/>
    </row>
    <row r="5287" spans="1:94" s="38" customFormat="1" x14ac:dyDescent="0.25">
      <c r="A5287" s="38">
        <v>5284</v>
      </c>
      <c r="F5287" s="39"/>
      <c r="Q5287" s="39"/>
      <c r="R5287" s="40"/>
      <c r="S5287" s="40"/>
      <c r="T5287" s="39"/>
      <c r="AG5287" s="110"/>
      <c r="AH5287" s="94"/>
      <c r="AJ5287" s="97"/>
      <c r="AL5287" s="39"/>
      <c r="AP5287" s="39"/>
      <c r="AQ5287" s="77"/>
      <c r="AR5287" s="94"/>
      <c r="AT5287" s="97"/>
      <c r="BB5287" s="79"/>
      <c r="BC5287" s="94"/>
      <c r="BE5287" s="97"/>
      <c r="BF5287" s="97"/>
      <c r="BG5287" s="40"/>
      <c r="BK5287" s="40"/>
      <c r="BL5287" s="79"/>
      <c r="BM5287" s="94"/>
      <c r="BO5287" s="97"/>
      <c r="BQ5287" s="40"/>
      <c r="BR5287" s="94"/>
      <c r="BS5287" s="94"/>
      <c r="BT5287" s="94"/>
      <c r="BU5287" s="40"/>
      <c r="BV5287" s="82"/>
      <c r="BW5287" s="94"/>
      <c r="BX5287" s="48"/>
      <c r="BY5287" s="97"/>
      <c r="BZ5287" s="48"/>
      <c r="CA5287" s="40"/>
      <c r="CB5287" s="94"/>
      <c r="CC5287" s="94"/>
      <c r="CD5287" s="94"/>
      <c r="CE5287" s="40"/>
      <c r="CF5287" s="73"/>
      <c r="CG5287" s="41"/>
      <c r="CH5287" s="41"/>
      <c r="CI5287" s="41"/>
      <c r="CJ5287" s="41"/>
      <c r="CK5287" s="41"/>
      <c r="CL5287" s="68"/>
      <c r="CM5287" s="41"/>
      <c r="CN5287" s="41"/>
      <c r="CO5287" s="39"/>
      <c r="CP5287" s="78"/>
    </row>
    <row r="5288" spans="1:94" s="38" customFormat="1" x14ac:dyDescent="0.25">
      <c r="A5288" s="38">
        <v>5285</v>
      </c>
      <c r="F5288" s="39"/>
      <c r="Q5288" s="39"/>
      <c r="R5288" s="40"/>
      <c r="S5288" s="40"/>
      <c r="T5288" s="39"/>
      <c r="AG5288" s="110"/>
      <c r="AH5288" s="94"/>
      <c r="AJ5288" s="97"/>
      <c r="AL5288" s="39"/>
      <c r="AP5288" s="39"/>
      <c r="AQ5288" s="77"/>
      <c r="AR5288" s="94"/>
      <c r="AT5288" s="97"/>
      <c r="BB5288" s="79"/>
      <c r="BC5288" s="94"/>
      <c r="BE5288" s="97"/>
      <c r="BF5288" s="97"/>
      <c r="BG5288" s="40"/>
      <c r="BK5288" s="40"/>
      <c r="BL5288" s="79"/>
      <c r="BM5288" s="94"/>
      <c r="BO5288" s="97"/>
      <c r="BQ5288" s="40"/>
      <c r="BR5288" s="94"/>
      <c r="BS5288" s="94"/>
      <c r="BT5288" s="94"/>
      <c r="BU5288" s="40"/>
      <c r="BV5288" s="82"/>
      <c r="BW5288" s="94"/>
      <c r="BX5288" s="48"/>
      <c r="BY5288" s="97"/>
      <c r="BZ5288" s="48"/>
      <c r="CA5288" s="40"/>
      <c r="CB5288" s="94"/>
      <c r="CC5288" s="94"/>
      <c r="CD5288" s="94"/>
      <c r="CE5288" s="40"/>
      <c r="CF5288" s="73"/>
      <c r="CG5288" s="41"/>
      <c r="CH5288" s="41"/>
      <c r="CI5288" s="41"/>
      <c r="CJ5288" s="41"/>
      <c r="CK5288" s="41"/>
      <c r="CL5288" s="68"/>
      <c r="CM5288" s="41"/>
      <c r="CN5288" s="41"/>
      <c r="CO5288" s="39"/>
      <c r="CP5288" s="78"/>
    </row>
    <row r="5289" spans="1:94" s="38" customFormat="1" x14ac:dyDescent="0.25">
      <c r="A5289" s="38">
        <v>5286</v>
      </c>
      <c r="F5289" s="39"/>
      <c r="Q5289" s="39"/>
      <c r="R5289" s="40"/>
      <c r="S5289" s="40"/>
      <c r="T5289" s="39"/>
      <c r="AG5289" s="110"/>
      <c r="AH5289" s="94"/>
      <c r="AJ5289" s="97"/>
      <c r="AL5289" s="39"/>
      <c r="AP5289" s="39"/>
      <c r="AQ5289" s="77"/>
      <c r="AR5289" s="94"/>
      <c r="AT5289" s="97"/>
      <c r="BB5289" s="79"/>
      <c r="BC5289" s="94"/>
      <c r="BE5289" s="97"/>
      <c r="BF5289" s="97"/>
      <c r="BG5289" s="40"/>
      <c r="BK5289" s="40"/>
      <c r="BL5289" s="79"/>
      <c r="BM5289" s="94"/>
      <c r="BO5289" s="97"/>
      <c r="BQ5289" s="40"/>
      <c r="BR5289" s="94"/>
      <c r="BS5289" s="94"/>
      <c r="BT5289" s="94"/>
      <c r="BU5289" s="40"/>
      <c r="BV5289" s="82"/>
      <c r="BW5289" s="94"/>
      <c r="BX5289" s="48"/>
      <c r="BY5289" s="97"/>
      <c r="BZ5289" s="48"/>
      <c r="CA5289" s="40"/>
      <c r="CB5289" s="94"/>
      <c r="CC5289" s="94"/>
      <c r="CD5289" s="94"/>
      <c r="CE5289" s="40"/>
      <c r="CF5289" s="73"/>
      <c r="CG5289" s="41"/>
      <c r="CH5289" s="41"/>
      <c r="CI5289" s="41"/>
      <c r="CJ5289" s="41"/>
      <c r="CK5289" s="41"/>
      <c r="CL5289" s="68"/>
      <c r="CM5289" s="41"/>
      <c r="CN5289" s="41"/>
      <c r="CO5289" s="39"/>
      <c r="CP5289" s="78"/>
    </row>
    <row r="5290" spans="1:94" s="38" customFormat="1" x14ac:dyDescent="0.25">
      <c r="A5290" s="38">
        <v>5287</v>
      </c>
      <c r="F5290" s="39"/>
      <c r="Q5290" s="39"/>
      <c r="R5290" s="40"/>
      <c r="S5290" s="40"/>
      <c r="T5290" s="39"/>
      <c r="AG5290" s="110"/>
      <c r="AH5290" s="94"/>
      <c r="AJ5290" s="97"/>
      <c r="AL5290" s="39"/>
      <c r="AP5290" s="39"/>
      <c r="AQ5290" s="77"/>
      <c r="AR5290" s="94"/>
      <c r="AT5290" s="97"/>
      <c r="BB5290" s="79"/>
      <c r="BC5290" s="94"/>
      <c r="BE5290" s="97"/>
      <c r="BF5290" s="97"/>
      <c r="BG5290" s="40"/>
      <c r="BK5290" s="40"/>
      <c r="BL5290" s="79"/>
      <c r="BM5290" s="94"/>
      <c r="BO5290" s="97"/>
      <c r="BQ5290" s="40"/>
      <c r="BR5290" s="94"/>
      <c r="BS5290" s="94"/>
      <c r="BT5290" s="94"/>
      <c r="BU5290" s="40"/>
      <c r="BV5290" s="82"/>
      <c r="BW5290" s="94"/>
      <c r="BX5290" s="48"/>
      <c r="BY5290" s="97"/>
      <c r="BZ5290" s="48"/>
      <c r="CA5290" s="40"/>
      <c r="CB5290" s="94"/>
      <c r="CC5290" s="94"/>
      <c r="CD5290" s="94"/>
      <c r="CE5290" s="40"/>
      <c r="CF5290" s="73"/>
      <c r="CG5290" s="41"/>
      <c r="CH5290" s="41"/>
      <c r="CI5290" s="41"/>
      <c r="CJ5290" s="41"/>
      <c r="CK5290" s="41"/>
      <c r="CL5290" s="68"/>
      <c r="CM5290" s="41"/>
      <c r="CN5290" s="41"/>
      <c r="CO5290" s="39"/>
      <c r="CP5290" s="78"/>
    </row>
    <row r="5291" spans="1:94" s="38" customFormat="1" x14ac:dyDescent="0.25">
      <c r="A5291" s="38">
        <v>5288</v>
      </c>
      <c r="F5291" s="39"/>
      <c r="Q5291" s="39"/>
      <c r="R5291" s="40"/>
      <c r="S5291" s="40"/>
      <c r="T5291" s="39"/>
      <c r="AG5291" s="110"/>
      <c r="AH5291" s="94"/>
      <c r="AJ5291" s="97"/>
      <c r="AL5291" s="39"/>
      <c r="AP5291" s="39"/>
      <c r="AQ5291" s="77"/>
      <c r="AR5291" s="94"/>
      <c r="AT5291" s="97"/>
      <c r="BB5291" s="79"/>
      <c r="BC5291" s="94"/>
      <c r="BE5291" s="97"/>
      <c r="BF5291" s="97"/>
      <c r="BG5291" s="40"/>
      <c r="BK5291" s="40"/>
      <c r="BL5291" s="79"/>
      <c r="BM5291" s="94"/>
      <c r="BO5291" s="97"/>
      <c r="BQ5291" s="40"/>
      <c r="BR5291" s="94"/>
      <c r="BS5291" s="94"/>
      <c r="BT5291" s="94"/>
      <c r="BU5291" s="40"/>
      <c r="BV5291" s="82"/>
      <c r="BW5291" s="94"/>
      <c r="BX5291" s="48"/>
      <c r="BY5291" s="97"/>
      <c r="BZ5291" s="48"/>
      <c r="CA5291" s="40"/>
      <c r="CB5291" s="94"/>
      <c r="CC5291" s="94"/>
      <c r="CD5291" s="94"/>
      <c r="CE5291" s="40"/>
      <c r="CF5291" s="73"/>
      <c r="CG5291" s="41"/>
      <c r="CH5291" s="41"/>
      <c r="CI5291" s="41"/>
      <c r="CJ5291" s="41"/>
      <c r="CK5291" s="41"/>
      <c r="CL5291" s="68"/>
      <c r="CM5291" s="41"/>
      <c r="CN5291" s="41"/>
      <c r="CO5291" s="39"/>
      <c r="CP5291" s="78"/>
    </row>
    <row r="5292" spans="1:94" s="38" customFormat="1" x14ac:dyDescent="0.25">
      <c r="A5292" s="38">
        <v>5289</v>
      </c>
      <c r="F5292" s="39"/>
      <c r="Q5292" s="39"/>
      <c r="R5292" s="40"/>
      <c r="S5292" s="40"/>
      <c r="T5292" s="39"/>
      <c r="AG5292" s="110"/>
      <c r="AH5292" s="94"/>
      <c r="AJ5292" s="97"/>
      <c r="AL5292" s="39"/>
      <c r="AP5292" s="39"/>
      <c r="AQ5292" s="77"/>
      <c r="AR5292" s="94"/>
      <c r="AT5292" s="97"/>
      <c r="BB5292" s="79"/>
      <c r="BC5292" s="94"/>
      <c r="BE5292" s="97"/>
      <c r="BF5292" s="97"/>
      <c r="BG5292" s="40"/>
      <c r="BK5292" s="40"/>
      <c r="BL5292" s="79"/>
      <c r="BM5292" s="94"/>
      <c r="BO5292" s="97"/>
      <c r="BQ5292" s="40"/>
      <c r="BR5292" s="94"/>
      <c r="BS5292" s="94"/>
      <c r="BT5292" s="94"/>
      <c r="BU5292" s="40"/>
      <c r="BV5292" s="82"/>
      <c r="BW5292" s="94"/>
      <c r="BX5292" s="48"/>
      <c r="BY5292" s="97"/>
      <c r="BZ5292" s="48"/>
      <c r="CA5292" s="40"/>
      <c r="CB5292" s="94"/>
      <c r="CC5292" s="94"/>
      <c r="CD5292" s="94"/>
      <c r="CE5292" s="40"/>
      <c r="CF5292" s="73"/>
      <c r="CG5292" s="41"/>
      <c r="CH5292" s="41"/>
      <c r="CI5292" s="41"/>
      <c r="CJ5292" s="41"/>
      <c r="CK5292" s="41"/>
      <c r="CL5292" s="68"/>
      <c r="CM5292" s="41"/>
      <c r="CN5292" s="41"/>
      <c r="CO5292" s="39"/>
      <c r="CP5292" s="78"/>
    </row>
    <row r="5293" spans="1:94" s="38" customFormat="1" x14ac:dyDescent="0.25">
      <c r="A5293" s="38">
        <v>5290</v>
      </c>
      <c r="F5293" s="39"/>
      <c r="Q5293" s="39"/>
      <c r="R5293" s="40"/>
      <c r="S5293" s="40"/>
      <c r="T5293" s="39"/>
      <c r="AG5293" s="110"/>
      <c r="AH5293" s="94"/>
      <c r="AJ5293" s="97"/>
      <c r="AL5293" s="39"/>
      <c r="AP5293" s="39"/>
      <c r="AQ5293" s="77"/>
      <c r="AR5293" s="94"/>
      <c r="AT5293" s="97"/>
      <c r="BB5293" s="79"/>
      <c r="BC5293" s="94"/>
      <c r="BE5293" s="97"/>
      <c r="BF5293" s="97"/>
      <c r="BG5293" s="40"/>
      <c r="BK5293" s="40"/>
      <c r="BL5293" s="79"/>
      <c r="BM5293" s="94"/>
      <c r="BO5293" s="97"/>
      <c r="BQ5293" s="40"/>
      <c r="BR5293" s="94"/>
      <c r="BS5293" s="94"/>
      <c r="BT5293" s="94"/>
      <c r="BU5293" s="40"/>
      <c r="BV5293" s="82"/>
      <c r="BW5293" s="94"/>
      <c r="BX5293" s="48"/>
      <c r="BY5293" s="97"/>
      <c r="BZ5293" s="48"/>
      <c r="CA5293" s="40"/>
      <c r="CB5293" s="94"/>
      <c r="CC5293" s="94"/>
      <c r="CD5293" s="94"/>
      <c r="CE5293" s="40"/>
      <c r="CF5293" s="73"/>
      <c r="CG5293" s="41"/>
      <c r="CH5293" s="41"/>
      <c r="CI5293" s="41"/>
      <c r="CJ5293" s="41"/>
      <c r="CK5293" s="41"/>
      <c r="CL5293" s="68"/>
      <c r="CM5293" s="41"/>
      <c r="CN5293" s="41"/>
      <c r="CO5293" s="39"/>
      <c r="CP5293" s="78"/>
    </row>
    <row r="5294" spans="1:94" s="38" customFormat="1" x14ac:dyDescent="0.25">
      <c r="A5294" s="38">
        <v>5291</v>
      </c>
      <c r="F5294" s="39"/>
      <c r="Q5294" s="39"/>
      <c r="R5294" s="40"/>
      <c r="S5294" s="40"/>
      <c r="T5294" s="39"/>
      <c r="AG5294" s="110"/>
      <c r="AH5294" s="94"/>
      <c r="AJ5294" s="97"/>
      <c r="AL5294" s="39"/>
      <c r="AP5294" s="39"/>
      <c r="AQ5294" s="77"/>
      <c r="AR5294" s="94"/>
      <c r="AT5294" s="97"/>
      <c r="BB5294" s="79"/>
      <c r="BC5294" s="94"/>
      <c r="BE5294" s="97"/>
      <c r="BF5294" s="97"/>
      <c r="BG5294" s="40"/>
      <c r="BK5294" s="40"/>
      <c r="BL5294" s="79"/>
      <c r="BM5294" s="94"/>
      <c r="BO5294" s="97"/>
      <c r="BQ5294" s="40"/>
      <c r="BR5294" s="94"/>
      <c r="BS5294" s="94"/>
      <c r="BT5294" s="94"/>
      <c r="BU5294" s="40"/>
      <c r="BV5294" s="82"/>
      <c r="BW5294" s="94"/>
      <c r="BX5294" s="48"/>
      <c r="BY5294" s="97"/>
      <c r="BZ5294" s="48"/>
      <c r="CA5294" s="40"/>
      <c r="CB5294" s="94"/>
      <c r="CC5294" s="94"/>
      <c r="CD5294" s="94"/>
      <c r="CE5294" s="40"/>
      <c r="CF5294" s="73"/>
      <c r="CG5294" s="41"/>
      <c r="CH5294" s="41"/>
      <c r="CI5294" s="41"/>
      <c r="CJ5294" s="41"/>
      <c r="CK5294" s="41"/>
      <c r="CL5294" s="68"/>
      <c r="CM5294" s="41"/>
      <c r="CN5294" s="41"/>
      <c r="CO5294" s="39"/>
      <c r="CP5294" s="78"/>
    </row>
    <row r="5295" spans="1:94" s="38" customFormat="1" x14ac:dyDescent="0.25">
      <c r="A5295" s="38">
        <v>5292</v>
      </c>
      <c r="F5295" s="39"/>
      <c r="Q5295" s="39"/>
      <c r="R5295" s="40"/>
      <c r="S5295" s="40"/>
      <c r="T5295" s="39"/>
      <c r="AG5295" s="110"/>
      <c r="AH5295" s="94"/>
      <c r="AJ5295" s="97"/>
      <c r="AL5295" s="39"/>
      <c r="AP5295" s="39"/>
      <c r="AQ5295" s="77"/>
      <c r="AR5295" s="94"/>
      <c r="AT5295" s="97"/>
      <c r="BB5295" s="79"/>
      <c r="BC5295" s="94"/>
      <c r="BE5295" s="97"/>
      <c r="BF5295" s="97"/>
      <c r="BG5295" s="40"/>
      <c r="BK5295" s="40"/>
      <c r="BL5295" s="79"/>
      <c r="BM5295" s="94"/>
      <c r="BO5295" s="97"/>
      <c r="BQ5295" s="40"/>
      <c r="BR5295" s="94"/>
      <c r="BS5295" s="94"/>
      <c r="BT5295" s="94"/>
      <c r="BU5295" s="40"/>
      <c r="BV5295" s="82"/>
      <c r="BW5295" s="94"/>
      <c r="BX5295" s="48"/>
      <c r="BY5295" s="97"/>
      <c r="BZ5295" s="48"/>
      <c r="CA5295" s="40"/>
      <c r="CB5295" s="94"/>
      <c r="CC5295" s="94"/>
      <c r="CD5295" s="94"/>
      <c r="CE5295" s="40"/>
      <c r="CF5295" s="73"/>
      <c r="CG5295" s="41"/>
      <c r="CH5295" s="41"/>
      <c r="CI5295" s="41"/>
      <c r="CJ5295" s="41"/>
      <c r="CK5295" s="41"/>
      <c r="CL5295" s="68"/>
      <c r="CM5295" s="41"/>
      <c r="CN5295" s="41"/>
      <c r="CO5295" s="39"/>
      <c r="CP5295" s="78"/>
    </row>
    <row r="5296" spans="1:94" s="38" customFormat="1" x14ac:dyDescent="0.25">
      <c r="A5296" s="38">
        <v>5293</v>
      </c>
      <c r="F5296" s="39"/>
      <c r="Q5296" s="39"/>
      <c r="R5296" s="40"/>
      <c r="S5296" s="40"/>
      <c r="T5296" s="39"/>
      <c r="AG5296" s="110"/>
      <c r="AH5296" s="94"/>
      <c r="AJ5296" s="97"/>
      <c r="AL5296" s="39"/>
      <c r="AP5296" s="39"/>
      <c r="AQ5296" s="77"/>
      <c r="AR5296" s="94"/>
      <c r="AT5296" s="97"/>
      <c r="BB5296" s="79"/>
      <c r="BC5296" s="94"/>
      <c r="BE5296" s="97"/>
      <c r="BF5296" s="97"/>
      <c r="BG5296" s="40"/>
      <c r="BK5296" s="40"/>
      <c r="BL5296" s="79"/>
      <c r="BM5296" s="94"/>
      <c r="BO5296" s="97"/>
      <c r="BQ5296" s="40"/>
      <c r="BR5296" s="94"/>
      <c r="BS5296" s="94"/>
      <c r="BT5296" s="94"/>
      <c r="BU5296" s="40"/>
      <c r="BV5296" s="82"/>
      <c r="BW5296" s="94"/>
      <c r="BX5296" s="48"/>
      <c r="BY5296" s="97"/>
      <c r="BZ5296" s="48"/>
      <c r="CA5296" s="40"/>
      <c r="CB5296" s="94"/>
      <c r="CC5296" s="94"/>
      <c r="CD5296" s="94"/>
      <c r="CE5296" s="40"/>
      <c r="CF5296" s="73"/>
      <c r="CG5296" s="41"/>
      <c r="CH5296" s="41"/>
      <c r="CI5296" s="41"/>
      <c r="CJ5296" s="41"/>
      <c r="CK5296" s="41"/>
      <c r="CL5296" s="68"/>
      <c r="CM5296" s="41"/>
      <c r="CN5296" s="41"/>
      <c r="CO5296" s="39"/>
      <c r="CP5296" s="78"/>
    </row>
    <row r="5297" spans="1:94" s="38" customFormat="1" x14ac:dyDescent="0.25">
      <c r="A5297" s="38">
        <v>5294</v>
      </c>
      <c r="F5297" s="39"/>
      <c r="Q5297" s="39"/>
      <c r="R5297" s="40"/>
      <c r="S5297" s="40"/>
      <c r="T5297" s="39"/>
      <c r="AG5297" s="110"/>
      <c r="AH5297" s="94"/>
      <c r="AJ5297" s="97"/>
      <c r="AL5297" s="39"/>
      <c r="AP5297" s="39"/>
      <c r="AQ5297" s="77"/>
      <c r="AR5297" s="94"/>
      <c r="AT5297" s="97"/>
      <c r="BB5297" s="79"/>
      <c r="BC5297" s="94"/>
      <c r="BE5297" s="97"/>
      <c r="BF5297" s="97"/>
      <c r="BG5297" s="40"/>
      <c r="BK5297" s="40"/>
      <c r="BL5297" s="79"/>
      <c r="BM5297" s="94"/>
      <c r="BO5297" s="97"/>
      <c r="BQ5297" s="40"/>
      <c r="BR5297" s="94"/>
      <c r="BS5297" s="94"/>
      <c r="BT5297" s="94"/>
      <c r="BU5297" s="40"/>
      <c r="BV5297" s="82"/>
      <c r="BW5297" s="94"/>
      <c r="BX5297" s="48"/>
      <c r="BY5297" s="97"/>
      <c r="BZ5297" s="48"/>
      <c r="CA5297" s="40"/>
      <c r="CB5297" s="94"/>
      <c r="CC5297" s="94"/>
      <c r="CD5297" s="94"/>
      <c r="CE5297" s="40"/>
      <c r="CF5297" s="73"/>
      <c r="CG5297" s="41"/>
      <c r="CH5297" s="41"/>
      <c r="CI5297" s="41"/>
      <c r="CJ5297" s="41"/>
      <c r="CK5297" s="41"/>
      <c r="CL5297" s="68"/>
      <c r="CM5297" s="41"/>
      <c r="CN5297" s="41"/>
      <c r="CO5297" s="39"/>
      <c r="CP5297" s="78"/>
    </row>
    <row r="5298" spans="1:94" s="38" customFormat="1" x14ac:dyDescent="0.25">
      <c r="A5298" s="38">
        <v>5295</v>
      </c>
      <c r="F5298" s="39"/>
      <c r="Q5298" s="39"/>
      <c r="R5298" s="40"/>
      <c r="S5298" s="40"/>
      <c r="T5298" s="39"/>
      <c r="AG5298" s="110"/>
      <c r="AH5298" s="94"/>
      <c r="AJ5298" s="97"/>
      <c r="AL5298" s="39"/>
      <c r="AP5298" s="39"/>
      <c r="AQ5298" s="77"/>
      <c r="AR5298" s="94"/>
      <c r="AT5298" s="97"/>
      <c r="BB5298" s="79"/>
      <c r="BC5298" s="94"/>
      <c r="BE5298" s="97"/>
      <c r="BF5298" s="97"/>
      <c r="BG5298" s="40"/>
      <c r="BK5298" s="40"/>
      <c r="BL5298" s="79"/>
      <c r="BM5298" s="94"/>
      <c r="BO5298" s="97"/>
      <c r="BQ5298" s="40"/>
      <c r="BR5298" s="94"/>
      <c r="BS5298" s="94"/>
      <c r="BT5298" s="94"/>
      <c r="BU5298" s="40"/>
      <c r="BV5298" s="82"/>
      <c r="BW5298" s="94"/>
      <c r="BX5298" s="48"/>
      <c r="BY5298" s="97"/>
      <c r="BZ5298" s="48"/>
      <c r="CA5298" s="40"/>
      <c r="CB5298" s="94"/>
      <c r="CC5298" s="94"/>
      <c r="CD5298" s="94"/>
      <c r="CE5298" s="40"/>
      <c r="CF5298" s="73"/>
      <c r="CG5298" s="41"/>
      <c r="CH5298" s="41"/>
      <c r="CI5298" s="41"/>
      <c r="CJ5298" s="41"/>
      <c r="CK5298" s="41"/>
      <c r="CL5298" s="68"/>
      <c r="CM5298" s="41"/>
      <c r="CN5298" s="41"/>
      <c r="CO5298" s="39"/>
      <c r="CP5298" s="78"/>
    </row>
    <row r="5299" spans="1:94" s="38" customFormat="1" x14ac:dyDescent="0.25">
      <c r="A5299" s="38">
        <v>5296</v>
      </c>
      <c r="F5299" s="39"/>
      <c r="Q5299" s="39"/>
      <c r="R5299" s="40"/>
      <c r="S5299" s="40"/>
      <c r="T5299" s="39"/>
      <c r="AG5299" s="110"/>
      <c r="AH5299" s="94"/>
      <c r="AJ5299" s="97"/>
      <c r="AL5299" s="39"/>
      <c r="AP5299" s="39"/>
      <c r="AQ5299" s="77"/>
      <c r="AR5299" s="94"/>
      <c r="AT5299" s="97"/>
      <c r="BB5299" s="79"/>
      <c r="BC5299" s="94"/>
      <c r="BE5299" s="97"/>
      <c r="BF5299" s="97"/>
      <c r="BG5299" s="40"/>
      <c r="BK5299" s="40"/>
      <c r="BL5299" s="79"/>
      <c r="BM5299" s="94"/>
      <c r="BO5299" s="97"/>
      <c r="BQ5299" s="40"/>
      <c r="BR5299" s="94"/>
      <c r="BS5299" s="94"/>
      <c r="BT5299" s="94"/>
      <c r="BU5299" s="40"/>
      <c r="BV5299" s="82"/>
      <c r="BW5299" s="94"/>
      <c r="BX5299" s="48"/>
      <c r="BY5299" s="97"/>
      <c r="BZ5299" s="48"/>
      <c r="CA5299" s="40"/>
      <c r="CB5299" s="94"/>
      <c r="CC5299" s="94"/>
      <c r="CD5299" s="94"/>
      <c r="CE5299" s="40"/>
      <c r="CF5299" s="73"/>
      <c r="CG5299" s="41"/>
      <c r="CH5299" s="41"/>
      <c r="CI5299" s="41"/>
      <c r="CJ5299" s="41"/>
      <c r="CK5299" s="41"/>
      <c r="CL5299" s="68"/>
      <c r="CM5299" s="41"/>
      <c r="CN5299" s="41"/>
      <c r="CO5299" s="39"/>
      <c r="CP5299" s="78"/>
    </row>
    <row r="5300" spans="1:94" s="38" customFormat="1" x14ac:dyDescent="0.25">
      <c r="A5300" s="38">
        <v>5297</v>
      </c>
      <c r="F5300" s="39"/>
      <c r="Q5300" s="39"/>
      <c r="R5300" s="40"/>
      <c r="S5300" s="40"/>
      <c r="T5300" s="39"/>
      <c r="AG5300" s="110"/>
      <c r="AH5300" s="94"/>
      <c r="AJ5300" s="97"/>
      <c r="AL5300" s="39"/>
      <c r="AP5300" s="39"/>
      <c r="AQ5300" s="77"/>
      <c r="AR5300" s="94"/>
      <c r="AT5300" s="97"/>
      <c r="BB5300" s="79"/>
      <c r="BC5300" s="94"/>
      <c r="BE5300" s="97"/>
      <c r="BF5300" s="97"/>
      <c r="BG5300" s="40"/>
      <c r="BK5300" s="40"/>
      <c r="BL5300" s="79"/>
      <c r="BM5300" s="94"/>
      <c r="BO5300" s="97"/>
      <c r="BQ5300" s="40"/>
      <c r="BR5300" s="94"/>
      <c r="BS5300" s="94"/>
      <c r="BT5300" s="94"/>
      <c r="BU5300" s="40"/>
      <c r="BV5300" s="82"/>
      <c r="BW5300" s="94"/>
      <c r="BX5300" s="48"/>
      <c r="BY5300" s="97"/>
      <c r="BZ5300" s="48"/>
      <c r="CA5300" s="40"/>
      <c r="CB5300" s="94"/>
      <c r="CC5300" s="94"/>
      <c r="CD5300" s="94"/>
      <c r="CE5300" s="40"/>
      <c r="CF5300" s="73"/>
      <c r="CG5300" s="41"/>
      <c r="CH5300" s="41"/>
      <c r="CI5300" s="41"/>
      <c r="CJ5300" s="41"/>
      <c r="CK5300" s="41"/>
      <c r="CL5300" s="68"/>
      <c r="CM5300" s="41"/>
      <c r="CN5300" s="41"/>
      <c r="CO5300" s="39"/>
      <c r="CP5300" s="78"/>
    </row>
    <row r="5301" spans="1:94" s="38" customFormat="1" x14ac:dyDescent="0.25">
      <c r="A5301" s="38">
        <v>5298</v>
      </c>
      <c r="F5301" s="39"/>
      <c r="Q5301" s="39"/>
      <c r="R5301" s="40"/>
      <c r="S5301" s="40"/>
      <c r="T5301" s="39"/>
      <c r="AG5301" s="110"/>
      <c r="AH5301" s="94"/>
      <c r="AJ5301" s="97"/>
      <c r="AL5301" s="39"/>
      <c r="AP5301" s="39"/>
      <c r="AQ5301" s="77"/>
      <c r="AR5301" s="94"/>
      <c r="AT5301" s="97"/>
      <c r="BB5301" s="79"/>
      <c r="BC5301" s="94"/>
      <c r="BE5301" s="97"/>
      <c r="BF5301" s="97"/>
      <c r="BG5301" s="40"/>
      <c r="BK5301" s="40"/>
      <c r="BL5301" s="79"/>
      <c r="BM5301" s="94"/>
      <c r="BO5301" s="97"/>
      <c r="BQ5301" s="40"/>
      <c r="BR5301" s="94"/>
      <c r="BS5301" s="94"/>
      <c r="BT5301" s="94"/>
      <c r="BU5301" s="40"/>
      <c r="BV5301" s="82"/>
      <c r="BW5301" s="94"/>
      <c r="BX5301" s="48"/>
      <c r="BY5301" s="97"/>
      <c r="BZ5301" s="48"/>
      <c r="CA5301" s="40"/>
      <c r="CB5301" s="94"/>
      <c r="CC5301" s="94"/>
      <c r="CD5301" s="94"/>
      <c r="CE5301" s="40"/>
      <c r="CF5301" s="73"/>
      <c r="CG5301" s="41"/>
      <c r="CH5301" s="41"/>
      <c r="CI5301" s="41"/>
      <c r="CJ5301" s="41"/>
      <c r="CK5301" s="41"/>
      <c r="CL5301" s="68"/>
      <c r="CM5301" s="41"/>
      <c r="CN5301" s="41"/>
      <c r="CO5301" s="39"/>
      <c r="CP5301" s="78"/>
    </row>
    <row r="5302" spans="1:94" s="38" customFormat="1" x14ac:dyDescent="0.25">
      <c r="A5302" s="38">
        <v>5299</v>
      </c>
      <c r="F5302" s="39"/>
      <c r="Q5302" s="39"/>
      <c r="R5302" s="40"/>
      <c r="S5302" s="40"/>
      <c r="T5302" s="39"/>
      <c r="AG5302" s="110"/>
      <c r="AH5302" s="94"/>
      <c r="AJ5302" s="97"/>
      <c r="AL5302" s="39"/>
      <c r="AP5302" s="39"/>
      <c r="AQ5302" s="77"/>
      <c r="AR5302" s="94"/>
      <c r="AT5302" s="97"/>
      <c r="BB5302" s="79"/>
      <c r="BC5302" s="94"/>
      <c r="BE5302" s="97"/>
      <c r="BF5302" s="97"/>
      <c r="BG5302" s="40"/>
      <c r="BK5302" s="40"/>
      <c r="BL5302" s="79"/>
      <c r="BM5302" s="94"/>
      <c r="BO5302" s="97"/>
      <c r="BQ5302" s="40"/>
      <c r="BR5302" s="94"/>
      <c r="BS5302" s="94"/>
      <c r="BT5302" s="94"/>
      <c r="BU5302" s="40"/>
      <c r="BV5302" s="82"/>
      <c r="BW5302" s="94"/>
      <c r="BX5302" s="48"/>
      <c r="BY5302" s="97"/>
      <c r="BZ5302" s="48"/>
      <c r="CA5302" s="40"/>
      <c r="CB5302" s="94"/>
      <c r="CC5302" s="94"/>
      <c r="CD5302" s="94"/>
      <c r="CE5302" s="40"/>
      <c r="CF5302" s="73"/>
      <c r="CG5302" s="41"/>
      <c r="CH5302" s="41"/>
      <c r="CI5302" s="41"/>
      <c r="CJ5302" s="41"/>
      <c r="CK5302" s="41"/>
      <c r="CL5302" s="68"/>
      <c r="CM5302" s="41"/>
      <c r="CN5302" s="41"/>
      <c r="CO5302" s="39"/>
      <c r="CP5302" s="78"/>
    </row>
    <row r="5303" spans="1:94" s="38" customFormat="1" x14ac:dyDescent="0.25">
      <c r="A5303" s="38">
        <v>5300</v>
      </c>
      <c r="F5303" s="39"/>
      <c r="Q5303" s="39"/>
      <c r="R5303" s="40"/>
      <c r="S5303" s="40"/>
      <c r="T5303" s="39"/>
      <c r="AG5303" s="110"/>
      <c r="AH5303" s="94"/>
      <c r="AJ5303" s="97"/>
      <c r="AL5303" s="39"/>
      <c r="AP5303" s="39"/>
      <c r="AQ5303" s="77"/>
      <c r="AR5303" s="94"/>
      <c r="AT5303" s="97"/>
      <c r="BB5303" s="79"/>
      <c r="BC5303" s="94"/>
      <c r="BE5303" s="97"/>
      <c r="BF5303" s="97"/>
      <c r="BG5303" s="40"/>
      <c r="BK5303" s="40"/>
      <c r="BL5303" s="79"/>
      <c r="BM5303" s="94"/>
      <c r="BO5303" s="97"/>
      <c r="BQ5303" s="40"/>
      <c r="BR5303" s="94"/>
      <c r="BS5303" s="94"/>
      <c r="BT5303" s="94"/>
      <c r="BU5303" s="40"/>
      <c r="BV5303" s="82"/>
      <c r="BW5303" s="94"/>
      <c r="BX5303" s="48"/>
      <c r="BY5303" s="97"/>
      <c r="BZ5303" s="48"/>
      <c r="CA5303" s="40"/>
      <c r="CB5303" s="94"/>
      <c r="CC5303" s="94"/>
      <c r="CD5303" s="94"/>
      <c r="CE5303" s="40"/>
      <c r="CF5303" s="73"/>
      <c r="CG5303" s="41"/>
      <c r="CH5303" s="41"/>
      <c r="CI5303" s="41"/>
      <c r="CJ5303" s="41"/>
      <c r="CK5303" s="41"/>
      <c r="CL5303" s="68"/>
      <c r="CM5303" s="41"/>
      <c r="CN5303" s="41"/>
      <c r="CO5303" s="39"/>
      <c r="CP5303" s="78"/>
    </row>
    <row r="5304" spans="1:94" s="38" customFormat="1" x14ac:dyDescent="0.25">
      <c r="A5304" s="38">
        <v>5301</v>
      </c>
      <c r="F5304" s="39"/>
      <c r="Q5304" s="39"/>
      <c r="R5304" s="40"/>
      <c r="S5304" s="40"/>
      <c r="T5304" s="39"/>
      <c r="AG5304" s="110"/>
      <c r="AH5304" s="94"/>
      <c r="AJ5304" s="97"/>
      <c r="AL5304" s="39"/>
      <c r="AP5304" s="39"/>
      <c r="AQ5304" s="77"/>
      <c r="AR5304" s="94"/>
      <c r="AT5304" s="97"/>
      <c r="BB5304" s="79"/>
      <c r="BC5304" s="94"/>
      <c r="BE5304" s="97"/>
      <c r="BF5304" s="97"/>
      <c r="BG5304" s="40"/>
      <c r="BK5304" s="40"/>
      <c r="BL5304" s="79"/>
      <c r="BM5304" s="94"/>
      <c r="BO5304" s="97"/>
      <c r="BQ5304" s="40"/>
      <c r="BR5304" s="94"/>
      <c r="BS5304" s="94"/>
      <c r="BT5304" s="94"/>
      <c r="BU5304" s="40"/>
      <c r="BV5304" s="82"/>
      <c r="BW5304" s="94"/>
      <c r="BX5304" s="48"/>
      <c r="BY5304" s="97"/>
      <c r="BZ5304" s="48"/>
      <c r="CA5304" s="40"/>
      <c r="CB5304" s="94"/>
      <c r="CC5304" s="94"/>
      <c r="CD5304" s="94"/>
      <c r="CE5304" s="40"/>
      <c r="CF5304" s="73"/>
      <c r="CG5304" s="41"/>
      <c r="CH5304" s="41"/>
      <c r="CI5304" s="41"/>
      <c r="CJ5304" s="41"/>
      <c r="CK5304" s="41"/>
      <c r="CL5304" s="68"/>
      <c r="CM5304" s="41"/>
      <c r="CN5304" s="41"/>
      <c r="CO5304" s="39"/>
      <c r="CP5304" s="78"/>
    </row>
    <row r="5305" spans="1:94" s="38" customFormat="1" x14ac:dyDescent="0.25">
      <c r="A5305" s="38">
        <v>5302</v>
      </c>
      <c r="F5305" s="39"/>
      <c r="Q5305" s="39"/>
      <c r="R5305" s="40"/>
      <c r="S5305" s="40"/>
      <c r="T5305" s="39"/>
      <c r="AG5305" s="110"/>
      <c r="AH5305" s="94"/>
      <c r="AJ5305" s="97"/>
      <c r="AL5305" s="39"/>
      <c r="AP5305" s="39"/>
      <c r="AQ5305" s="77"/>
      <c r="AR5305" s="94"/>
      <c r="AT5305" s="97"/>
      <c r="BB5305" s="79"/>
      <c r="BC5305" s="94"/>
      <c r="BE5305" s="97"/>
      <c r="BF5305" s="97"/>
      <c r="BG5305" s="40"/>
      <c r="BK5305" s="40"/>
      <c r="BL5305" s="79"/>
      <c r="BM5305" s="94"/>
      <c r="BO5305" s="97"/>
      <c r="BQ5305" s="40"/>
      <c r="BR5305" s="94"/>
      <c r="BS5305" s="94"/>
      <c r="BT5305" s="94"/>
      <c r="BU5305" s="40"/>
      <c r="BV5305" s="82"/>
      <c r="BW5305" s="94"/>
      <c r="BX5305" s="48"/>
      <c r="BY5305" s="97"/>
      <c r="BZ5305" s="48"/>
      <c r="CA5305" s="40"/>
      <c r="CB5305" s="94"/>
      <c r="CC5305" s="94"/>
      <c r="CD5305" s="94"/>
      <c r="CE5305" s="40"/>
      <c r="CF5305" s="73"/>
      <c r="CG5305" s="41"/>
      <c r="CH5305" s="41"/>
      <c r="CI5305" s="41"/>
      <c r="CJ5305" s="41"/>
      <c r="CK5305" s="41"/>
      <c r="CL5305" s="68"/>
      <c r="CM5305" s="41"/>
      <c r="CN5305" s="41"/>
      <c r="CO5305" s="39"/>
      <c r="CP5305" s="78"/>
    </row>
    <row r="5306" spans="1:94" s="38" customFormat="1" x14ac:dyDescent="0.25">
      <c r="A5306" s="38">
        <v>5303</v>
      </c>
      <c r="F5306" s="39"/>
      <c r="Q5306" s="39"/>
      <c r="R5306" s="40"/>
      <c r="S5306" s="40"/>
      <c r="T5306" s="39"/>
      <c r="AG5306" s="110"/>
      <c r="AH5306" s="94"/>
      <c r="AJ5306" s="97"/>
      <c r="AL5306" s="39"/>
      <c r="AP5306" s="39"/>
      <c r="AQ5306" s="77"/>
      <c r="AR5306" s="94"/>
      <c r="AT5306" s="97"/>
      <c r="BB5306" s="79"/>
      <c r="BC5306" s="94"/>
      <c r="BE5306" s="97"/>
      <c r="BF5306" s="97"/>
      <c r="BG5306" s="40"/>
      <c r="BK5306" s="40"/>
      <c r="BL5306" s="79"/>
      <c r="BM5306" s="94"/>
      <c r="BO5306" s="97"/>
      <c r="BQ5306" s="40"/>
      <c r="BR5306" s="94"/>
      <c r="BS5306" s="94"/>
      <c r="BT5306" s="94"/>
      <c r="BU5306" s="40"/>
      <c r="BV5306" s="82"/>
      <c r="BW5306" s="94"/>
      <c r="BX5306" s="48"/>
      <c r="BY5306" s="97"/>
      <c r="BZ5306" s="48"/>
      <c r="CA5306" s="40"/>
      <c r="CB5306" s="94"/>
      <c r="CC5306" s="94"/>
      <c r="CD5306" s="94"/>
      <c r="CE5306" s="40"/>
      <c r="CF5306" s="73"/>
      <c r="CG5306" s="41"/>
      <c r="CH5306" s="41"/>
      <c r="CI5306" s="41"/>
      <c r="CJ5306" s="41"/>
      <c r="CK5306" s="41"/>
      <c r="CL5306" s="68"/>
      <c r="CM5306" s="41"/>
      <c r="CN5306" s="41"/>
      <c r="CO5306" s="39"/>
      <c r="CP5306" s="78"/>
    </row>
    <row r="5307" spans="1:94" s="38" customFormat="1" x14ac:dyDescent="0.25">
      <c r="A5307" s="38">
        <v>5304</v>
      </c>
      <c r="F5307" s="39"/>
      <c r="Q5307" s="39"/>
      <c r="R5307" s="40"/>
      <c r="S5307" s="40"/>
      <c r="T5307" s="39"/>
      <c r="AG5307" s="110"/>
      <c r="AH5307" s="94"/>
      <c r="AJ5307" s="97"/>
      <c r="AL5307" s="39"/>
      <c r="AP5307" s="39"/>
      <c r="AQ5307" s="77"/>
      <c r="AR5307" s="94"/>
      <c r="AT5307" s="97"/>
      <c r="BB5307" s="79"/>
      <c r="BC5307" s="94"/>
      <c r="BE5307" s="97"/>
      <c r="BF5307" s="97"/>
      <c r="BG5307" s="40"/>
      <c r="BK5307" s="40"/>
      <c r="BL5307" s="79"/>
      <c r="BM5307" s="94"/>
      <c r="BO5307" s="97"/>
      <c r="BQ5307" s="40"/>
      <c r="BR5307" s="94"/>
      <c r="BS5307" s="94"/>
      <c r="BT5307" s="94"/>
      <c r="BU5307" s="40"/>
      <c r="BV5307" s="82"/>
      <c r="BW5307" s="94"/>
      <c r="BX5307" s="48"/>
      <c r="BY5307" s="97"/>
      <c r="BZ5307" s="48"/>
      <c r="CA5307" s="40"/>
      <c r="CB5307" s="94"/>
      <c r="CC5307" s="94"/>
      <c r="CD5307" s="94"/>
      <c r="CE5307" s="40"/>
      <c r="CF5307" s="73"/>
      <c r="CG5307" s="41"/>
      <c r="CH5307" s="41"/>
      <c r="CI5307" s="41"/>
      <c r="CJ5307" s="41"/>
      <c r="CK5307" s="41"/>
      <c r="CL5307" s="68"/>
      <c r="CM5307" s="41"/>
      <c r="CN5307" s="41"/>
      <c r="CO5307" s="39"/>
      <c r="CP5307" s="78"/>
    </row>
    <row r="5308" spans="1:94" s="38" customFormat="1" x14ac:dyDescent="0.25">
      <c r="A5308" s="38">
        <v>5305</v>
      </c>
      <c r="F5308" s="39"/>
      <c r="Q5308" s="39"/>
      <c r="R5308" s="40"/>
      <c r="S5308" s="40"/>
      <c r="T5308" s="39"/>
      <c r="AG5308" s="110"/>
      <c r="AH5308" s="94"/>
      <c r="AJ5308" s="97"/>
      <c r="AL5308" s="39"/>
      <c r="AP5308" s="39"/>
      <c r="AQ5308" s="77"/>
      <c r="AR5308" s="94"/>
      <c r="AT5308" s="97"/>
      <c r="BB5308" s="79"/>
      <c r="BC5308" s="94"/>
      <c r="BE5308" s="97"/>
      <c r="BF5308" s="97"/>
      <c r="BG5308" s="40"/>
      <c r="BK5308" s="40"/>
      <c r="BL5308" s="79"/>
      <c r="BM5308" s="94"/>
      <c r="BO5308" s="97"/>
      <c r="BQ5308" s="40"/>
      <c r="BR5308" s="94"/>
      <c r="BS5308" s="94"/>
      <c r="BT5308" s="94"/>
      <c r="BU5308" s="40"/>
      <c r="BV5308" s="82"/>
      <c r="BW5308" s="94"/>
      <c r="BX5308" s="48"/>
      <c r="BY5308" s="97"/>
      <c r="BZ5308" s="48"/>
      <c r="CA5308" s="40"/>
      <c r="CB5308" s="94"/>
      <c r="CC5308" s="94"/>
      <c r="CD5308" s="94"/>
      <c r="CE5308" s="40"/>
      <c r="CF5308" s="73"/>
      <c r="CG5308" s="41"/>
      <c r="CH5308" s="41"/>
      <c r="CI5308" s="41"/>
      <c r="CJ5308" s="41"/>
      <c r="CK5308" s="41"/>
      <c r="CL5308" s="68"/>
      <c r="CM5308" s="41"/>
      <c r="CN5308" s="41"/>
      <c r="CO5308" s="39"/>
      <c r="CP5308" s="78"/>
    </row>
    <row r="5309" spans="1:94" s="38" customFormat="1" x14ac:dyDescent="0.25">
      <c r="A5309" s="38">
        <v>5306</v>
      </c>
      <c r="F5309" s="39"/>
      <c r="Q5309" s="39"/>
      <c r="R5309" s="40"/>
      <c r="S5309" s="40"/>
      <c r="T5309" s="39"/>
      <c r="AG5309" s="110"/>
      <c r="AH5309" s="94"/>
      <c r="AJ5309" s="97"/>
      <c r="AL5309" s="39"/>
      <c r="AP5309" s="39"/>
      <c r="AQ5309" s="77"/>
      <c r="AR5309" s="94"/>
      <c r="AT5309" s="97"/>
      <c r="BB5309" s="79"/>
      <c r="BC5309" s="94"/>
      <c r="BE5309" s="97"/>
      <c r="BF5309" s="97"/>
      <c r="BG5309" s="40"/>
      <c r="BK5309" s="40"/>
      <c r="BL5309" s="79"/>
      <c r="BM5309" s="94"/>
      <c r="BO5309" s="97"/>
      <c r="BQ5309" s="40"/>
      <c r="BR5309" s="94"/>
      <c r="BS5309" s="94"/>
      <c r="BT5309" s="94"/>
      <c r="BU5309" s="40"/>
      <c r="BV5309" s="82"/>
      <c r="BW5309" s="94"/>
      <c r="BX5309" s="48"/>
      <c r="BY5309" s="97"/>
      <c r="BZ5309" s="48"/>
      <c r="CA5309" s="40"/>
      <c r="CB5309" s="94"/>
      <c r="CC5309" s="94"/>
      <c r="CD5309" s="94"/>
      <c r="CE5309" s="40"/>
      <c r="CF5309" s="73"/>
      <c r="CG5309" s="41"/>
      <c r="CH5309" s="41"/>
      <c r="CI5309" s="41"/>
      <c r="CJ5309" s="41"/>
      <c r="CK5309" s="41"/>
      <c r="CL5309" s="68"/>
      <c r="CM5309" s="41"/>
      <c r="CN5309" s="41"/>
      <c r="CO5309" s="39"/>
      <c r="CP5309" s="78"/>
    </row>
    <row r="5310" spans="1:94" s="38" customFormat="1" x14ac:dyDescent="0.25">
      <c r="A5310" s="38">
        <v>5307</v>
      </c>
      <c r="F5310" s="39"/>
      <c r="Q5310" s="39"/>
      <c r="R5310" s="40"/>
      <c r="S5310" s="40"/>
      <c r="T5310" s="39"/>
      <c r="AG5310" s="110"/>
      <c r="AH5310" s="94"/>
      <c r="AJ5310" s="97"/>
      <c r="AL5310" s="39"/>
      <c r="AP5310" s="39"/>
      <c r="AQ5310" s="77"/>
      <c r="AR5310" s="94"/>
      <c r="AT5310" s="97"/>
      <c r="BB5310" s="79"/>
      <c r="BC5310" s="94"/>
      <c r="BE5310" s="97"/>
      <c r="BF5310" s="97"/>
      <c r="BG5310" s="40"/>
      <c r="BK5310" s="40"/>
      <c r="BL5310" s="79"/>
      <c r="BM5310" s="94"/>
      <c r="BO5310" s="97"/>
      <c r="BQ5310" s="40"/>
      <c r="BR5310" s="94"/>
      <c r="BS5310" s="94"/>
      <c r="BT5310" s="94"/>
      <c r="BU5310" s="40"/>
      <c r="BV5310" s="82"/>
      <c r="BW5310" s="94"/>
      <c r="BX5310" s="48"/>
      <c r="BY5310" s="97"/>
      <c r="BZ5310" s="48"/>
      <c r="CA5310" s="40"/>
      <c r="CB5310" s="94"/>
      <c r="CC5310" s="94"/>
      <c r="CD5310" s="94"/>
      <c r="CE5310" s="40"/>
      <c r="CF5310" s="73"/>
      <c r="CG5310" s="41"/>
      <c r="CH5310" s="41"/>
      <c r="CI5310" s="41"/>
      <c r="CJ5310" s="41"/>
      <c r="CK5310" s="41"/>
      <c r="CL5310" s="68"/>
      <c r="CM5310" s="41"/>
      <c r="CN5310" s="41"/>
      <c r="CO5310" s="39"/>
      <c r="CP5310" s="78"/>
    </row>
    <row r="5311" spans="1:94" s="38" customFormat="1" x14ac:dyDescent="0.25">
      <c r="A5311" s="38">
        <v>5308</v>
      </c>
      <c r="F5311" s="39"/>
      <c r="Q5311" s="39"/>
      <c r="R5311" s="40"/>
      <c r="S5311" s="40"/>
      <c r="T5311" s="39"/>
      <c r="AG5311" s="110"/>
      <c r="AH5311" s="94"/>
      <c r="AJ5311" s="97"/>
      <c r="AL5311" s="39"/>
      <c r="AP5311" s="39"/>
      <c r="AQ5311" s="77"/>
      <c r="AR5311" s="94"/>
      <c r="AT5311" s="97"/>
      <c r="BB5311" s="79"/>
      <c r="BC5311" s="94"/>
      <c r="BE5311" s="97"/>
      <c r="BF5311" s="97"/>
      <c r="BG5311" s="40"/>
      <c r="BK5311" s="40"/>
      <c r="BL5311" s="79"/>
      <c r="BM5311" s="94"/>
      <c r="BO5311" s="97"/>
      <c r="BQ5311" s="40"/>
      <c r="BR5311" s="94"/>
      <c r="BS5311" s="94"/>
      <c r="BT5311" s="94"/>
      <c r="BU5311" s="40"/>
      <c r="BV5311" s="82"/>
      <c r="BW5311" s="94"/>
      <c r="BX5311" s="48"/>
      <c r="BY5311" s="97"/>
      <c r="BZ5311" s="48"/>
      <c r="CA5311" s="40"/>
      <c r="CB5311" s="94"/>
      <c r="CC5311" s="94"/>
      <c r="CD5311" s="94"/>
      <c r="CE5311" s="40"/>
      <c r="CF5311" s="73"/>
      <c r="CG5311" s="41"/>
      <c r="CH5311" s="41"/>
      <c r="CI5311" s="41"/>
      <c r="CJ5311" s="41"/>
      <c r="CK5311" s="41"/>
      <c r="CL5311" s="68"/>
      <c r="CM5311" s="41"/>
      <c r="CN5311" s="41"/>
      <c r="CO5311" s="39"/>
      <c r="CP5311" s="78"/>
    </row>
    <row r="5312" spans="1:94" s="38" customFormat="1" x14ac:dyDescent="0.25">
      <c r="A5312" s="38">
        <v>5309</v>
      </c>
      <c r="F5312" s="39"/>
      <c r="Q5312" s="39"/>
      <c r="R5312" s="40"/>
      <c r="S5312" s="40"/>
      <c r="T5312" s="39"/>
      <c r="AG5312" s="110"/>
      <c r="AH5312" s="94"/>
      <c r="AJ5312" s="97"/>
      <c r="AL5312" s="39"/>
      <c r="AP5312" s="39"/>
      <c r="AQ5312" s="77"/>
      <c r="AR5312" s="94"/>
      <c r="AT5312" s="97"/>
      <c r="BB5312" s="79"/>
      <c r="BC5312" s="94"/>
      <c r="BE5312" s="97"/>
      <c r="BF5312" s="97"/>
      <c r="BG5312" s="40"/>
      <c r="BK5312" s="40"/>
      <c r="BL5312" s="79"/>
      <c r="BM5312" s="94"/>
      <c r="BO5312" s="97"/>
      <c r="BQ5312" s="40"/>
      <c r="BR5312" s="94"/>
      <c r="BS5312" s="94"/>
      <c r="BT5312" s="94"/>
      <c r="BU5312" s="40"/>
      <c r="BV5312" s="82"/>
      <c r="BW5312" s="94"/>
      <c r="BX5312" s="48"/>
      <c r="BY5312" s="97"/>
      <c r="BZ5312" s="48"/>
      <c r="CA5312" s="40"/>
      <c r="CB5312" s="94"/>
      <c r="CC5312" s="94"/>
      <c r="CD5312" s="94"/>
      <c r="CE5312" s="40"/>
      <c r="CF5312" s="73"/>
      <c r="CG5312" s="41"/>
      <c r="CH5312" s="41"/>
      <c r="CI5312" s="41"/>
      <c r="CJ5312" s="41"/>
      <c r="CK5312" s="41"/>
      <c r="CL5312" s="68"/>
      <c r="CM5312" s="41"/>
      <c r="CN5312" s="41"/>
      <c r="CO5312" s="39"/>
      <c r="CP5312" s="78"/>
    </row>
    <row r="5313" spans="1:94" s="38" customFormat="1" x14ac:dyDescent="0.25">
      <c r="A5313" s="38">
        <v>5310</v>
      </c>
      <c r="F5313" s="39"/>
      <c r="Q5313" s="39"/>
      <c r="R5313" s="40"/>
      <c r="S5313" s="40"/>
      <c r="T5313" s="39"/>
      <c r="AG5313" s="110"/>
      <c r="AH5313" s="94"/>
      <c r="AJ5313" s="97"/>
      <c r="AL5313" s="39"/>
      <c r="AP5313" s="39"/>
      <c r="AQ5313" s="77"/>
      <c r="AR5313" s="94"/>
      <c r="AT5313" s="97"/>
      <c r="BB5313" s="79"/>
      <c r="BC5313" s="94"/>
      <c r="BE5313" s="97"/>
      <c r="BF5313" s="97"/>
      <c r="BG5313" s="40"/>
      <c r="BK5313" s="40"/>
      <c r="BL5313" s="79"/>
      <c r="BM5313" s="94"/>
      <c r="BO5313" s="97"/>
      <c r="BQ5313" s="40"/>
      <c r="BR5313" s="94"/>
      <c r="BS5313" s="94"/>
      <c r="BT5313" s="94"/>
      <c r="BU5313" s="40"/>
      <c r="BV5313" s="82"/>
      <c r="BW5313" s="94"/>
      <c r="BX5313" s="48"/>
      <c r="BY5313" s="97"/>
      <c r="BZ5313" s="48"/>
      <c r="CA5313" s="40"/>
      <c r="CB5313" s="94"/>
      <c r="CC5313" s="94"/>
      <c r="CD5313" s="94"/>
      <c r="CE5313" s="40"/>
      <c r="CF5313" s="73"/>
      <c r="CG5313" s="41"/>
      <c r="CH5313" s="41"/>
      <c r="CI5313" s="41"/>
      <c r="CJ5313" s="41"/>
      <c r="CK5313" s="41"/>
      <c r="CL5313" s="68"/>
      <c r="CM5313" s="41"/>
      <c r="CN5313" s="41"/>
      <c r="CO5313" s="39"/>
      <c r="CP5313" s="78"/>
    </row>
    <row r="5314" spans="1:94" s="38" customFormat="1" x14ac:dyDescent="0.25">
      <c r="A5314" s="38">
        <v>5311</v>
      </c>
      <c r="F5314" s="39"/>
      <c r="Q5314" s="39"/>
      <c r="R5314" s="40"/>
      <c r="S5314" s="40"/>
      <c r="T5314" s="39"/>
      <c r="AG5314" s="110"/>
      <c r="AH5314" s="94"/>
      <c r="AJ5314" s="97"/>
      <c r="AL5314" s="39"/>
      <c r="AP5314" s="39"/>
      <c r="AQ5314" s="77"/>
      <c r="AR5314" s="94"/>
      <c r="AT5314" s="97"/>
      <c r="BB5314" s="79"/>
      <c r="BC5314" s="94"/>
      <c r="BE5314" s="97"/>
      <c r="BF5314" s="97"/>
      <c r="BG5314" s="40"/>
      <c r="BK5314" s="40"/>
      <c r="BL5314" s="79"/>
      <c r="BM5314" s="94"/>
      <c r="BO5314" s="97"/>
      <c r="BQ5314" s="40"/>
      <c r="BR5314" s="94"/>
      <c r="BS5314" s="94"/>
      <c r="BT5314" s="94"/>
      <c r="BU5314" s="40"/>
      <c r="BV5314" s="82"/>
      <c r="BW5314" s="94"/>
      <c r="BX5314" s="48"/>
      <c r="BY5314" s="97"/>
      <c r="BZ5314" s="48"/>
      <c r="CA5314" s="40"/>
      <c r="CB5314" s="94"/>
      <c r="CC5314" s="94"/>
      <c r="CD5314" s="94"/>
      <c r="CE5314" s="40"/>
      <c r="CF5314" s="73"/>
      <c r="CG5314" s="41"/>
      <c r="CH5314" s="41"/>
      <c r="CI5314" s="41"/>
      <c r="CJ5314" s="41"/>
      <c r="CK5314" s="41"/>
      <c r="CL5314" s="68"/>
      <c r="CM5314" s="41"/>
      <c r="CN5314" s="41"/>
      <c r="CO5314" s="39"/>
      <c r="CP5314" s="78"/>
    </row>
    <row r="5315" spans="1:94" s="38" customFormat="1" x14ac:dyDescent="0.25">
      <c r="A5315" s="38">
        <v>5312</v>
      </c>
      <c r="F5315" s="39"/>
      <c r="Q5315" s="39"/>
      <c r="R5315" s="40"/>
      <c r="S5315" s="40"/>
      <c r="T5315" s="39"/>
      <c r="AG5315" s="110"/>
      <c r="AH5315" s="94"/>
      <c r="AJ5315" s="97"/>
      <c r="AL5315" s="39"/>
      <c r="AP5315" s="39"/>
      <c r="AQ5315" s="77"/>
      <c r="AR5315" s="94"/>
      <c r="AT5315" s="97"/>
      <c r="BB5315" s="79"/>
      <c r="BC5315" s="94"/>
      <c r="BE5315" s="97"/>
      <c r="BF5315" s="97"/>
      <c r="BG5315" s="40"/>
      <c r="BK5315" s="40"/>
      <c r="BL5315" s="79"/>
      <c r="BM5315" s="94"/>
      <c r="BO5315" s="97"/>
      <c r="BQ5315" s="40"/>
      <c r="BR5315" s="94"/>
      <c r="BS5315" s="94"/>
      <c r="BT5315" s="94"/>
      <c r="BU5315" s="40"/>
      <c r="BV5315" s="82"/>
      <c r="BW5315" s="94"/>
      <c r="BX5315" s="48"/>
      <c r="BY5315" s="97"/>
      <c r="BZ5315" s="48"/>
      <c r="CA5315" s="40"/>
      <c r="CB5315" s="94"/>
      <c r="CC5315" s="94"/>
      <c r="CD5315" s="94"/>
      <c r="CE5315" s="40"/>
      <c r="CF5315" s="73"/>
      <c r="CG5315" s="41"/>
      <c r="CH5315" s="41"/>
      <c r="CI5315" s="41"/>
      <c r="CJ5315" s="41"/>
      <c r="CK5315" s="41"/>
      <c r="CL5315" s="68"/>
      <c r="CM5315" s="41"/>
      <c r="CN5315" s="41"/>
      <c r="CO5315" s="39"/>
      <c r="CP5315" s="78"/>
    </row>
    <row r="5316" spans="1:94" s="38" customFormat="1" x14ac:dyDescent="0.25">
      <c r="A5316" s="38">
        <v>5313</v>
      </c>
      <c r="F5316" s="39"/>
      <c r="Q5316" s="39"/>
      <c r="R5316" s="40"/>
      <c r="S5316" s="40"/>
      <c r="T5316" s="39"/>
      <c r="AG5316" s="110"/>
      <c r="AH5316" s="94"/>
      <c r="AJ5316" s="97"/>
      <c r="AL5316" s="39"/>
      <c r="AP5316" s="39"/>
      <c r="AQ5316" s="77"/>
      <c r="AR5316" s="94"/>
      <c r="AT5316" s="97"/>
      <c r="BB5316" s="79"/>
      <c r="BC5316" s="94"/>
      <c r="BE5316" s="97"/>
      <c r="BF5316" s="97"/>
      <c r="BG5316" s="40"/>
      <c r="BK5316" s="40"/>
      <c r="BL5316" s="79"/>
      <c r="BM5316" s="94"/>
      <c r="BO5316" s="97"/>
      <c r="BQ5316" s="40"/>
      <c r="BR5316" s="94"/>
      <c r="BS5316" s="94"/>
      <c r="BT5316" s="94"/>
      <c r="BU5316" s="40"/>
      <c r="BV5316" s="82"/>
      <c r="BW5316" s="94"/>
      <c r="BX5316" s="48"/>
      <c r="BY5316" s="97"/>
      <c r="BZ5316" s="48"/>
      <c r="CA5316" s="40"/>
      <c r="CB5316" s="94"/>
      <c r="CC5316" s="94"/>
      <c r="CD5316" s="94"/>
      <c r="CE5316" s="40"/>
      <c r="CF5316" s="73"/>
      <c r="CG5316" s="41"/>
      <c r="CH5316" s="41"/>
      <c r="CI5316" s="41"/>
      <c r="CJ5316" s="41"/>
      <c r="CK5316" s="41"/>
      <c r="CL5316" s="68"/>
      <c r="CM5316" s="41"/>
      <c r="CN5316" s="41"/>
      <c r="CO5316" s="39"/>
      <c r="CP5316" s="78"/>
    </row>
    <row r="5317" spans="1:94" s="38" customFormat="1" x14ac:dyDescent="0.25">
      <c r="A5317" s="38">
        <v>5314</v>
      </c>
      <c r="F5317" s="39"/>
      <c r="Q5317" s="39"/>
      <c r="R5317" s="40"/>
      <c r="S5317" s="40"/>
      <c r="T5317" s="39"/>
      <c r="AG5317" s="110"/>
      <c r="AH5317" s="94"/>
      <c r="AJ5317" s="97"/>
      <c r="AL5317" s="39"/>
      <c r="AP5317" s="39"/>
      <c r="AQ5317" s="77"/>
      <c r="AR5317" s="94"/>
      <c r="AT5317" s="97"/>
      <c r="BB5317" s="79"/>
      <c r="BC5317" s="94"/>
      <c r="BE5317" s="97"/>
      <c r="BF5317" s="97"/>
      <c r="BG5317" s="40"/>
      <c r="BK5317" s="40"/>
      <c r="BL5317" s="79"/>
      <c r="BM5317" s="94"/>
      <c r="BO5317" s="97"/>
      <c r="BQ5317" s="40"/>
      <c r="BR5317" s="94"/>
      <c r="BS5317" s="94"/>
      <c r="BT5317" s="94"/>
      <c r="BU5317" s="40"/>
      <c r="BV5317" s="82"/>
      <c r="BW5317" s="94"/>
      <c r="BX5317" s="48"/>
      <c r="BY5317" s="97"/>
      <c r="BZ5317" s="48"/>
      <c r="CA5317" s="40"/>
      <c r="CB5317" s="94"/>
      <c r="CC5317" s="94"/>
      <c r="CD5317" s="94"/>
      <c r="CE5317" s="40"/>
      <c r="CF5317" s="73"/>
      <c r="CG5317" s="41"/>
      <c r="CH5317" s="41"/>
      <c r="CI5317" s="41"/>
      <c r="CJ5317" s="41"/>
      <c r="CK5317" s="41"/>
      <c r="CL5317" s="68"/>
      <c r="CM5317" s="41"/>
      <c r="CN5317" s="41"/>
      <c r="CO5317" s="39"/>
      <c r="CP5317" s="78"/>
    </row>
    <row r="5318" spans="1:94" s="38" customFormat="1" x14ac:dyDescent="0.25">
      <c r="A5318" s="38">
        <v>5315</v>
      </c>
      <c r="F5318" s="39"/>
      <c r="Q5318" s="39"/>
      <c r="R5318" s="40"/>
      <c r="S5318" s="40"/>
      <c r="T5318" s="39"/>
      <c r="AG5318" s="110"/>
      <c r="AH5318" s="94"/>
      <c r="AJ5318" s="97"/>
      <c r="AL5318" s="39"/>
      <c r="AP5318" s="39"/>
      <c r="AQ5318" s="77"/>
      <c r="AR5318" s="94"/>
      <c r="AT5318" s="97"/>
      <c r="BB5318" s="79"/>
      <c r="BC5318" s="94"/>
      <c r="BE5318" s="97"/>
      <c r="BF5318" s="97"/>
      <c r="BG5318" s="40"/>
      <c r="BK5318" s="40"/>
      <c r="BL5318" s="79"/>
      <c r="BM5318" s="94"/>
      <c r="BO5318" s="97"/>
      <c r="BQ5318" s="40"/>
      <c r="BR5318" s="94"/>
      <c r="BS5318" s="94"/>
      <c r="BT5318" s="94"/>
      <c r="BU5318" s="40"/>
      <c r="BV5318" s="82"/>
      <c r="BW5318" s="94"/>
      <c r="BX5318" s="48"/>
      <c r="BY5318" s="97"/>
      <c r="BZ5318" s="48"/>
      <c r="CA5318" s="40"/>
      <c r="CB5318" s="94"/>
      <c r="CC5318" s="94"/>
      <c r="CD5318" s="94"/>
      <c r="CE5318" s="40"/>
      <c r="CF5318" s="73"/>
      <c r="CG5318" s="41"/>
      <c r="CH5318" s="41"/>
      <c r="CI5318" s="41"/>
      <c r="CJ5318" s="41"/>
      <c r="CK5318" s="41"/>
      <c r="CL5318" s="68"/>
      <c r="CM5318" s="41"/>
      <c r="CN5318" s="41"/>
      <c r="CO5318" s="39"/>
      <c r="CP5318" s="78"/>
    </row>
    <row r="5319" spans="1:94" s="38" customFormat="1" x14ac:dyDescent="0.25">
      <c r="A5319" s="38">
        <v>5316</v>
      </c>
      <c r="F5319" s="39"/>
      <c r="Q5319" s="39"/>
      <c r="R5319" s="40"/>
      <c r="S5319" s="40"/>
      <c r="T5319" s="39"/>
      <c r="AG5319" s="110"/>
      <c r="AH5319" s="94"/>
      <c r="AJ5319" s="97"/>
      <c r="AL5319" s="39"/>
      <c r="AP5319" s="39"/>
      <c r="AQ5319" s="77"/>
      <c r="AR5319" s="94"/>
      <c r="AT5319" s="97"/>
      <c r="BB5319" s="79"/>
      <c r="BC5319" s="94"/>
      <c r="BE5319" s="97"/>
      <c r="BF5319" s="97"/>
      <c r="BG5319" s="40"/>
      <c r="BK5319" s="40"/>
      <c r="BL5319" s="79"/>
      <c r="BM5319" s="94"/>
      <c r="BO5319" s="97"/>
      <c r="BQ5319" s="40"/>
      <c r="BR5319" s="94"/>
      <c r="BS5319" s="94"/>
      <c r="BT5319" s="94"/>
      <c r="BU5319" s="40"/>
      <c r="BV5319" s="82"/>
      <c r="BW5319" s="94"/>
      <c r="BX5319" s="48"/>
      <c r="BY5319" s="97"/>
      <c r="BZ5319" s="48"/>
      <c r="CA5319" s="40"/>
      <c r="CB5319" s="94"/>
      <c r="CC5319" s="94"/>
      <c r="CD5319" s="94"/>
      <c r="CE5319" s="40"/>
      <c r="CF5319" s="73"/>
      <c r="CG5319" s="41"/>
      <c r="CH5319" s="41"/>
      <c r="CI5319" s="41"/>
      <c r="CJ5319" s="41"/>
      <c r="CK5319" s="41"/>
      <c r="CL5319" s="68"/>
      <c r="CM5319" s="41"/>
      <c r="CN5319" s="41"/>
      <c r="CO5319" s="39"/>
      <c r="CP5319" s="78"/>
    </row>
    <row r="5320" spans="1:94" s="38" customFormat="1" x14ac:dyDescent="0.25">
      <c r="A5320" s="38">
        <v>5317</v>
      </c>
      <c r="F5320" s="39"/>
      <c r="Q5320" s="39"/>
      <c r="R5320" s="40"/>
      <c r="S5320" s="40"/>
      <c r="T5320" s="39"/>
      <c r="AG5320" s="110"/>
      <c r="AH5320" s="94"/>
      <c r="AJ5320" s="97"/>
      <c r="AL5320" s="39"/>
      <c r="AP5320" s="39"/>
      <c r="AQ5320" s="77"/>
      <c r="AR5320" s="94"/>
      <c r="AT5320" s="97"/>
      <c r="BB5320" s="79"/>
      <c r="BC5320" s="94"/>
      <c r="BE5320" s="97"/>
      <c r="BF5320" s="97"/>
      <c r="BG5320" s="40"/>
      <c r="BK5320" s="40"/>
      <c r="BL5320" s="79"/>
      <c r="BM5320" s="94"/>
      <c r="BO5320" s="97"/>
      <c r="BQ5320" s="40"/>
      <c r="BR5320" s="94"/>
      <c r="BS5320" s="94"/>
      <c r="BT5320" s="94"/>
      <c r="BU5320" s="40"/>
      <c r="BV5320" s="82"/>
      <c r="BW5320" s="94"/>
      <c r="BX5320" s="48"/>
      <c r="BY5320" s="97"/>
      <c r="BZ5320" s="48"/>
      <c r="CA5320" s="40"/>
      <c r="CB5320" s="94"/>
      <c r="CC5320" s="94"/>
      <c r="CD5320" s="94"/>
      <c r="CE5320" s="40"/>
      <c r="CF5320" s="73"/>
      <c r="CG5320" s="41"/>
      <c r="CH5320" s="41"/>
      <c r="CI5320" s="41"/>
      <c r="CJ5320" s="41"/>
      <c r="CK5320" s="41"/>
      <c r="CL5320" s="68"/>
      <c r="CM5320" s="41"/>
      <c r="CN5320" s="41"/>
      <c r="CO5320" s="39"/>
      <c r="CP5320" s="78"/>
    </row>
    <row r="5321" spans="1:94" s="38" customFormat="1" x14ac:dyDescent="0.25">
      <c r="A5321" s="38">
        <v>5318</v>
      </c>
      <c r="F5321" s="39"/>
      <c r="Q5321" s="39"/>
      <c r="R5321" s="40"/>
      <c r="S5321" s="40"/>
      <c r="T5321" s="39"/>
      <c r="AG5321" s="110"/>
      <c r="AH5321" s="94"/>
      <c r="AJ5321" s="97"/>
      <c r="AL5321" s="39"/>
      <c r="AP5321" s="39"/>
      <c r="AQ5321" s="77"/>
      <c r="AR5321" s="94"/>
      <c r="AT5321" s="97"/>
      <c r="BB5321" s="79"/>
      <c r="BC5321" s="94"/>
      <c r="BE5321" s="97"/>
      <c r="BF5321" s="97"/>
      <c r="BG5321" s="40"/>
      <c r="BK5321" s="40"/>
      <c r="BL5321" s="79"/>
      <c r="BM5321" s="94"/>
      <c r="BO5321" s="97"/>
      <c r="BQ5321" s="40"/>
      <c r="BR5321" s="94"/>
      <c r="BS5321" s="94"/>
      <c r="BT5321" s="94"/>
      <c r="BU5321" s="40"/>
      <c r="BV5321" s="82"/>
      <c r="BW5321" s="94"/>
      <c r="BX5321" s="48"/>
      <c r="BY5321" s="97"/>
      <c r="BZ5321" s="48"/>
      <c r="CA5321" s="40"/>
      <c r="CB5321" s="94"/>
      <c r="CC5321" s="94"/>
      <c r="CD5321" s="94"/>
      <c r="CE5321" s="40"/>
      <c r="CF5321" s="73"/>
      <c r="CG5321" s="41"/>
      <c r="CH5321" s="41"/>
      <c r="CI5321" s="41"/>
      <c r="CJ5321" s="41"/>
      <c r="CK5321" s="41"/>
      <c r="CL5321" s="68"/>
      <c r="CM5321" s="41"/>
      <c r="CN5321" s="41"/>
      <c r="CO5321" s="39"/>
      <c r="CP5321" s="78"/>
    </row>
    <row r="5322" spans="1:94" s="38" customFormat="1" x14ac:dyDescent="0.25">
      <c r="A5322" s="38">
        <v>5319</v>
      </c>
      <c r="F5322" s="39"/>
      <c r="Q5322" s="39"/>
      <c r="R5322" s="40"/>
      <c r="S5322" s="40"/>
      <c r="T5322" s="39"/>
      <c r="AG5322" s="110"/>
      <c r="AH5322" s="94"/>
      <c r="AJ5322" s="97"/>
      <c r="AL5322" s="39"/>
      <c r="AP5322" s="39"/>
      <c r="AQ5322" s="77"/>
      <c r="AR5322" s="94"/>
      <c r="AT5322" s="97"/>
      <c r="BB5322" s="79"/>
      <c r="BC5322" s="94"/>
      <c r="BE5322" s="97"/>
      <c r="BF5322" s="97"/>
      <c r="BG5322" s="40"/>
      <c r="BK5322" s="40"/>
      <c r="BL5322" s="79"/>
      <c r="BM5322" s="94"/>
      <c r="BO5322" s="97"/>
      <c r="BQ5322" s="40"/>
      <c r="BR5322" s="94"/>
      <c r="BS5322" s="94"/>
      <c r="BT5322" s="94"/>
      <c r="BU5322" s="40"/>
      <c r="BV5322" s="82"/>
      <c r="BW5322" s="94"/>
      <c r="BX5322" s="48"/>
      <c r="BY5322" s="97"/>
      <c r="BZ5322" s="48"/>
      <c r="CA5322" s="40"/>
      <c r="CB5322" s="94"/>
      <c r="CC5322" s="94"/>
      <c r="CD5322" s="94"/>
      <c r="CE5322" s="40"/>
      <c r="CF5322" s="73"/>
      <c r="CG5322" s="41"/>
      <c r="CH5322" s="41"/>
      <c r="CI5322" s="41"/>
      <c r="CJ5322" s="41"/>
      <c r="CK5322" s="41"/>
      <c r="CL5322" s="68"/>
      <c r="CM5322" s="41"/>
      <c r="CN5322" s="41"/>
      <c r="CO5322" s="39"/>
      <c r="CP5322" s="78"/>
    </row>
    <row r="5323" spans="1:94" s="38" customFormat="1" x14ac:dyDescent="0.25">
      <c r="A5323" s="38">
        <v>5320</v>
      </c>
      <c r="F5323" s="39"/>
      <c r="Q5323" s="39"/>
      <c r="R5323" s="40"/>
      <c r="S5323" s="40"/>
      <c r="T5323" s="39"/>
      <c r="AG5323" s="110"/>
      <c r="AH5323" s="94"/>
      <c r="AJ5323" s="97"/>
      <c r="AL5323" s="39"/>
      <c r="AP5323" s="39"/>
      <c r="AQ5323" s="77"/>
      <c r="AR5323" s="94"/>
      <c r="AT5323" s="97"/>
      <c r="BB5323" s="79"/>
      <c r="BC5323" s="94"/>
      <c r="BE5323" s="97"/>
      <c r="BF5323" s="97"/>
      <c r="BG5323" s="40"/>
      <c r="BK5323" s="40"/>
      <c r="BL5323" s="79"/>
      <c r="BM5323" s="94"/>
      <c r="BO5323" s="97"/>
      <c r="BQ5323" s="40"/>
      <c r="BR5323" s="94"/>
      <c r="BS5323" s="94"/>
      <c r="BT5323" s="94"/>
      <c r="BU5323" s="40"/>
      <c r="BV5323" s="82"/>
      <c r="BW5323" s="94"/>
      <c r="BX5323" s="48"/>
      <c r="BY5323" s="97"/>
      <c r="BZ5323" s="48"/>
      <c r="CA5323" s="40"/>
      <c r="CB5323" s="94"/>
      <c r="CC5323" s="94"/>
      <c r="CD5323" s="94"/>
      <c r="CE5323" s="40"/>
      <c r="CF5323" s="73"/>
      <c r="CG5323" s="41"/>
      <c r="CH5323" s="41"/>
      <c r="CI5323" s="41"/>
      <c r="CJ5323" s="41"/>
      <c r="CK5323" s="41"/>
      <c r="CL5323" s="68"/>
      <c r="CM5323" s="41"/>
      <c r="CN5323" s="41"/>
      <c r="CO5323" s="39"/>
      <c r="CP5323" s="78"/>
    </row>
    <row r="5324" spans="1:94" s="38" customFormat="1" x14ac:dyDescent="0.25">
      <c r="A5324" s="38">
        <v>5321</v>
      </c>
      <c r="F5324" s="39"/>
      <c r="Q5324" s="39"/>
      <c r="R5324" s="40"/>
      <c r="S5324" s="40"/>
      <c r="T5324" s="39"/>
      <c r="AG5324" s="110"/>
      <c r="AH5324" s="94"/>
      <c r="AJ5324" s="97"/>
      <c r="AL5324" s="39"/>
      <c r="AP5324" s="39"/>
      <c r="AQ5324" s="77"/>
      <c r="AR5324" s="94"/>
      <c r="AT5324" s="97"/>
      <c r="BB5324" s="79"/>
      <c r="BC5324" s="94"/>
      <c r="BE5324" s="97"/>
      <c r="BF5324" s="97"/>
      <c r="BG5324" s="40"/>
      <c r="BK5324" s="40"/>
      <c r="BL5324" s="79"/>
      <c r="BM5324" s="94"/>
      <c r="BO5324" s="97"/>
      <c r="BQ5324" s="40"/>
      <c r="BR5324" s="94"/>
      <c r="BS5324" s="94"/>
      <c r="BT5324" s="94"/>
      <c r="BU5324" s="40"/>
      <c r="BV5324" s="82"/>
      <c r="BW5324" s="94"/>
      <c r="BX5324" s="48"/>
      <c r="BY5324" s="97"/>
      <c r="BZ5324" s="48"/>
      <c r="CA5324" s="40"/>
      <c r="CB5324" s="94"/>
      <c r="CC5324" s="94"/>
      <c r="CD5324" s="94"/>
      <c r="CE5324" s="40"/>
      <c r="CF5324" s="73"/>
      <c r="CG5324" s="41"/>
      <c r="CH5324" s="41"/>
      <c r="CI5324" s="41"/>
      <c r="CJ5324" s="41"/>
      <c r="CK5324" s="41"/>
      <c r="CL5324" s="68"/>
      <c r="CM5324" s="41"/>
      <c r="CN5324" s="41"/>
      <c r="CO5324" s="39"/>
      <c r="CP5324" s="78"/>
    </row>
    <row r="5325" spans="1:94" s="38" customFormat="1" x14ac:dyDescent="0.25">
      <c r="A5325" s="38">
        <v>5322</v>
      </c>
      <c r="F5325" s="39"/>
      <c r="Q5325" s="39"/>
      <c r="R5325" s="40"/>
      <c r="S5325" s="40"/>
      <c r="T5325" s="39"/>
      <c r="AG5325" s="110"/>
      <c r="AH5325" s="94"/>
      <c r="AJ5325" s="97"/>
      <c r="AL5325" s="39"/>
      <c r="AP5325" s="39"/>
      <c r="AQ5325" s="77"/>
      <c r="AR5325" s="94"/>
      <c r="AT5325" s="97"/>
      <c r="BB5325" s="79"/>
      <c r="BC5325" s="94"/>
      <c r="BE5325" s="97"/>
      <c r="BF5325" s="97"/>
      <c r="BG5325" s="40"/>
      <c r="BK5325" s="40"/>
      <c r="BL5325" s="79"/>
      <c r="BM5325" s="94"/>
      <c r="BO5325" s="97"/>
      <c r="BQ5325" s="40"/>
      <c r="BR5325" s="94"/>
      <c r="BS5325" s="94"/>
      <c r="BT5325" s="94"/>
      <c r="BU5325" s="40"/>
      <c r="BV5325" s="82"/>
      <c r="BW5325" s="94"/>
      <c r="BX5325" s="48"/>
      <c r="BY5325" s="97"/>
      <c r="BZ5325" s="48"/>
      <c r="CA5325" s="40"/>
      <c r="CB5325" s="94"/>
      <c r="CC5325" s="94"/>
      <c r="CD5325" s="94"/>
      <c r="CE5325" s="40"/>
      <c r="CF5325" s="73"/>
      <c r="CG5325" s="41"/>
      <c r="CH5325" s="41"/>
      <c r="CI5325" s="41"/>
      <c r="CJ5325" s="41"/>
      <c r="CK5325" s="41"/>
      <c r="CL5325" s="68"/>
      <c r="CM5325" s="41"/>
      <c r="CN5325" s="41"/>
      <c r="CO5325" s="39"/>
      <c r="CP5325" s="78"/>
    </row>
    <row r="5326" spans="1:94" s="38" customFormat="1" x14ac:dyDescent="0.25">
      <c r="A5326" s="38">
        <v>5323</v>
      </c>
      <c r="F5326" s="39"/>
      <c r="Q5326" s="39"/>
      <c r="R5326" s="40"/>
      <c r="S5326" s="40"/>
      <c r="T5326" s="39"/>
      <c r="AG5326" s="110"/>
      <c r="AH5326" s="94"/>
      <c r="AJ5326" s="97"/>
      <c r="AL5326" s="39"/>
      <c r="AP5326" s="39"/>
      <c r="AQ5326" s="77"/>
      <c r="AR5326" s="94"/>
      <c r="AT5326" s="97"/>
      <c r="BB5326" s="79"/>
      <c r="BC5326" s="94"/>
      <c r="BE5326" s="97"/>
      <c r="BF5326" s="97"/>
      <c r="BG5326" s="40"/>
      <c r="BK5326" s="40"/>
      <c r="BL5326" s="79"/>
      <c r="BM5326" s="94"/>
      <c r="BO5326" s="97"/>
      <c r="BQ5326" s="40"/>
      <c r="BR5326" s="94"/>
      <c r="BS5326" s="94"/>
      <c r="BT5326" s="94"/>
      <c r="BU5326" s="40"/>
      <c r="BV5326" s="82"/>
      <c r="BW5326" s="94"/>
      <c r="BX5326" s="48"/>
      <c r="BY5326" s="97"/>
      <c r="BZ5326" s="48"/>
      <c r="CA5326" s="40"/>
      <c r="CB5326" s="94"/>
      <c r="CC5326" s="94"/>
      <c r="CD5326" s="94"/>
      <c r="CE5326" s="40"/>
      <c r="CF5326" s="73"/>
      <c r="CG5326" s="41"/>
      <c r="CH5326" s="41"/>
      <c r="CI5326" s="41"/>
      <c r="CJ5326" s="41"/>
      <c r="CK5326" s="41"/>
      <c r="CL5326" s="68"/>
      <c r="CM5326" s="41"/>
      <c r="CN5326" s="41"/>
      <c r="CO5326" s="39"/>
      <c r="CP5326" s="78"/>
    </row>
    <row r="5327" spans="1:94" s="38" customFormat="1" x14ac:dyDescent="0.25">
      <c r="A5327" s="38">
        <v>5324</v>
      </c>
      <c r="F5327" s="39"/>
      <c r="Q5327" s="39"/>
      <c r="R5327" s="40"/>
      <c r="S5327" s="40"/>
      <c r="T5327" s="39"/>
      <c r="AG5327" s="110"/>
      <c r="AH5327" s="94"/>
      <c r="AJ5327" s="97"/>
      <c r="AL5327" s="39"/>
      <c r="AP5327" s="39"/>
      <c r="AQ5327" s="77"/>
      <c r="AR5327" s="94"/>
      <c r="AT5327" s="97"/>
      <c r="BB5327" s="79"/>
      <c r="BC5327" s="94"/>
      <c r="BE5327" s="97"/>
      <c r="BF5327" s="97"/>
      <c r="BG5327" s="40"/>
      <c r="BK5327" s="40"/>
      <c r="BL5327" s="79"/>
      <c r="BM5327" s="94"/>
      <c r="BO5327" s="97"/>
      <c r="BQ5327" s="40"/>
      <c r="BR5327" s="94"/>
      <c r="BS5327" s="94"/>
      <c r="BT5327" s="94"/>
      <c r="BU5327" s="40"/>
      <c r="BV5327" s="82"/>
      <c r="BW5327" s="94"/>
      <c r="BX5327" s="48"/>
      <c r="BY5327" s="97"/>
      <c r="BZ5327" s="48"/>
      <c r="CA5327" s="40"/>
      <c r="CB5327" s="94"/>
      <c r="CC5327" s="94"/>
      <c r="CD5327" s="94"/>
      <c r="CE5327" s="40"/>
      <c r="CF5327" s="73"/>
      <c r="CG5327" s="41"/>
      <c r="CH5327" s="41"/>
      <c r="CI5327" s="41"/>
      <c r="CJ5327" s="41"/>
      <c r="CK5327" s="41"/>
      <c r="CL5327" s="68"/>
      <c r="CM5327" s="41"/>
      <c r="CN5327" s="41"/>
      <c r="CO5327" s="39"/>
      <c r="CP5327" s="78"/>
    </row>
    <row r="5328" spans="1:94" s="38" customFormat="1" x14ac:dyDescent="0.25">
      <c r="A5328" s="38">
        <v>5325</v>
      </c>
      <c r="F5328" s="39"/>
      <c r="Q5328" s="39"/>
      <c r="R5328" s="40"/>
      <c r="S5328" s="40"/>
      <c r="T5328" s="39"/>
      <c r="AG5328" s="110"/>
      <c r="AH5328" s="94"/>
      <c r="AJ5328" s="97"/>
      <c r="AL5328" s="39"/>
      <c r="AP5328" s="39"/>
      <c r="AQ5328" s="77"/>
      <c r="AR5328" s="94"/>
      <c r="AT5328" s="97"/>
      <c r="BB5328" s="79"/>
      <c r="BC5328" s="94"/>
      <c r="BE5328" s="97"/>
      <c r="BF5328" s="97"/>
      <c r="BG5328" s="40"/>
      <c r="BK5328" s="40"/>
      <c r="BL5328" s="79"/>
      <c r="BM5328" s="94"/>
      <c r="BO5328" s="97"/>
      <c r="BQ5328" s="40"/>
      <c r="BR5328" s="94"/>
      <c r="BS5328" s="94"/>
      <c r="BT5328" s="94"/>
      <c r="BU5328" s="40"/>
      <c r="BV5328" s="82"/>
      <c r="BW5328" s="94"/>
      <c r="BX5328" s="48"/>
      <c r="BY5328" s="97"/>
      <c r="BZ5328" s="48"/>
      <c r="CA5328" s="40"/>
      <c r="CB5328" s="94"/>
      <c r="CC5328" s="94"/>
      <c r="CD5328" s="94"/>
      <c r="CE5328" s="40"/>
      <c r="CF5328" s="73"/>
      <c r="CG5328" s="41"/>
      <c r="CH5328" s="41"/>
      <c r="CI5328" s="41"/>
      <c r="CJ5328" s="41"/>
      <c r="CK5328" s="41"/>
      <c r="CL5328" s="68"/>
      <c r="CM5328" s="41"/>
      <c r="CN5328" s="41"/>
      <c r="CO5328" s="39"/>
      <c r="CP5328" s="78"/>
    </row>
    <row r="5329" spans="1:94" s="38" customFormat="1" x14ac:dyDescent="0.25">
      <c r="A5329" s="38">
        <v>5326</v>
      </c>
      <c r="F5329" s="39"/>
      <c r="Q5329" s="39"/>
      <c r="R5329" s="40"/>
      <c r="S5329" s="40"/>
      <c r="T5329" s="39"/>
      <c r="AG5329" s="110"/>
      <c r="AH5329" s="94"/>
      <c r="AJ5329" s="97"/>
      <c r="AL5329" s="39"/>
      <c r="AP5329" s="39"/>
      <c r="AQ5329" s="77"/>
      <c r="AR5329" s="94"/>
      <c r="AT5329" s="97"/>
      <c r="BB5329" s="79"/>
      <c r="BC5329" s="94"/>
      <c r="BE5329" s="97"/>
      <c r="BF5329" s="97"/>
      <c r="BG5329" s="40"/>
      <c r="BK5329" s="40"/>
      <c r="BL5329" s="79"/>
      <c r="BM5329" s="94"/>
      <c r="BO5329" s="97"/>
      <c r="BQ5329" s="40"/>
      <c r="BR5329" s="94"/>
      <c r="BS5329" s="94"/>
      <c r="BT5329" s="94"/>
      <c r="BU5329" s="40"/>
      <c r="BV5329" s="82"/>
      <c r="BW5329" s="94"/>
      <c r="BX5329" s="48"/>
      <c r="BY5329" s="97"/>
      <c r="BZ5329" s="48"/>
      <c r="CA5329" s="40"/>
      <c r="CB5329" s="94"/>
      <c r="CC5329" s="94"/>
      <c r="CD5329" s="94"/>
      <c r="CE5329" s="40"/>
      <c r="CF5329" s="73"/>
      <c r="CG5329" s="41"/>
      <c r="CH5329" s="41"/>
      <c r="CI5329" s="41"/>
      <c r="CJ5329" s="41"/>
      <c r="CK5329" s="41"/>
      <c r="CL5329" s="68"/>
      <c r="CM5329" s="41"/>
      <c r="CN5329" s="41"/>
      <c r="CO5329" s="39"/>
      <c r="CP5329" s="78"/>
    </row>
    <row r="5330" spans="1:94" s="38" customFormat="1" x14ac:dyDescent="0.25">
      <c r="A5330" s="38">
        <v>5327</v>
      </c>
      <c r="F5330" s="39"/>
      <c r="Q5330" s="39"/>
      <c r="R5330" s="40"/>
      <c r="S5330" s="40"/>
      <c r="T5330" s="39"/>
      <c r="AG5330" s="110"/>
      <c r="AH5330" s="94"/>
      <c r="AJ5330" s="97"/>
      <c r="AL5330" s="39"/>
      <c r="AP5330" s="39"/>
      <c r="AQ5330" s="77"/>
      <c r="AR5330" s="94"/>
      <c r="AT5330" s="97"/>
      <c r="BB5330" s="79"/>
      <c r="BC5330" s="94"/>
      <c r="BE5330" s="97"/>
      <c r="BF5330" s="97"/>
      <c r="BG5330" s="40"/>
      <c r="BK5330" s="40"/>
      <c r="BL5330" s="79"/>
      <c r="BM5330" s="94"/>
      <c r="BO5330" s="97"/>
      <c r="BQ5330" s="40"/>
      <c r="BR5330" s="94"/>
      <c r="BS5330" s="94"/>
      <c r="BT5330" s="94"/>
      <c r="BU5330" s="40"/>
      <c r="BV5330" s="82"/>
      <c r="BW5330" s="94"/>
      <c r="BX5330" s="48"/>
      <c r="BY5330" s="97"/>
      <c r="BZ5330" s="48"/>
      <c r="CA5330" s="40"/>
      <c r="CB5330" s="94"/>
      <c r="CC5330" s="94"/>
      <c r="CD5330" s="94"/>
      <c r="CE5330" s="40"/>
      <c r="CF5330" s="73"/>
      <c r="CG5330" s="41"/>
      <c r="CH5330" s="41"/>
      <c r="CI5330" s="41"/>
      <c r="CJ5330" s="41"/>
      <c r="CK5330" s="41"/>
      <c r="CL5330" s="68"/>
      <c r="CM5330" s="41"/>
      <c r="CN5330" s="41"/>
      <c r="CO5330" s="39"/>
      <c r="CP5330" s="78"/>
    </row>
    <row r="5331" spans="1:94" s="38" customFormat="1" x14ac:dyDescent="0.25">
      <c r="A5331" s="38">
        <v>5328</v>
      </c>
      <c r="F5331" s="39"/>
      <c r="Q5331" s="39"/>
      <c r="R5331" s="40"/>
      <c r="S5331" s="40"/>
      <c r="T5331" s="39"/>
      <c r="AG5331" s="110"/>
      <c r="AH5331" s="94"/>
      <c r="AJ5331" s="97"/>
      <c r="AL5331" s="39"/>
      <c r="AP5331" s="39"/>
      <c r="AQ5331" s="77"/>
      <c r="AR5331" s="94"/>
      <c r="AT5331" s="97"/>
      <c r="BB5331" s="79"/>
      <c r="BC5331" s="94"/>
      <c r="BE5331" s="97"/>
      <c r="BF5331" s="97"/>
      <c r="BG5331" s="40"/>
      <c r="BK5331" s="40"/>
      <c r="BL5331" s="79"/>
      <c r="BM5331" s="94"/>
      <c r="BO5331" s="97"/>
      <c r="BQ5331" s="40"/>
      <c r="BR5331" s="94"/>
      <c r="BS5331" s="94"/>
      <c r="BT5331" s="94"/>
      <c r="BU5331" s="40"/>
      <c r="BV5331" s="82"/>
      <c r="BW5331" s="94"/>
      <c r="BX5331" s="48"/>
      <c r="BY5331" s="97"/>
      <c r="BZ5331" s="48"/>
      <c r="CA5331" s="40"/>
      <c r="CB5331" s="94"/>
      <c r="CC5331" s="94"/>
      <c r="CD5331" s="94"/>
      <c r="CE5331" s="40"/>
      <c r="CF5331" s="73"/>
      <c r="CG5331" s="41"/>
      <c r="CH5331" s="41"/>
      <c r="CI5331" s="41"/>
      <c r="CJ5331" s="41"/>
      <c r="CK5331" s="41"/>
      <c r="CL5331" s="68"/>
      <c r="CM5331" s="41"/>
      <c r="CN5331" s="41"/>
      <c r="CO5331" s="39"/>
      <c r="CP5331" s="78"/>
    </row>
    <row r="5332" spans="1:94" s="38" customFormat="1" x14ac:dyDescent="0.25">
      <c r="A5332" s="38">
        <v>5329</v>
      </c>
      <c r="F5332" s="39"/>
      <c r="Q5332" s="39"/>
      <c r="R5332" s="40"/>
      <c r="S5332" s="40"/>
      <c r="T5332" s="39"/>
      <c r="AG5332" s="110"/>
      <c r="AH5332" s="94"/>
      <c r="AJ5332" s="97"/>
      <c r="AL5332" s="39"/>
      <c r="AP5332" s="39"/>
      <c r="AQ5332" s="77"/>
      <c r="AR5332" s="94"/>
      <c r="AT5332" s="97"/>
      <c r="BB5332" s="79"/>
      <c r="BC5332" s="94"/>
      <c r="BE5332" s="97"/>
      <c r="BF5332" s="97"/>
      <c r="BG5332" s="40"/>
      <c r="BK5332" s="40"/>
      <c r="BL5332" s="79"/>
      <c r="BM5332" s="94"/>
      <c r="BO5332" s="97"/>
      <c r="BQ5332" s="40"/>
      <c r="BR5332" s="94"/>
      <c r="BS5332" s="94"/>
      <c r="BT5332" s="94"/>
      <c r="BU5332" s="40"/>
      <c r="BV5332" s="82"/>
      <c r="BW5332" s="94"/>
      <c r="BX5332" s="48"/>
      <c r="BY5332" s="97"/>
      <c r="BZ5332" s="48"/>
      <c r="CA5332" s="40"/>
      <c r="CB5332" s="94"/>
      <c r="CC5332" s="94"/>
      <c r="CD5332" s="94"/>
      <c r="CE5332" s="40"/>
      <c r="CF5332" s="73"/>
      <c r="CG5332" s="41"/>
      <c r="CH5332" s="41"/>
      <c r="CI5332" s="41"/>
      <c r="CJ5332" s="41"/>
      <c r="CK5332" s="41"/>
      <c r="CL5332" s="68"/>
      <c r="CM5332" s="41"/>
      <c r="CN5332" s="41"/>
      <c r="CO5332" s="39"/>
      <c r="CP5332" s="78"/>
    </row>
    <row r="5333" spans="1:94" s="38" customFormat="1" x14ac:dyDescent="0.25">
      <c r="A5333" s="38">
        <v>5330</v>
      </c>
      <c r="F5333" s="39"/>
      <c r="Q5333" s="39"/>
      <c r="R5333" s="40"/>
      <c r="S5333" s="40"/>
      <c r="T5333" s="39"/>
      <c r="AG5333" s="110"/>
      <c r="AH5333" s="94"/>
      <c r="AJ5333" s="97"/>
      <c r="AL5333" s="39"/>
      <c r="AP5333" s="39"/>
      <c r="AQ5333" s="77"/>
      <c r="AR5333" s="94"/>
      <c r="AT5333" s="97"/>
      <c r="BB5333" s="79"/>
      <c r="BC5333" s="94"/>
      <c r="BE5333" s="97"/>
      <c r="BF5333" s="97"/>
      <c r="BG5333" s="40"/>
      <c r="BK5333" s="40"/>
      <c r="BL5333" s="79"/>
      <c r="BM5333" s="94"/>
      <c r="BO5333" s="97"/>
      <c r="BQ5333" s="40"/>
      <c r="BR5333" s="94"/>
      <c r="BS5333" s="94"/>
      <c r="BT5333" s="94"/>
      <c r="BU5333" s="40"/>
      <c r="BV5333" s="82"/>
      <c r="BW5333" s="94"/>
      <c r="BX5333" s="48"/>
      <c r="BY5333" s="97"/>
      <c r="BZ5333" s="48"/>
      <c r="CA5333" s="40"/>
      <c r="CB5333" s="94"/>
      <c r="CC5333" s="94"/>
      <c r="CD5333" s="94"/>
      <c r="CE5333" s="40"/>
      <c r="CF5333" s="73"/>
      <c r="CG5333" s="41"/>
      <c r="CH5333" s="41"/>
      <c r="CI5333" s="41"/>
      <c r="CJ5333" s="41"/>
      <c r="CK5333" s="41"/>
      <c r="CL5333" s="68"/>
      <c r="CM5333" s="41"/>
      <c r="CN5333" s="41"/>
      <c r="CO5333" s="39"/>
      <c r="CP5333" s="78"/>
    </row>
    <row r="5334" spans="1:94" s="38" customFormat="1" x14ac:dyDescent="0.25">
      <c r="A5334" s="38">
        <v>5331</v>
      </c>
      <c r="F5334" s="39"/>
      <c r="Q5334" s="39"/>
      <c r="R5334" s="40"/>
      <c r="S5334" s="40"/>
      <c r="T5334" s="39"/>
      <c r="AG5334" s="110"/>
      <c r="AH5334" s="94"/>
      <c r="AJ5334" s="97"/>
      <c r="AL5334" s="39"/>
      <c r="AP5334" s="39"/>
      <c r="AQ5334" s="77"/>
      <c r="AR5334" s="94"/>
      <c r="AT5334" s="97"/>
      <c r="BB5334" s="79"/>
      <c r="BC5334" s="94"/>
      <c r="BE5334" s="97"/>
      <c r="BF5334" s="97"/>
      <c r="BG5334" s="40"/>
      <c r="BK5334" s="40"/>
      <c r="BL5334" s="79"/>
      <c r="BM5334" s="94"/>
      <c r="BO5334" s="97"/>
      <c r="BQ5334" s="40"/>
      <c r="BR5334" s="94"/>
      <c r="BS5334" s="94"/>
      <c r="BT5334" s="94"/>
      <c r="BU5334" s="40"/>
      <c r="BV5334" s="82"/>
      <c r="BW5334" s="94"/>
      <c r="BX5334" s="48"/>
      <c r="BY5334" s="97"/>
      <c r="BZ5334" s="48"/>
      <c r="CA5334" s="40"/>
      <c r="CB5334" s="94"/>
      <c r="CC5334" s="94"/>
      <c r="CD5334" s="94"/>
      <c r="CE5334" s="40"/>
      <c r="CF5334" s="73"/>
      <c r="CG5334" s="41"/>
      <c r="CH5334" s="41"/>
      <c r="CI5334" s="41"/>
      <c r="CJ5334" s="41"/>
      <c r="CK5334" s="41"/>
      <c r="CL5334" s="68"/>
      <c r="CM5334" s="41"/>
      <c r="CN5334" s="41"/>
      <c r="CO5334" s="39"/>
      <c r="CP5334" s="78"/>
    </row>
    <row r="5335" spans="1:94" s="38" customFormat="1" x14ac:dyDescent="0.25">
      <c r="A5335" s="38">
        <v>5332</v>
      </c>
      <c r="F5335" s="39"/>
      <c r="Q5335" s="39"/>
      <c r="R5335" s="40"/>
      <c r="S5335" s="40"/>
      <c r="T5335" s="39"/>
      <c r="AG5335" s="110"/>
      <c r="AH5335" s="94"/>
      <c r="AJ5335" s="97"/>
      <c r="AL5335" s="39"/>
      <c r="AP5335" s="39"/>
      <c r="AQ5335" s="77"/>
      <c r="AR5335" s="94"/>
      <c r="AT5335" s="97"/>
      <c r="BB5335" s="79"/>
      <c r="BC5335" s="94"/>
      <c r="BE5335" s="97"/>
      <c r="BF5335" s="97"/>
      <c r="BG5335" s="40"/>
      <c r="BK5335" s="40"/>
      <c r="BL5335" s="79"/>
      <c r="BM5335" s="94"/>
      <c r="BO5335" s="97"/>
      <c r="BQ5335" s="40"/>
      <c r="BR5335" s="94"/>
      <c r="BS5335" s="94"/>
      <c r="BT5335" s="94"/>
      <c r="BU5335" s="40"/>
      <c r="BV5335" s="82"/>
      <c r="BW5335" s="94"/>
      <c r="BX5335" s="48"/>
      <c r="BY5335" s="97"/>
      <c r="BZ5335" s="48"/>
      <c r="CA5335" s="40"/>
      <c r="CB5335" s="94"/>
      <c r="CC5335" s="94"/>
      <c r="CD5335" s="94"/>
      <c r="CE5335" s="40"/>
      <c r="CF5335" s="73"/>
      <c r="CG5335" s="41"/>
      <c r="CH5335" s="41"/>
      <c r="CI5335" s="41"/>
      <c r="CJ5335" s="41"/>
      <c r="CK5335" s="41"/>
      <c r="CL5335" s="68"/>
      <c r="CM5335" s="41"/>
      <c r="CN5335" s="41"/>
      <c r="CO5335" s="39"/>
      <c r="CP5335" s="78"/>
    </row>
    <row r="5336" spans="1:94" s="38" customFormat="1" x14ac:dyDescent="0.25">
      <c r="A5336" s="38">
        <v>5333</v>
      </c>
      <c r="F5336" s="39"/>
      <c r="Q5336" s="39"/>
      <c r="R5336" s="40"/>
      <c r="S5336" s="40"/>
      <c r="T5336" s="39"/>
      <c r="AG5336" s="110"/>
      <c r="AH5336" s="94"/>
      <c r="AJ5336" s="97"/>
      <c r="AL5336" s="39"/>
      <c r="AP5336" s="39"/>
      <c r="AQ5336" s="77"/>
      <c r="AR5336" s="94"/>
      <c r="AT5336" s="97"/>
      <c r="BB5336" s="79"/>
      <c r="BC5336" s="94"/>
      <c r="BE5336" s="97"/>
      <c r="BF5336" s="97"/>
      <c r="BG5336" s="40"/>
      <c r="BK5336" s="40"/>
      <c r="BL5336" s="79"/>
      <c r="BM5336" s="94"/>
      <c r="BO5336" s="97"/>
      <c r="BQ5336" s="40"/>
      <c r="BR5336" s="94"/>
      <c r="BS5336" s="94"/>
      <c r="BT5336" s="94"/>
      <c r="BU5336" s="40"/>
      <c r="BV5336" s="82"/>
      <c r="BW5336" s="94"/>
      <c r="BX5336" s="48"/>
      <c r="BY5336" s="97"/>
      <c r="BZ5336" s="48"/>
      <c r="CA5336" s="40"/>
      <c r="CB5336" s="94"/>
      <c r="CC5336" s="94"/>
      <c r="CD5336" s="94"/>
      <c r="CE5336" s="40"/>
      <c r="CF5336" s="73"/>
      <c r="CG5336" s="41"/>
      <c r="CH5336" s="41"/>
      <c r="CI5336" s="41"/>
      <c r="CJ5336" s="41"/>
      <c r="CK5336" s="41"/>
      <c r="CL5336" s="68"/>
      <c r="CM5336" s="41"/>
      <c r="CN5336" s="41"/>
      <c r="CO5336" s="39"/>
      <c r="CP5336" s="78"/>
    </row>
    <row r="5337" spans="1:94" s="38" customFormat="1" x14ac:dyDescent="0.25">
      <c r="A5337" s="38">
        <v>5334</v>
      </c>
      <c r="F5337" s="39"/>
      <c r="Q5337" s="39"/>
      <c r="R5337" s="40"/>
      <c r="S5337" s="40"/>
      <c r="T5337" s="39"/>
      <c r="AG5337" s="110"/>
      <c r="AH5337" s="94"/>
      <c r="AJ5337" s="97"/>
      <c r="AL5337" s="39"/>
      <c r="AP5337" s="39"/>
      <c r="AQ5337" s="77"/>
      <c r="AR5337" s="94"/>
      <c r="AT5337" s="97"/>
      <c r="BB5337" s="79"/>
      <c r="BC5337" s="94"/>
      <c r="BE5337" s="97"/>
      <c r="BF5337" s="97"/>
      <c r="BG5337" s="40"/>
      <c r="BK5337" s="40"/>
      <c r="BL5337" s="79"/>
      <c r="BM5337" s="94"/>
      <c r="BO5337" s="97"/>
      <c r="BQ5337" s="40"/>
      <c r="BR5337" s="94"/>
      <c r="BS5337" s="94"/>
      <c r="BT5337" s="94"/>
      <c r="BU5337" s="40"/>
      <c r="BV5337" s="82"/>
      <c r="BW5337" s="94"/>
      <c r="BX5337" s="48"/>
      <c r="BY5337" s="97"/>
      <c r="BZ5337" s="48"/>
      <c r="CA5337" s="40"/>
      <c r="CB5337" s="94"/>
      <c r="CC5337" s="94"/>
      <c r="CD5337" s="94"/>
      <c r="CE5337" s="40"/>
      <c r="CF5337" s="73"/>
      <c r="CG5337" s="41"/>
      <c r="CH5337" s="41"/>
      <c r="CI5337" s="41"/>
      <c r="CJ5337" s="41"/>
      <c r="CK5337" s="41"/>
      <c r="CL5337" s="68"/>
      <c r="CM5337" s="41"/>
      <c r="CN5337" s="41"/>
      <c r="CO5337" s="39"/>
      <c r="CP5337" s="78"/>
    </row>
    <row r="5338" spans="1:94" s="38" customFormat="1" x14ac:dyDescent="0.25">
      <c r="A5338" s="38">
        <v>5335</v>
      </c>
      <c r="F5338" s="39"/>
      <c r="Q5338" s="39"/>
      <c r="R5338" s="40"/>
      <c r="S5338" s="40"/>
      <c r="T5338" s="39"/>
      <c r="AG5338" s="110"/>
      <c r="AH5338" s="94"/>
      <c r="AJ5338" s="97"/>
      <c r="AL5338" s="39"/>
      <c r="AP5338" s="39"/>
      <c r="AQ5338" s="77"/>
      <c r="AR5338" s="94"/>
      <c r="AT5338" s="97"/>
      <c r="BB5338" s="79"/>
      <c r="BC5338" s="94"/>
      <c r="BE5338" s="97"/>
      <c r="BF5338" s="97"/>
      <c r="BG5338" s="40"/>
      <c r="BK5338" s="40"/>
      <c r="BL5338" s="79"/>
      <c r="BM5338" s="94"/>
      <c r="BO5338" s="97"/>
      <c r="BQ5338" s="40"/>
      <c r="BR5338" s="94"/>
      <c r="BS5338" s="94"/>
      <c r="BT5338" s="94"/>
      <c r="BU5338" s="40"/>
      <c r="BV5338" s="82"/>
      <c r="BW5338" s="94"/>
      <c r="BX5338" s="48"/>
      <c r="BY5338" s="97"/>
      <c r="BZ5338" s="48"/>
      <c r="CA5338" s="40"/>
      <c r="CB5338" s="94"/>
      <c r="CC5338" s="94"/>
      <c r="CD5338" s="94"/>
      <c r="CE5338" s="40"/>
      <c r="CF5338" s="73"/>
      <c r="CG5338" s="41"/>
      <c r="CH5338" s="41"/>
      <c r="CI5338" s="41"/>
      <c r="CJ5338" s="41"/>
      <c r="CK5338" s="41"/>
      <c r="CL5338" s="68"/>
      <c r="CM5338" s="41"/>
      <c r="CN5338" s="41"/>
      <c r="CO5338" s="39"/>
      <c r="CP5338" s="78"/>
    </row>
    <row r="5339" spans="1:94" s="38" customFormat="1" x14ac:dyDescent="0.25">
      <c r="A5339" s="38">
        <v>5336</v>
      </c>
      <c r="F5339" s="39"/>
      <c r="Q5339" s="39"/>
      <c r="R5339" s="40"/>
      <c r="S5339" s="40"/>
      <c r="T5339" s="39"/>
      <c r="AG5339" s="110"/>
      <c r="AH5339" s="94"/>
      <c r="AJ5339" s="97"/>
      <c r="AL5339" s="39"/>
      <c r="AP5339" s="39"/>
      <c r="AQ5339" s="77"/>
      <c r="AR5339" s="94"/>
      <c r="AT5339" s="97"/>
      <c r="BB5339" s="79"/>
      <c r="BC5339" s="94"/>
      <c r="BE5339" s="97"/>
      <c r="BF5339" s="97"/>
      <c r="BG5339" s="40"/>
      <c r="BK5339" s="40"/>
      <c r="BL5339" s="79"/>
      <c r="BM5339" s="94"/>
      <c r="BO5339" s="97"/>
      <c r="BQ5339" s="40"/>
      <c r="BR5339" s="94"/>
      <c r="BS5339" s="94"/>
      <c r="BT5339" s="94"/>
      <c r="BU5339" s="40"/>
      <c r="BV5339" s="82"/>
      <c r="BW5339" s="94"/>
      <c r="BX5339" s="48"/>
      <c r="BY5339" s="97"/>
      <c r="BZ5339" s="48"/>
      <c r="CA5339" s="40"/>
      <c r="CB5339" s="94"/>
      <c r="CC5339" s="94"/>
      <c r="CD5339" s="94"/>
      <c r="CE5339" s="40"/>
      <c r="CF5339" s="73"/>
      <c r="CG5339" s="41"/>
      <c r="CH5339" s="41"/>
      <c r="CI5339" s="41"/>
      <c r="CJ5339" s="41"/>
      <c r="CK5339" s="41"/>
      <c r="CL5339" s="68"/>
      <c r="CM5339" s="41"/>
      <c r="CN5339" s="41"/>
      <c r="CO5339" s="39"/>
      <c r="CP5339" s="78"/>
    </row>
    <row r="5340" spans="1:94" s="38" customFormat="1" x14ac:dyDescent="0.25">
      <c r="A5340" s="38">
        <v>5337</v>
      </c>
      <c r="F5340" s="39"/>
      <c r="Q5340" s="39"/>
      <c r="R5340" s="40"/>
      <c r="S5340" s="40"/>
      <c r="T5340" s="39"/>
      <c r="AG5340" s="110"/>
      <c r="AH5340" s="94"/>
      <c r="AJ5340" s="97"/>
      <c r="AL5340" s="39"/>
      <c r="AP5340" s="39"/>
      <c r="AQ5340" s="77"/>
      <c r="AR5340" s="94"/>
      <c r="AT5340" s="97"/>
      <c r="BB5340" s="79"/>
      <c r="BC5340" s="94"/>
      <c r="BE5340" s="97"/>
      <c r="BF5340" s="97"/>
      <c r="BG5340" s="40"/>
      <c r="BK5340" s="40"/>
      <c r="BL5340" s="79"/>
      <c r="BM5340" s="94"/>
      <c r="BO5340" s="97"/>
      <c r="BQ5340" s="40"/>
      <c r="BR5340" s="94"/>
      <c r="BS5340" s="94"/>
      <c r="BT5340" s="94"/>
      <c r="BU5340" s="40"/>
      <c r="BV5340" s="82"/>
      <c r="BW5340" s="94"/>
      <c r="BX5340" s="48"/>
      <c r="BY5340" s="97"/>
      <c r="BZ5340" s="48"/>
      <c r="CA5340" s="40"/>
      <c r="CB5340" s="94"/>
      <c r="CC5340" s="94"/>
      <c r="CD5340" s="94"/>
      <c r="CE5340" s="40"/>
      <c r="CF5340" s="73"/>
      <c r="CG5340" s="41"/>
      <c r="CH5340" s="41"/>
      <c r="CI5340" s="41"/>
      <c r="CJ5340" s="41"/>
      <c r="CK5340" s="41"/>
      <c r="CL5340" s="68"/>
      <c r="CM5340" s="41"/>
      <c r="CN5340" s="41"/>
      <c r="CO5340" s="39"/>
      <c r="CP5340" s="78"/>
    </row>
    <row r="5341" spans="1:94" s="38" customFormat="1" x14ac:dyDescent="0.25">
      <c r="A5341" s="38">
        <v>5338</v>
      </c>
      <c r="F5341" s="39"/>
      <c r="Q5341" s="39"/>
      <c r="R5341" s="40"/>
      <c r="S5341" s="40"/>
      <c r="T5341" s="39"/>
      <c r="AG5341" s="110"/>
      <c r="AH5341" s="94"/>
      <c r="AJ5341" s="97"/>
      <c r="AL5341" s="39"/>
      <c r="AP5341" s="39"/>
      <c r="AQ5341" s="77"/>
      <c r="AR5341" s="94"/>
      <c r="AT5341" s="97"/>
      <c r="BB5341" s="79"/>
      <c r="BC5341" s="94"/>
      <c r="BE5341" s="97"/>
      <c r="BF5341" s="97"/>
      <c r="BG5341" s="40"/>
      <c r="BK5341" s="40"/>
      <c r="BL5341" s="79"/>
      <c r="BM5341" s="94"/>
      <c r="BO5341" s="97"/>
      <c r="BQ5341" s="40"/>
      <c r="BR5341" s="94"/>
      <c r="BS5341" s="94"/>
      <c r="BT5341" s="94"/>
      <c r="BU5341" s="40"/>
      <c r="BV5341" s="82"/>
      <c r="BW5341" s="94"/>
      <c r="BX5341" s="48"/>
      <c r="BY5341" s="97"/>
      <c r="BZ5341" s="48"/>
      <c r="CA5341" s="40"/>
      <c r="CB5341" s="94"/>
      <c r="CC5341" s="94"/>
      <c r="CD5341" s="94"/>
      <c r="CE5341" s="40"/>
      <c r="CF5341" s="73"/>
      <c r="CG5341" s="41"/>
      <c r="CH5341" s="41"/>
      <c r="CI5341" s="41"/>
      <c r="CJ5341" s="41"/>
      <c r="CK5341" s="41"/>
      <c r="CL5341" s="68"/>
      <c r="CM5341" s="41"/>
      <c r="CN5341" s="41"/>
      <c r="CO5341" s="39"/>
      <c r="CP5341" s="78"/>
    </row>
    <row r="5342" spans="1:94" s="38" customFormat="1" x14ac:dyDescent="0.25">
      <c r="A5342" s="38">
        <v>5339</v>
      </c>
      <c r="F5342" s="39"/>
      <c r="Q5342" s="39"/>
      <c r="R5342" s="40"/>
      <c r="S5342" s="40"/>
      <c r="T5342" s="39"/>
      <c r="AG5342" s="110"/>
      <c r="AH5342" s="94"/>
      <c r="AJ5342" s="97"/>
      <c r="AL5342" s="39"/>
      <c r="AP5342" s="39"/>
      <c r="AQ5342" s="77"/>
      <c r="AR5342" s="94"/>
      <c r="AT5342" s="97"/>
      <c r="BB5342" s="79"/>
      <c r="BC5342" s="94"/>
      <c r="BE5342" s="97"/>
      <c r="BF5342" s="97"/>
      <c r="BG5342" s="40"/>
      <c r="BK5342" s="40"/>
      <c r="BL5342" s="79"/>
      <c r="BM5342" s="94"/>
      <c r="BO5342" s="97"/>
      <c r="BQ5342" s="40"/>
      <c r="BR5342" s="94"/>
      <c r="BS5342" s="94"/>
      <c r="BT5342" s="94"/>
      <c r="BU5342" s="40"/>
      <c r="BV5342" s="82"/>
      <c r="BW5342" s="94"/>
      <c r="BX5342" s="48"/>
      <c r="BY5342" s="97"/>
      <c r="BZ5342" s="48"/>
      <c r="CA5342" s="40"/>
      <c r="CB5342" s="94"/>
      <c r="CC5342" s="94"/>
      <c r="CD5342" s="94"/>
      <c r="CE5342" s="40"/>
      <c r="CF5342" s="73"/>
      <c r="CG5342" s="41"/>
      <c r="CH5342" s="41"/>
      <c r="CI5342" s="41"/>
      <c r="CJ5342" s="41"/>
      <c r="CK5342" s="41"/>
      <c r="CL5342" s="68"/>
      <c r="CM5342" s="41"/>
      <c r="CN5342" s="41"/>
      <c r="CO5342" s="39"/>
      <c r="CP5342" s="78"/>
    </row>
    <row r="5343" spans="1:94" s="38" customFormat="1" x14ac:dyDescent="0.25">
      <c r="A5343" s="38">
        <v>5340</v>
      </c>
      <c r="F5343" s="39"/>
      <c r="Q5343" s="39"/>
      <c r="R5343" s="40"/>
      <c r="S5343" s="40"/>
      <c r="T5343" s="39"/>
      <c r="AG5343" s="110"/>
      <c r="AH5343" s="94"/>
      <c r="AJ5343" s="97"/>
      <c r="AL5343" s="39"/>
      <c r="AP5343" s="39"/>
      <c r="AQ5343" s="77"/>
      <c r="AR5343" s="94"/>
      <c r="AT5343" s="97"/>
      <c r="BB5343" s="79"/>
      <c r="BC5343" s="94"/>
      <c r="BE5343" s="97"/>
      <c r="BF5343" s="97"/>
      <c r="BG5343" s="40"/>
      <c r="BK5343" s="40"/>
      <c r="BL5343" s="79"/>
      <c r="BM5343" s="94"/>
      <c r="BO5343" s="97"/>
      <c r="BQ5343" s="40"/>
      <c r="BR5343" s="94"/>
      <c r="BS5343" s="94"/>
      <c r="BT5343" s="94"/>
      <c r="BU5343" s="40"/>
      <c r="BV5343" s="82"/>
      <c r="BW5343" s="94"/>
      <c r="BX5343" s="48"/>
      <c r="BY5343" s="97"/>
      <c r="BZ5343" s="48"/>
      <c r="CA5343" s="40"/>
      <c r="CB5343" s="94"/>
      <c r="CC5343" s="94"/>
      <c r="CD5343" s="94"/>
      <c r="CE5343" s="40"/>
      <c r="CF5343" s="73"/>
      <c r="CG5343" s="41"/>
      <c r="CH5343" s="41"/>
      <c r="CI5343" s="41"/>
      <c r="CJ5343" s="41"/>
      <c r="CK5343" s="41"/>
      <c r="CL5343" s="68"/>
      <c r="CM5343" s="41"/>
      <c r="CN5343" s="41"/>
      <c r="CO5343" s="39"/>
      <c r="CP5343" s="78"/>
    </row>
    <row r="5344" spans="1:94" s="38" customFormat="1" x14ac:dyDescent="0.25">
      <c r="A5344" s="38">
        <v>5341</v>
      </c>
      <c r="F5344" s="39"/>
      <c r="Q5344" s="39"/>
      <c r="R5344" s="40"/>
      <c r="S5344" s="40"/>
      <c r="T5344" s="39"/>
      <c r="AG5344" s="110"/>
      <c r="AH5344" s="94"/>
      <c r="AJ5344" s="97"/>
      <c r="AL5344" s="39"/>
      <c r="AP5344" s="39"/>
      <c r="AQ5344" s="77"/>
      <c r="AR5344" s="94"/>
      <c r="AT5344" s="97"/>
      <c r="BB5344" s="79"/>
      <c r="BC5344" s="94"/>
      <c r="BE5344" s="97"/>
      <c r="BF5344" s="97"/>
      <c r="BG5344" s="40"/>
      <c r="BK5344" s="40"/>
      <c r="BL5344" s="79"/>
      <c r="BM5344" s="94"/>
      <c r="BO5344" s="97"/>
      <c r="BQ5344" s="40"/>
      <c r="BR5344" s="94"/>
      <c r="BS5344" s="94"/>
      <c r="BT5344" s="94"/>
      <c r="BU5344" s="40"/>
      <c r="BV5344" s="82"/>
      <c r="BW5344" s="94"/>
      <c r="BX5344" s="48"/>
      <c r="BY5344" s="97"/>
      <c r="BZ5344" s="48"/>
      <c r="CA5344" s="40"/>
      <c r="CB5344" s="94"/>
      <c r="CC5344" s="94"/>
      <c r="CD5344" s="94"/>
      <c r="CE5344" s="40"/>
      <c r="CF5344" s="73"/>
      <c r="CG5344" s="41"/>
      <c r="CH5344" s="41"/>
      <c r="CI5344" s="41"/>
      <c r="CJ5344" s="41"/>
      <c r="CK5344" s="41"/>
      <c r="CL5344" s="68"/>
      <c r="CM5344" s="41"/>
      <c r="CN5344" s="41"/>
      <c r="CO5344" s="39"/>
      <c r="CP5344" s="78"/>
    </row>
    <row r="5345" spans="1:94" s="38" customFormat="1" x14ac:dyDescent="0.25">
      <c r="A5345" s="38">
        <v>5342</v>
      </c>
      <c r="F5345" s="39"/>
      <c r="Q5345" s="39"/>
      <c r="R5345" s="40"/>
      <c r="S5345" s="40"/>
      <c r="T5345" s="39"/>
      <c r="AG5345" s="110"/>
      <c r="AH5345" s="94"/>
      <c r="AJ5345" s="97"/>
      <c r="AL5345" s="39"/>
      <c r="AP5345" s="39"/>
      <c r="AQ5345" s="77"/>
      <c r="AR5345" s="94"/>
      <c r="AT5345" s="97"/>
      <c r="BB5345" s="79"/>
      <c r="BC5345" s="94"/>
      <c r="BE5345" s="97"/>
      <c r="BF5345" s="97"/>
      <c r="BG5345" s="40"/>
      <c r="BK5345" s="40"/>
      <c r="BL5345" s="79"/>
      <c r="BM5345" s="94"/>
      <c r="BO5345" s="97"/>
      <c r="BQ5345" s="40"/>
      <c r="BR5345" s="94"/>
      <c r="BS5345" s="94"/>
      <c r="BT5345" s="94"/>
      <c r="BU5345" s="40"/>
      <c r="BV5345" s="82"/>
      <c r="BW5345" s="94"/>
      <c r="BX5345" s="48"/>
      <c r="BY5345" s="97"/>
      <c r="BZ5345" s="48"/>
      <c r="CA5345" s="40"/>
      <c r="CB5345" s="94"/>
      <c r="CC5345" s="94"/>
      <c r="CD5345" s="94"/>
      <c r="CE5345" s="40"/>
      <c r="CF5345" s="73"/>
      <c r="CG5345" s="41"/>
      <c r="CH5345" s="41"/>
      <c r="CI5345" s="41"/>
      <c r="CJ5345" s="41"/>
      <c r="CK5345" s="41"/>
      <c r="CL5345" s="68"/>
      <c r="CM5345" s="41"/>
      <c r="CN5345" s="41"/>
      <c r="CO5345" s="39"/>
      <c r="CP5345" s="78"/>
    </row>
    <row r="5346" spans="1:94" s="38" customFormat="1" x14ac:dyDescent="0.25">
      <c r="A5346" s="38">
        <v>5343</v>
      </c>
      <c r="F5346" s="39"/>
      <c r="Q5346" s="39"/>
      <c r="R5346" s="40"/>
      <c r="S5346" s="40"/>
      <c r="T5346" s="39"/>
      <c r="AG5346" s="110"/>
      <c r="AH5346" s="94"/>
      <c r="AJ5346" s="97"/>
      <c r="AL5346" s="39"/>
      <c r="AP5346" s="39"/>
      <c r="AQ5346" s="77"/>
      <c r="AR5346" s="94"/>
      <c r="AT5346" s="97"/>
      <c r="BB5346" s="79"/>
      <c r="BC5346" s="94"/>
      <c r="BE5346" s="97"/>
      <c r="BF5346" s="97"/>
      <c r="BG5346" s="40"/>
      <c r="BK5346" s="40"/>
      <c r="BL5346" s="79"/>
      <c r="BM5346" s="94"/>
      <c r="BO5346" s="97"/>
      <c r="BQ5346" s="40"/>
      <c r="BR5346" s="94"/>
      <c r="BS5346" s="94"/>
      <c r="BT5346" s="94"/>
      <c r="BU5346" s="40"/>
      <c r="BV5346" s="82"/>
      <c r="BW5346" s="94"/>
      <c r="BX5346" s="48"/>
      <c r="BY5346" s="97"/>
      <c r="BZ5346" s="48"/>
      <c r="CA5346" s="40"/>
      <c r="CB5346" s="94"/>
      <c r="CC5346" s="94"/>
      <c r="CD5346" s="94"/>
      <c r="CE5346" s="40"/>
      <c r="CF5346" s="73"/>
      <c r="CG5346" s="41"/>
      <c r="CH5346" s="41"/>
      <c r="CI5346" s="41"/>
      <c r="CJ5346" s="41"/>
      <c r="CK5346" s="41"/>
      <c r="CL5346" s="68"/>
      <c r="CM5346" s="41"/>
      <c r="CN5346" s="41"/>
      <c r="CO5346" s="39"/>
      <c r="CP5346" s="78"/>
    </row>
    <row r="5347" spans="1:94" s="38" customFormat="1" x14ac:dyDescent="0.25">
      <c r="A5347" s="38">
        <v>5344</v>
      </c>
      <c r="F5347" s="39"/>
      <c r="Q5347" s="39"/>
      <c r="R5347" s="40"/>
      <c r="S5347" s="40"/>
      <c r="T5347" s="39"/>
      <c r="AG5347" s="110"/>
      <c r="AH5347" s="94"/>
      <c r="AJ5347" s="97"/>
      <c r="AL5347" s="39"/>
      <c r="AP5347" s="39"/>
      <c r="AQ5347" s="77"/>
      <c r="AR5347" s="94"/>
      <c r="AT5347" s="97"/>
      <c r="BB5347" s="79"/>
      <c r="BC5347" s="94"/>
      <c r="BE5347" s="97"/>
      <c r="BF5347" s="97"/>
      <c r="BG5347" s="40"/>
      <c r="BK5347" s="40"/>
      <c r="BL5347" s="79"/>
      <c r="BM5347" s="94"/>
      <c r="BO5347" s="97"/>
      <c r="BQ5347" s="40"/>
      <c r="BR5347" s="94"/>
      <c r="BS5347" s="94"/>
      <c r="BT5347" s="94"/>
      <c r="BU5347" s="40"/>
      <c r="BV5347" s="82"/>
      <c r="BW5347" s="94"/>
      <c r="BX5347" s="48"/>
      <c r="BY5347" s="97"/>
      <c r="BZ5347" s="48"/>
      <c r="CA5347" s="40"/>
      <c r="CB5347" s="94"/>
      <c r="CC5347" s="94"/>
      <c r="CD5347" s="94"/>
      <c r="CE5347" s="40"/>
      <c r="CF5347" s="73"/>
      <c r="CG5347" s="41"/>
      <c r="CH5347" s="41"/>
      <c r="CI5347" s="41"/>
      <c r="CJ5347" s="41"/>
      <c r="CK5347" s="41"/>
      <c r="CL5347" s="68"/>
      <c r="CM5347" s="41"/>
      <c r="CN5347" s="41"/>
      <c r="CO5347" s="39"/>
      <c r="CP5347" s="78"/>
    </row>
    <row r="5348" spans="1:94" s="38" customFormat="1" x14ac:dyDescent="0.25">
      <c r="A5348" s="38">
        <v>5345</v>
      </c>
      <c r="F5348" s="39"/>
      <c r="Q5348" s="39"/>
      <c r="R5348" s="40"/>
      <c r="S5348" s="40"/>
      <c r="T5348" s="39"/>
      <c r="AG5348" s="110"/>
      <c r="AH5348" s="94"/>
      <c r="AJ5348" s="97"/>
      <c r="AL5348" s="39"/>
      <c r="AP5348" s="39"/>
      <c r="AQ5348" s="77"/>
      <c r="AR5348" s="94"/>
      <c r="AT5348" s="97"/>
      <c r="BB5348" s="79"/>
      <c r="BC5348" s="94"/>
      <c r="BE5348" s="97"/>
      <c r="BF5348" s="97"/>
      <c r="BG5348" s="40"/>
      <c r="BK5348" s="40"/>
      <c r="BL5348" s="79"/>
      <c r="BM5348" s="94"/>
      <c r="BO5348" s="97"/>
      <c r="BQ5348" s="40"/>
      <c r="BR5348" s="94"/>
      <c r="BS5348" s="94"/>
      <c r="BT5348" s="94"/>
      <c r="BU5348" s="40"/>
      <c r="BV5348" s="82"/>
      <c r="BW5348" s="94"/>
      <c r="BX5348" s="48"/>
      <c r="BY5348" s="97"/>
      <c r="BZ5348" s="48"/>
      <c r="CA5348" s="40"/>
      <c r="CB5348" s="94"/>
      <c r="CC5348" s="94"/>
      <c r="CD5348" s="94"/>
      <c r="CE5348" s="40"/>
      <c r="CF5348" s="73"/>
      <c r="CG5348" s="41"/>
      <c r="CH5348" s="41"/>
      <c r="CI5348" s="41"/>
      <c r="CJ5348" s="41"/>
      <c r="CK5348" s="41"/>
      <c r="CL5348" s="68"/>
      <c r="CM5348" s="41"/>
      <c r="CN5348" s="41"/>
      <c r="CO5348" s="39"/>
      <c r="CP5348" s="78"/>
    </row>
    <row r="5349" spans="1:94" s="38" customFormat="1" x14ac:dyDescent="0.25">
      <c r="A5349" s="38">
        <v>5346</v>
      </c>
      <c r="F5349" s="39"/>
      <c r="Q5349" s="39"/>
      <c r="R5349" s="40"/>
      <c r="S5349" s="40"/>
      <c r="T5349" s="39"/>
      <c r="AG5349" s="110"/>
      <c r="AH5349" s="94"/>
      <c r="AJ5349" s="97"/>
      <c r="AL5349" s="39"/>
      <c r="AP5349" s="39"/>
      <c r="AQ5349" s="77"/>
      <c r="AR5349" s="94"/>
      <c r="AT5349" s="97"/>
      <c r="BB5349" s="79"/>
      <c r="BC5349" s="94"/>
      <c r="BE5349" s="97"/>
      <c r="BF5349" s="97"/>
      <c r="BG5349" s="40"/>
      <c r="BK5349" s="40"/>
      <c r="BL5349" s="79"/>
      <c r="BM5349" s="94"/>
      <c r="BO5349" s="97"/>
      <c r="BQ5349" s="40"/>
      <c r="BR5349" s="94"/>
      <c r="BS5349" s="94"/>
      <c r="BT5349" s="94"/>
      <c r="BU5349" s="40"/>
      <c r="BV5349" s="82"/>
      <c r="BW5349" s="94"/>
      <c r="BX5349" s="48"/>
      <c r="BY5349" s="97"/>
      <c r="BZ5349" s="48"/>
      <c r="CA5349" s="40"/>
      <c r="CB5349" s="94"/>
      <c r="CC5349" s="94"/>
      <c r="CD5349" s="94"/>
      <c r="CE5349" s="40"/>
      <c r="CF5349" s="73"/>
      <c r="CG5349" s="41"/>
      <c r="CH5349" s="41"/>
      <c r="CI5349" s="41"/>
      <c r="CJ5349" s="41"/>
      <c r="CK5349" s="41"/>
      <c r="CL5349" s="68"/>
      <c r="CM5349" s="41"/>
      <c r="CN5349" s="41"/>
      <c r="CO5349" s="39"/>
      <c r="CP5349" s="78"/>
    </row>
    <row r="5350" spans="1:94" s="38" customFormat="1" x14ac:dyDescent="0.25">
      <c r="A5350" s="38">
        <v>5347</v>
      </c>
      <c r="F5350" s="39"/>
      <c r="Q5350" s="39"/>
      <c r="R5350" s="40"/>
      <c r="S5350" s="40"/>
      <c r="T5350" s="39"/>
      <c r="AG5350" s="110"/>
      <c r="AH5350" s="94"/>
      <c r="AJ5350" s="97"/>
      <c r="AL5350" s="39"/>
      <c r="AP5350" s="39"/>
      <c r="AQ5350" s="77"/>
      <c r="AR5350" s="94"/>
      <c r="AT5350" s="97"/>
      <c r="BB5350" s="79"/>
      <c r="BC5350" s="94"/>
      <c r="BE5350" s="97"/>
      <c r="BF5350" s="97"/>
      <c r="BG5350" s="40"/>
      <c r="BK5350" s="40"/>
      <c r="BL5350" s="79"/>
      <c r="BM5350" s="94"/>
      <c r="BO5350" s="97"/>
      <c r="BQ5350" s="40"/>
      <c r="BR5350" s="94"/>
      <c r="BS5350" s="94"/>
      <c r="BT5350" s="94"/>
      <c r="BU5350" s="40"/>
      <c r="BV5350" s="82"/>
      <c r="BW5350" s="94"/>
      <c r="BX5350" s="48"/>
      <c r="BY5350" s="97"/>
      <c r="BZ5350" s="48"/>
      <c r="CA5350" s="40"/>
      <c r="CB5350" s="94"/>
      <c r="CC5350" s="94"/>
      <c r="CD5350" s="94"/>
      <c r="CE5350" s="40"/>
      <c r="CF5350" s="73"/>
      <c r="CG5350" s="41"/>
      <c r="CH5350" s="41"/>
      <c r="CI5350" s="41"/>
      <c r="CJ5350" s="41"/>
      <c r="CK5350" s="41"/>
      <c r="CL5350" s="68"/>
      <c r="CM5350" s="41"/>
      <c r="CN5350" s="41"/>
      <c r="CO5350" s="39"/>
      <c r="CP5350" s="78"/>
    </row>
    <row r="5351" spans="1:94" s="38" customFormat="1" x14ac:dyDescent="0.25">
      <c r="A5351" s="38">
        <v>5348</v>
      </c>
      <c r="F5351" s="39"/>
      <c r="Q5351" s="39"/>
      <c r="R5351" s="40"/>
      <c r="S5351" s="40"/>
      <c r="T5351" s="39"/>
      <c r="AG5351" s="110"/>
      <c r="AH5351" s="94"/>
      <c r="AJ5351" s="97"/>
      <c r="AL5351" s="39"/>
      <c r="AP5351" s="39"/>
      <c r="AQ5351" s="77"/>
      <c r="AR5351" s="94"/>
      <c r="AT5351" s="97"/>
      <c r="BB5351" s="79"/>
      <c r="BC5351" s="94"/>
      <c r="BE5351" s="97"/>
      <c r="BF5351" s="97"/>
      <c r="BG5351" s="40"/>
      <c r="BK5351" s="40"/>
      <c r="BL5351" s="79"/>
      <c r="BM5351" s="94"/>
      <c r="BO5351" s="97"/>
      <c r="BQ5351" s="40"/>
      <c r="BR5351" s="94"/>
      <c r="BS5351" s="94"/>
      <c r="BT5351" s="94"/>
      <c r="BU5351" s="40"/>
      <c r="BV5351" s="82"/>
      <c r="BW5351" s="94"/>
      <c r="BX5351" s="48"/>
      <c r="BY5351" s="97"/>
      <c r="BZ5351" s="48"/>
      <c r="CA5351" s="40"/>
      <c r="CB5351" s="94"/>
      <c r="CC5351" s="94"/>
      <c r="CD5351" s="94"/>
      <c r="CE5351" s="40"/>
      <c r="CF5351" s="73"/>
      <c r="CG5351" s="41"/>
      <c r="CH5351" s="41"/>
      <c r="CI5351" s="41"/>
      <c r="CJ5351" s="41"/>
      <c r="CK5351" s="41"/>
      <c r="CL5351" s="68"/>
      <c r="CM5351" s="41"/>
      <c r="CN5351" s="41"/>
      <c r="CO5351" s="39"/>
      <c r="CP5351" s="78"/>
    </row>
    <row r="5352" spans="1:94" s="38" customFormat="1" x14ac:dyDescent="0.25">
      <c r="A5352" s="38">
        <v>5349</v>
      </c>
      <c r="F5352" s="39"/>
      <c r="Q5352" s="39"/>
      <c r="R5352" s="40"/>
      <c r="S5352" s="40"/>
      <c r="T5352" s="39"/>
      <c r="AG5352" s="110"/>
      <c r="AH5352" s="94"/>
      <c r="AJ5352" s="97"/>
      <c r="AL5352" s="39"/>
      <c r="AP5352" s="39"/>
      <c r="AQ5352" s="77"/>
      <c r="AR5352" s="94"/>
      <c r="AT5352" s="97"/>
      <c r="BB5352" s="79"/>
      <c r="BC5352" s="94"/>
      <c r="BE5352" s="97"/>
      <c r="BF5352" s="97"/>
      <c r="BG5352" s="40"/>
      <c r="BK5352" s="40"/>
      <c r="BL5352" s="79"/>
      <c r="BM5352" s="94"/>
      <c r="BO5352" s="97"/>
      <c r="BQ5352" s="40"/>
      <c r="BR5352" s="94"/>
      <c r="BS5352" s="94"/>
      <c r="BT5352" s="94"/>
      <c r="BU5352" s="40"/>
      <c r="BV5352" s="82"/>
      <c r="BW5352" s="94"/>
      <c r="BX5352" s="48"/>
      <c r="BY5352" s="97"/>
      <c r="BZ5352" s="48"/>
      <c r="CA5352" s="40"/>
      <c r="CB5352" s="94"/>
      <c r="CC5352" s="94"/>
      <c r="CD5352" s="94"/>
      <c r="CE5352" s="40"/>
      <c r="CF5352" s="73"/>
      <c r="CG5352" s="41"/>
      <c r="CH5352" s="41"/>
      <c r="CI5352" s="41"/>
      <c r="CJ5352" s="41"/>
      <c r="CK5352" s="41"/>
      <c r="CL5352" s="68"/>
      <c r="CM5352" s="41"/>
      <c r="CN5352" s="41"/>
      <c r="CO5352" s="39"/>
      <c r="CP5352" s="78"/>
    </row>
    <row r="5353" spans="1:94" s="38" customFormat="1" x14ac:dyDescent="0.25">
      <c r="A5353" s="38">
        <v>5350</v>
      </c>
      <c r="F5353" s="39"/>
      <c r="Q5353" s="39"/>
      <c r="R5353" s="40"/>
      <c r="S5353" s="40"/>
      <c r="T5353" s="39"/>
      <c r="AG5353" s="110"/>
      <c r="AH5353" s="94"/>
      <c r="AJ5353" s="97"/>
      <c r="AL5353" s="39"/>
      <c r="AP5353" s="39"/>
      <c r="AQ5353" s="77"/>
      <c r="AR5353" s="94"/>
      <c r="AT5353" s="97"/>
      <c r="BB5353" s="79"/>
      <c r="BC5353" s="94"/>
      <c r="BE5353" s="97"/>
      <c r="BF5353" s="97"/>
      <c r="BG5353" s="40"/>
      <c r="BK5353" s="40"/>
      <c r="BL5353" s="79"/>
      <c r="BM5353" s="94"/>
      <c r="BO5353" s="97"/>
      <c r="BQ5353" s="40"/>
      <c r="BR5353" s="94"/>
      <c r="BS5353" s="94"/>
      <c r="BT5353" s="94"/>
      <c r="BU5353" s="40"/>
      <c r="BV5353" s="82"/>
      <c r="BW5353" s="94"/>
      <c r="BX5353" s="48"/>
      <c r="BY5353" s="97"/>
      <c r="BZ5353" s="48"/>
      <c r="CA5353" s="40"/>
      <c r="CB5353" s="94"/>
      <c r="CC5353" s="94"/>
      <c r="CD5353" s="94"/>
      <c r="CE5353" s="40"/>
      <c r="CF5353" s="73"/>
      <c r="CG5353" s="41"/>
      <c r="CH5353" s="41"/>
      <c r="CI5353" s="41"/>
      <c r="CJ5353" s="41"/>
      <c r="CK5353" s="41"/>
      <c r="CL5353" s="68"/>
      <c r="CM5353" s="41"/>
      <c r="CN5353" s="41"/>
      <c r="CO5353" s="39"/>
      <c r="CP5353" s="78"/>
    </row>
    <row r="5354" spans="1:94" s="38" customFormat="1" x14ac:dyDescent="0.25">
      <c r="A5354" s="38">
        <v>5351</v>
      </c>
      <c r="F5354" s="39"/>
      <c r="Q5354" s="39"/>
      <c r="R5354" s="40"/>
      <c r="S5354" s="40"/>
      <c r="T5354" s="39"/>
      <c r="AG5354" s="110"/>
      <c r="AH5354" s="94"/>
      <c r="AJ5354" s="97"/>
      <c r="AL5354" s="39"/>
      <c r="AP5354" s="39"/>
      <c r="AQ5354" s="77"/>
      <c r="AR5354" s="94"/>
      <c r="AT5354" s="97"/>
      <c r="BB5354" s="79"/>
      <c r="BC5354" s="94"/>
      <c r="BE5354" s="97"/>
      <c r="BF5354" s="97"/>
      <c r="BG5354" s="40"/>
      <c r="BK5354" s="40"/>
      <c r="BL5354" s="79"/>
      <c r="BM5354" s="94"/>
      <c r="BO5354" s="97"/>
      <c r="BQ5354" s="40"/>
      <c r="BR5354" s="94"/>
      <c r="BS5354" s="94"/>
      <c r="BT5354" s="94"/>
      <c r="BU5354" s="40"/>
      <c r="BV5354" s="82"/>
      <c r="BW5354" s="94"/>
      <c r="BX5354" s="48"/>
      <c r="BY5354" s="97"/>
      <c r="BZ5354" s="48"/>
      <c r="CA5354" s="40"/>
      <c r="CB5354" s="94"/>
      <c r="CC5354" s="94"/>
      <c r="CD5354" s="94"/>
      <c r="CE5354" s="40"/>
      <c r="CF5354" s="73"/>
      <c r="CG5354" s="41"/>
      <c r="CH5354" s="41"/>
      <c r="CI5354" s="41"/>
      <c r="CJ5354" s="41"/>
      <c r="CK5354" s="41"/>
      <c r="CL5354" s="68"/>
      <c r="CM5354" s="41"/>
      <c r="CN5354" s="41"/>
      <c r="CO5354" s="39"/>
      <c r="CP5354" s="78"/>
    </row>
    <row r="5355" spans="1:94" s="38" customFormat="1" x14ac:dyDescent="0.25">
      <c r="A5355" s="38">
        <v>5352</v>
      </c>
      <c r="F5355" s="39"/>
      <c r="Q5355" s="39"/>
      <c r="R5355" s="40"/>
      <c r="S5355" s="40"/>
      <c r="T5355" s="39"/>
      <c r="AG5355" s="110"/>
      <c r="AH5355" s="94"/>
      <c r="AJ5355" s="97"/>
      <c r="AL5355" s="39"/>
      <c r="AP5355" s="39"/>
      <c r="AQ5355" s="77"/>
      <c r="AR5355" s="94"/>
      <c r="AT5355" s="97"/>
      <c r="BB5355" s="79"/>
      <c r="BC5355" s="94"/>
      <c r="BE5355" s="97"/>
      <c r="BF5355" s="97"/>
      <c r="BG5355" s="40"/>
      <c r="BK5355" s="40"/>
      <c r="BL5355" s="79"/>
      <c r="BM5355" s="94"/>
      <c r="BO5355" s="97"/>
      <c r="BQ5355" s="40"/>
      <c r="BR5355" s="94"/>
      <c r="BS5355" s="94"/>
      <c r="BT5355" s="94"/>
      <c r="BU5355" s="40"/>
      <c r="BV5355" s="82"/>
      <c r="BW5355" s="94"/>
      <c r="BX5355" s="48"/>
      <c r="BY5355" s="97"/>
      <c r="BZ5355" s="48"/>
      <c r="CA5355" s="40"/>
      <c r="CB5355" s="94"/>
      <c r="CC5355" s="94"/>
      <c r="CD5355" s="94"/>
      <c r="CE5355" s="40"/>
      <c r="CF5355" s="73"/>
      <c r="CG5355" s="41"/>
      <c r="CH5355" s="41"/>
      <c r="CI5355" s="41"/>
      <c r="CJ5355" s="41"/>
      <c r="CK5355" s="41"/>
      <c r="CL5355" s="68"/>
      <c r="CM5355" s="41"/>
      <c r="CN5355" s="41"/>
      <c r="CO5355" s="39"/>
      <c r="CP5355" s="78"/>
    </row>
    <row r="5356" spans="1:94" s="38" customFormat="1" x14ac:dyDescent="0.25">
      <c r="A5356" s="38">
        <v>5353</v>
      </c>
      <c r="F5356" s="39"/>
      <c r="Q5356" s="39"/>
      <c r="R5356" s="40"/>
      <c r="S5356" s="40"/>
      <c r="T5356" s="39"/>
      <c r="AG5356" s="110"/>
      <c r="AH5356" s="94"/>
      <c r="AJ5356" s="97"/>
      <c r="AL5356" s="39"/>
      <c r="AP5356" s="39"/>
      <c r="AQ5356" s="77"/>
      <c r="AR5356" s="94"/>
      <c r="AT5356" s="97"/>
      <c r="BB5356" s="79"/>
      <c r="BC5356" s="94"/>
      <c r="BE5356" s="97"/>
      <c r="BF5356" s="97"/>
      <c r="BG5356" s="40"/>
      <c r="BK5356" s="40"/>
      <c r="BL5356" s="79"/>
      <c r="BM5356" s="94"/>
      <c r="BO5356" s="97"/>
      <c r="BQ5356" s="40"/>
      <c r="BR5356" s="94"/>
      <c r="BS5356" s="94"/>
      <c r="BT5356" s="94"/>
      <c r="BU5356" s="40"/>
      <c r="BV5356" s="82"/>
      <c r="BW5356" s="94"/>
      <c r="BX5356" s="48"/>
      <c r="BY5356" s="97"/>
      <c r="BZ5356" s="48"/>
      <c r="CA5356" s="40"/>
      <c r="CB5356" s="94"/>
      <c r="CC5356" s="94"/>
      <c r="CD5356" s="94"/>
      <c r="CE5356" s="40"/>
      <c r="CF5356" s="73"/>
      <c r="CG5356" s="41"/>
      <c r="CH5356" s="41"/>
      <c r="CI5356" s="41"/>
      <c r="CJ5356" s="41"/>
      <c r="CK5356" s="41"/>
      <c r="CL5356" s="68"/>
      <c r="CM5356" s="41"/>
      <c r="CN5356" s="41"/>
      <c r="CO5356" s="39"/>
      <c r="CP5356" s="78"/>
    </row>
    <row r="5357" spans="1:94" s="38" customFormat="1" x14ac:dyDescent="0.25">
      <c r="A5357" s="38">
        <v>5354</v>
      </c>
      <c r="F5357" s="39"/>
      <c r="Q5357" s="39"/>
      <c r="R5357" s="40"/>
      <c r="S5357" s="40"/>
      <c r="T5357" s="39"/>
      <c r="AG5357" s="110"/>
      <c r="AH5357" s="94"/>
      <c r="AJ5357" s="97"/>
      <c r="AL5357" s="39"/>
      <c r="AP5357" s="39"/>
      <c r="AQ5357" s="77"/>
      <c r="AR5357" s="94"/>
      <c r="AT5357" s="97"/>
      <c r="BB5357" s="79"/>
      <c r="BC5357" s="94"/>
      <c r="BE5357" s="97"/>
      <c r="BF5357" s="97"/>
      <c r="BG5357" s="40"/>
      <c r="BK5357" s="40"/>
      <c r="BL5357" s="79"/>
      <c r="BM5357" s="94"/>
      <c r="BO5357" s="97"/>
      <c r="BQ5357" s="40"/>
      <c r="BR5357" s="94"/>
      <c r="BS5357" s="94"/>
      <c r="BT5357" s="94"/>
      <c r="BU5357" s="40"/>
      <c r="BV5357" s="82"/>
      <c r="BW5357" s="94"/>
      <c r="BX5357" s="48"/>
      <c r="BY5357" s="97"/>
      <c r="BZ5357" s="48"/>
      <c r="CA5357" s="40"/>
      <c r="CB5357" s="94"/>
      <c r="CC5357" s="94"/>
      <c r="CD5357" s="94"/>
      <c r="CE5357" s="40"/>
      <c r="CF5357" s="73"/>
      <c r="CG5357" s="41"/>
      <c r="CH5357" s="41"/>
      <c r="CI5357" s="41"/>
      <c r="CJ5357" s="41"/>
      <c r="CK5357" s="41"/>
      <c r="CL5357" s="68"/>
      <c r="CM5357" s="41"/>
      <c r="CN5357" s="41"/>
      <c r="CO5357" s="39"/>
      <c r="CP5357" s="78"/>
    </row>
    <row r="5358" spans="1:94" s="38" customFormat="1" x14ac:dyDescent="0.25">
      <c r="A5358" s="38">
        <v>5355</v>
      </c>
      <c r="F5358" s="39"/>
      <c r="Q5358" s="39"/>
      <c r="R5358" s="40"/>
      <c r="S5358" s="40"/>
      <c r="T5358" s="39"/>
      <c r="AG5358" s="110"/>
      <c r="AH5358" s="94"/>
      <c r="AJ5358" s="97"/>
      <c r="AL5358" s="39"/>
      <c r="AP5358" s="39"/>
      <c r="AQ5358" s="77"/>
      <c r="AR5358" s="94"/>
      <c r="AT5358" s="97"/>
      <c r="BB5358" s="79"/>
      <c r="BC5358" s="94"/>
      <c r="BE5358" s="97"/>
      <c r="BF5358" s="97"/>
      <c r="BG5358" s="40"/>
      <c r="BK5358" s="40"/>
      <c r="BL5358" s="79"/>
      <c r="BM5358" s="94"/>
      <c r="BO5358" s="97"/>
      <c r="BQ5358" s="40"/>
      <c r="BR5358" s="94"/>
      <c r="BS5358" s="94"/>
      <c r="BT5358" s="94"/>
      <c r="BU5358" s="40"/>
      <c r="BV5358" s="82"/>
      <c r="BW5358" s="94"/>
      <c r="BX5358" s="48"/>
      <c r="BY5358" s="97"/>
      <c r="BZ5358" s="48"/>
      <c r="CA5358" s="40"/>
      <c r="CB5358" s="94"/>
      <c r="CC5358" s="94"/>
      <c r="CD5358" s="94"/>
      <c r="CE5358" s="40"/>
      <c r="CF5358" s="73"/>
      <c r="CG5358" s="41"/>
      <c r="CH5358" s="41"/>
      <c r="CI5358" s="41"/>
      <c r="CJ5358" s="41"/>
      <c r="CK5358" s="41"/>
      <c r="CL5358" s="68"/>
      <c r="CM5358" s="41"/>
      <c r="CN5358" s="41"/>
      <c r="CO5358" s="39"/>
      <c r="CP5358" s="78"/>
    </row>
    <row r="5359" spans="1:94" s="38" customFormat="1" x14ac:dyDescent="0.25">
      <c r="A5359" s="38">
        <v>5356</v>
      </c>
      <c r="F5359" s="39"/>
      <c r="Q5359" s="39"/>
      <c r="R5359" s="40"/>
      <c r="S5359" s="40"/>
      <c r="T5359" s="39"/>
      <c r="AG5359" s="110"/>
      <c r="AH5359" s="94"/>
      <c r="AJ5359" s="97"/>
      <c r="AL5359" s="39"/>
      <c r="AP5359" s="39"/>
      <c r="AQ5359" s="77"/>
      <c r="AR5359" s="94"/>
      <c r="AT5359" s="97"/>
      <c r="BB5359" s="79"/>
      <c r="BC5359" s="94"/>
      <c r="BE5359" s="97"/>
      <c r="BF5359" s="97"/>
      <c r="BG5359" s="40"/>
      <c r="BK5359" s="40"/>
      <c r="BL5359" s="79"/>
      <c r="BM5359" s="94"/>
      <c r="BO5359" s="97"/>
      <c r="BQ5359" s="40"/>
      <c r="BR5359" s="94"/>
      <c r="BS5359" s="94"/>
      <c r="BT5359" s="94"/>
      <c r="BU5359" s="40"/>
      <c r="BV5359" s="82"/>
      <c r="BW5359" s="94"/>
      <c r="BX5359" s="48"/>
      <c r="BY5359" s="97"/>
      <c r="BZ5359" s="48"/>
      <c r="CA5359" s="40"/>
      <c r="CB5359" s="94"/>
      <c r="CC5359" s="94"/>
      <c r="CD5359" s="94"/>
      <c r="CE5359" s="40"/>
      <c r="CF5359" s="73"/>
      <c r="CG5359" s="41"/>
      <c r="CH5359" s="41"/>
      <c r="CI5359" s="41"/>
      <c r="CJ5359" s="41"/>
      <c r="CK5359" s="41"/>
      <c r="CL5359" s="68"/>
      <c r="CM5359" s="41"/>
      <c r="CN5359" s="41"/>
      <c r="CO5359" s="39"/>
      <c r="CP5359" s="78"/>
    </row>
    <row r="5360" spans="1:94" s="38" customFormat="1" x14ac:dyDescent="0.25">
      <c r="A5360" s="38">
        <v>5357</v>
      </c>
      <c r="F5360" s="39"/>
      <c r="Q5360" s="39"/>
      <c r="R5360" s="40"/>
      <c r="S5360" s="40"/>
      <c r="T5360" s="39"/>
      <c r="AG5360" s="110"/>
      <c r="AH5360" s="94"/>
      <c r="AJ5360" s="97"/>
      <c r="AL5360" s="39"/>
      <c r="AP5360" s="39"/>
      <c r="AQ5360" s="77"/>
      <c r="AR5360" s="94"/>
      <c r="AT5360" s="97"/>
      <c r="BB5360" s="79"/>
      <c r="BC5360" s="94"/>
      <c r="BE5360" s="97"/>
      <c r="BF5360" s="97"/>
      <c r="BG5360" s="40"/>
      <c r="BK5360" s="40"/>
      <c r="BL5360" s="79"/>
      <c r="BM5360" s="94"/>
      <c r="BO5360" s="97"/>
      <c r="BQ5360" s="40"/>
      <c r="BR5360" s="94"/>
      <c r="BS5360" s="94"/>
      <c r="BT5360" s="94"/>
      <c r="BU5360" s="40"/>
      <c r="BV5360" s="82"/>
      <c r="BW5360" s="94"/>
      <c r="BX5360" s="48"/>
      <c r="BY5360" s="97"/>
      <c r="BZ5360" s="48"/>
      <c r="CA5360" s="40"/>
      <c r="CB5360" s="94"/>
      <c r="CC5360" s="94"/>
      <c r="CD5360" s="94"/>
      <c r="CE5360" s="40"/>
      <c r="CF5360" s="73"/>
      <c r="CG5360" s="41"/>
      <c r="CH5360" s="41"/>
      <c r="CI5360" s="41"/>
      <c r="CJ5360" s="41"/>
      <c r="CK5360" s="41"/>
      <c r="CL5360" s="68"/>
      <c r="CM5360" s="41"/>
      <c r="CN5360" s="41"/>
      <c r="CO5360" s="39"/>
      <c r="CP5360" s="78"/>
    </row>
    <row r="5361" spans="1:94" s="38" customFormat="1" x14ac:dyDescent="0.25">
      <c r="A5361" s="38">
        <v>5358</v>
      </c>
      <c r="F5361" s="39"/>
      <c r="Q5361" s="39"/>
      <c r="R5361" s="40"/>
      <c r="S5361" s="40"/>
      <c r="T5361" s="39"/>
      <c r="AG5361" s="110"/>
      <c r="AH5361" s="94"/>
      <c r="AJ5361" s="97"/>
      <c r="AL5361" s="39"/>
      <c r="AP5361" s="39"/>
      <c r="AQ5361" s="77"/>
      <c r="AR5361" s="94"/>
      <c r="AT5361" s="97"/>
      <c r="BB5361" s="79"/>
      <c r="BC5361" s="94"/>
      <c r="BE5361" s="97"/>
      <c r="BF5361" s="97"/>
      <c r="BG5361" s="40"/>
      <c r="BK5361" s="40"/>
      <c r="BL5361" s="79"/>
      <c r="BM5361" s="94"/>
      <c r="BO5361" s="97"/>
      <c r="BQ5361" s="40"/>
      <c r="BR5361" s="94"/>
      <c r="BS5361" s="94"/>
      <c r="BT5361" s="94"/>
      <c r="BU5361" s="40"/>
      <c r="BV5361" s="82"/>
      <c r="BW5361" s="94"/>
      <c r="BX5361" s="48"/>
      <c r="BY5361" s="97"/>
      <c r="BZ5361" s="48"/>
      <c r="CA5361" s="40"/>
      <c r="CB5361" s="94"/>
      <c r="CC5361" s="94"/>
      <c r="CD5361" s="94"/>
      <c r="CE5361" s="40"/>
      <c r="CF5361" s="73"/>
      <c r="CG5361" s="41"/>
      <c r="CH5361" s="41"/>
      <c r="CI5361" s="41"/>
      <c r="CJ5361" s="41"/>
      <c r="CK5361" s="41"/>
      <c r="CL5361" s="68"/>
      <c r="CM5361" s="41"/>
      <c r="CN5361" s="41"/>
      <c r="CO5361" s="39"/>
      <c r="CP5361" s="78"/>
    </row>
    <row r="5362" spans="1:94" s="38" customFormat="1" x14ac:dyDescent="0.25">
      <c r="A5362" s="38">
        <v>5359</v>
      </c>
      <c r="F5362" s="39"/>
      <c r="Q5362" s="39"/>
      <c r="R5362" s="40"/>
      <c r="S5362" s="40"/>
      <c r="T5362" s="39"/>
      <c r="AG5362" s="110"/>
      <c r="AH5362" s="94"/>
      <c r="AJ5362" s="97"/>
      <c r="AL5362" s="39"/>
      <c r="AP5362" s="39"/>
      <c r="AQ5362" s="77"/>
      <c r="AR5362" s="94"/>
      <c r="AT5362" s="97"/>
      <c r="BB5362" s="79"/>
      <c r="BC5362" s="94"/>
      <c r="BE5362" s="97"/>
      <c r="BF5362" s="97"/>
      <c r="BG5362" s="40"/>
      <c r="BK5362" s="40"/>
      <c r="BL5362" s="79"/>
      <c r="BM5362" s="94"/>
      <c r="BO5362" s="97"/>
      <c r="BQ5362" s="40"/>
      <c r="BR5362" s="94"/>
      <c r="BS5362" s="94"/>
      <c r="BT5362" s="94"/>
      <c r="BU5362" s="40"/>
      <c r="BV5362" s="82"/>
      <c r="BW5362" s="94"/>
      <c r="BX5362" s="48"/>
      <c r="BY5362" s="97"/>
      <c r="BZ5362" s="48"/>
      <c r="CA5362" s="40"/>
      <c r="CB5362" s="94"/>
      <c r="CC5362" s="94"/>
      <c r="CD5362" s="94"/>
      <c r="CE5362" s="40"/>
      <c r="CF5362" s="73"/>
      <c r="CG5362" s="41"/>
      <c r="CH5362" s="41"/>
      <c r="CI5362" s="41"/>
      <c r="CJ5362" s="41"/>
      <c r="CK5362" s="41"/>
      <c r="CL5362" s="68"/>
      <c r="CM5362" s="41"/>
      <c r="CN5362" s="41"/>
      <c r="CO5362" s="39"/>
      <c r="CP5362" s="78"/>
    </row>
    <row r="5363" spans="1:94" s="38" customFormat="1" x14ac:dyDescent="0.25">
      <c r="A5363" s="38">
        <v>5360</v>
      </c>
      <c r="F5363" s="39"/>
      <c r="Q5363" s="39"/>
      <c r="R5363" s="40"/>
      <c r="S5363" s="40"/>
      <c r="T5363" s="39"/>
      <c r="AG5363" s="110"/>
      <c r="AH5363" s="94"/>
      <c r="AJ5363" s="97"/>
      <c r="AL5363" s="39"/>
      <c r="AP5363" s="39"/>
      <c r="AQ5363" s="77"/>
      <c r="AR5363" s="94"/>
      <c r="AT5363" s="97"/>
      <c r="BB5363" s="79"/>
      <c r="BC5363" s="94"/>
      <c r="BE5363" s="97"/>
      <c r="BF5363" s="97"/>
      <c r="BG5363" s="40"/>
      <c r="BK5363" s="40"/>
      <c r="BL5363" s="79"/>
      <c r="BM5363" s="94"/>
      <c r="BO5363" s="97"/>
      <c r="BQ5363" s="40"/>
      <c r="BR5363" s="94"/>
      <c r="BS5363" s="94"/>
      <c r="BT5363" s="94"/>
      <c r="BU5363" s="40"/>
      <c r="BV5363" s="82"/>
      <c r="BW5363" s="94"/>
      <c r="BX5363" s="48"/>
      <c r="BY5363" s="97"/>
      <c r="BZ5363" s="48"/>
      <c r="CA5363" s="40"/>
      <c r="CB5363" s="94"/>
      <c r="CC5363" s="94"/>
      <c r="CD5363" s="94"/>
      <c r="CE5363" s="40"/>
      <c r="CF5363" s="73"/>
      <c r="CG5363" s="41"/>
      <c r="CH5363" s="41"/>
      <c r="CI5363" s="41"/>
      <c r="CJ5363" s="41"/>
      <c r="CK5363" s="41"/>
      <c r="CL5363" s="68"/>
      <c r="CM5363" s="41"/>
      <c r="CN5363" s="41"/>
      <c r="CO5363" s="39"/>
      <c r="CP5363" s="78"/>
    </row>
    <row r="5364" spans="1:94" s="38" customFormat="1" x14ac:dyDescent="0.25">
      <c r="A5364" s="38">
        <v>5361</v>
      </c>
      <c r="F5364" s="39"/>
      <c r="Q5364" s="39"/>
      <c r="R5364" s="40"/>
      <c r="S5364" s="40"/>
      <c r="T5364" s="39"/>
      <c r="AG5364" s="110"/>
      <c r="AH5364" s="94"/>
      <c r="AJ5364" s="97"/>
      <c r="AL5364" s="39"/>
      <c r="AP5364" s="39"/>
      <c r="AQ5364" s="77"/>
      <c r="AR5364" s="94"/>
      <c r="AT5364" s="97"/>
      <c r="BB5364" s="79"/>
      <c r="BC5364" s="94"/>
      <c r="BE5364" s="97"/>
      <c r="BF5364" s="97"/>
      <c r="BG5364" s="40"/>
      <c r="BK5364" s="40"/>
      <c r="BL5364" s="79"/>
      <c r="BM5364" s="94"/>
      <c r="BO5364" s="97"/>
      <c r="BQ5364" s="40"/>
      <c r="BR5364" s="94"/>
      <c r="BS5364" s="94"/>
      <c r="BT5364" s="94"/>
      <c r="BU5364" s="40"/>
      <c r="BV5364" s="82"/>
      <c r="BW5364" s="94"/>
      <c r="BX5364" s="48"/>
      <c r="BY5364" s="97"/>
      <c r="BZ5364" s="48"/>
      <c r="CA5364" s="40"/>
      <c r="CB5364" s="94"/>
      <c r="CC5364" s="94"/>
      <c r="CD5364" s="94"/>
      <c r="CE5364" s="40"/>
      <c r="CF5364" s="73"/>
      <c r="CG5364" s="41"/>
      <c r="CH5364" s="41"/>
      <c r="CI5364" s="41"/>
      <c r="CJ5364" s="41"/>
      <c r="CK5364" s="41"/>
      <c r="CL5364" s="68"/>
      <c r="CM5364" s="41"/>
      <c r="CN5364" s="41"/>
      <c r="CO5364" s="39"/>
      <c r="CP5364" s="78"/>
    </row>
    <row r="5365" spans="1:94" s="38" customFormat="1" x14ac:dyDescent="0.25">
      <c r="A5365" s="38">
        <v>5362</v>
      </c>
      <c r="F5365" s="39"/>
      <c r="Q5365" s="39"/>
      <c r="R5365" s="40"/>
      <c r="S5365" s="40"/>
      <c r="T5365" s="39"/>
      <c r="AG5365" s="110"/>
      <c r="AH5365" s="94"/>
      <c r="AJ5365" s="97"/>
      <c r="AL5365" s="39"/>
      <c r="AP5365" s="39"/>
      <c r="AQ5365" s="77"/>
      <c r="AR5365" s="94"/>
      <c r="AT5365" s="97"/>
      <c r="BB5365" s="79"/>
      <c r="BC5365" s="94"/>
      <c r="BE5365" s="97"/>
      <c r="BF5365" s="97"/>
      <c r="BG5365" s="40"/>
      <c r="BK5365" s="40"/>
      <c r="BL5365" s="79"/>
      <c r="BM5365" s="94"/>
      <c r="BO5365" s="97"/>
      <c r="BQ5365" s="40"/>
      <c r="BR5365" s="94"/>
      <c r="BS5365" s="94"/>
      <c r="BT5365" s="94"/>
      <c r="BU5365" s="40"/>
      <c r="BV5365" s="82"/>
      <c r="BW5365" s="94"/>
      <c r="BX5365" s="48"/>
      <c r="BY5365" s="97"/>
      <c r="BZ5365" s="48"/>
      <c r="CA5365" s="40"/>
      <c r="CB5365" s="94"/>
      <c r="CC5365" s="94"/>
      <c r="CD5365" s="94"/>
      <c r="CE5365" s="40"/>
      <c r="CF5365" s="73"/>
      <c r="CG5365" s="41"/>
      <c r="CH5365" s="41"/>
      <c r="CI5365" s="41"/>
      <c r="CJ5365" s="41"/>
      <c r="CK5365" s="41"/>
      <c r="CL5365" s="68"/>
      <c r="CM5365" s="41"/>
      <c r="CN5365" s="41"/>
      <c r="CO5365" s="39"/>
      <c r="CP5365" s="78"/>
    </row>
    <row r="5366" spans="1:94" s="38" customFormat="1" x14ac:dyDescent="0.25">
      <c r="A5366" s="38">
        <v>5363</v>
      </c>
      <c r="F5366" s="39"/>
      <c r="Q5366" s="39"/>
      <c r="R5366" s="40"/>
      <c r="S5366" s="40"/>
      <c r="T5366" s="39"/>
      <c r="AG5366" s="110"/>
      <c r="AH5366" s="94"/>
      <c r="AJ5366" s="97"/>
      <c r="AL5366" s="39"/>
      <c r="AP5366" s="39"/>
      <c r="AQ5366" s="77"/>
      <c r="AR5366" s="94"/>
      <c r="AT5366" s="97"/>
      <c r="BB5366" s="79"/>
      <c r="BC5366" s="94"/>
      <c r="BE5366" s="97"/>
      <c r="BF5366" s="97"/>
      <c r="BG5366" s="40"/>
      <c r="BK5366" s="40"/>
      <c r="BL5366" s="79"/>
      <c r="BM5366" s="94"/>
      <c r="BO5366" s="97"/>
      <c r="BQ5366" s="40"/>
      <c r="BR5366" s="94"/>
      <c r="BS5366" s="94"/>
      <c r="BT5366" s="94"/>
      <c r="BU5366" s="40"/>
      <c r="BV5366" s="82"/>
      <c r="BW5366" s="94"/>
      <c r="BX5366" s="48"/>
      <c r="BY5366" s="97"/>
      <c r="BZ5366" s="48"/>
      <c r="CA5366" s="40"/>
      <c r="CB5366" s="94"/>
      <c r="CC5366" s="94"/>
      <c r="CD5366" s="94"/>
      <c r="CE5366" s="40"/>
      <c r="CF5366" s="73"/>
      <c r="CG5366" s="41"/>
      <c r="CH5366" s="41"/>
      <c r="CI5366" s="41"/>
      <c r="CJ5366" s="41"/>
      <c r="CK5366" s="41"/>
      <c r="CL5366" s="68"/>
      <c r="CM5366" s="41"/>
      <c r="CN5366" s="41"/>
      <c r="CO5366" s="39"/>
      <c r="CP5366" s="78"/>
    </row>
    <row r="5367" spans="1:94" s="38" customFormat="1" x14ac:dyDescent="0.25">
      <c r="A5367" s="38">
        <v>5364</v>
      </c>
      <c r="F5367" s="39"/>
      <c r="Q5367" s="39"/>
      <c r="R5367" s="40"/>
      <c r="S5367" s="40"/>
      <c r="T5367" s="39"/>
      <c r="AG5367" s="110"/>
      <c r="AH5367" s="94"/>
      <c r="AJ5367" s="97"/>
      <c r="AL5367" s="39"/>
      <c r="AP5367" s="39"/>
      <c r="AQ5367" s="77"/>
      <c r="AR5367" s="94"/>
      <c r="AT5367" s="97"/>
      <c r="BB5367" s="79"/>
      <c r="BC5367" s="94"/>
      <c r="BE5367" s="97"/>
      <c r="BF5367" s="97"/>
      <c r="BG5367" s="40"/>
      <c r="BK5367" s="40"/>
      <c r="BL5367" s="79"/>
      <c r="BM5367" s="94"/>
      <c r="BO5367" s="97"/>
      <c r="BQ5367" s="40"/>
      <c r="BR5367" s="94"/>
      <c r="BS5367" s="94"/>
      <c r="BT5367" s="94"/>
      <c r="BU5367" s="40"/>
      <c r="BV5367" s="82"/>
      <c r="BW5367" s="94"/>
      <c r="BX5367" s="48"/>
      <c r="BY5367" s="97"/>
      <c r="BZ5367" s="48"/>
      <c r="CA5367" s="40"/>
      <c r="CB5367" s="94"/>
      <c r="CC5367" s="94"/>
      <c r="CD5367" s="94"/>
      <c r="CE5367" s="40"/>
      <c r="CF5367" s="73"/>
      <c r="CG5367" s="41"/>
      <c r="CH5367" s="41"/>
      <c r="CI5367" s="41"/>
      <c r="CJ5367" s="41"/>
      <c r="CK5367" s="41"/>
      <c r="CL5367" s="68"/>
      <c r="CM5367" s="41"/>
      <c r="CN5367" s="41"/>
      <c r="CO5367" s="39"/>
      <c r="CP5367" s="78"/>
    </row>
    <row r="5368" spans="1:94" s="38" customFormat="1" x14ac:dyDescent="0.25">
      <c r="A5368" s="38">
        <v>5365</v>
      </c>
      <c r="F5368" s="39"/>
      <c r="Q5368" s="39"/>
      <c r="R5368" s="40"/>
      <c r="S5368" s="40"/>
      <c r="T5368" s="39"/>
      <c r="AG5368" s="110"/>
      <c r="AH5368" s="94"/>
      <c r="AJ5368" s="97"/>
      <c r="AL5368" s="39"/>
      <c r="AP5368" s="39"/>
      <c r="AQ5368" s="77"/>
      <c r="AR5368" s="94"/>
      <c r="AT5368" s="97"/>
      <c r="BB5368" s="79"/>
      <c r="BC5368" s="94"/>
      <c r="BE5368" s="97"/>
      <c r="BF5368" s="97"/>
      <c r="BG5368" s="40"/>
      <c r="BK5368" s="40"/>
      <c r="BL5368" s="79"/>
      <c r="BM5368" s="94"/>
      <c r="BO5368" s="97"/>
      <c r="BQ5368" s="40"/>
      <c r="BR5368" s="94"/>
      <c r="BS5368" s="94"/>
      <c r="BT5368" s="94"/>
      <c r="BU5368" s="40"/>
      <c r="BV5368" s="82"/>
      <c r="BW5368" s="94"/>
      <c r="BX5368" s="48"/>
      <c r="BY5368" s="97"/>
      <c r="BZ5368" s="48"/>
      <c r="CA5368" s="40"/>
      <c r="CB5368" s="94"/>
      <c r="CC5368" s="94"/>
      <c r="CD5368" s="94"/>
      <c r="CE5368" s="40"/>
      <c r="CF5368" s="73"/>
      <c r="CG5368" s="41"/>
      <c r="CH5368" s="41"/>
      <c r="CI5368" s="41"/>
      <c r="CJ5368" s="41"/>
      <c r="CK5368" s="41"/>
      <c r="CL5368" s="68"/>
      <c r="CM5368" s="41"/>
      <c r="CN5368" s="41"/>
      <c r="CO5368" s="39"/>
      <c r="CP5368" s="78"/>
    </row>
    <row r="5369" spans="1:94" s="38" customFormat="1" x14ac:dyDescent="0.25">
      <c r="A5369" s="38">
        <v>5366</v>
      </c>
      <c r="F5369" s="39"/>
      <c r="Q5369" s="39"/>
      <c r="R5369" s="40"/>
      <c r="S5369" s="40"/>
      <c r="T5369" s="39"/>
      <c r="AG5369" s="110"/>
      <c r="AH5369" s="94"/>
      <c r="AJ5369" s="97"/>
      <c r="AL5369" s="39"/>
      <c r="AP5369" s="39"/>
      <c r="AQ5369" s="77"/>
      <c r="AR5369" s="94"/>
      <c r="AT5369" s="97"/>
      <c r="BB5369" s="79"/>
      <c r="BC5369" s="94"/>
      <c r="BE5369" s="97"/>
      <c r="BF5369" s="97"/>
      <c r="BG5369" s="40"/>
      <c r="BK5369" s="40"/>
      <c r="BL5369" s="79"/>
      <c r="BM5369" s="94"/>
      <c r="BO5369" s="97"/>
      <c r="BQ5369" s="40"/>
      <c r="BR5369" s="94"/>
      <c r="BS5369" s="94"/>
      <c r="BT5369" s="94"/>
      <c r="BU5369" s="40"/>
      <c r="BV5369" s="82"/>
      <c r="BW5369" s="94"/>
      <c r="BX5369" s="48"/>
      <c r="BY5369" s="97"/>
      <c r="BZ5369" s="48"/>
      <c r="CA5369" s="40"/>
      <c r="CB5369" s="94"/>
      <c r="CC5369" s="94"/>
      <c r="CD5369" s="94"/>
      <c r="CE5369" s="40"/>
      <c r="CF5369" s="73"/>
      <c r="CG5369" s="41"/>
      <c r="CH5369" s="41"/>
      <c r="CI5369" s="41"/>
      <c r="CJ5369" s="41"/>
      <c r="CK5369" s="41"/>
      <c r="CL5369" s="68"/>
      <c r="CM5369" s="41"/>
      <c r="CN5369" s="41"/>
      <c r="CO5369" s="39"/>
      <c r="CP5369" s="78"/>
    </row>
    <row r="5370" spans="1:94" s="38" customFormat="1" x14ac:dyDescent="0.25">
      <c r="A5370" s="38">
        <v>5367</v>
      </c>
      <c r="F5370" s="39"/>
      <c r="Q5370" s="39"/>
      <c r="R5370" s="40"/>
      <c r="S5370" s="40"/>
      <c r="T5370" s="39"/>
      <c r="AG5370" s="110"/>
      <c r="AH5370" s="94"/>
      <c r="AJ5370" s="97"/>
      <c r="AL5370" s="39"/>
      <c r="AP5370" s="39"/>
      <c r="AQ5370" s="77"/>
      <c r="AR5370" s="94"/>
      <c r="AT5370" s="97"/>
      <c r="BB5370" s="79"/>
      <c r="BC5370" s="94"/>
      <c r="BE5370" s="97"/>
      <c r="BF5370" s="97"/>
      <c r="BG5370" s="40"/>
      <c r="BK5370" s="40"/>
      <c r="BL5370" s="79"/>
      <c r="BM5370" s="94"/>
      <c r="BO5370" s="97"/>
      <c r="BQ5370" s="40"/>
      <c r="BR5370" s="94"/>
      <c r="BS5370" s="94"/>
      <c r="BT5370" s="94"/>
      <c r="BU5370" s="40"/>
      <c r="BV5370" s="82"/>
      <c r="BW5370" s="94"/>
      <c r="BX5370" s="48"/>
      <c r="BY5370" s="97"/>
      <c r="BZ5370" s="48"/>
      <c r="CA5370" s="40"/>
      <c r="CB5370" s="94"/>
      <c r="CC5370" s="94"/>
      <c r="CD5370" s="94"/>
      <c r="CE5370" s="40"/>
      <c r="CF5370" s="73"/>
      <c r="CG5370" s="41"/>
      <c r="CH5370" s="41"/>
      <c r="CI5370" s="41"/>
      <c r="CJ5370" s="41"/>
      <c r="CK5370" s="41"/>
      <c r="CL5370" s="68"/>
      <c r="CM5370" s="41"/>
      <c r="CN5370" s="41"/>
      <c r="CO5370" s="39"/>
      <c r="CP5370" s="78"/>
    </row>
    <row r="5371" spans="1:94" s="38" customFormat="1" x14ac:dyDescent="0.25">
      <c r="A5371" s="38">
        <v>5368</v>
      </c>
      <c r="F5371" s="39"/>
      <c r="Q5371" s="39"/>
      <c r="R5371" s="40"/>
      <c r="S5371" s="40"/>
      <c r="T5371" s="39"/>
      <c r="AG5371" s="110"/>
      <c r="AH5371" s="94"/>
      <c r="AJ5371" s="97"/>
      <c r="AL5371" s="39"/>
      <c r="AP5371" s="39"/>
      <c r="AQ5371" s="77"/>
      <c r="AR5371" s="94"/>
      <c r="AT5371" s="97"/>
      <c r="BB5371" s="79"/>
      <c r="BC5371" s="94"/>
      <c r="BE5371" s="97"/>
      <c r="BF5371" s="97"/>
      <c r="BG5371" s="40"/>
      <c r="BK5371" s="40"/>
      <c r="BL5371" s="79"/>
      <c r="BM5371" s="94"/>
      <c r="BO5371" s="97"/>
      <c r="BQ5371" s="40"/>
      <c r="BR5371" s="94"/>
      <c r="BS5371" s="94"/>
      <c r="BT5371" s="94"/>
      <c r="BU5371" s="40"/>
      <c r="BV5371" s="82"/>
      <c r="BW5371" s="94"/>
      <c r="BX5371" s="48"/>
      <c r="BY5371" s="97"/>
      <c r="BZ5371" s="48"/>
      <c r="CA5371" s="40"/>
      <c r="CB5371" s="94"/>
      <c r="CC5371" s="94"/>
      <c r="CD5371" s="94"/>
      <c r="CE5371" s="40"/>
      <c r="CF5371" s="73"/>
      <c r="CG5371" s="41"/>
      <c r="CH5371" s="41"/>
      <c r="CI5371" s="41"/>
      <c r="CJ5371" s="41"/>
      <c r="CK5371" s="41"/>
      <c r="CL5371" s="68"/>
      <c r="CM5371" s="41"/>
      <c r="CN5371" s="41"/>
      <c r="CO5371" s="39"/>
      <c r="CP5371" s="78"/>
    </row>
    <row r="5372" spans="1:94" s="38" customFormat="1" x14ac:dyDescent="0.25">
      <c r="A5372" s="38">
        <v>5369</v>
      </c>
      <c r="F5372" s="39"/>
      <c r="Q5372" s="39"/>
      <c r="R5372" s="40"/>
      <c r="S5372" s="40"/>
      <c r="T5372" s="39"/>
      <c r="AG5372" s="110"/>
      <c r="AH5372" s="94"/>
      <c r="AJ5372" s="97"/>
      <c r="AL5372" s="39"/>
      <c r="AP5372" s="39"/>
      <c r="AQ5372" s="77"/>
      <c r="AR5372" s="94"/>
      <c r="AT5372" s="97"/>
      <c r="BB5372" s="79"/>
      <c r="BC5372" s="94"/>
      <c r="BE5372" s="97"/>
      <c r="BF5372" s="97"/>
      <c r="BG5372" s="40"/>
      <c r="BK5372" s="40"/>
      <c r="BL5372" s="79"/>
      <c r="BM5372" s="94"/>
      <c r="BO5372" s="97"/>
      <c r="BQ5372" s="40"/>
      <c r="BR5372" s="94"/>
      <c r="BS5372" s="94"/>
      <c r="BT5372" s="94"/>
      <c r="BU5372" s="40"/>
      <c r="BV5372" s="82"/>
      <c r="BW5372" s="94"/>
      <c r="BX5372" s="48"/>
      <c r="BY5372" s="97"/>
      <c r="BZ5372" s="48"/>
      <c r="CA5372" s="40"/>
      <c r="CB5372" s="94"/>
      <c r="CC5372" s="94"/>
      <c r="CD5372" s="94"/>
      <c r="CE5372" s="40"/>
      <c r="CF5372" s="73"/>
      <c r="CG5372" s="41"/>
      <c r="CH5372" s="41"/>
      <c r="CI5372" s="41"/>
      <c r="CJ5372" s="41"/>
      <c r="CK5372" s="41"/>
      <c r="CL5372" s="68"/>
      <c r="CM5372" s="41"/>
      <c r="CN5372" s="41"/>
      <c r="CO5372" s="39"/>
      <c r="CP5372" s="78"/>
    </row>
    <row r="5373" spans="1:94" s="38" customFormat="1" x14ac:dyDescent="0.25">
      <c r="A5373" s="38">
        <v>5370</v>
      </c>
      <c r="F5373" s="39"/>
      <c r="Q5373" s="39"/>
      <c r="R5373" s="40"/>
      <c r="S5373" s="40"/>
      <c r="T5373" s="39"/>
      <c r="AG5373" s="110"/>
      <c r="AH5373" s="94"/>
      <c r="AJ5373" s="97"/>
      <c r="AL5373" s="39"/>
      <c r="AP5373" s="39"/>
      <c r="AQ5373" s="77"/>
      <c r="AR5373" s="94"/>
      <c r="AT5373" s="97"/>
      <c r="BB5373" s="79"/>
      <c r="BC5373" s="94"/>
      <c r="BE5373" s="97"/>
      <c r="BF5373" s="97"/>
      <c r="BG5373" s="40"/>
      <c r="BK5373" s="40"/>
      <c r="BL5373" s="79"/>
      <c r="BM5373" s="94"/>
      <c r="BO5373" s="97"/>
      <c r="BQ5373" s="40"/>
      <c r="BR5373" s="94"/>
      <c r="BS5373" s="94"/>
      <c r="BT5373" s="94"/>
      <c r="BU5373" s="40"/>
      <c r="BV5373" s="82"/>
      <c r="BW5373" s="94"/>
      <c r="BX5373" s="48"/>
      <c r="BY5373" s="97"/>
      <c r="BZ5373" s="48"/>
      <c r="CA5373" s="40"/>
      <c r="CB5373" s="94"/>
      <c r="CC5373" s="94"/>
      <c r="CD5373" s="94"/>
      <c r="CE5373" s="40"/>
      <c r="CF5373" s="73"/>
      <c r="CG5373" s="41"/>
      <c r="CH5373" s="41"/>
      <c r="CI5373" s="41"/>
      <c r="CJ5373" s="41"/>
      <c r="CK5373" s="41"/>
      <c r="CL5373" s="68"/>
      <c r="CM5373" s="41"/>
      <c r="CN5373" s="41"/>
      <c r="CO5373" s="39"/>
      <c r="CP5373" s="78"/>
    </row>
    <row r="5374" spans="1:94" s="38" customFormat="1" x14ac:dyDescent="0.25">
      <c r="A5374" s="38">
        <v>5371</v>
      </c>
      <c r="F5374" s="39"/>
      <c r="Q5374" s="39"/>
      <c r="R5374" s="40"/>
      <c r="S5374" s="40"/>
      <c r="T5374" s="39"/>
      <c r="AG5374" s="110"/>
      <c r="AH5374" s="94"/>
      <c r="AJ5374" s="97"/>
      <c r="AL5374" s="39"/>
      <c r="AP5374" s="39"/>
      <c r="AQ5374" s="77"/>
      <c r="AR5374" s="94"/>
      <c r="AT5374" s="97"/>
      <c r="BB5374" s="79"/>
      <c r="BC5374" s="94"/>
      <c r="BE5374" s="97"/>
      <c r="BF5374" s="97"/>
      <c r="BG5374" s="40"/>
      <c r="BK5374" s="40"/>
      <c r="BL5374" s="79"/>
      <c r="BM5374" s="94"/>
      <c r="BO5374" s="97"/>
      <c r="BQ5374" s="40"/>
      <c r="BR5374" s="94"/>
      <c r="BS5374" s="94"/>
      <c r="BT5374" s="94"/>
      <c r="BU5374" s="40"/>
      <c r="BV5374" s="82"/>
      <c r="BW5374" s="94"/>
      <c r="BX5374" s="48"/>
      <c r="BY5374" s="97"/>
      <c r="BZ5374" s="48"/>
      <c r="CA5374" s="40"/>
      <c r="CB5374" s="94"/>
      <c r="CC5374" s="94"/>
      <c r="CD5374" s="94"/>
      <c r="CE5374" s="40"/>
      <c r="CF5374" s="73"/>
      <c r="CG5374" s="41"/>
      <c r="CH5374" s="41"/>
      <c r="CI5374" s="41"/>
      <c r="CJ5374" s="41"/>
      <c r="CK5374" s="41"/>
      <c r="CL5374" s="68"/>
      <c r="CM5374" s="41"/>
      <c r="CN5374" s="41"/>
      <c r="CO5374" s="39"/>
      <c r="CP5374" s="78"/>
    </row>
    <row r="5375" spans="1:94" s="38" customFormat="1" x14ac:dyDescent="0.25">
      <c r="A5375" s="38">
        <v>5372</v>
      </c>
      <c r="F5375" s="39"/>
      <c r="Q5375" s="39"/>
      <c r="R5375" s="40"/>
      <c r="S5375" s="40"/>
      <c r="T5375" s="39"/>
      <c r="AG5375" s="110"/>
      <c r="AH5375" s="94"/>
      <c r="AJ5375" s="97"/>
      <c r="AL5375" s="39"/>
      <c r="AP5375" s="39"/>
      <c r="AQ5375" s="77"/>
      <c r="AR5375" s="94"/>
      <c r="AT5375" s="97"/>
      <c r="BB5375" s="79"/>
      <c r="BC5375" s="94"/>
      <c r="BE5375" s="97"/>
      <c r="BF5375" s="97"/>
      <c r="BG5375" s="40"/>
      <c r="BK5375" s="40"/>
      <c r="BL5375" s="79"/>
      <c r="BM5375" s="94"/>
      <c r="BO5375" s="97"/>
      <c r="BQ5375" s="40"/>
      <c r="BR5375" s="94"/>
      <c r="BS5375" s="94"/>
      <c r="BT5375" s="94"/>
      <c r="BU5375" s="40"/>
      <c r="BV5375" s="82"/>
      <c r="BW5375" s="94"/>
      <c r="BX5375" s="48"/>
      <c r="BY5375" s="97"/>
      <c r="BZ5375" s="48"/>
      <c r="CA5375" s="40"/>
      <c r="CB5375" s="94"/>
      <c r="CC5375" s="94"/>
      <c r="CD5375" s="94"/>
      <c r="CE5375" s="40"/>
      <c r="CF5375" s="73"/>
      <c r="CG5375" s="41"/>
      <c r="CH5375" s="41"/>
      <c r="CI5375" s="41"/>
      <c r="CJ5375" s="41"/>
      <c r="CK5375" s="41"/>
      <c r="CL5375" s="68"/>
      <c r="CM5375" s="41"/>
      <c r="CN5375" s="41"/>
      <c r="CO5375" s="39"/>
      <c r="CP5375" s="78"/>
    </row>
    <row r="5376" spans="1:94" s="38" customFormat="1" x14ac:dyDescent="0.25">
      <c r="A5376" s="38">
        <v>5373</v>
      </c>
      <c r="F5376" s="39"/>
      <c r="Q5376" s="39"/>
      <c r="R5376" s="40"/>
      <c r="S5376" s="40"/>
      <c r="T5376" s="39"/>
      <c r="AG5376" s="110"/>
      <c r="AH5376" s="94"/>
      <c r="AJ5376" s="97"/>
      <c r="AL5376" s="39"/>
      <c r="AP5376" s="39"/>
      <c r="AQ5376" s="77"/>
      <c r="AR5376" s="94"/>
      <c r="AT5376" s="97"/>
      <c r="BB5376" s="79"/>
      <c r="BC5376" s="94"/>
      <c r="BE5376" s="97"/>
      <c r="BF5376" s="97"/>
      <c r="BG5376" s="40"/>
      <c r="BK5376" s="40"/>
      <c r="BL5376" s="79"/>
      <c r="BM5376" s="94"/>
      <c r="BO5376" s="97"/>
      <c r="BQ5376" s="40"/>
      <c r="BR5376" s="94"/>
      <c r="BS5376" s="94"/>
      <c r="BT5376" s="94"/>
      <c r="BU5376" s="40"/>
      <c r="BV5376" s="82"/>
      <c r="BW5376" s="94"/>
      <c r="BX5376" s="48"/>
      <c r="BY5376" s="97"/>
      <c r="BZ5376" s="48"/>
      <c r="CA5376" s="40"/>
      <c r="CB5376" s="94"/>
      <c r="CC5376" s="94"/>
      <c r="CD5376" s="94"/>
      <c r="CE5376" s="40"/>
      <c r="CF5376" s="73"/>
      <c r="CG5376" s="41"/>
      <c r="CH5376" s="41"/>
      <c r="CI5376" s="41"/>
      <c r="CJ5376" s="41"/>
      <c r="CK5376" s="41"/>
      <c r="CL5376" s="68"/>
      <c r="CM5376" s="41"/>
      <c r="CN5376" s="41"/>
      <c r="CO5376" s="39"/>
      <c r="CP5376" s="78"/>
    </row>
    <row r="5377" spans="1:94" s="38" customFormat="1" x14ac:dyDescent="0.25">
      <c r="A5377" s="38">
        <v>5374</v>
      </c>
      <c r="F5377" s="39"/>
      <c r="Q5377" s="39"/>
      <c r="R5377" s="40"/>
      <c r="S5377" s="40"/>
      <c r="T5377" s="39"/>
      <c r="AG5377" s="110"/>
      <c r="AH5377" s="94"/>
      <c r="AJ5377" s="97"/>
      <c r="AL5377" s="39"/>
      <c r="AP5377" s="39"/>
      <c r="AQ5377" s="77"/>
      <c r="AR5377" s="94"/>
      <c r="AT5377" s="97"/>
      <c r="BB5377" s="79"/>
      <c r="BC5377" s="94"/>
      <c r="BE5377" s="97"/>
      <c r="BF5377" s="97"/>
      <c r="BG5377" s="40"/>
      <c r="BK5377" s="40"/>
      <c r="BL5377" s="79"/>
      <c r="BM5377" s="94"/>
      <c r="BO5377" s="97"/>
      <c r="BQ5377" s="40"/>
      <c r="BR5377" s="94"/>
      <c r="BS5377" s="94"/>
      <c r="BT5377" s="94"/>
      <c r="BU5377" s="40"/>
      <c r="BV5377" s="82"/>
      <c r="BW5377" s="94"/>
      <c r="BX5377" s="48"/>
      <c r="BY5377" s="97"/>
      <c r="BZ5377" s="48"/>
      <c r="CA5377" s="40"/>
      <c r="CB5377" s="94"/>
      <c r="CC5377" s="94"/>
      <c r="CD5377" s="94"/>
      <c r="CE5377" s="40"/>
      <c r="CF5377" s="73"/>
      <c r="CG5377" s="41"/>
      <c r="CH5377" s="41"/>
      <c r="CI5377" s="41"/>
      <c r="CJ5377" s="41"/>
      <c r="CK5377" s="41"/>
      <c r="CL5377" s="68"/>
      <c r="CM5377" s="41"/>
      <c r="CN5377" s="41"/>
      <c r="CO5377" s="39"/>
      <c r="CP5377" s="78"/>
    </row>
    <row r="5378" spans="1:94" s="38" customFormat="1" x14ac:dyDescent="0.25">
      <c r="A5378" s="38">
        <v>5375</v>
      </c>
      <c r="F5378" s="39"/>
      <c r="Q5378" s="39"/>
      <c r="R5378" s="40"/>
      <c r="S5378" s="40"/>
      <c r="T5378" s="39"/>
      <c r="AG5378" s="110"/>
      <c r="AH5378" s="94"/>
      <c r="AJ5378" s="97"/>
      <c r="AL5378" s="39"/>
      <c r="AP5378" s="39"/>
      <c r="AQ5378" s="77"/>
      <c r="AR5378" s="94"/>
      <c r="AT5378" s="97"/>
      <c r="BB5378" s="79"/>
      <c r="BC5378" s="94"/>
      <c r="BE5378" s="97"/>
      <c r="BF5378" s="97"/>
      <c r="BG5378" s="40"/>
      <c r="BK5378" s="40"/>
      <c r="BL5378" s="79"/>
      <c r="BM5378" s="94"/>
      <c r="BO5378" s="97"/>
      <c r="BQ5378" s="40"/>
      <c r="BR5378" s="94"/>
      <c r="BS5378" s="94"/>
      <c r="BT5378" s="94"/>
      <c r="BU5378" s="40"/>
      <c r="BV5378" s="82"/>
      <c r="BW5378" s="94"/>
      <c r="BX5378" s="48"/>
      <c r="BY5378" s="97"/>
      <c r="BZ5378" s="48"/>
      <c r="CA5378" s="40"/>
      <c r="CB5378" s="94"/>
      <c r="CC5378" s="94"/>
      <c r="CD5378" s="94"/>
      <c r="CE5378" s="40"/>
      <c r="CF5378" s="73"/>
      <c r="CG5378" s="41"/>
      <c r="CH5378" s="41"/>
      <c r="CI5378" s="41"/>
      <c r="CJ5378" s="41"/>
      <c r="CK5378" s="41"/>
      <c r="CL5378" s="68"/>
      <c r="CM5378" s="41"/>
      <c r="CN5378" s="41"/>
      <c r="CO5378" s="39"/>
      <c r="CP5378" s="78"/>
    </row>
    <row r="5379" spans="1:94" s="38" customFormat="1" x14ac:dyDescent="0.25">
      <c r="A5379" s="38">
        <v>5376</v>
      </c>
      <c r="F5379" s="39"/>
      <c r="Q5379" s="39"/>
      <c r="R5379" s="40"/>
      <c r="S5379" s="40"/>
      <c r="T5379" s="39"/>
      <c r="AG5379" s="110"/>
      <c r="AH5379" s="94"/>
      <c r="AJ5379" s="97"/>
      <c r="AL5379" s="39"/>
      <c r="AP5379" s="39"/>
      <c r="AQ5379" s="77"/>
      <c r="AR5379" s="94"/>
      <c r="AT5379" s="97"/>
      <c r="BB5379" s="79"/>
      <c r="BC5379" s="94"/>
      <c r="BE5379" s="97"/>
      <c r="BF5379" s="97"/>
      <c r="BG5379" s="40"/>
      <c r="BK5379" s="40"/>
      <c r="BL5379" s="79"/>
      <c r="BM5379" s="94"/>
      <c r="BO5379" s="97"/>
      <c r="BQ5379" s="40"/>
      <c r="BR5379" s="94"/>
      <c r="BS5379" s="94"/>
      <c r="BT5379" s="94"/>
      <c r="BU5379" s="40"/>
      <c r="BV5379" s="82"/>
      <c r="BW5379" s="94"/>
      <c r="BX5379" s="48"/>
      <c r="BY5379" s="97"/>
      <c r="BZ5379" s="48"/>
      <c r="CA5379" s="40"/>
      <c r="CB5379" s="94"/>
      <c r="CC5379" s="94"/>
      <c r="CD5379" s="94"/>
      <c r="CE5379" s="40"/>
      <c r="CF5379" s="73"/>
      <c r="CG5379" s="41"/>
      <c r="CH5379" s="41"/>
      <c r="CI5379" s="41"/>
      <c r="CJ5379" s="41"/>
      <c r="CK5379" s="41"/>
      <c r="CL5379" s="68"/>
      <c r="CM5379" s="41"/>
      <c r="CN5379" s="41"/>
      <c r="CO5379" s="39"/>
      <c r="CP5379" s="78"/>
    </row>
    <row r="5380" spans="1:94" s="38" customFormat="1" x14ac:dyDescent="0.25">
      <c r="A5380" s="38">
        <v>5377</v>
      </c>
      <c r="F5380" s="39"/>
      <c r="Q5380" s="39"/>
      <c r="R5380" s="40"/>
      <c r="S5380" s="40"/>
      <c r="T5380" s="39"/>
      <c r="AG5380" s="110"/>
      <c r="AH5380" s="94"/>
      <c r="AJ5380" s="97"/>
      <c r="AL5380" s="39"/>
      <c r="AP5380" s="39"/>
      <c r="AQ5380" s="77"/>
      <c r="AR5380" s="94"/>
      <c r="AT5380" s="97"/>
      <c r="BB5380" s="79"/>
      <c r="BC5380" s="94"/>
      <c r="BE5380" s="97"/>
      <c r="BF5380" s="97"/>
      <c r="BG5380" s="40"/>
      <c r="BK5380" s="40"/>
      <c r="BL5380" s="79"/>
      <c r="BM5380" s="94"/>
      <c r="BO5380" s="97"/>
      <c r="BQ5380" s="40"/>
      <c r="BR5380" s="94"/>
      <c r="BS5380" s="94"/>
      <c r="BT5380" s="94"/>
      <c r="BU5380" s="40"/>
      <c r="BV5380" s="82"/>
      <c r="BW5380" s="94"/>
      <c r="BX5380" s="48"/>
      <c r="BY5380" s="97"/>
      <c r="BZ5380" s="48"/>
      <c r="CA5380" s="40"/>
      <c r="CB5380" s="94"/>
      <c r="CC5380" s="94"/>
      <c r="CD5380" s="94"/>
      <c r="CE5380" s="40"/>
      <c r="CF5380" s="73"/>
      <c r="CG5380" s="41"/>
      <c r="CH5380" s="41"/>
      <c r="CI5380" s="41"/>
      <c r="CJ5380" s="41"/>
      <c r="CK5380" s="41"/>
      <c r="CL5380" s="68"/>
      <c r="CM5380" s="41"/>
      <c r="CN5380" s="41"/>
      <c r="CO5380" s="39"/>
      <c r="CP5380" s="78"/>
    </row>
    <row r="5381" spans="1:94" s="38" customFormat="1" x14ac:dyDescent="0.25">
      <c r="A5381" s="38">
        <v>5378</v>
      </c>
      <c r="F5381" s="39"/>
      <c r="Q5381" s="39"/>
      <c r="R5381" s="40"/>
      <c r="S5381" s="40"/>
      <c r="T5381" s="39"/>
      <c r="AG5381" s="110"/>
      <c r="AH5381" s="94"/>
      <c r="AJ5381" s="97"/>
      <c r="AL5381" s="39"/>
      <c r="AP5381" s="39"/>
      <c r="AQ5381" s="77"/>
      <c r="AR5381" s="94"/>
      <c r="AT5381" s="97"/>
      <c r="BB5381" s="79"/>
      <c r="BC5381" s="94"/>
      <c r="BE5381" s="97"/>
      <c r="BF5381" s="97"/>
      <c r="BG5381" s="40"/>
      <c r="BK5381" s="40"/>
      <c r="BL5381" s="79"/>
      <c r="BM5381" s="94"/>
      <c r="BO5381" s="97"/>
      <c r="BQ5381" s="40"/>
      <c r="BR5381" s="94"/>
      <c r="BS5381" s="94"/>
      <c r="BT5381" s="94"/>
      <c r="BU5381" s="40"/>
      <c r="BV5381" s="82"/>
      <c r="BW5381" s="94"/>
      <c r="BX5381" s="48"/>
      <c r="BY5381" s="97"/>
      <c r="BZ5381" s="48"/>
      <c r="CA5381" s="40"/>
      <c r="CB5381" s="94"/>
      <c r="CC5381" s="94"/>
      <c r="CD5381" s="94"/>
      <c r="CE5381" s="40"/>
      <c r="CF5381" s="73"/>
      <c r="CG5381" s="41"/>
      <c r="CH5381" s="41"/>
      <c r="CI5381" s="41"/>
      <c r="CJ5381" s="41"/>
      <c r="CK5381" s="41"/>
      <c r="CL5381" s="68"/>
      <c r="CM5381" s="41"/>
      <c r="CN5381" s="41"/>
      <c r="CO5381" s="39"/>
      <c r="CP5381" s="78"/>
    </row>
    <row r="5382" spans="1:94" s="38" customFormat="1" x14ac:dyDescent="0.25">
      <c r="A5382" s="38">
        <v>5379</v>
      </c>
      <c r="F5382" s="39"/>
      <c r="Q5382" s="39"/>
      <c r="R5382" s="40"/>
      <c r="S5382" s="40"/>
      <c r="T5382" s="39"/>
      <c r="AG5382" s="110"/>
      <c r="AH5382" s="94"/>
      <c r="AJ5382" s="97"/>
      <c r="AL5382" s="39"/>
      <c r="AP5382" s="39"/>
      <c r="AQ5382" s="77"/>
      <c r="AR5382" s="94"/>
      <c r="AT5382" s="97"/>
      <c r="BB5382" s="79"/>
      <c r="BC5382" s="94"/>
      <c r="BE5382" s="97"/>
      <c r="BF5382" s="97"/>
      <c r="BG5382" s="40"/>
      <c r="BK5382" s="40"/>
      <c r="BL5382" s="79"/>
      <c r="BM5382" s="94"/>
      <c r="BO5382" s="97"/>
      <c r="BQ5382" s="40"/>
      <c r="BR5382" s="94"/>
      <c r="BS5382" s="94"/>
      <c r="BT5382" s="94"/>
      <c r="BU5382" s="40"/>
      <c r="BV5382" s="82"/>
      <c r="BW5382" s="94"/>
      <c r="BX5382" s="48"/>
      <c r="BY5382" s="97"/>
      <c r="BZ5382" s="48"/>
      <c r="CA5382" s="40"/>
      <c r="CB5382" s="94"/>
      <c r="CC5382" s="94"/>
      <c r="CD5382" s="94"/>
      <c r="CE5382" s="40"/>
      <c r="CF5382" s="73"/>
      <c r="CG5382" s="41"/>
      <c r="CH5382" s="41"/>
      <c r="CI5382" s="41"/>
      <c r="CJ5382" s="41"/>
      <c r="CK5382" s="41"/>
      <c r="CL5382" s="68"/>
      <c r="CM5382" s="41"/>
      <c r="CN5382" s="41"/>
      <c r="CO5382" s="39"/>
      <c r="CP5382" s="78"/>
    </row>
    <row r="5383" spans="1:94" s="38" customFormat="1" x14ac:dyDescent="0.25">
      <c r="A5383" s="38">
        <v>5380</v>
      </c>
      <c r="F5383" s="39"/>
      <c r="Q5383" s="39"/>
      <c r="R5383" s="40"/>
      <c r="S5383" s="40"/>
      <c r="T5383" s="39"/>
      <c r="AG5383" s="110"/>
      <c r="AH5383" s="94"/>
      <c r="AJ5383" s="97"/>
      <c r="AL5383" s="39"/>
      <c r="AP5383" s="39"/>
      <c r="AQ5383" s="77"/>
      <c r="AR5383" s="94"/>
      <c r="AT5383" s="97"/>
      <c r="BB5383" s="79"/>
      <c r="BC5383" s="94"/>
      <c r="BE5383" s="97"/>
      <c r="BF5383" s="97"/>
      <c r="BG5383" s="40"/>
      <c r="BK5383" s="40"/>
      <c r="BL5383" s="79"/>
      <c r="BM5383" s="94"/>
      <c r="BO5383" s="97"/>
      <c r="BQ5383" s="40"/>
      <c r="BR5383" s="94"/>
      <c r="BS5383" s="94"/>
      <c r="BT5383" s="94"/>
      <c r="BU5383" s="40"/>
      <c r="BV5383" s="82"/>
      <c r="BW5383" s="94"/>
      <c r="BX5383" s="48"/>
      <c r="BY5383" s="97"/>
      <c r="BZ5383" s="48"/>
      <c r="CA5383" s="40"/>
      <c r="CB5383" s="94"/>
      <c r="CC5383" s="94"/>
      <c r="CD5383" s="94"/>
      <c r="CE5383" s="40"/>
      <c r="CF5383" s="73"/>
      <c r="CG5383" s="41"/>
      <c r="CH5383" s="41"/>
      <c r="CI5383" s="41"/>
      <c r="CJ5383" s="41"/>
      <c r="CK5383" s="41"/>
      <c r="CL5383" s="68"/>
      <c r="CM5383" s="41"/>
      <c r="CN5383" s="41"/>
      <c r="CO5383" s="39"/>
      <c r="CP5383" s="78"/>
    </row>
    <row r="5384" spans="1:94" s="38" customFormat="1" x14ac:dyDescent="0.25">
      <c r="A5384" s="38">
        <v>5381</v>
      </c>
      <c r="F5384" s="39"/>
      <c r="Q5384" s="39"/>
      <c r="R5384" s="40"/>
      <c r="S5384" s="40"/>
      <c r="T5384" s="39"/>
      <c r="AG5384" s="110"/>
      <c r="AH5384" s="94"/>
      <c r="AJ5384" s="97"/>
      <c r="AL5384" s="39"/>
      <c r="AP5384" s="39"/>
      <c r="AQ5384" s="77"/>
      <c r="AR5384" s="94"/>
      <c r="AT5384" s="97"/>
      <c r="BB5384" s="79"/>
      <c r="BC5384" s="94"/>
      <c r="BE5384" s="97"/>
      <c r="BF5384" s="97"/>
      <c r="BG5384" s="40"/>
      <c r="BK5384" s="40"/>
      <c r="BL5384" s="79"/>
      <c r="BM5384" s="94"/>
      <c r="BO5384" s="97"/>
      <c r="BQ5384" s="40"/>
      <c r="BR5384" s="94"/>
      <c r="BS5384" s="94"/>
      <c r="BT5384" s="94"/>
      <c r="BU5384" s="40"/>
      <c r="BV5384" s="82"/>
      <c r="BW5384" s="94"/>
      <c r="BX5384" s="48"/>
      <c r="BY5384" s="97"/>
      <c r="BZ5384" s="48"/>
      <c r="CA5384" s="40"/>
      <c r="CB5384" s="94"/>
      <c r="CC5384" s="94"/>
      <c r="CD5384" s="94"/>
      <c r="CE5384" s="40"/>
      <c r="CF5384" s="73"/>
      <c r="CG5384" s="41"/>
      <c r="CH5384" s="41"/>
      <c r="CI5384" s="41"/>
      <c r="CJ5384" s="41"/>
      <c r="CK5384" s="41"/>
      <c r="CL5384" s="68"/>
      <c r="CM5384" s="41"/>
      <c r="CN5384" s="41"/>
      <c r="CO5384" s="39"/>
      <c r="CP5384" s="78"/>
    </row>
    <row r="5385" spans="1:94" s="38" customFormat="1" x14ac:dyDescent="0.25">
      <c r="A5385" s="38">
        <v>5382</v>
      </c>
      <c r="F5385" s="39"/>
      <c r="Q5385" s="39"/>
      <c r="R5385" s="40"/>
      <c r="S5385" s="40"/>
      <c r="T5385" s="39"/>
      <c r="AG5385" s="110"/>
      <c r="AH5385" s="94"/>
      <c r="AJ5385" s="97"/>
      <c r="AL5385" s="39"/>
      <c r="AP5385" s="39"/>
      <c r="AQ5385" s="77"/>
      <c r="AR5385" s="94"/>
      <c r="AT5385" s="97"/>
      <c r="BB5385" s="79"/>
      <c r="BC5385" s="94"/>
      <c r="BE5385" s="97"/>
      <c r="BF5385" s="97"/>
      <c r="BG5385" s="40"/>
      <c r="BK5385" s="40"/>
      <c r="BL5385" s="79"/>
      <c r="BM5385" s="94"/>
      <c r="BO5385" s="97"/>
      <c r="BQ5385" s="40"/>
      <c r="BR5385" s="94"/>
      <c r="BS5385" s="94"/>
      <c r="BT5385" s="94"/>
      <c r="BU5385" s="40"/>
      <c r="BV5385" s="82"/>
      <c r="BW5385" s="94"/>
      <c r="BX5385" s="48"/>
      <c r="BY5385" s="97"/>
      <c r="BZ5385" s="48"/>
      <c r="CA5385" s="40"/>
      <c r="CB5385" s="94"/>
      <c r="CC5385" s="94"/>
      <c r="CD5385" s="94"/>
      <c r="CE5385" s="40"/>
      <c r="CF5385" s="73"/>
      <c r="CG5385" s="41"/>
      <c r="CH5385" s="41"/>
      <c r="CI5385" s="41"/>
      <c r="CJ5385" s="41"/>
      <c r="CK5385" s="41"/>
      <c r="CL5385" s="68"/>
      <c r="CM5385" s="41"/>
      <c r="CN5385" s="41"/>
      <c r="CO5385" s="39"/>
      <c r="CP5385" s="78"/>
    </row>
    <row r="5386" spans="1:94" s="38" customFormat="1" x14ac:dyDescent="0.25">
      <c r="A5386" s="38">
        <v>5383</v>
      </c>
      <c r="F5386" s="39"/>
      <c r="Q5386" s="39"/>
      <c r="R5386" s="40"/>
      <c r="S5386" s="40"/>
      <c r="T5386" s="39"/>
      <c r="AG5386" s="110"/>
      <c r="AH5386" s="94"/>
      <c r="AJ5386" s="97"/>
      <c r="AL5386" s="39"/>
      <c r="AP5386" s="39"/>
      <c r="AQ5386" s="77"/>
      <c r="AR5386" s="94"/>
      <c r="AT5386" s="97"/>
      <c r="BB5386" s="79"/>
      <c r="BC5386" s="94"/>
      <c r="BE5386" s="97"/>
      <c r="BF5386" s="97"/>
      <c r="BG5386" s="40"/>
      <c r="BK5386" s="40"/>
      <c r="BL5386" s="79"/>
      <c r="BM5386" s="94"/>
      <c r="BO5386" s="97"/>
      <c r="BQ5386" s="40"/>
      <c r="BR5386" s="94"/>
      <c r="BS5386" s="94"/>
      <c r="BT5386" s="94"/>
      <c r="BU5386" s="40"/>
      <c r="BV5386" s="82"/>
      <c r="BW5386" s="94"/>
      <c r="BX5386" s="48"/>
      <c r="BY5386" s="97"/>
      <c r="BZ5386" s="48"/>
      <c r="CA5386" s="40"/>
      <c r="CB5386" s="94"/>
      <c r="CC5386" s="94"/>
      <c r="CD5386" s="94"/>
      <c r="CE5386" s="40"/>
      <c r="CF5386" s="73"/>
      <c r="CG5386" s="41"/>
      <c r="CH5386" s="41"/>
      <c r="CI5386" s="41"/>
      <c r="CJ5386" s="41"/>
      <c r="CK5386" s="41"/>
      <c r="CL5386" s="68"/>
      <c r="CM5386" s="41"/>
      <c r="CN5386" s="41"/>
      <c r="CO5386" s="39"/>
      <c r="CP5386" s="78"/>
    </row>
    <row r="5387" spans="1:94" s="38" customFormat="1" x14ac:dyDescent="0.25">
      <c r="A5387" s="38">
        <v>5384</v>
      </c>
      <c r="F5387" s="39"/>
      <c r="Q5387" s="39"/>
      <c r="R5387" s="40"/>
      <c r="S5387" s="40"/>
      <c r="T5387" s="39"/>
      <c r="AG5387" s="110"/>
      <c r="AH5387" s="94"/>
      <c r="AJ5387" s="97"/>
      <c r="AL5387" s="39"/>
      <c r="AP5387" s="39"/>
      <c r="AQ5387" s="77"/>
      <c r="AR5387" s="94"/>
      <c r="AT5387" s="97"/>
      <c r="BB5387" s="79"/>
      <c r="BC5387" s="94"/>
      <c r="BE5387" s="97"/>
      <c r="BF5387" s="97"/>
      <c r="BG5387" s="40"/>
      <c r="BK5387" s="40"/>
      <c r="BL5387" s="79"/>
      <c r="BM5387" s="94"/>
      <c r="BO5387" s="97"/>
      <c r="BQ5387" s="40"/>
      <c r="BR5387" s="94"/>
      <c r="BS5387" s="94"/>
      <c r="BT5387" s="94"/>
      <c r="BU5387" s="40"/>
      <c r="BV5387" s="82"/>
      <c r="BW5387" s="94"/>
      <c r="BX5387" s="48"/>
      <c r="BY5387" s="97"/>
      <c r="BZ5387" s="48"/>
      <c r="CA5387" s="40"/>
      <c r="CB5387" s="94"/>
      <c r="CC5387" s="94"/>
      <c r="CD5387" s="94"/>
      <c r="CE5387" s="40"/>
      <c r="CF5387" s="73"/>
      <c r="CG5387" s="41"/>
      <c r="CH5387" s="41"/>
      <c r="CI5387" s="41"/>
      <c r="CJ5387" s="41"/>
      <c r="CK5387" s="41"/>
      <c r="CL5387" s="68"/>
      <c r="CM5387" s="41"/>
      <c r="CN5387" s="41"/>
      <c r="CO5387" s="39"/>
      <c r="CP5387" s="78"/>
    </row>
    <row r="5388" spans="1:94" s="38" customFormat="1" x14ac:dyDescent="0.25">
      <c r="A5388" s="38">
        <v>5385</v>
      </c>
      <c r="F5388" s="39"/>
      <c r="Q5388" s="39"/>
      <c r="R5388" s="40"/>
      <c r="S5388" s="40"/>
      <c r="T5388" s="39"/>
      <c r="AG5388" s="110"/>
      <c r="AH5388" s="94"/>
      <c r="AJ5388" s="97"/>
      <c r="AL5388" s="39"/>
      <c r="AP5388" s="39"/>
      <c r="AQ5388" s="77"/>
      <c r="AR5388" s="94"/>
      <c r="AT5388" s="97"/>
      <c r="BB5388" s="79"/>
      <c r="BC5388" s="94"/>
      <c r="BE5388" s="97"/>
      <c r="BF5388" s="97"/>
      <c r="BG5388" s="40"/>
      <c r="BK5388" s="40"/>
      <c r="BL5388" s="79"/>
      <c r="BM5388" s="94"/>
      <c r="BO5388" s="97"/>
      <c r="BQ5388" s="40"/>
      <c r="BR5388" s="94"/>
      <c r="BS5388" s="94"/>
      <c r="BT5388" s="94"/>
      <c r="BU5388" s="40"/>
      <c r="BV5388" s="82"/>
      <c r="BW5388" s="94"/>
      <c r="BX5388" s="48"/>
      <c r="BY5388" s="97"/>
      <c r="BZ5388" s="48"/>
      <c r="CA5388" s="40"/>
      <c r="CB5388" s="94"/>
      <c r="CC5388" s="94"/>
      <c r="CD5388" s="94"/>
      <c r="CE5388" s="40"/>
      <c r="CF5388" s="73"/>
      <c r="CG5388" s="41"/>
      <c r="CH5388" s="41"/>
      <c r="CI5388" s="41"/>
      <c r="CJ5388" s="41"/>
      <c r="CK5388" s="41"/>
      <c r="CL5388" s="68"/>
      <c r="CM5388" s="41"/>
      <c r="CN5388" s="41"/>
      <c r="CO5388" s="39"/>
      <c r="CP5388" s="78"/>
    </row>
    <row r="5389" spans="1:94" s="38" customFormat="1" x14ac:dyDescent="0.25">
      <c r="A5389" s="38">
        <v>5386</v>
      </c>
      <c r="F5389" s="39"/>
      <c r="Q5389" s="39"/>
      <c r="R5389" s="40"/>
      <c r="S5389" s="40"/>
      <c r="T5389" s="39"/>
      <c r="AG5389" s="110"/>
      <c r="AH5389" s="94"/>
      <c r="AJ5389" s="97"/>
      <c r="AL5389" s="39"/>
      <c r="AP5389" s="39"/>
      <c r="AQ5389" s="77"/>
      <c r="AR5389" s="94"/>
      <c r="AT5389" s="97"/>
      <c r="BB5389" s="79"/>
      <c r="BC5389" s="94"/>
      <c r="BE5389" s="97"/>
      <c r="BF5389" s="97"/>
      <c r="BG5389" s="40"/>
      <c r="BK5389" s="40"/>
      <c r="BL5389" s="79"/>
      <c r="BM5389" s="94"/>
      <c r="BO5389" s="97"/>
      <c r="BQ5389" s="40"/>
      <c r="BR5389" s="94"/>
      <c r="BS5389" s="94"/>
      <c r="BT5389" s="94"/>
      <c r="BU5389" s="40"/>
      <c r="BV5389" s="82"/>
      <c r="BW5389" s="94"/>
      <c r="BX5389" s="48"/>
      <c r="BY5389" s="97"/>
      <c r="BZ5389" s="48"/>
      <c r="CA5389" s="40"/>
      <c r="CB5389" s="94"/>
      <c r="CC5389" s="94"/>
      <c r="CD5389" s="94"/>
      <c r="CE5389" s="40"/>
      <c r="CF5389" s="73"/>
      <c r="CG5389" s="41"/>
      <c r="CH5389" s="41"/>
      <c r="CI5389" s="41"/>
      <c r="CJ5389" s="41"/>
      <c r="CK5389" s="41"/>
      <c r="CL5389" s="68"/>
      <c r="CM5389" s="41"/>
      <c r="CN5389" s="41"/>
      <c r="CO5389" s="39"/>
      <c r="CP5389" s="78"/>
    </row>
    <row r="5390" spans="1:94" s="38" customFormat="1" x14ac:dyDescent="0.25">
      <c r="A5390" s="38">
        <v>5387</v>
      </c>
      <c r="F5390" s="39"/>
      <c r="Q5390" s="39"/>
      <c r="R5390" s="40"/>
      <c r="S5390" s="40"/>
      <c r="T5390" s="39"/>
      <c r="AG5390" s="110"/>
      <c r="AH5390" s="94"/>
      <c r="AJ5390" s="97"/>
      <c r="AL5390" s="39"/>
      <c r="AP5390" s="39"/>
      <c r="AQ5390" s="77"/>
      <c r="AR5390" s="94"/>
      <c r="AT5390" s="97"/>
      <c r="BB5390" s="79"/>
      <c r="BC5390" s="94"/>
      <c r="BE5390" s="97"/>
      <c r="BF5390" s="97"/>
      <c r="BG5390" s="40"/>
      <c r="BK5390" s="40"/>
      <c r="BL5390" s="79"/>
      <c r="BM5390" s="94"/>
      <c r="BO5390" s="97"/>
      <c r="BQ5390" s="40"/>
      <c r="BR5390" s="94"/>
      <c r="BS5390" s="94"/>
      <c r="BT5390" s="94"/>
      <c r="BU5390" s="40"/>
      <c r="BV5390" s="82"/>
      <c r="BW5390" s="94"/>
      <c r="BX5390" s="48"/>
      <c r="BY5390" s="97"/>
      <c r="BZ5390" s="48"/>
      <c r="CA5390" s="40"/>
      <c r="CB5390" s="94"/>
      <c r="CC5390" s="94"/>
      <c r="CD5390" s="94"/>
      <c r="CE5390" s="40"/>
      <c r="CF5390" s="73"/>
      <c r="CG5390" s="41"/>
      <c r="CH5390" s="41"/>
      <c r="CI5390" s="41"/>
      <c r="CJ5390" s="41"/>
      <c r="CK5390" s="41"/>
      <c r="CL5390" s="68"/>
      <c r="CM5390" s="41"/>
      <c r="CN5390" s="41"/>
      <c r="CO5390" s="39"/>
      <c r="CP5390" s="78"/>
    </row>
    <row r="5391" spans="1:94" s="38" customFormat="1" x14ac:dyDescent="0.25">
      <c r="A5391" s="38">
        <v>5388</v>
      </c>
      <c r="F5391" s="39"/>
      <c r="Q5391" s="39"/>
      <c r="R5391" s="40"/>
      <c r="S5391" s="40"/>
      <c r="T5391" s="39"/>
      <c r="AG5391" s="110"/>
      <c r="AH5391" s="94"/>
      <c r="AJ5391" s="97"/>
      <c r="AL5391" s="39"/>
      <c r="AP5391" s="39"/>
      <c r="AQ5391" s="77"/>
      <c r="AR5391" s="94"/>
      <c r="AT5391" s="97"/>
      <c r="BB5391" s="79"/>
      <c r="BC5391" s="94"/>
      <c r="BE5391" s="97"/>
      <c r="BF5391" s="97"/>
      <c r="BG5391" s="40"/>
      <c r="BK5391" s="40"/>
      <c r="BL5391" s="79"/>
      <c r="BM5391" s="94"/>
      <c r="BO5391" s="97"/>
      <c r="BQ5391" s="40"/>
      <c r="BR5391" s="94"/>
      <c r="BS5391" s="94"/>
      <c r="BT5391" s="94"/>
      <c r="BU5391" s="40"/>
      <c r="BV5391" s="82"/>
      <c r="BW5391" s="94"/>
      <c r="BX5391" s="48"/>
      <c r="BY5391" s="97"/>
      <c r="BZ5391" s="48"/>
      <c r="CA5391" s="40"/>
      <c r="CB5391" s="94"/>
      <c r="CC5391" s="94"/>
      <c r="CD5391" s="94"/>
      <c r="CE5391" s="40"/>
      <c r="CF5391" s="73"/>
      <c r="CG5391" s="41"/>
      <c r="CH5391" s="41"/>
      <c r="CI5391" s="41"/>
      <c r="CJ5391" s="41"/>
      <c r="CK5391" s="41"/>
      <c r="CL5391" s="68"/>
      <c r="CM5391" s="41"/>
      <c r="CN5391" s="41"/>
      <c r="CO5391" s="39"/>
      <c r="CP5391" s="78"/>
    </row>
    <row r="5392" spans="1:94" s="38" customFormat="1" x14ac:dyDescent="0.25">
      <c r="A5392" s="38">
        <v>5389</v>
      </c>
      <c r="F5392" s="39"/>
      <c r="Q5392" s="39"/>
      <c r="R5392" s="40"/>
      <c r="S5392" s="40"/>
      <c r="T5392" s="39"/>
      <c r="AG5392" s="110"/>
      <c r="AH5392" s="94"/>
      <c r="AJ5392" s="97"/>
      <c r="AL5392" s="39"/>
      <c r="AP5392" s="39"/>
      <c r="AQ5392" s="77"/>
      <c r="AR5392" s="94"/>
      <c r="AT5392" s="97"/>
      <c r="BB5392" s="79"/>
      <c r="BC5392" s="94"/>
      <c r="BE5392" s="97"/>
      <c r="BF5392" s="97"/>
      <c r="BG5392" s="40"/>
      <c r="BK5392" s="40"/>
      <c r="BL5392" s="79"/>
      <c r="BM5392" s="94"/>
      <c r="BO5392" s="97"/>
      <c r="BQ5392" s="40"/>
      <c r="BR5392" s="94"/>
      <c r="BS5392" s="94"/>
      <c r="BT5392" s="94"/>
      <c r="BU5392" s="40"/>
      <c r="BV5392" s="82"/>
      <c r="BW5392" s="94"/>
      <c r="BX5392" s="48"/>
      <c r="BY5392" s="97"/>
      <c r="BZ5392" s="48"/>
      <c r="CA5392" s="40"/>
      <c r="CB5392" s="94"/>
      <c r="CC5392" s="94"/>
      <c r="CD5392" s="94"/>
      <c r="CE5392" s="40"/>
      <c r="CF5392" s="73"/>
      <c r="CG5392" s="41"/>
      <c r="CH5392" s="41"/>
      <c r="CI5392" s="41"/>
      <c r="CJ5392" s="41"/>
      <c r="CK5392" s="41"/>
      <c r="CL5392" s="68"/>
      <c r="CM5392" s="41"/>
      <c r="CN5392" s="41"/>
      <c r="CO5392" s="39"/>
      <c r="CP5392" s="78"/>
    </row>
    <row r="5393" spans="1:94" s="38" customFormat="1" x14ac:dyDescent="0.25">
      <c r="A5393" s="38">
        <v>5390</v>
      </c>
      <c r="F5393" s="39"/>
      <c r="Q5393" s="39"/>
      <c r="R5393" s="40"/>
      <c r="S5393" s="40"/>
      <c r="T5393" s="39"/>
      <c r="AG5393" s="110"/>
      <c r="AH5393" s="94"/>
      <c r="AJ5393" s="97"/>
      <c r="AL5393" s="39"/>
      <c r="AP5393" s="39"/>
      <c r="AQ5393" s="77"/>
      <c r="AR5393" s="94"/>
      <c r="AT5393" s="97"/>
      <c r="BB5393" s="79"/>
      <c r="BC5393" s="94"/>
      <c r="BE5393" s="97"/>
      <c r="BF5393" s="97"/>
      <c r="BG5393" s="40"/>
      <c r="BK5393" s="40"/>
      <c r="BL5393" s="79"/>
      <c r="BM5393" s="94"/>
      <c r="BO5393" s="97"/>
      <c r="BQ5393" s="40"/>
      <c r="BR5393" s="94"/>
      <c r="BS5393" s="94"/>
      <c r="BT5393" s="94"/>
      <c r="BU5393" s="40"/>
      <c r="BV5393" s="82"/>
      <c r="BW5393" s="94"/>
      <c r="BX5393" s="48"/>
      <c r="BY5393" s="97"/>
      <c r="BZ5393" s="48"/>
      <c r="CA5393" s="40"/>
      <c r="CB5393" s="94"/>
      <c r="CC5393" s="94"/>
      <c r="CD5393" s="94"/>
      <c r="CE5393" s="40"/>
      <c r="CF5393" s="73"/>
      <c r="CG5393" s="41"/>
      <c r="CH5393" s="41"/>
      <c r="CI5393" s="41"/>
      <c r="CJ5393" s="41"/>
      <c r="CK5393" s="41"/>
      <c r="CL5393" s="68"/>
      <c r="CM5393" s="41"/>
      <c r="CN5393" s="41"/>
      <c r="CO5393" s="39"/>
      <c r="CP5393" s="78"/>
    </row>
    <row r="5394" spans="1:94" s="38" customFormat="1" x14ac:dyDescent="0.25">
      <c r="A5394" s="38">
        <v>5391</v>
      </c>
      <c r="F5394" s="39"/>
      <c r="Q5394" s="39"/>
      <c r="R5394" s="40"/>
      <c r="S5394" s="40"/>
      <c r="T5394" s="39"/>
      <c r="AG5394" s="110"/>
      <c r="AH5394" s="94"/>
      <c r="AJ5394" s="97"/>
      <c r="AL5394" s="39"/>
      <c r="AP5394" s="39"/>
      <c r="AQ5394" s="77"/>
      <c r="AR5394" s="94"/>
      <c r="AT5394" s="97"/>
      <c r="BB5394" s="79"/>
      <c r="BC5394" s="94"/>
      <c r="BE5394" s="97"/>
      <c r="BF5394" s="97"/>
      <c r="BG5394" s="40"/>
      <c r="BK5394" s="40"/>
      <c r="BL5394" s="79"/>
      <c r="BM5394" s="94"/>
      <c r="BO5394" s="97"/>
      <c r="BQ5394" s="40"/>
      <c r="BR5394" s="94"/>
      <c r="BS5394" s="94"/>
      <c r="BT5394" s="94"/>
      <c r="BU5394" s="40"/>
      <c r="BV5394" s="82"/>
      <c r="BW5394" s="94"/>
      <c r="BX5394" s="48"/>
      <c r="BY5394" s="97"/>
      <c r="BZ5394" s="48"/>
      <c r="CA5394" s="40"/>
      <c r="CB5394" s="94"/>
      <c r="CC5394" s="94"/>
      <c r="CD5394" s="94"/>
      <c r="CE5394" s="40"/>
      <c r="CF5394" s="73"/>
      <c r="CG5394" s="41"/>
      <c r="CH5394" s="41"/>
      <c r="CI5394" s="41"/>
      <c r="CJ5394" s="41"/>
      <c r="CK5394" s="41"/>
      <c r="CL5394" s="68"/>
      <c r="CM5394" s="41"/>
      <c r="CN5394" s="41"/>
      <c r="CO5394" s="39"/>
      <c r="CP5394" s="78"/>
    </row>
    <row r="5395" spans="1:94" s="38" customFormat="1" x14ac:dyDescent="0.25">
      <c r="A5395" s="38">
        <v>5392</v>
      </c>
      <c r="F5395" s="39"/>
      <c r="Q5395" s="39"/>
      <c r="R5395" s="40"/>
      <c r="S5395" s="40"/>
      <c r="T5395" s="39"/>
      <c r="AG5395" s="110"/>
      <c r="AH5395" s="94"/>
      <c r="AJ5395" s="97"/>
      <c r="AL5395" s="39"/>
      <c r="AP5395" s="39"/>
      <c r="AQ5395" s="77"/>
      <c r="AR5395" s="94"/>
      <c r="AT5395" s="97"/>
      <c r="BB5395" s="79"/>
      <c r="BC5395" s="94"/>
      <c r="BE5395" s="97"/>
      <c r="BF5395" s="97"/>
      <c r="BG5395" s="40"/>
      <c r="BK5395" s="40"/>
      <c r="BL5395" s="79"/>
      <c r="BM5395" s="94"/>
      <c r="BO5395" s="97"/>
      <c r="BQ5395" s="40"/>
      <c r="BR5395" s="94"/>
      <c r="BS5395" s="94"/>
      <c r="BT5395" s="94"/>
      <c r="BU5395" s="40"/>
      <c r="BV5395" s="82"/>
      <c r="BW5395" s="94"/>
      <c r="BX5395" s="48"/>
      <c r="BY5395" s="97"/>
      <c r="BZ5395" s="48"/>
      <c r="CA5395" s="40"/>
      <c r="CB5395" s="94"/>
      <c r="CC5395" s="94"/>
      <c r="CD5395" s="94"/>
      <c r="CE5395" s="40"/>
      <c r="CF5395" s="73"/>
      <c r="CG5395" s="41"/>
      <c r="CH5395" s="41"/>
      <c r="CI5395" s="41"/>
      <c r="CJ5395" s="41"/>
      <c r="CK5395" s="41"/>
      <c r="CL5395" s="68"/>
      <c r="CM5395" s="41"/>
      <c r="CN5395" s="41"/>
      <c r="CO5395" s="39"/>
      <c r="CP5395" s="78"/>
    </row>
    <row r="5396" spans="1:94" s="38" customFormat="1" x14ac:dyDescent="0.25">
      <c r="A5396" s="38">
        <v>5393</v>
      </c>
      <c r="F5396" s="39"/>
      <c r="Q5396" s="39"/>
      <c r="R5396" s="40"/>
      <c r="S5396" s="40"/>
      <c r="T5396" s="39"/>
      <c r="AG5396" s="110"/>
      <c r="AH5396" s="94"/>
      <c r="AJ5396" s="97"/>
      <c r="AL5396" s="39"/>
      <c r="AP5396" s="39"/>
      <c r="AQ5396" s="77"/>
      <c r="AR5396" s="94"/>
      <c r="AT5396" s="97"/>
      <c r="BB5396" s="79"/>
      <c r="BC5396" s="94"/>
      <c r="BE5396" s="97"/>
      <c r="BF5396" s="97"/>
      <c r="BG5396" s="40"/>
      <c r="BK5396" s="40"/>
      <c r="BL5396" s="79"/>
      <c r="BM5396" s="94"/>
      <c r="BO5396" s="97"/>
      <c r="BQ5396" s="40"/>
      <c r="BR5396" s="94"/>
      <c r="BS5396" s="94"/>
      <c r="BT5396" s="94"/>
      <c r="BU5396" s="40"/>
      <c r="BV5396" s="82"/>
      <c r="BW5396" s="94"/>
      <c r="BX5396" s="48"/>
      <c r="BY5396" s="97"/>
      <c r="BZ5396" s="48"/>
      <c r="CA5396" s="40"/>
      <c r="CB5396" s="94"/>
      <c r="CC5396" s="94"/>
      <c r="CD5396" s="94"/>
      <c r="CE5396" s="40"/>
      <c r="CF5396" s="73"/>
      <c r="CG5396" s="41"/>
      <c r="CH5396" s="41"/>
      <c r="CI5396" s="41"/>
      <c r="CJ5396" s="41"/>
      <c r="CK5396" s="41"/>
      <c r="CL5396" s="68"/>
      <c r="CM5396" s="41"/>
      <c r="CN5396" s="41"/>
      <c r="CO5396" s="39"/>
      <c r="CP5396" s="78"/>
    </row>
    <row r="5397" spans="1:94" s="38" customFormat="1" x14ac:dyDescent="0.25">
      <c r="A5397" s="38">
        <v>5394</v>
      </c>
      <c r="F5397" s="39"/>
      <c r="Q5397" s="39"/>
      <c r="R5397" s="40"/>
      <c r="S5397" s="40"/>
      <c r="T5397" s="39"/>
      <c r="AG5397" s="110"/>
      <c r="AH5397" s="94"/>
      <c r="AJ5397" s="97"/>
      <c r="AL5397" s="39"/>
      <c r="AP5397" s="39"/>
      <c r="AQ5397" s="77"/>
      <c r="AR5397" s="94"/>
      <c r="AT5397" s="97"/>
      <c r="BB5397" s="79"/>
      <c r="BC5397" s="94"/>
      <c r="BE5397" s="97"/>
      <c r="BF5397" s="97"/>
      <c r="BG5397" s="40"/>
      <c r="BK5397" s="40"/>
      <c r="BL5397" s="79"/>
      <c r="BM5397" s="94"/>
      <c r="BO5397" s="97"/>
      <c r="BQ5397" s="40"/>
      <c r="BR5397" s="94"/>
      <c r="BS5397" s="94"/>
      <c r="BT5397" s="94"/>
      <c r="BU5397" s="40"/>
      <c r="BV5397" s="82"/>
      <c r="BW5397" s="94"/>
      <c r="BX5397" s="48"/>
      <c r="BY5397" s="97"/>
      <c r="BZ5397" s="48"/>
      <c r="CA5397" s="40"/>
      <c r="CB5397" s="94"/>
      <c r="CC5397" s="94"/>
      <c r="CD5397" s="94"/>
      <c r="CE5397" s="40"/>
      <c r="CF5397" s="73"/>
      <c r="CG5397" s="41"/>
      <c r="CH5397" s="41"/>
      <c r="CI5397" s="41"/>
      <c r="CJ5397" s="41"/>
      <c r="CK5397" s="41"/>
      <c r="CL5397" s="68"/>
      <c r="CM5397" s="41"/>
      <c r="CN5397" s="41"/>
      <c r="CO5397" s="39"/>
      <c r="CP5397" s="78"/>
    </row>
    <row r="5398" spans="1:94" s="38" customFormat="1" x14ac:dyDescent="0.25">
      <c r="A5398" s="38">
        <v>5395</v>
      </c>
      <c r="F5398" s="39"/>
      <c r="Q5398" s="39"/>
      <c r="R5398" s="40"/>
      <c r="S5398" s="40"/>
      <c r="T5398" s="39"/>
      <c r="AG5398" s="110"/>
      <c r="AH5398" s="94"/>
      <c r="AJ5398" s="97"/>
      <c r="AL5398" s="39"/>
      <c r="AP5398" s="39"/>
      <c r="AQ5398" s="77"/>
      <c r="AR5398" s="94"/>
      <c r="AT5398" s="97"/>
      <c r="BB5398" s="79"/>
      <c r="BC5398" s="94"/>
      <c r="BE5398" s="97"/>
      <c r="BF5398" s="97"/>
      <c r="BG5398" s="40"/>
      <c r="BK5398" s="40"/>
      <c r="BL5398" s="79"/>
      <c r="BM5398" s="94"/>
      <c r="BO5398" s="97"/>
      <c r="BQ5398" s="40"/>
      <c r="BR5398" s="94"/>
      <c r="BS5398" s="94"/>
      <c r="BT5398" s="94"/>
      <c r="BU5398" s="40"/>
      <c r="BV5398" s="82"/>
      <c r="BW5398" s="94"/>
      <c r="BX5398" s="48"/>
      <c r="BY5398" s="97"/>
      <c r="BZ5398" s="48"/>
      <c r="CA5398" s="40"/>
      <c r="CB5398" s="94"/>
      <c r="CC5398" s="94"/>
      <c r="CD5398" s="94"/>
      <c r="CE5398" s="40"/>
      <c r="CF5398" s="73"/>
      <c r="CG5398" s="41"/>
      <c r="CH5398" s="41"/>
      <c r="CI5398" s="41"/>
      <c r="CJ5398" s="41"/>
      <c r="CK5398" s="41"/>
      <c r="CL5398" s="68"/>
      <c r="CM5398" s="41"/>
      <c r="CN5398" s="41"/>
      <c r="CO5398" s="39"/>
      <c r="CP5398" s="78"/>
    </row>
    <row r="5399" spans="1:94" s="38" customFormat="1" x14ac:dyDescent="0.25">
      <c r="A5399" s="38">
        <v>5396</v>
      </c>
      <c r="F5399" s="39"/>
      <c r="Q5399" s="39"/>
      <c r="R5399" s="40"/>
      <c r="S5399" s="40"/>
      <c r="T5399" s="39"/>
      <c r="AG5399" s="110"/>
      <c r="AH5399" s="94"/>
      <c r="AJ5399" s="97"/>
      <c r="AL5399" s="39"/>
      <c r="AP5399" s="39"/>
      <c r="AQ5399" s="77"/>
      <c r="AR5399" s="94"/>
      <c r="AT5399" s="97"/>
      <c r="BB5399" s="79"/>
      <c r="BC5399" s="94"/>
      <c r="BE5399" s="97"/>
      <c r="BF5399" s="97"/>
      <c r="BG5399" s="40"/>
      <c r="BK5399" s="40"/>
      <c r="BL5399" s="79"/>
      <c r="BM5399" s="94"/>
      <c r="BO5399" s="97"/>
      <c r="BQ5399" s="40"/>
      <c r="BR5399" s="94"/>
      <c r="BS5399" s="94"/>
      <c r="BT5399" s="94"/>
      <c r="BU5399" s="40"/>
      <c r="BV5399" s="82"/>
      <c r="BW5399" s="94"/>
      <c r="BX5399" s="48"/>
      <c r="BY5399" s="97"/>
      <c r="BZ5399" s="48"/>
      <c r="CA5399" s="40"/>
      <c r="CB5399" s="94"/>
      <c r="CC5399" s="94"/>
      <c r="CD5399" s="94"/>
      <c r="CE5399" s="40"/>
      <c r="CF5399" s="73"/>
      <c r="CG5399" s="41"/>
      <c r="CH5399" s="41"/>
      <c r="CI5399" s="41"/>
      <c r="CJ5399" s="41"/>
      <c r="CK5399" s="41"/>
      <c r="CL5399" s="68"/>
      <c r="CM5399" s="41"/>
      <c r="CN5399" s="41"/>
      <c r="CO5399" s="39"/>
      <c r="CP5399" s="78"/>
    </row>
    <row r="5400" spans="1:94" s="38" customFormat="1" x14ac:dyDescent="0.25">
      <c r="A5400" s="38">
        <v>5397</v>
      </c>
      <c r="F5400" s="39"/>
      <c r="Q5400" s="39"/>
      <c r="R5400" s="40"/>
      <c r="S5400" s="40"/>
      <c r="T5400" s="39"/>
      <c r="AG5400" s="110"/>
      <c r="AH5400" s="94"/>
      <c r="AJ5400" s="97"/>
      <c r="AL5400" s="39"/>
      <c r="AP5400" s="39"/>
      <c r="AQ5400" s="77"/>
      <c r="AR5400" s="94"/>
      <c r="AT5400" s="97"/>
      <c r="BB5400" s="79"/>
      <c r="BC5400" s="94"/>
      <c r="BE5400" s="97"/>
      <c r="BF5400" s="97"/>
      <c r="BG5400" s="40"/>
      <c r="BK5400" s="40"/>
      <c r="BL5400" s="79"/>
      <c r="BM5400" s="94"/>
      <c r="BO5400" s="97"/>
      <c r="BQ5400" s="40"/>
      <c r="BR5400" s="94"/>
      <c r="BS5400" s="94"/>
      <c r="BT5400" s="94"/>
      <c r="BU5400" s="40"/>
      <c r="BV5400" s="82"/>
      <c r="BW5400" s="94"/>
      <c r="BX5400" s="48"/>
      <c r="BY5400" s="97"/>
      <c r="BZ5400" s="48"/>
      <c r="CA5400" s="40"/>
      <c r="CB5400" s="94"/>
      <c r="CC5400" s="94"/>
      <c r="CD5400" s="94"/>
      <c r="CE5400" s="40"/>
      <c r="CF5400" s="73"/>
      <c r="CG5400" s="41"/>
      <c r="CH5400" s="41"/>
      <c r="CI5400" s="41"/>
      <c r="CJ5400" s="41"/>
      <c r="CK5400" s="41"/>
      <c r="CL5400" s="68"/>
      <c r="CM5400" s="41"/>
      <c r="CN5400" s="41"/>
      <c r="CO5400" s="39"/>
      <c r="CP5400" s="78"/>
    </row>
    <row r="5401" spans="1:94" s="38" customFormat="1" x14ac:dyDescent="0.25">
      <c r="A5401" s="38">
        <v>5398</v>
      </c>
      <c r="F5401" s="39"/>
      <c r="Q5401" s="39"/>
      <c r="R5401" s="40"/>
      <c r="S5401" s="40"/>
      <c r="T5401" s="39"/>
      <c r="AG5401" s="110"/>
      <c r="AH5401" s="94"/>
      <c r="AJ5401" s="97"/>
      <c r="AL5401" s="39"/>
      <c r="AP5401" s="39"/>
      <c r="AQ5401" s="77"/>
      <c r="AR5401" s="94"/>
      <c r="AT5401" s="97"/>
      <c r="BB5401" s="79"/>
      <c r="BC5401" s="94"/>
      <c r="BE5401" s="97"/>
      <c r="BF5401" s="97"/>
      <c r="BG5401" s="40"/>
      <c r="BK5401" s="40"/>
      <c r="BL5401" s="79"/>
      <c r="BM5401" s="94"/>
      <c r="BO5401" s="97"/>
      <c r="BQ5401" s="40"/>
      <c r="BR5401" s="94"/>
      <c r="BS5401" s="94"/>
      <c r="BT5401" s="94"/>
      <c r="BU5401" s="40"/>
      <c r="BV5401" s="82"/>
      <c r="BW5401" s="94"/>
      <c r="BX5401" s="48"/>
      <c r="BY5401" s="97"/>
      <c r="BZ5401" s="48"/>
      <c r="CA5401" s="40"/>
      <c r="CB5401" s="94"/>
      <c r="CC5401" s="94"/>
      <c r="CD5401" s="94"/>
      <c r="CE5401" s="40"/>
      <c r="CF5401" s="73"/>
      <c r="CG5401" s="41"/>
      <c r="CH5401" s="41"/>
      <c r="CI5401" s="41"/>
      <c r="CJ5401" s="41"/>
      <c r="CK5401" s="41"/>
      <c r="CL5401" s="68"/>
      <c r="CM5401" s="41"/>
      <c r="CN5401" s="41"/>
      <c r="CO5401" s="39"/>
      <c r="CP5401" s="78"/>
    </row>
    <row r="5402" spans="1:94" s="38" customFormat="1" x14ac:dyDescent="0.25">
      <c r="A5402" s="38">
        <v>5399</v>
      </c>
      <c r="F5402" s="39"/>
      <c r="Q5402" s="39"/>
      <c r="R5402" s="40"/>
      <c r="S5402" s="40"/>
      <c r="T5402" s="39"/>
      <c r="AG5402" s="110"/>
      <c r="AH5402" s="94"/>
      <c r="AJ5402" s="97"/>
      <c r="AL5402" s="39"/>
      <c r="AP5402" s="39"/>
      <c r="AQ5402" s="77"/>
      <c r="AR5402" s="94"/>
      <c r="AT5402" s="97"/>
      <c r="BB5402" s="79"/>
      <c r="BC5402" s="94"/>
      <c r="BE5402" s="97"/>
      <c r="BF5402" s="97"/>
      <c r="BG5402" s="40"/>
      <c r="BK5402" s="40"/>
      <c r="BL5402" s="79"/>
      <c r="BM5402" s="94"/>
      <c r="BO5402" s="97"/>
      <c r="BQ5402" s="40"/>
      <c r="BR5402" s="94"/>
      <c r="BS5402" s="94"/>
      <c r="BT5402" s="94"/>
      <c r="BU5402" s="40"/>
      <c r="BV5402" s="82"/>
      <c r="BW5402" s="94"/>
      <c r="BX5402" s="48"/>
      <c r="BY5402" s="97"/>
      <c r="BZ5402" s="48"/>
      <c r="CA5402" s="40"/>
      <c r="CB5402" s="94"/>
      <c r="CC5402" s="94"/>
      <c r="CD5402" s="94"/>
      <c r="CE5402" s="40"/>
      <c r="CF5402" s="73"/>
      <c r="CG5402" s="41"/>
      <c r="CH5402" s="41"/>
      <c r="CI5402" s="41"/>
      <c r="CJ5402" s="41"/>
      <c r="CK5402" s="41"/>
      <c r="CL5402" s="68"/>
      <c r="CM5402" s="41"/>
      <c r="CN5402" s="41"/>
      <c r="CO5402" s="39"/>
      <c r="CP5402" s="78"/>
    </row>
    <row r="5403" spans="1:94" s="38" customFormat="1" x14ac:dyDescent="0.25">
      <c r="A5403" s="38">
        <v>5400</v>
      </c>
      <c r="F5403" s="39"/>
      <c r="Q5403" s="39"/>
      <c r="R5403" s="40"/>
      <c r="S5403" s="40"/>
      <c r="T5403" s="39"/>
      <c r="AG5403" s="110"/>
      <c r="AH5403" s="94"/>
      <c r="AJ5403" s="97"/>
      <c r="AL5403" s="39"/>
      <c r="AP5403" s="39"/>
      <c r="AQ5403" s="77"/>
      <c r="AR5403" s="94"/>
      <c r="AT5403" s="97"/>
      <c r="BB5403" s="79"/>
      <c r="BC5403" s="94"/>
      <c r="BE5403" s="97"/>
      <c r="BF5403" s="97"/>
      <c r="BG5403" s="40"/>
      <c r="BK5403" s="40"/>
      <c r="BL5403" s="79"/>
      <c r="BM5403" s="94"/>
      <c r="BO5403" s="97"/>
      <c r="BQ5403" s="40"/>
      <c r="BR5403" s="94"/>
      <c r="BS5403" s="94"/>
      <c r="BT5403" s="94"/>
      <c r="BU5403" s="40"/>
      <c r="BV5403" s="82"/>
      <c r="BW5403" s="94"/>
      <c r="BX5403" s="48"/>
      <c r="BY5403" s="97"/>
      <c r="BZ5403" s="48"/>
      <c r="CA5403" s="40"/>
      <c r="CB5403" s="94"/>
      <c r="CC5403" s="94"/>
      <c r="CD5403" s="94"/>
      <c r="CE5403" s="40"/>
      <c r="CF5403" s="73"/>
      <c r="CG5403" s="41"/>
      <c r="CH5403" s="41"/>
      <c r="CI5403" s="41"/>
      <c r="CJ5403" s="41"/>
      <c r="CK5403" s="41"/>
      <c r="CL5403" s="68"/>
      <c r="CM5403" s="41"/>
      <c r="CN5403" s="41"/>
      <c r="CO5403" s="39"/>
      <c r="CP5403" s="78"/>
    </row>
    <row r="5404" spans="1:94" s="38" customFormat="1" x14ac:dyDescent="0.25">
      <c r="A5404" s="38">
        <v>5401</v>
      </c>
      <c r="F5404" s="39"/>
      <c r="Q5404" s="39"/>
      <c r="R5404" s="40"/>
      <c r="S5404" s="40"/>
      <c r="T5404" s="39"/>
      <c r="AG5404" s="110"/>
      <c r="AH5404" s="94"/>
      <c r="AJ5404" s="97"/>
      <c r="AL5404" s="39"/>
      <c r="AP5404" s="39"/>
      <c r="AQ5404" s="77"/>
      <c r="AR5404" s="94"/>
      <c r="AT5404" s="97"/>
      <c r="BB5404" s="79"/>
      <c r="BC5404" s="94"/>
      <c r="BE5404" s="97"/>
      <c r="BF5404" s="97"/>
      <c r="BG5404" s="40"/>
      <c r="BK5404" s="40"/>
      <c r="BL5404" s="79"/>
      <c r="BM5404" s="94"/>
      <c r="BO5404" s="97"/>
      <c r="BQ5404" s="40"/>
      <c r="BR5404" s="94"/>
      <c r="BS5404" s="94"/>
      <c r="BT5404" s="94"/>
      <c r="BU5404" s="40"/>
      <c r="BV5404" s="82"/>
      <c r="BW5404" s="94"/>
      <c r="BX5404" s="48"/>
      <c r="BY5404" s="97"/>
      <c r="BZ5404" s="48"/>
      <c r="CA5404" s="40"/>
      <c r="CB5404" s="94"/>
      <c r="CC5404" s="94"/>
      <c r="CD5404" s="94"/>
      <c r="CE5404" s="40"/>
      <c r="CF5404" s="73"/>
      <c r="CG5404" s="41"/>
      <c r="CH5404" s="41"/>
      <c r="CI5404" s="41"/>
      <c r="CJ5404" s="41"/>
      <c r="CK5404" s="41"/>
      <c r="CL5404" s="68"/>
      <c r="CM5404" s="41"/>
      <c r="CN5404" s="41"/>
      <c r="CO5404" s="39"/>
      <c r="CP5404" s="78"/>
    </row>
    <row r="5405" spans="1:94" s="38" customFormat="1" x14ac:dyDescent="0.25">
      <c r="A5405" s="38">
        <v>5402</v>
      </c>
      <c r="F5405" s="39"/>
      <c r="Q5405" s="39"/>
      <c r="R5405" s="40"/>
      <c r="S5405" s="40"/>
      <c r="T5405" s="39"/>
      <c r="AG5405" s="110"/>
      <c r="AH5405" s="94"/>
      <c r="AJ5405" s="97"/>
      <c r="AL5405" s="39"/>
      <c r="AP5405" s="39"/>
      <c r="AQ5405" s="77"/>
      <c r="AR5405" s="94"/>
      <c r="AT5405" s="97"/>
      <c r="BB5405" s="79"/>
      <c r="BC5405" s="94"/>
      <c r="BE5405" s="97"/>
      <c r="BF5405" s="97"/>
      <c r="BG5405" s="40"/>
      <c r="BK5405" s="40"/>
      <c r="BL5405" s="79"/>
      <c r="BM5405" s="94"/>
      <c r="BO5405" s="97"/>
      <c r="BQ5405" s="40"/>
      <c r="BR5405" s="94"/>
      <c r="BS5405" s="94"/>
      <c r="BT5405" s="94"/>
      <c r="BU5405" s="40"/>
      <c r="BV5405" s="82"/>
      <c r="BW5405" s="94"/>
      <c r="BX5405" s="48"/>
      <c r="BY5405" s="97"/>
      <c r="BZ5405" s="48"/>
      <c r="CA5405" s="40"/>
      <c r="CB5405" s="94"/>
      <c r="CC5405" s="94"/>
      <c r="CD5405" s="94"/>
      <c r="CE5405" s="40"/>
      <c r="CF5405" s="73"/>
      <c r="CG5405" s="41"/>
      <c r="CH5405" s="41"/>
      <c r="CI5405" s="41"/>
      <c r="CJ5405" s="41"/>
      <c r="CK5405" s="41"/>
      <c r="CL5405" s="68"/>
      <c r="CM5405" s="41"/>
      <c r="CN5405" s="41"/>
      <c r="CO5405" s="39"/>
      <c r="CP5405" s="78"/>
    </row>
    <row r="5406" spans="1:94" s="38" customFormat="1" x14ac:dyDescent="0.25">
      <c r="A5406" s="38">
        <v>5403</v>
      </c>
      <c r="F5406" s="39"/>
      <c r="Q5406" s="39"/>
      <c r="R5406" s="40"/>
      <c r="S5406" s="40"/>
      <c r="T5406" s="39"/>
      <c r="AG5406" s="110"/>
      <c r="AH5406" s="94"/>
      <c r="AJ5406" s="97"/>
      <c r="AL5406" s="39"/>
      <c r="AP5406" s="39"/>
      <c r="AQ5406" s="77"/>
      <c r="AR5406" s="94"/>
      <c r="AT5406" s="97"/>
      <c r="BB5406" s="79"/>
      <c r="BC5406" s="94"/>
      <c r="BE5406" s="97"/>
      <c r="BF5406" s="97"/>
      <c r="BG5406" s="40"/>
      <c r="BK5406" s="40"/>
      <c r="BL5406" s="79"/>
      <c r="BM5406" s="94"/>
      <c r="BO5406" s="97"/>
      <c r="BQ5406" s="40"/>
      <c r="BR5406" s="94"/>
      <c r="BS5406" s="94"/>
      <c r="BT5406" s="94"/>
      <c r="BU5406" s="40"/>
      <c r="BV5406" s="82"/>
      <c r="BW5406" s="94"/>
      <c r="BX5406" s="48"/>
      <c r="BY5406" s="97"/>
      <c r="BZ5406" s="48"/>
      <c r="CA5406" s="40"/>
      <c r="CB5406" s="94"/>
      <c r="CC5406" s="94"/>
      <c r="CD5406" s="94"/>
      <c r="CE5406" s="40"/>
      <c r="CF5406" s="73"/>
      <c r="CG5406" s="41"/>
      <c r="CH5406" s="41"/>
      <c r="CI5406" s="41"/>
      <c r="CJ5406" s="41"/>
      <c r="CK5406" s="41"/>
      <c r="CL5406" s="68"/>
      <c r="CM5406" s="41"/>
      <c r="CN5406" s="41"/>
      <c r="CO5406" s="39"/>
      <c r="CP5406" s="78"/>
    </row>
    <row r="5407" spans="1:94" s="38" customFormat="1" x14ac:dyDescent="0.25">
      <c r="A5407" s="38">
        <v>5404</v>
      </c>
      <c r="F5407" s="39"/>
      <c r="Q5407" s="39"/>
      <c r="R5407" s="40"/>
      <c r="S5407" s="40"/>
      <c r="T5407" s="39"/>
      <c r="AG5407" s="110"/>
      <c r="AH5407" s="94"/>
      <c r="AJ5407" s="97"/>
      <c r="AL5407" s="39"/>
      <c r="AP5407" s="39"/>
      <c r="AQ5407" s="77"/>
      <c r="AR5407" s="94"/>
      <c r="AT5407" s="97"/>
      <c r="BB5407" s="79"/>
      <c r="BC5407" s="94"/>
      <c r="BE5407" s="97"/>
      <c r="BF5407" s="97"/>
      <c r="BG5407" s="40"/>
      <c r="BK5407" s="40"/>
      <c r="BL5407" s="79"/>
      <c r="BM5407" s="94"/>
      <c r="BO5407" s="97"/>
      <c r="BQ5407" s="40"/>
      <c r="BR5407" s="94"/>
      <c r="BS5407" s="94"/>
      <c r="BT5407" s="94"/>
      <c r="BU5407" s="40"/>
      <c r="BV5407" s="82"/>
      <c r="BW5407" s="94"/>
      <c r="BX5407" s="48"/>
      <c r="BY5407" s="97"/>
      <c r="BZ5407" s="48"/>
      <c r="CA5407" s="40"/>
      <c r="CB5407" s="94"/>
      <c r="CC5407" s="94"/>
      <c r="CD5407" s="94"/>
      <c r="CE5407" s="40"/>
      <c r="CF5407" s="73"/>
      <c r="CG5407" s="41"/>
      <c r="CH5407" s="41"/>
      <c r="CI5407" s="41"/>
      <c r="CJ5407" s="41"/>
      <c r="CK5407" s="41"/>
      <c r="CL5407" s="68"/>
      <c r="CM5407" s="41"/>
      <c r="CN5407" s="41"/>
      <c r="CO5407" s="39"/>
      <c r="CP5407" s="78"/>
    </row>
    <row r="5408" spans="1:94" s="38" customFormat="1" x14ac:dyDescent="0.25">
      <c r="A5408" s="38">
        <v>5405</v>
      </c>
      <c r="F5408" s="39"/>
      <c r="Q5408" s="39"/>
      <c r="R5408" s="40"/>
      <c r="S5408" s="40"/>
      <c r="T5408" s="39"/>
      <c r="AG5408" s="110"/>
      <c r="AH5408" s="94"/>
      <c r="AJ5408" s="97"/>
      <c r="AL5408" s="39"/>
      <c r="AP5408" s="39"/>
      <c r="AQ5408" s="77"/>
      <c r="AR5408" s="94"/>
      <c r="AT5408" s="97"/>
      <c r="BB5408" s="79"/>
      <c r="BC5408" s="94"/>
      <c r="BE5408" s="97"/>
      <c r="BF5408" s="97"/>
      <c r="BG5408" s="40"/>
      <c r="BK5408" s="40"/>
      <c r="BL5408" s="79"/>
      <c r="BM5408" s="94"/>
      <c r="BO5408" s="97"/>
      <c r="BQ5408" s="40"/>
      <c r="BR5408" s="94"/>
      <c r="BS5408" s="94"/>
      <c r="BT5408" s="94"/>
      <c r="BU5408" s="40"/>
      <c r="BV5408" s="82"/>
      <c r="BW5408" s="94"/>
      <c r="BX5408" s="48"/>
      <c r="BY5408" s="97"/>
      <c r="BZ5408" s="48"/>
      <c r="CA5408" s="40"/>
      <c r="CB5408" s="94"/>
      <c r="CC5408" s="94"/>
      <c r="CD5408" s="94"/>
      <c r="CE5408" s="40"/>
      <c r="CF5408" s="73"/>
      <c r="CG5408" s="41"/>
      <c r="CH5408" s="41"/>
      <c r="CI5408" s="41"/>
      <c r="CJ5408" s="41"/>
      <c r="CK5408" s="41"/>
      <c r="CL5408" s="68"/>
      <c r="CM5408" s="41"/>
      <c r="CN5408" s="41"/>
      <c r="CO5408" s="39"/>
      <c r="CP5408" s="78"/>
    </row>
    <row r="5409" spans="1:94" s="38" customFormat="1" x14ac:dyDescent="0.25">
      <c r="A5409" s="38">
        <v>5406</v>
      </c>
      <c r="F5409" s="39"/>
      <c r="Q5409" s="39"/>
      <c r="R5409" s="40"/>
      <c r="S5409" s="40"/>
      <c r="T5409" s="39"/>
      <c r="AG5409" s="110"/>
      <c r="AH5409" s="94"/>
      <c r="AJ5409" s="97"/>
      <c r="AL5409" s="39"/>
      <c r="AP5409" s="39"/>
      <c r="AQ5409" s="77"/>
      <c r="AR5409" s="94"/>
      <c r="AT5409" s="97"/>
      <c r="BB5409" s="79"/>
      <c r="BC5409" s="94"/>
      <c r="BE5409" s="97"/>
      <c r="BF5409" s="97"/>
      <c r="BG5409" s="40"/>
      <c r="BK5409" s="40"/>
      <c r="BL5409" s="79"/>
      <c r="BM5409" s="94"/>
      <c r="BO5409" s="97"/>
      <c r="BQ5409" s="40"/>
      <c r="BR5409" s="94"/>
      <c r="BS5409" s="94"/>
      <c r="BT5409" s="94"/>
      <c r="BU5409" s="40"/>
      <c r="BV5409" s="82"/>
      <c r="BW5409" s="94"/>
      <c r="BX5409" s="48"/>
      <c r="BY5409" s="97"/>
      <c r="BZ5409" s="48"/>
      <c r="CA5409" s="40"/>
      <c r="CB5409" s="94"/>
      <c r="CC5409" s="94"/>
      <c r="CD5409" s="94"/>
      <c r="CE5409" s="40"/>
      <c r="CF5409" s="73"/>
      <c r="CG5409" s="41"/>
      <c r="CH5409" s="41"/>
      <c r="CI5409" s="41"/>
      <c r="CJ5409" s="41"/>
      <c r="CK5409" s="41"/>
      <c r="CL5409" s="68"/>
      <c r="CM5409" s="41"/>
      <c r="CN5409" s="41"/>
      <c r="CO5409" s="39"/>
      <c r="CP5409" s="78"/>
    </row>
    <row r="5410" spans="1:94" s="38" customFormat="1" x14ac:dyDescent="0.25">
      <c r="A5410" s="38">
        <v>5407</v>
      </c>
      <c r="F5410" s="39"/>
      <c r="Q5410" s="39"/>
      <c r="R5410" s="40"/>
      <c r="S5410" s="40"/>
      <c r="T5410" s="39"/>
      <c r="AG5410" s="110"/>
      <c r="AH5410" s="94"/>
      <c r="AJ5410" s="97"/>
      <c r="AL5410" s="39"/>
      <c r="AP5410" s="39"/>
      <c r="AQ5410" s="77"/>
      <c r="AR5410" s="94"/>
      <c r="AT5410" s="97"/>
      <c r="BB5410" s="79"/>
      <c r="BC5410" s="94"/>
      <c r="BE5410" s="97"/>
      <c r="BF5410" s="97"/>
      <c r="BG5410" s="40"/>
      <c r="BK5410" s="40"/>
      <c r="BL5410" s="79"/>
      <c r="BM5410" s="94"/>
      <c r="BO5410" s="97"/>
      <c r="BQ5410" s="40"/>
      <c r="BR5410" s="94"/>
      <c r="BS5410" s="94"/>
      <c r="BT5410" s="94"/>
      <c r="BU5410" s="40"/>
      <c r="BV5410" s="82"/>
      <c r="BW5410" s="94"/>
      <c r="BX5410" s="48"/>
      <c r="BY5410" s="97"/>
      <c r="BZ5410" s="48"/>
      <c r="CA5410" s="40"/>
      <c r="CB5410" s="94"/>
      <c r="CC5410" s="94"/>
      <c r="CD5410" s="94"/>
      <c r="CE5410" s="40"/>
      <c r="CF5410" s="73"/>
      <c r="CG5410" s="41"/>
      <c r="CH5410" s="41"/>
      <c r="CI5410" s="41"/>
      <c r="CJ5410" s="41"/>
      <c r="CK5410" s="41"/>
      <c r="CL5410" s="68"/>
      <c r="CM5410" s="41"/>
      <c r="CN5410" s="41"/>
      <c r="CO5410" s="39"/>
      <c r="CP5410" s="78"/>
    </row>
    <row r="5411" spans="1:94" s="38" customFormat="1" x14ac:dyDescent="0.25">
      <c r="A5411" s="38">
        <v>5408</v>
      </c>
      <c r="F5411" s="39"/>
      <c r="Q5411" s="39"/>
      <c r="R5411" s="40"/>
      <c r="S5411" s="40"/>
      <c r="T5411" s="39"/>
      <c r="AG5411" s="110"/>
      <c r="AH5411" s="94"/>
      <c r="AJ5411" s="97"/>
      <c r="AL5411" s="39"/>
      <c r="AP5411" s="39"/>
      <c r="AQ5411" s="77"/>
      <c r="AR5411" s="94"/>
      <c r="AT5411" s="97"/>
      <c r="BB5411" s="79"/>
      <c r="BC5411" s="94"/>
      <c r="BE5411" s="97"/>
      <c r="BF5411" s="97"/>
      <c r="BG5411" s="40"/>
      <c r="BK5411" s="40"/>
      <c r="BL5411" s="79"/>
      <c r="BM5411" s="94"/>
      <c r="BO5411" s="97"/>
      <c r="BQ5411" s="40"/>
      <c r="BR5411" s="94"/>
      <c r="BS5411" s="94"/>
      <c r="BT5411" s="94"/>
      <c r="BU5411" s="40"/>
      <c r="BV5411" s="82"/>
      <c r="BW5411" s="94"/>
      <c r="BX5411" s="48"/>
      <c r="BY5411" s="97"/>
      <c r="BZ5411" s="48"/>
      <c r="CA5411" s="40"/>
      <c r="CB5411" s="94"/>
      <c r="CC5411" s="94"/>
      <c r="CD5411" s="94"/>
      <c r="CE5411" s="40"/>
      <c r="CF5411" s="73"/>
      <c r="CG5411" s="41"/>
      <c r="CH5411" s="41"/>
      <c r="CI5411" s="41"/>
      <c r="CJ5411" s="41"/>
      <c r="CK5411" s="41"/>
      <c r="CL5411" s="68"/>
      <c r="CM5411" s="41"/>
      <c r="CN5411" s="41"/>
      <c r="CO5411" s="39"/>
      <c r="CP5411" s="78"/>
    </row>
    <row r="5412" spans="1:94" s="38" customFormat="1" x14ac:dyDescent="0.25">
      <c r="A5412" s="38">
        <v>5409</v>
      </c>
      <c r="F5412" s="39"/>
      <c r="Q5412" s="39"/>
      <c r="R5412" s="40"/>
      <c r="S5412" s="40"/>
      <c r="T5412" s="39"/>
      <c r="AG5412" s="110"/>
      <c r="AH5412" s="94"/>
      <c r="AJ5412" s="97"/>
      <c r="AL5412" s="39"/>
      <c r="AP5412" s="39"/>
      <c r="AQ5412" s="77"/>
      <c r="AR5412" s="94"/>
      <c r="AT5412" s="97"/>
      <c r="BB5412" s="79"/>
      <c r="BC5412" s="94"/>
      <c r="BE5412" s="97"/>
      <c r="BF5412" s="97"/>
      <c r="BG5412" s="40"/>
      <c r="BK5412" s="40"/>
      <c r="BL5412" s="79"/>
      <c r="BM5412" s="94"/>
      <c r="BO5412" s="97"/>
      <c r="BQ5412" s="40"/>
      <c r="BR5412" s="94"/>
      <c r="BS5412" s="94"/>
      <c r="BT5412" s="94"/>
      <c r="BU5412" s="40"/>
      <c r="BV5412" s="82"/>
      <c r="BW5412" s="94"/>
      <c r="BX5412" s="48"/>
      <c r="BY5412" s="97"/>
      <c r="BZ5412" s="48"/>
      <c r="CA5412" s="40"/>
      <c r="CB5412" s="94"/>
      <c r="CC5412" s="94"/>
      <c r="CD5412" s="94"/>
      <c r="CE5412" s="40"/>
      <c r="CF5412" s="73"/>
      <c r="CG5412" s="41"/>
      <c r="CH5412" s="41"/>
      <c r="CI5412" s="41"/>
      <c r="CJ5412" s="41"/>
      <c r="CK5412" s="41"/>
      <c r="CL5412" s="68"/>
      <c r="CM5412" s="41"/>
      <c r="CN5412" s="41"/>
      <c r="CO5412" s="39"/>
      <c r="CP5412" s="78"/>
    </row>
    <row r="5413" spans="1:94" s="38" customFormat="1" x14ac:dyDescent="0.25">
      <c r="A5413" s="38">
        <v>5410</v>
      </c>
      <c r="F5413" s="39"/>
      <c r="Q5413" s="39"/>
      <c r="R5413" s="40"/>
      <c r="S5413" s="40"/>
      <c r="T5413" s="39"/>
      <c r="AG5413" s="110"/>
      <c r="AH5413" s="94"/>
      <c r="AJ5413" s="97"/>
      <c r="AL5413" s="39"/>
      <c r="AP5413" s="39"/>
      <c r="AQ5413" s="77"/>
      <c r="AR5413" s="94"/>
      <c r="AT5413" s="97"/>
      <c r="BB5413" s="79"/>
      <c r="BC5413" s="94"/>
      <c r="BE5413" s="97"/>
      <c r="BF5413" s="97"/>
      <c r="BG5413" s="40"/>
      <c r="BK5413" s="40"/>
      <c r="BL5413" s="79"/>
      <c r="BM5413" s="94"/>
      <c r="BO5413" s="97"/>
      <c r="BQ5413" s="40"/>
      <c r="BR5413" s="94"/>
      <c r="BS5413" s="94"/>
      <c r="BT5413" s="94"/>
      <c r="BU5413" s="40"/>
      <c r="BV5413" s="82"/>
      <c r="BW5413" s="94"/>
      <c r="BX5413" s="48"/>
      <c r="BY5413" s="97"/>
      <c r="BZ5413" s="48"/>
      <c r="CA5413" s="40"/>
      <c r="CB5413" s="94"/>
      <c r="CC5413" s="94"/>
      <c r="CD5413" s="94"/>
      <c r="CE5413" s="40"/>
      <c r="CF5413" s="73"/>
      <c r="CG5413" s="41"/>
      <c r="CH5413" s="41"/>
      <c r="CI5413" s="41"/>
      <c r="CJ5413" s="41"/>
      <c r="CK5413" s="41"/>
      <c r="CL5413" s="68"/>
      <c r="CM5413" s="41"/>
      <c r="CN5413" s="41"/>
      <c r="CO5413" s="39"/>
      <c r="CP5413" s="78"/>
    </row>
    <row r="5414" spans="1:94" s="38" customFormat="1" x14ac:dyDescent="0.25">
      <c r="A5414" s="38">
        <v>5411</v>
      </c>
      <c r="F5414" s="39"/>
      <c r="Q5414" s="39"/>
      <c r="R5414" s="40"/>
      <c r="S5414" s="40"/>
      <c r="T5414" s="39"/>
      <c r="AG5414" s="110"/>
      <c r="AH5414" s="94"/>
      <c r="AJ5414" s="97"/>
      <c r="AL5414" s="39"/>
      <c r="AP5414" s="39"/>
      <c r="AQ5414" s="77"/>
      <c r="AR5414" s="94"/>
      <c r="AT5414" s="97"/>
      <c r="BB5414" s="79"/>
      <c r="BC5414" s="94"/>
      <c r="BE5414" s="97"/>
      <c r="BF5414" s="97"/>
      <c r="BG5414" s="40"/>
      <c r="BK5414" s="40"/>
      <c r="BL5414" s="79"/>
      <c r="BM5414" s="94"/>
      <c r="BO5414" s="97"/>
      <c r="BQ5414" s="40"/>
      <c r="BR5414" s="94"/>
      <c r="BS5414" s="94"/>
      <c r="BT5414" s="94"/>
      <c r="BU5414" s="40"/>
      <c r="BV5414" s="82"/>
      <c r="BW5414" s="94"/>
      <c r="BX5414" s="48"/>
      <c r="BY5414" s="97"/>
      <c r="BZ5414" s="48"/>
      <c r="CA5414" s="40"/>
      <c r="CB5414" s="94"/>
      <c r="CC5414" s="94"/>
      <c r="CD5414" s="94"/>
      <c r="CE5414" s="40"/>
      <c r="CF5414" s="73"/>
      <c r="CG5414" s="41"/>
      <c r="CH5414" s="41"/>
      <c r="CI5414" s="41"/>
      <c r="CJ5414" s="41"/>
      <c r="CK5414" s="41"/>
      <c r="CL5414" s="68"/>
      <c r="CM5414" s="41"/>
      <c r="CN5414" s="41"/>
      <c r="CO5414" s="39"/>
      <c r="CP5414" s="78"/>
    </row>
    <row r="5415" spans="1:94" s="38" customFormat="1" x14ac:dyDescent="0.25">
      <c r="A5415" s="38">
        <v>5412</v>
      </c>
      <c r="F5415" s="39"/>
      <c r="Q5415" s="39"/>
      <c r="R5415" s="40"/>
      <c r="S5415" s="40"/>
      <c r="T5415" s="39"/>
      <c r="AG5415" s="110"/>
      <c r="AH5415" s="94"/>
      <c r="AJ5415" s="97"/>
      <c r="AL5415" s="39"/>
      <c r="AP5415" s="39"/>
      <c r="AQ5415" s="77"/>
      <c r="AR5415" s="94"/>
      <c r="AT5415" s="97"/>
      <c r="BB5415" s="79"/>
      <c r="BC5415" s="94"/>
      <c r="BE5415" s="97"/>
      <c r="BF5415" s="97"/>
      <c r="BG5415" s="40"/>
      <c r="BK5415" s="40"/>
      <c r="BL5415" s="79"/>
      <c r="BM5415" s="94"/>
      <c r="BO5415" s="97"/>
      <c r="BQ5415" s="40"/>
      <c r="BR5415" s="94"/>
      <c r="BS5415" s="94"/>
      <c r="BT5415" s="94"/>
      <c r="BU5415" s="40"/>
      <c r="BV5415" s="82"/>
      <c r="BW5415" s="94"/>
      <c r="BX5415" s="48"/>
      <c r="BY5415" s="97"/>
      <c r="BZ5415" s="48"/>
      <c r="CA5415" s="40"/>
      <c r="CB5415" s="94"/>
      <c r="CC5415" s="94"/>
      <c r="CD5415" s="94"/>
      <c r="CE5415" s="40"/>
      <c r="CF5415" s="73"/>
      <c r="CG5415" s="41"/>
      <c r="CH5415" s="41"/>
      <c r="CI5415" s="41"/>
      <c r="CJ5415" s="41"/>
      <c r="CK5415" s="41"/>
      <c r="CL5415" s="68"/>
      <c r="CM5415" s="41"/>
      <c r="CN5415" s="41"/>
      <c r="CO5415" s="39"/>
      <c r="CP5415" s="78"/>
    </row>
    <row r="5416" spans="1:94" s="38" customFormat="1" x14ac:dyDescent="0.25">
      <c r="A5416" s="38">
        <v>5413</v>
      </c>
      <c r="F5416" s="39"/>
      <c r="Q5416" s="39"/>
      <c r="R5416" s="40"/>
      <c r="S5416" s="40"/>
      <c r="T5416" s="39"/>
      <c r="AG5416" s="110"/>
      <c r="AH5416" s="94"/>
      <c r="AJ5416" s="97"/>
      <c r="AL5416" s="39"/>
      <c r="AP5416" s="39"/>
      <c r="AQ5416" s="77"/>
      <c r="AR5416" s="94"/>
      <c r="AT5416" s="97"/>
      <c r="BB5416" s="79"/>
      <c r="BC5416" s="94"/>
      <c r="BE5416" s="97"/>
      <c r="BF5416" s="97"/>
      <c r="BG5416" s="40"/>
      <c r="BK5416" s="40"/>
      <c r="BL5416" s="79"/>
      <c r="BM5416" s="94"/>
      <c r="BO5416" s="97"/>
      <c r="BQ5416" s="40"/>
      <c r="BR5416" s="94"/>
      <c r="BS5416" s="94"/>
      <c r="BT5416" s="94"/>
      <c r="BU5416" s="40"/>
      <c r="BV5416" s="82"/>
      <c r="BW5416" s="94"/>
      <c r="BX5416" s="48"/>
      <c r="BY5416" s="97"/>
      <c r="BZ5416" s="48"/>
      <c r="CA5416" s="40"/>
      <c r="CB5416" s="94"/>
      <c r="CC5416" s="94"/>
      <c r="CD5416" s="94"/>
      <c r="CE5416" s="40"/>
      <c r="CF5416" s="73"/>
      <c r="CG5416" s="41"/>
      <c r="CH5416" s="41"/>
      <c r="CI5416" s="41"/>
      <c r="CJ5416" s="41"/>
      <c r="CK5416" s="41"/>
      <c r="CL5416" s="68"/>
      <c r="CM5416" s="41"/>
      <c r="CN5416" s="41"/>
      <c r="CO5416" s="39"/>
      <c r="CP5416" s="78"/>
    </row>
    <row r="5417" spans="1:94" s="38" customFormat="1" x14ac:dyDescent="0.25">
      <c r="A5417" s="38">
        <v>5414</v>
      </c>
      <c r="F5417" s="39"/>
      <c r="Q5417" s="39"/>
      <c r="R5417" s="40"/>
      <c r="S5417" s="40"/>
      <c r="T5417" s="39"/>
      <c r="AG5417" s="110"/>
      <c r="AH5417" s="94"/>
      <c r="AJ5417" s="97"/>
      <c r="AL5417" s="39"/>
      <c r="AP5417" s="39"/>
      <c r="AQ5417" s="77"/>
      <c r="AR5417" s="94"/>
      <c r="AT5417" s="97"/>
      <c r="BB5417" s="79"/>
      <c r="BC5417" s="94"/>
      <c r="BE5417" s="97"/>
      <c r="BF5417" s="97"/>
      <c r="BG5417" s="40"/>
      <c r="BK5417" s="40"/>
      <c r="BL5417" s="79"/>
      <c r="BM5417" s="94"/>
      <c r="BO5417" s="97"/>
      <c r="BQ5417" s="40"/>
      <c r="BR5417" s="94"/>
      <c r="BS5417" s="94"/>
      <c r="BT5417" s="94"/>
      <c r="BU5417" s="40"/>
      <c r="BV5417" s="82"/>
      <c r="BW5417" s="94"/>
      <c r="BX5417" s="48"/>
      <c r="BY5417" s="97"/>
      <c r="BZ5417" s="48"/>
      <c r="CA5417" s="40"/>
      <c r="CB5417" s="94"/>
      <c r="CC5417" s="94"/>
      <c r="CD5417" s="94"/>
      <c r="CE5417" s="40"/>
      <c r="CF5417" s="73"/>
      <c r="CG5417" s="41"/>
      <c r="CH5417" s="41"/>
      <c r="CI5417" s="41"/>
      <c r="CJ5417" s="41"/>
      <c r="CK5417" s="41"/>
      <c r="CL5417" s="68"/>
      <c r="CM5417" s="41"/>
      <c r="CN5417" s="41"/>
      <c r="CO5417" s="39"/>
      <c r="CP5417" s="78"/>
    </row>
    <row r="5418" spans="1:94" s="38" customFormat="1" x14ac:dyDescent="0.25">
      <c r="A5418" s="38">
        <v>5415</v>
      </c>
      <c r="F5418" s="39"/>
      <c r="Q5418" s="39"/>
      <c r="R5418" s="40"/>
      <c r="S5418" s="40"/>
      <c r="T5418" s="39"/>
      <c r="AG5418" s="110"/>
      <c r="AH5418" s="94"/>
      <c r="AJ5418" s="97"/>
      <c r="AL5418" s="39"/>
      <c r="AP5418" s="39"/>
      <c r="AQ5418" s="77"/>
      <c r="AR5418" s="94"/>
      <c r="AT5418" s="97"/>
      <c r="BB5418" s="79"/>
      <c r="BC5418" s="94"/>
      <c r="BE5418" s="97"/>
      <c r="BF5418" s="97"/>
      <c r="BG5418" s="40"/>
      <c r="BK5418" s="40"/>
      <c r="BL5418" s="79"/>
      <c r="BM5418" s="94"/>
      <c r="BO5418" s="97"/>
      <c r="BQ5418" s="40"/>
      <c r="BR5418" s="94"/>
      <c r="BS5418" s="94"/>
      <c r="BT5418" s="94"/>
      <c r="BU5418" s="40"/>
      <c r="BV5418" s="82"/>
      <c r="BW5418" s="94"/>
      <c r="BX5418" s="48"/>
      <c r="BY5418" s="97"/>
      <c r="BZ5418" s="48"/>
      <c r="CA5418" s="40"/>
      <c r="CB5418" s="94"/>
      <c r="CC5418" s="94"/>
      <c r="CD5418" s="94"/>
      <c r="CE5418" s="40"/>
      <c r="CF5418" s="73"/>
      <c r="CG5418" s="41"/>
      <c r="CH5418" s="41"/>
      <c r="CI5418" s="41"/>
      <c r="CJ5418" s="41"/>
      <c r="CK5418" s="41"/>
      <c r="CL5418" s="68"/>
      <c r="CM5418" s="41"/>
      <c r="CN5418" s="41"/>
      <c r="CO5418" s="39"/>
      <c r="CP5418" s="78"/>
    </row>
    <row r="5419" spans="1:94" s="38" customFormat="1" x14ac:dyDescent="0.25">
      <c r="A5419" s="38">
        <v>5416</v>
      </c>
      <c r="F5419" s="39"/>
      <c r="Q5419" s="39"/>
      <c r="R5419" s="40"/>
      <c r="S5419" s="40"/>
      <c r="T5419" s="39"/>
      <c r="AG5419" s="110"/>
      <c r="AH5419" s="94"/>
      <c r="AJ5419" s="97"/>
      <c r="AL5419" s="39"/>
      <c r="AP5419" s="39"/>
      <c r="AQ5419" s="77"/>
      <c r="AR5419" s="94"/>
      <c r="AT5419" s="97"/>
      <c r="BB5419" s="79"/>
      <c r="BC5419" s="94"/>
      <c r="BE5419" s="97"/>
      <c r="BF5419" s="97"/>
      <c r="BG5419" s="40"/>
      <c r="BK5419" s="40"/>
      <c r="BL5419" s="79"/>
      <c r="BM5419" s="94"/>
      <c r="BO5419" s="97"/>
      <c r="BQ5419" s="40"/>
      <c r="BR5419" s="94"/>
      <c r="BS5419" s="94"/>
      <c r="BT5419" s="94"/>
      <c r="BU5419" s="40"/>
      <c r="BV5419" s="82"/>
      <c r="BW5419" s="94"/>
      <c r="BX5419" s="48"/>
      <c r="BY5419" s="97"/>
      <c r="BZ5419" s="48"/>
      <c r="CA5419" s="40"/>
      <c r="CB5419" s="94"/>
      <c r="CC5419" s="94"/>
      <c r="CD5419" s="94"/>
      <c r="CE5419" s="40"/>
      <c r="CF5419" s="73"/>
      <c r="CG5419" s="41"/>
      <c r="CH5419" s="41"/>
      <c r="CI5419" s="41"/>
      <c r="CJ5419" s="41"/>
      <c r="CK5419" s="41"/>
      <c r="CL5419" s="68"/>
      <c r="CM5419" s="41"/>
      <c r="CN5419" s="41"/>
      <c r="CO5419" s="39"/>
      <c r="CP5419" s="78"/>
    </row>
    <row r="5420" spans="1:94" s="38" customFormat="1" x14ac:dyDescent="0.25">
      <c r="A5420" s="38">
        <v>5417</v>
      </c>
      <c r="F5420" s="39"/>
      <c r="Q5420" s="39"/>
      <c r="R5420" s="40"/>
      <c r="S5420" s="40"/>
      <c r="T5420" s="39"/>
      <c r="AG5420" s="110"/>
      <c r="AH5420" s="94"/>
      <c r="AJ5420" s="97"/>
      <c r="AL5420" s="39"/>
      <c r="AP5420" s="39"/>
      <c r="AQ5420" s="77"/>
      <c r="AR5420" s="94"/>
      <c r="AT5420" s="97"/>
      <c r="BB5420" s="79"/>
      <c r="BC5420" s="94"/>
      <c r="BE5420" s="97"/>
      <c r="BF5420" s="97"/>
      <c r="BG5420" s="40"/>
      <c r="BK5420" s="40"/>
      <c r="BL5420" s="79"/>
      <c r="BM5420" s="94"/>
      <c r="BO5420" s="97"/>
      <c r="BQ5420" s="40"/>
      <c r="BR5420" s="94"/>
      <c r="BS5420" s="94"/>
      <c r="BT5420" s="94"/>
      <c r="BU5420" s="40"/>
      <c r="BV5420" s="82"/>
      <c r="BW5420" s="94"/>
      <c r="BX5420" s="48"/>
      <c r="BY5420" s="97"/>
      <c r="BZ5420" s="48"/>
      <c r="CA5420" s="40"/>
      <c r="CB5420" s="94"/>
      <c r="CC5420" s="94"/>
      <c r="CD5420" s="94"/>
      <c r="CE5420" s="40"/>
      <c r="CF5420" s="73"/>
      <c r="CG5420" s="41"/>
      <c r="CH5420" s="41"/>
      <c r="CI5420" s="41"/>
      <c r="CJ5420" s="41"/>
      <c r="CK5420" s="41"/>
      <c r="CL5420" s="68"/>
      <c r="CM5420" s="41"/>
      <c r="CN5420" s="41"/>
      <c r="CO5420" s="39"/>
      <c r="CP5420" s="78"/>
    </row>
    <row r="5421" spans="1:94" s="38" customFormat="1" x14ac:dyDescent="0.25">
      <c r="A5421" s="38">
        <v>5418</v>
      </c>
      <c r="F5421" s="39"/>
      <c r="Q5421" s="39"/>
      <c r="R5421" s="40"/>
      <c r="S5421" s="40"/>
      <c r="T5421" s="39"/>
      <c r="AG5421" s="110"/>
      <c r="AH5421" s="94"/>
      <c r="AJ5421" s="97"/>
      <c r="AL5421" s="39"/>
      <c r="AP5421" s="39"/>
      <c r="AQ5421" s="77"/>
      <c r="AR5421" s="94"/>
      <c r="AT5421" s="97"/>
      <c r="BB5421" s="79"/>
      <c r="BC5421" s="94"/>
      <c r="BE5421" s="97"/>
      <c r="BF5421" s="97"/>
      <c r="BG5421" s="40"/>
      <c r="BK5421" s="40"/>
      <c r="BL5421" s="79"/>
      <c r="BM5421" s="94"/>
      <c r="BO5421" s="97"/>
      <c r="BQ5421" s="40"/>
      <c r="BR5421" s="94"/>
      <c r="BS5421" s="94"/>
      <c r="BT5421" s="94"/>
      <c r="BU5421" s="40"/>
      <c r="BV5421" s="82"/>
      <c r="BW5421" s="94"/>
      <c r="BX5421" s="48"/>
      <c r="BY5421" s="97"/>
      <c r="BZ5421" s="48"/>
      <c r="CA5421" s="40"/>
      <c r="CB5421" s="94"/>
      <c r="CC5421" s="94"/>
      <c r="CD5421" s="94"/>
      <c r="CE5421" s="40"/>
      <c r="CF5421" s="73"/>
      <c r="CG5421" s="41"/>
      <c r="CH5421" s="41"/>
      <c r="CI5421" s="41"/>
      <c r="CJ5421" s="41"/>
      <c r="CK5421" s="41"/>
      <c r="CL5421" s="68"/>
      <c r="CM5421" s="41"/>
      <c r="CN5421" s="41"/>
      <c r="CO5421" s="39"/>
      <c r="CP5421" s="78"/>
    </row>
    <row r="5422" spans="1:94" s="38" customFormat="1" x14ac:dyDescent="0.25">
      <c r="A5422" s="38">
        <v>5419</v>
      </c>
      <c r="F5422" s="39"/>
      <c r="Q5422" s="39"/>
      <c r="R5422" s="40"/>
      <c r="S5422" s="40"/>
      <c r="T5422" s="39"/>
      <c r="AG5422" s="110"/>
      <c r="AH5422" s="94"/>
      <c r="AJ5422" s="97"/>
      <c r="AL5422" s="39"/>
      <c r="AP5422" s="39"/>
      <c r="AQ5422" s="77"/>
      <c r="AR5422" s="94"/>
      <c r="AT5422" s="97"/>
      <c r="BB5422" s="79"/>
      <c r="BC5422" s="94"/>
      <c r="BE5422" s="97"/>
      <c r="BF5422" s="97"/>
      <c r="BG5422" s="40"/>
      <c r="BK5422" s="40"/>
      <c r="BL5422" s="79"/>
      <c r="BM5422" s="94"/>
      <c r="BO5422" s="97"/>
      <c r="BQ5422" s="40"/>
      <c r="BR5422" s="94"/>
      <c r="BS5422" s="94"/>
      <c r="BT5422" s="94"/>
      <c r="BU5422" s="40"/>
      <c r="BV5422" s="82"/>
      <c r="BW5422" s="94"/>
      <c r="BX5422" s="48"/>
      <c r="BY5422" s="97"/>
      <c r="BZ5422" s="48"/>
      <c r="CA5422" s="40"/>
      <c r="CB5422" s="94"/>
      <c r="CC5422" s="94"/>
      <c r="CD5422" s="94"/>
      <c r="CE5422" s="40"/>
      <c r="CF5422" s="73"/>
      <c r="CG5422" s="41"/>
      <c r="CH5422" s="41"/>
      <c r="CI5422" s="41"/>
      <c r="CJ5422" s="41"/>
      <c r="CK5422" s="41"/>
      <c r="CL5422" s="68"/>
      <c r="CM5422" s="41"/>
      <c r="CN5422" s="41"/>
      <c r="CO5422" s="39"/>
      <c r="CP5422" s="78"/>
    </row>
    <row r="5423" spans="1:94" s="38" customFormat="1" x14ac:dyDescent="0.25">
      <c r="A5423" s="38">
        <v>5420</v>
      </c>
      <c r="F5423" s="39"/>
      <c r="Q5423" s="39"/>
      <c r="R5423" s="40"/>
      <c r="S5423" s="40"/>
      <c r="T5423" s="39"/>
      <c r="AG5423" s="110"/>
      <c r="AH5423" s="94"/>
      <c r="AJ5423" s="97"/>
      <c r="AL5423" s="39"/>
      <c r="AP5423" s="39"/>
      <c r="AQ5423" s="77"/>
      <c r="AR5423" s="94"/>
      <c r="AT5423" s="97"/>
      <c r="BB5423" s="79"/>
      <c r="BC5423" s="94"/>
      <c r="BE5423" s="97"/>
      <c r="BF5423" s="97"/>
      <c r="BG5423" s="40"/>
      <c r="BK5423" s="40"/>
      <c r="BL5423" s="79"/>
      <c r="BM5423" s="94"/>
      <c r="BO5423" s="97"/>
      <c r="BQ5423" s="40"/>
      <c r="BR5423" s="94"/>
      <c r="BS5423" s="94"/>
      <c r="BT5423" s="94"/>
      <c r="BU5423" s="40"/>
      <c r="BV5423" s="82"/>
      <c r="BW5423" s="94"/>
      <c r="BX5423" s="48"/>
      <c r="BY5423" s="97"/>
      <c r="BZ5423" s="48"/>
      <c r="CA5423" s="40"/>
      <c r="CB5423" s="94"/>
      <c r="CC5423" s="94"/>
      <c r="CD5423" s="94"/>
      <c r="CE5423" s="40"/>
      <c r="CF5423" s="73"/>
      <c r="CG5423" s="41"/>
      <c r="CH5423" s="41"/>
      <c r="CI5423" s="41"/>
      <c r="CJ5423" s="41"/>
      <c r="CK5423" s="41"/>
      <c r="CL5423" s="68"/>
      <c r="CM5423" s="41"/>
      <c r="CN5423" s="41"/>
      <c r="CO5423" s="39"/>
      <c r="CP5423" s="78"/>
    </row>
    <row r="5424" spans="1:94" s="38" customFormat="1" x14ac:dyDescent="0.25">
      <c r="A5424" s="38">
        <v>5421</v>
      </c>
      <c r="F5424" s="39"/>
      <c r="Q5424" s="39"/>
      <c r="R5424" s="40"/>
      <c r="S5424" s="40"/>
      <c r="T5424" s="39"/>
      <c r="AG5424" s="110"/>
      <c r="AH5424" s="94"/>
      <c r="AJ5424" s="97"/>
      <c r="AL5424" s="39"/>
      <c r="AP5424" s="39"/>
      <c r="AQ5424" s="77"/>
      <c r="AR5424" s="94"/>
      <c r="AT5424" s="97"/>
      <c r="BB5424" s="79"/>
      <c r="BC5424" s="94"/>
      <c r="BE5424" s="97"/>
      <c r="BF5424" s="97"/>
      <c r="BG5424" s="40"/>
      <c r="BK5424" s="40"/>
      <c r="BL5424" s="79"/>
      <c r="BM5424" s="94"/>
      <c r="BO5424" s="97"/>
      <c r="BQ5424" s="40"/>
      <c r="BR5424" s="94"/>
      <c r="BS5424" s="94"/>
      <c r="BT5424" s="94"/>
      <c r="BU5424" s="40"/>
      <c r="BV5424" s="82"/>
      <c r="BW5424" s="94"/>
      <c r="BX5424" s="48"/>
      <c r="BY5424" s="97"/>
      <c r="BZ5424" s="48"/>
      <c r="CA5424" s="40"/>
      <c r="CB5424" s="94"/>
      <c r="CC5424" s="94"/>
      <c r="CD5424" s="94"/>
      <c r="CE5424" s="40"/>
      <c r="CF5424" s="73"/>
      <c r="CG5424" s="41"/>
      <c r="CH5424" s="41"/>
      <c r="CI5424" s="41"/>
      <c r="CJ5424" s="41"/>
      <c r="CK5424" s="41"/>
      <c r="CL5424" s="68"/>
      <c r="CM5424" s="41"/>
      <c r="CN5424" s="41"/>
      <c r="CO5424" s="39"/>
      <c r="CP5424" s="78"/>
    </row>
    <row r="5425" spans="1:94" s="38" customFormat="1" x14ac:dyDescent="0.25">
      <c r="A5425" s="38">
        <v>5422</v>
      </c>
      <c r="F5425" s="39"/>
      <c r="Q5425" s="39"/>
      <c r="R5425" s="40"/>
      <c r="S5425" s="40"/>
      <c r="T5425" s="39"/>
      <c r="AG5425" s="110"/>
      <c r="AH5425" s="94"/>
      <c r="AJ5425" s="97"/>
      <c r="AL5425" s="39"/>
      <c r="AP5425" s="39"/>
      <c r="AQ5425" s="77"/>
      <c r="AR5425" s="94"/>
      <c r="AT5425" s="97"/>
      <c r="BB5425" s="79"/>
      <c r="BC5425" s="94"/>
      <c r="BE5425" s="97"/>
      <c r="BF5425" s="97"/>
      <c r="BG5425" s="40"/>
      <c r="BK5425" s="40"/>
      <c r="BL5425" s="79"/>
      <c r="BM5425" s="94"/>
      <c r="BO5425" s="97"/>
      <c r="BQ5425" s="40"/>
      <c r="BR5425" s="94"/>
      <c r="BS5425" s="94"/>
      <c r="BT5425" s="94"/>
      <c r="BU5425" s="40"/>
      <c r="BV5425" s="82"/>
      <c r="BW5425" s="94"/>
      <c r="BX5425" s="48"/>
      <c r="BY5425" s="97"/>
      <c r="BZ5425" s="48"/>
      <c r="CA5425" s="40"/>
      <c r="CB5425" s="94"/>
      <c r="CC5425" s="94"/>
      <c r="CD5425" s="94"/>
      <c r="CE5425" s="40"/>
      <c r="CF5425" s="73"/>
      <c r="CG5425" s="41"/>
      <c r="CH5425" s="41"/>
      <c r="CI5425" s="41"/>
      <c r="CJ5425" s="41"/>
      <c r="CK5425" s="41"/>
      <c r="CL5425" s="68"/>
      <c r="CM5425" s="41"/>
      <c r="CN5425" s="41"/>
      <c r="CO5425" s="39"/>
      <c r="CP5425" s="78"/>
    </row>
    <row r="5426" spans="1:94" s="38" customFormat="1" x14ac:dyDescent="0.25">
      <c r="A5426" s="38">
        <v>5423</v>
      </c>
      <c r="F5426" s="39"/>
      <c r="Q5426" s="39"/>
      <c r="R5426" s="40"/>
      <c r="S5426" s="40"/>
      <c r="T5426" s="39"/>
      <c r="AG5426" s="110"/>
      <c r="AH5426" s="94"/>
      <c r="AJ5426" s="97"/>
      <c r="AL5426" s="39"/>
      <c r="AP5426" s="39"/>
      <c r="AQ5426" s="77"/>
      <c r="AR5426" s="94"/>
      <c r="AT5426" s="97"/>
      <c r="BB5426" s="79"/>
      <c r="BC5426" s="94"/>
      <c r="BE5426" s="97"/>
      <c r="BF5426" s="97"/>
      <c r="BG5426" s="40"/>
      <c r="BK5426" s="40"/>
      <c r="BL5426" s="79"/>
      <c r="BM5426" s="94"/>
      <c r="BO5426" s="97"/>
      <c r="BQ5426" s="40"/>
      <c r="BR5426" s="94"/>
      <c r="BS5426" s="94"/>
      <c r="BT5426" s="94"/>
      <c r="BU5426" s="40"/>
      <c r="BV5426" s="82"/>
      <c r="BW5426" s="94"/>
      <c r="BX5426" s="48"/>
      <c r="BY5426" s="97"/>
      <c r="BZ5426" s="48"/>
      <c r="CA5426" s="40"/>
      <c r="CB5426" s="94"/>
      <c r="CC5426" s="94"/>
      <c r="CD5426" s="94"/>
      <c r="CE5426" s="40"/>
      <c r="CF5426" s="73"/>
      <c r="CG5426" s="41"/>
      <c r="CH5426" s="41"/>
      <c r="CI5426" s="41"/>
      <c r="CJ5426" s="41"/>
      <c r="CK5426" s="41"/>
      <c r="CL5426" s="68"/>
      <c r="CM5426" s="41"/>
      <c r="CN5426" s="41"/>
      <c r="CO5426" s="39"/>
      <c r="CP5426" s="78"/>
    </row>
    <row r="5427" spans="1:94" s="38" customFormat="1" x14ac:dyDescent="0.25">
      <c r="A5427" s="38">
        <v>5424</v>
      </c>
      <c r="F5427" s="39"/>
      <c r="Q5427" s="39"/>
      <c r="R5427" s="40"/>
      <c r="S5427" s="40"/>
      <c r="T5427" s="39"/>
      <c r="AG5427" s="110"/>
      <c r="AH5427" s="94"/>
      <c r="AJ5427" s="97"/>
      <c r="AL5427" s="39"/>
      <c r="AP5427" s="39"/>
      <c r="AQ5427" s="77"/>
      <c r="AR5427" s="94"/>
      <c r="AT5427" s="97"/>
      <c r="BB5427" s="79"/>
      <c r="BC5427" s="94"/>
      <c r="BE5427" s="97"/>
      <c r="BF5427" s="97"/>
      <c r="BG5427" s="40"/>
      <c r="BK5427" s="40"/>
      <c r="BL5427" s="79"/>
      <c r="BM5427" s="94"/>
      <c r="BO5427" s="97"/>
      <c r="BQ5427" s="40"/>
      <c r="BR5427" s="94"/>
      <c r="BS5427" s="94"/>
      <c r="BT5427" s="94"/>
      <c r="BU5427" s="40"/>
      <c r="BV5427" s="82"/>
      <c r="BW5427" s="94"/>
      <c r="BX5427" s="48"/>
      <c r="BY5427" s="97"/>
      <c r="BZ5427" s="48"/>
      <c r="CA5427" s="40"/>
      <c r="CB5427" s="94"/>
      <c r="CC5427" s="94"/>
      <c r="CD5427" s="94"/>
      <c r="CE5427" s="40"/>
      <c r="CF5427" s="73"/>
      <c r="CG5427" s="41"/>
      <c r="CH5427" s="41"/>
      <c r="CI5427" s="41"/>
      <c r="CJ5427" s="41"/>
      <c r="CK5427" s="41"/>
      <c r="CL5427" s="68"/>
      <c r="CM5427" s="41"/>
      <c r="CN5427" s="41"/>
      <c r="CO5427" s="39"/>
      <c r="CP5427" s="78"/>
    </row>
    <row r="5428" spans="1:94" s="38" customFormat="1" x14ac:dyDescent="0.25">
      <c r="A5428" s="38">
        <v>5425</v>
      </c>
      <c r="F5428" s="39"/>
      <c r="Q5428" s="39"/>
      <c r="R5428" s="40"/>
      <c r="S5428" s="40"/>
      <c r="T5428" s="39"/>
      <c r="AG5428" s="110"/>
      <c r="AH5428" s="94"/>
      <c r="AJ5428" s="97"/>
      <c r="AL5428" s="39"/>
      <c r="AP5428" s="39"/>
      <c r="AQ5428" s="77"/>
      <c r="AR5428" s="94"/>
      <c r="AT5428" s="97"/>
      <c r="BB5428" s="79"/>
      <c r="BC5428" s="94"/>
      <c r="BE5428" s="97"/>
      <c r="BF5428" s="97"/>
      <c r="BG5428" s="40"/>
      <c r="BK5428" s="40"/>
      <c r="BL5428" s="79"/>
      <c r="BM5428" s="94"/>
      <c r="BO5428" s="97"/>
      <c r="BQ5428" s="40"/>
      <c r="BR5428" s="94"/>
      <c r="BS5428" s="94"/>
      <c r="BT5428" s="94"/>
      <c r="BU5428" s="40"/>
      <c r="BV5428" s="82"/>
      <c r="BW5428" s="94"/>
      <c r="BX5428" s="48"/>
      <c r="BY5428" s="97"/>
      <c r="BZ5428" s="48"/>
      <c r="CA5428" s="40"/>
      <c r="CB5428" s="94"/>
      <c r="CC5428" s="94"/>
      <c r="CD5428" s="94"/>
      <c r="CE5428" s="40"/>
      <c r="CF5428" s="73"/>
      <c r="CG5428" s="41"/>
      <c r="CH5428" s="41"/>
      <c r="CI5428" s="41"/>
      <c r="CJ5428" s="41"/>
      <c r="CK5428" s="41"/>
      <c r="CL5428" s="68"/>
      <c r="CM5428" s="41"/>
      <c r="CN5428" s="41"/>
      <c r="CO5428" s="39"/>
      <c r="CP5428" s="78"/>
    </row>
    <row r="5429" spans="1:94" s="38" customFormat="1" x14ac:dyDescent="0.25">
      <c r="A5429" s="38">
        <v>5426</v>
      </c>
      <c r="F5429" s="39"/>
      <c r="Q5429" s="39"/>
      <c r="R5429" s="40"/>
      <c r="S5429" s="40"/>
      <c r="T5429" s="39"/>
      <c r="AG5429" s="110"/>
      <c r="AH5429" s="94"/>
      <c r="AJ5429" s="97"/>
      <c r="AL5429" s="39"/>
      <c r="AP5429" s="39"/>
      <c r="AQ5429" s="77"/>
      <c r="AR5429" s="94"/>
      <c r="AT5429" s="97"/>
      <c r="BB5429" s="79"/>
      <c r="BC5429" s="94"/>
      <c r="BE5429" s="97"/>
      <c r="BF5429" s="97"/>
      <c r="BG5429" s="40"/>
      <c r="BK5429" s="40"/>
      <c r="BL5429" s="79"/>
      <c r="BM5429" s="94"/>
      <c r="BO5429" s="97"/>
      <c r="BQ5429" s="40"/>
      <c r="BR5429" s="94"/>
      <c r="BS5429" s="94"/>
      <c r="BT5429" s="94"/>
      <c r="BU5429" s="40"/>
      <c r="BV5429" s="82"/>
      <c r="BW5429" s="94"/>
      <c r="BX5429" s="48"/>
      <c r="BY5429" s="97"/>
      <c r="BZ5429" s="48"/>
      <c r="CA5429" s="40"/>
      <c r="CB5429" s="94"/>
      <c r="CC5429" s="94"/>
      <c r="CD5429" s="94"/>
      <c r="CE5429" s="40"/>
      <c r="CF5429" s="73"/>
      <c r="CG5429" s="41"/>
      <c r="CH5429" s="41"/>
      <c r="CI5429" s="41"/>
      <c r="CJ5429" s="41"/>
      <c r="CK5429" s="41"/>
      <c r="CL5429" s="68"/>
      <c r="CM5429" s="41"/>
      <c r="CN5429" s="41"/>
      <c r="CO5429" s="39"/>
      <c r="CP5429" s="78"/>
    </row>
    <row r="5430" spans="1:94" s="38" customFormat="1" x14ac:dyDescent="0.25">
      <c r="A5430" s="38">
        <v>5427</v>
      </c>
      <c r="F5430" s="39"/>
      <c r="Q5430" s="39"/>
      <c r="R5430" s="40"/>
      <c r="S5430" s="40"/>
      <c r="T5430" s="39"/>
      <c r="AG5430" s="110"/>
      <c r="AH5430" s="94"/>
      <c r="AJ5430" s="97"/>
      <c r="AL5430" s="39"/>
      <c r="AP5430" s="39"/>
      <c r="AQ5430" s="77"/>
      <c r="AR5430" s="94"/>
      <c r="AT5430" s="97"/>
      <c r="BB5430" s="79"/>
      <c r="BC5430" s="94"/>
      <c r="BE5430" s="97"/>
      <c r="BF5430" s="97"/>
      <c r="BG5430" s="40"/>
      <c r="BK5430" s="40"/>
      <c r="BL5430" s="79"/>
      <c r="BM5430" s="94"/>
      <c r="BO5430" s="97"/>
      <c r="BQ5430" s="40"/>
      <c r="BR5430" s="94"/>
      <c r="BS5430" s="94"/>
      <c r="BT5430" s="94"/>
      <c r="BU5430" s="40"/>
      <c r="BV5430" s="82"/>
      <c r="BW5430" s="94"/>
      <c r="BX5430" s="48"/>
      <c r="BY5430" s="97"/>
      <c r="BZ5430" s="48"/>
      <c r="CA5430" s="40"/>
      <c r="CB5430" s="94"/>
      <c r="CC5430" s="94"/>
      <c r="CD5430" s="94"/>
      <c r="CE5430" s="40"/>
      <c r="CF5430" s="73"/>
      <c r="CG5430" s="41"/>
      <c r="CH5430" s="41"/>
      <c r="CI5430" s="41"/>
      <c r="CJ5430" s="41"/>
      <c r="CK5430" s="41"/>
      <c r="CL5430" s="68"/>
      <c r="CM5430" s="41"/>
      <c r="CN5430" s="41"/>
      <c r="CO5430" s="39"/>
      <c r="CP5430" s="78"/>
    </row>
    <row r="5431" spans="1:94" s="38" customFormat="1" x14ac:dyDescent="0.25">
      <c r="A5431" s="38">
        <v>5428</v>
      </c>
      <c r="F5431" s="39"/>
      <c r="Q5431" s="39"/>
      <c r="R5431" s="40"/>
      <c r="S5431" s="40"/>
      <c r="T5431" s="39"/>
      <c r="AG5431" s="110"/>
      <c r="AH5431" s="94"/>
      <c r="AJ5431" s="97"/>
      <c r="AL5431" s="39"/>
      <c r="AP5431" s="39"/>
      <c r="AQ5431" s="77"/>
      <c r="AR5431" s="94"/>
      <c r="AT5431" s="97"/>
      <c r="BB5431" s="79"/>
      <c r="BC5431" s="94"/>
      <c r="BE5431" s="97"/>
      <c r="BF5431" s="97"/>
      <c r="BG5431" s="40"/>
      <c r="BK5431" s="40"/>
      <c r="BL5431" s="79"/>
      <c r="BM5431" s="94"/>
      <c r="BO5431" s="97"/>
      <c r="BQ5431" s="40"/>
      <c r="BR5431" s="94"/>
      <c r="BS5431" s="94"/>
      <c r="BT5431" s="94"/>
      <c r="BU5431" s="40"/>
      <c r="BV5431" s="82"/>
      <c r="BW5431" s="94"/>
      <c r="BX5431" s="48"/>
      <c r="BY5431" s="97"/>
      <c r="BZ5431" s="48"/>
      <c r="CA5431" s="40"/>
      <c r="CB5431" s="94"/>
      <c r="CC5431" s="94"/>
      <c r="CD5431" s="94"/>
      <c r="CE5431" s="40"/>
      <c r="CF5431" s="73"/>
      <c r="CG5431" s="41"/>
      <c r="CH5431" s="41"/>
      <c r="CI5431" s="41"/>
      <c r="CJ5431" s="41"/>
      <c r="CK5431" s="41"/>
      <c r="CL5431" s="68"/>
      <c r="CM5431" s="41"/>
      <c r="CN5431" s="41"/>
      <c r="CO5431" s="39"/>
      <c r="CP5431" s="78"/>
    </row>
    <row r="5432" spans="1:94" s="38" customFormat="1" x14ac:dyDescent="0.25">
      <c r="A5432" s="38">
        <v>5429</v>
      </c>
      <c r="F5432" s="39"/>
      <c r="Q5432" s="39"/>
      <c r="R5432" s="40"/>
      <c r="S5432" s="40"/>
      <c r="T5432" s="39"/>
      <c r="AG5432" s="110"/>
      <c r="AH5432" s="94"/>
      <c r="AJ5432" s="97"/>
      <c r="AL5432" s="39"/>
      <c r="AP5432" s="39"/>
      <c r="AQ5432" s="77"/>
      <c r="AR5432" s="94"/>
      <c r="AT5432" s="97"/>
      <c r="BB5432" s="79"/>
      <c r="BC5432" s="94"/>
      <c r="BE5432" s="97"/>
      <c r="BF5432" s="97"/>
      <c r="BG5432" s="40"/>
      <c r="BK5432" s="40"/>
      <c r="BL5432" s="79"/>
      <c r="BM5432" s="94"/>
      <c r="BO5432" s="97"/>
      <c r="BQ5432" s="40"/>
      <c r="BR5432" s="94"/>
      <c r="BS5432" s="94"/>
      <c r="BT5432" s="94"/>
      <c r="BU5432" s="40"/>
      <c r="BV5432" s="82"/>
      <c r="BW5432" s="94"/>
      <c r="BX5432" s="48"/>
      <c r="BY5432" s="97"/>
      <c r="BZ5432" s="48"/>
      <c r="CA5432" s="40"/>
      <c r="CB5432" s="94"/>
      <c r="CC5432" s="94"/>
      <c r="CD5432" s="94"/>
      <c r="CE5432" s="40"/>
      <c r="CF5432" s="73"/>
      <c r="CG5432" s="41"/>
      <c r="CH5432" s="41"/>
      <c r="CI5432" s="41"/>
      <c r="CJ5432" s="41"/>
      <c r="CK5432" s="41"/>
      <c r="CL5432" s="68"/>
      <c r="CM5432" s="41"/>
      <c r="CN5432" s="41"/>
      <c r="CO5432" s="39"/>
      <c r="CP5432" s="78"/>
    </row>
    <row r="5433" spans="1:94" s="38" customFormat="1" x14ac:dyDescent="0.25">
      <c r="A5433" s="38">
        <v>5430</v>
      </c>
      <c r="F5433" s="39"/>
      <c r="Q5433" s="39"/>
      <c r="R5433" s="40"/>
      <c r="S5433" s="40"/>
      <c r="T5433" s="39"/>
      <c r="AG5433" s="110"/>
      <c r="AH5433" s="94"/>
      <c r="AJ5433" s="97"/>
      <c r="AL5433" s="39"/>
      <c r="AP5433" s="39"/>
      <c r="AQ5433" s="77"/>
      <c r="AR5433" s="94"/>
      <c r="AT5433" s="97"/>
      <c r="BB5433" s="79"/>
      <c r="BC5433" s="94"/>
      <c r="BE5433" s="97"/>
      <c r="BF5433" s="97"/>
      <c r="BG5433" s="40"/>
      <c r="BK5433" s="40"/>
      <c r="BL5433" s="79"/>
      <c r="BM5433" s="94"/>
      <c r="BO5433" s="97"/>
      <c r="BQ5433" s="40"/>
      <c r="BR5433" s="94"/>
      <c r="BS5433" s="94"/>
      <c r="BT5433" s="94"/>
      <c r="BU5433" s="40"/>
      <c r="BV5433" s="82"/>
      <c r="BW5433" s="94"/>
      <c r="BX5433" s="48"/>
      <c r="BY5433" s="97"/>
      <c r="BZ5433" s="48"/>
      <c r="CA5433" s="40"/>
      <c r="CB5433" s="94"/>
      <c r="CC5433" s="94"/>
      <c r="CD5433" s="94"/>
      <c r="CE5433" s="40"/>
      <c r="CF5433" s="73"/>
      <c r="CG5433" s="41"/>
      <c r="CH5433" s="41"/>
      <c r="CI5433" s="41"/>
      <c r="CJ5433" s="41"/>
      <c r="CK5433" s="41"/>
      <c r="CL5433" s="68"/>
      <c r="CM5433" s="41"/>
      <c r="CN5433" s="41"/>
      <c r="CO5433" s="39"/>
      <c r="CP5433" s="78"/>
    </row>
    <row r="5434" spans="1:94" s="38" customFormat="1" x14ac:dyDescent="0.25">
      <c r="A5434" s="38">
        <v>5431</v>
      </c>
      <c r="F5434" s="39"/>
      <c r="Q5434" s="39"/>
      <c r="R5434" s="40"/>
      <c r="S5434" s="40"/>
      <c r="T5434" s="39"/>
      <c r="AG5434" s="110"/>
      <c r="AH5434" s="94"/>
      <c r="AJ5434" s="97"/>
      <c r="AL5434" s="39"/>
      <c r="AP5434" s="39"/>
      <c r="AQ5434" s="77"/>
      <c r="AR5434" s="94"/>
      <c r="AT5434" s="97"/>
      <c r="BB5434" s="79"/>
      <c r="BC5434" s="94"/>
      <c r="BE5434" s="97"/>
      <c r="BF5434" s="97"/>
      <c r="BG5434" s="40"/>
      <c r="BK5434" s="40"/>
      <c r="BL5434" s="79"/>
      <c r="BM5434" s="94"/>
      <c r="BO5434" s="97"/>
      <c r="BQ5434" s="40"/>
      <c r="BR5434" s="94"/>
      <c r="BS5434" s="94"/>
      <c r="BT5434" s="94"/>
      <c r="BU5434" s="40"/>
      <c r="BV5434" s="82"/>
      <c r="BW5434" s="94"/>
      <c r="BX5434" s="48"/>
      <c r="BY5434" s="97"/>
      <c r="BZ5434" s="48"/>
      <c r="CA5434" s="40"/>
      <c r="CB5434" s="94"/>
      <c r="CC5434" s="94"/>
      <c r="CD5434" s="94"/>
      <c r="CE5434" s="40"/>
      <c r="CF5434" s="73"/>
      <c r="CG5434" s="41"/>
      <c r="CH5434" s="41"/>
      <c r="CI5434" s="41"/>
      <c r="CJ5434" s="41"/>
      <c r="CK5434" s="41"/>
      <c r="CL5434" s="68"/>
      <c r="CM5434" s="41"/>
      <c r="CN5434" s="41"/>
      <c r="CO5434" s="39"/>
      <c r="CP5434" s="78"/>
    </row>
    <row r="5435" spans="1:94" s="38" customFormat="1" x14ac:dyDescent="0.25">
      <c r="A5435" s="38">
        <v>5432</v>
      </c>
      <c r="F5435" s="39"/>
      <c r="Q5435" s="39"/>
      <c r="R5435" s="40"/>
      <c r="S5435" s="40"/>
      <c r="T5435" s="39"/>
      <c r="AG5435" s="110"/>
      <c r="AH5435" s="94"/>
      <c r="AJ5435" s="97"/>
      <c r="AL5435" s="39"/>
      <c r="AP5435" s="39"/>
      <c r="AQ5435" s="77"/>
      <c r="AR5435" s="94"/>
      <c r="AT5435" s="97"/>
      <c r="BB5435" s="79"/>
      <c r="BC5435" s="94"/>
      <c r="BE5435" s="97"/>
      <c r="BF5435" s="97"/>
      <c r="BG5435" s="40"/>
      <c r="BK5435" s="40"/>
      <c r="BL5435" s="79"/>
      <c r="BM5435" s="94"/>
      <c r="BO5435" s="97"/>
      <c r="BQ5435" s="40"/>
      <c r="BR5435" s="94"/>
      <c r="BS5435" s="94"/>
      <c r="BT5435" s="94"/>
      <c r="BU5435" s="40"/>
      <c r="BV5435" s="82"/>
      <c r="BW5435" s="94"/>
      <c r="BX5435" s="48"/>
      <c r="BY5435" s="97"/>
      <c r="BZ5435" s="48"/>
      <c r="CA5435" s="40"/>
      <c r="CB5435" s="94"/>
      <c r="CC5435" s="94"/>
      <c r="CD5435" s="94"/>
      <c r="CE5435" s="40"/>
      <c r="CF5435" s="73"/>
      <c r="CG5435" s="41"/>
      <c r="CH5435" s="41"/>
      <c r="CI5435" s="41"/>
      <c r="CJ5435" s="41"/>
      <c r="CK5435" s="41"/>
      <c r="CL5435" s="68"/>
      <c r="CM5435" s="41"/>
      <c r="CN5435" s="41"/>
      <c r="CO5435" s="39"/>
      <c r="CP5435" s="78"/>
    </row>
    <row r="5436" spans="1:94" s="38" customFormat="1" x14ac:dyDescent="0.25">
      <c r="A5436" s="38">
        <v>5433</v>
      </c>
      <c r="F5436" s="39"/>
      <c r="Q5436" s="39"/>
      <c r="R5436" s="40"/>
      <c r="S5436" s="40"/>
      <c r="T5436" s="39"/>
      <c r="AG5436" s="110"/>
      <c r="AH5436" s="94"/>
      <c r="AJ5436" s="97"/>
      <c r="AL5436" s="39"/>
      <c r="AP5436" s="39"/>
      <c r="AQ5436" s="77"/>
      <c r="AR5436" s="94"/>
      <c r="AT5436" s="97"/>
      <c r="BB5436" s="79"/>
      <c r="BC5436" s="94"/>
      <c r="BE5436" s="97"/>
      <c r="BF5436" s="97"/>
      <c r="BG5436" s="40"/>
      <c r="BK5436" s="40"/>
      <c r="BL5436" s="79"/>
      <c r="BM5436" s="94"/>
      <c r="BO5436" s="97"/>
      <c r="BQ5436" s="40"/>
      <c r="BR5436" s="94"/>
      <c r="BS5436" s="94"/>
      <c r="BT5436" s="94"/>
      <c r="BU5436" s="40"/>
      <c r="BV5436" s="82"/>
      <c r="BW5436" s="94"/>
      <c r="BX5436" s="48"/>
      <c r="BY5436" s="97"/>
      <c r="BZ5436" s="48"/>
      <c r="CA5436" s="40"/>
      <c r="CB5436" s="94"/>
      <c r="CC5436" s="94"/>
      <c r="CD5436" s="94"/>
      <c r="CE5436" s="40"/>
      <c r="CF5436" s="73"/>
      <c r="CG5436" s="41"/>
      <c r="CH5436" s="41"/>
      <c r="CI5436" s="41"/>
      <c r="CJ5436" s="41"/>
      <c r="CK5436" s="41"/>
      <c r="CL5436" s="68"/>
      <c r="CM5436" s="41"/>
      <c r="CN5436" s="41"/>
      <c r="CO5436" s="39"/>
      <c r="CP5436" s="78"/>
    </row>
    <row r="5437" spans="1:94" s="38" customFormat="1" x14ac:dyDescent="0.25">
      <c r="A5437" s="38">
        <v>5434</v>
      </c>
      <c r="F5437" s="39"/>
      <c r="Q5437" s="39"/>
      <c r="R5437" s="40"/>
      <c r="S5437" s="40"/>
      <c r="T5437" s="39"/>
      <c r="AG5437" s="110"/>
      <c r="AH5437" s="94"/>
      <c r="AJ5437" s="97"/>
      <c r="AL5437" s="39"/>
      <c r="AP5437" s="39"/>
      <c r="AQ5437" s="77"/>
      <c r="AR5437" s="94"/>
      <c r="AT5437" s="97"/>
      <c r="BB5437" s="79"/>
      <c r="BC5437" s="94"/>
      <c r="BE5437" s="97"/>
      <c r="BF5437" s="97"/>
      <c r="BG5437" s="40"/>
      <c r="BK5437" s="40"/>
      <c r="BL5437" s="79"/>
      <c r="BM5437" s="94"/>
      <c r="BO5437" s="97"/>
      <c r="BQ5437" s="40"/>
      <c r="BR5437" s="94"/>
      <c r="BS5437" s="94"/>
      <c r="BT5437" s="94"/>
      <c r="BU5437" s="40"/>
      <c r="BV5437" s="82"/>
      <c r="BW5437" s="94"/>
      <c r="BX5437" s="48"/>
      <c r="BY5437" s="97"/>
      <c r="BZ5437" s="48"/>
      <c r="CA5437" s="40"/>
      <c r="CB5437" s="94"/>
      <c r="CC5437" s="94"/>
      <c r="CD5437" s="94"/>
      <c r="CE5437" s="40"/>
      <c r="CF5437" s="73"/>
      <c r="CG5437" s="41"/>
      <c r="CH5437" s="41"/>
      <c r="CI5437" s="41"/>
      <c r="CJ5437" s="41"/>
      <c r="CK5437" s="41"/>
      <c r="CL5437" s="68"/>
      <c r="CM5437" s="41"/>
      <c r="CN5437" s="41"/>
      <c r="CO5437" s="39"/>
      <c r="CP5437" s="78"/>
    </row>
    <row r="5438" spans="1:94" s="38" customFormat="1" x14ac:dyDescent="0.25">
      <c r="A5438" s="38">
        <v>5435</v>
      </c>
      <c r="F5438" s="39"/>
      <c r="Q5438" s="39"/>
      <c r="R5438" s="40"/>
      <c r="S5438" s="40"/>
      <c r="T5438" s="39"/>
      <c r="AG5438" s="110"/>
      <c r="AH5438" s="94"/>
      <c r="AJ5438" s="97"/>
      <c r="AL5438" s="39"/>
      <c r="AP5438" s="39"/>
      <c r="AQ5438" s="77"/>
      <c r="AR5438" s="94"/>
      <c r="AT5438" s="97"/>
      <c r="BB5438" s="79"/>
      <c r="BC5438" s="94"/>
      <c r="BE5438" s="97"/>
      <c r="BF5438" s="97"/>
      <c r="BG5438" s="40"/>
      <c r="BK5438" s="40"/>
      <c r="BL5438" s="79"/>
      <c r="BM5438" s="94"/>
      <c r="BO5438" s="97"/>
      <c r="BQ5438" s="40"/>
      <c r="BR5438" s="94"/>
      <c r="BS5438" s="94"/>
      <c r="BT5438" s="94"/>
      <c r="BU5438" s="40"/>
      <c r="BV5438" s="82"/>
      <c r="BW5438" s="94"/>
      <c r="BX5438" s="48"/>
      <c r="BY5438" s="97"/>
      <c r="BZ5438" s="48"/>
      <c r="CA5438" s="40"/>
      <c r="CB5438" s="94"/>
      <c r="CC5438" s="94"/>
      <c r="CD5438" s="94"/>
      <c r="CE5438" s="40"/>
      <c r="CF5438" s="73"/>
      <c r="CG5438" s="41"/>
      <c r="CH5438" s="41"/>
      <c r="CI5438" s="41"/>
      <c r="CJ5438" s="41"/>
      <c r="CK5438" s="41"/>
      <c r="CL5438" s="68"/>
      <c r="CM5438" s="41"/>
      <c r="CN5438" s="41"/>
      <c r="CO5438" s="39"/>
      <c r="CP5438" s="78"/>
    </row>
    <row r="5439" spans="1:94" s="38" customFormat="1" x14ac:dyDescent="0.25">
      <c r="A5439" s="38">
        <v>5436</v>
      </c>
      <c r="F5439" s="39"/>
      <c r="Q5439" s="39"/>
      <c r="R5439" s="40"/>
      <c r="S5439" s="40"/>
      <c r="T5439" s="39"/>
      <c r="AG5439" s="110"/>
      <c r="AH5439" s="94"/>
      <c r="AJ5439" s="97"/>
      <c r="AL5439" s="39"/>
      <c r="AP5439" s="39"/>
      <c r="AQ5439" s="77"/>
      <c r="AR5439" s="94"/>
      <c r="AT5439" s="97"/>
      <c r="BB5439" s="79"/>
      <c r="BC5439" s="94"/>
      <c r="BE5439" s="97"/>
      <c r="BF5439" s="97"/>
      <c r="BG5439" s="40"/>
      <c r="BK5439" s="40"/>
      <c r="BL5439" s="79"/>
      <c r="BM5439" s="94"/>
      <c r="BO5439" s="97"/>
      <c r="BQ5439" s="40"/>
      <c r="BR5439" s="94"/>
      <c r="BS5439" s="94"/>
      <c r="BT5439" s="94"/>
      <c r="BU5439" s="40"/>
      <c r="BV5439" s="82"/>
      <c r="BW5439" s="94"/>
      <c r="BX5439" s="48"/>
      <c r="BY5439" s="97"/>
      <c r="BZ5439" s="48"/>
      <c r="CA5439" s="40"/>
      <c r="CB5439" s="94"/>
      <c r="CC5439" s="94"/>
      <c r="CD5439" s="94"/>
      <c r="CE5439" s="40"/>
      <c r="CF5439" s="73"/>
      <c r="CG5439" s="41"/>
      <c r="CH5439" s="41"/>
      <c r="CI5439" s="41"/>
      <c r="CJ5439" s="41"/>
      <c r="CK5439" s="41"/>
      <c r="CL5439" s="68"/>
      <c r="CM5439" s="41"/>
      <c r="CN5439" s="41"/>
      <c r="CO5439" s="39"/>
      <c r="CP5439" s="78"/>
    </row>
    <row r="5440" spans="1:94" s="38" customFormat="1" x14ac:dyDescent="0.25">
      <c r="A5440" s="38">
        <v>5437</v>
      </c>
      <c r="F5440" s="39"/>
      <c r="Q5440" s="39"/>
      <c r="R5440" s="40"/>
      <c r="S5440" s="40"/>
      <c r="T5440" s="39"/>
      <c r="AG5440" s="110"/>
      <c r="AH5440" s="94"/>
      <c r="AJ5440" s="97"/>
      <c r="AL5440" s="39"/>
      <c r="AP5440" s="39"/>
      <c r="AQ5440" s="77"/>
      <c r="AR5440" s="94"/>
      <c r="AT5440" s="97"/>
      <c r="BB5440" s="79"/>
      <c r="BC5440" s="94"/>
      <c r="BE5440" s="97"/>
      <c r="BF5440" s="97"/>
      <c r="BG5440" s="40"/>
      <c r="BK5440" s="40"/>
      <c r="BL5440" s="79"/>
      <c r="BM5440" s="94"/>
      <c r="BO5440" s="97"/>
      <c r="BQ5440" s="40"/>
      <c r="BR5440" s="94"/>
      <c r="BS5440" s="94"/>
      <c r="BT5440" s="94"/>
      <c r="BU5440" s="40"/>
      <c r="BV5440" s="82"/>
      <c r="BW5440" s="94"/>
      <c r="BX5440" s="48"/>
      <c r="BY5440" s="97"/>
      <c r="BZ5440" s="48"/>
      <c r="CA5440" s="40"/>
      <c r="CB5440" s="94"/>
      <c r="CC5440" s="94"/>
      <c r="CD5440" s="94"/>
      <c r="CE5440" s="40"/>
      <c r="CF5440" s="73"/>
      <c r="CG5440" s="41"/>
      <c r="CH5440" s="41"/>
      <c r="CI5440" s="41"/>
      <c r="CJ5440" s="41"/>
      <c r="CK5440" s="41"/>
      <c r="CL5440" s="68"/>
      <c r="CM5440" s="41"/>
      <c r="CN5440" s="41"/>
      <c r="CO5440" s="39"/>
      <c r="CP5440" s="78"/>
    </row>
    <row r="5441" spans="1:94" s="38" customFormat="1" x14ac:dyDescent="0.25">
      <c r="A5441" s="38">
        <v>5438</v>
      </c>
      <c r="F5441" s="39"/>
      <c r="Q5441" s="39"/>
      <c r="R5441" s="40"/>
      <c r="S5441" s="40"/>
      <c r="T5441" s="39"/>
      <c r="AG5441" s="110"/>
      <c r="AH5441" s="94"/>
      <c r="AJ5441" s="97"/>
      <c r="AL5441" s="39"/>
      <c r="AP5441" s="39"/>
      <c r="AQ5441" s="77"/>
      <c r="AR5441" s="94"/>
      <c r="AT5441" s="97"/>
      <c r="BB5441" s="79"/>
      <c r="BC5441" s="94"/>
      <c r="BE5441" s="97"/>
      <c r="BF5441" s="97"/>
      <c r="BG5441" s="40"/>
      <c r="BK5441" s="40"/>
      <c r="BL5441" s="79"/>
      <c r="BM5441" s="94"/>
      <c r="BO5441" s="97"/>
      <c r="BQ5441" s="40"/>
      <c r="BR5441" s="94"/>
      <c r="BS5441" s="94"/>
      <c r="BT5441" s="94"/>
      <c r="BU5441" s="40"/>
      <c r="BV5441" s="82"/>
      <c r="BW5441" s="94"/>
      <c r="BX5441" s="48"/>
      <c r="BY5441" s="97"/>
      <c r="BZ5441" s="48"/>
      <c r="CA5441" s="40"/>
      <c r="CB5441" s="94"/>
      <c r="CC5441" s="94"/>
      <c r="CD5441" s="94"/>
      <c r="CE5441" s="40"/>
      <c r="CF5441" s="73"/>
      <c r="CG5441" s="41"/>
      <c r="CH5441" s="41"/>
      <c r="CI5441" s="41"/>
      <c r="CJ5441" s="41"/>
      <c r="CK5441" s="41"/>
      <c r="CL5441" s="68"/>
      <c r="CM5441" s="41"/>
      <c r="CN5441" s="41"/>
      <c r="CO5441" s="39"/>
      <c r="CP5441" s="78"/>
    </row>
    <row r="5442" spans="1:94" s="38" customFormat="1" x14ac:dyDescent="0.25">
      <c r="A5442" s="38">
        <v>5439</v>
      </c>
      <c r="F5442" s="39"/>
      <c r="Q5442" s="39"/>
      <c r="R5442" s="40"/>
      <c r="S5442" s="40"/>
      <c r="T5442" s="39"/>
      <c r="AG5442" s="110"/>
      <c r="AH5442" s="94"/>
      <c r="AJ5442" s="97"/>
      <c r="AL5442" s="39"/>
      <c r="AP5442" s="39"/>
      <c r="AQ5442" s="77"/>
      <c r="AR5442" s="94"/>
      <c r="AT5442" s="97"/>
      <c r="BB5442" s="79"/>
      <c r="BC5442" s="94"/>
      <c r="BE5442" s="97"/>
      <c r="BF5442" s="97"/>
      <c r="BG5442" s="40"/>
      <c r="BK5442" s="40"/>
      <c r="BL5442" s="79"/>
      <c r="BM5442" s="94"/>
      <c r="BO5442" s="97"/>
      <c r="BQ5442" s="40"/>
      <c r="BR5442" s="94"/>
      <c r="BS5442" s="94"/>
      <c r="BT5442" s="94"/>
      <c r="BU5442" s="40"/>
      <c r="BV5442" s="82"/>
      <c r="BW5442" s="94"/>
      <c r="BX5442" s="48"/>
      <c r="BY5442" s="97"/>
      <c r="BZ5442" s="48"/>
      <c r="CA5442" s="40"/>
      <c r="CB5442" s="94"/>
      <c r="CC5442" s="94"/>
      <c r="CD5442" s="94"/>
      <c r="CE5442" s="40"/>
      <c r="CF5442" s="73"/>
      <c r="CG5442" s="41"/>
      <c r="CH5442" s="41"/>
      <c r="CI5442" s="41"/>
      <c r="CJ5442" s="41"/>
      <c r="CK5442" s="41"/>
      <c r="CL5442" s="68"/>
      <c r="CM5442" s="41"/>
      <c r="CN5442" s="41"/>
      <c r="CO5442" s="39"/>
      <c r="CP5442" s="78"/>
    </row>
    <row r="5443" spans="1:94" s="38" customFormat="1" x14ac:dyDescent="0.25">
      <c r="A5443" s="38">
        <v>5440</v>
      </c>
      <c r="F5443" s="39"/>
      <c r="Q5443" s="39"/>
      <c r="R5443" s="40"/>
      <c r="S5443" s="40"/>
      <c r="T5443" s="39"/>
      <c r="AG5443" s="110"/>
      <c r="AH5443" s="94"/>
      <c r="AJ5443" s="97"/>
      <c r="AL5443" s="39"/>
      <c r="AP5443" s="39"/>
      <c r="AQ5443" s="77"/>
      <c r="AR5443" s="94"/>
      <c r="AT5443" s="97"/>
      <c r="BB5443" s="79"/>
      <c r="BC5443" s="94"/>
      <c r="BE5443" s="97"/>
      <c r="BF5443" s="97"/>
      <c r="BG5443" s="40"/>
      <c r="BK5443" s="40"/>
      <c r="BL5443" s="79"/>
      <c r="BM5443" s="94"/>
      <c r="BO5443" s="97"/>
      <c r="BQ5443" s="40"/>
      <c r="BR5443" s="94"/>
      <c r="BS5443" s="94"/>
      <c r="BT5443" s="94"/>
      <c r="BU5443" s="40"/>
      <c r="BV5443" s="82"/>
      <c r="BW5443" s="94"/>
      <c r="BX5443" s="48"/>
      <c r="BY5443" s="97"/>
      <c r="BZ5443" s="48"/>
      <c r="CA5443" s="40"/>
      <c r="CB5443" s="94"/>
      <c r="CC5443" s="94"/>
      <c r="CD5443" s="94"/>
      <c r="CE5443" s="40"/>
      <c r="CF5443" s="73"/>
      <c r="CG5443" s="41"/>
      <c r="CH5443" s="41"/>
      <c r="CI5443" s="41"/>
      <c r="CJ5443" s="41"/>
      <c r="CK5443" s="41"/>
      <c r="CL5443" s="68"/>
      <c r="CM5443" s="41"/>
      <c r="CN5443" s="41"/>
      <c r="CO5443" s="39"/>
      <c r="CP5443" s="78"/>
    </row>
    <row r="5444" spans="1:94" s="38" customFormat="1" x14ac:dyDescent="0.25">
      <c r="A5444" s="38">
        <v>5441</v>
      </c>
      <c r="F5444" s="39"/>
      <c r="Q5444" s="39"/>
      <c r="R5444" s="40"/>
      <c r="S5444" s="40"/>
      <c r="T5444" s="39"/>
      <c r="AG5444" s="110"/>
      <c r="AH5444" s="94"/>
      <c r="AJ5444" s="97"/>
      <c r="AL5444" s="39"/>
      <c r="AP5444" s="39"/>
      <c r="AQ5444" s="77"/>
      <c r="AR5444" s="94"/>
      <c r="AT5444" s="97"/>
      <c r="BB5444" s="79"/>
      <c r="BC5444" s="94"/>
      <c r="BE5444" s="97"/>
      <c r="BF5444" s="97"/>
      <c r="BG5444" s="40"/>
      <c r="BK5444" s="40"/>
      <c r="BL5444" s="79"/>
      <c r="BM5444" s="94"/>
      <c r="BO5444" s="97"/>
      <c r="BQ5444" s="40"/>
      <c r="BR5444" s="94"/>
      <c r="BS5444" s="94"/>
      <c r="BT5444" s="94"/>
      <c r="BU5444" s="40"/>
      <c r="BV5444" s="82"/>
      <c r="BW5444" s="94"/>
      <c r="BX5444" s="48"/>
      <c r="BY5444" s="97"/>
      <c r="BZ5444" s="48"/>
      <c r="CA5444" s="40"/>
      <c r="CB5444" s="94"/>
      <c r="CC5444" s="94"/>
      <c r="CD5444" s="94"/>
      <c r="CE5444" s="40"/>
      <c r="CF5444" s="73"/>
      <c r="CG5444" s="41"/>
      <c r="CH5444" s="41"/>
      <c r="CI5444" s="41"/>
      <c r="CJ5444" s="41"/>
      <c r="CK5444" s="41"/>
      <c r="CL5444" s="68"/>
      <c r="CM5444" s="41"/>
      <c r="CN5444" s="41"/>
      <c r="CO5444" s="39"/>
      <c r="CP5444" s="78"/>
    </row>
    <row r="5445" spans="1:94" s="38" customFormat="1" x14ac:dyDescent="0.25">
      <c r="A5445" s="38">
        <v>5442</v>
      </c>
      <c r="F5445" s="39"/>
      <c r="Q5445" s="39"/>
      <c r="R5445" s="40"/>
      <c r="S5445" s="40"/>
      <c r="T5445" s="39"/>
      <c r="AG5445" s="110"/>
      <c r="AH5445" s="94"/>
      <c r="AJ5445" s="97"/>
      <c r="AL5445" s="39"/>
      <c r="AP5445" s="39"/>
      <c r="AQ5445" s="77"/>
      <c r="AR5445" s="94"/>
      <c r="AT5445" s="97"/>
      <c r="BB5445" s="79"/>
      <c r="BC5445" s="94"/>
      <c r="BE5445" s="97"/>
      <c r="BF5445" s="97"/>
      <c r="BG5445" s="40"/>
      <c r="BK5445" s="40"/>
      <c r="BL5445" s="79"/>
      <c r="BM5445" s="94"/>
      <c r="BO5445" s="97"/>
      <c r="BQ5445" s="40"/>
      <c r="BR5445" s="94"/>
      <c r="BS5445" s="94"/>
      <c r="BT5445" s="94"/>
      <c r="BU5445" s="40"/>
      <c r="BV5445" s="82"/>
      <c r="BW5445" s="94"/>
      <c r="BX5445" s="48"/>
      <c r="BY5445" s="97"/>
      <c r="BZ5445" s="48"/>
      <c r="CA5445" s="40"/>
      <c r="CB5445" s="94"/>
      <c r="CC5445" s="94"/>
      <c r="CD5445" s="94"/>
      <c r="CE5445" s="40"/>
      <c r="CF5445" s="73"/>
      <c r="CG5445" s="41"/>
      <c r="CH5445" s="41"/>
      <c r="CI5445" s="41"/>
      <c r="CJ5445" s="41"/>
      <c r="CK5445" s="41"/>
      <c r="CL5445" s="68"/>
      <c r="CM5445" s="41"/>
      <c r="CN5445" s="41"/>
      <c r="CO5445" s="39"/>
      <c r="CP5445" s="78"/>
    </row>
    <row r="5446" spans="1:94" s="38" customFormat="1" x14ac:dyDescent="0.25">
      <c r="A5446" s="38">
        <v>5443</v>
      </c>
      <c r="F5446" s="39"/>
      <c r="Q5446" s="39"/>
      <c r="R5446" s="40"/>
      <c r="S5446" s="40"/>
      <c r="T5446" s="39"/>
      <c r="AG5446" s="110"/>
      <c r="AH5446" s="94"/>
      <c r="AJ5446" s="97"/>
      <c r="AL5446" s="39"/>
      <c r="AP5446" s="39"/>
      <c r="AQ5446" s="77"/>
      <c r="AR5446" s="94"/>
      <c r="AT5446" s="97"/>
      <c r="BB5446" s="79"/>
      <c r="BC5446" s="94"/>
      <c r="BE5446" s="97"/>
      <c r="BF5446" s="97"/>
      <c r="BG5446" s="40"/>
      <c r="BK5446" s="40"/>
      <c r="BL5446" s="79"/>
      <c r="BM5446" s="94"/>
      <c r="BO5446" s="97"/>
      <c r="BQ5446" s="40"/>
      <c r="BR5446" s="94"/>
      <c r="BS5446" s="94"/>
      <c r="BT5446" s="94"/>
      <c r="BU5446" s="40"/>
      <c r="BV5446" s="82"/>
      <c r="BW5446" s="94"/>
      <c r="BX5446" s="48"/>
      <c r="BY5446" s="97"/>
      <c r="BZ5446" s="48"/>
      <c r="CA5446" s="40"/>
      <c r="CB5446" s="94"/>
      <c r="CC5446" s="94"/>
      <c r="CD5446" s="94"/>
      <c r="CE5446" s="40"/>
      <c r="CF5446" s="73"/>
      <c r="CG5446" s="41"/>
      <c r="CH5446" s="41"/>
      <c r="CI5446" s="41"/>
      <c r="CJ5446" s="41"/>
      <c r="CK5446" s="41"/>
      <c r="CL5446" s="68"/>
      <c r="CM5446" s="41"/>
      <c r="CN5446" s="41"/>
      <c r="CO5446" s="39"/>
      <c r="CP5446" s="78"/>
    </row>
    <row r="5447" spans="1:94" s="38" customFormat="1" x14ac:dyDescent="0.25">
      <c r="A5447" s="38">
        <v>5444</v>
      </c>
      <c r="F5447" s="39"/>
      <c r="Q5447" s="39"/>
      <c r="R5447" s="40"/>
      <c r="S5447" s="40"/>
      <c r="T5447" s="39"/>
      <c r="AG5447" s="110"/>
      <c r="AH5447" s="94"/>
      <c r="AJ5447" s="97"/>
      <c r="AL5447" s="39"/>
      <c r="AP5447" s="39"/>
      <c r="AQ5447" s="77"/>
      <c r="AR5447" s="94"/>
      <c r="AT5447" s="97"/>
      <c r="BB5447" s="79"/>
      <c r="BC5447" s="94"/>
      <c r="BE5447" s="97"/>
      <c r="BF5447" s="97"/>
      <c r="BG5447" s="40"/>
      <c r="BK5447" s="40"/>
      <c r="BL5447" s="79"/>
      <c r="BM5447" s="94"/>
      <c r="BO5447" s="97"/>
      <c r="BQ5447" s="40"/>
      <c r="BR5447" s="94"/>
      <c r="BS5447" s="94"/>
      <c r="BT5447" s="94"/>
      <c r="BU5447" s="40"/>
      <c r="BV5447" s="82"/>
      <c r="BW5447" s="94"/>
      <c r="BX5447" s="48"/>
      <c r="BY5447" s="97"/>
      <c r="BZ5447" s="48"/>
      <c r="CA5447" s="40"/>
      <c r="CB5447" s="94"/>
      <c r="CC5447" s="94"/>
      <c r="CD5447" s="94"/>
      <c r="CE5447" s="40"/>
      <c r="CF5447" s="73"/>
      <c r="CG5447" s="41"/>
      <c r="CH5447" s="41"/>
      <c r="CI5447" s="41"/>
      <c r="CJ5447" s="41"/>
      <c r="CK5447" s="41"/>
      <c r="CL5447" s="68"/>
      <c r="CM5447" s="41"/>
      <c r="CN5447" s="41"/>
      <c r="CO5447" s="39"/>
      <c r="CP5447" s="78"/>
    </row>
    <row r="5448" spans="1:94" s="38" customFormat="1" x14ac:dyDescent="0.25">
      <c r="A5448" s="38">
        <v>5445</v>
      </c>
      <c r="F5448" s="39"/>
      <c r="Q5448" s="39"/>
      <c r="R5448" s="40"/>
      <c r="S5448" s="40"/>
      <c r="T5448" s="39"/>
      <c r="AG5448" s="110"/>
      <c r="AH5448" s="94"/>
      <c r="AJ5448" s="97"/>
      <c r="AL5448" s="39"/>
      <c r="AP5448" s="39"/>
      <c r="AQ5448" s="77"/>
      <c r="AR5448" s="94"/>
      <c r="AT5448" s="97"/>
      <c r="BB5448" s="79"/>
      <c r="BC5448" s="94"/>
      <c r="BE5448" s="97"/>
      <c r="BF5448" s="97"/>
      <c r="BG5448" s="40"/>
      <c r="BK5448" s="40"/>
      <c r="BL5448" s="79"/>
      <c r="BM5448" s="94"/>
      <c r="BO5448" s="97"/>
      <c r="BQ5448" s="40"/>
      <c r="BR5448" s="94"/>
      <c r="BS5448" s="94"/>
      <c r="BT5448" s="94"/>
      <c r="BU5448" s="40"/>
      <c r="BV5448" s="82"/>
      <c r="BW5448" s="94"/>
      <c r="BX5448" s="48"/>
      <c r="BY5448" s="97"/>
      <c r="BZ5448" s="48"/>
      <c r="CA5448" s="40"/>
      <c r="CB5448" s="94"/>
      <c r="CC5448" s="94"/>
      <c r="CD5448" s="94"/>
      <c r="CE5448" s="40"/>
      <c r="CF5448" s="73"/>
      <c r="CG5448" s="41"/>
      <c r="CH5448" s="41"/>
      <c r="CI5448" s="41"/>
      <c r="CJ5448" s="41"/>
      <c r="CK5448" s="41"/>
      <c r="CL5448" s="68"/>
      <c r="CM5448" s="41"/>
      <c r="CN5448" s="41"/>
      <c r="CO5448" s="39"/>
      <c r="CP5448" s="78"/>
    </row>
    <row r="5449" spans="1:94" s="38" customFormat="1" x14ac:dyDescent="0.25">
      <c r="A5449" s="38">
        <v>5446</v>
      </c>
      <c r="F5449" s="39"/>
      <c r="Q5449" s="39"/>
      <c r="R5449" s="40"/>
      <c r="S5449" s="40"/>
      <c r="T5449" s="39"/>
      <c r="AG5449" s="110"/>
      <c r="AH5449" s="94"/>
      <c r="AJ5449" s="97"/>
      <c r="AL5449" s="39"/>
      <c r="AP5449" s="39"/>
      <c r="AQ5449" s="77"/>
      <c r="AR5449" s="94"/>
      <c r="AT5449" s="97"/>
      <c r="BB5449" s="79"/>
      <c r="BC5449" s="94"/>
      <c r="BE5449" s="97"/>
      <c r="BF5449" s="97"/>
      <c r="BG5449" s="40"/>
      <c r="BK5449" s="40"/>
      <c r="BL5449" s="79"/>
      <c r="BM5449" s="94"/>
      <c r="BO5449" s="97"/>
      <c r="BQ5449" s="40"/>
      <c r="BR5449" s="94"/>
      <c r="BS5449" s="94"/>
      <c r="BT5449" s="94"/>
      <c r="BU5449" s="40"/>
      <c r="BV5449" s="82"/>
      <c r="BW5449" s="94"/>
      <c r="BX5449" s="48"/>
      <c r="BY5449" s="97"/>
      <c r="BZ5449" s="48"/>
      <c r="CA5449" s="40"/>
      <c r="CB5449" s="94"/>
      <c r="CC5449" s="94"/>
      <c r="CD5449" s="94"/>
      <c r="CE5449" s="40"/>
      <c r="CF5449" s="73"/>
      <c r="CG5449" s="41"/>
      <c r="CH5449" s="41"/>
      <c r="CI5449" s="41"/>
      <c r="CJ5449" s="41"/>
      <c r="CK5449" s="41"/>
      <c r="CL5449" s="68"/>
      <c r="CM5449" s="41"/>
      <c r="CN5449" s="41"/>
      <c r="CO5449" s="39"/>
      <c r="CP5449" s="78"/>
    </row>
    <row r="5450" spans="1:94" s="38" customFormat="1" x14ac:dyDescent="0.25">
      <c r="A5450" s="38">
        <v>5447</v>
      </c>
      <c r="F5450" s="39"/>
      <c r="Q5450" s="39"/>
      <c r="R5450" s="40"/>
      <c r="S5450" s="40"/>
      <c r="T5450" s="39"/>
      <c r="AG5450" s="110"/>
      <c r="AH5450" s="94"/>
      <c r="AJ5450" s="97"/>
      <c r="AL5450" s="39"/>
      <c r="AP5450" s="39"/>
      <c r="AQ5450" s="77"/>
      <c r="AR5450" s="94"/>
      <c r="AT5450" s="97"/>
      <c r="BB5450" s="79"/>
      <c r="BC5450" s="94"/>
      <c r="BE5450" s="97"/>
      <c r="BF5450" s="97"/>
      <c r="BG5450" s="40"/>
      <c r="BK5450" s="40"/>
      <c r="BL5450" s="79"/>
      <c r="BM5450" s="94"/>
      <c r="BO5450" s="97"/>
      <c r="BQ5450" s="40"/>
      <c r="BR5450" s="94"/>
      <c r="BS5450" s="94"/>
      <c r="BT5450" s="94"/>
      <c r="BU5450" s="40"/>
      <c r="BV5450" s="82"/>
      <c r="BW5450" s="94"/>
      <c r="BX5450" s="48"/>
      <c r="BY5450" s="97"/>
      <c r="BZ5450" s="48"/>
      <c r="CA5450" s="40"/>
      <c r="CB5450" s="94"/>
      <c r="CC5450" s="94"/>
      <c r="CD5450" s="94"/>
      <c r="CE5450" s="40"/>
      <c r="CF5450" s="73"/>
      <c r="CG5450" s="41"/>
      <c r="CH5450" s="41"/>
      <c r="CI5450" s="41"/>
      <c r="CJ5450" s="41"/>
      <c r="CK5450" s="41"/>
      <c r="CL5450" s="68"/>
      <c r="CM5450" s="41"/>
      <c r="CN5450" s="41"/>
      <c r="CO5450" s="39"/>
      <c r="CP5450" s="78"/>
    </row>
    <row r="5451" spans="1:94" s="38" customFormat="1" x14ac:dyDescent="0.25">
      <c r="A5451" s="38">
        <v>5448</v>
      </c>
      <c r="F5451" s="39"/>
      <c r="Q5451" s="39"/>
      <c r="R5451" s="40"/>
      <c r="S5451" s="40"/>
      <c r="T5451" s="39"/>
      <c r="AG5451" s="110"/>
      <c r="AH5451" s="94"/>
      <c r="AJ5451" s="97"/>
      <c r="AL5451" s="39"/>
      <c r="AP5451" s="39"/>
      <c r="AQ5451" s="77"/>
      <c r="AR5451" s="94"/>
      <c r="AT5451" s="97"/>
      <c r="BB5451" s="79"/>
      <c r="BC5451" s="94"/>
      <c r="BE5451" s="97"/>
      <c r="BF5451" s="97"/>
      <c r="BG5451" s="40"/>
      <c r="BK5451" s="40"/>
      <c r="BL5451" s="79"/>
      <c r="BM5451" s="94"/>
      <c r="BO5451" s="97"/>
      <c r="BQ5451" s="40"/>
      <c r="BR5451" s="94"/>
      <c r="BS5451" s="94"/>
      <c r="BT5451" s="94"/>
      <c r="BU5451" s="40"/>
      <c r="BV5451" s="82"/>
      <c r="BW5451" s="94"/>
      <c r="BX5451" s="48"/>
      <c r="BY5451" s="97"/>
      <c r="BZ5451" s="48"/>
      <c r="CA5451" s="40"/>
      <c r="CB5451" s="94"/>
      <c r="CC5451" s="94"/>
      <c r="CD5451" s="94"/>
      <c r="CE5451" s="40"/>
      <c r="CF5451" s="73"/>
      <c r="CG5451" s="41"/>
      <c r="CH5451" s="41"/>
      <c r="CI5451" s="41"/>
      <c r="CJ5451" s="41"/>
      <c r="CK5451" s="41"/>
      <c r="CL5451" s="68"/>
      <c r="CM5451" s="41"/>
      <c r="CN5451" s="41"/>
      <c r="CO5451" s="39"/>
      <c r="CP5451" s="78"/>
    </row>
    <row r="5452" spans="1:94" s="38" customFormat="1" x14ac:dyDescent="0.25">
      <c r="A5452" s="38">
        <v>5449</v>
      </c>
      <c r="F5452" s="39"/>
      <c r="Q5452" s="39"/>
      <c r="R5452" s="40"/>
      <c r="S5452" s="40"/>
      <c r="T5452" s="39"/>
      <c r="AG5452" s="110"/>
      <c r="AH5452" s="94"/>
      <c r="AJ5452" s="97"/>
      <c r="AL5452" s="39"/>
      <c r="AP5452" s="39"/>
      <c r="AQ5452" s="77"/>
      <c r="AR5452" s="94"/>
      <c r="AT5452" s="97"/>
      <c r="BB5452" s="79"/>
      <c r="BC5452" s="94"/>
      <c r="BE5452" s="97"/>
      <c r="BF5452" s="97"/>
      <c r="BG5452" s="40"/>
      <c r="BK5452" s="40"/>
      <c r="BL5452" s="79"/>
      <c r="BM5452" s="94"/>
      <c r="BO5452" s="97"/>
      <c r="BQ5452" s="40"/>
      <c r="BR5452" s="94"/>
      <c r="BS5452" s="94"/>
      <c r="BT5452" s="94"/>
      <c r="BU5452" s="40"/>
      <c r="BV5452" s="82"/>
      <c r="BW5452" s="94"/>
      <c r="BX5452" s="48"/>
      <c r="BY5452" s="97"/>
      <c r="BZ5452" s="48"/>
      <c r="CA5452" s="40"/>
      <c r="CB5452" s="94"/>
      <c r="CC5452" s="94"/>
      <c r="CD5452" s="94"/>
      <c r="CE5452" s="40"/>
      <c r="CF5452" s="73"/>
      <c r="CG5452" s="41"/>
      <c r="CH5452" s="41"/>
      <c r="CI5452" s="41"/>
      <c r="CJ5452" s="41"/>
      <c r="CK5452" s="41"/>
      <c r="CL5452" s="68"/>
      <c r="CM5452" s="41"/>
      <c r="CN5452" s="41"/>
      <c r="CO5452" s="39"/>
      <c r="CP5452" s="78"/>
    </row>
    <row r="5453" spans="1:94" s="38" customFormat="1" x14ac:dyDescent="0.25">
      <c r="A5453" s="38">
        <v>5450</v>
      </c>
      <c r="F5453" s="39"/>
      <c r="Q5453" s="39"/>
      <c r="R5453" s="40"/>
      <c r="S5453" s="40"/>
      <c r="T5453" s="39"/>
      <c r="AG5453" s="110"/>
      <c r="AH5453" s="94"/>
      <c r="AJ5453" s="97"/>
      <c r="AL5453" s="39"/>
      <c r="AP5453" s="39"/>
      <c r="AQ5453" s="77"/>
      <c r="AR5453" s="94"/>
      <c r="AT5453" s="97"/>
      <c r="BB5453" s="79"/>
      <c r="BC5453" s="94"/>
      <c r="BE5453" s="97"/>
      <c r="BF5453" s="97"/>
      <c r="BG5453" s="40"/>
      <c r="BK5453" s="40"/>
      <c r="BL5453" s="79"/>
      <c r="BM5453" s="94"/>
      <c r="BO5453" s="97"/>
      <c r="BQ5453" s="40"/>
      <c r="BR5453" s="94"/>
      <c r="BS5453" s="94"/>
      <c r="BT5453" s="94"/>
      <c r="BU5453" s="40"/>
      <c r="BV5453" s="82"/>
      <c r="BW5453" s="94"/>
      <c r="BX5453" s="48"/>
      <c r="BY5453" s="97"/>
      <c r="BZ5453" s="48"/>
      <c r="CA5453" s="40"/>
      <c r="CB5453" s="94"/>
      <c r="CC5453" s="94"/>
      <c r="CD5453" s="94"/>
      <c r="CE5453" s="40"/>
      <c r="CF5453" s="73"/>
      <c r="CG5453" s="41"/>
      <c r="CH5453" s="41"/>
      <c r="CI5453" s="41"/>
      <c r="CJ5453" s="41"/>
      <c r="CK5453" s="41"/>
      <c r="CL5453" s="68"/>
      <c r="CM5453" s="41"/>
      <c r="CN5453" s="41"/>
      <c r="CO5453" s="39"/>
      <c r="CP5453" s="78"/>
    </row>
    <row r="5454" spans="1:94" s="38" customFormat="1" x14ac:dyDescent="0.25">
      <c r="A5454" s="38">
        <v>5451</v>
      </c>
      <c r="F5454" s="39"/>
      <c r="Q5454" s="39"/>
      <c r="R5454" s="40"/>
      <c r="S5454" s="40"/>
      <c r="T5454" s="39"/>
      <c r="AG5454" s="110"/>
      <c r="AH5454" s="94"/>
      <c r="AJ5454" s="97"/>
      <c r="AL5454" s="39"/>
      <c r="AP5454" s="39"/>
      <c r="AQ5454" s="77"/>
      <c r="AR5454" s="94"/>
      <c r="AT5454" s="97"/>
      <c r="BB5454" s="79"/>
      <c r="BC5454" s="94"/>
      <c r="BE5454" s="97"/>
      <c r="BF5454" s="97"/>
      <c r="BG5454" s="40"/>
      <c r="BK5454" s="40"/>
      <c r="BL5454" s="79"/>
      <c r="BM5454" s="94"/>
      <c r="BO5454" s="97"/>
      <c r="BQ5454" s="40"/>
      <c r="BR5454" s="94"/>
      <c r="BS5454" s="94"/>
      <c r="BT5454" s="94"/>
      <c r="BU5454" s="40"/>
      <c r="BV5454" s="82"/>
      <c r="BW5454" s="94"/>
      <c r="BX5454" s="48"/>
      <c r="BY5454" s="97"/>
      <c r="BZ5454" s="48"/>
      <c r="CA5454" s="40"/>
      <c r="CB5454" s="94"/>
      <c r="CC5454" s="94"/>
      <c r="CD5454" s="94"/>
      <c r="CE5454" s="40"/>
      <c r="CF5454" s="73"/>
      <c r="CG5454" s="41"/>
      <c r="CH5454" s="41"/>
      <c r="CI5454" s="41"/>
      <c r="CJ5454" s="41"/>
      <c r="CK5454" s="41"/>
      <c r="CL5454" s="68"/>
      <c r="CM5454" s="41"/>
      <c r="CN5454" s="41"/>
      <c r="CO5454" s="39"/>
      <c r="CP5454" s="78"/>
    </row>
    <row r="5455" spans="1:94" s="38" customFormat="1" x14ac:dyDescent="0.25">
      <c r="A5455" s="38">
        <v>5452</v>
      </c>
      <c r="F5455" s="39"/>
      <c r="Q5455" s="39"/>
      <c r="R5455" s="40"/>
      <c r="S5455" s="40"/>
      <c r="T5455" s="39"/>
      <c r="AG5455" s="110"/>
      <c r="AH5455" s="94"/>
      <c r="AJ5455" s="97"/>
      <c r="AL5455" s="39"/>
      <c r="AP5455" s="39"/>
      <c r="AQ5455" s="77"/>
      <c r="AR5455" s="94"/>
      <c r="AT5455" s="97"/>
      <c r="BB5455" s="79"/>
      <c r="BC5455" s="94"/>
      <c r="BE5455" s="97"/>
      <c r="BF5455" s="97"/>
      <c r="BG5455" s="40"/>
      <c r="BK5455" s="40"/>
      <c r="BL5455" s="79"/>
      <c r="BM5455" s="94"/>
      <c r="BO5455" s="97"/>
      <c r="BQ5455" s="40"/>
      <c r="BR5455" s="94"/>
      <c r="BS5455" s="94"/>
      <c r="BT5455" s="94"/>
      <c r="BU5455" s="40"/>
      <c r="BV5455" s="82"/>
      <c r="BW5455" s="94"/>
      <c r="BX5455" s="48"/>
      <c r="BY5455" s="97"/>
      <c r="BZ5455" s="48"/>
      <c r="CA5455" s="40"/>
      <c r="CB5455" s="94"/>
      <c r="CC5455" s="94"/>
      <c r="CD5455" s="94"/>
      <c r="CE5455" s="40"/>
      <c r="CF5455" s="73"/>
      <c r="CG5455" s="41"/>
      <c r="CH5455" s="41"/>
      <c r="CI5455" s="41"/>
      <c r="CJ5455" s="41"/>
      <c r="CK5455" s="41"/>
      <c r="CL5455" s="68"/>
      <c r="CM5455" s="41"/>
      <c r="CN5455" s="41"/>
      <c r="CO5455" s="39"/>
      <c r="CP5455" s="78"/>
    </row>
    <row r="5456" spans="1:94" s="38" customFormat="1" x14ac:dyDescent="0.25">
      <c r="A5456" s="38">
        <v>5453</v>
      </c>
      <c r="F5456" s="39"/>
      <c r="Q5456" s="39"/>
      <c r="R5456" s="40"/>
      <c r="S5456" s="40"/>
      <c r="T5456" s="39"/>
      <c r="AG5456" s="110"/>
      <c r="AH5456" s="94"/>
      <c r="AJ5456" s="97"/>
      <c r="AL5456" s="39"/>
      <c r="AP5456" s="39"/>
      <c r="AQ5456" s="77"/>
      <c r="AR5456" s="94"/>
      <c r="AT5456" s="97"/>
      <c r="BB5456" s="79"/>
      <c r="BC5456" s="94"/>
      <c r="BE5456" s="97"/>
      <c r="BF5456" s="97"/>
      <c r="BG5456" s="40"/>
      <c r="BK5456" s="40"/>
      <c r="BL5456" s="79"/>
      <c r="BM5456" s="94"/>
      <c r="BO5456" s="97"/>
      <c r="BQ5456" s="40"/>
      <c r="BR5456" s="94"/>
      <c r="BS5456" s="94"/>
      <c r="BT5456" s="94"/>
      <c r="BU5456" s="40"/>
      <c r="BV5456" s="82"/>
      <c r="BW5456" s="94"/>
      <c r="BX5456" s="48"/>
      <c r="BY5456" s="97"/>
      <c r="BZ5456" s="48"/>
      <c r="CA5456" s="40"/>
      <c r="CB5456" s="94"/>
      <c r="CC5456" s="94"/>
      <c r="CD5456" s="94"/>
      <c r="CE5456" s="40"/>
      <c r="CF5456" s="73"/>
      <c r="CG5456" s="41"/>
      <c r="CH5456" s="41"/>
      <c r="CI5456" s="41"/>
      <c r="CJ5456" s="41"/>
      <c r="CK5456" s="41"/>
      <c r="CL5456" s="68"/>
      <c r="CM5456" s="41"/>
      <c r="CN5456" s="41"/>
      <c r="CO5456" s="39"/>
      <c r="CP5456" s="78"/>
    </row>
    <row r="5457" spans="1:94" s="38" customFormat="1" x14ac:dyDescent="0.25">
      <c r="A5457" s="38">
        <v>5454</v>
      </c>
      <c r="F5457" s="39"/>
      <c r="Q5457" s="39"/>
      <c r="R5457" s="40"/>
      <c r="S5457" s="40"/>
      <c r="T5457" s="39"/>
      <c r="AG5457" s="110"/>
      <c r="AH5457" s="94"/>
      <c r="AJ5457" s="97"/>
      <c r="AL5457" s="39"/>
      <c r="AP5457" s="39"/>
      <c r="AQ5457" s="77"/>
      <c r="AR5457" s="94"/>
      <c r="AT5457" s="97"/>
      <c r="BB5457" s="79"/>
      <c r="BC5457" s="94"/>
      <c r="BE5457" s="97"/>
      <c r="BF5457" s="97"/>
      <c r="BG5457" s="40"/>
      <c r="BK5457" s="40"/>
      <c r="BL5457" s="79"/>
      <c r="BM5457" s="94"/>
      <c r="BO5457" s="97"/>
      <c r="BQ5457" s="40"/>
      <c r="BR5457" s="94"/>
      <c r="BS5457" s="94"/>
      <c r="BT5457" s="94"/>
      <c r="BU5457" s="40"/>
      <c r="BV5457" s="82"/>
      <c r="BW5457" s="94"/>
      <c r="BX5457" s="48"/>
      <c r="BY5457" s="97"/>
      <c r="BZ5457" s="48"/>
      <c r="CA5457" s="40"/>
      <c r="CB5457" s="94"/>
      <c r="CC5457" s="94"/>
      <c r="CD5457" s="94"/>
      <c r="CE5457" s="40"/>
      <c r="CF5457" s="73"/>
      <c r="CG5457" s="41"/>
      <c r="CH5457" s="41"/>
      <c r="CI5457" s="41"/>
      <c r="CJ5457" s="41"/>
      <c r="CK5457" s="41"/>
      <c r="CL5457" s="68"/>
      <c r="CM5457" s="41"/>
      <c r="CN5457" s="41"/>
      <c r="CO5457" s="39"/>
      <c r="CP5457" s="78"/>
    </row>
    <row r="5458" spans="1:94" s="38" customFormat="1" x14ac:dyDescent="0.25">
      <c r="A5458" s="38">
        <v>5455</v>
      </c>
      <c r="F5458" s="39"/>
      <c r="Q5458" s="39"/>
      <c r="R5458" s="40"/>
      <c r="S5458" s="40"/>
      <c r="T5458" s="39"/>
      <c r="AG5458" s="110"/>
      <c r="AH5458" s="94"/>
      <c r="AJ5458" s="97"/>
      <c r="AL5458" s="39"/>
      <c r="AP5458" s="39"/>
      <c r="AQ5458" s="77"/>
      <c r="AR5458" s="94"/>
      <c r="AT5458" s="97"/>
      <c r="BB5458" s="79"/>
      <c r="BC5458" s="94"/>
      <c r="BE5458" s="97"/>
      <c r="BF5458" s="97"/>
      <c r="BG5458" s="40"/>
      <c r="BK5458" s="40"/>
      <c r="BL5458" s="79"/>
      <c r="BM5458" s="94"/>
      <c r="BO5458" s="97"/>
      <c r="BQ5458" s="40"/>
      <c r="BR5458" s="94"/>
      <c r="BS5458" s="94"/>
      <c r="BT5458" s="94"/>
      <c r="BU5458" s="40"/>
      <c r="BV5458" s="82"/>
      <c r="BW5458" s="94"/>
      <c r="BX5458" s="48"/>
      <c r="BY5458" s="97"/>
      <c r="BZ5458" s="48"/>
      <c r="CA5458" s="40"/>
      <c r="CB5458" s="94"/>
      <c r="CC5458" s="94"/>
      <c r="CD5458" s="94"/>
      <c r="CE5458" s="40"/>
      <c r="CF5458" s="73"/>
      <c r="CG5458" s="41"/>
      <c r="CH5458" s="41"/>
      <c r="CI5458" s="41"/>
      <c r="CJ5458" s="41"/>
      <c r="CK5458" s="41"/>
      <c r="CL5458" s="68"/>
      <c r="CM5458" s="41"/>
      <c r="CN5458" s="41"/>
      <c r="CO5458" s="39"/>
      <c r="CP5458" s="78"/>
    </row>
    <row r="5459" spans="1:94" s="38" customFormat="1" x14ac:dyDescent="0.25">
      <c r="A5459" s="38">
        <v>5456</v>
      </c>
      <c r="F5459" s="39"/>
      <c r="Q5459" s="39"/>
      <c r="R5459" s="40"/>
      <c r="S5459" s="40"/>
      <c r="T5459" s="39"/>
      <c r="AG5459" s="110"/>
      <c r="AH5459" s="94"/>
      <c r="AJ5459" s="97"/>
      <c r="AL5459" s="39"/>
      <c r="AP5459" s="39"/>
      <c r="AQ5459" s="77"/>
      <c r="AR5459" s="94"/>
      <c r="AT5459" s="97"/>
      <c r="BB5459" s="79"/>
      <c r="BC5459" s="94"/>
      <c r="BE5459" s="97"/>
      <c r="BF5459" s="97"/>
      <c r="BG5459" s="40"/>
      <c r="BK5459" s="40"/>
      <c r="BL5459" s="79"/>
      <c r="BM5459" s="94"/>
      <c r="BO5459" s="97"/>
      <c r="BQ5459" s="40"/>
      <c r="BR5459" s="94"/>
      <c r="BS5459" s="94"/>
      <c r="BT5459" s="94"/>
      <c r="BU5459" s="40"/>
      <c r="BV5459" s="82"/>
      <c r="BW5459" s="94"/>
      <c r="BX5459" s="48"/>
      <c r="BY5459" s="97"/>
      <c r="BZ5459" s="48"/>
      <c r="CA5459" s="40"/>
      <c r="CB5459" s="94"/>
      <c r="CC5459" s="94"/>
      <c r="CD5459" s="94"/>
      <c r="CE5459" s="40"/>
      <c r="CF5459" s="73"/>
      <c r="CG5459" s="41"/>
      <c r="CH5459" s="41"/>
      <c r="CI5459" s="41"/>
      <c r="CJ5459" s="41"/>
      <c r="CK5459" s="41"/>
      <c r="CL5459" s="68"/>
      <c r="CM5459" s="41"/>
      <c r="CN5459" s="41"/>
      <c r="CO5459" s="39"/>
      <c r="CP5459" s="78"/>
    </row>
    <row r="5460" spans="1:94" s="38" customFormat="1" x14ac:dyDescent="0.25">
      <c r="A5460" s="38">
        <v>5457</v>
      </c>
      <c r="F5460" s="39"/>
      <c r="Q5460" s="39"/>
      <c r="R5460" s="40"/>
      <c r="S5460" s="40"/>
      <c r="T5460" s="39"/>
      <c r="AG5460" s="110"/>
      <c r="AH5460" s="94"/>
      <c r="AJ5460" s="97"/>
      <c r="AL5460" s="39"/>
      <c r="AP5460" s="39"/>
      <c r="AQ5460" s="77"/>
      <c r="AR5460" s="94"/>
      <c r="AT5460" s="97"/>
      <c r="BB5460" s="79"/>
      <c r="BC5460" s="94"/>
      <c r="BE5460" s="97"/>
      <c r="BF5460" s="97"/>
      <c r="BG5460" s="40"/>
      <c r="BK5460" s="40"/>
      <c r="BL5460" s="79"/>
      <c r="BM5460" s="94"/>
      <c r="BO5460" s="97"/>
      <c r="BQ5460" s="40"/>
      <c r="BR5460" s="94"/>
      <c r="BS5460" s="94"/>
      <c r="BT5460" s="94"/>
      <c r="BU5460" s="40"/>
      <c r="BV5460" s="82"/>
      <c r="BW5460" s="94"/>
      <c r="BX5460" s="48"/>
      <c r="BY5460" s="97"/>
      <c r="BZ5460" s="48"/>
      <c r="CA5460" s="40"/>
      <c r="CB5460" s="94"/>
      <c r="CC5460" s="94"/>
      <c r="CD5460" s="94"/>
      <c r="CE5460" s="40"/>
      <c r="CF5460" s="73"/>
      <c r="CG5460" s="41"/>
      <c r="CH5460" s="41"/>
      <c r="CI5460" s="41"/>
      <c r="CJ5460" s="41"/>
      <c r="CK5460" s="41"/>
      <c r="CL5460" s="68"/>
      <c r="CM5460" s="41"/>
      <c r="CN5460" s="41"/>
      <c r="CO5460" s="39"/>
      <c r="CP5460" s="78"/>
    </row>
    <row r="5461" spans="1:94" s="38" customFormat="1" x14ac:dyDescent="0.25">
      <c r="A5461" s="38">
        <v>5458</v>
      </c>
      <c r="F5461" s="39"/>
      <c r="Q5461" s="39"/>
      <c r="R5461" s="40"/>
      <c r="S5461" s="40"/>
      <c r="T5461" s="39"/>
      <c r="AG5461" s="110"/>
      <c r="AH5461" s="94"/>
      <c r="AJ5461" s="97"/>
      <c r="AL5461" s="39"/>
      <c r="AP5461" s="39"/>
      <c r="AQ5461" s="77"/>
      <c r="AR5461" s="94"/>
      <c r="AT5461" s="97"/>
      <c r="BB5461" s="79"/>
      <c r="BC5461" s="94"/>
      <c r="BE5461" s="97"/>
      <c r="BF5461" s="97"/>
      <c r="BG5461" s="40"/>
      <c r="BK5461" s="40"/>
      <c r="BL5461" s="79"/>
      <c r="BM5461" s="94"/>
      <c r="BO5461" s="97"/>
      <c r="BQ5461" s="40"/>
      <c r="BR5461" s="94"/>
      <c r="BS5461" s="94"/>
      <c r="BT5461" s="94"/>
      <c r="BU5461" s="40"/>
      <c r="BV5461" s="82"/>
      <c r="BW5461" s="94"/>
      <c r="BX5461" s="48"/>
      <c r="BY5461" s="97"/>
      <c r="BZ5461" s="48"/>
      <c r="CA5461" s="40"/>
      <c r="CB5461" s="94"/>
      <c r="CC5461" s="94"/>
      <c r="CD5461" s="94"/>
      <c r="CE5461" s="40"/>
      <c r="CF5461" s="73"/>
      <c r="CG5461" s="41"/>
      <c r="CH5461" s="41"/>
      <c r="CI5461" s="41"/>
      <c r="CJ5461" s="41"/>
      <c r="CK5461" s="41"/>
      <c r="CL5461" s="68"/>
      <c r="CM5461" s="41"/>
      <c r="CN5461" s="41"/>
      <c r="CO5461" s="39"/>
      <c r="CP5461" s="78"/>
    </row>
    <row r="5462" spans="1:94" s="38" customFormat="1" x14ac:dyDescent="0.25">
      <c r="A5462" s="38">
        <v>5459</v>
      </c>
      <c r="F5462" s="39"/>
      <c r="Q5462" s="39"/>
      <c r="R5462" s="40"/>
      <c r="S5462" s="40"/>
      <c r="T5462" s="39"/>
      <c r="AG5462" s="110"/>
      <c r="AH5462" s="94"/>
      <c r="AJ5462" s="97"/>
      <c r="AL5462" s="39"/>
      <c r="AP5462" s="39"/>
      <c r="AQ5462" s="77"/>
      <c r="AR5462" s="94"/>
      <c r="AT5462" s="97"/>
      <c r="BB5462" s="79"/>
      <c r="BC5462" s="94"/>
      <c r="BE5462" s="97"/>
      <c r="BF5462" s="97"/>
      <c r="BG5462" s="40"/>
      <c r="BK5462" s="40"/>
      <c r="BL5462" s="79"/>
      <c r="BM5462" s="94"/>
      <c r="BO5462" s="97"/>
      <c r="BQ5462" s="40"/>
      <c r="BR5462" s="94"/>
      <c r="BS5462" s="94"/>
      <c r="BT5462" s="94"/>
      <c r="BU5462" s="40"/>
      <c r="BV5462" s="82"/>
      <c r="BW5462" s="94"/>
      <c r="BX5462" s="48"/>
      <c r="BY5462" s="97"/>
      <c r="BZ5462" s="48"/>
      <c r="CA5462" s="40"/>
      <c r="CB5462" s="94"/>
      <c r="CC5462" s="94"/>
      <c r="CD5462" s="94"/>
      <c r="CE5462" s="40"/>
      <c r="CF5462" s="73"/>
      <c r="CG5462" s="41"/>
      <c r="CH5462" s="41"/>
      <c r="CI5462" s="41"/>
      <c r="CJ5462" s="41"/>
      <c r="CK5462" s="41"/>
      <c r="CL5462" s="68"/>
      <c r="CM5462" s="41"/>
      <c r="CN5462" s="41"/>
      <c r="CO5462" s="39"/>
      <c r="CP5462" s="78"/>
    </row>
    <row r="5463" spans="1:94" s="38" customFormat="1" x14ac:dyDescent="0.25">
      <c r="A5463" s="38">
        <v>5460</v>
      </c>
      <c r="F5463" s="39"/>
      <c r="Q5463" s="39"/>
      <c r="R5463" s="40"/>
      <c r="S5463" s="40"/>
      <c r="T5463" s="39"/>
      <c r="AG5463" s="110"/>
      <c r="AH5463" s="94"/>
      <c r="AJ5463" s="97"/>
      <c r="AL5463" s="39"/>
      <c r="AP5463" s="39"/>
      <c r="AQ5463" s="77"/>
      <c r="AR5463" s="94"/>
      <c r="AT5463" s="97"/>
      <c r="BB5463" s="79"/>
      <c r="BC5463" s="94"/>
      <c r="BE5463" s="97"/>
      <c r="BF5463" s="97"/>
      <c r="BG5463" s="40"/>
      <c r="BK5463" s="40"/>
      <c r="BL5463" s="79"/>
      <c r="BM5463" s="94"/>
      <c r="BO5463" s="97"/>
      <c r="BQ5463" s="40"/>
      <c r="BR5463" s="94"/>
      <c r="BS5463" s="94"/>
      <c r="BT5463" s="94"/>
      <c r="BU5463" s="40"/>
      <c r="BV5463" s="82"/>
      <c r="BW5463" s="94"/>
      <c r="BX5463" s="48"/>
      <c r="BY5463" s="97"/>
      <c r="BZ5463" s="48"/>
      <c r="CA5463" s="40"/>
      <c r="CB5463" s="94"/>
      <c r="CC5463" s="94"/>
      <c r="CD5463" s="94"/>
      <c r="CE5463" s="40"/>
      <c r="CF5463" s="73"/>
      <c r="CG5463" s="41"/>
      <c r="CH5463" s="41"/>
      <c r="CI5463" s="41"/>
      <c r="CJ5463" s="41"/>
      <c r="CK5463" s="41"/>
      <c r="CL5463" s="68"/>
      <c r="CM5463" s="41"/>
      <c r="CN5463" s="41"/>
      <c r="CO5463" s="39"/>
      <c r="CP5463" s="78"/>
    </row>
    <row r="5464" spans="1:94" s="38" customFormat="1" x14ac:dyDescent="0.25">
      <c r="A5464" s="38">
        <v>5461</v>
      </c>
      <c r="F5464" s="39"/>
      <c r="Q5464" s="39"/>
      <c r="R5464" s="40"/>
      <c r="S5464" s="40"/>
      <c r="T5464" s="39"/>
      <c r="AG5464" s="110"/>
      <c r="AH5464" s="94"/>
      <c r="AJ5464" s="97"/>
      <c r="AL5464" s="39"/>
      <c r="AP5464" s="39"/>
      <c r="AQ5464" s="77"/>
      <c r="AR5464" s="94"/>
      <c r="AT5464" s="97"/>
      <c r="BB5464" s="79"/>
      <c r="BC5464" s="94"/>
      <c r="BE5464" s="97"/>
      <c r="BF5464" s="97"/>
      <c r="BG5464" s="40"/>
      <c r="BK5464" s="40"/>
      <c r="BL5464" s="79"/>
      <c r="BM5464" s="94"/>
      <c r="BO5464" s="97"/>
      <c r="BQ5464" s="40"/>
      <c r="BR5464" s="94"/>
      <c r="BS5464" s="94"/>
      <c r="BT5464" s="94"/>
      <c r="BU5464" s="40"/>
      <c r="BV5464" s="82"/>
      <c r="BW5464" s="94"/>
      <c r="BX5464" s="48"/>
      <c r="BY5464" s="97"/>
      <c r="BZ5464" s="48"/>
      <c r="CA5464" s="40"/>
      <c r="CB5464" s="94"/>
      <c r="CC5464" s="94"/>
      <c r="CD5464" s="94"/>
      <c r="CE5464" s="40"/>
      <c r="CF5464" s="73"/>
      <c r="CG5464" s="41"/>
      <c r="CH5464" s="41"/>
      <c r="CI5464" s="41"/>
      <c r="CJ5464" s="41"/>
      <c r="CK5464" s="41"/>
      <c r="CL5464" s="68"/>
      <c r="CM5464" s="41"/>
      <c r="CN5464" s="41"/>
      <c r="CO5464" s="39"/>
      <c r="CP5464" s="78"/>
    </row>
    <row r="5465" spans="1:94" s="38" customFormat="1" x14ac:dyDescent="0.25">
      <c r="A5465" s="38">
        <v>5462</v>
      </c>
      <c r="F5465" s="39"/>
      <c r="Q5465" s="39"/>
      <c r="R5465" s="40"/>
      <c r="S5465" s="40"/>
      <c r="T5465" s="39"/>
      <c r="AG5465" s="110"/>
      <c r="AH5465" s="94"/>
      <c r="AJ5465" s="97"/>
      <c r="AL5465" s="39"/>
      <c r="AP5465" s="39"/>
      <c r="AQ5465" s="77"/>
      <c r="AR5465" s="94"/>
      <c r="AT5465" s="97"/>
      <c r="BB5465" s="79"/>
      <c r="BC5465" s="94"/>
      <c r="BE5465" s="97"/>
      <c r="BF5465" s="97"/>
      <c r="BG5465" s="40"/>
      <c r="BK5465" s="40"/>
      <c r="BL5465" s="79"/>
      <c r="BM5465" s="94"/>
      <c r="BO5465" s="97"/>
      <c r="BQ5465" s="40"/>
      <c r="BR5465" s="94"/>
      <c r="BS5465" s="94"/>
      <c r="BT5465" s="94"/>
      <c r="BU5465" s="40"/>
      <c r="BV5465" s="82"/>
      <c r="BW5465" s="94"/>
      <c r="BX5465" s="48"/>
      <c r="BY5465" s="97"/>
      <c r="BZ5465" s="48"/>
      <c r="CA5465" s="40"/>
      <c r="CB5465" s="94"/>
      <c r="CC5465" s="94"/>
      <c r="CD5465" s="94"/>
      <c r="CE5465" s="40"/>
      <c r="CF5465" s="73"/>
      <c r="CG5465" s="41"/>
      <c r="CH5465" s="41"/>
      <c r="CI5465" s="41"/>
      <c r="CJ5465" s="41"/>
      <c r="CK5465" s="41"/>
      <c r="CL5465" s="68"/>
      <c r="CM5465" s="41"/>
      <c r="CN5465" s="41"/>
      <c r="CO5465" s="39"/>
      <c r="CP5465" s="78"/>
    </row>
    <row r="5466" spans="1:94" s="38" customFormat="1" x14ac:dyDescent="0.25">
      <c r="A5466" s="38">
        <v>5463</v>
      </c>
      <c r="F5466" s="39"/>
      <c r="Q5466" s="39"/>
      <c r="R5466" s="40"/>
      <c r="S5466" s="40"/>
      <c r="T5466" s="39"/>
      <c r="AG5466" s="110"/>
      <c r="AH5466" s="94"/>
      <c r="AJ5466" s="97"/>
      <c r="AL5466" s="39"/>
      <c r="AP5466" s="39"/>
      <c r="AQ5466" s="77"/>
      <c r="AR5466" s="94"/>
      <c r="AT5466" s="97"/>
      <c r="BB5466" s="79"/>
      <c r="BC5466" s="94"/>
      <c r="BE5466" s="97"/>
      <c r="BF5466" s="97"/>
      <c r="BG5466" s="40"/>
      <c r="BK5466" s="40"/>
      <c r="BL5466" s="79"/>
      <c r="BM5466" s="94"/>
      <c r="BO5466" s="97"/>
      <c r="BQ5466" s="40"/>
      <c r="BR5466" s="94"/>
      <c r="BS5466" s="94"/>
      <c r="BT5466" s="94"/>
      <c r="BU5466" s="40"/>
      <c r="BV5466" s="82"/>
      <c r="BW5466" s="94"/>
      <c r="BX5466" s="48"/>
      <c r="BY5466" s="97"/>
      <c r="BZ5466" s="48"/>
      <c r="CA5466" s="40"/>
      <c r="CB5466" s="94"/>
      <c r="CC5466" s="94"/>
      <c r="CD5466" s="94"/>
      <c r="CE5466" s="40"/>
      <c r="CF5466" s="73"/>
      <c r="CG5466" s="41"/>
      <c r="CH5466" s="41"/>
      <c r="CI5466" s="41"/>
      <c r="CJ5466" s="41"/>
      <c r="CK5466" s="41"/>
      <c r="CL5466" s="68"/>
      <c r="CM5466" s="41"/>
      <c r="CN5466" s="41"/>
      <c r="CO5466" s="39"/>
      <c r="CP5466" s="78"/>
    </row>
    <row r="5467" spans="1:94" s="38" customFormat="1" x14ac:dyDescent="0.25">
      <c r="A5467" s="38">
        <v>5464</v>
      </c>
      <c r="F5467" s="39"/>
      <c r="Q5467" s="39"/>
      <c r="R5467" s="40"/>
      <c r="S5467" s="40"/>
      <c r="T5467" s="39"/>
      <c r="AG5467" s="110"/>
      <c r="AH5467" s="94"/>
      <c r="AJ5467" s="97"/>
      <c r="AL5467" s="39"/>
      <c r="AP5467" s="39"/>
      <c r="AQ5467" s="77"/>
      <c r="AR5467" s="94"/>
      <c r="AT5467" s="97"/>
      <c r="BB5467" s="79"/>
      <c r="BC5467" s="94"/>
      <c r="BE5467" s="97"/>
      <c r="BF5467" s="97"/>
      <c r="BG5467" s="40"/>
      <c r="BK5467" s="40"/>
      <c r="BL5467" s="79"/>
      <c r="BM5467" s="94"/>
      <c r="BO5467" s="97"/>
      <c r="BQ5467" s="40"/>
      <c r="BR5467" s="94"/>
      <c r="BS5467" s="94"/>
      <c r="BT5467" s="94"/>
      <c r="BU5467" s="40"/>
      <c r="BV5467" s="82"/>
      <c r="BW5467" s="94"/>
      <c r="BX5467" s="48"/>
      <c r="BY5467" s="97"/>
      <c r="BZ5467" s="48"/>
      <c r="CA5467" s="40"/>
      <c r="CB5467" s="94"/>
      <c r="CC5467" s="94"/>
      <c r="CD5467" s="94"/>
      <c r="CE5467" s="40"/>
      <c r="CF5467" s="73"/>
      <c r="CG5467" s="41"/>
      <c r="CH5467" s="41"/>
      <c r="CI5467" s="41"/>
      <c r="CJ5467" s="41"/>
      <c r="CK5467" s="41"/>
      <c r="CL5467" s="68"/>
      <c r="CM5467" s="41"/>
      <c r="CN5467" s="41"/>
      <c r="CO5467" s="39"/>
      <c r="CP5467" s="78"/>
    </row>
    <row r="5468" spans="1:94" s="38" customFormat="1" x14ac:dyDescent="0.25">
      <c r="A5468" s="38">
        <v>5465</v>
      </c>
      <c r="F5468" s="39"/>
      <c r="Q5468" s="39"/>
      <c r="R5468" s="40"/>
      <c r="S5468" s="40"/>
      <c r="T5468" s="39"/>
      <c r="AG5468" s="110"/>
      <c r="AH5468" s="94"/>
      <c r="AJ5468" s="97"/>
      <c r="AL5468" s="39"/>
      <c r="AP5468" s="39"/>
      <c r="AQ5468" s="77"/>
      <c r="AR5468" s="94"/>
      <c r="AT5468" s="97"/>
      <c r="BB5468" s="79"/>
      <c r="BC5468" s="94"/>
      <c r="BE5468" s="97"/>
      <c r="BF5468" s="97"/>
      <c r="BG5468" s="40"/>
      <c r="BK5468" s="40"/>
      <c r="BL5468" s="79"/>
      <c r="BM5468" s="94"/>
      <c r="BO5468" s="97"/>
      <c r="BQ5468" s="40"/>
      <c r="BR5468" s="94"/>
      <c r="BS5468" s="94"/>
      <c r="BT5468" s="94"/>
      <c r="BU5468" s="40"/>
      <c r="BV5468" s="82"/>
      <c r="BW5468" s="94"/>
      <c r="BX5468" s="48"/>
      <c r="BY5468" s="97"/>
      <c r="BZ5468" s="48"/>
      <c r="CA5468" s="40"/>
      <c r="CB5468" s="94"/>
      <c r="CC5468" s="94"/>
      <c r="CD5468" s="94"/>
      <c r="CE5468" s="40"/>
      <c r="CF5468" s="73"/>
      <c r="CG5468" s="41"/>
      <c r="CH5468" s="41"/>
      <c r="CI5468" s="41"/>
      <c r="CJ5468" s="41"/>
      <c r="CK5468" s="41"/>
      <c r="CL5468" s="68"/>
      <c r="CM5468" s="41"/>
      <c r="CN5468" s="41"/>
      <c r="CO5468" s="39"/>
      <c r="CP5468" s="78"/>
    </row>
    <row r="5469" spans="1:94" s="38" customFormat="1" x14ac:dyDescent="0.25">
      <c r="A5469" s="38">
        <v>5466</v>
      </c>
      <c r="F5469" s="39"/>
      <c r="Q5469" s="39"/>
      <c r="R5469" s="40"/>
      <c r="S5469" s="40"/>
      <c r="T5469" s="39"/>
      <c r="AG5469" s="110"/>
      <c r="AH5469" s="94"/>
      <c r="AJ5469" s="97"/>
      <c r="AL5469" s="39"/>
      <c r="AP5469" s="39"/>
      <c r="AQ5469" s="77"/>
      <c r="AR5469" s="94"/>
      <c r="AT5469" s="97"/>
      <c r="BB5469" s="79"/>
      <c r="BC5469" s="94"/>
      <c r="BE5469" s="97"/>
      <c r="BF5469" s="97"/>
      <c r="BG5469" s="40"/>
      <c r="BK5469" s="40"/>
      <c r="BL5469" s="79"/>
      <c r="BM5469" s="94"/>
      <c r="BO5469" s="97"/>
      <c r="BQ5469" s="40"/>
      <c r="BR5469" s="94"/>
      <c r="BS5469" s="94"/>
      <c r="BT5469" s="94"/>
      <c r="BU5469" s="40"/>
      <c r="BV5469" s="82"/>
      <c r="BW5469" s="94"/>
      <c r="BX5469" s="48"/>
      <c r="BY5469" s="97"/>
      <c r="BZ5469" s="48"/>
      <c r="CA5469" s="40"/>
      <c r="CB5469" s="94"/>
      <c r="CC5469" s="94"/>
      <c r="CD5469" s="94"/>
      <c r="CE5469" s="40"/>
      <c r="CF5469" s="73"/>
      <c r="CG5469" s="41"/>
      <c r="CH5469" s="41"/>
      <c r="CI5469" s="41"/>
      <c r="CJ5469" s="41"/>
      <c r="CK5469" s="41"/>
      <c r="CL5469" s="68"/>
      <c r="CM5469" s="41"/>
      <c r="CN5469" s="41"/>
      <c r="CO5469" s="39"/>
      <c r="CP5469" s="78"/>
    </row>
    <row r="5470" spans="1:94" s="38" customFormat="1" x14ac:dyDescent="0.25">
      <c r="A5470" s="38">
        <v>5467</v>
      </c>
      <c r="F5470" s="39"/>
      <c r="Q5470" s="39"/>
      <c r="R5470" s="40"/>
      <c r="S5470" s="40"/>
      <c r="T5470" s="39"/>
      <c r="AG5470" s="110"/>
      <c r="AH5470" s="94"/>
      <c r="AJ5470" s="97"/>
      <c r="AL5470" s="39"/>
      <c r="AP5470" s="39"/>
      <c r="AQ5470" s="77"/>
      <c r="AR5470" s="94"/>
      <c r="AT5470" s="97"/>
      <c r="BB5470" s="79"/>
      <c r="BC5470" s="94"/>
      <c r="BE5470" s="97"/>
      <c r="BF5470" s="97"/>
      <c r="BG5470" s="40"/>
      <c r="BK5470" s="40"/>
      <c r="BL5470" s="79"/>
      <c r="BM5470" s="94"/>
      <c r="BO5470" s="97"/>
      <c r="BQ5470" s="40"/>
      <c r="BR5470" s="94"/>
      <c r="BS5470" s="94"/>
      <c r="BT5470" s="94"/>
      <c r="BU5470" s="40"/>
      <c r="BV5470" s="82"/>
      <c r="BW5470" s="94"/>
      <c r="BX5470" s="48"/>
      <c r="BY5470" s="97"/>
      <c r="BZ5470" s="48"/>
      <c r="CA5470" s="40"/>
      <c r="CB5470" s="94"/>
      <c r="CC5470" s="94"/>
      <c r="CD5470" s="94"/>
      <c r="CE5470" s="40"/>
      <c r="CF5470" s="73"/>
      <c r="CG5470" s="41"/>
      <c r="CH5470" s="41"/>
      <c r="CI5470" s="41"/>
      <c r="CJ5470" s="41"/>
      <c r="CK5470" s="41"/>
      <c r="CL5470" s="68"/>
      <c r="CM5470" s="41"/>
      <c r="CN5470" s="41"/>
      <c r="CO5470" s="39"/>
      <c r="CP5470" s="78"/>
    </row>
    <row r="5471" spans="1:94" s="38" customFormat="1" x14ac:dyDescent="0.25">
      <c r="A5471" s="38">
        <v>5468</v>
      </c>
      <c r="F5471" s="39"/>
      <c r="Q5471" s="39"/>
      <c r="R5471" s="40"/>
      <c r="S5471" s="40"/>
      <c r="T5471" s="39"/>
      <c r="AG5471" s="110"/>
      <c r="AH5471" s="94"/>
      <c r="AJ5471" s="97"/>
      <c r="AL5471" s="39"/>
      <c r="AP5471" s="39"/>
      <c r="AQ5471" s="77"/>
      <c r="AR5471" s="94"/>
      <c r="AT5471" s="97"/>
      <c r="BB5471" s="79"/>
      <c r="BC5471" s="94"/>
      <c r="BE5471" s="97"/>
      <c r="BF5471" s="97"/>
      <c r="BG5471" s="40"/>
      <c r="BK5471" s="40"/>
      <c r="BL5471" s="79"/>
      <c r="BM5471" s="94"/>
      <c r="BO5471" s="97"/>
      <c r="BQ5471" s="40"/>
      <c r="BR5471" s="94"/>
      <c r="BS5471" s="94"/>
      <c r="BT5471" s="94"/>
      <c r="BU5471" s="40"/>
      <c r="BV5471" s="82"/>
      <c r="BW5471" s="94"/>
      <c r="BX5471" s="48"/>
      <c r="BY5471" s="97"/>
      <c r="BZ5471" s="48"/>
      <c r="CA5471" s="40"/>
      <c r="CB5471" s="94"/>
      <c r="CC5471" s="94"/>
      <c r="CD5471" s="94"/>
      <c r="CE5471" s="40"/>
      <c r="CF5471" s="73"/>
      <c r="CG5471" s="41"/>
      <c r="CH5471" s="41"/>
      <c r="CI5471" s="41"/>
      <c r="CJ5471" s="41"/>
      <c r="CK5471" s="41"/>
      <c r="CL5471" s="68"/>
      <c r="CM5471" s="41"/>
      <c r="CN5471" s="41"/>
      <c r="CO5471" s="39"/>
      <c r="CP5471" s="78"/>
    </row>
    <row r="5472" spans="1:94" s="38" customFormat="1" x14ac:dyDescent="0.25">
      <c r="A5472" s="38">
        <v>5469</v>
      </c>
      <c r="F5472" s="39"/>
      <c r="Q5472" s="39"/>
      <c r="R5472" s="40"/>
      <c r="S5472" s="40"/>
      <c r="T5472" s="39"/>
      <c r="AG5472" s="110"/>
      <c r="AH5472" s="94"/>
      <c r="AJ5472" s="97"/>
      <c r="AL5472" s="39"/>
      <c r="AP5472" s="39"/>
      <c r="AQ5472" s="77"/>
      <c r="AR5472" s="94"/>
      <c r="AT5472" s="97"/>
      <c r="BB5472" s="79"/>
      <c r="BC5472" s="94"/>
      <c r="BE5472" s="97"/>
      <c r="BF5472" s="97"/>
      <c r="BG5472" s="40"/>
      <c r="BK5472" s="40"/>
      <c r="BL5472" s="79"/>
      <c r="BM5472" s="94"/>
      <c r="BO5472" s="97"/>
      <c r="BQ5472" s="40"/>
      <c r="BR5472" s="94"/>
      <c r="BS5472" s="94"/>
      <c r="BT5472" s="94"/>
      <c r="BU5472" s="40"/>
      <c r="BV5472" s="82"/>
      <c r="BW5472" s="94"/>
      <c r="BX5472" s="48"/>
      <c r="BY5472" s="97"/>
      <c r="BZ5472" s="48"/>
      <c r="CA5472" s="40"/>
      <c r="CB5472" s="94"/>
      <c r="CC5472" s="94"/>
      <c r="CD5472" s="94"/>
      <c r="CE5472" s="40"/>
      <c r="CF5472" s="73"/>
      <c r="CG5472" s="41"/>
      <c r="CH5472" s="41"/>
      <c r="CI5472" s="41"/>
      <c r="CJ5472" s="41"/>
      <c r="CK5472" s="41"/>
      <c r="CL5472" s="68"/>
      <c r="CM5472" s="41"/>
      <c r="CN5472" s="41"/>
      <c r="CO5472" s="39"/>
      <c r="CP5472" s="78"/>
    </row>
    <row r="5473" spans="1:94" s="38" customFormat="1" x14ac:dyDescent="0.25">
      <c r="A5473" s="38">
        <v>5470</v>
      </c>
      <c r="F5473" s="39"/>
      <c r="Q5473" s="39"/>
      <c r="R5473" s="40"/>
      <c r="S5473" s="40"/>
      <c r="T5473" s="39"/>
      <c r="AG5473" s="110"/>
      <c r="AH5473" s="94"/>
      <c r="AJ5473" s="97"/>
      <c r="AL5473" s="39"/>
      <c r="AP5473" s="39"/>
      <c r="AQ5473" s="77"/>
      <c r="AR5473" s="94"/>
      <c r="AT5473" s="97"/>
      <c r="BB5473" s="79"/>
      <c r="BC5473" s="94"/>
      <c r="BE5473" s="97"/>
      <c r="BF5473" s="97"/>
      <c r="BG5473" s="40"/>
      <c r="BK5473" s="40"/>
      <c r="BL5473" s="79"/>
      <c r="BM5473" s="94"/>
      <c r="BO5473" s="97"/>
      <c r="BQ5473" s="40"/>
      <c r="BR5473" s="94"/>
      <c r="BS5473" s="94"/>
      <c r="BT5473" s="94"/>
      <c r="BU5473" s="40"/>
      <c r="BV5473" s="82"/>
      <c r="BW5473" s="94"/>
      <c r="BX5473" s="48"/>
      <c r="BY5473" s="97"/>
      <c r="BZ5473" s="48"/>
      <c r="CA5473" s="40"/>
      <c r="CB5473" s="94"/>
      <c r="CC5473" s="94"/>
      <c r="CD5473" s="94"/>
      <c r="CE5473" s="40"/>
      <c r="CF5473" s="73"/>
      <c r="CG5473" s="41"/>
      <c r="CH5473" s="41"/>
      <c r="CI5473" s="41"/>
      <c r="CJ5473" s="41"/>
      <c r="CK5473" s="41"/>
      <c r="CL5473" s="68"/>
      <c r="CM5473" s="41"/>
      <c r="CN5473" s="41"/>
      <c r="CO5473" s="39"/>
      <c r="CP5473" s="78"/>
    </row>
    <row r="5474" spans="1:94" s="38" customFormat="1" x14ac:dyDescent="0.25">
      <c r="A5474" s="38">
        <v>5471</v>
      </c>
      <c r="F5474" s="39"/>
      <c r="Q5474" s="39"/>
      <c r="R5474" s="40"/>
      <c r="S5474" s="40"/>
      <c r="T5474" s="39"/>
      <c r="AG5474" s="110"/>
      <c r="AH5474" s="94"/>
      <c r="AJ5474" s="97"/>
      <c r="AL5474" s="39"/>
      <c r="AP5474" s="39"/>
      <c r="AQ5474" s="77"/>
      <c r="AR5474" s="94"/>
      <c r="AT5474" s="97"/>
      <c r="BB5474" s="79"/>
      <c r="BC5474" s="94"/>
      <c r="BE5474" s="97"/>
      <c r="BF5474" s="97"/>
      <c r="BG5474" s="40"/>
      <c r="BK5474" s="40"/>
      <c r="BL5474" s="79"/>
      <c r="BM5474" s="94"/>
      <c r="BO5474" s="97"/>
      <c r="BQ5474" s="40"/>
      <c r="BR5474" s="94"/>
      <c r="BS5474" s="94"/>
      <c r="BT5474" s="94"/>
      <c r="BU5474" s="40"/>
      <c r="BV5474" s="82"/>
      <c r="BW5474" s="94"/>
      <c r="BX5474" s="48"/>
      <c r="BY5474" s="97"/>
      <c r="BZ5474" s="48"/>
      <c r="CA5474" s="40"/>
      <c r="CB5474" s="94"/>
      <c r="CC5474" s="94"/>
      <c r="CD5474" s="94"/>
      <c r="CE5474" s="40"/>
      <c r="CF5474" s="73"/>
      <c r="CG5474" s="41"/>
      <c r="CH5474" s="41"/>
      <c r="CI5474" s="41"/>
      <c r="CJ5474" s="41"/>
      <c r="CK5474" s="41"/>
      <c r="CL5474" s="68"/>
      <c r="CM5474" s="41"/>
      <c r="CN5474" s="41"/>
      <c r="CO5474" s="39"/>
      <c r="CP5474" s="78"/>
    </row>
    <row r="5475" spans="1:94" s="38" customFormat="1" x14ac:dyDescent="0.25">
      <c r="A5475" s="38">
        <v>5472</v>
      </c>
      <c r="F5475" s="39"/>
      <c r="Q5475" s="39"/>
      <c r="R5475" s="40"/>
      <c r="S5475" s="40"/>
      <c r="T5475" s="39"/>
      <c r="AG5475" s="110"/>
      <c r="AH5475" s="94"/>
      <c r="AJ5475" s="97"/>
      <c r="AL5475" s="39"/>
      <c r="AP5475" s="39"/>
      <c r="AQ5475" s="77"/>
      <c r="AR5475" s="94"/>
      <c r="AT5475" s="97"/>
      <c r="BB5475" s="79"/>
      <c r="BC5475" s="94"/>
      <c r="BE5475" s="97"/>
      <c r="BF5475" s="97"/>
      <c r="BG5475" s="40"/>
      <c r="BK5475" s="40"/>
      <c r="BL5475" s="79"/>
      <c r="BM5475" s="94"/>
      <c r="BO5475" s="97"/>
      <c r="BQ5475" s="40"/>
      <c r="BR5475" s="94"/>
      <c r="BS5475" s="94"/>
      <c r="BT5475" s="94"/>
      <c r="BU5475" s="40"/>
      <c r="BV5475" s="82"/>
      <c r="BW5475" s="94"/>
      <c r="BX5475" s="48"/>
      <c r="BY5475" s="97"/>
      <c r="BZ5475" s="48"/>
      <c r="CA5475" s="40"/>
      <c r="CB5475" s="94"/>
      <c r="CC5475" s="94"/>
      <c r="CD5475" s="94"/>
      <c r="CE5475" s="40"/>
      <c r="CF5475" s="73"/>
      <c r="CG5475" s="41"/>
      <c r="CH5475" s="41"/>
      <c r="CI5475" s="41"/>
      <c r="CJ5475" s="41"/>
      <c r="CK5475" s="41"/>
      <c r="CL5475" s="68"/>
      <c r="CM5475" s="41"/>
      <c r="CN5475" s="41"/>
      <c r="CO5475" s="39"/>
      <c r="CP5475" s="78"/>
    </row>
    <row r="5476" spans="1:94" s="38" customFormat="1" x14ac:dyDescent="0.25">
      <c r="A5476" s="38">
        <v>5473</v>
      </c>
      <c r="F5476" s="39"/>
      <c r="Q5476" s="39"/>
      <c r="R5476" s="40"/>
      <c r="S5476" s="40"/>
      <c r="T5476" s="39"/>
      <c r="AG5476" s="110"/>
      <c r="AH5476" s="94"/>
      <c r="AJ5476" s="97"/>
      <c r="AL5476" s="39"/>
      <c r="AP5476" s="39"/>
      <c r="AQ5476" s="77"/>
      <c r="AR5476" s="94"/>
      <c r="AT5476" s="97"/>
      <c r="BB5476" s="79"/>
      <c r="BC5476" s="94"/>
      <c r="BE5476" s="97"/>
      <c r="BF5476" s="97"/>
      <c r="BG5476" s="40"/>
      <c r="BK5476" s="40"/>
      <c r="BL5476" s="79"/>
      <c r="BM5476" s="94"/>
      <c r="BO5476" s="97"/>
      <c r="BQ5476" s="40"/>
      <c r="BR5476" s="94"/>
      <c r="BS5476" s="94"/>
      <c r="BT5476" s="94"/>
      <c r="BU5476" s="40"/>
      <c r="BV5476" s="82"/>
      <c r="BW5476" s="94"/>
      <c r="BX5476" s="48"/>
      <c r="BY5476" s="97"/>
      <c r="BZ5476" s="48"/>
      <c r="CA5476" s="40"/>
      <c r="CB5476" s="94"/>
      <c r="CC5476" s="94"/>
      <c r="CD5476" s="94"/>
      <c r="CE5476" s="40"/>
      <c r="CF5476" s="73"/>
      <c r="CG5476" s="41"/>
      <c r="CH5476" s="41"/>
      <c r="CI5476" s="41"/>
      <c r="CJ5476" s="41"/>
      <c r="CK5476" s="41"/>
      <c r="CL5476" s="68"/>
      <c r="CM5476" s="41"/>
      <c r="CN5476" s="41"/>
      <c r="CO5476" s="39"/>
      <c r="CP5476" s="78"/>
    </row>
    <row r="5477" spans="1:94" s="38" customFormat="1" x14ac:dyDescent="0.25">
      <c r="A5477" s="38">
        <v>5474</v>
      </c>
      <c r="F5477" s="39"/>
      <c r="Q5477" s="39"/>
      <c r="R5477" s="40"/>
      <c r="S5477" s="40"/>
      <c r="T5477" s="39"/>
      <c r="AG5477" s="110"/>
      <c r="AH5477" s="94"/>
      <c r="AJ5477" s="97"/>
      <c r="AL5477" s="39"/>
      <c r="AP5477" s="39"/>
      <c r="AQ5477" s="77"/>
      <c r="AR5477" s="94"/>
      <c r="AT5477" s="97"/>
      <c r="BB5477" s="79"/>
      <c r="BC5477" s="94"/>
      <c r="BE5477" s="97"/>
      <c r="BF5477" s="97"/>
      <c r="BG5477" s="40"/>
      <c r="BK5477" s="40"/>
      <c r="BL5477" s="79"/>
      <c r="BM5477" s="94"/>
      <c r="BO5477" s="97"/>
      <c r="BQ5477" s="40"/>
      <c r="BR5477" s="94"/>
      <c r="BS5477" s="94"/>
      <c r="BT5477" s="94"/>
      <c r="BU5477" s="40"/>
      <c r="BV5477" s="82"/>
      <c r="BW5477" s="94"/>
      <c r="BX5477" s="48"/>
      <c r="BY5477" s="97"/>
      <c r="BZ5477" s="48"/>
      <c r="CA5477" s="40"/>
      <c r="CB5477" s="94"/>
      <c r="CC5477" s="94"/>
      <c r="CD5477" s="94"/>
      <c r="CE5477" s="40"/>
      <c r="CF5477" s="73"/>
      <c r="CG5477" s="41"/>
      <c r="CH5477" s="41"/>
      <c r="CI5477" s="41"/>
      <c r="CJ5477" s="41"/>
      <c r="CK5477" s="41"/>
      <c r="CL5477" s="68"/>
      <c r="CM5477" s="41"/>
      <c r="CN5477" s="41"/>
      <c r="CO5477" s="39"/>
      <c r="CP5477" s="78"/>
    </row>
    <row r="5478" spans="1:94" s="38" customFormat="1" x14ac:dyDescent="0.25">
      <c r="A5478" s="38">
        <v>5475</v>
      </c>
      <c r="F5478" s="39"/>
      <c r="Q5478" s="39"/>
      <c r="R5478" s="40"/>
      <c r="S5478" s="40"/>
      <c r="T5478" s="39"/>
      <c r="AG5478" s="110"/>
      <c r="AH5478" s="94"/>
      <c r="AJ5478" s="97"/>
      <c r="AL5478" s="39"/>
      <c r="AP5478" s="39"/>
      <c r="AQ5478" s="77"/>
      <c r="AR5478" s="94"/>
      <c r="AT5478" s="97"/>
      <c r="BB5478" s="79"/>
      <c r="BC5478" s="94"/>
      <c r="BE5478" s="97"/>
      <c r="BF5478" s="97"/>
      <c r="BG5478" s="40"/>
      <c r="BK5478" s="40"/>
      <c r="BL5478" s="79"/>
      <c r="BM5478" s="94"/>
      <c r="BO5478" s="97"/>
      <c r="BQ5478" s="40"/>
      <c r="BR5478" s="94"/>
      <c r="BS5478" s="94"/>
      <c r="BT5478" s="94"/>
      <c r="BU5478" s="40"/>
      <c r="BV5478" s="82"/>
      <c r="BW5478" s="94"/>
      <c r="BX5478" s="48"/>
      <c r="BY5478" s="97"/>
      <c r="BZ5478" s="48"/>
      <c r="CA5478" s="40"/>
      <c r="CB5478" s="94"/>
      <c r="CC5478" s="94"/>
      <c r="CD5478" s="94"/>
      <c r="CE5478" s="40"/>
      <c r="CF5478" s="73"/>
      <c r="CG5478" s="41"/>
      <c r="CH5478" s="41"/>
      <c r="CI5478" s="41"/>
      <c r="CJ5478" s="41"/>
      <c r="CK5478" s="41"/>
      <c r="CL5478" s="68"/>
      <c r="CM5478" s="41"/>
      <c r="CN5478" s="41"/>
      <c r="CO5478" s="39"/>
      <c r="CP5478" s="78"/>
    </row>
    <row r="5479" spans="1:94" s="38" customFormat="1" x14ac:dyDescent="0.25">
      <c r="A5479" s="38">
        <v>5476</v>
      </c>
      <c r="F5479" s="39"/>
      <c r="Q5479" s="39"/>
      <c r="R5479" s="40"/>
      <c r="S5479" s="40"/>
      <c r="T5479" s="39"/>
      <c r="AG5479" s="110"/>
      <c r="AH5479" s="94"/>
      <c r="AJ5479" s="97"/>
      <c r="AL5479" s="39"/>
      <c r="AP5479" s="39"/>
      <c r="AQ5479" s="77"/>
      <c r="AR5479" s="94"/>
      <c r="AT5479" s="97"/>
      <c r="BB5479" s="79"/>
      <c r="BC5479" s="94"/>
      <c r="BE5479" s="97"/>
      <c r="BF5479" s="97"/>
      <c r="BG5479" s="40"/>
      <c r="BK5479" s="40"/>
      <c r="BL5479" s="79"/>
      <c r="BM5479" s="94"/>
      <c r="BO5479" s="97"/>
      <c r="BQ5479" s="40"/>
      <c r="BR5479" s="94"/>
      <c r="BS5479" s="94"/>
      <c r="BT5479" s="94"/>
      <c r="BU5479" s="40"/>
      <c r="BV5479" s="82"/>
      <c r="BW5479" s="94"/>
      <c r="BX5479" s="48"/>
      <c r="BY5479" s="97"/>
      <c r="BZ5479" s="48"/>
      <c r="CA5479" s="40"/>
      <c r="CB5479" s="94"/>
      <c r="CC5479" s="94"/>
      <c r="CD5479" s="94"/>
      <c r="CE5479" s="40"/>
      <c r="CF5479" s="73"/>
      <c r="CG5479" s="41"/>
      <c r="CH5479" s="41"/>
      <c r="CI5479" s="41"/>
      <c r="CJ5479" s="41"/>
      <c r="CK5479" s="41"/>
      <c r="CL5479" s="68"/>
      <c r="CM5479" s="41"/>
      <c r="CN5479" s="41"/>
      <c r="CO5479" s="39"/>
      <c r="CP5479" s="78"/>
    </row>
    <row r="5480" spans="1:94" s="38" customFormat="1" x14ac:dyDescent="0.25">
      <c r="A5480" s="38">
        <v>5477</v>
      </c>
      <c r="F5480" s="39"/>
      <c r="Q5480" s="39"/>
      <c r="R5480" s="40"/>
      <c r="S5480" s="40"/>
      <c r="T5480" s="39"/>
      <c r="AG5480" s="110"/>
      <c r="AH5480" s="94"/>
      <c r="AJ5480" s="97"/>
      <c r="AL5480" s="39"/>
      <c r="AP5480" s="39"/>
      <c r="AQ5480" s="77"/>
      <c r="AR5480" s="94"/>
      <c r="AT5480" s="97"/>
      <c r="BB5480" s="79"/>
      <c r="BC5480" s="94"/>
      <c r="BE5480" s="97"/>
      <c r="BF5480" s="97"/>
      <c r="BG5480" s="40"/>
      <c r="BK5480" s="40"/>
      <c r="BL5480" s="79"/>
      <c r="BM5480" s="94"/>
      <c r="BO5480" s="97"/>
      <c r="BQ5480" s="40"/>
      <c r="BR5480" s="94"/>
      <c r="BS5480" s="94"/>
      <c r="BT5480" s="94"/>
      <c r="BU5480" s="40"/>
      <c r="BV5480" s="82"/>
      <c r="BW5480" s="94"/>
      <c r="BX5480" s="48"/>
      <c r="BY5480" s="97"/>
      <c r="BZ5480" s="48"/>
      <c r="CA5480" s="40"/>
      <c r="CB5480" s="94"/>
      <c r="CC5480" s="94"/>
      <c r="CD5480" s="94"/>
      <c r="CE5480" s="40"/>
      <c r="CF5480" s="73"/>
      <c r="CG5480" s="41"/>
      <c r="CH5480" s="41"/>
      <c r="CI5480" s="41"/>
      <c r="CJ5480" s="41"/>
      <c r="CK5480" s="41"/>
      <c r="CL5480" s="68"/>
      <c r="CM5480" s="41"/>
      <c r="CN5480" s="41"/>
      <c r="CO5480" s="39"/>
      <c r="CP5480" s="78"/>
    </row>
    <row r="5481" spans="1:94" s="38" customFormat="1" x14ac:dyDescent="0.25">
      <c r="A5481" s="38">
        <v>5478</v>
      </c>
      <c r="F5481" s="39"/>
      <c r="Q5481" s="39"/>
      <c r="R5481" s="40"/>
      <c r="S5481" s="40"/>
      <c r="T5481" s="39"/>
      <c r="AG5481" s="110"/>
      <c r="AH5481" s="94"/>
      <c r="AJ5481" s="97"/>
      <c r="AL5481" s="39"/>
      <c r="AP5481" s="39"/>
      <c r="AQ5481" s="77"/>
      <c r="AR5481" s="94"/>
      <c r="AT5481" s="97"/>
      <c r="BB5481" s="79"/>
      <c r="BC5481" s="94"/>
      <c r="BE5481" s="97"/>
      <c r="BF5481" s="97"/>
      <c r="BG5481" s="40"/>
      <c r="BK5481" s="40"/>
      <c r="BL5481" s="79"/>
      <c r="BM5481" s="94"/>
      <c r="BO5481" s="97"/>
      <c r="BQ5481" s="40"/>
      <c r="BR5481" s="94"/>
      <c r="BS5481" s="94"/>
      <c r="BT5481" s="94"/>
      <c r="BU5481" s="40"/>
      <c r="BV5481" s="82"/>
      <c r="BW5481" s="94"/>
      <c r="BX5481" s="48"/>
      <c r="BY5481" s="97"/>
      <c r="BZ5481" s="48"/>
      <c r="CA5481" s="40"/>
      <c r="CB5481" s="94"/>
      <c r="CC5481" s="94"/>
      <c r="CD5481" s="94"/>
      <c r="CE5481" s="40"/>
      <c r="CF5481" s="73"/>
      <c r="CG5481" s="41"/>
      <c r="CH5481" s="41"/>
      <c r="CI5481" s="41"/>
      <c r="CJ5481" s="41"/>
      <c r="CK5481" s="41"/>
      <c r="CL5481" s="68"/>
      <c r="CM5481" s="41"/>
      <c r="CN5481" s="41"/>
      <c r="CO5481" s="39"/>
      <c r="CP5481" s="78"/>
    </row>
    <row r="5482" spans="1:94" s="38" customFormat="1" x14ac:dyDescent="0.25">
      <c r="A5482" s="38">
        <v>5479</v>
      </c>
      <c r="F5482" s="39"/>
      <c r="Q5482" s="39"/>
      <c r="R5482" s="40"/>
      <c r="S5482" s="40"/>
      <c r="T5482" s="39"/>
      <c r="AG5482" s="110"/>
      <c r="AH5482" s="94"/>
      <c r="AJ5482" s="97"/>
      <c r="AL5482" s="39"/>
      <c r="AP5482" s="39"/>
      <c r="AQ5482" s="77"/>
      <c r="AR5482" s="94"/>
      <c r="AT5482" s="97"/>
      <c r="BB5482" s="79"/>
      <c r="BC5482" s="94"/>
      <c r="BE5482" s="97"/>
      <c r="BF5482" s="97"/>
      <c r="BG5482" s="40"/>
      <c r="BK5482" s="40"/>
      <c r="BL5482" s="79"/>
      <c r="BM5482" s="94"/>
      <c r="BO5482" s="97"/>
      <c r="BQ5482" s="40"/>
      <c r="BR5482" s="94"/>
      <c r="BS5482" s="94"/>
      <c r="BT5482" s="94"/>
      <c r="BU5482" s="40"/>
      <c r="BV5482" s="82"/>
      <c r="BW5482" s="94"/>
      <c r="BX5482" s="48"/>
      <c r="BY5482" s="97"/>
      <c r="BZ5482" s="48"/>
      <c r="CA5482" s="40"/>
      <c r="CB5482" s="94"/>
      <c r="CC5482" s="94"/>
      <c r="CD5482" s="94"/>
      <c r="CE5482" s="40"/>
      <c r="CF5482" s="73"/>
      <c r="CG5482" s="41"/>
      <c r="CH5482" s="41"/>
      <c r="CI5482" s="41"/>
      <c r="CJ5482" s="41"/>
      <c r="CK5482" s="41"/>
      <c r="CL5482" s="68"/>
      <c r="CM5482" s="41"/>
      <c r="CN5482" s="41"/>
      <c r="CO5482" s="39"/>
      <c r="CP5482" s="78"/>
    </row>
    <row r="5483" spans="1:94" s="38" customFormat="1" x14ac:dyDescent="0.25">
      <c r="A5483" s="38">
        <v>5480</v>
      </c>
      <c r="F5483" s="39"/>
      <c r="Q5483" s="39"/>
      <c r="R5483" s="40"/>
      <c r="S5483" s="40"/>
      <c r="T5483" s="39"/>
      <c r="AG5483" s="110"/>
      <c r="AH5483" s="94"/>
      <c r="AJ5483" s="97"/>
      <c r="AL5483" s="39"/>
      <c r="AP5483" s="39"/>
      <c r="AQ5483" s="77"/>
      <c r="AR5483" s="94"/>
      <c r="AT5483" s="97"/>
      <c r="BB5483" s="79"/>
      <c r="BC5483" s="94"/>
      <c r="BE5483" s="97"/>
      <c r="BF5483" s="97"/>
      <c r="BG5483" s="40"/>
      <c r="BK5483" s="40"/>
      <c r="BL5483" s="79"/>
      <c r="BM5483" s="94"/>
      <c r="BO5483" s="97"/>
      <c r="BQ5483" s="40"/>
      <c r="BR5483" s="94"/>
      <c r="BS5483" s="94"/>
      <c r="BT5483" s="94"/>
      <c r="BU5483" s="40"/>
      <c r="BV5483" s="82"/>
      <c r="BW5483" s="94"/>
      <c r="BX5483" s="48"/>
      <c r="BY5483" s="97"/>
      <c r="BZ5483" s="48"/>
      <c r="CA5483" s="40"/>
      <c r="CB5483" s="94"/>
      <c r="CC5483" s="94"/>
      <c r="CD5483" s="94"/>
      <c r="CE5483" s="40"/>
      <c r="CF5483" s="73"/>
      <c r="CG5483" s="41"/>
      <c r="CH5483" s="41"/>
      <c r="CI5483" s="41"/>
      <c r="CJ5483" s="41"/>
      <c r="CK5483" s="41"/>
      <c r="CL5483" s="68"/>
      <c r="CM5483" s="41"/>
      <c r="CN5483" s="41"/>
      <c r="CO5483" s="39"/>
      <c r="CP5483" s="78"/>
    </row>
    <row r="5484" spans="1:94" s="38" customFormat="1" x14ac:dyDescent="0.25">
      <c r="A5484" s="38">
        <v>5481</v>
      </c>
      <c r="F5484" s="39"/>
      <c r="Q5484" s="39"/>
      <c r="R5484" s="40"/>
      <c r="S5484" s="40"/>
      <c r="T5484" s="39"/>
      <c r="AG5484" s="110"/>
      <c r="AH5484" s="94"/>
      <c r="AJ5484" s="97"/>
      <c r="AL5484" s="39"/>
      <c r="AP5484" s="39"/>
      <c r="AQ5484" s="77"/>
      <c r="AR5484" s="94"/>
      <c r="AT5484" s="97"/>
      <c r="BB5484" s="79"/>
      <c r="BC5484" s="94"/>
      <c r="BE5484" s="97"/>
      <c r="BF5484" s="97"/>
      <c r="BG5484" s="40"/>
      <c r="BK5484" s="40"/>
      <c r="BL5484" s="79"/>
      <c r="BM5484" s="94"/>
      <c r="BO5484" s="97"/>
      <c r="BQ5484" s="40"/>
      <c r="BR5484" s="94"/>
      <c r="BS5484" s="94"/>
      <c r="BT5484" s="94"/>
      <c r="BU5484" s="40"/>
      <c r="BV5484" s="82"/>
      <c r="BW5484" s="94"/>
      <c r="BX5484" s="48"/>
      <c r="BY5484" s="97"/>
      <c r="BZ5484" s="48"/>
      <c r="CA5484" s="40"/>
      <c r="CB5484" s="94"/>
      <c r="CC5484" s="94"/>
      <c r="CD5484" s="94"/>
      <c r="CE5484" s="40"/>
      <c r="CF5484" s="73"/>
      <c r="CG5484" s="41"/>
      <c r="CH5484" s="41"/>
      <c r="CI5484" s="41"/>
      <c r="CJ5484" s="41"/>
      <c r="CK5484" s="41"/>
      <c r="CL5484" s="68"/>
      <c r="CM5484" s="41"/>
      <c r="CN5484" s="41"/>
      <c r="CO5484" s="39"/>
      <c r="CP5484" s="78"/>
    </row>
    <row r="5485" spans="1:94" s="38" customFormat="1" x14ac:dyDescent="0.25">
      <c r="A5485" s="38">
        <v>5482</v>
      </c>
      <c r="F5485" s="39"/>
      <c r="Q5485" s="39"/>
      <c r="R5485" s="40"/>
      <c r="S5485" s="40"/>
      <c r="T5485" s="39"/>
      <c r="AG5485" s="110"/>
      <c r="AH5485" s="94"/>
      <c r="AJ5485" s="97"/>
      <c r="AL5485" s="39"/>
      <c r="AP5485" s="39"/>
      <c r="AQ5485" s="77"/>
      <c r="AR5485" s="94"/>
      <c r="AT5485" s="97"/>
      <c r="BB5485" s="79"/>
      <c r="BC5485" s="94"/>
      <c r="BE5485" s="97"/>
      <c r="BF5485" s="97"/>
      <c r="BG5485" s="40"/>
      <c r="BK5485" s="40"/>
      <c r="BL5485" s="79"/>
      <c r="BM5485" s="94"/>
      <c r="BO5485" s="97"/>
      <c r="BQ5485" s="40"/>
      <c r="BR5485" s="94"/>
      <c r="BS5485" s="94"/>
      <c r="BT5485" s="94"/>
      <c r="BU5485" s="40"/>
      <c r="BV5485" s="82"/>
      <c r="BW5485" s="94"/>
      <c r="BX5485" s="48"/>
      <c r="BY5485" s="97"/>
      <c r="BZ5485" s="48"/>
      <c r="CA5485" s="40"/>
      <c r="CB5485" s="94"/>
      <c r="CC5485" s="94"/>
      <c r="CD5485" s="94"/>
      <c r="CE5485" s="40"/>
      <c r="CF5485" s="73"/>
      <c r="CG5485" s="41"/>
      <c r="CH5485" s="41"/>
      <c r="CI5485" s="41"/>
      <c r="CJ5485" s="41"/>
      <c r="CK5485" s="41"/>
      <c r="CL5485" s="68"/>
      <c r="CM5485" s="41"/>
      <c r="CN5485" s="41"/>
      <c r="CO5485" s="39"/>
      <c r="CP5485" s="78"/>
    </row>
    <row r="5486" spans="1:94" s="38" customFormat="1" x14ac:dyDescent="0.25">
      <c r="A5486" s="38">
        <v>5483</v>
      </c>
      <c r="F5486" s="39"/>
      <c r="Q5486" s="39"/>
      <c r="R5486" s="40"/>
      <c r="S5486" s="40"/>
      <c r="T5486" s="39"/>
      <c r="AG5486" s="110"/>
      <c r="AH5486" s="94"/>
      <c r="AJ5486" s="97"/>
      <c r="AL5486" s="39"/>
      <c r="AP5486" s="39"/>
      <c r="AQ5486" s="77"/>
      <c r="AR5486" s="94"/>
      <c r="AT5486" s="97"/>
      <c r="BB5486" s="79"/>
      <c r="BC5486" s="94"/>
      <c r="BE5486" s="97"/>
      <c r="BF5486" s="97"/>
      <c r="BG5486" s="40"/>
      <c r="BK5486" s="40"/>
      <c r="BL5486" s="79"/>
      <c r="BM5486" s="94"/>
      <c r="BO5486" s="97"/>
      <c r="BQ5486" s="40"/>
      <c r="BR5486" s="94"/>
      <c r="BS5486" s="94"/>
      <c r="BT5486" s="94"/>
      <c r="BU5486" s="40"/>
      <c r="BV5486" s="82"/>
      <c r="BW5486" s="94"/>
      <c r="BX5486" s="48"/>
      <c r="BY5486" s="97"/>
      <c r="BZ5486" s="48"/>
      <c r="CA5486" s="40"/>
      <c r="CB5486" s="94"/>
      <c r="CC5486" s="94"/>
      <c r="CD5486" s="94"/>
      <c r="CE5486" s="40"/>
      <c r="CF5486" s="73"/>
      <c r="CG5486" s="41"/>
      <c r="CH5486" s="41"/>
      <c r="CI5486" s="41"/>
      <c r="CJ5486" s="41"/>
      <c r="CK5486" s="41"/>
      <c r="CL5486" s="68"/>
      <c r="CM5486" s="41"/>
      <c r="CN5486" s="41"/>
      <c r="CO5486" s="39"/>
      <c r="CP5486" s="78"/>
    </row>
    <row r="5487" spans="1:94" s="38" customFormat="1" x14ac:dyDescent="0.25">
      <c r="A5487" s="38">
        <v>5484</v>
      </c>
      <c r="F5487" s="39"/>
      <c r="Q5487" s="39"/>
      <c r="R5487" s="40"/>
      <c r="S5487" s="40"/>
      <c r="T5487" s="39"/>
      <c r="AG5487" s="110"/>
      <c r="AH5487" s="94"/>
      <c r="AJ5487" s="97"/>
      <c r="AL5487" s="39"/>
      <c r="AP5487" s="39"/>
      <c r="AQ5487" s="77"/>
      <c r="AR5487" s="94"/>
      <c r="AT5487" s="97"/>
      <c r="BB5487" s="79"/>
      <c r="BC5487" s="94"/>
      <c r="BE5487" s="97"/>
      <c r="BF5487" s="97"/>
      <c r="BG5487" s="40"/>
      <c r="BK5487" s="40"/>
      <c r="BL5487" s="79"/>
      <c r="BM5487" s="94"/>
      <c r="BO5487" s="97"/>
      <c r="BQ5487" s="40"/>
      <c r="BR5487" s="94"/>
      <c r="BS5487" s="94"/>
      <c r="BT5487" s="94"/>
      <c r="BU5487" s="40"/>
      <c r="BV5487" s="82"/>
      <c r="BW5487" s="94"/>
      <c r="BX5487" s="48"/>
      <c r="BY5487" s="97"/>
      <c r="BZ5487" s="48"/>
      <c r="CA5487" s="40"/>
      <c r="CB5487" s="94"/>
      <c r="CC5487" s="94"/>
      <c r="CD5487" s="94"/>
      <c r="CE5487" s="40"/>
      <c r="CF5487" s="73"/>
      <c r="CG5487" s="41"/>
      <c r="CH5487" s="41"/>
      <c r="CI5487" s="41"/>
      <c r="CJ5487" s="41"/>
      <c r="CK5487" s="41"/>
      <c r="CL5487" s="68"/>
      <c r="CM5487" s="41"/>
      <c r="CN5487" s="41"/>
      <c r="CO5487" s="39"/>
      <c r="CP5487" s="78"/>
    </row>
    <row r="5488" spans="1:94" s="38" customFormat="1" x14ac:dyDescent="0.25">
      <c r="A5488" s="38">
        <v>5485</v>
      </c>
      <c r="F5488" s="39"/>
      <c r="Q5488" s="39"/>
      <c r="R5488" s="40"/>
      <c r="S5488" s="40"/>
      <c r="T5488" s="39"/>
      <c r="AG5488" s="110"/>
      <c r="AH5488" s="94"/>
      <c r="AJ5488" s="97"/>
      <c r="AL5488" s="39"/>
      <c r="AP5488" s="39"/>
      <c r="AQ5488" s="77"/>
      <c r="AR5488" s="94"/>
      <c r="AT5488" s="97"/>
      <c r="BB5488" s="79"/>
      <c r="BC5488" s="94"/>
      <c r="BE5488" s="97"/>
      <c r="BF5488" s="97"/>
      <c r="BG5488" s="40"/>
      <c r="BK5488" s="40"/>
      <c r="BL5488" s="79"/>
      <c r="BM5488" s="94"/>
      <c r="BO5488" s="97"/>
      <c r="BQ5488" s="40"/>
      <c r="BR5488" s="94"/>
      <c r="BS5488" s="94"/>
      <c r="BT5488" s="94"/>
      <c r="BU5488" s="40"/>
      <c r="BV5488" s="82"/>
      <c r="BW5488" s="94"/>
      <c r="BX5488" s="48"/>
      <c r="BY5488" s="97"/>
      <c r="BZ5488" s="48"/>
      <c r="CA5488" s="40"/>
      <c r="CB5488" s="94"/>
      <c r="CC5488" s="94"/>
      <c r="CD5488" s="94"/>
      <c r="CE5488" s="40"/>
      <c r="CF5488" s="73"/>
      <c r="CG5488" s="41"/>
      <c r="CH5488" s="41"/>
      <c r="CI5488" s="41"/>
      <c r="CJ5488" s="41"/>
      <c r="CK5488" s="41"/>
      <c r="CL5488" s="68"/>
      <c r="CM5488" s="41"/>
      <c r="CN5488" s="41"/>
      <c r="CO5488" s="39"/>
      <c r="CP5488" s="78"/>
    </row>
    <row r="5489" spans="1:94" s="38" customFormat="1" x14ac:dyDescent="0.25">
      <c r="A5489" s="38">
        <v>5486</v>
      </c>
      <c r="F5489" s="39"/>
      <c r="Q5489" s="39"/>
      <c r="R5489" s="40"/>
      <c r="S5489" s="40"/>
      <c r="T5489" s="39"/>
      <c r="AG5489" s="110"/>
      <c r="AH5489" s="94"/>
      <c r="AJ5489" s="97"/>
      <c r="AL5489" s="39"/>
      <c r="AP5489" s="39"/>
      <c r="AQ5489" s="77"/>
      <c r="AR5489" s="94"/>
      <c r="AT5489" s="97"/>
      <c r="BB5489" s="79"/>
      <c r="BC5489" s="94"/>
      <c r="BE5489" s="97"/>
      <c r="BF5489" s="97"/>
      <c r="BG5489" s="40"/>
      <c r="BK5489" s="40"/>
      <c r="BL5489" s="79"/>
      <c r="BM5489" s="94"/>
      <c r="BO5489" s="97"/>
      <c r="BQ5489" s="40"/>
      <c r="BR5489" s="94"/>
      <c r="BS5489" s="94"/>
      <c r="BT5489" s="94"/>
      <c r="BU5489" s="40"/>
      <c r="BV5489" s="82"/>
      <c r="BW5489" s="94"/>
      <c r="BX5489" s="48"/>
      <c r="BY5489" s="97"/>
      <c r="BZ5489" s="48"/>
      <c r="CA5489" s="40"/>
      <c r="CB5489" s="94"/>
      <c r="CC5489" s="94"/>
      <c r="CD5489" s="94"/>
      <c r="CE5489" s="40"/>
      <c r="CF5489" s="73"/>
      <c r="CG5489" s="41"/>
      <c r="CH5489" s="41"/>
      <c r="CI5489" s="41"/>
      <c r="CJ5489" s="41"/>
      <c r="CK5489" s="41"/>
      <c r="CL5489" s="68"/>
      <c r="CM5489" s="41"/>
      <c r="CN5489" s="41"/>
      <c r="CO5489" s="39"/>
      <c r="CP5489" s="78"/>
    </row>
    <row r="5490" spans="1:94" s="38" customFormat="1" x14ac:dyDescent="0.25">
      <c r="A5490" s="38">
        <v>5487</v>
      </c>
      <c r="F5490" s="39"/>
      <c r="Q5490" s="39"/>
      <c r="R5490" s="40"/>
      <c r="S5490" s="40"/>
      <c r="T5490" s="39"/>
      <c r="AG5490" s="110"/>
      <c r="AH5490" s="94"/>
      <c r="AJ5490" s="97"/>
      <c r="AL5490" s="39"/>
      <c r="AP5490" s="39"/>
      <c r="AQ5490" s="77"/>
      <c r="AR5490" s="94"/>
      <c r="AT5490" s="97"/>
      <c r="BB5490" s="79"/>
      <c r="BC5490" s="94"/>
      <c r="BE5490" s="97"/>
      <c r="BF5490" s="97"/>
      <c r="BG5490" s="40"/>
      <c r="BK5490" s="40"/>
      <c r="BL5490" s="79"/>
      <c r="BM5490" s="94"/>
      <c r="BO5490" s="97"/>
      <c r="BQ5490" s="40"/>
      <c r="BR5490" s="94"/>
      <c r="BS5490" s="94"/>
      <c r="BT5490" s="94"/>
      <c r="BU5490" s="40"/>
      <c r="BV5490" s="82"/>
      <c r="BW5490" s="94"/>
      <c r="BX5490" s="48"/>
      <c r="BY5490" s="97"/>
      <c r="BZ5490" s="48"/>
      <c r="CA5490" s="40"/>
      <c r="CB5490" s="94"/>
      <c r="CC5490" s="94"/>
      <c r="CD5490" s="94"/>
      <c r="CE5490" s="40"/>
      <c r="CF5490" s="73"/>
      <c r="CG5490" s="41"/>
      <c r="CH5490" s="41"/>
      <c r="CI5490" s="41"/>
      <c r="CJ5490" s="41"/>
      <c r="CK5490" s="41"/>
      <c r="CL5490" s="68"/>
      <c r="CM5490" s="41"/>
      <c r="CN5490" s="41"/>
      <c r="CO5490" s="39"/>
      <c r="CP5490" s="78"/>
    </row>
    <row r="5491" spans="1:94" s="38" customFormat="1" x14ac:dyDescent="0.25">
      <c r="A5491" s="38">
        <v>5488</v>
      </c>
      <c r="F5491" s="39"/>
      <c r="Q5491" s="39"/>
      <c r="R5491" s="40"/>
      <c r="S5491" s="40"/>
      <c r="T5491" s="39"/>
      <c r="AG5491" s="110"/>
      <c r="AH5491" s="94"/>
      <c r="AJ5491" s="97"/>
      <c r="AL5491" s="39"/>
      <c r="AP5491" s="39"/>
      <c r="AQ5491" s="77"/>
      <c r="AR5491" s="94"/>
      <c r="AT5491" s="97"/>
      <c r="BB5491" s="79"/>
      <c r="BC5491" s="94"/>
      <c r="BE5491" s="97"/>
      <c r="BF5491" s="97"/>
      <c r="BG5491" s="40"/>
      <c r="BK5491" s="40"/>
      <c r="BL5491" s="79"/>
      <c r="BM5491" s="94"/>
      <c r="BO5491" s="97"/>
      <c r="BQ5491" s="40"/>
      <c r="BR5491" s="94"/>
      <c r="BS5491" s="94"/>
      <c r="BT5491" s="94"/>
      <c r="BU5491" s="40"/>
      <c r="BV5491" s="82"/>
      <c r="BW5491" s="94"/>
      <c r="BX5491" s="48"/>
      <c r="BY5491" s="97"/>
      <c r="BZ5491" s="48"/>
      <c r="CA5491" s="40"/>
      <c r="CB5491" s="94"/>
      <c r="CC5491" s="94"/>
      <c r="CD5491" s="94"/>
      <c r="CE5491" s="40"/>
      <c r="CF5491" s="73"/>
      <c r="CG5491" s="41"/>
      <c r="CH5491" s="41"/>
      <c r="CI5491" s="41"/>
      <c r="CJ5491" s="41"/>
      <c r="CK5491" s="41"/>
      <c r="CL5491" s="68"/>
      <c r="CM5491" s="41"/>
      <c r="CN5491" s="41"/>
      <c r="CO5491" s="39"/>
      <c r="CP5491" s="78"/>
    </row>
    <row r="5492" spans="1:94" s="38" customFormat="1" x14ac:dyDescent="0.25">
      <c r="A5492" s="38">
        <v>5489</v>
      </c>
      <c r="F5492" s="39"/>
      <c r="Q5492" s="39"/>
      <c r="R5492" s="40"/>
      <c r="S5492" s="40"/>
      <c r="T5492" s="39"/>
      <c r="AG5492" s="110"/>
      <c r="AH5492" s="94"/>
      <c r="AJ5492" s="97"/>
      <c r="AL5492" s="39"/>
      <c r="AP5492" s="39"/>
      <c r="AQ5492" s="77"/>
      <c r="AR5492" s="94"/>
      <c r="AT5492" s="97"/>
      <c r="BB5492" s="79"/>
      <c r="BC5492" s="94"/>
      <c r="BE5492" s="97"/>
      <c r="BF5492" s="97"/>
      <c r="BG5492" s="40"/>
      <c r="BK5492" s="40"/>
      <c r="BL5492" s="79"/>
      <c r="BM5492" s="94"/>
      <c r="BO5492" s="97"/>
      <c r="BQ5492" s="40"/>
      <c r="BR5492" s="94"/>
      <c r="BS5492" s="94"/>
      <c r="BT5492" s="94"/>
      <c r="BU5492" s="40"/>
      <c r="BV5492" s="82"/>
      <c r="BW5492" s="94"/>
      <c r="BX5492" s="48"/>
      <c r="BY5492" s="97"/>
      <c r="BZ5492" s="48"/>
      <c r="CA5492" s="40"/>
      <c r="CB5492" s="94"/>
      <c r="CC5492" s="94"/>
      <c r="CD5492" s="94"/>
      <c r="CE5492" s="40"/>
      <c r="CF5492" s="73"/>
      <c r="CG5492" s="41"/>
      <c r="CH5492" s="41"/>
      <c r="CI5492" s="41"/>
      <c r="CJ5492" s="41"/>
      <c r="CK5492" s="41"/>
      <c r="CL5492" s="68"/>
      <c r="CM5492" s="41"/>
      <c r="CN5492" s="41"/>
      <c r="CO5492" s="39"/>
      <c r="CP5492" s="78"/>
    </row>
    <row r="5493" spans="1:94" s="38" customFormat="1" x14ac:dyDescent="0.25">
      <c r="A5493" s="38">
        <v>5490</v>
      </c>
      <c r="F5493" s="39"/>
      <c r="Q5493" s="39"/>
      <c r="R5493" s="40"/>
      <c r="S5493" s="40"/>
      <c r="T5493" s="39"/>
      <c r="AG5493" s="110"/>
      <c r="AH5493" s="94"/>
      <c r="AJ5493" s="97"/>
      <c r="AL5493" s="39"/>
      <c r="AP5493" s="39"/>
      <c r="AQ5493" s="77"/>
      <c r="AR5493" s="94"/>
      <c r="AT5493" s="97"/>
      <c r="BB5493" s="79"/>
      <c r="BC5493" s="94"/>
      <c r="BE5493" s="97"/>
      <c r="BF5493" s="97"/>
      <c r="BG5493" s="40"/>
      <c r="BK5493" s="40"/>
      <c r="BL5493" s="79"/>
      <c r="BM5493" s="94"/>
      <c r="BO5493" s="97"/>
      <c r="BQ5493" s="40"/>
      <c r="BR5493" s="94"/>
      <c r="BS5493" s="94"/>
      <c r="BT5493" s="94"/>
      <c r="BU5493" s="40"/>
      <c r="BV5493" s="82"/>
      <c r="BW5493" s="94"/>
      <c r="BX5493" s="48"/>
      <c r="BY5493" s="97"/>
      <c r="BZ5493" s="48"/>
      <c r="CA5493" s="40"/>
      <c r="CB5493" s="94"/>
      <c r="CC5493" s="94"/>
      <c r="CD5493" s="94"/>
      <c r="CE5493" s="40"/>
      <c r="CF5493" s="73"/>
      <c r="CG5493" s="41"/>
      <c r="CH5493" s="41"/>
      <c r="CI5493" s="41"/>
      <c r="CJ5493" s="41"/>
      <c r="CK5493" s="41"/>
      <c r="CL5493" s="68"/>
      <c r="CM5493" s="41"/>
      <c r="CN5493" s="41"/>
      <c r="CO5493" s="39"/>
      <c r="CP5493" s="78"/>
    </row>
    <row r="5494" spans="1:94" s="38" customFormat="1" x14ac:dyDescent="0.25">
      <c r="A5494" s="38">
        <v>5491</v>
      </c>
      <c r="F5494" s="39"/>
      <c r="Q5494" s="39"/>
      <c r="R5494" s="40"/>
      <c r="S5494" s="40"/>
      <c r="T5494" s="39"/>
      <c r="AG5494" s="110"/>
      <c r="AH5494" s="94"/>
      <c r="AJ5494" s="97"/>
      <c r="AL5494" s="39"/>
      <c r="AP5494" s="39"/>
      <c r="AQ5494" s="77"/>
      <c r="AR5494" s="94"/>
      <c r="AT5494" s="97"/>
      <c r="BB5494" s="79"/>
      <c r="BC5494" s="94"/>
      <c r="BE5494" s="97"/>
      <c r="BF5494" s="97"/>
      <c r="BG5494" s="40"/>
      <c r="BK5494" s="40"/>
      <c r="BL5494" s="79"/>
      <c r="BM5494" s="94"/>
      <c r="BO5494" s="97"/>
      <c r="BQ5494" s="40"/>
      <c r="BR5494" s="94"/>
      <c r="BS5494" s="94"/>
      <c r="BT5494" s="94"/>
      <c r="BU5494" s="40"/>
      <c r="BV5494" s="82"/>
      <c r="BW5494" s="94"/>
      <c r="BX5494" s="48"/>
      <c r="BY5494" s="97"/>
      <c r="BZ5494" s="48"/>
      <c r="CA5494" s="40"/>
      <c r="CB5494" s="94"/>
      <c r="CC5494" s="94"/>
      <c r="CD5494" s="94"/>
      <c r="CE5494" s="40"/>
      <c r="CF5494" s="73"/>
      <c r="CG5494" s="41"/>
      <c r="CH5494" s="41"/>
      <c r="CI5494" s="41"/>
      <c r="CJ5494" s="41"/>
      <c r="CK5494" s="41"/>
      <c r="CL5494" s="68"/>
      <c r="CM5494" s="41"/>
      <c r="CN5494" s="41"/>
      <c r="CO5494" s="39"/>
      <c r="CP5494" s="78"/>
    </row>
    <row r="5495" spans="1:94" s="38" customFormat="1" x14ac:dyDescent="0.25">
      <c r="A5495" s="38">
        <v>5492</v>
      </c>
      <c r="F5495" s="39"/>
      <c r="Q5495" s="39"/>
      <c r="R5495" s="40"/>
      <c r="S5495" s="40"/>
      <c r="T5495" s="39"/>
      <c r="AG5495" s="110"/>
      <c r="AH5495" s="94"/>
      <c r="AJ5495" s="97"/>
      <c r="AL5495" s="39"/>
      <c r="AP5495" s="39"/>
      <c r="AQ5495" s="77"/>
      <c r="AR5495" s="94"/>
      <c r="AT5495" s="97"/>
      <c r="BB5495" s="79"/>
      <c r="BC5495" s="94"/>
      <c r="BE5495" s="97"/>
      <c r="BF5495" s="97"/>
      <c r="BG5495" s="40"/>
      <c r="BK5495" s="40"/>
      <c r="BL5495" s="79"/>
      <c r="BM5495" s="94"/>
      <c r="BO5495" s="97"/>
      <c r="BQ5495" s="40"/>
      <c r="BR5495" s="94"/>
      <c r="BS5495" s="94"/>
      <c r="BT5495" s="94"/>
      <c r="BU5495" s="40"/>
      <c r="BV5495" s="82"/>
      <c r="BW5495" s="94"/>
      <c r="BX5495" s="48"/>
      <c r="BY5495" s="97"/>
      <c r="BZ5495" s="48"/>
      <c r="CA5495" s="40"/>
      <c r="CB5495" s="94"/>
      <c r="CC5495" s="94"/>
      <c r="CD5495" s="94"/>
      <c r="CE5495" s="40"/>
      <c r="CF5495" s="73"/>
      <c r="CG5495" s="41"/>
      <c r="CH5495" s="41"/>
      <c r="CI5495" s="41"/>
      <c r="CJ5495" s="41"/>
      <c r="CK5495" s="41"/>
      <c r="CL5495" s="68"/>
      <c r="CM5495" s="41"/>
      <c r="CN5495" s="41"/>
      <c r="CO5495" s="39"/>
      <c r="CP5495" s="78"/>
    </row>
    <row r="5496" spans="1:94" s="38" customFormat="1" x14ac:dyDescent="0.25">
      <c r="A5496" s="38">
        <v>5493</v>
      </c>
      <c r="F5496" s="39"/>
      <c r="Q5496" s="39"/>
      <c r="R5496" s="40"/>
      <c r="S5496" s="40"/>
      <c r="T5496" s="39"/>
      <c r="AG5496" s="110"/>
      <c r="AH5496" s="94"/>
      <c r="AJ5496" s="97"/>
      <c r="AL5496" s="39"/>
      <c r="AP5496" s="39"/>
      <c r="AQ5496" s="77"/>
      <c r="AR5496" s="94"/>
      <c r="AT5496" s="97"/>
      <c r="BB5496" s="79"/>
      <c r="BC5496" s="94"/>
      <c r="BE5496" s="97"/>
      <c r="BF5496" s="97"/>
      <c r="BG5496" s="40"/>
      <c r="BK5496" s="40"/>
      <c r="BL5496" s="79"/>
      <c r="BM5496" s="94"/>
      <c r="BO5496" s="97"/>
      <c r="BQ5496" s="40"/>
      <c r="BR5496" s="94"/>
      <c r="BS5496" s="94"/>
      <c r="BT5496" s="94"/>
      <c r="BU5496" s="40"/>
      <c r="BV5496" s="82"/>
      <c r="BW5496" s="94"/>
      <c r="BX5496" s="48"/>
      <c r="BY5496" s="97"/>
      <c r="BZ5496" s="48"/>
      <c r="CA5496" s="40"/>
      <c r="CB5496" s="94"/>
      <c r="CC5496" s="94"/>
      <c r="CD5496" s="94"/>
      <c r="CE5496" s="40"/>
      <c r="CF5496" s="73"/>
      <c r="CG5496" s="41"/>
      <c r="CH5496" s="41"/>
      <c r="CI5496" s="41"/>
      <c r="CJ5496" s="41"/>
      <c r="CK5496" s="41"/>
      <c r="CL5496" s="68"/>
      <c r="CM5496" s="41"/>
      <c r="CN5496" s="41"/>
      <c r="CO5496" s="39"/>
      <c r="CP5496" s="78"/>
    </row>
    <row r="5497" spans="1:94" s="38" customFormat="1" x14ac:dyDescent="0.25">
      <c r="A5497" s="38">
        <v>5494</v>
      </c>
      <c r="F5497" s="39"/>
      <c r="Q5497" s="39"/>
      <c r="R5497" s="40"/>
      <c r="S5497" s="40"/>
      <c r="T5497" s="39"/>
      <c r="AG5497" s="110"/>
      <c r="AH5497" s="94"/>
      <c r="AJ5497" s="97"/>
      <c r="AL5497" s="39"/>
      <c r="AP5497" s="39"/>
      <c r="AQ5497" s="77"/>
      <c r="AR5497" s="94"/>
      <c r="AT5497" s="97"/>
      <c r="BB5497" s="79"/>
      <c r="BC5497" s="94"/>
      <c r="BE5497" s="97"/>
      <c r="BF5497" s="97"/>
      <c r="BG5497" s="40"/>
      <c r="BK5497" s="40"/>
      <c r="BL5497" s="79"/>
      <c r="BM5497" s="94"/>
      <c r="BO5497" s="97"/>
      <c r="BQ5497" s="40"/>
      <c r="BR5497" s="94"/>
      <c r="BS5497" s="94"/>
      <c r="BT5497" s="94"/>
      <c r="BU5497" s="40"/>
      <c r="BV5497" s="82"/>
      <c r="BW5497" s="94"/>
      <c r="BX5497" s="48"/>
      <c r="BY5497" s="97"/>
      <c r="BZ5497" s="48"/>
      <c r="CA5497" s="40"/>
      <c r="CB5497" s="94"/>
      <c r="CC5497" s="94"/>
      <c r="CD5497" s="94"/>
      <c r="CE5497" s="40"/>
      <c r="CF5497" s="73"/>
      <c r="CG5497" s="41"/>
      <c r="CH5497" s="41"/>
      <c r="CI5497" s="41"/>
      <c r="CJ5497" s="41"/>
      <c r="CK5497" s="41"/>
      <c r="CL5497" s="68"/>
      <c r="CM5497" s="41"/>
      <c r="CN5497" s="41"/>
      <c r="CO5497" s="39"/>
      <c r="CP5497" s="78"/>
    </row>
    <row r="5498" spans="1:94" s="38" customFormat="1" x14ac:dyDescent="0.25">
      <c r="A5498" s="38">
        <v>5495</v>
      </c>
      <c r="F5498" s="39"/>
      <c r="Q5498" s="39"/>
      <c r="R5498" s="40"/>
      <c r="S5498" s="40"/>
      <c r="T5498" s="39"/>
      <c r="AG5498" s="110"/>
      <c r="AH5498" s="94"/>
      <c r="AJ5498" s="97"/>
      <c r="AL5498" s="39"/>
      <c r="AP5498" s="39"/>
      <c r="AQ5498" s="77"/>
      <c r="AR5498" s="94"/>
      <c r="AT5498" s="97"/>
      <c r="BB5498" s="79"/>
      <c r="BC5498" s="94"/>
      <c r="BE5498" s="97"/>
      <c r="BF5498" s="97"/>
      <c r="BG5498" s="40"/>
      <c r="BK5498" s="40"/>
      <c r="BL5498" s="79"/>
      <c r="BM5498" s="94"/>
      <c r="BO5498" s="97"/>
      <c r="BQ5498" s="40"/>
      <c r="BR5498" s="94"/>
      <c r="BS5498" s="94"/>
      <c r="BT5498" s="94"/>
      <c r="BU5498" s="40"/>
      <c r="BV5498" s="82"/>
      <c r="BW5498" s="94"/>
      <c r="BX5498" s="48"/>
      <c r="BY5498" s="97"/>
      <c r="BZ5498" s="48"/>
      <c r="CA5498" s="40"/>
      <c r="CB5498" s="94"/>
      <c r="CC5498" s="94"/>
      <c r="CD5498" s="94"/>
      <c r="CE5498" s="40"/>
      <c r="CF5498" s="73"/>
      <c r="CG5498" s="41"/>
      <c r="CH5498" s="41"/>
      <c r="CI5498" s="41"/>
      <c r="CJ5498" s="41"/>
      <c r="CK5498" s="41"/>
      <c r="CL5498" s="68"/>
      <c r="CM5498" s="41"/>
      <c r="CN5498" s="41"/>
      <c r="CO5498" s="39"/>
      <c r="CP5498" s="78"/>
    </row>
    <row r="5499" spans="1:94" s="38" customFormat="1" x14ac:dyDescent="0.25">
      <c r="A5499" s="38">
        <v>5496</v>
      </c>
      <c r="F5499" s="39"/>
      <c r="Q5499" s="39"/>
      <c r="R5499" s="40"/>
      <c r="S5499" s="40"/>
      <c r="T5499" s="39"/>
      <c r="AG5499" s="110"/>
      <c r="AH5499" s="94"/>
      <c r="AJ5499" s="97"/>
      <c r="AL5499" s="39"/>
      <c r="AP5499" s="39"/>
      <c r="AQ5499" s="77"/>
      <c r="AR5499" s="94"/>
      <c r="AT5499" s="97"/>
      <c r="BB5499" s="79"/>
      <c r="BC5499" s="94"/>
      <c r="BE5499" s="97"/>
      <c r="BF5499" s="97"/>
      <c r="BG5499" s="40"/>
      <c r="BK5499" s="40"/>
      <c r="BL5499" s="79"/>
      <c r="BM5499" s="94"/>
      <c r="BO5499" s="97"/>
      <c r="BQ5499" s="40"/>
      <c r="BR5499" s="94"/>
      <c r="BS5499" s="94"/>
      <c r="BT5499" s="94"/>
      <c r="BU5499" s="40"/>
      <c r="BV5499" s="82"/>
      <c r="BW5499" s="94"/>
      <c r="BX5499" s="48"/>
      <c r="BY5499" s="97"/>
      <c r="BZ5499" s="48"/>
      <c r="CA5499" s="40"/>
      <c r="CB5499" s="94"/>
      <c r="CC5499" s="94"/>
      <c r="CD5499" s="94"/>
      <c r="CE5499" s="40"/>
      <c r="CF5499" s="73"/>
      <c r="CG5499" s="41"/>
      <c r="CH5499" s="41"/>
      <c r="CI5499" s="41"/>
      <c r="CJ5499" s="41"/>
      <c r="CK5499" s="41"/>
      <c r="CL5499" s="68"/>
      <c r="CM5499" s="41"/>
      <c r="CN5499" s="41"/>
      <c r="CO5499" s="39"/>
      <c r="CP5499" s="78"/>
    </row>
    <row r="5500" spans="1:94" s="38" customFormat="1" x14ac:dyDescent="0.25">
      <c r="A5500" s="38">
        <v>5497</v>
      </c>
      <c r="F5500" s="39"/>
      <c r="Q5500" s="39"/>
      <c r="R5500" s="40"/>
      <c r="S5500" s="40"/>
      <c r="T5500" s="39"/>
      <c r="AG5500" s="110"/>
      <c r="AH5500" s="94"/>
      <c r="AJ5500" s="97"/>
      <c r="AL5500" s="39"/>
      <c r="AP5500" s="39"/>
      <c r="AQ5500" s="77"/>
      <c r="AR5500" s="94"/>
      <c r="AT5500" s="97"/>
      <c r="BB5500" s="79"/>
      <c r="BC5500" s="94"/>
      <c r="BE5500" s="97"/>
      <c r="BF5500" s="97"/>
      <c r="BG5500" s="40"/>
      <c r="BK5500" s="40"/>
      <c r="BL5500" s="79"/>
      <c r="BM5500" s="94"/>
      <c r="BO5500" s="97"/>
      <c r="BQ5500" s="40"/>
      <c r="BR5500" s="94"/>
      <c r="BS5500" s="94"/>
      <c r="BT5500" s="94"/>
      <c r="BU5500" s="40"/>
      <c r="BV5500" s="82"/>
      <c r="BW5500" s="94"/>
      <c r="BX5500" s="48"/>
      <c r="BY5500" s="97"/>
      <c r="BZ5500" s="48"/>
      <c r="CA5500" s="40"/>
      <c r="CB5500" s="94"/>
      <c r="CC5500" s="94"/>
      <c r="CD5500" s="94"/>
      <c r="CE5500" s="40"/>
      <c r="CF5500" s="73"/>
      <c r="CG5500" s="41"/>
      <c r="CH5500" s="41"/>
      <c r="CI5500" s="41"/>
      <c r="CJ5500" s="41"/>
      <c r="CK5500" s="41"/>
      <c r="CL5500" s="68"/>
      <c r="CM5500" s="41"/>
      <c r="CN5500" s="41"/>
      <c r="CO5500" s="39"/>
      <c r="CP5500" s="78"/>
    </row>
    <row r="5501" spans="1:94" s="38" customFormat="1" x14ac:dyDescent="0.25">
      <c r="A5501" s="38">
        <v>5498</v>
      </c>
      <c r="F5501" s="39"/>
      <c r="Q5501" s="39"/>
      <c r="R5501" s="40"/>
      <c r="S5501" s="40"/>
      <c r="T5501" s="39"/>
      <c r="AG5501" s="110"/>
      <c r="AH5501" s="94"/>
      <c r="AJ5501" s="97"/>
      <c r="AL5501" s="39"/>
      <c r="AP5501" s="39"/>
      <c r="AQ5501" s="77"/>
      <c r="AR5501" s="94"/>
      <c r="AT5501" s="97"/>
      <c r="BB5501" s="79"/>
      <c r="BC5501" s="94"/>
      <c r="BE5501" s="97"/>
      <c r="BF5501" s="97"/>
      <c r="BG5501" s="40"/>
      <c r="BK5501" s="40"/>
      <c r="BL5501" s="79"/>
      <c r="BM5501" s="94"/>
      <c r="BO5501" s="97"/>
      <c r="BQ5501" s="40"/>
      <c r="BR5501" s="94"/>
      <c r="BS5501" s="94"/>
      <c r="BT5501" s="94"/>
      <c r="BU5501" s="40"/>
      <c r="BV5501" s="82"/>
      <c r="BW5501" s="94"/>
      <c r="BX5501" s="48"/>
      <c r="BY5501" s="97"/>
      <c r="BZ5501" s="48"/>
      <c r="CA5501" s="40"/>
      <c r="CB5501" s="94"/>
      <c r="CC5501" s="94"/>
      <c r="CD5501" s="94"/>
      <c r="CE5501" s="40"/>
      <c r="CF5501" s="73"/>
      <c r="CG5501" s="41"/>
      <c r="CH5501" s="41"/>
      <c r="CI5501" s="41"/>
      <c r="CJ5501" s="41"/>
      <c r="CK5501" s="41"/>
      <c r="CL5501" s="68"/>
      <c r="CM5501" s="41"/>
      <c r="CN5501" s="41"/>
      <c r="CO5501" s="39"/>
      <c r="CP5501" s="78"/>
    </row>
    <row r="5502" spans="1:94" s="38" customFormat="1" x14ac:dyDescent="0.25">
      <c r="A5502" s="38">
        <v>5499</v>
      </c>
      <c r="F5502" s="39"/>
      <c r="Q5502" s="39"/>
      <c r="R5502" s="40"/>
      <c r="S5502" s="40"/>
      <c r="T5502" s="39"/>
      <c r="AG5502" s="110"/>
      <c r="AH5502" s="94"/>
      <c r="AJ5502" s="97"/>
      <c r="AL5502" s="39"/>
      <c r="AP5502" s="39"/>
      <c r="AQ5502" s="77"/>
      <c r="AR5502" s="94"/>
      <c r="AT5502" s="97"/>
      <c r="BB5502" s="79"/>
      <c r="BC5502" s="94"/>
      <c r="BE5502" s="97"/>
      <c r="BF5502" s="97"/>
      <c r="BG5502" s="40"/>
      <c r="BK5502" s="40"/>
      <c r="BL5502" s="79"/>
      <c r="BM5502" s="94"/>
      <c r="BO5502" s="97"/>
      <c r="BQ5502" s="40"/>
      <c r="BR5502" s="94"/>
      <c r="BS5502" s="94"/>
      <c r="BT5502" s="94"/>
      <c r="BU5502" s="40"/>
      <c r="BV5502" s="82"/>
      <c r="BW5502" s="94"/>
      <c r="BX5502" s="48"/>
      <c r="BY5502" s="97"/>
      <c r="BZ5502" s="48"/>
      <c r="CA5502" s="40"/>
      <c r="CB5502" s="94"/>
      <c r="CC5502" s="94"/>
      <c r="CD5502" s="94"/>
      <c r="CE5502" s="40"/>
      <c r="CF5502" s="73"/>
      <c r="CG5502" s="41"/>
      <c r="CH5502" s="41"/>
      <c r="CI5502" s="41"/>
      <c r="CJ5502" s="41"/>
      <c r="CK5502" s="41"/>
      <c r="CL5502" s="68"/>
      <c r="CM5502" s="41"/>
      <c r="CN5502" s="41"/>
      <c r="CO5502" s="39"/>
      <c r="CP5502" s="78"/>
    </row>
    <row r="5503" spans="1:94" s="38" customFormat="1" x14ac:dyDescent="0.25">
      <c r="A5503" s="38">
        <v>5500</v>
      </c>
      <c r="F5503" s="39"/>
      <c r="Q5503" s="39"/>
      <c r="R5503" s="40"/>
      <c r="S5503" s="40"/>
      <c r="T5503" s="39"/>
      <c r="AG5503" s="110"/>
      <c r="AH5503" s="94"/>
      <c r="AJ5503" s="97"/>
      <c r="AL5503" s="39"/>
      <c r="AP5503" s="39"/>
      <c r="AQ5503" s="77"/>
      <c r="AR5503" s="94"/>
      <c r="AT5503" s="97"/>
      <c r="BB5503" s="79"/>
      <c r="BC5503" s="94"/>
      <c r="BE5503" s="97"/>
      <c r="BF5503" s="97"/>
      <c r="BG5503" s="40"/>
      <c r="BK5503" s="40"/>
      <c r="BL5503" s="79"/>
      <c r="BM5503" s="94"/>
      <c r="BO5503" s="97"/>
      <c r="BQ5503" s="40"/>
      <c r="BR5503" s="94"/>
      <c r="BS5503" s="94"/>
      <c r="BT5503" s="94"/>
      <c r="BU5503" s="40"/>
      <c r="BV5503" s="82"/>
      <c r="BW5503" s="94"/>
      <c r="BX5503" s="48"/>
      <c r="BY5503" s="97"/>
      <c r="BZ5503" s="48"/>
      <c r="CA5503" s="40"/>
      <c r="CB5503" s="94"/>
      <c r="CC5503" s="94"/>
      <c r="CD5503" s="94"/>
      <c r="CE5503" s="40"/>
      <c r="CF5503" s="73"/>
      <c r="CG5503" s="41"/>
      <c r="CH5503" s="41"/>
      <c r="CI5503" s="41"/>
      <c r="CJ5503" s="41"/>
      <c r="CK5503" s="41"/>
      <c r="CL5503" s="68"/>
      <c r="CM5503" s="41"/>
      <c r="CN5503" s="41"/>
      <c r="CO5503" s="39"/>
      <c r="CP5503" s="78"/>
    </row>
    <row r="5504" spans="1:94" s="38" customFormat="1" x14ac:dyDescent="0.25">
      <c r="A5504" s="38">
        <v>5501</v>
      </c>
      <c r="F5504" s="39"/>
      <c r="Q5504" s="39"/>
      <c r="R5504" s="40"/>
      <c r="S5504" s="40"/>
      <c r="T5504" s="39"/>
      <c r="AG5504" s="110"/>
      <c r="AH5504" s="94"/>
      <c r="AJ5504" s="97"/>
      <c r="AL5504" s="39"/>
      <c r="AP5504" s="39"/>
      <c r="AQ5504" s="77"/>
      <c r="AR5504" s="94"/>
      <c r="AT5504" s="97"/>
      <c r="BB5504" s="79"/>
      <c r="BC5504" s="94"/>
      <c r="BE5504" s="97"/>
      <c r="BF5504" s="97"/>
      <c r="BG5504" s="40"/>
      <c r="BK5504" s="40"/>
      <c r="BL5504" s="79"/>
      <c r="BM5504" s="94"/>
      <c r="BO5504" s="97"/>
      <c r="BQ5504" s="40"/>
      <c r="BR5504" s="94"/>
      <c r="BS5504" s="94"/>
      <c r="BT5504" s="94"/>
      <c r="BU5504" s="40"/>
      <c r="BV5504" s="82"/>
      <c r="BW5504" s="94"/>
      <c r="BX5504" s="48"/>
      <c r="BY5504" s="97"/>
      <c r="BZ5504" s="48"/>
      <c r="CA5504" s="40"/>
      <c r="CB5504" s="94"/>
      <c r="CC5504" s="94"/>
      <c r="CD5504" s="94"/>
      <c r="CE5504" s="40"/>
      <c r="CF5504" s="73"/>
      <c r="CG5504" s="41"/>
      <c r="CH5504" s="41"/>
      <c r="CI5504" s="41"/>
      <c r="CJ5504" s="41"/>
      <c r="CK5504" s="41"/>
      <c r="CL5504" s="68"/>
      <c r="CM5504" s="41"/>
      <c r="CN5504" s="41"/>
      <c r="CO5504" s="39"/>
      <c r="CP5504" s="78"/>
    </row>
    <row r="5505" spans="1:94" s="38" customFormat="1" x14ac:dyDescent="0.25">
      <c r="A5505" s="38">
        <v>5502</v>
      </c>
      <c r="F5505" s="39"/>
      <c r="Q5505" s="39"/>
      <c r="R5505" s="40"/>
      <c r="S5505" s="40"/>
      <c r="T5505" s="39"/>
      <c r="AG5505" s="110"/>
      <c r="AH5505" s="94"/>
      <c r="AJ5505" s="97"/>
      <c r="AL5505" s="39"/>
      <c r="AP5505" s="39"/>
      <c r="AQ5505" s="77"/>
      <c r="AR5505" s="94"/>
      <c r="AT5505" s="97"/>
      <c r="BB5505" s="79"/>
      <c r="BC5505" s="94"/>
      <c r="BE5505" s="97"/>
      <c r="BF5505" s="97"/>
      <c r="BG5505" s="40"/>
      <c r="BK5505" s="40"/>
      <c r="BL5505" s="79"/>
      <c r="BM5505" s="94"/>
      <c r="BO5505" s="97"/>
      <c r="BQ5505" s="40"/>
      <c r="BR5505" s="94"/>
      <c r="BS5505" s="94"/>
      <c r="BT5505" s="94"/>
      <c r="BU5505" s="40"/>
      <c r="BV5505" s="82"/>
      <c r="BW5505" s="94"/>
      <c r="BX5505" s="48"/>
      <c r="BY5505" s="97"/>
      <c r="BZ5505" s="48"/>
      <c r="CA5505" s="40"/>
      <c r="CB5505" s="94"/>
      <c r="CC5505" s="94"/>
      <c r="CD5505" s="94"/>
      <c r="CE5505" s="40"/>
      <c r="CF5505" s="73"/>
      <c r="CG5505" s="41"/>
      <c r="CH5505" s="41"/>
      <c r="CI5505" s="41"/>
      <c r="CJ5505" s="41"/>
      <c r="CK5505" s="41"/>
      <c r="CL5505" s="68"/>
      <c r="CM5505" s="41"/>
      <c r="CN5505" s="41"/>
      <c r="CO5505" s="39"/>
      <c r="CP5505" s="78"/>
    </row>
    <row r="5506" spans="1:94" s="38" customFormat="1" x14ac:dyDescent="0.25">
      <c r="A5506" s="38">
        <v>5503</v>
      </c>
      <c r="F5506" s="39"/>
      <c r="Q5506" s="39"/>
      <c r="R5506" s="40"/>
      <c r="S5506" s="40"/>
      <c r="T5506" s="39"/>
      <c r="AG5506" s="110"/>
      <c r="AH5506" s="94"/>
      <c r="AJ5506" s="97"/>
      <c r="AL5506" s="39"/>
      <c r="AP5506" s="39"/>
      <c r="AQ5506" s="77"/>
      <c r="AR5506" s="94"/>
      <c r="AT5506" s="97"/>
      <c r="BB5506" s="79"/>
      <c r="BC5506" s="94"/>
      <c r="BE5506" s="97"/>
      <c r="BF5506" s="97"/>
      <c r="BG5506" s="40"/>
      <c r="BK5506" s="40"/>
      <c r="BL5506" s="79"/>
      <c r="BM5506" s="94"/>
      <c r="BO5506" s="97"/>
      <c r="BQ5506" s="40"/>
      <c r="BR5506" s="94"/>
      <c r="BS5506" s="94"/>
      <c r="BT5506" s="94"/>
      <c r="BU5506" s="40"/>
      <c r="BV5506" s="82"/>
      <c r="BW5506" s="94"/>
      <c r="BX5506" s="48"/>
      <c r="BY5506" s="97"/>
      <c r="BZ5506" s="48"/>
      <c r="CA5506" s="40"/>
      <c r="CB5506" s="94"/>
      <c r="CC5506" s="94"/>
      <c r="CD5506" s="94"/>
      <c r="CE5506" s="40"/>
      <c r="CF5506" s="73"/>
      <c r="CG5506" s="41"/>
      <c r="CH5506" s="41"/>
      <c r="CI5506" s="41"/>
      <c r="CJ5506" s="41"/>
      <c r="CK5506" s="41"/>
      <c r="CL5506" s="68"/>
      <c r="CM5506" s="41"/>
      <c r="CN5506" s="41"/>
      <c r="CO5506" s="39"/>
      <c r="CP5506" s="78"/>
    </row>
    <row r="5507" spans="1:94" s="38" customFormat="1" x14ac:dyDescent="0.25">
      <c r="A5507" s="38">
        <v>5504</v>
      </c>
      <c r="F5507" s="39"/>
      <c r="Q5507" s="39"/>
      <c r="R5507" s="40"/>
      <c r="S5507" s="40"/>
      <c r="T5507" s="39"/>
      <c r="AG5507" s="110"/>
      <c r="AH5507" s="94"/>
      <c r="AJ5507" s="97"/>
      <c r="AL5507" s="39"/>
      <c r="AP5507" s="39"/>
      <c r="AQ5507" s="77"/>
      <c r="AR5507" s="94"/>
      <c r="AT5507" s="97"/>
      <c r="BB5507" s="79"/>
      <c r="BC5507" s="94"/>
      <c r="BE5507" s="97"/>
      <c r="BF5507" s="97"/>
      <c r="BG5507" s="40"/>
      <c r="BK5507" s="40"/>
      <c r="BL5507" s="79"/>
      <c r="BM5507" s="94"/>
      <c r="BO5507" s="97"/>
      <c r="BQ5507" s="40"/>
      <c r="BR5507" s="94"/>
      <c r="BS5507" s="94"/>
      <c r="BT5507" s="94"/>
      <c r="BU5507" s="40"/>
      <c r="BV5507" s="82"/>
      <c r="BW5507" s="94"/>
      <c r="BX5507" s="48"/>
      <c r="BY5507" s="97"/>
      <c r="BZ5507" s="48"/>
      <c r="CA5507" s="40"/>
      <c r="CB5507" s="94"/>
      <c r="CC5507" s="94"/>
      <c r="CD5507" s="94"/>
      <c r="CE5507" s="40"/>
      <c r="CF5507" s="73"/>
      <c r="CG5507" s="41"/>
      <c r="CH5507" s="41"/>
      <c r="CI5507" s="41"/>
      <c r="CJ5507" s="41"/>
      <c r="CK5507" s="41"/>
      <c r="CL5507" s="68"/>
      <c r="CM5507" s="41"/>
      <c r="CN5507" s="41"/>
      <c r="CO5507" s="39"/>
      <c r="CP5507" s="78"/>
    </row>
    <row r="5508" spans="1:94" s="38" customFormat="1" x14ac:dyDescent="0.25">
      <c r="A5508" s="38">
        <v>5505</v>
      </c>
      <c r="F5508" s="39"/>
      <c r="Q5508" s="39"/>
      <c r="R5508" s="40"/>
      <c r="S5508" s="40"/>
      <c r="T5508" s="39"/>
      <c r="AG5508" s="110"/>
      <c r="AH5508" s="94"/>
      <c r="AJ5508" s="97"/>
      <c r="AL5508" s="39"/>
      <c r="AP5508" s="39"/>
      <c r="AQ5508" s="77"/>
      <c r="AR5508" s="94"/>
      <c r="AT5508" s="97"/>
      <c r="BB5508" s="79"/>
      <c r="BC5508" s="94"/>
      <c r="BE5508" s="97"/>
      <c r="BF5508" s="97"/>
      <c r="BG5508" s="40"/>
      <c r="BK5508" s="40"/>
      <c r="BL5508" s="79"/>
      <c r="BM5508" s="94"/>
      <c r="BO5508" s="97"/>
      <c r="BQ5508" s="40"/>
      <c r="BR5508" s="94"/>
      <c r="BS5508" s="94"/>
      <c r="BT5508" s="94"/>
      <c r="BU5508" s="40"/>
      <c r="BV5508" s="82"/>
      <c r="BW5508" s="94"/>
      <c r="BX5508" s="48"/>
      <c r="BY5508" s="97"/>
      <c r="BZ5508" s="48"/>
      <c r="CA5508" s="40"/>
      <c r="CB5508" s="94"/>
      <c r="CC5508" s="94"/>
      <c r="CD5508" s="94"/>
      <c r="CE5508" s="40"/>
      <c r="CF5508" s="73"/>
      <c r="CG5508" s="41"/>
      <c r="CH5508" s="41"/>
      <c r="CI5508" s="41"/>
      <c r="CJ5508" s="41"/>
      <c r="CK5508" s="41"/>
      <c r="CL5508" s="68"/>
      <c r="CM5508" s="41"/>
      <c r="CN5508" s="41"/>
      <c r="CO5508" s="39"/>
      <c r="CP5508" s="78"/>
    </row>
    <row r="5509" spans="1:94" s="38" customFormat="1" x14ac:dyDescent="0.25">
      <c r="A5509" s="38">
        <v>5506</v>
      </c>
      <c r="F5509" s="39"/>
      <c r="Q5509" s="39"/>
      <c r="R5509" s="40"/>
      <c r="S5509" s="40"/>
      <c r="T5509" s="39"/>
      <c r="AG5509" s="110"/>
      <c r="AH5509" s="94"/>
      <c r="AJ5509" s="97"/>
      <c r="AL5509" s="39"/>
      <c r="AP5509" s="39"/>
      <c r="AQ5509" s="77"/>
      <c r="AR5509" s="94"/>
      <c r="AT5509" s="97"/>
      <c r="BB5509" s="79"/>
      <c r="BC5509" s="94"/>
      <c r="BE5509" s="97"/>
      <c r="BF5509" s="97"/>
      <c r="BG5509" s="40"/>
      <c r="BK5509" s="40"/>
      <c r="BL5509" s="79"/>
      <c r="BM5509" s="94"/>
      <c r="BO5509" s="97"/>
      <c r="BQ5509" s="40"/>
      <c r="BR5509" s="94"/>
      <c r="BS5509" s="94"/>
      <c r="BT5509" s="94"/>
      <c r="BU5509" s="40"/>
      <c r="BV5509" s="82"/>
      <c r="BW5509" s="94"/>
      <c r="BX5509" s="48"/>
      <c r="BY5509" s="97"/>
      <c r="BZ5509" s="48"/>
      <c r="CA5509" s="40"/>
      <c r="CB5509" s="94"/>
      <c r="CC5509" s="94"/>
      <c r="CD5509" s="94"/>
      <c r="CE5509" s="40"/>
      <c r="CF5509" s="73"/>
      <c r="CG5509" s="41"/>
      <c r="CH5509" s="41"/>
      <c r="CI5509" s="41"/>
      <c r="CJ5509" s="41"/>
      <c r="CK5509" s="41"/>
      <c r="CL5509" s="68"/>
      <c r="CM5509" s="41"/>
      <c r="CN5509" s="41"/>
      <c r="CO5509" s="39"/>
      <c r="CP5509" s="78"/>
    </row>
    <row r="5510" spans="1:94" s="38" customFormat="1" x14ac:dyDescent="0.25">
      <c r="A5510" s="38">
        <v>5507</v>
      </c>
      <c r="F5510" s="39"/>
      <c r="Q5510" s="39"/>
      <c r="R5510" s="40"/>
      <c r="S5510" s="40"/>
      <c r="T5510" s="39"/>
      <c r="AG5510" s="110"/>
      <c r="AH5510" s="94"/>
      <c r="AJ5510" s="97"/>
      <c r="AL5510" s="39"/>
      <c r="AP5510" s="39"/>
      <c r="AQ5510" s="77"/>
      <c r="AR5510" s="94"/>
      <c r="AT5510" s="97"/>
      <c r="BB5510" s="79"/>
      <c r="BC5510" s="94"/>
      <c r="BE5510" s="97"/>
      <c r="BF5510" s="97"/>
      <c r="BG5510" s="40"/>
      <c r="BK5510" s="40"/>
      <c r="BL5510" s="79"/>
      <c r="BM5510" s="94"/>
      <c r="BO5510" s="97"/>
      <c r="BQ5510" s="40"/>
      <c r="BR5510" s="94"/>
      <c r="BS5510" s="94"/>
      <c r="BT5510" s="94"/>
      <c r="BU5510" s="40"/>
      <c r="BV5510" s="82"/>
      <c r="BW5510" s="94"/>
      <c r="BX5510" s="48"/>
      <c r="BY5510" s="97"/>
      <c r="BZ5510" s="48"/>
      <c r="CA5510" s="40"/>
      <c r="CB5510" s="94"/>
      <c r="CC5510" s="94"/>
      <c r="CD5510" s="94"/>
      <c r="CE5510" s="40"/>
      <c r="CF5510" s="73"/>
      <c r="CG5510" s="41"/>
      <c r="CH5510" s="41"/>
      <c r="CI5510" s="41"/>
      <c r="CJ5510" s="41"/>
      <c r="CK5510" s="41"/>
      <c r="CL5510" s="68"/>
      <c r="CM5510" s="41"/>
      <c r="CN5510" s="41"/>
      <c r="CO5510" s="39"/>
      <c r="CP5510" s="78"/>
    </row>
    <row r="5511" spans="1:94" s="38" customFormat="1" x14ac:dyDescent="0.25">
      <c r="A5511" s="38">
        <v>5508</v>
      </c>
      <c r="F5511" s="39"/>
      <c r="Q5511" s="39"/>
      <c r="R5511" s="40"/>
      <c r="S5511" s="40"/>
      <c r="T5511" s="39"/>
      <c r="AG5511" s="110"/>
      <c r="AH5511" s="94"/>
      <c r="AJ5511" s="97"/>
      <c r="AL5511" s="39"/>
      <c r="AP5511" s="39"/>
      <c r="AQ5511" s="77"/>
      <c r="AR5511" s="94"/>
      <c r="AT5511" s="97"/>
      <c r="BB5511" s="79"/>
      <c r="BC5511" s="94"/>
      <c r="BE5511" s="97"/>
      <c r="BF5511" s="97"/>
      <c r="BG5511" s="40"/>
      <c r="BK5511" s="40"/>
      <c r="BL5511" s="79"/>
      <c r="BM5511" s="94"/>
      <c r="BO5511" s="97"/>
      <c r="BQ5511" s="40"/>
      <c r="BR5511" s="94"/>
      <c r="BS5511" s="94"/>
      <c r="BT5511" s="94"/>
      <c r="BU5511" s="40"/>
      <c r="BV5511" s="82"/>
      <c r="BW5511" s="94"/>
      <c r="BX5511" s="48"/>
      <c r="BY5511" s="97"/>
      <c r="BZ5511" s="48"/>
      <c r="CA5511" s="40"/>
      <c r="CB5511" s="94"/>
      <c r="CC5511" s="94"/>
      <c r="CD5511" s="94"/>
      <c r="CE5511" s="40"/>
      <c r="CF5511" s="73"/>
      <c r="CG5511" s="41"/>
      <c r="CH5511" s="41"/>
      <c r="CI5511" s="41"/>
      <c r="CJ5511" s="41"/>
      <c r="CK5511" s="41"/>
      <c r="CL5511" s="68"/>
      <c r="CM5511" s="41"/>
      <c r="CN5511" s="41"/>
      <c r="CO5511" s="39"/>
      <c r="CP5511" s="78"/>
    </row>
    <row r="5512" spans="1:94" s="38" customFormat="1" x14ac:dyDescent="0.25">
      <c r="A5512" s="38">
        <v>5509</v>
      </c>
      <c r="F5512" s="39"/>
      <c r="Q5512" s="39"/>
      <c r="R5512" s="40"/>
      <c r="S5512" s="40"/>
      <c r="T5512" s="39"/>
      <c r="AG5512" s="110"/>
      <c r="AH5512" s="94"/>
      <c r="AJ5512" s="97"/>
      <c r="AL5512" s="39"/>
      <c r="AP5512" s="39"/>
      <c r="AQ5512" s="77"/>
      <c r="AR5512" s="94"/>
      <c r="AT5512" s="97"/>
      <c r="BB5512" s="79"/>
      <c r="BC5512" s="94"/>
      <c r="BE5512" s="97"/>
      <c r="BF5512" s="97"/>
      <c r="BG5512" s="40"/>
      <c r="BK5512" s="40"/>
      <c r="BL5512" s="79"/>
      <c r="BM5512" s="94"/>
      <c r="BO5512" s="97"/>
      <c r="BQ5512" s="40"/>
      <c r="BR5512" s="94"/>
      <c r="BS5512" s="94"/>
      <c r="BT5512" s="94"/>
      <c r="BU5512" s="40"/>
      <c r="BV5512" s="82"/>
      <c r="BW5512" s="94"/>
      <c r="BX5512" s="48"/>
      <c r="BY5512" s="97"/>
      <c r="BZ5512" s="48"/>
      <c r="CA5512" s="40"/>
      <c r="CB5512" s="94"/>
      <c r="CC5512" s="94"/>
      <c r="CD5512" s="94"/>
      <c r="CE5512" s="40"/>
      <c r="CF5512" s="73"/>
      <c r="CG5512" s="41"/>
      <c r="CH5512" s="41"/>
      <c r="CI5512" s="41"/>
      <c r="CJ5512" s="41"/>
      <c r="CK5512" s="41"/>
      <c r="CL5512" s="68"/>
      <c r="CM5512" s="41"/>
      <c r="CN5512" s="41"/>
      <c r="CO5512" s="39"/>
      <c r="CP5512" s="78"/>
    </row>
    <row r="5513" spans="1:94" s="38" customFormat="1" x14ac:dyDescent="0.25">
      <c r="A5513" s="38">
        <v>5510</v>
      </c>
      <c r="F5513" s="39"/>
      <c r="Q5513" s="39"/>
      <c r="R5513" s="40"/>
      <c r="S5513" s="40"/>
      <c r="T5513" s="39"/>
      <c r="AG5513" s="110"/>
      <c r="AH5513" s="94"/>
      <c r="AJ5513" s="97"/>
      <c r="AL5513" s="39"/>
      <c r="AP5513" s="39"/>
      <c r="AQ5513" s="77"/>
      <c r="AR5513" s="94"/>
      <c r="AT5513" s="97"/>
      <c r="BB5513" s="79"/>
      <c r="BC5513" s="94"/>
      <c r="BE5513" s="97"/>
      <c r="BF5513" s="97"/>
      <c r="BG5513" s="40"/>
      <c r="BK5513" s="40"/>
      <c r="BL5513" s="79"/>
      <c r="BM5513" s="94"/>
      <c r="BO5513" s="97"/>
      <c r="BQ5513" s="40"/>
      <c r="BR5513" s="94"/>
      <c r="BS5513" s="94"/>
      <c r="BT5513" s="94"/>
      <c r="BU5513" s="40"/>
      <c r="BV5513" s="82"/>
      <c r="BW5513" s="94"/>
      <c r="BX5513" s="48"/>
      <c r="BY5513" s="97"/>
      <c r="BZ5513" s="48"/>
      <c r="CA5513" s="40"/>
      <c r="CB5513" s="94"/>
      <c r="CC5513" s="94"/>
      <c r="CD5513" s="94"/>
      <c r="CE5513" s="40"/>
      <c r="CF5513" s="73"/>
      <c r="CG5513" s="41"/>
      <c r="CH5513" s="41"/>
      <c r="CI5513" s="41"/>
      <c r="CJ5513" s="41"/>
      <c r="CK5513" s="41"/>
      <c r="CL5513" s="68"/>
      <c r="CM5513" s="41"/>
      <c r="CN5513" s="41"/>
      <c r="CO5513" s="39"/>
      <c r="CP5513" s="78"/>
    </row>
    <row r="5514" spans="1:94" s="38" customFormat="1" x14ac:dyDescent="0.25">
      <c r="A5514" s="38">
        <v>5511</v>
      </c>
      <c r="F5514" s="39"/>
      <c r="Q5514" s="39"/>
      <c r="R5514" s="40"/>
      <c r="S5514" s="40"/>
      <c r="T5514" s="39"/>
      <c r="AG5514" s="110"/>
      <c r="AH5514" s="94"/>
      <c r="AJ5514" s="97"/>
      <c r="AL5514" s="39"/>
      <c r="AP5514" s="39"/>
      <c r="AQ5514" s="77"/>
      <c r="AR5514" s="94"/>
      <c r="AT5514" s="97"/>
      <c r="BB5514" s="79"/>
      <c r="BC5514" s="94"/>
      <c r="BE5514" s="97"/>
      <c r="BF5514" s="97"/>
      <c r="BG5514" s="40"/>
      <c r="BK5514" s="40"/>
      <c r="BL5514" s="79"/>
      <c r="BM5514" s="94"/>
      <c r="BO5514" s="97"/>
      <c r="BQ5514" s="40"/>
      <c r="BR5514" s="94"/>
      <c r="BS5514" s="94"/>
      <c r="BT5514" s="94"/>
      <c r="BU5514" s="40"/>
      <c r="BV5514" s="82"/>
      <c r="BW5514" s="94"/>
      <c r="BX5514" s="48"/>
      <c r="BY5514" s="97"/>
      <c r="BZ5514" s="48"/>
      <c r="CA5514" s="40"/>
      <c r="CB5514" s="94"/>
      <c r="CC5514" s="94"/>
      <c r="CD5514" s="94"/>
      <c r="CE5514" s="40"/>
      <c r="CF5514" s="73"/>
      <c r="CG5514" s="41"/>
      <c r="CH5514" s="41"/>
      <c r="CI5514" s="41"/>
      <c r="CJ5514" s="41"/>
      <c r="CK5514" s="41"/>
      <c r="CL5514" s="68"/>
      <c r="CM5514" s="41"/>
      <c r="CN5514" s="41"/>
      <c r="CO5514" s="39"/>
      <c r="CP5514" s="78"/>
    </row>
    <row r="5515" spans="1:94" s="38" customFormat="1" x14ac:dyDescent="0.25">
      <c r="A5515" s="38">
        <v>5512</v>
      </c>
      <c r="F5515" s="39"/>
      <c r="Q5515" s="39"/>
      <c r="R5515" s="40"/>
      <c r="S5515" s="40"/>
      <c r="T5515" s="39"/>
      <c r="AG5515" s="110"/>
      <c r="AH5515" s="94"/>
      <c r="AJ5515" s="97"/>
      <c r="AL5515" s="39"/>
      <c r="AP5515" s="39"/>
      <c r="AQ5515" s="77"/>
      <c r="AR5515" s="94"/>
      <c r="AT5515" s="97"/>
      <c r="BB5515" s="79"/>
      <c r="BC5515" s="94"/>
      <c r="BE5515" s="97"/>
      <c r="BF5515" s="97"/>
      <c r="BG5515" s="40"/>
      <c r="BK5515" s="40"/>
      <c r="BL5515" s="79"/>
      <c r="BM5515" s="94"/>
      <c r="BO5515" s="97"/>
      <c r="BQ5515" s="40"/>
      <c r="BR5515" s="94"/>
      <c r="BS5515" s="94"/>
      <c r="BT5515" s="94"/>
      <c r="BU5515" s="40"/>
      <c r="BV5515" s="82"/>
      <c r="BW5515" s="94"/>
      <c r="BX5515" s="48"/>
      <c r="BY5515" s="97"/>
      <c r="BZ5515" s="48"/>
      <c r="CA5515" s="40"/>
      <c r="CB5515" s="94"/>
      <c r="CC5515" s="94"/>
      <c r="CD5515" s="94"/>
      <c r="CE5515" s="40"/>
      <c r="CF5515" s="73"/>
      <c r="CG5515" s="41"/>
      <c r="CH5515" s="41"/>
      <c r="CI5515" s="41"/>
      <c r="CJ5515" s="41"/>
      <c r="CK5515" s="41"/>
      <c r="CL5515" s="68"/>
      <c r="CM5515" s="41"/>
      <c r="CN5515" s="41"/>
      <c r="CO5515" s="39"/>
      <c r="CP5515" s="78"/>
    </row>
    <row r="5516" spans="1:94" s="38" customFormat="1" x14ac:dyDescent="0.25">
      <c r="A5516" s="38">
        <v>5513</v>
      </c>
      <c r="F5516" s="39"/>
      <c r="Q5516" s="39"/>
      <c r="R5516" s="40"/>
      <c r="S5516" s="40"/>
      <c r="T5516" s="39"/>
      <c r="AG5516" s="110"/>
      <c r="AH5516" s="94"/>
      <c r="AJ5516" s="97"/>
      <c r="AL5516" s="39"/>
      <c r="AP5516" s="39"/>
      <c r="AQ5516" s="77"/>
      <c r="AR5516" s="94"/>
      <c r="AT5516" s="97"/>
      <c r="BB5516" s="79"/>
      <c r="BC5516" s="94"/>
      <c r="BE5516" s="97"/>
      <c r="BF5516" s="97"/>
      <c r="BG5516" s="40"/>
      <c r="BK5516" s="40"/>
      <c r="BL5516" s="79"/>
      <c r="BM5516" s="94"/>
      <c r="BO5516" s="97"/>
      <c r="BQ5516" s="40"/>
      <c r="BR5516" s="94"/>
      <c r="BS5516" s="94"/>
      <c r="BT5516" s="94"/>
      <c r="BU5516" s="40"/>
      <c r="BV5516" s="82"/>
      <c r="BW5516" s="94"/>
      <c r="BX5516" s="48"/>
      <c r="BY5516" s="97"/>
      <c r="BZ5516" s="48"/>
      <c r="CA5516" s="40"/>
      <c r="CB5516" s="94"/>
      <c r="CC5516" s="94"/>
      <c r="CD5516" s="94"/>
      <c r="CE5516" s="40"/>
      <c r="CF5516" s="73"/>
      <c r="CG5516" s="41"/>
      <c r="CH5516" s="41"/>
      <c r="CI5516" s="41"/>
      <c r="CJ5516" s="41"/>
      <c r="CK5516" s="41"/>
      <c r="CL5516" s="68"/>
      <c r="CM5516" s="41"/>
      <c r="CN5516" s="41"/>
      <c r="CO5516" s="39"/>
      <c r="CP5516" s="78"/>
    </row>
    <row r="5517" spans="1:94" s="38" customFormat="1" x14ac:dyDescent="0.25">
      <c r="A5517" s="38">
        <v>5514</v>
      </c>
      <c r="F5517" s="39"/>
      <c r="Q5517" s="39"/>
      <c r="R5517" s="40"/>
      <c r="S5517" s="40"/>
      <c r="T5517" s="39"/>
      <c r="AG5517" s="110"/>
      <c r="AH5517" s="94"/>
      <c r="AJ5517" s="97"/>
      <c r="AL5517" s="39"/>
      <c r="AP5517" s="39"/>
      <c r="AQ5517" s="77"/>
      <c r="AR5517" s="94"/>
      <c r="AT5517" s="97"/>
      <c r="BB5517" s="79"/>
      <c r="BC5517" s="94"/>
      <c r="BE5517" s="97"/>
      <c r="BF5517" s="97"/>
      <c r="BG5517" s="40"/>
      <c r="BK5517" s="40"/>
      <c r="BL5517" s="79"/>
      <c r="BM5517" s="94"/>
      <c r="BO5517" s="97"/>
      <c r="BQ5517" s="40"/>
      <c r="BR5517" s="94"/>
      <c r="BS5517" s="94"/>
      <c r="BT5517" s="94"/>
      <c r="BU5517" s="40"/>
      <c r="BV5517" s="82"/>
      <c r="BW5517" s="94"/>
      <c r="BX5517" s="48"/>
      <c r="BY5517" s="97"/>
      <c r="BZ5517" s="48"/>
      <c r="CA5517" s="40"/>
      <c r="CB5517" s="94"/>
      <c r="CC5517" s="94"/>
      <c r="CD5517" s="94"/>
      <c r="CE5517" s="40"/>
      <c r="CF5517" s="73"/>
      <c r="CG5517" s="41"/>
      <c r="CH5517" s="41"/>
      <c r="CI5517" s="41"/>
      <c r="CJ5517" s="41"/>
      <c r="CK5517" s="41"/>
      <c r="CL5517" s="68"/>
      <c r="CM5517" s="41"/>
      <c r="CN5517" s="41"/>
      <c r="CO5517" s="39"/>
      <c r="CP5517" s="78"/>
    </row>
    <row r="5518" spans="1:94" s="38" customFormat="1" x14ac:dyDescent="0.25">
      <c r="A5518" s="38">
        <v>5515</v>
      </c>
      <c r="F5518" s="39"/>
      <c r="Q5518" s="39"/>
      <c r="R5518" s="40"/>
      <c r="S5518" s="40"/>
      <c r="T5518" s="39"/>
      <c r="AG5518" s="110"/>
      <c r="AH5518" s="94"/>
      <c r="AJ5518" s="97"/>
      <c r="AL5518" s="39"/>
      <c r="AP5518" s="39"/>
      <c r="AQ5518" s="77"/>
      <c r="AR5518" s="94"/>
      <c r="AT5518" s="97"/>
      <c r="BB5518" s="79"/>
      <c r="BC5518" s="94"/>
      <c r="BE5518" s="97"/>
      <c r="BF5518" s="97"/>
      <c r="BG5518" s="40"/>
      <c r="BK5518" s="40"/>
      <c r="BL5518" s="79"/>
      <c r="BM5518" s="94"/>
      <c r="BO5518" s="97"/>
      <c r="BQ5518" s="40"/>
      <c r="BR5518" s="94"/>
      <c r="BS5518" s="94"/>
      <c r="BT5518" s="94"/>
      <c r="BU5518" s="40"/>
      <c r="BV5518" s="82"/>
      <c r="BW5518" s="94"/>
      <c r="BX5518" s="48"/>
      <c r="BY5518" s="97"/>
      <c r="BZ5518" s="48"/>
      <c r="CA5518" s="40"/>
      <c r="CB5518" s="94"/>
      <c r="CC5518" s="94"/>
      <c r="CD5518" s="94"/>
      <c r="CE5518" s="40"/>
      <c r="CF5518" s="73"/>
      <c r="CG5518" s="41"/>
      <c r="CH5518" s="41"/>
      <c r="CI5518" s="41"/>
      <c r="CJ5518" s="41"/>
      <c r="CK5518" s="41"/>
      <c r="CL5518" s="68"/>
      <c r="CM5518" s="41"/>
      <c r="CN5518" s="41"/>
      <c r="CO5518" s="39"/>
      <c r="CP5518" s="78"/>
    </row>
    <row r="5519" spans="1:94" s="38" customFormat="1" x14ac:dyDescent="0.25">
      <c r="A5519" s="38">
        <v>5516</v>
      </c>
      <c r="F5519" s="39"/>
      <c r="Q5519" s="39"/>
      <c r="R5519" s="40"/>
      <c r="S5519" s="40"/>
      <c r="T5519" s="39"/>
      <c r="AG5519" s="110"/>
      <c r="AH5519" s="94"/>
      <c r="AJ5519" s="97"/>
      <c r="AL5519" s="39"/>
      <c r="AP5519" s="39"/>
      <c r="AQ5519" s="77"/>
      <c r="AR5519" s="94"/>
      <c r="AT5519" s="97"/>
      <c r="BB5519" s="79"/>
      <c r="BC5519" s="94"/>
      <c r="BE5519" s="97"/>
      <c r="BF5519" s="97"/>
      <c r="BG5519" s="40"/>
      <c r="BK5519" s="40"/>
      <c r="BL5519" s="79"/>
      <c r="BM5519" s="94"/>
      <c r="BO5519" s="97"/>
      <c r="BQ5519" s="40"/>
      <c r="BR5519" s="94"/>
      <c r="BS5519" s="94"/>
      <c r="BT5519" s="94"/>
      <c r="BU5519" s="40"/>
      <c r="BV5519" s="82"/>
      <c r="BW5519" s="94"/>
      <c r="BX5519" s="48"/>
      <c r="BY5519" s="97"/>
      <c r="BZ5519" s="48"/>
      <c r="CA5519" s="40"/>
      <c r="CB5519" s="94"/>
      <c r="CC5519" s="94"/>
      <c r="CD5519" s="94"/>
      <c r="CE5519" s="40"/>
      <c r="CF5519" s="73"/>
      <c r="CG5519" s="41"/>
      <c r="CH5519" s="41"/>
      <c r="CI5519" s="41"/>
      <c r="CJ5519" s="41"/>
      <c r="CK5519" s="41"/>
      <c r="CL5519" s="68"/>
      <c r="CM5519" s="41"/>
      <c r="CN5519" s="41"/>
      <c r="CO5519" s="39"/>
      <c r="CP5519" s="78"/>
    </row>
    <row r="5520" spans="1:94" s="38" customFormat="1" x14ac:dyDescent="0.25">
      <c r="A5520" s="38">
        <v>5517</v>
      </c>
      <c r="F5520" s="39"/>
      <c r="Q5520" s="39"/>
      <c r="R5520" s="40"/>
      <c r="S5520" s="40"/>
      <c r="T5520" s="39"/>
      <c r="AG5520" s="110"/>
      <c r="AH5520" s="94"/>
      <c r="AJ5520" s="97"/>
      <c r="AL5520" s="39"/>
      <c r="AP5520" s="39"/>
      <c r="AQ5520" s="77"/>
      <c r="AR5520" s="94"/>
      <c r="AT5520" s="97"/>
      <c r="BB5520" s="79"/>
      <c r="BC5520" s="94"/>
      <c r="BE5520" s="97"/>
      <c r="BF5520" s="97"/>
      <c r="BG5520" s="40"/>
      <c r="BK5520" s="40"/>
      <c r="BL5520" s="79"/>
      <c r="BM5520" s="94"/>
      <c r="BO5520" s="97"/>
      <c r="BQ5520" s="40"/>
      <c r="BR5520" s="94"/>
      <c r="BS5520" s="94"/>
      <c r="BT5520" s="94"/>
      <c r="BU5520" s="40"/>
      <c r="BV5520" s="82"/>
      <c r="BW5520" s="94"/>
      <c r="BX5520" s="48"/>
      <c r="BY5520" s="97"/>
      <c r="BZ5520" s="48"/>
      <c r="CA5520" s="40"/>
      <c r="CB5520" s="94"/>
      <c r="CC5520" s="94"/>
      <c r="CD5520" s="94"/>
      <c r="CE5520" s="40"/>
      <c r="CF5520" s="73"/>
      <c r="CG5520" s="41"/>
      <c r="CH5520" s="41"/>
      <c r="CI5520" s="41"/>
      <c r="CJ5520" s="41"/>
      <c r="CK5520" s="41"/>
      <c r="CL5520" s="68"/>
      <c r="CM5520" s="41"/>
      <c r="CN5520" s="41"/>
      <c r="CO5520" s="39"/>
      <c r="CP5520" s="78"/>
    </row>
    <row r="5521" spans="1:94" s="38" customFormat="1" x14ac:dyDescent="0.25">
      <c r="A5521" s="38">
        <v>5518</v>
      </c>
      <c r="F5521" s="39"/>
      <c r="Q5521" s="39"/>
      <c r="R5521" s="40"/>
      <c r="S5521" s="40"/>
      <c r="T5521" s="39"/>
      <c r="AG5521" s="110"/>
      <c r="AH5521" s="94"/>
      <c r="AJ5521" s="97"/>
      <c r="AL5521" s="39"/>
      <c r="AP5521" s="39"/>
      <c r="AQ5521" s="77"/>
      <c r="AR5521" s="94"/>
      <c r="AT5521" s="97"/>
      <c r="BB5521" s="79"/>
      <c r="BC5521" s="94"/>
      <c r="BE5521" s="97"/>
      <c r="BF5521" s="97"/>
      <c r="BG5521" s="40"/>
      <c r="BK5521" s="40"/>
      <c r="BL5521" s="79"/>
      <c r="BM5521" s="94"/>
      <c r="BO5521" s="97"/>
      <c r="BQ5521" s="40"/>
      <c r="BR5521" s="94"/>
      <c r="BS5521" s="94"/>
      <c r="BT5521" s="94"/>
      <c r="BU5521" s="40"/>
      <c r="BV5521" s="82"/>
      <c r="BW5521" s="94"/>
      <c r="BX5521" s="48"/>
      <c r="BY5521" s="97"/>
      <c r="BZ5521" s="48"/>
      <c r="CA5521" s="40"/>
      <c r="CB5521" s="94"/>
      <c r="CC5521" s="94"/>
      <c r="CD5521" s="94"/>
      <c r="CE5521" s="40"/>
      <c r="CF5521" s="73"/>
      <c r="CG5521" s="41"/>
      <c r="CH5521" s="41"/>
      <c r="CI5521" s="41"/>
      <c r="CJ5521" s="41"/>
      <c r="CK5521" s="41"/>
      <c r="CL5521" s="68"/>
      <c r="CM5521" s="41"/>
      <c r="CN5521" s="41"/>
      <c r="CO5521" s="39"/>
      <c r="CP5521" s="78"/>
    </row>
    <row r="5522" spans="1:94" s="38" customFormat="1" x14ac:dyDescent="0.25">
      <c r="A5522" s="38">
        <v>5519</v>
      </c>
      <c r="F5522" s="39"/>
      <c r="Q5522" s="39"/>
      <c r="R5522" s="40"/>
      <c r="S5522" s="40"/>
      <c r="T5522" s="39"/>
      <c r="AG5522" s="110"/>
      <c r="AH5522" s="94"/>
      <c r="AJ5522" s="97"/>
      <c r="AL5522" s="39"/>
      <c r="AP5522" s="39"/>
      <c r="AQ5522" s="77"/>
      <c r="AR5522" s="94"/>
      <c r="AT5522" s="97"/>
      <c r="BB5522" s="79"/>
      <c r="BC5522" s="94"/>
      <c r="BE5522" s="97"/>
      <c r="BF5522" s="97"/>
      <c r="BG5522" s="40"/>
      <c r="BK5522" s="40"/>
      <c r="BL5522" s="79"/>
      <c r="BM5522" s="94"/>
      <c r="BO5522" s="97"/>
      <c r="BQ5522" s="40"/>
      <c r="BR5522" s="94"/>
      <c r="BS5522" s="94"/>
      <c r="BT5522" s="94"/>
      <c r="BU5522" s="40"/>
      <c r="BV5522" s="82"/>
      <c r="BW5522" s="94"/>
      <c r="BX5522" s="48"/>
      <c r="BY5522" s="97"/>
      <c r="BZ5522" s="48"/>
      <c r="CA5522" s="40"/>
      <c r="CB5522" s="94"/>
      <c r="CC5522" s="94"/>
      <c r="CD5522" s="94"/>
      <c r="CE5522" s="40"/>
      <c r="CF5522" s="73"/>
      <c r="CG5522" s="41"/>
      <c r="CH5522" s="41"/>
      <c r="CI5522" s="41"/>
      <c r="CJ5522" s="41"/>
      <c r="CK5522" s="41"/>
      <c r="CL5522" s="68"/>
      <c r="CM5522" s="41"/>
      <c r="CN5522" s="41"/>
      <c r="CO5522" s="39"/>
      <c r="CP5522" s="78"/>
    </row>
    <row r="5523" spans="1:94" s="38" customFormat="1" x14ac:dyDescent="0.25">
      <c r="A5523" s="38">
        <v>5520</v>
      </c>
      <c r="F5523" s="39"/>
      <c r="Q5523" s="39"/>
      <c r="R5523" s="40"/>
      <c r="S5523" s="40"/>
      <c r="T5523" s="39"/>
      <c r="AG5523" s="110"/>
      <c r="AH5523" s="94"/>
      <c r="AJ5523" s="97"/>
      <c r="AL5523" s="39"/>
      <c r="AP5523" s="39"/>
      <c r="AQ5523" s="77"/>
      <c r="AR5523" s="94"/>
      <c r="AT5523" s="97"/>
      <c r="BB5523" s="79"/>
      <c r="BC5523" s="94"/>
      <c r="BE5523" s="97"/>
      <c r="BF5523" s="97"/>
      <c r="BG5523" s="40"/>
      <c r="BK5523" s="40"/>
      <c r="BL5523" s="79"/>
      <c r="BM5523" s="94"/>
      <c r="BO5523" s="97"/>
      <c r="BQ5523" s="40"/>
      <c r="BR5523" s="94"/>
      <c r="BS5523" s="94"/>
      <c r="BT5523" s="94"/>
      <c r="BU5523" s="40"/>
      <c r="BV5523" s="82"/>
      <c r="BW5523" s="94"/>
      <c r="BX5523" s="48"/>
      <c r="BY5523" s="97"/>
      <c r="BZ5523" s="48"/>
      <c r="CA5523" s="40"/>
      <c r="CB5523" s="94"/>
      <c r="CC5523" s="94"/>
      <c r="CD5523" s="94"/>
      <c r="CE5523" s="40"/>
      <c r="CF5523" s="73"/>
      <c r="CG5523" s="41"/>
      <c r="CH5523" s="41"/>
      <c r="CI5523" s="41"/>
      <c r="CJ5523" s="41"/>
      <c r="CK5523" s="41"/>
      <c r="CL5523" s="68"/>
      <c r="CM5523" s="41"/>
      <c r="CN5523" s="41"/>
      <c r="CO5523" s="39"/>
      <c r="CP5523" s="78"/>
    </row>
    <row r="5524" spans="1:94" s="38" customFormat="1" x14ac:dyDescent="0.25">
      <c r="A5524" s="38">
        <v>5521</v>
      </c>
      <c r="F5524" s="39"/>
      <c r="Q5524" s="39"/>
      <c r="R5524" s="40"/>
      <c r="S5524" s="40"/>
      <c r="T5524" s="39"/>
      <c r="AG5524" s="110"/>
      <c r="AH5524" s="94"/>
      <c r="AJ5524" s="97"/>
      <c r="AL5524" s="39"/>
      <c r="AP5524" s="39"/>
      <c r="AQ5524" s="77"/>
      <c r="AR5524" s="94"/>
      <c r="AT5524" s="97"/>
      <c r="BB5524" s="79"/>
      <c r="BC5524" s="94"/>
      <c r="BE5524" s="97"/>
      <c r="BF5524" s="97"/>
      <c r="BG5524" s="40"/>
      <c r="BK5524" s="40"/>
      <c r="BL5524" s="79"/>
      <c r="BM5524" s="94"/>
      <c r="BO5524" s="97"/>
      <c r="BQ5524" s="40"/>
      <c r="BR5524" s="94"/>
      <c r="BS5524" s="94"/>
      <c r="BT5524" s="94"/>
      <c r="BU5524" s="40"/>
      <c r="BV5524" s="82"/>
      <c r="BW5524" s="94"/>
      <c r="BX5524" s="48"/>
      <c r="BY5524" s="97"/>
      <c r="BZ5524" s="48"/>
      <c r="CA5524" s="40"/>
      <c r="CB5524" s="94"/>
      <c r="CC5524" s="94"/>
      <c r="CD5524" s="94"/>
      <c r="CE5524" s="40"/>
      <c r="CF5524" s="73"/>
      <c r="CG5524" s="41"/>
      <c r="CH5524" s="41"/>
      <c r="CI5524" s="41"/>
      <c r="CJ5524" s="41"/>
      <c r="CK5524" s="41"/>
      <c r="CL5524" s="68"/>
      <c r="CM5524" s="41"/>
      <c r="CN5524" s="41"/>
      <c r="CO5524" s="39"/>
      <c r="CP5524" s="78"/>
    </row>
    <row r="5525" spans="1:94" s="38" customFormat="1" x14ac:dyDescent="0.25">
      <c r="A5525" s="38">
        <v>5522</v>
      </c>
      <c r="F5525" s="39"/>
      <c r="Q5525" s="39"/>
      <c r="R5525" s="40"/>
      <c r="S5525" s="40"/>
      <c r="T5525" s="39"/>
      <c r="AG5525" s="110"/>
      <c r="AH5525" s="94"/>
      <c r="AJ5525" s="97"/>
      <c r="AL5525" s="39"/>
      <c r="AP5525" s="39"/>
      <c r="AQ5525" s="77"/>
      <c r="AR5525" s="94"/>
      <c r="AT5525" s="97"/>
      <c r="BB5525" s="79"/>
      <c r="BC5525" s="94"/>
      <c r="BE5525" s="97"/>
      <c r="BF5525" s="97"/>
      <c r="BG5525" s="40"/>
      <c r="BK5525" s="40"/>
      <c r="BL5525" s="79"/>
      <c r="BM5525" s="94"/>
      <c r="BO5525" s="97"/>
      <c r="BQ5525" s="40"/>
      <c r="BR5525" s="94"/>
      <c r="BS5525" s="94"/>
      <c r="BT5525" s="94"/>
      <c r="BU5525" s="40"/>
      <c r="BV5525" s="82"/>
      <c r="BW5525" s="94"/>
      <c r="BX5525" s="48"/>
      <c r="BY5525" s="97"/>
      <c r="BZ5525" s="48"/>
      <c r="CA5525" s="40"/>
      <c r="CB5525" s="94"/>
      <c r="CC5525" s="94"/>
      <c r="CD5525" s="94"/>
      <c r="CE5525" s="40"/>
      <c r="CF5525" s="73"/>
      <c r="CG5525" s="41"/>
      <c r="CH5525" s="41"/>
      <c r="CI5525" s="41"/>
      <c r="CJ5525" s="41"/>
      <c r="CK5525" s="41"/>
      <c r="CL5525" s="68"/>
      <c r="CM5525" s="41"/>
      <c r="CN5525" s="41"/>
      <c r="CO5525" s="39"/>
      <c r="CP5525" s="78"/>
    </row>
    <row r="5526" spans="1:94" s="38" customFormat="1" x14ac:dyDescent="0.25">
      <c r="A5526" s="38">
        <v>5523</v>
      </c>
      <c r="F5526" s="39"/>
      <c r="Q5526" s="39"/>
      <c r="R5526" s="40"/>
      <c r="S5526" s="40"/>
      <c r="T5526" s="39"/>
      <c r="AG5526" s="110"/>
      <c r="AH5526" s="94"/>
      <c r="AJ5526" s="97"/>
      <c r="AL5526" s="39"/>
      <c r="AP5526" s="39"/>
      <c r="AQ5526" s="77"/>
      <c r="AR5526" s="94"/>
      <c r="AT5526" s="97"/>
      <c r="BB5526" s="79"/>
      <c r="BC5526" s="94"/>
      <c r="BE5526" s="97"/>
      <c r="BF5526" s="97"/>
      <c r="BG5526" s="40"/>
      <c r="BK5526" s="40"/>
      <c r="BL5526" s="79"/>
      <c r="BM5526" s="94"/>
      <c r="BO5526" s="97"/>
      <c r="BQ5526" s="40"/>
      <c r="BR5526" s="94"/>
      <c r="BS5526" s="94"/>
      <c r="BT5526" s="94"/>
      <c r="BU5526" s="40"/>
      <c r="BV5526" s="82"/>
      <c r="BW5526" s="94"/>
      <c r="BX5526" s="48"/>
      <c r="BY5526" s="97"/>
      <c r="BZ5526" s="48"/>
      <c r="CA5526" s="40"/>
      <c r="CB5526" s="94"/>
      <c r="CC5526" s="94"/>
      <c r="CD5526" s="94"/>
      <c r="CE5526" s="40"/>
      <c r="CF5526" s="73"/>
      <c r="CG5526" s="41"/>
      <c r="CH5526" s="41"/>
      <c r="CI5526" s="41"/>
      <c r="CJ5526" s="41"/>
      <c r="CK5526" s="41"/>
      <c r="CL5526" s="68"/>
      <c r="CM5526" s="41"/>
      <c r="CN5526" s="41"/>
      <c r="CO5526" s="39"/>
      <c r="CP5526" s="78"/>
    </row>
    <row r="5527" spans="1:94" s="38" customFormat="1" x14ac:dyDescent="0.25">
      <c r="A5527" s="38">
        <v>5524</v>
      </c>
      <c r="F5527" s="39"/>
      <c r="Q5527" s="39"/>
      <c r="R5527" s="40"/>
      <c r="S5527" s="40"/>
      <c r="T5527" s="39"/>
      <c r="AG5527" s="110"/>
      <c r="AH5527" s="94"/>
      <c r="AJ5527" s="97"/>
      <c r="AL5527" s="39"/>
      <c r="AP5527" s="39"/>
      <c r="AQ5527" s="77"/>
      <c r="AR5527" s="94"/>
      <c r="AT5527" s="97"/>
      <c r="BB5527" s="79"/>
      <c r="BC5527" s="94"/>
      <c r="BE5527" s="97"/>
      <c r="BF5527" s="97"/>
      <c r="BG5527" s="40"/>
      <c r="BK5527" s="40"/>
      <c r="BL5527" s="79"/>
      <c r="BM5527" s="94"/>
      <c r="BO5527" s="97"/>
      <c r="BQ5527" s="40"/>
      <c r="BR5527" s="94"/>
      <c r="BS5527" s="94"/>
      <c r="BT5527" s="94"/>
      <c r="BU5527" s="40"/>
      <c r="BV5527" s="82"/>
      <c r="BW5527" s="94"/>
      <c r="BX5527" s="48"/>
      <c r="BY5527" s="97"/>
      <c r="BZ5527" s="48"/>
      <c r="CA5527" s="40"/>
      <c r="CB5527" s="94"/>
      <c r="CC5527" s="94"/>
      <c r="CD5527" s="94"/>
      <c r="CE5527" s="40"/>
      <c r="CF5527" s="73"/>
      <c r="CG5527" s="41"/>
      <c r="CH5527" s="41"/>
      <c r="CI5527" s="41"/>
      <c r="CJ5527" s="41"/>
      <c r="CK5527" s="41"/>
      <c r="CL5527" s="68"/>
      <c r="CM5527" s="41"/>
      <c r="CN5527" s="41"/>
      <c r="CO5527" s="39"/>
      <c r="CP5527" s="78"/>
    </row>
    <row r="5528" spans="1:94" s="38" customFormat="1" x14ac:dyDescent="0.25">
      <c r="A5528" s="38">
        <v>5525</v>
      </c>
      <c r="F5528" s="39"/>
      <c r="Q5528" s="39"/>
      <c r="R5528" s="40"/>
      <c r="S5528" s="40"/>
      <c r="T5528" s="39"/>
      <c r="AG5528" s="110"/>
      <c r="AH5528" s="94"/>
      <c r="AJ5528" s="97"/>
      <c r="AL5528" s="39"/>
      <c r="AP5528" s="39"/>
      <c r="AQ5528" s="77"/>
      <c r="AR5528" s="94"/>
      <c r="AT5528" s="97"/>
      <c r="BB5528" s="79"/>
      <c r="BC5528" s="94"/>
      <c r="BE5528" s="97"/>
      <c r="BF5528" s="97"/>
      <c r="BG5528" s="40"/>
      <c r="BK5528" s="40"/>
      <c r="BL5528" s="79"/>
      <c r="BM5528" s="94"/>
      <c r="BO5528" s="97"/>
      <c r="BQ5528" s="40"/>
      <c r="BR5528" s="94"/>
      <c r="BS5528" s="94"/>
      <c r="BT5528" s="94"/>
      <c r="BU5528" s="40"/>
      <c r="BV5528" s="82"/>
      <c r="BW5528" s="94"/>
      <c r="BX5528" s="48"/>
      <c r="BY5528" s="97"/>
      <c r="BZ5528" s="48"/>
      <c r="CA5528" s="40"/>
      <c r="CB5528" s="94"/>
      <c r="CC5528" s="94"/>
      <c r="CD5528" s="94"/>
      <c r="CE5528" s="40"/>
      <c r="CF5528" s="73"/>
      <c r="CG5528" s="41"/>
      <c r="CH5528" s="41"/>
      <c r="CI5528" s="41"/>
      <c r="CJ5528" s="41"/>
      <c r="CK5528" s="41"/>
      <c r="CL5528" s="68"/>
      <c r="CM5528" s="41"/>
      <c r="CN5528" s="41"/>
      <c r="CO5528" s="39"/>
      <c r="CP5528" s="78"/>
    </row>
    <row r="5529" spans="1:94" s="38" customFormat="1" x14ac:dyDescent="0.25">
      <c r="A5529" s="38">
        <v>5526</v>
      </c>
      <c r="F5529" s="39"/>
      <c r="Q5529" s="39"/>
      <c r="R5529" s="40"/>
      <c r="S5529" s="40"/>
      <c r="T5529" s="39"/>
      <c r="AG5529" s="110"/>
      <c r="AH5529" s="94"/>
      <c r="AJ5529" s="97"/>
      <c r="AL5529" s="39"/>
      <c r="AP5529" s="39"/>
      <c r="AQ5529" s="77"/>
      <c r="AR5529" s="94"/>
      <c r="AT5529" s="97"/>
      <c r="BB5529" s="79"/>
      <c r="BC5529" s="94"/>
      <c r="BE5529" s="97"/>
      <c r="BF5529" s="97"/>
      <c r="BG5529" s="40"/>
      <c r="BK5529" s="40"/>
      <c r="BL5529" s="79"/>
      <c r="BM5529" s="94"/>
      <c r="BO5529" s="97"/>
      <c r="BQ5529" s="40"/>
      <c r="BR5529" s="94"/>
      <c r="BS5529" s="94"/>
      <c r="BT5529" s="94"/>
      <c r="BU5529" s="40"/>
      <c r="BV5529" s="82"/>
      <c r="BW5529" s="94"/>
      <c r="BX5529" s="48"/>
      <c r="BY5529" s="97"/>
      <c r="BZ5529" s="48"/>
      <c r="CA5529" s="40"/>
      <c r="CB5529" s="94"/>
      <c r="CC5529" s="94"/>
      <c r="CD5529" s="94"/>
      <c r="CE5529" s="40"/>
      <c r="CF5529" s="73"/>
      <c r="CG5529" s="41"/>
      <c r="CH5529" s="41"/>
      <c r="CI5529" s="41"/>
      <c r="CJ5529" s="41"/>
      <c r="CK5529" s="41"/>
      <c r="CL5529" s="68"/>
      <c r="CM5529" s="41"/>
      <c r="CN5529" s="41"/>
      <c r="CO5529" s="39"/>
      <c r="CP5529" s="78"/>
    </row>
    <row r="5530" spans="1:94" s="38" customFormat="1" x14ac:dyDescent="0.25">
      <c r="A5530" s="38">
        <v>5527</v>
      </c>
      <c r="F5530" s="39"/>
      <c r="Q5530" s="39"/>
      <c r="R5530" s="40"/>
      <c r="S5530" s="40"/>
      <c r="T5530" s="39"/>
      <c r="AG5530" s="110"/>
      <c r="AH5530" s="94"/>
      <c r="AJ5530" s="97"/>
      <c r="AL5530" s="39"/>
      <c r="AP5530" s="39"/>
      <c r="AQ5530" s="77"/>
      <c r="AR5530" s="94"/>
      <c r="AT5530" s="97"/>
      <c r="BB5530" s="79"/>
      <c r="BC5530" s="94"/>
      <c r="BE5530" s="97"/>
      <c r="BF5530" s="97"/>
      <c r="BG5530" s="40"/>
      <c r="BK5530" s="40"/>
      <c r="BL5530" s="79"/>
      <c r="BM5530" s="94"/>
      <c r="BO5530" s="97"/>
      <c r="BQ5530" s="40"/>
      <c r="BR5530" s="94"/>
      <c r="BS5530" s="94"/>
      <c r="BT5530" s="94"/>
      <c r="BU5530" s="40"/>
      <c r="BV5530" s="82"/>
      <c r="BW5530" s="94"/>
      <c r="BX5530" s="48"/>
      <c r="BY5530" s="97"/>
      <c r="BZ5530" s="48"/>
      <c r="CA5530" s="40"/>
      <c r="CB5530" s="94"/>
      <c r="CC5530" s="94"/>
      <c r="CD5530" s="94"/>
      <c r="CE5530" s="40"/>
      <c r="CF5530" s="73"/>
      <c r="CG5530" s="41"/>
      <c r="CH5530" s="41"/>
      <c r="CI5530" s="41"/>
      <c r="CJ5530" s="41"/>
      <c r="CK5530" s="41"/>
      <c r="CL5530" s="68"/>
      <c r="CM5530" s="41"/>
      <c r="CN5530" s="41"/>
      <c r="CO5530" s="39"/>
      <c r="CP5530" s="78"/>
    </row>
    <row r="5531" spans="1:94" s="38" customFormat="1" x14ac:dyDescent="0.25">
      <c r="A5531" s="38">
        <v>5528</v>
      </c>
      <c r="F5531" s="39"/>
      <c r="Q5531" s="39"/>
      <c r="R5531" s="40"/>
      <c r="S5531" s="40"/>
      <c r="T5531" s="39"/>
      <c r="AG5531" s="110"/>
      <c r="AH5531" s="94"/>
      <c r="AJ5531" s="97"/>
      <c r="AL5531" s="39"/>
      <c r="AP5531" s="39"/>
      <c r="AQ5531" s="77"/>
      <c r="AR5531" s="94"/>
      <c r="AT5531" s="97"/>
      <c r="BB5531" s="79"/>
      <c r="BC5531" s="94"/>
      <c r="BE5531" s="97"/>
      <c r="BF5531" s="97"/>
      <c r="BG5531" s="40"/>
      <c r="BK5531" s="40"/>
      <c r="BL5531" s="79"/>
      <c r="BM5531" s="94"/>
      <c r="BO5531" s="97"/>
      <c r="BQ5531" s="40"/>
      <c r="BR5531" s="94"/>
      <c r="BS5531" s="94"/>
      <c r="BT5531" s="94"/>
      <c r="BU5531" s="40"/>
      <c r="BV5531" s="82"/>
      <c r="BW5531" s="94"/>
      <c r="BX5531" s="48"/>
      <c r="BY5531" s="97"/>
      <c r="BZ5531" s="48"/>
      <c r="CA5531" s="40"/>
      <c r="CB5531" s="94"/>
      <c r="CC5531" s="94"/>
      <c r="CD5531" s="94"/>
      <c r="CE5531" s="40"/>
      <c r="CF5531" s="73"/>
      <c r="CG5531" s="41"/>
      <c r="CH5531" s="41"/>
      <c r="CI5531" s="41"/>
      <c r="CJ5531" s="41"/>
      <c r="CK5531" s="41"/>
      <c r="CL5531" s="68"/>
      <c r="CM5531" s="41"/>
      <c r="CN5531" s="41"/>
      <c r="CO5531" s="39"/>
      <c r="CP5531" s="78"/>
    </row>
    <row r="5532" spans="1:94" s="38" customFormat="1" x14ac:dyDescent="0.25">
      <c r="A5532" s="38">
        <v>5529</v>
      </c>
      <c r="F5532" s="39"/>
      <c r="Q5532" s="39"/>
      <c r="R5532" s="40"/>
      <c r="S5532" s="40"/>
      <c r="T5532" s="39"/>
      <c r="AG5532" s="110"/>
      <c r="AH5532" s="94"/>
      <c r="AJ5532" s="97"/>
      <c r="AL5532" s="39"/>
      <c r="AP5532" s="39"/>
      <c r="AQ5532" s="77"/>
      <c r="AR5532" s="94"/>
      <c r="AT5532" s="97"/>
      <c r="BB5532" s="79"/>
      <c r="BC5532" s="94"/>
      <c r="BE5532" s="97"/>
      <c r="BF5532" s="97"/>
      <c r="BG5532" s="40"/>
      <c r="BK5532" s="40"/>
      <c r="BL5532" s="79"/>
      <c r="BM5532" s="94"/>
      <c r="BO5532" s="97"/>
      <c r="BQ5532" s="40"/>
      <c r="BR5532" s="94"/>
      <c r="BS5532" s="94"/>
      <c r="BT5532" s="94"/>
      <c r="BU5532" s="40"/>
      <c r="BV5532" s="82"/>
      <c r="BW5532" s="94"/>
      <c r="BX5532" s="48"/>
      <c r="BY5532" s="97"/>
      <c r="BZ5532" s="48"/>
      <c r="CA5532" s="40"/>
      <c r="CB5532" s="94"/>
      <c r="CC5532" s="94"/>
      <c r="CD5532" s="94"/>
      <c r="CE5532" s="40"/>
      <c r="CF5532" s="73"/>
      <c r="CG5532" s="41"/>
      <c r="CH5532" s="41"/>
      <c r="CI5532" s="41"/>
      <c r="CJ5532" s="41"/>
      <c r="CK5532" s="41"/>
      <c r="CL5532" s="68"/>
      <c r="CM5532" s="41"/>
      <c r="CN5532" s="41"/>
      <c r="CO5532" s="39"/>
      <c r="CP5532" s="78"/>
    </row>
    <row r="5533" spans="1:94" s="38" customFormat="1" x14ac:dyDescent="0.25">
      <c r="A5533" s="38">
        <v>5530</v>
      </c>
      <c r="F5533" s="39"/>
      <c r="Q5533" s="39"/>
      <c r="R5533" s="40"/>
      <c r="S5533" s="40"/>
      <c r="T5533" s="39"/>
      <c r="AG5533" s="110"/>
      <c r="AH5533" s="94"/>
      <c r="AJ5533" s="97"/>
      <c r="AL5533" s="39"/>
      <c r="AP5533" s="39"/>
      <c r="AQ5533" s="77"/>
      <c r="AR5533" s="94"/>
      <c r="AT5533" s="97"/>
      <c r="BB5533" s="79"/>
      <c r="BC5533" s="94"/>
      <c r="BE5533" s="97"/>
      <c r="BF5533" s="97"/>
      <c r="BG5533" s="40"/>
      <c r="BK5533" s="40"/>
      <c r="BL5533" s="79"/>
      <c r="BM5533" s="94"/>
      <c r="BO5533" s="97"/>
      <c r="BQ5533" s="40"/>
      <c r="BR5533" s="94"/>
      <c r="BS5533" s="94"/>
      <c r="BT5533" s="94"/>
      <c r="BU5533" s="40"/>
      <c r="BV5533" s="82"/>
      <c r="BW5533" s="94"/>
      <c r="BX5533" s="48"/>
      <c r="BY5533" s="97"/>
      <c r="BZ5533" s="48"/>
      <c r="CA5533" s="40"/>
      <c r="CB5533" s="94"/>
      <c r="CC5533" s="94"/>
      <c r="CD5533" s="94"/>
      <c r="CE5533" s="40"/>
      <c r="CF5533" s="73"/>
      <c r="CG5533" s="41"/>
      <c r="CH5533" s="41"/>
      <c r="CI5533" s="41"/>
      <c r="CJ5533" s="41"/>
      <c r="CK5533" s="41"/>
      <c r="CL5533" s="68"/>
      <c r="CM5533" s="41"/>
      <c r="CN5533" s="41"/>
      <c r="CO5533" s="39"/>
      <c r="CP5533" s="78"/>
    </row>
    <row r="5534" spans="1:94" s="38" customFormat="1" x14ac:dyDescent="0.25">
      <c r="A5534" s="38">
        <v>5531</v>
      </c>
      <c r="F5534" s="39"/>
      <c r="Q5534" s="39"/>
      <c r="R5534" s="40"/>
      <c r="S5534" s="40"/>
      <c r="T5534" s="39"/>
      <c r="AG5534" s="110"/>
      <c r="AH5534" s="94"/>
      <c r="AJ5534" s="97"/>
      <c r="AL5534" s="39"/>
      <c r="AP5534" s="39"/>
      <c r="AQ5534" s="77"/>
      <c r="AR5534" s="94"/>
      <c r="AT5534" s="97"/>
      <c r="BB5534" s="79"/>
      <c r="BC5534" s="94"/>
      <c r="BE5534" s="97"/>
      <c r="BF5534" s="97"/>
      <c r="BG5534" s="40"/>
      <c r="BK5534" s="40"/>
      <c r="BL5534" s="79"/>
      <c r="BM5534" s="94"/>
      <c r="BO5534" s="97"/>
      <c r="BQ5534" s="40"/>
      <c r="BR5534" s="94"/>
      <c r="BS5534" s="94"/>
      <c r="BT5534" s="94"/>
      <c r="BU5534" s="40"/>
      <c r="BV5534" s="82"/>
      <c r="BW5534" s="94"/>
      <c r="BX5534" s="48"/>
      <c r="BY5534" s="97"/>
      <c r="BZ5534" s="48"/>
      <c r="CA5534" s="40"/>
      <c r="CB5534" s="94"/>
      <c r="CC5534" s="94"/>
      <c r="CD5534" s="94"/>
      <c r="CE5534" s="40"/>
      <c r="CF5534" s="73"/>
      <c r="CG5534" s="41"/>
      <c r="CH5534" s="41"/>
      <c r="CI5534" s="41"/>
      <c r="CJ5534" s="41"/>
      <c r="CK5534" s="41"/>
      <c r="CL5534" s="68"/>
      <c r="CM5534" s="41"/>
      <c r="CN5534" s="41"/>
      <c r="CO5534" s="39"/>
      <c r="CP5534" s="78"/>
    </row>
    <row r="5535" spans="1:94" s="38" customFormat="1" x14ac:dyDescent="0.25">
      <c r="A5535" s="38">
        <v>5532</v>
      </c>
      <c r="F5535" s="39"/>
      <c r="Q5535" s="39"/>
      <c r="R5535" s="40"/>
      <c r="S5535" s="40"/>
      <c r="T5535" s="39"/>
      <c r="AG5535" s="110"/>
      <c r="AH5535" s="94"/>
      <c r="AJ5535" s="97"/>
      <c r="AL5535" s="39"/>
      <c r="AP5535" s="39"/>
      <c r="AQ5535" s="77"/>
      <c r="AR5535" s="94"/>
      <c r="AT5535" s="97"/>
      <c r="BB5535" s="79"/>
      <c r="BC5535" s="94"/>
      <c r="BE5535" s="97"/>
      <c r="BF5535" s="97"/>
      <c r="BG5535" s="40"/>
      <c r="BK5535" s="40"/>
      <c r="BL5535" s="79"/>
      <c r="BM5535" s="94"/>
      <c r="BO5535" s="97"/>
      <c r="BQ5535" s="40"/>
      <c r="BR5535" s="94"/>
      <c r="BS5535" s="94"/>
      <c r="BT5535" s="94"/>
      <c r="BU5535" s="40"/>
      <c r="BV5535" s="82"/>
      <c r="BW5535" s="94"/>
      <c r="BX5535" s="48"/>
      <c r="BY5535" s="97"/>
      <c r="BZ5535" s="48"/>
      <c r="CA5535" s="40"/>
      <c r="CB5535" s="94"/>
      <c r="CC5535" s="94"/>
      <c r="CD5535" s="94"/>
      <c r="CE5535" s="40"/>
      <c r="CF5535" s="73"/>
      <c r="CG5535" s="41"/>
      <c r="CH5535" s="41"/>
      <c r="CI5535" s="41"/>
      <c r="CJ5535" s="41"/>
      <c r="CK5535" s="41"/>
      <c r="CL5535" s="68"/>
      <c r="CM5535" s="41"/>
      <c r="CN5535" s="41"/>
      <c r="CO5535" s="39"/>
      <c r="CP5535" s="78"/>
    </row>
    <row r="5536" spans="1:94" s="38" customFormat="1" x14ac:dyDescent="0.25">
      <c r="A5536" s="38">
        <v>5533</v>
      </c>
      <c r="F5536" s="39"/>
      <c r="Q5536" s="39"/>
      <c r="R5536" s="40"/>
      <c r="S5536" s="40"/>
      <c r="T5536" s="39"/>
      <c r="AG5536" s="110"/>
      <c r="AH5536" s="94"/>
      <c r="AJ5536" s="97"/>
      <c r="AL5536" s="39"/>
      <c r="AP5536" s="39"/>
      <c r="AQ5536" s="77"/>
      <c r="AR5536" s="94"/>
      <c r="AT5536" s="97"/>
      <c r="BB5536" s="79"/>
      <c r="BC5536" s="94"/>
      <c r="BE5536" s="97"/>
      <c r="BF5536" s="97"/>
      <c r="BG5536" s="40"/>
      <c r="BK5536" s="40"/>
      <c r="BL5536" s="79"/>
      <c r="BM5536" s="94"/>
      <c r="BO5536" s="97"/>
      <c r="BQ5536" s="40"/>
      <c r="BR5536" s="94"/>
      <c r="BS5536" s="94"/>
      <c r="BT5536" s="94"/>
      <c r="BU5536" s="40"/>
      <c r="BV5536" s="82"/>
      <c r="BW5536" s="94"/>
      <c r="BX5536" s="48"/>
      <c r="BY5536" s="97"/>
      <c r="BZ5536" s="48"/>
      <c r="CA5536" s="40"/>
      <c r="CB5536" s="94"/>
      <c r="CC5536" s="94"/>
      <c r="CD5536" s="94"/>
      <c r="CE5536" s="40"/>
      <c r="CF5536" s="73"/>
      <c r="CG5536" s="41"/>
      <c r="CH5536" s="41"/>
      <c r="CI5536" s="41"/>
      <c r="CJ5536" s="41"/>
      <c r="CK5536" s="41"/>
      <c r="CL5536" s="68"/>
      <c r="CM5536" s="41"/>
      <c r="CN5536" s="41"/>
      <c r="CO5536" s="39"/>
      <c r="CP5536" s="78"/>
    </row>
    <row r="5537" spans="1:94" s="38" customFormat="1" x14ac:dyDescent="0.25">
      <c r="A5537" s="38">
        <v>5534</v>
      </c>
      <c r="F5537" s="39"/>
      <c r="Q5537" s="39"/>
      <c r="R5537" s="40"/>
      <c r="S5537" s="40"/>
      <c r="T5537" s="39"/>
      <c r="AG5537" s="110"/>
      <c r="AH5537" s="94"/>
      <c r="AJ5537" s="97"/>
      <c r="AL5537" s="39"/>
      <c r="AP5537" s="39"/>
      <c r="AQ5537" s="77"/>
      <c r="AR5537" s="94"/>
      <c r="AT5537" s="97"/>
      <c r="BB5537" s="79"/>
      <c r="BC5537" s="94"/>
      <c r="BE5537" s="97"/>
      <c r="BF5537" s="97"/>
      <c r="BG5537" s="40"/>
      <c r="BK5537" s="40"/>
      <c r="BL5537" s="79"/>
      <c r="BM5537" s="94"/>
      <c r="BO5537" s="97"/>
      <c r="BQ5537" s="40"/>
      <c r="BR5537" s="94"/>
      <c r="BS5537" s="94"/>
      <c r="BT5537" s="94"/>
      <c r="BU5537" s="40"/>
      <c r="BV5537" s="82"/>
      <c r="BW5537" s="94"/>
      <c r="BX5537" s="48"/>
      <c r="BY5537" s="97"/>
      <c r="BZ5537" s="48"/>
      <c r="CA5537" s="40"/>
      <c r="CB5537" s="94"/>
      <c r="CC5537" s="94"/>
      <c r="CD5537" s="94"/>
      <c r="CE5537" s="40"/>
      <c r="CF5537" s="73"/>
      <c r="CG5537" s="41"/>
      <c r="CH5537" s="41"/>
      <c r="CI5537" s="41"/>
      <c r="CJ5537" s="41"/>
      <c r="CK5537" s="41"/>
      <c r="CL5537" s="68"/>
      <c r="CM5537" s="41"/>
      <c r="CN5537" s="41"/>
      <c r="CO5537" s="39"/>
      <c r="CP5537" s="78"/>
    </row>
    <row r="5538" spans="1:94" s="38" customFormat="1" x14ac:dyDescent="0.25">
      <c r="A5538" s="38">
        <v>5535</v>
      </c>
      <c r="F5538" s="39"/>
      <c r="Q5538" s="39"/>
      <c r="R5538" s="40"/>
      <c r="S5538" s="40"/>
      <c r="T5538" s="39"/>
      <c r="AG5538" s="110"/>
      <c r="AH5538" s="94"/>
      <c r="AJ5538" s="97"/>
      <c r="AL5538" s="39"/>
      <c r="AP5538" s="39"/>
      <c r="AQ5538" s="77"/>
      <c r="AR5538" s="94"/>
      <c r="AT5538" s="97"/>
      <c r="BB5538" s="79"/>
      <c r="BC5538" s="94"/>
      <c r="BE5538" s="97"/>
      <c r="BF5538" s="97"/>
      <c r="BG5538" s="40"/>
      <c r="BK5538" s="40"/>
      <c r="BL5538" s="79"/>
      <c r="BM5538" s="94"/>
      <c r="BO5538" s="97"/>
      <c r="BQ5538" s="40"/>
      <c r="BR5538" s="94"/>
      <c r="BS5538" s="94"/>
      <c r="BT5538" s="94"/>
      <c r="BU5538" s="40"/>
      <c r="BV5538" s="82"/>
      <c r="BW5538" s="94"/>
      <c r="BX5538" s="48"/>
      <c r="BY5538" s="97"/>
      <c r="BZ5538" s="48"/>
      <c r="CA5538" s="40"/>
      <c r="CB5538" s="94"/>
      <c r="CC5538" s="94"/>
      <c r="CD5538" s="94"/>
      <c r="CE5538" s="40"/>
      <c r="CF5538" s="73"/>
      <c r="CG5538" s="41"/>
      <c r="CH5538" s="41"/>
      <c r="CI5538" s="41"/>
      <c r="CJ5538" s="41"/>
      <c r="CK5538" s="41"/>
      <c r="CL5538" s="68"/>
      <c r="CM5538" s="41"/>
      <c r="CN5538" s="41"/>
      <c r="CO5538" s="39"/>
      <c r="CP5538" s="78"/>
    </row>
    <row r="5539" spans="1:94" s="38" customFormat="1" x14ac:dyDescent="0.25">
      <c r="A5539" s="38">
        <v>5536</v>
      </c>
      <c r="F5539" s="39"/>
      <c r="Q5539" s="39"/>
      <c r="R5539" s="40"/>
      <c r="S5539" s="40"/>
      <c r="T5539" s="39"/>
      <c r="AG5539" s="110"/>
      <c r="AH5539" s="94"/>
      <c r="AJ5539" s="97"/>
      <c r="AL5539" s="39"/>
      <c r="AP5539" s="39"/>
      <c r="AQ5539" s="77"/>
      <c r="AR5539" s="94"/>
      <c r="AT5539" s="97"/>
      <c r="BB5539" s="79"/>
      <c r="BC5539" s="94"/>
      <c r="BE5539" s="97"/>
      <c r="BF5539" s="97"/>
      <c r="BG5539" s="40"/>
      <c r="BK5539" s="40"/>
      <c r="BL5539" s="79"/>
      <c r="BM5539" s="94"/>
      <c r="BO5539" s="97"/>
      <c r="BQ5539" s="40"/>
      <c r="BR5539" s="94"/>
      <c r="BS5539" s="94"/>
      <c r="BT5539" s="94"/>
      <c r="BU5539" s="40"/>
      <c r="BV5539" s="82"/>
      <c r="BW5539" s="94"/>
      <c r="BX5539" s="48"/>
      <c r="BY5539" s="97"/>
      <c r="BZ5539" s="48"/>
      <c r="CA5539" s="40"/>
      <c r="CB5539" s="94"/>
      <c r="CC5539" s="94"/>
      <c r="CD5539" s="94"/>
      <c r="CE5539" s="40"/>
      <c r="CF5539" s="73"/>
      <c r="CG5539" s="41"/>
      <c r="CH5539" s="41"/>
      <c r="CI5539" s="41"/>
      <c r="CJ5539" s="41"/>
      <c r="CK5539" s="41"/>
      <c r="CL5539" s="68"/>
      <c r="CM5539" s="41"/>
      <c r="CN5539" s="41"/>
      <c r="CO5539" s="39"/>
      <c r="CP5539" s="78"/>
    </row>
    <row r="5540" spans="1:94" s="38" customFormat="1" x14ac:dyDescent="0.25">
      <c r="A5540" s="38">
        <v>5537</v>
      </c>
      <c r="F5540" s="39"/>
      <c r="Q5540" s="39"/>
      <c r="R5540" s="40"/>
      <c r="S5540" s="40"/>
      <c r="T5540" s="39"/>
      <c r="AG5540" s="110"/>
      <c r="AH5540" s="94"/>
      <c r="AJ5540" s="97"/>
      <c r="AL5540" s="39"/>
      <c r="AP5540" s="39"/>
      <c r="AQ5540" s="77"/>
      <c r="AR5540" s="94"/>
      <c r="AT5540" s="97"/>
      <c r="BB5540" s="79"/>
      <c r="BC5540" s="94"/>
      <c r="BE5540" s="97"/>
      <c r="BF5540" s="97"/>
      <c r="BG5540" s="40"/>
      <c r="BK5540" s="40"/>
      <c r="BL5540" s="79"/>
      <c r="BM5540" s="94"/>
      <c r="BO5540" s="97"/>
      <c r="BQ5540" s="40"/>
      <c r="BR5540" s="94"/>
      <c r="BS5540" s="94"/>
      <c r="BT5540" s="94"/>
      <c r="BU5540" s="40"/>
      <c r="BV5540" s="82"/>
      <c r="BW5540" s="94"/>
      <c r="BX5540" s="48"/>
      <c r="BY5540" s="97"/>
      <c r="BZ5540" s="48"/>
      <c r="CA5540" s="40"/>
      <c r="CB5540" s="94"/>
      <c r="CC5540" s="94"/>
      <c r="CD5540" s="94"/>
      <c r="CE5540" s="40"/>
      <c r="CF5540" s="73"/>
      <c r="CG5540" s="41"/>
      <c r="CH5540" s="41"/>
      <c r="CI5540" s="41"/>
      <c r="CJ5540" s="41"/>
      <c r="CK5540" s="41"/>
      <c r="CL5540" s="68"/>
      <c r="CM5540" s="41"/>
      <c r="CN5540" s="41"/>
      <c r="CO5540" s="39"/>
      <c r="CP5540" s="78"/>
    </row>
    <row r="5541" spans="1:94" s="38" customFormat="1" x14ac:dyDescent="0.25">
      <c r="A5541" s="38">
        <v>5538</v>
      </c>
      <c r="F5541" s="39"/>
      <c r="Q5541" s="39"/>
      <c r="R5541" s="40"/>
      <c r="S5541" s="40"/>
      <c r="T5541" s="39"/>
      <c r="AG5541" s="110"/>
      <c r="AH5541" s="94"/>
      <c r="AJ5541" s="97"/>
      <c r="AL5541" s="39"/>
      <c r="AP5541" s="39"/>
      <c r="AQ5541" s="77"/>
      <c r="AR5541" s="94"/>
      <c r="AT5541" s="97"/>
      <c r="BB5541" s="79"/>
      <c r="BC5541" s="94"/>
      <c r="BE5541" s="97"/>
      <c r="BF5541" s="97"/>
      <c r="BG5541" s="40"/>
      <c r="BK5541" s="40"/>
      <c r="BL5541" s="79"/>
      <c r="BM5541" s="94"/>
      <c r="BO5541" s="97"/>
      <c r="BQ5541" s="40"/>
      <c r="BR5541" s="94"/>
      <c r="BS5541" s="94"/>
      <c r="BT5541" s="94"/>
      <c r="BU5541" s="40"/>
      <c r="BV5541" s="82"/>
      <c r="BW5541" s="94"/>
      <c r="BX5541" s="48"/>
      <c r="BY5541" s="97"/>
      <c r="BZ5541" s="48"/>
      <c r="CA5541" s="40"/>
      <c r="CB5541" s="94"/>
      <c r="CC5541" s="94"/>
      <c r="CD5541" s="94"/>
      <c r="CE5541" s="40"/>
      <c r="CF5541" s="73"/>
      <c r="CG5541" s="41"/>
      <c r="CH5541" s="41"/>
      <c r="CI5541" s="41"/>
      <c r="CJ5541" s="41"/>
      <c r="CK5541" s="41"/>
      <c r="CL5541" s="68"/>
      <c r="CM5541" s="41"/>
      <c r="CN5541" s="41"/>
      <c r="CO5541" s="39"/>
      <c r="CP5541" s="78"/>
    </row>
    <row r="5542" spans="1:94" s="38" customFormat="1" x14ac:dyDescent="0.25">
      <c r="A5542" s="38">
        <v>5539</v>
      </c>
      <c r="F5542" s="39"/>
      <c r="Q5542" s="39"/>
      <c r="R5542" s="40"/>
      <c r="S5542" s="40"/>
      <c r="T5542" s="39"/>
      <c r="AG5542" s="110"/>
      <c r="AH5542" s="94"/>
      <c r="AJ5542" s="97"/>
      <c r="AL5542" s="39"/>
      <c r="AP5542" s="39"/>
      <c r="AQ5542" s="77"/>
      <c r="AR5542" s="94"/>
      <c r="AT5542" s="97"/>
      <c r="BB5542" s="79"/>
      <c r="BC5542" s="94"/>
      <c r="BE5542" s="97"/>
      <c r="BF5542" s="97"/>
      <c r="BG5542" s="40"/>
      <c r="BK5542" s="40"/>
      <c r="BL5542" s="79"/>
      <c r="BM5542" s="94"/>
      <c r="BO5542" s="97"/>
      <c r="BQ5542" s="40"/>
      <c r="BR5542" s="94"/>
      <c r="BS5542" s="94"/>
      <c r="BT5542" s="94"/>
      <c r="BU5542" s="40"/>
      <c r="BV5542" s="82"/>
      <c r="BW5542" s="94"/>
      <c r="BX5542" s="48"/>
      <c r="BY5542" s="97"/>
      <c r="BZ5542" s="48"/>
      <c r="CA5542" s="40"/>
      <c r="CB5542" s="94"/>
      <c r="CC5542" s="94"/>
      <c r="CD5542" s="94"/>
      <c r="CE5542" s="40"/>
      <c r="CF5542" s="73"/>
      <c r="CG5542" s="41"/>
      <c r="CH5542" s="41"/>
      <c r="CI5542" s="41"/>
      <c r="CJ5542" s="41"/>
      <c r="CK5542" s="41"/>
      <c r="CL5542" s="68"/>
      <c r="CM5542" s="41"/>
      <c r="CN5542" s="41"/>
      <c r="CO5542" s="39"/>
      <c r="CP5542" s="78"/>
    </row>
    <row r="5543" spans="1:94" s="38" customFormat="1" x14ac:dyDescent="0.25">
      <c r="A5543" s="38">
        <v>5540</v>
      </c>
      <c r="F5543" s="39"/>
      <c r="Q5543" s="39"/>
      <c r="R5543" s="40"/>
      <c r="S5543" s="40"/>
      <c r="T5543" s="39"/>
      <c r="AG5543" s="110"/>
      <c r="AH5543" s="94"/>
      <c r="AJ5543" s="97"/>
      <c r="AL5543" s="39"/>
      <c r="AP5543" s="39"/>
      <c r="AQ5543" s="77"/>
      <c r="AR5543" s="94"/>
      <c r="AT5543" s="97"/>
      <c r="BB5543" s="79"/>
      <c r="BC5543" s="94"/>
      <c r="BE5543" s="97"/>
      <c r="BF5543" s="97"/>
      <c r="BG5543" s="40"/>
      <c r="BK5543" s="40"/>
      <c r="BL5543" s="79"/>
      <c r="BM5543" s="94"/>
      <c r="BO5543" s="97"/>
      <c r="BQ5543" s="40"/>
      <c r="BR5543" s="94"/>
      <c r="BS5543" s="94"/>
      <c r="BT5543" s="94"/>
      <c r="BU5543" s="40"/>
      <c r="BV5543" s="82"/>
      <c r="BW5543" s="94"/>
      <c r="BX5543" s="48"/>
      <c r="BY5543" s="97"/>
      <c r="BZ5543" s="48"/>
      <c r="CA5543" s="40"/>
      <c r="CB5543" s="94"/>
      <c r="CC5543" s="94"/>
      <c r="CD5543" s="94"/>
      <c r="CE5543" s="40"/>
      <c r="CF5543" s="73"/>
      <c r="CG5543" s="41"/>
      <c r="CH5543" s="41"/>
      <c r="CI5543" s="41"/>
      <c r="CJ5543" s="41"/>
      <c r="CK5543" s="41"/>
      <c r="CL5543" s="68"/>
      <c r="CM5543" s="41"/>
      <c r="CN5543" s="41"/>
      <c r="CO5543" s="39"/>
      <c r="CP5543" s="78"/>
    </row>
    <row r="5544" spans="1:94" s="38" customFormat="1" x14ac:dyDescent="0.25">
      <c r="A5544" s="38">
        <v>5541</v>
      </c>
      <c r="F5544" s="39"/>
      <c r="Q5544" s="39"/>
      <c r="R5544" s="40"/>
      <c r="S5544" s="40"/>
      <c r="T5544" s="39"/>
      <c r="AG5544" s="110"/>
      <c r="AH5544" s="94"/>
      <c r="AJ5544" s="97"/>
      <c r="AL5544" s="39"/>
      <c r="AP5544" s="39"/>
      <c r="AQ5544" s="77"/>
      <c r="AR5544" s="94"/>
      <c r="AT5544" s="97"/>
      <c r="BB5544" s="79"/>
      <c r="BC5544" s="94"/>
      <c r="BE5544" s="97"/>
      <c r="BF5544" s="97"/>
      <c r="BG5544" s="40"/>
      <c r="BK5544" s="40"/>
      <c r="BL5544" s="79"/>
      <c r="BM5544" s="94"/>
      <c r="BO5544" s="97"/>
      <c r="BQ5544" s="40"/>
      <c r="BR5544" s="94"/>
      <c r="BS5544" s="94"/>
      <c r="BT5544" s="94"/>
      <c r="BU5544" s="40"/>
      <c r="BV5544" s="82"/>
      <c r="BW5544" s="94"/>
      <c r="BX5544" s="48"/>
      <c r="BY5544" s="97"/>
      <c r="BZ5544" s="48"/>
      <c r="CA5544" s="40"/>
      <c r="CB5544" s="94"/>
      <c r="CC5544" s="94"/>
      <c r="CD5544" s="94"/>
      <c r="CE5544" s="40"/>
      <c r="CF5544" s="73"/>
      <c r="CG5544" s="41"/>
      <c r="CH5544" s="41"/>
      <c r="CI5544" s="41"/>
      <c r="CJ5544" s="41"/>
      <c r="CK5544" s="41"/>
      <c r="CL5544" s="68"/>
      <c r="CM5544" s="41"/>
      <c r="CN5544" s="41"/>
      <c r="CO5544" s="39"/>
      <c r="CP5544" s="78"/>
    </row>
    <row r="5545" spans="1:94" s="38" customFormat="1" x14ac:dyDescent="0.25">
      <c r="A5545" s="38">
        <v>5542</v>
      </c>
      <c r="F5545" s="39"/>
      <c r="Q5545" s="39"/>
      <c r="R5545" s="40"/>
      <c r="S5545" s="40"/>
      <c r="T5545" s="39"/>
      <c r="AG5545" s="110"/>
      <c r="AH5545" s="94"/>
      <c r="AJ5545" s="97"/>
      <c r="AL5545" s="39"/>
      <c r="AP5545" s="39"/>
      <c r="AQ5545" s="77"/>
      <c r="AR5545" s="94"/>
      <c r="AT5545" s="97"/>
      <c r="BB5545" s="79"/>
      <c r="BC5545" s="94"/>
      <c r="BE5545" s="97"/>
      <c r="BF5545" s="97"/>
      <c r="BG5545" s="40"/>
      <c r="BK5545" s="40"/>
      <c r="BL5545" s="79"/>
      <c r="BM5545" s="94"/>
      <c r="BO5545" s="97"/>
      <c r="BQ5545" s="40"/>
      <c r="BR5545" s="94"/>
      <c r="BS5545" s="94"/>
      <c r="BT5545" s="94"/>
      <c r="BU5545" s="40"/>
      <c r="BV5545" s="82"/>
      <c r="BW5545" s="94"/>
      <c r="BX5545" s="48"/>
      <c r="BY5545" s="97"/>
      <c r="BZ5545" s="48"/>
      <c r="CA5545" s="40"/>
      <c r="CB5545" s="94"/>
      <c r="CC5545" s="94"/>
      <c r="CD5545" s="94"/>
      <c r="CE5545" s="40"/>
      <c r="CF5545" s="73"/>
      <c r="CG5545" s="41"/>
      <c r="CH5545" s="41"/>
      <c r="CI5545" s="41"/>
      <c r="CJ5545" s="41"/>
      <c r="CK5545" s="41"/>
      <c r="CL5545" s="68"/>
      <c r="CM5545" s="41"/>
      <c r="CN5545" s="41"/>
      <c r="CO5545" s="39"/>
      <c r="CP5545" s="78"/>
    </row>
    <row r="5546" spans="1:94" s="38" customFormat="1" x14ac:dyDescent="0.25">
      <c r="A5546" s="38">
        <v>5543</v>
      </c>
      <c r="F5546" s="39"/>
      <c r="Q5546" s="39"/>
      <c r="R5546" s="40"/>
      <c r="S5546" s="40"/>
      <c r="T5546" s="39"/>
      <c r="AG5546" s="110"/>
      <c r="AH5546" s="94"/>
      <c r="AJ5546" s="97"/>
      <c r="AL5546" s="39"/>
      <c r="AP5546" s="39"/>
      <c r="AQ5546" s="77"/>
      <c r="AR5546" s="94"/>
      <c r="AT5546" s="97"/>
      <c r="BB5546" s="79"/>
      <c r="BC5546" s="94"/>
      <c r="BE5546" s="97"/>
      <c r="BF5546" s="97"/>
      <c r="BG5546" s="40"/>
      <c r="BK5546" s="40"/>
      <c r="BL5546" s="79"/>
      <c r="BM5546" s="94"/>
      <c r="BO5546" s="97"/>
      <c r="BQ5546" s="40"/>
      <c r="BR5546" s="94"/>
      <c r="BS5546" s="94"/>
      <c r="BT5546" s="94"/>
      <c r="BU5546" s="40"/>
      <c r="BV5546" s="82"/>
      <c r="BW5546" s="94"/>
      <c r="BX5546" s="48"/>
      <c r="BY5546" s="97"/>
      <c r="BZ5546" s="48"/>
      <c r="CA5546" s="40"/>
      <c r="CB5546" s="94"/>
      <c r="CC5546" s="94"/>
      <c r="CD5546" s="94"/>
      <c r="CE5546" s="40"/>
      <c r="CF5546" s="73"/>
      <c r="CG5546" s="41"/>
      <c r="CH5546" s="41"/>
      <c r="CI5546" s="41"/>
      <c r="CJ5546" s="41"/>
      <c r="CK5546" s="41"/>
      <c r="CL5546" s="68"/>
      <c r="CM5546" s="41"/>
      <c r="CN5546" s="41"/>
      <c r="CO5546" s="39"/>
      <c r="CP5546" s="78"/>
    </row>
    <row r="5547" spans="1:94" s="38" customFormat="1" x14ac:dyDescent="0.25">
      <c r="A5547" s="38">
        <v>5544</v>
      </c>
      <c r="F5547" s="39"/>
      <c r="Q5547" s="39"/>
      <c r="R5547" s="40"/>
      <c r="S5547" s="40"/>
      <c r="T5547" s="39"/>
      <c r="AG5547" s="110"/>
      <c r="AH5547" s="94"/>
      <c r="AJ5547" s="97"/>
      <c r="AL5547" s="39"/>
      <c r="AP5547" s="39"/>
      <c r="AQ5547" s="77"/>
      <c r="AR5547" s="94"/>
      <c r="AT5547" s="97"/>
      <c r="BB5547" s="79"/>
      <c r="BC5547" s="94"/>
      <c r="BE5547" s="97"/>
      <c r="BF5547" s="97"/>
      <c r="BG5547" s="40"/>
      <c r="BK5547" s="40"/>
      <c r="BL5547" s="79"/>
      <c r="BM5547" s="94"/>
      <c r="BO5547" s="97"/>
      <c r="BQ5547" s="40"/>
      <c r="BR5547" s="94"/>
      <c r="BS5547" s="94"/>
      <c r="BT5547" s="94"/>
      <c r="BU5547" s="40"/>
      <c r="BV5547" s="82"/>
      <c r="BW5547" s="94"/>
      <c r="BX5547" s="48"/>
      <c r="BY5547" s="97"/>
      <c r="BZ5547" s="48"/>
      <c r="CA5547" s="40"/>
      <c r="CB5547" s="94"/>
      <c r="CC5547" s="94"/>
      <c r="CD5547" s="94"/>
      <c r="CE5547" s="40"/>
      <c r="CF5547" s="73"/>
      <c r="CG5547" s="41"/>
      <c r="CH5547" s="41"/>
      <c r="CI5547" s="41"/>
      <c r="CJ5547" s="41"/>
      <c r="CK5547" s="41"/>
      <c r="CL5547" s="68"/>
      <c r="CM5547" s="41"/>
      <c r="CN5547" s="41"/>
      <c r="CO5547" s="39"/>
      <c r="CP5547" s="78"/>
    </row>
    <row r="5548" spans="1:94" s="38" customFormat="1" x14ac:dyDescent="0.25">
      <c r="A5548" s="38">
        <v>5545</v>
      </c>
      <c r="F5548" s="39"/>
      <c r="Q5548" s="39"/>
      <c r="R5548" s="40"/>
      <c r="S5548" s="40"/>
      <c r="T5548" s="39"/>
      <c r="AG5548" s="110"/>
      <c r="AH5548" s="94"/>
      <c r="AJ5548" s="97"/>
      <c r="AL5548" s="39"/>
      <c r="AP5548" s="39"/>
      <c r="AQ5548" s="77"/>
      <c r="AR5548" s="94"/>
      <c r="AT5548" s="97"/>
      <c r="BB5548" s="79"/>
      <c r="BC5548" s="94"/>
      <c r="BE5548" s="97"/>
      <c r="BF5548" s="97"/>
      <c r="BG5548" s="40"/>
      <c r="BK5548" s="40"/>
      <c r="BL5548" s="79"/>
      <c r="BM5548" s="94"/>
      <c r="BO5548" s="97"/>
      <c r="BQ5548" s="40"/>
      <c r="BR5548" s="94"/>
      <c r="BS5548" s="94"/>
      <c r="BT5548" s="94"/>
      <c r="BU5548" s="40"/>
      <c r="BV5548" s="82"/>
      <c r="BW5548" s="94"/>
      <c r="BX5548" s="48"/>
      <c r="BY5548" s="97"/>
      <c r="BZ5548" s="48"/>
      <c r="CA5548" s="40"/>
      <c r="CB5548" s="94"/>
      <c r="CC5548" s="94"/>
      <c r="CD5548" s="94"/>
      <c r="CE5548" s="40"/>
      <c r="CF5548" s="73"/>
      <c r="CG5548" s="41"/>
      <c r="CH5548" s="41"/>
      <c r="CI5548" s="41"/>
      <c r="CJ5548" s="41"/>
      <c r="CK5548" s="41"/>
      <c r="CL5548" s="68"/>
      <c r="CM5548" s="41"/>
      <c r="CN5548" s="41"/>
      <c r="CO5548" s="39"/>
      <c r="CP5548" s="78"/>
    </row>
    <row r="5549" spans="1:94" s="38" customFormat="1" x14ac:dyDescent="0.25">
      <c r="A5549" s="38">
        <v>5546</v>
      </c>
      <c r="F5549" s="39"/>
      <c r="Q5549" s="39"/>
      <c r="R5549" s="40"/>
      <c r="S5549" s="40"/>
      <c r="T5549" s="39"/>
      <c r="AG5549" s="110"/>
      <c r="AH5549" s="94"/>
      <c r="AJ5549" s="97"/>
      <c r="AL5549" s="39"/>
      <c r="AP5549" s="39"/>
      <c r="AQ5549" s="77"/>
      <c r="AR5549" s="94"/>
      <c r="AT5549" s="97"/>
      <c r="BB5549" s="79"/>
      <c r="BC5549" s="94"/>
      <c r="BE5549" s="97"/>
      <c r="BF5549" s="97"/>
      <c r="BG5549" s="40"/>
      <c r="BK5549" s="40"/>
      <c r="BL5549" s="79"/>
      <c r="BM5549" s="94"/>
      <c r="BO5549" s="97"/>
      <c r="BQ5549" s="40"/>
      <c r="BR5549" s="94"/>
      <c r="BS5549" s="94"/>
      <c r="BT5549" s="94"/>
      <c r="BU5549" s="40"/>
      <c r="BV5549" s="82"/>
      <c r="BW5549" s="94"/>
      <c r="BX5549" s="48"/>
      <c r="BY5549" s="97"/>
      <c r="BZ5549" s="48"/>
      <c r="CA5549" s="40"/>
      <c r="CB5549" s="94"/>
      <c r="CC5549" s="94"/>
      <c r="CD5549" s="94"/>
      <c r="CE5549" s="40"/>
      <c r="CF5549" s="73"/>
      <c r="CG5549" s="41"/>
      <c r="CH5549" s="41"/>
      <c r="CI5549" s="41"/>
      <c r="CJ5549" s="41"/>
      <c r="CK5549" s="41"/>
      <c r="CL5549" s="68"/>
      <c r="CM5549" s="41"/>
      <c r="CN5549" s="41"/>
      <c r="CO5549" s="39"/>
      <c r="CP5549" s="78"/>
    </row>
    <row r="5550" spans="1:94" s="38" customFormat="1" x14ac:dyDescent="0.25">
      <c r="A5550" s="38">
        <v>5547</v>
      </c>
      <c r="F5550" s="39"/>
      <c r="Q5550" s="39"/>
      <c r="R5550" s="40"/>
      <c r="S5550" s="40"/>
      <c r="T5550" s="39"/>
      <c r="AG5550" s="110"/>
      <c r="AH5550" s="94"/>
      <c r="AJ5550" s="97"/>
      <c r="AL5550" s="39"/>
      <c r="AP5550" s="39"/>
      <c r="AQ5550" s="77"/>
      <c r="AR5550" s="94"/>
      <c r="AT5550" s="97"/>
      <c r="BB5550" s="79"/>
      <c r="BC5550" s="94"/>
      <c r="BE5550" s="97"/>
      <c r="BF5550" s="97"/>
      <c r="BG5550" s="40"/>
      <c r="BK5550" s="40"/>
      <c r="BL5550" s="79"/>
      <c r="BM5550" s="94"/>
      <c r="BO5550" s="97"/>
      <c r="BQ5550" s="40"/>
      <c r="BR5550" s="94"/>
      <c r="BS5550" s="94"/>
      <c r="BT5550" s="94"/>
      <c r="BU5550" s="40"/>
      <c r="BV5550" s="82"/>
      <c r="BW5550" s="94"/>
      <c r="BX5550" s="48"/>
      <c r="BY5550" s="97"/>
      <c r="BZ5550" s="48"/>
      <c r="CA5550" s="40"/>
      <c r="CB5550" s="94"/>
      <c r="CC5550" s="94"/>
      <c r="CD5550" s="94"/>
      <c r="CE5550" s="40"/>
      <c r="CF5550" s="73"/>
      <c r="CG5550" s="41"/>
      <c r="CH5550" s="41"/>
      <c r="CI5550" s="41"/>
      <c r="CJ5550" s="41"/>
      <c r="CK5550" s="41"/>
      <c r="CL5550" s="68"/>
      <c r="CM5550" s="41"/>
      <c r="CN5550" s="41"/>
      <c r="CO5550" s="39"/>
      <c r="CP5550" s="78"/>
    </row>
    <row r="5551" spans="1:94" s="38" customFormat="1" x14ac:dyDescent="0.25">
      <c r="A5551" s="38">
        <v>5548</v>
      </c>
      <c r="F5551" s="39"/>
      <c r="Q5551" s="39"/>
      <c r="R5551" s="40"/>
      <c r="S5551" s="40"/>
      <c r="T5551" s="39"/>
      <c r="AG5551" s="110"/>
      <c r="AH5551" s="94"/>
      <c r="AJ5551" s="97"/>
      <c r="AL5551" s="39"/>
      <c r="AP5551" s="39"/>
      <c r="AQ5551" s="77"/>
      <c r="AR5551" s="94"/>
      <c r="AT5551" s="97"/>
      <c r="BB5551" s="79"/>
      <c r="BC5551" s="94"/>
      <c r="BE5551" s="97"/>
      <c r="BF5551" s="97"/>
      <c r="BG5551" s="40"/>
      <c r="BK5551" s="40"/>
      <c r="BL5551" s="79"/>
      <c r="BM5551" s="94"/>
      <c r="BO5551" s="97"/>
      <c r="BQ5551" s="40"/>
      <c r="BR5551" s="94"/>
      <c r="BS5551" s="94"/>
      <c r="BT5551" s="94"/>
      <c r="BU5551" s="40"/>
      <c r="BV5551" s="82"/>
      <c r="BW5551" s="94"/>
      <c r="BX5551" s="48"/>
      <c r="BY5551" s="97"/>
      <c r="BZ5551" s="48"/>
      <c r="CA5551" s="40"/>
      <c r="CB5551" s="94"/>
      <c r="CC5551" s="94"/>
      <c r="CD5551" s="94"/>
      <c r="CE5551" s="40"/>
      <c r="CF5551" s="73"/>
      <c r="CG5551" s="41"/>
      <c r="CH5551" s="41"/>
      <c r="CI5551" s="41"/>
      <c r="CJ5551" s="41"/>
      <c r="CK5551" s="41"/>
      <c r="CL5551" s="68"/>
      <c r="CM5551" s="41"/>
      <c r="CN5551" s="41"/>
      <c r="CO5551" s="39"/>
      <c r="CP5551" s="78"/>
    </row>
    <row r="5552" spans="1:94" s="38" customFormat="1" x14ac:dyDescent="0.25">
      <c r="A5552" s="38">
        <v>5549</v>
      </c>
      <c r="F5552" s="39"/>
      <c r="Q5552" s="39"/>
      <c r="R5552" s="40"/>
      <c r="S5552" s="40"/>
      <c r="T5552" s="39"/>
      <c r="AG5552" s="110"/>
      <c r="AH5552" s="94"/>
      <c r="AJ5552" s="97"/>
      <c r="AL5552" s="39"/>
      <c r="AP5552" s="39"/>
      <c r="AQ5552" s="77"/>
      <c r="AR5552" s="94"/>
      <c r="AT5552" s="97"/>
      <c r="BB5552" s="79"/>
      <c r="BC5552" s="94"/>
      <c r="BE5552" s="97"/>
      <c r="BF5552" s="97"/>
      <c r="BG5552" s="40"/>
      <c r="BK5552" s="40"/>
      <c r="BL5552" s="79"/>
      <c r="BM5552" s="94"/>
      <c r="BO5552" s="97"/>
      <c r="BQ5552" s="40"/>
      <c r="BR5552" s="94"/>
      <c r="BS5552" s="94"/>
      <c r="BT5552" s="94"/>
      <c r="BU5552" s="40"/>
      <c r="BV5552" s="82"/>
      <c r="BW5552" s="94"/>
      <c r="BX5552" s="48"/>
      <c r="BY5552" s="97"/>
      <c r="BZ5552" s="48"/>
      <c r="CA5552" s="40"/>
      <c r="CB5552" s="94"/>
      <c r="CC5552" s="94"/>
      <c r="CD5552" s="94"/>
      <c r="CE5552" s="40"/>
      <c r="CF5552" s="73"/>
      <c r="CG5552" s="41"/>
      <c r="CH5552" s="41"/>
      <c r="CI5552" s="41"/>
      <c r="CJ5552" s="41"/>
      <c r="CK5552" s="41"/>
      <c r="CL5552" s="68"/>
      <c r="CM5552" s="41"/>
      <c r="CN5552" s="41"/>
      <c r="CO5552" s="39"/>
      <c r="CP5552" s="78"/>
    </row>
    <row r="5553" spans="1:94" s="38" customFormat="1" x14ac:dyDescent="0.25">
      <c r="A5553" s="38">
        <v>5550</v>
      </c>
      <c r="F5553" s="39"/>
      <c r="Q5553" s="39"/>
      <c r="R5553" s="40"/>
      <c r="S5553" s="40"/>
      <c r="T5553" s="39"/>
      <c r="AG5553" s="110"/>
      <c r="AH5553" s="94"/>
      <c r="AJ5553" s="97"/>
      <c r="AL5553" s="39"/>
      <c r="AP5553" s="39"/>
      <c r="AQ5553" s="77"/>
      <c r="AR5553" s="94"/>
      <c r="AT5553" s="97"/>
      <c r="BB5553" s="79"/>
      <c r="BC5553" s="94"/>
      <c r="BE5553" s="97"/>
      <c r="BF5553" s="97"/>
      <c r="BG5553" s="40"/>
      <c r="BK5553" s="40"/>
      <c r="BL5553" s="79"/>
      <c r="BM5553" s="94"/>
      <c r="BO5553" s="97"/>
      <c r="BQ5553" s="40"/>
      <c r="BR5553" s="94"/>
      <c r="BS5553" s="94"/>
      <c r="BT5553" s="94"/>
      <c r="BU5553" s="40"/>
      <c r="BV5553" s="82"/>
      <c r="BW5553" s="94"/>
      <c r="BX5553" s="48"/>
      <c r="BY5553" s="97"/>
      <c r="BZ5553" s="48"/>
      <c r="CA5553" s="40"/>
      <c r="CB5553" s="94"/>
      <c r="CC5553" s="94"/>
      <c r="CD5553" s="94"/>
      <c r="CE5553" s="40"/>
      <c r="CF5553" s="73"/>
      <c r="CG5553" s="41"/>
      <c r="CH5553" s="41"/>
      <c r="CI5553" s="41"/>
      <c r="CJ5553" s="41"/>
      <c r="CK5553" s="41"/>
      <c r="CL5553" s="68"/>
      <c r="CM5553" s="41"/>
      <c r="CN5553" s="41"/>
      <c r="CO5553" s="39"/>
      <c r="CP5553" s="78"/>
    </row>
    <row r="5554" spans="1:94" s="38" customFormat="1" x14ac:dyDescent="0.25">
      <c r="A5554" s="38">
        <v>5551</v>
      </c>
      <c r="F5554" s="39"/>
      <c r="Q5554" s="39"/>
      <c r="R5554" s="40"/>
      <c r="S5554" s="40"/>
      <c r="T5554" s="39"/>
      <c r="AG5554" s="110"/>
      <c r="AH5554" s="94"/>
      <c r="AJ5554" s="97"/>
      <c r="AL5554" s="39"/>
      <c r="AP5554" s="39"/>
      <c r="AQ5554" s="77"/>
      <c r="AR5554" s="94"/>
      <c r="AT5554" s="97"/>
      <c r="BB5554" s="79"/>
      <c r="BC5554" s="94"/>
      <c r="BE5554" s="97"/>
      <c r="BF5554" s="97"/>
      <c r="BG5554" s="40"/>
      <c r="BK5554" s="40"/>
      <c r="BL5554" s="79"/>
      <c r="BM5554" s="94"/>
      <c r="BO5554" s="97"/>
      <c r="BQ5554" s="40"/>
      <c r="BR5554" s="94"/>
      <c r="BS5554" s="94"/>
      <c r="BT5554" s="94"/>
      <c r="BU5554" s="40"/>
      <c r="BV5554" s="82"/>
      <c r="BW5554" s="94"/>
      <c r="BX5554" s="48"/>
      <c r="BY5554" s="97"/>
      <c r="BZ5554" s="48"/>
      <c r="CA5554" s="40"/>
      <c r="CB5554" s="94"/>
      <c r="CC5554" s="94"/>
      <c r="CD5554" s="94"/>
      <c r="CE5554" s="40"/>
      <c r="CF5554" s="73"/>
      <c r="CG5554" s="41"/>
      <c r="CH5554" s="41"/>
      <c r="CI5554" s="41"/>
      <c r="CJ5554" s="41"/>
      <c r="CK5554" s="41"/>
      <c r="CL5554" s="68"/>
      <c r="CM5554" s="41"/>
      <c r="CN5554" s="41"/>
      <c r="CO5554" s="39"/>
      <c r="CP5554" s="78"/>
    </row>
    <row r="5555" spans="1:94" s="38" customFormat="1" x14ac:dyDescent="0.25">
      <c r="A5555" s="38">
        <v>5552</v>
      </c>
      <c r="F5555" s="39"/>
      <c r="Q5555" s="39"/>
      <c r="R5555" s="40"/>
      <c r="S5555" s="40"/>
      <c r="T5555" s="39"/>
      <c r="AG5555" s="110"/>
      <c r="AH5555" s="94"/>
      <c r="AJ5555" s="97"/>
      <c r="AL5555" s="39"/>
      <c r="AP5555" s="39"/>
      <c r="AQ5555" s="77"/>
      <c r="AR5555" s="94"/>
      <c r="AT5555" s="97"/>
      <c r="BB5555" s="79"/>
      <c r="BC5555" s="94"/>
      <c r="BE5555" s="97"/>
      <c r="BF5555" s="97"/>
      <c r="BG5555" s="40"/>
      <c r="BK5555" s="40"/>
      <c r="BL5555" s="79"/>
      <c r="BM5555" s="94"/>
      <c r="BO5555" s="97"/>
      <c r="BQ5555" s="40"/>
      <c r="BR5555" s="94"/>
      <c r="BS5555" s="94"/>
      <c r="BT5555" s="94"/>
      <c r="BU5555" s="40"/>
      <c r="BV5555" s="82"/>
      <c r="BW5555" s="94"/>
      <c r="BX5555" s="48"/>
      <c r="BY5555" s="97"/>
      <c r="BZ5555" s="48"/>
      <c r="CA5555" s="40"/>
      <c r="CB5555" s="94"/>
      <c r="CC5555" s="94"/>
      <c r="CD5555" s="94"/>
      <c r="CE5555" s="40"/>
      <c r="CF5555" s="73"/>
      <c r="CG5555" s="41"/>
      <c r="CH5555" s="41"/>
      <c r="CI5555" s="41"/>
      <c r="CJ5555" s="41"/>
      <c r="CK5555" s="41"/>
      <c r="CL5555" s="68"/>
      <c r="CM5555" s="41"/>
      <c r="CN5555" s="41"/>
      <c r="CO5555" s="39"/>
      <c r="CP5555" s="78"/>
    </row>
    <row r="5556" spans="1:94" s="38" customFormat="1" x14ac:dyDescent="0.25">
      <c r="A5556" s="38">
        <v>5553</v>
      </c>
      <c r="F5556" s="39"/>
      <c r="Q5556" s="39"/>
      <c r="R5556" s="40"/>
      <c r="S5556" s="40"/>
      <c r="T5556" s="39"/>
      <c r="AG5556" s="110"/>
      <c r="AH5556" s="94"/>
      <c r="AJ5556" s="97"/>
      <c r="AL5556" s="39"/>
      <c r="AP5556" s="39"/>
      <c r="AQ5556" s="77"/>
      <c r="AR5556" s="94"/>
      <c r="AT5556" s="97"/>
      <c r="BB5556" s="79"/>
      <c r="BC5556" s="94"/>
      <c r="BE5556" s="97"/>
      <c r="BF5556" s="97"/>
      <c r="BG5556" s="40"/>
      <c r="BK5556" s="40"/>
      <c r="BL5556" s="79"/>
      <c r="BM5556" s="94"/>
      <c r="BO5556" s="97"/>
      <c r="BQ5556" s="40"/>
      <c r="BR5556" s="94"/>
      <c r="BS5556" s="94"/>
      <c r="BT5556" s="94"/>
      <c r="BU5556" s="40"/>
      <c r="BV5556" s="82"/>
      <c r="BW5556" s="94"/>
      <c r="BX5556" s="48"/>
      <c r="BY5556" s="97"/>
      <c r="BZ5556" s="48"/>
      <c r="CA5556" s="40"/>
      <c r="CB5556" s="94"/>
      <c r="CC5556" s="94"/>
      <c r="CD5556" s="94"/>
      <c r="CE5556" s="40"/>
      <c r="CF5556" s="73"/>
      <c r="CG5556" s="41"/>
      <c r="CH5556" s="41"/>
      <c r="CI5556" s="41"/>
      <c r="CJ5556" s="41"/>
      <c r="CK5556" s="41"/>
      <c r="CL5556" s="68"/>
      <c r="CM5556" s="41"/>
      <c r="CN5556" s="41"/>
      <c r="CO5556" s="39"/>
      <c r="CP5556" s="78"/>
    </row>
    <row r="5557" spans="1:94" s="38" customFormat="1" x14ac:dyDescent="0.25">
      <c r="A5557" s="38">
        <v>5554</v>
      </c>
      <c r="F5557" s="39"/>
      <c r="Q5557" s="39"/>
      <c r="R5557" s="40"/>
      <c r="S5557" s="40"/>
      <c r="T5557" s="39"/>
      <c r="AG5557" s="110"/>
      <c r="AH5557" s="94"/>
      <c r="AJ5557" s="97"/>
      <c r="AL5557" s="39"/>
      <c r="AP5557" s="39"/>
      <c r="AQ5557" s="77"/>
      <c r="AR5557" s="94"/>
      <c r="AT5557" s="97"/>
      <c r="BB5557" s="79"/>
      <c r="BC5557" s="94"/>
      <c r="BE5557" s="97"/>
      <c r="BF5557" s="97"/>
      <c r="BG5557" s="40"/>
      <c r="BK5557" s="40"/>
      <c r="BL5557" s="79"/>
      <c r="BM5557" s="94"/>
      <c r="BO5557" s="97"/>
      <c r="BQ5557" s="40"/>
      <c r="BR5557" s="94"/>
      <c r="BS5557" s="94"/>
      <c r="BT5557" s="94"/>
      <c r="BU5557" s="40"/>
      <c r="BV5557" s="82"/>
      <c r="BW5557" s="94"/>
      <c r="BX5557" s="48"/>
      <c r="BY5557" s="97"/>
      <c r="BZ5557" s="48"/>
      <c r="CA5557" s="40"/>
      <c r="CB5557" s="94"/>
      <c r="CC5557" s="94"/>
      <c r="CD5557" s="94"/>
      <c r="CE5557" s="40"/>
      <c r="CF5557" s="73"/>
      <c r="CG5557" s="41"/>
      <c r="CH5557" s="41"/>
      <c r="CI5557" s="41"/>
      <c r="CJ5557" s="41"/>
      <c r="CK5557" s="41"/>
      <c r="CL5557" s="68"/>
      <c r="CM5557" s="41"/>
      <c r="CN5557" s="41"/>
      <c r="CO5557" s="39"/>
      <c r="CP5557" s="78"/>
    </row>
    <row r="5558" spans="1:94" s="38" customFormat="1" x14ac:dyDescent="0.25">
      <c r="A5558" s="38">
        <v>5555</v>
      </c>
      <c r="F5558" s="39"/>
      <c r="Q5558" s="39"/>
      <c r="R5558" s="40"/>
      <c r="S5558" s="40"/>
      <c r="T5558" s="39"/>
      <c r="AG5558" s="110"/>
      <c r="AH5558" s="94"/>
      <c r="AJ5558" s="97"/>
      <c r="AL5558" s="39"/>
      <c r="AP5558" s="39"/>
      <c r="AQ5558" s="77"/>
      <c r="AR5558" s="94"/>
      <c r="AT5558" s="97"/>
      <c r="BB5558" s="79"/>
      <c r="BC5558" s="94"/>
      <c r="BE5558" s="97"/>
      <c r="BF5558" s="97"/>
      <c r="BG5558" s="40"/>
      <c r="BK5558" s="40"/>
      <c r="BL5558" s="79"/>
      <c r="BM5558" s="94"/>
      <c r="BO5558" s="97"/>
      <c r="BQ5558" s="40"/>
      <c r="BR5558" s="94"/>
      <c r="BS5558" s="94"/>
      <c r="BT5558" s="94"/>
      <c r="BU5558" s="40"/>
      <c r="BV5558" s="82"/>
      <c r="BW5558" s="94"/>
      <c r="BX5558" s="48"/>
      <c r="BY5558" s="97"/>
      <c r="BZ5558" s="48"/>
      <c r="CA5558" s="40"/>
      <c r="CB5558" s="94"/>
      <c r="CC5558" s="94"/>
      <c r="CD5558" s="94"/>
      <c r="CE5558" s="40"/>
      <c r="CF5558" s="73"/>
      <c r="CG5558" s="41"/>
      <c r="CH5558" s="41"/>
      <c r="CI5558" s="41"/>
      <c r="CJ5558" s="41"/>
      <c r="CK5558" s="41"/>
      <c r="CL5558" s="68"/>
      <c r="CM5558" s="41"/>
      <c r="CN5558" s="41"/>
      <c r="CO5558" s="39"/>
      <c r="CP5558" s="78"/>
    </row>
    <row r="5559" spans="1:94" s="38" customFormat="1" x14ac:dyDescent="0.25">
      <c r="A5559" s="38">
        <v>5556</v>
      </c>
      <c r="F5559" s="39"/>
      <c r="Q5559" s="39"/>
      <c r="R5559" s="40"/>
      <c r="S5559" s="40"/>
      <c r="T5559" s="39"/>
      <c r="AG5559" s="110"/>
      <c r="AH5559" s="94"/>
      <c r="AJ5559" s="97"/>
      <c r="AL5559" s="39"/>
      <c r="AP5559" s="39"/>
      <c r="AQ5559" s="77"/>
      <c r="AR5559" s="94"/>
      <c r="AT5559" s="97"/>
      <c r="BB5559" s="79"/>
      <c r="BC5559" s="94"/>
      <c r="BE5559" s="97"/>
      <c r="BF5559" s="97"/>
      <c r="BG5559" s="40"/>
      <c r="BK5559" s="40"/>
      <c r="BL5559" s="79"/>
      <c r="BM5559" s="94"/>
      <c r="BO5559" s="97"/>
      <c r="BQ5559" s="40"/>
      <c r="BR5559" s="94"/>
      <c r="BS5559" s="94"/>
      <c r="BT5559" s="94"/>
      <c r="BU5559" s="40"/>
      <c r="BV5559" s="82"/>
      <c r="BW5559" s="94"/>
      <c r="BX5559" s="48"/>
      <c r="BY5559" s="97"/>
      <c r="BZ5559" s="48"/>
      <c r="CA5559" s="40"/>
      <c r="CB5559" s="94"/>
      <c r="CC5559" s="94"/>
      <c r="CD5559" s="94"/>
      <c r="CE5559" s="40"/>
      <c r="CF5559" s="73"/>
      <c r="CG5559" s="41"/>
      <c r="CH5559" s="41"/>
      <c r="CI5559" s="41"/>
      <c r="CJ5559" s="41"/>
      <c r="CK5559" s="41"/>
      <c r="CL5559" s="68"/>
      <c r="CM5559" s="41"/>
      <c r="CN5559" s="41"/>
      <c r="CO5559" s="39"/>
      <c r="CP5559" s="78"/>
    </row>
    <row r="5560" spans="1:94" s="38" customFormat="1" x14ac:dyDescent="0.25">
      <c r="A5560" s="38">
        <v>5557</v>
      </c>
      <c r="F5560" s="39"/>
      <c r="Q5560" s="39"/>
      <c r="R5560" s="40"/>
      <c r="S5560" s="40"/>
      <c r="T5560" s="39"/>
      <c r="AG5560" s="110"/>
      <c r="AH5560" s="94"/>
      <c r="AJ5560" s="97"/>
      <c r="AL5560" s="39"/>
      <c r="AP5560" s="39"/>
      <c r="AQ5560" s="77"/>
      <c r="AR5560" s="94"/>
      <c r="AT5560" s="97"/>
      <c r="BB5560" s="79"/>
      <c r="BC5560" s="94"/>
      <c r="BE5560" s="97"/>
      <c r="BF5560" s="97"/>
      <c r="BG5560" s="40"/>
      <c r="BK5560" s="40"/>
      <c r="BL5560" s="79"/>
      <c r="BM5560" s="94"/>
      <c r="BO5560" s="97"/>
      <c r="BQ5560" s="40"/>
      <c r="BR5560" s="94"/>
      <c r="BS5560" s="94"/>
      <c r="BT5560" s="94"/>
      <c r="BU5560" s="40"/>
      <c r="BV5560" s="82"/>
      <c r="BW5560" s="94"/>
      <c r="BX5560" s="48"/>
      <c r="BY5560" s="97"/>
      <c r="BZ5560" s="48"/>
      <c r="CA5560" s="40"/>
      <c r="CB5560" s="94"/>
      <c r="CC5560" s="94"/>
      <c r="CD5560" s="94"/>
      <c r="CE5560" s="40"/>
      <c r="CF5560" s="73"/>
      <c r="CG5560" s="41"/>
      <c r="CH5560" s="41"/>
      <c r="CI5560" s="41"/>
      <c r="CJ5560" s="41"/>
      <c r="CK5560" s="41"/>
      <c r="CL5560" s="68"/>
      <c r="CM5560" s="41"/>
      <c r="CN5560" s="41"/>
      <c r="CO5560" s="39"/>
      <c r="CP5560" s="78"/>
    </row>
    <row r="5561" spans="1:94" s="38" customFormat="1" x14ac:dyDescent="0.25">
      <c r="A5561" s="38">
        <v>5558</v>
      </c>
      <c r="F5561" s="39"/>
      <c r="Q5561" s="39"/>
      <c r="R5561" s="40"/>
      <c r="S5561" s="40"/>
      <c r="T5561" s="39"/>
      <c r="AG5561" s="110"/>
      <c r="AH5561" s="94"/>
      <c r="AJ5561" s="97"/>
      <c r="AL5561" s="39"/>
      <c r="AP5561" s="39"/>
      <c r="AQ5561" s="77"/>
      <c r="AR5561" s="94"/>
      <c r="AT5561" s="97"/>
      <c r="BB5561" s="79"/>
      <c r="BC5561" s="94"/>
      <c r="BE5561" s="97"/>
      <c r="BF5561" s="97"/>
      <c r="BG5561" s="40"/>
      <c r="BK5561" s="40"/>
      <c r="BL5561" s="79"/>
      <c r="BM5561" s="94"/>
      <c r="BO5561" s="97"/>
      <c r="BQ5561" s="40"/>
      <c r="BR5561" s="94"/>
      <c r="BS5561" s="94"/>
      <c r="BT5561" s="94"/>
      <c r="BU5561" s="40"/>
      <c r="BV5561" s="82"/>
      <c r="BW5561" s="94"/>
      <c r="BX5561" s="48"/>
      <c r="BY5561" s="97"/>
      <c r="BZ5561" s="48"/>
      <c r="CA5561" s="40"/>
      <c r="CB5561" s="94"/>
      <c r="CC5561" s="94"/>
      <c r="CD5561" s="94"/>
      <c r="CE5561" s="40"/>
      <c r="CF5561" s="73"/>
      <c r="CG5561" s="41"/>
      <c r="CH5561" s="41"/>
      <c r="CI5561" s="41"/>
      <c r="CJ5561" s="41"/>
      <c r="CK5561" s="41"/>
      <c r="CL5561" s="68"/>
      <c r="CM5561" s="41"/>
      <c r="CN5561" s="41"/>
      <c r="CO5561" s="39"/>
      <c r="CP5561" s="78"/>
    </row>
    <row r="5562" spans="1:94" s="38" customFormat="1" x14ac:dyDescent="0.25">
      <c r="A5562" s="38">
        <v>5559</v>
      </c>
      <c r="F5562" s="39"/>
      <c r="Q5562" s="39"/>
      <c r="R5562" s="40"/>
      <c r="S5562" s="40"/>
      <c r="T5562" s="39"/>
      <c r="AG5562" s="110"/>
      <c r="AH5562" s="94"/>
      <c r="AJ5562" s="97"/>
      <c r="AL5562" s="39"/>
      <c r="AP5562" s="39"/>
      <c r="AQ5562" s="77"/>
      <c r="AR5562" s="94"/>
      <c r="AT5562" s="97"/>
      <c r="BB5562" s="79"/>
      <c r="BC5562" s="94"/>
      <c r="BE5562" s="97"/>
      <c r="BF5562" s="97"/>
      <c r="BG5562" s="40"/>
      <c r="BK5562" s="40"/>
      <c r="BL5562" s="79"/>
      <c r="BM5562" s="94"/>
      <c r="BO5562" s="97"/>
      <c r="BQ5562" s="40"/>
      <c r="BR5562" s="94"/>
      <c r="BS5562" s="94"/>
      <c r="BT5562" s="94"/>
      <c r="BU5562" s="40"/>
      <c r="BV5562" s="82"/>
      <c r="BW5562" s="94"/>
      <c r="BX5562" s="48"/>
      <c r="BY5562" s="97"/>
      <c r="BZ5562" s="48"/>
      <c r="CA5562" s="40"/>
      <c r="CB5562" s="94"/>
      <c r="CC5562" s="94"/>
      <c r="CD5562" s="94"/>
      <c r="CE5562" s="40"/>
      <c r="CF5562" s="73"/>
      <c r="CG5562" s="41"/>
      <c r="CH5562" s="41"/>
      <c r="CI5562" s="41"/>
      <c r="CJ5562" s="41"/>
      <c r="CK5562" s="41"/>
      <c r="CL5562" s="68"/>
      <c r="CM5562" s="41"/>
      <c r="CN5562" s="41"/>
      <c r="CO5562" s="39"/>
      <c r="CP5562" s="78"/>
    </row>
    <row r="5563" spans="1:94" s="38" customFormat="1" x14ac:dyDescent="0.25">
      <c r="A5563" s="38">
        <v>5560</v>
      </c>
      <c r="F5563" s="39"/>
      <c r="Q5563" s="39"/>
      <c r="R5563" s="40"/>
      <c r="S5563" s="40"/>
      <c r="T5563" s="39"/>
      <c r="AG5563" s="110"/>
      <c r="AH5563" s="94"/>
      <c r="AJ5563" s="97"/>
      <c r="AL5563" s="39"/>
      <c r="AP5563" s="39"/>
      <c r="AQ5563" s="77"/>
      <c r="AR5563" s="94"/>
      <c r="AT5563" s="97"/>
      <c r="BB5563" s="79"/>
      <c r="BC5563" s="94"/>
      <c r="BE5563" s="97"/>
      <c r="BF5563" s="97"/>
      <c r="BG5563" s="40"/>
      <c r="BK5563" s="40"/>
      <c r="BL5563" s="79"/>
      <c r="BM5563" s="94"/>
      <c r="BO5563" s="97"/>
      <c r="BQ5563" s="40"/>
      <c r="BR5563" s="94"/>
      <c r="BS5563" s="94"/>
      <c r="BT5563" s="94"/>
      <c r="BU5563" s="40"/>
      <c r="BV5563" s="82"/>
      <c r="BW5563" s="94"/>
      <c r="BX5563" s="48"/>
      <c r="BY5563" s="97"/>
      <c r="BZ5563" s="48"/>
      <c r="CA5563" s="40"/>
      <c r="CB5563" s="94"/>
      <c r="CC5563" s="94"/>
      <c r="CD5563" s="94"/>
      <c r="CE5563" s="40"/>
      <c r="CF5563" s="73"/>
      <c r="CG5563" s="41"/>
      <c r="CH5563" s="41"/>
      <c r="CI5563" s="41"/>
      <c r="CJ5563" s="41"/>
      <c r="CK5563" s="41"/>
      <c r="CL5563" s="68"/>
      <c r="CM5563" s="41"/>
      <c r="CN5563" s="41"/>
      <c r="CO5563" s="39"/>
      <c r="CP5563" s="78"/>
    </row>
    <row r="5564" spans="1:94" s="38" customFormat="1" x14ac:dyDescent="0.25">
      <c r="A5564" s="38">
        <v>5561</v>
      </c>
      <c r="F5564" s="39"/>
      <c r="Q5564" s="39"/>
      <c r="R5564" s="40"/>
      <c r="S5564" s="40"/>
      <c r="T5564" s="39"/>
      <c r="AG5564" s="110"/>
      <c r="AH5564" s="94"/>
      <c r="AJ5564" s="97"/>
      <c r="AL5564" s="39"/>
      <c r="AP5564" s="39"/>
      <c r="AQ5564" s="77"/>
      <c r="AR5564" s="94"/>
      <c r="AT5564" s="97"/>
      <c r="BB5564" s="79"/>
      <c r="BC5564" s="94"/>
      <c r="BE5564" s="97"/>
      <c r="BF5564" s="97"/>
      <c r="BG5564" s="40"/>
      <c r="BK5564" s="40"/>
      <c r="BL5564" s="79"/>
      <c r="BM5564" s="94"/>
      <c r="BO5564" s="97"/>
      <c r="BQ5564" s="40"/>
      <c r="BR5564" s="94"/>
      <c r="BS5564" s="94"/>
      <c r="BT5564" s="94"/>
      <c r="BU5564" s="40"/>
      <c r="BV5564" s="82"/>
      <c r="BW5564" s="94"/>
      <c r="BX5564" s="48"/>
      <c r="BY5564" s="97"/>
      <c r="BZ5564" s="48"/>
      <c r="CA5564" s="40"/>
      <c r="CB5564" s="94"/>
      <c r="CC5564" s="94"/>
      <c r="CD5564" s="94"/>
      <c r="CE5564" s="40"/>
      <c r="CF5564" s="73"/>
      <c r="CG5564" s="41"/>
      <c r="CH5564" s="41"/>
      <c r="CI5564" s="41"/>
      <c r="CJ5564" s="41"/>
      <c r="CK5564" s="41"/>
      <c r="CL5564" s="68"/>
      <c r="CM5564" s="41"/>
      <c r="CN5564" s="41"/>
      <c r="CO5564" s="39"/>
      <c r="CP5564" s="78"/>
    </row>
    <row r="5565" spans="1:94" s="38" customFormat="1" x14ac:dyDescent="0.25">
      <c r="A5565" s="38">
        <v>5562</v>
      </c>
      <c r="F5565" s="39"/>
      <c r="Q5565" s="39"/>
      <c r="R5565" s="40"/>
      <c r="S5565" s="40"/>
      <c r="T5565" s="39"/>
      <c r="AG5565" s="110"/>
      <c r="AH5565" s="94"/>
      <c r="AJ5565" s="97"/>
      <c r="AL5565" s="39"/>
      <c r="AP5565" s="39"/>
      <c r="AQ5565" s="77"/>
      <c r="AR5565" s="94"/>
      <c r="AT5565" s="97"/>
      <c r="BB5565" s="79"/>
      <c r="BC5565" s="94"/>
      <c r="BE5565" s="97"/>
      <c r="BF5565" s="97"/>
      <c r="BG5565" s="40"/>
      <c r="BK5565" s="40"/>
      <c r="BL5565" s="79"/>
      <c r="BM5565" s="94"/>
      <c r="BO5565" s="97"/>
      <c r="BQ5565" s="40"/>
      <c r="BR5565" s="94"/>
      <c r="BS5565" s="94"/>
      <c r="BT5565" s="94"/>
      <c r="BU5565" s="40"/>
      <c r="BV5565" s="82"/>
      <c r="BW5565" s="94"/>
      <c r="BX5565" s="48"/>
      <c r="BY5565" s="97"/>
      <c r="BZ5565" s="48"/>
      <c r="CA5565" s="40"/>
      <c r="CB5565" s="94"/>
      <c r="CC5565" s="94"/>
      <c r="CD5565" s="94"/>
      <c r="CE5565" s="40"/>
      <c r="CF5565" s="73"/>
      <c r="CG5565" s="41"/>
      <c r="CH5565" s="41"/>
      <c r="CI5565" s="41"/>
      <c r="CJ5565" s="41"/>
      <c r="CK5565" s="41"/>
      <c r="CL5565" s="68"/>
      <c r="CM5565" s="41"/>
      <c r="CN5565" s="41"/>
      <c r="CO5565" s="39"/>
      <c r="CP5565" s="78"/>
    </row>
    <row r="5566" spans="1:94" s="38" customFormat="1" x14ac:dyDescent="0.25">
      <c r="A5566" s="38">
        <v>5563</v>
      </c>
      <c r="F5566" s="39"/>
      <c r="Q5566" s="39"/>
      <c r="R5566" s="40"/>
      <c r="S5566" s="40"/>
      <c r="T5566" s="39"/>
      <c r="AG5566" s="110"/>
      <c r="AH5566" s="94"/>
      <c r="AJ5566" s="97"/>
      <c r="AL5566" s="39"/>
      <c r="AP5566" s="39"/>
      <c r="AQ5566" s="77"/>
      <c r="AR5566" s="94"/>
      <c r="AT5566" s="97"/>
      <c r="BB5566" s="79"/>
      <c r="BC5566" s="94"/>
      <c r="BE5566" s="97"/>
      <c r="BF5566" s="97"/>
      <c r="BG5566" s="40"/>
      <c r="BK5566" s="40"/>
      <c r="BL5566" s="79"/>
      <c r="BM5566" s="94"/>
      <c r="BO5566" s="97"/>
      <c r="BQ5566" s="40"/>
      <c r="BR5566" s="94"/>
      <c r="BS5566" s="94"/>
      <c r="BT5566" s="94"/>
      <c r="BU5566" s="40"/>
      <c r="BV5566" s="82"/>
      <c r="BW5566" s="94"/>
      <c r="BX5566" s="48"/>
      <c r="BY5566" s="97"/>
      <c r="BZ5566" s="48"/>
      <c r="CA5566" s="40"/>
      <c r="CB5566" s="94"/>
      <c r="CC5566" s="94"/>
      <c r="CD5566" s="94"/>
      <c r="CE5566" s="40"/>
      <c r="CF5566" s="73"/>
      <c r="CG5566" s="41"/>
      <c r="CH5566" s="41"/>
      <c r="CI5566" s="41"/>
      <c r="CJ5566" s="41"/>
      <c r="CK5566" s="41"/>
      <c r="CL5566" s="68"/>
      <c r="CM5566" s="41"/>
      <c r="CN5566" s="41"/>
      <c r="CO5566" s="39"/>
      <c r="CP5566" s="78"/>
    </row>
    <row r="5567" spans="1:94" s="38" customFormat="1" x14ac:dyDescent="0.25">
      <c r="A5567" s="38">
        <v>5564</v>
      </c>
      <c r="F5567" s="39"/>
      <c r="Q5567" s="39"/>
      <c r="R5567" s="40"/>
      <c r="S5567" s="40"/>
      <c r="T5567" s="39"/>
      <c r="AG5567" s="110"/>
      <c r="AH5567" s="94"/>
      <c r="AJ5567" s="97"/>
      <c r="AL5567" s="39"/>
      <c r="AP5567" s="39"/>
      <c r="AQ5567" s="77"/>
      <c r="AR5567" s="94"/>
      <c r="AT5567" s="97"/>
      <c r="BB5567" s="79"/>
      <c r="BC5567" s="94"/>
      <c r="BE5567" s="97"/>
      <c r="BF5567" s="97"/>
      <c r="BG5567" s="40"/>
      <c r="BK5567" s="40"/>
      <c r="BL5567" s="79"/>
      <c r="BM5567" s="94"/>
      <c r="BO5567" s="97"/>
      <c r="BQ5567" s="40"/>
      <c r="BR5567" s="94"/>
      <c r="BS5567" s="94"/>
      <c r="BT5567" s="94"/>
      <c r="BU5567" s="40"/>
      <c r="BV5567" s="82"/>
      <c r="BW5567" s="94"/>
      <c r="BX5567" s="48"/>
      <c r="BY5567" s="97"/>
      <c r="BZ5567" s="48"/>
      <c r="CA5567" s="40"/>
      <c r="CB5567" s="94"/>
      <c r="CC5567" s="94"/>
      <c r="CD5567" s="94"/>
      <c r="CE5567" s="40"/>
      <c r="CF5567" s="73"/>
      <c r="CG5567" s="41"/>
      <c r="CH5567" s="41"/>
      <c r="CI5567" s="41"/>
      <c r="CJ5567" s="41"/>
      <c r="CK5567" s="41"/>
      <c r="CL5567" s="68"/>
      <c r="CM5567" s="41"/>
      <c r="CN5567" s="41"/>
      <c r="CO5567" s="39"/>
      <c r="CP5567" s="78"/>
    </row>
    <row r="5568" spans="1:94" s="38" customFormat="1" x14ac:dyDescent="0.25">
      <c r="A5568" s="38">
        <v>5565</v>
      </c>
      <c r="F5568" s="39"/>
      <c r="Q5568" s="39"/>
      <c r="R5568" s="40"/>
      <c r="S5568" s="40"/>
      <c r="T5568" s="39"/>
      <c r="AG5568" s="110"/>
      <c r="AH5568" s="94"/>
      <c r="AJ5568" s="97"/>
      <c r="AL5568" s="39"/>
      <c r="AP5568" s="39"/>
      <c r="AQ5568" s="77"/>
      <c r="AR5568" s="94"/>
      <c r="AT5568" s="97"/>
      <c r="BB5568" s="79"/>
      <c r="BC5568" s="94"/>
      <c r="BE5568" s="97"/>
      <c r="BF5568" s="97"/>
      <c r="BG5568" s="40"/>
      <c r="BK5568" s="40"/>
      <c r="BL5568" s="79"/>
      <c r="BM5568" s="94"/>
      <c r="BO5568" s="97"/>
      <c r="BQ5568" s="40"/>
      <c r="BR5568" s="94"/>
      <c r="BS5568" s="94"/>
      <c r="BT5568" s="94"/>
      <c r="BU5568" s="40"/>
      <c r="BV5568" s="82"/>
      <c r="BW5568" s="94"/>
      <c r="BX5568" s="48"/>
      <c r="BY5568" s="97"/>
      <c r="BZ5568" s="48"/>
      <c r="CA5568" s="40"/>
      <c r="CB5568" s="94"/>
      <c r="CC5568" s="94"/>
      <c r="CD5568" s="94"/>
      <c r="CE5568" s="40"/>
      <c r="CF5568" s="73"/>
      <c r="CG5568" s="41"/>
      <c r="CH5568" s="41"/>
      <c r="CI5568" s="41"/>
      <c r="CJ5568" s="41"/>
      <c r="CK5568" s="41"/>
      <c r="CL5568" s="68"/>
      <c r="CM5568" s="41"/>
      <c r="CN5568" s="41"/>
      <c r="CO5568" s="39"/>
      <c r="CP5568" s="78"/>
    </row>
    <row r="5569" spans="1:94" s="38" customFormat="1" x14ac:dyDescent="0.25">
      <c r="A5569" s="38">
        <v>5566</v>
      </c>
      <c r="F5569" s="39"/>
      <c r="Q5569" s="39"/>
      <c r="R5569" s="40"/>
      <c r="S5569" s="40"/>
      <c r="T5569" s="39"/>
      <c r="AG5569" s="110"/>
      <c r="AH5569" s="94"/>
      <c r="AJ5569" s="97"/>
      <c r="AL5569" s="39"/>
      <c r="AP5569" s="39"/>
      <c r="AQ5569" s="77"/>
      <c r="AR5569" s="94"/>
      <c r="AT5569" s="97"/>
      <c r="BB5569" s="79"/>
      <c r="BC5569" s="94"/>
      <c r="BE5569" s="97"/>
      <c r="BF5569" s="97"/>
      <c r="BG5569" s="40"/>
      <c r="BK5569" s="40"/>
      <c r="BL5569" s="79"/>
      <c r="BM5569" s="94"/>
      <c r="BO5569" s="97"/>
      <c r="BQ5569" s="40"/>
      <c r="BR5569" s="94"/>
      <c r="BS5569" s="94"/>
      <c r="BT5569" s="94"/>
      <c r="BU5569" s="40"/>
      <c r="BV5569" s="82"/>
      <c r="BW5569" s="94"/>
      <c r="BX5569" s="48"/>
      <c r="BY5569" s="97"/>
      <c r="BZ5569" s="48"/>
      <c r="CA5569" s="40"/>
      <c r="CB5569" s="94"/>
      <c r="CC5569" s="94"/>
      <c r="CD5569" s="94"/>
      <c r="CE5569" s="40"/>
      <c r="CF5569" s="73"/>
      <c r="CG5569" s="41"/>
      <c r="CH5569" s="41"/>
      <c r="CI5569" s="41"/>
      <c r="CJ5569" s="41"/>
      <c r="CK5569" s="41"/>
      <c r="CL5569" s="68"/>
      <c r="CM5569" s="41"/>
      <c r="CN5569" s="41"/>
      <c r="CO5569" s="39"/>
      <c r="CP5569" s="78"/>
    </row>
    <row r="5570" spans="1:94" s="38" customFormat="1" x14ac:dyDescent="0.25">
      <c r="A5570" s="38">
        <v>5567</v>
      </c>
      <c r="F5570" s="39"/>
      <c r="Q5570" s="39"/>
      <c r="R5570" s="40"/>
      <c r="S5570" s="40"/>
      <c r="T5570" s="39"/>
      <c r="AG5570" s="110"/>
      <c r="AH5570" s="94"/>
      <c r="AJ5570" s="97"/>
      <c r="AL5570" s="39"/>
      <c r="AP5570" s="39"/>
      <c r="AQ5570" s="77"/>
      <c r="AR5570" s="94"/>
      <c r="AT5570" s="97"/>
      <c r="BB5570" s="79"/>
      <c r="BC5570" s="94"/>
      <c r="BE5570" s="97"/>
      <c r="BF5570" s="97"/>
      <c r="BG5570" s="40"/>
      <c r="BK5570" s="40"/>
      <c r="BL5570" s="79"/>
      <c r="BM5570" s="94"/>
      <c r="BO5570" s="97"/>
      <c r="BQ5570" s="40"/>
      <c r="BR5570" s="94"/>
      <c r="BS5570" s="94"/>
      <c r="BT5570" s="94"/>
      <c r="BU5570" s="40"/>
      <c r="BV5570" s="82"/>
      <c r="BW5570" s="94"/>
      <c r="BX5570" s="48"/>
      <c r="BY5570" s="97"/>
      <c r="BZ5570" s="48"/>
      <c r="CA5570" s="40"/>
      <c r="CB5570" s="94"/>
      <c r="CC5570" s="94"/>
      <c r="CD5570" s="94"/>
      <c r="CE5570" s="40"/>
      <c r="CF5570" s="73"/>
      <c r="CG5570" s="41"/>
      <c r="CH5570" s="41"/>
      <c r="CI5570" s="41"/>
      <c r="CJ5570" s="41"/>
      <c r="CK5570" s="41"/>
      <c r="CL5570" s="68"/>
      <c r="CM5570" s="41"/>
      <c r="CN5570" s="41"/>
      <c r="CO5570" s="39"/>
      <c r="CP5570" s="78"/>
    </row>
    <row r="5571" spans="1:94" s="38" customFormat="1" x14ac:dyDescent="0.25">
      <c r="A5571" s="38">
        <v>5568</v>
      </c>
      <c r="F5571" s="39"/>
      <c r="Q5571" s="39"/>
      <c r="R5571" s="40"/>
      <c r="S5571" s="40"/>
      <c r="T5571" s="39"/>
      <c r="AG5571" s="110"/>
      <c r="AH5571" s="94"/>
      <c r="AJ5571" s="97"/>
      <c r="AL5571" s="39"/>
      <c r="AP5571" s="39"/>
      <c r="AQ5571" s="77"/>
      <c r="AR5571" s="94"/>
      <c r="AT5571" s="97"/>
      <c r="BB5571" s="79"/>
      <c r="BC5571" s="94"/>
      <c r="BE5571" s="97"/>
      <c r="BF5571" s="97"/>
      <c r="BG5571" s="40"/>
      <c r="BK5571" s="40"/>
      <c r="BL5571" s="79"/>
      <c r="BM5571" s="94"/>
      <c r="BO5571" s="97"/>
      <c r="BQ5571" s="40"/>
      <c r="BR5571" s="94"/>
      <c r="BS5571" s="94"/>
      <c r="BT5571" s="94"/>
      <c r="BU5571" s="40"/>
      <c r="BV5571" s="82"/>
      <c r="BW5571" s="94"/>
      <c r="BX5571" s="48"/>
      <c r="BY5571" s="97"/>
      <c r="BZ5571" s="48"/>
      <c r="CA5571" s="40"/>
      <c r="CB5571" s="94"/>
      <c r="CC5571" s="94"/>
      <c r="CD5571" s="94"/>
      <c r="CE5571" s="40"/>
      <c r="CF5571" s="73"/>
      <c r="CG5571" s="41"/>
      <c r="CH5571" s="41"/>
      <c r="CI5571" s="41"/>
      <c r="CJ5571" s="41"/>
      <c r="CK5571" s="41"/>
      <c r="CL5571" s="68"/>
      <c r="CM5571" s="41"/>
      <c r="CN5571" s="41"/>
      <c r="CO5571" s="39"/>
      <c r="CP5571" s="78"/>
    </row>
    <row r="5572" spans="1:94" s="38" customFormat="1" x14ac:dyDescent="0.25">
      <c r="A5572" s="38">
        <v>5569</v>
      </c>
      <c r="F5572" s="39"/>
      <c r="Q5572" s="39"/>
      <c r="R5572" s="40"/>
      <c r="S5572" s="40"/>
      <c r="T5572" s="39"/>
      <c r="AG5572" s="110"/>
      <c r="AH5572" s="94"/>
      <c r="AJ5572" s="97"/>
      <c r="AL5572" s="39"/>
      <c r="AP5572" s="39"/>
      <c r="AQ5572" s="77"/>
      <c r="AR5572" s="94"/>
      <c r="AT5572" s="97"/>
      <c r="BB5572" s="79"/>
      <c r="BC5572" s="94"/>
      <c r="BE5572" s="97"/>
      <c r="BF5572" s="97"/>
      <c r="BG5572" s="40"/>
      <c r="BK5572" s="40"/>
      <c r="BL5572" s="79"/>
      <c r="BM5572" s="94"/>
      <c r="BO5572" s="97"/>
      <c r="BQ5572" s="40"/>
      <c r="BR5572" s="94"/>
      <c r="BS5572" s="94"/>
      <c r="BT5572" s="94"/>
      <c r="BU5572" s="40"/>
      <c r="BV5572" s="82"/>
      <c r="BW5572" s="94"/>
      <c r="BX5572" s="48"/>
      <c r="BY5572" s="97"/>
      <c r="BZ5572" s="48"/>
      <c r="CA5572" s="40"/>
      <c r="CB5572" s="94"/>
      <c r="CC5572" s="94"/>
      <c r="CD5572" s="94"/>
      <c r="CE5572" s="40"/>
      <c r="CF5572" s="73"/>
      <c r="CG5572" s="41"/>
      <c r="CH5572" s="41"/>
      <c r="CI5572" s="41"/>
      <c r="CJ5572" s="41"/>
      <c r="CK5572" s="41"/>
      <c r="CL5572" s="68"/>
      <c r="CM5572" s="41"/>
      <c r="CN5572" s="41"/>
      <c r="CO5572" s="39"/>
      <c r="CP5572" s="78"/>
    </row>
    <row r="5573" spans="1:94" s="38" customFormat="1" x14ac:dyDescent="0.25">
      <c r="A5573" s="38">
        <v>5570</v>
      </c>
      <c r="F5573" s="39"/>
      <c r="Q5573" s="39"/>
      <c r="R5573" s="40"/>
      <c r="S5573" s="40"/>
      <c r="T5573" s="39"/>
      <c r="AG5573" s="110"/>
      <c r="AH5573" s="94"/>
      <c r="AJ5573" s="97"/>
      <c r="AL5573" s="39"/>
      <c r="AP5573" s="39"/>
      <c r="AQ5573" s="77"/>
      <c r="AR5573" s="94"/>
      <c r="AT5573" s="97"/>
      <c r="BB5573" s="79"/>
      <c r="BC5573" s="94"/>
      <c r="BE5573" s="97"/>
      <c r="BF5573" s="97"/>
      <c r="BG5573" s="40"/>
      <c r="BK5573" s="40"/>
      <c r="BL5573" s="79"/>
      <c r="BM5573" s="94"/>
      <c r="BO5573" s="97"/>
      <c r="BQ5573" s="40"/>
      <c r="BR5573" s="94"/>
      <c r="BS5573" s="94"/>
      <c r="BT5573" s="94"/>
      <c r="BU5573" s="40"/>
      <c r="BV5573" s="82"/>
      <c r="BW5573" s="94"/>
      <c r="BX5573" s="48"/>
      <c r="BY5573" s="97"/>
      <c r="BZ5573" s="48"/>
      <c r="CA5573" s="40"/>
      <c r="CB5573" s="94"/>
      <c r="CC5573" s="94"/>
      <c r="CD5573" s="94"/>
      <c r="CE5573" s="40"/>
      <c r="CF5573" s="73"/>
      <c r="CG5573" s="41"/>
      <c r="CH5573" s="41"/>
      <c r="CI5573" s="41"/>
      <c r="CJ5573" s="41"/>
      <c r="CK5573" s="41"/>
      <c r="CL5573" s="68"/>
      <c r="CM5573" s="41"/>
      <c r="CN5573" s="41"/>
      <c r="CO5573" s="39"/>
      <c r="CP5573" s="78"/>
    </row>
    <row r="5574" spans="1:94" s="38" customFormat="1" x14ac:dyDescent="0.25">
      <c r="A5574" s="38">
        <v>5571</v>
      </c>
      <c r="F5574" s="39"/>
      <c r="Q5574" s="39"/>
      <c r="R5574" s="40"/>
      <c r="S5574" s="40"/>
      <c r="T5574" s="39"/>
      <c r="AG5574" s="110"/>
      <c r="AH5574" s="94"/>
      <c r="AJ5574" s="97"/>
      <c r="AL5574" s="39"/>
      <c r="AP5574" s="39"/>
      <c r="AQ5574" s="77"/>
      <c r="AR5574" s="94"/>
      <c r="AT5574" s="97"/>
      <c r="BB5574" s="79"/>
      <c r="BC5574" s="94"/>
      <c r="BE5574" s="97"/>
      <c r="BF5574" s="97"/>
      <c r="BG5574" s="40"/>
      <c r="BK5574" s="40"/>
      <c r="BL5574" s="79"/>
      <c r="BM5574" s="94"/>
      <c r="BO5574" s="97"/>
      <c r="BQ5574" s="40"/>
      <c r="BR5574" s="94"/>
      <c r="BS5574" s="94"/>
      <c r="BT5574" s="94"/>
      <c r="BU5574" s="40"/>
      <c r="BV5574" s="82"/>
      <c r="BW5574" s="94"/>
      <c r="BX5574" s="48"/>
      <c r="BY5574" s="97"/>
      <c r="BZ5574" s="48"/>
      <c r="CA5574" s="40"/>
      <c r="CB5574" s="94"/>
      <c r="CC5574" s="94"/>
      <c r="CD5574" s="94"/>
      <c r="CE5574" s="40"/>
      <c r="CF5574" s="73"/>
      <c r="CG5574" s="41"/>
      <c r="CH5574" s="41"/>
      <c r="CI5574" s="41"/>
      <c r="CJ5574" s="41"/>
      <c r="CK5574" s="41"/>
      <c r="CL5574" s="68"/>
      <c r="CM5574" s="41"/>
      <c r="CN5574" s="41"/>
      <c r="CO5574" s="39"/>
      <c r="CP5574" s="78"/>
    </row>
    <row r="5575" spans="1:94" s="38" customFormat="1" x14ac:dyDescent="0.25">
      <c r="A5575" s="38">
        <v>5572</v>
      </c>
      <c r="F5575" s="39"/>
      <c r="Q5575" s="39"/>
      <c r="R5575" s="40"/>
      <c r="S5575" s="40"/>
      <c r="T5575" s="39"/>
      <c r="AG5575" s="110"/>
      <c r="AH5575" s="94"/>
      <c r="AJ5575" s="97"/>
      <c r="AL5575" s="39"/>
      <c r="AP5575" s="39"/>
      <c r="AQ5575" s="77"/>
      <c r="AR5575" s="94"/>
      <c r="AT5575" s="97"/>
      <c r="BB5575" s="79"/>
      <c r="BC5575" s="94"/>
      <c r="BE5575" s="97"/>
      <c r="BF5575" s="97"/>
      <c r="BG5575" s="40"/>
      <c r="BK5575" s="40"/>
      <c r="BL5575" s="79"/>
      <c r="BM5575" s="94"/>
      <c r="BO5575" s="97"/>
      <c r="BQ5575" s="40"/>
      <c r="BR5575" s="94"/>
      <c r="BS5575" s="94"/>
      <c r="BT5575" s="94"/>
      <c r="BU5575" s="40"/>
      <c r="BV5575" s="82"/>
      <c r="BW5575" s="94"/>
      <c r="BX5575" s="48"/>
      <c r="BY5575" s="97"/>
      <c r="BZ5575" s="48"/>
      <c r="CA5575" s="40"/>
      <c r="CB5575" s="94"/>
      <c r="CC5575" s="94"/>
      <c r="CD5575" s="94"/>
      <c r="CE5575" s="40"/>
      <c r="CF5575" s="73"/>
      <c r="CG5575" s="41"/>
      <c r="CH5575" s="41"/>
      <c r="CI5575" s="41"/>
      <c r="CJ5575" s="41"/>
      <c r="CK5575" s="41"/>
      <c r="CL5575" s="68"/>
      <c r="CM5575" s="41"/>
      <c r="CN5575" s="41"/>
      <c r="CO5575" s="39"/>
      <c r="CP5575" s="78"/>
    </row>
    <row r="5576" spans="1:94" s="38" customFormat="1" x14ac:dyDescent="0.25">
      <c r="A5576" s="38">
        <v>5573</v>
      </c>
      <c r="F5576" s="39"/>
      <c r="Q5576" s="39"/>
      <c r="R5576" s="40"/>
      <c r="S5576" s="40"/>
      <c r="T5576" s="39"/>
      <c r="AG5576" s="110"/>
      <c r="AH5576" s="94"/>
      <c r="AJ5576" s="97"/>
      <c r="AL5576" s="39"/>
      <c r="AP5576" s="39"/>
      <c r="AQ5576" s="77"/>
      <c r="AR5576" s="94"/>
      <c r="AT5576" s="97"/>
      <c r="BB5576" s="79"/>
      <c r="BC5576" s="94"/>
      <c r="BE5576" s="97"/>
      <c r="BF5576" s="97"/>
      <c r="BG5576" s="40"/>
      <c r="BK5576" s="40"/>
      <c r="BL5576" s="79"/>
      <c r="BM5576" s="94"/>
      <c r="BO5576" s="97"/>
      <c r="BQ5576" s="40"/>
      <c r="BR5576" s="94"/>
      <c r="BS5576" s="94"/>
      <c r="BT5576" s="94"/>
      <c r="BU5576" s="40"/>
      <c r="BV5576" s="82"/>
      <c r="BW5576" s="94"/>
      <c r="BX5576" s="48"/>
      <c r="BY5576" s="97"/>
      <c r="BZ5576" s="48"/>
      <c r="CA5576" s="40"/>
      <c r="CB5576" s="94"/>
      <c r="CC5576" s="94"/>
      <c r="CD5576" s="94"/>
      <c r="CE5576" s="40"/>
      <c r="CF5576" s="73"/>
      <c r="CG5576" s="41"/>
      <c r="CH5576" s="41"/>
      <c r="CI5576" s="41"/>
      <c r="CJ5576" s="41"/>
      <c r="CK5576" s="41"/>
      <c r="CL5576" s="68"/>
      <c r="CM5576" s="41"/>
      <c r="CN5576" s="41"/>
      <c r="CO5576" s="39"/>
      <c r="CP5576" s="78"/>
    </row>
    <row r="5577" spans="1:94" s="38" customFormat="1" x14ac:dyDescent="0.25">
      <c r="A5577" s="38">
        <v>5574</v>
      </c>
      <c r="F5577" s="39"/>
      <c r="Q5577" s="39"/>
      <c r="R5577" s="40"/>
      <c r="S5577" s="40"/>
      <c r="T5577" s="39"/>
      <c r="AG5577" s="110"/>
      <c r="AH5577" s="94"/>
      <c r="AJ5577" s="97"/>
      <c r="AL5577" s="39"/>
      <c r="AP5577" s="39"/>
      <c r="AQ5577" s="77"/>
      <c r="AR5577" s="94"/>
      <c r="AT5577" s="97"/>
      <c r="BB5577" s="79"/>
      <c r="BC5577" s="94"/>
      <c r="BE5577" s="97"/>
      <c r="BF5577" s="97"/>
      <c r="BG5577" s="40"/>
      <c r="BK5577" s="40"/>
      <c r="BL5577" s="79"/>
      <c r="BM5577" s="94"/>
      <c r="BO5577" s="97"/>
      <c r="BQ5577" s="40"/>
      <c r="BR5577" s="94"/>
      <c r="BS5577" s="94"/>
      <c r="BT5577" s="94"/>
      <c r="BU5577" s="40"/>
      <c r="BV5577" s="82"/>
      <c r="BW5577" s="94"/>
      <c r="BX5577" s="48"/>
      <c r="BY5577" s="97"/>
      <c r="BZ5577" s="48"/>
      <c r="CA5577" s="40"/>
      <c r="CB5577" s="94"/>
      <c r="CC5577" s="94"/>
      <c r="CD5577" s="94"/>
      <c r="CE5577" s="40"/>
      <c r="CF5577" s="73"/>
      <c r="CG5577" s="41"/>
      <c r="CH5577" s="41"/>
      <c r="CI5577" s="41"/>
      <c r="CJ5577" s="41"/>
      <c r="CK5577" s="41"/>
      <c r="CL5577" s="68"/>
      <c r="CM5577" s="41"/>
      <c r="CN5577" s="41"/>
      <c r="CO5577" s="39"/>
      <c r="CP5577" s="78"/>
    </row>
    <row r="5578" spans="1:94" s="38" customFormat="1" x14ac:dyDescent="0.25">
      <c r="A5578" s="38">
        <v>5575</v>
      </c>
      <c r="F5578" s="39"/>
      <c r="Q5578" s="39"/>
      <c r="R5578" s="40"/>
      <c r="S5578" s="40"/>
      <c r="T5578" s="39"/>
      <c r="AG5578" s="110"/>
      <c r="AH5578" s="94"/>
      <c r="AJ5578" s="97"/>
      <c r="AL5578" s="39"/>
      <c r="AP5578" s="39"/>
      <c r="AQ5578" s="77"/>
      <c r="AR5578" s="94"/>
      <c r="AT5578" s="97"/>
      <c r="BB5578" s="79"/>
      <c r="BC5578" s="94"/>
      <c r="BE5578" s="97"/>
      <c r="BF5578" s="97"/>
      <c r="BG5578" s="40"/>
      <c r="BK5578" s="40"/>
      <c r="BL5578" s="79"/>
      <c r="BM5578" s="94"/>
      <c r="BO5578" s="97"/>
      <c r="BQ5578" s="40"/>
      <c r="BR5578" s="94"/>
      <c r="BS5578" s="94"/>
      <c r="BT5578" s="94"/>
      <c r="BU5578" s="40"/>
      <c r="BV5578" s="82"/>
      <c r="BW5578" s="94"/>
      <c r="BX5578" s="48"/>
      <c r="BY5578" s="97"/>
      <c r="BZ5578" s="48"/>
      <c r="CA5578" s="40"/>
      <c r="CB5578" s="94"/>
      <c r="CC5578" s="94"/>
      <c r="CD5578" s="94"/>
      <c r="CE5578" s="40"/>
      <c r="CF5578" s="73"/>
      <c r="CG5578" s="41"/>
      <c r="CH5578" s="41"/>
      <c r="CI5578" s="41"/>
      <c r="CJ5578" s="41"/>
      <c r="CK5578" s="41"/>
      <c r="CL5578" s="68"/>
      <c r="CM5578" s="41"/>
      <c r="CN5578" s="41"/>
      <c r="CO5578" s="39"/>
      <c r="CP5578" s="78"/>
    </row>
    <row r="5579" spans="1:94" s="38" customFormat="1" x14ac:dyDescent="0.25">
      <c r="A5579" s="38">
        <v>5576</v>
      </c>
      <c r="F5579" s="39"/>
      <c r="Q5579" s="39"/>
      <c r="R5579" s="40"/>
      <c r="S5579" s="40"/>
      <c r="T5579" s="39"/>
      <c r="AG5579" s="110"/>
      <c r="AH5579" s="94"/>
      <c r="AJ5579" s="97"/>
      <c r="AL5579" s="39"/>
      <c r="AP5579" s="39"/>
      <c r="AQ5579" s="77"/>
      <c r="AR5579" s="94"/>
      <c r="AT5579" s="97"/>
      <c r="BB5579" s="79"/>
      <c r="BC5579" s="94"/>
      <c r="BE5579" s="97"/>
      <c r="BF5579" s="97"/>
      <c r="BG5579" s="40"/>
      <c r="BK5579" s="40"/>
      <c r="BL5579" s="79"/>
      <c r="BM5579" s="94"/>
      <c r="BO5579" s="97"/>
      <c r="BQ5579" s="40"/>
      <c r="BR5579" s="94"/>
      <c r="BS5579" s="94"/>
      <c r="BT5579" s="94"/>
      <c r="BU5579" s="40"/>
      <c r="BV5579" s="82"/>
      <c r="BW5579" s="94"/>
      <c r="BX5579" s="48"/>
      <c r="BY5579" s="97"/>
      <c r="BZ5579" s="48"/>
      <c r="CA5579" s="40"/>
      <c r="CB5579" s="94"/>
      <c r="CC5579" s="94"/>
      <c r="CD5579" s="94"/>
      <c r="CE5579" s="40"/>
      <c r="CF5579" s="73"/>
      <c r="CG5579" s="41"/>
      <c r="CH5579" s="41"/>
      <c r="CI5579" s="41"/>
      <c r="CJ5579" s="41"/>
      <c r="CK5579" s="41"/>
      <c r="CL5579" s="68"/>
      <c r="CM5579" s="41"/>
      <c r="CN5579" s="41"/>
      <c r="CO5579" s="39"/>
      <c r="CP5579" s="78"/>
    </row>
    <row r="5580" spans="1:94" s="38" customFormat="1" x14ac:dyDescent="0.25">
      <c r="A5580" s="38">
        <v>5577</v>
      </c>
      <c r="F5580" s="39"/>
      <c r="Q5580" s="39"/>
      <c r="R5580" s="40"/>
      <c r="S5580" s="40"/>
      <c r="T5580" s="39"/>
      <c r="AG5580" s="110"/>
      <c r="AH5580" s="94"/>
      <c r="AJ5580" s="97"/>
      <c r="AL5580" s="39"/>
      <c r="AP5580" s="39"/>
      <c r="AQ5580" s="77"/>
      <c r="AR5580" s="94"/>
      <c r="AT5580" s="97"/>
      <c r="BB5580" s="79"/>
      <c r="BC5580" s="94"/>
      <c r="BE5580" s="97"/>
      <c r="BF5580" s="97"/>
      <c r="BG5580" s="40"/>
      <c r="BK5580" s="40"/>
      <c r="BL5580" s="79"/>
      <c r="BM5580" s="94"/>
      <c r="BO5580" s="97"/>
      <c r="BQ5580" s="40"/>
      <c r="BR5580" s="94"/>
      <c r="BS5580" s="94"/>
      <c r="BT5580" s="94"/>
      <c r="BU5580" s="40"/>
      <c r="BV5580" s="82"/>
      <c r="BW5580" s="94"/>
      <c r="BX5580" s="48"/>
      <c r="BY5580" s="97"/>
      <c r="BZ5580" s="48"/>
      <c r="CA5580" s="40"/>
      <c r="CB5580" s="94"/>
      <c r="CC5580" s="94"/>
      <c r="CD5580" s="94"/>
      <c r="CE5580" s="40"/>
      <c r="CF5580" s="73"/>
      <c r="CG5580" s="41"/>
      <c r="CH5580" s="41"/>
      <c r="CI5580" s="41"/>
      <c r="CJ5580" s="41"/>
      <c r="CK5580" s="41"/>
      <c r="CL5580" s="68"/>
      <c r="CM5580" s="41"/>
      <c r="CN5580" s="41"/>
      <c r="CO5580" s="39"/>
      <c r="CP5580" s="78"/>
    </row>
    <row r="5581" spans="1:94" s="38" customFormat="1" x14ac:dyDescent="0.25">
      <c r="A5581" s="38">
        <v>5578</v>
      </c>
      <c r="F5581" s="39"/>
      <c r="Q5581" s="39"/>
      <c r="R5581" s="40"/>
      <c r="S5581" s="40"/>
      <c r="T5581" s="39"/>
      <c r="AG5581" s="110"/>
      <c r="AH5581" s="94"/>
      <c r="AJ5581" s="97"/>
      <c r="AL5581" s="39"/>
      <c r="AP5581" s="39"/>
      <c r="AQ5581" s="77"/>
      <c r="AR5581" s="94"/>
      <c r="AT5581" s="97"/>
      <c r="BB5581" s="79"/>
      <c r="BC5581" s="94"/>
      <c r="BE5581" s="97"/>
      <c r="BF5581" s="97"/>
      <c r="BG5581" s="40"/>
      <c r="BK5581" s="40"/>
      <c r="BL5581" s="79"/>
      <c r="BM5581" s="94"/>
      <c r="BO5581" s="97"/>
      <c r="BQ5581" s="40"/>
      <c r="BR5581" s="94"/>
      <c r="BS5581" s="94"/>
      <c r="BT5581" s="94"/>
      <c r="BU5581" s="40"/>
      <c r="BV5581" s="82"/>
      <c r="BW5581" s="94"/>
      <c r="BX5581" s="48"/>
      <c r="BY5581" s="97"/>
      <c r="BZ5581" s="48"/>
      <c r="CA5581" s="40"/>
      <c r="CB5581" s="94"/>
      <c r="CC5581" s="94"/>
      <c r="CD5581" s="94"/>
      <c r="CE5581" s="40"/>
      <c r="CF5581" s="73"/>
      <c r="CG5581" s="41"/>
      <c r="CH5581" s="41"/>
      <c r="CI5581" s="41"/>
      <c r="CJ5581" s="41"/>
      <c r="CK5581" s="41"/>
      <c r="CL5581" s="68"/>
      <c r="CM5581" s="41"/>
      <c r="CN5581" s="41"/>
      <c r="CO5581" s="39"/>
      <c r="CP5581" s="78"/>
    </row>
    <row r="5582" spans="1:94" s="38" customFormat="1" x14ac:dyDescent="0.25">
      <c r="A5582" s="38">
        <v>5579</v>
      </c>
      <c r="F5582" s="39"/>
      <c r="Q5582" s="39"/>
      <c r="R5582" s="40"/>
      <c r="S5582" s="40"/>
      <c r="T5582" s="39"/>
      <c r="AG5582" s="110"/>
      <c r="AH5582" s="94"/>
      <c r="AJ5582" s="97"/>
      <c r="AL5582" s="39"/>
      <c r="AP5582" s="39"/>
      <c r="AQ5582" s="77"/>
      <c r="AR5582" s="94"/>
      <c r="AT5582" s="97"/>
      <c r="BB5582" s="79"/>
      <c r="BC5582" s="94"/>
      <c r="BE5582" s="97"/>
      <c r="BF5582" s="97"/>
      <c r="BG5582" s="40"/>
      <c r="BK5582" s="40"/>
      <c r="BL5582" s="79"/>
      <c r="BM5582" s="94"/>
      <c r="BO5582" s="97"/>
      <c r="BQ5582" s="40"/>
      <c r="BR5582" s="94"/>
      <c r="BS5582" s="94"/>
      <c r="BT5582" s="94"/>
      <c r="BU5582" s="40"/>
      <c r="BV5582" s="82"/>
      <c r="BW5582" s="94"/>
      <c r="BX5582" s="48"/>
      <c r="BY5582" s="97"/>
      <c r="BZ5582" s="48"/>
      <c r="CA5582" s="40"/>
      <c r="CB5582" s="94"/>
      <c r="CC5582" s="94"/>
      <c r="CD5582" s="94"/>
      <c r="CE5582" s="40"/>
      <c r="CF5582" s="73"/>
      <c r="CG5582" s="41"/>
      <c r="CH5582" s="41"/>
      <c r="CI5582" s="41"/>
      <c r="CJ5582" s="41"/>
      <c r="CK5582" s="41"/>
      <c r="CL5582" s="68"/>
      <c r="CM5582" s="41"/>
      <c r="CN5582" s="41"/>
      <c r="CO5582" s="39"/>
      <c r="CP5582" s="78"/>
    </row>
    <row r="5583" spans="1:94" s="38" customFormat="1" x14ac:dyDescent="0.25">
      <c r="A5583" s="38">
        <v>5580</v>
      </c>
      <c r="F5583" s="39"/>
      <c r="Q5583" s="39"/>
      <c r="R5583" s="40"/>
      <c r="S5583" s="40"/>
      <c r="T5583" s="39"/>
      <c r="AG5583" s="110"/>
      <c r="AH5583" s="94"/>
      <c r="AJ5583" s="97"/>
      <c r="AL5583" s="39"/>
      <c r="AP5583" s="39"/>
      <c r="AQ5583" s="77"/>
      <c r="AR5583" s="94"/>
      <c r="AT5583" s="97"/>
      <c r="BB5583" s="79"/>
      <c r="BC5583" s="94"/>
      <c r="BE5583" s="97"/>
      <c r="BF5583" s="97"/>
      <c r="BG5583" s="40"/>
      <c r="BK5583" s="40"/>
      <c r="BL5583" s="79"/>
      <c r="BM5583" s="94"/>
      <c r="BO5583" s="97"/>
      <c r="BQ5583" s="40"/>
      <c r="BR5583" s="94"/>
      <c r="BS5583" s="94"/>
      <c r="BT5583" s="94"/>
      <c r="BU5583" s="40"/>
      <c r="BV5583" s="82"/>
      <c r="BW5583" s="94"/>
      <c r="BX5583" s="48"/>
      <c r="BY5583" s="97"/>
      <c r="BZ5583" s="48"/>
      <c r="CA5583" s="40"/>
      <c r="CB5583" s="94"/>
      <c r="CC5583" s="94"/>
      <c r="CD5583" s="94"/>
      <c r="CE5583" s="40"/>
      <c r="CF5583" s="73"/>
      <c r="CG5583" s="41"/>
      <c r="CH5583" s="41"/>
      <c r="CI5583" s="41"/>
      <c r="CJ5583" s="41"/>
      <c r="CK5583" s="41"/>
      <c r="CL5583" s="68"/>
      <c r="CM5583" s="41"/>
      <c r="CN5583" s="41"/>
      <c r="CO5583" s="39"/>
      <c r="CP5583" s="78"/>
    </row>
    <row r="5584" spans="1:94" s="38" customFormat="1" x14ac:dyDescent="0.25">
      <c r="A5584" s="38">
        <v>5581</v>
      </c>
      <c r="F5584" s="39"/>
      <c r="Q5584" s="39"/>
      <c r="R5584" s="40"/>
      <c r="S5584" s="40"/>
      <c r="T5584" s="39"/>
      <c r="AG5584" s="110"/>
      <c r="AH5584" s="94"/>
      <c r="AJ5584" s="97"/>
      <c r="AL5584" s="39"/>
      <c r="AP5584" s="39"/>
      <c r="AQ5584" s="77"/>
      <c r="AR5584" s="94"/>
      <c r="AT5584" s="97"/>
      <c r="BB5584" s="79"/>
      <c r="BC5584" s="94"/>
      <c r="BE5584" s="97"/>
      <c r="BF5584" s="97"/>
      <c r="BG5584" s="40"/>
      <c r="BK5584" s="40"/>
      <c r="BL5584" s="79"/>
      <c r="BM5584" s="94"/>
      <c r="BO5584" s="97"/>
      <c r="BQ5584" s="40"/>
      <c r="BR5584" s="94"/>
      <c r="BS5584" s="94"/>
      <c r="BT5584" s="94"/>
      <c r="BU5584" s="40"/>
      <c r="BV5584" s="82"/>
      <c r="BW5584" s="94"/>
      <c r="BX5584" s="48"/>
      <c r="BY5584" s="97"/>
      <c r="BZ5584" s="48"/>
      <c r="CA5584" s="40"/>
      <c r="CB5584" s="94"/>
      <c r="CC5584" s="94"/>
      <c r="CD5584" s="94"/>
      <c r="CE5584" s="40"/>
      <c r="CF5584" s="73"/>
      <c r="CG5584" s="41"/>
      <c r="CH5584" s="41"/>
      <c r="CI5584" s="41"/>
      <c r="CJ5584" s="41"/>
      <c r="CK5584" s="41"/>
      <c r="CL5584" s="68"/>
      <c r="CM5584" s="41"/>
      <c r="CN5584" s="41"/>
      <c r="CO5584" s="39"/>
      <c r="CP5584" s="78"/>
    </row>
    <row r="5585" spans="1:94" s="38" customFormat="1" x14ac:dyDescent="0.25">
      <c r="A5585" s="38">
        <v>5582</v>
      </c>
      <c r="F5585" s="39"/>
      <c r="Q5585" s="39"/>
      <c r="R5585" s="40"/>
      <c r="S5585" s="40"/>
      <c r="T5585" s="39"/>
      <c r="AG5585" s="110"/>
      <c r="AH5585" s="94"/>
      <c r="AJ5585" s="97"/>
      <c r="AL5585" s="39"/>
      <c r="AP5585" s="39"/>
      <c r="AQ5585" s="77"/>
      <c r="AR5585" s="94"/>
      <c r="AT5585" s="97"/>
      <c r="BB5585" s="79"/>
      <c r="BC5585" s="94"/>
      <c r="BE5585" s="97"/>
      <c r="BF5585" s="97"/>
      <c r="BG5585" s="40"/>
      <c r="BK5585" s="40"/>
      <c r="BL5585" s="79"/>
      <c r="BM5585" s="94"/>
      <c r="BO5585" s="97"/>
      <c r="BQ5585" s="40"/>
      <c r="BR5585" s="94"/>
      <c r="BS5585" s="94"/>
      <c r="BT5585" s="94"/>
      <c r="BU5585" s="40"/>
      <c r="BV5585" s="82"/>
      <c r="BW5585" s="94"/>
      <c r="BX5585" s="48"/>
      <c r="BY5585" s="97"/>
      <c r="BZ5585" s="48"/>
      <c r="CA5585" s="40"/>
      <c r="CB5585" s="94"/>
      <c r="CC5585" s="94"/>
      <c r="CD5585" s="94"/>
      <c r="CE5585" s="40"/>
      <c r="CF5585" s="73"/>
      <c r="CG5585" s="41"/>
      <c r="CH5585" s="41"/>
      <c r="CI5585" s="41"/>
      <c r="CJ5585" s="41"/>
      <c r="CK5585" s="41"/>
      <c r="CL5585" s="68"/>
      <c r="CM5585" s="41"/>
      <c r="CN5585" s="41"/>
      <c r="CO5585" s="39"/>
      <c r="CP5585" s="78"/>
    </row>
    <row r="5586" spans="1:94" s="38" customFormat="1" x14ac:dyDescent="0.25">
      <c r="A5586" s="38">
        <v>5583</v>
      </c>
      <c r="F5586" s="39"/>
      <c r="Q5586" s="39"/>
      <c r="R5586" s="40"/>
      <c r="S5586" s="40"/>
      <c r="T5586" s="39"/>
      <c r="AG5586" s="110"/>
      <c r="AH5586" s="94"/>
      <c r="AJ5586" s="97"/>
      <c r="AL5586" s="39"/>
      <c r="AP5586" s="39"/>
      <c r="AQ5586" s="77"/>
      <c r="AR5586" s="94"/>
      <c r="AT5586" s="97"/>
      <c r="BB5586" s="79"/>
      <c r="BC5586" s="94"/>
      <c r="BE5586" s="97"/>
      <c r="BF5586" s="97"/>
      <c r="BG5586" s="40"/>
      <c r="BK5586" s="40"/>
      <c r="BL5586" s="79"/>
      <c r="BM5586" s="94"/>
      <c r="BO5586" s="97"/>
      <c r="BQ5586" s="40"/>
      <c r="BR5586" s="94"/>
      <c r="BS5586" s="94"/>
      <c r="BT5586" s="94"/>
      <c r="BU5586" s="40"/>
      <c r="BV5586" s="82"/>
      <c r="BW5586" s="94"/>
      <c r="BX5586" s="48"/>
      <c r="BY5586" s="97"/>
      <c r="BZ5586" s="48"/>
      <c r="CA5586" s="40"/>
      <c r="CB5586" s="94"/>
      <c r="CC5586" s="94"/>
      <c r="CD5586" s="94"/>
      <c r="CE5586" s="40"/>
      <c r="CF5586" s="73"/>
      <c r="CG5586" s="41"/>
      <c r="CH5586" s="41"/>
      <c r="CI5586" s="41"/>
      <c r="CJ5586" s="41"/>
      <c r="CK5586" s="41"/>
      <c r="CL5586" s="68"/>
      <c r="CM5586" s="41"/>
      <c r="CN5586" s="41"/>
      <c r="CO5586" s="39"/>
      <c r="CP5586" s="78"/>
    </row>
    <row r="5587" spans="1:94" s="38" customFormat="1" x14ac:dyDescent="0.25">
      <c r="A5587" s="38">
        <v>5584</v>
      </c>
      <c r="F5587" s="39"/>
      <c r="Q5587" s="39"/>
      <c r="R5587" s="40"/>
      <c r="S5587" s="40"/>
      <c r="T5587" s="39"/>
      <c r="AG5587" s="110"/>
      <c r="AH5587" s="94"/>
      <c r="AJ5587" s="97"/>
      <c r="AL5587" s="39"/>
      <c r="AP5587" s="39"/>
      <c r="AQ5587" s="77"/>
      <c r="AR5587" s="94"/>
      <c r="AT5587" s="97"/>
      <c r="BB5587" s="79"/>
      <c r="BC5587" s="94"/>
      <c r="BE5587" s="97"/>
      <c r="BF5587" s="97"/>
      <c r="BG5587" s="40"/>
      <c r="BK5587" s="40"/>
      <c r="BL5587" s="79"/>
      <c r="BM5587" s="94"/>
      <c r="BO5587" s="97"/>
      <c r="BQ5587" s="40"/>
      <c r="BR5587" s="94"/>
      <c r="BS5587" s="94"/>
      <c r="BT5587" s="94"/>
      <c r="BU5587" s="40"/>
      <c r="BV5587" s="82"/>
      <c r="BW5587" s="94"/>
      <c r="BX5587" s="48"/>
      <c r="BY5587" s="97"/>
      <c r="BZ5587" s="48"/>
      <c r="CA5587" s="40"/>
      <c r="CB5587" s="94"/>
      <c r="CC5587" s="94"/>
      <c r="CD5587" s="94"/>
      <c r="CE5587" s="40"/>
      <c r="CF5587" s="73"/>
      <c r="CG5587" s="41"/>
      <c r="CH5587" s="41"/>
      <c r="CI5587" s="41"/>
      <c r="CJ5587" s="41"/>
      <c r="CK5587" s="41"/>
      <c r="CL5587" s="68"/>
      <c r="CM5587" s="41"/>
      <c r="CN5587" s="41"/>
      <c r="CO5587" s="39"/>
      <c r="CP5587" s="78"/>
    </row>
    <row r="5588" spans="1:94" s="38" customFormat="1" x14ac:dyDescent="0.25">
      <c r="A5588" s="38">
        <v>5585</v>
      </c>
      <c r="F5588" s="39"/>
      <c r="Q5588" s="39"/>
      <c r="R5588" s="40"/>
      <c r="S5588" s="40"/>
      <c r="T5588" s="39"/>
      <c r="AG5588" s="110"/>
      <c r="AH5588" s="94"/>
      <c r="AJ5588" s="97"/>
      <c r="AL5588" s="39"/>
      <c r="AP5588" s="39"/>
      <c r="AQ5588" s="77"/>
      <c r="AR5588" s="94"/>
      <c r="AT5588" s="97"/>
      <c r="BB5588" s="79"/>
      <c r="BC5588" s="94"/>
      <c r="BE5588" s="97"/>
      <c r="BF5588" s="97"/>
      <c r="BG5588" s="40"/>
      <c r="BK5588" s="40"/>
      <c r="BL5588" s="79"/>
      <c r="BM5588" s="94"/>
      <c r="BO5588" s="97"/>
      <c r="BQ5588" s="40"/>
      <c r="BR5588" s="94"/>
      <c r="BS5588" s="94"/>
      <c r="BT5588" s="94"/>
      <c r="BU5588" s="40"/>
      <c r="BV5588" s="82"/>
      <c r="BW5588" s="94"/>
      <c r="BX5588" s="48"/>
      <c r="BY5588" s="97"/>
      <c r="BZ5588" s="48"/>
      <c r="CA5588" s="40"/>
      <c r="CB5588" s="94"/>
      <c r="CC5588" s="94"/>
      <c r="CD5588" s="94"/>
      <c r="CE5588" s="40"/>
      <c r="CF5588" s="73"/>
      <c r="CG5588" s="41"/>
      <c r="CH5588" s="41"/>
      <c r="CI5588" s="41"/>
      <c r="CJ5588" s="41"/>
      <c r="CK5588" s="41"/>
      <c r="CL5588" s="68"/>
      <c r="CM5588" s="41"/>
      <c r="CN5588" s="41"/>
      <c r="CO5588" s="39"/>
      <c r="CP5588" s="78"/>
    </row>
    <row r="5589" spans="1:94" s="38" customFormat="1" x14ac:dyDescent="0.25">
      <c r="A5589" s="38">
        <v>5586</v>
      </c>
      <c r="F5589" s="39"/>
      <c r="Q5589" s="39"/>
      <c r="R5589" s="40"/>
      <c r="S5589" s="40"/>
      <c r="T5589" s="39"/>
      <c r="AG5589" s="110"/>
      <c r="AH5589" s="94"/>
      <c r="AJ5589" s="97"/>
      <c r="AL5589" s="39"/>
      <c r="AP5589" s="39"/>
      <c r="AQ5589" s="77"/>
      <c r="AR5589" s="94"/>
      <c r="AT5589" s="97"/>
      <c r="BB5589" s="79"/>
      <c r="BC5589" s="94"/>
      <c r="BE5589" s="97"/>
      <c r="BF5589" s="97"/>
      <c r="BG5589" s="40"/>
      <c r="BK5589" s="40"/>
      <c r="BL5589" s="79"/>
      <c r="BM5589" s="94"/>
      <c r="BO5589" s="97"/>
      <c r="BQ5589" s="40"/>
      <c r="BR5589" s="94"/>
      <c r="BS5589" s="94"/>
      <c r="BT5589" s="94"/>
      <c r="BU5589" s="40"/>
      <c r="BV5589" s="82"/>
      <c r="BW5589" s="94"/>
      <c r="BX5589" s="48"/>
      <c r="BY5589" s="97"/>
      <c r="BZ5589" s="48"/>
      <c r="CA5589" s="40"/>
      <c r="CB5589" s="94"/>
      <c r="CC5589" s="94"/>
      <c r="CD5589" s="94"/>
      <c r="CE5589" s="40"/>
      <c r="CF5589" s="73"/>
      <c r="CG5589" s="41"/>
      <c r="CH5589" s="41"/>
      <c r="CI5589" s="41"/>
      <c r="CJ5589" s="41"/>
      <c r="CK5589" s="41"/>
      <c r="CL5589" s="68"/>
      <c r="CM5589" s="41"/>
      <c r="CN5589" s="41"/>
      <c r="CO5589" s="39"/>
      <c r="CP5589" s="78"/>
    </row>
    <row r="5590" spans="1:94" s="38" customFormat="1" x14ac:dyDescent="0.25">
      <c r="A5590" s="38">
        <v>5587</v>
      </c>
      <c r="F5590" s="39"/>
      <c r="Q5590" s="39"/>
      <c r="R5590" s="40"/>
      <c r="S5590" s="40"/>
      <c r="T5590" s="39"/>
      <c r="AG5590" s="110"/>
      <c r="AH5590" s="94"/>
      <c r="AJ5590" s="97"/>
      <c r="AL5590" s="39"/>
      <c r="AP5590" s="39"/>
      <c r="AQ5590" s="77"/>
      <c r="AR5590" s="94"/>
      <c r="AT5590" s="97"/>
      <c r="BB5590" s="79"/>
      <c r="BC5590" s="94"/>
      <c r="BE5590" s="97"/>
      <c r="BF5590" s="97"/>
      <c r="BG5590" s="40"/>
      <c r="BK5590" s="40"/>
      <c r="BL5590" s="79"/>
      <c r="BM5590" s="94"/>
      <c r="BO5590" s="97"/>
      <c r="BQ5590" s="40"/>
      <c r="BR5590" s="94"/>
      <c r="BS5590" s="94"/>
      <c r="BT5590" s="94"/>
      <c r="BU5590" s="40"/>
      <c r="BV5590" s="82"/>
      <c r="BW5590" s="94"/>
      <c r="BX5590" s="48"/>
      <c r="BY5590" s="97"/>
      <c r="BZ5590" s="48"/>
      <c r="CA5590" s="40"/>
      <c r="CB5590" s="94"/>
      <c r="CC5590" s="94"/>
      <c r="CD5590" s="94"/>
      <c r="CE5590" s="40"/>
      <c r="CF5590" s="73"/>
      <c r="CG5590" s="41"/>
      <c r="CH5590" s="41"/>
      <c r="CI5590" s="41"/>
      <c r="CJ5590" s="41"/>
      <c r="CK5590" s="41"/>
      <c r="CL5590" s="68"/>
      <c r="CM5590" s="41"/>
      <c r="CN5590" s="41"/>
      <c r="CO5590" s="39"/>
      <c r="CP5590" s="78"/>
    </row>
    <row r="5591" spans="1:94" s="38" customFormat="1" x14ac:dyDescent="0.25">
      <c r="A5591" s="38">
        <v>5588</v>
      </c>
      <c r="F5591" s="39"/>
      <c r="Q5591" s="39"/>
      <c r="R5591" s="40"/>
      <c r="S5591" s="40"/>
      <c r="T5591" s="39"/>
      <c r="AG5591" s="110"/>
      <c r="AH5591" s="94"/>
      <c r="AJ5591" s="97"/>
      <c r="AL5591" s="39"/>
      <c r="AP5591" s="39"/>
      <c r="AQ5591" s="77"/>
      <c r="AR5591" s="94"/>
      <c r="AT5591" s="97"/>
      <c r="BB5591" s="79"/>
      <c r="BC5591" s="94"/>
      <c r="BE5591" s="97"/>
      <c r="BF5591" s="97"/>
      <c r="BG5591" s="40"/>
      <c r="BK5591" s="40"/>
      <c r="BL5591" s="79"/>
      <c r="BM5591" s="94"/>
      <c r="BO5591" s="97"/>
      <c r="BQ5591" s="40"/>
      <c r="BR5591" s="94"/>
      <c r="BS5591" s="94"/>
      <c r="BT5591" s="94"/>
      <c r="BU5591" s="40"/>
      <c r="BV5591" s="82"/>
      <c r="BW5591" s="94"/>
      <c r="BX5591" s="48"/>
      <c r="BY5591" s="97"/>
      <c r="BZ5591" s="48"/>
      <c r="CA5591" s="40"/>
      <c r="CB5591" s="94"/>
      <c r="CC5591" s="94"/>
      <c r="CD5591" s="94"/>
      <c r="CE5591" s="40"/>
      <c r="CF5591" s="73"/>
      <c r="CG5591" s="41"/>
      <c r="CH5591" s="41"/>
      <c r="CI5591" s="41"/>
      <c r="CJ5591" s="41"/>
      <c r="CK5591" s="41"/>
      <c r="CL5591" s="68"/>
      <c r="CM5591" s="41"/>
      <c r="CN5591" s="41"/>
      <c r="CO5591" s="39"/>
      <c r="CP5591" s="78"/>
    </row>
    <row r="5592" spans="1:94" s="38" customFormat="1" x14ac:dyDescent="0.25">
      <c r="A5592" s="38">
        <v>5589</v>
      </c>
      <c r="F5592" s="39"/>
      <c r="Q5592" s="39"/>
      <c r="R5592" s="40"/>
      <c r="S5592" s="40"/>
      <c r="T5592" s="39"/>
      <c r="AG5592" s="110"/>
      <c r="AH5592" s="94"/>
      <c r="AJ5592" s="97"/>
      <c r="AL5592" s="39"/>
      <c r="AP5592" s="39"/>
      <c r="AQ5592" s="77"/>
      <c r="AR5592" s="94"/>
      <c r="AT5592" s="97"/>
      <c r="BB5592" s="79"/>
      <c r="BC5592" s="94"/>
      <c r="BE5592" s="97"/>
      <c r="BF5592" s="97"/>
      <c r="BG5592" s="40"/>
      <c r="BK5592" s="40"/>
      <c r="BL5592" s="79"/>
      <c r="BM5592" s="94"/>
      <c r="BO5592" s="97"/>
      <c r="BQ5592" s="40"/>
      <c r="BR5592" s="94"/>
      <c r="BS5592" s="94"/>
      <c r="BT5592" s="94"/>
      <c r="BU5592" s="40"/>
      <c r="BV5592" s="82"/>
      <c r="BW5592" s="94"/>
      <c r="BX5592" s="48"/>
      <c r="BY5592" s="97"/>
      <c r="BZ5592" s="48"/>
      <c r="CA5592" s="40"/>
      <c r="CB5592" s="94"/>
      <c r="CC5592" s="94"/>
      <c r="CD5592" s="94"/>
      <c r="CE5592" s="40"/>
      <c r="CF5592" s="73"/>
      <c r="CG5592" s="41"/>
      <c r="CH5592" s="41"/>
      <c r="CI5592" s="41"/>
      <c r="CJ5592" s="41"/>
      <c r="CK5592" s="41"/>
      <c r="CL5592" s="68"/>
      <c r="CM5592" s="41"/>
      <c r="CN5592" s="41"/>
      <c r="CO5592" s="39"/>
      <c r="CP5592" s="78"/>
    </row>
    <row r="5593" spans="1:94" s="38" customFormat="1" x14ac:dyDescent="0.25">
      <c r="A5593" s="38">
        <v>5590</v>
      </c>
      <c r="F5593" s="39"/>
      <c r="Q5593" s="39"/>
      <c r="R5593" s="40"/>
      <c r="S5593" s="40"/>
      <c r="T5593" s="39"/>
      <c r="AG5593" s="110"/>
      <c r="AH5593" s="94"/>
      <c r="AJ5593" s="97"/>
      <c r="AL5593" s="39"/>
      <c r="AP5593" s="39"/>
      <c r="AQ5593" s="77"/>
      <c r="AR5593" s="94"/>
      <c r="AT5593" s="97"/>
      <c r="BB5593" s="79"/>
      <c r="BC5593" s="94"/>
      <c r="BE5593" s="97"/>
      <c r="BF5593" s="97"/>
      <c r="BG5593" s="40"/>
      <c r="BK5593" s="40"/>
      <c r="BL5593" s="79"/>
      <c r="BM5593" s="94"/>
      <c r="BO5593" s="97"/>
      <c r="BQ5593" s="40"/>
      <c r="BR5593" s="94"/>
      <c r="BS5593" s="94"/>
      <c r="BT5593" s="94"/>
      <c r="BU5593" s="40"/>
      <c r="BV5593" s="82"/>
      <c r="BW5593" s="94"/>
      <c r="BX5593" s="48"/>
      <c r="BY5593" s="97"/>
      <c r="BZ5593" s="48"/>
      <c r="CA5593" s="40"/>
      <c r="CB5593" s="94"/>
      <c r="CC5593" s="94"/>
      <c r="CD5593" s="94"/>
      <c r="CE5593" s="40"/>
      <c r="CF5593" s="73"/>
      <c r="CG5593" s="41"/>
      <c r="CH5593" s="41"/>
      <c r="CI5593" s="41"/>
      <c r="CJ5593" s="41"/>
      <c r="CK5593" s="41"/>
      <c r="CL5593" s="68"/>
      <c r="CM5593" s="41"/>
      <c r="CN5593" s="41"/>
      <c r="CO5593" s="39"/>
      <c r="CP5593" s="78"/>
    </row>
    <row r="5594" spans="1:94" s="38" customFormat="1" x14ac:dyDescent="0.25">
      <c r="A5594" s="38">
        <v>5591</v>
      </c>
      <c r="F5594" s="39"/>
      <c r="Q5594" s="39"/>
      <c r="R5594" s="40"/>
      <c r="S5594" s="40"/>
      <c r="T5594" s="39"/>
      <c r="AG5594" s="110"/>
      <c r="AH5594" s="94"/>
      <c r="AJ5594" s="97"/>
      <c r="AL5594" s="39"/>
      <c r="AP5594" s="39"/>
      <c r="AQ5594" s="77"/>
      <c r="AR5594" s="94"/>
      <c r="AT5594" s="97"/>
      <c r="BB5594" s="79"/>
      <c r="BC5594" s="94"/>
      <c r="BE5594" s="97"/>
      <c r="BF5594" s="97"/>
      <c r="BG5594" s="40"/>
      <c r="BK5594" s="40"/>
      <c r="BL5594" s="79"/>
      <c r="BM5594" s="94"/>
      <c r="BO5594" s="97"/>
      <c r="BQ5594" s="40"/>
      <c r="BR5594" s="94"/>
      <c r="BS5594" s="94"/>
      <c r="BT5594" s="94"/>
      <c r="BU5594" s="40"/>
      <c r="BV5594" s="82"/>
      <c r="BW5594" s="94"/>
      <c r="BX5594" s="48"/>
      <c r="BY5594" s="97"/>
      <c r="BZ5594" s="48"/>
      <c r="CA5594" s="40"/>
      <c r="CB5594" s="94"/>
      <c r="CC5594" s="94"/>
      <c r="CD5594" s="94"/>
      <c r="CE5594" s="40"/>
      <c r="CF5594" s="73"/>
      <c r="CG5594" s="41"/>
      <c r="CH5594" s="41"/>
      <c r="CI5594" s="41"/>
      <c r="CJ5594" s="41"/>
      <c r="CK5594" s="41"/>
      <c r="CL5594" s="68"/>
      <c r="CM5594" s="41"/>
      <c r="CN5594" s="41"/>
      <c r="CO5594" s="39"/>
      <c r="CP5594" s="78"/>
    </row>
    <row r="5595" spans="1:94" s="38" customFormat="1" x14ac:dyDescent="0.25">
      <c r="A5595" s="38">
        <v>5592</v>
      </c>
      <c r="F5595" s="39"/>
      <c r="Q5595" s="39"/>
      <c r="R5595" s="40"/>
      <c r="S5595" s="40"/>
      <c r="T5595" s="39"/>
      <c r="AG5595" s="110"/>
      <c r="AH5595" s="94"/>
      <c r="AJ5595" s="97"/>
      <c r="AL5595" s="39"/>
      <c r="AP5595" s="39"/>
      <c r="AQ5595" s="77"/>
      <c r="AR5595" s="94"/>
      <c r="AT5595" s="97"/>
      <c r="BB5595" s="79"/>
      <c r="BC5595" s="94"/>
      <c r="BE5595" s="97"/>
      <c r="BF5595" s="97"/>
      <c r="BG5595" s="40"/>
      <c r="BK5595" s="40"/>
      <c r="BL5595" s="79"/>
      <c r="BM5595" s="94"/>
      <c r="BO5595" s="97"/>
      <c r="BQ5595" s="40"/>
      <c r="BR5595" s="94"/>
      <c r="BS5595" s="94"/>
      <c r="BT5595" s="94"/>
      <c r="BU5595" s="40"/>
      <c r="BV5595" s="82"/>
      <c r="BW5595" s="94"/>
      <c r="BX5595" s="48"/>
      <c r="BY5595" s="97"/>
      <c r="BZ5595" s="48"/>
      <c r="CA5595" s="40"/>
      <c r="CB5595" s="94"/>
      <c r="CC5595" s="94"/>
      <c r="CD5595" s="94"/>
      <c r="CE5595" s="40"/>
      <c r="CF5595" s="73"/>
      <c r="CG5595" s="41"/>
      <c r="CH5595" s="41"/>
      <c r="CI5595" s="41"/>
      <c r="CJ5595" s="41"/>
      <c r="CK5595" s="41"/>
      <c r="CL5595" s="68"/>
      <c r="CM5595" s="41"/>
      <c r="CN5595" s="41"/>
      <c r="CO5595" s="39"/>
      <c r="CP5595" s="78"/>
    </row>
    <row r="5596" spans="1:94" s="38" customFormat="1" x14ac:dyDescent="0.25">
      <c r="A5596" s="38">
        <v>5593</v>
      </c>
      <c r="F5596" s="39"/>
      <c r="Q5596" s="39"/>
      <c r="R5596" s="40"/>
      <c r="S5596" s="40"/>
      <c r="T5596" s="39"/>
      <c r="AG5596" s="110"/>
      <c r="AH5596" s="94"/>
      <c r="AJ5596" s="97"/>
      <c r="AL5596" s="39"/>
      <c r="AP5596" s="39"/>
      <c r="AQ5596" s="77"/>
      <c r="AR5596" s="94"/>
      <c r="AT5596" s="97"/>
      <c r="BB5596" s="79"/>
      <c r="BC5596" s="94"/>
      <c r="BE5596" s="97"/>
      <c r="BF5596" s="97"/>
      <c r="BG5596" s="40"/>
      <c r="BK5596" s="40"/>
      <c r="BL5596" s="79"/>
      <c r="BM5596" s="94"/>
      <c r="BO5596" s="97"/>
      <c r="BQ5596" s="40"/>
      <c r="BR5596" s="94"/>
      <c r="BS5596" s="94"/>
      <c r="BT5596" s="94"/>
      <c r="BU5596" s="40"/>
      <c r="BV5596" s="82"/>
      <c r="BW5596" s="94"/>
      <c r="BX5596" s="48"/>
      <c r="BY5596" s="97"/>
      <c r="BZ5596" s="48"/>
      <c r="CA5596" s="40"/>
      <c r="CB5596" s="94"/>
      <c r="CC5596" s="94"/>
      <c r="CD5596" s="94"/>
      <c r="CE5596" s="40"/>
      <c r="CF5596" s="73"/>
      <c r="CG5596" s="41"/>
      <c r="CH5596" s="41"/>
      <c r="CI5596" s="41"/>
      <c r="CJ5596" s="41"/>
      <c r="CK5596" s="41"/>
      <c r="CL5596" s="68"/>
      <c r="CM5596" s="41"/>
      <c r="CN5596" s="41"/>
      <c r="CO5596" s="39"/>
      <c r="CP5596" s="78"/>
    </row>
    <row r="5597" spans="1:94" s="38" customFormat="1" x14ac:dyDescent="0.25">
      <c r="A5597" s="38">
        <v>5594</v>
      </c>
      <c r="F5597" s="39"/>
      <c r="Q5597" s="39"/>
      <c r="R5597" s="40"/>
      <c r="S5597" s="40"/>
      <c r="T5597" s="39"/>
      <c r="AG5597" s="110"/>
      <c r="AH5597" s="94"/>
      <c r="AJ5597" s="97"/>
      <c r="AL5597" s="39"/>
      <c r="AP5597" s="39"/>
      <c r="AQ5597" s="77"/>
      <c r="AR5597" s="94"/>
      <c r="AT5597" s="97"/>
      <c r="BB5597" s="79"/>
      <c r="BC5597" s="94"/>
      <c r="BE5597" s="97"/>
      <c r="BF5597" s="97"/>
      <c r="BG5597" s="40"/>
      <c r="BK5597" s="40"/>
      <c r="BL5597" s="79"/>
      <c r="BM5597" s="94"/>
      <c r="BO5597" s="97"/>
      <c r="BQ5597" s="40"/>
      <c r="BR5597" s="94"/>
      <c r="BS5597" s="94"/>
      <c r="BT5597" s="94"/>
      <c r="BU5597" s="40"/>
      <c r="BV5597" s="82"/>
      <c r="BW5597" s="94"/>
      <c r="BX5597" s="48"/>
      <c r="BY5597" s="97"/>
      <c r="BZ5597" s="48"/>
      <c r="CA5597" s="40"/>
      <c r="CB5597" s="94"/>
      <c r="CC5597" s="94"/>
      <c r="CD5597" s="94"/>
      <c r="CE5597" s="40"/>
      <c r="CF5597" s="73"/>
      <c r="CG5597" s="41"/>
      <c r="CH5597" s="41"/>
      <c r="CI5597" s="41"/>
      <c r="CJ5597" s="41"/>
      <c r="CK5597" s="41"/>
      <c r="CL5597" s="68"/>
      <c r="CM5597" s="41"/>
      <c r="CN5597" s="41"/>
      <c r="CO5597" s="39"/>
      <c r="CP5597" s="78"/>
    </row>
    <row r="5598" spans="1:94" s="38" customFormat="1" x14ac:dyDescent="0.25">
      <c r="A5598" s="38">
        <v>5595</v>
      </c>
      <c r="F5598" s="39"/>
      <c r="Q5598" s="39"/>
      <c r="R5598" s="40"/>
      <c r="S5598" s="40"/>
      <c r="T5598" s="39"/>
      <c r="AG5598" s="110"/>
      <c r="AH5598" s="94"/>
      <c r="AJ5598" s="97"/>
      <c r="AL5598" s="39"/>
      <c r="AP5598" s="39"/>
      <c r="AQ5598" s="77"/>
      <c r="AR5598" s="94"/>
      <c r="AT5598" s="97"/>
      <c r="BB5598" s="79"/>
      <c r="BC5598" s="94"/>
      <c r="BE5598" s="97"/>
      <c r="BF5598" s="97"/>
      <c r="BG5598" s="40"/>
      <c r="BK5598" s="40"/>
      <c r="BL5598" s="79"/>
      <c r="BM5598" s="94"/>
      <c r="BO5598" s="97"/>
      <c r="BQ5598" s="40"/>
      <c r="BR5598" s="94"/>
      <c r="BS5598" s="94"/>
      <c r="BT5598" s="94"/>
      <c r="BU5598" s="40"/>
      <c r="BV5598" s="82"/>
      <c r="BW5598" s="94"/>
      <c r="BX5598" s="48"/>
      <c r="BY5598" s="97"/>
      <c r="BZ5598" s="48"/>
      <c r="CA5598" s="40"/>
      <c r="CB5598" s="94"/>
      <c r="CC5598" s="94"/>
      <c r="CD5598" s="94"/>
      <c r="CE5598" s="40"/>
      <c r="CF5598" s="73"/>
      <c r="CG5598" s="41"/>
      <c r="CH5598" s="41"/>
      <c r="CI5598" s="41"/>
      <c r="CJ5598" s="41"/>
      <c r="CK5598" s="41"/>
      <c r="CL5598" s="68"/>
      <c r="CM5598" s="41"/>
      <c r="CN5598" s="41"/>
      <c r="CO5598" s="39"/>
      <c r="CP5598" s="78"/>
    </row>
    <row r="5599" spans="1:94" s="38" customFormat="1" x14ac:dyDescent="0.25">
      <c r="A5599" s="38">
        <v>5596</v>
      </c>
      <c r="F5599" s="39"/>
      <c r="Q5599" s="39"/>
      <c r="R5599" s="40"/>
      <c r="S5599" s="40"/>
      <c r="T5599" s="39"/>
      <c r="AG5599" s="110"/>
      <c r="AH5599" s="94"/>
      <c r="AJ5599" s="97"/>
      <c r="AL5599" s="39"/>
      <c r="AP5599" s="39"/>
      <c r="AQ5599" s="77"/>
      <c r="AR5599" s="94"/>
      <c r="AT5599" s="97"/>
      <c r="BB5599" s="79"/>
      <c r="BC5599" s="94"/>
      <c r="BE5599" s="97"/>
      <c r="BF5599" s="97"/>
      <c r="BG5599" s="40"/>
      <c r="BK5599" s="40"/>
      <c r="BL5599" s="79"/>
      <c r="BM5599" s="94"/>
      <c r="BO5599" s="97"/>
      <c r="BQ5599" s="40"/>
      <c r="BR5599" s="94"/>
      <c r="BS5599" s="94"/>
      <c r="BT5599" s="94"/>
      <c r="BU5599" s="40"/>
      <c r="BV5599" s="82"/>
      <c r="BW5599" s="94"/>
      <c r="BX5599" s="48"/>
      <c r="BY5599" s="97"/>
      <c r="BZ5599" s="48"/>
      <c r="CA5599" s="40"/>
      <c r="CB5599" s="94"/>
      <c r="CC5599" s="94"/>
      <c r="CD5599" s="94"/>
      <c r="CE5599" s="40"/>
      <c r="CF5599" s="73"/>
      <c r="CG5599" s="41"/>
      <c r="CH5599" s="41"/>
      <c r="CI5599" s="41"/>
      <c r="CJ5599" s="41"/>
      <c r="CK5599" s="41"/>
      <c r="CL5599" s="68"/>
      <c r="CM5599" s="41"/>
      <c r="CN5599" s="41"/>
      <c r="CO5599" s="39"/>
      <c r="CP5599" s="78"/>
    </row>
    <row r="5600" spans="1:94" s="38" customFormat="1" x14ac:dyDescent="0.25">
      <c r="A5600" s="38">
        <v>5597</v>
      </c>
      <c r="F5600" s="39"/>
      <c r="Q5600" s="39"/>
      <c r="R5600" s="40"/>
      <c r="S5600" s="40"/>
      <c r="T5600" s="39"/>
      <c r="AG5600" s="110"/>
      <c r="AH5600" s="94"/>
      <c r="AJ5600" s="97"/>
      <c r="AL5600" s="39"/>
      <c r="AP5600" s="39"/>
      <c r="AQ5600" s="77"/>
      <c r="AR5600" s="94"/>
      <c r="AT5600" s="97"/>
      <c r="BB5600" s="79"/>
      <c r="BC5600" s="94"/>
      <c r="BE5600" s="97"/>
      <c r="BF5600" s="97"/>
      <c r="BG5600" s="40"/>
      <c r="BK5600" s="40"/>
      <c r="BL5600" s="79"/>
      <c r="BM5600" s="94"/>
      <c r="BO5600" s="97"/>
      <c r="BQ5600" s="40"/>
      <c r="BR5600" s="94"/>
      <c r="BS5600" s="94"/>
      <c r="BT5600" s="94"/>
      <c r="BU5600" s="40"/>
      <c r="BV5600" s="82"/>
      <c r="BW5600" s="94"/>
      <c r="BX5600" s="48"/>
      <c r="BY5600" s="97"/>
      <c r="BZ5600" s="48"/>
      <c r="CA5600" s="40"/>
      <c r="CB5600" s="94"/>
      <c r="CC5600" s="94"/>
      <c r="CD5600" s="94"/>
      <c r="CE5600" s="40"/>
      <c r="CF5600" s="73"/>
      <c r="CG5600" s="41"/>
      <c r="CH5600" s="41"/>
      <c r="CI5600" s="41"/>
      <c r="CJ5600" s="41"/>
      <c r="CK5600" s="41"/>
      <c r="CL5600" s="68"/>
      <c r="CM5600" s="41"/>
      <c r="CN5600" s="41"/>
      <c r="CO5600" s="39"/>
      <c r="CP5600" s="78"/>
    </row>
    <row r="5601" spans="1:94" s="38" customFormat="1" x14ac:dyDescent="0.25">
      <c r="A5601" s="38">
        <v>5598</v>
      </c>
      <c r="F5601" s="39"/>
      <c r="Q5601" s="39"/>
      <c r="R5601" s="40"/>
      <c r="S5601" s="40"/>
      <c r="T5601" s="39"/>
      <c r="AG5601" s="110"/>
      <c r="AH5601" s="94"/>
      <c r="AJ5601" s="97"/>
      <c r="AL5601" s="39"/>
      <c r="AP5601" s="39"/>
      <c r="AQ5601" s="77"/>
      <c r="AR5601" s="94"/>
      <c r="AT5601" s="97"/>
      <c r="BB5601" s="79"/>
      <c r="BC5601" s="94"/>
      <c r="BE5601" s="97"/>
      <c r="BF5601" s="97"/>
      <c r="BG5601" s="40"/>
      <c r="BK5601" s="40"/>
      <c r="BL5601" s="79"/>
      <c r="BM5601" s="94"/>
      <c r="BO5601" s="97"/>
      <c r="BQ5601" s="40"/>
      <c r="BR5601" s="94"/>
      <c r="BS5601" s="94"/>
      <c r="BT5601" s="94"/>
      <c r="BU5601" s="40"/>
      <c r="BV5601" s="82"/>
      <c r="BW5601" s="94"/>
      <c r="BX5601" s="48"/>
      <c r="BY5601" s="97"/>
      <c r="BZ5601" s="48"/>
      <c r="CA5601" s="40"/>
      <c r="CB5601" s="94"/>
      <c r="CC5601" s="94"/>
      <c r="CD5601" s="94"/>
      <c r="CE5601" s="40"/>
      <c r="CF5601" s="73"/>
      <c r="CG5601" s="41"/>
      <c r="CH5601" s="41"/>
      <c r="CI5601" s="41"/>
      <c r="CJ5601" s="41"/>
      <c r="CK5601" s="41"/>
      <c r="CL5601" s="68"/>
      <c r="CM5601" s="41"/>
      <c r="CN5601" s="41"/>
      <c r="CO5601" s="39"/>
      <c r="CP5601" s="78"/>
    </row>
    <row r="5602" spans="1:94" s="38" customFormat="1" x14ac:dyDescent="0.25">
      <c r="A5602" s="38">
        <v>5599</v>
      </c>
      <c r="F5602" s="39"/>
      <c r="Q5602" s="39"/>
      <c r="R5602" s="40"/>
      <c r="S5602" s="40"/>
      <c r="T5602" s="39"/>
      <c r="AG5602" s="110"/>
      <c r="AH5602" s="94"/>
      <c r="AJ5602" s="97"/>
      <c r="AL5602" s="39"/>
      <c r="AP5602" s="39"/>
      <c r="AQ5602" s="77"/>
      <c r="AR5602" s="94"/>
      <c r="AT5602" s="97"/>
      <c r="BB5602" s="79"/>
      <c r="BC5602" s="94"/>
      <c r="BE5602" s="97"/>
      <c r="BF5602" s="97"/>
      <c r="BG5602" s="40"/>
      <c r="BK5602" s="40"/>
      <c r="BL5602" s="79"/>
      <c r="BM5602" s="94"/>
      <c r="BO5602" s="97"/>
      <c r="BQ5602" s="40"/>
      <c r="BR5602" s="94"/>
      <c r="BS5602" s="94"/>
      <c r="BT5602" s="94"/>
      <c r="BU5602" s="40"/>
      <c r="BV5602" s="82"/>
      <c r="BW5602" s="94"/>
      <c r="BX5602" s="48"/>
      <c r="BY5602" s="97"/>
      <c r="BZ5602" s="48"/>
      <c r="CA5602" s="40"/>
      <c r="CB5602" s="94"/>
      <c r="CC5602" s="94"/>
      <c r="CD5602" s="94"/>
      <c r="CE5602" s="40"/>
      <c r="CF5602" s="73"/>
      <c r="CG5602" s="41"/>
      <c r="CH5602" s="41"/>
      <c r="CI5602" s="41"/>
      <c r="CJ5602" s="41"/>
      <c r="CK5602" s="41"/>
      <c r="CL5602" s="68"/>
      <c r="CM5602" s="41"/>
      <c r="CN5602" s="41"/>
      <c r="CO5602" s="39"/>
      <c r="CP5602" s="78"/>
    </row>
    <row r="5603" spans="1:94" s="38" customFormat="1" x14ac:dyDescent="0.25">
      <c r="A5603" s="38">
        <v>5600</v>
      </c>
      <c r="F5603" s="39"/>
      <c r="Q5603" s="39"/>
      <c r="R5603" s="40"/>
      <c r="S5603" s="40"/>
      <c r="T5603" s="39"/>
      <c r="AG5603" s="110"/>
      <c r="AH5603" s="94"/>
      <c r="AJ5603" s="97"/>
      <c r="AL5603" s="39"/>
      <c r="AP5603" s="39"/>
      <c r="AQ5603" s="77"/>
      <c r="AR5603" s="94"/>
      <c r="AT5603" s="97"/>
      <c r="BB5603" s="79"/>
      <c r="BC5603" s="94"/>
      <c r="BE5603" s="97"/>
      <c r="BF5603" s="97"/>
      <c r="BG5603" s="40"/>
      <c r="BK5603" s="40"/>
      <c r="BL5603" s="79"/>
      <c r="BM5603" s="94"/>
      <c r="BO5603" s="97"/>
      <c r="BQ5603" s="40"/>
      <c r="BR5603" s="94"/>
      <c r="BS5603" s="94"/>
      <c r="BT5603" s="94"/>
      <c r="BU5603" s="40"/>
      <c r="BV5603" s="82"/>
      <c r="BW5603" s="94"/>
      <c r="BX5603" s="48"/>
      <c r="BY5603" s="97"/>
      <c r="BZ5603" s="48"/>
      <c r="CA5603" s="40"/>
      <c r="CB5603" s="94"/>
      <c r="CC5603" s="94"/>
      <c r="CD5603" s="94"/>
      <c r="CE5603" s="40"/>
      <c r="CF5603" s="73"/>
      <c r="CG5603" s="41"/>
      <c r="CH5603" s="41"/>
      <c r="CI5603" s="41"/>
      <c r="CJ5603" s="41"/>
      <c r="CK5603" s="41"/>
      <c r="CL5603" s="68"/>
      <c r="CM5603" s="41"/>
      <c r="CN5603" s="41"/>
      <c r="CO5603" s="39"/>
      <c r="CP5603" s="78"/>
    </row>
    <row r="5604" spans="1:94" s="38" customFormat="1" x14ac:dyDescent="0.25">
      <c r="A5604" s="38">
        <v>5601</v>
      </c>
      <c r="F5604" s="39"/>
      <c r="Q5604" s="39"/>
      <c r="R5604" s="40"/>
      <c r="S5604" s="40"/>
      <c r="T5604" s="39"/>
      <c r="AG5604" s="110"/>
      <c r="AH5604" s="94"/>
      <c r="AJ5604" s="97"/>
      <c r="AL5604" s="39"/>
      <c r="AP5604" s="39"/>
      <c r="AQ5604" s="77"/>
      <c r="AR5604" s="94"/>
      <c r="AT5604" s="97"/>
      <c r="BB5604" s="79"/>
      <c r="BC5604" s="94"/>
      <c r="BE5604" s="97"/>
      <c r="BF5604" s="97"/>
      <c r="BG5604" s="40"/>
      <c r="BK5604" s="40"/>
      <c r="BL5604" s="79"/>
      <c r="BM5604" s="94"/>
      <c r="BO5604" s="97"/>
      <c r="BQ5604" s="40"/>
      <c r="BR5604" s="94"/>
      <c r="BS5604" s="94"/>
      <c r="BT5604" s="94"/>
      <c r="BU5604" s="40"/>
      <c r="BV5604" s="82"/>
      <c r="BW5604" s="94"/>
      <c r="BX5604" s="48"/>
      <c r="BY5604" s="97"/>
      <c r="BZ5604" s="48"/>
      <c r="CA5604" s="40"/>
      <c r="CB5604" s="94"/>
      <c r="CC5604" s="94"/>
      <c r="CD5604" s="94"/>
      <c r="CE5604" s="40"/>
      <c r="CF5604" s="73"/>
      <c r="CG5604" s="41"/>
      <c r="CH5604" s="41"/>
      <c r="CI5604" s="41"/>
      <c r="CJ5604" s="41"/>
      <c r="CK5604" s="41"/>
      <c r="CL5604" s="68"/>
      <c r="CM5604" s="41"/>
      <c r="CN5604" s="41"/>
      <c r="CO5604" s="39"/>
      <c r="CP5604" s="78"/>
    </row>
    <row r="5605" spans="1:94" s="38" customFormat="1" x14ac:dyDescent="0.25">
      <c r="A5605" s="38">
        <v>5602</v>
      </c>
      <c r="F5605" s="39"/>
      <c r="Q5605" s="39"/>
      <c r="R5605" s="40"/>
      <c r="S5605" s="40"/>
      <c r="T5605" s="39"/>
      <c r="AG5605" s="110"/>
      <c r="AH5605" s="94"/>
      <c r="AJ5605" s="97"/>
      <c r="AL5605" s="39"/>
      <c r="AP5605" s="39"/>
      <c r="AQ5605" s="77"/>
      <c r="AR5605" s="94"/>
      <c r="AT5605" s="97"/>
      <c r="BB5605" s="79"/>
      <c r="BC5605" s="94"/>
      <c r="BE5605" s="97"/>
      <c r="BF5605" s="97"/>
      <c r="BG5605" s="40"/>
      <c r="BK5605" s="40"/>
      <c r="BL5605" s="79"/>
      <c r="BM5605" s="94"/>
      <c r="BO5605" s="97"/>
      <c r="BQ5605" s="40"/>
      <c r="BR5605" s="94"/>
      <c r="BS5605" s="94"/>
      <c r="BT5605" s="94"/>
      <c r="BU5605" s="40"/>
      <c r="BV5605" s="82"/>
      <c r="BW5605" s="94"/>
      <c r="BX5605" s="48"/>
      <c r="BY5605" s="97"/>
      <c r="BZ5605" s="48"/>
      <c r="CA5605" s="40"/>
      <c r="CB5605" s="94"/>
      <c r="CC5605" s="94"/>
      <c r="CD5605" s="94"/>
      <c r="CE5605" s="40"/>
      <c r="CF5605" s="73"/>
      <c r="CG5605" s="41"/>
      <c r="CH5605" s="41"/>
      <c r="CI5605" s="41"/>
      <c r="CJ5605" s="41"/>
      <c r="CK5605" s="41"/>
      <c r="CL5605" s="68"/>
      <c r="CM5605" s="41"/>
      <c r="CN5605" s="41"/>
      <c r="CO5605" s="39"/>
      <c r="CP5605" s="78"/>
    </row>
    <row r="5606" spans="1:94" s="38" customFormat="1" x14ac:dyDescent="0.25">
      <c r="A5606" s="38">
        <v>5603</v>
      </c>
      <c r="F5606" s="39"/>
      <c r="Q5606" s="39"/>
      <c r="R5606" s="40"/>
      <c r="S5606" s="40"/>
      <c r="T5606" s="39"/>
      <c r="AG5606" s="110"/>
      <c r="AH5606" s="94"/>
      <c r="AJ5606" s="97"/>
      <c r="AL5606" s="39"/>
      <c r="AP5606" s="39"/>
      <c r="AQ5606" s="77"/>
      <c r="AR5606" s="94"/>
      <c r="AT5606" s="97"/>
      <c r="BB5606" s="79"/>
      <c r="BC5606" s="94"/>
      <c r="BE5606" s="97"/>
      <c r="BF5606" s="97"/>
      <c r="BG5606" s="40"/>
      <c r="BK5606" s="40"/>
      <c r="BL5606" s="79"/>
      <c r="BM5606" s="94"/>
      <c r="BO5606" s="97"/>
      <c r="BQ5606" s="40"/>
      <c r="BR5606" s="94"/>
      <c r="BS5606" s="94"/>
      <c r="BT5606" s="94"/>
      <c r="BU5606" s="40"/>
      <c r="BV5606" s="82"/>
      <c r="BW5606" s="94"/>
      <c r="BX5606" s="48"/>
      <c r="BY5606" s="97"/>
      <c r="BZ5606" s="48"/>
      <c r="CA5606" s="40"/>
      <c r="CB5606" s="94"/>
      <c r="CC5606" s="94"/>
      <c r="CD5606" s="94"/>
      <c r="CE5606" s="40"/>
      <c r="CF5606" s="73"/>
      <c r="CG5606" s="41"/>
      <c r="CH5606" s="41"/>
      <c r="CI5606" s="41"/>
      <c r="CJ5606" s="41"/>
      <c r="CK5606" s="41"/>
      <c r="CL5606" s="68"/>
      <c r="CM5606" s="41"/>
      <c r="CN5606" s="41"/>
      <c r="CO5606" s="39"/>
      <c r="CP5606" s="78"/>
    </row>
    <row r="5607" spans="1:94" s="38" customFormat="1" x14ac:dyDescent="0.25">
      <c r="A5607" s="38">
        <v>5604</v>
      </c>
      <c r="F5607" s="39"/>
      <c r="Q5607" s="39"/>
      <c r="R5607" s="40"/>
      <c r="S5607" s="40"/>
      <c r="T5607" s="39"/>
      <c r="AG5607" s="110"/>
      <c r="AH5607" s="94"/>
      <c r="AJ5607" s="97"/>
      <c r="AL5607" s="39"/>
      <c r="AP5607" s="39"/>
      <c r="AQ5607" s="77"/>
      <c r="AR5607" s="94"/>
      <c r="AT5607" s="97"/>
      <c r="BB5607" s="79"/>
      <c r="BC5607" s="94"/>
      <c r="BE5607" s="97"/>
      <c r="BF5607" s="97"/>
      <c r="BG5607" s="40"/>
      <c r="BK5607" s="40"/>
      <c r="BL5607" s="79"/>
      <c r="BM5607" s="94"/>
      <c r="BO5607" s="97"/>
      <c r="BQ5607" s="40"/>
      <c r="BR5607" s="94"/>
      <c r="BS5607" s="94"/>
      <c r="BT5607" s="94"/>
      <c r="BU5607" s="40"/>
      <c r="BV5607" s="82"/>
      <c r="BW5607" s="94"/>
      <c r="BX5607" s="48"/>
      <c r="BY5607" s="97"/>
      <c r="BZ5607" s="48"/>
      <c r="CA5607" s="40"/>
      <c r="CB5607" s="94"/>
      <c r="CC5607" s="94"/>
      <c r="CD5607" s="94"/>
      <c r="CE5607" s="40"/>
      <c r="CF5607" s="73"/>
      <c r="CG5607" s="41"/>
      <c r="CH5607" s="41"/>
      <c r="CI5607" s="41"/>
      <c r="CJ5607" s="41"/>
      <c r="CK5607" s="41"/>
      <c r="CL5607" s="68"/>
      <c r="CM5607" s="41"/>
      <c r="CN5607" s="41"/>
      <c r="CO5607" s="39"/>
      <c r="CP5607" s="78"/>
    </row>
    <row r="5608" spans="1:94" s="38" customFormat="1" x14ac:dyDescent="0.25">
      <c r="A5608" s="38">
        <v>5605</v>
      </c>
      <c r="F5608" s="39"/>
      <c r="Q5608" s="39"/>
      <c r="R5608" s="40"/>
      <c r="S5608" s="40"/>
      <c r="T5608" s="39"/>
      <c r="AG5608" s="110"/>
      <c r="AH5608" s="94"/>
      <c r="AJ5608" s="97"/>
      <c r="AL5608" s="39"/>
      <c r="AP5608" s="39"/>
      <c r="AQ5608" s="77"/>
      <c r="AR5608" s="94"/>
      <c r="AT5608" s="97"/>
      <c r="BB5608" s="79"/>
      <c r="BC5608" s="94"/>
      <c r="BE5608" s="97"/>
      <c r="BF5608" s="97"/>
      <c r="BG5608" s="40"/>
      <c r="BK5608" s="40"/>
      <c r="BL5608" s="79"/>
      <c r="BM5608" s="94"/>
      <c r="BO5608" s="97"/>
      <c r="BQ5608" s="40"/>
      <c r="BR5608" s="94"/>
      <c r="BS5608" s="94"/>
      <c r="BT5608" s="94"/>
      <c r="BU5608" s="40"/>
      <c r="BV5608" s="82"/>
      <c r="BW5608" s="94"/>
      <c r="BX5608" s="48"/>
      <c r="BY5608" s="97"/>
      <c r="BZ5608" s="48"/>
      <c r="CA5608" s="40"/>
      <c r="CB5608" s="94"/>
      <c r="CC5608" s="94"/>
      <c r="CD5608" s="94"/>
      <c r="CE5608" s="40"/>
      <c r="CF5608" s="73"/>
      <c r="CG5608" s="41"/>
      <c r="CH5608" s="41"/>
      <c r="CI5608" s="41"/>
      <c r="CJ5608" s="41"/>
      <c r="CK5608" s="41"/>
      <c r="CL5608" s="68"/>
      <c r="CM5608" s="41"/>
      <c r="CN5608" s="41"/>
      <c r="CO5608" s="39"/>
      <c r="CP5608" s="78"/>
    </row>
    <row r="5609" spans="1:94" s="38" customFormat="1" x14ac:dyDescent="0.25">
      <c r="A5609" s="38">
        <v>5606</v>
      </c>
      <c r="F5609" s="39"/>
      <c r="Q5609" s="39"/>
      <c r="R5609" s="40"/>
      <c r="S5609" s="40"/>
      <c r="T5609" s="39"/>
      <c r="AG5609" s="110"/>
      <c r="AH5609" s="94"/>
      <c r="AJ5609" s="97"/>
      <c r="AL5609" s="39"/>
      <c r="AP5609" s="39"/>
      <c r="AQ5609" s="77"/>
      <c r="AR5609" s="94"/>
      <c r="AT5609" s="97"/>
      <c r="BB5609" s="79"/>
      <c r="BC5609" s="94"/>
      <c r="BE5609" s="97"/>
      <c r="BF5609" s="97"/>
      <c r="BG5609" s="40"/>
      <c r="BK5609" s="40"/>
      <c r="BL5609" s="79"/>
      <c r="BM5609" s="94"/>
      <c r="BO5609" s="97"/>
      <c r="BQ5609" s="40"/>
      <c r="BR5609" s="94"/>
      <c r="BS5609" s="94"/>
      <c r="BT5609" s="94"/>
      <c r="BU5609" s="40"/>
      <c r="BV5609" s="82"/>
      <c r="BW5609" s="94"/>
      <c r="BX5609" s="48"/>
      <c r="BY5609" s="97"/>
      <c r="BZ5609" s="48"/>
      <c r="CA5609" s="40"/>
      <c r="CB5609" s="94"/>
      <c r="CC5609" s="94"/>
      <c r="CD5609" s="94"/>
      <c r="CE5609" s="40"/>
      <c r="CF5609" s="73"/>
      <c r="CG5609" s="41"/>
      <c r="CH5609" s="41"/>
      <c r="CI5609" s="41"/>
      <c r="CJ5609" s="41"/>
      <c r="CK5609" s="41"/>
      <c r="CL5609" s="68"/>
      <c r="CM5609" s="41"/>
      <c r="CN5609" s="41"/>
      <c r="CO5609" s="39"/>
      <c r="CP5609" s="78"/>
    </row>
    <row r="5610" spans="1:94" s="38" customFormat="1" x14ac:dyDescent="0.25">
      <c r="A5610" s="38">
        <v>5607</v>
      </c>
      <c r="F5610" s="39"/>
      <c r="Q5610" s="39"/>
      <c r="R5610" s="40"/>
      <c r="S5610" s="40"/>
      <c r="T5610" s="39"/>
      <c r="AG5610" s="110"/>
      <c r="AH5610" s="94"/>
      <c r="AJ5610" s="97"/>
      <c r="AL5610" s="39"/>
      <c r="AP5610" s="39"/>
      <c r="AQ5610" s="77"/>
      <c r="AR5610" s="94"/>
      <c r="AT5610" s="97"/>
      <c r="BB5610" s="79"/>
      <c r="BC5610" s="94"/>
      <c r="BE5610" s="97"/>
      <c r="BF5610" s="97"/>
      <c r="BG5610" s="40"/>
      <c r="BK5610" s="40"/>
      <c r="BL5610" s="79"/>
      <c r="BM5610" s="94"/>
      <c r="BO5610" s="97"/>
      <c r="BQ5610" s="40"/>
      <c r="BR5610" s="94"/>
      <c r="BS5610" s="94"/>
      <c r="BT5610" s="94"/>
      <c r="BU5610" s="40"/>
      <c r="BV5610" s="82"/>
      <c r="BW5610" s="94"/>
      <c r="BX5610" s="48"/>
      <c r="BY5610" s="97"/>
      <c r="BZ5610" s="48"/>
      <c r="CA5610" s="40"/>
      <c r="CB5610" s="94"/>
      <c r="CC5610" s="94"/>
      <c r="CD5610" s="94"/>
      <c r="CE5610" s="40"/>
      <c r="CF5610" s="73"/>
      <c r="CG5610" s="41"/>
      <c r="CH5610" s="41"/>
      <c r="CI5610" s="41"/>
      <c r="CJ5610" s="41"/>
      <c r="CK5610" s="41"/>
      <c r="CL5610" s="68"/>
      <c r="CM5610" s="41"/>
      <c r="CN5610" s="41"/>
      <c r="CO5610" s="39"/>
      <c r="CP5610" s="78"/>
    </row>
    <row r="5611" spans="1:94" s="38" customFormat="1" x14ac:dyDescent="0.25">
      <c r="A5611" s="38">
        <v>5608</v>
      </c>
      <c r="F5611" s="39"/>
      <c r="Q5611" s="39"/>
      <c r="R5611" s="40"/>
      <c r="S5611" s="40"/>
      <c r="T5611" s="39"/>
      <c r="AG5611" s="110"/>
      <c r="AH5611" s="94"/>
      <c r="AJ5611" s="97"/>
      <c r="AL5611" s="39"/>
      <c r="AP5611" s="39"/>
      <c r="AQ5611" s="77"/>
      <c r="AR5611" s="94"/>
      <c r="AT5611" s="97"/>
      <c r="BB5611" s="79"/>
      <c r="BC5611" s="94"/>
      <c r="BE5611" s="97"/>
      <c r="BF5611" s="97"/>
      <c r="BG5611" s="40"/>
      <c r="BK5611" s="40"/>
      <c r="BL5611" s="79"/>
      <c r="BM5611" s="94"/>
      <c r="BO5611" s="97"/>
      <c r="BQ5611" s="40"/>
      <c r="BR5611" s="94"/>
      <c r="BS5611" s="94"/>
      <c r="BT5611" s="94"/>
      <c r="BU5611" s="40"/>
      <c r="BV5611" s="82"/>
      <c r="BW5611" s="94"/>
      <c r="BX5611" s="48"/>
      <c r="BY5611" s="97"/>
      <c r="BZ5611" s="48"/>
      <c r="CA5611" s="40"/>
      <c r="CB5611" s="94"/>
      <c r="CC5611" s="94"/>
      <c r="CD5611" s="94"/>
      <c r="CE5611" s="40"/>
      <c r="CF5611" s="73"/>
      <c r="CG5611" s="41"/>
      <c r="CH5611" s="41"/>
      <c r="CI5611" s="41"/>
      <c r="CJ5611" s="41"/>
      <c r="CK5611" s="41"/>
      <c r="CL5611" s="68"/>
      <c r="CM5611" s="41"/>
      <c r="CN5611" s="41"/>
      <c r="CO5611" s="39"/>
      <c r="CP5611" s="78"/>
    </row>
    <row r="5612" spans="1:94" s="38" customFormat="1" x14ac:dyDescent="0.25">
      <c r="A5612" s="38">
        <v>5609</v>
      </c>
      <c r="F5612" s="39"/>
      <c r="Q5612" s="39"/>
      <c r="R5612" s="40"/>
      <c r="S5612" s="40"/>
      <c r="T5612" s="39"/>
      <c r="AG5612" s="110"/>
      <c r="AH5612" s="94"/>
      <c r="AJ5612" s="97"/>
      <c r="AL5612" s="39"/>
      <c r="AP5612" s="39"/>
      <c r="AQ5612" s="77"/>
      <c r="AR5612" s="94"/>
      <c r="AT5612" s="97"/>
      <c r="BB5612" s="79"/>
      <c r="BC5612" s="94"/>
      <c r="BE5612" s="97"/>
      <c r="BF5612" s="97"/>
      <c r="BG5612" s="40"/>
      <c r="BK5612" s="40"/>
      <c r="BL5612" s="79"/>
      <c r="BM5612" s="94"/>
      <c r="BO5612" s="97"/>
      <c r="BQ5612" s="40"/>
      <c r="BR5612" s="94"/>
      <c r="BS5612" s="94"/>
      <c r="BT5612" s="94"/>
      <c r="BU5612" s="40"/>
      <c r="BV5612" s="82"/>
      <c r="BW5612" s="94"/>
      <c r="BX5612" s="48"/>
      <c r="BY5612" s="97"/>
      <c r="BZ5612" s="48"/>
      <c r="CA5612" s="40"/>
      <c r="CB5612" s="94"/>
      <c r="CC5612" s="94"/>
      <c r="CD5612" s="94"/>
      <c r="CE5612" s="40"/>
      <c r="CF5612" s="73"/>
      <c r="CG5612" s="41"/>
      <c r="CH5612" s="41"/>
      <c r="CI5612" s="41"/>
      <c r="CJ5612" s="41"/>
      <c r="CK5612" s="41"/>
      <c r="CL5612" s="68"/>
      <c r="CM5612" s="41"/>
      <c r="CN5612" s="41"/>
      <c r="CO5612" s="39"/>
      <c r="CP5612" s="78"/>
    </row>
    <row r="5613" spans="1:94" s="38" customFormat="1" x14ac:dyDescent="0.25">
      <c r="A5613" s="38">
        <v>5610</v>
      </c>
      <c r="F5613" s="39"/>
      <c r="Q5613" s="39"/>
      <c r="R5613" s="40"/>
      <c r="S5613" s="40"/>
      <c r="T5613" s="39"/>
      <c r="AG5613" s="110"/>
      <c r="AH5613" s="94"/>
      <c r="AJ5613" s="97"/>
      <c r="AL5613" s="39"/>
      <c r="AP5613" s="39"/>
      <c r="AQ5613" s="77"/>
      <c r="AR5613" s="94"/>
      <c r="AT5613" s="97"/>
      <c r="BB5613" s="79"/>
      <c r="BC5613" s="94"/>
      <c r="BE5613" s="97"/>
      <c r="BF5613" s="97"/>
      <c r="BG5613" s="40"/>
      <c r="BK5613" s="40"/>
      <c r="BL5613" s="79"/>
      <c r="BM5613" s="94"/>
      <c r="BO5613" s="97"/>
      <c r="BQ5613" s="40"/>
      <c r="BR5613" s="94"/>
      <c r="BS5613" s="94"/>
      <c r="BT5613" s="94"/>
      <c r="BU5613" s="40"/>
      <c r="BV5613" s="82"/>
      <c r="BW5613" s="94"/>
      <c r="BX5613" s="48"/>
      <c r="BY5613" s="97"/>
      <c r="BZ5613" s="48"/>
      <c r="CA5613" s="40"/>
      <c r="CB5613" s="94"/>
      <c r="CC5613" s="94"/>
      <c r="CD5613" s="94"/>
      <c r="CE5613" s="40"/>
      <c r="CF5613" s="73"/>
      <c r="CG5613" s="41"/>
      <c r="CH5613" s="41"/>
      <c r="CI5613" s="41"/>
      <c r="CJ5613" s="41"/>
      <c r="CK5613" s="41"/>
      <c r="CL5613" s="68"/>
      <c r="CM5613" s="41"/>
      <c r="CN5613" s="41"/>
      <c r="CO5613" s="39"/>
      <c r="CP5613" s="78"/>
    </row>
    <row r="5614" spans="1:94" s="38" customFormat="1" x14ac:dyDescent="0.25">
      <c r="A5614" s="38">
        <v>5611</v>
      </c>
      <c r="F5614" s="39"/>
      <c r="Q5614" s="39"/>
      <c r="R5614" s="40"/>
      <c r="S5614" s="40"/>
      <c r="T5614" s="39"/>
      <c r="AG5614" s="110"/>
      <c r="AH5614" s="94"/>
      <c r="AJ5614" s="97"/>
      <c r="AL5614" s="39"/>
      <c r="AP5614" s="39"/>
      <c r="AQ5614" s="77"/>
      <c r="AR5614" s="94"/>
      <c r="AT5614" s="97"/>
      <c r="BB5614" s="79"/>
      <c r="BC5614" s="94"/>
      <c r="BE5614" s="97"/>
      <c r="BF5614" s="97"/>
      <c r="BG5614" s="40"/>
      <c r="BK5614" s="40"/>
      <c r="BL5614" s="79"/>
      <c r="BM5614" s="94"/>
      <c r="BO5614" s="97"/>
      <c r="BQ5614" s="40"/>
      <c r="BR5614" s="94"/>
      <c r="BS5614" s="94"/>
      <c r="BT5614" s="94"/>
      <c r="BU5614" s="40"/>
      <c r="BV5614" s="82"/>
      <c r="BW5614" s="94"/>
      <c r="BX5614" s="48"/>
      <c r="BY5614" s="97"/>
      <c r="BZ5614" s="48"/>
      <c r="CA5614" s="40"/>
      <c r="CB5614" s="94"/>
      <c r="CC5614" s="94"/>
      <c r="CD5614" s="94"/>
      <c r="CE5614" s="40"/>
      <c r="CF5614" s="73"/>
      <c r="CG5614" s="41"/>
      <c r="CH5614" s="41"/>
      <c r="CI5614" s="41"/>
      <c r="CJ5614" s="41"/>
      <c r="CK5614" s="41"/>
      <c r="CL5614" s="68"/>
      <c r="CM5614" s="41"/>
      <c r="CN5614" s="41"/>
      <c r="CO5614" s="39"/>
      <c r="CP5614" s="78"/>
    </row>
    <row r="5615" spans="1:94" s="38" customFormat="1" x14ac:dyDescent="0.25">
      <c r="A5615" s="38">
        <v>5612</v>
      </c>
      <c r="F5615" s="39"/>
      <c r="Q5615" s="39"/>
      <c r="R5615" s="40"/>
      <c r="S5615" s="40"/>
      <c r="T5615" s="39"/>
      <c r="AG5615" s="110"/>
      <c r="AH5615" s="94"/>
      <c r="AJ5615" s="97"/>
      <c r="AL5615" s="39"/>
      <c r="AP5615" s="39"/>
      <c r="AQ5615" s="77"/>
      <c r="AR5615" s="94"/>
      <c r="AT5615" s="97"/>
      <c r="BB5615" s="79"/>
      <c r="BC5615" s="94"/>
      <c r="BE5615" s="97"/>
      <c r="BF5615" s="97"/>
      <c r="BG5615" s="40"/>
      <c r="BK5615" s="40"/>
      <c r="BL5615" s="79"/>
      <c r="BM5615" s="94"/>
      <c r="BO5615" s="97"/>
      <c r="BQ5615" s="40"/>
      <c r="BR5615" s="94"/>
      <c r="BS5615" s="94"/>
      <c r="BT5615" s="94"/>
      <c r="BU5615" s="40"/>
      <c r="BV5615" s="82"/>
      <c r="BW5615" s="94"/>
      <c r="BX5615" s="48"/>
      <c r="BY5615" s="97"/>
      <c r="BZ5615" s="48"/>
      <c r="CA5615" s="40"/>
      <c r="CB5615" s="94"/>
      <c r="CC5615" s="94"/>
      <c r="CD5615" s="94"/>
      <c r="CE5615" s="40"/>
      <c r="CF5615" s="73"/>
      <c r="CG5615" s="41"/>
      <c r="CH5615" s="41"/>
      <c r="CI5615" s="41"/>
      <c r="CJ5615" s="41"/>
      <c r="CK5615" s="41"/>
      <c r="CL5615" s="68"/>
      <c r="CM5615" s="41"/>
      <c r="CN5615" s="41"/>
      <c r="CO5615" s="39"/>
      <c r="CP5615" s="78"/>
    </row>
    <row r="5616" spans="1:94" s="38" customFormat="1" x14ac:dyDescent="0.25">
      <c r="A5616" s="38">
        <v>5613</v>
      </c>
      <c r="F5616" s="39"/>
      <c r="Q5616" s="39"/>
      <c r="R5616" s="40"/>
      <c r="S5616" s="40"/>
      <c r="T5616" s="39"/>
      <c r="AG5616" s="110"/>
      <c r="AH5616" s="94"/>
      <c r="AJ5616" s="97"/>
      <c r="AL5616" s="39"/>
      <c r="AP5616" s="39"/>
      <c r="AQ5616" s="77"/>
      <c r="AR5616" s="94"/>
      <c r="AT5616" s="97"/>
      <c r="BB5616" s="79"/>
      <c r="BC5616" s="94"/>
      <c r="BE5616" s="97"/>
      <c r="BF5616" s="97"/>
      <c r="BG5616" s="40"/>
      <c r="BK5616" s="40"/>
      <c r="BL5616" s="79"/>
      <c r="BM5616" s="94"/>
      <c r="BO5616" s="97"/>
      <c r="BQ5616" s="40"/>
      <c r="BR5616" s="94"/>
      <c r="BS5616" s="94"/>
      <c r="BT5616" s="94"/>
      <c r="BU5616" s="40"/>
      <c r="BV5616" s="82"/>
      <c r="BW5616" s="94"/>
      <c r="BX5616" s="48"/>
      <c r="BY5616" s="97"/>
      <c r="BZ5616" s="48"/>
      <c r="CA5616" s="40"/>
      <c r="CB5616" s="94"/>
      <c r="CC5616" s="94"/>
      <c r="CD5616" s="94"/>
      <c r="CE5616" s="40"/>
      <c r="CF5616" s="73"/>
      <c r="CG5616" s="41"/>
      <c r="CH5616" s="41"/>
      <c r="CI5616" s="41"/>
      <c r="CJ5616" s="41"/>
      <c r="CK5616" s="41"/>
      <c r="CL5616" s="68"/>
      <c r="CM5616" s="41"/>
      <c r="CN5616" s="41"/>
      <c r="CO5616" s="39"/>
      <c r="CP5616" s="78"/>
    </row>
    <row r="5617" spans="1:94" s="38" customFormat="1" x14ac:dyDescent="0.25">
      <c r="A5617" s="38">
        <v>5614</v>
      </c>
      <c r="F5617" s="39"/>
      <c r="Q5617" s="39"/>
      <c r="R5617" s="40"/>
      <c r="S5617" s="40"/>
      <c r="T5617" s="39"/>
      <c r="AG5617" s="110"/>
      <c r="AH5617" s="94"/>
      <c r="AJ5617" s="97"/>
      <c r="AL5617" s="39"/>
      <c r="AP5617" s="39"/>
      <c r="AQ5617" s="77"/>
      <c r="AR5617" s="94"/>
      <c r="AT5617" s="97"/>
      <c r="BB5617" s="79"/>
      <c r="BC5617" s="94"/>
      <c r="BE5617" s="97"/>
      <c r="BF5617" s="97"/>
      <c r="BG5617" s="40"/>
      <c r="BK5617" s="40"/>
      <c r="BL5617" s="79"/>
      <c r="BM5617" s="94"/>
      <c r="BO5617" s="97"/>
      <c r="BQ5617" s="40"/>
      <c r="BR5617" s="94"/>
      <c r="BS5617" s="94"/>
      <c r="BT5617" s="94"/>
      <c r="BU5617" s="40"/>
      <c r="BV5617" s="82"/>
      <c r="BW5617" s="94"/>
      <c r="BX5617" s="48"/>
      <c r="BY5617" s="97"/>
      <c r="BZ5617" s="48"/>
      <c r="CA5617" s="40"/>
      <c r="CB5617" s="94"/>
      <c r="CC5617" s="94"/>
      <c r="CD5617" s="94"/>
      <c r="CE5617" s="40"/>
      <c r="CF5617" s="73"/>
      <c r="CG5617" s="41"/>
      <c r="CH5617" s="41"/>
      <c r="CI5617" s="41"/>
      <c r="CJ5617" s="41"/>
      <c r="CK5617" s="41"/>
      <c r="CL5617" s="68"/>
      <c r="CM5617" s="41"/>
      <c r="CN5617" s="41"/>
      <c r="CO5617" s="39"/>
      <c r="CP5617" s="78"/>
    </row>
    <row r="5618" spans="1:94" s="38" customFormat="1" x14ac:dyDescent="0.25">
      <c r="A5618" s="38">
        <v>5615</v>
      </c>
      <c r="F5618" s="39"/>
      <c r="Q5618" s="39"/>
      <c r="R5618" s="40"/>
      <c r="S5618" s="40"/>
      <c r="T5618" s="39"/>
      <c r="AG5618" s="110"/>
      <c r="AH5618" s="94"/>
      <c r="AJ5618" s="97"/>
      <c r="AL5618" s="39"/>
      <c r="AP5618" s="39"/>
      <c r="AQ5618" s="77"/>
      <c r="AR5618" s="94"/>
      <c r="AT5618" s="97"/>
      <c r="BB5618" s="79"/>
      <c r="BC5618" s="94"/>
      <c r="BE5618" s="97"/>
      <c r="BF5618" s="97"/>
      <c r="BG5618" s="40"/>
      <c r="BK5618" s="40"/>
      <c r="BL5618" s="79"/>
      <c r="BM5618" s="94"/>
      <c r="BO5618" s="97"/>
      <c r="BQ5618" s="40"/>
      <c r="BR5618" s="94"/>
      <c r="BS5618" s="94"/>
      <c r="BT5618" s="94"/>
      <c r="BU5618" s="40"/>
      <c r="BV5618" s="82"/>
      <c r="BW5618" s="94"/>
      <c r="BX5618" s="48"/>
      <c r="BY5618" s="97"/>
      <c r="BZ5618" s="48"/>
      <c r="CA5618" s="40"/>
      <c r="CB5618" s="94"/>
      <c r="CC5618" s="94"/>
      <c r="CD5618" s="94"/>
      <c r="CE5618" s="40"/>
      <c r="CF5618" s="73"/>
      <c r="CG5618" s="41"/>
      <c r="CH5618" s="41"/>
      <c r="CI5618" s="41"/>
      <c r="CJ5618" s="41"/>
      <c r="CK5618" s="41"/>
      <c r="CL5618" s="68"/>
      <c r="CM5618" s="41"/>
      <c r="CN5618" s="41"/>
      <c r="CO5618" s="39"/>
      <c r="CP5618" s="78"/>
    </row>
    <row r="5619" spans="1:94" s="38" customFormat="1" x14ac:dyDescent="0.25">
      <c r="A5619" s="38">
        <v>5616</v>
      </c>
      <c r="F5619" s="39"/>
      <c r="Q5619" s="39"/>
      <c r="R5619" s="40"/>
      <c r="S5619" s="40"/>
      <c r="T5619" s="39"/>
      <c r="AG5619" s="110"/>
      <c r="AH5619" s="94"/>
      <c r="AJ5619" s="97"/>
      <c r="AL5619" s="39"/>
      <c r="AP5619" s="39"/>
      <c r="AQ5619" s="77"/>
      <c r="AR5619" s="94"/>
      <c r="AT5619" s="97"/>
      <c r="BB5619" s="79"/>
      <c r="BC5619" s="94"/>
      <c r="BE5619" s="97"/>
      <c r="BF5619" s="97"/>
      <c r="BG5619" s="40"/>
      <c r="BK5619" s="40"/>
      <c r="BL5619" s="79"/>
      <c r="BM5619" s="94"/>
      <c r="BO5619" s="97"/>
      <c r="BQ5619" s="40"/>
      <c r="BR5619" s="94"/>
      <c r="BS5619" s="94"/>
      <c r="BT5619" s="94"/>
      <c r="BU5619" s="40"/>
      <c r="BV5619" s="82"/>
      <c r="BW5619" s="94"/>
      <c r="BX5619" s="48"/>
      <c r="BY5619" s="97"/>
      <c r="BZ5619" s="48"/>
      <c r="CA5619" s="40"/>
      <c r="CB5619" s="94"/>
      <c r="CC5619" s="94"/>
      <c r="CD5619" s="94"/>
      <c r="CE5619" s="40"/>
      <c r="CF5619" s="73"/>
      <c r="CG5619" s="41"/>
      <c r="CH5619" s="41"/>
      <c r="CI5619" s="41"/>
      <c r="CJ5619" s="41"/>
      <c r="CK5619" s="41"/>
      <c r="CL5619" s="68"/>
      <c r="CM5619" s="41"/>
      <c r="CN5619" s="41"/>
      <c r="CO5619" s="39"/>
      <c r="CP5619" s="78"/>
    </row>
    <row r="5620" spans="1:94" s="38" customFormat="1" x14ac:dyDescent="0.25">
      <c r="A5620" s="38">
        <v>5617</v>
      </c>
      <c r="F5620" s="39"/>
      <c r="Q5620" s="39"/>
      <c r="R5620" s="40"/>
      <c r="S5620" s="40"/>
      <c r="T5620" s="39"/>
      <c r="AG5620" s="110"/>
      <c r="AH5620" s="94"/>
      <c r="AJ5620" s="97"/>
      <c r="AL5620" s="39"/>
      <c r="AP5620" s="39"/>
      <c r="AQ5620" s="77"/>
      <c r="AR5620" s="94"/>
      <c r="AT5620" s="97"/>
      <c r="BB5620" s="79"/>
      <c r="BC5620" s="94"/>
      <c r="BE5620" s="97"/>
      <c r="BF5620" s="97"/>
      <c r="BG5620" s="40"/>
      <c r="BK5620" s="40"/>
      <c r="BL5620" s="79"/>
      <c r="BM5620" s="94"/>
      <c r="BO5620" s="97"/>
      <c r="BQ5620" s="40"/>
      <c r="BR5620" s="94"/>
      <c r="BS5620" s="94"/>
      <c r="BT5620" s="94"/>
      <c r="BU5620" s="40"/>
      <c r="BV5620" s="82"/>
      <c r="BW5620" s="94"/>
      <c r="BX5620" s="48"/>
      <c r="BY5620" s="97"/>
      <c r="BZ5620" s="48"/>
      <c r="CA5620" s="40"/>
      <c r="CB5620" s="94"/>
      <c r="CC5620" s="94"/>
      <c r="CD5620" s="94"/>
      <c r="CE5620" s="40"/>
      <c r="CF5620" s="73"/>
      <c r="CG5620" s="41"/>
      <c r="CH5620" s="41"/>
      <c r="CI5620" s="41"/>
      <c r="CJ5620" s="41"/>
      <c r="CK5620" s="41"/>
      <c r="CL5620" s="68"/>
      <c r="CM5620" s="41"/>
      <c r="CN5620" s="41"/>
      <c r="CO5620" s="39"/>
      <c r="CP5620" s="78"/>
    </row>
    <row r="5621" spans="1:94" s="38" customFormat="1" x14ac:dyDescent="0.25">
      <c r="A5621" s="38">
        <v>5618</v>
      </c>
      <c r="F5621" s="39"/>
      <c r="Q5621" s="39"/>
      <c r="R5621" s="40"/>
      <c r="S5621" s="40"/>
      <c r="T5621" s="39"/>
      <c r="AG5621" s="110"/>
      <c r="AH5621" s="94"/>
      <c r="AJ5621" s="97"/>
      <c r="AL5621" s="39"/>
      <c r="AP5621" s="39"/>
      <c r="AQ5621" s="77"/>
      <c r="AR5621" s="94"/>
      <c r="AT5621" s="97"/>
      <c r="BB5621" s="79"/>
      <c r="BC5621" s="94"/>
      <c r="BE5621" s="97"/>
      <c r="BF5621" s="97"/>
      <c r="BG5621" s="40"/>
      <c r="BK5621" s="40"/>
      <c r="BL5621" s="79"/>
      <c r="BM5621" s="94"/>
      <c r="BO5621" s="97"/>
      <c r="BQ5621" s="40"/>
      <c r="BR5621" s="94"/>
      <c r="BS5621" s="94"/>
      <c r="BT5621" s="94"/>
      <c r="BU5621" s="40"/>
      <c r="BV5621" s="82"/>
      <c r="BW5621" s="94"/>
      <c r="BX5621" s="48"/>
      <c r="BY5621" s="97"/>
      <c r="BZ5621" s="48"/>
      <c r="CA5621" s="40"/>
      <c r="CB5621" s="94"/>
      <c r="CC5621" s="94"/>
      <c r="CD5621" s="94"/>
      <c r="CE5621" s="40"/>
      <c r="CF5621" s="73"/>
      <c r="CG5621" s="41"/>
      <c r="CH5621" s="41"/>
      <c r="CI5621" s="41"/>
      <c r="CJ5621" s="41"/>
      <c r="CK5621" s="41"/>
      <c r="CL5621" s="68"/>
      <c r="CM5621" s="41"/>
      <c r="CN5621" s="41"/>
      <c r="CO5621" s="39"/>
      <c r="CP5621" s="78"/>
    </row>
    <row r="5622" spans="1:94" s="38" customFormat="1" x14ac:dyDescent="0.25">
      <c r="A5622" s="38">
        <v>5619</v>
      </c>
      <c r="F5622" s="39"/>
      <c r="Q5622" s="39"/>
      <c r="R5622" s="40"/>
      <c r="S5622" s="40"/>
      <c r="T5622" s="39"/>
      <c r="AG5622" s="110"/>
      <c r="AH5622" s="94"/>
      <c r="AJ5622" s="97"/>
      <c r="AL5622" s="39"/>
      <c r="AP5622" s="39"/>
      <c r="AQ5622" s="77"/>
      <c r="AR5622" s="94"/>
      <c r="AT5622" s="97"/>
      <c r="BB5622" s="79"/>
      <c r="BC5622" s="94"/>
      <c r="BE5622" s="97"/>
      <c r="BF5622" s="97"/>
      <c r="BG5622" s="40"/>
      <c r="BK5622" s="40"/>
      <c r="BL5622" s="79"/>
      <c r="BM5622" s="94"/>
      <c r="BO5622" s="97"/>
      <c r="BQ5622" s="40"/>
      <c r="BR5622" s="94"/>
      <c r="BS5622" s="94"/>
      <c r="BT5622" s="94"/>
      <c r="BU5622" s="40"/>
      <c r="BV5622" s="82"/>
      <c r="BW5622" s="94"/>
      <c r="BX5622" s="48"/>
      <c r="BY5622" s="97"/>
      <c r="BZ5622" s="48"/>
      <c r="CA5622" s="40"/>
      <c r="CB5622" s="94"/>
      <c r="CC5622" s="94"/>
      <c r="CD5622" s="94"/>
      <c r="CE5622" s="40"/>
      <c r="CF5622" s="73"/>
      <c r="CG5622" s="41"/>
      <c r="CH5622" s="41"/>
      <c r="CI5622" s="41"/>
      <c r="CJ5622" s="41"/>
      <c r="CK5622" s="41"/>
      <c r="CL5622" s="68"/>
      <c r="CM5622" s="41"/>
      <c r="CN5622" s="41"/>
      <c r="CO5622" s="39"/>
      <c r="CP5622" s="78"/>
    </row>
    <row r="5623" spans="1:94" s="38" customFormat="1" x14ac:dyDescent="0.25">
      <c r="A5623" s="38">
        <v>5620</v>
      </c>
      <c r="F5623" s="39"/>
      <c r="Q5623" s="39"/>
      <c r="R5623" s="40"/>
      <c r="S5623" s="40"/>
      <c r="T5623" s="39"/>
      <c r="AG5623" s="110"/>
      <c r="AH5623" s="94"/>
      <c r="AJ5623" s="97"/>
      <c r="AL5623" s="39"/>
      <c r="AP5623" s="39"/>
      <c r="AQ5623" s="77"/>
      <c r="AR5623" s="94"/>
      <c r="AT5623" s="97"/>
      <c r="BB5623" s="79"/>
      <c r="BC5623" s="94"/>
      <c r="BE5623" s="97"/>
      <c r="BF5623" s="97"/>
      <c r="BG5623" s="40"/>
      <c r="BK5623" s="40"/>
      <c r="BL5623" s="79"/>
      <c r="BM5623" s="94"/>
      <c r="BO5623" s="97"/>
      <c r="BQ5623" s="40"/>
      <c r="BR5623" s="94"/>
      <c r="BS5623" s="94"/>
      <c r="BT5623" s="94"/>
      <c r="BU5623" s="40"/>
      <c r="BV5623" s="82"/>
      <c r="BW5623" s="94"/>
      <c r="BX5623" s="48"/>
      <c r="BY5623" s="97"/>
      <c r="BZ5623" s="48"/>
      <c r="CA5623" s="40"/>
      <c r="CB5623" s="94"/>
      <c r="CC5623" s="94"/>
      <c r="CD5623" s="94"/>
      <c r="CE5623" s="40"/>
      <c r="CF5623" s="73"/>
      <c r="CG5623" s="41"/>
      <c r="CH5623" s="41"/>
      <c r="CI5623" s="41"/>
      <c r="CJ5623" s="41"/>
      <c r="CK5623" s="41"/>
      <c r="CL5623" s="68"/>
      <c r="CM5623" s="41"/>
      <c r="CN5623" s="41"/>
      <c r="CO5623" s="39"/>
      <c r="CP5623" s="78"/>
    </row>
    <row r="5624" spans="1:94" s="38" customFormat="1" x14ac:dyDescent="0.25">
      <c r="A5624" s="38">
        <v>5621</v>
      </c>
      <c r="F5624" s="39"/>
      <c r="Q5624" s="39"/>
      <c r="R5624" s="40"/>
      <c r="S5624" s="40"/>
      <c r="T5624" s="39"/>
      <c r="AG5624" s="110"/>
      <c r="AH5624" s="94"/>
      <c r="AJ5624" s="97"/>
      <c r="AL5624" s="39"/>
      <c r="AP5624" s="39"/>
      <c r="AQ5624" s="77"/>
      <c r="AR5624" s="94"/>
      <c r="AT5624" s="97"/>
      <c r="BB5624" s="79"/>
      <c r="BC5624" s="94"/>
      <c r="BE5624" s="97"/>
      <c r="BF5624" s="97"/>
      <c r="BG5624" s="40"/>
      <c r="BK5624" s="40"/>
      <c r="BL5624" s="79"/>
      <c r="BM5624" s="94"/>
      <c r="BO5624" s="97"/>
      <c r="BQ5624" s="40"/>
      <c r="BR5624" s="94"/>
      <c r="BS5624" s="94"/>
      <c r="BT5624" s="94"/>
      <c r="BU5624" s="40"/>
      <c r="BV5624" s="82"/>
      <c r="BW5624" s="94"/>
      <c r="BX5624" s="48"/>
      <c r="BY5624" s="97"/>
      <c r="BZ5624" s="48"/>
      <c r="CA5624" s="40"/>
      <c r="CB5624" s="94"/>
      <c r="CC5624" s="94"/>
      <c r="CD5624" s="94"/>
      <c r="CE5624" s="40"/>
      <c r="CF5624" s="73"/>
      <c r="CG5624" s="41"/>
      <c r="CH5624" s="41"/>
      <c r="CI5624" s="41"/>
      <c r="CJ5624" s="41"/>
      <c r="CK5624" s="41"/>
      <c r="CL5624" s="68"/>
      <c r="CM5624" s="41"/>
      <c r="CN5624" s="41"/>
      <c r="CO5624" s="39"/>
      <c r="CP5624" s="78"/>
    </row>
    <row r="5625" spans="1:94" s="38" customFormat="1" x14ac:dyDescent="0.25">
      <c r="A5625" s="38">
        <v>5622</v>
      </c>
      <c r="F5625" s="39"/>
      <c r="Q5625" s="39"/>
      <c r="R5625" s="40"/>
      <c r="S5625" s="40"/>
      <c r="T5625" s="39"/>
      <c r="AG5625" s="110"/>
      <c r="AH5625" s="94"/>
      <c r="AJ5625" s="97"/>
      <c r="AL5625" s="39"/>
      <c r="AP5625" s="39"/>
      <c r="AQ5625" s="77"/>
      <c r="AR5625" s="94"/>
      <c r="AT5625" s="97"/>
      <c r="BB5625" s="79"/>
      <c r="BC5625" s="94"/>
      <c r="BE5625" s="97"/>
      <c r="BF5625" s="97"/>
      <c r="BG5625" s="40"/>
      <c r="BK5625" s="40"/>
      <c r="BL5625" s="79"/>
      <c r="BM5625" s="94"/>
      <c r="BO5625" s="97"/>
      <c r="BQ5625" s="40"/>
      <c r="BR5625" s="94"/>
      <c r="BS5625" s="94"/>
      <c r="BT5625" s="94"/>
      <c r="BU5625" s="40"/>
      <c r="BV5625" s="82"/>
      <c r="BW5625" s="94"/>
      <c r="BX5625" s="48"/>
      <c r="BY5625" s="97"/>
      <c r="BZ5625" s="48"/>
      <c r="CA5625" s="40"/>
      <c r="CB5625" s="94"/>
      <c r="CC5625" s="94"/>
      <c r="CD5625" s="94"/>
      <c r="CE5625" s="40"/>
      <c r="CF5625" s="73"/>
      <c r="CG5625" s="41"/>
      <c r="CH5625" s="41"/>
      <c r="CI5625" s="41"/>
      <c r="CJ5625" s="41"/>
      <c r="CK5625" s="41"/>
      <c r="CL5625" s="68"/>
      <c r="CM5625" s="41"/>
      <c r="CN5625" s="41"/>
      <c r="CO5625" s="39"/>
      <c r="CP5625" s="78"/>
    </row>
    <row r="5626" spans="1:94" s="38" customFormat="1" x14ac:dyDescent="0.25">
      <c r="A5626" s="38">
        <v>5623</v>
      </c>
      <c r="F5626" s="39"/>
      <c r="Q5626" s="39"/>
      <c r="R5626" s="40"/>
      <c r="S5626" s="40"/>
      <c r="T5626" s="39"/>
      <c r="AG5626" s="110"/>
      <c r="AH5626" s="94"/>
      <c r="AJ5626" s="97"/>
      <c r="AL5626" s="39"/>
      <c r="AP5626" s="39"/>
      <c r="AQ5626" s="77"/>
      <c r="AR5626" s="94"/>
      <c r="AT5626" s="97"/>
      <c r="BB5626" s="79"/>
      <c r="BC5626" s="94"/>
      <c r="BE5626" s="97"/>
      <c r="BF5626" s="97"/>
      <c r="BG5626" s="40"/>
      <c r="BK5626" s="40"/>
      <c r="BL5626" s="79"/>
      <c r="BM5626" s="94"/>
      <c r="BO5626" s="97"/>
      <c r="BQ5626" s="40"/>
      <c r="BR5626" s="94"/>
      <c r="BS5626" s="94"/>
      <c r="BT5626" s="94"/>
      <c r="BU5626" s="40"/>
      <c r="BV5626" s="82"/>
      <c r="BW5626" s="94"/>
      <c r="BX5626" s="48"/>
      <c r="BY5626" s="97"/>
      <c r="BZ5626" s="48"/>
      <c r="CA5626" s="40"/>
      <c r="CB5626" s="94"/>
      <c r="CC5626" s="94"/>
      <c r="CD5626" s="94"/>
      <c r="CE5626" s="40"/>
      <c r="CF5626" s="73"/>
      <c r="CG5626" s="41"/>
      <c r="CH5626" s="41"/>
      <c r="CI5626" s="41"/>
      <c r="CJ5626" s="41"/>
      <c r="CK5626" s="41"/>
      <c r="CL5626" s="68"/>
      <c r="CM5626" s="41"/>
      <c r="CN5626" s="41"/>
      <c r="CO5626" s="39"/>
      <c r="CP5626" s="78"/>
    </row>
    <row r="5627" spans="1:94" s="38" customFormat="1" x14ac:dyDescent="0.25">
      <c r="A5627" s="38">
        <v>5624</v>
      </c>
      <c r="F5627" s="39"/>
      <c r="Q5627" s="39"/>
      <c r="R5627" s="40"/>
      <c r="S5627" s="40"/>
      <c r="T5627" s="39"/>
      <c r="AG5627" s="110"/>
      <c r="AH5627" s="94"/>
      <c r="AJ5627" s="97"/>
      <c r="AL5627" s="39"/>
      <c r="AP5627" s="39"/>
      <c r="AQ5627" s="77"/>
      <c r="AR5627" s="94"/>
      <c r="AT5627" s="97"/>
      <c r="BB5627" s="79"/>
      <c r="BC5627" s="94"/>
      <c r="BE5627" s="97"/>
      <c r="BF5627" s="97"/>
      <c r="BG5627" s="40"/>
      <c r="BK5627" s="40"/>
      <c r="BL5627" s="79"/>
      <c r="BM5627" s="94"/>
      <c r="BO5627" s="97"/>
      <c r="BQ5627" s="40"/>
      <c r="BR5627" s="94"/>
      <c r="BS5627" s="94"/>
      <c r="BT5627" s="94"/>
      <c r="BU5627" s="40"/>
      <c r="BV5627" s="82"/>
      <c r="BW5627" s="94"/>
      <c r="BX5627" s="48"/>
      <c r="BY5627" s="97"/>
      <c r="BZ5627" s="48"/>
      <c r="CA5627" s="40"/>
      <c r="CB5627" s="94"/>
      <c r="CC5627" s="94"/>
      <c r="CD5627" s="94"/>
      <c r="CE5627" s="40"/>
      <c r="CF5627" s="73"/>
      <c r="CG5627" s="41"/>
      <c r="CH5627" s="41"/>
      <c r="CI5627" s="41"/>
      <c r="CJ5627" s="41"/>
      <c r="CK5627" s="41"/>
      <c r="CL5627" s="68"/>
      <c r="CM5627" s="41"/>
      <c r="CN5627" s="41"/>
      <c r="CO5627" s="39"/>
      <c r="CP5627" s="78"/>
    </row>
    <row r="5628" spans="1:94" s="38" customFormat="1" x14ac:dyDescent="0.25">
      <c r="A5628" s="38">
        <v>5625</v>
      </c>
      <c r="F5628" s="39"/>
      <c r="Q5628" s="39"/>
      <c r="R5628" s="40"/>
      <c r="S5628" s="40"/>
      <c r="T5628" s="39"/>
      <c r="AG5628" s="110"/>
      <c r="AH5628" s="94"/>
      <c r="AJ5628" s="97"/>
      <c r="AL5628" s="39"/>
      <c r="AP5628" s="39"/>
      <c r="AQ5628" s="77"/>
      <c r="AR5628" s="94"/>
      <c r="AT5628" s="97"/>
      <c r="BB5628" s="79"/>
      <c r="BC5628" s="94"/>
      <c r="BE5628" s="97"/>
      <c r="BF5628" s="97"/>
      <c r="BG5628" s="40"/>
      <c r="BK5628" s="40"/>
      <c r="BL5628" s="79"/>
      <c r="BM5628" s="94"/>
      <c r="BO5628" s="97"/>
      <c r="BQ5628" s="40"/>
      <c r="BR5628" s="94"/>
      <c r="BS5628" s="94"/>
      <c r="BT5628" s="94"/>
      <c r="BU5628" s="40"/>
      <c r="BV5628" s="82"/>
      <c r="BW5628" s="94"/>
      <c r="BX5628" s="48"/>
      <c r="BY5628" s="97"/>
      <c r="BZ5628" s="48"/>
      <c r="CA5628" s="40"/>
      <c r="CB5628" s="94"/>
      <c r="CC5628" s="94"/>
      <c r="CD5628" s="94"/>
      <c r="CE5628" s="40"/>
      <c r="CF5628" s="73"/>
      <c r="CG5628" s="41"/>
      <c r="CH5628" s="41"/>
      <c r="CI5628" s="41"/>
      <c r="CJ5628" s="41"/>
      <c r="CK5628" s="41"/>
      <c r="CL5628" s="68"/>
      <c r="CM5628" s="41"/>
      <c r="CN5628" s="41"/>
      <c r="CO5628" s="39"/>
      <c r="CP5628" s="78"/>
    </row>
    <row r="5629" spans="1:94" s="38" customFormat="1" x14ac:dyDescent="0.25">
      <c r="A5629" s="38">
        <v>5626</v>
      </c>
      <c r="F5629" s="39"/>
      <c r="Q5629" s="39"/>
      <c r="R5629" s="40"/>
      <c r="S5629" s="40"/>
      <c r="T5629" s="39"/>
      <c r="AG5629" s="110"/>
      <c r="AH5629" s="94"/>
      <c r="AJ5629" s="97"/>
      <c r="AL5629" s="39"/>
      <c r="AP5629" s="39"/>
      <c r="AQ5629" s="77"/>
      <c r="AR5629" s="94"/>
      <c r="AT5629" s="97"/>
      <c r="BB5629" s="79"/>
      <c r="BC5629" s="94"/>
      <c r="BE5629" s="97"/>
      <c r="BF5629" s="97"/>
      <c r="BG5629" s="40"/>
      <c r="BK5629" s="40"/>
      <c r="BL5629" s="79"/>
      <c r="BM5629" s="94"/>
      <c r="BO5629" s="97"/>
      <c r="BQ5629" s="40"/>
      <c r="BR5629" s="94"/>
      <c r="BS5629" s="94"/>
      <c r="BT5629" s="94"/>
      <c r="BU5629" s="40"/>
      <c r="BV5629" s="82"/>
      <c r="BW5629" s="94"/>
      <c r="BX5629" s="48"/>
      <c r="BY5629" s="97"/>
      <c r="BZ5629" s="48"/>
      <c r="CA5629" s="40"/>
      <c r="CB5629" s="94"/>
      <c r="CC5629" s="94"/>
      <c r="CD5629" s="94"/>
      <c r="CE5629" s="40"/>
      <c r="CF5629" s="73"/>
      <c r="CG5629" s="41"/>
      <c r="CH5629" s="41"/>
      <c r="CI5629" s="41"/>
      <c r="CJ5629" s="41"/>
      <c r="CK5629" s="41"/>
      <c r="CL5629" s="68"/>
      <c r="CM5629" s="41"/>
      <c r="CN5629" s="41"/>
      <c r="CO5629" s="39"/>
      <c r="CP5629" s="78"/>
    </row>
    <row r="5630" spans="1:94" s="38" customFormat="1" x14ac:dyDescent="0.25">
      <c r="A5630" s="38">
        <v>5627</v>
      </c>
      <c r="F5630" s="39"/>
      <c r="Q5630" s="39"/>
      <c r="R5630" s="40"/>
      <c r="S5630" s="40"/>
      <c r="T5630" s="39"/>
      <c r="AG5630" s="110"/>
      <c r="AH5630" s="94"/>
      <c r="AJ5630" s="97"/>
      <c r="AL5630" s="39"/>
      <c r="AP5630" s="39"/>
      <c r="AQ5630" s="77"/>
      <c r="AR5630" s="94"/>
      <c r="AT5630" s="97"/>
      <c r="BB5630" s="79"/>
      <c r="BC5630" s="94"/>
      <c r="BE5630" s="97"/>
      <c r="BF5630" s="97"/>
      <c r="BG5630" s="40"/>
      <c r="BK5630" s="40"/>
      <c r="BL5630" s="79"/>
      <c r="BM5630" s="94"/>
      <c r="BO5630" s="97"/>
      <c r="BQ5630" s="40"/>
      <c r="BR5630" s="94"/>
      <c r="BS5630" s="94"/>
      <c r="BT5630" s="94"/>
      <c r="BU5630" s="40"/>
      <c r="BV5630" s="82"/>
      <c r="BW5630" s="94"/>
      <c r="BX5630" s="48"/>
      <c r="BY5630" s="97"/>
      <c r="BZ5630" s="48"/>
      <c r="CA5630" s="40"/>
      <c r="CB5630" s="94"/>
      <c r="CC5630" s="94"/>
      <c r="CD5630" s="94"/>
      <c r="CE5630" s="40"/>
      <c r="CF5630" s="73"/>
      <c r="CG5630" s="41"/>
      <c r="CH5630" s="41"/>
      <c r="CI5630" s="41"/>
      <c r="CJ5630" s="41"/>
      <c r="CK5630" s="41"/>
      <c r="CL5630" s="68"/>
      <c r="CM5630" s="41"/>
      <c r="CN5630" s="41"/>
      <c r="CO5630" s="39"/>
      <c r="CP5630" s="78"/>
    </row>
    <row r="5631" spans="1:94" s="38" customFormat="1" x14ac:dyDescent="0.25">
      <c r="A5631" s="38">
        <v>5628</v>
      </c>
      <c r="F5631" s="39"/>
      <c r="Q5631" s="39"/>
      <c r="R5631" s="40"/>
      <c r="S5631" s="40"/>
      <c r="T5631" s="39"/>
      <c r="AG5631" s="110"/>
      <c r="AH5631" s="94"/>
      <c r="AJ5631" s="97"/>
      <c r="AL5631" s="39"/>
      <c r="AP5631" s="39"/>
      <c r="AQ5631" s="77"/>
      <c r="AR5631" s="94"/>
      <c r="AT5631" s="97"/>
      <c r="BB5631" s="79"/>
      <c r="BC5631" s="94"/>
      <c r="BE5631" s="97"/>
      <c r="BF5631" s="97"/>
      <c r="BG5631" s="40"/>
      <c r="BK5631" s="40"/>
      <c r="BL5631" s="79"/>
      <c r="BM5631" s="94"/>
      <c r="BO5631" s="97"/>
      <c r="BQ5631" s="40"/>
      <c r="BR5631" s="94"/>
      <c r="BS5631" s="94"/>
      <c r="BT5631" s="94"/>
      <c r="BU5631" s="40"/>
      <c r="BV5631" s="82"/>
      <c r="BW5631" s="94"/>
      <c r="BX5631" s="48"/>
      <c r="BY5631" s="97"/>
      <c r="BZ5631" s="48"/>
      <c r="CA5631" s="40"/>
      <c r="CB5631" s="94"/>
      <c r="CC5631" s="94"/>
      <c r="CD5631" s="94"/>
      <c r="CE5631" s="40"/>
      <c r="CF5631" s="73"/>
      <c r="CG5631" s="41"/>
      <c r="CH5631" s="41"/>
      <c r="CI5631" s="41"/>
      <c r="CJ5631" s="41"/>
      <c r="CK5631" s="41"/>
      <c r="CL5631" s="68"/>
      <c r="CM5631" s="41"/>
      <c r="CN5631" s="41"/>
      <c r="CO5631" s="39"/>
      <c r="CP5631" s="78"/>
    </row>
    <row r="5632" spans="1:94" s="38" customFormat="1" x14ac:dyDescent="0.25">
      <c r="A5632" s="38">
        <v>5629</v>
      </c>
      <c r="F5632" s="39"/>
      <c r="Q5632" s="39"/>
      <c r="R5632" s="40"/>
      <c r="S5632" s="40"/>
      <c r="T5632" s="39"/>
      <c r="AG5632" s="110"/>
      <c r="AH5632" s="94"/>
      <c r="AJ5632" s="97"/>
      <c r="AL5632" s="39"/>
      <c r="AP5632" s="39"/>
      <c r="AQ5632" s="77"/>
      <c r="AR5632" s="94"/>
      <c r="AT5632" s="97"/>
      <c r="BB5632" s="79"/>
      <c r="BC5632" s="94"/>
      <c r="BE5632" s="97"/>
      <c r="BF5632" s="97"/>
      <c r="BG5632" s="40"/>
      <c r="BK5632" s="40"/>
      <c r="BL5632" s="79"/>
      <c r="BM5632" s="94"/>
      <c r="BO5632" s="97"/>
      <c r="BQ5632" s="40"/>
      <c r="BR5632" s="94"/>
      <c r="BS5632" s="94"/>
      <c r="BT5632" s="94"/>
      <c r="BU5632" s="40"/>
      <c r="BV5632" s="82"/>
      <c r="BW5632" s="94"/>
      <c r="BX5632" s="48"/>
      <c r="BY5632" s="97"/>
      <c r="BZ5632" s="48"/>
      <c r="CA5632" s="40"/>
      <c r="CB5632" s="94"/>
      <c r="CC5632" s="94"/>
      <c r="CD5632" s="94"/>
      <c r="CE5632" s="40"/>
      <c r="CF5632" s="73"/>
      <c r="CG5632" s="41"/>
      <c r="CH5632" s="41"/>
      <c r="CI5632" s="41"/>
      <c r="CJ5632" s="41"/>
      <c r="CK5632" s="41"/>
      <c r="CL5632" s="68"/>
      <c r="CM5632" s="41"/>
      <c r="CN5632" s="41"/>
      <c r="CO5632" s="39"/>
      <c r="CP5632" s="78"/>
    </row>
    <row r="5633" spans="1:94" s="38" customFormat="1" x14ac:dyDescent="0.25">
      <c r="A5633" s="38">
        <v>5630</v>
      </c>
      <c r="F5633" s="39"/>
      <c r="Q5633" s="39"/>
      <c r="R5633" s="40"/>
      <c r="S5633" s="40"/>
      <c r="T5633" s="39"/>
      <c r="AG5633" s="110"/>
      <c r="AH5633" s="94"/>
      <c r="AJ5633" s="97"/>
      <c r="AL5633" s="39"/>
      <c r="AP5633" s="39"/>
      <c r="AQ5633" s="77"/>
      <c r="AR5633" s="94"/>
      <c r="AT5633" s="97"/>
      <c r="BB5633" s="79"/>
      <c r="BC5633" s="94"/>
      <c r="BE5633" s="97"/>
      <c r="BF5633" s="97"/>
      <c r="BG5633" s="40"/>
      <c r="BK5633" s="40"/>
      <c r="BL5633" s="79"/>
      <c r="BM5633" s="94"/>
      <c r="BO5633" s="97"/>
      <c r="BQ5633" s="40"/>
      <c r="BR5633" s="94"/>
      <c r="BS5633" s="94"/>
      <c r="BT5633" s="94"/>
      <c r="BU5633" s="40"/>
      <c r="BV5633" s="82"/>
      <c r="BW5633" s="94"/>
      <c r="BX5633" s="48"/>
      <c r="BY5633" s="97"/>
      <c r="BZ5633" s="48"/>
      <c r="CA5633" s="40"/>
      <c r="CB5633" s="94"/>
      <c r="CC5633" s="94"/>
      <c r="CD5633" s="94"/>
      <c r="CE5633" s="40"/>
      <c r="CF5633" s="73"/>
      <c r="CG5633" s="41"/>
      <c r="CH5633" s="41"/>
      <c r="CI5633" s="41"/>
      <c r="CJ5633" s="41"/>
      <c r="CK5633" s="41"/>
      <c r="CL5633" s="68"/>
      <c r="CM5633" s="41"/>
      <c r="CN5633" s="41"/>
      <c r="CO5633" s="39"/>
      <c r="CP5633" s="78"/>
    </row>
    <row r="5634" spans="1:94" s="38" customFormat="1" x14ac:dyDescent="0.25">
      <c r="A5634" s="38">
        <v>5631</v>
      </c>
      <c r="F5634" s="39"/>
      <c r="Q5634" s="39"/>
      <c r="R5634" s="40"/>
      <c r="S5634" s="40"/>
      <c r="T5634" s="39"/>
      <c r="AG5634" s="110"/>
      <c r="AH5634" s="94"/>
      <c r="AJ5634" s="97"/>
      <c r="AL5634" s="39"/>
      <c r="AP5634" s="39"/>
      <c r="AQ5634" s="77"/>
      <c r="AR5634" s="94"/>
      <c r="AT5634" s="97"/>
      <c r="BB5634" s="79"/>
      <c r="BC5634" s="94"/>
      <c r="BE5634" s="97"/>
      <c r="BF5634" s="97"/>
      <c r="BG5634" s="40"/>
      <c r="BK5634" s="40"/>
      <c r="BL5634" s="79"/>
      <c r="BM5634" s="94"/>
      <c r="BO5634" s="97"/>
      <c r="BQ5634" s="40"/>
      <c r="BR5634" s="94"/>
      <c r="BS5634" s="94"/>
      <c r="BT5634" s="94"/>
      <c r="BU5634" s="40"/>
      <c r="BV5634" s="82"/>
      <c r="BW5634" s="94"/>
      <c r="BX5634" s="48"/>
      <c r="BY5634" s="97"/>
      <c r="BZ5634" s="48"/>
      <c r="CA5634" s="40"/>
      <c r="CB5634" s="94"/>
      <c r="CC5634" s="94"/>
      <c r="CD5634" s="94"/>
      <c r="CE5634" s="40"/>
      <c r="CF5634" s="73"/>
      <c r="CG5634" s="41"/>
      <c r="CH5634" s="41"/>
      <c r="CI5634" s="41"/>
      <c r="CJ5634" s="41"/>
      <c r="CK5634" s="41"/>
      <c r="CL5634" s="68"/>
      <c r="CM5634" s="41"/>
      <c r="CN5634" s="41"/>
      <c r="CO5634" s="39"/>
      <c r="CP5634" s="78"/>
    </row>
    <row r="5635" spans="1:94" s="38" customFormat="1" x14ac:dyDescent="0.25">
      <c r="A5635" s="38">
        <v>5632</v>
      </c>
      <c r="F5635" s="39"/>
      <c r="Q5635" s="39"/>
      <c r="R5635" s="40"/>
      <c r="S5635" s="40"/>
      <c r="T5635" s="39"/>
      <c r="AG5635" s="110"/>
      <c r="AH5635" s="94"/>
      <c r="AJ5635" s="97"/>
      <c r="AL5635" s="39"/>
      <c r="AP5635" s="39"/>
      <c r="AQ5635" s="77"/>
      <c r="AR5635" s="94"/>
      <c r="AT5635" s="97"/>
      <c r="BB5635" s="79"/>
      <c r="BC5635" s="94"/>
      <c r="BE5635" s="97"/>
      <c r="BF5635" s="97"/>
      <c r="BG5635" s="40"/>
      <c r="BK5635" s="40"/>
      <c r="BL5635" s="79"/>
      <c r="BM5635" s="94"/>
      <c r="BO5635" s="97"/>
      <c r="BQ5635" s="40"/>
      <c r="BR5635" s="94"/>
      <c r="BS5635" s="94"/>
      <c r="BT5635" s="94"/>
      <c r="BU5635" s="40"/>
      <c r="BV5635" s="82"/>
      <c r="BW5635" s="94"/>
      <c r="BX5635" s="48"/>
      <c r="BY5635" s="97"/>
      <c r="BZ5635" s="48"/>
      <c r="CA5635" s="40"/>
      <c r="CB5635" s="94"/>
      <c r="CC5635" s="94"/>
      <c r="CD5635" s="94"/>
      <c r="CE5635" s="40"/>
      <c r="CF5635" s="73"/>
      <c r="CG5635" s="41"/>
      <c r="CH5635" s="41"/>
      <c r="CI5635" s="41"/>
      <c r="CJ5635" s="41"/>
      <c r="CK5635" s="41"/>
      <c r="CL5635" s="68"/>
      <c r="CM5635" s="41"/>
      <c r="CN5635" s="41"/>
      <c r="CO5635" s="39"/>
      <c r="CP5635" s="78"/>
    </row>
    <row r="5636" spans="1:94" s="38" customFormat="1" x14ac:dyDescent="0.25">
      <c r="A5636" s="38">
        <v>5633</v>
      </c>
      <c r="F5636" s="39"/>
      <c r="Q5636" s="39"/>
      <c r="R5636" s="40"/>
      <c r="S5636" s="40"/>
      <c r="T5636" s="39"/>
      <c r="AG5636" s="110"/>
      <c r="AH5636" s="94"/>
      <c r="AJ5636" s="97"/>
      <c r="AL5636" s="39"/>
      <c r="AP5636" s="39"/>
      <c r="AQ5636" s="77"/>
      <c r="AR5636" s="94"/>
      <c r="AT5636" s="97"/>
      <c r="BB5636" s="79"/>
      <c r="BC5636" s="94"/>
      <c r="BE5636" s="97"/>
      <c r="BF5636" s="97"/>
      <c r="BG5636" s="40"/>
      <c r="BK5636" s="40"/>
      <c r="BL5636" s="79"/>
      <c r="BM5636" s="94"/>
      <c r="BO5636" s="97"/>
      <c r="BQ5636" s="40"/>
      <c r="BR5636" s="94"/>
      <c r="BS5636" s="94"/>
      <c r="BT5636" s="94"/>
      <c r="BU5636" s="40"/>
      <c r="BV5636" s="82"/>
      <c r="BW5636" s="94"/>
      <c r="BX5636" s="48"/>
      <c r="BY5636" s="97"/>
      <c r="BZ5636" s="48"/>
      <c r="CA5636" s="40"/>
      <c r="CB5636" s="94"/>
      <c r="CC5636" s="94"/>
      <c r="CD5636" s="94"/>
      <c r="CE5636" s="40"/>
      <c r="CF5636" s="73"/>
      <c r="CG5636" s="41"/>
      <c r="CH5636" s="41"/>
      <c r="CI5636" s="41"/>
      <c r="CJ5636" s="41"/>
      <c r="CK5636" s="41"/>
      <c r="CL5636" s="68"/>
      <c r="CM5636" s="41"/>
      <c r="CN5636" s="41"/>
      <c r="CO5636" s="39"/>
      <c r="CP5636" s="78"/>
    </row>
    <row r="5637" spans="1:94" s="38" customFormat="1" x14ac:dyDescent="0.25">
      <c r="A5637" s="38">
        <v>5634</v>
      </c>
      <c r="F5637" s="39"/>
      <c r="Q5637" s="39"/>
      <c r="R5637" s="40"/>
      <c r="S5637" s="40"/>
      <c r="T5637" s="39"/>
      <c r="AG5637" s="110"/>
      <c r="AH5637" s="94"/>
      <c r="AJ5637" s="97"/>
      <c r="AL5637" s="39"/>
      <c r="AP5637" s="39"/>
      <c r="AQ5637" s="77"/>
      <c r="AR5637" s="94"/>
      <c r="AT5637" s="97"/>
      <c r="BB5637" s="79"/>
      <c r="BC5637" s="94"/>
      <c r="BE5637" s="97"/>
      <c r="BF5637" s="97"/>
      <c r="BG5637" s="40"/>
      <c r="BK5637" s="40"/>
      <c r="BL5637" s="79"/>
      <c r="BM5637" s="94"/>
      <c r="BO5637" s="97"/>
      <c r="BQ5637" s="40"/>
      <c r="BR5637" s="94"/>
      <c r="BS5637" s="94"/>
      <c r="BT5637" s="94"/>
      <c r="BU5637" s="40"/>
      <c r="BV5637" s="82"/>
      <c r="BW5637" s="94"/>
      <c r="BX5637" s="48"/>
      <c r="BY5637" s="97"/>
      <c r="BZ5637" s="48"/>
      <c r="CA5637" s="40"/>
      <c r="CB5637" s="94"/>
      <c r="CC5637" s="94"/>
      <c r="CD5637" s="94"/>
      <c r="CE5637" s="40"/>
      <c r="CF5637" s="73"/>
      <c r="CG5637" s="41"/>
      <c r="CH5637" s="41"/>
      <c r="CI5637" s="41"/>
      <c r="CJ5637" s="41"/>
      <c r="CK5637" s="41"/>
      <c r="CL5637" s="68"/>
      <c r="CM5637" s="41"/>
      <c r="CN5637" s="41"/>
      <c r="CO5637" s="39"/>
      <c r="CP5637" s="78"/>
    </row>
    <row r="5638" spans="1:94" s="38" customFormat="1" x14ac:dyDescent="0.25">
      <c r="A5638" s="38">
        <v>5635</v>
      </c>
      <c r="F5638" s="39"/>
      <c r="Q5638" s="39"/>
      <c r="R5638" s="40"/>
      <c r="S5638" s="40"/>
      <c r="T5638" s="39"/>
      <c r="AG5638" s="110"/>
      <c r="AH5638" s="94"/>
      <c r="AJ5638" s="97"/>
      <c r="AL5638" s="39"/>
      <c r="AP5638" s="39"/>
      <c r="AQ5638" s="77"/>
      <c r="AR5638" s="94"/>
      <c r="AT5638" s="97"/>
      <c r="BB5638" s="79"/>
      <c r="BC5638" s="94"/>
      <c r="BE5638" s="97"/>
      <c r="BF5638" s="97"/>
      <c r="BG5638" s="40"/>
      <c r="BK5638" s="40"/>
      <c r="BL5638" s="79"/>
      <c r="BM5638" s="94"/>
      <c r="BO5638" s="97"/>
      <c r="BQ5638" s="40"/>
      <c r="BR5638" s="94"/>
      <c r="BS5638" s="94"/>
      <c r="BT5638" s="94"/>
      <c r="BU5638" s="40"/>
      <c r="BV5638" s="82"/>
      <c r="BW5638" s="94"/>
      <c r="BX5638" s="48"/>
      <c r="BY5638" s="97"/>
      <c r="BZ5638" s="48"/>
      <c r="CA5638" s="40"/>
      <c r="CB5638" s="94"/>
      <c r="CC5638" s="94"/>
      <c r="CD5638" s="94"/>
      <c r="CE5638" s="40"/>
      <c r="CF5638" s="73"/>
      <c r="CG5638" s="41"/>
      <c r="CH5638" s="41"/>
      <c r="CI5638" s="41"/>
      <c r="CJ5638" s="41"/>
      <c r="CK5638" s="41"/>
      <c r="CL5638" s="68"/>
      <c r="CM5638" s="41"/>
      <c r="CN5638" s="41"/>
      <c r="CO5638" s="39"/>
      <c r="CP5638" s="78"/>
    </row>
    <row r="5639" spans="1:94" s="38" customFormat="1" x14ac:dyDescent="0.25">
      <c r="A5639" s="38">
        <v>5636</v>
      </c>
      <c r="F5639" s="39"/>
      <c r="Q5639" s="39"/>
      <c r="R5639" s="40"/>
      <c r="S5639" s="40"/>
      <c r="T5639" s="39"/>
      <c r="AG5639" s="110"/>
      <c r="AH5639" s="94"/>
      <c r="AJ5639" s="97"/>
      <c r="AL5639" s="39"/>
      <c r="AP5639" s="39"/>
      <c r="AQ5639" s="77"/>
      <c r="AR5639" s="94"/>
      <c r="AT5639" s="97"/>
      <c r="BB5639" s="79"/>
      <c r="BC5639" s="94"/>
      <c r="BE5639" s="97"/>
      <c r="BF5639" s="97"/>
      <c r="BG5639" s="40"/>
      <c r="BK5639" s="40"/>
      <c r="BL5639" s="79"/>
      <c r="BM5639" s="94"/>
      <c r="BO5639" s="97"/>
      <c r="BQ5639" s="40"/>
      <c r="BR5639" s="94"/>
      <c r="BS5639" s="94"/>
      <c r="BT5639" s="94"/>
      <c r="BU5639" s="40"/>
      <c r="BV5639" s="82"/>
      <c r="BW5639" s="94"/>
      <c r="BX5639" s="48"/>
      <c r="BY5639" s="97"/>
      <c r="BZ5639" s="48"/>
      <c r="CA5639" s="40"/>
      <c r="CB5639" s="94"/>
      <c r="CC5639" s="94"/>
      <c r="CD5639" s="94"/>
      <c r="CE5639" s="40"/>
      <c r="CF5639" s="73"/>
      <c r="CG5639" s="41"/>
      <c r="CH5639" s="41"/>
      <c r="CI5639" s="41"/>
      <c r="CJ5639" s="41"/>
      <c r="CK5639" s="41"/>
      <c r="CL5639" s="68"/>
      <c r="CM5639" s="41"/>
      <c r="CN5639" s="41"/>
      <c r="CO5639" s="39"/>
      <c r="CP5639" s="78"/>
    </row>
    <row r="5640" spans="1:94" s="38" customFormat="1" x14ac:dyDescent="0.25">
      <c r="A5640" s="38">
        <v>5637</v>
      </c>
      <c r="F5640" s="39"/>
      <c r="Q5640" s="39"/>
      <c r="R5640" s="40"/>
      <c r="S5640" s="40"/>
      <c r="T5640" s="39"/>
      <c r="AG5640" s="110"/>
      <c r="AH5640" s="94"/>
      <c r="AJ5640" s="97"/>
      <c r="AL5640" s="39"/>
      <c r="AP5640" s="39"/>
      <c r="AQ5640" s="77"/>
      <c r="AR5640" s="94"/>
      <c r="AT5640" s="97"/>
      <c r="BB5640" s="79"/>
      <c r="BC5640" s="94"/>
      <c r="BE5640" s="97"/>
      <c r="BF5640" s="97"/>
      <c r="BG5640" s="40"/>
      <c r="BK5640" s="40"/>
      <c r="BL5640" s="79"/>
      <c r="BM5640" s="94"/>
      <c r="BO5640" s="97"/>
      <c r="BQ5640" s="40"/>
      <c r="BR5640" s="94"/>
      <c r="BS5640" s="94"/>
      <c r="BT5640" s="94"/>
      <c r="BU5640" s="40"/>
      <c r="BV5640" s="82"/>
      <c r="BW5640" s="94"/>
      <c r="BX5640" s="48"/>
      <c r="BY5640" s="97"/>
      <c r="BZ5640" s="48"/>
      <c r="CA5640" s="40"/>
      <c r="CB5640" s="94"/>
      <c r="CC5640" s="94"/>
      <c r="CD5640" s="94"/>
      <c r="CE5640" s="40"/>
      <c r="CF5640" s="73"/>
      <c r="CG5640" s="41"/>
      <c r="CH5640" s="41"/>
      <c r="CI5640" s="41"/>
      <c r="CJ5640" s="41"/>
      <c r="CK5640" s="41"/>
      <c r="CL5640" s="68"/>
      <c r="CM5640" s="41"/>
      <c r="CN5640" s="41"/>
      <c r="CO5640" s="39"/>
      <c r="CP5640" s="78"/>
    </row>
    <row r="5641" spans="1:94" s="38" customFormat="1" x14ac:dyDescent="0.25">
      <c r="A5641" s="38">
        <v>5638</v>
      </c>
      <c r="F5641" s="39"/>
      <c r="Q5641" s="39"/>
      <c r="R5641" s="40"/>
      <c r="S5641" s="40"/>
      <c r="T5641" s="39"/>
      <c r="AG5641" s="110"/>
      <c r="AH5641" s="94"/>
      <c r="AJ5641" s="97"/>
      <c r="AL5641" s="39"/>
      <c r="AP5641" s="39"/>
      <c r="AQ5641" s="77"/>
      <c r="AR5641" s="94"/>
      <c r="AT5641" s="97"/>
      <c r="BB5641" s="79"/>
      <c r="BC5641" s="94"/>
      <c r="BE5641" s="97"/>
      <c r="BF5641" s="97"/>
      <c r="BG5641" s="40"/>
      <c r="BK5641" s="40"/>
      <c r="BL5641" s="79"/>
      <c r="BM5641" s="94"/>
      <c r="BO5641" s="97"/>
      <c r="BQ5641" s="40"/>
      <c r="BR5641" s="94"/>
      <c r="BS5641" s="94"/>
      <c r="BT5641" s="94"/>
      <c r="BU5641" s="40"/>
      <c r="BV5641" s="82"/>
      <c r="BW5641" s="94"/>
      <c r="BX5641" s="48"/>
      <c r="BY5641" s="97"/>
      <c r="BZ5641" s="48"/>
      <c r="CA5641" s="40"/>
      <c r="CB5641" s="94"/>
      <c r="CC5641" s="94"/>
      <c r="CD5641" s="94"/>
      <c r="CE5641" s="40"/>
      <c r="CF5641" s="73"/>
      <c r="CG5641" s="41"/>
      <c r="CH5641" s="41"/>
      <c r="CI5641" s="41"/>
      <c r="CJ5641" s="41"/>
      <c r="CK5641" s="41"/>
      <c r="CL5641" s="68"/>
      <c r="CM5641" s="41"/>
      <c r="CN5641" s="41"/>
      <c r="CO5641" s="39"/>
      <c r="CP5641" s="78"/>
    </row>
    <row r="5642" spans="1:94" s="38" customFormat="1" x14ac:dyDescent="0.25">
      <c r="A5642" s="38">
        <v>5639</v>
      </c>
      <c r="F5642" s="39"/>
      <c r="Q5642" s="39"/>
      <c r="R5642" s="40"/>
      <c r="S5642" s="40"/>
      <c r="T5642" s="39"/>
      <c r="AG5642" s="110"/>
      <c r="AH5642" s="94"/>
      <c r="AJ5642" s="97"/>
      <c r="AL5642" s="39"/>
      <c r="AP5642" s="39"/>
      <c r="AQ5642" s="77"/>
      <c r="AR5642" s="94"/>
      <c r="AT5642" s="97"/>
      <c r="BB5642" s="79"/>
      <c r="BC5642" s="94"/>
      <c r="BE5642" s="97"/>
      <c r="BF5642" s="97"/>
      <c r="BG5642" s="40"/>
      <c r="BK5642" s="40"/>
      <c r="BL5642" s="79"/>
      <c r="BM5642" s="94"/>
      <c r="BO5642" s="97"/>
      <c r="BQ5642" s="40"/>
      <c r="BR5642" s="94"/>
      <c r="BS5642" s="94"/>
      <c r="BT5642" s="94"/>
      <c r="BU5642" s="40"/>
      <c r="BV5642" s="82"/>
      <c r="BW5642" s="94"/>
      <c r="BX5642" s="48"/>
      <c r="BY5642" s="97"/>
      <c r="BZ5642" s="48"/>
      <c r="CA5642" s="40"/>
      <c r="CB5642" s="94"/>
      <c r="CC5642" s="94"/>
      <c r="CD5642" s="94"/>
      <c r="CE5642" s="40"/>
      <c r="CF5642" s="73"/>
      <c r="CG5642" s="41"/>
      <c r="CH5642" s="41"/>
      <c r="CI5642" s="41"/>
      <c r="CJ5642" s="41"/>
      <c r="CK5642" s="41"/>
      <c r="CL5642" s="68"/>
      <c r="CM5642" s="41"/>
      <c r="CN5642" s="41"/>
      <c r="CO5642" s="39"/>
      <c r="CP5642" s="78"/>
    </row>
    <row r="5643" spans="1:94" s="38" customFormat="1" x14ac:dyDescent="0.25">
      <c r="A5643" s="38">
        <v>5640</v>
      </c>
      <c r="F5643" s="39"/>
      <c r="Q5643" s="39"/>
      <c r="R5643" s="40"/>
      <c r="S5643" s="40"/>
      <c r="T5643" s="39"/>
      <c r="AG5643" s="110"/>
      <c r="AH5643" s="94"/>
      <c r="AJ5643" s="97"/>
      <c r="AL5643" s="39"/>
      <c r="AP5643" s="39"/>
      <c r="AQ5643" s="77"/>
      <c r="AR5643" s="94"/>
      <c r="AT5643" s="97"/>
      <c r="BB5643" s="79"/>
      <c r="BC5643" s="94"/>
      <c r="BE5643" s="97"/>
      <c r="BF5643" s="97"/>
      <c r="BG5643" s="40"/>
      <c r="BK5643" s="40"/>
      <c r="BL5643" s="79"/>
      <c r="BM5643" s="94"/>
      <c r="BO5643" s="97"/>
      <c r="BQ5643" s="40"/>
      <c r="BR5643" s="94"/>
      <c r="BS5643" s="94"/>
      <c r="BT5643" s="94"/>
      <c r="BU5643" s="40"/>
      <c r="BV5643" s="82"/>
      <c r="BW5643" s="94"/>
      <c r="BX5643" s="48"/>
      <c r="BY5643" s="97"/>
      <c r="BZ5643" s="48"/>
      <c r="CA5643" s="40"/>
      <c r="CB5643" s="94"/>
      <c r="CC5643" s="94"/>
      <c r="CD5643" s="94"/>
      <c r="CE5643" s="40"/>
      <c r="CF5643" s="73"/>
      <c r="CG5643" s="41"/>
      <c r="CH5643" s="41"/>
      <c r="CI5643" s="41"/>
      <c r="CJ5643" s="41"/>
      <c r="CK5643" s="41"/>
      <c r="CL5643" s="68"/>
      <c r="CM5643" s="41"/>
      <c r="CN5643" s="41"/>
      <c r="CO5643" s="39"/>
      <c r="CP5643" s="78"/>
    </row>
    <row r="5644" spans="1:94" s="38" customFormat="1" x14ac:dyDescent="0.25">
      <c r="A5644" s="38">
        <v>5641</v>
      </c>
      <c r="F5644" s="39"/>
      <c r="Q5644" s="39"/>
      <c r="R5644" s="40"/>
      <c r="S5644" s="40"/>
      <c r="T5644" s="39"/>
      <c r="AG5644" s="110"/>
      <c r="AH5644" s="94"/>
      <c r="AJ5644" s="97"/>
      <c r="AL5644" s="39"/>
      <c r="AP5644" s="39"/>
      <c r="AQ5644" s="77"/>
      <c r="AR5644" s="94"/>
      <c r="AT5644" s="97"/>
      <c r="BB5644" s="79"/>
      <c r="BC5644" s="94"/>
      <c r="BE5644" s="97"/>
      <c r="BF5644" s="97"/>
      <c r="BG5644" s="40"/>
      <c r="BK5644" s="40"/>
      <c r="BL5644" s="79"/>
      <c r="BM5644" s="94"/>
      <c r="BO5644" s="97"/>
      <c r="BQ5644" s="40"/>
      <c r="BR5644" s="94"/>
      <c r="BS5644" s="94"/>
      <c r="BT5644" s="94"/>
      <c r="BU5644" s="40"/>
      <c r="BV5644" s="82"/>
      <c r="BW5644" s="94"/>
      <c r="BX5644" s="48"/>
      <c r="BY5644" s="97"/>
      <c r="BZ5644" s="48"/>
      <c r="CA5644" s="40"/>
      <c r="CB5644" s="94"/>
      <c r="CC5644" s="94"/>
      <c r="CD5644" s="94"/>
      <c r="CE5644" s="40"/>
      <c r="CF5644" s="73"/>
      <c r="CG5644" s="41"/>
      <c r="CH5644" s="41"/>
      <c r="CI5644" s="41"/>
      <c r="CJ5644" s="41"/>
      <c r="CK5644" s="41"/>
      <c r="CL5644" s="68"/>
      <c r="CM5644" s="41"/>
      <c r="CN5644" s="41"/>
      <c r="CO5644" s="39"/>
      <c r="CP5644" s="78"/>
    </row>
    <row r="5645" spans="1:94" s="38" customFormat="1" x14ac:dyDescent="0.25">
      <c r="A5645" s="38">
        <v>5642</v>
      </c>
      <c r="F5645" s="39"/>
      <c r="Q5645" s="39"/>
      <c r="R5645" s="40"/>
      <c r="S5645" s="40"/>
      <c r="T5645" s="39"/>
      <c r="AG5645" s="110"/>
      <c r="AH5645" s="94"/>
      <c r="AJ5645" s="97"/>
      <c r="AL5645" s="39"/>
      <c r="AP5645" s="39"/>
      <c r="AQ5645" s="77"/>
      <c r="AR5645" s="94"/>
      <c r="AT5645" s="97"/>
      <c r="BB5645" s="79"/>
      <c r="BC5645" s="94"/>
      <c r="BE5645" s="97"/>
      <c r="BF5645" s="97"/>
      <c r="BG5645" s="40"/>
      <c r="BK5645" s="40"/>
      <c r="BL5645" s="79"/>
      <c r="BM5645" s="94"/>
      <c r="BO5645" s="97"/>
      <c r="BQ5645" s="40"/>
      <c r="BR5645" s="94"/>
      <c r="BS5645" s="94"/>
      <c r="BT5645" s="94"/>
      <c r="BU5645" s="40"/>
      <c r="BV5645" s="82"/>
      <c r="BW5645" s="94"/>
      <c r="BX5645" s="48"/>
      <c r="BY5645" s="97"/>
      <c r="BZ5645" s="48"/>
      <c r="CA5645" s="40"/>
      <c r="CB5645" s="94"/>
      <c r="CC5645" s="94"/>
      <c r="CD5645" s="94"/>
      <c r="CE5645" s="40"/>
      <c r="CF5645" s="73"/>
      <c r="CG5645" s="41"/>
      <c r="CH5645" s="41"/>
      <c r="CI5645" s="41"/>
      <c r="CJ5645" s="41"/>
      <c r="CK5645" s="41"/>
      <c r="CL5645" s="68"/>
      <c r="CM5645" s="41"/>
      <c r="CN5645" s="41"/>
      <c r="CO5645" s="39"/>
      <c r="CP5645" s="78"/>
    </row>
    <row r="5646" spans="1:94" s="38" customFormat="1" x14ac:dyDescent="0.25">
      <c r="A5646" s="38">
        <v>5643</v>
      </c>
      <c r="F5646" s="39"/>
      <c r="Q5646" s="39"/>
      <c r="R5646" s="40"/>
      <c r="S5646" s="40"/>
      <c r="T5646" s="39"/>
      <c r="AG5646" s="110"/>
      <c r="AH5646" s="94"/>
      <c r="AJ5646" s="97"/>
      <c r="AL5646" s="39"/>
      <c r="AP5646" s="39"/>
      <c r="AQ5646" s="77"/>
      <c r="AR5646" s="94"/>
      <c r="AT5646" s="97"/>
      <c r="BB5646" s="79"/>
      <c r="BC5646" s="94"/>
      <c r="BE5646" s="97"/>
      <c r="BF5646" s="97"/>
      <c r="BG5646" s="40"/>
      <c r="BK5646" s="40"/>
      <c r="BL5646" s="79"/>
      <c r="BM5646" s="94"/>
      <c r="BO5646" s="97"/>
      <c r="BQ5646" s="40"/>
      <c r="BR5646" s="94"/>
      <c r="BS5646" s="94"/>
      <c r="BT5646" s="94"/>
      <c r="BU5646" s="40"/>
      <c r="BV5646" s="82"/>
      <c r="BW5646" s="94"/>
      <c r="BX5646" s="48"/>
      <c r="BY5646" s="97"/>
      <c r="BZ5646" s="48"/>
      <c r="CA5646" s="40"/>
      <c r="CB5646" s="94"/>
      <c r="CC5646" s="94"/>
      <c r="CD5646" s="94"/>
      <c r="CE5646" s="40"/>
      <c r="CF5646" s="73"/>
      <c r="CG5646" s="41"/>
      <c r="CH5646" s="41"/>
      <c r="CI5646" s="41"/>
      <c r="CJ5646" s="41"/>
      <c r="CK5646" s="41"/>
      <c r="CL5646" s="68"/>
      <c r="CM5646" s="41"/>
      <c r="CN5646" s="41"/>
      <c r="CO5646" s="39"/>
      <c r="CP5646" s="78"/>
    </row>
    <row r="5647" spans="1:94" s="38" customFormat="1" x14ac:dyDescent="0.25">
      <c r="A5647" s="38">
        <v>5644</v>
      </c>
      <c r="F5647" s="39"/>
      <c r="Q5647" s="39"/>
      <c r="R5647" s="40"/>
      <c r="S5647" s="40"/>
      <c r="T5647" s="39"/>
      <c r="AG5647" s="110"/>
      <c r="AH5647" s="94"/>
      <c r="AJ5647" s="97"/>
      <c r="AL5647" s="39"/>
      <c r="AP5647" s="39"/>
      <c r="AQ5647" s="77"/>
      <c r="AR5647" s="94"/>
      <c r="AT5647" s="97"/>
      <c r="BB5647" s="79"/>
      <c r="BC5647" s="94"/>
      <c r="BE5647" s="97"/>
      <c r="BF5647" s="97"/>
      <c r="BG5647" s="40"/>
      <c r="BK5647" s="40"/>
      <c r="BL5647" s="79"/>
      <c r="BM5647" s="94"/>
      <c r="BO5647" s="97"/>
      <c r="BQ5647" s="40"/>
      <c r="BR5647" s="94"/>
      <c r="BS5647" s="94"/>
      <c r="BT5647" s="94"/>
      <c r="BU5647" s="40"/>
      <c r="BV5647" s="82"/>
      <c r="BW5647" s="94"/>
      <c r="BX5647" s="48"/>
      <c r="BY5647" s="97"/>
      <c r="BZ5647" s="48"/>
      <c r="CA5647" s="40"/>
      <c r="CB5647" s="94"/>
      <c r="CC5647" s="94"/>
      <c r="CD5647" s="94"/>
      <c r="CE5647" s="40"/>
      <c r="CF5647" s="73"/>
      <c r="CG5647" s="41"/>
      <c r="CH5647" s="41"/>
      <c r="CI5647" s="41"/>
      <c r="CJ5647" s="41"/>
      <c r="CK5647" s="41"/>
      <c r="CL5647" s="68"/>
      <c r="CM5647" s="41"/>
      <c r="CN5647" s="41"/>
      <c r="CO5647" s="39"/>
      <c r="CP5647" s="78"/>
    </row>
    <row r="5648" spans="1:94" s="38" customFormat="1" x14ac:dyDescent="0.25">
      <c r="A5648" s="38">
        <v>5645</v>
      </c>
      <c r="F5648" s="39"/>
      <c r="Q5648" s="39"/>
      <c r="R5648" s="40"/>
      <c r="S5648" s="40"/>
      <c r="T5648" s="39"/>
      <c r="AG5648" s="110"/>
      <c r="AH5648" s="94"/>
      <c r="AJ5648" s="97"/>
      <c r="AL5648" s="39"/>
      <c r="AP5648" s="39"/>
      <c r="AQ5648" s="77"/>
      <c r="AR5648" s="94"/>
      <c r="AT5648" s="97"/>
      <c r="BB5648" s="79"/>
      <c r="BC5648" s="94"/>
      <c r="BE5648" s="97"/>
      <c r="BF5648" s="97"/>
      <c r="BG5648" s="40"/>
      <c r="BK5648" s="40"/>
      <c r="BL5648" s="79"/>
      <c r="BM5648" s="94"/>
      <c r="BO5648" s="97"/>
      <c r="BQ5648" s="40"/>
      <c r="BR5648" s="94"/>
      <c r="BS5648" s="94"/>
      <c r="BT5648" s="94"/>
      <c r="BU5648" s="40"/>
      <c r="BV5648" s="82"/>
      <c r="BW5648" s="94"/>
      <c r="BX5648" s="48"/>
      <c r="BY5648" s="97"/>
      <c r="BZ5648" s="48"/>
      <c r="CA5648" s="40"/>
      <c r="CB5648" s="94"/>
      <c r="CC5648" s="94"/>
      <c r="CD5648" s="94"/>
      <c r="CE5648" s="40"/>
      <c r="CF5648" s="73"/>
      <c r="CG5648" s="41"/>
      <c r="CH5648" s="41"/>
      <c r="CI5648" s="41"/>
      <c r="CJ5648" s="41"/>
      <c r="CK5648" s="41"/>
      <c r="CL5648" s="68"/>
      <c r="CM5648" s="41"/>
      <c r="CN5648" s="41"/>
      <c r="CO5648" s="39"/>
      <c r="CP5648" s="78"/>
    </row>
    <row r="5649" spans="1:94" s="38" customFormat="1" x14ac:dyDescent="0.25">
      <c r="A5649" s="38">
        <v>5646</v>
      </c>
      <c r="F5649" s="39"/>
      <c r="Q5649" s="39"/>
      <c r="R5649" s="40"/>
      <c r="S5649" s="40"/>
      <c r="T5649" s="39"/>
      <c r="AG5649" s="110"/>
      <c r="AH5649" s="94"/>
      <c r="AJ5649" s="97"/>
      <c r="AL5649" s="39"/>
      <c r="AP5649" s="39"/>
      <c r="AQ5649" s="77"/>
      <c r="AR5649" s="94"/>
      <c r="AT5649" s="97"/>
      <c r="BB5649" s="79"/>
      <c r="BC5649" s="94"/>
      <c r="BE5649" s="97"/>
      <c r="BF5649" s="97"/>
      <c r="BG5649" s="40"/>
      <c r="BK5649" s="40"/>
      <c r="BL5649" s="79"/>
      <c r="BM5649" s="94"/>
      <c r="BO5649" s="97"/>
      <c r="BQ5649" s="40"/>
      <c r="BR5649" s="94"/>
      <c r="BS5649" s="94"/>
      <c r="BT5649" s="94"/>
      <c r="BU5649" s="40"/>
      <c r="BV5649" s="82"/>
      <c r="BW5649" s="94"/>
      <c r="BX5649" s="48"/>
      <c r="BY5649" s="97"/>
      <c r="BZ5649" s="48"/>
      <c r="CA5649" s="40"/>
      <c r="CB5649" s="94"/>
      <c r="CC5649" s="94"/>
      <c r="CD5649" s="94"/>
      <c r="CE5649" s="40"/>
      <c r="CF5649" s="73"/>
      <c r="CG5649" s="41"/>
      <c r="CH5649" s="41"/>
      <c r="CI5649" s="41"/>
      <c r="CJ5649" s="41"/>
      <c r="CK5649" s="41"/>
      <c r="CL5649" s="68"/>
      <c r="CM5649" s="41"/>
      <c r="CN5649" s="41"/>
      <c r="CO5649" s="39"/>
      <c r="CP5649" s="78"/>
    </row>
    <row r="5650" spans="1:94" s="38" customFormat="1" x14ac:dyDescent="0.25">
      <c r="A5650" s="38">
        <v>5647</v>
      </c>
      <c r="F5650" s="39"/>
      <c r="Q5650" s="39"/>
      <c r="R5650" s="40"/>
      <c r="S5650" s="40"/>
      <c r="T5650" s="39"/>
      <c r="AG5650" s="110"/>
      <c r="AH5650" s="94"/>
      <c r="AJ5650" s="97"/>
      <c r="AL5650" s="39"/>
      <c r="AP5650" s="39"/>
      <c r="AQ5650" s="77"/>
      <c r="AR5650" s="94"/>
      <c r="AT5650" s="97"/>
      <c r="BB5650" s="79"/>
      <c r="BC5650" s="94"/>
      <c r="BE5650" s="97"/>
      <c r="BF5650" s="97"/>
      <c r="BG5650" s="40"/>
      <c r="BK5650" s="40"/>
      <c r="BL5650" s="79"/>
      <c r="BM5650" s="94"/>
      <c r="BO5650" s="97"/>
      <c r="BQ5650" s="40"/>
      <c r="BR5650" s="94"/>
      <c r="BS5650" s="94"/>
      <c r="BT5650" s="94"/>
      <c r="BU5650" s="40"/>
      <c r="BV5650" s="82"/>
      <c r="BW5650" s="94"/>
      <c r="BX5650" s="48"/>
      <c r="BY5650" s="97"/>
      <c r="BZ5650" s="48"/>
      <c r="CA5650" s="40"/>
      <c r="CB5650" s="94"/>
      <c r="CC5650" s="94"/>
      <c r="CD5650" s="94"/>
      <c r="CE5650" s="40"/>
      <c r="CF5650" s="73"/>
      <c r="CG5650" s="41"/>
      <c r="CH5650" s="41"/>
      <c r="CI5650" s="41"/>
      <c r="CJ5650" s="41"/>
      <c r="CK5650" s="41"/>
      <c r="CL5650" s="68"/>
      <c r="CM5650" s="41"/>
      <c r="CN5650" s="41"/>
      <c r="CO5650" s="39"/>
      <c r="CP5650" s="78"/>
    </row>
    <row r="5651" spans="1:94" s="38" customFormat="1" x14ac:dyDescent="0.25">
      <c r="A5651" s="38">
        <v>5648</v>
      </c>
      <c r="F5651" s="39"/>
      <c r="Q5651" s="39"/>
      <c r="R5651" s="40"/>
      <c r="S5651" s="40"/>
      <c r="T5651" s="39"/>
      <c r="AG5651" s="110"/>
      <c r="AH5651" s="94"/>
      <c r="AJ5651" s="97"/>
      <c r="AL5651" s="39"/>
      <c r="AP5651" s="39"/>
      <c r="AQ5651" s="77"/>
      <c r="AR5651" s="94"/>
      <c r="AT5651" s="97"/>
      <c r="BB5651" s="79"/>
      <c r="BC5651" s="94"/>
      <c r="BE5651" s="97"/>
      <c r="BF5651" s="97"/>
      <c r="BG5651" s="40"/>
      <c r="BK5651" s="40"/>
      <c r="BL5651" s="79"/>
      <c r="BM5651" s="94"/>
      <c r="BO5651" s="97"/>
      <c r="BQ5651" s="40"/>
      <c r="BR5651" s="94"/>
      <c r="BS5651" s="94"/>
      <c r="BT5651" s="94"/>
      <c r="BU5651" s="40"/>
      <c r="BV5651" s="82"/>
      <c r="BW5651" s="94"/>
      <c r="BX5651" s="48"/>
      <c r="BY5651" s="97"/>
      <c r="BZ5651" s="48"/>
      <c r="CA5651" s="40"/>
      <c r="CB5651" s="94"/>
      <c r="CC5651" s="94"/>
      <c r="CD5651" s="94"/>
      <c r="CE5651" s="40"/>
      <c r="CF5651" s="73"/>
      <c r="CG5651" s="41"/>
      <c r="CH5651" s="41"/>
      <c r="CI5651" s="41"/>
      <c r="CJ5651" s="41"/>
      <c r="CK5651" s="41"/>
      <c r="CL5651" s="68"/>
      <c r="CM5651" s="41"/>
      <c r="CN5651" s="41"/>
      <c r="CO5651" s="39"/>
      <c r="CP5651" s="78"/>
    </row>
    <row r="5652" spans="1:94" s="38" customFormat="1" x14ac:dyDescent="0.25">
      <c r="A5652" s="38">
        <v>5649</v>
      </c>
      <c r="F5652" s="39"/>
      <c r="Q5652" s="39"/>
      <c r="R5652" s="40"/>
      <c r="S5652" s="40"/>
      <c r="T5652" s="39"/>
      <c r="AG5652" s="110"/>
      <c r="AH5652" s="94"/>
      <c r="AJ5652" s="97"/>
      <c r="AL5652" s="39"/>
      <c r="AP5652" s="39"/>
      <c r="AQ5652" s="77"/>
      <c r="AR5652" s="94"/>
      <c r="AT5652" s="97"/>
      <c r="BB5652" s="79"/>
      <c r="BC5652" s="94"/>
      <c r="BE5652" s="97"/>
      <c r="BF5652" s="97"/>
      <c r="BG5652" s="40"/>
      <c r="BK5652" s="40"/>
      <c r="BL5652" s="79"/>
      <c r="BM5652" s="94"/>
      <c r="BO5652" s="97"/>
      <c r="BQ5652" s="40"/>
      <c r="BR5652" s="94"/>
      <c r="BS5652" s="94"/>
      <c r="BT5652" s="94"/>
      <c r="BU5652" s="40"/>
      <c r="BV5652" s="82"/>
      <c r="BW5652" s="94"/>
      <c r="BX5652" s="48"/>
      <c r="BY5652" s="97"/>
      <c r="BZ5652" s="48"/>
      <c r="CA5652" s="40"/>
      <c r="CB5652" s="94"/>
      <c r="CC5652" s="94"/>
      <c r="CD5652" s="94"/>
      <c r="CE5652" s="40"/>
      <c r="CF5652" s="73"/>
      <c r="CG5652" s="41"/>
      <c r="CH5652" s="41"/>
      <c r="CI5652" s="41"/>
      <c r="CJ5652" s="41"/>
      <c r="CK5652" s="41"/>
      <c r="CL5652" s="68"/>
      <c r="CM5652" s="41"/>
      <c r="CN5652" s="41"/>
      <c r="CO5652" s="39"/>
      <c r="CP5652" s="78"/>
    </row>
    <row r="5653" spans="1:94" s="38" customFormat="1" x14ac:dyDescent="0.25">
      <c r="A5653" s="38">
        <v>5650</v>
      </c>
      <c r="F5653" s="39"/>
      <c r="Q5653" s="39"/>
      <c r="R5653" s="40"/>
      <c r="S5653" s="40"/>
      <c r="T5653" s="39"/>
      <c r="AG5653" s="110"/>
      <c r="AH5653" s="94"/>
      <c r="AJ5653" s="97"/>
      <c r="AL5653" s="39"/>
      <c r="AP5653" s="39"/>
      <c r="AQ5653" s="77"/>
      <c r="AR5653" s="94"/>
      <c r="AT5653" s="97"/>
      <c r="BB5653" s="79"/>
      <c r="BC5653" s="94"/>
      <c r="BE5653" s="97"/>
      <c r="BF5653" s="97"/>
      <c r="BG5653" s="40"/>
      <c r="BK5653" s="40"/>
      <c r="BL5653" s="79"/>
      <c r="BM5653" s="94"/>
      <c r="BO5653" s="97"/>
      <c r="BQ5653" s="40"/>
      <c r="BR5653" s="94"/>
      <c r="BS5653" s="94"/>
      <c r="BT5653" s="94"/>
      <c r="BU5653" s="40"/>
      <c r="BV5653" s="82"/>
      <c r="BW5653" s="94"/>
      <c r="BX5653" s="48"/>
      <c r="BY5653" s="97"/>
      <c r="BZ5653" s="48"/>
      <c r="CA5653" s="40"/>
      <c r="CB5653" s="94"/>
      <c r="CC5653" s="94"/>
      <c r="CD5653" s="94"/>
      <c r="CE5653" s="40"/>
      <c r="CF5653" s="73"/>
      <c r="CG5653" s="41"/>
      <c r="CH5653" s="41"/>
      <c r="CI5653" s="41"/>
      <c r="CJ5653" s="41"/>
      <c r="CK5653" s="41"/>
      <c r="CL5653" s="68"/>
      <c r="CM5653" s="41"/>
      <c r="CN5653" s="41"/>
      <c r="CO5653" s="39"/>
      <c r="CP5653" s="78"/>
    </row>
    <row r="5654" spans="1:94" s="38" customFormat="1" x14ac:dyDescent="0.25">
      <c r="A5654" s="38">
        <v>5651</v>
      </c>
      <c r="F5654" s="39"/>
      <c r="Q5654" s="39"/>
      <c r="R5654" s="40"/>
      <c r="S5654" s="40"/>
      <c r="T5654" s="39"/>
      <c r="AG5654" s="110"/>
      <c r="AH5654" s="94"/>
      <c r="AJ5654" s="97"/>
      <c r="AL5654" s="39"/>
      <c r="AP5654" s="39"/>
      <c r="AQ5654" s="77"/>
      <c r="AR5654" s="94"/>
      <c r="AT5654" s="97"/>
      <c r="BB5654" s="79"/>
      <c r="BC5654" s="94"/>
      <c r="BE5654" s="97"/>
      <c r="BF5654" s="97"/>
      <c r="BG5654" s="40"/>
      <c r="BK5654" s="40"/>
      <c r="BL5654" s="79"/>
      <c r="BM5654" s="94"/>
      <c r="BO5654" s="97"/>
      <c r="BQ5654" s="40"/>
      <c r="BR5654" s="94"/>
      <c r="BS5654" s="94"/>
      <c r="BT5654" s="94"/>
      <c r="BU5654" s="40"/>
      <c r="BV5654" s="82"/>
      <c r="BW5654" s="94"/>
      <c r="BX5654" s="48"/>
      <c r="BY5654" s="97"/>
      <c r="BZ5654" s="48"/>
      <c r="CA5654" s="40"/>
      <c r="CB5654" s="94"/>
      <c r="CC5654" s="94"/>
      <c r="CD5654" s="94"/>
      <c r="CE5654" s="40"/>
      <c r="CF5654" s="73"/>
      <c r="CG5654" s="41"/>
      <c r="CH5654" s="41"/>
      <c r="CI5654" s="41"/>
      <c r="CJ5654" s="41"/>
      <c r="CK5654" s="41"/>
      <c r="CL5654" s="68"/>
      <c r="CM5654" s="41"/>
      <c r="CN5654" s="41"/>
      <c r="CO5654" s="39"/>
      <c r="CP5654" s="78"/>
    </row>
    <row r="5655" spans="1:94" s="38" customFormat="1" x14ac:dyDescent="0.25">
      <c r="A5655" s="38">
        <v>5652</v>
      </c>
      <c r="F5655" s="39"/>
      <c r="Q5655" s="39"/>
      <c r="R5655" s="40"/>
      <c r="S5655" s="40"/>
      <c r="T5655" s="39"/>
      <c r="AG5655" s="110"/>
      <c r="AH5655" s="94"/>
      <c r="AJ5655" s="97"/>
      <c r="AL5655" s="39"/>
      <c r="AP5655" s="39"/>
      <c r="AQ5655" s="77"/>
      <c r="AR5655" s="94"/>
      <c r="AT5655" s="97"/>
      <c r="BB5655" s="79"/>
      <c r="BC5655" s="94"/>
      <c r="BE5655" s="97"/>
      <c r="BF5655" s="97"/>
      <c r="BG5655" s="40"/>
      <c r="BK5655" s="40"/>
      <c r="BL5655" s="79"/>
      <c r="BM5655" s="94"/>
      <c r="BO5655" s="97"/>
      <c r="BQ5655" s="40"/>
      <c r="BR5655" s="94"/>
      <c r="BS5655" s="94"/>
      <c r="BT5655" s="94"/>
      <c r="BU5655" s="40"/>
      <c r="BV5655" s="82"/>
      <c r="BW5655" s="94"/>
      <c r="BX5655" s="48"/>
      <c r="BY5655" s="97"/>
      <c r="BZ5655" s="48"/>
      <c r="CA5655" s="40"/>
      <c r="CB5655" s="94"/>
      <c r="CC5655" s="94"/>
      <c r="CD5655" s="94"/>
      <c r="CE5655" s="40"/>
      <c r="CF5655" s="73"/>
      <c r="CG5655" s="41"/>
      <c r="CH5655" s="41"/>
      <c r="CI5655" s="41"/>
      <c r="CJ5655" s="41"/>
      <c r="CK5655" s="41"/>
      <c r="CL5655" s="68"/>
      <c r="CM5655" s="41"/>
      <c r="CN5655" s="41"/>
      <c r="CO5655" s="39"/>
      <c r="CP5655" s="78"/>
    </row>
    <row r="5656" spans="1:94" s="38" customFormat="1" x14ac:dyDescent="0.25">
      <c r="A5656" s="38">
        <v>5653</v>
      </c>
      <c r="F5656" s="39"/>
      <c r="Q5656" s="39"/>
      <c r="R5656" s="40"/>
      <c r="S5656" s="40"/>
      <c r="T5656" s="39"/>
      <c r="AG5656" s="110"/>
      <c r="AH5656" s="94"/>
      <c r="AJ5656" s="97"/>
      <c r="AL5656" s="39"/>
      <c r="AP5656" s="39"/>
      <c r="AQ5656" s="77"/>
      <c r="AR5656" s="94"/>
      <c r="AT5656" s="97"/>
      <c r="BB5656" s="79"/>
      <c r="BC5656" s="94"/>
      <c r="BE5656" s="97"/>
      <c r="BF5656" s="97"/>
      <c r="BG5656" s="40"/>
      <c r="BK5656" s="40"/>
      <c r="BL5656" s="79"/>
      <c r="BM5656" s="94"/>
      <c r="BO5656" s="97"/>
      <c r="BQ5656" s="40"/>
      <c r="BR5656" s="94"/>
      <c r="BS5656" s="94"/>
      <c r="BT5656" s="94"/>
      <c r="BU5656" s="40"/>
      <c r="BV5656" s="82"/>
      <c r="BW5656" s="94"/>
      <c r="BX5656" s="48"/>
      <c r="BY5656" s="97"/>
      <c r="BZ5656" s="48"/>
      <c r="CA5656" s="40"/>
      <c r="CB5656" s="94"/>
      <c r="CC5656" s="94"/>
      <c r="CD5656" s="94"/>
      <c r="CE5656" s="40"/>
      <c r="CF5656" s="73"/>
      <c r="CG5656" s="41"/>
      <c r="CH5656" s="41"/>
      <c r="CI5656" s="41"/>
      <c r="CJ5656" s="41"/>
      <c r="CK5656" s="41"/>
      <c r="CL5656" s="68"/>
      <c r="CM5656" s="41"/>
      <c r="CN5656" s="41"/>
      <c r="CO5656" s="39"/>
      <c r="CP5656" s="78"/>
    </row>
    <row r="5657" spans="1:94" s="38" customFormat="1" x14ac:dyDescent="0.25">
      <c r="A5657" s="38">
        <v>5654</v>
      </c>
      <c r="F5657" s="39"/>
      <c r="Q5657" s="39"/>
      <c r="R5657" s="40"/>
      <c r="S5657" s="40"/>
      <c r="T5657" s="39"/>
      <c r="AG5657" s="110"/>
      <c r="AH5657" s="94"/>
      <c r="AJ5657" s="97"/>
      <c r="AL5657" s="39"/>
      <c r="AP5657" s="39"/>
      <c r="AQ5657" s="77"/>
      <c r="AR5657" s="94"/>
      <c r="AT5657" s="97"/>
      <c r="BB5657" s="79"/>
      <c r="BC5657" s="94"/>
      <c r="BE5657" s="97"/>
      <c r="BF5657" s="97"/>
      <c r="BG5657" s="40"/>
      <c r="BK5657" s="40"/>
      <c r="BL5657" s="79"/>
      <c r="BM5657" s="94"/>
      <c r="BO5657" s="97"/>
      <c r="BQ5657" s="40"/>
      <c r="BR5657" s="94"/>
      <c r="BS5657" s="94"/>
      <c r="BT5657" s="94"/>
      <c r="BU5657" s="40"/>
      <c r="BV5657" s="82"/>
      <c r="BW5657" s="94"/>
      <c r="BX5657" s="48"/>
      <c r="BY5657" s="97"/>
      <c r="BZ5657" s="48"/>
      <c r="CA5657" s="40"/>
      <c r="CB5657" s="94"/>
      <c r="CC5657" s="94"/>
      <c r="CD5657" s="94"/>
      <c r="CE5657" s="40"/>
      <c r="CF5657" s="73"/>
      <c r="CG5657" s="41"/>
      <c r="CH5657" s="41"/>
      <c r="CI5657" s="41"/>
      <c r="CJ5657" s="41"/>
      <c r="CK5657" s="41"/>
      <c r="CL5657" s="68"/>
      <c r="CM5657" s="41"/>
      <c r="CN5657" s="41"/>
      <c r="CO5657" s="39"/>
      <c r="CP5657" s="78"/>
    </row>
    <row r="5658" spans="1:94" s="38" customFormat="1" x14ac:dyDescent="0.25">
      <c r="A5658" s="38">
        <v>5655</v>
      </c>
      <c r="F5658" s="39"/>
      <c r="Q5658" s="39"/>
      <c r="R5658" s="40"/>
      <c r="S5658" s="40"/>
      <c r="T5658" s="39"/>
      <c r="AG5658" s="110"/>
      <c r="AH5658" s="94"/>
      <c r="AJ5658" s="97"/>
      <c r="AL5658" s="39"/>
      <c r="AP5658" s="39"/>
      <c r="AQ5658" s="77"/>
      <c r="AR5658" s="94"/>
      <c r="AT5658" s="97"/>
      <c r="BB5658" s="79"/>
      <c r="BC5658" s="94"/>
      <c r="BE5658" s="97"/>
      <c r="BF5658" s="97"/>
      <c r="BG5658" s="40"/>
      <c r="BK5658" s="40"/>
      <c r="BL5658" s="79"/>
      <c r="BM5658" s="94"/>
      <c r="BO5658" s="97"/>
      <c r="BQ5658" s="40"/>
      <c r="BR5658" s="94"/>
      <c r="BS5658" s="94"/>
      <c r="BT5658" s="94"/>
      <c r="BU5658" s="40"/>
      <c r="BV5658" s="82"/>
      <c r="BW5658" s="94"/>
      <c r="BX5658" s="48"/>
      <c r="BY5658" s="97"/>
      <c r="BZ5658" s="48"/>
      <c r="CA5658" s="40"/>
      <c r="CB5658" s="94"/>
      <c r="CC5658" s="94"/>
      <c r="CD5658" s="94"/>
      <c r="CE5658" s="40"/>
      <c r="CF5658" s="73"/>
      <c r="CG5658" s="41"/>
      <c r="CH5658" s="41"/>
      <c r="CI5658" s="41"/>
      <c r="CJ5658" s="41"/>
      <c r="CK5658" s="41"/>
      <c r="CL5658" s="68"/>
      <c r="CM5658" s="41"/>
      <c r="CN5658" s="41"/>
      <c r="CO5658" s="39"/>
      <c r="CP5658" s="78"/>
    </row>
    <row r="5659" spans="1:94" s="38" customFormat="1" x14ac:dyDescent="0.25">
      <c r="A5659" s="38">
        <v>5656</v>
      </c>
      <c r="F5659" s="39"/>
      <c r="Q5659" s="39"/>
      <c r="R5659" s="40"/>
      <c r="S5659" s="40"/>
      <c r="T5659" s="39"/>
      <c r="AG5659" s="110"/>
      <c r="AH5659" s="94"/>
      <c r="AJ5659" s="97"/>
      <c r="AL5659" s="39"/>
      <c r="AP5659" s="39"/>
      <c r="AQ5659" s="77"/>
      <c r="AR5659" s="94"/>
      <c r="AT5659" s="97"/>
      <c r="BB5659" s="79"/>
      <c r="BC5659" s="94"/>
      <c r="BE5659" s="97"/>
      <c r="BF5659" s="97"/>
      <c r="BG5659" s="40"/>
      <c r="BK5659" s="40"/>
      <c r="BL5659" s="79"/>
      <c r="BM5659" s="94"/>
      <c r="BO5659" s="97"/>
      <c r="BQ5659" s="40"/>
      <c r="BR5659" s="94"/>
      <c r="BS5659" s="94"/>
      <c r="BT5659" s="94"/>
      <c r="BU5659" s="40"/>
      <c r="BV5659" s="82"/>
      <c r="BW5659" s="94"/>
      <c r="BX5659" s="48"/>
      <c r="BY5659" s="97"/>
      <c r="BZ5659" s="48"/>
      <c r="CA5659" s="40"/>
      <c r="CB5659" s="94"/>
      <c r="CC5659" s="94"/>
      <c r="CD5659" s="94"/>
      <c r="CE5659" s="40"/>
      <c r="CF5659" s="73"/>
      <c r="CG5659" s="41"/>
      <c r="CH5659" s="41"/>
      <c r="CI5659" s="41"/>
      <c r="CJ5659" s="41"/>
      <c r="CK5659" s="41"/>
      <c r="CL5659" s="68"/>
      <c r="CM5659" s="41"/>
      <c r="CN5659" s="41"/>
      <c r="CO5659" s="39"/>
      <c r="CP5659" s="78"/>
    </row>
    <row r="5660" spans="1:94" s="38" customFormat="1" x14ac:dyDescent="0.25">
      <c r="A5660" s="38">
        <v>5657</v>
      </c>
      <c r="F5660" s="39"/>
      <c r="Q5660" s="39"/>
      <c r="R5660" s="40"/>
      <c r="S5660" s="40"/>
      <c r="T5660" s="39"/>
      <c r="AG5660" s="110"/>
      <c r="AH5660" s="94"/>
      <c r="AJ5660" s="97"/>
      <c r="AL5660" s="39"/>
      <c r="AP5660" s="39"/>
      <c r="AQ5660" s="77"/>
      <c r="AR5660" s="94"/>
      <c r="AT5660" s="97"/>
      <c r="BB5660" s="79"/>
      <c r="BC5660" s="94"/>
      <c r="BE5660" s="97"/>
      <c r="BF5660" s="97"/>
      <c r="BG5660" s="40"/>
      <c r="BK5660" s="40"/>
      <c r="BL5660" s="79"/>
      <c r="BM5660" s="94"/>
      <c r="BO5660" s="97"/>
      <c r="BQ5660" s="40"/>
      <c r="BR5660" s="94"/>
      <c r="BS5660" s="94"/>
      <c r="BT5660" s="94"/>
      <c r="BU5660" s="40"/>
      <c r="BV5660" s="82"/>
      <c r="BW5660" s="94"/>
      <c r="BX5660" s="48"/>
      <c r="BY5660" s="97"/>
      <c r="BZ5660" s="48"/>
      <c r="CA5660" s="40"/>
      <c r="CB5660" s="94"/>
      <c r="CC5660" s="94"/>
      <c r="CD5660" s="94"/>
      <c r="CE5660" s="40"/>
      <c r="CF5660" s="73"/>
      <c r="CG5660" s="41"/>
      <c r="CH5660" s="41"/>
      <c r="CI5660" s="41"/>
      <c r="CJ5660" s="41"/>
      <c r="CK5660" s="41"/>
      <c r="CL5660" s="68"/>
      <c r="CM5660" s="41"/>
      <c r="CN5660" s="41"/>
      <c r="CO5660" s="39"/>
      <c r="CP5660" s="78"/>
    </row>
    <row r="5661" spans="1:94" s="38" customFormat="1" x14ac:dyDescent="0.25">
      <c r="A5661" s="38">
        <v>5658</v>
      </c>
      <c r="F5661" s="39"/>
      <c r="Q5661" s="39"/>
      <c r="R5661" s="40"/>
      <c r="S5661" s="40"/>
      <c r="T5661" s="39"/>
      <c r="AG5661" s="110"/>
      <c r="AH5661" s="94"/>
      <c r="AJ5661" s="97"/>
      <c r="AL5661" s="39"/>
      <c r="AP5661" s="39"/>
      <c r="AQ5661" s="77"/>
      <c r="AR5661" s="94"/>
      <c r="AT5661" s="97"/>
      <c r="BB5661" s="79"/>
      <c r="BC5661" s="94"/>
      <c r="BE5661" s="97"/>
      <c r="BF5661" s="97"/>
      <c r="BG5661" s="40"/>
      <c r="BK5661" s="40"/>
      <c r="BL5661" s="79"/>
      <c r="BM5661" s="94"/>
      <c r="BO5661" s="97"/>
      <c r="BQ5661" s="40"/>
      <c r="BR5661" s="94"/>
      <c r="BS5661" s="94"/>
      <c r="BT5661" s="94"/>
      <c r="BU5661" s="40"/>
      <c r="BV5661" s="82"/>
      <c r="BW5661" s="94"/>
      <c r="BX5661" s="48"/>
      <c r="BY5661" s="97"/>
      <c r="BZ5661" s="48"/>
      <c r="CA5661" s="40"/>
      <c r="CB5661" s="94"/>
      <c r="CC5661" s="94"/>
      <c r="CD5661" s="94"/>
      <c r="CE5661" s="40"/>
      <c r="CF5661" s="73"/>
      <c r="CG5661" s="41"/>
      <c r="CH5661" s="41"/>
      <c r="CI5661" s="41"/>
      <c r="CJ5661" s="41"/>
      <c r="CK5661" s="41"/>
      <c r="CL5661" s="68"/>
      <c r="CM5661" s="41"/>
      <c r="CN5661" s="41"/>
      <c r="CO5661" s="39"/>
      <c r="CP5661" s="78"/>
    </row>
    <row r="5662" spans="1:94" s="38" customFormat="1" x14ac:dyDescent="0.25">
      <c r="A5662" s="38">
        <v>5659</v>
      </c>
      <c r="F5662" s="39"/>
      <c r="Q5662" s="39"/>
      <c r="R5662" s="40"/>
      <c r="S5662" s="40"/>
      <c r="T5662" s="39"/>
      <c r="AG5662" s="110"/>
      <c r="AH5662" s="94"/>
      <c r="AJ5662" s="97"/>
      <c r="AL5662" s="39"/>
      <c r="AP5662" s="39"/>
      <c r="AQ5662" s="77"/>
      <c r="AR5662" s="94"/>
      <c r="AT5662" s="97"/>
      <c r="BB5662" s="79"/>
      <c r="BC5662" s="94"/>
      <c r="BE5662" s="97"/>
      <c r="BF5662" s="97"/>
      <c r="BG5662" s="40"/>
      <c r="BK5662" s="40"/>
      <c r="BL5662" s="79"/>
      <c r="BM5662" s="94"/>
      <c r="BO5662" s="97"/>
      <c r="BQ5662" s="40"/>
      <c r="BR5662" s="94"/>
      <c r="BS5662" s="94"/>
      <c r="BT5662" s="94"/>
      <c r="BU5662" s="40"/>
      <c r="BV5662" s="82"/>
      <c r="BW5662" s="94"/>
      <c r="BX5662" s="48"/>
      <c r="BY5662" s="97"/>
      <c r="BZ5662" s="48"/>
      <c r="CA5662" s="40"/>
      <c r="CB5662" s="94"/>
      <c r="CC5662" s="94"/>
      <c r="CD5662" s="94"/>
      <c r="CE5662" s="40"/>
      <c r="CF5662" s="73"/>
      <c r="CG5662" s="41"/>
      <c r="CH5662" s="41"/>
      <c r="CI5662" s="41"/>
      <c r="CJ5662" s="41"/>
      <c r="CK5662" s="41"/>
      <c r="CL5662" s="68"/>
      <c r="CM5662" s="41"/>
      <c r="CN5662" s="41"/>
      <c r="CO5662" s="39"/>
      <c r="CP5662" s="78"/>
    </row>
    <row r="5663" spans="1:94" s="38" customFormat="1" x14ac:dyDescent="0.25">
      <c r="A5663" s="38">
        <v>5660</v>
      </c>
      <c r="F5663" s="39"/>
      <c r="Q5663" s="39"/>
      <c r="R5663" s="40"/>
      <c r="S5663" s="40"/>
      <c r="T5663" s="39"/>
      <c r="AG5663" s="110"/>
      <c r="AH5663" s="94"/>
      <c r="AJ5663" s="97"/>
      <c r="AL5663" s="39"/>
      <c r="AP5663" s="39"/>
      <c r="AQ5663" s="77"/>
      <c r="AR5663" s="94"/>
      <c r="AT5663" s="97"/>
      <c r="BB5663" s="79"/>
      <c r="BC5663" s="94"/>
      <c r="BE5663" s="97"/>
      <c r="BF5663" s="97"/>
      <c r="BG5663" s="40"/>
      <c r="BK5663" s="40"/>
      <c r="BL5663" s="79"/>
      <c r="BM5663" s="94"/>
      <c r="BO5663" s="97"/>
      <c r="BQ5663" s="40"/>
      <c r="BR5663" s="94"/>
      <c r="BS5663" s="94"/>
      <c r="BT5663" s="94"/>
      <c r="BU5663" s="40"/>
      <c r="BV5663" s="82"/>
      <c r="BW5663" s="94"/>
      <c r="BX5663" s="48"/>
      <c r="BY5663" s="97"/>
      <c r="BZ5663" s="48"/>
      <c r="CA5663" s="40"/>
      <c r="CB5663" s="94"/>
      <c r="CC5663" s="94"/>
      <c r="CD5663" s="94"/>
      <c r="CE5663" s="40"/>
      <c r="CF5663" s="73"/>
      <c r="CG5663" s="41"/>
      <c r="CH5663" s="41"/>
      <c r="CI5663" s="41"/>
      <c r="CJ5663" s="41"/>
      <c r="CK5663" s="41"/>
      <c r="CL5663" s="68"/>
      <c r="CM5663" s="41"/>
      <c r="CN5663" s="41"/>
      <c r="CO5663" s="39"/>
      <c r="CP5663" s="78"/>
    </row>
    <row r="5664" spans="1:94" s="38" customFormat="1" x14ac:dyDescent="0.25">
      <c r="A5664" s="38">
        <v>5661</v>
      </c>
      <c r="F5664" s="39"/>
      <c r="Q5664" s="39"/>
      <c r="R5664" s="40"/>
      <c r="S5664" s="40"/>
      <c r="T5664" s="39"/>
      <c r="AG5664" s="110"/>
      <c r="AH5664" s="94"/>
      <c r="AJ5664" s="97"/>
      <c r="AL5664" s="39"/>
      <c r="AP5664" s="39"/>
      <c r="AQ5664" s="77"/>
      <c r="AR5664" s="94"/>
      <c r="AT5664" s="97"/>
      <c r="BB5664" s="79"/>
      <c r="BC5664" s="94"/>
      <c r="BE5664" s="97"/>
      <c r="BF5664" s="97"/>
      <c r="BG5664" s="40"/>
      <c r="BK5664" s="40"/>
      <c r="BL5664" s="79"/>
      <c r="BM5664" s="94"/>
      <c r="BO5664" s="97"/>
      <c r="BQ5664" s="40"/>
      <c r="BR5664" s="94"/>
      <c r="BS5664" s="94"/>
      <c r="BT5664" s="94"/>
      <c r="BU5664" s="40"/>
      <c r="BV5664" s="82"/>
      <c r="BW5664" s="94"/>
      <c r="BX5664" s="48"/>
      <c r="BY5664" s="97"/>
      <c r="BZ5664" s="48"/>
      <c r="CA5664" s="40"/>
      <c r="CB5664" s="94"/>
      <c r="CC5664" s="94"/>
      <c r="CD5664" s="94"/>
      <c r="CE5664" s="40"/>
      <c r="CF5664" s="73"/>
      <c r="CG5664" s="41"/>
      <c r="CH5664" s="41"/>
      <c r="CI5664" s="41"/>
      <c r="CJ5664" s="41"/>
      <c r="CK5664" s="41"/>
      <c r="CL5664" s="68"/>
      <c r="CM5664" s="41"/>
      <c r="CN5664" s="41"/>
      <c r="CO5664" s="39"/>
      <c r="CP5664" s="78"/>
    </row>
    <row r="5665" spans="1:94" s="38" customFormat="1" x14ac:dyDescent="0.25">
      <c r="A5665" s="38">
        <v>5662</v>
      </c>
      <c r="F5665" s="39"/>
      <c r="Q5665" s="39"/>
      <c r="R5665" s="40"/>
      <c r="S5665" s="40"/>
      <c r="T5665" s="39"/>
      <c r="AG5665" s="110"/>
      <c r="AH5665" s="94"/>
      <c r="AJ5665" s="97"/>
      <c r="AL5665" s="39"/>
      <c r="AP5665" s="39"/>
      <c r="AQ5665" s="77"/>
      <c r="AR5665" s="94"/>
      <c r="AT5665" s="97"/>
      <c r="BB5665" s="79"/>
      <c r="BC5665" s="94"/>
      <c r="BE5665" s="97"/>
      <c r="BF5665" s="97"/>
      <c r="BG5665" s="40"/>
      <c r="BK5665" s="40"/>
      <c r="BL5665" s="79"/>
      <c r="BM5665" s="94"/>
      <c r="BO5665" s="97"/>
      <c r="BQ5665" s="40"/>
      <c r="BR5665" s="94"/>
      <c r="BS5665" s="94"/>
      <c r="BT5665" s="94"/>
      <c r="BU5665" s="40"/>
      <c r="BV5665" s="82"/>
      <c r="BW5665" s="94"/>
      <c r="BX5665" s="48"/>
      <c r="BY5665" s="97"/>
      <c r="BZ5665" s="48"/>
      <c r="CA5665" s="40"/>
      <c r="CB5665" s="94"/>
      <c r="CC5665" s="94"/>
      <c r="CD5665" s="94"/>
      <c r="CE5665" s="40"/>
      <c r="CF5665" s="73"/>
      <c r="CG5665" s="41"/>
      <c r="CH5665" s="41"/>
      <c r="CI5665" s="41"/>
      <c r="CJ5665" s="41"/>
      <c r="CK5665" s="41"/>
      <c r="CL5665" s="68"/>
      <c r="CM5665" s="41"/>
      <c r="CN5665" s="41"/>
      <c r="CO5665" s="39"/>
      <c r="CP5665" s="78"/>
    </row>
    <row r="5666" spans="1:94" s="38" customFormat="1" x14ac:dyDescent="0.25">
      <c r="A5666" s="38">
        <v>5663</v>
      </c>
      <c r="F5666" s="39"/>
      <c r="Q5666" s="39"/>
      <c r="R5666" s="40"/>
      <c r="S5666" s="40"/>
      <c r="T5666" s="39"/>
      <c r="AG5666" s="110"/>
      <c r="AH5666" s="94"/>
      <c r="AJ5666" s="97"/>
      <c r="AL5666" s="39"/>
      <c r="AP5666" s="39"/>
      <c r="AQ5666" s="77"/>
      <c r="AR5666" s="94"/>
      <c r="AT5666" s="97"/>
      <c r="BB5666" s="79"/>
      <c r="BC5666" s="94"/>
      <c r="BE5666" s="97"/>
      <c r="BF5666" s="97"/>
      <c r="BG5666" s="40"/>
      <c r="BK5666" s="40"/>
      <c r="BL5666" s="79"/>
      <c r="BM5666" s="94"/>
      <c r="BO5666" s="97"/>
      <c r="BQ5666" s="40"/>
      <c r="BR5666" s="94"/>
      <c r="BS5666" s="94"/>
      <c r="BT5666" s="94"/>
      <c r="BU5666" s="40"/>
      <c r="BV5666" s="82"/>
      <c r="BW5666" s="94"/>
      <c r="BX5666" s="48"/>
      <c r="BY5666" s="97"/>
      <c r="BZ5666" s="48"/>
      <c r="CA5666" s="40"/>
      <c r="CB5666" s="94"/>
      <c r="CC5666" s="94"/>
      <c r="CD5666" s="94"/>
      <c r="CE5666" s="40"/>
      <c r="CF5666" s="73"/>
      <c r="CG5666" s="41"/>
      <c r="CH5666" s="41"/>
      <c r="CI5666" s="41"/>
      <c r="CJ5666" s="41"/>
      <c r="CK5666" s="41"/>
      <c r="CL5666" s="68"/>
      <c r="CM5666" s="41"/>
      <c r="CN5666" s="41"/>
      <c r="CO5666" s="39"/>
      <c r="CP5666" s="78"/>
    </row>
    <row r="5667" spans="1:94" s="38" customFormat="1" x14ac:dyDescent="0.25">
      <c r="A5667" s="38">
        <v>5664</v>
      </c>
      <c r="F5667" s="39"/>
      <c r="Q5667" s="39"/>
      <c r="R5667" s="40"/>
      <c r="S5667" s="40"/>
      <c r="T5667" s="39"/>
      <c r="AG5667" s="110"/>
      <c r="AH5667" s="94"/>
      <c r="AJ5667" s="97"/>
      <c r="AL5667" s="39"/>
      <c r="AP5667" s="39"/>
      <c r="AQ5667" s="77"/>
      <c r="AR5667" s="94"/>
      <c r="AT5667" s="97"/>
      <c r="BB5667" s="79"/>
      <c r="BC5667" s="94"/>
      <c r="BE5667" s="97"/>
      <c r="BF5667" s="97"/>
      <c r="BG5667" s="40"/>
      <c r="BK5667" s="40"/>
      <c r="BL5667" s="79"/>
      <c r="BM5667" s="94"/>
      <c r="BO5667" s="97"/>
      <c r="BQ5667" s="40"/>
      <c r="BR5667" s="94"/>
      <c r="BS5667" s="94"/>
      <c r="BT5667" s="94"/>
      <c r="BU5667" s="40"/>
      <c r="BV5667" s="82"/>
      <c r="BW5667" s="94"/>
      <c r="BX5667" s="48"/>
      <c r="BY5667" s="97"/>
      <c r="BZ5667" s="48"/>
      <c r="CA5667" s="40"/>
      <c r="CB5667" s="94"/>
      <c r="CC5667" s="94"/>
      <c r="CD5667" s="94"/>
      <c r="CE5667" s="40"/>
      <c r="CF5667" s="73"/>
      <c r="CG5667" s="41"/>
      <c r="CH5667" s="41"/>
      <c r="CI5667" s="41"/>
      <c r="CJ5667" s="41"/>
      <c r="CK5667" s="41"/>
      <c r="CL5667" s="68"/>
      <c r="CM5667" s="41"/>
      <c r="CN5667" s="41"/>
      <c r="CO5667" s="39"/>
      <c r="CP5667" s="78"/>
    </row>
    <row r="5668" spans="1:94" s="38" customFormat="1" x14ac:dyDescent="0.25">
      <c r="A5668" s="38">
        <v>5665</v>
      </c>
      <c r="F5668" s="39"/>
      <c r="Q5668" s="39"/>
      <c r="R5668" s="40"/>
      <c r="S5668" s="40"/>
      <c r="T5668" s="39"/>
      <c r="AG5668" s="110"/>
      <c r="AH5668" s="94"/>
      <c r="AJ5668" s="97"/>
      <c r="AL5668" s="39"/>
      <c r="AP5668" s="39"/>
      <c r="AQ5668" s="77"/>
      <c r="AR5668" s="94"/>
      <c r="AT5668" s="97"/>
      <c r="BB5668" s="79"/>
      <c r="BC5668" s="94"/>
      <c r="BE5668" s="97"/>
      <c r="BF5668" s="97"/>
      <c r="BG5668" s="40"/>
      <c r="BK5668" s="40"/>
      <c r="BL5668" s="79"/>
      <c r="BM5668" s="94"/>
      <c r="BO5668" s="97"/>
      <c r="BQ5668" s="40"/>
      <c r="BR5668" s="94"/>
      <c r="BS5668" s="94"/>
      <c r="BT5668" s="94"/>
      <c r="BU5668" s="40"/>
      <c r="BV5668" s="82"/>
      <c r="BW5668" s="94"/>
      <c r="BX5668" s="48"/>
      <c r="BY5668" s="97"/>
      <c r="BZ5668" s="48"/>
      <c r="CA5668" s="40"/>
      <c r="CB5668" s="94"/>
      <c r="CC5668" s="94"/>
      <c r="CD5668" s="94"/>
      <c r="CE5668" s="40"/>
      <c r="CF5668" s="73"/>
      <c r="CG5668" s="41"/>
      <c r="CH5668" s="41"/>
      <c r="CI5668" s="41"/>
      <c r="CJ5668" s="41"/>
      <c r="CK5668" s="41"/>
      <c r="CL5668" s="68"/>
      <c r="CM5668" s="41"/>
      <c r="CN5668" s="41"/>
      <c r="CO5668" s="39"/>
      <c r="CP5668" s="78"/>
    </row>
    <row r="5669" spans="1:94" s="38" customFormat="1" x14ac:dyDescent="0.25">
      <c r="A5669" s="38">
        <v>5666</v>
      </c>
      <c r="F5669" s="39"/>
      <c r="Q5669" s="39"/>
      <c r="R5669" s="40"/>
      <c r="S5669" s="40"/>
      <c r="T5669" s="39"/>
      <c r="AG5669" s="110"/>
      <c r="AH5669" s="94"/>
      <c r="AJ5669" s="97"/>
      <c r="AL5669" s="39"/>
      <c r="AP5669" s="39"/>
      <c r="AQ5669" s="77"/>
      <c r="AR5669" s="94"/>
      <c r="AT5669" s="97"/>
      <c r="BB5669" s="79"/>
      <c r="BC5669" s="94"/>
      <c r="BE5669" s="97"/>
      <c r="BF5669" s="97"/>
      <c r="BG5669" s="40"/>
      <c r="BK5669" s="40"/>
      <c r="BL5669" s="79"/>
      <c r="BM5669" s="94"/>
      <c r="BO5669" s="97"/>
      <c r="BQ5669" s="40"/>
      <c r="BR5669" s="94"/>
      <c r="BS5669" s="94"/>
      <c r="BT5669" s="94"/>
      <c r="BU5669" s="40"/>
      <c r="BV5669" s="82"/>
      <c r="BW5669" s="94"/>
      <c r="BX5669" s="48"/>
      <c r="BY5669" s="97"/>
      <c r="BZ5669" s="48"/>
      <c r="CA5669" s="40"/>
      <c r="CB5669" s="94"/>
      <c r="CC5669" s="94"/>
      <c r="CD5669" s="94"/>
      <c r="CE5669" s="40"/>
      <c r="CF5669" s="73"/>
      <c r="CG5669" s="41"/>
      <c r="CH5669" s="41"/>
      <c r="CI5669" s="41"/>
      <c r="CJ5669" s="41"/>
      <c r="CK5669" s="41"/>
      <c r="CL5669" s="68"/>
      <c r="CM5669" s="41"/>
      <c r="CN5669" s="41"/>
      <c r="CO5669" s="39"/>
      <c r="CP5669" s="78"/>
    </row>
    <row r="5670" spans="1:94" s="38" customFormat="1" x14ac:dyDescent="0.25">
      <c r="A5670" s="38">
        <v>5667</v>
      </c>
      <c r="F5670" s="39"/>
      <c r="Q5670" s="39"/>
      <c r="R5670" s="40"/>
      <c r="S5670" s="40"/>
      <c r="T5670" s="39"/>
      <c r="AG5670" s="110"/>
      <c r="AH5670" s="94"/>
      <c r="AJ5670" s="97"/>
      <c r="AL5670" s="39"/>
      <c r="AP5670" s="39"/>
      <c r="AQ5670" s="77"/>
      <c r="AR5670" s="94"/>
      <c r="AT5670" s="97"/>
      <c r="BB5670" s="79"/>
      <c r="BC5670" s="94"/>
      <c r="BE5670" s="97"/>
      <c r="BF5670" s="97"/>
      <c r="BG5670" s="40"/>
      <c r="BK5670" s="40"/>
      <c r="BL5670" s="79"/>
      <c r="BM5670" s="94"/>
      <c r="BO5670" s="97"/>
      <c r="BQ5670" s="40"/>
      <c r="BR5670" s="94"/>
      <c r="BS5670" s="94"/>
      <c r="BT5670" s="94"/>
      <c r="BU5670" s="40"/>
      <c r="BV5670" s="82"/>
      <c r="BW5670" s="94"/>
      <c r="BX5670" s="48"/>
      <c r="BY5670" s="97"/>
      <c r="BZ5670" s="48"/>
      <c r="CA5670" s="40"/>
      <c r="CB5670" s="94"/>
      <c r="CC5670" s="94"/>
      <c r="CD5670" s="94"/>
      <c r="CE5670" s="40"/>
      <c r="CF5670" s="73"/>
      <c r="CG5670" s="41"/>
      <c r="CH5670" s="41"/>
      <c r="CI5670" s="41"/>
      <c r="CJ5670" s="41"/>
      <c r="CK5670" s="41"/>
      <c r="CL5670" s="68"/>
      <c r="CM5670" s="41"/>
      <c r="CN5670" s="41"/>
      <c r="CO5670" s="39"/>
      <c r="CP5670" s="78"/>
    </row>
    <row r="5671" spans="1:94" s="38" customFormat="1" x14ac:dyDescent="0.25">
      <c r="A5671" s="38">
        <v>5668</v>
      </c>
      <c r="F5671" s="39"/>
      <c r="Q5671" s="39"/>
      <c r="R5671" s="40"/>
      <c r="S5671" s="40"/>
      <c r="T5671" s="39"/>
      <c r="AG5671" s="110"/>
      <c r="AH5671" s="94"/>
      <c r="AJ5671" s="97"/>
      <c r="AL5671" s="39"/>
      <c r="AP5671" s="39"/>
      <c r="AQ5671" s="77"/>
      <c r="AR5671" s="94"/>
      <c r="AT5671" s="97"/>
      <c r="BB5671" s="79"/>
      <c r="BC5671" s="94"/>
      <c r="BE5671" s="97"/>
      <c r="BF5671" s="97"/>
      <c r="BG5671" s="40"/>
      <c r="BK5671" s="40"/>
      <c r="BL5671" s="79"/>
      <c r="BM5671" s="94"/>
      <c r="BO5671" s="97"/>
      <c r="BQ5671" s="40"/>
      <c r="BR5671" s="94"/>
      <c r="BS5671" s="94"/>
      <c r="BT5671" s="94"/>
      <c r="BU5671" s="40"/>
      <c r="BV5671" s="82"/>
      <c r="BW5671" s="94"/>
      <c r="BX5671" s="48"/>
      <c r="BY5671" s="97"/>
      <c r="BZ5671" s="48"/>
      <c r="CA5671" s="40"/>
      <c r="CB5671" s="94"/>
      <c r="CC5671" s="94"/>
      <c r="CD5671" s="94"/>
      <c r="CE5671" s="40"/>
      <c r="CF5671" s="73"/>
      <c r="CG5671" s="41"/>
      <c r="CH5671" s="41"/>
      <c r="CI5671" s="41"/>
      <c r="CJ5671" s="41"/>
      <c r="CK5671" s="41"/>
      <c r="CL5671" s="68"/>
      <c r="CM5671" s="41"/>
      <c r="CN5671" s="41"/>
      <c r="CO5671" s="39"/>
      <c r="CP5671" s="78"/>
    </row>
    <row r="5672" spans="1:94" s="38" customFormat="1" x14ac:dyDescent="0.25">
      <c r="A5672" s="38">
        <v>5669</v>
      </c>
      <c r="F5672" s="39"/>
      <c r="Q5672" s="39"/>
      <c r="R5672" s="40"/>
      <c r="S5672" s="40"/>
      <c r="T5672" s="39"/>
      <c r="AG5672" s="110"/>
      <c r="AH5672" s="94"/>
      <c r="AJ5672" s="97"/>
      <c r="AL5672" s="39"/>
      <c r="AP5672" s="39"/>
      <c r="AQ5672" s="77"/>
      <c r="AR5672" s="94"/>
      <c r="AT5672" s="97"/>
      <c r="BB5672" s="79"/>
      <c r="BC5672" s="94"/>
      <c r="BE5672" s="97"/>
      <c r="BF5672" s="97"/>
      <c r="BG5672" s="40"/>
      <c r="BK5672" s="40"/>
      <c r="BL5672" s="79"/>
      <c r="BM5672" s="94"/>
      <c r="BO5672" s="97"/>
      <c r="BQ5672" s="40"/>
      <c r="BR5672" s="94"/>
      <c r="BS5672" s="94"/>
      <c r="BT5672" s="94"/>
      <c r="BU5672" s="40"/>
      <c r="BV5672" s="82"/>
      <c r="BW5672" s="94"/>
      <c r="BX5672" s="48"/>
      <c r="BY5672" s="97"/>
      <c r="BZ5672" s="48"/>
      <c r="CA5672" s="40"/>
      <c r="CB5672" s="94"/>
      <c r="CC5672" s="94"/>
      <c r="CD5672" s="94"/>
      <c r="CE5672" s="40"/>
      <c r="CF5672" s="73"/>
      <c r="CG5672" s="41"/>
      <c r="CH5672" s="41"/>
      <c r="CI5672" s="41"/>
      <c r="CJ5672" s="41"/>
      <c r="CK5672" s="41"/>
      <c r="CL5672" s="68"/>
      <c r="CM5672" s="41"/>
      <c r="CN5672" s="41"/>
      <c r="CO5672" s="39"/>
      <c r="CP5672" s="78"/>
    </row>
    <row r="5673" spans="1:94" s="38" customFormat="1" x14ac:dyDescent="0.25">
      <c r="A5673" s="38">
        <v>5670</v>
      </c>
      <c r="F5673" s="39"/>
      <c r="Q5673" s="39"/>
      <c r="R5673" s="40"/>
      <c r="S5673" s="40"/>
      <c r="T5673" s="39"/>
      <c r="AG5673" s="110"/>
      <c r="AH5673" s="94"/>
      <c r="AJ5673" s="97"/>
      <c r="AL5673" s="39"/>
      <c r="AP5673" s="39"/>
      <c r="AQ5673" s="77"/>
      <c r="AR5673" s="94"/>
      <c r="AT5673" s="97"/>
      <c r="BB5673" s="79"/>
      <c r="BC5673" s="94"/>
      <c r="BE5673" s="97"/>
      <c r="BF5673" s="97"/>
      <c r="BG5673" s="40"/>
      <c r="BK5673" s="40"/>
      <c r="BL5673" s="79"/>
      <c r="BM5673" s="94"/>
      <c r="BO5673" s="97"/>
      <c r="BQ5673" s="40"/>
      <c r="BR5673" s="94"/>
      <c r="BS5673" s="94"/>
      <c r="BT5673" s="94"/>
      <c r="BU5673" s="40"/>
      <c r="BV5673" s="82"/>
      <c r="BW5673" s="94"/>
      <c r="BX5673" s="48"/>
      <c r="BY5673" s="97"/>
      <c r="BZ5673" s="48"/>
      <c r="CA5673" s="40"/>
      <c r="CB5673" s="94"/>
      <c r="CC5673" s="94"/>
      <c r="CD5673" s="94"/>
      <c r="CE5673" s="40"/>
      <c r="CF5673" s="73"/>
      <c r="CG5673" s="41"/>
      <c r="CH5673" s="41"/>
      <c r="CI5673" s="41"/>
      <c r="CJ5673" s="41"/>
      <c r="CK5673" s="41"/>
      <c r="CL5673" s="68"/>
      <c r="CM5673" s="41"/>
      <c r="CN5673" s="41"/>
      <c r="CO5673" s="39"/>
      <c r="CP5673" s="78"/>
    </row>
    <row r="5674" spans="1:94" s="38" customFormat="1" x14ac:dyDescent="0.25">
      <c r="A5674" s="38">
        <v>5671</v>
      </c>
      <c r="F5674" s="39"/>
      <c r="Q5674" s="39"/>
      <c r="R5674" s="40"/>
      <c r="S5674" s="40"/>
      <c r="T5674" s="39"/>
      <c r="AG5674" s="110"/>
      <c r="AH5674" s="94"/>
      <c r="AJ5674" s="97"/>
      <c r="AL5674" s="39"/>
      <c r="AP5674" s="39"/>
      <c r="AQ5674" s="77"/>
      <c r="AR5674" s="94"/>
      <c r="AT5674" s="97"/>
      <c r="BB5674" s="79"/>
      <c r="BC5674" s="94"/>
      <c r="BE5674" s="97"/>
      <c r="BF5674" s="97"/>
      <c r="BG5674" s="40"/>
      <c r="BK5674" s="40"/>
      <c r="BL5674" s="79"/>
      <c r="BM5674" s="94"/>
      <c r="BO5674" s="97"/>
      <c r="BQ5674" s="40"/>
      <c r="BR5674" s="94"/>
      <c r="BS5674" s="94"/>
      <c r="BT5674" s="94"/>
      <c r="BU5674" s="40"/>
      <c r="BV5674" s="82"/>
      <c r="BW5674" s="94"/>
      <c r="BX5674" s="48"/>
      <c r="BY5674" s="97"/>
      <c r="BZ5674" s="48"/>
      <c r="CA5674" s="40"/>
      <c r="CB5674" s="94"/>
      <c r="CC5674" s="94"/>
      <c r="CD5674" s="94"/>
      <c r="CE5674" s="40"/>
      <c r="CF5674" s="73"/>
      <c r="CG5674" s="41"/>
      <c r="CH5674" s="41"/>
      <c r="CI5674" s="41"/>
      <c r="CJ5674" s="41"/>
      <c r="CK5674" s="41"/>
      <c r="CL5674" s="68"/>
      <c r="CM5674" s="41"/>
      <c r="CN5674" s="41"/>
      <c r="CO5674" s="39"/>
      <c r="CP5674" s="78"/>
    </row>
    <row r="5675" spans="1:94" s="38" customFormat="1" x14ac:dyDescent="0.25">
      <c r="A5675" s="38">
        <v>5672</v>
      </c>
      <c r="F5675" s="39"/>
      <c r="Q5675" s="39"/>
      <c r="R5675" s="40"/>
      <c r="S5675" s="40"/>
      <c r="T5675" s="39"/>
      <c r="AG5675" s="110"/>
      <c r="AH5675" s="94"/>
      <c r="AJ5675" s="97"/>
      <c r="AL5675" s="39"/>
      <c r="AP5675" s="39"/>
      <c r="AQ5675" s="77"/>
      <c r="AR5675" s="94"/>
      <c r="AT5675" s="97"/>
      <c r="BB5675" s="79"/>
      <c r="BC5675" s="94"/>
      <c r="BE5675" s="97"/>
      <c r="BF5675" s="97"/>
      <c r="BG5675" s="40"/>
      <c r="BK5675" s="40"/>
      <c r="BL5675" s="79"/>
      <c r="BM5675" s="94"/>
      <c r="BO5675" s="97"/>
      <c r="BQ5675" s="40"/>
      <c r="BR5675" s="94"/>
      <c r="BS5675" s="94"/>
      <c r="BT5675" s="94"/>
      <c r="BU5675" s="40"/>
      <c r="BV5675" s="82"/>
      <c r="BW5675" s="94"/>
      <c r="BX5675" s="48"/>
      <c r="BY5675" s="97"/>
      <c r="BZ5675" s="48"/>
      <c r="CA5675" s="40"/>
      <c r="CB5675" s="94"/>
      <c r="CC5675" s="94"/>
      <c r="CD5675" s="94"/>
      <c r="CE5675" s="40"/>
      <c r="CF5675" s="73"/>
      <c r="CG5675" s="41"/>
      <c r="CH5675" s="41"/>
      <c r="CI5675" s="41"/>
      <c r="CJ5675" s="41"/>
      <c r="CK5675" s="41"/>
      <c r="CL5675" s="68"/>
      <c r="CM5675" s="41"/>
      <c r="CN5675" s="41"/>
      <c r="CO5675" s="39"/>
      <c r="CP5675" s="78"/>
    </row>
    <row r="5676" spans="1:94" s="38" customFormat="1" x14ac:dyDescent="0.25">
      <c r="A5676" s="38">
        <v>5673</v>
      </c>
      <c r="F5676" s="39"/>
      <c r="Q5676" s="39"/>
      <c r="R5676" s="40"/>
      <c r="S5676" s="40"/>
      <c r="T5676" s="39"/>
      <c r="AG5676" s="110"/>
      <c r="AH5676" s="94"/>
      <c r="AJ5676" s="97"/>
      <c r="AL5676" s="39"/>
      <c r="AP5676" s="39"/>
      <c r="AQ5676" s="77"/>
      <c r="AR5676" s="94"/>
      <c r="AT5676" s="97"/>
      <c r="BB5676" s="79"/>
      <c r="BC5676" s="94"/>
      <c r="BE5676" s="97"/>
      <c r="BF5676" s="97"/>
      <c r="BG5676" s="40"/>
      <c r="BK5676" s="40"/>
      <c r="BL5676" s="79"/>
      <c r="BM5676" s="94"/>
      <c r="BO5676" s="97"/>
      <c r="BQ5676" s="40"/>
      <c r="BR5676" s="94"/>
      <c r="BS5676" s="94"/>
      <c r="BT5676" s="94"/>
      <c r="BU5676" s="40"/>
      <c r="BV5676" s="82"/>
      <c r="BW5676" s="94"/>
      <c r="BX5676" s="48"/>
      <c r="BY5676" s="97"/>
      <c r="BZ5676" s="48"/>
      <c r="CA5676" s="40"/>
      <c r="CB5676" s="94"/>
      <c r="CC5676" s="94"/>
      <c r="CD5676" s="94"/>
      <c r="CE5676" s="40"/>
      <c r="CF5676" s="73"/>
      <c r="CG5676" s="41"/>
      <c r="CH5676" s="41"/>
      <c r="CI5676" s="41"/>
      <c r="CJ5676" s="41"/>
      <c r="CK5676" s="41"/>
      <c r="CL5676" s="68"/>
      <c r="CM5676" s="41"/>
      <c r="CN5676" s="41"/>
      <c r="CO5676" s="39"/>
      <c r="CP5676" s="78"/>
    </row>
    <row r="5677" spans="1:94" s="38" customFormat="1" x14ac:dyDescent="0.25">
      <c r="A5677" s="38">
        <v>5674</v>
      </c>
      <c r="F5677" s="39"/>
      <c r="Q5677" s="39"/>
      <c r="R5677" s="40"/>
      <c r="S5677" s="40"/>
      <c r="T5677" s="39"/>
      <c r="AG5677" s="110"/>
      <c r="AH5677" s="94"/>
      <c r="AJ5677" s="97"/>
      <c r="AL5677" s="39"/>
      <c r="AP5677" s="39"/>
      <c r="AQ5677" s="77"/>
      <c r="AR5677" s="94"/>
      <c r="AT5677" s="97"/>
      <c r="BB5677" s="79"/>
      <c r="BC5677" s="94"/>
      <c r="BE5677" s="97"/>
      <c r="BF5677" s="97"/>
      <c r="BG5677" s="40"/>
      <c r="BK5677" s="40"/>
      <c r="BL5677" s="79"/>
      <c r="BM5677" s="94"/>
      <c r="BO5677" s="97"/>
      <c r="BQ5677" s="40"/>
      <c r="BR5677" s="94"/>
      <c r="BS5677" s="94"/>
      <c r="BT5677" s="94"/>
      <c r="BU5677" s="40"/>
      <c r="BV5677" s="82"/>
      <c r="BW5677" s="94"/>
      <c r="BX5677" s="48"/>
      <c r="BY5677" s="97"/>
      <c r="BZ5677" s="48"/>
      <c r="CA5677" s="40"/>
      <c r="CB5677" s="94"/>
      <c r="CC5677" s="94"/>
      <c r="CD5677" s="94"/>
      <c r="CE5677" s="40"/>
      <c r="CF5677" s="73"/>
      <c r="CG5677" s="41"/>
      <c r="CH5677" s="41"/>
      <c r="CI5677" s="41"/>
      <c r="CJ5677" s="41"/>
      <c r="CK5677" s="41"/>
      <c r="CL5677" s="68"/>
      <c r="CM5677" s="41"/>
      <c r="CN5677" s="41"/>
      <c r="CO5677" s="39"/>
      <c r="CP5677" s="78"/>
    </row>
    <row r="5678" spans="1:94" s="38" customFormat="1" x14ac:dyDescent="0.25">
      <c r="A5678" s="38">
        <v>5675</v>
      </c>
      <c r="F5678" s="39"/>
      <c r="Q5678" s="39"/>
      <c r="R5678" s="40"/>
      <c r="S5678" s="40"/>
      <c r="T5678" s="39"/>
      <c r="AG5678" s="110"/>
      <c r="AH5678" s="94"/>
      <c r="AJ5678" s="97"/>
      <c r="AL5678" s="39"/>
      <c r="AP5678" s="39"/>
      <c r="AQ5678" s="77"/>
      <c r="AR5678" s="94"/>
      <c r="AT5678" s="97"/>
      <c r="BB5678" s="79"/>
      <c r="BC5678" s="94"/>
      <c r="BE5678" s="97"/>
      <c r="BF5678" s="97"/>
      <c r="BG5678" s="40"/>
      <c r="BK5678" s="40"/>
      <c r="BL5678" s="79"/>
      <c r="BM5678" s="94"/>
      <c r="BO5678" s="97"/>
      <c r="BQ5678" s="40"/>
      <c r="BR5678" s="94"/>
      <c r="BS5678" s="94"/>
      <c r="BT5678" s="94"/>
      <c r="BU5678" s="40"/>
      <c r="BV5678" s="82"/>
      <c r="BW5678" s="94"/>
      <c r="BX5678" s="48"/>
      <c r="BY5678" s="97"/>
      <c r="BZ5678" s="48"/>
      <c r="CA5678" s="40"/>
      <c r="CB5678" s="94"/>
      <c r="CC5678" s="94"/>
      <c r="CD5678" s="94"/>
      <c r="CE5678" s="40"/>
      <c r="CF5678" s="73"/>
      <c r="CG5678" s="41"/>
      <c r="CH5678" s="41"/>
      <c r="CI5678" s="41"/>
      <c r="CJ5678" s="41"/>
      <c r="CK5678" s="41"/>
      <c r="CL5678" s="68"/>
      <c r="CM5678" s="41"/>
      <c r="CN5678" s="41"/>
      <c r="CO5678" s="39"/>
      <c r="CP5678" s="78"/>
    </row>
    <row r="5679" spans="1:94" s="38" customFormat="1" x14ac:dyDescent="0.25">
      <c r="A5679" s="38">
        <v>5676</v>
      </c>
      <c r="F5679" s="39"/>
      <c r="Q5679" s="39"/>
      <c r="R5679" s="40"/>
      <c r="S5679" s="40"/>
      <c r="T5679" s="39"/>
      <c r="AG5679" s="110"/>
      <c r="AH5679" s="94"/>
      <c r="AJ5679" s="97"/>
      <c r="AL5679" s="39"/>
      <c r="AP5679" s="39"/>
      <c r="AQ5679" s="77"/>
      <c r="AR5679" s="94"/>
      <c r="AT5679" s="97"/>
      <c r="BB5679" s="79"/>
      <c r="BC5679" s="94"/>
      <c r="BE5679" s="97"/>
      <c r="BF5679" s="97"/>
      <c r="BG5679" s="40"/>
      <c r="BK5679" s="40"/>
      <c r="BL5679" s="79"/>
      <c r="BM5679" s="94"/>
      <c r="BO5679" s="97"/>
      <c r="BQ5679" s="40"/>
      <c r="BR5679" s="94"/>
      <c r="BS5679" s="94"/>
      <c r="BT5679" s="94"/>
      <c r="BU5679" s="40"/>
      <c r="BV5679" s="82"/>
      <c r="BW5679" s="94"/>
      <c r="BX5679" s="48"/>
      <c r="BY5679" s="97"/>
      <c r="BZ5679" s="48"/>
      <c r="CA5679" s="40"/>
      <c r="CB5679" s="94"/>
      <c r="CC5679" s="94"/>
      <c r="CD5679" s="94"/>
      <c r="CE5679" s="40"/>
      <c r="CF5679" s="73"/>
      <c r="CG5679" s="41"/>
      <c r="CH5679" s="41"/>
      <c r="CI5679" s="41"/>
      <c r="CJ5679" s="41"/>
      <c r="CK5679" s="41"/>
      <c r="CL5679" s="68"/>
      <c r="CM5679" s="41"/>
      <c r="CN5679" s="41"/>
      <c r="CO5679" s="39"/>
      <c r="CP5679" s="78"/>
    </row>
    <row r="5680" spans="1:94" s="38" customFormat="1" x14ac:dyDescent="0.25">
      <c r="A5680" s="38">
        <v>5677</v>
      </c>
      <c r="F5680" s="39"/>
      <c r="Q5680" s="39"/>
      <c r="R5680" s="40"/>
      <c r="S5680" s="40"/>
      <c r="T5680" s="39"/>
      <c r="AG5680" s="110"/>
      <c r="AH5680" s="94"/>
      <c r="AJ5680" s="97"/>
      <c r="AL5680" s="39"/>
      <c r="AP5680" s="39"/>
      <c r="AQ5680" s="77"/>
      <c r="AR5680" s="94"/>
      <c r="AT5680" s="97"/>
      <c r="BB5680" s="79"/>
      <c r="BC5680" s="94"/>
      <c r="BE5680" s="97"/>
      <c r="BF5680" s="97"/>
      <c r="BG5680" s="40"/>
      <c r="BK5680" s="40"/>
      <c r="BL5680" s="79"/>
      <c r="BM5680" s="94"/>
      <c r="BO5680" s="97"/>
      <c r="BQ5680" s="40"/>
      <c r="BR5680" s="94"/>
      <c r="BS5680" s="94"/>
      <c r="BT5680" s="94"/>
      <c r="BU5680" s="40"/>
      <c r="BV5680" s="82"/>
      <c r="BW5680" s="94"/>
      <c r="BX5680" s="48"/>
      <c r="BY5680" s="97"/>
      <c r="BZ5680" s="48"/>
      <c r="CA5680" s="40"/>
      <c r="CB5680" s="94"/>
      <c r="CC5680" s="94"/>
      <c r="CD5680" s="94"/>
      <c r="CE5680" s="40"/>
      <c r="CF5680" s="73"/>
      <c r="CG5680" s="41"/>
      <c r="CH5680" s="41"/>
      <c r="CI5680" s="41"/>
      <c r="CJ5680" s="41"/>
      <c r="CK5680" s="41"/>
      <c r="CL5680" s="68"/>
      <c r="CM5680" s="41"/>
      <c r="CN5680" s="41"/>
      <c r="CO5680" s="39"/>
      <c r="CP5680" s="78"/>
    </row>
    <row r="5681" spans="1:94" s="38" customFormat="1" x14ac:dyDescent="0.25">
      <c r="A5681" s="38">
        <v>5678</v>
      </c>
      <c r="F5681" s="39"/>
      <c r="Q5681" s="39"/>
      <c r="R5681" s="40"/>
      <c r="S5681" s="40"/>
      <c r="T5681" s="39"/>
      <c r="AG5681" s="110"/>
      <c r="AH5681" s="94"/>
      <c r="AJ5681" s="97"/>
      <c r="AL5681" s="39"/>
      <c r="AP5681" s="39"/>
      <c r="AQ5681" s="77"/>
      <c r="AR5681" s="94"/>
      <c r="AT5681" s="97"/>
      <c r="BB5681" s="79"/>
      <c r="BC5681" s="94"/>
      <c r="BE5681" s="97"/>
      <c r="BF5681" s="97"/>
      <c r="BG5681" s="40"/>
      <c r="BK5681" s="40"/>
      <c r="BL5681" s="79"/>
      <c r="BM5681" s="94"/>
      <c r="BO5681" s="97"/>
      <c r="BQ5681" s="40"/>
      <c r="BR5681" s="94"/>
      <c r="BS5681" s="94"/>
      <c r="BT5681" s="94"/>
      <c r="BU5681" s="40"/>
      <c r="BV5681" s="82"/>
      <c r="BW5681" s="94"/>
      <c r="BX5681" s="48"/>
      <c r="BY5681" s="97"/>
      <c r="BZ5681" s="48"/>
      <c r="CA5681" s="40"/>
      <c r="CB5681" s="94"/>
      <c r="CC5681" s="94"/>
      <c r="CD5681" s="94"/>
      <c r="CE5681" s="40"/>
      <c r="CF5681" s="73"/>
      <c r="CG5681" s="41"/>
      <c r="CH5681" s="41"/>
      <c r="CI5681" s="41"/>
      <c r="CJ5681" s="41"/>
      <c r="CK5681" s="41"/>
      <c r="CL5681" s="68"/>
      <c r="CM5681" s="41"/>
      <c r="CN5681" s="41"/>
      <c r="CO5681" s="39"/>
      <c r="CP5681" s="78"/>
    </row>
    <row r="5682" spans="1:94" s="38" customFormat="1" x14ac:dyDescent="0.25">
      <c r="A5682" s="38">
        <v>5679</v>
      </c>
      <c r="F5682" s="39"/>
      <c r="Q5682" s="39"/>
      <c r="R5682" s="40"/>
      <c r="S5682" s="40"/>
      <c r="T5682" s="39"/>
      <c r="AG5682" s="110"/>
      <c r="AH5682" s="94"/>
      <c r="AJ5682" s="97"/>
      <c r="AL5682" s="39"/>
      <c r="AP5682" s="39"/>
      <c r="AQ5682" s="77"/>
      <c r="AR5682" s="94"/>
      <c r="AT5682" s="97"/>
      <c r="BB5682" s="79"/>
      <c r="BC5682" s="94"/>
      <c r="BE5682" s="97"/>
      <c r="BF5682" s="97"/>
      <c r="BG5682" s="40"/>
      <c r="BK5682" s="40"/>
      <c r="BL5682" s="79"/>
      <c r="BM5682" s="94"/>
      <c r="BO5682" s="97"/>
      <c r="BQ5682" s="40"/>
      <c r="BR5682" s="94"/>
      <c r="BS5682" s="94"/>
      <c r="BT5682" s="94"/>
      <c r="BU5682" s="40"/>
      <c r="BV5682" s="82"/>
      <c r="BW5682" s="94"/>
      <c r="BX5682" s="48"/>
      <c r="BY5682" s="97"/>
      <c r="BZ5682" s="48"/>
      <c r="CA5682" s="40"/>
      <c r="CB5682" s="94"/>
      <c r="CC5682" s="94"/>
      <c r="CD5682" s="94"/>
      <c r="CE5682" s="40"/>
      <c r="CF5682" s="73"/>
      <c r="CG5682" s="41"/>
      <c r="CH5682" s="41"/>
      <c r="CI5682" s="41"/>
      <c r="CJ5682" s="41"/>
      <c r="CK5682" s="41"/>
      <c r="CL5682" s="68"/>
      <c r="CM5682" s="41"/>
      <c r="CN5682" s="41"/>
      <c r="CO5682" s="39"/>
      <c r="CP5682" s="78"/>
    </row>
    <row r="5683" spans="1:94" s="38" customFormat="1" x14ac:dyDescent="0.25">
      <c r="A5683" s="38">
        <v>5680</v>
      </c>
      <c r="F5683" s="39"/>
      <c r="Q5683" s="39"/>
      <c r="R5683" s="40"/>
      <c r="S5683" s="40"/>
      <c r="T5683" s="39"/>
      <c r="AG5683" s="110"/>
      <c r="AH5683" s="94"/>
      <c r="AJ5683" s="97"/>
      <c r="AL5683" s="39"/>
      <c r="AP5683" s="39"/>
      <c r="AQ5683" s="77"/>
      <c r="AR5683" s="94"/>
      <c r="AT5683" s="97"/>
      <c r="BB5683" s="79"/>
      <c r="BC5683" s="94"/>
      <c r="BE5683" s="97"/>
      <c r="BF5683" s="97"/>
      <c r="BG5683" s="40"/>
      <c r="BK5683" s="40"/>
      <c r="BL5683" s="79"/>
      <c r="BM5683" s="94"/>
      <c r="BO5683" s="97"/>
      <c r="BQ5683" s="40"/>
      <c r="BR5683" s="94"/>
      <c r="BS5683" s="94"/>
      <c r="BT5683" s="94"/>
      <c r="BU5683" s="40"/>
      <c r="BV5683" s="82"/>
      <c r="BW5683" s="94"/>
      <c r="BX5683" s="48"/>
      <c r="BY5683" s="97"/>
      <c r="BZ5683" s="48"/>
      <c r="CA5683" s="40"/>
      <c r="CB5683" s="94"/>
      <c r="CC5683" s="94"/>
      <c r="CD5683" s="94"/>
      <c r="CE5683" s="40"/>
      <c r="CF5683" s="73"/>
      <c r="CG5683" s="41"/>
      <c r="CH5683" s="41"/>
      <c r="CI5683" s="41"/>
      <c r="CJ5683" s="41"/>
      <c r="CK5683" s="41"/>
      <c r="CL5683" s="68"/>
      <c r="CM5683" s="41"/>
      <c r="CN5683" s="41"/>
      <c r="CO5683" s="39"/>
      <c r="CP5683" s="78"/>
    </row>
    <row r="5684" spans="1:94" s="38" customFormat="1" x14ac:dyDescent="0.25">
      <c r="A5684" s="38">
        <v>5681</v>
      </c>
      <c r="F5684" s="39"/>
      <c r="Q5684" s="39"/>
      <c r="R5684" s="40"/>
      <c r="S5684" s="40"/>
      <c r="T5684" s="39"/>
      <c r="AG5684" s="110"/>
      <c r="AH5684" s="94"/>
      <c r="AJ5684" s="97"/>
      <c r="AL5684" s="39"/>
      <c r="AP5684" s="39"/>
      <c r="AQ5684" s="77"/>
      <c r="AR5684" s="94"/>
      <c r="AT5684" s="97"/>
      <c r="BB5684" s="79"/>
      <c r="BC5684" s="94"/>
      <c r="BE5684" s="97"/>
      <c r="BF5684" s="97"/>
      <c r="BG5684" s="40"/>
      <c r="BK5684" s="40"/>
      <c r="BL5684" s="79"/>
      <c r="BM5684" s="94"/>
      <c r="BO5684" s="97"/>
      <c r="BQ5684" s="40"/>
      <c r="BR5684" s="94"/>
      <c r="BS5684" s="94"/>
      <c r="BT5684" s="94"/>
      <c r="BU5684" s="40"/>
      <c r="BV5684" s="82"/>
      <c r="BW5684" s="94"/>
      <c r="BX5684" s="48"/>
      <c r="BY5684" s="97"/>
      <c r="BZ5684" s="48"/>
      <c r="CA5684" s="40"/>
      <c r="CB5684" s="94"/>
      <c r="CC5684" s="94"/>
      <c r="CD5684" s="94"/>
      <c r="CE5684" s="40"/>
      <c r="CF5684" s="73"/>
      <c r="CG5684" s="41"/>
      <c r="CH5684" s="41"/>
      <c r="CI5684" s="41"/>
      <c r="CJ5684" s="41"/>
      <c r="CK5684" s="41"/>
      <c r="CL5684" s="68"/>
      <c r="CM5684" s="41"/>
      <c r="CN5684" s="41"/>
      <c r="CO5684" s="39"/>
      <c r="CP5684" s="78"/>
    </row>
    <row r="5685" spans="1:94" s="38" customFormat="1" x14ac:dyDescent="0.25">
      <c r="A5685" s="38">
        <v>5682</v>
      </c>
      <c r="F5685" s="39"/>
      <c r="Q5685" s="39"/>
      <c r="R5685" s="40"/>
      <c r="S5685" s="40"/>
      <c r="T5685" s="39"/>
      <c r="AG5685" s="110"/>
      <c r="AH5685" s="94"/>
      <c r="AJ5685" s="97"/>
      <c r="AL5685" s="39"/>
      <c r="AP5685" s="39"/>
      <c r="AQ5685" s="77"/>
      <c r="AR5685" s="94"/>
      <c r="AT5685" s="97"/>
      <c r="BB5685" s="79"/>
      <c r="BC5685" s="94"/>
      <c r="BE5685" s="97"/>
      <c r="BF5685" s="97"/>
      <c r="BG5685" s="40"/>
      <c r="BK5685" s="40"/>
      <c r="BL5685" s="79"/>
      <c r="BM5685" s="94"/>
      <c r="BO5685" s="97"/>
      <c r="BQ5685" s="40"/>
      <c r="BR5685" s="94"/>
      <c r="BS5685" s="94"/>
      <c r="BT5685" s="94"/>
      <c r="BU5685" s="40"/>
      <c r="BV5685" s="82"/>
      <c r="BW5685" s="94"/>
      <c r="BX5685" s="48"/>
      <c r="BY5685" s="97"/>
      <c r="BZ5685" s="48"/>
      <c r="CA5685" s="40"/>
      <c r="CB5685" s="94"/>
      <c r="CC5685" s="94"/>
      <c r="CD5685" s="94"/>
      <c r="CE5685" s="40"/>
      <c r="CF5685" s="73"/>
      <c r="CG5685" s="41"/>
      <c r="CH5685" s="41"/>
      <c r="CI5685" s="41"/>
      <c r="CJ5685" s="41"/>
      <c r="CK5685" s="41"/>
      <c r="CL5685" s="68"/>
      <c r="CM5685" s="41"/>
      <c r="CN5685" s="41"/>
      <c r="CO5685" s="39"/>
      <c r="CP5685" s="78"/>
    </row>
    <row r="5686" spans="1:94" s="38" customFormat="1" x14ac:dyDescent="0.25">
      <c r="A5686" s="38">
        <v>5683</v>
      </c>
      <c r="F5686" s="39"/>
      <c r="Q5686" s="39"/>
      <c r="R5686" s="40"/>
      <c r="S5686" s="40"/>
      <c r="T5686" s="39"/>
      <c r="AG5686" s="110"/>
      <c r="AH5686" s="94"/>
      <c r="AJ5686" s="97"/>
      <c r="AL5686" s="39"/>
      <c r="AP5686" s="39"/>
      <c r="AQ5686" s="77"/>
      <c r="AR5686" s="94"/>
      <c r="AT5686" s="97"/>
      <c r="BB5686" s="79"/>
      <c r="BC5686" s="94"/>
      <c r="BE5686" s="97"/>
      <c r="BF5686" s="97"/>
      <c r="BG5686" s="40"/>
      <c r="BK5686" s="40"/>
      <c r="BL5686" s="79"/>
      <c r="BM5686" s="94"/>
      <c r="BO5686" s="97"/>
      <c r="BQ5686" s="40"/>
      <c r="BR5686" s="94"/>
      <c r="BS5686" s="94"/>
      <c r="BT5686" s="94"/>
      <c r="BU5686" s="40"/>
      <c r="BV5686" s="82"/>
      <c r="BW5686" s="94"/>
      <c r="BX5686" s="48"/>
      <c r="BY5686" s="97"/>
      <c r="BZ5686" s="48"/>
      <c r="CA5686" s="40"/>
      <c r="CB5686" s="94"/>
      <c r="CC5686" s="94"/>
      <c r="CD5686" s="94"/>
      <c r="CE5686" s="40"/>
      <c r="CF5686" s="73"/>
      <c r="CG5686" s="41"/>
      <c r="CH5686" s="41"/>
      <c r="CI5686" s="41"/>
      <c r="CJ5686" s="41"/>
      <c r="CK5686" s="41"/>
      <c r="CL5686" s="68"/>
      <c r="CM5686" s="41"/>
      <c r="CN5686" s="41"/>
      <c r="CO5686" s="39"/>
      <c r="CP5686" s="78"/>
    </row>
    <row r="5687" spans="1:94" s="38" customFormat="1" x14ac:dyDescent="0.25">
      <c r="A5687" s="38">
        <v>5684</v>
      </c>
      <c r="F5687" s="39"/>
      <c r="Q5687" s="39"/>
      <c r="R5687" s="40"/>
      <c r="S5687" s="40"/>
      <c r="T5687" s="39"/>
      <c r="AG5687" s="110"/>
      <c r="AH5687" s="94"/>
      <c r="AJ5687" s="97"/>
      <c r="AL5687" s="39"/>
      <c r="AP5687" s="39"/>
      <c r="AQ5687" s="77"/>
      <c r="AR5687" s="94"/>
      <c r="AT5687" s="97"/>
      <c r="BB5687" s="79"/>
      <c r="BC5687" s="94"/>
      <c r="BE5687" s="97"/>
      <c r="BF5687" s="97"/>
      <c r="BG5687" s="40"/>
      <c r="BK5687" s="40"/>
      <c r="BL5687" s="79"/>
      <c r="BM5687" s="94"/>
      <c r="BO5687" s="97"/>
      <c r="BQ5687" s="40"/>
      <c r="BR5687" s="94"/>
      <c r="BS5687" s="94"/>
      <c r="BT5687" s="94"/>
      <c r="BU5687" s="40"/>
      <c r="BV5687" s="82"/>
      <c r="BW5687" s="94"/>
      <c r="BX5687" s="48"/>
      <c r="BY5687" s="97"/>
      <c r="BZ5687" s="48"/>
      <c r="CA5687" s="40"/>
      <c r="CB5687" s="94"/>
      <c r="CC5687" s="94"/>
      <c r="CD5687" s="94"/>
      <c r="CE5687" s="40"/>
      <c r="CF5687" s="73"/>
      <c r="CG5687" s="41"/>
      <c r="CH5687" s="41"/>
      <c r="CI5687" s="41"/>
      <c r="CJ5687" s="41"/>
      <c r="CK5687" s="41"/>
      <c r="CL5687" s="68"/>
      <c r="CM5687" s="41"/>
      <c r="CN5687" s="41"/>
      <c r="CO5687" s="39"/>
      <c r="CP5687" s="78"/>
    </row>
    <row r="5688" spans="1:94" s="38" customFormat="1" x14ac:dyDescent="0.25">
      <c r="A5688" s="38">
        <v>5685</v>
      </c>
      <c r="F5688" s="39"/>
      <c r="Q5688" s="39"/>
      <c r="R5688" s="40"/>
      <c r="S5688" s="40"/>
      <c r="T5688" s="39"/>
      <c r="AG5688" s="110"/>
      <c r="AH5688" s="94"/>
      <c r="AJ5688" s="97"/>
      <c r="AL5688" s="39"/>
      <c r="AP5688" s="39"/>
      <c r="AQ5688" s="77"/>
      <c r="AR5688" s="94"/>
      <c r="AT5688" s="97"/>
      <c r="BB5688" s="79"/>
      <c r="BC5688" s="94"/>
      <c r="BE5688" s="97"/>
      <c r="BF5688" s="97"/>
      <c r="BG5688" s="40"/>
      <c r="BK5688" s="40"/>
      <c r="BL5688" s="79"/>
      <c r="BM5688" s="94"/>
      <c r="BO5688" s="97"/>
      <c r="BQ5688" s="40"/>
      <c r="BR5688" s="94"/>
      <c r="BS5688" s="94"/>
      <c r="BT5688" s="94"/>
      <c r="BU5688" s="40"/>
      <c r="BV5688" s="82"/>
      <c r="BW5688" s="94"/>
      <c r="BX5688" s="48"/>
      <c r="BY5688" s="97"/>
      <c r="BZ5688" s="48"/>
      <c r="CA5688" s="40"/>
      <c r="CB5688" s="94"/>
      <c r="CC5688" s="94"/>
      <c r="CD5688" s="94"/>
      <c r="CE5688" s="40"/>
      <c r="CF5688" s="73"/>
      <c r="CG5688" s="41"/>
      <c r="CH5688" s="41"/>
      <c r="CI5688" s="41"/>
      <c r="CJ5688" s="41"/>
      <c r="CK5688" s="41"/>
      <c r="CL5688" s="68"/>
      <c r="CM5688" s="41"/>
      <c r="CN5688" s="41"/>
      <c r="CO5688" s="39"/>
      <c r="CP5688" s="78"/>
    </row>
    <row r="5689" spans="1:94" s="38" customFormat="1" x14ac:dyDescent="0.25">
      <c r="A5689" s="38">
        <v>5686</v>
      </c>
      <c r="F5689" s="39"/>
      <c r="Q5689" s="39"/>
      <c r="R5689" s="40"/>
      <c r="S5689" s="40"/>
      <c r="T5689" s="39"/>
      <c r="AG5689" s="110"/>
      <c r="AH5689" s="94"/>
      <c r="AJ5689" s="97"/>
      <c r="AL5689" s="39"/>
      <c r="AP5689" s="39"/>
      <c r="AQ5689" s="77"/>
      <c r="AR5689" s="94"/>
      <c r="AT5689" s="97"/>
      <c r="BB5689" s="79"/>
      <c r="BC5689" s="94"/>
      <c r="BE5689" s="97"/>
      <c r="BF5689" s="97"/>
      <c r="BG5689" s="40"/>
      <c r="BK5689" s="40"/>
      <c r="BL5689" s="79"/>
      <c r="BM5689" s="94"/>
      <c r="BO5689" s="97"/>
      <c r="BQ5689" s="40"/>
      <c r="BR5689" s="94"/>
      <c r="BS5689" s="94"/>
      <c r="BT5689" s="94"/>
      <c r="BU5689" s="40"/>
      <c r="BV5689" s="82"/>
      <c r="BW5689" s="94"/>
      <c r="BX5689" s="48"/>
      <c r="BY5689" s="97"/>
      <c r="BZ5689" s="48"/>
      <c r="CA5689" s="40"/>
      <c r="CB5689" s="94"/>
      <c r="CC5689" s="94"/>
      <c r="CD5689" s="94"/>
      <c r="CE5689" s="40"/>
      <c r="CF5689" s="73"/>
      <c r="CG5689" s="41"/>
      <c r="CH5689" s="41"/>
      <c r="CI5689" s="41"/>
      <c r="CJ5689" s="41"/>
      <c r="CK5689" s="41"/>
      <c r="CL5689" s="68"/>
      <c r="CM5689" s="41"/>
      <c r="CN5689" s="41"/>
      <c r="CO5689" s="39"/>
      <c r="CP5689" s="78"/>
    </row>
    <row r="5690" spans="1:94" s="38" customFormat="1" x14ac:dyDescent="0.25">
      <c r="A5690" s="38">
        <v>5687</v>
      </c>
      <c r="F5690" s="39"/>
      <c r="Q5690" s="39"/>
      <c r="R5690" s="40"/>
      <c r="S5690" s="40"/>
      <c r="T5690" s="39"/>
      <c r="AG5690" s="110"/>
      <c r="AH5690" s="94"/>
      <c r="AJ5690" s="97"/>
      <c r="AL5690" s="39"/>
      <c r="AP5690" s="39"/>
      <c r="AQ5690" s="77"/>
      <c r="AR5690" s="94"/>
      <c r="AT5690" s="97"/>
      <c r="BB5690" s="79"/>
      <c r="BC5690" s="94"/>
      <c r="BE5690" s="97"/>
      <c r="BF5690" s="97"/>
      <c r="BG5690" s="40"/>
      <c r="BK5690" s="40"/>
      <c r="BL5690" s="79"/>
      <c r="BM5690" s="94"/>
      <c r="BO5690" s="97"/>
      <c r="BQ5690" s="40"/>
      <c r="BR5690" s="94"/>
      <c r="BS5690" s="94"/>
      <c r="BT5690" s="94"/>
      <c r="BU5690" s="40"/>
      <c r="BV5690" s="82"/>
      <c r="BW5690" s="94"/>
      <c r="BX5690" s="48"/>
      <c r="BY5690" s="97"/>
      <c r="BZ5690" s="48"/>
      <c r="CA5690" s="40"/>
      <c r="CB5690" s="94"/>
      <c r="CC5690" s="94"/>
      <c r="CD5690" s="94"/>
      <c r="CE5690" s="40"/>
      <c r="CF5690" s="73"/>
      <c r="CG5690" s="41"/>
      <c r="CH5690" s="41"/>
      <c r="CI5690" s="41"/>
      <c r="CJ5690" s="41"/>
      <c r="CK5690" s="41"/>
      <c r="CL5690" s="68"/>
      <c r="CM5690" s="41"/>
      <c r="CN5690" s="41"/>
      <c r="CO5690" s="39"/>
      <c r="CP5690" s="78"/>
    </row>
    <row r="5691" spans="1:94" s="38" customFormat="1" x14ac:dyDescent="0.25">
      <c r="A5691" s="38">
        <v>5688</v>
      </c>
      <c r="F5691" s="39"/>
      <c r="Q5691" s="39"/>
      <c r="R5691" s="40"/>
      <c r="S5691" s="40"/>
      <c r="T5691" s="39"/>
      <c r="AG5691" s="110"/>
      <c r="AH5691" s="94"/>
      <c r="AJ5691" s="97"/>
      <c r="AL5691" s="39"/>
      <c r="AP5691" s="39"/>
      <c r="AQ5691" s="77"/>
      <c r="AR5691" s="94"/>
      <c r="AT5691" s="97"/>
      <c r="BB5691" s="79"/>
      <c r="BC5691" s="94"/>
      <c r="BE5691" s="97"/>
      <c r="BF5691" s="97"/>
      <c r="BG5691" s="40"/>
      <c r="BK5691" s="40"/>
      <c r="BL5691" s="79"/>
      <c r="BM5691" s="94"/>
      <c r="BO5691" s="97"/>
      <c r="BQ5691" s="40"/>
      <c r="BR5691" s="94"/>
      <c r="BS5691" s="94"/>
      <c r="BT5691" s="94"/>
      <c r="BU5691" s="40"/>
      <c r="BV5691" s="82"/>
      <c r="BW5691" s="94"/>
      <c r="BX5691" s="48"/>
      <c r="BY5691" s="97"/>
      <c r="BZ5691" s="48"/>
      <c r="CA5691" s="40"/>
      <c r="CB5691" s="94"/>
      <c r="CC5691" s="94"/>
      <c r="CD5691" s="94"/>
      <c r="CE5691" s="40"/>
      <c r="CF5691" s="73"/>
      <c r="CG5691" s="41"/>
      <c r="CH5691" s="41"/>
      <c r="CI5691" s="41"/>
      <c r="CJ5691" s="41"/>
      <c r="CK5691" s="41"/>
      <c r="CL5691" s="68"/>
      <c r="CM5691" s="41"/>
      <c r="CN5691" s="41"/>
      <c r="CO5691" s="39"/>
      <c r="CP5691" s="78"/>
    </row>
    <row r="5692" spans="1:94" s="38" customFormat="1" x14ac:dyDescent="0.25">
      <c r="A5692" s="38">
        <v>5689</v>
      </c>
      <c r="F5692" s="39"/>
      <c r="Q5692" s="39"/>
      <c r="R5692" s="40"/>
      <c r="S5692" s="40"/>
      <c r="T5692" s="39"/>
      <c r="AG5692" s="110"/>
      <c r="AH5692" s="94"/>
      <c r="AJ5692" s="97"/>
      <c r="AL5692" s="39"/>
      <c r="AP5692" s="39"/>
      <c r="AQ5692" s="77"/>
      <c r="AR5692" s="94"/>
      <c r="AT5692" s="97"/>
      <c r="BB5692" s="79"/>
      <c r="BC5692" s="94"/>
      <c r="BE5692" s="97"/>
      <c r="BF5692" s="97"/>
      <c r="BG5692" s="40"/>
      <c r="BK5692" s="40"/>
      <c r="BL5692" s="79"/>
      <c r="BM5692" s="94"/>
      <c r="BO5692" s="97"/>
      <c r="BQ5692" s="40"/>
      <c r="BR5692" s="94"/>
      <c r="BS5692" s="94"/>
      <c r="BT5692" s="94"/>
      <c r="BU5692" s="40"/>
      <c r="BV5692" s="82"/>
      <c r="BW5692" s="94"/>
      <c r="BX5692" s="48"/>
      <c r="BY5692" s="97"/>
      <c r="BZ5692" s="48"/>
      <c r="CA5692" s="40"/>
      <c r="CB5692" s="94"/>
      <c r="CC5692" s="94"/>
      <c r="CD5692" s="94"/>
      <c r="CE5692" s="40"/>
      <c r="CF5692" s="73"/>
      <c r="CG5692" s="41"/>
      <c r="CH5692" s="41"/>
      <c r="CI5692" s="41"/>
      <c r="CJ5692" s="41"/>
      <c r="CK5692" s="41"/>
      <c r="CL5692" s="68"/>
      <c r="CM5692" s="41"/>
      <c r="CN5692" s="41"/>
      <c r="CO5692" s="39"/>
      <c r="CP5692" s="78"/>
    </row>
    <row r="5693" spans="1:94" s="38" customFormat="1" x14ac:dyDescent="0.25">
      <c r="A5693" s="38">
        <v>5690</v>
      </c>
      <c r="F5693" s="39"/>
      <c r="Q5693" s="39"/>
      <c r="R5693" s="40"/>
      <c r="S5693" s="40"/>
      <c r="T5693" s="39"/>
      <c r="AG5693" s="110"/>
      <c r="AH5693" s="94"/>
      <c r="AJ5693" s="97"/>
      <c r="AL5693" s="39"/>
      <c r="AP5693" s="39"/>
      <c r="AQ5693" s="77"/>
      <c r="AR5693" s="94"/>
      <c r="AT5693" s="97"/>
      <c r="BB5693" s="79"/>
      <c r="BC5693" s="94"/>
      <c r="BE5693" s="97"/>
      <c r="BF5693" s="97"/>
      <c r="BG5693" s="40"/>
      <c r="BK5693" s="40"/>
      <c r="BL5693" s="79"/>
      <c r="BM5693" s="94"/>
      <c r="BO5693" s="97"/>
      <c r="BQ5693" s="40"/>
      <c r="BR5693" s="94"/>
      <c r="BS5693" s="94"/>
      <c r="BT5693" s="94"/>
      <c r="BU5693" s="40"/>
      <c r="BV5693" s="82"/>
      <c r="BW5693" s="94"/>
      <c r="BX5693" s="48"/>
      <c r="BY5693" s="97"/>
      <c r="BZ5693" s="48"/>
      <c r="CA5693" s="40"/>
      <c r="CB5693" s="94"/>
      <c r="CC5693" s="94"/>
      <c r="CD5693" s="94"/>
      <c r="CE5693" s="40"/>
      <c r="CF5693" s="73"/>
      <c r="CG5693" s="41"/>
      <c r="CH5693" s="41"/>
      <c r="CI5693" s="41"/>
      <c r="CJ5693" s="41"/>
      <c r="CK5693" s="41"/>
      <c r="CL5693" s="68"/>
      <c r="CM5693" s="41"/>
      <c r="CN5693" s="41"/>
      <c r="CO5693" s="39"/>
      <c r="CP5693" s="78"/>
    </row>
    <row r="5694" spans="1:94" s="38" customFormat="1" x14ac:dyDescent="0.25">
      <c r="A5694" s="38">
        <v>5691</v>
      </c>
      <c r="F5694" s="39"/>
      <c r="Q5694" s="39"/>
      <c r="R5694" s="40"/>
      <c r="S5694" s="40"/>
      <c r="T5694" s="39"/>
      <c r="AG5694" s="110"/>
      <c r="AH5694" s="94"/>
      <c r="AJ5694" s="97"/>
      <c r="AL5694" s="39"/>
      <c r="AP5694" s="39"/>
      <c r="AQ5694" s="77"/>
      <c r="AR5694" s="94"/>
      <c r="AT5694" s="97"/>
      <c r="BB5694" s="79"/>
      <c r="BC5694" s="94"/>
      <c r="BE5694" s="97"/>
      <c r="BF5694" s="97"/>
      <c r="BG5694" s="40"/>
      <c r="BK5694" s="40"/>
      <c r="BL5694" s="79"/>
      <c r="BM5694" s="94"/>
      <c r="BO5694" s="97"/>
      <c r="BQ5694" s="40"/>
      <c r="BR5694" s="94"/>
      <c r="BS5694" s="94"/>
      <c r="BT5694" s="94"/>
      <c r="BU5694" s="40"/>
      <c r="BV5694" s="82"/>
      <c r="BW5694" s="94"/>
      <c r="BX5694" s="48"/>
      <c r="BY5694" s="97"/>
      <c r="BZ5694" s="48"/>
      <c r="CA5694" s="40"/>
      <c r="CB5694" s="94"/>
      <c r="CC5694" s="94"/>
      <c r="CD5694" s="94"/>
      <c r="CE5694" s="40"/>
      <c r="CF5694" s="73"/>
      <c r="CG5694" s="41"/>
      <c r="CH5694" s="41"/>
      <c r="CI5694" s="41"/>
      <c r="CJ5694" s="41"/>
      <c r="CK5694" s="41"/>
      <c r="CL5694" s="68"/>
      <c r="CM5694" s="41"/>
      <c r="CN5694" s="41"/>
      <c r="CO5694" s="39"/>
      <c r="CP5694" s="78"/>
    </row>
    <row r="5695" spans="1:94" s="38" customFormat="1" x14ac:dyDescent="0.25">
      <c r="A5695" s="38">
        <v>5692</v>
      </c>
      <c r="F5695" s="39"/>
      <c r="Q5695" s="39"/>
      <c r="R5695" s="40"/>
      <c r="S5695" s="40"/>
      <c r="T5695" s="39"/>
      <c r="AG5695" s="110"/>
      <c r="AH5695" s="94"/>
      <c r="AJ5695" s="97"/>
      <c r="AL5695" s="39"/>
      <c r="AP5695" s="39"/>
      <c r="AQ5695" s="77"/>
      <c r="AR5695" s="94"/>
      <c r="AT5695" s="97"/>
      <c r="BB5695" s="79"/>
      <c r="BC5695" s="94"/>
      <c r="BE5695" s="97"/>
      <c r="BF5695" s="97"/>
      <c r="BG5695" s="40"/>
      <c r="BK5695" s="40"/>
      <c r="BL5695" s="79"/>
      <c r="BM5695" s="94"/>
      <c r="BO5695" s="97"/>
      <c r="BQ5695" s="40"/>
      <c r="BR5695" s="94"/>
      <c r="BS5695" s="94"/>
      <c r="BT5695" s="94"/>
      <c r="BU5695" s="40"/>
      <c r="BV5695" s="82"/>
      <c r="BW5695" s="94"/>
      <c r="BX5695" s="48"/>
      <c r="BY5695" s="97"/>
      <c r="BZ5695" s="48"/>
      <c r="CA5695" s="40"/>
      <c r="CB5695" s="94"/>
      <c r="CC5695" s="94"/>
      <c r="CD5695" s="94"/>
      <c r="CE5695" s="40"/>
      <c r="CF5695" s="73"/>
      <c r="CG5695" s="41"/>
      <c r="CH5695" s="41"/>
      <c r="CI5695" s="41"/>
      <c r="CJ5695" s="41"/>
      <c r="CK5695" s="41"/>
      <c r="CL5695" s="68"/>
      <c r="CM5695" s="41"/>
      <c r="CN5695" s="41"/>
      <c r="CO5695" s="39"/>
      <c r="CP5695" s="78"/>
    </row>
    <row r="5696" spans="1:94" s="38" customFormat="1" x14ac:dyDescent="0.25">
      <c r="A5696" s="38">
        <v>5693</v>
      </c>
      <c r="F5696" s="39"/>
      <c r="Q5696" s="39"/>
      <c r="R5696" s="40"/>
      <c r="S5696" s="40"/>
      <c r="T5696" s="39"/>
      <c r="AG5696" s="110"/>
      <c r="AH5696" s="94"/>
      <c r="AJ5696" s="97"/>
      <c r="AL5696" s="39"/>
      <c r="AP5696" s="39"/>
      <c r="AQ5696" s="77"/>
      <c r="AR5696" s="94"/>
      <c r="AT5696" s="97"/>
      <c r="BB5696" s="79"/>
      <c r="BC5696" s="94"/>
      <c r="BE5696" s="97"/>
      <c r="BF5696" s="97"/>
      <c r="BG5696" s="40"/>
      <c r="BK5696" s="40"/>
      <c r="BL5696" s="79"/>
      <c r="BM5696" s="94"/>
      <c r="BO5696" s="97"/>
      <c r="BQ5696" s="40"/>
      <c r="BR5696" s="94"/>
      <c r="BS5696" s="94"/>
      <c r="BT5696" s="94"/>
      <c r="BU5696" s="40"/>
      <c r="BV5696" s="82"/>
      <c r="BW5696" s="94"/>
      <c r="BX5696" s="48"/>
      <c r="BY5696" s="97"/>
      <c r="BZ5696" s="48"/>
      <c r="CA5696" s="40"/>
      <c r="CB5696" s="94"/>
      <c r="CC5696" s="94"/>
      <c r="CD5696" s="94"/>
      <c r="CE5696" s="40"/>
      <c r="CF5696" s="73"/>
      <c r="CG5696" s="41"/>
      <c r="CH5696" s="41"/>
      <c r="CI5696" s="41"/>
      <c r="CJ5696" s="41"/>
      <c r="CK5696" s="41"/>
      <c r="CL5696" s="68"/>
      <c r="CM5696" s="41"/>
      <c r="CN5696" s="41"/>
      <c r="CO5696" s="39"/>
      <c r="CP5696" s="78"/>
    </row>
    <row r="5697" spans="1:94" s="38" customFormat="1" x14ac:dyDescent="0.25">
      <c r="A5697" s="38">
        <v>5694</v>
      </c>
      <c r="F5697" s="39"/>
      <c r="Q5697" s="39"/>
      <c r="R5697" s="40"/>
      <c r="S5697" s="40"/>
      <c r="T5697" s="39"/>
      <c r="AG5697" s="110"/>
      <c r="AH5697" s="94"/>
      <c r="AJ5697" s="97"/>
      <c r="AL5697" s="39"/>
      <c r="AP5697" s="39"/>
      <c r="AQ5697" s="77"/>
      <c r="AR5697" s="94"/>
      <c r="AT5697" s="97"/>
      <c r="BB5697" s="79"/>
      <c r="BC5697" s="94"/>
      <c r="BE5697" s="97"/>
      <c r="BF5697" s="97"/>
      <c r="BG5697" s="40"/>
      <c r="BK5697" s="40"/>
      <c r="BL5697" s="79"/>
      <c r="BM5697" s="94"/>
      <c r="BO5697" s="97"/>
      <c r="BQ5697" s="40"/>
      <c r="BR5697" s="94"/>
      <c r="BS5697" s="94"/>
      <c r="BT5697" s="94"/>
      <c r="BU5697" s="40"/>
      <c r="BV5697" s="82"/>
      <c r="BW5697" s="94"/>
      <c r="BX5697" s="48"/>
      <c r="BY5697" s="97"/>
      <c r="BZ5697" s="48"/>
      <c r="CA5697" s="40"/>
      <c r="CB5697" s="94"/>
      <c r="CC5697" s="94"/>
      <c r="CD5697" s="94"/>
      <c r="CE5697" s="40"/>
      <c r="CF5697" s="73"/>
      <c r="CG5697" s="41"/>
      <c r="CH5697" s="41"/>
      <c r="CI5697" s="41"/>
      <c r="CJ5697" s="41"/>
      <c r="CK5697" s="41"/>
      <c r="CL5697" s="68"/>
      <c r="CM5697" s="41"/>
      <c r="CN5697" s="41"/>
      <c r="CO5697" s="39"/>
      <c r="CP5697" s="78"/>
    </row>
    <row r="5698" spans="1:94" s="38" customFormat="1" x14ac:dyDescent="0.25">
      <c r="A5698" s="38">
        <v>5695</v>
      </c>
      <c r="F5698" s="39"/>
      <c r="Q5698" s="39"/>
      <c r="R5698" s="40"/>
      <c r="S5698" s="40"/>
      <c r="T5698" s="39"/>
      <c r="AG5698" s="110"/>
      <c r="AH5698" s="94"/>
      <c r="AJ5698" s="97"/>
      <c r="AL5698" s="39"/>
      <c r="AP5698" s="39"/>
      <c r="AQ5698" s="77"/>
      <c r="AR5698" s="94"/>
      <c r="AT5698" s="97"/>
      <c r="BB5698" s="79"/>
      <c r="BC5698" s="94"/>
      <c r="BE5698" s="97"/>
      <c r="BF5698" s="97"/>
      <c r="BG5698" s="40"/>
      <c r="BK5698" s="40"/>
      <c r="BL5698" s="79"/>
      <c r="BM5698" s="94"/>
      <c r="BO5698" s="97"/>
      <c r="BQ5698" s="40"/>
      <c r="BR5698" s="94"/>
      <c r="BS5698" s="94"/>
      <c r="BT5698" s="94"/>
      <c r="BU5698" s="40"/>
      <c r="BV5698" s="82"/>
      <c r="BW5698" s="94"/>
      <c r="BX5698" s="48"/>
      <c r="BY5698" s="97"/>
      <c r="BZ5698" s="48"/>
      <c r="CA5698" s="40"/>
      <c r="CB5698" s="94"/>
      <c r="CC5698" s="94"/>
      <c r="CD5698" s="94"/>
      <c r="CE5698" s="40"/>
      <c r="CF5698" s="73"/>
      <c r="CG5698" s="41"/>
      <c r="CH5698" s="41"/>
      <c r="CI5698" s="41"/>
      <c r="CJ5698" s="41"/>
      <c r="CK5698" s="41"/>
      <c r="CL5698" s="68"/>
      <c r="CM5698" s="41"/>
      <c r="CN5698" s="41"/>
      <c r="CO5698" s="39"/>
      <c r="CP5698" s="78"/>
    </row>
    <row r="5699" spans="1:94" s="38" customFormat="1" x14ac:dyDescent="0.25">
      <c r="A5699" s="38">
        <v>5696</v>
      </c>
      <c r="F5699" s="39"/>
      <c r="Q5699" s="39"/>
      <c r="R5699" s="40"/>
      <c r="S5699" s="40"/>
      <c r="T5699" s="39"/>
      <c r="AG5699" s="110"/>
      <c r="AH5699" s="94"/>
      <c r="AJ5699" s="97"/>
      <c r="AL5699" s="39"/>
      <c r="AP5699" s="39"/>
      <c r="AQ5699" s="77"/>
      <c r="AR5699" s="94"/>
      <c r="AT5699" s="97"/>
      <c r="BB5699" s="79"/>
      <c r="BC5699" s="94"/>
      <c r="BE5699" s="97"/>
      <c r="BF5699" s="97"/>
      <c r="BG5699" s="40"/>
      <c r="BK5699" s="40"/>
      <c r="BL5699" s="79"/>
      <c r="BM5699" s="94"/>
      <c r="BO5699" s="97"/>
      <c r="BQ5699" s="40"/>
      <c r="BR5699" s="94"/>
      <c r="BS5699" s="94"/>
      <c r="BT5699" s="94"/>
      <c r="BU5699" s="40"/>
      <c r="BV5699" s="82"/>
      <c r="BW5699" s="94"/>
      <c r="BX5699" s="48"/>
      <c r="BY5699" s="97"/>
      <c r="BZ5699" s="48"/>
      <c r="CA5699" s="40"/>
      <c r="CB5699" s="94"/>
      <c r="CC5699" s="94"/>
      <c r="CD5699" s="94"/>
      <c r="CE5699" s="40"/>
      <c r="CF5699" s="73"/>
      <c r="CG5699" s="41"/>
      <c r="CH5699" s="41"/>
      <c r="CI5699" s="41"/>
      <c r="CJ5699" s="41"/>
      <c r="CK5699" s="41"/>
      <c r="CL5699" s="68"/>
      <c r="CM5699" s="41"/>
      <c r="CN5699" s="41"/>
      <c r="CO5699" s="39"/>
      <c r="CP5699" s="78"/>
    </row>
    <row r="5700" spans="1:94" s="38" customFormat="1" x14ac:dyDescent="0.25">
      <c r="A5700" s="38">
        <v>5697</v>
      </c>
      <c r="F5700" s="39"/>
      <c r="Q5700" s="39"/>
      <c r="R5700" s="40"/>
      <c r="S5700" s="40"/>
      <c r="T5700" s="39"/>
      <c r="AG5700" s="110"/>
      <c r="AH5700" s="94"/>
      <c r="AJ5700" s="97"/>
      <c r="AL5700" s="39"/>
      <c r="AP5700" s="39"/>
      <c r="AQ5700" s="77"/>
      <c r="AR5700" s="94"/>
      <c r="AT5700" s="97"/>
      <c r="BB5700" s="79"/>
      <c r="BC5700" s="94"/>
      <c r="BE5700" s="97"/>
      <c r="BF5700" s="97"/>
      <c r="BG5700" s="40"/>
      <c r="BK5700" s="40"/>
      <c r="BL5700" s="79"/>
      <c r="BM5700" s="94"/>
      <c r="BO5700" s="97"/>
      <c r="BQ5700" s="40"/>
      <c r="BR5700" s="94"/>
      <c r="BS5700" s="94"/>
      <c r="BT5700" s="94"/>
      <c r="BU5700" s="40"/>
      <c r="BV5700" s="82"/>
      <c r="BW5700" s="94"/>
      <c r="BX5700" s="48"/>
      <c r="BY5700" s="97"/>
      <c r="BZ5700" s="48"/>
      <c r="CA5700" s="40"/>
      <c r="CB5700" s="94"/>
      <c r="CC5700" s="94"/>
      <c r="CD5700" s="94"/>
      <c r="CE5700" s="40"/>
      <c r="CF5700" s="73"/>
      <c r="CG5700" s="41"/>
      <c r="CH5700" s="41"/>
      <c r="CI5700" s="41"/>
      <c r="CJ5700" s="41"/>
      <c r="CK5700" s="41"/>
      <c r="CL5700" s="68"/>
      <c r="CM5700" s="41"/>
      <c r="CN5700" s="41"/>
      <c r="CO5700" s="39"/>
      <c r="CP5700" s="78"/>
    </row>
    <row r="5701" spans="1:94" s="38" customFormat="1" x14ac:dyDescent="0.25">
      <c r="A5701" s="38">
        <v>5698</v>
      </c>
      <c r="F5701" s="39"/>
      <c r="Q5701" s="39"/>
      <c r="R5701" s="40"/>
      <c r="S5701" s="40"/>
      <c r="T5701" s="39"/>
      <c r="AG5701" s="110"/>
      <c r="AH5701" s="94"/>
      <c r="AJ5701" s="97"/>
      <c r="AL5701" s="39"/>
      <c r="AP5701" s="39"/>
      <c r="AQ5701" s="77"/>
      <c r="AR5701" s="94"/>
      <c r="AT5701" s="97"/>
      <c r="BB5701" s="79"/>
      <c r="BC5701" s="94"/>
      <c r="BE5701" s="97"/>
      <c r="BF5701" s="97"/>
      <c r="BG5701" s="40"/>
      <c r="BK5701" s="40"/>
      <c r="BL5701" s="79"/>
      <c r="BM5701" s="94"/>
      <c r="BO5701" s="97"/>
      <c r="BQ5701" s="40"/>
      <c r="BR5701" s="94"/>
      <c r="BS5701" s="94"/>
      <c r="BT5701" s="94"/>
      <c r="BU5701" s="40"/>
      <c r="BV5701" s="82"/>
      <c r="BW5701" s="94"/>
      <c r="BX5701" s="48"/>
      <c r="BY5701" s="97"/>
      <c r="BZ5701" s="48"/>
      <c r="CA5701" s="40"/>
      <c r="CB5701" s="94"/>
      <c r="CC5701" s="94"/>
      <c r="CD5701" s="94"/>
      <c r="CE5701" s="40"/>
      <c r="CF5701" s="73"/>
      <c r="CG5701" s="41"/>
      <c r="CH5701" s="41"/>
      <c r="CI5701" s="41"/>
      <c r="CJ5701" s="41"/>
      <c r="CK5701" s="41"/>
      <c r="CL5701" s="68"/>
      <c r="CM5701" s="41"/>
      <c r="CN5701" s="41"/>
      <c r="CO5701" s="39"/>
      <c r="CP5701" s="78"/>
    </row>
    <row r="5702" spans="1:94" s="38" customFormat="1" x14ac:dyDescent="0.25">
      <c r="A5702" s="38">
        <v>5699</v>
      </c>
      <c r="F5702" s="39"/>
      <c r="Q5702" s="39"/>
      <c r="R5702" s="40"/>
      <c r="S5702" s="40"/>
      <c r="T5702" s="39"/>
      <c r="AG5702" s="110"/>
      <c r="AH5702" s="94"/>
      <c r="AJ5702" s="97"/>
      <c r="AL5702" s="39"/>
      <c r="AP5702" s="39"/>
      <c r="AQ5702" s="77"/>
      <c r="AR5702" s="94"/>
      <c r="AT5702" s="97"/>
      <c r="BB5702" s="79"/>
      <c r="BC5702" s="94"/>
      <c r="BE5702" s="97"/>
      <c r="BF5702" s="97"/>
      <c r="BG5702" s="40"/>
      <c r="BK5702" s="40"/>
      <c r="BL5702" s="79"/>
      <c r="BM5702" s="94"/>
      <c r="BO5702" s="97"/>
      <c r="BQ5702" s="40"/>
      <c r="BR5702" s="94"/>
      <c r="BS5702" s="94"/>
      <c r="BT5702" s="94"/>
      <c r="BU5702" s="40"/>
      <c r="BV5702" s="82"/>
      <c r="BW5702" s="94"/>
      <c r="BX5702" s="48"/>
      <c r="BY5702" s="97"/>
      <c r="BZ5702" s="48"/>
      <c r="CA5702" s="40"/>
      <c r="CB5702" s="94"/>
      <c r="CC5702" s="94"/>
      <c r="CD5702" s="94"/>
      <c r="CE5702" s="40"/>
      <c r="CF5702" s="73"/>
      <c r="CG5702" s="41"/>
      <c r="CH5702" s="41"/>
      <c r="CI5702" s="41"/>
      <c r="CJ5702" s="41"/>
      <c r="CK5702" s="41"/>
      <c r="CL5702" s="68"/>
      <c r="CM5702" s="41"/>
      <c r="CN5702" s="41"/>
      <c r="CO5702" s="39"/>
      <c r="CP5702" s="78"/>
    </row>
    <row r="5703" spans="1:94" s="38" customFormat="1" x14ac:dyDescent="0.25">
      <c r="A5703" s="38">
        <v>5700</v>
      </c>
      <c r="F5703" s="39"/>
      <c r="Q5703" s="39"/>
      <c r="R5703" s="40"/>
      <c r="S5703" s="40"/>
      <c r="T5703" s="39"/>
      <c r="AG5703" s="110"/>
      <c r="AH5703" s="94"/>
      <c r="AJ5703" s="97"/>
      <c r="AL5703" s="39"/>
      <c r="AP5703" s="39"/>
      <c r="AQ5703" s="77"/>
      <c r="AR5703" s="94"/>
      <c r="AT5703" s="97"/>
      <c r="BB5703" s="79"/>
      <c r="BC5703" s="94"/>
      <c r="BE5703" s="97"/>
      <c r="BF5703" s="97"/>
      <c r="BG5703" s="40"/>
      <c r="BK5703" s="40"/>
      <c r="BL5703" s="79"/>
      <c r="BM5703" s="94"/>
      <c r="BO5703" s="97"/>
      <c r="BQ5703" s="40"/>
      <c r="BR5703" s="94"/>
      <c r="BS5703" s="94"/>
      <c r="BT5703" s="94"/>
      <c r="BU5703" s="40"/>
      <c r="BV5703" s="82"/>
      <c r="BW5703" s="94"/>
      <c r="BX5703" s="48"/>
      <c r="BY5703" s="97"/>
      <c r="BZ5703" s="48"/>
      <c r="CA5703" s="40"/>
      <c r="CB5703" s="94"/>
      <c r="CC5703" s="94"/>
      <c r="CD5703" s="94"/>
      <c r="CE5703" s="40"/>
      <c r="CF5703" s="73"/>
      <c r="CG5703" s="41"/>
      <c r="CH5703" s="41"/>
      <c r="CI5703" s="41"/>
      <c r="CJ5703" s="41"/>
      <c r="CK5703" s="41"/>
      <c r="CL5703" s="68"/>
      <c r="CM5703" s="41"/>
      <c r="CN5703" s="41"/>
      <c r="CO5703" s="39"/>
      <c r="CP5703" s="78"/>
    </row>
    <row r="5704" spans="1:94" s="38" customFormat="1" x14ac:dyDescent="0.25">
      <c r="A5704" s="38">
        <v>5701</v>
      </c>
      <c r="F5704" s="39"/>
      <c r="Q5704" s="39"/>
      <c r="R5704" s="40"/>
      <c r="S5704" s="40"/>
      <c r="T5704" s="39"/>
      <c r="AG5704" s="110"/>
      <c r="AH5704" s="94"/>
      <c r="AJ5704" s="97"/>
      <c r="AL5704" s="39"/>
      <c r="AP5704" s="39"/>
      <c r="AQ5704" s="77"/>
      <c r="AR5704" s="94"/>
      <c r="AT5704" s="97"/>
      <c r="BB5704" s="79"/>
      <c r="BC5704" s="94"/>
      <c r="BE5704" s="97"/>
      <c r="BF5704" s="97"/>
      <c r="BG5704" s="40"/>
      <c r="BK5704" s="40"/>
      <c r="BL5704" s="79"/>
      <c r="BM5704" s="94"/>
      <c r="BO5704" s="97"/>
      <c r="BQ5704" s="40"/>
      <c r="BR5704" s="94"/>
      <c r="BS5704" s="94"/>
      <c r="BT5704" s="94"/>
      <c r="BU5704" s="40"/>
      <c r="BV5704" s="82"/>
      <c r="BW5704" s="94"/>
      <c r="BX5704" s="48"/>
      <c r="BY5704" s="97"/>
      <c r="BZ5704" s="48"/>
      <c r="CA5704" s="40"/>
      <c r="CB5704" s="94"/>
      <c r="CC5704" s="94"/>
      <c r="CD5704" s="94"/>
      <c r="CE5704" s="40"/>
      <c r="CF5704" s="73"/>
      <c r="CG5704" s="41"/>
      <c r="CH5704" s="41"/>
      <c r="CI5704" s="41"/>
      <c r="CJ5704" s="41"/>
      <c r="CK5704" s="41"/>
      <c r="CL5704" s="68"/>
      <c r="CM5704" s="41"/>
      <c r="CN5704" s="41"/>
      <c r="CO5704" s="39"/>
      <c r="CP5704" s="78"/>
    </row>
    <row r="5705" spans="1:94" s="38" customFormat="1" x14ac:dyDescent="0.25">
      <c r="A5705" s="38">
        <v>5702</v>
      </c>
      <c r="F5705" s="39"/>
      <c r="Q5705" s="39"/>
      <c r="R5705" s="40"/>
      <c r="S5705" s="40"/>
      <c r="T5705" s="39"/>
      <c r="AG5705" s="110"/>
      <c r="AH5705" s="94"/>
      <c r="AJ5705" s="97"/>
      <c r="AL5705" s="39"/>
      <c r="AP5705" s="39"/>
      <c r="AQ5705" s="77"/>
      <c r="AR5705" s="94"/>
      <c r="AT5705" s="97"/>
      <c r="BB5705" s="79"/>
      <c r="BC5705" s="94"/>
      <c r="BE5705" s="97"/>
      <c r="BF5705" s="97"/>
      <c r="BG5705" s="40"/>
      <c r="BK5705" s="40"/>
      <c r="BL5705" s="79"/>
      <c r="BM5705" s="94"/>
      <c r="BO5705" s="97"/>
      <c r="BQ5705" s="40"/>
      <c r="BR5705" s="94"/>
      <c r="BS5705" s="94"/>
      <c r="BT5705" s="94"/>
      <c r="BU5705" s="40"/>
      <c r="BV5705" s="82"/>
      <c r="BW5705" s="94"/>
      <c r="BX5705" s="48"/>
      <c r="BY5705" s="97"/>
      <c r="BZ5705" s="48"/>
      <c r="CA5705" s="40"/>
      <c r="CB5705" s="94"/>
      <c r="CC5705" s="94"/>
      <c r="CD5705" s="94"/>
      <c r="CE5705" s="40"/>
      <c r="CF5705" s="73"/>
      <c r="CG5705" s="41"/>
      <c r="CH5705" s="41"/>
      <c r="CI5705" s="41"/>
      <c r="CJ5705" s="41"/>
      <c r="CK5705" s="41"/>
      <c r="CL5705" s="68"/>
      <c r="CM5705" s="41"/>
      <c r="CN5705" s="41"/>
      <c r="CO5705" s="39"/>
      <c r="CP5705" s="78"/>
    </row>
    <row r="5706" spans="1:94" s="38" customFormat="1" x14ac:dyDescent="0.25">
      <c r="A5706" s="38">
        <v>5703</v>
      </c>
      <c r="F5706" s="39"/>
      <c r="Q5706" s="39"/>
      <c r="R5706" s="40"/>
      <c r="S5706" s="40"/>
      <c r="T5706" s="39"/>
      <c r="AG5706" s="110"/>
      <c r="AH5706" s="94"/>
      <c r="AJ5706" s="97"/>
      <c r="AL5706" s="39"/>
      <c r="AP5706" s="39"/>
      <c r="AQ5706" s="77"/>
      <c r="AR5706" s="94"/>
      <c r="AT5706" s="97"/>
      <c r="BB5706" s="79"/>
      <c r="BC5706" s="94"/>
      <c r="BE5706" s="97"/>
      <c r="BF5706" s="97"/>
      <c r="BG5706" s="40"/>
      <c r="BK5706" s="40"/>
      <c r="BL5706" s="79"/>
      <c r="BM5706" s="94"/>
      <c r="BO5706" s="97"/>
      <c r="BQ5706" s="40"/>
      <c r="BR5706" s="94"/>
      <c r="BS5706" s="94"/>
      <c r="BT5706" s="94"/>
      <c r="BU5706" s="40"/>
      <c r="BV5706" s="82"/>
      <c r="BW5706" s="94"/>
      <c r="BX5706" s="48"/>
      <c r="BY5706" s="97"/>
      <c r="BZ5706" s="48"/>
      <c r="CA5706" s="40"/>
      <c r="CB5706" s="94"/>
      <c r="CC5706" s="94"/>
      <c r="CD5706" s="94"/>
      <c r="CE5706" s="40"/>
      <c r="CF5706" s="73"/>
      <c r="CG5706" s="41"/>
      <c r="CH5706" s="41"/>
      <c r="CI5706" s="41"/>
      <c r="CJ5706" s="41"/>
      <c r="CK5706" s="41"/>
      <c r="CL5706" s="68"/>
      <c r="CM5706" s="41"/>
      <c r="CN5706" s="41"/>
      <c r="CO5706" s="39"/>
      <c r="CP5706" s="78"/>
    </row>
    <row r="5707" spans="1:94" s="38" customFormat="1" x14ac:dyDescent="0.25">
      <c r="A5707" s="38">
        <v>5704</v>
      </c>
      <c r="F5707" s="39"/>
      <c r="Q5707" s="39"/>
      <c r="R5707" s="40"/>
      <c r="S5707" s="40"/>
      <c r="T5707" s="39"/>
      <c r="AG5707" s="110"/>
      <c r="AH5707" s="94"/>
      <c r="AJ5707" s="97"/>
      <c r="AL5707" s="39"/>
      <c r="AP5707" s="39"/>
      <c r="AQ5707" s="77"/>
      <c r="AR5707" s="94"/>
      <c r="AT5707" s="97"/>
      <c r="BB5707" s="79"/>
      <c r="BC5707" s="94"/>
      <c r="BE5707" s="97"/>
      <c r="BF5707" s="97"/>
      <c r="BG5707" s="40"/>
      <c r="BK5707" s="40"/>
      <c r="BL5707" s="79"/>
      <c r="BM5707" s="94"/>
      <c r="BO5707" s="97"/>
      <c r="BQ5707" s="40"/>
      <c r="BR5707" s="94"/>
      <c r="BS5707" s="94"/>
      <c r="BT5707" s="94"/>
      <c r="BU5707" s="40"/>
      <c r="BV5707" s="82"/>
      <c r="BW5707" s="94"/>
      <c r="BX5707" s="48"/>
      <c r="BY5707" s="97"/>
      <c r="BZ5707" s="48"/>
      <c r="CA5707" s="40"/>
      <c r="CB5707" s="94"/>
      <c r="CC5707" s="94"/>
      <c r="CD5707" s="94"/>
      <c r="CE5707" s="40"/>
      <c r="CF5707" s="73"/>
      <c r="CG5707" s="41"/>
      <c r="CH5707" s="41"/>
      <c r="CI5707" s="41"/>
      <c r="CJ5707" s="41"/>
      <c r="CK5707" s="41"/>
      <c r="CL5707" s="68"/>
      <c r="CM5707" s="41"/>
      <c r="CN5707" s="41"/>
      <c r="CO5707" s="39"/>
      <c r="CP5707" s="78"/>
    </row>
    <row r="5708" spans="1:94" s="38" customFormat="1" x14ac:dyDescent="0.25">
      <c r="A5708" s="38">
        <v>5705</v>
      </c>
      <c r="F5708" s="39"/>
      <c r="Q5708" s="39"/>
      <c r="R5708" s="40"/>
      <c r="S5708" s="40"/>
      <c r="T5708" s="39"/>
      <c r="AG5708" s="110"/>
      <c r="AH5708" s="94"/>
      <c r="AJ5708" s="97"/>
      <c r="AL5708" s="39"/>
      <c r="AP5708" s="39"/>
      <c r="AQ5708" s="77"/>
      <c r="AR5708" s="94"/>
      <c r="AT5708" s="97"/>
      <c r="BB5708" s="79"/>
      <c r="BC5708" s="94"/>
      <c r="BE5708" s="97"/>
      <c r="BF5708" s="97"/>
      <c r="BG5708" s="40"/>
      <c r="BK5708" s="40"/>
      <c r="BL5708" s="79"/>
      <c r="BM5708" s="94"/>
      <c r="BO5708" s="97"/>
      <c r="BQ5708" s="40"/>
      <c r="BR5708" s="94"/>
      <c r="BS5708" s="94"/>
      <c r="BT5708" s="94"/>
      <c r="BU5708" s="40"/>
      <c r="BV5708" s="82"/>
      <c r="BW5708" s="94"/>
      <c r="BX5708" s="48"/>
      <c r="BY5708" s="97"/>
      <c r="BZ5708" s="48"/>
      <c r="CA5708" s="40"/>
      <c r="CB5708" s="94"/>
      <c r="CC5708" s="94"/>
      <c r="CD5708" s="94"/>
      <c r="CE5708" s="40"/>
      <c r="CF5708" s="73"/>
      <c r="CG5708" s="41"/>
      <c r="CH5708" s="41"/>
      <c r="CI5708" s="41"/>
      <c r="CJ5708" s="41"/>
      <c r="CK5708" s="41"/>
      <c r="CL5708" s="68"/>
      <c r="CM5708" s="41"/>
      <c r="CN5708" s="41"/>
      <c r="CO5708" s="39"/>
      <c r="CP5708" s="78"/>
    </row>
    <row r="5709" spans="1:94" s="38" customFormat="1" x14ac:dyDescent="0.25">
      <c r="A5709" s="38">
        <v>5706</v>
      </c>
      <c r="F5709" s="39"/>
      <c r="Q5709" s="39"/>
      <c r="R5709" s="40"/>
      <c r="S5709" s="40"/>
      <c r="T5709" s="39"/>
      <c r="AG5709" s="110"/>
      <c r="AH5709" s="94"/>
      <c r="AJ5709" s="97"/>
      <c r="AL5709" s="39"/>
      <c r="AP5709" s="39"/>
      <c r="AQ5709" s="77"/>
      <c r="AR5709" s="94"/>
      <c r="AT5709" s="97"/>
      <c r="BB5709" s="79"/>
      <c r="BC5709" s="94"/>
      <c r="BE5709" s="97"/>
      <c r="BF5709" s="97"/>
      <c r="BG5709" s="40"/>
      <c r="BK5709" s="40"/>
      <c r="BL5709" s="79"/>
      <c r="BM5709" s="94"/>
      <c r="BO5709" s="97"/>
      <c r="BQ5709" s="40"/>
      <c r="BR5709" s="94"/>
      <c r="BS5709" s="94"/>
      <c r="BT5709" s="94"/>
      <c r="BU5709" s="40"/>
      <c r="BV5709" s="82"/>
      <c r="BW5709" s="94"/>
      <c r="BX5709" s="48"/>
      <c r="BY5709" s="97"/>
      <c r="BZ5709" s="48"/>
      <c r="CA5709" s="40"/>
      <c r="CB5709" s="94"/>
      <c r="CC5709" s="94"/>
      <c r="CD5709" s="94"/>
      <c r="CE5709" s="40"/>
      <c r="CF5709" s="73"/>
      <c r="CG5709" s="41"/>
      <c r="CH5709" s="41"/>
      <c r="CI5709" s="41"/>
      <c r="CJ5709" s="41"/>
      <c r="CK5709" s="41"/>
      <c r="CL5709" s="68"/>
      <c r="CM5709" s="41"/>
      <c r="CN5709" s="41"/>
      <c r="CO5709" s="39"/>
      <c r="CP5709" s="78"/>
    </row>
    <row r="5710" spans="1:94" s="38" customFormat="1" x14ac:dyDescent="0.25">
      <c r="A5710" s="38">
        <v>5707</v>
      </c>
      <c r="F5710" s="39"/>
      <c r="Q5710" s="39"/>
      <c r="R5710" s="40"/>
      <c r="S5710" s="40"/>
      <c r="T5710" s="39"/>
      <c r="AG5710" s="110"/>
      <c r="AH5710" s="94"/>
      <c r="AJ5710" s="97"/>
      <c r="AL5710" s="39"/>
      <c r="AP5710" s="39"/>
      <c r="AQ5710" s="77"/>
      <c r="AR5710" s="94"/>
      <c r="AT5710" s="97"/>
      <c r="BB5710" s="79"/>
      <c r="BC5710" s="94"/>
      <c r="BE5710" s="97"/>
      <c r="BF5710" s="97"/>
      <c r="BG5710" s="40"/>
      <c r="BK5710" s="40"/>
      <c r="BL5710" s="79"/>
      <c r="BM5710" s="94"/>
      <c r="BO5710" s="97"/>
      <c r="BQ5710" s="40"/>
      <c r="BR5710" s="94"/>
      <c r="BS5710" s="94"/>
      <c r="BT5710" s="94"/>
      <c r="BU5710" s="40"/>
      <c r="BV5710" s="82"/>
      <c r="BW5710" s="94"/>
      <c r="BX5710" s="48"/>
      <c r="BY5710" s="97"/>
      <c r="BZ5710" s="48"/>
      <c r="CA5710" s="40"/>
      <c r="CB5710" s="94"/>
      <c r="CC5710" s="94"/>
      <c r="CD5710" s="94"/>
      <c r="CE5710" s="40"/>
      <c r="CF5710" s="73"/>
      <c r="CG5710" s="41"/>
      <c r="CH5710" s="41"/>
      <c r="CI5710" s="41"/>
      <c r="CJ5710" s="41"/>
      <c r="CK5710" s="41"/>
      <c r="CL5710" s="68"/>
      <c r="CM5710" s="41"/>
      <c r="CN5710" s="41"/>
      <c r="CO5710" s="39"/>
      <c r="CP5710" s="78"/>
    </row>
    <row r="5711" spans="1:94" s="38" customFormat="1" x14ac:dyDescent="0.25">
      <c r="A5711" s="38">
        <v>5708</v>
      </c>
      <c r="F5711" s="39"/>
      <c r="Q5711" s="39"/>
      <c r="R5711" s="40"/>
      <c r="S5711" s="40"/>
      <c r="T5711" s="39"/>
      <c r="AG5711" s="110"/>
      <c r="AH5711" s="94"/>
      <c r="AJ5711" s="97"/>
      <c r="AL5711" s="39"/>
      <c r="AP5711" s="39"/>
      <c r="AQ5711" s="77"/>
      <c r="AR5711" s="94"/>
      <c r="AT5711" s="97"/>
      <c r="BB5711" s="79"/>
      <c r="BC5711" s="94"/>
      <c r="BE5711" s="97"/>
      <c r="BF5711" s="97"/>
      <c r="BG5711" s="40"/>
      <c r="BK5711" s="40"/>
      <c r="BL5711" s="79"/>
      <c r="BM5711" s="94"/>
      <c r="BO5711" s="97"/>
      <c r="BQ5711" s="40"/>
      <c r="BR5711" s="94"/>
      <c r="BS5711" s="94"/>
      <c r="BT5711" s="94"/>
      <c r="BU5711" s="40"/>
      <c r="BV5711" s="82"/>
      <c r="BW5711" s="94"/>
      <c r="BX5711" s="48"/>
      <c r="BY5711" s="97"/>
      <c r="BZ5711" s="48"/>
      <c r="CA5711" s="40"/>
      <c r="CB5711" s="94"/>
      <c r="CC5711" s="94"/>
      <c r="CD5711" s="94"/>
      <c r="CE5711" s="40"/>
      <c r="CF5711" s="73"/>
      <c r="CG5711" s="41"/>
      <c r="CH5711" s="41"/>
      <c r="CI5711" s="41"/>
      <c r="CJ5711" s="41"/>
      <c r="CK5711" s="41"/>
      <c r="CL5711" s="68"/>
      <c r="CM5711" s="41"/>
      <c r="CN5711" s="41"/>
      <c r="CO5711" s="39"/>
      <c r="CP5711" s="78"/>
    </row>
    <row r="5712" spans="1:94" s="38" customFormat="1" x14ac:dyDescent="0.25">
      <c r="A5712" s="38">
        <v>5709</v>
      </c>
      <c r="F5712" s="39"/>
      <c r="Q5712" s="39"/>
      <c r="R5712" s="40"/>
      <c r="S5712" s="40"/>
      <c r="T5712" s="39"/>
      <c r="AG5712" s="110"/>
      <c r="AH5712" s="94"/>
      <c r="AJ5712" s="97"/>
      <c r="AL5712" s="39"/>
      <c r="AP5712" s="39"/>
      <c r="AQ5712" s="77"/>
      <c r="AR5712" s="94"/>
      <c r="AT5712" s="97"/>
      <c r="BB5712" s="79"/>
      <c r="BC5712" s="94"/>
      <c r="BE5712" s="97"/>
      <c r="BF5712" s="97"/>
      <c r="BG5712" s="40"/>
      <c r="BK5712" s="40"/>
      <c r="BL5712" s="79"/>
      <c r="BM5712" s="94"/>
      <c r="BO5712" s="97"/>
      <c r="BQ5712" s="40"/>
      <c r="BR5712" s="94"/>
      <c r="BS5712" s="94"/>
      <c r="BT5712" s="94"/>
      <c r="BU5712" s="40"/>
      <c r="BV5712" s="82"/>
      <c r="BW5712" s="94"/>
      <c r="BX5712" s="48"/>
      <c r="BY5712" s="97"/>
      <c r="BZ5712" s="48"/>
      <c r="CA5712" s="40"/>
      <c r="CB5712" s="94"/>
      <c r="CC5712" s="94"/>
      <c r="CD5712" s="94"/>
      <c r="CE5712" s="40"/>
      <c r="CF5712" s="73"/>
      <c r="CG5712" s="41"/>
      <c r="CH5712" s="41"/>
      <c r="CI5712" s="41"/>
      <c r="CJ5712" s="41"/>
      <c r="CK5712" s="41"/>
      <c r="CL5712" s="68"/>
      <c r="CM5712" s="41"/>
      <c r="CN5712" s="41"/>
      <c r="CO5712" s="39"/>
      <c r="CP5712" s="78"/>
    </row>
    <row r="5713" spans="1:97" s="38" customFormat="1" x14ac:dyDescent="0.25">
      <c r="A5713" s="38">
        <v>5710</v>
      </c>
      <c r="F5713" s="39"/>
      <c r="Q5713" s="39"/>
      <c r="R5713" s="40"/>
      <c r="S5713" s="40"/>
      <c r="T5713" s="39"/>
      <c r="AG5713" s="110"/>
      <c r="AH5713" s="94"/>
      <c r="AJ5713" s="97"/>
      <c r="AL5713" s="39"/>
      <c r="AP5713" s="39"/>
      <c r="AQ5713" s="77"/>
      <c r="AR5713" s="94"/>
      <c r="AT5713" s="97"/>
      <c r="BB5713" s="79"/>
      <c r="BC5713" s="94"/>
      <c r="BE5713" s="97"/>
      <c r="BF5713" s="97"/>
      <c r="BG5713" s="40"/>
      <c r="BK5713" s="40"/>
      <c r="BL5713" s="79"/>
      <c r="BM5713" s="94"/>
      <c r="BO5713" s="97"/>
      <c r="BQ5713" s="40"/>
      <c r="BR5713" s="94"/>
      <c r="BS5713" s="94"/>
      <c r="BT5713" s="94"/>
      <c r="BU5713" s="40"/>
      <c r="BV5713" s="82"/>
      <c r="BW5713" s="94"/>
      <c r="BX5713" s="48"/>
      <c r="BY5713" s="97"/>
      <c r="BZ5713" s="48"/>
      <c r="CA5713" s="40"/>
      <c r="CB5713" s="94"/>
      <c r="CC5713" s="94"/>
      <c r="CD5713" s="94"/>
      <c r="CE5713" s="40"/>
      <c r="CF5713" s="73"/>
      <c r="CG5713" s="41"/>
      <c r="CH5713" s="41"/>
      <c r="CI5713" s="41"/>
      <c r="CJ5713" s="41"/>
      <c r="CK5713" s="41"/>
      <c r="CL5713" s="68"/>
      <c r="CM5713" s="41"/>
      <c r="CN5713" s="41"/>
      <c r="CO5713" s="39"/>
      <c r="CP5713" s="78"/>
    </row>
    <row r="5714" spans="1:97" s="38" customFormat="1" x14ac:dyDescent="0.25">
      <c r="A5714" s="38">
        <v>5711</v>
      </c>
      <c r="F5714" s="39"/>
      <c r="Q5714" s="39"/>
      <c r="R5714" s="40"/>
      <c r="S5714" s="40"/>
      <c r="T5714" s="39"/>
      <c r="AG5714" s="110"/>
      <c r="AH5714" s="94"/>
      <c r="AJ5714" s="97"/>
      <c r="AL5714" s="39"/>
      <c r="AP5714" s="39"/>
      <c r="AQ5714" s="77"/>
      <c r="AR5714" s="94"/>
      <c r="AT5714" s="97"/>
      <c r="BB5714" s="79"/>
      <c r="BC5714" s="94"/>
      <c r="BE5714" s="97"/>
      <c r="BF5714" s="97"/>
      <c r="BG5714" s="40"/>
      <c r="BK5714" s="40"/>
      <c r="BL5714" s="79"/>
      <c r="BM5714" s="94"/>
      <c r="BO5714" s="97"/>
      <c r="BQ5714" s="40"/>
      <c r="BR5714" s="94"/>
      <c r="BS5714" s="94"/>
      <c r="BT5714" s="94"/>
      <c r="BU5714" s="40"/>
      <c r="BV5714" s="82"/>
      <c r="BW5714" s="94"/>
      <c r="BX5714" s="48"/>
      <c r="BY5714" s="97"/>
      <c r="BZ5714" s="48"/>
      <c r="CA5714" s="40"/>
      <c r="CB5714" s="94"/>
      <c r="CC5714" s="94"/>
      <c r="CD5714" s="94"/>
      <c r="CE5714" s="40"/>
      <c r="CF5714" s="73"/>
      <c r="CG5714" s="41"/>
      <c r="CH5714" s="41"/>
      <c r="CI5714" s="41"/>
      <c r="CJ5714" s="41"/>
      <c r="CK5714" s="41"/>
      <c r="CL5714" s="68"/>
      <c r="CM5714" s="41"/>
      <c r="CN5714" s="41"/>
      <c r="CO5714" s="39"/>
      <c r="CP5714" s="78"/>
      <c r="CS5714" s="96"/>
    </row>
    <row r="5715" spans="1:97" s="38" customFormat="1" x14ac:dyDescent="0.25">
      <c r="A5715" s="38">
        <v>5712</v>
      </c>
      <c r="F5715" s="39"/>
      <c r="Q5715" s="39"/>
      <c r="R5715" s="40"/>
      <c r="S5715" s="40"/>
      <c r="T5715" s="39"/>
      <c r="AG5715" s="110"/>
      <c r="AH5715" s="94"/>
      <c r="AJ5715" s="97"/>
      <c r="AL5715" s="39"/>
      <c r="AP5715" s="39"/>
      <c r="AQ5715" s="77"/>
      <c r="AR5715" s="94"/>
      <c r="AT5715" s="97"/>
      <c r="BB5715" s="79"/>
      <c r="BC5715" s="94"/>
      <c r="BE5715" s="97"/>
      <c r="BF5715" s="97"/>
      <c r="BG5715" s="40"/>
      <c r="BK5715" s="40"/>
      <c r="BL5715" s="79"/>
      <c r="BM5715" s="94"/>
      <c r="BO5715" s="97"/>
      <c r="BQ5715" s="40"/>
      <c r="BR5715" s="94"/>
      <c r="BS5715" s="94"/>
      <c r="BT5715" s="94"/>
      <c r="BU5715" s="40"/>
      <c r="BV5715" s="82"/>
      <c r="BW5715" s="94"/>
      <c r="BX5715" s="48"/>
      <c r="BY5715" s="97"/>
      <c r="BZ5715" s="48"/>
      <c r="CA5715" s="40"/>
      <c r="CB5715" s="94"/>
      <c r="CC5715" s="94"/>
      <c r="CD5715" s="94"/>
      <c r="CE5715" s="40"/>
      <c r="CF5715" s="73"/>
      <c r="CG5715" s="41"/>
      <c r="CH5715" s="41"/>
      <c r="CI5715" s="41"/>
      <c r="CJ5715" s="41"/>
      <c r="CK5715" s="41"/>
      <c r="CL5715" s="68"/>
      <c r="CM5715" s="41"/>
      <c r="CN5715" s="41"/>
      <c r="CO5715" s="39"/>
      <c r="CP5715" s="78"/>
      <c r="CS5715" s="96"/>
    </row>
    <row r="5716" spans="1:97" s="38" customFormat="1" x14ac:dyDescent="0.25">
      <c r="A5716" s="38">
        <v>5713</v>
      </c>
      <c r="F5716" s="39"/>
      <c r="Q5716" s="39"/>
      <c r="R5716" s="40"/>
      <c r="S5716" s="40"/>
      <c r="T5716" s="39"/>
      <c r="AG5716" s="110"/>
      <c r="AH5716" s="94"/>
      <c r="AJ5716" s="97"/>
      <c r="AL5716" s="39"/>
      <c r="AP5716" s="39"/>
      <c r="AQ5716" s="77"/>
      <c r="AR5716" s="94"/>
      <c r="AT5716" s="97"/>
      <c r="BB5716" s="79"/>
      <c r="BC5716" s="94"/>
      <c r="BE5716" s="97"/>
      <c r="BF5716" s="97"/>
      <c r="BG5716" s="40"/>
      <c r="BK5716" s="40"/>
      <c r="BL5716" s="79"/>
      <c r="BM5716" s="94"/>
      <c r="BO5716" s="97"/>
      <c r="BQ5716" s="40"/>
      <c r="BR5716" s="94"/>
      <c r="BS5716" s="94"/>
      <c r="BT5716" s="94"/>
      <c r="BU5716" s="40"/>
      <c r="BV5716" s="82"/>
      <c r="BW5716" s="94"/>
      <c r="BX5716" s="48"/>
      <c r="BY5716" s="97"/>
      <c r="BZ5716" s="48"/>
      <c r="CA5716" s="40"/>
      <c r="CB5716" s="94"/>
      <c r="CC5716" s="94"/>
      <c r="CD5716" s="94"/>
      <c r="CE5716" s="40"/>
      <c r="CF5716" s="73"/>
      <c r="CG5716" s="41"/>
      <c r="CH5716" s="41"/>
      <c r="CI5716" s="41"/>
      <c r="CJ5716" s="41"/>
      <c r="CK5716" s="41"/>
      <c r="CL5716" s="68"/>
      <c r="CM5716" s="41"/>
      <c r="CN5716" s="41"/>
      <c r="CO5716" s="39"/>
      <c r="CP5716" s="78"/>
      <c r="CS5716" s="96"/>
    </row>
    <row r="5717" spans="1:97" s="38" customFormat="1" x14ac:dyDescent="0.25">
      <c r="A5717" s="38">
        <v>5714</v>
      </c>
      <c r="F5717" s="39"/>
      <c r="Q5717" s="39"/>
      <c r="R5717" s="40"/>
      <c r="S5717" s="40"/>
      <c r="T5717" s="39"/>
      <c r="AG5717" s="110"/>
      <c r="AH5717" s="94"/>
      <c r="AJ5717" s="97"/>
      <c r="AL5717" s="39"/>
      <c r="AP5717" s="39"/>
      <c r="AQ5717" s="77"/>
      <c r="AR5717" s="94"/>
      <c r="AT5717" s="97"/>
      <c r="BB5717" s="79"/>
      <c r="BC5717" s="94"/>
      <c r="BE5717" s="97"/>
      <c r="BF5717" s="97"/>
      <c r="BG5717" s="40"/>
      <c r="BK5717" s="40"/>
      <c r="BL5717" s="79"/>
      <c r="BM5717" s="94"/>
      <c r="BO5717" s="97"/>
      <c r="BQ5717" s="40"/>
      <c r="BR5717" s="94"/>
      <c r="BS5717" s="94"/>
      <c r="BT5717" s="94"/>
      <c r="BU5717" s="40"/>
      <c r="BV5717" s="82"/>
      <c r="BW5717" s="94"/>
      <c r="BX5717" s="48"/>
      <c r="BY5717" s="97"/>
      <c r="BZ5717" s="48"/>
      <c r="CA5717" s="40"/>
      <c r="CB5717" s="94"/>
      <c r="CC5717" s="94"/>
      <c r="CD5717" s="94"/>
      <c r="CE5717" s="40"/>
      <c r="CF5717" s="73"/>
      <c r="CG5717" s="41"/>
      <c r="CH5717" s="41"/>
      <c r="CI5717" s="41"/>
      <c r="CJ5717" s="41"/>
      <c r="CK5717" s="41"/>
      <c r="CL5717" s="68"/>
      <c r="CM5717" s="41"/>
      <c r="CN5717" s="41"/>
      <c r="CO5717" s="39"/>
      <c r="CP5717" s="78"/>
      <c r="CS5717" s="96"/>
    </row>
    <row r="5718" spans="1:97" s="38" customFormat="1" x14ac:dyDescent="0.25">
      <c r="A5718" s="38">
        <v>5715</v>
      </c>
      <c r="F5718" s="39"/>
      <c r="Q5718" s="39"/>
      <c r="R5718" s="40"/>
      <c r="S5718" s="40"/>
      <c r="T5718" s="39"/>
      <c r="AG5718" s="110"/>
      <c r="AH5718" s="94"/>
      <c r="AJ5718" s="97"/>
      <c r="AL5718" s="39"/>
      <c r="AP5718" s="39"/>
      <c r="AQ5718" s="77"/>
      <c r="AR5718" s="94"/>
      <c r="AT5718" s="97"/>
      <c r="BB5718" s="79"/>
      <c r="BC5718" s="94"/>
      <c r="BE5718" s="97"/>
      <c r="BF5718" s="97"/>
      <c r="BG5718" s="40"/>
      <c r="BK5718" s="40"/>
      <c r="BL5718" s="79"/>
      <c r="BM5718" s="94"/>
      <c r="BO5718" s="97"/>
      <c r="BQ5718" s="40"/>
      <c r="BR5718" s="94"/>
      <c r="BS5718" s="94"/>
      <c r="BT5718" s="94"/>
      <c r="BU5718" s="40"/>
      <c r="BV5718" s="82"/>
      <c r="BW5718" s="94"/>
      <c r="BX5718" s="48"/>
      <c r="BY5718" s="97"/>
      <c r="BZ5718" s="48"/>
      <c r="CA5718" s="40"/>
      <c r="CB5718" s="94"/>
      <c r="CC5718" s="94"/>
      <c r="CD5718" s="94"/>
      <c r="CE5718" s="40"/>
      <c r="CF5718" s="73"/>
      <c r="CG5718" s="41"/>
      <c r="CH5718" s="41"/>
      <c r="CI5718" s="41"/>
      <c r="CJ5718" s="41"/>
      <c r="CK5718" s="41"/>
      <c r="CL5718" s="68"/>
      <c r="CM5718" s="41"/>
      <c r="CN5718" s="41"/>
      <c r="CO5718" s="39"/>
      <c r="CP5718" s="78"/>
      <c r="CS5718" s="96"/>
    </row>
    <row r="5719" spans="1:97" s="38" customFormat="1" x14ac:dyDescent="0.25">
      <c r="A5719" s="38">
        <v>5716</v>
      </c>
      <c r="F5719" s="39"/>
      <c r="Q5719" s="39"/>
      <c r="R5719" s="40"/>
      <c r="S5719" s="40"/>
      <c r="T5719" s="39"/>
      <c r="AG5719" s="110"/>
      <c r="AH5719" s="94"/>
      <c r="AJ5719" s="97"/>
      <c r="AL5719" s="39"/>
      <c r="AP5719" s="39"/>
      <c r="AQ5719" s="77"/>
      <c r="AR5719" s="94"/>
      <c r="AT5719" s="97"/>
      <c r="BB5719" s="79"/>
      <c r="BC5719" s="94"/>
      <c r="BE5719" s="97"/>
      <c r="BF5719" s="97"/>
      <c r="BG5719" s="40"/>
      <c r="BK5719" s="40"/>
      <c r="BL5719" s="79"/>
      <c r="BM5719" s="94"/>
      <c r="BO5719" s="97"/>
      <c r="BQ5719" s="40"/>
      <c r="BR5719" s="94"/>
      <c r="BS5719" s="94"/>
      <c r="BT5719" s="94"/>
      <c r="BU5719" s="40"/>
      <c r="BV5719" s="82"/>
      <c r="BW5719" s="94"/>
      <c r="BX5719" s="48"/>
      <c r="BY5719" s="97"/>
      <c r="BZ5719" s="48"/>
      <c r="CA5719" s="40"/>
      <c r="CB5719" s="94"/>
      <c r="CC5719" s="94"/>
      <c r="CD5719" s="94"/>
      <c r="CE5719" s="40"/>
      <c r="CF5719" s="73"/>
      <c r="CG5719" s="41"/>
      <c r="CH5719" s="41"/>
      <c r="CI5719" s="41"/>
      <c r="CJ5719" s="41"/>
      <c r="CK5719" s="41"/>
      <c r="CL5719" s="68"/>
      <c r="CM5719" s="41"/>
      <c r="CN5719" s="41"/>
      <c r="CO5719" s="39"/>
      <c r="CP5719" s="78"/>
      <c r="CS5719" s="96"/>
    </row>
    <row r="5720" spans="1:97" s="38" customFormat="1" x14ac:dyDescent="0.25">
      <c r="A5720" s="38">
        <v>5717</v>
      </c>
      <c r="F5720" s="39"/>
      <c r="Q5720" s="39"/>
      <c r="R5720" s="40"/>
      <c r="S5720" s="40"/>
      <c r="T5720" s="39"/>
      <c r="AG5720" s="110"/>
      <c r="AH5720" s="94"/>
      <c r="AJ5720" s="97"/>
      <c r="AL5720" s="39"/>
      <c r="AP5720" s="39"/>
      <c r="AQ5720" s="77"/>
      <c r="AR5720" s="94"/>
      <c r="AT5720" s="97"/>
      <c r="BB5720" s="79"/>
      <c r="BC5720" s="94"/>
      <c r="BE5720" s="97"/>
      <c r="BF5720" s="97"/>
      <c r="BG5720" s="40"/>
      <c r="BK5720" s="40"/>
      <c r="BL5720" s="79"/>
      <c r="BM5720" s="94"/>
      <c r="BO5720" s="97"/>
      <c r="BQ5720" s="40"/>
      <c r="BR5720" s="94"/>
      <c r="BS5720" s="94"/>
      <c r="BT5720" s="94"/>
      <c r="BU5720" s="40"/>
      <c r="BV5720" s="82"/>
      <c r="BW5720" s="94"/>
      <c r="BX5720" s="48"/>
      <c r="BY5720" s="97"/>
      <c r="BZ5720" s="48"/>
      <c r="CA5720" s="40"/>
      <c r="CB5720" s="94"/>
      <c r="CC5720" s="94"/>
      <c r="CD5720" s="94"/>
      <c r="CE5720" s="40"/>
      <c r="CF5720" s="73"/>
      <c r="CG5720" s="41"/>
      <c r="CH5720" s="41"/>
      <c r="CI5720" s="41"/>
      <c r="CJ5720" s="41"/>
      <c r="CK5720" s="41"/>
      <c r="CL5720" s="68"/>
      <c r="CM5720" s="41"/>
      <c r="CN5720" s="41"/>
      <c r="CO5720" s="39"/>
      <c r="CP5720" s="78"/>
      <c r="CS5720" s="96"/>
    </row>
    <row r="5721" spans="1:97" s="38" customFormat="1" x14ac:dyDescent="0.25">
      <c r="A5721" s="38">
        <v>5718</v>
      </c>
      <c r="F5721" s="39"/>
      <c r="Q5721" s="39"/>
      <c r="R5721" s="40"/>
      <c r="S5721" s="40"/>
      <c r="T5721" s="39"/>
      <c r="AG5721" s="110"/>
      <c r="AH5721" s="94"/>
      <c r="AJ5721" s="97"/>
      <c r="AL5721" s="39"/>
      <c r="AP5721" s="39"/>
      <c r="AQ5721" s="77"/>
      <c r="AR5721" s="94"/>
      <c r="AT5721" s="97"/>
      <c r="BB5721" s="79"/>
      <c r="BC5721" s="94"/>
      <c r="BE5721" s="97"/>
      <c r="BF5721" s="97"/>
      <c r="BG5721" s="40"/>
      <c r="BK5721" s="40"/>
      <c r="BL5721" s="79"/>
      <c r="BM5721" s="94"/>
      <c r="BO5721" s="97"/>
      <c r="BQ5721" s="40"/>
      <c r="BR5721" s="94"/>
      <c r="BS5721" s="94"/>
      <c r="BT5721" s="94"/>
      <c r="BU5721" s="40"/>
      <c r="BV5721" s="82"/>
      <c r="BW5721" s="94"/>
      <c r="BX5721" s="48"/>
      <c r="BY5721" s="97"/>
      <c r="BZ5721" s="48"/>
      <c r="CA5721" s="40"/>
      <c r="CB5721" s="94"/>
      <c r="CC5721" s="94"/>
      <c r="CD5721" s="94"/>
      <c r="CE5721" s="40"/>
      <c r="CF5721" s="73"/>
      <c r="CG5721" s="41"/>
      <c r="CH5721" s="41"/>
      <c r="CI5721" s="41"/>
      <c r="CJ5721" s="41"/>
      <c r="CK5721" s="41"/>
      <c r="CL5721" s="68"/>
      <c r="CM5721" s="41"/>
      <c r="CN5721" s="41"/>
      <c r="CO5721" s="39"/>
      <c r="CP5721" s="78"/>
      <c r="CS5721" s="96"/>
    </row>
    <row r="5722" spans="1:97" s="38" customFormat="1" x14ac:dyDescent="0.25">
      <c r="A5722" s="38">
        <v>5719</v>
      </c>
      <c r="F5722" s="39"/>
      <c r="Q5722" s="39"/>
      <c r="R5722" s="40"/>
      <c r="S5722" s="40"/>
      <c r="T5722" s="39"/>
      <c r="AG5722" s="110"/>
      <c r="AH5722" s="94"/>
      <c r="AJ5722" s="97"/>
      <c r="AL5722" s="39"/>
      <c r="AP5722" s="39"/>
      <c r="AQ5722" s="77"/>
      <c r="AR5722" s="94"/>
      <c r="AT5722" s="97"/>
      <c r="BB5722" s="79"/>
      <c r="BC5722" s="94"/>
      <c r="BE5722" s="97"/>
      <c r="BF5722" s="97"/>
      <c r="BG5722" s="40"/>
      <c r="BK5722" s="40"/>
      <c r="BL5722" s="79"/>
      <c r="BM5722" s="94"/>
      <c r="BO5722" s="97"/>
      <c r="BQ5722" s="40"/>
      <c r="BR5722" s="94"/>
      <c r="BS5722" s="94"/>
      <c r="BT5722" s="94"/>
      <c r="BU5722" s="40"/>
      <c r="BV5722" s="82"/>
      <c r="BW5722" s="94"/>
      <c r="BX5722" s="48"/>
      <c r="BY5722" s="97"/>
      <c r="BZ5722" s="48"/>
      <c r="CA5722" s="40"/>
      <c r="CB5722" s="94"/>
      <c r="CC5722" s="94"/>
      <c r="CD5722" s="94"/>
      <c r="CE5722" s="40"/>
      <c r="CF5722" s="73"/>
      <c r="CG5722" s="41"/>
      <c r="CH5722" s="41"/>
      <c r="CI5722" s="41"/>
      <c r="CJ5722" s="41"/>
      <c r="CK5722" s="41"/>
      <c r="CL5722" s="68"/>
      <c r="CM5722" s="41"/>
      <c r="CN5722" s="41"/>
      <c r="CO5722" s="39"/>
      <c r="CP5722" s="78"/>
      <c r="CS5722" s="96"/>
    </row>
    <row r="5723" spans="1:97" s="38" customFormat="1" x14ac:dyDescent="0.25">
      <c r="A5723" s="38">
        <v>5720</v>
      </c>
      <c r="F5723" s="39"/>
      <c r="Q5723" s="39"/>
      <c r="R5723" s="40"/>
      <c r="S5723" s="40"/>
      <c r="T5723" s="39"/>
      <c r="AG5723" s="110"/>
      <c r="AH5723" s="94"/>
      <c r="AJ5723" s="97"/>
      <c r="AL5723" s="39"/>
      <c r="AP5723" s="39"/>
      <c r="AQ5723" s="77"/>
      <c r="AR5723" s="94"/>
      <c r="AT5723" s="97"/>
      <c r="BB5723" s="79"/>
      <c r="BC5723" s="94"/>
      <c r="BE5723" s="97"/>
      <c r="BF5723" s="97"/>
      <c r="BG5723" s="40"/>
      <c r="BK5723" s="40"/>
      <c r="BL5723" s="79"/>
      <c r="BM5723" s="94"/>
      <c r="BO5723" s="97"/>
      <c r="BQ5723" s="40"/>
      <c r="BR5723" s="94"/>
      <c r="BS5723" s="94"/>
      <c r="BT5723" s="94"/>
      <c r="BU5723" s="40"/>
      <c r="BV5723" s="82"/>
      <c r="BW5723" s="94"/>
      <c r="BX5723" s="48"/>
      <c r="BY5723" s="97"/>
      <c r="BZ5723" s="48"/>
      <c r="CA5723" s="40"/>
      <c r="CB5723" s="94"/>
      <c r="CC5723" s="94"/>
      <c r="CD5723" s="94"/>
      <c r="CE5723" s="40"/>
      <c r="CF5723" s="73"/>
      <c r="CG5723" s="41"/>
      <c r="CH5723" s="41"/>
      <c r="CI5723" s="41"/>
      <c r="CJ5723" s="41"/>
      <c r="CK5723" s="41"/>
      <c r="CL5723" s="68"/>
      <c r="CM5723" s="41"/>
      <c r="CN5723" s="41"/>
      <c r="CO5723" s="39"/>
      <c r="CP5723" s="78"/>
      <c r="CS5723" s="96"/>
    </row>
    <row r="5724" spans="1:97" s="38" customFormat="1" x14ac:dyDescent="0.25">
      <c r="A5724" s="38">
        <v>5721</v>
      </c>
      <c r="F5724" s="39"/>
      <c r="Q5724" s="39"/>
      <c r="R5724" s="40"/>
      <c r="S5724" s="40"/>
      <c r="T5724" s="39"/>
      <c r="AG5724" s="110"/>
      <c r="AH5724" s="94"/>
      <c r="AJ5724" s="97"/>
      <c r="AL5724" s="39"/>
      <c r="AP5724" s="39"/>
      <c r="AQ5724" s="77"/>
      <c r="AR5724" s="94"/>
      <c r="AT5724" s="97"/>
      <c r="BB5724" s="79"/>
      <c r="BC5724" s="94"/>
      <c r="BE5724" s="97"/>
      <c r="BF5724" s="97"/>
      <c r="BG5724" s="40"/>
      <c r="BK5724" s="40"/>
      <c r="BL5724" s="79"/>
      <c r="BM5724" s="94"/>
      <c r="BO5724" s="97"/>
      <c r="BQ5724" s="40"/>
      <c r="BR5724" s="94"/>
      <c r="BS5724" s="94"/>
      <c r="BT5724" s="94"/>
      <c r="BU5724" s="40"/>
      <c r="BV5724" s="82"/>
      <c r="BW5724" s="94"/>
      <c r="BX5724" s="48"/>
      <c r="BY5724" s="97"/>
      <c r="BZ5724" s="48"/>
      <c r="CA5724" s="40"/>
      <c r="CB5724" s="94"/>
      <c r="CC5724" s="94"/>
      <c r="CD5724" s="94"/>
      <c r="CE5724" s="40"/>
      <c r="CF5724" s="73"/>
      <c r="CG5724" s="41"/>
      <c r="CH5724" s="41"/>
      <c r="CI5724" s="41"/>
      <c r="CJ5724" s="41"/>
      <c r="CK5724" s="41"/>
      <c r="CL5724" s="68"/>
      <c r="CM5724" s="41"/>
      <c r="CN5724" s="41"/>
      <c r="CO5724" s="39"/>
      <c r="CP5724" s="78"/>
      <c r="CS5724" s="96"/>
    </row>
    <row r="5725" spans="1:97" s="38" customFormat="1" x14ac:dyDescent="0.25">
      <c r="A5725" s="38">
        <v>5722</v>
      </c>
      <c r="F5725" s="39"/>
      <c r="Q5725" s="39"/>
      <c r="R5725" s="40"/>
      <c r="S5725" s="40"/>
      <c r="T5725" s="39"/>
      <c r="AG5725" s="110"/>
      <c r="AH5725" s="94"/>
      <c r="AJ5725" s="97"/>
      <c r="AL5725" s="39"/>
      <c r="AP5725" s="39"/>
      <c r="AQ5725" s="77"/>
      <c r="AR5725" s="94"/>
      <c r="AT5725" s="97"/>
      <c r="BB5725" s="79"/>
      <c r="BC5725" s="94"/>
      <c r="BE5725" s="97"/>
      <c r="BF5725" s="97"/>
      <c r="BG5725" s="40"/>
      <c r="BK5725" s="40"/>
      <c r="BL5725" s="79"/>
      <c r="BM5725" s="94"/>
      <c r="BO5725" s="97"/>
      <c r="BQ5725" s="40"/>
      <c r="BR5725" s="94"/>
      <c r="BS5725" s="94"/>
      <c r="BT5725" s="94"/>
      <c r="BU5725" s="40"/>
      <c r="BV5725" s="82"/>
      <c r="BW5725" s="94"/>
      <c r="BX5725" s="48"/>
      <c r="BY5725" s="97"/>
      <c r="BZ5725" s="48"/>
      <c r="CA5725" s="40"/>
      <c r="CB5725" s="94"/>
      <c r="CC5725" s="94"/>
      <c r="CD5725" s="94"/>
      <c r="CE5725" s="40"/>
      <c r="CF5725" s="73"/>
      <c r="CG5725" s="41"/>
      <c r="CH5725" s="41"/>
      <c r="CI5725" s="41"/>
      <c r="CJ5725" s="41"/>
      <c r="CK5725" s="41"/>
      <c r="CL5725" s="68"/>
      <c r="CM5725" s="41"/>
      <c r="CN5725" s="41"/>
      <c r="CO5725" s="39"/>
      <c r="CP5725" s="78"/>
      <c r="CS5725" s="96"/>
    </row>
    <row r="5726" spans="1:97" s="38" customFormat="1" x14ac:dyDescent="0.25">
      <c r="A5726" s="38">
        <v>5723</v>
      </c>
      <c r="F5726" s="39"/>
      <c r="Q5726" s="39"/>
      <c r="R5726" s="40"/>
      <c r="S5726" s="40"/>
      <c r="T5726" s="39"/>
      <c r="AG5726" s="110"/>
      <c r="AH5726" s="94"/>
      <c r="AJ5726" s="97"/>
      <c r="AL5726" s="39"/>
      <c r="AP5726" s="39"/>
      <c r="AQ5726" s="77"/>
      <c r="AR5726" s="94"/>
      <c r="AT5726" s="97"/>
      <c r="BB5726" s="79"/>
      <c r="BC5726" s="94"/>
      <c r="BE5726" s="97"/>
      <c r="BF5726" s="97"/>
      <c r="BG5726" s="40"/>
      <c r="BK5726" s="40"/>
      <c r="BL5726" s="79"/>
      <c r="BM5726" s="94"/>
      <c r="BO5726" s="97"/>
      <c r="BQ5726" s="40"/>
      <c r="BR5726" s="94"/>
      <c r="BS5726" s="94"/>
      <c r="BT5726" s="94"/>
      <c r="BU5726" s="40"/>
      <c r="BV5726" s="82"/>
      <c r="BW5726" s="94"/>
      <c r="BX5726" s="48"/>
      <c r="BY5726" s="97"/>
      <c r="BZ5726" s="48"/>
      <c r="CA5726" s="40"/>
      <c r="CB5726" s="94"/>
      <c r="CC5726" s="94"/>
      <c r="CD5726" s="94"/>
      <c r="CE5726" s="40"/>
      <c r="CF5726" s="73"/>
      <c r="CG5726" s="41"/>
      <c r="CH5726" s="41"/>
      <c r="CI5726" s="41"/>
      <c r="CJ5726" s="41"/>
      <c r="CK5726" s="41"/>
      <c r="CL5726" s="68"/>
      <c r="CM5726" s="41"/>
      <c r="CN5726" s="41"/>
      <c r="CO5726" s="39"/>
      <c r="CP5726" s="78"/>
      <c r="CS5726" s="96"/>
    </row>
    <row r="5727" spans="1:97" s="38" customFormat="1" x14ac:dyDescent="0.25">
      <c r="A5727" s="38">
        <v>5724</v>
      </c>
      <c r="F5727" s="39"/>
      <c r="Q5727" s="39"/>
      <c r="R5727" s="40"/>
      <c r="S5727" s="40"/>
      <c r="T5727" s="39"/>
      <c r="AG5727" s="110"/>
      <c r="AH5727" s="94"/>
      <c r="AJ5727" s="97"/>
      <c r="AL5727" s="39"/>
      <c r="AP5727" s="39"/>
      <c r="AQ5727" s="77"/>
      <c r="AR5727" s="94"/>
      <c r="AT5727" s="97"/>
      <c r="BB5727" s="79"/>
      <c r="BC5727" s="94"/>
      <c r="BE5727" s="97"/>
      <c r="BF5727" s="97"/>
      <c r="BG5727" s="40"/>
      <c r="BK5727" s="40"/>
      <c r="BL5727" s="79"/>
      <c r="BM5727" s="94"/>
      <c r="BO5727" s="97"/>
      <c r="BQ5727" s="40"/>
      <c r="BR5727" s="94"/>
      <c r="BS5727" s="94"/>
      <c r="BT5727" s="94"/>
      <c r="BU5727" s="40"/>
      <c r="BV5727" s="82"/>
      <c r="BW5727" s="94"/>
      <c r="BX5727" s="48"/>
      <c r="BY5727" s="97"/>
      <c r="BZ5727" s="48"/>
      <c r="CA5727" s="40"/>
      <c r="CB5727" s="94"/>
      <c r="CC5727" s="94"/>
      <c r="CD5727" s="94"/>
      <c r="CE5727" s="40"/>
      <c r="CF5727" s="73"/>
      <c r="CG5727" s="41"/>
      <c r="CH5727" s="41"/>
      <c r="CI5727" s="41"/>
      <c r="CJ5727" s="41"/>
      <c r="CK5727" s="41"/>
      <c r="CL5727" s="68"/>
      <c r="CM5727" s="41"/>
      <c r="CN5727" s="41"/>
      <c r="CO5727" s="39"/>
      <c r="CP5727" s="78"/>
      <c r="CS5727" s="96"/>
    </row>
    <row r="5728" spans="1:97" s="38" customFormat="1" x14ac:dyDescent="0.25">
      <c r="A5728" s="38">
        <v>5725</v>
      </c>
      <c r="F5728" s="39"/>
      <c r="Q5728" s="39"/>
      <c r="R5728" s="40"/>
      <c r="S5728" s="40"/>
      <c r="T5728" s="39"/>
      <c r="AG5728" s="110"/>
      <c r="AH5728" s="94"/>
      <c r="AJ5728" s="97"/>
      <c r="AL5728" s="39"/>
      <c r="AP5728" s="39"/>
      <c r="AQ5728" s="77"/>
      <c r="AR5728" s="94"/>
      <c r="AT5728" s="97"/>
      <c r="BB5728" s="79"/>
      <c r="BC5728" s="94"/>
      <c r="BE5728" s="97"/>
      <c r="BF5728" s="97"/>
      <c r="BG5728" s="40"/>
      <c r="BK5728" s="40"/>
      <c r="BL5728" s="79"/>
      <c r="BM5728" s="94"/>
      <c r="BO5728" s="97"/>
      <c r="BQ5728" s="40"/>
      <c r="BR5728" s="94"/>
      <c r="BS5728" s="94"/>
      <c r="BT5728" s="94"/>
      <c r="BU5728" s="40"/>
      <c r="BV5728" s="82"/>
      <c r="BW5728" s="94"/>
      <c r="BX5728" s="48"/>
      <c r="BY5728" s="97"/>
      <c r="BZ5728" s="48"/>
      <c r="CA5728" s="40"/>
      <c r="CB5728" s="94"/>
      <c r="CC5728" s="94"/>
      <c r="CD5728" s="94"/>
      <c r="CE5728" s="40"/>
      <c r="CF5728" s="73"/>
      <c r="CG5728" s="41"/>
      <c r="CH5728" s="41"/>
      <c r="CI5728" s="41"/>
      <c r="CJ5728" s="41"/>
      <c r="CK5728" s="41"/>
      <c r="CL5728" s="68"/>
      <c r="CM5728" s="41"/>
      <c r="CN5728" s="41"/>
      <c r="CO5728" s="39"/>
      <c r="CP5728" s="78"/>
      <c r="CS5728" s="96"/>
    </row>
    <row r="5729" spans="1:97" s="38" customFormat="1" x14ac:dyDescent="0.25">
      <c r="A5729" s="38">
        <v>5726</v>
      </c>
      <c r="F5729" s="39"/>
      <c r="Q5729" s="39"/>
      <c r="R5729" s="40"/>
      <c r="S5729" s="40"/>
      <c r="T5729" s="39"/>
      <c r="AG5729" s="110"/>
      <c r="AH5729" s="94"/>
      <c r="AJ5729" s="97"/>
      <c r="AL5729" s="39"/>
      <c r="AP5729" s="39"/>
      <c r="AQ5729" s="77"/>
      <c r="AR5729" s="94"/>
      <c r="AT5729" s="97"/>
      <c r="BB5729" s="79"/>
      <c r="BC5729" s="94"/>
      <c r="BE5729" s="97"/>
      <c r="BF5729" s="97"/>
      <c r="BG5729" s="40"/>
      <c r="BK5729" s="40"/>
      <c r="BL5729" s="79"/>
      <c r="BM5729" s="94"/>
      <c r="BO5729" s="97"/>
      <c r="BQ5729" s="40"/>
      <c r="BR5729" s="94"/>
      <c r="BS5729" s="94"/>
      <c r="BT5729" s="94"/>
      <c r="BU5729" s="40"/>
      <c r="BV5729" s="82"/>
      <c r="BW5729" s="94"/>
      <c r="BX5729" s="48"/>
      <c r="BY5729" s="97"/>
      <c r="BZ5729" s="48"/>
      <c r="CA5729" s="40"/>
      <c r="CB5729" s="94"/>
      <c r="CC5729" s="94"/>
      <c r="CD5729" s="94"/>
      <c r="CE5729" s="40"/>
      <c r="CF5729" s="73"/>
      <c r="CG5729" s="41"/>
      <c r="CH5729" s="41"/>
      <c r="CI5729" s="41"/>
      <c r="CJ5729" s="41"/>
      <c r="CK5729" s="41"/>
      <c r="CL5729" s="68"/>
      <c r="CM5729" s="41"/>
      <c r="CN5729" s="41"/>
      <c r="CO5729" s="39"/>
      <c r="CP5729" s="78"/>
      <c r="CS5729" s="96"/>
    </row>
    <row r="5730" spans="1:97" s="38" customFormat="1" x14ac:dyDescent="0.25">
      <c r="A5730" s="38">
        <v>5727</v>
      </c>
      <c r="F5730" s="39"/>
      <c r="Q5730" s="39"/>
      <c r="R5730" s="40"/>
      <c r="S5730" s="40"/>
      <c r="T5730" s="39"/>
      <c r="AG5730" s="110"/>
      <c r="AH5730" s="94"/>
      <c r="AJ5730" s="97"/>
      <c r="AL5730" s="39"/>
      <c r="AP5730" s="39"/>
      <c r="AQ5730" s="77"/>
      <c r="AR5730" s="94"/>
      <c r="AT5730" s="97"/>
      <c r="BB5730" s="79"/>
      <c r="BC5730" s="94"/>
      <c r="BE5730" s="97"/>
      <c r="BF5730" s="97"/>
      <c r="BG5730" s="40"/>
      <c r="BK5730" s="40"/>
      <c r="BL5730" s="79"/>
      <c r="BM5730" s="94"/>
      <c r="BO5730" s="97"/>
      <c r="BQ5730" s="40"/>
      <c r="BR5730" s="94"/>
      <c r="BS5730" s="94"/>
      <c r="BT5730" s="94"/>
      <c r="BU5730" s="40"/>
      <c r="BV5730" s="82"/>
      <c r="BW5730" s="94"/>
      <c r="BX5730" s="48"/>
      <c r="BY5730" s="97"/>
      <c r="BZ5730" s="48"/>
      <c r="CA5730" s="40"/>
      <c r="CB5730" s="94"/>
      <c r="CC5730" s="94"/>
      <c r="CD5730" s="94"/>
      <c r="CE5730" s="40"/>
      <c r="CF5730" s="73"/>
      <c r="CG5730" s="41"/>
      <c r="CH5730" s="41"/>
      <c r="CI5730" s="41"/>
      <c r="CJ5730" s="41"/>
      <c r="CK5730" s="41"/>
      <c r="CL5730" s="68"/>
      <c r="CM5730" s="41"/>
      <c r="CN5730" s="41"/>
      <c r="CO5730" s="39"/>
      <c r="CP5730" s="78"/>
      <c r="CS5730" s="96"/>
    </row>
    <row r="5731" spans="1:97" s="38" customFormat="1" x14ac:dyDescent="0.25">
      <c r="A5731" s="38">
        <v>5728</v>
      </c>
      <c r="F5731" s="39"/>
      <c r="Q5731" s="39"/>
      <c r="R5731" s="40"/>
      <c r="S5731" s="40"/>
      <c r="T5731" s="39"/>
      <c r="AG5731" s="110"/>
      <c r="AH5731" s="94"/>
      <c r="AJ5731" s="97"/>
      <c r="AL5731" s="39"/>
      <c r="AP5731" s="39"/>
      <c r="AQ5731" s="77"/>
      <c r="AR5731" s="94"/>
      <c r="AT5731" s="97"/>
      <c r="BB5731" s="79"/>
      <c r="BC5731" s="94"/>
      <c r="BE5731" s="97"/>
      <c r="BF5731" s="97"/>
      <c r="BG5731" s="40"/>
      <c r="BK5731" s="40"/>
      <c r="BL5731" s="79"/>
      <c r="BM5731" s="94"/>
      <c r="BO5731" s="97"/>
      <c r="BQ5731" s="40"/>
      <c r="BR5731" s="94"/>
      <c r="BS5731" s="94"/>
      <c r="BT5731" s="94"/>
      <c r="BU5731" s="40"/>
      <c r="BV5731" s="82"/>
      <c r="BW5731" s="94"/>
      <c r="BX5731" s="48"/>
      <c r="BY5731" s="97"/>
      <c r="BZ5731" s="48"/>
      <c r="CA5731" s="40"/>
      <c r="CB5731" s="94"/>
      <c r="CC5731" s="94"/>
      <c r="CD5731" s="94"/>
      <c r="CE5731" s="40"/>
      <c r="CF5731" s="73"/>
      <c r="CG5731" s="41"/>
      <c r="CH5731" s="41"/>
      <c r="CI5731" s="41"/>
      <c r="CJ5731" s="41"/>
      <c r="CK5731" s="41"/>
      <c r="CL5731" s="68"/>
      <c r="CM5731" s="41"/>
      <c r="CN5731" s="41"/>
      <c r="CO5731" s="39"/>
      <c r="CP5731" s="78"/>
      <c r="CS5731" s="96"/>
    </row>
    <row r="5732" spans="1:97" s="38" customFormat="1" x14ac:dyDescent="0.25">
      <c r="A5732" s="38">
        <v>5729</v>
      </c>
      <c r="F5732" s="39"/>
      <c r="Q5732" s="39"/>
      <c r="R5732" s="40"/>
      <c r="S5732" s="40"/>
      <c r="T5732" s="39"/>
      <c r="AG5732" s="110"/>
      <c r="AH5732" s="94"/>
      <c r="AJ5732" s="97"/>
      <c r="AL5732" s="39"/>
      <c r="AP5732" s="39"/>
      <c r="AQ5732" s="77"/>
      <c r="AR5732" s="94"/>
      <c r="AT5732" s="97"/>
      <c r="BB5732" s="79"/>
      <c r="BC5732" s="94"/>
      <c r="BE5732" s="97"/>
      <c r="BF5732" s="97"/>
      <c r="BG5732" s="40"/>
      <c r="BK5732" s="40"/>
      <c r="BL5732" s="79"/>
      <c r="BM5732" s="94"/>
      <c r="BO5732" s="97"/>
      <c r="BQ5732" s="40"/>
      <c r="BR5732" s="94"/>
      <c r="BS5732" s="94"/>
      <c r="BT5732" s="94"/>
      <c r="BU5732" s="40"/>
      <c r="BV5732" s="82"/>
      <c r="BW5732" s="94"/>
      <c r="BX5732" s="48"/>
      <c r="BY5732" s="97"/>
      <c r="BZ5732" s="48"/>
      <c r="CA5732" s="40"/>
      <c r="CB5732" s="94"/>
      <c r="CC5732" s="94"/>
      <c r="CD5732" s="94"/>
      <c r="CE5732" s="40"/>
      <c r="CF5732" s="73"/>
      <c r="CG5732" s="41"/>
      <c r="CH5732" s="41"/>
      <c r="CI5732" s="41"/>
      <c r="CJ5732" s="41"/>
      <c r="CK5732" s="41"/>
      <c r="CL5732" s="68"/>
      <c r="CM5732" s="41"/>
      <c r="CN5732" s="41"/>
      <c r="CO5732" s="39"/>
      <c r="CP5732" s="78"/>
      <c r="CS5732" s="96"/>
    </row>
    <row r="5733" spans="1:97" s="38" customFormat="1" x14ac:dyDescent="0.25">
      <c r="A5733" s="38">
        <v>5730</v>
      </c>
      <c r="F5733" s="39"/>
      <c r="Q5733" s="39"/>
      <c r="R5733" s="40"/>
      <c r="S5733" s="40"/>
      <c r="T5733" s="39"/>
      <c r="AG5733" s="110"/>
      <c r="AH5733" s="94"/>
      <c r="AJ5733" s="97"/>
      <c r="AL5733" s="39"/>
      <c r="AP5733" s="39"/>
      <c r="AQ5733" s="77"/>
      <c r="AR5733" s="94"/>
      <c r="AT5733" s="97"/>
      <c r="BB5733" s="79"/>
      <c r="BC5733" s="94"/>
      <c r="BE5733" s="97"/>
      <c r="BF5733" s="97"/>
      <c r="BG5733" s="40"/>
      <c r="BK5733" s="40"/>
      <c r="BL5733" s="79"/>
      <c r="BM5733" s="94"/>
      <c r="BO5733" s="97"/>
      <c r="BQ5733" s="40"/>
      <c r="BR5733" s="94"/>
      <c r="BS5733" s="94"/>
      <c r="BT5733" s="94"/>
      <c r="BU5733" s="40"/>
      <c r="BV5733" s="82"/>
      <c r="BW5733" s="94"/>
      <c r="BX5733" s="48"/>
      <c r="BY5733" s="97"/>
      <c r="BZ5733" s="48"/>
      <c r="CA5733" s="40"/>
      <c r="CB5733" s="94"/>
      <c r="CC5733" s="94"/>
      <c r="CD5733" s="94"/>
      <c r="CE5733" s="40"/>
      <c r="CF5733" s="73"/>
      <c r="CG5733" s="41"/>
      <c r="CH5733" s="41"/>
      <c r="CI5733" s="41"/>
      <c r="CJ5733" s="41"/>
      <c r="CK5733" s="41"/>
      <c r="CL5733" s="68"/>
      <c r="CM5733" s="41"/>
      <c r="CN5733" s="41"/>
      <c r="CO5733" s="39"/>
      <c r="CP5733" s="78"/>
      <c r="CS5733" s="96"/>
    </row>
    <row r="5734" spans="1:97" s="38" customFormat="1" x14ac:dyDescent="0.25">
      <c r="A5734" s="38">
        <v>5731</v>
      </c>
      <c r="F5734" s="39"/>
      <c r="Q5734" s="39"/>
      <c r="R5734" s="40"/>
      <c r="S5734" s="40"/>
      <c r="T5734" s="39"/>
      <c r="AG5734" s="110"/>
      <c r="AH5734" s="94"/>
      <c r="AJ5734" s="97"/>
      <c r="AL5734" s="39"/>
      <c r="AP5734" s="39"/>
      <c r="AQ5734" s="77"/>
      <c r="AR5734" s="94"/>
      <c r="AT5734" s="97"/>
      <c r="BB5734" s="79"/>
      <c r="BC5734" s="94"/>
      <c r="BE5734" s="97"/>
      <c r="BF5734" s="97"/>
      <c r="BG5734" s="40"/>
      <c r="BK5734" s="40"/>
      <c r="BL5734" s="79"/>
      <c r="BM5734" s="94"/>
      <c r="BO5734" s="97"/>
      <c r="BQ5734" s="40"/>
      <c r="BR5734" s="94"/>
      <c r="BS5734" s="94"/>
      <c r="BT5734" s="94"/>
      <c r="BU5734" s="40"/>
      <c r="BV5734" s="82"/>
      <c r="BW5734" s="94"/>
      <c r="BX5734" s="48"/>
      <c r="BY5734" s="97"/>
      <c r="BZ5734" s="48"/>
      <c r="CA5734" s="40"/>
      <c r="CB5734" s="94"/>
      <c r="CC5734" s="94"/>
      <c r="CD5734" s="94"/>
      <c r="CE5734" s="40"/>
      <c r="CF5734" s="73"/>
      <c r="CG5734" s="41"/>
      <c r="CH5734" s="41"/>
      <c r="CI5734" s="41"/>
      <c r="CJ5734" s="41"/>
      <c r="CK5734" s="41"/>
      <c r="CL5734" s="68"/>
      <c r="CM5734" s="41"/>
      <c r="CN5734" s="41"/>
      <c r="CO5734" s="39"/>
      <c r="CP5734" s="78"/>
      <c r="CS5734" s="96"/>
    </row>
    <row r="5735" spans="1:97" s="38" customFormat="1" x14ac:dyDescent="0.25">
      <c r="A5735" s="38">
        <v>5732</v>
      </c>
      <c r="F5735" s="39"/>
      <c r="Q5735" s="39"/>
      <c r="R5735" s="40"/>
      <c r="S5735" s="40"/>
      <c r="T5735" s="39"/>
      <c r="AG5735" s="110"/>
      <c r="AH5735" s="94"/>
      <c r="AJ5735" s="97"/>
      <c r="AL5735" s="39"/>
      <c r="AP5735" s="39"/>
      <c r="AQ5735" s="77"/>
      <c r="AR5735" s="94"/>
      <c r="AT5735" s="97"/>
      <c r="BB5735" s="79"/>
      <c r="BC5735" s="94"/>
      <c r="BE5735" s="97"/>
      <c r="BF5735" s="97"/>
      <c r="BG5735" s="40"/>
      <c r="BK5735" s="40"/>
      <c r="BL5735" s="79"/>
      <c r="BM5735" s="94"/>
      <c r="BO5735" s="97"/>
      <c r="BQ5735" s="40"/>
      <c r="BR5735" s="94"/>
      <c r="BS5735" s="94"/>
      <c r="BT5735" s="94"/>
      <c r="BU5735" s="40"/>
      <c r="BV5735" s="82"/>
      <c r="BW5735" s="94"/>
      <c r="BX5735" s="48"/>
      <c r="BY5735" s="97"/>
      <c r="BZ5735" s="48"/>
      <c r="CA5735" s="40"/>
      <c r="CB5735" s="94"/>
      <c r="CC5735" s="94"/>
      <c r="CD5735" s="94"/>
      <c r="CE5735" s="40"/>
      <c r="CF5735" s="73"/>
      <c r="CG5735" s="41"/>
      <c r="CH5735" s="41"/>
      <c r="CI5735" s="41"/>
      <c r="CJ5735" s="41"/>
      <c r="CK5735" s="41"/>
      <c r="CL5735" s="68"/>
      <c r="CM5735" s="41"/>
      <c r="CN5735" s="41"/>
      <c r="CO5735" s="39"/>
      <c r="CP5735" s="78"/>
      <c r="CS5735" s="96"/>
    </row>
    <row r="5736" spans="1:97" s="38" customFormat="1" x14ac:dyDescent="0.25">
      <c r="A5736" s="38">
        <v>5733</v>
      </c>
      <c r="F5736" s="39"/>
      <c r="Q5736" s="39"/>
      <c r="R5736" s="40"/>
      <c r="S5736" s="40"/>
      <c r="T5736" s="39"/>
      <c r="AG5736" s="110"/>
      <c r="AH5736" s="94"/>
      <c r="AJ5736" s="97"/>
      <c r="AL5736" s="39"/>
      <c r="AP5736" s="39"/>
      <c r="AQ5736" s="77"/>
      <c r="AR5736" s="94"/>
      <c r="AT5736" s="97"/>
      <c r="BB5736" s="79"/>
      <c r="BC5736" s="94"/>
      <c r="BE5736" s="97"/>
      <c r="BF5736" s="97"/>
      <c r="BG5736" s="40"/>
      <c r="BK5736" s="40"/>
      <c r="BL5736" s="79"/>
      <c r="BM5736" s="94"/>
      <c r="BO5736" s="97"/>
      <c r="BQ5736" s="40"/>
      <c r="BR5736" s="94"/>
      <c r="BS5736" s="94"/>
      <c r="BT5736" s="94"/>
      <c r="BU5736" s="40"/>
      <c r="BV5736" s="82"/>
      <c r="BW5736" s="94"/>
      <c r="BX5736" s="48"/>
      <c r="BY5736" s="97"/>
      <c r="BZ5736" s="48"/>
      <c r="CA5736" s="40"/>
      <c r="CB5736" s="94"/>
      <c r="CC5736" s="94"/>
      <c r="CD5736" s="94"/>
      <c r="CE5736" s="40"/>
      <c r="CF5736" s="73"/>
      <c r="CG5736" s="41"/>
      <c r="CH5736" s="41"/>
      <c r="CI5736" s="41"/>
      <c r="CJ5736" s="41"/>
      <c r="CK5736" s="41"/>
      <c r="CL5736" s="68"/>
      <c r="CM5736" s="41"/>
      <c r="CN5736" s="41"/>
      <c r="CO5736" s="39"/>
      <c r="CP5736" s="78"/>
      <c r="CS5736" s="96"/>
    </row>
    <row r="5737" spans="1:97" s="38" customFormat="1" x14ac:dyDescent="0.25">
      <c r="A5737" s="38">
        <v>5734</v>
      </c>
      <c r="F5737" s="39"/>
      <c r="Q5737" s="39"/>
      <c r="R5737" s="40"/>
      <c r="S5737" s="40"/>
      <c r="T5737" s="39"/>
      <c r="AG5737" s="110"/>
      <c r="AH5737" s="94"/>
      <c r="AJ5737" s="97"/>
      <c r="AL5737" s="39"/>
      <c r="AP5737" s="39"/>
      <c r="AQ5737" s="77"/>
      <c r="AR5737" s="94"/>
      <c r="AT5737" s="97"/>
      <c r="BB5737" s="79"/>
      <c r="BC5737" s="94"/>
      <c r="BE5737" s="97"/>
      <c r="BF5737" s="97"/>
      <c r="BG5737" s="40"/>
      <c r="BK5737" s="40"/>
      <c r="BL5737" s="79"/>
      <c r="BM5737" s="94"/>
      <c r="BO5737" s="97"/>
      <c r="BQ5737" s="40"/>
      <c r="BR5737" s="94"/>
      <c r="BS5737" s="94"/>
      <c r="BT5737" s="94"/>
      <c r="BU5737" s="40"/>
      <c r="BV5737" s="82"/>
      <c r="BW5737" s="94"/>
      <c r="BX5737" s="48"/>
      <c r="BY5737" s="97"/>
      <c r="BZ5737" s="48"/>
      <c r="CA5737" s="40"/>
      <c r="CB5737" s="94"/>
      <c r="CC5737" s="94"/>
      <c r="CD5737" s="94"/>
      <c r="CE5737" s="40"/>
      <c r="CF5737" s="73"/>
      <c r="CG5737" s="41"/>
      <c r="CH5737" s="41"/>
      <c r="CI5737" s="41"/>
      <c r="CJ5737" s="41"/>
      <c r="CK5737" s="41"/>
      <c r="CL5737" s="68"/>
      <c r="CM5737" s="41"/>
      <c r="CN5737" s="41"/>
      <c r="CO5737" s="39"/>
      <c r="CP5737" s="78"/>
      <c r="CS5737" s="96"/>
    </row>
    <row r="5738" spans="1:97" s="38" customFormat="1" x14ac:dyDescent="0.25">
      <c r="A5738" s="38">
        <v>5735</v>
      </c>
      <c r="F5738" s="39"/>
      <c r="Q5738" s="39"/>
      <c r="R5738" s="40"/>
      <c r="S5738" s="40"/>
      <c r="T5738" s="39"/>
      <c r="AG5738" s="110"/>
      <c r="AH5738" s="94"/>
      <c r="AJ5738" s="97"/>
      <c r="AL5738" s="39"/>
      <c r="AP5738" s="39"/>
      <c r="AQ5738" s="77"/>
      <c r="AR5738" s="94"/>
      <c r="AT5738" s="97"/>
      <c r="BB5738" s="79"/>
      <c r="BC5738" s="94"/>
      <c r="BE5738" s="97"/>
      <c r="BF5738" s="97"/>
      <c r="BG5738" s="40"/>
      <c r="BK5738" s="40"/>
      <c r="BL5738" s="79"/>
      <c r="BM5738" s="94"/>
      <c r="BO5738" s="97"/>
      <c r="BQ5738" s="40"/>
      <c r="BR5738" s="94"/>
      <c r="BS5738" s="94"/>
      <c r="BT5738" s="94"/>
      <c r="BU5738" s="40"/>
      <c r="BV5738" s="82"/>
      <c r="BW5738" s="94"/>
      <c r="BX5738" s="48"/>
      <c r="BY5738" s="97"/>
      <c r="BZ5738" s="48"/>
      <c r="CA5738" s="40"/>
      <c r="CB5738" s="94"/>
      <c r="CC5738" s="94"/>
      <c r="CD5738" s="94"/>
      <c r="CE5738" s="40"/>
      <c r="CF5738" s="73"/>
      <c r="CG5738" s="41"/>
      <c r="CH5738" s="41"/>
      <c r="CI5738" s="41"/>
      <c r="CJ5738" s="41"/>
      <c r="CK5738" s="41"/>
      <c r="CL5738" s="68"/>
      <c r="CM5738" s="41"/>
      <c r="CN5738" s="41"/>
      <c r="CO5738" s="39"/>
      <c r="CP5738" s="78"/>
      <c r="CS5738" s="96"/>
    </row>
    <row r="5739" spans="1:97" s="38" customFormat="1" x14ac:dyDescent="0.25">
      <c r="A5739" s="38">
        <v>5736</v>
      </c>
      <c r="F5739" s="39"/>
      <c r="Q5739" s="39"/>
      <c r="R5739" s="40"/>
      <c r="S5739" s="40"/>
      <c r="T5739" s="39"/>
      <c r="AG5739" s="110"/>
      <c r="AH5739" s="94"/>
      <c r="AJ5739" s="97"/>
      <c r="AL5739" s="39"/>
      <c r="AP5739" s="39"/>
      <c r="AQ5739" s="77"/>
      <c r="AR5739" s="94"/>
      <c r="AT5739" s="97"/>
      <c r="BB5739" s="79"/>
      <c r="BC5739" s="94"/>
      <c r="BE5739" s="97"/>
      <c r="BF5739" s="97"/>
      <c r="BG5739" s="40"/>
      <c r="BK5739" s="40"/>
      <c r="BL5739" s="79"/>
      <c r="BM5739" s="94"/>
      <c r="BO5739" s="97"/>
      <c r="BQ5739" s="40"/>
      <c r="BR5739" s="94"/>
      <c r="BS5739" s="94"/>
      <c r="BT5739" s="94"/>
      <c r="BU5739" s="40"/>
      <c r="BV5739" s="82"/>
      <c r="BW5739" s="94"/>
      <c r="BX5739" s="48"/>
      <c r="BY5739" s="97"/>
      <c r="BZ5739" s="48"/>
      <c r="CA5739" s="40"/>
      <c r="CB5739" s="94"/>
      <c r="CC5739" s="94"/>
      <c r="CD5739" s="94"/>
      <c r="CE5739" s="40"/>
      <c r="CF5739" s="73"/>
      <c r="CG5739" s="41"/>
      <c r="CH5739" s="41"/>
      <c r="CI5739" s="41"/>
      <c r="CJ5739" s="41"/>
      <c r="CK5739" s="41"/>
      <c r="CL5739" s="68"/>
      <c r="CM5739" s="41"/>
      <c r="CN5739" s="41"/>
      <c r="CO5739" s="39"/>
      <c r="CP5739" s="78"/>
      <c r="CS5739" s="96"/>
    </row>
    <row r="5740" spans="1:97" s="38" customFormat="1" x14ac:dyDescent="0.25">
      <c r="A5740" s="38">
        <v>5737</v>
      </c>
      <c r="F5740" s="39"/>
      <c r="Q5740" s="39"/>
      <c r="R5740" s="40"/>
      <c r="S5740" s="40"/>
      <c r="T5740" s="39"/>
      <c r="AG5740" s="110"/>
      <c r="AH5740" s="94"/>
      <c r="AJ5740" s="97"/>
      <c r="AL5740" s="39"/>
      <c r="AP5740" s="39"/>
      <c r="AQ5740" s="77"/>
      <c r="AR5740" s="94"/>
      <c r="AT5740" s="97"/>
      <c r="BB5740" s="79"/>
      <c r="BC5740" s="94"/>
      <c r="BE5740" s="97"/>
      <c r="BF5740" s="97"/>
      <c r="BG5740" s="40"/>
      <c r="BK5740" s="40"/>
      <c r="BL5740" s="79"/>
      <c r="BM5740" s="94"/>
      <c r="BO5740" s="97"/>
      <c r="BQ5740" s="40"/>
      <c r="BR5740" s="94"/>
      <c r="BS5740" s="94"/>
      <c r="BT5740" s="94"/>
      <c r="BU5740" s="40"/>
      <c r="BV5740" s="82"/>
      <c r="BW5740" s="94"/>
      <c r="BX5740" s="48"/>
      <c r="BY5740" s="97"/>
      <c r="BZ5740" s="48"/>
      <c r="CA5740" s="40"/>
      <c r="CB5740" s="94"/>
      <c r="CC5740" s="94"/>
      <c r="CD5740" s="94"/>
      <c r="CE5740" s="40"/>
      <c r="CF5740" s="73"/>
      <c r="CG5740" s="41"/>
      <c r="CH5740" s="41"/>
      <c r="CI5740" s="41"/>
      <c r="CJ5740" s="41"/>
      <c r="CK5740" s="41"/>
      <c r="CL5740" s="68"/>
      <c r="CM5740" s="41"/>
      <c r="CN5740" s="41"/>
      <c r="CO5740" s="39"/>
      <c r="CP5740" s="78"/>
      <c r="CS5740" s="96"/>
    </row>
    <row r="5741" spans="1:97" s="38" customFormat="1" x14ac:dyDescent="0.25">
      <c r="A5741" s="38">
        <v>5738</v>
      </c>
      <c r="F5741" s="39"/>
      <c r="Q5741" s="39"/>
      <c r="R5741" s="40"/>
      <c r="S5741" s="40"/>
      <c r="T5741" s="39"/>
      <c r="AG5741" s="110"/>
      <c r="AH5741" s="94"/>
      <c r="AJ5741" s="97"/>
      <c r="AL5741" s="39"/>
      <c r="AP5741" s="39"/>
      <c r="AQ5741" s="77"/>
      <c r="AR5741" s="94"/>
      <c r="AT5741" s="97"/>
      <c r="BB5741" s="79"/>
      <c r="BC5741" s="94"/>
      <c r="BE5741" s="97"/>
      <c r="BF5741" s="97"/>
      <c r="BG5741" s="40"/>
      <c r="BK5741" s="40"/>
      <c r="BL5741" s="79"/>
      <c r="BM5741" s="94"/>
      <c r="BO5741" s="97"/>
      <c r="BQ5741" s="40"/>
      <c r="BR5741" s="94"/>
      <c r="BS5741" s="94"/>
      <c r="BT5741" s="94"/>
      <c r="BU5741" s="40"/>
      <c r="BV5741" s="82"/>
      <c r="BW5741" s="94"/>
      <c r="BX5741" s="48"/>
      <c r="BY5741" s="97"/>
      <c r="BZ5741" s="48"/>
      <c r="CA5741" s="40"/>
      <c r="CB5741" s="94"/>
      <c r="CC5741" s="94"/>
      <c r="CD5741" s="94"/>
      <c r="CE5741" s="40"/>
      <c r="CF5741" s="73"/>
      <c r="CG5741" s="41"/>
      <c r="CH5741" s="41"/>
      <c r="CI5741" s="41"/>
      <c r="CJ5741" s="41"/>
      <c r="CK5741" s="41"/>
      <c r="CL5741" s="68"/>
      <c r="CM5741" s="41"/>
      <c r="CN5741" s="41"/>
      <c r="CO5741" s="39"/>
      <c r="CP5741" s="78"/>
      <c r="CS5741" s="96"/>
    </row>
    <row r="5742" spans="1:97" s="38" customFormat="1" x14ac:dyDescent="0.25">
      <c r="A5742" s="38">
        <v>5739</v>
      </c>
      <c r="F5742" s="39"/>
      <c r="Q5742" s="39"/>
      <c r="R5742" s="40"/>
      <c r="S5742" s="40"/>
      <c r="T5742" s="39"/>
      <c r="AG5742" s="110"/>
      <c r="AH5742" s="94"/>
      <c r="AJ5742" s="97"/>
      <c r="AL5742" s="39"/>
      <c r="AP5742" s="39"/>
      <c r="AQ5742" s="77"/>
      <c r="AR5742" s="94"/>
      <c r="AT5742" s="97"/>
      <c r="BB5742" s="79"/>
      <c r="BC5742" s="94"/>
      <c r="BE5742" s="97"/>
      <c r="BF5742" s="97"/>
      <c r="BG5742" s="40"/>
      <c r="BK5742" s="40"/>
      <c r="BL5742" s="79"/>
      <c r="BM5742" s="94"/>
      <c r="BO5742" s="97"/>
      <c r="BQ5742" s="40"/>
      <c r="BR5742" s="94"/>
      <c r="BS5742" s="94"/>
      <c r="BT5742" s="94"/>
      <c r="BU5742" s="40"/>
      <c r="BV5742" s="82"/>
      <c r="BW5742" s="94"/>
      <c r="BX5742" s="48"/>
      <c r="BY5742" s="97"/>
      <c r="BZ5742" s="48"/>
      <c r="CA5742" s="40"/>
      <c r="CB5742" s="94"/>
      <c r="CC5742" s="94"/>
      <c r="CD5742" s="94"/>
      <c r="CE5742" s="40"/>
      <c r="CF5742" s="73"/>
      <c r="CG5742" s="41"/>
      <c r="CH5742" s="41"/>
      <c r="CI5742" s="41"/>
      <c r="CJ5742" s="41"/>
      <c r="CK5742" s="41"/>
      <c r="CL5742" s="68"/>
      <c r="CM5742" s="41"/>
      <c r="CN5742" s="41"/>
      <c r="CO5742" s="39"/>
      <c r="CP5742" s="78"/>
      <c r="CS5742" s="96"/>
    </row>
    <row r="5743" spans="1:97" s="38" customFormat="1" x14ac:dyDescent="0.25">
      <c r="A5743" s="38">
        <v>5740</v>
      </c>
      <c r="F5743" s="39"/>
      <c r="Q5743" s="39"/>
      <c r="R5743" s="40"/>
      <c r="S5743" s="40"/>
      <c r="T5743" s="39"/>
      <c r="AG5743" s="110"/>
      <c r="AH5743" s="94"/>
      <c r="AJ5743" s="97"/>
      <c r="AL5743" s="39"/>
      <c r="AP5743" s="39"/>
      <c r="AQ5743" s="77"/>
      <c r="AR5743" s="94"/>
      <c r="AT5743" s="97"/>
      <c r="BB5743" s="79"/>
      <c r="BC5743" s="94"/>
      <c r="BE5743" s="97"/>
      <c r="BF5743" s="97"/>
      <c r="BG5743" s="40"/>
      <c r="BK5743" s="40"/>
      <c r="BL5743" s="79"/>
      <c r="BM5743" s="94"/>
      <c r="BO5743" s="97"/>
      <c r="BQ5743" s="40"/>
      <c r="BR5743" s="94"/>
      <c r="BS5743" s="94"/>
      <c r="BT5743" s="94"/>
      <c r="BU5743" s="40"/>
      <c r="BV5743" s="82"/>
      <c r="BW5743" s="94"/>
      <c r="BX5743" s="48"/>
      <c r="BY5743" s="97"/>
      <c r="BZ5743" s="48"/>
      <c r="CA5743" s="40"/>
      <c r="CB5743" s="94"/>
      <c r="CC5743" s="94"/>
      <c r="CD5743" s="94"/>
      <c r="CE5743" s="40"/>
      <c r="CF5743" s="73"/>
      <c r="CG5743" s="41"/>
      <c r="CH5743" s="41"/>
      <c r="CI5743" s="41"/>
      <c r="CJ5743" s="41"/>
      <c r="CK5743" s="41"/>
      <c r="CL5743" s="68"/>
      <c r="CM5743" s="41"/>
      <c r="CN5743" s="41"/>
      <c r="CO5743" s="39"/>
      <c r="CP5743" s="78"/>
      <c r="CS5743" s="96"/>
    </row>
    <row r="5744" spans="1:97" s="38" customFormat="1" x14ac:dyDescent="0.25">
      <c r="A5744" s="38">
        <v>5741</v>
      </c>
      <c r="F5744" s="39"/>
      <c r="Q5744" s="39"/>
      <c r="R5744" s="40"/>
      <c r="S5744" s="40"/>
      <c r="T5744" s="39"/>
      <c r="AG5744" s="110"/>
      <c r="AH5744" s="94"/>
      <c r="AJ5744" s="97"/>
      <c r="AL5744" s="39"/>
      <c r="AP5744" s="39"/>
      <c r="AQ5744" s="77"/>
      <c r="AR5744" s="94"/>
      <c r="AT5744" s="97"/>
      <c r="BB5744" s="79"/>
      <c r="BC5744" s="94"/>
      <c r="BE5744" s="97"/>
      <c r="BF5744" s="97"/>
      <c r="BG5744" s="40"/>
      <c r="BK5744" s="40"/>
      <c r="BL5744" s="79"/>
      <c r="BM5744" s="94"/>
      <c r="BO5744" s="97"/>
      <c r="BQ5744" s="40"/>
      <c r="BR5744" s="94"/>
      <c r="BS5744" s="94"/>
      <c r="BT5744" s="94"/>
      <c r="BU5744" s="40"/>
      <c r="BV5744" s="82"/>
      <c r="BW5744" s="94"/>
      <c r="BX5744" s="48"/>
      <c r="BY5744" s="97"/>
      <c r="BZ5744" s="48"/>
      <c r="CA5744" s="40"/>
      <c r="CB5744" s="94"/>
      <c r="CC5744" s="94"/>
      <c r="CD5744" s="94"/>
      <c r="CE5744" s="40"/>
      <c r="CF5744" s="73"/>
      <c r="CG5744" s="41"/>
      <c r="CH5744" s="41"/>
      <c r="CI5744" s="41"/>
      <c r="CJ5744" s="41"/>
      <c r="CK5744" s="41"/>
      <c r="CL5744" s="68"/>
      <c r="CM5744" s="41"/>
      <c r="CN5744" s="41"/>
      <c r="CO5744" s="39"/>
      <c r="CP5744" s="78"/>
      <c r="CS5744" s="96"/>
    </row>
    <row r="5745" spans="1:97" s="38" customFormat="1" x14ac:dyDescent="0.25">
      <c r="A5745" s="38">
        <v>5742</v>
      </c>
      <c r="F5745" s="39"/>
      <c r="Q5745" s="39"/>
      <c r="R5745" s="40"/>
      <c r="S5745" s="40"/>
      <c r="T5745" s="39"/>
      <c r="AG5745" s="110"/>
      <c r="AH5745" s="94"/>
      <c r="AJ5745" s="97"/>
      <c r="AL5745" s="39"/>
      <c r="AP5745" s="39"/>
      <c r="AQ5745" s="77"/>
      <c r="AR5745" s="94"/>
      <c r="AT5745" s="97"/>
      <c r="BB5745" s="79"/>
      <c r="BC5745" s="94"/>
      <c r="BE5745" s="97"/>
      <c r="BF5745" s="97"/>
      <c r="BG5745" s="40"/>
      <c r="BK5745" s="40"/>
      <c r="BL5745" s="79"/>
      <c r="BM5745" s="94"/>
      <c r="BO5745" s="97"/>
      <c r="BQ5745" s="40"/>
      <c r="BR5745" s="94"/>
      <c r="BS5745" s="94"/>
      <c r="BT5745" s="94"/>
      <c r="BU5745" s="40"/>
      <c r="BV5745" s="82"/>
      <c r="BW5745" s="94"/>
      <c r="BX5745" s="48"/>
      <c r="BY5745" s="97"/>
      <c r="BZ5745" s="48"/>
      <c r="CA5745" s="40"/>
      <c r="CB5745" s="94"/>
      <c r="CC5745" s="94"/>
      <c r="CD5745" s="94"/>
      <c r="CE5745" s="40"/>
      <c r="CF5745" s="73"/>
      <c r="CG5745" s="41"/>
      <c r="CH5745" s="41"/>
      <c r="CI5745" s="41"/>
      <c r="CJ5745" s="41"/>
      <c r="CK5745" s="41"/>
      <c r="CL5745" s="68"/>
      <c r="CM5745" s="41"/>
      <c r="CN5745" s="41"/>
      <c r="CO5745" s="39"/>
      <c r="CP5745" s="78"/>
      <c r="CS5745" s="96"/>
    </row>
    <row r="5746" spans="1:97" s="38" customFormat="1" x14ac:dyDescent="0.25">
      <c r="A5746" s="38">
        <v>5743</v>
      </c>
      <c r="F5746" s="39"/>
      <c r="Q5746" s="39"/>
      <c r="R5746" s="40"/>
      <c r="S5746" s="40"/>
      <c r="T5746" s="39"/>
      <c r="AG5746" s="110"/>
      <c r="AH5746" s="94"/>
      <c r="AJ5746" s="97"/>
      <c r="AL5746" s="39"/>
      <c r="AP5746" s="39"/>
      <c r="AQ5746" s="77"/>
      <c r="AR5746" s="94"/>
      <c r="AT5746" s="97"/>
      <c r="BB5746" s="79"/>
      <c r="BC5746" s="94"/>
      <c r="BE5746" s="97"/>
      <c r="BF5746" s="97"/>
      <c r="BG5746" s="40"/>
      <c r="BK5746" s="40"/>
      <c r="BL5746" s="79"/>
      <c r="BM5746" s="94"/>
      <c r="BO5746" s="97"/>
      <c r="BQ5746" s="40"/>
      <c r="BR5746" s="94"/>
      <c r="BS5746" s="94"/>
      <c r="BT5746" s="94"/>
      <c r="BU5746" s="40"/>
      <c r="BV5746" s="82"/>
      <c r="BW5746" s="94"/>
      <c r="BX5746" s="48"/>
      <c r="BY5746" s="97"/>
      <c r="BZ5746" s="48"/>
      <c r="CA5746" s="40"/>
      <c r="CB5746" s="94"/>
      <c r="CC5746" s="94"/>
      <c r="CD5746" s="94"/>
      <c r="CE5746" s="40"/>
      <c r="CF5746" s="73"/>
      <c r="CG5746" s="41"/>
      <c r="CH5746" s="41"/>
      <c r="CI5746" s="41"/>
      <c r="CJ5746" s="41"/>
      <c r="CK5746" s="41"/>
      <c r="CL5746" s="68"/>
      <c r="CM5746" s="41"/>
      <c r="CN5746" s="41"/>
      <c r="CO5746" s="39"/>
      <c r="CP5746" s="78"/>
      <c r="CS5746" s="96"/>
    </row>
    <row r="5747" spans="1:97" s="38" customFormat="1" x14ac:dyDescent="0.25">
      <c r="A5747" s="38">
        <v>5744</v>
      </c>
      <c r="F5747" s="39"/>
      <c r="Q5747" s="39"/>
      <c r="R5747" s="40"/>
      <c r="S5747" s="40"/>
      <c r="T5747" s="39"/>
      <c r="AG5747" s="110"/>
      <c r="AH5747" s="94"/>
      <c r="AJ5747" s="97"/>
      <c r="AL5747" s="39"/>
      <c r="AP5747" s="39"/>
      <c r="AQ5747" s="77"/>
      <c r="AR5747" s="94"/>
      <c r="AT5747" s="97"/>
      <c r="BB5747" s="79"/>
      <c r="BC5747" s="94"/>
      <c r="BE5747" s="97"/>
      <c r="BF5747" s="97"/>
      <c r="BG5747" s="40"/>
      <c r="BK5747" s="40"/>
      <c r="BL5747" s="79"/>
      <c r="BM5747" s="94"/>
      <c r="BO5747" s="97"/>
      <c r="BQ5747" s="40"/>
      <c r="BR5747" s="94"/>
      <c r="BS5747" s="94"/>
      <c r="BT5747" s="94"/>
      <c r="BU5747" s="40"/>
      <c r="BV5747" s="82"/>
      <c r="BW5747" s="94"/>
      <c r="BX5747" s="48"/>
      <c r="BY5747" s="97"/>
      <c r="BZ5747" s="48"/>
      <c r="CA5747" s="40"/>
      <c r="CB5747" s="94"/>
      <c r="CC5747" s="94"/>
      <c r="CD5747" s="94"/>
      <c r="CE5747" s="40"/>
      <c r="CF5747" s="73"/>
      <c r="CG5747" s="41"/>
      <c r="CH5747" s="41"/>
      <c r="CI5747" s="41"/>
      <c r="CJ5747" s="41"/>
      <c r="CK5747" s="41"/>
      <c r="CL5747" s="68"/>
      <c r="CM5747" s="41"/>
      <c r="CN5747" s="41"/>
      <c r="CO5747" s="39"/>
      <c r="CP5747" s="78"/>
      <c r="CS5747" s="96"/>
    </row>
    <row r="5748" spans="1:97" s="38" customFormat="1" x14ac:dyDescent="0.25">
      <c r="A5748" s="38">
        <v>5745</v>
      </c>
      <c r="F5748" s="39"/>
      <c r="Q5748" s="39"/>
      <c r="R5748" s="40"/>
      <c r="S5748" s="40"/>
      <c r="T5748" s="39"/>
      <c r="AG5748" s="110"/>
      <c r="AH5748" s="94"/>
      <c r="AJ5748" s="97"/>
      <c r="AL5748" s="39"/>
      <c r="AP5748" s="39"/>
      <c r="AQ5748" s="77"/>
      <c r="AR5748" s="94"/>
      <c r="AT5748" s="97"/>
      <c r="BB5748" s="79"/>
      <c r="BC5748" s="94"/>
      <c r="BE5748" s="97"/>
      <c r="BF5748" s="97"/>
      <c r="BG5748" s="40"/>
      <c r="BK5748" s="40"/>
      <c r="BL5748" s="79"/>
      <c r="BM5748" s="94"/>
      <c r="BO5748" s="97"/>
      <c r="BQ5748" s="40"/>
      <c r="BR5748" s="94"/>
      <c r="BS5748" s="94"/>
      <c r="BT5748" s="94"/>
      <c r="BU5748" s="40"/>
      <c r="BV5748" s="82"/>
      <c r="BW5748" s="94"/>
      <c r="BX5748" s="48"/>
      <c r="BY5748" s="97"/>
      <c r="BZ5748" s="48"/>
      <c r="CA5748" s="40"/>
      <c r="CB5748" s="94"/>
      <c r="CC5748" s="94"/>
      <c r="CD5748" s="94"/>
      <c r="CE5748" s="40"/>
      <c r="CF5748" s="73"/>
      <c r="CG5748" s="41"/>
      <c r="CH5748" s="41"/>
      <c r="CI5748" s="41"/>
      <c r="CJ5748" s="41"/>
      <c r="CK5748" s="41"/>
      <c r="CL5748" s="68"/>
      <c r="CM5748" s="41"/>
      <c r="CN5748" s="41"/>
      <c r="CO5748" s="39"/>
      <c r="CP5748" s="78"/>
      <c r="CS5748" s="96"/>
    </row>
    <row r="5749" spans="1:97" s="38" customFormat="1" x14ac:dyDescent="0.25">
      <c r="A5749" s="38">
        <v>5746</v>
      </c>
      <c r="F5749" s="39"/>
      <c r="Q5749" s="39"/>
      <c r="R5749" s="40"/>
      <c r="S5749" s="40"/>
      <c r="T5749" s="39"/>
      <c r="AG5749" s="110"/>
      <c r="AH5749" s="94"/>
      <c r="AJ5749" s="97"/>
      <c r="AL5749" s="39"/>
      <c r="AP5749" s="39"/>
      <c r="AQ5749" s="77"/>
      <c r="AR5749" s="94"/>
      <c r="AT5749" s="97"/>
      <c r="BB5749" s="79"/>
      <c r="BC5749" s="94"/>
      <c r="BE5749" s="97"/>
      <c r="BF5749" s="97"/>
      <c r="BG5749" s="40"/>
      <c r="BK5749" s="40"/>
      <c r="BL5749" s="79"/>
      <c r="BM5749" s="94"/>
      <c r="BO5749" s="97"/>
      <c r="BQ5749" s="40"/>
      <c r="BR5749" s="94"/>
      <c r="BS5749" s="94"/>
      <c r="BT5749" s="94"/>
      <c r="BU5749" s="40"/>
      <c r="BV5749" s="82"/>
      <c r="BW5749" s="94"/>
      <c r="BX5749" s="48"/>
      <c r="BY5749" s="97"/>
      <c r="BZ5749" s="48"/>
      <c r="CA5749" s="40"/>
      <c r="CB5749" s="94"/>
      <c r="CC5749" s="94"/>
      <c r="CD5749" s="94"/>
      <c r="CE5749" s="40"/>
      <c r="CF5749" s="73"/>
      <c r="CG5749" s="41"/>
      <c r="CH5749" s="41"/>
      <c r="CI5749" s="41"/>
      <c r="CJ5749" s="41"/>
      <c r="CK5749" s="41"/>
      <c r="CL5749" s="68"/>
      <c r="CM5749" s="41"/>
      <c r="CN5749" s="41"/>
      <c r="CO5749" s="39"/>
      <c r="CP5749" s="78"/>
      <c r="CS5749" s="96"/>
    </row>
    <row r="5750" spans="1:97" s="38" customFormat="1" x14ac:dyDescent="0.25">
      <c r="A5750" s="38">
        <v>5747</v>
      </c>
      <c r="F5750" s="39"/>
      <c r="Q5750" s="39"/>
      <c r="R5750" s="40"/>
      <c r="S5750" s="40"/>
      <c r="T5750" s="39"/>
      <c r="AG5750" s="110"/>
      <c r="AH5750" s="94"/>
      <c r="AJ5750" s="97"/>
      <c r="AL5750" s="39"/>
      <c r="AP5750" s="39"/>
      <c r="AQ5750" s="77"/>
      <c r="AR5750" s="94"/>
      <c r="AT5750" s="97"/>
      <c r="BB5750" s="79"/>
      <c r="BC5750" s="94"/>
      <c r="BE5750" s="97"/>
      <c r="BF5750" s="97"/>
      <c r="BG5750" s="40"/>
      <c r="BK5750" s="40"/>
      <c r="BL5750" s="79"/>
      <c r="BM5750" s="94"/>
      <c r="BO5750" s="97"/>
      <c r="BQ5750" s="40"/>
      <c r="BR5750" s="94"/>
      <c r="BS5750" s="94"/>
      <c r="BT5750" s="94"/>
      <c r="BU5750" s="40"/>
      <c r="BV5750" s="82"/>
      <c r="BW5750" s="94"/>
      <c r="BX5750" s="48"/>
      <c r="BY5750" s="97"/>
      <c r="BZ5750" s="48"/>
      <c r="CA5750" s="40"/>
      <c r="CB5750" s="94"/>
      <c r="CC5750" s="94"/>
      <c r="CD5750" s="94"/>
      <c r="CE5750" s="40"/>
      <c r="CF5750" s="73"/>
      <c r="CG5750" s="41"/>
      <c r="CH5750" s="41"/>
      <c r="CI5750" s="41"/>
      <c r="CJ5750" s="41"/>
      <c r="CK5750" s="41"/>
      <c r="CL5750" s="68"/>
      <c r="CM5750" s="41"/>
      <c r="CN5750" s="41"/>
      <c r="CO5750" s="39"/>
      <c r="CP5750" s="78"/>
      <c r="CS5750" s="96"/>
    </row>
    <row r="5751" spans="1:97" s="38" customFormat="1" x14ac:dyDescent="0.25">
      <c r="A5751" s="38">
        <v>5748</v>
      </c>
      <c r="F5751" s="39"/>
      <c r="Q5751" s="39"/>
      <c r="R5751" s="40"/>
      <c r="S5751" s="40"/>
      <c r="T5751" s="39"/>
      <c r="AG5751" s="110"/>
      <c r="AH5751" s="94"/>
      <c r="AJ5751" s="97"/>
      <c r="AL5751" s="39"/>
      <c r="AP5751" s="39"/>
      <c r="AQ5751" s="77"/>
      <c r="AR5751" s="94"/>
      <c r="AT5751" s="97"/>
      <c r="BB5751" s="79"/>
      <c r="BC5751" s="94"/>
      <c r="BE5751" s="97"/>
      <c r="BF5751" s="97"/>
      <c r="BG5751" s="40"/>
      <c r="BK5751" s="40"/>
      <c r="BL5751" s="79"/>
      <c r="BM5751" s="94"/>
      <c r="BO5751" s="97"/>
      <c r="BQ5751" s="40"/>
      <c r="BR5751" s="94"/>
      <c r="BS5751" s="94"/>
      <c r="BT5751" s="94"/>
      <c r="BU5751" s="40"/>
      <c r="BV5751" s="82"/>
      <c r="BW5751" s="94"/>
      <c r="BX5751" s="48"/>
      <c r="BY5751" s="97"/>
      <c r="BZ5751" s="48"/>
      <c r="CA5751" s="40"/>
      <c r="CB5751" s="94"/>
      <c r="CC5751" s="94"/>
      <c r="CD5751" s="94"/>
      <c r="CE5751" s="40"/>
      <c r="CF5751" s="73"/>
      <c r="CG5751" s="41"/>
      <c r="CH5751" s="41"/>
      <c r="CI5751" s="41"/>
      <c r="CJ5751" s="41"/>
      <c r="CK5751" s="41"/>
      <c r="CL5751" s="68"/>
      <c r="CM5751" s="41"/>
      <c r="CN5751" s="41"/>
      <c r="CO5751" s="39"/>
      <c r="CP5751" s="78"/>
      <c r="CS5751" s="96"/>
    </row>
    <row r="5752" spans="1:97" s="38" customFormat="1" x14ac:dyDescent="0.25">
      <c r="A5752" s="38">
        <v>5749</v>
      </c>
      <c r="F5752" s="39"/>
      <c r="Q5752" s="39"/>
      <c r="R5752" s="40"/>
      <c r="S5752" s="40"/>
      <c r="T5752" s="39"/>
      <c r="AG5752" s="110"/>
      <c r="AH5752" s="94"/>
      <c r="AJ5752" s="97"/>
      <c r="AL5752" s="39"/>
      <c r="AP5752" s="39"/>
      <c r="AQ5752" s="77"/>
      <c r="AR5752" s="94"/>
      <c r="AT5752" s="97"/>
      <c r="BB5752" s="79"/>
      <c r="BC5752" s="94"/>
      <c r="BE5752" s="97"/>
      <c r="BF5752" s="97"/>
      <c r="BG5752" s="40"/>
      <c r="BK5752" s="40"/>
      <c r="BL5752" s="79"/>
      <c r="BM5752" s="94"/>
      <c r="BO5752" s="97"/>
      <c r="BQ5752" s="40"/>
      <c r="BR5752" s="94"/>
      <c r="BS5752" s="94"/>
      <c r="BT5752" s="94"/>
      <c r="BU5752" s="40"/>
      <c r="BV5752" s="82"/>
      <c r="BW5752" s="94"/>
      <c r="BX5752" s="48"/>
      <c r="BY5752" s="97"/>
      <c r="BZ5752" s="48"/>
      <c r="CA5752" s="40"/>
      <c r="CB5752" s="94"/>
      <c r="CC5752" s="94"/>
      <c r="CD5752" s="94"/>
      <c r="CE5752" s="40"/>
      <c r="CF5752" s="73"/>
      <c r="CG5752" s="41"/>
      <c r="CH5752" s="41"/>
      <c r="CI5752" s="41"/>
      <c r="CJ5752" s="41"/>
      <c r="CK5752" s="41"/>
      <c r="CL5752" s="68"/>
      <c r="CM5752" s="41"/>
      <c r="CN5752" s="41"/>
      <c r="CO5752" s="39"/>
      <c r="CP5752" s="78"/>
      <c r="CS5752" s="96"/>
    </row>
    <row r="5753" spans="1:97" s="38" customFormat="1" x14ac:dyDescent="0.25">
      <c r="A5753" s="38">
        <v>5750</v>
      </c>
      <c r="F5753" s="39"/>
      <c r="Q5753" s="39"/>
      <c r="R5753" s="40"/>
      <c r="S5753" s="40"/>
      <c r="T5753" s="39"/>
      <c r="AG5753" s="110"/>
      <c r="AH5753" s="94"/>
      <c r="AJ5753" s="97"/>
      <c r="AL5753" s="39"/>
      <c r="AP5753" s="39"/>
      <c r="AQ5753" s="77"/>
      <c r="AR5753" s="94"/>
      <c r="AT5753" s="97"/>
      <c r="BB5753" s="79"/>
      <c r="BC5753" s="94"/>
      <c r="BE5753" s="97"/>
      <c r="BF5753" s="97"/>
      <c r="BG5753" s="40"/>
      <c r="BK5753" s="40"/>
      <c r="BL5753" s="79"/>
      <c r="BM5753" s="94"/>
      <c r="BO5753" s="97"/>
      <c r="BQ5753" s="40"/>
      <c r="BR5753" s="94"/>
      <c r="BS5753" s="94"/>
      <c r="BT5753" s="94"/>
      <c r="BU5753" s="40"/>
      <c r="BV5753" s="82"/>
      <c r="BW5753" s="94"/>
      <c r="BX5753" s="48"/>
      <c r="BY5753" s="97"/>
      <c r="BZ5753" s="48"/>
      <c r="CA5753" s="40"/>
      <c r="CB5753" s="94"/>
      <c r="CC5753" s="94"/>
      <c r="CD5753" s="94"/>
      <c r="CE5753" s="40"/>
      <c r="CF5753" s="73"/>
      <c r="CG5753" s="41"/>
      <c r="CH5753" s="41"/>
      <c r="CI5753" s="41"/>
      <c r="CJ5753" s="41"/>
      <c r="CK5753" s="41"/>
      <c r="CL5753" s="68"/>
      <c r="CM5753" s="41"/>
      <c r="CN5753" s="41"/>
      <c r="CO5753" s="39"/>
      <c r="CP5753" s="78"/>
      <c r="CS5753" s="96"/>
    </row>
    <row r="5754" spans="1:97" s="38" customFormat="1" x14ac:dyDescent="0.25">
      <c r="A5754" s="38">
        <v>5751</v>
      </c>
      <c r="F5754" s="39"/>
      <c r="Q5754" s="39"/>
      <c r="R5754" s="40"/>
      <c r="S5754" s="40"/>
      <c r="T5754" s="39"/>
      <c r="AG5754" s="110"/>
      <c r="AH5754" s="94"/>
      <c r="AJ5754" s="97"/>
      <c r="AL5754" s="39"/>
      <c r="AP5754" s="39"/>
      <c r="AQ5754" s="77"/>
      <c r="AR5754" s="94"/>
      <c r="AT5754" s="97"/>
      <c r="BB5754" s="79"/>
      <c r="BC5754" s="94"/>
      <c r="BE5754" s="97"/>
      <c r="BF5754" s="97"/>
      <c r="BG5754" s="40"/>
      <c r="BK5754" s="40"/>
      <c r="BL5754" s="79"/>
      <c r="BM5754" s="94"/>
      <c r="BO5754" s="97"/>
      <c r="BQ5754" s="40"/>
      <c r="BR5754" s="94"/>
      <c r="BS5754" s="94"/>
      <c r="BT5754" s="94"/>
      <c r="BU5754" s="40"/>
      <c r="BV5754" s="82"/>
      <c r="BW5754" s="94"/>
      <c r="BX5754" s="48"/>
      <c r="BY5754" s="97"/>
      <c r="BZ5754" s="48"/>
      <c r="CA5754" s="40"/>
      <c r="CB5754" s="94"/>
      <c r="CC5754" s="94"/>
      <c r="CD5754" s="94"/>
      <c r="CE5754" s="40"/>
      <c r="CF5754" s="73"/>
      <c r="CG5754" s="41"/>
      <c r="CH5754" s="41"/>
      <c r="CI5754" s="41"/>
      <c r="CJ5754" s="41"/>
      <c r="CK5754" s="41"/>
      <c r="CL5754" s="68"/>
      <c r="CM5754" s="41"/>
      <c r="CN5754" s="41"/>
      <c r="CO5754" s="39"/>
      <c r="CP5754" s="78"/>
      <c r="CS5754" s="96"/>
    </row>
    <row r="5755" spans="1:97" s="38" customFormat="1" x14ac:dyDescent="0.25">
      <c r="A5755" s="38">
        <v>5752</v>
      </c>
      <c r="F5755" s="39"/>
      <c r="Q5755" s="39"/>
      <c r="R5755" s="40"/>
      <c r="S5755" s="40"/>
      <c r="T5755" s="39"/>
      <c r="AG5755" s="110"/>
      <c r="AH5755" s="94"/>
      <c r="AJ5755" s="97"/>
      <c r="AL5755" s="39"/>
      <c r="AP5755" s="39"/>
      <c r="AQ5755" s="77"/>
      <c r="AR5755" s="94"/>
      <c r="AT5755" s="97"/>
      <c r="BB5755" s="79"/>
      <c r="BC5755" s="94"/>
      <c r="BE5755" s="97"/>
      <c r="BF5755" s="97"/>
      <c r="BG5755" s="40"/>
      <c r="BK5755" s="40"/>
      <c r="BL5755" s="79"/>
      <c r="BM5755" s="94"/>
      <c r="BO5755" s="97"/>
      <c r="BQ5755" s="40"/>
      <c r="BR5755" s="94"/>
      <c r="BS5755" s="94"/>
      <c r="BT5755" s="94"/>
      <c r="BU5755" s="40"/>
      <c r="BV5755" s="82"/>
      <c r="BW5755" s="94"/>
      <c r="BX5755" s="48"/>
      <c r="BY5755" s="97"/>
      <c r="BZ5755" s="48"/>
      <c r="CA5755" s="40"/>
      <c r="CB5755" s="94"/>
      <c r="CC5755" s="94"/>
      <c r="CD5755" s="94"/>
      <c r="CE5755" s="40"/>
      <c r="CF5755" s="73"/>
      <c r="CG5755" s="41"/>
      <c r="CH5755" s="41"/>
      <c r="CI5755" s="41"/>
      <c r="CJ5755" s="41"/>
      <c r="CK5755" s="41"/>
      <c r="CL5755" s="68"/>
      <c r="CM5755" s="41"/>
      <c r="CN5755" s="41"/>
      <c r="CO5755" s="39"/>
      <c r="CP5755" s="78"/>
      <c r="CS5755" s="96"/>
    </row>
    <row r="5756" spans="1:97" s="38" customFormat="1" x14ac:dyDescent="0.25">
      <c r="A5756" s="38">
        <v>5753</v>
      </c>
      <c r="F5756" s="39"/>
      <c r="Q5756" s="39"/>
      <c r="R5756" s="40"/>
      <c r="S5756" s="40"/>
      <c r="T5756" s="39"/>
      <c r="AG5756" s="110"/>
      <c r="AH5756" s="94"/>
      <c r="AJ5756" s="97"/>
      <c r="AL5756" s="39"/>
      <c r="AP5756" s="39"/>
      <c r="AQ5756" s="77"/>
      <c r="AR5756" s="94"/>
      <c r="AT5756" s="97"/>
      <c r="BB5756" s="79"/>
      <c r="BC5756" s="94"/>
      <c r="BE5756" s="97"/>
      <c r="BF5756" s="97"/>
      <c r="BG5756" s="40"/>
      <c r="BK5756" s="40"/>
      <c r="BL5756" s="79"/>
      <c r="BM5756" s="94"/>
      <c r="BO5756" s="97"/>
      <c r="BQ5756" s="40"/>
      <c r="BR5756" s="94"/>
      <c r="BS5756" s="94"/>
      <c r="BT5756" s="94"/>
      <c r="BU5756" s="40"/>
      <c r="BV5756" s="82"/>
      <c r="BW5756" s="94"/>
      <c r="BX5756" s="48"/>
      <c r="BY5756" s="97"/>
      <c r="BZ5756" s="48"/>
      <c r="CA5756" s="40"/>
      <c r="CB5756" s="94"/>
      <c r="CC5756" s="94"/>
      <c r="CD5756" s="94"/>
      <c r="CE5756" s="40"/>
      <c r="CF5756" s="73"/>
      <c r="CG5756" s="41"/>
      <c r="CH5756" s="41"/>
      <c r="CI5756" s="41"/>
      <c r="CJ5756" s="41"/>
      <c r="CK5756" s="41"/>
      <c r="CL5756" s="68"/>
      <c r="CM5756" s="41"/>
      <c r="CN5756" s="41"/>
      <c r="CO5756" s="39"/>
      <c r="CP5756" s="78"/>
      <c r="CS5756" s="96"/>
    </row>
    <row r="5757" spans="1:97" s="38" customFormat="1" x14ac:dyDescent="0.25">
      <c r="A5757" s="38">
        <v>5754</v>
      </c>
      <c r="F5757" s="39"/>
      <c r="Q5757" s="39"/>
      <c r="R5757" s="40"/>
      <c r="S5757" s="40"/>
      <c r="T5757" s="39"/>
      <c r="AG5757" s="110"/>
      <c r="AH5757" s="94"/>
      <c r="AJ5757" s="97"/>
      <c r="AL5757" s="39"/>
      <c r="AP5757" s="39"/>
      <c r="AQ5757" s="77"/>
      <c r="AR5757" s="94"/>
      <c r="AT5757" s="97"/>
      <c r="BB5757" s="79"/>
      <c r="BC5757" s="94"/>
      <c r="BE5757" s="97"/>
      <c r="BF5757" s="97"/>
      <c r="BG5757" s="40"/>
      <c r="BK5757" s="40"/>
      <c r="BL5757" s="79"/>
      <c r="BM5757" s="94"/>
      <c r="BO5757" s="97"/>
      <c r="BQ5757" s="40"/>
      <c r="BR5757" s="94"/>
      <c r="BS5757" s="94"/>
      <c r="BT5757" s="94"/>
      <c r="BU5757" s="40"/>
      <c r="BV5757" s="82"/>
      <c r="BW5757" s="94"/>
      <c r="BX5757" s="48"/>
      <c r="BY5757" s="97"/>
      <c r="BZ5757" s="48"/>
      <c r="CA5757" s="40"/>
      <c r="CB5757" s="94"/>
      <c r="CC5757" s="94"/>
      <c r="CD5757" s="94"/>
      <c r="CE5757" s="40"/>
      <c r="CF5757" s="73"/>
      <c r="CG5757" s="41"/>
      <c r="CH5757" s="41"/>
      <c r="CI5757" s="41"/>
      <c r="CJ5757" s="41"/>
      <c r="CK5757" s="41"/>
      <c r="CL5757" s="68"/>
      <c r="CM5757" s="41"/>
      <c r="CN5757" s="41"/>
      <c r="CO5757" s="39"/>
      <c r="CP5757" s="78"/>
      <c r="CS5757" s="96"/>
    </row>
    <row r="5758" spans="1:97" s="38" customFormat="1" x14ac:dyDescent="0.25">
      <c r="A5758" s="38">
        <v>5755</v>
      </c>
      <c r="F5758" s="39"/>
      <c r="Q5758" s="39"/>
      <c r="R5758" s="40"/>
      <c r="S5758" s="40"/>
      <c r="T5758" s="39"/>
      <c r="AG5758" s="110"/>
      <c r="AH5758" s="94"/>
      <c r="AJ5758" s="97"/>
      <c r="AL5758" s="39"/>
      <c r="AP5758" s="39"/>
      <c r="AQ5758" s="77"/>
      <c r="AR5758" s="94"/>
      <c r="AT5758" s="97"/>
      <c r="BB5758" s="79"/>
      <c r="BC5758" s="94"/>
      <c r="BE5758" s="97"/>
      <c r="BF5758" s="97"/>
      <c r="BG5758" s="40"/>
      <c r="BK5758" s="40"/>
      <c r="BL5758" s="79"/>
      <c r="BM5758" s="94"/>
      <c r="BO5758" s="97"/>
      <c r="BQ5758" s="40"/>
      <c r="BR5758" s="94"/>
      <c r="BS5758" s="94"/>
      <c r="BT5758" s="94"/>
      <c r="BU5758" s="40"/>
      <c r="BV5758" s="82"/>
      <c r="BW5758" s="94"/>
      <c r="BX5758" s="48"/>
      <c r="BY5758" s="97"/>
      <c r="BZ5758" s="48"/>
      <c r="CA5758" s="40"/>
      <c r="CB5758" s="94"/>
      <c r="CC5758" s="94"/>
      <c r="CD5758" s="94"/>
      <c r="CE5758" s="40"/>
      <c r="CF5758" s="73"/>
      <c r="CG5758" s="41"/>
      <c r="CH5758" s="41"/>
      <c r="CI5758" s="41"/>
      <c r="CJ5758" s="41"/>
      <c r="CK5758" s="41"/>
      <c r="CL5758" s="68"/>
      <c r="CM5758" s="41"/>
      <c r="CN5758" s="41"/>
      <c r="CO5758" s="39"/>
      <c r="CP5758" s="78"/>
      <c r="CS5758" s="96"/>
    </row>
    <row r="5759" spans="1:97" s="38" customFormat="1" x14ac:dyDescent="0.25">
      <c r="A5759" s="38">
        <v>5756</v>
      </c>
      <c r="F5759" s="39"/>
      <c r="Q5759" s="39"/>
      <c r="R5759" s="40"/>
      <c r="S5759" s="40"/>
      <c r="T5759" s="39"/>
      <c r="AG5759" s="110"/>
      <c r="AH5759" s="94"/>
      <c r="AJ5759" s="97"/>
      <c r="AL5759" s="39"/>
      <c r="AP5759" s="39"/>
      <c r="AQ5759" s="77"/>
      <c r="AR5759" s="94"/>
      <c r="AT5759" s="97"/>
      <c r="BB5759" s="79"/>
      <c r="BC5759" s="94"/>
      <c r="BE5759" s="97"/>
      <c r="BF5759" s="97"/>
      <c r="BG5759" s="40"/>
      <c r="BK5759" s="40"/>
      <c r="BL5759" s="79"/>
      <c r="BM5759" s="94"/>
      <c r="BO5759" s="97"/>
      <c r="BQ5759" s="40"/>
      <c r="BR5759" s="94"/>
      <c r="BS5759" s="94"/>
      <c r="BT5759" s="94"/>
      <c r="BU5759" s="40"/>
      <c r="BV5759" s="82"/>
      <c r="BW5759" s="94"/>
      <c r="BX5759" s="48"/>
      <c r="BY5759" s="97"/>
      <c r="BZ5759" s="48"/>
      <c r="CA5759" s="40"/>
      <c r="CB5759" s="94"/>
      <c r="CC5759" s="94"/>
      <c r="CD5759" s="94"/>
      <c r="CE5759" s="40"/>
      <c r="CF5759" s="73"/>
      <c r="CG5759" s="41"/>
      <c r="CH5759" s="41"/>
      <c r="CI5759" s="41"/>
      <c r="CJ5759" s="41"/>
      <c r="CK5759" s="41"/>
      <c r="CL5759" s="68"/>
      <c r="CM5759" s="41"/>
      <c r="CN5759" s="41"/>
      <c r="CO5759" s="39"/>
      <c r="CP5759" s="78"/>
      <c r="CS5759" s="96"/>
    </row>
    <row r="5760" spans="1:97" s="38" customFormat="1" x14ac:dyDescent="0.25">
      <c r="A5760" s="38">
        <v>5757</v>
      </c>
      <c r="F5760" s="39"/>
      <c r="Q5760" s="39"/>
      <c r="R5760" s="40"/>
      <c r="S5760" s="40"/>
      <c r="T5760" s="39"/>
      <c r="AG5760" s="110"/>
      <c r="AH5760" s="94"/>
      <c r="AJ5760" s="97"/>
      <c r="AL5760" s="39"/>
      <c r="AP5760" s="39"/>
      <c r="AQ5760" s="77"/>
      <c r="AR5760" s="94"/>
      <c r="AT5760" s="97"/>
      <c r="BB5760" s="79"/>
      <c r="BC5760" s="94"/>
      <c r="BE5760" s="97"/>
      <c r="BF5760" s="97"/>
      <c r="BG5760" s="40"/>
      <c r="BK5760" s="40"/>
      <c r="BL5760" s="79"/>
      <c r="BM5760" s="94"/>
      <c r="BO5760" s="97"/>
      <c r="BQ5760" s="40"/>
      <c r="BR5760" s="94"/>
      <c r="BS5760" s="94"/>
      <c r="BT5760" s="94"/>
      <c r="BU5760" s="40"/>
      <c r="BV5760" s="82"/>
      <c r="BW5760" s="94"/>
      <c r="BX5760" s="48"/>
      <c r="BY5760" s="97"/>
      <c r="BZ5760" s="48"/>
      <c r="CA5760" s="40"/>
      <c r="CB5760" s="94"/>
      <c r="CC5760" s="94"/>
      <c r="CD5760" s="94"/>
      <c r="CE5760" s="40"/>
      <c r="CF5760" s="73"/>
      <c r="CG5760" s="41"/>
      <c r="CH5760" s="41"/>
      <c r="CI5760" s="41"/>
      <c r="CJ5760" s="41"/>
      <c r="CK5760" s="41"/>
      <c r="CL5760" s="68"/>
      <c r="CM5760" s="41"/>
      <c r="CN5760" s="41"/>
      <c r="CO5760" s="39"/>
      <c r="CP5760" s="78"/>
      <c r="CS5760" s="96"/>
    </row>
    <row r="5761" spans="1:97" s="38" customFormat="1" x14ac:dyDescent="0.25">
      <c r="A5761" s="38">
        <v>5758</v>
      </c>
      <c r="F5761" s="39"/>
      <c r="Q5761" s="39"/>
      <c r="R5761" s="40"/>
      <c r="S5761" s="40"/>
      <c r="T5761" s="39"/>
      <c r="AG5761" s="110"/>
      <c r="AH5761" s="94"/>
      <c r="AJ5761" s="97"/>
      <c r="AL5761" s="39"/>
      <c r="AP5761" s="39"/>
      <c r="AQ5761" s="77"/>
      <c r="AR5761" s="94"/>
      <c r="AT5761" s="97"/>
      <c r="BB5761" s="79"/>
      <c r="BC5761" s="94"/>
      <c r="BE5761" s="97"/>
      <c r="BF5761" s="97"/>
      <c r="BG5761" s="40"/>
      <c r="BK5761" s="40"/>
      <c r="BL5761" s="79"/>
      <c r="BM5761" s="94"/>
      <c r="BO5761" s="97"/>
      <c r="BQ5761" s="40"/>
      <c r="BR5761" s="94"/>
      <c r="BS5761" s="94"/>
      <c r="BT5761" s="94"/>
      <c r="BU5761" s="40"/>
      <c r="BV5761" s="82"/>
      <c r="BW5761" s="94"/>
      <c r="BX5761" s="48"/>
      <c r="BY5761" s="97"/>
      <c r="BZ5761" s="48"/>
      <c r="CA5761" s="40"/>
      <c r="CB5761" s="94"/>
      <c r="CC5761" s="94"/>
      <c r="CD5761" s="94"/>
      <c r="CE5761" s="40"/>
      <c r="CF5761" s="73"/>
      <c r="CG5761" s="41"/>
      <c r="CH5761" s="41"/>
      <c r="CI5761" s="41"/>
      <c r="CJ5761" s="41"/>
      <c r="CK5761" s="41"/>
      <c r="CL5761" s="68"/>
      <c r="CM5761" s="41"/>
      <c r="CN5761" s="41"/>
      <c r="CO5761" s="39"/>
      <c r="CP5761" s="78"/>
      <c r="CS5761" s="96"/>
    </row>
    <row r="5762" spans="1:97" s="38" customFormat="1" x14ac:dyDescent="0.25">
      <c r="A5762" s="38">
        <v>5759</v>
      </c>
      <c r="F5762" s="39"/>
      <c r="Q5762" s="39"/>
      <c r="R5762" s="40"/>
      <c r="S5762" s="40"/>
      <c r="T5762" s="39"/>
      <c r="AG5762" s="110"/>
      <c r="AH5762" s="94"/>
      <c r="AJ5762" s="97"/>
      <c r="AL5762" s="39"/>
      <c r="AP5762" s="39"/>
      <c r="AQ5762" s="77"/>
      <c r="AR5762" s="94"/>
      <c r="AT5762" s="97"/>
      <c r="BB5762" s="79"/>
      <c r="BC5762" s="94"/>
      <c r="BE5762" s="97"/>
      <c r="BF5762" s="97"/>
      <c r="BG5762" s="40"/>
      <c r="BK5762" s="40"/>
      <c r="BL5762" s="79"/>
      <c r="BM5762" s="94"/>
      <c r="BO5762" s="97"/>
      <c r="BQ5762" s="40"/>
      <c r="BR5762" s="94"/>
      <c r="BS5762" s="94"/>
      <c r="BT5762" s="94"/>
      <c r="BU5762" s="40"/>
      <c r="BV5762" s="82"/>
      <c r="BW5762" s="94"/>
      <c r="BX5762" s="48"/>
      <c r="BY5762" s="97"/>
      <c r="BZ5762" s="48"/>
      <c r="CA5762" s="40"/>
      <c r="CB5762" s="94"/>
      <c r="CC5762" s="94"/>
      <c r="CD5762" s="94"/>
      <c r="CE5762" s="40"/>
      <c r="CF5762" s="73"/>
      <c r="CG5762" s="41"/>
      <c r="CH5762" s="41"/>
      <c r="CI5762" s="41"/>
      <c r="CJ5762" s="41"/>
      <c r="CK5762" s="41"/>
      <c r="CL5762" s="68"/>
      <c r="CM5762" s="41"/>
      <c r="CN5762" s="41"/>
      <c r="CO5762" s="39"/>
      <c r="CP5762" s="78"/>
      <c r="CS5762" s="96"/>
    </row>
    <row r="5763" spans="1:97" s="38" customFormat="1" x14ac:dyDescent="0.25">
      <c r="A5763" s="38">
        <v>5760</v>
      </c>
      <c r="F5763" s="39"/>
      <c r="Q5763" s="39"/>
      <c r="R5763" s="40"/>
      <c r="S5763" s="40"/>
      <c r="T5763" s="39"/>
      <c r="AG5763" s="110"/>
      <c r="AH5763" s="94"/>
      <c r="AJ5763" s="97"/>
      <c r="AL5763" s="39"/>
      <c r="AP5763" s="39"/>
      <c r="AQ5763" s="77"/>
      <c r="AR5763" s="94"/>
      <c r="AT5763" s="97"/>
      <c r="BB5763" s="79"/>
      <c r="BC5763" s="94"/>
      <c r="BE5763" s="97"/>
      <c r="BF5763" s="97"/>
      <c r="BG5763" s="40"/>
      <c r="BK5763" s="40"/>
      <c r="BL5763" s="79"/>
      <c r="BM5763" s="94"/>
      <c r="BO5763" s="97"/>
      <c r="BQ5763" s="40"/>
      <c r="BR5763" s="94"/>
      <c r="BS5763" s="94"/>
      <c r="BT5763" s="94"/>
      <c r="BU5763" s="40"/>
      <c r="BV5763" s="82"/>
      <c r="BW5763" s="94"/>
      <c r="BX5763" s="48"/>
      <c r="BY5763" s="97"/>
      <c r="BZ5763" s="48"/>
      <c r="CA5763" s="40"/>
      <c r="CB5763" s="94"/>
      <c r="CC5763" s="94"/>
      <c r="CD5763" s="94"/>
      <c r="CE5763" s="40"/>
      <c r="CF5763" s="73"/>
      <c r="CG5763" s="41"/>
      <c r="CH5763" s="41"/>
      <c r="CI5763" s="41"/>
      <c r="CJ5763" s="41"/>
      <c r="CK5763" s="41"/>
      <c r="CL5763" s="68"/>
      <c r="CM5763" s="41"/>
      <c r="CN5763" s="41"/>
      <c r="CO5763" s="39"/>
      <c r="CP5763" s="78"/>
      <c r="CS5763" s="96"/>
    </row>
    <row r="5764" spans="1:97" s="38" customFormat="1" x14ac:dyDescent="0.25">
      <c r="A5764" s="38">
        <v>5761</v>
      </c>
      <c r="F5764" s="39"/>
      <c r="Q5764" s="39"/>
      <c r="R5764" s="40"/>
      <c r="S5764" s="40"/>
      <c r="T5764" s="39"/>
      <c r="AG5764" s="110"/>
      <c r="AH5764" s="94"/>
      <c r="AJ5764" s="97"/>
      <c r="AL5764" s="39"/>
      <c r="AP5764" s="39"/>
      <c r="AQ5764" s="77"/>
      <c r="AR5764" s="94"/>
      <c r="AT5764" s="97"/>
      <c r="BB5764" s="79"/>
      <c r="BC5764" s="94"/>
      <c r="BE5764" s="97"/>
      <c r="BF5764" s="97"/>
      <c r="BG5764" s="40"/>
      <c r="BK5764" s="40"/>
      <c r="BL5764" s="79"/>
      <c r="BM5764" s="94"/>
      <c r="BO5764" s="97"/>
      <c r="BQ5764" s="40"/>
      <c r="BR5764" s="94"/>
      <c r="BS5764" s="94"/>
      <c r="BT5764" s="94"/>
      <c r="BU5764" s="40"/>
      <c r="BV5764" s="82"/>
      <c r="BW5764" s="94"/>
      <c r="BX5764" s="48"/>
      <c r="BY5764" s="97"/>
      <c r="BZ5764" s="48"/>
      <c r="CA5764" s="40"/>
      <c r="CB5764" s="94"/>
      <c r="CC5764" s="94"/>
      <c r="CD5764" s="94"/>
      <c r="CE5764" s="40"/>
      <c r="CF5764" s="73"/>
      <c r="CG5764" s="41"/>
      <c r="CH5764" s="41"/>
      <c r="CI5764" s="41"/>
      <c r="CJ5764" s="41"/>
      <c r="CK5764" s="41"/>
      <c r="CL5764" s="68"/>
      <c r="CM5764" s="41"/>
      <c r="CN5764" s="41"/>
      <c r="CO5764" s="39"/>
      <c r="CP5764" s="78"/>
      <c r="CS5764" s="96"/>
    </row>
    <row r="5765" spans="1:97" s="38" customFormat="1" x14ac:dyDescent="0.25">
      <c r="A5765" s="38">
        <v>5762</v>
      </c>
      <c r="F5765" s="39"/>
      <c r="Q5765" s="39"/>
      <c r="R5765" s="40"/>
      <c r="S5765" s="40"/>
      <c r="T5765" s="39"/>
      <c r="AG5765" s="110"/>
      <c r="AH5765" s="94"/>
      <c r="AJ5765" s="97"/>
      <c r="AL5765" s="39"/>
      <c r="AP5765" s="39"/>
      <c r="AQ5765" s="77"/>
      <c r="AR5765" s="94"/>
      <c r="AT5765" s="97"/>
      <c r="BB5765" s="79"/>
      <c r="BC5765" s="94"/>
      <c r="BE5765" s="97"/>
      <c r="BF5765" s="97"/>
      <c r="BG5765" s="40"/>
      <c r="BK5765" s="40"/>
      <c r="BL5765" s="79"/>
      <c r="BM5765" s="94"/>
      <c r="BO5765" s="97"/>
      <c r="BQ5765" s="40"/>
      <c r="BR5765" s="94"/>
      <c r="BS5765" s="94"/>
      <c r="BT5765" s="94"/>
      <c r="BU5765" s="40"/>
      <c r="BV5765" s="82"/>
      <c r="BW5765" s="94"/>
      <c r="BX5765" s="48"/>
      <c r="BY5765" s="97"/>
      <c r="BZ5765" s="48"/>
      <c r="CA5765" s="40"/>
      <c r="CB5765" s="94"/>
      <c r="CC5765" s="94"/>
      <c r="CD5765" s="94"/>
      <c r="CE5765" s="40"/>
      <c r="CF5765" s="73"/>
      <c r="CG5765" s="41"/>
      <c r="CH5765" s="41"/>
      <c r="CI5765" s="41"/>
      <c r="CJ5765" s="41"/>
      <c r="CK5765" s="41"/>
      <c r="CL5765" s="68"/>
      <c r="CM5765" s="41"/>
      <c r="CN5765" s="41"/>
      <c r="CO5765" s="39"/>
      <c r="CP5765" s="78"/>
      <c r="CS5765" s="96"/>
    </row>
    <row r="5766" spans="1:97" s="38" customFormat="1" x14ac:dyDescent="0.25">
      <c r="A5766" s="38">
        <v>5763</v>
      </c>
      <c r="F5766" s="39"/>
      <c r="Q5766" s="39"/>
      <c r="R5766" s="40"/>
      <c r="S5766" s="40"/>
      <c r="T5766" s="39"/>
      <c r="AG5766" s="110"/>
      <c r="AH5766" s="94"/>
      <c r="AJ5766" s="97"/>
      <c r="AL5766" s="39"/>
      <c r="AP5766" s="39"/>
      <c r="AQ5766" s="77"/>
      <c r="AR5766" s="94"/>
      <c r="AT5766" s="97"/>
      <c r="BB5766" s="79"/>
      <c r="BC5766" s="94"/>
      <c r="BE5766" s="97"/>
      <c r="BF5766" s="97"/>
      <c r="BG5766" s="40"/>
      <c r="BK5766" s="40"/>
      <c r="BL5766" s="79"/>
      <c r="BM5766" s="94"/>
      <c r="BO5766" s="97"/>
      <c r="BQ5766" s="40"/>
      <c r="BR5766" s="94"/>
      <c r="BS5766" s="94"/>
      <c r="BT5766" s="94"/>
      <c r="BU5766" s="40"/>
      <c r="BV5766" s="82"/>
      <c r="BW5766" s="94"/>
      <c r="BX5766" s="48"/>
      <c r="BY5766" s="97"/>
      <c r="BZ5766" s="48"/>
      <c r="CA5766" s="40"/>
      <c r="CB5766" s="94"/>
      <c r="CC5766" s="94"/>
      <c r="CD5766" s="94"/>
      <c r="CE5766" s="40"/>
      <c r="CF5766" s="73"/>
      <c r="CG5766" s="41"/>
      <c r="CH5766" s="41"/>
      <c r="CI5766" s="41"/>
      <c r="CJ5766" s="41"/>
      <c r="CK5766" s="41"/>
      <c r="CL5766" s="68"/>
      <c r="CM5766" s="41"/>
      <c r="CN5766" s="41"/>
      <c r="CO5766" s="39"/>
      <c r="CP5766" s="78"/>
      <c r="CS5766" s="96"/>
    </row>
    <row r="5767" spans="1:97" s="38" customFormat="1" x14ac:dyDescent="0.25">
      <c r="A5767" s="38">
        <v>5764</v>
      </c>
      <c r="F5767" s="39"/>
      <c r="Q5767" s="39"/>
      <c r="R5767" s="40"/>
      <c r="S5767" s="40"/>
      <c r="T5767" s="39"/>
      <c r="AG5767" s="110"/>
      <c r="AH5767" s="94"/>
      <c r="AJ5767" s="97"/>
      <c r="AL5767" s="39"/>
      <c r="AP5767" s="39"/>
      <c r="AQ5767" s="77"/>
      <c r="AR5767" s="94"/>
      <c r="AT5767" s="97"/>
      <c r="BB5767" s="79"/>
      <c r="BC5767" s="94"/>
      <c r="BE5767" s="97"/>
      <c r="BF5767" s="97"/>
      <c r="BG5767" s="40"/>
      <c r="BK5767" s="40"/>
      <c r="BL5767" s="79"/>
      <c r="BM5767" s="94"/>
      <c r="BO5767" s="97"/>
      <c r="BQ5767" s="40"/>
      <c r="BR5767" s="94"/>
      <c r="BS5767" s="94"/>
      <c r="BT5767" s="94"/>
      <c r="BU5767" s="40"/>
      <c r="BV5767" s="82"/>
      <c r="BW5767" s="94"/>
      <c r="BX5767" s="48"/>
      <c r="BY5767" s="97"/>
      <c r="BZ5767" s="48"/>
      <c r="CA5767" s="40"/>
      <c r="CB5767" s="94"/>
      <c r="CC5767" s="94"/>
      <c r="CD5767" s="94"/>
      <c r="CE5767" s="40"/>
      <c r="CF5767" s="73"/>
      <c r="CG5767" s="41"/>
      <c r="CH5767" s="41"/>
      <c r="CI5767" s="41"/>
      <c r="CJ5767" s="41"/>
      <c r="CK5767" s="41"/>
      <c r="CL5767" s="68"/>
      <c r="CM5767" s="41"/>
      <c r="CN5767" s="41"/>
      <c r="CO5767" s="39"/>
      <c r="CP5767" s="78"/>
      <c r="CS5767" s="96"/>
    </row>
    <row r="5768" spans="1:97" s="38" customFormat="1" x14ac:dyDescent="0.25">
      <c r="A5768" s="38">
        <v>5765</v>
      </c>
      <c r="F5768" s="39"/>
      <c r="Q5768" s="39"/>
      <c r="R5768" s="40"/>
      <c r="S5768" s="40"/>
      <c r="T5768" s="39"/>
      <c r="AG5768" s="110"/>
      <c r="AH5768" s="94"/>
      <c r="AJ5768" s="97"/>
      <c r="AL5768" s="39"/>
      <c r="AP5768" s="39"/>
      <c r="AQ5768" s="77"/>
      <c r="AR5768" s="94"/>
      <c r="AT5768" s="97"/>
      <c r="BB5768" s="79"/>
      <c r="BC5768" s="94"/>
      <c r="BE5768" s="97"/>
      <c r="BF5768" s="97"/>
      <c r="BG5768" s="40"/>
      <c r="BK5768" s="40"/>
      <c r="BL5768" s="79"/>
      <c r="BM5768" s="94"/>
      <c r="BO5768" s="97"/>
      <c r="BQ5768" s="40"/>
      <c r="BR5768" s="94"/>
      <c r="BS5768" s="94"/>
      <c r="BT5768" s="94"/>
      <c r="BU5768" s="40"/>
      <c r="BV5768" s="82"/>
      <c r="BW5768" s="94"/>
      <c r="BX5768" s="48"/>
      <c r="BY5768" s="97"/>
      <c r="BZ5768" s="48"/>
      <c r="CA5768" s="40"/>
      <c r="CB5768" s="94"/>
      <c r="CC5768" s="94"/>
      <c r="CD5768" s="94"/>
      <c r="CE5768" s="40"/>
      <c r="CF5768" s="73"/>
      <c r="CG5768" s="41"/>
      <c r="CH5768" s="41"/>
      <c r="CI5768" s="41"/>
      <c r="CJ5768" s="41"/>
      <c r="CK5768" s="41"/>
      <c r="CL5768" s="68"/>
      <c r="CM5768" s="41"/>
      <c r="CN5768" s="41"/>
      <c r="CO5768" s="39"/>
      <c r="CP5768" s="78"/>
      <c r="CS5768" s="96"/>
    </row>
    <row r="5769" spans="1:97" s="38" customFormat="1" x14ac:dyDescent="0.25">
      <c r="A5769" s="38">
        <v>5766</v>
      </c>
      <c r="F5769" s="39"/>
      <c r="Q5769" s="39"/>
      <c r="R5769" s="40"/>
      <c r="S5769" s="40"/>
      <c r="T5769" s="39"/>
      <c r="AG5769" s="110"/>
      <c r="AH5769" s="94"/>
      <c r="AJ5769" s="97"/>
      <c r="AL5769" s="39"/>
      <c r="AP5769" s="39"/>
      <c r="AQ5769" s="77"/>
      <c r="AR5769" s="94"/>
      <c r="AT5769" s="97"/>
      <c r="BB5769" s="79"/>
      <c r="BC5769" s="94"/>
      <c r="BE5769" s="97"/>
      <c r="BF5769" s="97"/>
      <c r="BG5769" s="40"/>
      <c r="BK5769" s="40"/>
      <c r="BL5769" s="79"/>
      <c r="BM5769" s="94"/>
      <c r="BO5769" s="97"/>
      <c r="BQ5769" s="40"/>
      <c r="BR5769" s="94"/>
      <c r="BS5769" s="94"/>
      <c r="BT5769" s="94"/>
      <c r="BU5769" s="40"/>
      <c r="BV5769" s="82"/>
      <c r="BW5769" s="94"/>
      <c r="BX5769" s="48"/>
      <c r="BY5769" s="97"/>
      <c r="BZ5769" s="48"/>
      <c r="CA5769" s="40"/>
      <c r="CB5769" s="94"/>
      <c r="CC5769" s="94"/>
      <c r="CD5769" s="94"/>
      <c r="CE5769" s="40"/>
      <c r="CF5769" s="73"/>
      <c r="CG5769" s="41"/>
      <c r="CH5769" s="41"/>
      <c r="CI5769" s="41"/>
      <c r="CJ5769" s="41"/>
      <c r="CK5769" s="41"/>
      <c r="CL5769" s="68"/>
      <c r="CM5769" s="41"/>
      <c r="CN5769" s="41"/>
      <c r="CO5769" s="39"/>
      <c r="CP5769" s="78"/>
      <c r="CS5769" s="96"/>
    </row>
    <row r="5770" spans="1:97" s="38" customFormat="1" x14ac:dyDescent="0.25">
      <c r="A5770" s="38">
        <v>5767</v>
      </c>
      <c r="F5770" s="39"/>
      <c r="Q5770" s="39"/>
      <c r="R5770" s="40"/>
      <c r="S5770" s="40"/>
      <c r="T5770" s="39"/>
      <c r="AG5770" s="110"/>
      <c r="AH5770" s="94"/>
      <c r="AJ5770" s="97"/>
      <c r="AL5770" s="39"/>
      <c r="AP5770" s="39"/>
      <c r="AQ5770" s="77"/>
      <c r="AR5770" s="94"/>
      <c r="AT5770" s="97"/>
      <c r="BB5770" s="79"/>
      <c r="BC5770" s="94"/>
      <c r="BE5770" s="97"/>
      <c r="BF5770" s="97"/>
      <c r="BG5770" s="40"/>
      <c r="BK5770" s="40"/>
      <c r="BL5770" s="79"/>
      <c r="BM5770" s="94"/>
      <c r="BO5770" s="97"/>
      <c r="BQ5770" s="40"/>
      <c r="BR5770" s="94"/>
      <c r="BS5770" s="94"/>
      <c r="BT5770" s="94"/>
      <c r="BU5770" s="40"/>
      <c r="BV5770" s="82"/>
      <c r="BW5770" s="94"/>
      <c r="BX5770" s="48"/>
      <c r="BY5770" s="97"/>
      <c r="BZ5770" s="48"/>
      <c r="CA5770" s="40"/>
      <c r="CB5770" s="94"/>
      <c r="CC5770" s="94"/>
      <c r="CD5770" s="94"/>
      <c r="CE5770" s="40"/>
      <c r="CF5770" s="73"/>
      <c r="CG5770" s="41"/>
      <c r="CH5770" s="41"/>
      <c r="CI5770" s="41"/>
      <c r="CJ5770" s="41"/>
      <c r="CK5770" s="41"/>
      <c r="CL5770" s="68"/>
      <c r="CM5770" s="41"/>
      <c r="CN5770" s="41"/>
      <c r="CO5770" s="39"/>
      <c r="CP5770" s="78"/>
      <c r="CS5770" s="96"/>
    </row>
    <row r="5771" spans="1:97" s="38" customFormat="1" x14ac:dyDescent="0.25">
      <c r="A5771" s="38">
        <v>5768</v>
      </c>
      <c r="F5771" s="39"/>
      <c r="Q5771" s="39"/>
      <c r="R5771" s="40"/>
      <c r="S5771" s="40"/>
      <c r="T5771" s="39"/>
      <c r="AG5771" s="110"/>
      <c r="AH5771" s="94"/>
      <c r="AJ5771" s="97"/>
      <c r="AL5771" s="39"/>
      <c r="AP5771" s="39"/>
      <c r="AQ5771" s="77"/>
      <c r="AR5771" s="94"/>
      <c r="AT5771" s="97"/>
      <c r="BB5771" s="79"/>
      <c r="BC5771" s="94"/>
      <c r="BE5771" s="97"/>
      <c r="BF5771" s="97"/>
      <c r="BG5771" s="40"/>
      <c r="BK5771" s="40"/>
      <c r="BL5771" s="79"/>
      <c r="BM5771" s="94"/>
      <c r="BO5771" s="97"/>
      <c r="BQ5771" s="40"/>
      <c r="BR5771" s="94"/>
      <c r="BS5771" s="94"/>
      <c r="BT5771" s="94"/>
      <c r="BU5771" s="40"/>
      <c r="BV5771" s="82"/>
      <c r="BW5771" s="94"/>
      <c r="BX5771" s="48"/>
      <c r="BY5771" s="97"/>
      <c r="BZ5771" s="48"/>
      <c r="CA5771" s="40"/>
      <c r="CB5771" s="94"/>
      <c r="CC5771" s="94"/>
      <c r="CD5771" s="94"/>
      <c r="CE5771" s="40"/>
      <c r="CF5771" s="73"/>
      <c r="CG5771" s="41"/>
      <c r="CH5771" s="41"/>
      <c r="CI5771" s="41"/>
      <c r="CJ5771" s="41"/>
      <c r="CK5771" s="41"/>
      <c r="CL5771" s="68"/>
      <c r="CM5771" s="41"/>
      <c r="CN5771" s="41"/>
      <c r="CO5771" s="39"/>
      <c r="CP5771" s="78"/>
      <c r="CS5771" s="96"/>
    </row>
    <row r="5772" spans="1:97" s="38" customFormat="1" x14ac:dyDescent="0.25">
      <c r="A5772" s="38">
        <v>5769</v>
      </c>
      <c r="F5772" s="39"/>
      <c r="Q5772" s="39"/>
      <c r="R5772" s="40"/>
      <c r="S5772" s="40"/>
      <c r="T5772" s="39"/>
      <c r="AG5772" s="110"/>
      <c r="AH5772" s="94"/>
      <c r="AJ5772" s="97"/>
      <c r="AL5772" s="39"/>
      <c r="AP5772" s="39"/>
      <c r="AQ5772" s="77"/>
      <c r="AR5772" s="94"/>
      <c r="AT5772" s="97"/>
      <c r="BB5772" s="79"/>
      <c r="BC5772" s="94"/>
      <c r="BE5772" s="97"/>
      <c r="BF5772" s="97"/>
      <c r="BG5772" s="40"/>
      <c r="BK5772" s="40"/>
      <c r="BL5772" s="79"/>
      <c r="BM5772" s="94"/>
      <c r="BO5772" s="97"/>
      <c r="BQ5772" s="40"/>
      <c r="BR5772" s="94"/>
      <c r="BS5772" s="94"/>
      <c r="BT5772" s="94"/>
      <c r="BU5772" s="40"/>
      <c r="BV5772" s="82"/>
      <c r="BW5772" s="94"/>
      <c r="BX5772" s="48"/>
      <c r="BY5772" s="97"/>
      <c r="BZ5772" s="48"/>
      <c r="CA5772" s="40"/>
      <c r="CB5772" s="94"/>
      <c r="CC5772" s="94"/>
      <c r="CD5772" s="94"/>
      <c r="CE5772" s="40"/>
      <c r="CF5772" s="73"/>
      <c r="CG5772" s="41"/>
      <c r="CH5772" s="41"/>
      <c r="CI5772" s="41"/>
      <c r="CJ5772" s="41"/>
      <c r="CK5772" s="41"/>
      <c r="CL5772" s="68"/>
      <c r="CM5772" s="41"/>
      <c r="CN5772" s="41"/>
      <c r="CO5772" s="39"/>
      <c r="CP5772" s="78"/>
      <c r="CS5772" s="96"/>
    </row>
    <row r="5773" spans="1:97" s="38" customFormat="1" x14ac:dyDescent="0.25">
      <c r="A5773" s="38">
        <v>5770</v>
      </c>
      <c r="F5773" s="39"/>
      <c r="Q5773" s="39"/>
      <c r="R5773" s="40"/>
      <c r="S5773" s="40"/>
      <c r="T5773" s="39"/>
      <c r="AG5773" s="110"/>
      <c r="AH5773" s="94"/>
      <c r="AJ5773" s="97"/>
      <c r="AL5773" s="39"/>
      <c r="AP5773" s="39"/>
      <c r="AQ5773" s="77"/>
      <c r="AR5773" s="94"/>
      <c r="AT5773" s="97"/>
      <c r="BB5773" s="79"/>
      <c r="BC5773" s="94"/>
      <c r="BE5773" s="97"/>
      <c r="BF5773" s="97"/>
      <c r="BG5773" s="40"/>
      <c r="BK5773" s="40"/>
      <c r="BL5773" s="79"/>
      <c r="BM5773" s="94"/>
      <c r="BO5773" s="97"/>
      <c r="BQ5773" s="40"/>
      <c r="BR5773" s="94"/>
      <c r="BS5773" s="94"/>
      <c r="BT5773" s="94"/>
      <c r="BU5773" s="40"/>
      <c r="BV5773" s="82"/>
      <c r="BW5773" s="94"/>
      <c r="BX5773" s="48"/>
      <c r="BY5773" s="97"/>
      <c r="BZ5773" s="48"/>
      <c r="CA5773" s="40"/>
      <c r="CB5773" s="94"/>
      <c r="CC5773" s="94"/>
      <c r="CD5773" s="94"/>
      <c r="CE5773" s="40"/>
      <c r="CF5773" s="73"/>
      <c r="CG5773" s="41"/>
      <c r="CH5773" s="41"/>
      <c r="CI5773" s="41"/>
      <c r="CJ5773" s="41"/>
      <c r="CK5773" s="41"/>
      <c r="CL5773" s="68"/>
      <c r="CM5773" s="41"/>
      <c r="CN5773" s="41"/>
      <c r="CO5773" s="39"/>
      <c r="CP5773" s="78"/>
      <c r="CS5773" s="96"/>
    </row>
    <row r="5774" spans="1:97" s="38" customFormat="1" x14ac:dyDescent="0.25">
      <c r="A5774" s="38">
        <v>5771</v>
      </c>
      <c r="F5774" s="39"/>
      <c r="Q5774" s="39"/>
      <c r="R5774" s="40"/>
      <c r="S5774" s="40"/>
      <c r="T5774" s="39"/>
      <c r="AG5774" s="110"/>
      <c r="AH5774" s="94"/>
      <c r="AJ5774" s="97"/>
      <c r="AL5774" s="39"/>
      <c r="AP5774" s="39"/>
      <c r="AQ5774" s="77"/>
      <c r="AR5774" s="94"/>
      <c r="AT5774" s="97"/>
      <c r="BB5774" s="79"/>
      <c r="BC5774" s="94"/>
      <c r="BE5774" s="97"/>
      <c r="BF5774" s="97"/>
      <c r="BG5774" s="40"/>
      <c r="BK5774" s="40"/>
      <c r="BL5774" s="79"/>
      <c r="BM5774" s="94"/>
      <c r="BO5774" s="97"/>
      <c r="BQ5774" s="40"/>
      <c r="BR5774" s="94"/>
      <c r="BS5774" s="94"/>
      <c r="BT5774" s="94"/>
      <c r="BU5774" s="40"/>
      <c r="BV5774" s="82"/>
      <c r="BW5774" s="94"/>
      <c r="BX5774" s="48"/>
      <c r="BY5774" s="97"/>
      <c r="BZ5774" s="48"/>
      <c r="CA5774" s="40"/>
      <c r="CB5774" s="94"/>
      <c r="CC5774" s="94"/>
      <c r="CD5774" s="94"/>
      <c r="CE5774" s="40"/>
      <c r="CF5774" s="73"/>
      <c r="CG5774" s="41"/>
      <c r="CH5774" s="41"/>
      <c r="CI5774" s="41"/>
      <c r="CJ5774" s="41"/>
      <c r="CK5774" s="41"/>
      <c r="CL5774" s="68"/>
      <c r="CM5774" s="41"/>
      <c r="CN5774" s="41"/>
      <c r="CO5774" s="39"/>
      <c r="CP5774" s="78"/>
      <c r="CS5774" s="96"/>
    </row>
    <row r="5775" spans="1:97" s="38" customFormat="1" x14ac:dyDescent="0.25">
      <c r="A5775" s="38">
        <v>5772</v>
      </c>
      <c r="F5775" s="39"/>
      <c r="Q5775" s="39"/>
      <c r="R5775" s="40"/>
      <c r="S5775" s="40"/>
      <c r="T5775" s="39"/>
      <c r="AG5775" s="110"/>
      <c r="AH5775" s="94"/>
      <c r="AJ5775" s="97"/>
      <c r="AL5775" s="39"/>
      <c r="AP5775" s="39"/>
      <c r="AQ5775" s="77"/>
      <c r="AR5775" s="94"/>
      <c r="AT5775" s="97"/>
      <c r="BB5775" s="79"/>
      <c r="BC5775" s="94"/>
      <c r="BE5775" s="97"/>
      <c r="BF5775" s="97"/>
      <c r="BG5775" s="40"/>
      <c r="BK5775" s="40"/>
      <c r="BL5775" s="79"/>
      <c r="BM5775" s="94"/>
      <c r="BO5775" s="97"/>
      <c r="BQ5775" s="40"/>
      <c r="BR5775" s="94"/>
      <c r="BS5775" s="94"/>
      <c r="BT5775" s="94"/>
      <c r="BU5775" s="40"/>
      <c r="BV5775" s="82"/>
      <c r="BW5775" s="94"/>
      <c r="BX5775" s="48"/>
      <c r="BY5775" s="97"/>
      <c r="BZ5775" s="48"/>
      <c r="CA5775" s="40"/>
      <c r="CB5775" s="94"/>
      <c r="CC5775" s="94"/>
      <c r="CD5775" s="94"/>
      <c r="CE5775" s="40"/>
      <c r="CF5775" s="73"/>
      <c r="CG5775" s="41"/>
      <c r="CH5775" s="41"/>
      <c r="CI5775" s="41"/>
      <c r="CJ5775" s="41"/>
      <c r="CK5775" s="41"/>
      <c r="CL5775" s="68"/>
      <c r="CM5775" s="41"/>
      <c r="CN5775" s="41"/>
      <c r="CO5775" s="39"/>
      <c r="CP5775" s="78"/>
      <c r="CS5775" s="96"/>
    </row>
    <row r="5776" spans="1:97" s="38" customFormat="1" x14ac:dyDescent="0.25">
      <c r="A5776" s="38">
        <v>5773</v>
      </c>
      <c r="F5776" s="39"/>
      <c r="Q5776" s="39"/>
      <c r="R5776" s="40"/>
      <c r="S5776" s="40"/>
      <c r="T5776" s="39"/>
      <c r="AG5776" s="110"/>
      <c r="AH5776" s="94"/>
      <c r="AJ5776" s="97"/>
      <c r="AL5776" s="39"/>
      <c r="AP5776" s="39"/>
      <c r="AQ5776" s="77"/>
      <c r="AR5776" s="94"/>
      <c r="AT5776" s="97"/>
      <c r="BB5776" s="79"/>
      <c r="BC5776" s="94"/>
      <c r="BE5776" s="97"/>
      <c r="BF5776" s="97"/>
      <c r="BG5776" s="40"/>
      <c r="BK5776" s="40"/>
      <c r="BL5776" s="79"/>
      <c r="BM5776" s="94"/>
      <c r="BO5776" s="97"/>
      <c r="BQ5776" s="40"/>
      <c r="BR5776" s="94"/>
      <c r="BS5776" s="94"/>
      <c r="BT5776" s="94"/>
      <c r="BU5776" s="40"/>
      <c r="BV5776" s="82"/>
      <c r="BW5776" s="94"/>
      <c r="BX5776" s="48"/>
      <c r="BY5776" s="97"/>
      <c r="BZ5776" s="48"/>
      <c r="CA5776" s="40"/>
      <c r="CB5776" s="94"/>
      <c r="CC5776" s="94"/>
      <c r="CD5776" s="94"/>
      <c r="CE5776" s="40"/>
      <c r="CF5776" s="73"/>
      <c r="CG5776" s="41"/>
      <c r="CH5776" s="41"/>
      <c r="CI5776" s="41"/>
      <c r="CJ5776" s="41"/>
      <c r="CK5776" s="41"/>
      <c r="CL5776" s="68"/>
      <c r="CM5776" s="41"/>
      <c r="CN5776" s="41"/>
      <c r="CO5776" s="39"/>
      <c r="CP5776" s="78"/>
      <c r="CS5776" s="96"/>
    </row>
    <row r="5777" spans="1:97" s="38" customFormat="1" x14ac:dyDescent="0.25">
      <c r="A5777" s="38">
        <v>5774</v>
      </c>
      <c r="F5777" s="39"/>
      <c r="Q5777" s="39"/>
      <c r="R5777" s="40"/>
      <c r="S5777" s="40"/>
      <c r="T5777" s="39"/>
      <c r="AG5777" s="110"/>
      <c r="AH5777" s="94"/>
      <c r="AJ5777" s="97"/>
      <c r="AL5777" s="39"/>
      <c r="AP5777" s="39"/>
      <c r="AQ5777" s="77"/>
      <c r="AR5777" s="94"/>
      <c r="AT5777" s="97"/>
      <c r="BB5777" s="79"/>
      <c r="BC5777" s="94"/>
      <c r="BE5777" s="97"/>
      <c r="BF5777" s="97"/>
      <c r="BG5777" s="40"/>
      <c r="BK5777" s="40"/>
      <c r="BL5777" s="79"/>
      <c r="BM5777" s="94"/>
      <c r="BO5777" s="97"/>
      <c r="BQ5777" s="40"/>
      <c r="BR5777" s="94"/>
      <c r="BS5777" s="94"/>
      <c r="BT5777" s="94"/>
      <c r="BU5777" s="40"/>
      <c r="BV5777" s="82"/>
      <c r="BW5777" s="94"/>
      <c r="BX5777" s="48"/>
      <c r="BY5777" s="97"/>
      <c r="BZ5777" s="48"/>
      <c r="CA5777" s="40"/>
      <c r="CB5777" s="94"/>
      <c r="CC5777" s="94"/>
      <c r="CD5777" s="94"/>
      <c r="CE5777" s="40"/>
      <c r="CF5777" s="73"/>
      <c r="CG5777" s="41"/>
      <c r="CH5777" s="41"/>
      <c r="CI5777" s="41"/>
      <c r="CJ5777" s="41"/>
      <c r="CK5777" s="41"/>
      <c r="CL5777" s="68"/>
      <c r="CM5777" s="41"/>
      <c r="CN5777" s="41"/>
      <c r="CO5777" s="39"/>
      <c r="CP5777" s="78"/>
      <c r="CS5777" s="96"/>
    </row>
    <row r="5778" spans="1:97" s="38" customFormat="1" x14ac:dyDescent="0.25">
      <c r="A5778" s="38">
        <v>5775</v>
      </c>
      <c r="F5778" s="39"/>
      <c r="Q5778" s="39"/>
      <c r="R5778" s="40"/>
      <c r="S5778" s="40"/>
      <c r="T5778" s="39"/>
      <c r="AG5778" s="110"/>
      <c r="AH5778" s="94"/>
      <c r="AJ5778" s="97"/>
      <c r="AL5778" s="39"/>
      <c r="AP5778" s="39"/>
      <c r="AQ5778" s="77"/>
      <c r="AR5778" s="94"/>
      <c r="AT5778" s="97"/>
      <c r="BB5778" s="79"/>
      <c r="BC5778" s="94"/>
      <c r="BE5778" s="97"/>
      <c r="BF5778" s="97"/>
      <c r="BG5778" s="40"/>
      <c r="BK5778" s="40"/>
      <c r="BL5778" s="79"/>
      <c r="BM5778" s="94"/>
      <c r="BO5778" s="97"/>
      <c r="BQ5778" s="40"/>
      <c r="BR5778" s="94"/>
      <c r="BS5778" s="94"/>
      <c r="BT5778" s="94"/>
      <c r="BU5778" s="40"/>
      <c r="BV5778" s="82"/>
      <c r="BW5778" s="94"/>
      <c r="BX5778" s="48"/>
      <c r="BY5778" s="97"/>
      <c r="BZ5778" s="48"/>
      <c r="CA5778" s="40"/>
      <c r="CB5778" s="94"/>
      <c r="CC5778" s="94"/>
      <c r="CD5778" s="94"/>
      <c r="CE5778" s="40"/>
      <c r="CF5778" s="73"/>
      <c r="CG5778" s="41"/>
      <c r="CH5778" s="41"/>
      <c r="CI5778" s="41"/>
      <c r="CJ5778" s="41"/>
      <c r="CK5778" s="41"/>
      <c r="CL5778" s="68"/>
      <c r="CM5778" s="41"/>
      <c r="CN5778" s="41"/>
      <c r="CO5778" s="39"/>
      <c r="CP5778" s="78"/>
      <c r="CS5778" s="96"/>
    </row>
    <row r="5779" spans="1:97" s="38" customFormat="1" x14ac:dyDescent="0.25">
      <c r="A5779" s="38">
        <v>5776</v>
      </c>
      <c r="F5779" s="39"/>
      <c r="Q5779" s="39"/>
      <c r="R5779" s="40"/>
      <c r="S5779" s="40"/>
      <c r="T5779" s="39"/>
      <c r="AG5779" s="110"/>
      <c r="AH5779" s="94"/>
      <c r="AJ5779" s="97"/>
      <c r="AL5779" s="39"/>
      <c r="AP5779" s="39"/>
      <c r="AQ5779" s="77"/>
      <c r="AR5779" s="94"/>
      <c r="AT5779" s="97"/>
      <c r="BB5779" s="79"/>
      <c r="BC5779" s="94"/>
      <c r="BE5779" s="97"/>
      <c r="BF5779" s="97"/>
      <c r="BG5779" s="40"/>
      <c r="BK5779" s="40"/>
      <c r="BL5779" s="79"/>
      <c r="BM5779" s="94"/>
      <c r="BO5779" s="97"/>
      <c r="BQ5779" s="40"/>
      <c r="BR5779" s="94"/>
      <c r="BS5779" s="94"/>
      <c r="BT5779" s="94"/>
      <c r="BU5779" s="40"/>
      <c r="BV5779" s="82"/>
      <c r="BW5779" s="94"/>
      <c r="BX5779" s="48"/>
      <c r="BY5779" s="97"/>
      <c r="BZ5779" s="48"/>
      <c r="CA5779" s="40"/>
      <c r="CB5779" s="94"/>
      <c r="CC5779" s="94"/>
      <c r="CD5779" s="94"/>
      <c r="CE5779" s="40"/>
      <c r="CF5779" s="73"/>
      <c r="CG5779" s="41"/>
      <c r="CH5779" s="41"/>
      <c r="CI5779" s="41"/>
      <c r="CJ5779" s="41"/>
      <c r="CK5779" s="41"/>
      <c r="CL5779" s="68"/>
      <c r="CM5779" s="41"/>
      <c r="CN5779" s="41"/>
      <c r="CO5779" s="39"/>
      <c r="CP5779" s="78"/>
      <c r="CS5779" s="96"/>
    </row>
    <row r="5780" spans="1:97" s="38" customFormat="1" x14ac:dyDescent="0.25">
      <c r="A5780" s="38">
        <v>5777</v>
      </c>
      <c r="F5780" s="39"/>
      <c r="Q5780" s="39"/>
      <c r="R5780" s="40"/>
      <c r="S5780" s="40"/>
      <c r="T5780" s="39"/>
      <c r="AG5780" s="110"/>
      <c r="AH5780" s="94"/>
      <c r="AJ5780" s="97"/>
      <c r="AL5780" s="39"/>
      <c r="AP5780" s="39"/>
      <c r="AQ5780" s="77"/>
      <c r="AR5780" s="94"/>
      <c r="AT5780" s="97"/>
      <c r="BB5780" s="79"/>
      <c r="BC5780" s="94"/>
      <c r="BE5780" s="97"/>
      <c r="BF5780" s="97"/>
      <c r="BG5780" s="40"/>
      <c r="BK5780" s="40"/>
      <c r="BL5780" s="79"/>
      <c r="BM5780" s="94"/>
      <c r="BO5780" s="97"/>
      <c r="BQ5780" s="40"/>
      <c r="BR5780" s="94"/>
      <c r="BS5780" s="94"/>
      <c r="BT5780" s="94"/>
      <c r="BU5780" s="40"/>
      <c r="BV5780" s="82"/>
      <c r="BW5780" s="94"/>
      <c r="BX5780" s="48"/>
      <c r="BY5780" s="97"/>
      <c r="BZ5780" s="48"/>
      <c r="CA5780" s="40"/>
      <c r="CB5780" s="94"/>
      <c r="CC5780" s="94"/>
      <c r="CD5780" s="94"/>
      <c r="CE5780" s="40"/>
      <c r="CF5780" s="73"/>
      <c r="CG5780" s="41"/>
      <c r="CH5780" s="41"/>
      <c r="CI5780" s="41"/>
      <c r="CJ5780" s="41"/>
      <c r="CK5780" s="41"/>
      <c r="CL5780" s="68"/>
      <c r="CM5780" s="41"/>
      <c r="CN5780" s="41"/>
      <c r="CO5780" s="39"/>
      <c r="CP5780" s="78"/>
      <c r="CS5780" s="96"/>
    </row>
    <row r="5781" spans="1:97" s="38" customFormat="1" x14ac:dyDescent="0.25">
      <c r="A5781" s="38">
        <v>5778</v>
      </c>
      <c r="F5781" s="39"/>
      <c r="Q5781" s="39"/>
      <c r="R5781" s="40"/>
      <c r="S5781" s="40"/>
      <c r="T5781" s="39"/>
      <c r="AG5781" s="110"/>
      <c r="AH5781" s="94"/>
      <c r="AJ5781" s="97"/>
      <c r="AL5781" s="39"/>
      <c r="AP5781" s="39"/>
      <c r="AQ5781" s="77"/>
      <c r="AR5781" s="94"/>
      <c r="AT5781" s="97"/>
      <c r="BB5781" s="79"/>
      <c r="BC5781" s="94"/>
      <c r="BE5781" s="97"/>
      <c r="BF5781" s="97"/>
      <c r="BG5781" s="40"/>
      <c r="BK5781" s="40"/>
      <c r="BL5781" s="79"/>
      <c r="BM5781" s="94"/>
      <c r="BO5781" s="97"/>
      <c r="BQ5781" s="40"/>
      <c r="BR5781" s="94"/>
      <c r="BS5781" s="94"/>
      <c r="BT5781" s="94"/>
      <c r="BU5781" s="40"/>
      <c r="BV5781" s="82"/>
      <c r="BW5781" s="94"/>
      <c r="BX5781" s="48"/>
      <c r="BY5781" s="97"/>
      <c r="BZ5781" s="48"/>
      <c r="CA5781" s="40"/>
      <c r="CB5781" s="94"/>
      <c r="CC5781" s="94"/>
      <c r="CD5781" s="94"/>
      <c r="CE5781" s="40"/>
      <c r="CF5781" s="73"/>
      <c r="CG5781" s="41"/>
      <c r="CH5781" s="41"/>
      <c r="CI5781" s="41"/>
      <c r="CJ5781" s="41"/>
      <c r="CK5781" s="41"/>
      <c r="CL5781" s="68"/>
      <c r="CM5781" s="41"/>
      <c r="CN5781" s="41"/>
      <c r="CO5781" s="39"/>
      <c r="CP5781" s="78"/>
      <c r="CS5781" s="96"/>
    </row>
    <row r="5782" spans="1:97" s="38" customFormat="1" x14ac:dyDescent="0.25">
      <c r="A5782" s="38">
        <v>5779</v>
      </c>
      <c r="F5782" s="39"/>
      <c r="Q5782" s="39"/>
      <c r="R5782" s="40"/>
      <c r="S5782" s="40"/>
      <c r="T5782" s="39"/>
      <c r="AG5782" s="110"/>
      <c r="AH5782" s="94"/>
      <c r="AJ5782" s="97"/>
      <c r="AL5782" s="39"/>
      <c r="AP5782" s="39"/>
      <c r="AQ5782" s="77"/>
      <c r="AR5782" s="94"/>
      <c r="AT5782" s="97"/>
      <c r="BB5782" s="79"/>
      <c r="BC5782" s="94"/>
      <c r="BE5782" s="97"/>
      <c r="BF5782" s="97"/>
      <c r="BG5782" s="40"/>
      <c r="BK5782" s="40"/>
      <c r="BL5782" s="79"/>
      <c r="BM5782" s="94"/>
      <c r="BO5782" s="97"/>
      <c r="BQ5782" s="40"/>
      <c r="BR5782" s="94"/>
      <c r="BS5782" s="94"/>
      <c r="BT5782" s="94"/>
      <c r="BU5782" s="40"/>
      <c r="BV5782" s="82"/>
      <c r="BW5782" s="94"/>
      <c r="BX5782" s="48"/>
      <c r="BY5782" s="97"/>
      <c r="BZ5782" s="48"/>
      <c r="CA5782" s="40"/>
      <c r="CB5782" s="94"/>
      <c r="CC5782" s="94"/>
      <c r="CD5782" s="94"/>
      <c r="CE5782" s="40"/>
      <c r="CF5782" s="73"/>
      <c r="CG5782" s="41"/>
      <c r="CH5782" s="41"/>
      <c r="CI5782" s="41"/>
      <c r="CJ5782" s="41"/>
      <c r="CK5782" s="41"/>
      <c r="CL5782" s="68"/>
      <c r="CM5782" s="41"/>
      <c r="CN5782" s="41"/>
      <c r="CO5782" s="39"/>
      <c r="CP5782" s="78"/>
      <c r="CS5782" s="96"/>
    </row>
    <row r="5783" spans="1:97" s="38" customFormat="1" x14ac:dyDescent="0.25">
      <c r="A5783" s="38">
        <v>5780</v>
      </c>
      <c r="F5783" s="39"/>
      <c r="Q5783" s="39"/>
      <c r="R5783" s="40"/>
      <c r="S5783" s="40"/>
      <c r="T5783" s="39"/>
      <c r="AG5783" s="110"/>
      <c r="AH5783" s="94"/>
      <c r="AJ5783" s="97"/>
      <c r="AL5783" s="39"/>
      <c r="AP5783" s="39"/>
      <c r="AQ5783" s="77"/>
      <c r="AR5783" s="94"/>
      <c r="AT5783" s="97"/>
      <c r="BB5783" s="79"/>
      <c r="BC5783" s="94"/>
      <c r="BE5783" s="97"/>
      <c r="BF5783" s="97"/>
      <c r="BG5783" s="40"/>
      <c r="BK5783" s="40"/>
      <c r="BL5783" s="79"/>
      <c r="BM5783" s="94"/>
      <c r="BO5783" s="97"/>
      <c r="BQ5783" s="40"/>
      <c r="BR5783" s="94"/>
      <c r="BS5783" s="94"/>
      <c r="BT5783" s="94"/>
      <c r="BU5783" s="40"/>
      <c r="BV5783" s="82"/>
      <c r="BW5783" s="94"/>
      <c r="BX5783" s="48"/>
      <c r="BY5783" s="97"/>
      <c r="BZ5783" s="48"/>
      <c r="CA5783" s="40"/>
      <c r="CB5783" s="94"/>
      <c r="CC5783" s="94"/>
      <c r="CD5783" s="94"/>
      <c r="CE5783" s="40"/>
      <c r="CF5783" s="73"/>
      <c r="CG5783" s="41"/>
      <c r="CH5783" s="41"/>
      <c r="CI5783" s="41"/>
      <c r="CJ5783" s="41"/>
      <c r="CK5783" s="41"/>
      <c r="CL5783" s="68"/>
      <c r="CM5783" s="41"/>
      <c r="CN5783" s="41"/>
      <c r="CO5783" s="39"/>
      <c r="CP5783" s="78"/>
      <c r="CS5783" s="96"/>
    </row>
    <row r="5784" spans="1:97" s="38" customFormat="1" x14ac:dyDescent="0.25">
      <c r="A5784" s="38">
        <v>5781</v>
      </c>
      <c r="F5784" s="39"/>
      <c r="Q5784" s="39"/>
      <c r="R5784" s="40"/>
      <c r="S5784" s="40"/>
      <c r="T5784" s="39"/>
      <c r="AG5784" s="110"/>
      <c r="AH5784" s="94"/>
      <c r="AJ5784" s="97"/>
      <c r="AL5784" s="39"/>
      <c r="AP5784" s="39"/>
      <c r="AQ5784" s="77"/>
      <c r="AR5784" s="94"/>
      <c r="AT5784" s="97"/>
      <c r="BB5784" s="79"/>
      <c r="BC5784" s="94"/>
      <c r="BE5784" s="97"/>
      <c r="BF5784" s="97"/>
      <c r="BG5784" s="40"/>
      <c r="BK5784" s="40"/>
      <c r="BL5784" s="79"/>
      <c r="BM5784" s="94"/>
      <c r="BO5784" s="97"/>
      <c r="BQ5784" s="40"/>
      <c r="BR5784" s="94"/>
      <c r="BS5784" s="94"/>
      <c r="BT5784" s="94"/>
      <c r="BU5784" s="40"/>
      <c r="BV5784" s="82"/>
      <c r="BW5784" s="94"/>
      <c r="BX5784" s="48"/>
      <c r="BY5784" s="97"/>
      <c r="BZ5784" s="48"/>
      <c r="CA5784" s="40"/>
      <c r="CB5784" s="94"/>
      <c r="CC5784" s="94"/>
      <c r="CD5784" s="94"/>
      <c r="CE5784" s="40"/>
      <c r="CF5784" s="73"/>
      <c r="CG5784" s="41"/>
      <c r="CH5784" s="41"/>
      <c r="CI5784" s="41"/>
      <c r="CJ5784" s="41"/>
      <c r="CK5784" s="41"/>
      <c r="CL5784" s="68"/>
      <c r="CM5784" s="41"/>
      <c r="CN5784" s="41"/>
      <c r="CO5784" s="39"/>
      <c r="CP5784" s="78"/>
    </row>
    <row r="5785" spans="1:97" s="38" customFormat="1" x14ac:dyDescent="0.25">
      <c r="A5785" s="38">
        <v>5782</v>
      </c>
      <c r="F5785" s="39"/>
      <c r="Q5785" s="39"/>
      <c r="R5785" s="40"/>
      <c r="S5785" s="40"/>
      <c r="T5785" s="39"/>
      <c r="AG5785" s="110"/>
      <c r="AH5785" s="94"/>
      <c r="AJ5785" s="97"/>
      <c r="AL5785" s="39"/>
      <c r="AP5785" s="39"/>
      <c r="AQ5785" s="77"/>
      <c r="AR5785" s="94"/>
      <c r="AT5785" s="97"/>
      <c r="BB5785" s="79"/>
      <c r="BC5785" s="94"/>
      <c r="BE5785" s="97"/>
      <c r="BF5785" s="97"/>
      <c r="BG5785" s="40"/>
      <c r="BK5785" s="40"/>
      <c r="BL5785" s="79"/>
      <c r="BM5785" s="94"/>
      <c r="BO5785" s="97"/>
      <c r="BQ5785" s="40"/>
      <c r="BR5785" s="94"/>
      <c r="BS5785" s="94"/>
      <c r="BT5785" s="94"/>
      <c r="BU5785" s="40"/>
      <c r="BV5785" s="82"/>
      <c r="BW5785" s="94"/>
      <c r="BX5785" s="48"/>
      <c r="BY5785" s="97"/>
      <c r="BZ5785" s="48"/>
      <c r="CA5785" s="40"/>
      <c r="CB5785" s="94"/>
      <c r="CC5785" s="94"/>
      <c r="CD5785" s="94"/>
      <c r="CE5785" s="40"/>
      <c r="CF5785" s="73"/>
      <c r="CG5785" s="41"/>
      <c r="CH5785" s="41"/>
      <c r="CI5785" s="41"/>
      <c r="CJ5785" s="41"/>
      <c r="CK5785" s="41"/>
      <c r="CL5785" s="68"/>
      <c r="CM5785" s="41"/>
      <c r="CN5785" s="41"/>
      <c r="CO5785" s="39"/>
      <c r="CP5785" s="78"/>
    </row>
    <row r="5786" spans="1:97" s="38" customFormat="1" x14ac:dyDescent="0.25">
      <c r="A5786" s="38">
        <v>5783</v>
      </c>
      <c r="F5786" s="39"/>
      <c r="Q5786" s="39"/>
      <c r="R5786" s="40"/>
      <c r="S5786" s="40"/>
      <c r="T5786" s="39"/>
      <c r="AG5786" s="110"/>
      <c r="AH5786" s="94"/>
      <c r="AJ5786" s="97"/>
      <c r="AL5786" s="39"/>
      <c r="AP5786" s="39"/>
      <c r="AQ5786" s="77"/>
      <c r="AR5786" s="94"/>
      <c r="AT5786" s="97"/>
      <c r="BB5786" s="79"/>
      <c r="BC5786" s="94"/>
      <c r="BE5786" s="97"/>
      <c r="BF5786" s="97"/>
      <c r="BG5786" s="40"/>
      <c r="BK5786" s="40"/>
      <c r="BL5786" s="79"/>
      <c r="BM5786" s="94"/>
      <c r="BO5786" s="97"/>
      <c r="BQ5786" s="40"/>
      <c r="BR5786" s="94"/>
      <c r="BS5786" s="94"/>
      <c r="BT5786" s="94"/>
      <c r="BU5786" s="40"/>
      <c r="BV5786" s="82"/>
      <c r="BW5786" s="94"/>
      <c r="BX5786" s="48"/>
      <c r="BY5786" s="97"/>
      <c r="BZ5786" s="48"/>
      <c r="CA5786" s="40"/>
      <c r="CB5786" s="94"/>
      <c r="CC5786" s="94"/>
      <c r="CD5786" s="94"/>
      <c r="CE5786" s="40"/>
      <c r="CF5786" s="73"/>
      <c r="CG5786" s="41"/>
      <c r="CH5786" s="41"/>
      <c r="CI5786" s="41"/>
      <c r="CJ5786" s="41"/>
      <c r="CK5786" s="41"/>
      <c r="CL5786" s="68"/>
      <c r="CM5786" s="41"/>
      <c r="CN5786" s="41"/>
      <c r="CO5786" s="39"/>
      <c r="CP5786" s="78"/>
    </row>
    <row r="5787" spans="1:97" s="38" customFormat="1" x14ac:dyDescent="0.25">
      <c r="A5787" s="38">
        <v>5784</v>
      </c>
      <c r="F5787" s="39"/>
      <c r="Q5787" s="39"/>
      <c r="R5787" s="40"/>
      <c r="S5787" s="40"/>
      <c r="T5787" s="39"/>
      <c r="AG5787" s="110"/>
      <c r="AH5787" s="94"/>
      <c r="AJ5787" s="97"/>
      <c r="AL5787" s="39"/>
      <c r="AP5787" s="39"/>
      <c r="AQ5787" s="77"/>
      <c r="AR5787" s="94"/>
      <c r="AT5787" s="97"/>
      <c r="BB5787" s="79"/>
      <c r="BC5787" s="94"/>
      <c r="BE5787" s="97"/>
      <c r="BF5787" s="97"/>
      <c r="BG5787" s="40"/>
      <c r="BK5787" s="40"/>
      <c r="BL5787" s="79"/>
      <c r="BM5787" s="94"/>
      <c r="BO5787" s="97"/>
      <c r="BQ5787" s="40"/>
      <c r="BR5787" s="94"/>
      <c r="BS5787" s="94"/>
      <c r="BT5787" s="94"/>
      <c r="BU5787" s="40"/>
      <c r="BV5787" s="82"/>
      <c r="BW5787" s="94"/>
      <c r="BX5787" s="48"/>
      <c r="BY5787" s="97"/>
      <c r="BZ5787" s="48"/>
      <c r="CA5787" s="40"/>
      <c r="CB5787" s="94"/>
      <c r="CC5787" s="94"/>
      <c r="CD5787" s="94"/>
      <c r="CE5787" s="40"/>
      <c r="CF5787" s="73"/>
      <c r="CG5787" s="41"/>
      <c r="CH5787" s="41"/>
      <c r="CI5787" s="41"/>
      <c r="CJ5787" s="41"/>
      <c r="CK5787" s="41"/>
      <c r="CL5787" s="68"/>
      <c r="CM5787" s="41"/>
      <c r="CN5787" s="41"/>
      <c r="CO5787" s="39"/>
      <c r="CP5787" s="78"/>
    </row>
    <row r="5788" spans="1:97" s="38" customFormat="1" x14ac:dyDescent="0.25">
      <c r="A5788" s="38">
        <v>5785</v>
      </c>
      <c r="F5788" s="39"/>
      <c r="Q5788" s="39"/>
      <c r="R5788" s="40"/>
      <c r="S5788" s="40"/>
      <c r="T5788" s="39"/>
      <c r="AG5788" s="110"/>
      <c r="AH5788" s="94"/>
      <c r="AJ5788" s="97"/>
      <c r="AL5788" s="39"/>
      <c r="AP5788" s="39"/>
      <c r="AQ5788" s="77"/>
      <c r="AR5788" s="94"/>
      <c r="AT5788" s="97"/>
      <c r="BB5788" s="79"/>
      <c r="BC5788" s="94"/>
      <c r="BE5788" s="97"/>
      <c r="BF5788" s="97"/>
      <c r="BG5788" s="40"/>
      <c r="BK5788" s="40"/>
      <c r="BL5788" s="79"/>
      <c r="BM5788" s="94"/>
      <c r="BO5788" s="97"/>
      <c r="BQ5788" s="40"/>
      <c r="BR5788" s="94"/>
      <c r="BS5788" s="94"/>
      <c r="BT5788" s="94"/>
      <c r="BU5788" s="40"/>
      <c r="BV5788" s="82"/>
      <c r="BW5788" s="94"/>
      <c r="BX5788" s="48"/>
      <c r="BY5788" s="97"/>
      <c r="BZ5788" s="48"/>
      <c r="CA5788" s="40"/>
      <c r="CB5788" s="94"/>
      <c r="CC5788" s="94"/>
      <c r="CD5788" s="94"/>
      <c r="CE5788" s="40"/>
      <c r="CF5788" s="73"/>
      <c r="CG5788" s="41"/>
      <c r="CH5788" s="41"/>
      <c r="CI5788" s="41"/>
      <c r="CJ5788" s="41"/>
      <c r="CK5788" s="41"/>
      <c r="CL5788" s="68"/>
      <c r="CM5788" s="41"/>
      <c r="CN5788" s="41"/>
      <c r="CO5788" s="39"/>
      <c r="CP5788" s="78"/>
    </row>
    <row r="5789" spans="1:97" s="38" customFormat="1" x14ac:dyDescent="0.25">
      <c r="A5789" s="38">
        <v>5786</v>
      </c>
      <c r="F5789" s="39"/>
      <c r="Q5789" s="39"/>
      <c r="R5789" s="40"/>
      <c r="S5789" s="40"/>
      <c r="T5789" s="39"/>
      <c r="AG5789" s="110"/>
      <c r="AH5789" s="94"/>
      <c r="AJ5789" s="97"/>
      <c r="AL5789" s="39"/>
      <c r="AP5789" s="39"/>
      <c r="AQ5789" s="77"/>
      <c r="AR5789" s="94"/>
      <c r="AT5789" s="97"/>
      <c r="BB5789" s="79"/>
      <c r="BC5789" s="94"/>
      <c r="BE5789" s="97"/>
      <c r="BF5789" s="97"/>
      <c r="BG5789" s="40"/>
      <c r="BK5789" s="40"/>
      <c r="BL5789" s="79"/>
      <c r="BM5789" s="94"/>
      <c r="BO5789" s="97"/>
      <c r="BQ5789" s="40"/>
      <c r="BR5789" s="94"/>
      <c r="BS5789" s="94"/>
      <c r="BT5789" s="94"/>
      <c r="BU5789" s="40"/>
      <c r="BV5789" s="82"/>
      <c r="BW5789" s="94"/>
      <c r="BX5789" s="48"/>
      <c r="BY5789" s="97"/>
      <c r="BZ5789" s="48"/>
      <c r="CA5789" s="40"/>
      <c r="CB5789" s="94"/>
      <c r="CC5789" s="94"/>
      <c r="CD5789" s="94"/>
      <c r="CE5789" s="40"/>
      <c r="CF5789" s="73"/>
      <c r="CG5789" s="41"/>
      <c r="CH5789" s="41"/>
      <c r="CI5789" s="41"/>
      <c r="CJ5789" s="41"/>
      <c r="CK5789" s="41"/>
      <c r="CL5789" s="68"/>
      <c r="CM5789" s="41"/>
      <c r="CN5789" s="41"/>
      <c r="CO5789" s="39"/>
      <c r="CP5789" s="78"/>
    </row>
    <row r="5790" spans="1:97" s="38" customFormat="1" x14ac:dyDescent="0.25">
      <c r="A5790" s="38">
        <v>5787</v>
      </c>
      <c r="F5790" s="39"/>
      <c r="Q5790" s="39"/>
      <c r="R5790" s="40"/>
      <c r="S5790" s="40"/>
      <c r="T5790" s="39"/>
      <c r="AG5790" s="110"/>
      <c r="AH5790" s="94"/>
      <c r="AJ5790" s="97"/>
      <c r="AL5790" s="39"/>
      <c r="AP5790" s="39"/>
      <c r="AQ5790" s="77"/>
      <c r="AR5790" s="94"/>
      <c r="AT5790" s="97"/>
      <c r="BB5790" s="79"/>
      <c r="BC5790" s="94"/>
      <c r="BE5790" s="97"/>
      <c r="BF5790" s="97"/>
      <c r="BG5790" s="40"/>
      <c r="BK5790" s="40"/>
      <c r="BL5790" s="79"/>
      <c r="BM5790" s="94"/>
      <c r="BO5790" s="97"/>
      <c r="BQ5790" s="40"/>
      <c r="BR5790" s="94"/>
      <c r="BS5790" s="94"/>
      <c r="BT5790" s="94"/>
      <c r="BU5790" s="40"/>
      <c r="BV5790" s="82"/>
      <c r="BW5790" s="94"/>
      <c r="BX5790" s="48"/>
      <c r="BY5790" s="97"/>
      <c r="BZ5790" s="48"/>
      <c r="CA5790" s="40"/>
      <c r="CB5790" s="94"/>
      <c r="CC5790" s="94"/>
      <c r="CD5790" s="94"/>
      <c r="CE5790" s="40"/>
      <c r="CF5790" s="73"/>
      <c r="CG5790" s="41"/>
      <c r="CH5790" s="41"/>
      <c r="CI5790" s="41"/>
      <c r="CJ5790" s="41"/>
      <c r="CK5790" s="41"/>
      <c r="CL5790" s="68"/>
      <c r="CM5790" s="41"/>
      <c r="CN5790" s="41"/>
      <c r="CO5790" s="39"/>
      <c r="CP5790" s="78"/>
    </row>
    <row r="5791" spans="1:97" s="38" customFormat="1" x14ac:dyDescent="0.25">
      <c r="A5791" s="38">
        <v>5788</v>
      </c>
      <c r="F5791" s="39"/>
      <c r="Q5791" s="39"/>
      <c r="R5791" s="40"/>
      <c r="S5791" s="40"/>
      <c r="T5791" s="39"/>
      <c r="AG5791" s="110"/>
      <c r="AH5791" s="94"/>
      <c r="AJ5791" s="97"/>
      <c r="AL5791" s="39"/>
      <c r="AP5791" s="39"/>
      <c r="AQ5791" s="77"/>
      <c r="AR5791" s="94"/>
      <c r="AT5791" s="97"/>
      <c r="BB5791" s="79"/>
      <c r="BC5791" s="94"/>
      <c r="BE5791" s="97"/>
      <c r="BF5791" s="97"/>
      <c r="BG5791" s="40"/>
      <c r="BK5791" s="40"/>
      <c r="BL5791" s="79"/>
      <c r="BM5791" s="94"/>
      <c r="BO5791" s="97"/>
      <c r="BQ5791" s="40"/>
      <c r="BR5791" s="94"/>
      <c r="BS5791" s="94"/>
      <c r="BT5791" s="94"/>
      <c r="BU5791" s="40"/>
      <c r="BV5791" s="82"/>
      <c r="BW5791" s="94"/>
      <c r="BX5791" s="48"/>
      <c r="BY5791" s="97"/>
      <c r="BZ5791" s="48"/>
      <c r="CA5791" s="40"/>
      <c r="CB5791" s="94"/>
      <c r="CC5791" s="94"/>
      <c r="CD5791" s="94"/>
      <c r="CE5791" s="40"/>
      <c r="CF5791" s="73"/>
      <c r="CG5791" s="41"/>
      <c r="CH5791" s="41"/>
      <c r="CI5791" s="41"/>
      <c r="CJ5791" s="41"/>
      <c r="CK5791" s="41"/>
      <c r="CL5791" s="68"/>
      <c r="CM5791" s="41"/>
      <c r="CN5791" s="41"/>
      <c r="CO5791" s="39"/>
      <c r="CP5791" s="78"/>
    </row>
    <row r="5792" spans="1:97" s="38" customFormat="1" x14ac:dyDescent="0.25">
      <c r="A5792" s="38">
        <v>5789</v>
      </c>
      <c r="F5792" s="39"/>
      <c r="Q5792" s="39"/>
      <c r="R5792" s="40"/>
      <c r="S5792" s="40"/>
      <c r="T5792" s="39"/>
      <c r="AG5792" s="110"/>
      <c r="AH5792" s="94"/>
      <c r="AJ5792" s="97"/>
      <c r="AL5792" s="39"/>
      <c r="AP5792" s="39"/>
      <c r="AQ5792" s="77"/>
      <c r="AR5792" s="94"/>
      <c r="AT5792" s="97"/>
      <c r="BB5792" s="79"/>
      <c r="BC5792" s="94"/>
      <c r="BE5792" s="97"/>
      <c r="BF5792" s="97"/>
      <c r="BG5792" s="40"/>
      <c r="BK5792" s="40"/>
      <c r="BL5792" s="79"/>
      <c r="BM5792" s="94"/>
      <c r="BO5792" s="97"/>
      <c r="BQ5792" s="40"/>
      <c r="BR5792" s="94"/>
      <c r="BS5792" s="94"/>
      <c r="BT5792" s="94"/>
      <c r="BU5792" s="40"/>
      <c r="BV5792" s="82"/>
      <c r="BW5792" s="94"/>
      <c r="BX5792" s="48"/>
      <c r="BY5792" s="97"/>
      <c r="BZ5792" s="48"/>
      <c r="CA5792" s="40"/>
      <c r="CB5792" s="94"/>
      <c r="CC5792" s="94"/>
      <c r="CD5792" s="94"/>
      <c r="CE5792" s="40"/>
      <c r="CF5792" s="73"/>
      <c r="CG5792" s="41"/>
      <c r="CH5792" s="41"/>
      <c r="CI5792" s="41"/>
      <c r="CJ5792" s="41"/>
      <c r="CK5792" s="41"/>
      <c r="CL5792" s="68"/>
      <c r="CM5792" s="41"/>
      <c r="CN5792" s="41"/>
      <c r="CO5792" s="39"/>
      <c r="CP5792" s="78"/>
    </row>
    <row r="5793" spans="1:94" s="38" customFormat="1" x14ac:dyDescent="0.25">
      <c r="A5793" s="38">
        <v>5790</v>
      </c>
      <c r="F5793" s="39"/>
      <c r="Q5793" s="39"/>
      <c r="R5793" s="40"/>
      <c r="S5793" s="40"/>
      <c r="T5793" s="39"/>
      <c r="AG5793" s="110"/>
      <c r="AH5793" s="94"/>
      <c r="AJ5793" s="97"/>
      <c r="AL5793" s="39"/>
      <c r="AP5793" s="39"/>
      <c r="AQ5793" s="77"/>
      <c r="AR5793" s="94"/>
      <c r="AT5793" s="97"/>
      <c r="BB5793" s="79"/>
      <c r="BC5793" s="94"/>
      <c r="BE5793" s="97"/>
      <c r="BF5793" s="97"/>
      <c r="BG5793" s="40"/>
      <c r="BK5793" s="40"/>
      <c r="BL5793" s="79"/>
      <c r="BM5793" s="94"/>
      <c r="BO5793" s="97"/>
      <c r="BQ5793" s="40"/>
      <c r="BR5793" s="94"/>
      <c r="BS5793" s="94"/>
      <c r="BT5793" s="94"/>
      <c r="BU5793" s="40"/>
      <c r="BV5793" s="82"/>
      <c r="BW5793" s="94"/>
      <c r="BX5793" s="48"/>
      <c r="BY5793" s="97"/>
      <c r="BZ5793" s="48"/>
      <c r="CA5793" s="40"/>
      <c r="CB5793" s="94"/>
      <c r="CC5793" s="94"/>
      <c r="CD5793" s="94"/>
      <c r="CE5793" s="40"/>
      <c r="CF5793" s="73"/>
      <c r="CG5793" s="41"/>
      <c r="CH5793" s="41"/>
      <c r="CI5793" s="41"/>
      <c r="CJ5793" s="41"/>
      <c r="CK5793" s="41"/>
      <c r="CL5793" s="68"/>
      <c r="CM5793" s="41"/>
      <c r="CN5793" s="41"/>
      <c r="CO5793" s="39"/>
      <c r="CP5793" s="78"/>
    </row>
    <row r="5794" spans="1:94" s="38" customFormat="1" x14ac:dyDescent="0.25">
      <c r="A5794" s="38">
        <v>5791</v>
      </c>
      <c r="F5794" s="39"/>
      <c r="Q5794" s="39"/>
      <c r="R5794" s="40"/>
      <c r="S5794" s="40"/>
      <c r="T5794" s="39"/>
      <c r="AG5794" s="110"/>
      <c r="AH5794" s="94"/>
      <c r="AJ5794" s="97"/>
      <c r="AL5794" s="39"/>
      <c r="AP5794" s="39"/>
      <c r="AQ5794" s="77"/>
      <c r="AR5794" s="94"/>
      <c r="AT5794" s="97"/>
      <c r="BB5794" s="79"/>
      <c r="BC5794" s="94"/>
      <c r="BE5794" s="97"/>
      <c r="BF5794" s="97"/>
      <c r="BG5794" s="40"/>
      <c r="BK5794" s="40"/>
      <c r="BL5794" s="79"/>
      <c r="BM5794" s="94"/>
      <c r="BO5794" s="97"/>
      <c r="BQ5794" s="40"/>
      <c r="BR5794" s="94"/>
      <c r="BS5794" s="94"/>
      <c r="BT5794" s="94"/>
      <c r="BU5794" s="40"/>
      <c r="BV5794" s="82"/>
      <c r="BW5794" s="94"/>
      <c r="BX5794" s="48"/>
      <c r="BY5794" s="97"/>
      <c r="BZ5794" s="48"/>
      <c r="CA5794" s="40"/>
      <c r="CB5794" s="94"/>
      <c r="CC5794" s="94"/>
      <c r="CD5794" s="94"/>
      <c r="CE5794" s="40"/>
      <c r="CF5794" s="73"/>
      <c r="CG5794" s="41"/>
      <c r="CH5794" s="41"/>
      <c r="CI5794" s="41"/>
      <c r="CJ5794" s="41"/>
      <c r="CK5794" s="41"/>
      <c r="CL5794" s="68"/>
      <c r="CM5794" s="41"/>
      <c r="CN5794" s="41"/>
      <c r="CO5794" s="39"/>
      <c r="CP5794" s="78"/>
    </row>
    <row r="5795" spans="1:94" s="38" customFormat="1" x14ac:dyDescent="0.25">
      <c r="A5795" s="38">
        <v>5792</v>
      </c>
      <c r="F5795" s="39"/>
      <c r="Q5795" s="39"/>
      <c r="R5795" s="40"/>
      <c r="S5795" s="40"/>
      <c r="T5795" s="39"/>
      <c r="AG5795" s="110"/>
      <c r="AH5795" s="94"/>
      <c r="AJ5795" s="97"/>
      <c r="AL5795" s="39"/>
      <c r="AP5795" s="39"/>
      <c r="AQ5795" s="77"/>
      <c r="AR5795" s="94"/>
      <c r="AT5795" s="97"/>
      <c r="BB5795" s="79"/>
      <c r="BC5795" s="94"/>
      <c r="BE5795" s="97"/>
      <c r="BF5795" s="97"/>
      <c r="BG5795" s="40"/>
      <c r="BK5795" s="40"/>
      <c r="BL5795" s="79"/>
      <c r="BM5795" s="94"/>
      <c r="BO5795" s="97"/>
      <c r="BQ5795" s="40"/>
      <c r="BR5795" s="94"/>
      <c r="BS5795" s="94"/>
      <c r="BT5795" s="94"/>
      <c r="BU5795" s="40"/>
      <c r="BV5795" s="82"/>
      <c r="BW5795" s="94"/>
      <c r="BX5795" s="48"/>
      <c r="BY5795" s="97"/>
      <c r="BZ5795" s="48"/>
      <c r="CA5795" s="40"/>
      <c r="CB5795" s="94"/>
      <c r="CC5795" s="94"/>
      <c r="CD5795" s="94"/>
      <c r="CE5795" s="40"/>
      <c r="CF5795" s="73"/>
      <c r="CG5795" s="41"/>
      <c r="CH5795" s="41"/>
      <c r="CI5795" s="41"/>
      <c r="CJ5795" s="41"/>
      <c r="CK5795" s="41"/>
      <c r="CL5795" s="68"/>
      <c r="CM5795" s="41"/>
      <c r="CN5795" s="41"/>
      <c r="CO5795" s="39"/>
      <c r="CP5795" s="78"/>
    </row>
    <row r="5796" spans="1:94" s="38" customFormat="1" x14ac:dyDescent="0.25">
      <c r="A5796" s="38">
        <v>5793</v>
      </c>
      <c r="F5796" s="39"/>
      <c r="Q5796" s="39"/>
      <c r="R5796" s="40"/>
      <c r="S5796" s="40"/>
      <c r="T5796" s="39"/>
      <c r="AG5796" s="110"/>
      <c r="AH5796" s="94"/>
      <c r="AJ5796" s="97"/>
      <c r="AL5796" s="39"/>
      <c r="AP5796" s="39"/>
      <c r="AQ5796" s="77"/>
      <c r="AR5796" s="94"/>
      <c r="AT5796" s="97"/>
      <c r="BB5796" s="79"/>
      <c r="BC5796" s="94"/>
      <c r="BE5796" s="97"/>
      <c r="BF5796" s="97"/>
      <c r="BG5796" s="40"/>
      <c r="BK5796" s="40"/>
      <c r="BL5796" s="79"/>
      <c r="BM5796" s="94"/>
      <c r="BO5796" s="97"/>
      <c r="BQ5796" s="40"/>
      <c r="BR5796" s="94"/>
      <c r="BS5796" s="94"/>
      <c r="BT5796" s="94"/>
      <c r="BU5796" s="40"/>
      <c r="BV5796" s="82"/>
      <c r="BW5796" s="94"/>
      <c r="BX5796" s="48"/>
      <c r="BY5796" s="97"/>
      <c r="BZ5796" s="48"/>
      <c r="CA5796" s="40"/>
      <c r="CB5796" s="94"/>
      <c r="CC5796" s="94"/>
      <c r="CD5796" s="94"/>
      <c r="CE5796" s="40"/>
      <c r="CF5796" s="73"/>
      <c r="CG5796" s="41"/>
      <c r="CH5796" s="41"/>
      <c r="CI5796" s="41"/>
      <c r="CJ5796" s="41"/>
      <c r="CK5796" s="41"/>
      <c r="CL5796" s="68"/>
      <c r="CM5796" s="41"/>
      <c r="CN5796" s="41"/>
      <c r="CO5796" s="39"/>
      <c r="CP5796" s="78"/>
    </row>
    <row r="5797" spans="1:94" s="38" customFormat="1" x14ac:dyDescent="0.25">
      <c r="A5797" s="38">
        <v>5794</v>
      </c>
      <c r="F5797" s="39"/>
      <c r="Q5797" s="39"/>
      <c r="R5797" s="40"/>
      <c r="S5797" s="40"/>
      <c r="T5797" s="39"/>
      <c r="AG5797" s="110"/>
      <c r="AH5797" s="94"/>
      <c r="AJ5797" s="97"/>
      <c r="AL5797" s="39"/>
      <c r="AP5797" s="39"/>
      <c r="AQ5797" s="77"/>
      <c r="AR5797" s="94"/>
      <c r="AT5797" s="97"/>
      <c r="BB5797" s="79"/>
      <c r="BC5797" s="94"/>
      <c r="BE5797" s="97"/>
      <c r="BF5797" s="97"/>
      <c r="BG5797" s="40"/>
      <c r="BK5797" s="40"/>
      <c r="BL5797" s="79"/>
      <c r="BM5797" s="94"/>
      <c r="BO5797" s="97"/>
      <c r="BQ5797" s="40"/>
      <c r="BR5797" s="94"/>
      <c r="BS5797" s="94"/>
      <c r="BT5797" s="94"/>
      <c r="BU5797" s="40"/>
      <c r="BV5797" s="82"/>
      <c r="BW5797" s="94"/>
      <c r="BX5797" s="48"/>
      <c r="BY5797" s="97"/>
      <c r="BZ5797" s="48"/>
      <c r="CA5797" s="40"/>
      <c r="CB5797" s="94"/>
      <c r="CC5797" s="94"/>
      <c r="CD5797" s="94"/>
      <c r="CE5797" s="40"/>
      <c r="CF5797" s="73"/>
      <c r="CG5797" s="41"/>
      <c r="CH5797" s="41"/>
      <c r="CI5797" s="41"/>
      <c r="CJ5797" s="41"/>
      <c r="CK5797" s="41"/>
      <c r="CL5797" s="68"/>
      <c r="CM5797" s="41"/>
      <c r="CN5797" s="41"/>
      <c r="CO5797" s="39"/>
      <c r="CP5797" s="78"/>
    </row>
    <row r="5798" spans="1:94" s="38" customFormat="1" x14ac:dyDescent="0.25">
      <c r="A5798" s="38">
        <v>5795</v>
      </c>
      <c r="F5798" s="39"/>
      <c r="Q5798" s="39"/>
      <c r="R5798" s="40"/>
      <c r="S5798" s="40"/>
      <c r="T5798" s="39"/>
      <c r="AG5798" s="110"/>
      <c r="AH5798" s="94"/>
      <c r="AJ5798" s="97"/>
      <c r="AL5798" s="39"/>
      <c r="AP5798" s="39"/>
      <c r="AQ5798" s="77"/>
      <c r="AR5798" s="94"/>
      <c r="AT5798" s="97"/>
      <c r="BB5798" s="79"/>
      <c r="BC5798" s="94"/>
      <c r="BE5798" s="97"/>
      <c r="BF5798" s="97"/>
      <c r="BG5798" s="40"/>
      <c r="BK5798" s="40"/>
      <c r="BL5798" s="79"/>
      <c r="BM5798" s="94"/>
      <c r="BO5798" s="97"/>
      <c r="BQ5798" s="40"/>
      <c r="BR5798" s="94"/>
      <c r="BS5798" s="94"/>
      <c r="BT5798" s="94"/>
      <c r="BU5798" s="40"/>
      <c r="BV5798" s="82"/>
      <c r="BW5798" s="94"/>
      <c r="BX5798" s="48"/>
      <c r="BY5798" s="97"/>
      <c r="BZ5798" s="48"/>
      <c r="CA5798" s="40"/>
      <c r="CB5798" s="94"/>
      <c r="CC5798" s="94"/>
      <c r="CD5798" s="94"/>
      <c r="CE5798" s="40"/>
      <c r="CF5798" s="73"/>
      <c r="CG5798" s="41"/>
      <c r="CH5798" s="41"/>
      <c r="CI5798" s="41"/>
      <c r="CJ5798" s="41"/>
      <c r="CK5798" s="41"/>
      <c r="CL5798" s="68"/>
      <c r="CM5798" s="41"/>
      <c r="CN5798" s="41"/>
      <c r="CO5798" s="39"/>
      <c r="CP5798" s="78"/>
    </row>
    <row r="5799" spans="1:94" s="38" customFormat="1" x14ac:dyDescent="0.25">
      <c r="A5799" s="38">
        <v>5796</v>
      </c>
      <c r="F5799" s="39"/>
      <c r="Q5799" s="39"/>
      <c r="R5799" s="40"/>
      <c r="S5799" s="40"/>
      <c r="T5799" s="39"/>
      <c r="AG5799" s="110"/>
      <c r="AH5799" s="94"/>
      <c r="AJ5799" s="97"/>
      <c r="AL5799" s="39"/>
      <c r="AP5799" s="39"/>
      <c r="AQ5799" s="77"/>
      <c r="AR5799" s="94"/>
      <c r="AT5799" s="97"/>
      <c r="BB5799" s="79"/>
      <c r="BC5799" s="94"/>
      <c r="BE5799" s="97"/>
      <c r="BF5799" s="97"/>
      <c r="BG5799" s="40"/>
      <c r="BK5799" s="40"/>
      <c r="BL5799" s="79"/>
      <c r="BM5799" s="94"/>
      <c r="BO5799" s="97"/>
      <c r="BQ5799" s="40"/>
      <c r="BR5799" s="94"/>
      <c r="BS5799" s="94"/>
      <c r="BT5799" s="94"/>
      <c r="BU5799" s="40"/>
      <c r="BV5799" s="82"/>
      <c r="BW5799" s="94"/>
      <c r="BX5799" s="48"/>
      <c r="BY5799" s="97"/>
      <c r="BZ5799" s="48"/>
      <c r="CA5799" s="40"/>
      <c r="CB5799" s="94"/>
      <c r="CC5799" s="94"/>
      <c r="CD5799" s="94"/>
      <c r="CE5799" s="40"/>
      <c r="CF5799" s="73"/>
      <c r="CG5799" s="41"/>
      <c r="CH5799" s="41"/>
      <c r="CI5799" s="41"/>
      <c r="CJ5799" s="41"/>
      <c r="CK5799" s="41"/>
      <c r="CL5799" s="68"/>
      <c r="CM5799" s="41"/>
      <c r="CN5799" s="41"/>
      <c r="CO5799" s="39"/>
      <c r="CP5799" s="78"/>
    </row>
    <row r="5800" spans="1:94" s="38" customFormat="1" x14ac:dyDescent="0.25">
      <c r="A5800" s="38">
        <v>5797</v>
      </c>
      <c r="F5800" s="39"/>
      <c r="Q5800" s="39"/>
      <c r="R5800" s="40"/>
      <c r="S5800" s="40"/>
      <c r="T5800" s="39"/>
      <c r="AG5800" s="110"/>
      <c r="AH5800" s="94"/>
      <c r="AJ5800" s="97"/>
      <c r="AL5800" s="39"/>
      <c r="AP5800" s="39"/>
      <c r="AQ5800" s="77"/>
      <c r="AR5800" s="94"/>
      <c r="AT5800" s="97"/>
      <c r="BB5800" s="79"/>
      <c r="BC5800" s="94"/>
      <c r="BE5800" s="97"/>
      <c r="BF5800" s="97"/>
      <c r="BG5800" s="40"/>
      <c r="BK5800" s="40"/>
      <c r="BL5800" s="79"/>
      <c r="BM5800" s="94"/>
      <c r="BO5800" s="97"/>
      <c r="BQ5800" s="40"/>
      <c r="BR5800" s="94"/>
      <c r="BS5800" s="94"/>
      <c r="BT5800" s="94"/>
      <c r="BU5800" s="40"/>
      <c r="BV5800" s="82"/>
      <c r="BW5800" s="94"/>
      <c r="BX5800" s="48"/>
      <c r="BY5800" s="97"/>
      <c r="BZ5800" s="48"/>
      <c r="CA5800" s="40"/>
      <c r="CB5800" s="94"/>
      <c r="CC5800" s="94"/>
      <c r="CD5800" s="94"/>
      <c r="CE5800" s="40"/>
      <c r="CF5800" s="73"/>
      <c r="CG5800" s="41"/>
      <c r="CH5800" s="41"/>
      <c r="CI5800" s="41"/>
      <c r="CJ5800" s="41"/>
      <c r="CK5800" s="41"/>
      <c r="CL5800" s="68"/>
      <c r="CM5800" s="41"/>
      <c r="CN5800" s="41"/>
      <c r="CO5800" s="39"/>
      <c r="CP5800" s="78"/>
    </row>
    <row r="5801" spans="1:94" s="38" customFormat="1" x14ac:dyDescent="0.25">
      <c r="A5801" s="38">
        <v>5798</v>
      </c>
      <c r="F5801" s="39"/>
      <c r="Q5801" s="39"/>
      <c r="R5801" s="40"/>
      <c r="S5801" s="40"/>
      <c r="T5801" s="39"/>
      <c r="AG5801" s="110"/>
      <c r="AH5801" s="94"/>
      <c r="AJ5801" s="97"/>
      <c r="AL5801" s="39"/>
      <c r="AP5801" s="39"/>
      <c r="AQ5801" s="77"/>
      <c r="AR5801" s="94"/>
      <c r="AT5801" s="97"/>
      <c r="BB5801" s="79"/>
      <c r="BC5801" s="94"/>
      <c r="BE5801" s="97"/>
      <c r="BF5801" s="97"/>
      <c r="BG5801" s="40"/>
      <c r="BK5801" s="40"/>
      <c r="BL5801" s="79"/>
      <c r="BM5801" s="94"/>
      <c r="BO5801" s="97"/>
      <c r="BQ5801" s="40"/>
      <c r="BR5801" s="94"/>
      <c r="BS5801" s="94"/>
      <c r="BT5801" s="94"/>
      <c r="BU5801" s="40"/>
      <c r="BV5801" s="82"/>
      <c r="BW5801" s="94"/>
      <c r="BX5801" s="48"/>
      <c r="BY5801" s="97"/>
      <c r="BZ5801" s="48"/>
      <c r="CA5801" s="40"/>
      <c r="CB5801" s="94"/>
      <c r="CC5801" s="94"/>
      <c r="CD5801" s="94"/>
      <c r="CE5801" s="40"/>
      <c r="CF5801" s="73"/>
      <c r="CG5801" s="41"/>
      <c r="CH5801" s="41"/>
      <c r="CI5801" s="41"/>
      <c r="CJ5801" s="41"/>
      <c r="CK5801" s="41"/>
      <c r="CL5801" s="68"/>
      <c r="CM5801" s="41"/>
      <c r="CN5801" s="41"/>
      <c r="CO5801" s="39"/>
      <c r="CP5801" s="78"/>
    </row>
    <row r="5802" spans="1:94" s="38" customFormat="1" x14ac:dyDescent="0.25">
      <c r="A5802" s="38">
        <v>5799</v>
      </c>
      <c r="F5802" s="39"/>
      <c r="Q5802" s="39"/>
      <c r="R5802" s="40"/>
      <c r="S5802" s="40"/>
      <c r="T5802" s="39"/>
      <c r="AG5802" s="110"/>
      <c r="AH5802" s="94"/>
      <c r="AJ5802" s="97"/>
      <c r="AL5802" s="39"/>
      <c r="AP5802" s="39"/>
      <c r="AQ5802" s="77"/>
      <c r="AR5802" s="94"/>
      <c r="AT5802" s="97"/>
      <c r="BB5802" s="79"/>
      <c r="BC5802" s="94"/>
      <c r="BE5802" s="97"/>
      <c r="BF5802" s="97"/>
      <c r="BG5802" s="40"/>
      <c r="BK5802" s="40"/>
      <c r="BL5802" s="79"/>
      <c r="BM5802" s="94"/>
      <c r="BO5802" s="97"/>
      <c r="BQ5802" s="40"/>
      <c r="BR5802" s="94"/>
      <c r="BS5802" s="94"/>
      <c r="BT5802" s="94"/>
      <c r="BU5802" s="40"/>
      <c r="BV5802" s="82"/>
      <c r="BW5802" s="94"/>
      <c r="BX5802" s="48"/>
      <c r="BY5802" s="97"/>
      <c r="BZ5802" s="48"/>
      <c r="CA5802" s="40"/>
      <c r="CB5802" s="94"/>
      <c r="CC5802" s="94"/>
      <c r="CD5802" s="94"/>
      <c r="CE5802" s="40"/>
      <c r="CF5802" s="73"/>
      <c r="CG5802" s="41"/>
      <c r="CH5802" s="41"/>
      <c r="CI5802" s="41"/>
      <c r="CJ5802" s="41"/>
      <c r="CK5802" s="41"/>
      <c r="CL5802" s="68"/>
      <c r="CM5802" s="41"/>
      <c r="CN5802" s="41"/>
      <c r="CO5802" s="39"/>
      <c r="CP5802" s="78"/>
    </row>
    <row r="5803" spans="1:94" s="38" customFormat="1" x14ac:dyDescent="0.25">
      <c r="A5803" s="38">
        <v>5800</v>
      </c>
      <c r="F5803" s="39"/>
      <c r="Q5803" s="39"/>
      <c r="R5803" s="40"/>
      <c r="S5803" s="40"/>
      <c r="T5803" s="39"/>
      <c r="AG5803" s="110"/>
      <c r="AH5803" s="94"/>
      <c r="AJ5803" s="97"/>
      <c r="AL5803" s="39"/>
      <c r="AP5803" s="39"/>
      <c r="AQ5803" s="77"/>
      <c r="AR5803" s="94"/>
      <c r="AT5803" s="97"/>
      <c r="BB5803" s="79"/>
      <c r="BC5803" s="94"/>
      <c r="BE5803" s="97"/>
      <c r="BF5803" s="97"/>
      <c r="BG5803" s="40"/>
      <c r="BK5803" s="40"/>
      <c r="BL5803" s="79"/>
      <c r="BM5803" s="94"/>
      <c r="BO5803" s="97"/>
      <c r="BQ5803" s="40"/>
      <c r="BR5803" s="94"/>
      <c r="BS5803" s="94"/>
      <c r="BT5803" s="94"/>
      <c r="BU5803" s="40"/>
      <c r="BV5803" s="82"/>
      <c r="BW5803" s="94"/>
      <c r="BX5803" s="48"/>
      <c r="BY5803" s="97"/>
      <c r="BZ5803" s="48"/>
      <c r="CA5803" s="40"/>
      <c r="CB5803" s="94"/>
      <c r="CC5803" s="94"/>
      <c r="CD5803" s="94"/>
      <c r="CE5803" s="40"/>
      <c r="CF5803" s="73"/>
      <c r="CG5803" s="41"/>
      <c r="CH5803" s="41"/>
      <c r="CI5803" s="41"/>
      <c r="CJ5803" s="41"/>
      <c r="CK5803" s="41"/>
      <c r="CL5803" s="68"/>
      <c r="CM5803" s="41"/>
      <c r="CN5803" s="41"/>
      <c r="CO5803" s="39"/>
      <c r="CP5803" s="78"/>
    </row>
    <row r="5804" spans="1:94" s="38" customFormat="1" x14ac:dyDescent="0.25">
      <c r="A5804" s="38">
        <v>5801</v>
      </c>
      <c r="F5804" s="39"/>
      <c r="Q5804" s="39"/>
      <c r="R5804" s="40"/>
      <c r="S5804" s="40"/>
      <c r="T5804" s="39"/>
      <c r="AG5804" s="110"/>
      <c r="AH5804" s="94"/>
      <c r="AJ5804" s="97"/>
      <c r="AL5804" s="39"/>
      <c r="AP5804" s="39"/>
      <c r="AQ5804" s="77"/>
      <c r="AR5804" s="94"/>
      <c r="AT5804" s="97"/>
      <c r="BB5804" s="79"/>
      <c r="BC5804" s="94"/>
      <c r="BE5804" s="97"/>
      <c r="BF5804" s="97"/>
      <c r="BG5804" s="40"/>
      <c r="BK5804" s="40"/>
      <c r="BL5804" s="79"/>
      <c r="BM5804" s="94"/>
      <c r="BO5804" s="97"/>
      <c r="BQ5804" s="40"/>
      <c r="BR5804" s="94"/>
      <c r="BS5804" s="94"/>
      <c r="BT5804" s="94"/>
      <c r="BU5804" s="40"/>
      <c r="BV5804" s="82"/>
      <c r="BW5804" s="94"/>
      <c r="BX5804" s="48"/>
      <c r="BY5804" s="97"/>
      <c r="BZ5804" s="48"/>
      <c r="CA5804" s="40"/>
      <c r="CB5804" s="94"/>
      <c r="CC5804" s="94"/>
      <c r="CD5804" s="94"/>
      <c r="CE5804" s="40"/>
      <c r="CF5804" s="73"/>
      <c r="CG5804" s="41"/>
      <c r="CH5804" s="41"/>
      <c r="CI5804" s="41"/>
      <c r="CJ5804" s="41"/>
      <c r="CK5804" s="41"/>
      <c r="CL5804" s="68"/>
      <c r="CM5804" s="41"/>
      <c r="CN5804" s="41"/>
      <c r="CO5804" s="39"/>
      <c r="CP5804" s="78"/>
    </row>
    <row r="5805" spans="1:94" s="38" customFormat="1" x14ac:dyDescent="0.25">
      <c r="A5805" s="38">
        <v>5802</v>
      </c>
      <c r="F5805" s="39"/>
      <c r="Q5805" s="39"/>
      <c r="R5805" s="40"/>
      <c r="S5805" s="40"/>
      <c r="T5805" s="39"/>
      <c r="AG5805" s="110"/>
      <c r="AH5805" s="94"/>
      <c r="AJ5805" s="97"/>
      <c r="AL5805" s="39"/>
      <c r="AP5805" s="39"/>
      <c r="AQ5805" s="77"/>
      <c r="AR5805" s="94"/>
      <c r="AT5805" s="97"/>
      <c r="BB5805" s="79"/>
      <c r="BC5805" s="94"/>
      <c r="BE5805" s="97"/>
      <c r="BF5805" s="97"/>
      <c r="BG5805" s="40"/>
      <c r="BK5805" s="40"/>
      <c r="BL5805" s="79"/>
      <c r="BM5805" s="94"/>
      <c r="BO5805" s="97"/>
      <c r="BQ5805" s="40"/>
      <c r="BR5805" s="94"/>
      <c r="BS5805" s="94"/>
      <c r="BT5805" s="94"/>
      <c r="BU5805" s="40"/>
      <c r="BV5805" s="82"/>
      <c r="BW5805" s="94"/>
      <c r="BX5805" s="48"/>
      <c r="BY5805" s="97"/>
      <c r="BZ5805" s="48"/>
      <c r="CA5805" s="40"/>
      <c r="CB5805" s="94"/>
      <c r="CC5805" s="94"/>
      <c r="CD5805" s="94"/>
      <c r="CE5805" s="40"/>
      <c r="CF5805" s="73"/>
      <c r="CG5805" s="41"/>
      <c r="CH5805" s="41"/>
      <c r="CI5805" s="41"/>
      <c r="CJ5805" s="41"/>
      <c r="CK5805" s="41"/>
      <c r="CL5805" s="68"/>
      <c r="CM5805" s="41"/>
      <c r="CN5805" s="41"/>
      <c r="CO5805" s="39"/>
      <c r="CP5805" s="78"/>
    </row>
    <row r="5806" spans="1:94" s="38" customFormat="1" x14ac:dyDescent="0.25">
      <c r="A5806" s="38">
        <v>5803</v>
      </c>
      <c r="F5806" s="39"/>
      <c r="Q5806" s="39"/>
      <c r="R5806" s="40"/>
      <c r="S5806" s="40"/>
      <c r="T5806" s="39"/>
      <c r="AG5806" s="110"/>
      <c r="AH5806" s="94"/>
      <c r="AJ5806" s="97"/>
      <c r="AL5806" s="39"/>
      <c r="AP5806" s="39"/>
      <c r="AQ5806" s="77"/>
      <c r="AR5806" s="94"/>
      <c r="AT5806" s="97"/>
      <c r="BB5806" s="79"/>
      <c r="BC5806" s="94"/>
      <c r="BE5806" s="97"/>
      <c r="BF5806" s="97"/>
      <c r="BG5806" s="40"/>
      <c r="BK5806" s="40"/>
      <c r="BL5806" s="79"/>
      <c r="BM5806" s="94"/>
      <c r="BO5806" s="97"/>
      <c r="BQ5806" s="40"/>
      <c r="BR5806" s="94"/>
      <c r="BS5806" s="94"/>
      <c r="BT5806" s="94"/>
      <c r="BU5806" s="40"/>
      <c r="BV5806" s="82"/>
      <c r="BW5806" s="94"/>
      <c r="BX5806" s="48"/>
      <c r="BY5806" s="97"/>
      <c r="BZ5806" s="48"/>
      <c r="CA5806" s="40"/>
      <c r="CB5806" s="94"/>
      <c r="CC5806" s="94"/>
      <c r="CD5806" s="94"/>
      <c r="CE5806" s="40"/>
      <c r="CF5806" s="73"/>
      <c r="CG5806" s="41"/>
      <c r="CH5806" s="41"/>
      <c r="CI5806" s="41"/>
      <c r="CJ5806" s="41"/>
      <c r="CK5806" s="41"/>
      <c r="CL5806" s="68"/>
      <c r="CM5806" s="41"/>
      <c r="CN5806" s="41"/>
      <c r="CO5806" s="39"/>
      <c r="CP5806" s="78"/>
    </row>
    <row r="5807" spans="1:94" s="38" customFormat="1" x14ac:dyDescent="0.25">
      <c r="A5807" s="38">
        <v>5804</v>
      </c>
      <c r="F5807" s="39"/>
      <c r="Q5807" s="39"/>
      <c r="R5807" s="40"/>
      <c r="S5807" s="40"/>
      <c r="T5807" s="39"/>
      <c r="AG5807" s="110"/>
      <c r="AH5807" s="94"/>
      <c r="AJ5807" s="97"/>
      <c r="AL5807" s="39"/>
      <c r="AP5807" s="39"/>
      <c r="AQ5807" s="77"/>
      <c r="AR5807" s="94"/>
      <c r="AT5807" s="97"/>
      <c r="BB5807" s="79"/>
      <c r="BC5807" s="94"/>
      <c r="BE5807" s="97"/>
      <c r="BF5807" s="97"/>
      <c r="BG5807" s="40"/>
      <c r="BK5807" s="40"/>
      <c r="BL5807" s="79"/>
      <c r="BM5807" s="94"/>
      <c r="BO5807" s="97"/>
      <c r="BQ5807" s="40"/>
      <c r="BR5807" s="94"/>
      <c r="BS5807" s="94"/>
      <c r="BT5807" s="94"/>
      <c r="BU5807" s="40"/>
      <c r="BV5807" s="82"/>
      <c r="BW5807" s="94"/>
      <c r="BX5807" s="48"/>
      <c r="BY5807" s="97"/>
      <c r="BZ5807" s="48"/>
      <c r="CA5807" s="40"/>
      <c r="CB5807" s="94"/>
      <c r="CC5807" s="94"/>
      <c r="CD5807" s="94"/>
      <c r="CE5807" s="40"/>
      <c r="CF5807" s="73"/>
      <c r="CG5807" s="41"/>
      <c r="CH5807" s="41"/>
      <c r="CI5807" s="41"/>
      <c r="CJ5807" s="41"/>
      <c r="CK5807" s="41"/>
      <c r="CL5807" s="68"/>
      <c r="CM5807" s="41"/>
      <c r="CN5807" s="41"/>
      <c r="CO5807" s="39"/>
      <c r="CP5807" s="78"/>
    </row>
    <row r="5808" spans="1:94" s="38" customFormat="1" x14ac:dyDescent="0.25">
      <c r="A5808" s="38">
        <v>5805</v>
      </c>
      <c r="F5808" s="39"/>
      <c r="Q5808" s="39"/>
      <c r="R5808" s="40"/>
      <c r="S5808" s="40"/>
      <c r="T5808" s="39"/>
      <c r="AG5808" s="110"/>
      <c r="AH5808" s="94"/>
      <c r="AJ5808" s="97"/>
      <c r="AL5808" s="39"/>
      <c r="AP5808" s="39"/>
      <c r="AQ5808" s="77"/>
      <c r="AR5808" s="94"/>
      <c r="AT5808" s="97"/>
      <c r="BB5808" s="79"/>
      <c r="BC5808" s="94"/>
      <c r="BE5808" s="97"/>
      <c r="BF5808" s="97"/>
      <c r="BG5808" s="40"/>
      <c r="BK5808" s="40"/>
      <c r="BL5808" s="79"/>
      <c r="BM5808" s="94"/>
      <c r="BO5808" s="97"/>
      <c r="BQ5808" s="40"/>
      <c r="BR5808" s="94"/>
      <c r="BS5808" s="94"/>
      <c r="BT5808" s="94"/>
      <c r="BU5808" s="40"/>
      <c r="BV5808" s="82"/>
      <c r="BW5808" s="94"/>
      <c r="BX5808" s="48"/>
      <c r="BY5808" s="97"/>
      <c r="BZ5808" s="48"/>
      <c r="CA5808" s="40"/>
      <c r="CB5808" s="94"/>
      <c r="CC5808" s="94"/>
      <c r="CD5808" s="94"/>
      <c r="CE5808" s="40"/>
      <c r="CF5808" s="73"/>
      <c r="CG5808" s="41"/>
      <c r="CH5808" s="41"/>
      <c r="CI5808" s="41"/>
      <c r="CJ5808" s="41"/>
      <c r="CK5808" s="41"/>
      <c r="CL5808" s="68"/>
      <c r="CM5808" s="41"/>
      <c r="CN5808" s="41"/>
      <c r="CO5808" s="39"/>
      <c r="CP5808" s="78"/>
    </row>
    <row r="5809" spans="1:94" s="38" customFormat="1" x14ac:dyDescent="0.25">
      <c r="A5809" s="38">
        <v>5806</v>
      </c>
      <c r="F5809" s="39"/>
      <c r="Q5809" s="39"/>
      <c r="R5809" s="40"/>
      <c r="S5809" s="40"/>
      <c r="T5809" s="39"/>
      <c r="AG5809" s="110"/>
      <c r="AH5809" s="94"/>
      <c r="AJ5809" s="97"/>
      <c r="AL5809" s="39"/>
      <c r="AP5809" s="39"/>
      <c r="AQ5809" s="77"/>
      <c r="AR5809" s="94"/>
      <c r="AT5809" s="97"/>
      <c r="BB5809" s="79"/>
      <c r="BC5809" s="94"/>
      <c r="BE5809" s="97"/>
      <c r="BF5809" s="97"/>
      <c r="BG5809" s="40"/>
      <c r="BK5809" s="40"/>
      <c r="BL5809" s="79"/>
      <c r="BM5809" s="94"/>
      <c r="BO5809" s="97"/>
      <c r="BQ5809" s="40"/>
      <c r="BR5809" s="94"/>
      <c r="BS5809" s="94"/>
      <c r="BT5809" s="94"/>
      <c r="BU5809" s="40"/>
      <c r="BV5809" s="82"/>
      <c r="BW5809" s="94"/>
      <c r="BX5809" s="48"/>
      <c r="BY5809" s="97"/>
      <c r="BZ5809" s="48"/>
      <c r="CA5809" s="40"/>
      <c r="CB5809" s="94"/>
      <c r="CC5809" s="94"/>
      <c r="CD5809" s="94"/>
      <c r="CE5809" s="40"/>
      <c r="CF5809" s="73"/>
      <c r="CG5809" s="41"/>
      <c r="CH5809" s="41"/>
      <c r="CI5809" s="41"/>
      <c r="CJ5809" s="41"/>
      <c r="CK5809" s="41"/>
      <c r="CL5809" s="68"/>
      <c r="CM5809" s="41"/>
      <c r="CN5809" s="41"/>
      <c r="CO5809" s="39"/>
      <c r="CP5809" s="78"/>
    </row>
    <row r="5810" spans="1:94" s="38" customFormat="1" x14ac:dyDescent="0.25">
      <c r="A5810" s="38">
        <v>5807</v>
      </c>
      <c r="F5810" s="39"/>
      <c r="Q5810" s="39"/>
      <c r="R5810" s="40"/>
      <c r="S5810" s="40"/>
      <c r="T5810" s="39"/>
      <c r="AG5810" s="110"/>
      <c r="AH5810" s="94"/>
      <c r="AJ5810" s="97"/>
      <c r="AL5810" s="39"/>
      <c r="AP5810" s="39"/>
      <c r="AQ5810" s="77"/>
      <c r="AR5810" s="94"/>
      <c r="AT5810" s="97"/>
      <c r="BB5810" s="79"/>
      <c r="BC5810" s="94"/>
      <c r="BE5810" s="97"/>
      <c r="BF5810" s="97"/>
      <c r="BG5810" s="40"/>
      <c r="BK5810" s="40"/>
      <c r="BL5810" s="79"/>
      <c r="BM5810" s="94"/>
      <c r="BO5810" s="97"/>
      <c r="BQ5810" s="40"/>
      <c r="BR5810" s="94"/>
      <c r="BS5810" s="94"/>
      <c r="BT5810" s="94"/>
      <c r="BU5810" s="40"/>
      <c r="BV5810" s="82"/>
      <c r="BW5810" s="94"/>
      <c r="BX5810" s="48"/>
      <c r="BY5810" s="97"/>
      <c r="BZ5810" s="48"/>
      <c r="CA5810" s="40"/>
      <c r="CB5810" s="94"/>
      <c r="CC5810" s="94"/>
      <c r="CD5810" s="94"/>
      <c r="CE5810" s="40"/>
      <c r="CF5810" s="73"/>
      <c r="CG5810" s="41"/>
      <c r="CH5810" s="41"/>
      <c r="CI5810" s="41"/>
      <c r="CJ5810" s="41"/>
      <c r="CK5810" s="41"/>
      <c r="CL5810" s="68"/>
      <c r="CM5810" s="41"/>
      <c r="CN5810" s="41"/>
      <c r="CO5810" s="39"/>
      <c r="CP5810" s="78"/>
    </row>
    <row r="5811" spans="1:94" s="38" customFormat="1" x14ac:dyDescent="0.25">
      <c r="A5811" s="38">
        <v>5808</v>
      </c>
      <c r="F5811" s="39"/>
      <c r="Q5811" s="39"/>
      <c r="R5811" s="40"/>
      <c r="S5811" s="40"/>
      <c r="T5811" s="39"/>
      <c r="AG5811" s="110"/>
      <c r="AH5811" s="94"/>
      <c r="AJ5811" s="97"/>
      <c r="AL5811" s="39"/>
      <c r="AP5811" s="39"/>
      <c r="AQ5811" s="77"/>
      <c r="AR5811" s="94"/>
      <c r="AT5811" s="97"/>
      <c r="BB5811" s="79"/>
      <c r="BC5811" s="94"/>
      <c r="BE5811" s="97"/>
      <c r="BF5811" s="97"/>
      <c r="BG5811" s="40"/>
      <c r="BK5811" s="40"/>
      <c r="BL5811" s="79"/>
      <c r="BM5811" s="94"/>
      <c r="BO5811" s="97"/>
      <c r="BQ5811" s="40"/>
      <c r="BR5811" s="94"/>
      <c r="BS5811" s="94"/>
      <c r="BT5811" s="94"/>
      <c r="BU5811" s="40"/>
      <c r="BV5811" s="82"/>
      <c r="BW5811" s="94"/>
      <c r="BX5811" s="48"/>
      <c r="BY5811" s="97"/>
      <c r="BZ5811" s="48"/>
      <c r="CA5811" s="40"/>
      <c r="CB5811" s="94"/>
      <c r="CC5811" s="94"/>
      <c r="CD5811" s="94"/>
      <c r="CE5811" s="40"/>
      <c r="CF5811" s="73"/>
      <c r="CG5811" s="41"/>
      <c r="CH5811" s="41"/>
      <c r="CI5811" s="41"/>
      <c r="CJ5811" s="41"/>
      <c r="CK5811" s="41"/>
      <c r="CL5811" s="68"/>
      <c r="CM5811" s="41"/>
      <c r="CN5811" s="41"/>
      <c r="CO5811" s="39"/>
      <c r="CP5811" s="78"/>
    </row>
    <row r="5812" spans="1:94" s="38" customFormat="1" x14ac:dyDescent="0.25">
      <c r="A5812" s="38">
        <v>5809</v>
      </c>
      <c r="F5812" s="39"/>
      <c r="Q5812" s="39"/>
      <c r="R5812" s="40"/>
      <c r="S5812" s="40"/>
      <c r="T5812" s="39"/>
      <c r="AG5812" s="110"/>
      <c r="AH5812" s="94"/>
      <c r="AJ5812" s="97"/>
      <c r="AL5812" s="39"/>
      <c r="AP5812" s="39"/>
      <c r="AQ5812" s="77"/>
      <c r="AR5812" s="94"/>
      <c r="AT5812" s="97"/>
      <c r="BB5812" s="79"/>
      <c r="BC5812" s="94"/>
      <c r="BE5812" s="97"/>
      <c r="BF5812" s="97"/>
      <c r="BG5812" s="40"/>
      <c r="BK5812" s="40"/>
      <c r="BL5812" s="79"/>
      <c r="BM5812" s="94"/>
      <c r="BO5812" s="97"/>
      <c r="BQ5812" s="40"/>
      <c r="BR5812" s="94"/>
      <c r="BS5812" s="94"/>
      <c r="BT5812" s="94"/>
      <c r="BU5812" s="40"/>
      <c r="BV5812" s="82"/>
      <c r="BW5812" s="94"/>
      <c r="BX5812" s="48"/>
      <c r="BY5812" s="97"/>
      <c r="BZ5812" s="48"/>
      <c r="CA5812" s="40"/>
      <c r="CB5812" s="94"/>
      <c r="CC5812" s="94"/>
      <c r="CD5812" s="94"/>
      <c r="CE5812" s="40"/>
      <c r="CF5812" s="73"/>
      <c r="CG5812" s="41"/>
      <c r="CH5812" s="41"/>
      <c r="CI5812" s="41"/>
      <c r="CJ5812" s="41"/>
      <c r="CK5812" s="41"/>
      <c r="CL5812" s="68"/>
      <c r="CM5812" s="41"/>
      <c r="CN5812" s="41"/>
      <c r="CO5812" s="39"/>
      <c r="CP5812" s="78"/>
    </row>
    <row r="5813" spans="1:94" s="38" customFormat="1" x14ac:dyDescent="0.25">
      <c r="A5813" s="38">
        <v>5810</v>
      </c>
      <c r="F5813" s="39"/>
      <c r="Q5813" s="39"/>
      <c r="R5813" s="40"/>
      <c r="S5813" s="40"/>
      <c r="T5813" s="39"/>
      <c r="AG5813" s="110"/>
      <c r="AH5813" s="94"/>
      <c r="AJ5813" s="97"/>
      <c r="AL5813" s="39"/>
      <c r="AP5813" s="39"/>
      <c r="AQ5813" s="77"/>
      <c r="AR5813" s="94"/>
      <c r="AT5813" s="97"/>
      <c r="BB5813" s="79"/>
      <c r="BC5813" s="94"/>
      <c r="BE5813" s="97"/>
      <c r="BF5813" s="97"/>
      <c r="BG5813" s="40"/>
      <c r="BK5813" s="40"/>
      <c r="BL5813" s="79"/>
      <c r="BM5813" s="94"/>
      <c r="BO5813" s="97"/>
      <c r="BQ5813" s="40"/>
      <c r="BR5813" s="94"/>
      <c r="BS5813" s="94"/>
      <c r="BT5813" s="94"/>
      <c r="BU5813" s="40"/>
      <c r="BV5813" s="82"/>
      <c r="BW5813" s="94"/>
      <c r="BX5813" s="48"/>
      <c r="BY5813" s="97"/>
      <c r="BZ5813" s="48"/>
      <c r="CA5813" s="40"/>
      <c r="CB5813" s="94"/>
      <c r="CC5813" s="94"/>
      <c r="CD5813" s="94"/>
      <c r="CE5813" s="40"/>
      <c r="CF5813" s="73"/>
      <c r="CG5813" s="41"/>
      <c r="CH5813" s="41"/>
      <c r="CI5813" s="41"/>
      <c r="CJ5813" s="41"/>
      <c r="CK5813" s="41"/>
      <c r="CL5813" s="68"/>
      <c r="CM5813" s="41"/>
      <c r="CN5813" s="41"/>
      <c r="CO5813" s="39"/>
      <c r="CP5813" s="78"/>
    </row>
    <row r="5814" spans="1:94" s="38" customFormat="1" x14ac:dyDescent="0.25">
      <c r="A5814" s="38">
        <v>5811</v>
      </c>
      <c r="F5814" s="39"/>
      <c r="Q5814" s="39"/>
      <c r="R5814" s="40"/>
      <c r="S5814" s="40"/>
      <c r="T5814" s="39"/>
      <c r="AG5814" s="110"/>
      <c r="AH5814" s="94"/>
      <c r="AJ5814" s="97"/>
      <c r="AL5814" s="39"/>
      <c r="AP5814" s="39"/>
      <c r="AQ5814" s="77"/>
      <c r="AR5814" s="94"/>
      <c r="AT5814" s="97"/>
      <c r="BB5814" s="79"/>
      <c r="BC5814" s="94"/>
      <c r="BE5814" s="97"/>
      <c r="BF5814" s="97"/>
      <c r="BG5814" s="40"/>
      <c r="BK5814" s="40"/>
      <c r="BL5814" s="79"/>
      <c r="BM5814" s="94"/>
      <c r="BO5814" s="97"/>
      <c r="BQ5814" s="40"/>
      <c r="BR5814" s="94"/>
      <c r="BS5814" s="94"/>
      <c r="BT5814" s="94"/>
      <c r="BU5814" s="40"/>
      <c r="BV5814" s="82"/>
      <c r="BW5814" s="94"/>
      <c r="BX5814" s="48"/>
      <c r="BY5814" s="97"/>
      <c r="BZ5814" s="48"/>
      <c r="CA5814" s="40"/>
      <c r="CB5814" s="94"/>
      <c r="CC5814" s="94"/>
      <c r="CD5814" s="94"/>
      <c r="CE5814" s="40"/>
      <c r="CF5814" s="73"/>
      <c r="CG5814" s="41"/>
      <c r="CH5814" s="41"/>
      <c r="CI5814" s="41"/>
      <c r="CJ5814" s="41"/>
      <c r="CK5814" s="41"/>
      <c r="CL5814" s="68"/>
      <c r="CM5814" s="41"/>
      <c r="CN5814" s="41"/>
      <c r="CO5814" s="39"/>
      <c r="CP5814" s="78"/>
    </row>
    <row r="5815" spans="1:94" s="38" customFormat="1" x14ac:dyDescent="0.25">
      <c r="A5815" s="38">
        <v>5812</v>
      </c>
      <c r="F5815" s="39"/>
      <c r="Q5815" s="39"/>
      <c r="R5815" s="40"/>
      <c r="S5815" s="40"/>
      <c r="T5815" s="39"/>
      <c r="AG5815" s="110"/>
      <c r="AH5815" s="94"/>
      <c r="AJ5815" s="97"/>
      <c r="AL5815" s="39"/>
      <c r="AP5815" s="39"/>
      <c r="AQ5815" s="77"/>
      <c r="AR5815" s="94"/>
      <c r="AT5815" s="97"/>
      <c r="BB5815" s="79"/>
      <c r="BC5815" s="94"/>
      <c r="BE5815" s="97"/>
      <c r="BF5815" s="97"/>
      <c r="BG5815" s="40"/>
      <c r="BK5815" s="40"/>
      <c r="BL5815" s="79"/>
      <c r="BM5815" s="94"/>
      <c r="BO5815" s="97"/>
      <c r="BQ5815" s="40"/>
      <c r="BR5815" s="94"/>
      <c r="BS5815" s="94"/>
      <c r="BT5815" s="94"/>
      <c r="BU5815" s="40"/>
      <c r="BV5815" s="82"/>
      <c r="BW5815" s="94"/>
      <c r="BX5815" s="48"/>
      <c r="BY5815" s="97"/>
      <c r="BZ5815" s="48"/>
      <c r="CA5815" s="40"/>
      <c r="CB5815" s="94"/>
      <c r="CC5815" s="94"/>
      <c r="CD5815" s="94"/>
      <c r="CE5815" s="40"/>
      <c r="CF5815" s="73"/>
      <c r="CG5815" s="41"/>
      <c r="CH5815" s="41"/>
      <c r="CI5815" s="41"/>
      <c r="CJ5815" s="41"/>
      <c r="CK5815" s="41"/>
      <c r="CL5815" s="68"/>
      <c r="CM5815" s="41"/>
      <c r="CN5815" s="41"/>
      <c r="CO5815" s="39"/>
      <c r="CP5815" s="78"/>
    </row>
    <row r="5816" spans="1:94" s="38" customFormat="1" x14ac:dyDescent="0.25">
      <c r="A5816" s="38">
        <v>5813</v>
      </c>
      <c r="F5816" s="39"/>
      <c r="Q5816" s="39"/>
      <c r="R5816" s="40"/>
      <c r="S5816" s="40"/>
      <c r="T5816" s="39"/>
      <c r="AG5816" s="110"/>
      <c r="AH5816" s="94"/>
      <c r="AJ5816" s="97"/>
      <c r="AL5816" s="39"/>
      <c r="AP5816" s="39"/>
      <c r="AQ5816" s="77"/>
      <c r="AR5816" s="94"/>
      <c r="AT5816" s="97"/>
      <c r="BB5816" s="79"/>
      <c r="BC5816" s="94"/>
      <c r="BE5816" s="97"/>
      <c r="BF5816" s="97"/>
      <c r="BG5816" s="40"/>
      <c r="BK5816" s="40"/>
      <c r="BL5816" s="79"/>
      <c r="BM5816" s="94"/>
      <c r="BO5816" s="97"/>
      <c r="BQ5816" s="40"/>
      <c r="BR5816" s="94"/>
      <c r="BS5816" s="94"/>
      <c r="BT5816" s="94"/>
      <c r="BU5816" s="40"/>
      <c r="BV5816" s="82"/>
      <c r="BW5816" s="94"/>
      <c r="BX5816" s="48"/>
      <c r="BY5816" s="97"/>
      <c r="BZ5816" s="48"/>
      <c r="CA5816" s="40"/>
      <c r="CB5816" s="94"/>
      <c r="CC5816" s="94"/>
      <c r="CD5816" s="94"/>
      <c r="CE5816" s="40"/>
      <c r="CF5816" s="73"/>
      <c r="CG5816" s="41"/>
      <c r="CH5816" s="41"/>
      <c r="CI5816" s="41"/>
      <c r="CJ5816" s="41"/>
      <c r="CK5816" s="41"/>
      <c r="CL5816" s="68"/>
      <c r="CM5816" s="41"/>
      <c r="CN5816" s="41"/>
      <c r="CO5816" s="39"/>
      <c r="CP5816" s="78"/>
    </row>
    <row r="5817" spans="1:94" s="38" customFormat="1" x14ac:dyDescent="0.25">
      <c r="A5817" s="38">
        <v>5814</v>
      </c>
      <c r="F5817" s="39"/>
      <c r="Q5817" s="39"/>
      <c r="R5817" s="40"/>
      <c r="S5817" s="40"/>
      <c r="T5817" s="39"/>
      <c r="AG5817" s="110"/>
      <c r="AH5817" s="94"/>
      <c r="AJ5817" s="97"/>
      <c r="AL5817" s="39"/>
      <c r="AP5817" s="39"/>
      <c r="AQ5817" s="77"/>
      <c r="AR5817" s="94"/>
      <c r="AT5817" s="97"/>
      <c r="BB5817" s="79"/>
      <c r="BC5817" s="94"/>
      <c r="BE5817" s="97"/>
      <c r="BF5817" s="97"/>
      <c r="BG5817" s="40"/>
      <c r="BK5817" s="40"/>
      <c r="BL5817" s="79"/>
      <c r="BM5817" s="94"/>
      <c r="BO5817" s="97"/>
      <c r="BQ5817" s="40"/>
      <c r="BR5817" s="94"/>
      <c r="BS5817" s="94"/>
      <c r="BT5817" s="94"/>
      <c r="BU5817" s="40"/>
      <c r="BV5817" s="82"/>
      <c r="BW5817" s="94"/>
      <c r="BX5817" s="48"/>
      <c r="BY5817" s="97"/>
      <c r="BZ5817" s="48"/>
      <c r="CA5817" s="40"/>
      <c r="CB5817" s="94"/>
      <c r="CC5817" s="94"/>
      <c r="CD5817" s="94"/>
      <c r="CE5817" s="40"/>
      <c r="CF5817" s="73"/>
      <c r="CG5817" s="41"/>
      <c r="CH5817" s="41"/>
      <c r="CI5817" s="41"/>
      <c r="CJ5817" s="41"/>
      <c r="CK5817" s="41"/>
      <c r="CL5817" s="68"/>
      <c r="CM5817" s="41"/>
      <c r="CN5817" s="41"/>
      <c r="CO5817" s="39"/>
      <c r="CP5817" s="78"/>
    </row>
    <row r="5818" spans="1:94" s="38" customFormat="1" x14ac:dyDescent="0.25">
      <c r="A5818" s="38">
        <v>5815</v>
      </c>
      <c r="F5818" s="39"/>
      <c r="Q5818" s="39"/>
      <c r="R5818" s="40"/>
      <c r="S5818" s="40"/>
      <c r="T5818" s="39"/>
      <c r="AG5818" s="110"/>
      <c r="AH5818" s="94"/>
      <c r="AJ5818" s="97"/>
      <c r="AL5818" s="39"/>
      <c r="AP5818" s="39"/>
      <c r="AQ5818" s="77"/>
      <c r="AR5818" s="94"/>
      <c r="AT5818" s="97"/>
      <c r="BB5818" s="79"/>
      <c r="BC5818" s="94"/>
      <c r="BE5818" s="97"/>
      <c r="BF5818" s="97"/>
      <c r="BG5818" s="40"/>
      <c r="BK5818" s="40"/>
      <c r="BL5818" s="79"/>
      <c r="BM5818" s="94"/>
      <c r="BO5818" s="97"/>
      <c r="BQ5818" s="40"/>
      <c r="BR5818" s="94"/>
      <c r="BS5818" s="94"/>
      <c r="BT5818" s="94"/>
      <c r="BU5818" s="40"/>
      <c r="BV5818" s="82"/>
      <c r="BW5818" s="94"/>
      <c r="BX5818" s="48"/>
      <c r="BY5818" s="97"/>
      <c r="BZ5818" s="48"/>
      <c r="CA5818" s="40"/>
      <c r="CB5818" s="94"/>
      <c r="CC5818" s="94"/>
      <c r="CD5818" s="94"/>
      <c r="CE5818" s="40"/>
      <c r="CF5818" s="73"/>
      <c r="CG5818" s="41"/>
      <c r="CH5818" s="41"/>
      <c r="CI5818" s="41"/>
      <c r="CJ5818" s="41"/>
      <c r="CK5818" s="41"/>
      <c r="CL5818" s="68"/>
      <c r="CM5818" s="41"/>
      <c r="CN5818" s="41"/>
      <c r="CO5818" s="39"/>
      <c r="CP5818" s="78"/>
    </row>
    <row r="5819" spans="1:94" s="38" customFormat="1" x14ac:dyDescent="0.25">
      <c r="A5819" s="38">
        <v>5816</v>
      </c>
      <c r="F5819" s="39"/>
      <c r="Q5819" s="39"/>
      <c r="R5819" s="40"/>
      <c r="S5819" s="40"/>
      <c r="T5819" s="39"/>
      <c r="AG5819" s="110"/>
      <c r="AH5819" s="94"/>
      <c r="AJ5819" s="97"/>
      <c r="AL5819" s="39"/>
      <c r="AP5819" s="39"/>
      <c r="AQ5819" s="77"/>
      <c r="AR5819" s="94"/>
      <c r="AT5819" s="97"/>
      <c r="BB5819" s="79"/>
      <c r="BC5819" s="94"/>
      <c r="BE5819" s="97"/>
      <c r="BF5819" s="97"/>
      <c r="BG5819" s="40"/>
      <c r="BK5819" s="40"/>
      <c r="BL5819" s="79"/>
      <c r="BM5819" s="94"/>
      <c r="BO5819" s="97"/>
      <c r="BQ5819" s="40"/>
      <c r="BR5819" s="94"/>
      <c r="BS5819" s="94"/>
      <c r="BT5819" s="94"/>
      <c r="BU5819" s="40"/>
      <c r="BV5819" s="82"/>
      <c r="BW5819" s="94"/>
      <c r="BX5819" s="48"/>
      <c r="BY5819" s="97"/>
      <c r="BZ5819" s="48"/>
      <c r="CA5819" s="40"/>
      <c r="CB5819" s="94"/>
      <c r="CC5819" s="94"/>
      <c r="CD5819" s="94"/>
      <c r="CE5819" s="40"/>
      <c r="CF5819" s="73"/>
      <c r="CG5819" s="41"/>
      <c r="CH5819" s="41"/>
      <c r="CI5819" s="41"/>
      <c r="CJ5819" s="41"/>
      <c r="CK5819" s="41"/>
      <c r="CL5819" s="68"/>
      <c r="CM5819" s="41"/>
      <c r="CN5819" s="41"/>
      <c r="CO5819" s="39"/>
      <c r="CP5819" s="78"/>
    </row>
    <row r="5820" spans="1:94" s="38" customFormat="1" x14ac:dyDescent="0.25">
      <c r="A5820" s="38">
        <v>5817</v>
      </c>
      <c r="F5820" s="39"/>
      <c r="Q5820" s="39"/>
      <c r="R5820" s="40"/>
      <c r="S5820" s="40"/>
      <c r="T5820" s="39"/>
      <c r="AG5820" s="110"/>
      <c r="AH5820" s="94"/>
      <c r="AJ5820" s="97"/>
      <c r="AL5820" s="39"/>
      <c r="AP5820" s="39"/>
      <c r="AQ5820" s="77"/>
      <c r="AR5820" s="94"/>
      <c r="AT5820" s="97"/>
      <c r="BB5820" s="79"/>
      <c r="BC5820" s="94"/>
      <c r="BE5820" s="97"/>
      <c r="BF5820" s="97"/>
      <c r="BG5820" s="40"/>
      <c r="BK5820" s="40"/>
      <c r="BL5820" s="79"/>
      <c r="BM5820" s="94"/>
      <c r="BO5820" s="97"/>
      <c r="BQ5820" s="40"/>
      <c r="BR5820" s="94"/>
      <c r="BS5820" s="94"/>
      <c r="BT5820" s="94"/>
      <c r="BU5820" s="40"/>
      <c r="BV5820" s="82"/>
      <c r="BW5820" s="94"/>
      <c r="BX5820" s="48"/>
      <c r="BY5820" s="97"/>
      <c r="BZ5820" s="48"/>
      <c r="CA5820" s="40"/>
      <c r="CB5820" s="94"/>
      <c r="CC5820" s="94"/>
      <c r="CD5820" s="94"/>
      <c r="CE5820" s="40"/>
      <c r="CF5820" s="73"/>
      <c r="CG5820" s="41"/>
      <c r="CH5820" s="41"/>
      <c r="CI5820" s="41"/>
      <c r="CJ5820" s="41"/>
      <c r="CK5820" s="41"/>
      <c r="CL5820" s="68"/>
      <c r="CM5820" s="41"/>
      <c r="CN5820" s="41"/>
      <c r="CO5820" s="39"/>
      <c r="CP5820" s="78"/>
    </row>
    <row r="5821" spans="1:94" s="38" customFormat="1" x14ac:dyDescent="0.25">
      <c r="A5821" s="38">
        <v>5818</v>
      </c>
      <c r="F5821" s="39"/>
      <c r="Q5821" s="39"/>
      <c r="R5821" s="40"/>
      <c r="S5821" s="40"/>
      <c r="T5821" s="39"/>
      <c r="AG5821" s="110"/>
      <c r="AH5821" s="94"/>
      <c r="AJ5821" s="97"/>
      <c r="AL5821" s="39"/>
      <c r="AP5821" s="39"/>
      <c r="AQ5821" s="77"/>
      <c r="AR5821" s="94"/>
      <c r="AT5821" s="97"/>
      <c r="BB5821" s="79"/>
      <c r="BC5821" s="94"/>
      <c r="BE5821" s="97"/>
      <c r="BF5821" s="97"/>
      <c r="BG5821" s="40"/>
      <c r="BK5821" s="40"/>
      <c r="BL5821" s="79"/>
      <c r="BM5821" s="94"/>
      <c r="BO5821" s="97"/>
      <c r="BQ5821" s="40"/>
      <c r="BR5821" s="94"/>
      <c r="BS5821" s="94"/>
      <c r="BT5821" s="94"/>
      <c r="BU5821" s="40"/>
      <c r="BV5821" s="82"/>
      <c r="BW5821" s="94"/>
      <c r="BX5821" s="48"/>
      <c r="BY5821" s="97"/>
      <c r="BZ5821" s="48"/>
      <c r="CA5821" s="40"/>
      <c r="CB5821" s="94"/>
      <c r="CC5821" s="94"/>
      <c r="CD5821" s="94"/>
      <c r="CE5821" s="40"/>
      <c r="CF5821" s="73"/>
      <c r="CG5821" s="41"/>
      <c r="CH5821" s="41"/>
      <c r="CI5821" s="41"/>
      <c r="CJ5821" s="41"/>
      <c r="CK5821" s="41"/>
      <c r="CL5821" s="68"/>
      <c r="CM5821" s="41"/>
      <c r="CN5821" s="41"/>
      <c r="CO5821" s="39"/>
      <c r="CP5821" s="78"/>
    </row>
    <row r="5822" spans="1:94" s="38" customFormat="1" x14ac:dyDescent="0.25">
      <c r="A5822" s="38">
        <v>5819</v>
      </c>
      <c r="F5822" s="39"/>
      <c r="Q5822" s="39"/>
      <c r="R5822" s="40"/>
      <c r="S5822" s="40"/>
      <c r="T5822" s="39"/>
      <c r="AG5822" s="110"/>
      <c r="AH5822" s="94"/>
      <c r="AJ5822" s="97"/>
      <c r="AL5822" s="39"/>
      <c r="AP5822" s="39"/>
      <c r="AQ5822" s="77"/>
      <c r="AR5822" s="94"/>
      <c r="AT5822" s="97"/>
      <c r="BB5822" s="79"/>
      <c r="BC5822" s="94"/>
      <c r="BE5822" s="97"/>
      <c r="BF5822" s="97"/>
      <c r="BG5822" s="40"/>
      <c r="BK5822" s="40"/>
      <c r="BL5822" s="79"/>
      <c r="BM5822" s="94"/>
      <c r="BO5822" s="97"/>
      <c r="BQ5822" s="40"/>
      <c r="BR5822" s="94"/>
      <c r="BS5822" s="94"/>
      <c r="BT5822" s="94"/>
      <c r="BU5822" s="40"/>
      <c r="BV5822" s="82"/>
      <c r="BW5822" s="94"/>
      <c r="BX5822" s="48"/>
      <c r="BY5822" s="97"/>
      <c r="BZ5822" s="48"/>
      <c r="CA5822" s="40"/>
      <c r="CB5822" s="94"/>
      <c r="CC5822" s="94"/>
      <c r="CD5822" s="94"/>
      <c r="CE5822" s="40"/>
      <c r="CF5822" s="73"/>
      <c r="CG5822" s="41"/>
      <c r="CH5822" s="41"/>
      <c r="CI5822" s="41"/>
      <c r="CJ5822" s="41"/>
      <c r="CK5822" s="41"/>
      <c r="CL5822" s="68"/>
      <c r="CM5822" s="41"/>
      <c r="CN5822" s="41"/>
      <c r="CO5822" s="39"/>
      <c r="CP5822" s="78"/>
    </row>
    <row r="5823" spans="1:94" s="38" customFormat="1" x14ac:dyDescent="0.25">
      <c r="A5823" s="38">
        <v>5820</v>
      </c>
      <c r="F5823" s="39"/>
      <c r="Q5823" s="39"/>
      <c r="R5823" s="40"/>
      <c r="S5823" s="40"/>
      <c r="T5823" s="39"/>
      <c r="AG5823" s="110"/>
      <c r="AH5823" s="94"/>
      <c r="AJ5823" s="97"/>
      <c r="AL5823" s="39"/>
      <c r="AP5823" s="39"/>
      <c r="AQ5823" s="77"/>
      <c r="AR5823" s="94"/>
      <c r="AT5823" s="97"/>
      <c r="BB5823" s="79"/>
      <c r="BC5823" s="94"/>
      <c r="BE5823" s="97"/>
      <c r="BF5823" s="97"/>
      <c r="BG5823" s="40"/>
      <c r="BK5823" s="40"/>
      <c r="BL5823" s="79"/>
      <c r="BM5823" s="94"/>
      <c r="BO5823" s="97"/>
      <c r="BQ5823" s="40"/>
      <c r="BR5823" s="94"/>
      <c r="BS5823" s="94"/>
      <c r="BT5823" s="94"/>
      <c r="BU5823" s="40"/>
      <c r="BV5823" s="82"/>
      <c r="BW5823" s="94"/>
      <c r="BX5823" s="48"/>
      <c r="BY5823" s="97"/>
      <c r="BZ5823" s="48"/>
      <c r="CA5823" s="40"/>
      <c r="CB5823" s="94"/>
      <c r="CC5823" s="94"/>
      <c r="CD5823" s="94"/>
      <c r="CE5823" s="40"/>
      <c r="CF5823" s="73"/>
      <c r="CG5823" s="41"/>
      <c r="CH5823" s="41"/>
      <c r="CI5823" s="41"/>
      <c r="CJ5823" s="41"/>
      <c r="CK5823" s="41"/>
      <c r="CL5823" s="68"/>
      <c r="CM5823" s="41"/>
      <c r="CN5823" s="41"/>
      <c r="CO5823" s="39"/>
      <c r="CP5823" s="78"/>
    </row>
    <row r="5824" spans="1:94" s="38" customFormat="1" x14ac:dyDescent="0.25">
      <c r="A5824" s="38">
        <v>5821</v>
      </c>
      <c r="F5824" s="39"/>
      <c r="Q5824" s="39"/>
      <c r="R5824" s="40"/>
      <c r="S5824" s="40"/>
      <c r="T5824" s="39"/>
      <c r="AG5824" s="110"/>
      <c r="AH5824" s="94"/>
      <c r="AJ5824" s="97"/>
      <c r="AL5824" s="39"/>
      <c r="AP5824" s="39"/>
      <c r="AQ5824" s="77"/>
      <c r="AR5824" s="94"/>
      <c r="AT5824" s="97"/>
      <c r="BB5824" s="79"/>
      <c r="BC5824" s="94"/>
      <c r="BE5824" s="97"/>
      <c r="BF5824" s="97"/>
      <c r="BG5824" s="40"/>
      <c r="BK5824" s="40"/>
      <c r="BL5824" s="79"/>
      <c r="BM5824" s="94"/>
      <c r="BO5824" s="97"/>
      <c r="BQ5824" s="40"/>
      <c r="BR5824" s="94"/>
      <c r="BS5824" s="94"/>
      <c r="BT5824" s="94"/>
      <c r="BU5824" s="40"/>
      <c r="BV5824" s="82"/>
      <c r="BW5824" s="94"/>
      <c r="BX5824" s="48"/>
      <c r="BY5824" s="97"/>
      <c r="BZ5824" s="48"/>
      <c r="CA5824" s="40"/>
      <c r="CB5824" s="94"/>
      <c r="CC5824" s="94"/>
      <c r="CD5824" s="94"/>
      <c r="CE5824" s="40"/>
      <c r="CF5824" s="73"/>
      <c r="CG5824" s="41"/>
      <c r="CH5824" s="41"/>
      <c r="CI5824" s="41"/>
      <c r="CJ5824" s="41"/>
      <c r="CK5824" s="41"/>
      <c r="CL5824" s="68"/>
      <c r="CM5824" s="41"/>
      <c r="CN5824" s="41"/>
      <c r="CO5824" s="39"/>
      <c r="CP5824" s="78"/>
    </row>
    <row r="5825" spans="1:94" s="38" customFormat="1" x14ac:dyDescent="0.25">
      <c r="A5825" s="38">
        <v>5822</v>
      </c>
      <c r="F5825" s="39"/>
      <c r="Q5825" s="39"/>
      <c r="R5825" s="40"/>
      <c r="S5825" s="40"/>
      <c r="T5825" s="39"/>
      <c r="AG5825" s="110"/>
      <c r="AH5825" s="94"/>
      <c r="AJ5825" s="97"/>
      <c r="AL5825" s="39"/>
      <c r="AP5825" s="39"/>
      <c r="AQ5825" s="77"/>
      <c r="AR5825" s="94"/>
      <c r="AT5825" s="97"/>
      <c r="BB5825" s="79"/>
      <c r="BC5825" s="94"/>
      <c r="BE5825" s="97"/>
      <c r="BF5825" s="97"/>
      <c r="BG5825" s="40"/>
      <c r="BK5825" s="40"/>
      <c r="BL5825" s="79"/>
      <c r="BM5825" s="94"/>
      <c r="BO5825" s="97"/>
      <c r="BQ5825" s="40"/>
      <c r="BR5825" s="94"/>
      <c r="BS5825" s="94"/>
      <c r="BT5825" s="94"/>
      <c r="BU5825" s="40"/>
      <c r="BV5825" s="82"/>
      <c r="BW5825" s="94"/>
      <c r="BX5825" s="48"/>
      <c r="BY5825" s="97"/>
      <c r="BZ5825" s="48"/>
      <c r="CA5825" s="40"/>
      <c r="CB5825" s="94"/>
      <c r="CC5825" s="94"/>
      <c r="CD5825" s="94"/>
      <c r="CE5825" s="40"/>
      <c r="CF5825" s="73"/>
      <c r="CG5825" s="41"/>
      <c r="CH5825" s="41"/>
      <c r="CI5825" s="41"/>
      <c r="CJ5825" s="41"/>
      <c r="CK5825" s="41"/>
      <c r="CL5825" s="68"/>
      <c r="CM5825" s="41"/>
      <c r="CN5825" s="41"/>
      <c r="CO5825" s="39"/>
      <c r="CP5825" s="78"/>
    </row>
    <row r="5826" spans="1:94" s="38" customFormat="1" x14ac:dyDescent="0.25">
      <c r="A5826" s="38">
        <v>5823</v>
      </c>
      <c r="F5826" s="39"/>
      <c r="Q5826" s="39"/>
      <c r="R5826" s="40"/>
      <c r="S5826" s="40"/>
      <c r="T5826" s="39"/>
      <c r="AG5826" s="110"/>
      <c r="AH5826" s="94"/>
      <c r="AJ5826" s="97"/>
      <c r="AL5826" s="39"/>
      <c r="AP5826" s="39"/>
      <c r="AQ5826" s="77"/>
      <c r="AR5826" s="94"/>
      <c r="AT5826" s="97"/>
      <c r="BB5826" s="79"/>
      <c r="BC5826" s="94"/>
      <c r="BE5826" s="97"/>
      <c r="BF5826" s="97"/>
      <c r="BG5826" s="40"/>
      <c r="BK5826" s="40"/>
      <c r="BL5826" s="79"/>
      <c r="BM5826" s="94"/>
      <c r="BO5826" s="97"/>
      <c r="BQ5826" s="40"/>
      <c r="BR5826" s="94"/>
      <c r="BS5826" s="94"/>
      <c r="BT5826" s="94"/>
      <c r="BU5826" s="40"/>
      <c r="BV5826" s="82"/>
      <c r="BW5826" s="94"/>
      <c r="BX5826" s="48"/>
      <c r="BY5826" s="97"/>
      <c r="BZ5826" s="48"/>
      <c r="CA5826" s="40"/>
      <c r="CB5826" s="94"/>
      <c r="CC5826" s="94"/>
      <c r="CD5826" s="94"/>
      <c r="CE5826" s="40"/>
      <c r="CF5826" s="73"/>
      <c r="CG5826" s="41"/>
      <c r="CH5826" s="41"/>
      <c r="CI5826" s="41"/>
      <c r="CJ5826" s="41"/>
      <c r="CK5826" s="41"/>
      <c r="CL5826" s="68"/>
      <c r="CM5826" s="41"/>
      <c r="CN5826" s="41"/>
      <c r="CO5826" s="39"/>
      <c r="CP5826" s="78"/>
    </row>
    <row r="5827" spans="1:94" s="38" customFormat="1" x14ac:dyDescent="0.25">
      <c r="A5827" s="38">
        <v>5824</v>
      </c>
      <c r="F5827" s="39"/>
      <c r="Q5827" s="39"/>
      <c r="R5827" s="40"/>
      <c r="S5827" s="40"/>
      <c r="T5827" s="39"/>
      <c r="AG5827" s="110"/>
      <c r="AH5827" s="94"/>
      <c r="AJ5827" s="97"/>
      <c r="AL5827" s="39"/>
      <c r="AP5827" s="39"/>
      <c r="AQ5827" s="77"/>
      <c r="AR5827" s="94"/>
      <c r="AT5827" s="97"/>
      <c r="BB5827" s="79"/>
      <c r="BC5827" s="94"/>
      <c r="BE5827" s="97"/>
      <c r="BF5827" s="97"/>
      <c r="BG5827" s="40"/>
      <c r="BK5827" s="40"/>
      <c r="BL5827" s="79"/>
      <c r="BM5827" s="94"/>
      <c r="BO5827" s="97"/>
      <c r="BQ5827" s="40"/>
      <c r="BR5827" s="94"/>
      <c r="BS5827" s="94"/>
      <c r="BT5827" s="94"/>
      <c r="BU5827" s="40"/>
      <c r="BV5827" s="82"/>
      <c r="BW5827" s="94"/>
      <c r="BX5827" s="48"/>
      <c r="BY5827" s="97"/>
      <c r="BZ5827" s="48"/>
      <c r="CA5827" s="40"/>
      <c r="CB5827" s="94"/>
      <c r="CC5827" s="94"/>
      <c r="CD5827" s="94"/>
      <c r="CE5827" s="40"/>
      <c r="CF5827" s="73"/>
      <c r="CG5827" s="41"/>
      <c r="CH5827" s="41"/>
      <c r="CI5827" s="41"/>
      <c r="CJ5827" s="41"/>
      <c r="CK5827" s="41"/>
      <c r="CL5827" s="68"/>
      <c r="CM5827" s="41"/>
      <c r="CN5827" s="41"/>
      <c r="CO5827" s="39"/>
      <c r="CP5827" s="78"/>
    </row>
    <row r="5828" spans="1:94" s="38" customFormat="1" x14ac:dyDescent="0.25">
      <c r="A5828" s="38">
        <v>5825</v>
      </c>
      <c r="F5828" s="39"/>
      <c r="Q5828" s="39"/>
      <c r="R5828" s="40"/>
      <c r="S5828" s="40"/>
      <c r="T5828" s="39"/>
      <c r="AG5828" s="110"/>
      <c r="AH5828" s="94"/>
      <c r="AJ5828" s="97"/>
      <c r="AL5828" s="39"/>
      <c r="AP5828" s="39"/>
      <c r="AQ5828" s="77"/>
      <c r="AR5828" s="94"/>
      <c r="AT5828" s="97"/>
      <c r="BB5828" s="79"/>
      <c r="BC5828" s="94"/>
      <c r="BE5828" s="97"/>
      <c r="BF5828" s="97"/>
      <c r="BG5828" s="40"/>
      <c r="BK5828" s="40"/>
      <c r="BL5828" s="79"/>
      <c r="BM5828" s="94"/>
      <c r="BO5828" s="97"/>
      <c r="BQ5828" s="40"/>
      <c r="BR5828" s="94"/>
      <c r="BS5828" s="94"/>
      <c r="BT5828" s="94"/>
      <c r="BU5828" s="40"/>
      <c r="BV5828" s="82"/>
      <c r="BW5828" s="94"/>
      <c r="BX5828" s="48"/>
      <c r="BY5828" s="97"/>
      <c r="BZ5828" s="48"/>
      <c r="CA5828" s="40"/>
      <c r="CB5828" s="94"/>
      <c r="CC5828" s="94"/>
      <c r="CD5828" s="94"/>
      <c r="CE5828" s="40"/>
      <c r="CF5828" s="73"/>
      <c r="CG5828" s="41"/>
      <c r="CH5828" s="41"/>
      <c r="CI5828" s="41"/>
      <c r="CJ5828" s="41"/>
      <c r="CK5828" s="41"/>
      <c r="CL5828" s="68"/>
      <c r="CM5828" s="41"/>
      <c r="CN5828" s="41"/>
      <c r="CO5828" s="39"/>
      <c r="CP5828" s="78"/>
    </row>
    <row r="5829" spans="1:94" s="38" customFormat="1" x14ac:dyDescent="0.25">
      <c r="A5829" s="38">
        <v>5826</v>
      </c>
      <c r="F5829" s="39"/>
      <c r="Q5829" s="39"/>
      <c r="R5829" s="40"/>
      <c r="S5829" s="40"/>
      <c r="T5829" s="39"/>
      <c r="AG5829" s="110"/>
      <c r="AH5829" s="94"/>
      <c r="AJ5829" s="97"/>
      <c r="AL5829" s="39"/>
      <c r="AP5829" s="39"/>
      <c r="AQ5829" s="77"/>
      <c r="AR5829" s="94"/>
      <c r="AT5829" s="97"/>
      <c r="BB5829" s="79"/>
      <c r="BC5829" s="94"/>
      <c r="BE5829" s="97"/>
      <c r="BF5829" s="97"/>
      <c r="BG5829" s="40"/>
      <c r="BK5829" s="40"/>
      <c r="BL5829" s="79"/>
      <c r="BM5829" s="94"/>
      <c r="BO5829" s="97"/>
      <c r="BQ5829" s="40"/>
      <c r="BR5829" s="94"/>
      <c r="BS5829" s="94"/>
      <c r="BT5829" s="94"/>
      <c r="BU5829" s="40"/>
      <c r="BV5829" s="82"/>
      <c r="BW5829" s="94"/>
      <c r="BX5829" s="48"/>
      <c r="BY5829" s="97"/>
      <c r="BZ5829" s="48"/>
      <c r="CA5829" s="40"/>
      <c r="CB5829" s="94"/>
      <c r="CC5829" s="94"/>
      <c r="CD5829" s="94"/>
      <c r="CE5829" s="40"/>
      <c r="CF5829" s="73"/>
      <c r="CG5829" s="41"/>
      <c r="CH5829" s="41"/>
      <c r="CI5829" s="41"/>
      <c r="CJ5829" s="41"/>
      <c r="CK5829" s="41"/>
      <c r="CL5829" s="68"/>
      <c r="CM5829" s="41"/>
      <c r="CN5829" s="41"/>
      <c r="CO5829" s="39"/>
      <c r="CP5829" s="78"/>
    </row>
    <row r="5830" spans="1:94" s="38" customFormat="1" x14ac:dyDescent="0.25">
      <c r="A5830" s="38">
        <v>5827</v>
      </c>
      <c r="F5830" s="39"/>
      <c r="Q5830" s="39"/>
      <c r="R5830" s="40"/>
      <c r="S5830" s="40"/>
      <c r="T5830" s="39"/>
      <c r="AG5830" s="110"/>
      <c r="AH5830" s="94"/>
      <c r="AJ5830" s="97"/>
      <c r="AL5830" s="39"/>
      <c r="AP5830" s="39"/>
      <c r="AQ5830" s="77"/>
      <c r="AR5830" s="94"/>
      <c r="AT5830" s="97"/>
      <c r="BB5830" s="79"/>
      <c r="BC5830" s="94"/>
      <c r="BE5830" s="97"/>
      <c r="BF5830" s="97"/>
      <c r="BG5830" s="40"/>
      <c r="BK5830" s="40"/>
      <c r="BL5830" s="79"/>
      <c r="BM5830" s="94"/>
      <c r="BO5830" s="97"/>
      <c r="BQ5830" s="40"/>
      <c r="BR5830" s="94"/>
      <c r="BS5830" s="94"/>
      <c r="BT5830" s="94"/>
      <c r="BU5830" s="40"/>
      <c r="BV5830" s="82"/>
      <c r="BW5830" s="94"/>
      <c r="BX5830" s="48"/>
      <c r="BY5830" s="97"/>
      <c r="BZ5830" s="48"/>
      <c r="CA5830" s="40"/>
      <c r="CB5830" s="94"/>
      <c r="CC5830" s="94"/>
      <c r="CD5830" s="94"/>
      <c r="CE5830" s="40"/>
      <c r="CF5830" s="73"/>
      <c r="CG5830" s="41"/>
      <c r="CH5830" s="41"/>
      <c r="CI5830" s="41"/>
      <c r="CJ5830" s="41"/>
      <c r="CK5830" s="41"/>
      <c r="CL5830" s="68"/>
      <c r="CM5830" s="41"/>
      <c r="CN5830" s="41"/>
      <c r="CO5830" s="39"/>
      <c r="CP5830" s="78"/>
    </row>
    <row r="5831" spans="1:94" s="38" customFormat="1" x14ac:dyDescent="0.25">
      <c r="A5831" s="38">
        <v>5828</v>
      </c>
      <c r="F5831" s="39"/>
      <c r="Q5831" s="39"/>
      <c r="R5831" s="40"/>
      <c r="S5831" s="40"/>
      <c r="T5831" s="39"/>
      <c r="AG5831" s="110"/>
      <c r="AH5831" s="94"/>
      <c r="AJ5831" s="97"/>
      <c r="AL5831" s="39"/>
      <c r="AP5831" s="39"/>
      <c r="AQ5831" s="77"/>
      <c r="AR5831" s="94"/>
      <c r="AT5831" s="97"/>
      <c r="BB5831" s="79"/>
      <c r="BC5831" s="94"/>
      <c r="BE5831" s="97"/>
      <c r="BF5831" s="97"/>
      <c r="BG5831" s="40"/>
      <c r="BK5831" s="40"/>
      <c r="BL5831" s="79"/>
      <c r="BM5831" s="94"/>
      <c r="BO5831" s="97"/>
      <c r="BQ5831" s="40"/>
      <c r="BR5831" s="94"/>
      <c r="BS5831" s="94"/>
      <c r="BT5831" s="94"/>
      <c r="BU5831" s="40"/>
      <c r="BV5831" s="82"/>
      <c r="BW5831" s="94"/>
      <c r="BX5831" s="48"/>
      <c r="BY5831" s="97"/>
      <c r="BZ5831" s="48"/>
      <c r="CA5831" s="40"/>
      <c r="CB5831" s="94"/>
      <c r="CC5831" s="94"/>
      <c r="CD5831" s="94"/>
      <c r="CE5831" s="40"/>
      <c r="CF5831" s="73"/>
      <c r="CG5831" s="41"/>
      <c r="CH5831" s="41"/>
      <c r="CI5831" s="41"/>
      <c r="CJ5831" s="41"/>
      <c r="CK5831" s="41"/>
      <c r="CL5831" s="68"/>
      <c r="CM5831" s="41"/>
      <c r="CN5831" s="41"/>
      <c r="CO5831" s="39"/>
      <c r="CP5831" s="78"/>
    </row>
    <row r="5832" spans="1:94" s="38" customFormat="1" x14ac:dyDescent="0.25">
      <c r="A5832" s="38">
        <v>5829</v>
      </c>
      <c r="F5832" s="39"/>
      <c r="Q5832" s="39"/>
      <c r="R5832" s="40"/>
      <c r="S5832" s="40"/>
      <c r="T5832" s="39"/>
      <c r="AG5832" s="110"/>
      <c r="AH5832" s="94"/>
      <c r="AJ5832" s="97"/>
      <c r="AL5832" s="39"/>
      <c r="AP5832" s="39"/>
      <c r="AQ5832" s="77"/>
      <c r="AR5832" s="94"/>
      <c r="AT5832" s="97"/>
      <c r="BB5832" s="79"/>
      <c r="BC5832" s="94"/>
      <c r="BE5832" s="97"/>
      <c r="BF5832" s="97"/>
      <c r="BG5832" s="40"/>
      <c r="BK5832" s="40"/>
      <c r="BL5832" s="79"/>
      <c r="BM5832" s="94"/>
      <c r="BO5832" s="97"/>
      <c r="BQ5832" s="40"/>
      <c r="BR5832" s="94"/>
      <c r="BS5832" s="94"/>
      <c r="BT5832" s="94"/>
      <c r="BU5832" s="40"/>
      <c r="BV5832" s="82"/>
      <c r="BW5832" s="94"/>
      <c r="BX5832" s="48"/>
      <c r="BY5832" s="97"/>
      <c r="BZ5832" s="48"/>
      <c r="CA5832" s="40"/>
      <c r="CB5832" s="94"/>
      <c r="CC5832" s="94"/>
      <c r="CD5832" s="94"/>
      <c r="CE5832" s="40"/>
      <c r="CF5832" s="73"/>
      <c r="CG5832" s="41"/>
      <c r="CH5832" s="41"/>
      <c r="CI5832" s="41"/>
      <c r="CJ5832" s="41"/>
      <c r="CK5832" s="41"/>
      <c r="CL5832" s="68"/>
      <c r="CM5832" s="41"/>
      <c r="CN5832" s="41"/>
      <c r="CO5832" s="39"/>
      <c r="CP5832" s="78"/>
    </row>
    <row r="5833" spans="1:94" s="38" customFormat="1" x14ac:dyDescent="0.25">
      <c r="A5833" s="38">
        <v>5830</v>
      </c>
      <c r="F5833" s="39"/>
      <c r="Q5833" s="39"/>
      <c r="R5833" s="40"/>
      <c r="S5833" s="40"/>
      <c r="T5833" s="39"/>
      <c r="AG5833" s="110"/>
      <c r="AH5833" s="94"/>
      <c r="AJ5833" s="97"/>
      <c r="AL5833" s="39"/>
      <c r="AP5833" s="39"/>
      <c r="AQ5833" s="77"/>
      <c r="AR5833" s="94"/>
      <c r="AT5833" s="97"/>
      <c r="BB5833" s="79"/>
      <c r="BC5833" s="94"/>
      <c r="BE5833" s="97"/>
      <c r="BF5833" s="97"/>
      <c r="BG5833" s="40"/>
      <c r="BK5833" s="40"/>
      <c r="BL5833" s="79"/>
      <c r="BM5833" s="94"/>
      <c r="BO5833" s="97"/>
      <c r="BQ5833" s="40"/>
      <c r="BR5833" s="94"/>
      <c r="BS5833" s="94"/>
      <c r="BT5833" s="94"/>
      <c r="BU5833" s="40"/>
      <c r="BV5833" s="82"/>
      <c r="BW5833" s="94"/>
      <c r="BX5833" s="48"/>
      <c r="BY5833" s="97"/>
      <c r="BZ5833" s="48"/>
      <c r="CA5833" s="40"/>
      <c r="CB5833" s="94"/>
      <c r="CC5833" s="94"/>
      <c r="CD5833" s="94"/>
      <c r="CE5833" s="40"/>
      <c r="CF5833" s="73"/>
      <c r="CG5833" s="41"/>
      <c r="CH5833" s="41"/>
      <c r="CI5833" s="41"/>
      <c r="CJ5833" s="41"/>
      <c r="CK5833" s="41"/>
      <c r="CL5833" s="68"/>
      <c r="CM5833" s="41"/>
      <c r="CN5833" s="41"/>
      <c r="CO5833" s="39"/>
      <c r="CP5833" s="78"/>
    </row>
    <row r="5834" spans="1:94" s="38" customFormat="1" x14ac:dyDescent="0.25">
      <c r="A5834" s="38">
        <v>5831</v>
      </c>
      <c r="F5834" s="39"/>
      <c r="Q5834" s="39"/>
      <c r="R5834" s="40"/>
      <c r="S5834" s="40"/>
      <c r="T5834" s="39"/>
      <c r="AG5834" s="110"/>
      <c r="AH5834" s="94"/>
      <c r="AJ5834" s="97"/>
      <c r="AL5834" s="39"/>
      <c r="AP5834" s="39"/>
      <c r="AQ5834" s="77"/>
      <c r="AR5834" s="94"/>
      <c r="AT5834" s="97"/>
      <c r="BB5834" s="79"/>
      <c r="BC5834" s="94"/>
      <c r="BE5834" s="97"/>
      <c r="BF5834" s="97"/>
      <c r="BG5834" s="40"/>
      <c r="BK5834" s="40"/>
      <c r="BL5834" s="79"/>
      <c r="BM5834" s="94"/>
      <c r="BO5834" s="97"/>
      <c r="BQ5834" s="40"/>
      <c r="BR5834" s="94"/>
      <c r="BS5834" s="94"/>
      <c r="BT5834" s="94"/>
      <c r="BU5834" s="40"/>
      <c r="BV5834" s="82"/>
      <c r="BW5834" s="94"/>
      <c r="BX5834" s="48"/>
      <c r="BY5834" s="97"/>
      <c r="BZ5834" s="48"/>
      <c r="CA5834" s="40"/>
      <c r="CB5834" s="94"/>
      <c r="CC5834" s="94"/>
      <c r="CD5834" s="94"/>
      <c r="CE5834" s="40"/>
      <c r="CF5834" s="73"/>
      <c r="CG5834" s="41"/>
      <c r="CH5834" s="41"/>
      <c r="CI5834" s="41"/>
      <c r="CJ5834" s="41"/>
      <c r="CK5834" s="41"/>
      <c r="CL5834" s="68"/>
      <c r="CM5834" s="41"/>
      <c r="CN5834" s="41"/>
      <c r="CO5834" s="39"/>
      <c r="CP5834" s="78"/>
    </row>
    <row r="5835" spans="1:94" s="38" customFormat="1" x14ac:dyDescent="0.25">
      <c r="A5835" s="38">
        <v>5832</v>
      </c>
      <c r="F5835" s="39"/>
      <c r="Q5835" s="39"/>
      <c r="R5835" s="40"/>
      <c r="S5835" s="40"/>
      <c r="T5835" s="39"/>
      <c r="AG5835" s="110"/>
      <c r="AH5835" s="94"/>
      <c r="AJ5835" s="97"/>
      <c r="AL5835" s="39"/>
      <c r="AP5835" s="39"/>
      <c r="AQ5835" s="77"/>
      <c r="AR5835" s="94"/>
      <c r="AT5835" s="97"/>
      <c r="BB5835" s="79"/>
      <c r="BC5835" s="94"/>
      <c r="BE5835" s="97"/>
      <c r="BF5835" s="97"/>
      <c r="BG5835" s="40"/>
      <c r="BK5835" s="40"/>
      <c r="BL5835" s="79"/>
      <c r="BM5835" s="94"/>
      <c r="BO5835" s="97"/>
      <c r="BQ5835" s="40"/>
      <c r="BR5835" s="94"/>
      <c r="BS5835" s="94"/>
      <c r="BT5835" s="94"/>
      <c r="BU5835" s="40"/>
      <c r="BV5835" s="82"/>
      <c r="BW5835" s="94"/>
      <c r="BX5835" s="48"/>
      <c r="BY5835" s="97"/>
      <c r="BZ5835" s="48"/>
      <c r="CA5835" s="40"/>
      <c r="CB5835" s="94"/>
      <c r="CC5835" s="94"/>
      <c r="CD5835" s="94"/>
      <c r="CE5835" s="40"/>
      <c r="CF5835" s="73"/>
      <c r="CG5835" s="41"/>
      <c r="CH5835" s="41"/>
      <c r="CI5835" s="41"/>
      <c r="CJ5835" s="41"/>
      <c r="CK5835" s="41"/>
      <c r="CL5835" s="68"/>
      <c r="CM5835" s="41"/>
      <c r="CN5835" s="41"/>
      <c r="CO5835" s="39"/>
      <c r="CP5835" s="78"/>
    </row>
    <row r="5836" spans="1:94" s="38" customFormat="1" x14ac:dyDescent="0.25">
      <c r="A5836" s="38">
        <v>5833</v>
      </c>
      <c r="F5836" s="39"/>
      <c r="Q5836" s="39"/>
      <c r="R5836" s="40"/>
      <c r="S5836" s="40"/>
      <c r="T5836" s="39"/>
      <c r="AG5836" s="110"/>
      <c r="AH5836" s="94"/>
      <c r="AJ5836" s="97"/>
      <c r="AL5836" s="39"/>
      <c r="AP5836" s="39"/>
      <c r="AQ5836" s="77"/>
      <c r="AR5836" s="94"/>
      <c r="AT5836" s="97"/>
      <c r="BB5836" s="79"/>
      <c r="BC5836" s="94"/>
      <c r="BE5836" s="97"/>
      <c r="BF5836" s="97"/>
      <c r="BG5836" s="40"/>
      <c r="BK5836" s="40"/>
      <c r="BL5836" s="79"/>
      <c r="BM5836" s="94"/>
      <c r="BO5836" s="97"/>
      <c r="BQ5836" s="40"/>
      <c r="BR5836" s="94"/>
      <c r="BS5836" s="94"/>
      <c r="BT5836" s="94"/>
      <c r="BU5836" s="40"/>
      <c r="BV5836" s="82"/>
      <c r="BW5836" s="94"/>
      <c r="BX5836" s="48"/>
      <c r="BY5836" s="97"/>
      <c r="BZ5836" s="48"/>
      <c r="CA5836" s="40"/>
      <c r="CB5836" s="94"/>
      <c r="CC5836" s="94"/>
      <c r="CD5836" s="94"/>
      <c r="CE5836" s="40"/>
      <c r="CF5836" s="73"/>
      <c r="CG5836" s="41"/>
      <c r="CH5836" s="41"/>
      <c r="CI5836" s="41"/>
      <c r="CJ5836" s="41"/>
      <c r="CK5836" s="41"/>
      <c r="CL5836" s="68"/>
      <c r="CM5836" s="41"/>
      <c r="CN5836" s="41"/>
      <c r="CO5836" s="39"/>
      <c r="CP5836" s="78"/>
    </row>
    <row r="5837" spans="1:94" s="38" customFormat="1" x14ac:dyDescent="0.25">
      <c r="A5837" s="38">
        <v>5834</v>
      </c>
      <c r="F5837" s="39"/>
      <c r="Q5837" s="39"/>
      <c r="R5837" s="40"/>
      <c r="S5837" s="40"/>
      <c r="T5837" s="39"/>
      <c r="AG5837" s="110"/>
      <c r="AH5837" s="94"/>
      <c r="AJ5837" s="97"/>
      <c r="AL5837" s="39"/>
      <c r="AP5837" s="39"/>
      <c r="AQ5837" s="77"/>
      <c r="AR5837" s="94"/>
      <c r="AT5837" s="97"/>
      <c r="BB5837" s="79"/>
      <c r="BC5837" s="94"/>
      <c r="BE5837" s="97"/>
      <c r="BF5837" s="97"/>
      <c r="BG5837" s="40"/>
      <c r="BK5837" s="40"/>
      <c r="BL5837" s="79"/>
      <c r="BM5837" s="94"/>
      <c r="BO5837" s="97"/>
      <c r="BQ5837" s="40"/>
      <c r="BR5837" s="94"/>
      <c r="BS5837" s="94"/>
      <c r="BT5837" s="94"/>
      <c r="BU5837" s="40"/>
      <c r="BV5837" s="82"/>
      <c r="BW5837" s="94"/>
      <c r="BX5837" s="48"/>
      <c r="BY5837" s="97"/>
      <c r="BZ5837" s="48"/>
      <c r="CA5837" s="40"/>
      <c r="CB5837" s="94"/>
      <c r="CC5837" s="94"/>
      <c r="CD5837" s="94"/>
      <c r="CE5837" s="40"/>
      <c r="CF5837" s="73"/>
      <c r="CG5837" s="41"/>
      <c r="CH5837" s="41"/>
      <c r="CI5837" s="41"/>
      <c r="CJ5837" s="41"/>
      <c r="CK5837" s="41"/>
      <c r="CL5837" s="68"/>
      <c r="CM5837" s="41"/>
      <c r="CN5837" s="41"/>
      <c r="CO5837" s="39"/>
      <c r="CP5837" s="78"/>
    </row>
    <row r="5838" spans="1:94" s="38" customFormat="1" x14ac:dyDescent="0.25">
      <c r="A5838" s="38">
        <v>5835</v>
      </c>
      <c r="F5838" s="39"/>
      <c r="Q5838" s="39"/>
      <c r="R5838" s="40"/>
      <c r="S5838" s="40"/>
      <c r="T5838" s="39"/>
      <c r="AG5838" s="110"/>
      <c r="AH5838" s="94"/>
      <c r="AJ5838" s="97"/>
      <c r="AL5838" s="39"/>
      <c r="AP5838" s="39"/>
      <c r="AQ5838" s="77"/>
      <c r="AR5838" s="94"/>
      <c r="AT5838" s="97"/>
      <c r="BB5838" s="79"/>
      <c r="BC5838" s="94"/>
      <c r="BE5838" s="97"/>
      <c r="BF5838" s="97"/>
      <c r="BG5838" s="40"/>
      <c r="BK5838" s="40"/>
      <c r="BL5838" s="79"/>
      <c r="BM5838" s="94"/>
      <c r="BO5838" s="97"/>
      <c r="BQ5838" s="40"/>
      <c r="BR5838" s="94"/>
      <c r="BS5838" s="94"/>
      <c r="BT5838" s="94"/>
      <c r="BU5838" s="40"/>
      <c r="BV5838" s="82"/>
      <c r="BW5838" s="94"/>
      <c r="BX5838" s="48"/>
      <c r="BY5838" s="97"/>
      <c r="BZ5838" s="48"/>
      <c r="CA5838" s="40"/>
      <c r="CB5838" s="94"/>
      <c r="CC5838" s="94"/>
      <c r="CD5838" s="94"/>
      <c r="CE5838" s="40"/>
      <c r="CF5838" s="73"/>
      <c r="CG5838" s="41"/>
      <c r="CH5838" s="41"/>
      <c r="CI5838" s="41"/>
      <c r="CJ5838" s="41"/>
      <c r="CK5838" s="41"/>
      <c r="CL5838" s="68"/>
      <c r="CM5838" s="41"/>
      <c r="CN5838" s="41"/>
      <c r="CO5838" s="39"/>
      <c r="CP5838" s="78"/>
    </row>
    <row r="5839" spans="1:94" s="38" customFormat="1" x14ac:dyDescent="0.25">
      <c r="A5839" s="38">
        <v>5836</v>
      </c>
      <c r="F5839" s="39"/>
      <c r="Q5839" s="39"/>
      <c r="R5839" s="40"/>
      <c r="S5839" s="40"/>
      <c r="T5839" s="39"/>
      <c r="AG5839" s="110"/>
      <c r="AH5839" s="94"/>
      <c r="AJ5839" s="97"/>
      <c r="AL5839" s="39"/>
      <c r="AP5839" s="39"/>
      <c r="AQ5839" s="77"/>
      <c r="AR5839" s="94"/>
      <c r="AT5839" s="97"/>
      <c r="BB5839" s="79"/>
      <c r="BC5839" s="94"/>
      <c r="BE5839" s="97"/>
      <c r="BF5839" s="97"/>
      <c r="BG5839" s="40"/>
      <c r="BK5839" s="40"/>
      <c r="BL5839" s="79"/>
      <c r="BM5839" s="94"/>
      <c r="BO5839" s="97"/>
      <c r="BQ5839" s="40"/>
      <c r="BR5839" s="94"/>
      <c r="BS5839" s="94"/>
      <c r="BT5839" s="94"/>
      <c r="BU5839" s="40"/>
      <c r="BV5839" s="82"/>
      <c r="BW5839" s="94"/>
      <c r="BX5839" s="48"/>
      <c r="BY5839" s="97"/>
      <c r="BZ5839" s="48"/>
      <c r="CA5839" s="40"/>
      <c r="CB5839" s="94"/>
      <c r="CC5839" s="94"/>
      <c r="CD5839" s="94"/>
      <c r="CE5839" s="40"/>
      <c r="CF5839" s="73"/>
      <c r="CG5839" s="41"/>
      <c r="CH5839" s="41"/>
      <c r="CI5839" s="41"/>
      <c r="CJ5839" s="41"/>
      <c r="CK5839" s="41"/>
      <c r="CL5839" s="68"/>
      <c r="CM5839" s="41"/>
      <c r="CN5839" s="41"/>
      <c r="CO5839" s="39"/>
      <c r="CP5839" s="78"/>
    </row>
    <row r="5840" spans="1:94" s="38" customFormat="1" x14ac:dyDescent="0.25">
      <c r="A5840" s="38">
        <v>5837</v>
      </c>
      <c r="F5840" s="39"/>
      <c r="Q5840" s="39"/>
      <c r="R5840" s="40"/>
      <c r="S5840" s="40"/>
      <c r="T5840" s="39"/>
      <c r="AG5840" s="110"/>
      <c r="AH5840" s="94"/>
      <c r="AJ5840" s="97"/>
      <c r="AL5840" s="39"/>
      <c r="AP5840" s="39"/>
      <c r="AQ5840" s="77"/>
      <c r="AR5840" s="94"/>
      <c r="AT5840" s="97"/>
      <c r="BB5840" s="79"/>
      <c r="BC5840" s="94"/>
      <c r="BE5840" s="97"/>
      <c r="BF5840" s="97"/>
      <c r="BG5840" s="40"/>
      <c r="BK5840" s="40"/>
      <c r="BL5840" s="79"/>
      <c r="BM5840" s="94"/>
      <c r="BO5840" s="97"/>
      <c r="BQ5840" s="40"/>
      <c r="BR5840" s="94"/>
      <c r="BS5840" s="94"/>
      <c r="BT5840" s="94"/>
      <c r="BU5840" s="40"/>
      <c r="BV5840" s="82"/>
      <c r="BW5840" s="94"/>
      <c r="BX5840" s="48"/>
      <c r="BY5840" s="97"/>
      <c r="BZ5840" s="48"/>
      <c r="CA5840" s="40"/>
      <c r="CB5840" s="94"/>
      <c r="CC5840" s="94"/>
      <c r="CD5840" s="94"/>
      <c r="CE5840" s="40"/>
      <c r="CF5840" s="73"/>
      <c r="CG5840" s="41"/>
      <c r="CH5840" s="41"/>
      <c r="CI5840" s="41"/>
      <c r="CJ5840" s="41"/>
      <c r="CK5840" s="41"/>
      <c r="CL5840" s="68"/>
      <c r="CM5840" s="41"/>
      <c r="CN5840" s="41"/>
      <c r="CO5840" s="39"/>
      <c r="CP5840" s="78"/>
    </row>
    <row r="5841" spans="1:94" s="38" customFormat="1" x14ac:dyDescent="0.25">
      <c r="A5841" s="38">
        <v>5838</v>
      </c>
      <c r="F5841" s="39"/>
      <c r="Q5841" s="39"/>
      <c r="R5841" s="40"/>
      <c r="S5841" s="40"/>
      <c r="T5841" s="39"/>
      <c r="AG5841" s="110"/>
      <c r="AH5841" s="94"/>
      <c r="AJ5841" s="97"/>
      <c r="AL5841" s="39"/>
      <c r="AP5841" s="39"/>
      <c r="AQ5841" s="77"/>
      <c r="AR5841" s="94"/>
      <c r="AT5841" s="97"/>
      <c r="BB5841" s="79"/>
      <c r="BC5841" s="94"/>
      <c r="BE5841" s="97"/>
      <c r="BF5841" s="97"/>
      <c r="BG5841" s="40"/>
      <c r="BK5841" s="40"/>
      <c r="BL5841" s="79"/>
      <c r="BM5841" s="94"/>
      <c r="BO5841" s="97"/>
      <c r="BQ5841" s="40"/>
      <c r="BR5841" s="94"/>
      <c r="BS5841" s="94"/>
      <c r="BT5841" s="94"/>
      <c r="BU5841" s="40"/>
      <c r="BV5841" s="82"/>
      <c r="BW5841" s="94"/>
      <c r="BX5841" s="48"/>
      <c r="BY5841" s="97"/>
      <c r="BZ5841" s="48"/>
      <c r="CA5841" s="40"/>
      <c r="CB5841" s="94"/>
      <c r="CC5841" s="94"/>
      <c r="CD5841" s="94"/>
      <c r="CE5841" s="40"/>
      <c r="CF5841" s="73"/>
      <c r="CG5841" s="41"/>
      <c r="CH5841" s="41"/>
      <c r="CI5841" s="41"/>
      <c r="CJ5841" s="41"/>
      <c r="CK5841" s="41"/>
      <c r="CL5841" s="68"/>
      <c r="CM5841" s="41"/>
      <c r="CN5841" s="41"/>
      <c r="CO5841" s="39"/>
      <c r="CP5841" s="78"/>
    </row>
    <row r="5842" spans="1:94" s="38" customFormat="1" x14ac:dyDescent="0.25">
      <c r="A5842" s="38">
        <v>5839</v>
      </c>
      <c r="F5842" s="39"/>
      <c r="Q5842" s="39"/>
      <c r="R5842" s="40"/>
      <c r="S5842" s="40"/>
      <c r="T5842" s="39"/>
      <c r="AG5842" s="110"/>
      <c r="AH5842" s="94"/>
      <c r="AJ5842" s="97"/>
      <c r="AL5842" s="39"/>
      <c r="AP5842" s="39"/>
      <c r="AQ5842" s="77"/>
      <c r="AR5842" s="94"/>
      <c r="AT5842" s="97"/>
      <c r="BB5842" s="79"/>
      <c r="BC5842" s="94"/>
      <c r="BE5842" s="97"/>
      <c r="BF5842" s="97"/>
      <c r="BG5842" s="40"/>
      <c r="BK5842" s="40"/>
      <c r="BL5842" s="79"/>
      <c r="BM5842" s="94"/>
      <c r="BO5842" s="97"/>
      <c r="BQ5842" s="40"/>
      <c r="BR5842" s="94"/>
      <c r="BS5842" s="94"/>
      <c r="BT5842" s="94"/>
      <c r="BU5842" s="40"/>
      <c r="BV5842" s="82"/>
      <c r="BW5842" s="94"/>
      <c r="BX5842" s="48"/>
      <c r="BY5842" s="97"/>
      <c r="BZ5842" s="48"/>
      <c r="CA5842" s="40"/>
      <c r="CB5842" s="94"/>
      <c r="CC5842" s="94"/>
      <c r="CD5842" s="94"/>
      <c r="CE5842" s="40"/>
      <c r="CF5842" s="73"/>
      <c r="CG5842" s="41"/>
      <c r="CH5842" s="41"/>
      <c r="CI5842" s="41"/>
      <c r="CJ5842" s="41"/>
      <c r="CK5842" s="41"/>
      <c r="CL5842" s="68"/>
      <c r="CM5842" s="41"/>
      <c r="CN5842" s="41"/>
      <c r="CO5842" s="39"/>
      <c r="CP5842" s="78"/>
    </row>
    <row r="5843" spans="1:94" s="38" customFormat="1" x14ac:dyDescent="0.25">
      <c r="A5843" s="38">
        <v>5840</v>
      </c>
      <c r="F5843" s="39"/>
      <c r="Q5843" s="39"/>
      <c r="R5843" s="40"/>
      <c r="S5843" s="40"/>
      <c r="T5843" s="39"/>
      <c r="AG5843" s="110"/>
      <c r="AH5843" s="94"/>
      <c r="AJ5843" s="97"/>
      <c r="AL5843" s="39"/>
      <c r="AP5843" s="39"/>
      <c r="AQ5843" s="77"/>
      <c r="AR5843" s="94"/>
      <c r="AT5843" s="97"/>
      <c r="BB5843" s="79"/>
      <c r="BC5843" s="94"/>
      <c r="BE5843" s="97"/>
      <c r="BF5843" s="97"/>
      <c r="BG5843" s="40"/>
      <c r="BK5843" s="40"/>
      <c r="BL5843" s="79"/>
      <c r="BM5843" s="94"/>
      <c r="BO5843" s="97"/>
      <c r="BQ5843" s="40"/>
      <c r="BR5843" s="94"/>
      <c r="BS5843" s="94"/>
      <c r="BT5843" s="94"/>
      <c r="BU5843" s="40"/>
      <c r="BV5843" s="82"/>
      <c r="BW5843" s="94"/>
      <c r="BX5843" s="48"/>
      <c r="BY5843" s="97"/>
      <c r="BZ5843" s="48"/>
      <c r="CA5843" s="40"/>
      <c r="CB5843" s="94"/>
      <c r="CC5843" s="94"/>
      <c r="CD5843" s="94"/>
      <c r="CE5843" s="40"/>
      <c r="CF5843" s="73"/>
      <c r="CG5843" s="41"/>
      <c r="CH5843" s="41"/>
      <c r="CI5843" s="41"/>
      <c r="CJ5843" s="41"/>
      <c r="CK5843" s="41"/>
      <c r="CL5843" s="68"/>
      <c r="CM5843" s="41"/>
      <c r="CN5843" s="41"/>
      <c r="CO5843" s="39"/>
      <c r="CP5843" s="78"/>
    </row>
    <row r="5844" spans="1:94" s="38" customFormat="1" x14ac:dyDescent="0.25">
      <c r="A5844" s="38">
        <v>5841</v>
      </c>
      <c r="F5844" s="39"/>
      <c r="Q5844" s="39"/>
      <c r="R5844" s="40"/>
      <c r="S5844" s="40"/>
      <c r="T5844" s="39"/>
      <c r="AG5844" s="110"/>
      <c r="AH5844" s="94"/>
      <c r="AJ5844" s="97"/>
      <c r="AL5844" s="39"/>
      <c r="AP5844" s="39"/>
      <c r="AQ5844" s="77"/>
      <c r="AR5844" s="94"/>
      <c r="AT5844" s="97"/>
      <c r="BB5844" s="79"/>
      <c r="BC5844" s="94"/>
      <c r="BE5844" s="97"/>
      <c r="BF5844" s="97"/>
      <c r="BG5844" s="40"/>
      <c r="BK5844" s="40"/>
      <c r="BL5844" s="79"/>
      <c r="BM5844" s="94"/>
      <c r="BO5844" s="97"/>
      <c r="BQ5844" s="40"/>
      <c r="BR5844" s="94"/>
      <c r="BS5844" s="94"/>
      <c r="BT5844" s="94"/>
      <c r="BU5844" s="40"/>
      <c r="BV5844" s="82"/>
      <c r="BW5844" s="94"/>
      <c r="BX5844" s="48"/>
      <c r="BY5844" s="97"/>
      <c r="BZ5844" s="48"/>
      <c r="CA5844" s="40"/>
      <c r="CB5844" s="94"/>
      <c r="CC5844" s="94"/>
      <c r="CD5844" s="94"/>
      <c r="CE5844" s="40"/>
      <c r="CF5844" s="73"/>
      <c r="CG5844" s="41"/>
      <c r="CH5844" s="41"/>
      <c r="CI5844" s="41"/>
      <c r="CJ5844" s="41"/>
      <c r="CK5844" s="41"/>
      <c r="CL5844" s="68"/>
      <c r="CM5844" s="41"/>
      <c r="CN5844" s="41"/>
      <c r="CO5844" s="39"/>
      <c r="CP5844" s="78"/>
    </row>
    <row r="5845" spans="1:94" s="38" customFormat="1" x14ac:dyDescent="0.25">
      <c r="A5845" s="38">
        <v>5842</v>
      </c>
      <c r="F5845" s="39"/>
      <c r="Q5845" s="39"/>
      <c r="R5845" s="40"/>
      <c r="S5845" s="40"/>
      <c r="T5845" s="39"/>
      <c r="AG5845" s="110"/>
      <c r="AH5845" s="94"/>
      <c r="AJ5845" s="97"/>
      <c r="AL5845" s="39"/>
      <c r="AP5845" s="39"/>
      <c r="AQ5845" s="77"/>
      <c r="AR5845" s="94"/>
      <c r="AT5845" s="97"/>
      <c r="BB5845" s="79"/>
      <c r="BC5845" s="94"/>
      <c r="BE5845" s="97"/>
      <c r="BF5845" s="97"/>
      <c r="BG5845" s="40"/>
      <c r="BK5845" s="40"/>
      <c r="BL5845" s="79"/>
      <c r="BM5845" s="94"/>
      <c r="BO5845" s="97"/>
      <c r="BQ5845" s="40"/>
      <c r="BR5845" s="94"/>
      <c r="BS5845" s="94"/>
      <c r="BT5845" s="94"/>
      <c r="BU5845" s="40"/>
      <c r="BV5845" s="82"/>
      <c r="BW5845" s="94"/>
      <c r="BX5845" s="48"/>
      <c r="BY5845" s="97"/>
      <c r="BZ5845" s="48"/>
      <c r="CA5845" s="40"/>
      <c r="CB5845" s="94"/>
      <c r="CC5845" s="94"/>
      <c r="CD5845" s="94"/>
      <c r="CE5845" s="40"/>
      <c r="CF5845" s="73"/>
      <c r="CG5845" s="41"/>
      <c r="CH5845" s="41"/>
      <c r="CI5845" s="41"/>
      <c r="CJ5845" s="41"/>
      <c r="CK5845" s="41"/>
      <c r="CL5845" s="68"/>
      <c r="CM5845" s="41"/>
      <c r="CN5845" s="41"/>
      <c r="CO5845" s="39"/>
      <c r="CP5845" s="78"/>
    </row>
    <row r="5846" spans="1:94" s="38" customFormat="1" x14ac:dyDescent="0.25">
      <c r="A5846" s="38">
        <v>5843</v>
      </c>
      <c r="F5846" s="39"/>
      <c r="Q5846" s="39"/>
      <c r="R5846" s="40"/>
      <c r="S5846" s="40"/>
      <c r="T5846" s="39"/>
      <c r="AG5846" s="110"/>
      <c r="AH5846" s="94"/>
      <c r="AJ5846" s="97"/>
      <c r="AL5846" s="39"/>
      <c r="AP5846" s="39"/>
      <c r="AQ5846" s="77"/>
      <c r="AR5846" s="94"/>
      <c r="AT5846" s="97"/>
      <c r="BB5846" s="79"/>
      <c r="BC5846" s="94"/>
      <c r="BE5846" s="97"/>
      <c r="BF5846" s="97"/>
      <c r="BG5846" s="40"/>
      <c r="BK5846" s="40"/>
      <c r="BL5846" s="79"/>
      <c r="BM5846" s="94"/>
      <c r="BO5846" s="97"/>
      <c r="BQ5846" s="40"/>
      <c r="BR5846" s="94"/>
      <c r="BS5846" s="94"/>
      <c r="BT5846" s="94"/>
      <c r="BU5846" s="40"/>
      <c r="BV5846" s="82"/>
      <c r="BW5846" s="94"/>
      <c r="BX5846" s="48"/>
      <c r="BY5846" s="97"/>
      <c r="BZ5846" s="48"/>
      <c r="CA5846" s="40"/>
      <c r="CB5846" s="94"/>
      <c r="CC5846" s="94"/>
      <c r="CD5846" s="94"/>
      <c r="CE5846" s="40"/>
      <c r="CF5846" s="73"/>
      <c r="CG5846" s="41"/>
      <c r="CH5846" s="41"/>
      <c r="CI5846" s="41"/>
      <c r="CJ5846" s="41"/>
      <c r="CK5846" s="41"/>
      <c r="CL5846" s="68"/>
      <c r="CM5846" s="41"/>
      <c r="CN5846" s="41"/>
      <c r="CO5846" s="39"/>
      <c r="CP5846" s="78"/>
    </row>
    <row r="5847" spans="1:94" s="38" customFormat="1" x14ac:dyDescent="0.25">
      <c r="A5847" s="38">
        <v>5844</v>
      </c>
      <c r="F5847" s="39"/>
      <c r="Q5847" s="39"/>
      <c r="R5847" s="40"/>
      <c r="S5847" s="40"/>
      <c r="T5847" s="39"/>
      <c r="AG5847" s="110"/>
      <c r="AH5847" s="94"/>
      <c r="AJ5847" s="97"/>
      <c r="AL5847" s="39"/>
      <c r="AP5847" s="39"/>
      <c r="AQ5847" s="77"/>
      <c r="AR5847" s="94"/>
      <c r="AT5847" s="97"/>
      <c r="BB5847" s="79"/>
      <c r="BC5847" s="94"/>
      <c r="BE5847" s="97"/>
      <c r="BF5847" s="97"/>
      <c r="BG5847" s="40"/>
      <c r="BK5847" s="40"/>
      <c r="BL5847" s="79"/>
      <c r="BM5847" s="94"/>
      <c r="BO5847" s="97"/>
      <c r="BQ5847" s="40"/>
      <c r="BR5847" s="94"/>
      <c r="BS5847" s="94"/>
      <c r="BT5847" s="94"/>
      <c r="BU5847" s="40"/>
      <c r="BV5847" s="82"/>
      <c r="BW5847" s="94"/>
      <c r="BX5847" s="48"/>
      <c r="BY5847" s="97"/>
      <c r="BZ5847" s="48"/>
      <c r="CA5847" s="40"/>
      <c r="CB5847" s="94"/>
      <c r="CC5847" s="94"/>
      <c r="CD5847" s="94"/>
      <c r="CE5847" s="40"/>
      <c r="CF5847" s="73"/>
      <c r="CG5847" s="41"/>
      <c r="CH5847" s="41"/>
      <c r="CI5847" s="41"/>
      <c r="CJ5847" s="41"/>
      <c r="CK5847" s="41"/>
      <c r="CL5847" s="68"/>
      <c r="CM5847" s="41"/>
      <c r="CN5847" s="41"/>
      <c r="CO5847" s="39"/>
      <c r="CP5847" s="78"/>
    </row>
    <row r="5848" spans="1:94" s="38" customFormat="1" x14ac:dyDescent="0.25">
      <c r="A5848" s="38">
        <v>5845</v>
      </c>
      <c r="F5848" s="39"/>
      <c r="Q5848" s="39"/>
      <c r="R5848" s="40"/>
      <c r="S5848" s="40"/>
      <c r="T5848" s="39"/>
      <c r="AG5848" s="110"/>
      <c r="AH5848" s="94"/>
      <c r="AJ5848" s="97"/>
      <c r="AL5848" s="39"/>
      <c r="AP5848" s="39"/>
      <c r="AQ5848" s="77"/>
      <c r="AR5848" s="94"/>
      <c r="AT5848" s="97"/>
      <c r="BB5848" s="79"/>
      <c r="BC5848" s="94"/>
      <c r="BE5848" s="97"/>
      <c r="BF5848" s="97"/>
      <c r="BG5848" s="40"/>
      <c r="BK5848" s="40"/>
      <c r="BL5848" s="79"/>
      <c r="BM5848" s="94"/>
      <c r="BO5848" s="97"/>
      <c r="BQ5848" s="40"/>
      <c r="BR5848" s="94"/>
      <c r="BS5848" s="94"/>
      <c r="BT5848" s="94"/>
      <c r="BU5848" s="40"/>
      <c r="BV5848" s="82"/>
      <c r="BW5848" s="94"/>
      <c r="BX5848" s="48"/>
      <c r="BY5848" s="97"/>
      <c r="BZ5848" s="48"/>
      <c r="CA5848" s="40"/>
      <c r="CB5848" s="94"/>
      <c r="CC5848" s="94"/>
      <c r="CD5848" s="94"/>
      <c r="CE5848" s="40"/>
      <c r="CF5848" s="73"/>
      <c r="CG5848" s="41"/>
      <c r="CH5848" s="41"/>
      <c r="CI5848" s="41"/>
      <c r="CJ5848" s="41"/>
      <c r="CK5848" s="41"/>
      <c r="CL5848" s="68"/>
      <c r="CM5848" s="41"/>
      <c r="CN5848" s="41"/>
      <c r="CO5848" s="39"/>
      <c r="CP5848" s="78"/>
    </row>
    <row r="5849" spans="1:94" s="38" customFormat="1" x14ac:dyDescent="0.25">
      <c r="A5849" s="38">
        <v>5846</v>
      </c>
      <c r="F5849" s="39"/>
      <c r="Q5849" s="39"/>
      <c r="R5849" s="40"/>
      <c r="S5849" s="40"/>
      <c r="T5849" s="39"/>
      <c r="AG5849" s="110"/>
      <c r="AH5849" s="94"/>
      <c r="AJ5849" s="97"/>
      <c r="AL5849" s="39"/>
      <c r="AP5849" s="39"/>
      <c r="AQ5849" s="77"/>
      <c r="AR5849" s="94"/>
      <c r="AT5849" s="97"/>
      <c r="BB5849" s="79"/>
      <c r="BC5849" s="94"/>
      <c r="BE5849" s="97"/>
      <c r="BF5849" s="97"/>
      <c r="BG5849" s="40"/>
      <c r="BK5849" s="40"/>
      <c r="BL5849" s="79"/>
      <c r="BM5849" s="94"/>
      <c r="BO5849" s="97"/>
      <c r="BQ5849" s="40"/>
      <c r="BR5849" s="94"/>
      <c r="BS5849" s="94"/>
      <c r="BT5849" s="94"/>
      <c r="BU5849" s="40"/>
      <c r="BV5849" s="82"/>
      <c r="BW5849" s="94"/>
      <c r="BX5849" s="48"/>
      <c r="BY5849" s="97"/>
      <c r="BZ5849" s="48"/>
      <c r="CA5849" s="40"/>
      <c r="CB5849" s="94"/>
      <c r="CC5849" s="94"/>
      <c r="CD5849" s="94"/>
      <c r="CE5849" s="40"/>
      <c r="CF5849" s="73"/>
      <c r="CG5849" s="41"/>
      <c r="CH5849" s="41"/>
      <c r="CI5849" s="41"/>
      <c r="CJ5849" s="41"/>
      <c r="CK5849" s="41"/>
      <c r="CL5849" s="68"/>
      <c r="CM5849" s="41"/>
      <c r="CN5849" s="41"/>
      <c r="CO5849" s="39"/>
      <c r="CP5849" s="78"/>
    </row>
    <row r="5850" spans="1:94" s="38" customFormat="1" x14ac:dyDescent="0.25">
      <c r="A5850" s="38">
        <v>5847</v>
      </c>
      <c r="F5850" s="39"/>
      <c r="Q5850" s="39"/>
      <c r="R5850" s="40"/>
      <c r="S5850" s="40"/>
      <c r="T5850" s="39"/>
      <c r="AG5850" s="110"/>
      <c r="AH5850" s="94"/>
      <c r="AJ5850" s="97"/>
      <c r="AL5850" s="39"/>
      <c r="AP5850" s="39"/>
      <c r="AQ5850" s="77"/>
      <c r="AR5850" s="94"/>
      <c r="AT5850" s="97"/>
      <c r="BB5850" s="79"/>
      <c r="BC5850" s="94"/>
      <c r="BE5850" s="97"/>
      <c r="BF5850" s="97"/>
      <c r="BG5850" s="40"/>
      <c r="BK5850" s="40"/>
      <c r="BL5850" s="79"/>
      <c r="BM5850" s="94"/>
      <c r="BO5850" s="97"/>
      <c r="BQ5850" s="40"/>
      <c r="BR5850" s="94"/>
      <c r="BS5850" s="94"/>
      <c r="BT5850" s="94"/>
      <c r="BU5850" s="40"/>
      <c r="BV5850" s="82"/>
      <c r="BW5850" s="94"/>
      <c r="BX5850" s="48"/>
      <c r="BY5850" s="97"/>
      <c r="BZ5850" s="48"/>
      <c r="CA5850" s="40"/>
      <c r="CB5850" s="94"/>
      <c r="CC5850" s="94"/>
      <c r="CD5850" s="94"/>
      <c r="CE5850" s="40"/>
      <c r="CF5850" s="73"/>
      <c r="CG5850" s="41"/>
      <c r="CH5850" s="41"/>
      <c r="CI5850" s="41"/>
      <c r="CJ5850" s="41"/>
      <c r="CK5850" s="41"/>
      <c r="CL5850" s="68"/>
      <c r="CM5850" s="41"/>
      <c r="CN5850" s="41"/>
      <c r="CO5850" s="39"/>
      <c r="CP5850" s="78"/>
    </row>
    <row r="5851" spans="1:94" s="38" customFormat="1" x14ac:dyDescent="0.25">
      <c r="A5851" s="38">
        <v>5848</v>
      </c>
      <c r="F5851" s="39"/>
      <c r="Q5851" s="39"/>
      <c r="R5851" s="40"/>
      <c r="S5851" s="40"/>
      <c r="T5851" s="39"/>
      <c r="AG5851" s="110"/>
      <c r="AH5851" s="94"/>
      <c r="AJ5851" s="97"/>
      <c r="AL5851" s="39"/>
      <c r="AP5851" s="39"/>
      <c r="AQ5851" s="77"/>
      <c r="AR5851" s="94"/>
      <c r="AT5851" s="97"/>
      <c r="BB5851" s="79"/>
      <c r="BC5851" s="94"/>
      <c r="BE5851" s="97"/>
      <c r="BF5851" s="97"/>
      <c r="BG5851" s="40"/>
      <c r="BK5851" s="40"/>
      <c r="BL5851" s="79"/>
      <c r="BM5851" s="94"/>
      <c r="BO5851" s="97"/>
      <c r="BQ5851" s="40"/>
      <c r="BR5851" s="94"/>
      <c r="BS5851" s="94"/>
      <c r="BT5851" s="94"/>
      <c r="BU5851" s="40"/>
      <c r="BV5851" s="82"/>
      <c r="BW5851" s="94"/>
      <c r="BX5851" s="48"/>
      <c r="BY5851" s="97"/>
      <c r="BZ5851" s="48"/>
      <c r="CA5851" s="40"/>
      <c r="CB5851" s="94"/>
      <c r="CC5851" s="94"/>
      <c r="CD5851" s="94"/>
      <c r="CE5851" s="40"/>
      <c r="CF5851" s="73"/>
      <c r="CG5851" s="41"/>
      <c r="CH5851" s="41"/>
      <c r="CI5851" s="41"/>
      <c r="CJ5851" s="41"/>
      <c r="CK5851" s="41"/>
      <c r="CL5851" s="68"/>
      <c r="CM5851" s="41"/>
      <c r="CN5851" s="41"/>
      <c r="CO5851" s="39"/>
      <c r="CP5851" s="78"/>
    </row>
    <row r="5852" spans="1:94" s="38" customFormat="1" x14ac:dyDescent="0.25">
      <c r="A5852" s="38">
        <v>5849</v>
      </c>
      <c r="F5852" s="39"/>
      <c r="Q5852" s="39"/>
      <c r="R5852" s="40"/>
      <c r="S5852" s="40"/>
      <c r="T5852" s="39"/>
      <c r="AG5852" s="110"/>
      <c r="AH5852" s="94"/>
      <c r="AJ5852" s="97"/>
      <c r="AL5852" s="39"/>
      <c r="AP5852" s="39"/>
      <c r="AQ5852" s="77"/>
      <c r="AR5852" s="94"/>
      <c r="AT5852" s="97"/>
      <c r="BB5852" s="79"/>
      <c r="BC5852" s="94"/>
      <c r="BE5852" s="97"/>
      <c r="BF5852" s="97"/>
      <c r="BG5852" s="40"/>
      <c r="BK5852" s="40"/>
      <c r="BL5852" s="79"/>
      <c r="BM5852" s="94"/>
      <c r="BO5852" s="97"/>
      <c r="BQ5852" s="40"/>
      <c r="BR5852" s="94"/>
      <c r="BS5852" s="94"/>
      <c r="BT5852" s="94"/>
      <c r="BU5852" s="40"/>
      <c r="BV5852" s="82"/>
      <c r="BW5852" s="94"/>
      <c r="BX5852" s="48"/>
      <c r="BY5852" s="97"/>
      <c r="BZ5852" s="48"/>
      <c r="CA5852" s="40"/>
      <c r="CB5852" s="94"/>
      <c r="CC5852" s="94"/>
      <c r="CD5852" s="94"/>
      <c r="CE5852" s="40"/>
      <c r="CF5852" s="73"/>
      <c r="CG5852" s="41"/>
      <c r="CH5852" s="41"/>
      <c r="CI5852" s="41"/>
      <c r="CJ5852" s="41"/>
      <c r="CK5852" s="41"/>
      <c r="CL5852" s="68"/>
      <c r="CM5852" s="41"/>
      <c r="CN5852" s="41"/>
      <c r="CO5852" s="39"/>
      <c r="CP5852" s="78"/>
    </row>
    <row r="5853" spans="1:94" s="38" customFormat="1" x14ac:dyDescent="0.25">
      <c r="A5853" s="38">
        <v>5850</v>
      </c>
      <c r="F5853" s="39"/>
      <c r="Q5853" s="39"/>
      <c r="R5853" s="40"/>
      <c r="S5853" s="40"/>
      <c r="T5853" s="39"/>
      <c r="AG5853" s="110"/>
      <c r="AH5853" s="94"/>
      <c r="AJ5853" s="97"/>
      <c r="AL5853" s="39"/>
      <c r="AP5853" s="39"/>
      <c r="AQ5853" s="77"/>
      <c r="AR5853" s="94"/>
      <c r="AT5853" s="97"/>
      <c r="BB5853" s="79"/>
      <c r="BC5853" s="94"/>
      <c r="BE5853" s="97"/>
      <c r="BF5853" s="97"/>
      <c r="BG5853" s="40"/>
      <c r="BK5853" s="40"/>
      <c r="BL5853" s="79"/>
      <c r="BM5853" s="94"/>
      <c r="BO5853" s="97"/>
      <c r="BQ5853" s="40"/>
      <c r="BR5853" s="94"/>
      <c r="BS5853" s="94"/>
      <c r="BT5853" s="94"/>
      <c r="BU5853" s="40"/>
      <c r="BV5853" s="82"/>
      <c r="BW5853" s="94"/>
      <c r="BX5853" s="48"/>
      <c r="BY5853" s="97"/>
      <c r="BZ5853" s="48"/>
      <c r="CA5853" s="40"/>
      <c r="CB5853" s="94"/>
      <c r="CC5853" s="94"/>
      <c r="CD5853" s="94"/>
      <c r="CE5853" s="40"/>
      <c r="CF5853" s="73"/>
      <c r="CG5853" s="41"/>
      <c r="CH5853" s="41"/>
      <c r="CI5853" s="41"/>
      <c r="CJ5853" s="41"/>
      <c r="CK5853" s="41"/>
      <c r="CL5853" s="68"/>
      <c r="CM5853" s="41"/>
      <c r="CN5853" s="41"/>
      <c r="CO5853" s="39"/>
      <c r="CP5853" s="78"/>
    </row>
    <row r="5854" spans="1:94" s="38" customFormat="1" x14ac:dyDescent="0.25">
      <c r="A5854" s="38">
        <v>5851</v>
      </c>
      <c r="F5854" s="39"/>
      <c r="Q5854" s="39"/>
      <c r="R5854" s="40"/>
      <c r="S5854" s="40"/>
      <c r="T5854" s="39"/>
      <c r="AG5854" s="110"/>
      <c r="AH5854" s="94"/>
      <c r="AJ5854" s="97"/>
      <c r="AL5854" s="39"/>
      <c r="AP5854" s="39"/>
      <c r="AQ5854" s="77"/>
      <c r="AR5854" s="94"/>
      <c r="AT5854" s="97"/>
      <c r="BB5854" s="79"/>
      <c r="BC5854" s="94"/>
      <c r="BE5854" s="97"/>
      <c r="BF5854" s="97"/>
      <c r="BG5854" s="40"/>
      <c r="BK5854" s="40"/>
      <c r="BL5854" s="79"/>
      <c r="BM5854" s="94"/>
      <c r="BO5854" s="97"/>
      <c r="BQ5854" s="40"/>
      <c r="BR5854" s="94"/>
      <c r="BS5854" s="94"/>
      <c r="BT5854" s="94"/>
      <c r="BU5854" s="40"/>
      <c r="BV5854" s="82"/>
      <c r="BW5854" s="94"/>
      <c r="BX5854" s="48"/>
      <c r="BY5854" s="97"/>
      <c r="BZ5854" s="48"/>
      <c r="CA5854" s="40"/>
      <c r="CB5854" s="94"/>
      <c r="CC5854" s="94"/>
      <c r="CD5854" s="94"/>
      <c r="CE5854" s="40"/>
      <c r="CF5854" s="73"/>
      <c r="CG5854" s="41"/>
      <c r="CH5854" s="41"/>
      <c r="CI5854" s="41"/>
      <c r="CJ5854" s="41"/>
      <c r="CK5854" s="41"/>
      <c r="CL5854" s="68"/>
      <c r="CM5854" s="41"/>
      <c r="CN5854" s="41"/>
      <c r="CO5854" s="39"/>
      <c r="CP5854" s="78"/>
    </row>
    <row r="5855" spans="1:94" s="38" customFormat="1" x14ac:dyDescent="0.25">
      <c r="A5855" s="38">
        <v>5852</v>
      </c>
      <c r="F5855" s="39"/>
      <c r="Q5855" s="39"/>
      <c r="R5855" s="40"/>
      <c r="S5855" s="40"/>
      <c r="T5855" s="39"/>
      <c r="AG5855" s="110"/>
      <c r="AH5855" s="94"/>
      <c r="AJ5855" s="97"/>
      <c r="AL5855" s="39"/>
      <c r="AP5855" s="39"/>
      <c r="AQ5855" s="77"/>
      <c r="AR5855" s="94"/>
      <c r="AT5855" s="97"/>
      <c r="BB5855" s="79"/>
      <c r="BC5855" s="94"/>
      <c r="BE5855" s="97"/>
      <c r="BF5855" s="97"/>
      <c r="BG5855" s="40"/>
      <c r="BK5855" s="40"/>
      <c r="BL5855" s="79"/>
      <c r="BM5855" s="94"/>
      <c r="BO5855" s="97"/>
      <c r="BQ5855" s="40"/>
      <c r="BR5855" s="94"/>
      <c r="BS5855" s="94"/>
      <c r="BT5855" s="94"/>
      <c r="BU5855" s="40"/>
      <c r="BV5855" s="82"/>
      <c r="BW5855" s="94"/>
      <c r="BX5855" s="48"/>
      <c r="BY5855" s="97"/>
      <c r="BZ5855" s="48"/>
      <c r="CA5855" s="40"/>
      <c r="CB5855" s="94"/>
      <c r="CC5855" s="94"/>
      <c r="CD5855" s="94"/>
      <c r="CE5855" s="40"/>
      <c r="CF5855" s="73"/>
      <c r="CG5855" s="41"/>
      <c r="CH5855" s="41"/>
      <c r="CI5855" s="41"/>
      <c r="CJ5855" s="41"/>
      <c r="CK5855" s="41"/>
      <c r="CL5855" s="68"/>
      <c r="CM5855" s="41"/>
      <c r="CN5855" s="41"/>
      <c r="CO5855" s="39"/>
      <c r="CP5855" s="78"/>
    </row>
    <row r="5856" spans="1:94" s="38" customFormat="1" x14ac:dyDescent="0.25">
      <c r="A5856" s="38">
        <v>5853</v>
      </c>
      <c r="F5856" s="39"/>
      <c r="Q5856" s="39"/>
      <c r="R5856" s="40"/>
      <c r="S5856" s="40"/>
      <c r="T5856" s="39"/>
      <c r="AG5856" s="110"/>
      <c r="AH5856" s="94"/>
      <c r="AJ5856" s="97"/>
      <c r="AL5856" s="39"/>
      <c r="AP5856" s="39"/>
      <c r="AQ5856" s="77"/>
      <c r="AR5856" s="94"/>
      <c r="AT5856" s="97"/>
      <c r="BB5856" s="79"/>
      <c r="BC5856" s="94"/>
      <c r="BE5856" s="97"/>
      <c r="BF5856" s="97"/>
      <c r="BG5856" s="40"/>
      <c r="BK5856" s="40"/>
      <c r="BL5856" s="79"/>
      <c r="BM5856" s="94"/>
      <c r="BO5856" s="97"/>
      <c r="BQ5856" s="40"/>
      <c r="BR5856" s="94"/>
      <c r="BS5856" s="94"/>
      <c r="BT5856" s="94"/>
      <c r="BU5856" s="40"/>
      <c r="BV5856" s="82"/>
      <c r="BW5856" s="94"/>
      <c r="BX5856" s="48"/>
      <c r="BY5856" s="97"/>
      <c r="BZ5856" s="48"/>
      <c r="CA5856" s="40"/>
      <c r="CB5856" s="94"/>
      <c r="CC5856" s="94"/>
      <c r="CD5856" s="94"/>
      <c r="CE5856" s="40"/>
      <c r="CF5856" s="73"/>
      <c r="CG5856" s="41"/>
      <c r="CH5856" s="41"/>
      <c r="CI5856" s="41"/>
      <c r="CJ5856" s="41"/>
      <c r="CK5856" s="41"/>
      <c r="CL5856" s="68"/>
      <c r="CM5856" s="41"/>
      <c r="CN5856" s="41"/>
      <c r="CO5856" s="39"/>
      <c r="CP5856" s="78"/>
    </row>
    <row r="5857" spans="1:94" s="38" customFormat="1" x14ac:dyDescent="0.25">
      <c r="A5857" s="38">
        <v>5854</v>
      </c>
      <c r="F5857" s="39"/>
      <c r="Q5857" s="39"/>
      <c r="R5857" s="40"/>
      <c r="S5857" s="40"/>
      <c r="T5857" s="39"/>
      <c r="AG5857" s="110"/>
      <c r="AH5857" s="94"/>
      <c r="AJ5857" s="97"/>
      <c r="AL5857" s="39"/>
      <c r="AP5857" s="39"/>
      <c r="AQ5857" s="77"/>
      <c r="AR5857" s="94"/>
      <c r="AT5857" s="97"/>
      <c r="BB5857" s="79"/>
      <c r="BC5857" s="94"/>
      <c r="BE5857" s="97"/>
      <c r="BF5857" s="97"/>
      <c r="BG5857" s="40"/>
      <c r="BK5857" s="40"/>
      <c r="BL5857" s="79"/>
      <c r="BM5857" s="94"/>
      <c r="BO5857" s="97"/>
      <c r="BQ5857" s="40"/>
      <c r="BR5857" s="94"/>
      <c r="BS5857" s="94"/>
      <c r="BT5857" s="94"/>
      <c r="BU5857" s="40"/>
      <c r="BV5857" s="82"/>
      <c r="BW5857" s="94"/>
      <c r="BX5857" s="48"/>
      <c r="BY5857" s="97"/>
      <c r="BZ5857" s="48"/>
      <c r="CA5857" s="40"/>
      <c r="CB5857" s="94"/>
      <c r="CC5857" s="94"/>
      <c r="CD5857" s="94"/>
      <c r="CE5857" s="40"/>
      <c r="CF5857" s="73"/>
      <c r="CG5857" s="41"/>
      <c r="CH5857" s="41"/>
      <c r="CI5857" s="41"/>
      <c r="CJ5857" s="41"/>
      <c r="CK5857" s="41"/>
      <c r="CL5857" s="68"/>
      <c r="CM5857" s="41"/>
      <c r="CN5857" s="41"/>
      <c r="CO5857" s="39"/>
      <c r="CP5857" s="78"/>
    </row>
    <row r="5858" spans="1:94" s="38" customFormat="1" x14ac:dyDescent="0.25">
      <c r="A5858" s="38">
        <v>5855</v>
      </c>
      <c r="F5858" s="39"/>
      <c r="Q5858" s="39"/>
      <c r="R5858" s="40"/>
      <c r="S5858" s="40"/>
      <c r="T5858" s="39"/>
      <c r="AG5858" s="110"/>
      <c r="AH5858" s="94"/>
      <c r="AJ5858" s="97"/>
      <c r="AL5858" s="39"/>
      <c r="AP5858" s="39"/>
      <c r="AQ5858" s="77"/>
      <c r="AR5858" s="94"/>
      <c r="AT5858" s="97"/>
      <c r="BB5858" s="79"/>
      <c r="BC5858" s="94"/>
      <c r="BE5858" s="97"/>
      <c r="BF5858" s="97"/>
      <c r="BG5858" s="40"/>
      <c r="BK5858" s="40"/>
      <c r="BL5858" s="79"/>
      <c r="BM5858" s="94"/>
      <c r="BO5858" s="97"/>
      <c r="BQ5858" s="40"/>
      <c r="BR5858" s="94"/>
      <c r="BS5858" s="94"/>
      <c r="BT5858" s="94"/>
      <c r="BU5858" s="40"/>
      <c r="BV5858" s="82"/>
      <c r="BW5858" s="94"/>
      <c r="BX5858" s="48"/>
      <c r="BY5858" s="97"/>
      <c r="BZ5858" s="48"/>
      <c r="CA5858" s="40"/>
      <c r="CB5858" s="94"/>
      <c r="CC5858" s="94"/>
      <c r="CD5858" s="94"/>
      <c r="CE5858" s="40"/>
      <c r="CF5858" s="73"/>
      <c r="CG5858" s="41"/>
      <c r="CH5858" s="41"/>
      <c r="CI5858" s="41"/>
      <c r="CJ5858" s="41"/>
      <c r="CK5858" s="41"/>
      <c r="CL5858" s="68"/>
      <c r="CM5858" s="41"/>
      <c r="CN5858" s="41"/>
      <c r="CO5858" s="39"/>
      <c r="CP5858" s="78"/>
    </row>
    <row r="5859" spans="1:94" s="38" customFormat="1" x14ac:dyDescent="0.25">
      <c r="A5859" s="38">
        <v>5856</v>
      </c>
      <c r="F5859" s="39"/>
      <c r="Q5859" s="39"/>
      <c r="R5859" s="40"/>
      <c r="S5859" s="40"/>
      <c r="T5859" s="39"/>
      <c r="AG5859" s="110"/>
      <c r="AH5859" s="94"/>
      <c r="AJ5859" s="97"/>
      <c r="AL5859" s="39"/>
      <c r="AP5859" s="39"/>
      <c r="AQ5859" s="77"/>
      <c r="AR5859" s="94"/>
      <c r="AT5859" s="97"/>
      <c r="BB5859" s="79"/>
      <c r="BC5859" s="94"/>
      <c r="BE5859" s="97"/>
      <c r="BF5859" s="97"/>
      <c r="BG5859" s="40"/>
      <c r="BK5859" s="40"/>
      <c r="BL5859" s="79"/>
      <c r="BM5859" s="94"/>
      <c r="BO5859" s="97"/>
      <c r="BQ5859" s="40"/>
      <c r="BR5859" s="94"/>
      <c r="BS5859" s="94"/>
      <c r="BT5859" s="94"/>
      <c r="BU5859" s="40"/>
      <c r="BV5859" s="82"/>
      <c r="BW5859" s="94"/>
      <c r="BX5859" s="48"/>
      <c r="BY5859" s="97"/>
      <c r="BZ5859" s="48"/>
      <c r="CA5859" s="40"/>
      <c r="CB5859" s="94"/>
      <c r="CC5859" s="94"/>
      <c r="CD5859" s="94"/>
      <c r="CE5859" s="40"/>
      <c r="CF5859" s="73"/>
      <c r="CG5859" s="41"/>
      <c r="CH5859" s="41"/>
      <c r="CI5859" s="41"/>
      <c r="CJ5859" s="41"/>
      <c r="CK5859" s="41"/>
      <c r="CL5859" s="68"/>
      <c r="CM5859" s="41"/>
      <c r="CN5859" s="41"/>
      <c r="CO5859" s="39"/>
      <c r="CP5859" s="78"/>
    </row>
    <row r="5860" spans="1:94" s="38" customFormat="1" x14ac:dyDescent="0.25">
      <c r="A5860" s="38">
        <v>5857</v>
      </c>
      <c r="F5860" s="39"/>
      <c r="Q5860" s="39"/>
      <c r="R5860" s="40"/>
      <c r="S5860" s="40"/>
      <c r="T5860" s="39"/>
      <c r="AG5860" s="110"/>
      <c r="AH5860" s="94"/>
      <c r="AJ5860" s="97"/>
      <c r="AL5860" s="39"/>
      <c r="AP5860" s="39"/>
      <c r="AQ5860" s="77"/>
      <c r="AR5860" s="94"/>
      <c r="AT5860" s="97"/>
      <c r="BB5860" s="79"/>
      <c r="BC5860" s="94"/>
      <c r="BE5860" s="97"/>
      <c r="BF5860" s="97"/>
      <c r="BG5860" s="40"/>
      <c r="BK5860" s="40"/>
      <c r="BL5860" s="79"/>
      <c r="BM5860" s="94"/>
      <c r="BO5860" s="97"/>
      <c r="BQ5860" s="40"/>
      <c r="BR5860" s="94"/>
      <c r="BS5860" s="94"/>
      <c r="BT5860" s="94"/>
      <c r="BU5860" s="40"/>
      <c r="BV5860" s="82"/>
      <c r="BW5860" s="94"/>
      <c r="BX5860" s="48"/>
      <c r="BY5860" s="97"/>
      <c r="BZ5860" s="48"/>
      <c r="CA5860" s="40"/>
      <c r="CB5860" s="94"/>
      <c r="CC5860" s="94"/>
      <c r="CD5860" s="94"/>
      <c r="CE5860" s="40"/>
      <c r="CF5860" s="73"/>
      <c r="CG5860" s="41"/>
      <c r="CH5860" s="41"/>
      <c r="CI5860" s="41"/>
      <c r="CJ5860" s="41"/>
      <c r="CK5860" s="41"/>
      <c r="CL5860" s="68"/>
      <c r="CM5860" s="41"/>
      <c r="CN5860" s="41"/>
      <c r="CO5860" s="39"/>
      <c r="CP5860" s="78"/>
    </row>
    <row r="5861" spans="1:94" s="38" customFormat="1" x14ac:dyDescent="0.25">
      <c r="A5861" s="38">
        <v>5858</v>
      </c>
      <c r="F5861" s="39"/>
      <c r="Q5861" s="39"/>
      <c r="R5861" s="40"/>
      <c r="S5861" s="40"/>
      <c r="T5861" s="39"/>
      <c r="AG5861" s="110"/>
      <c r="AH5861" s="94"/>
      <c r="AJ5861" s="97"/>
      <c r="AL5861" s="39"/>
      <c r="AP5861" s="39"/>
      <c r="AQ5861" s="77"/>
      <c r="AR5861" s="94"/>
      <c r="AT5861" s="97"/>
      <c r="BB5861" s="79"/>
      <c r="BC5861" s="94"/>
      <c r="BE5861" s="97"/>
      <c r="BF5861" s="97"/>
      <c r="BG5861" s="40"/>
      <c r="BK5861" s="40"/>
      <c r="BL5861" s="79"/>
      <c r="BM5861" s="94"/>
      <c r="BO5861" s="97"/>
      <c r="BQ5861" s="40"/>
      <c r="BR5861" s="94"/>
      <c r="BS5861" s="94"/>
      <c r="BT5861" s="94"/>
      <c r="BU5861" s="40"/>
      <c r="BV5861" s="82"/>
      <c r="BW5861" s="94"/>
      <c r="BX5861" s="48"/>
      <c r="BY5861" s="97"/>
      <c r="BZ5861" s="48"/>
      <c r="CA5861" s="40"/>
      <c r="CB5861" s="94"/>
      <c r="CC5861" s="94"/>
      <c r="CD5861" s="94"/>
      <c r="CE5861" s="40"/>
      <c r="CF5861" s="73"/>
      <c r="CG5861" s="41"/>
      <c r="CH5861" s="41"/>
      <c r="CI5861" s="41"/>
      <c r="CJ5861" s="41"/>
      <c r="CK5861" s="41"/>
      <c r="CL5861" s="68"/>
      <c r="CM5861" s="41"/>
      <c r="CN5861" s="41"/>
      <c r="CO5861" s="39"/>
      <c r="CP5861" s="78"/>
    </row>
    <row r="5862" spans="1:94" s="38" customFormat="1" x14ac:dyDescent="0.25">
      <c r="A5862" s="38">
        <v>5859</v>
      </c>
      <c r="F5862" s="39"/>
      <c r="Q5862" s="39"/>
      <c r="R5862" s="40"/>
      <c r="S5862" s="40"/>
      <c r="T5862" s="39"/>
      <c r="AG5862" s="110"/>
      <c r="AH5862" s="94"/>
      <c r="AJ5862" s="97"/>
      <c r="AL5862" s="39"/>
      <c r="AP5862" s="39"/>
      <c r="AQ5862" s="77"/>
      <c r="AR5862" s="94"/>
      <c r="AT5862" s="97"/>
      <c r="BB5862" s="79"/>
      <c r="BC5862" s="94"/>
      <c r="BE5862" s="97"/>
      <c r="BF5862" s="97"/>
      <c r="BG5862" s="40"/>
      <c r="BK5862" s="40"/>
      <c r="BL5862" s="79"/>
      <c r="BM5862" s="94"/>
      <c r="BO5862" s="97"/>
      <c r="BQ5862" s="40"/>
      <c r="BR5862" s="94"/>
      <c r="BS5862" s="94"/>
      <c r="BT5862" s="94"/>
      <c r="BU5862" s="40"/>
      <c r="BV5862" s="82"/>
      <c r="BW5862" s="94"/>
      <c r="BX5862" s="48"/>
      <c r="BY5862" s="97"/>
      <c r="BZ5862" s="48"/>
      <c r="CA5862" s="40"/>
      <c r="CB5862" s="94"/>
      <c r="CC5862" s="94"/>
      <c r="CD5862" s="94"/>
      <c r="CE5862" s="40"/>
      <c r="CF5862" s="73"/>
      <c r="CG5862" s="41"/>
      <c r="CH5862" s="41"/>
      <c r="CI5862" s="41"/>
      <c r="CJ5862" s="41"/>
      <c r="CK5862" s="41"/>
      <c r="CL5862" s="68"/>
      <c r="CM5862" s="41"/>
      <c r="CN5862" s="41"/>
      <c r="CO5862" s="39"/>
      <c r="CP5862" s="78"/>
    </row>
    <row r="5863" spans="1:94" s="38" customFormat="1" x14ac:dyDescent="0.25">
      <c r="A5863" s="38">
        <v>5860</v>
      </c>
      <c r="F5863" s="39"/>
      <c r="Q5863" s="39"/>
      <c r="R5863" s="40"/>
      <c r="S5863" s="40"/>
      <c r="T5863" s="39"/>
      <c r="AG5863" s="110"/>
      <c r="AH5863" s="94"/>
      <c r="AJ5863" s="97"/>
      <c r="AL5863" s="39"/>
      <c r="AP5863" s="39"/>
      <c r="AQ5863" s="77"/>
      <c r="AR5863" s="94"/>
      <c r="AT5863" s="97"/>
      <c r="BB5863" s="79"/>
      <c r="BC5863" s="94"/>
      <c r="BE5863" s="97"/>
      <c r="BF5863" s="97"/>
      <c r="BG5863" s="40"/>
      <c r="BK5863" s="40"/>
      <c r="BL5863" s="79"/>
      <c r="BM5863" s="94"/>
      <c r="BO5863" s="97"/>
      <c r="BQ5863" s="40"/>
      <c r="BR5863" s="94"/>
      <c r="BS5863" s="94"/>
      <c r="BT5863" s="94"/>
      <c r="BU5863" s="40"/>
      <c r="BV5863" s="82"/>
      <c r="BW5863" s="94"/>
      <c r="BX5863" s="48"/>
      <c r="BY5863" s="97"/>
      <c r="BZ5863" s="48"/>
      <c r="CA5863" s="40"/>
      <c r="CB5863" s="94"/>
      <c r="CC5863" s="94"/>
      <c r="CD5863" s="94"/>
      <c r="CE5863" s="40"/>
      <c r="CF5863" s="73"/>
      <c r="CG5863" s="41"/>
      <c r="CH5863" s="41"/>
      <c r="CI5863" s="41"/>
      <c r="CJ5863" s="41"/>
      <c r="CK5863" s="41"/>
      <c r="CL5863" s="68"/>
      <c r="CM5863" s="41"/>
      <c r="CN5863" s="41"/>
      <c r="CO5863" s="39"/>
      <c r="CP5863" s="78"/>
    </row>
    <row r="5864" spans="1:94" s="38" customFormat="1" x14ac:dyDescent="0.25">
      <c r="A5864" s="38">
        <v>5861</v>
      </c>
      <c r="F5864" s="39"/>
      <c r="Q5864" s="39"/>
      <c r="R5864" s="40"/>
      <c r="S5864" s="40"/>
      <c r="T5864" s="39"/>
      <c r="AG5864" s="110"/>
      <c r="AH5864" s="94"/>
      <c r="AJ5864" s="97"/>
      <c r="AL5864" s="39"/>
      <c r="AP5864" s="39"/>
      <c r="AQ5864" s="77"/>
      <c r="AR5864" s="94"/>
      <c r="AT5864" s="97"/>
      <c r="BB5864" s="79"/>
      <c r="BC5864" s="94"/>
      <c r="BE5864" s="97"/>
      <c r="BF5864" s="97"/>
      <c r="BG5864" s="40"/>
      <c r="BK5864" s="40"/>
      <c r="BL5864" s="79"/>
      <c r="BM5864" s="94"/>
      <c r="BO5864" s="97"/>
      <c r="BQ5864" s="40"/>
      <c r="BR5864" s="94"/>
      <c r="BS5864" s="94"/>
      <c r="BT5864" s="94"/>
      <c r="BU5864" s="40"/>
      <c r="BV5864" s="82"/>
      <c r="BW5864" s="94"/>
      <c r="BX5864" s="48"/>
      <c r="BY5864" s="97"/>
      <c r="BZ5864" s="48"/>
      <c r="CA5864" s="40"/>
      <c r="CB5864" s="94"/>
      <c r="CC5864" s="94"/>
      <c r="CD5864" s="94"/>
      <c r="CE5864" s="40"/>
      <c r="CF5864" s="73"/>
      <c r="CG5864" s="41"/>
      <c r="CH5864" s="41"/>
      <c r="CI5864" s="41"/>
      <c r="CJ5864" s="41"/>
      <c r="CK5864" s="41"/>
      <c r="CL5864" s="68"/>
      <c r="CM5864" s="41"/>
      <c r="CN5864" s="41"/>
      <c r="CO5864" s="39"/>
      <c r="CP5864" s="78"/>
    </row>
    <row r="5865" spans="1:94" s="38" customFormat="1" x14ac:dyDescent="0.25">
      <c r="A5865" s="38">
        <v>5862</v>
      </c>
      <c r="F5865" s="39"/>
      <c r="Q5865" s="39"/>
      <c r="R5865" s="40"/>
      <c r="S5865" s="40"/>
      <c r="T5865" s="39"/>
      <c r="AG5865" s="110"/>
      <c r="AH5865" s="94"/>
      <c r="AJ5865" s="97"/>
      <c r="AL5865" s="39"/>
      <c r="AP5865" s="39"/>
      <c r="AQ5865" s="77"/>
      <c r="AR5865" s="94"/>
      <c r="AT5865" s="97"/>
      <c r="BB5865" s="79"/>
      <c r="BC5865" s="94"/>
      <c r="BE5865" s="97"/>
      <c r="BF5865" s="97"/>
      <c r="BG5865" s="40"/>
      <c r="BK5865" s="40"/>
      <c r="BL5865" s="79"/>
      <c r="BM5865" s="94"/>
      <c r="BO5865" s="97"/>
      <c r="BQ5865" s="40"/>
      <c r="BR5865" s="94"/>
      <c r="BS5865" s="94"/>
      <c r="BT5865" s="94"/>
      <c r="BU5865" s="40"/>
      <c r="BV5865" s="82"/>
      <c r="BW5865" s="94"/>
      <c r="BX5865" s="48"/>
      <c r="BY5865" s="97"/>
      <c r="BZ5865" s="48"/>
      <c r="CA5865" s="40"/>
      <c r="CB5865" s="94"/>
      <c r="CC5865" s="94"/>
      <c r="CD5865" s="94"/>
      <c r="CE5865" s="40"/>
      <c r="CF5865" s="73"/>
      <c r="CG5865" s="41"/>
      <c r="CH5865" s="41"/>
      <c r="CI5865" s="41"/>
      <c r="CJ5865" s="41"/>
      <c r="CK5865" s="41"/>
      <c r="CL5865" s="68"/>
      <c r="CM5865" s="41"/>
      <c r="CN5865" s="41"/>
      <c r="CO5865" s="39"/>
      <c r="CP5865" s="78"/>
    </row>
    <row r="5866" spans="1:94" s="38" customFormat="1" x14ac:dyDescent="0.25">
      <c r="A5866" s="38">
        <v>5863</v>
      </c>
      <c r="F5866" s="39"/>
      <c r="Q5866" s="39"/>
      <c r="R5866" s="40"/>
      <c r="S5866" s="40"/>
      <c r="T5866" s="39"/>
      <c r="AG5866" s="110"/>
      <c r="AH5866" s="94"/>
      <c r="AJ5866" s="97"/>
      <c r="AL5866" s="39"/>
      <c r="AP5866" s="39"/>
      <c r="AQ5866" s="77"/>
      <c r="AR5866" s="94"/>
      <c r="AT5866" s="97"/>
      <c r="BB5866" s="79"/>
      <c r="BC5866" s="94"/>
      <c r="BE5866" s="97"/>
      <c r="BF5866" s="97"/>
      <c r="BG5866" s="40"/>
      <c r="BK5866" s="40"/>
      <c r="BL5866" s="79"/>
      <c r="BM5866" s="94"/>
      <c r="BO5866" s="97"/>
      <c r="BQ5866" s="40"/>
      <c r="BR5866" s="94"/>
      <c r="BS5866" s="94"/>
      <c r="BT5866" s="94"/>
      <c r="BU5866" s="40"/>
      <c r="BV5866" s="82"/>
      <c r="BW5866" s="94"/>
      <c r="BX5866" s="48"/>
      <c r="BY5866" s="97"/>
      <c r="BZ5866" s="48"/>
      <c r="CA5866" s="40"/>
      <c r="CB5866" s="94"/>
      <c r="CC5866" s="94"/>
      <c r="CD5866" s="94"/>
      <c r="CE5866" s="40"/>
      <c r="CF5866" s="73"/>
      <c r="CG5866" s="41"/>
      <c r="CH5866" s="41"/>
      <c r="CI5866" s="41"/>
      <c r="CJ5866" s="41"/>
      <c r="CK5866" s="41"/>
      <c r="CL5866" s="68"/>
      <c r="CM5866" s="41"/>
      <c r="CN5866" s="41"/>
      <c r="CO5866" s="39"/>
      <c r="CP5866" s="78"/>
    </row>
    <row r="5867" spans="1:94" s="38" customFormat="1" x14ac:dyDescent="0.25">
      <c r="A5867" s="38">
        <v>5864</v>
      </c>
      <c r="F5867" s="39"/>
      <c r="Q5867" s="39"/>
      <c r="R5867" s="40"/>
      <c r="S5867" s="40"/>
      <c r="T5867" s="39"/>
      <c r="AG5867" s="110"/>
      <c r="AH5867" s="94"/>
      <c r="AJ5867" s="97"/>
      <c r="AL5867" s="39"/>
      <c r="AP5867" s="39"/>
      <c r="AQ5867" s="77"/>
      <c r="AR5867" s="94"/>
      <c r="AT5867" s="97"/>
      <c r="BB5867" s="79"/>
      <c r="BC5867" s="94"/>
      <c r="BE5867" s="97"/>
      <c r="BF5867" s="97"/>
      <c r="BG5867" s="40"/>
      <c r="BK5867" s="40"/>
      <c r="BL5867" s="79"/>
      <c r="BM5867" s="94"/>
      <c r="BO5867" s="97"/>
      <c r="BQ5867" s="40"/>
      <c r="BR5867" s="94"/>
      <c r="BS5867" s="94"/>
      <c r="BT5867" s="94"/>
      <c r="BU5867" s="40"/>
      <c r="BV5867" s="82"/>
      <c r="BW5867" s="94"/>
      <c r="BX5867" s="48"/>
      <c r="BY5867" s="97"/>
      <c r="BZ5867" s="48"/>
      <c r="CA5867" s="40"/>
      <c r="CB5867" s="94"/>
      <c r="CC5867" s="94"/>
      <c r="CD5867" s="94"/>
      <c r="CE5867" s="40"/>
      <c r="CF5867" s="73"/>
      <c r="CG5867" s="41"/>
      <c r="CH5867" s="41"/>
      <c r="CI5867" s="41"/>
      <c r="CJ5867" s="41"/>
      <c r="CK5867" s="41"/>
      <c r="CL5867" s="68"/>
      <c r="CM5867" s="41"/>
      <c r="CN5867" s="41"/>
      <c r="CO5867" s="39"/>
      <c r="CP5867" s="78"/>
    </row>
    <row r="5868" spans="1:94" s="38" customFormat="1" x14ac:dyDescent="0.25">
      <c r="A5868" s="38">
        <v>5865</v>
      </c>
      <c r="F5868" s="39"/>
      <c r="Q5868" s="39"/>
      <c r="R5868" s="40"/>
      <c r="S5868" s="40"/>
      <c r="T5868" s="39"/>
      <c r="AG5868" s="110"/>
      <c r="AH5868" s="94"/>
      <c r="AJ5868" s="97"/>
      <c r="AL5868" s="39"/>
      <c r="AP5868" s="39"/>
      <c r="AQ5868" s="77"/>
      <c r="AR5868" s="94"/>
      <c r="AT5868" s="97"/>
      <c r="BB5868" s="79"/>
      <c r="BC5868" s="94"/>
      <c r="BE5868" s="97"/>
      <c r="BF5868" s="97"/>
      <c r="BG5868" s="40"/>
      <c r="BK5868" s="40"/>
      <c r="BL5868" s="79"/>
      <c r="BM5868" s="94"/>
      <c r="BO5868" s="97"/>
      <c r="BQ5868" s="40"/>
      <c r="BR5868" s="94"/>
      <c r="BS5868" s="94"/>
      <c r="BT5868" s="94"/>
      <c r="BU5868" s="40"/>
      <c r="BV5868" s="82"/>
      <c r="BW5868" s="94"/>
      <c r="BX5868" s="48"/>
      <c r="BY5868" s="97"/>
      <c r="BZ5868" s="48"/>
      <c r="CA5868" s="40"/>
      <c r="CB5868" s="94"/>
      <c r="CC5868" s="94"/>
      <c r="CD5868" s="94"/>
      <c r="CE5868" s="40"/>
      <c r="CF5868" s="73"/>
      <c r="CG5868" s="41"/>
      <c r="CH5868" s="41"/>
      <c r="CI5868" s="41"/>
      <c r="CJ5868" s="41"/>
      <c r="CK5868" s="41"/>
      <c r="CL5868" s="68"/>
      <c r="CM5868" s="41"/>
      <c r="CN5868" s="41"/>
      <c r="CO5868" s="39"/>
      <c r="CP5868" s="78"/>
    </row>
    <row r="5869" spans="1:94" s="38" customFormat="1" x14ac:dyDescent="0.25">
      <c r="A5869" s="38">
        <v>5866</v>
      </c>
      <c r="F5869" s="39"/>
      <c r="Q5869" s="39"/>
      <c r="R5869" s="40"/>
      <c r="S5869" s="40"/>
      <c r="T5869" s="39"/>
      <c r="AG5869" s="110"/>
      <c r="AH5869" s="94"/>
      <c r="AJ5869" s="97"/>
      <c r="AL5869" s="39"/>
      <c r="AP5869" s="39"/>
      <c r="AQ5869" s="77"/>
      <c r="AR5869" s="94"/>
      <c r="AT5869" s="97"/>
      <c r="BB5869" s="79"/>
      <c r="BC5869" s="94"/>
      <c r="BE5869" s="97"/>
      <c r="BF5869" s="97"/>
      <c r="BG5869" s="40"/>
      <c r="BK5869" s="40"/>
      <c r="BL5869" s="79"/>
      <c r="BM5869" s="94"/>
      <c r="BO5869" s="97"/>
      <c r="BQ5869" s="40"/>
      <c r="BR5869" s="94"/>
      <c r="BS5869" s="94"/>
      <c r="BT5869" s="94"/>
      <c r="BU5869" s="40"/>
      <c r="BV5869" s="82"/>
      <c r="BW5869" s="94"/>
      <c r="BX5869" s="48"/>
      <c r="BY5869" s="97"/>
      <c r="BZ5869" s="48"/>
      <c r="CA5869" s="40"/>
      <c r="CB5869" s="94"/>
      <c r="CC5869" s="94"/>
      <c r="CD5869" s="94"/>
      <c r="CE5869" s="40"/>
      <c r="CF5869" s="73"/>
      <c r="CG5869" s="41"/>
      <c r="CH5869" s="41"/>
      <c r="CI5869" s="41"/>
      <c r="CJ5869" s="41"/>
      <c r="CK5869" s="41"/>
      <c r="CL5869" s="68"/>
      <c r="CM5869" s="41"/>
      <c r="CN5869" s="41"/>
      <c r="CO5869" s="39"/>
      <c r="CP5869" s="78"/>
    </row>
    <row r="5870" spans="1:94" s="38" customFormat="1" x14ac:dyDescent="0.25">
      <c r="A5870" s="38">
        <v>5867</v>
      </c>
      <c r="F5870" s="39"/>
      <c r="Q5870" s="39"/>
      <c r="R5870" s="40"/>
      <c r="S5870" s="40"/>
      <c r="T5870" s="39"/>
      <c r="AG5870" s="110"/>
      <c r="AH5870" s="94"/>
      <c r="AJ5870" s="97"/>
      <c r="AL5870" s="39"/>
      <c r="AP5870" s="39"/>
      <c r="AQ5870" s="77"/>
      <c r="AR5870" s="94"/>
      <c r="AT5870" s="97"/>
      <c r="BB5870" s="79"/>
      <c r="BC5870" s="94"/>
      <c r="BE5870" s="97"/>
      <c r="BF5870" s="97"/>
      <c r="BG5870" s="40"/>
      <c r="BK5870" s="40"/>
      <c r="BL5870" s="79"/>
      <c r="BM5870" s="94"/>
      <c r="BO5870" s="97"/>
      <c r="BQ5870" s="40"/>
      <c r="BR5870" s="94"/>
      <c r="BS5870" s="94"/>
      <c r="BT5870" s="94"/>
      <c r="BU5870" s="40"/>
      <c r="BV5870" s="82"/>
      <c r="BW5870" s="94"/>
      <c r="BX5870" s="48"/>
      <c r="BY5870" s="97"/>
      <c r="BZ5870" s="48"/>
      <c r="CA5870" s="40"/>
      <c r="CB5870" s="94"/>
      <c r="CC5870" s="94"/>
      <c r="CD5870" s="94"/>
      <c r="CE5870" s="40"/>
      <c r="CF5870" s="73"/>
      <c r="CG5870" s="41"/>
      <c r="CH5870" s="41"/>
      <c r="CI5870" s="41"/>
      <c r="CJ5870" s="41"/>
      <c r="CK5870" s="41"/>
      <c r="CL5870" s="68"/>
      <c r="CM5870" s="41"/>
      <c r="CN5870" s="41"/>
      <c r="CO5870" s="39"/>
      <c r="CP5870" s="78"/>
    </row>
    <row r="5871" spans="1:94" s="38" customFormat="1" x14ac:dyDescent="0.25">
      <c r="A5871" s="38">
        <v>5868</v>
      </c>
      <c r="F5871" s="39"/>
      <c r="Q5871" s="39"/>
      <c r="R5871" s="40"/>
      <c r="S5871" s="40"/>
      <c r="T5871" s="39"/>
      <c r="AG5871" s="110"/>
      <c r="AH5871" s="94"/>
      <c r="AJ5871" s="97"/>
      <c r="AL5871" s="39"/>
      <c r="AP5871" s="39"/>
      <c r="AQ5871" s="77"/>
      <c r="AR5871" s="94"/>
      <c r="AT5871" s="97"/>
      <c r="BB5871" s="79"/>
      <c r="BC5871" s="94"/>
      <c r="BE5871" s="97"/>
      <c r="BF5871" s="97"/>
      <c r="BG5871" s="40"/>
      <c r="BK5871" s="40"/>
      <c r="BL5871" s="79"/>
      <c r="BM5871" s="94"/>
      <c r="BO5871" s="97"/>
      <c r="BQ5871" s="40"/>
      <c r="BR5871" s="94"/>
      <c r="BS5871" s="94"/>
      <c r="BT5871" s="94"/>
      <c r="BU5871" s="40"/>
      <c r="BV5871" s="82"/>
      <c r="BW5871" s="94"/>
      <c r="BX5871" s="48"/>
      <c r="BY5871" s="97"/>
      <c r="BZ5871" s="48"/>
      <c r="CA5871" s="40"/>
      <c r="CB5871" s="94"/>
      <c r="CC5871" s="94"/>
      <c r="CD5871" s="94"/>
      <c r="CE5871" s="40"/>
      <c r="CF5871" s="73"/>
      <c r="CG5871" s="41"/>
      <c r="CH5871" s="41"/>
      <c r="CI5871" s="41"/>
      <c r="CJ5871" s="41"/>
      <c r="CK5871" s="41"/>
      <c r="CL5871" s="68"/>
      <c r="CM5871" s="41"/>
      <c r="CN5871" s="41"/>
      <c r="CO5871" s="39"/>
      <c r="CP5871" s="78"/>
    </row>
    <row r="5872" spans="1:94" s="38" customFormat="1" x14ac:dyDescent="0.25">
      <c r="A5872" s="38">
        <v>5869</v>
      </c>
      <c r="F5872" s="39"/>
      <c r="Q5872" s="39"/>
      <c r="R5872" s="40"/>
      <c r="S5872" s="40"/>
      <c r="T5872" s="39"/>
      <c r="AG5872" s="110"/>
      <c r="AH5872" s="94"/>
      <c r="AJ5872" s="97"/>
      <c r="AL5872" s="39"/>
      <c r="AP5872" s="39"/>
      <c r="AQ5872" s="77"/>
      <c r="AR5872" s="94"/>
      <c r="AT5872" s="97"/>
      <c r="BB5872" s="79"/>
      <c r="BC5872" s="94"/>
      <c r="BE5872" s="97"/>
      <c r="BF5872" s="97"/>
      <c r="BG5872" s="40"/>
      <c r="BK5872" s="40"/>
      <c r="BL5872" s="79"/>
      <c r="BM5872" s="94"/>
      <c r="BO5872" s="97"/>
      <c r="BQ5872" s="40"/>
      <c r="BR5872" s="94"/>
      <c r="BS5872" s="94"/>
      <c r="BT5872" s="94"/>
      <c r="BU5872" s="40"/>
      <c r="BV5872" s="82"/>
      <c r="BW5872" s="94"/>
      <c r="BX5872" s="48"/>
      <c r="BY5872" s="97"/>
      <c r="BZ5872" s="48"/>
      <c r="CA5872" s="40"/>
      <c r="CB5872" s="94"/>
      <c r="CC5872" s="94"/>
      <c r="CD5872" s="94"/>
      <c r="CE5872" s="40"/>
      <c r="CF5872" s="73"/>
      <c r="CG5872" s="41"/>
      <c r="CH5872" s="41"/>
      <c r="CI5872" s="41"/>
      <c r="CJ5872" s="41"/>
      <c r="CK5872" s="41"/>
      <c r="CL5872" s="68"/>
      <c r="CM5872" s="41"/>
      <c r="CN5872" s="41"/>
      <c r="CO5872" s="39"/>
      <c r="CP5872" s="78"/>
    </row>
    <row r="5873" spans="1:94" s="38" customFormat="1" x14ac:dyDescent="0.25">
      <c r="A5873" s="38">
        <v>5870</v>
      </c>
      <c r="F5873" s="39"/>
      <c r="Q5873" s="39"/>
      <c r="R5873" s="40"/>
      <c r="S5873" s="40"/>
      <c r="T5873" s="39"/>
      <c r="AG5873" s="110"/>
      <c r="AH5873" s="94"/>
      <c r="AJ5873" s="97"/>
      <c r="AL5873" s="39"/>
      <c r="AP5873" s="39"/>
      <c r="AQ5873" s="77"/>
      <c r="AR5873" s="94"/>
      <c r="AT5873" s="97"/>
      <c r="BB5873" s="79"/>
      <c r="BC5873" s="94"/>
      <c r="BE5873" s="97"/>
      <c r="BF5873" s="97"/>
      <c r="BG5873" s="40"/>
      <c r="BK5873" s="40"/>
      <c r="BL5873" s="79"/>
      <c r="BM5873" s="94"/>
      <c r="BO5873" s="97"/>
      <c r="BQ5873" s="40"/>
      <c r="BR5873" s="94"/>
      <c r="BS5873" s="94"/>
      <c r="BT5873" s="94"/>
      <c r="BU5873" s="40"/>
      <c r="BV5873" s="82"/>
      <c r="BW5873" s="94"/>
      <c r="BX5873" s="48"/>
      <c r="BY5873" s="97"/>
      <c r="BZ5873" s="48"/>
      <c r="CA5873" s="40"/>
      <c r="CB5873" s="94"/>
      <c r="CC5873" s="94"/>
      <c r="CD5873" s="94"/>
      <c r="CE5873" s="40"/>
      <c r="CF5873" s="73"/>
      <c r="CG5873" s="41"/>
      <c r="CH5873" s="41"/>
      <c r="CI5873" s="41"/>
      <c r="CJ5873" s="41"/>
      <c r="CK5873" s="41"/>
      <c r="CL5873" s="68"/>
      <c r="CM5873" s="41"/>
      <c r="CN5873" s="41"/>
      <c r="CO5873" s="39"/>
      <c r="CP5873" s="78"/>
    </row>
    <row r="5874" spans="1:94" s="38" customFormat="1" x14ac:dyDescent="0.25">
      <c r="A5874" s="38">
        <v>5871</v>
      </c>
      <c r="F5874" s="39"/>
      <c r="Q5874" s="39"/>
      <c r="R5874" s="40"/>
      <c r="S5874" s="40"/>
      <c r="T5874" s="39"/>
      <c r="AG5874" s="110"/>
      <c r="AH5874" s="94"/>
      <c r="AJ5874" s="97"/>
      <c r="AL5874" s="39"/>
      <c r="AP5874" s="39"/>
      <c r="AQ5874" s="77"/>
      <c r="AR5874" s="94"/>
      <c r="AT5874" s="97"/>
      <c r="BB5874" s="79"/>
      <c r="BC5874" s="94"/>
      <c r="BE5874" s="97"/>
      <c r="BF5874" s="97"/>
      <c r="BG5874" s="40"/>
      <c r="BK5874" s="40"/>
      <c r="BL5874" s="79"/>
      <c r="BM5874" s="94"/>
      <c r="BO5874" s="97"/>
      <c r="BQ5874" s="40"/>
      <c r="BR5874" s="94"/>
      <c r="BS5874" s="94"/>
      <c r="BT5874" s="94"/>
      <c r="BU5874" s="40"/>
      <c r="BV5874" s="82"/>
      <c r="BW5874" s="94"/>
      <c r="BX5874" s="48"/>
      <c r="BY5874" s="97"/>
      <c r="BZ5874" s="48"/>
      <c r="CA5874" s="40"/>
      <c r="CB5874" s="94"/>
      <c r="CC5874" s="94"/>
      <c r="CD5874" s="94"/>
      <c r="CE5874" s="40"/>
      <c r="CF5874" s="73"/>
      <c r="CG5874" s="41"/>
      <c r="CH5874" s="41"/>
      <c r="CI5874" s="41"/>
      <c r="CJ5874" s="41"/>
      <c r="CK5874" s="41"/>
      <c r="CL5874" s="68"/>
      <c r="CM5874" s="41"/>
      <c r="CN5874" s="41"/>
      <c r="CO5874" s="39"/>
      <c r="CP5874" s="78"/>
    </row>
    <row r="5875" spans="1:94" s="38" customFormat="1" x14ac:dyDescent="0.25">
      <c r="A5875" s="38">
        <v>5872</v>
      </c>
      <c r="F5875" s="39"/>
      <c r="Q5875" s="39"/>
      <c r="R5875" s="40"/>
      <c r="S5875" s="40"/>
      <c r="T5875" s="39"/>
      <c r="AG5875" s="110"/>
      <c r="AH5875" s="94"/>
      <c r="AJ5875" s="97"/>
      <c r="AL5875" s="39"/>
      <c r="AP5875" s="39"/>
      <c r="AQ5875" s="77"/>
      <c r="AR5875" s="94"/>
      <c r="AT5875" s="97"/>
      <c r="BB5875" s="79"/>
      <c r="BC5875" s="94"/>
      <c r="BE5875" s="97"/>
      <c r="BF5875" s="97"/>
      <c r="BG5875" s="40"/>
      <c r="BK5875" s="40"/>
      <c r="BL5875" s="79"/>
      <c r="BM5875" s="94"/>
      <c r="BO5875" s="97"/>
      <c r="BQ5875" s="40"/>
      <c r="BR5875" s="94"/>
      <c r="BS5875" s="94"/>
      <c r="BT5875" s="94"/>
      <c r="BU5875" s="40"/>
      <c r="BV5875" s="82"/>
      <c r="BW5875" s="94"/>
      <c r="BX5875" s="48"/>
      <c r="BY5875" s="97"/>
      <c r="BZ5875" s="48"/>
      <c r="CA5875" s="40"/>
      <c r="CB5875" s="94"/>
      <c r="CC5875" s="94"/>
      <c r="CD5875" s="94"/>
      <c r="CE5875" s="40"/>
      <c r="CF5875" s="73"/>
      <c r="CG5875" s="41"/>
      <c r="CH5875" s="41"/>
      <c r="CI5875" s="41"/>
      <c r="CJ5875" s="41"/>
      <c r="CK5875" s="41"/>
      <c r="CL5875" s="68"/>
      <c r="CM5875" s="41"/>
      <c r="CN5875" s="41"/>
      <c r="CO5875" s="39"/>
      <c r="CP5875" s="78"/>
    </row>
    <row r="5876" spans="1:94" s="38" customFormat="1" x14ac:dyDescent="0.25">
      <c r="A5876" s="38">
        <v>5873</v>
      </c>
      <c r="F5876" s="39"/>
      <c r="Q5876" s="39"/>
      <c r="R5876" s="40"/>
      <c r="S5876" s="40"/>
      <c r="T5876" s="39"/>
      <c r="AG5876" s="110"/>
      <c r="AH5876" s="94"/>
      <c r="AJ5876" s="97"/>
      <c r="AL5876" s="39"/>
      <c r="AP5876" s="39"/>
      <c r="AQ5876" s="77"/>
      <c r="AR5876" s="94"/>
      <c r="AT5876" s="97"/>
      <c r="BB5876" s="79"/>
      <c r="BC5876" s="94"/>
      <c r="BE5876" s="97"/>
      <c r="BF5876" s="97"/>
      <c r="BG5876" s="40"/>
      <c r="BK5876" s="40"/>
      <c r="BL5876" s="79"/>
      <c r="BM5876" s="94"/>
      <c r="BO5876" s="97"/>
      <c r="BQ5876" s="40"/>
      <c r="BR5876" s="94"/>
      <c r="BS5876" s="94"/>
      <c r="BT5876" s="94"/>
      <c r="BU5876" s="40"/>
      <c r="BV5876" s="82"/>
      <c r="BW5876" s="94"/>
      <c r="BX5876" s="48"/>
      <c r="BY5876" s="97"/>
      <c r="BZ5876" s="48"/>
      <c r="CA5876" s="40"/>
      <c r="CB5876" s="94"/>
      <c r="CC5876" s="94"/>
      <c r="CD5876" s="94"/>
      <c r="CE5876" s="40"/>
      <c r="CF5876" s="73"/>
      <c r="CG5876" s="41"/>
      <c r="CH5876" s="41"/>
      <c r="CI5876" s="41"/>
      <c r="CJ5876" s="41"/>
      <c r="CK5876" s="41"/>
      <c r="CL5876" s="68"/>
      <c r="CM5876" s="41"/>
      <c r="CN5876" s="41"/>
      <c r="CO5876" s="39"/>
      <c r="CP5876" s="78"/>
    </row>
    <row r="5877" spans="1:94" s="38" customFormat="1" x14ac:dyDescent="0.25">
      <c r="A5877" s="38">
        <v>5874</v>
      </c>
      <c r="F5877" s="39"/>
      <c r="Q5877" s="39"/>
      <c r="R5877" s="40"/>
      <c r="S5877" s="40"/>
      <c r="T5877" s="39"/>
      <c r="AG5877" s="110"/>
      <c r="AH5877" s="94"/>
      <c r="AJ5877" s="97"/>
      <c r="AL5877" s="39"/>
      <c r="AP5877" s="39"/>
      <c r="AQ5877" s="77"/>
      <c r="AR5877" s="94"/>
      <c r="AT5877" s="97"/>
      <c r="BB5877" s="79"/>
      <c r="BC5877" s="94"/>
      <c r="BE5877" s="97"/>
      <c r="BF5877" s="97"/>
      <c r="BG5877" s="40"/>
      <c r="BK5877" s="40"/>
      <c r="BL5877" s="79"/>
      <c r="BM5877" s="94"/>
      <c r="BO5877" s="97"/>
      <c r="BQ5877" s="40"/>
      <c r="BR5877" s="94"/>
      <c r="BS5877" s="94"/>
      <c r="BT5877" s="94"/>
      <c r="BU5877" s="40"/>
      <c r="BV5877" s="82"/>
      <c r="BW5877" s="94"/>
      <c r="BX5877" s="48"/>
      <c r="BY5877" s="97"/>
      <c r="BZ5877" s="48"/>
      <c r="CA5877" s="40"/>
      <c r="CB5877" s="94"/>
      <c r="CC5877" s="94"/>
      <c r="CD5877" s="94"/>
      <c r="CE5877" s="40"/>
      <c r="CF5877" s="73"/>
      <c r="CG5877" s="41"/>
      <c r="CH5877" s="41"/>
      <c r="CI5877" s="41"/>
      <c r="CJ5877" s="41"/>
      <c r="CK5877" s="41"/>
      <c r="CL5877" s="68"/>
      <c r="CM5877" s="41"/>
      <c r="CN5877" s="41"/>
      <c r="CO5877" s="39"/>
      <c r="CP5877" s="78"/>
    </row>
    <row r="5878" spans="1:94" s="38" customFormat="1" x14ac:dyDescent="0.25">
      <c r="A5878" s="38">
        <v>5875</v>
      </c>
      <c r="F5878" s="39"/>
      <c r="Q5878" s="39"/>
      <c r="R5878" s="40"/>
      <c r="S5878" s="40"/>
      <c r="T5878" s="39"/>
      <c r="AG5878" s="110"/>
      <c r="AH5878" s="94"/>
      <c r="AJ5878" s="97"/>
      <c r="AL5878" s="39"/>
      <c r="AP5878" s="39"/>
      <c r="AQ5878" s="77"/>
      <c r="AR5878" s="94"/>
      <c r="AT5878" s="97"/>
      <c r="BB5878" s="79"/>
      <c r="BC5878" s="94"/>
      <c r="BE5878" s="97"/>
      <c r="BF5878" s="97"/>
      <c r="BG5878" s="40"/>
      <c r="BK5878" s="40"/>
      <c r="BL5878" s="79"/>
      <c r="BM5878" s="94"/>
      <c r="BO5878" s="97"/>
      <c r="BQ5878" s="40"/>
      <c r="BR5878" s="94"/>
      <c r="BS5878" s="94"/>
      <c r="BT5878" s="94"/>
      <c r="BU5878" s="40"/>
      <c r="BV5878" s="82"/>
      <c r="BW5878" s="94"/>
      <c r="BX5878" s="48"/>
      <c r="BY5878" s="97"/>
      <c r="BZ5878" s="48"/>
      <c r="CA5878" s="40"/>
      <c r="CB5878" s="94"/>
      <c r="CC5878" s="94"/>
      <c r="CD5878" s="94"/>
      <c r="CE5878" s="40"/>
      <c r="CF5878" s="73"/>
      <c r="CG5878" s="41"/>
      <c r="CH5878" s="41"/>
      <c r="CI5878" s="41"/>
      <c r="CJ5878" s="41"/>
      <c r="CK5878" s="41"/>
      <c r="CL5878" s="68"/>
      <c r="CM5878" s="41"/>
      <c r="CN5878" s="41"/>
      <c r="CO5878" s="39"/>
      <c r="CP5878" s="78"/>
    </row>
    <row r="5879" spans="1:94" s="38" customFormat="1" x14ac:dyDescent="0.25">
      <c r="A5879" s="38">
        <v>5876</v>
      </c>
      <c r="F5879" s="39"/>
      <c r="Q5879" s="39"/>
      <c r="R5879" s="40"/>
      <c r="S5879" s="40"/>
      <c r="T5879" s="39"/>
      <c r="AG5879" s="110"/>
      <c r="AH5879" s="94"/>
      <c r="AJ5879" s="97"/>
      <c r="AL5879" s="39"/>
      <c r="AP5879" s="39"/>
      <c r="AQ5879" s="77"/>
      <c r="AR5879" s="94"/>
      <c r="AT5879" s="97"/>
      <c r="BB5879" s="79"/>
      <c r="BC5879" s="94"/>
      <c r="BE5879" s="97"/>
      <c r="BF5879" s="97"/>
      <c r="BG5879" s="40"/>
      <c r="BK5879" s="40"/>
      <c r="BL5879" s="79"/>
      <c r="BM5879" s="94"/>
      <c r="BO5879" s="97"/>
      <c r="BQ5879" s="40"/>
      <c r="BR5879" s="94"/>
      <c r="BS5879" s="94"/>
      <c r="BT5879" s="94"/>
      <c r="BU5879" s="40"/>
      <c r="BV5879" s="82"/>
      <c r="BW5879" s="94"/>
      <c r="BX5879" s="48"/>
      <c r="BY5879" s="97"/>
      <c r="BZ5879" s="48"/>
      <c r="CA5879" s="40"/>
      <c r="CB5879" s="94"/>
      <c r="CC5879" s="94"/>
      <c r="CD5879" s="94"/>
      <c r="CE5879" s="40"/>
      <c r="CF5879" s="73"/>
      <c r="CG5879" s="41"/>
      <c r="CH5879" s="41"/>
      <c r="CI5879" s="41"/>
      <c r="CJ5879" s="41"/>
      <c r="CK5879" s="41"/>
      <c r="CL5879" s="68"/>
      <c r="CM5879" s="41"/>
      <c r="CN5879" s="41"/>
      <c r="CO5879" s="39"/>
      <c r="CP5879" s="78"/>
    </row>
    <row r="5880" spans="1:94" s="38" customFormat="1" x14ac:dyDescent="0.25">
      <c r="A5880" s="38">
        <v>5877</v>
      </c>
      <c r="F5880" s="39"/>
      <c r="Q5880" s="39"/>
      <c r="R5880" s="40"/>
      <c r="S5880" s="40"/>
      <c r="T5880" s="39"/>
      <c r="AG5880" s="110"/>
      <c r="AH5880" s="94"/>
      <c r="AJ5880" s="97"/>
      <c r="AL5880" s="39"/>
      <c r="AP5880" s="39"/>
      <c r="AQ5880" s="77"/>
      <c r="AR5880" s="94"/>
      <c r="AT5880" s="97"/>
      <c r="BB5880" s="79"/>
      <c r="BC5880" s="94"/>
      <c r="BE5880" s="97"/>
      <c r="BF5880" s="97"/>
      <c r="BG5880" s="40"/>
      <c r="BK5880" s="40"/>
      <c r="BL5880" s="79"/>
      <c r="BM5880" s="94"/>
      <c r="BO5880" s="97"/>
      <c r="BQ5880" s="40"/>
      <c r="BR5880" s="94"/>
      <c r="BS5880" s="94"/>
      <c r="BT5880" s="94"/>
      <c r="BU5880" s="40"/>
      <c r="BV5880" s="82"/>
      <c r="BW5880" s="94"/>
      <c r="BX5880" s="48"/>
      <c r="BY5880" s="97"/>
      <c r="BZ5880" s="48"/>
      <c r="CA5880" s="40"/>
      <c r="CB5880" s="94"/>
      <c r="CC5880" s="94"/>
      <c r="CD5880" s="94"/>
      <c r="CE5880" s="40"/>
      <c r="CF5880" s="73"/>
      <c r="CG5880" s="41"/>
      <c r="CH5880" s="41"/>
      <c r="CI5880" s="41"/>
      <c r="CJ5880" s="41"/>
      <c r="CK5880" s="41"/>
      <c r="CL5880" s="68"/>
      <c r="CM5880" s="41"/>
      <c r="CN5880" s="41"/>
      <c r="CO5880" s="39"/>
      <c r="CP5880" s="78"/>
    </row>
    <row r="5881" spans="1:94" s="38" customFormat="1" x14ac:dyDescent="0.25">
      <c r="A5881" s="38">
        <v>5878</v>
      </c>
      <c r="F5881" s="39"/>
      <c r="Q5881" s="39"/>
      <c r="R5881" s="40"/>
      <c r="S5881" s="40"/>
      <c r="T5881" s="39"/>
      <c r="AG5881" s="110"/>
      <c r="AH5881" s="94"/>
      <c r="AJ5881" s="97"/>
      <c r="AL5881" s="39"/>
      <c r="AP5881" s="39"/>
      <c r="AQ5881" s="77"/>
      <c r="AR5881" s="94"/>
      <c r="AT5881" s="97"/>
      <c r="BB5881" s="79"/>
      <c r="BC5881" s="94"/>
      <c r="BE5881" s="97"/>
      <c r="BF5881" s="97"/>
      <c r="BG5881" s="40"/>
      <c r="BK5881" s="40"/>
      <c r="BL5881" s="79"/>
      <c r="BM5881" s="94"/>
      <c r="BO5881" s="97"/>
      <c r="BQ5881" s="40"/>
      <c r="BR5881" s="94"/>
      <c r="BS5881" s="94"/>
      <c r="BT5881" s="94"/>
      <c r="BU5881" s="40"/>
      <c r="BV5881" s="82"/>
      <c r="BW5881" s="94"/>
      <c r="BX5881" s="48"/>
      <c r="BY5881" s="97"/>
      <c r="BZ5881" s="48"/>
      <c r="CA5881" s="40"/>
      <c r="CB5881" s="94"/>
      <c r="CC5881" s="94"/>
      <c r="CD5881" s="94"/>
      <c r="CE5881" s="40"/>
      <c r="CF5881" s="73"/>
      <c r="CG5881" s="41"/>
      <c r="CH5881" s="41"/>
      <c r="CI5881" s="41"/>
      <c r="CJ5881" s="41"/>
      <c r="CK5881" s="41"/>
      <c r="CL5881" s="68"/>
      <c r="CM5881" s="41"/>
      <c r="CN5881" s="41"/>
      <c r="CO5881" s="39"/>
      <c r="CP5881" s="78"/>
    </row>
    <row r="5882" spans="1:94" s="38" customFormat="1" x14ac:dyDescent="0.25">
      <c r="A5882" s="38">
        <v>5879</v>
      </c>
      <c r="F5882" s="39"/>
      <c r="Q5882" s="39"/>
      <c r="R5882" s="40"/>
      <c r="S5882" s="40"/>
      <c r="T5882" s="39"/>
      <c r="AG5882" s="110"/>
      <c r="AH5882" s="94"/>
      <c r="AJ5882" s="97"/>
      <c r="AL5882" s="39"/>
      <c r="AP5882" s="39"/>
      <c r="AQ5882" s="77"/>
      <c r="AR5882" s="94"/>
      <c r="AT5882" s="97"/>
      <c r="BB5882" s="79"/>
      <c r="BC5882" s="94"/>
      <c r="BE5882" s="97"/>
      <c r="BF5882" s="97"/>
      <c r="BG5882" s="40"/>
      <c r="BK5882" s="40"/>
      <c r="BL5882" s="79"/>
      <c r="BM5882" s="94"/>
      <c r="BO5882" s="97"/>
      <c r="BQ5882" s="40"/>
      <c r="BR5882" s="94"/>
      <c r="BS5882" s="94"/>
      <c r="BT5882" s="94"/>
      <c r="BU5882" s="40"/>
      <c r="BV5882" s="82"/>
      <c r="BW5882" s="94"/>
      <c r="BX5882" s="48"/>
      <c r="BY5882" s="97"/>
      <c r="BZ5882" s="48"/>
      <c r="CA5882" s="40"/>
      <c r="CB5882" s="94"/>
      <c r="CC5882" s="94"/>
      <c r="CD5882" s="94"/>
      <c r="CE5882" s="40"/>
      <c r="CF5882" s="73"/>
      <c r="CG5882" s="41"/>
      <c r="CH5882" s="41"/>
      <c r="CI5882" s="41"/>
      <c r="CJ5882" s="41"/>
      <c r="CK5882" s="41"/>
      <c r="CL5882" s="68"/>
      <c r="CM5882" s="41"/>
      <c r="CN5882" s="41"/>
      <c r="CO5882" s="39"/>
      <c r="CP5882" s="78"/>
    </row>
    <row r="5883" spans="1:94" s="38" customFormat="1" x14ac:dyDescent="0.25">
      <c r="A5883" s="38">
        <v>5880</v>
      </c>
      <c r="F5883" s="39"/>
      <c r="Q5883" s="39"/>
      <c r="R5883" s="40"/>
      <c r="S5883" s="40"/>
      <c r="T5883" s="39"/>
      <c r="AG5883" s="110"/>
      <c r="AH5883" s="94"/>
      <c r="AJ5883" s="97"/>
      <c r="AL5883" s="39"/>
      <c r="AP5883" s="39"/>
      <c r="AQ5883" s="77"/>
      <c r="AR5883" s="94"/>
      <c r="AT5883" s="97"/>
      <c r="BB5883" s="79"/>
      <c r="BC5883" s="94"/>
      <c r="BE5883" s="97"/>
      <c r="BF5883" s="97"/>
      <c r="BG5883" s="40"/>
      <c r="BK5883" s="40"/>
      <c r="BL5883" s="79"/>
      <c r="BM5883" s="94"/>
      <c r="BO5883" s="97"/>
      <c r="BQ5883" s="40"/>
      <c r="BR5883" s="94"/>
      <c r="BS5883" s="94"/>
      <c r="BT5883" s="94"/>
      <c r="BU5883" s="40"/>
      <c r="BV5883" s="82"/>
      <c r="BW5883" s="94"/>
      <c r="BX5883" s="48"/>
      <c r="BY5883" s="97"/>
      <c r="BZ5883" s="48"/>
      <c r="CA5883" s="40"/>
      <c r="CB5883" s="94"/>
      <c r="CC5883" s="94"/>
      <c r="CD5883" s="94"/>
      <c r="CE5883" s="40"/>
      <c r="CF5883" s="73"/>
      <c r="CG5883" s="41"/>
      <c r="CH5883" s="41"/>
      <c r="CI5883" s="41"/>
      <c r="CJ5883" s="41"/>
      <c r="CK5883" s="41"/>
      <c r="CL5883" s="68"/>
      <c r="CM5883" s="41"/>
      <c r="CN5883" s="41"/>
      <c r="CO5883" s="39"/>
      <c r="CP5883" s="78"/>
    </row>
    <row r="5884" spans="1:94" s="38" customFormat="1" x14ac:dyDescent="0.25">
      <c r="A5884" s="38">
        <v>5881</v>
      </c>
      <c r="F5884" s="39"/>
      <c r="Q5884" s="39"/>
      <c r="R5884" s="40"/>
      <c r="S5884" s="40"/>
      <c r="T5884" s="39"/>
      <c r="AG5884" s="110"/>
      <c r="AH5884" s="94"/>
      <c r="AJ5884" s="97"/>
      <c r="AL5884" s="39"/>
      <c r="AP5884" s="39"/>
      <c r="AQ5884" s="77"/>
      <c r="AR5884" s="94"/>
      <c r="AT5884" s="97"/>
      <c r="BB5884" s="79"/>
      <c r="BC5884" s="94"/>
      <c r="BE5884" s="97"/>
      <c r="BF5884" s="97"/>
      <c r="BG5884" s="40"/>
      <c r="BK5884" s="40"/>
      <c r="BL5884" s="79"/>
      <c r="BM5884" s="94"/>
      <c r="BO5884" s="97"/>
      <c r="BQ5884" s="40"/>
      <c r="BR5884" s="94"/>
      <c r="BS5884" s="94"/>
      <c r="BT5884" s="94"/>
      <c r="BU5884" s="40"/>
      <c r="BV5884" s="82"/>
      <c r="BW5884" s="94"/>
      <c r="BX5884" s="48"/>
      <c r="BY5884" s="97"/>
      <c r="BZ5884" s="48"/>
      <c r="CA5884" s="40"/>
      <c r="CB5884" s="94"/>
      <c r="CC5884" s="94"/>
      <c r="CD5884" s="94"/>
      <c r="CE5884" s="40"/>
      <c r="CF5884" s="73"/>
      <c r="CG5884" s="41"/>
      <c r="CH5884" s="41"/>
      <c r="CI5884" s="41"/>
      <c r="CJ5884" s="41"/>
      <c r="CK5884" s="41"/>
      <c r="CL5884" s="68"/>
      <c r="CM5884" s="41"/>
      <c r="CN5884" s="41"/>
      <c r="CO5884" s="39"/>
      <c r="CP5884" s="78"/>
    </row>
    <row r="5885" spans="1:94" s="38" customFormat="1" x14ac:dyDescent="0.25">
      <c r="A5885" s="38">
        <v>5882</v>
      </c>
      <c r="F5885" s="39"/>
      <c r="Q5885" s="39"/>
      <c r="R5885" s="40"/>
      <c r="S5885" s="40"/>
      <c r="T5885" s="39"/>
      <c r="AG5885" s="110"/>
      <c r="AH5885" s="94"/>
      <c r="AJ5885" s="97"/>
      <c r="AL5885" s="39"/>
      <c r="AP5885" s="39"/>
      <c r="AQ5885" s="77"/>
      <c r="AR5885" s="94"/>
      <c r="AT5885" s="97"/>
      <c r="BB5885" s="79"/>
      <c r="BC5885" s="94"/>
      <c r="BE5885" s="97"/>
      <c r="BF5885" s="97"/>
      <c r="BG5885" s="40"/>
      <c r="BK5885" s="40"/>
      <c r="BL5885" s="79"/>
      <c r="BM5885" s="94"/>
      <c r="BO5885" s="97"/>
      <c r="BQ5885" s="40"/>
      <c r="BR5885" s="94"/>
      <c r="BS5885" s="94"/>
      <c r="BT5885" s="94"/>
      <c r="BU5885" s="40"/>
      <c r="BV5885" s="82"/>
      <c r="BW5885" s="94"/>
      <c r="BX5885" s="48"/>
      <c r="BY5885" s="97"/>
      <c r="BZ5885" s="48"/>
      <c r="CA5885" s="40"/>
      <c r="CB5885" s="94"/>
      <c r="CC5885" s="94"/>
      <c r="CD5885" s="94"/>
      <c r="CE5885" s="40"/>
      <c r="CF5885" s="73"/>
      <c r="CG5885" s="41"/>
      <c r="CH5885" s="41"/>
      <c r="CI5885" s="41"/>
      <c r="CJ5885" s="41"/>
      <c r="CK5885" s="41"/>
      <c r="CL5885" s="68"/>
      <c r="CM5885" s="41"/>
      <c r="CN5885" s="41"/>
      <c r="CO5885" s="39"/>
      <c r="CP5885" s="78"/>
    </row>
    <row r="5886" spans="1:94" s="38" customFormat="1" x14ac:dyDescent="0.25">
      <c r="A5886" s="38">
        <v>5883</v>
      </c>
      <c r="F5886" s="39"/>
      <c r="Q5886" s="39"/>
      <c r="R5886" s="40"/>
      <c r="S5886" s="40"/>
      <c r="T5886" s="39"/>
      <c r="AG5886" s="110"/>
      <c r="AH5886" s="94"/>
      <c r="AJ5886" s="97"/>
      <c r="AL5886" s="39"/>
      <c r="AP5886" s="39"/>
      <c r="AQ5886" s="77"/>
      <c r="AR5886" s="94"/>
      <c r="AT5886" s="97"/>
      <c r="BB5886" s="79"/>
      <c r="BC5886" s="94"/>
      <c r="BE5886" s="97"/>
      <c r="BF5886" s="97"/>
      <c r="BG5886" s="40"/>
      <c r="BK5886" s="40"/>
      <c r="BL5886" s="79"/>
      <c r="BM5886" s="94"/>
      <c r="BO5886" s="97"/>
      <c r="BQ5886" s="40"/>
      <c r="BR5886" s="94"/>
      <c r="BS5886" s="94"/>
      <c r="BT5886" s="94"/>
      <c r="BU5886" s="40"/>
      <c r="BV5886" s="82"/>
      <c r="BW5886" s="94"/>
      <c r="BX5886" s="48"/>
      <c r="BY5886" s="97"/>
      <c r="BZ5886" s="48"/>
      <c r="CA5886" s="40"/>
      <c r="CB5886" s="94"/>
      <c r="CC5886" s="94"/>
      <c r="CD5886" s="94"/>
      <c r="CE5886" s="40"/>
      <c r="CF5886" s="73"/>
      <c r="CG5886" s="41"/>
      <c r="CH5886" s="41"/>
      <c r="CI5886" s="41"/>
      <c r="CJ5886" s="41"/>
      <c r="CK5886" s="41"/>
      <c r="CL5886" s="68"/>
      <c r="CM5886" s="41"/>
      <c r="CN5886" s="41"/>
      <c r="CO5886" s="39"/>
      <c r="CP5886" s="78"/>
    </row>
    <row r="5887" spans="1:94" s="38" customFormat="1" x14ac:dyDescent="0.25">
      <c r="A5887" s="38">
        <v>5884</v>
      </c>
      <c r="F5887" s="39"/>
      <c r="Q5887" s="39"/>
      <c r="R5887" s="40"/>
      <c r="S5887" s="40"/>
      <c r="T5887" s="39"/>
      <c r="AG5887" s="110"/>
      <c r="AH5887" s="94"/>
      <c r="AJ5887" s="97"/>
      <c r="AL5887" s="39"/>
      <c r="AP5887" s="39"/>
      <c r="AQ5887" s="77"/>
      <c r="AR5887" s="94"/>
      <c r="AT5887" s="97"/>
      <c r="BB5887" s="79"/>
      <c r="BC5887" s="94"/>
      <c r="BE5887" s="97"/>
      <c r="BF5887" s="97"/>
      <c r="BG5887" s="40"/>
      <c r="BK5887" s="40"/>
      <c r="BL5887" s="79"/>
      <c r="BM5887" s="94"/>
      <c r="BO5887" s="97"/>
      <c r="BQ5887" s="40"/>
      <c r="BR5887" s="94"/>
      <c r="BS5887" s="94"/>
      <c r="BT5887" s="94"/>
      <c r="BU5887" s="40"/>
      <c r="BV5887" s="82"/>
      <c r="BW5887" s="94"/>
      <c r="BX5887" s="48"/>
      <c r="BY5887" s="97"/>
      <c r="BZ5887" s="48"/>
      <c r="CA5887" s="40"/>
      <c r="CB5887" s="94"/>
      <c r="CC5887" s="94"/>
      <c r="CD5887" s="94"/>
      <c r="CE5887" s="40"/>
      <c r="CF5887" s="73"/>
      <c r="CG5887" s="41"/>
      <c r="CH5887" s="41"/>
      <c r="CI5887" s="41"/>
      <c r="CJ5887" s="41"/>
      <c r="CK5887" s="41"/>
      <c r="CL5887" s="68"/>
      <c r="CM5887" s="41"/>
      <c r="CN5887" s="41"/>
      <c r="CO5887" s="39"/>
      <c r="CP5887" s="78"/>
    </row>
    <row r="5888" spans="1:94" s="38" customFormat="1" x14ac:dyDescent="0.25">
      <c r="A5888" s="38">
        <v>5885</v>
      </c>
      <c r="F5888" s="39"/>
      <c r="Q5888" s="39"/>
      <c r="R5888" s="40"/>
      <c r="S5888" s="40"/>
      <c r="T5888" s="39"/>
      <c r="AG5888" s="110"/>
      <c r="AH5888" s="94"/>
      <c r="AJ5888" s="97"/>
      <c r="AL5888" s="39"/>
      <c r="AP5888" s="39"/>
      <c r="AQ5888" s="77"/>
      <c r="AR5888" s="94"/>
      <c r="AT5888" s="97"/>
      <c r="BB5888" s="79"/>
      <c r="BC5888" s="94"/>
      <c r="BE5888" s="97"/>
      <c r="BF5888" s="97"/>
      <c r="BG5888" s="40"/>
      <c r="BK5888" s="40"/>
      <c r="BL5888" s="79"/>
      <c r="BM5888" s="94"/>
      <c r="BO5888" s="97"/>
      <c r="BQ5888" s="40"/>
      <c r="BR5888" s="94"/>
      <c r="BS5888" s="94"/>
      <c r="BT5888" s="94"/>
      <c r="BU5888" s="40"/>
      <c r="BV5888" s="82"/>
      <c r="BW5888" s="94"/>
      <c r="BX5888" s="48"/>
      <c r="BY5888" s="97"/>
      <c r="BZ5888" s="48"/>
      <c r="CA5888" s="40"/>
      <c r="CB5888" s="94"/>
      <c r="CC5888" s="94"/>
      <c r="CD5888" s="94"/>
      <c r="CE5888" s="40"/>
      <c r="CF5888" s="73"/>
      <c r="CG5888" s="41"/>
      <c r="CH5888" s="41"/>
      <c r="CI5888" s="41"/>
      <c r="CJ5888" s="41"/>
      <c r="CK5888" s="41"/>
      <c r="CL5888" s="68"/>
      <c r="CM5888" s="41"/>
      <c r="CN5888" s="41"/>
      <c r="CO5888" s="39"/>
      <c r="CP5888" s="78"/>
    </row>
    <row r="5889" spans="1:94" s="38" customFormat="1" x14ac:dyDescent="0.25">
      <c r="A5889" s="38">
        <v>5886</v>
      </c>
      <c r="F5889" s="39"/>
      <c r="Q5889" s="39"/>
      <c r="R5889" s="40"/>
      <c r="S5889" s="40"/>
      <c r="T5889" s="39"/>
      <c r="AG5889" s="110"/>
      <c r="AH5889" s="94"/>
      <c r="AJ5889" s="97"/>
      <c r="AL5889" s="39"/>
      <c r="AP5889" s="39"/>
      <c r="AQ5889" s="77"/>
      <c r="AR5889" s="94"/>
      <c r="AT5889" s="97"/>
      <c r="BB5889" s="79"/>
      <c r="BC5889" s="94"/>
      <c r="BE5889" s="97"/>
      <c r="BF5889" s="97"/>
      <c r="BG5889" s="40"/>
      <c r="BK5889" s="40"/>
      <c r="BL5889" s="79"/>
      <c r="BM5889" s="94"/>
      <c r="BO5889" s="97"/>
      <c r="BQ5889" s="40"/>
      <c r="BR5889" s="94"/>
      <c r="BS5889" s="94"/>
      <c r="BT5889" s="94"/>
      <c r="BU5889" s="40"/>
      <c r="BV5889" s="82"/>
      <c r="BW5889" s="94"/>
      <c r="BX5889" s="48"/>
      <c r="BY5889" s="97"/>
      <c r="BZ5889" s="48"/>
      <c r="CA5889" s="40"/>
      <c r="CB5889" s="94"/>
      <c r="CC5889" s="94"/>
      <c r="CD5889" s="94"/>
      <c r="CE5889" s="40"/>
      <c r="CF5889" s="73"/>
      <c r="CG5889" s="41"/>
      <c r="CH5889" s="41"/>
      <c r="CI5889" s="41"/>
      <c r="CJ5889" s="41"/>
      <c r="CK5889" s="41"/>
      <c r="CL5889" s="68"/>
      <c r="CM5889" s="41"/>
      <c r="CN5889" s="41"/>
      <c r="CO5889" s="39"/>
      <c r="CP5889" s="78"/>
    </row>
    <row r="5890" spans="1:94" s="38" customFormat="1" x14ac:dyDescent="0.25">
      <c r="A5890" s="38">
        <v>5887</v>
      </c>
      <c r="F5890" s="39"/>
      <c r="Q5890" s="39"/>
      <c r="R5890" s="40"/>
      <c r="S5890" s="40"/>
      <c r="T5890" s="39"/>
      <c r="AG5890" s="110"/>
      <c r="AH5890" s="94"/>
      <c r="AJ5890" s="97"/>
      <c r="AL5890" s="39"/>
      <c r="AP5890" s="39"/>
      <c r="AQ5890" s="77"/>
      <c r="AR5890" s="94"/>
      <c r="AT5890" s="97"/>
      <c r="BB5890" s="79"/>
      <c r="BC5890" s="94"/>
      <c r="BE5890" s="97"/>
      <c r="BF5890" s="97"/>
      <c r="BG5890" s="40"/>
      <c r="BK5890" s="40"/>
      <c r="BL5890" s="79"/>
      <c r="BM5890" s="94"/>
      <c r="BO5890" s="97"/>
      <c r="BQ5890" s="40"/>
      <c r="BR5890" s="94"/>
      <c r="BS5890" s="94"/>
      <c r="BT5890" s="94"/>
      <c r="BU5890" s="40"/>
      <c r="BV5890" s="82"/>
      <c r="BW5890" s="94"/>
      <c r="BX5890" s="48"/>
      <c r="BY5890" s="97"/>
      <c r="BZ5890" s="48"/>
      <c r="CA5890" s="40"/>
      <c r="CB5890" s="94"/>
      <c r="CC5890" s="94"/>
      <c r="CD5890" s="94"/>
      <c r="CE5890" s="40"/>
      <c r="CF5890" s="73"/>
      <c r="CG5890" s="41"/>
      <c r="CH5890" s="41"/>
      <c r="CI5890" s="41"/>
      <c r="CJ5890" s="41"/>
      <c r="CK5890" s="41"/>
      <c r="CL5890" s="68"/>
      <c r="CM5890" s="41"/>
      <c r="CN5890" s="41"/>
      <c r="CO5890" s="39"/>
      <c r="CP5890" s="78"/>
    </row>
    <row r="5891" spans="1:94" s="38" customFormat="1" x14ac:dyDescent="0.25">
      <c r="A5891" s="38">
        <v>5888</v>
      </c>
      <c r="F5891" s="39"/>
      <c r="Q5891" s="39"/>
      <c r="R5891" s="40"/>
      <c r="S5891" s="40"/>
      <c r="T5891" s="39"/>
      <c r="AG5891" s="110"/>
      <c r="AH5891" s="94"/>
      <c r="AJ5891" s="97"/>
      <c r="AL5891" s="39"/>
      <c r="AP5891" s="39"/>
      <c r="AQ5891" s="77"/>
      <c r="AR5891" s="94"/>
      <c r="AT5891" s="97"/>
      <c r="BB5891" s="79"/>
      <c r="BC5891" s="94"/>
      <c r="BE5891" s="97"/>
      <c r="BF5891" s="97"/>
      <c r="BG5891" s="40"/>
      <c r="BK5891" s="40"/>
      <c r="BL5891" s="79"/>
      <c r="BM5891" s="94"/>
      <c r="BO5891" s="97"/>
      <c r="BQ5891" s="40"/>
      <c r="BR5891" s="94"/>
      <c r="BS5891" s="94"/>
      <c r="BT5891" s="94"/>
      <c r="BU5891" s="40"/>
      <c r="BV5891" s="82"/>
      <c r="BW5891" s="94"/>
      <c r="BX5891" s="48"/>
      <c r="BY5891" s="97"/>
      <c r="BZ5891" s="48"/>
      <c r="CA5891" s="40"/>
      <c r="CB5891" s="94"/>
      <c r="CC5891" s="94"/>
      <c r="CD5891" s="94"/>
      <c r="CE5891" s="40"/>
      <c r="CF5891" s="73"/>
      <c r="CG5891" s="41"/>
      <c r="CH5891" s="41"/>
      <c r="CI5891" s="41"/>
      <c r="CJ5891" s="41"/>
      <c r="CK5891" s="41"/>
      <c r="CL5891" s="68"/>
      <c r="CM5891" s="41"/>
      <c r="CN5891" s="41"/>
      <c r="CO5891" s="39"/>
      <c r="CP5891" s="78"/>
    </row>
    <row r="5892" spans="1:94" s="38" customFormat="1" x14ac:dyDescent="0.25">
      <c r="A5892" s="38">
        <v>5889</v>
      </c>
      <c r="F5892" s="39"/>
      <c r="Q5892" s="39"/>
      <c r="R5892" s="40"/>
      <c r="S5892" s="40"/>
      <c r="T5892" s="39"/>
      <c r="AG5892" s="110"/>
      <c r="AH5892" s="94"/>
      <c r="AJ5892" s="97"/>
      <c r="AL5892" s="39"/>
      <c r="AP5892" s="39"/>
      <c r="AQ5892" s="77"/>
      <c r="AR5892" s="94"/>
      <c r="AT5892" s="97"/>
      <c r="BB5892" s="79"/>
      <c r="BC5892" s="94"/>
      <c r="BE5892" s="97"/>
      <c r="BF5892" s="97"/>
      <c r="BG5892" s="40"/>
      <c r="BK5892" s="40"/>
      <c r="BL5892" s="79"/>
      <c r="BM5892" s="94"/>
      <c r="BO5892" s="97"/>
      <c r="BQ5892" s="40"/>
      <c r="BR5892" s="94"/>
      <c r="BS5892" s="94"/>
      <c r="BT5892" s="94"/>
      <c r="BU5892" s="40"/>
      <c r="BV5892" s="82"/>
      <c r="BW5892" s="94"/>
      <c r="BX5892" s="48"/>
      <c r="BY5892" s="97"/>
      <c r="BZ5892" s="48"/>
      <c r="CA5892" s="40"/>
      <c r="CB5892" s="94"/>
      <c r="CC5892" s="94"/>
      <c r="CD5892" s="94"/>
      <c r="CE5892" s="40"/>
      <c r="CF5892" s="73"/>
      <c r="CG5892" s="41"/>
      <c r="CH5892" s="41"/>
      <c r="CI5892" s="41"/>
      <c r="CJ5892" s="41"/>
      <c r="CK5892" s="41"/>
      <c r="CL5892" s="68"/>
      <c r="CM5892" s="41"/>
      <c r="CN5892" s="41"/>
      <c r="CO5892" s="39"/>
      <c r="CP5892" s="78"/>
    </row>
    <row r="5893" spans="1:94" s="38" customFormat="1" x14ac:dyDescent="0.25">
      <c r="A5893" s="38">
        <v>5890</v>
      </c>
      <c r="F5893" s="39"/>
      <c r="Q5893" s="39"/>
      <c r="R5893" s="40"/>
      <c r="S5893" s="40"/>
      <c r="T5893" s="39"/>
      <c r="AG5893" s="110"/>
      <c r="AH5893" s="94"/>
      <c r="AJ5893" s="97"/>
      <c r="AL5893" s="39"/>
      <c r="AP5893" s="39"/>
      <c r="AQ5893" s="77"/>
      <c r="AR5893" s="94"/>
      <c r="AT5893" s="97"/>
      <c r="BB5893" s="79"/>
      <c r="BC5893" s="94"/>
      <c r="BE5893" s="97"/>
      <c r="BF5893" s="97"/>
      <c r="BG5893" s="40"/>
      <c r="BK5893" s="40"/>
      <c r="BL5893" s="79"/>
      <c r="BM5893" s="94"/>
      <c r="BO5893" s="97"/>
      <c r="BQ5893" s="40"/>
      <c r="BR5893" s="94"/>
      <c r="BS5893" s="94"/>
      <c r="BT5893" s="94"/>
      <c r="BU5893" s="40"/>
      <c r="BV5893" s="82"/>
      <c r="BW5893" s="94"/>
      <c r="BX5893" s="48"/>
      <c r="BY5893" s="97"/>
      <c r="BZ5893" s="48"/>
      <c r="CA5893" s="40"/>
      <c r="CB5893" s="94"/>
      <c r="CC5893" s="94"/>
      <c r="CD5893" s="94"/>
      <c r="CE5893" s="40"/>
      <c r="CF5893" s="73"/>
      <c r="CG5893" s="41"/>
      <c r="CH5893" s="41"/>
      <c r="CI5893" s="41"/>
      <c r="CJ5893" s="41"/>
      <c r="CK5893" s="41"/>
      <c r="CL5893" s="68"/>
      <c r="CM5893" s="41"/>
      <c r="CN5893" s="41"/>
      <c r="CO5893" s="39"/>
      <c r="CP5893" s="78"/>
    </row>
    <row r="5894" spans="1:94" s="38" customFormat="1" x14ac:dyDescent="0.25">
      <c r="A5894" s="38">
        <v>5891</v>
      </c>
      <c r="F5894" s="39"/>
      <c r="Q5894" s="39"/>
      <c r="R5894" s="40"/>
      <c r="S5894" s="40"/>
      <c r="T5894" s="39"/>
      <c r="AG5894" s="110"/>
      <c r="AH5894" s="94"/>
      <c r="AJ5894" s="97"/>
      <c r="AL5894" s="39"/>
      <c r="AP5894" s="39"/>
      <c r="AQ5894" s="77"/>
      <c r="AR5894" s="94"/>
      <c r="AT5894" s="97"/>
      <c r="BB5894" s="79"/>
      <c r="BC5894" s="94"/>
      <c r="BE5894" s="97"/>
      <c r="BF5894" s="97"/>
      <c r="BG5894" s="40"/>
      <c r="BK5894" s="40"/>
      <c r="BL5894" s="79"/>
      <c r="BM5894" s="94"/>
      <c r="BO5894" s="97"/>
      <c r="BQ5894" s="40"/>
      <c r="BR5894" s="94"/>
      <c r="BS5894" s="94"/>
      <c r="BT5894" s="94"/>
      <c r="BU5894" s="40"/>
      <c r="BV5894" s="82"/>
      <c r="BW5894" s="94"/>
      <c r="BX5894" s="48"/>
      <c r="BY5894" s="97"/>
      <c r="BZ5894" s="48"/>
      <c r="CA5894" s="40"/>
      <c r="CB5894" s="94"/>
      <c r="CC5894" s="94"/>
      <c r="CD5894" s="94"/>
      <c r="CE5894" s="40"/>
      <c r="CF5894" s="73"/>
      <c r="CG5894" s="41"/>
      <c r="CH5894" s="41"/>
      <c r="CI5894" s="41"/>
      <c r="CJ5894" s="41"/>
      <c r="CK5894" s="41"/>
      <c r="CL5894" s="68"/>
      <c r="CM5894" s="41"/>
      <c r="CN5894" s="41"/>
      <c r="CO5894" s="39"/>
      <c r="CP5894" s="78"/>
    </row>
    <row r="5895" spans="1:94" s="38" customFormat="1" x14ac:dyDescent="0.25">
      <c r="A5895" s="38">
        <v>5892</v>
      </c>
      <c r="F5895" s="39"/>
      <c r="Q5895" s="39"/>
      <c r="R5895" s="40"/>
      <c r="S5895" s="40"/>
      <c r="T5895" s="39"/>
      <c r="AG5895" s="110"/>
      <c r="AH5895" s="94"/>
      <c r="AJ5895" s="97"/>
      <c r="AL5895" s="39"/>
      <c r="AP5895" s="39"/>
      <c r="AQ5895" s="77"/>
      <c r="AR5895" s="94"/>
      <c r="AT5895" s="97"/>
      <c r="BB5895" s="79"/>
      <c r="BC5895" s="94"/>
      <c r="BE5895" s="97"/>
      <c r="BF5895" s="97"/>
      <c r="BG5895" s="40"/>
      <c r="BK5895" s="40"/>
      <c r="BL5895" s="79"/>
      <c r="BM5895" s="94"/>
      <c r="BO5895" s="97"/>
      <c r="BQ5895" s="40"/>
      <c r="BR5895" s="94"/>
      <c r="BS5895" s="94"/>
      <c r="BT5895" s="94"/>
      <c r="BU5895" s="40"/>
      <c r="BV5895" s="82"/>
      <c r="BW5895" s="94"/>
      <c r="BX5895" s="48"/>
      <c r="BY5895" s="97"/>
      <c r="BZ5895" s="48"/>
      <c r="CA5895" s="40"/>
      <c r="CB5895" s="94"/>
      <c r="CC5895" s="94"/>
      <c r="CD5895" s="94"/>
      <c r="CE5895" s="40"/>
      <c r="CF5895" s="73"/>
      <c r="CG5895" s="41"/>
      <c r="CH5895" s="41"/>
      <c r="CI5895" s="41"/>
      <c r="CJ5895" s="41"/>
      <c r="CK5895" s="41"/>
      <c r="CL5895" s="68"/>
      <c r="CM5895" s="41"/>
      <c r="CN5895" s="41"/>
      <c r="CO5895" s="39"/>
      <c r="CP5895" s="78"/>
    </row>
    <row r="5896" spans="1:94" s="38" customFormat="1" x14ac:dyDescent="0.25">
      <c r="A5896" s="38">
        <v>5893</v>
      </c>
      <c r="F5896" s="39"/>
      <c r="Q5896" s="39"/>
      <c r="R5896" s="40"/>
      <c r="S5896" s="40"/>
      <c r="T5896" s="39"/>
      <c r="AG5896" s="110"/>
      <c r="AH5896" s="94"/>
      <c r="AJ5896" s="97"/>
      <c r="AL5896" s="39"/>
      <c r="AP5896" s="39"/>
      <c r="AQ5896" s="77"/>
      <c r="AR5896" s="94"/>
      <c r="AT5896" s="97"/>
      <c r="BB5896" s="79"/>
      <c r="BC5896" s="94"/>
      <c r="BE5896" s="97"/>
      <c r="BF5896" s="97"/>
      <c r="BG5896" s="40"/>
      <c r="BK5896" s="40"/>
      <c r="BL5896" s="79"/>
      <c r="BM5896" s="94"/>
      <c r="BO5896" s="97"/>
      <c r="BQ5896" s="40"/>
      <c r="BR5896" s="94"/>
      <c r="BS5896" s="94"/>
      <c r="BT5896" s="94"/>
      <c r="BU5896" s="40"/>
      <c r="BV5896" s="82"/>
      <c r="BW5896" s="94"/>
      <c r="BX5896" s="48"/>
      <c r="BY5896" s="97"/>
      <c r="BZ5896" s="48"/>
      <c r="CA5896" s="40"/>
      <c r="CB5896" s="94"/>
      <c r="CC5896" s="94"/>
      <c r="CD5896" s="94"/>
      <c r="CE5896" s="40"/>
      <c r="CF5896" s="73"/>
      <c r="CG5896" s="41"/>
      <c r="CH5896" s="41"/>
      <c r="CI5896" s="41"/>
      <c r="CJ5896" s="41"/>
      <c r="CK5896" s="41"/>
      <c r="CL5896" s="68"/>
      <c r="CM5896" s="41"/>
      <c r="CN5896" s="41"/>
      <c r="CO5896" s="39"/>
      <c r="CP5896" s="78"/>
    </row>
    <row r="5897" spans="1:94" s="38" customFormat="1" x14ac:dyDescent="0.25">
      <c r="A5897" s="38">
        <v>5894</v>
      </c>
      <c r="F5897" s="39"/>
      <c r="Q5897" s="39"/>
      <c r="R5897" s="40"/>
      <c r="S5897" s="40"/>
      <c r="T5897" s="39"/>
      <c r="AG5897" s="110"/>
      <c r="AH5897" s="94"/>
      <c r="AJ5897" s="97"/>
      <c r="AL5897" s="39"/>
      <c r="AP5897" s="39"/>
      <c r="AQ5897" s="77"/>
      <c r="AR5897" s="94"/>
      <c r="AT5897" s="97"/>
      <c r="BB5897" s="79"/>
      <c r="BC5897" s="94"/>
      <c r="BE5897" s="97"/>
      <c r="BF5897" s="97"/>
      <c r="BG5897" s="40"/>
      <c r="BK5897" s="40"/>
      <c r="BL5897" s="79"/>
      <c r="BM5897" s="94"/>
      <c r="BO5897" s="97"/>
      <c r="BQ5897" s="40"/>
      <c r="BR5897" s="94"/>
      <c r="BS5897" s="94"/>
      <c r="BT5897" s="94"/>
      <c r="BU5897" s="40"/>
      <c r="BV5897" s="82"/>
      <c r="BW5897" s="94"/>
      <c r="BX5897" s="48"/>
      <c r="BY5897" s="97"/>
      <c r="BZ5897" s="48"/>
      <c r="CA5897" s="40"/>
      <c r="CB5897" s="94"/>
      <c r="CC5897" s="94"/>
      <c r="CD5897" s="94"/>
      <c r="CE5897" s="40"/>
      <c r="CF5897" s="73"/>
      <c r="CG5897" s="41"/>
      <c r="CH5897" s="41"/>
      <c r="CI5897" s="41"/>
      <c r="CJ5897" s="41"/>
      <c r="CK5897" s="41"/>
      <c r="CL5897" s="68"/>
      <c r="CM5897" s="41"/>
      <c r="CN5897" s="41"/>
      <c r="CO5897" s="39"/>
      <c r="CP5897" s="78"/>
    </row>
    <row r="5898" spans="1:94" s="38" customFormat="1" x14ac:dyDescent="0.25">
      <c r="A5898" s="38">
        <v>5895</v>
      </c>
      <c r="F5898" s="39"/>
      <c r="Q5898" s="39"/>
      <c r="R5898" s="40"/>
      <c r="S5898" s="40"/>
      <c r="T5898" s="39"/>
      <c r="AG5898" s="110"/>
      <c r="AH5898" s="94"/>
      <c r="AJ5898" s="97"/>
      <c r="AL5898" s="39"/>
      <c r="AP5898" s="39"/>
      <c r="AQ5898" s="77"/>
      <c r="AR5898" s="94"/>
      <c r="AT5898" s="97"/>
      <c r="BB5898" s="79"/>
      <c r="BC5898" s="94"/>
      <c r="BE5898" s="97"/>
      <c r="BF5898" s="97"/>
      <c r="BG5898" s="40"/>
      <c r="BK5898" s="40"/>
      <c r="BL5898" s="79"/>
      <c r="BM5898" s="94"/>
      <c r="BO5898" s="97"/>
      <c r="BQ5898" s="40"/>
      <c r="BR5898" s="94"/>
      <c r="BS5898" s="94"/>
      <c r="BT5898" s="94"/>
      <c r="BU5898" s="40"/>
      <c r="BV5898" s="82"/>
      <c r="BW5898" s="94"/>
      <c r="BX5898" s="48"/>
      <c r="BY5898" s="97"/>
      <c r="BZ5898" s="48"/>
      <c r="CA5898" s="40"/>
      <c r="CB5898" s="94"/>
      <c r="CC5898" s="94"/>
      <c r="CD5898" s="94"/>
      <c r="CE5898" s="40"/>
      <c r="CF5898" s="73"/>
      <c r="CG5898" s="41"/>
      <c r="CH5898" s="41"/>
      <c r="CI5898" s="41"/>
      <c r="CJ5898" s="41"/>
      <c r="CK5898" s="41"/>
      <c r="CL5898" s="68"/>
      <c r="CM5898" s="41"/>
      <c r="CN5898" s="41"/>
      <c r="CO5898" s="39"/>
      <c r="CP5898" s="78"/>
    </row>
    <row r="5899" spans="1:94" s="38" customFormat="1" x14ac:dyDescent="0.25">
      <c r="A5899" s="38">
        <v>5896</v>
      </c>
      <c r="F5899" s="39"/>
      <c r="Q5899" s="39"/>
      <c r="R5899" s="40"/>
      <c r="S5899" s="40"/>
      <c r="T5899" s="39"/>
      <c r="AG5899" s="110"/>
      <c r="AH5899" s="94"/>
      <c r="AJ5899" s="97"/>
      <c r="AL5899" s="39"/>
      <c r="AP5899" s="39"/>
      <c r="AQ5899" s="77"/>
      <c r="AR5899" s="94"/>
      <c r="AT5899" s="97"/>
      <c r="BB5899" s="79"/>
      <c r="BC5899" s="94"/>
      <c r="BE5899" s="97"/>
      <c r="BF5899" s="97"/>
      <c r="BG5899" s="40"/>
      <c r="BK5899" s="40"/>
      <c r="BL5899" s="79"/>
      <c r="BM5899" s="94"/>
      <c r="BO5899" s="97"/>
      <c r="BQ5899" s="40"/>
      <c r="BR5899" s="94"/>
      <c r="BS5899" s="94"/>
      <c r="BT5899" s="94"/>
      <c r="BU5899" s="40"/>
      <c r="BV5899" s="82"/>
      <c r="BW5899" s="94"/>
      <c r="BX5899" s="48"/>
      <c r="BY5899" s="97"/>
      <c r="BZ5899" s="48"/>
      <c r="CA5899" s="40"/>
      <c r="CB5899" s="94"/>
      <c r="CC5899" s="94"/>
      <c r="CD5899" s="94"/>
      <c r="CE5899" s="40"/>
      <c r="CF5899" s="73"/>
      <c r="CG5899" s="41"/>
      <c r="CH5899" s="41"/>
      <c r="CI5899" s="41"/>
      <c r="CJ5899" s="41"/>
      <c r="CK5899" s="41"/>
      <c r="CL5899" s="68"/>
      <c r="CM5899" s="41"/>
      <c r="CN5899" s="41"/>
      <c r="CO5899" s="39"/>
      <c r="CP5899" s="78"/>
    </row>
    <row r="5900" spans="1:94" s="38" customFormat="1" x14ac:dyDescent="0.25">
      <c r="A5900" s="38">
        <v>5897</v>
      </c>
      <c r="F5900" s="39"/>
      <c r="Q5900" s="39"/>
      <c r="R5900" s="40"/>
      <c r="S5900" s="40"/>
      <c r="T5900" s="39"/>
      <c r="AG5900" s="110"/>
      <c r="AH5900" s="94"/>
      <c r="AJ5900" s="97"/>
      <c r="AL5900" s="39"/>
      <c r="AP5900" s="39"/>
      <c r="AQ5900" s="77"/>
      <c r="AR5900" s="94"/>
      <c r="AT5900" s="97"/>
      <c r="BB5900" s="79"/>
      <c r="BC5900" s="94"/>
      <c r="BE5900" s="97"/>
      <c r="BF5900" s="97"/>
      <c r="BG5900" s="40"/>
      <c r="BK5900" s="40"/>
      <c r="BL5900" s="79"/>
      <c r="BM5900" s="94"/>
      <c r="BO5900" s="97"/>
      <c r="BQ5900" s="40"/>
      <c r="BR5900" s="94"/>
      <c r="BS5900" s="94"/>
      <c r="BT5900" s="94"/>
      <c r="BU5900" s="40"/>
      <c r="BV5900" s="82"/>
      <c r="BW5900" s="94"/>
      <c r="BX5900" s="48"/>
      <c r="BY5900" s="97"/>
      <c r="BZ5900" s="48"/>
      <c r="CA5900" s="40"/>
      <c r="CB5900" s="94"/>
      <c r="CC5900" s="94"/>
      <c r="CD5900" s="94"/>
      <c r="CE5900" s="40"/>
      <c r="CF5900" s="73"/>
      <c r="CG5900" s="41"/>
      <c r="CH5900" s="41"/>
      <c r="CI5900" s="41"/>
      <c r="CJ5900" s="41"/>
      <c r="CK5900" s="41"/>
      <c r="CL5900" s="68"/>
      <c r="CM5900" s="41"/>
      <c r="CN5900" s="41"/>
      <c r="CO5900" s="39"/>
      <c r="CP5900" s="78"/>
    </row>
    <row r="5901" spans="1:94" s="38" customFormat="1" x14ac:dyDescent="0.25">
      <c r="A5901" s="38">
        <v>5898</v>
      </c>
      <c r="F5901" s="39"/>
      <c r="Q5901" s="39"/>
      <c r="R5901" s="40"/>
      <c r="S5901" s="40"/>
      <c r="T5901" s="39"/>
      <c r="AG5901" s="110"/>
      <c r="AH5901" s="94"/>
      <c r="AJ5901" s="97"/>
      <c r="AL5901" s="39"/>
      <c r="AP5901" s="39"/>
      <c r="AQ5901" s="77"/>
      <c r="AR5901" s="94"/>
      <c r="AT5901" s="97"/>
      <c r="BB5901" s="79"/>
      <c r="BC5901" s="94"/>
      <c r="BE5901" s="97"/>
      <c r="BF5901" s="97"/>
      <c r="BG5901" s="40"/>
      <c r="BK5901" s="40"/>
      <c r="BL5901" s="79"/>
      <c r="BM5901" s="94"/>
      <c r="BO5901" s="97"/>
      <c r="BQ5901" s="40"/>
      <c r="BR5901" s="94"/>
      <c r="BS5901" s="94"/>
      <c r="BT5901" s="94"/>
      <c r="BU5901" s="40"/>
      <c r="BV5901" s="82"/>
      <c r="BW5901" s="94"/>
      <c r="BX5901" s="48"/>
      <c r="BY5901" s="97"/>
      <c r="BZ5901" s="48"/>
      <c r="CA5901" s="40"/>
      <c r="CB5901" s="94"/>
      <c r="CC5901" s="94"/>
      <c r="CD5901" s="94"/>
      <c r="CE5901" s="40"/>
      <c r="CF5901" s="73"/>
      <c r="CG5901" s="41"/>
      <c r="CH5901" s="41"/>
      <c r="CI5901" s="41"/>
      <c r="CJ5901" s="41"/>
      <c r="CK5901" s="41"/>
      <c r="CL5901" s="68"/>
      <c r="CM5901" s="41"/>
      <c r="CN5901" s="41"/>
      <c r="CO5901" s="39"/>
      <c r="CP5901" s="78"/>
    </row>
    <row r="5902" spans="1:94" s="38" customFormat="1" x14ac:dyDescent="0.25">
      <c r="A5902" s="38">
        <v>5899</v>
      </c>
      <c r="F5902" s="39"/>
      <c r="Q5902" s="39"/>
      <c r="R5902" s="40"/>
      <c r="S5902" s="40"/>
      <c r="T5902" s="39"/>
      <c r="AG5902" s="110"/>
      <c r="AH5902" s="94"/>
      <c r="AJ5902" s="97"/>
      <c r="AL5902" s="39"/>
      <c r="AP5902" s="39"/>
      <c r="AQ5902" s="77"/>
      <c r="AR5902" s="94"/>
      <c r="AT5902" s="97"/>
      <c r="BB5902" s="79"/>
      <c r="BC5902" s="94"/>
      <c r="BE5902" s="97"/>
      <c r="BF5902" s="97"/>
      <c r="BG5902" s="40"/>
      <c r="BK5902" s="40"/>
      <c r="BL5902" s="79"/>
      <c r="BM5902" s="94"/>
      <c r="BO5902" s="97"/>
      <c r="BQ5902" s="40"/>
      <c r="BR5902" s="94"/>
      <c r="BS5902" s="94"/>
      <c r="BT5902" s="94"/>
      <c r="BU5902" s="40"/>
      <c r="BV5902" s="82"/>
      <c r="BW5902" s="94"/>
      <c r="BX5902" s="48"/>
      <c r="BY5902" s="97"/>
      <c r="BZ5902" s="48"/>
      <c r="CA5902" s="40"/>
      <c r="CB5902" s="94"/>
      <c r="CC5902" s="94"/>
      <c r="CD5902" s="94"/>
      <c r="CE5902" s="40"/>
      <c r="CF5902" s="73"/>
      <c r="CG5902" s="41"/>
      <c r="CH5902" s="41"/>
      <c r="CI5902" s="41"/>
      <c r="CJ5902" s="41"/>
      <c r="CK5902" s="41"/>
      <c r="CL5902" s="68"/>
      <c r="CM5902" s="41"/>
      <c r="CN5902" s="41"/>
      <c r="CO5902" s="39"/>
      <c r="CP5902" s="78"/>
    </row>
    <row r="5903" spans="1:94" s="38" customFormat="1" x14ac:dyDescent="0.25">
      <c r="A5903" s="38">
        <v>5900</v>
      </c>
      <c r="F5903" s="39"/>
      <c r="Q5903" s="39"/>
      <c r="R5903" s="40"/>
      <c r="S5903" s="40"/>
      <c r="T5903" s="39"/>
      <c r="AG5903" s="110"/>
      <c r="AH5903" s="94"/>
      <c r="AJ5903" s="97"/>
      <c r="AL5903" s="39"/>
      <c r="AP5903" s="39"/>
      <c r="AQ5903" s="77"/>
      <c r="AR5903" s="94"/>
      <c r="AT5903" s="97"/>
      <c r="BB5903" s="79"/>
      <c r="BC5903" s="94"/>
      <c r="BE5903" s="97"/>
      <c r="BF5903" s="97"/>
      <c r="BG5903" s="40"/>
      <c r="BK5903" s="40"/>
      <c r="BL5903" s="79"/>
      <c r="BM5903" s="94"/>
      <c r="BO5903" s="97"/>
      <c r="BQ5903" s="40"/>
      <c r="BR5903" s="94"/>
      <c r="BS5903" s="94"/>
      <c r="BT5903" s="94"/>
      <c r="BU5903" s="40"/>
      <c r="BV5903" s="82"/>
      <c r="BW5903" s="94"/>
      <c r="BX5903" s="48"/>
      <c r="BY5903" s="97"/>
      <c r="BZ5903" s="48"/>
      <c r="CA5903" s="40"/>
      <c r="CB5903" s="94"/>
      <c r="CC5903" s="94"/>
      <c r="CD5903" s="94"/>
      <c r="CE5903" s="40"/>
      <c r="CF5903" s="73"/>
      <c r="CG5903" s="41"/>
      <c r="CH5903" s="41"/>
      <c r="CI5903" s="41"/>
      <c r="CJ5903" s="41"/>
      <c r="CK5903" s="41"/>
      <c r="CL5903" s="68"/>
      <c r="CM5903" s="41"/>
      <c r="CN5903" s="41"/>
      <c r="CO5903" s="39"/>
      <c r="CP5903" s="78"/>
    </row>
    <row r="5904" spans="1:94" s="38" customFormat="1" x14ac:dyDescent="0.25">
      <c r="A5904" s="38">
        <v>5901</v>
      </c>
      <c r="F5904" s="39"/>
      <c r="Q5904" s="39"/>
      <c r="R5904" s="40"/>
      <c r="S5904" s="40"/>
      <c r="T5904" s="39"/>
      <c r="AG5904" s="110"/>
      <c r="AH5904" s="94"/>
      <c r="AJ5904" s="97"/>
      <c r="AL5904" s="39"/>
      <c r="AP5904" s="39"/>
      <c r="AQ5904" s="77"/>
      <c r="AR5904" s="94"/>
      <c r="AT5904" s="97"/>
      <c r="BB5904" s="79"/>
      <c r="BC5904" s="94"/>
      <c r="BE5904" s="97"/>
      <c r="BF5904" s="97"/>
      <c r="BG5904" s="40"/>
      <c r="BK5904" s="40"/>
      <c r="BL5904" s="79"/>
      <c r="BM5904" s="94"/>
      <c r="BO5904" s="97"/>
      <c r="BQ5904" s="40"/>
      <c r="BR5904" s="94"/>
      <c r="BS5904" s="94"/>
      <c r="BT5904" s="94"/>
      <c r="BU5904" s="40"/>
      <c r="BV5904" s="82"/>
      <c r="BW5904" s="94"/>
      <c r="BX5904" s="48"/>
      <c r="BY5904" s="97"/>
      <c r="BZ5904" s="48"/>
      <c r="CA5904" s="40"/>
      <c r="CB5904" s="94"/>
      <c r="CC5904" s="94"/>
      <c r="CD5904" s="94"/>
      <c r="CE5904" s="40"/>
      <c r="CF5904" s="73"/>
      <c r="CG5904" s="41"/>
      <c r="CH5904" s="41"/>
      <c r="CI5904" s="41"/>
      <c r="CJ5904" s="41"/>
      <c r="CK5904" s="41"/>
      <c r="CL5904" s="68"/>
      <c r="CM5904" s="41"/>
      <c r="CN5904" s="41"/>
      <c r="CO5904" s="39"/>
      <c r="CP5904" s="78"/>
    </row>
    <row r="5905" spans="1:94" s="38" customFormat="1" x14ac:dyDescent="0.25">
      <c r="A5905" s="38">
        <v>5902</v>
      </c>
      <c r="F5905" s="39"/>
      <c r="Q5905" s="39"/>
      <c r="R5905" s="40"/>
      <c r="S5905" s="40"/>
      <c r="T5905" s="39"/>
      <c r="AG5905" s="110"/>
      <c r="AH5905" s="94"/>
      <c r="AJ5905" s="97"/>
      <c r="AL5905" s="39"/>
      <c r="AP5905" s="39"/>
      <c r="AQ5905" s="77"/>
      <c r="AR5905" s="94"/>
      <c r="AT5905" s="97"/>
      <c r="BB5905" s="79"/>
      <c r="BC5905" s="94"/>
      <c r="BE5905" s="97"/>
      <c r="BF5905" s="97"/>
      <c r="BG5905" s="40"/>
      <c r="BK5905" s="40"/>
      <c r="BL5905" s="79"/>
      <c r="BM5905" s="94"/>
      <c r="BO5905" s="97"/>
      <c r="BQ5905" s="40"/>
      <c r="BR5905" s="94"/>
      <c r="BS5905" s="94"/>
      <c r="BT5905" s="94"/>
      <c r="BU5905" s="40"/>
      <c r="BV5905" s="82"/>
      <c r="BW5905" s="94"/>
      <c r="BX5905" s="48"/>
      <c r="BY5905" s="97"/>
      <c r="BZ5905" s="48"/>
      <c r="CA5905" s="40"/>
      <c r="CB5905" s="94"/>
      <c r="CC5905" s="94"/>
      <c r="CD5905" s="94"/>
      <c r="CE5905" s="40"/>
      <c r="CF5905" s="73"/>
      <c r="CG5905" s="41"/>
      <c r="CH5905" s="41"/>
      <c r="CI5905" s="41"/>
      <c r="CJ5905" s="41"/>
      <c r="CK5905" s="41"/>
      <c r="CL5905" s="68"/>
      <c r="CM5905" s="41"/>
      <c r="CN5905" s="41"/>
      <c r="CO5905" s="39"/>
      <c r="CP5905" s="78"/>
    </row>
    <row r="5906" spans="1:94" s="38" customFormat="1" x14ac:dyDescent="0.25">
      <c r="A5906" s="38">
        <v>5903</v>
      </c>
      <c r="F5906" s="39"/>
      <c r="Q5906" s="39"/>
      <c r="R5906" s="40"/>
      <c r="S5906" s="40"/>
      <c r="T5906" s="39"/>
      <c r="AG5906" s="110"/>
      <c r="AH5906" s="94"/>
      <c r="AJ5906" s="97"/>
      <c r="AL5906" s="39"/>
      <c r="AP5906" s="39"/>
      <c r="AQ5906" s="77"/>
      <c r="AR5906" s="94"/>
      <c r="AT5906" s="97"/>
      <c r="BB5906" s="79"/>
      <c r="BC5906" s="94"/>
      <c r="BE5906" s="97"/>
      <c r="BF5906" s="97"/>
      <c r="BG5906" s="40"/>
      <c r="BK5906" s="40"/>
      <c r="BL5906" s="79"/>
      <c r="BM5906" s="94"/>
      <c r="BO5906" s="97"/>
      <c r="BQ5906" s="40"/>
      <c r="BR5906" s="94"/>
      <c r="BS5906" s="94"/>
      <c r="BT5906" s="94"/>
      <c r="BU5906" s="40"/>
      <c r="BV5906" s="82"/>
      <c r="BW5906" s="94"/>
      <c r="BX5906" s="48"/>
      <c r="BY5906" s="97"/>
      <c r="BZ5906" s="48"/>
      <c r="CA5906" s="40"/>
      <c r="CB5906" s="94"/>
      <c r="CC5906" s="94"/>
      <c r="CD5906" s="94"/>
      <c r="CE5906" s="40"/>
      <c r="CF5906" s="73"/>
      <c r="CG5906" s="41"/>
      <c r="CH5906" s="41"/>
      <c r="CI5906" s="41"/>
      <c r="CJ5906" s="41"/>
      <c r="CK5906" s="41"/>
      <c r="CL5906" s="68"/>
      <c r="CM5906" s="41"/>
      <c r="CN5906" s="41"/>
      <c r="CO5906" s="39"/>
      <c r="CP5906" s="78"/>
    </row>
    <row r="5907" spans="1:94" s="38" customFormat="1" x14ac:dyDescent="0.25">
      <c r="A5907" s="38">
        <v>5904</v>
      </c>
      <c r="F5907" s="39"/>
      <c r="Q5907" s="39"/>
      <c r="R5907" s="40"/>
      <c r="S5907" s="40"/>
      <c r="T5907" s="39"/>
      <c r="AG5907" s="110"/>
      <c r="AH5907" s="94"/>
      <c r="AJ5907" s="97"/>
      <c r="AL5907" s="39"/>
      <c r="AP5907" s="39"/>
      <c r="AQ5907" s="77"/>
      <c r="AR5907" s="94"/>
      <c r="AT5907" s="97"/>
      <c r="BB5907" s="79"/>
      <c r="BC5907" s="94"/>
      <c r="BE5907" s="97"/>
      <c r="BF5907" s="97"/>
      <c r="BG5907" s="40"/>
      <c r="BK5907" s="40"/>
      <c r="BL5907" s="79"/>
      <c r="BM5907" s="94"/>
      <c r="BO5907" s="97"/>
      <c r="BQ5907" s="40"/>
      <c r="BR5907" s="94"/>
      <c r="BS5907" s="94"/>
      <c r="BT5907" s="94"/>
      <c r="BU5907" s="40"/>
      <c r="BV5907" s="82"/>
      <c r="BW5907" s="94"/>
      <c r="BX5907" s="48"/>
      <c r="BY5907" s="97"/>
      <c r="BZ5907" s="48"/>
      <c r="CA5907" s="40"/>
      <c r="CB5907" s="94"/>
      <c r="CC5907" s="94"/>
      <c r="CD5907" s="94"/>
      <c r="CE5907" s="40"/>
      <c r="CF5907" s="73"/>
      <c r="CG5907" s="41"/>
      <c r="CH5907" s="41"/>
      <c r="CI5907" s="41"/>
      <c r="CJ5907" s="41"/>
      <c r="CK5907" s="41"/>
      <c r="CL5907" s="68"/>
      <c r="CM5907" s="41"/>
      <c r="CN5907" s="41"/>
      <c r="CO5907" s="39"/>
      <c r="CP5907" s="78"/>
    </row>
    <row r="5908" spans="1:94" s="38" customFormat="1" x14ac:dyDescent="0.25">
      <c r="A5908" s="38">
        <v>5905</v>
      </c>
      <c r="F5908" s="39"/>
      <c r="Q5908" s="39"/>
      <c r="R5908" s="40"/>
      <c r="S5908" s="40"/>
      <c r="T5908" s="39"/>
      <c r="AG5908" s="110"/>
      <c r="AH5908" s="94"/>
      <c r="AJ5908" s="97"/>
      <c r="AL5908" s="39"/>
      <c r="AP5908" s="39"/>
      <c r="AQ5908" s="77"/>
      <c r="AR5908" s="94"/>
      <c r="AT5908" s="97"/>
      <c r="BB5908" s="79"/>
      <c r="BC5908" s="94"/>
      <c r="BE5908" s="97"/>
      <c r="BF5908" s="97"/>
      <c r="BG5908" s="40"/>
      <c r="BK5908" s="40"/>
      <c r="BL5908" s="79"/>
      <c r="BM5908" s="94"/>
      <c r="BO5908" s="97"/>
      <c r="BQ5908" s="40"/>
      <c r="BR5908" s="94"/>
      <c r="BS5908" s="94"/>
      <c r="BT5908" s="94"/>
      <c r="BU5908" s="40"/>
      <c r="BV5908" s="82"/>
      <c r="BW5908" s="94"/>
      <c r="BX5908" s="48"/>
      <c r="BY5908" s="97"/>
      <c r="BZ5908" s="48"/>
      <c r="CA5908" s="40"/>
      <c r="CB5908" s="94"/>
      <c r="CC5908" s="94"/>
      <c r="CD5908" s="94"/>
      <c r="CE5908" s="40"/>
      <c r="CF5908" s="73"/>
      <c r="CG5908" s="41"/>
      <c r="CH5908" s="41"/>
      <c r="CI5908" s="41"/>
      <c r="CJ5908" s="41"/>
      <c r="CK5908" s="41"/>
      <c r="CL5908" s="68"/>
      <c r="CM5908" s="41"/>
      <c r="CN5908" s="41"/>
      <c r="CO5908" s="39"/>
      <c r="CP5908" s="78"/>
    </row>
    <row r="5909" spans="1:94" s="38" customFormat="1" x14ac:dyDescent="0.25">
      <c r="A5909" s="38">
        <v>5906</v>
      </c>
      <c r="F5909" s="39"/>
      <c r="Q5909" s="39"/>
      <c r="R5909" s="40"/>
      <c r="S5909" s="40"/>
      <c r="T5909" s="39"/>
      <c r="AG5909" s="110"/>
      <c r="AH5909" s="94"/>
      <c r="AJ5909" s="97"/>
      <c r="AL5909" s="39"/>
      <c r="AP5909" s="39"/>
      <c r="AQ5909" s="77"/>
      <c r="AR5909" s="94"/>
      <c r="AT5909" s="97"/>
      <c r="BB5909" s="79"/>
      <c r="BC5909" s="94"/>
      <c r="BE5909" s="97"/>
      <c r="BF5909" s="97"/>
      <c r="BG5909" s="40"/>
      <c r="BK5909" s="40"/>
      <c r="BL5909" s="79"/>
      <c r="BM5909" s="94"/>
      <c r="BO5909" s="97"/>
      <c r="BQ5909" s="40"/>
      <c r="BR5909" s="94"/>
      <c r="BS5909" s="94"/>
      <c r="BT5909" s="94"/>
      <c r="BU5909" s="40"/>
      <c r="BV5909" s="82"/>
      <c r="BW5909" s="94"/>
      <c r="BX5909" s="48"/>
      <c r="BY5909" s="97"/>
      <c r="BZ5909" s="48"/>
      <c r="CA5909" s="40"/>
      <c r="CB5909" s="94"/>
      <c r="CC5909" s="94"/>
      <c r="CD5909" s="94"/>
      <c r="CE5909" s="40"/>
      <c r="CF5909" s="73"/>
      <c r="CG5909" s="41"/>
      <c r="CH5909" s="41"/>
      <c r="CI5909" s="41"/>
      <c r="CJ5909" s="41"/>
      <c r="CK5909" s="41"/>
      <c r="CL5909" s="68"/>
      <c r="CM5909" s="41"/>
      <c r="CN5909" s="41"/>
      <c r="CO5909" s="39"/>
      <c r="CP5909" s="78"/>
    </row>
    <row r="5910" spans="1:94" s="38" customFormat="1" x14ac:dyDescent="0.25">
      <c r="A5910" s="38">
        <v>5907</v>
      </c>
      <c r="F5910" s="39"/>
      <c r="Q5910" s="39"/>
      <c r="R5910" s="40"/>
      <c r="S5910" s="40"/>
      <c r="T5910" s="39"/>
      <c r="AG5910" s="110"/>
      <c r="AH5910" s="94"/>
      <c r="AJ5910" s="97"/>
      <c r="AL5910" s="39"/>
      <c r="AP5910" s="39"/>
      <c r="AQ5910" s="77"/>
      <c r="AR5910" s="94"/>
      <c r="AT5910" s="97"/>
      <c r="BB5910" s="79"/>
      <c r="BC5910" s="94"/>
      <c r="BE5910" s="97"/>
      <c r="BF5910" s="97"/>
      <c r="BG5910" s="40"/>
      <c r="BK5910" s="40"/>
      <c r="BL5910" s="79"/>
      <c r="BM5910" s="94"/>
      <c r="BO5910" s="97"/>
      <c r="BQ5910" s="40"/>
      <c r="BR5910" s="94"/>
      <c r="BS5910" s="94"/>
      <c r="BT5910" s="94"/>
      <c r="BU5910" s="40"/>
      <c r="BV5910" s="82"/>
      <c r="BW5910" s="94"/>
      <c r="BX5910" s="48"/>
      <c r="BY5910" s="97"/>
      <c r="BZ5910" s="48"/>
      <c r="CA5910" s="40"/>
      <c r="CB5910" s="94"/>
      <c r="CC5910" s="94"/>
      <c r="CD5910" s="94"/>
      <c r="CE5910" s="40"/>
      <c r="CF5910" s="73"/>
      <c r="CG5910" s="41"/>
      <c r="CH5910" s="41"/>
      <c r="CI5910" s="41"/>
      <c r="CJ5910" s="41"/>
      <c r="CK5910" s="41"/>
      <c r="CL5910" s="68"/>
      <c r="CM5910" s="41"/>
      <c r="CN5910" s="41"/>
      <c r="CO5910" s="39"/>
      <c r="CP5910" s="78"/>
    </row>
    <row r="5911" spans="1:94" s="38" customFormat="1" x14ac:dyDescent="0.25">
      <c r="A5911" s="38">
        <v>5908</v>
      </c>
      <c r="F5911" s="39"/>
      <c r="Q5911" s="39"/>
      <c r="R5911" s="40"/>
      <c r="S5911" s="40"/>
      <c r="T5911" s="39"/>
      <c r="AG5911" s="110"/>
      <c r="AH5911" s="94"/>
      <c r="AJ5911" s="97"/>
      <c r="AL5911" s="39"/>
      <c r="AP5911" s="39"/>
      <c r="AQ5911" s="77"/>
      <c r="AR5911" s="94"/>
      <c r="AT5911" s="97"/>
      <c r="BB5911" s="79"/>
      <c r="BC5911" s="94"/>
      <c r="BE5911" s="97"/>
      <c r="BF5911" s="97"/>
      <c r="BG5911" s="40"/>
      <c r="BK5911" s="40"/>
      <c r="BL5911" s="79"/>
      <c r="BM5911" s="94"/>
      <c r="BO5911" s="97"/>
      <c r="BQ5911" s="40"/>
      <c r="BR5911" s="94"/>
      <c r="BS5911" s="94"/>
      <c r="BT5911" s="94"/>
      <c r="BU5911" s="40"/>
      <c r="BV5911" s="82"/>
      <c r="BW5911" s="94"/>
      <c r="BX5911" s="48"/>
      <c r="BY5911" s="97"/>
      <c r="BZ5911" s="48"/>
      <c r="CA5911" s="40"/>
      <c r="CB5911" s="94"/>
      <c r="CC5911" s="94"/>
      <c r="CD5911" s="94"/>
      <c r="CE5911" s="40"/>
      <c r="CF5911" s="73"/>
      <c r="CG5911" s="41"/>
      <c r="CH5911" s="41"/>
      <c r="CI5911" s="41"/>
      <c r="CJ5911" s="41"/>
      <c r="CK5911" s="41"/>
      <c r="CL5911" s="68"/>
      <c r="CM5911" s="41"/>
      <c r="CN5911" s="41"/>
      <c r="CO5911" s="39"/>
      <c r="CP5911" s="78"/>
    </row>
    <row r="5912" spans="1:94" s="38" customFormat="1" x14ac:dyDescent="0.25">
      <c r="A5912" s="38">
        <v>5909</v>
      </c>
      <c r="F5912" s="39"/>
      <c r="Q5912" s="39"/>
      <c r="R5912" s="40"/>
      <c r="S5912" s="40"/>
      <c r="T5912" s="39"/>
      <c r="AG5912" s="110"/>
      <c r="AH5912" s="94"/>
      <c r="AJ5912" s="97"/>
      <c r="AL5912" s="39"/>
      <c r="AP5912" s="39"/>
      <c r="AQ5912" s="77"/>
      <c r="AR5912" s="94"/>
      <c r="AT5912" s="97"/>
      <c r="BB5912" s="79"/>
      <c r="BC5912" s="94"/>
      <c r="BE5912" s="97"/>
      <c r="BF5912" s="97"/>
      <c r="BG5912" s="40"/>
      <c r="BK5912" s="40"/>
      <c r="BL5912" s="79"/>
      <c r="BM5912" s="94"/>
      <c r="BO5912" s="97"/>
      <c r="BQ5912" s="40"/>
      <c r="BR5912" s="94"/>
      <c r="BS5912" s="94"/>
      <c r="BT5912" s="94"/>
      <c r="BU5912" s="40"/>
      <c r="BV5912" s="82"/>
      <c r="BW5912" s="94"/>
      <c r="BX5912" s="48"/>
      <c r="BY5912" s="97"/>
      <c r="BZ5912" s="48"/>
      <c r="CA5912" s="40"/>
      <c r="CB5912" s="94"/>
      <c r="CC5912" s="94"/>
      <c r="CD5912" s="94"/>
      <c r="CE5912" s="40"/>
      <c r="CF5912" s="73"/>
      <c r="CG5912" s="41"/>
      <c r="CH5912" s="41"/>
      <c r="CI5912" s="41"/>
      <c r="CJ5912" s="41"/>
      <c r="CK5912" s="41"/>
      <c r="CL5912" s="68"/>
      <c r="CM5912" s="41"/>
      <c r="CN5912" s="41"/>
      <c r="CO5912" s="39"/>
      <c r="CP5912" s="78"/>
    </row>
    <row r="5913" spans="1:94" s="38" customFormat="1" x14ac:dyDescent="0.25">
      <c r="A5913" s="38">
        <v>5910</v>
      </c>
      <c r="F5913" s="39"/>
      <c r="Q5913" s="39"/>
      <c r="R5913" s="40"/>
      <c r="S5913" s="40"/>
      <c r="T5913" s="39"/>
      <c r="AG5913" s="110"/>
      <c r="AH5913" s="94"/>
      <c r="AJ5913" s="97"/>
      <c r="AL5913" s="39"/>
      <c r="AP5913" s="39"/>
      <c r="AQ5913" s="77"/>
      <c r="AR5913" s="94"/>
      <c r="AT5913" s="97"/>
      <c r="BB5913" s="79"/>
      <c r="BC5913" s="94"/>
      <c r="BE5913" s="97"/>
      <c r="BF5913" s="97"/>
      <c r="BG5913" s="40"/>
      <c r="BK5913" s="40"/>
      <c r="BL5913" s="79"/>
      <c r="BM5913" s="94"/>
      <c r="BO5913" s="97"/>
      <c r="BQ5913" s="40"/>
      <c r="BR5913" s="94"/>
      <c r="BS5913" s="94"/>
      <c r="BT5913" s="94"/>
      <c r="BU5913" s="40"/>
      <c r="BV5913" s="82"/>
      <c r="BW5913" s="94"/>
      <c r="BX5913" s="48"/>
      <c r="BY5913" s="97"/>
      <c r="BZ5913" s="48"/>
      <c r="CA5913" s="40"/>
      <c r="CB5913" s="94"/>
      <c r="CC5913" s="94"/>
      <c r="CD5913" s="94"/>
      <c r="CE5913" s="40"/>
      <c r="CF5913" s="73"/>
      <c r="CG5913" s="41"/>
      <c r="CH5913" s="41"/>
      <c r="CI5913" s="41"/>
      <c r="CJ5913" s="41"/>
      <c r="CK5913" s="41"/>
      <c r="CL5913" s="68"/>
      <c r="CM5913" s="41"/>
      <c r="CN5913" s="41"/>
      <c r="CO5913" s="39"/>
      <c r="CP5913" s="78"/>
    </row>
    <row r="5914" spans="1:94" s="38" customFormat="1" x14ac:dyDescent="0.25">
      <c r="A5914" s="38">
        <v>5911</v>
      </c>
      <c r="F5914" s="39"/>
      <c r="Q5914" s="39"/>
      <c r="R5914" s="40"/>
      <c r="S5914" s="40"/>
      <c r="T5914" s="39"/>
      <c r="AG5914" s="110"/>
      <c r="AH5914" s="94"/>
      <c r="AJ5914" s="97"/>
      <c r="AL5914" s="39"/>
      <c r="AP5914" s="39"/>
      <c r="AQ5914" s="77"/>
      <c r="AR5914" s="94"/>
      <c r="AT5914" s="97"/>
      <c r="BB5914" s="79"/>
      <c r="BC5914" s="94"/>
      <c r="BE5914" s="97"/>
      <c r="BF5914" s="97"/>
      <c r="BG5914" s="40"/>
      <c r="BK5914" s="40"/>
      <c r="BL5914" s="79"/>
      <c r="BM5914" s="94"/>
      <c r="BO5914" s="97"/>
      <c r="BQ5914" s="40"/>
      <c r="BR5914" s="94"/>
      <c r="BS5914" s="94"/>
      <c r="BT5914" s="94"/>
      <c r="BU5914" s="40"/>
      <c r="BV5914" s="82"/>
      <c r="BW5914" s="94"/>
      <c r="BX5914" s="48"/>
      <c r="BY5914" s="97"/>
      <c r="BZ5914" s="48"/>
      <c r="CA5914" s="40"/>
      <c r="CB5914" s="94"/>
      <c r="CC5914" s="94"/>
      <c r="CD5914" s="94"/>
      <c r="CE5914" s="40"/>
      <c r="CF5914" s="73"/>
      <c r="CG5914" s="41"/>
      <c r="CH5914" s="41"/>
      <c r="CI5914" s="41"/>
      <c r="CJ5914" s="41"/>
      <c r="CK5914" s="41"/>
      <c r="CL5914" s="68"/>
      <c r="CM5914" s="41"/>
      <c r="CN5914" s="41"/>
      <c r="CO5914" s="39"/>
      <c r="CP5914" s="78"/>
    </row>
    <row r="5915" spans="1:94" s="38" customFormat="1" x14ac:dyDescent="0.25">
      <c r="A5915" s="38">
        <v>5912</v>
      </c>
      <c r="F5915" s="39"/>
      <c r="Q5915" s="39"/>
      <c r="R5915" s="40"/>
      <c r="S5915" s="40"/>
      <c r="T5915" s="39"/>
      <c r="AG5915" s="110"/>
      <c r="AH5915" s="94"/>
      <c r="AJ5915" s="97"/>
      <c r="AL5915" s="39"/>
      <c r="AP5915" s="39"/>
      <c r="AQ5915" s="77"/>
      <c r="AR5915" s="94"/>
      <c r="AT5915" s="97"/>
      <c r="BB5915" s="79"/>
      <c r="BC5915" s="94"/>
      <c r="BE5915" s="97"/>
      <c r="BF5915" s="97"/>
      <c r="BG5915" s="40"/>
      <c r="BK5915" s="40"/>
      <c r="BL5915" s="79"/>
      <c r="BM5915" s="94"/>
      <c r="BO5915" s="97"/>
      <c r="BQ5915" s="40"/>
      <c r="BR5915" s="94"/>
      <c r="BS5915" s="94"/>
      <c r="BT5915" s="94"/>
      <c r="BU5915" s="40"/>
      <c r="BV5915" s="82"/>
      <c r="BW5915" s="94"/>
      <c r="BX5915" s="48"/>
      <c r="BY5915" s="97"/>
      <c r="BZ5915" s="48"/>
      <c r="CA5915" s="40"/>
      <c r="CB5915" s="94"/>
      <c r="CC5915" s="94"/>
      <c r="CD5915" s="94"/>
      <c r="CE5915" s="40"/>
      <c r="CF5915" s="73"/>
      <c r="CG5915" s="41"/>
      <c r="CH5915" s="41"/>
      <c r="CI5915" s="41"/>
      <c r="CJ5915" s="41"/>
      <c r="CK5915" s="41"/>
      <c r="CL5915" s="68"/>
      <c r="CM5915" s="41"/>
      <c r="CN5915" s="41"/>
      <c r="CO5915" s="39"/>
      <c r="CP5915" s="78"/>
    </row>
    <row r="5916" spans="1:94" s="38" customFormat="1" x14ac:dyDescent="0.25">
      <c r="A5916" s="38">
        <v>5913</v>
      </c>
      <c r="F5916" s="39"/>
      <c r="Q5916" s="39"/>
      <c r="R5916" s="40"/>
      <c r="S5916" s="40"/>
      <c r="T5916" s="39"/>
      <c r="AG5916" s="110"/>
      <c r="AH5916" s="94"/>
      <c r="AJ5916" s="97"/>
      <c r="AL5916" s="39"/>
      <c r="AP5916" s="39"/>
      <c r="AQ5916" s="77"/>
      <c r="AR5916" s="94"/>
      <c r="AT5916" s="97"/>
      <c r="BB5916" s="79"/>
      <c r="BC5916" s="94"/>
      <c r="BE5916" s="97"/>
      <c r="BF5916" s="97"/>
      <c r="BG5916" s="40"/>
      <c r="BK5916" s="40"/>
      <c r="BL5916" s="79"/>
      <c r="BM5916" s="94"/>
      <c r="BO5916" s="97"/>
      <c r="BQ5916" s="40"/>
      <c r="BR5916" s="94"/>
      <c r="BS5916" s="94"/>
      <c r="BT5916" s="94"/>
      <c r="BU5916" s="40"/>
      <c r="BV5916" s="82"/>
      <c r="BW5916" s="94"/>
      <c r="BX5916" s="48"/>
      <c r="BY5916" s="97"/>
      <c r="BZ5916" s="48"/>
      <c r="CA5916" s="40"/>
      <c r="CB5916" s="94"/>
      <c r="CC5916" s="94"/>
      <c r="CD5916" s="94"/>
      <c r="CE5916" s="40"/>
      <c r="CF5916" s="73"/>
      <c r="CG5916" s="41"/>
      <c r="CH5916" s="41"/>
      <c r="CI5916" s="41"/>
      <c r="CJ5916" s="41"/>
      <c r="CK5916" s="41"/>
      <c r="CL5916" s="68"/>
      <c r="CM5916" s="41"/>
      <c r="CN5916" s="41"/>
      <c r="CO5916" s="39"/>
      <c r="CP5916" s="78"/>
    </row>
    <row r="5917" spans="1:94" s="38" customFormat="1" x14ac:dyDescent="0.25">
      <c r="A5917" s="38">
        <v>5914</v>
      </c>
      <c r="F5917" s="39"/>
      <c r="Q5917" s="39"/>
      <c r="R5917" s="40"/>
      <c r="S5917" s="40"/>
      <c r="T5917" s="39"/>
      <c r="AG5917" s="110"/>
      <c r="AH5917" s="94"/>
      <c r="AJ5917" s="97"/>
      <c r="AL5917" s="39"/>
      <c r="AP5917" s="39"/>
      <c r="AQ5917" s="77"/>
      <c r="AR5917" s="94"/>
      <c r="AT5917" s="97"/>
      <c r="BB5917" s="79"/>
      <c r="BC5917" s="94"/>
      <c r="BE5917" s="97"/>
      <c r="BF5917" s="97"/>
      <c r="BG5917" s="40"/>
      <c r="BK5917" s="40"/>
      <c r="BL5917" s="79"/>
      <c r="BM5917" s="94"/>
      <c r="BO5917" s="97"/>
      <c r="BQ5917" s="40"/>
      <c r="BR5917" s="94"/>
      <c r="BS5917" s="94"/>
      <c r="BT5917" s="94"/>
      <c r="BU5917" s="40"/>
      <c r="BV5917" s="82"/>
      <c r="BW5917" s="94"/>
      <c r="BX5917" s="48"/>
      <c r="BY5917" s="97"/>
      <c r="BZ5917" s="48"/>
      <c r="CA5917" s="40"/>
      <c r="CB5917" s="94"/>
      <c r="CC5917" s="94"/>
      <c r="CD5917" s="94"/>
      <c r="CE5917" s="40"/>
      <c r="CF5917" s="73"/>
      <c r="CG5917" s="41"/>
      <c r="CH5917" s="41"/>
      <c r="CI5917" s="41"/>
      <c r="CJ5917" s="41"/>
      <c r="CK5917" s="41"/>
      <c r="CL5917" s="68"/>
      <c r="CM5917" s="41"/>
      <c r="CN5917" s="41"/>
      <c r="CO5917" s="39"/>
      <c r="CP5917" s="78"/>
    </row>
    <row r="5918" spans="1:94" s="38" customFormat="1" x14ac:dyDescent="0.25">
      <c r="A5918" s="38">
        <v>5915</v>
      </c>
      <c r="F5918" s="39"/>
      <c r="Q5918" s="39"/>
      <c r="R5918" s="40"/>
      <c r="S5918" s="40"/>
      <c r="T5918" s="39"/>
      <c r="AG5918" s="110"/>
      <c r="AH5918" s="94"/>
      <c r="AJ5918" s="97"/>
      <c r="AL5918" s="39"/>
      <c r="AP5918" s="39"/>
      <c r="AQ5918" s="77"/>
      <c r="AR5918" s="94"/>
      <c r="AT5918" s="97"/>
      <c r="BB5918" s="79"/>
      <c r="BC5918" s="94"/>
      <c r="BE5918" s="97"/>
      <c r="BF5918" s="97"/>
      <c r="BG5918" s="40"/>
      <c r="BK5918" s="40"/>
      <c r="BL5918" s="79"/>
      <c r="BM5918" s="94"/>
      <c r="BO5918" s="97"/>
      <c r="BQ5918" s="40"/>
      <c r="BR5918" s="94"/>
      <c r="BS5918" s="94"/>
      <c r="BT5918" s="94"/>
      <c r="BU5918" s="40"/>
      <c r="BV5918" s="82"/>
      <c r="BW5918" s="94"/>
      <c r="BX5918" s="48"/>
      <c r="BY5918" s="97"/>
      <c r="BZ5918" s="48"/>
      <c r="CA5918" s="40"/>
      <c r="CB5918" s="94"/>
      <c r="CC5918" s="94"/>
      <c r="CD5918" s="94"/>
      <c r="CE5918" s="40"/>
      <c r="CF5918" s="73"/>
      <c r="CG5918" s="41"/>
      <c r="CH5918" s="41"/>
      <c r="CI5918" s="41"/>
      <c r="CJ5918" s="41"/>
      <c r="CK5918" s="41"/>
      <c r="CL5918" s="68"/>
      <c r="CM5918" s="41"/>
      <c r="CN5918" s="41"/>
      <c r="CO5918" s="39"/>
      <c r="CP5918" s="78"/>
    </row>
    <row r="5919" spans="1:94" s="38" customFormat="1" x14ac:dyDescent="0.25">
      <c r="A5919" s="38">
        <v>5916</v>
      </c>
      <c r="F5919" s="39"/>
      <c r="Q5919" s="39"/>
      <c r="R5919" s="40"/>
      <c r="S5919" s="40"/>
      <c r="T5919" s="39"/>
      <c r="AG5919" s="110"/>
      <c r="AH5919" s="94"/>
      <c r="AJ5919" s="97"/>
      <c r="AL5919" s="39"/>
      <c r="AP5919" s="39"/>
      <c r="AQ5919" s="77"/>
      <c r="AR5919" s="94"/>
      <c r="AT5919" s="97"/>
      <c r="BB5919" s="79"/>
      <c r="BC5919" s="94"/>
      <c r="BE5919" s="97"/>
      <c r="BF5919" s="97"/>
      <c r="BG5919" s="40"/>
      <c r="BK5919" s="40"/>
      <c r="BL5919" s="79"/>
      <c r="BM5919" s="94"/>
      <c r="BO5919" s="97"/>
      <c r="BQ5919" s="40"/>
      <c r="BR5919" s="94"/>
      <c r="BS5919" s="94"/>
      <c r="BT5919" s="94"/>
      <c r="BU5919" s="40"/>
      <c r="BV5919" s="82"/>
      <c r="BW5919" s="94"/>
      <c r="BX5919" s="48"/>
      <c r="BY5919" s="97"/>
      <c r="BZ5919" s="48"/>
      <c r="CA5919" s="40"/>
      <c r="CB5919" s="94"/>
      <c r="CC5919" s="94"/>
      <c r="CD5919" s="94"/>
      <c r="CE5919" s="40"/>
      <c r="CF5919" s="73"/>
      <c r="CG5919" s="41"/>
      <c r="CH5919" s="41"/>
      <c r="CI5919" s="41"/>
      <c r="CJ5919" s="41"/>
      <c r="CK5919" s="41"/>
      <c r="CL5919" s="68"/>
      <c r="CM5919" s="41"/>
      <c r="CN5919" s="41"/>
      <c r="CO5919" s="39"/>
      <c r="CP5919" s="78"/>
    </row>
    <row r="5920" spans="1:94" s="38" customFormat="1" x14ac:dyDescent="0.25">
      <c r="A5920" s="38">
        <v>5917</v>
      </c>
      <c r="F5920" s="39"/>
      <c r="Q5920" s="39"/>
      <c r="R5920" s="40"/>
      <c r="S5920" s="40"/>
      <c r="T5920" s="39"/>
      <c r="AG5920" s="110"/>
      <c r="AH5920" s="94"/>
      <c r="AJ5920" s="97"/>
      <c r="AL5920" s="39"/>
      <c r="AP5920" s="39"/>
      <c r="AQ5920" s="77"/>
      <c r="AR5920" s="94"/>
      <c r="AT5920" s="97"/>
      <c r="BB5920" s="79"/>
      <c r="BC5920" s="94"/>
      <c r="BE5920" s="97"/>
      <c r="BF5920" s="97"/>
      <c r="BG5920" s="40"/>
      <c r="BK5920" s="40"/>
      <c r="BL5920" s="79"/>
      <c r="BM5920" s="94"/>
      <c r="BO5920" s="97"/>
      <c r="BQ5920" s="40"/>
      <c r="BR5920" s="94"/>
      <c r="BS5920" s="94"/>
      <c r="BT5920" s="94"/>
      <c r="BU5920" s="40"/>
      <c r="BV5920" s="82"/>
      <c r="BW5920" s="94"/>
      <c r="BX5920" s="48"/>
      <c r="BY5920" s="97"/>
      <c r="BZ5920" s="48"/>
      <c r="CA5920" s="40"/>
      <c r="CB5920" s="94"/>
      <c r="CC5920" s="94"/>
      <c r="CD5920" s="94"/>
      <c r="CE5920" s="40"/>
      <c r="CF5920" s="73"/>
      <c r="CG5920" s="41"/>
      <c r="CH5920" s="41"/>
      <c r="CI5920" s="41"/>
      <c r="CJ5920" s="41"/>
      <c r="CK5920" s="41"/>
      <c r="CL5920" s="68"/>
      <c r="CM5920" s="41"/>
      <c r="CN5920" s="41"/>
      <c r="CO5920" s="39"/>
      <c r="CP5920" s="78"/>
    </row>
    <row r="5921" spans="1:94" s="38" customFormat="1" x14ac:dyDescent="0.25">
      <c r="A5921" s="38">
        <v>5918</v>
      </c>
      <c r="F5921" s="39"/>
      <c r="Q5921" s="39"/>
      <c r="R5921" s="40"/>
      <c r="S5921" s="40"/>
      <c r="T5921" s="39"/>
      <c r="AG5921" s="110"/>
      <c r="AH5921" s="94"/>
      <c r="AJ5921" s="97"/>
      <c r="AL5921" s="39"/>
      <c r="AP5921" s="39"/>
      <c r="AQ5921" s="77"/>
      <c r="AR5921" s="94"/>
      <c r="AT5921" s="97"/>
      <c r="BB5921" s="79"/>
      <c r="BC5921" s="94"/>
      <c r="BE5921" s="97"/>
      <c r="BF5921" s="97"/>
      <c r="BG5921" s="40"/>
      <c r="BK5921" s="40"/>
      <c r="BL5921" s="79"/>
      <c r="BM5921" s="94"/>
      <c r="BO5921" s="97"/>
      <c r="BQ5921" s="40"/>
      <c r="BR5921" s="94"/>
      <c r="BS5921" s="94"/>
      <c r="BT5921" s="94"/>
      <c r="BU5921" s="40"/>
      <c r="BV5921" s="82"/>
      <c r="BW5921" s="94"/>
      <c r="BX5921" s="48"/>
      <c r="BY5921" s="97"/>
      <c r="BZ5921" s="48"/>
      <c r="CA5921" s="40"/>
      <c r="CB5921" s="94"/>
      <c r="CC5921" s="94"/>
      <c r="CD5921" s="94"/>
      <c r="CE5921" s="40"/>
      <c r="CF5921" s="73"/>
      <c r="CG5921" s="41"/>
      <c r="CH5921" s="41"/>
      <c r="CI5921" s="41"/>
      <c r="CJ5921" s="41"/>
      <c r="CK5921" s="41"/>
      <c r="CL5921" s="68"/>
      <c r="CM5921" s="41"/>
      <c r="CN5921" s="41"/>
      <c r="CO5921" s="39"/>
      <c r="CP5921" s="78"/>
    </row>
    <row r="5922" spans="1:94" s="38" customFormat="1" x14ac:dyDescent="0.25">
      <c r="A5922" s="38">
        <v>5919</v>
      </c>
      <c r="F5922" s="39"/>
      <c r="Q5922" s="39"/>
      <c r="R5922" s="40"/>
      <c r="S5922" s="40"/>
      <c r="T5922" s="39"/>
      <c r="AG5922" s="110"/>
      <c r="AH5922" s="94"/>
      <c r="AJ5922" s="97"/>
      <c r="AL5922" s="39"/>
      <c r="AP5922" s="39"/>
      <c r="AQ5922" s="77"/>
      <c r="AR5922" s="94"/>
      <c r="AT5922" s="97"/>
      <c r="BB5922" s="79"/>
      <c r="BC5922" s="94"/>
      <c r="BE5922" s="97"/>
      <c r="BF5922" s="97"/>
      <c r="BG5922" s="40"/>
      <c r="BK5922" s="40"/>
      <c r="BL5922" s="79"/>
      <c r="BM5922" s="94"/>
      <c r="BO5922" s="97"/>
      <c r="BQ5922" s="40"/>
      <c r="BR5922" s="94"/>
      <c r="BS5922" s="94"/>
      <c r="BT5922" s="94"/>
      <c r="BU5922" s="40"/>
      <c r="BV5922" s="82"/>
      <c r="BW5922" s="94"/>
      <c r="BX5922" s="48"/>
      <c r="BY5922" s="97"/>
      <c r="BZ5922" s="48"/>
      <c r="CA5922" s="40"/>
      <c r="CB5922" s="94"/>
      <c r="CC5922" s="94"/>
      <c r="CD5922" s="94"/>
      <c r="CE5922" s="40"/>
      <c r="CF5922" s="73"/>
      <c r="CG5922" s="41"/>
      <c r="CH5922" s="41"/>
      <c r="CI5922" s="41"/>
      <c r="CJ5922" s="41"/>
      <c r="CK5922" s="41"/>
      <c r="CL5922" s="68"/>
      <c r="CM5922" s="41"/>
      <c r="CN5922" s="41"/>
      <c r="CO5922" s="39"/>
      <c r="CP5922" s="78"/>
    </row>
    <row r="5923" spans="1:94" s="38" customFormat="1" x14ac:dyDescent="0.25">
      <c r="A5923" s="38">
        <v>5920</v>
      </c>
      <c r="F5923" s="39"/>
      <c r="Q5923" s="39"/>
      <c r="R5923" s="40"/>
      <c r="S5923" s="40"/>
      <c r="T5923" s="39"/>
      <c r="AG5923" s="110"/>
      <c r="AH5923" s="94"/>
      <c r="AJ5923" s="97"/>
      <c r="AL5923" s="39"/>
      <c r="AP5923" s="39"/>
      <c r="AQ5923" s="77"/>
      <c r="AR5923" s="94"/>
      <c r="AT5923" s="97"/>
      <c r="BB5923" s="79"/>
      <c r="BC5923" s="94"/>
      <c r="BE5923" s="97"/>
      <c r="BF5923" s="97"/>
      <c r="BG5923" s="40"/>
      <c r="BK5923" s="40"/>
      <c r="BL5923" s="79"/>
      <c r="BM5923" s="94"/>
      <c r="BO5923" s="97"/>
      <c r="BQ5923" s="40"/>
      <c r="BR5923" s="94"/>
      <c r="BS5923" s="94"/>
      <c r="BT5923" s="94"/>
      <c r="BU5923" s="40"/>
      <c r="BV5923" s="82"/>
      <c r="BW5923" s="94"/>
      <c r="BX5923" s="48"/>
      <c r="BY5923" s="97"/>
      <c r="BZ5923" s="48"/>
      <c r="CA5923" s="40"/>
      <c r="CB5923" s="94"/>
      <c r="CC5923" s="94"/>
      <c r="CD5923" s="94"/>
      <c r="CE5923" s="40"/>
      <c r="CF5923" s="73"/>
      <c r="CG5923" s="41"/>
      <c r="CH5923" s="41"/>
      <c r="CI5923" s="41"/>
      <c r="CJ5923" s="41"/>
      <c r="CK5923" s="41"/>
      <c r="CL5923" s="68"/>
      <c r="CM5923" s="41"/>
      <c r="CN5923" s="41"/>
      <c r="CO5923" s="39"/>
      <c r="CP5923" s="78"/>
    </row>
    <row r="5924" spans="1:94" s="38" customFormat="1" x14ac:dyDescent="0.25">
      <c r="A5924" s="38">
        <v>5921</v>
      </c>
      <c r="F5924" s="39"/>
      <c r="Q5924" s="39"/>
      <c r="R5924" s="40"/>
      <c r="S5924" s="40"/>
      <c r="T5924" s="39"/>
      <c r="AG5924" s="110"/>
      <c r="AH5924" s="94"/>
      <c r="AJ5924" s="97"/>
      <c r="AL5924" s="39"/>
      <c r="AP5924" s="39"/>
      <c r="AQ5924" s="77"/>
      <c r="AR5924" s="94"/>
      <c r="AT5924" s="97"/>
      <c r="BB5924" s="79"/>
      <c r="BC5924" s="94"/>
      <c r="BE5924" s="97"/>
      <c r="BF5924" s="97"/>
      <c r="BG5924" s="40"/>
      <c r="BK5924" s="40"/>
      <c r="BL5924" s="79"/>
      <c r="BM5924" s="94"/>
      <c r="BO5924" s="97"/>
      <c r="BQ5924" s="40"/>
      <c r="BR5924" s="94"/>
      <c r="BS5924" s="94"/>
      <c r="BT5924" s="94"/>
      <c r="BU5924" s="40"/>
      <c r="BV5924" s="82"/>
      <c r="BW5924" s="94"/>
      <c r="BX5924" s="48"/>
      <c r="BY5924" s="97"/>
      <c r="BZ5924" s="48"/>
      <c r="CA5924" s="40"/>
      <c r="CB5924" s="94"/>
      <c r="CC5924" s="94"/>
      <c r="CD5924" s="94"/>
      <c r="CE5924" s="40"/>
      <c r="CF5924" s="73"/>
      <c r="CG5924" s="41"/>
      <c r="CH5924" s="41"/>
      <c r="CI5924" s="41"/>
      <c r="CJ5924" s="41"/>
      <c r="CK5924" s="41"/>
      <c r="CL5924" s="68"/>
      <c r="CM5924" s="41"/>
      <c r="CN5924" s="41"/>
      <c r="CO5924" s="39"/>
      <c r="CP5924" s="78"/>
    </row>
    <row r="5925" spans="1:94" s="38" customFormat="1" x14ac:dyDescent="0.25">
      <c r="A5925" s="38">
        <v>5922</v>
      </c>
      <c r="F5925" s="39"/>
      <c r="Q5925" s="39"/>
      <c r="R5925" s="40"/>
      <c r="S5925" s="40"/>
      <c r="T5925" s="39"/>
      <c r="AG5925" s="110"/>
      <c r="AH5925" s="94"/>
      <c r="AJ5925" s="97"/>
      <c r="AL5925" s="39"/>
      <c r="AP5925" s="39"/>
      <c r="AQ5925" s="77"/>
      <c r="AR5925" s="94"/>
      <c r="AT5925" s="97"/>
      <c r="BB5925" s="79"/>
      <c r="BC5925" s="94"/>
      <c r="BE5925" s="97"/>
      <c r="BF5925" s="97"/>
      <c r="BG5925" s="40"/>
      <c r="BK5925" s="40"/>
      <c r="BL5925" s="79"/>
      <c r="BM5925" s="94"/>
      <c r="BO5925" s="97"/>
      <c r="BQ5925" s="40"/>
      <c r="BR5925" s="94"/>
      <c r="BS5925" s="94"/>
      <c r="BT5925" s="94"/>
      <c r="BU5925" s="40"/>
      <c r="BV5925" s="82"/>
      <c r="BW5925" s="94"/>
      <c r="BX5925" s="48"/>
      <c r="BY5925" s="97"/>
      <c r="BZ5925" s="48"/>
      <c r="CA5925" s="40"/>
      <c r="CB5925" s="94"/>
      <c r="CC5925" s="94"/>
      <c r="CD5925" s="94"/>
      <c r="CE5925" s="40"/>
      <c r="CF5925" s="73"/>
      <c r="CG5925" s="41"/>
      <c r="CH5925" s="41"/>
      <c r="CI5925" s="41"/>
      <c r="CJ5925" s="41"/>
      <c r="CK5925" s="41"/>
      <c r="CL5925" s="68"/>
      <c r="CM5925" s="41"/>
      <c r="CN5925" s="41"/>
      <c r="CO5925" s="39"/>
      <c r="CP5925" s="78"/>
    </row>
    <row r="5926" spans="1:94" s="38" customFormat="1" x14ac:dyDescent="0.25">
      <c r="A5926" s="38">
        <v>5923</v>
      </c>
      <c r="F5926" s="39"/>
      <c r="Q5926" s="39"/>
      <c r="R5926" s="40"/>
      <c r="S5926" s="40"/>
      <c r="T5926" s="39"/>
      <c r="AG5926" s="110"/>
      <c r="AH5926" s="94"/>
      <c r="AJ5926" s="97"/>
      <c r="AL5926" s="39"/>
      <c r="AP5926" s="39"/>
      <c r="AQ5926" s="77"/>
      <c r="AR5926" s="94"/>
      <c r="AT5926" s="97"/>
      <c r="BB5926" s="79"/>
      <c r="BC5926" s="94"/>
      <c r="BE5926" s="97"/>
      <c r="BF5926" s="97"/>
      <c r="BG5926" s="40"/>
      <c r="BK5926" s="40"/>
      <c r="BL5926" s="79"/>
      <c r="BM5926" s="94"/>
      <c r="BO5926" s="97"/>
      <c r="BQ5926" s="40"/>
      <c r="BR5926" s="94"/>
      <c r="BS5926" s="94"/>
      <c r="BT5926" s="94"/>
      <c r="BU5926" s="40"/>
      <c r="BV5926" s="82"/>
      <c r="BW5926" s="94"/>
      <c r="BX5926" s="48"/>
      <c r="BY5926" s="97"/>
      <c r="BZ5926" s="48"/>
      <c r="CA5926" s="40"/>
      <c r="CB5926" s="94"/>
      <c r="CC5926" s="94"/>
      <c r="CD5926" s="94"/>
      <c r="CE5926" s="40"/>
      <c r="CF5926" s="73"/>
      <c r="CG5926" s="41"/>
      <c r="CH5926" s="41"/>
      <c r="CI5926" s="41"/>
      <c r="CJ5926" s="41"/>
      <c r="CK5926" s="41"/>
      <c r="CL5926" s="68"/>
      <c r="CM5926" s="41"/>
      <c r="CN5926" s="41"/>
      <c r="CO5926" s="39"/>
      <c r="CP5926" s="78"/>
    </row>
    <row r="5927" spans="1:94" s="38" customFormat="1" x14ac:dyDescent="0.25">
      <c r="A5927" s="38">
        <v>5924</v>
      </c>
      <c r="F5927" s="39"/>
      <c r="Q5927" s="39"/>
      <c r="R5927" s="40"/>
      <c r="S5927" s="40"/>
      <c r="T5927" s="39"/>
      <c r="AG5927" s="110"/>
      <c r="AH5927" s="94"/>
      <c r="AJ5927" s="97"/>
      <c r="AL5927" s="39"/>
      <c r="AP5927" s="39"/>
      <c r="AQ5927" s="77"/>
      <c r="AR5927" s="94"/>
      <c r="AT5927" s="97"/>
      <c r="BB5927" s="79"/>
      <c r="BC5927" s="94"/>
      <c r="BE5927" s="97"/>
      <c r="BF5927" s="97"/>
      <c r="BG5927" s="40"/>
      <c r="BK5927" s="40"/>
      <c r="BL5927" s="79"/>
      <c r="BM5927" s="94"/>
      <c r="BO5927" s="97"/>
      <c r="BQ5927" s="40"/>
      <c r="BR5927" s="94"/>
      <c r="BS5927" s="94"/>
      <c r="BT5927" s="94"/>
      <c r="BU5927" s="40"/>
      <c r="BV5927" s="82"/>
      <c r="BW5927" s="94"/>
      <c r="BX5927" s="48"/>
      <c r="BY5927" s="97"/>
      <c r="BZ5927" s="48"/>
      <c r="CA5927" s="40"/>
      <c r="CB5927" s="94"/>
      <c r="CC5927" s="94"/>
      <c r="CD5927" s="94"/>
      <c r="CE5927" s="40"/>
      <c r="CF5927" s="73"/>
      <c r="CG5927" s="41"/>
      <c r="CH5927" s="41"/>
      <c r="CI5927" s="41"/>
      <c r="CJ5927" s="41"/>
      <c r="CK5927" s="41"/>
      <c r="CL5927" s="68"/>
      <c r="CM5927" s="41"/>
      <c r="CN5927" s="41"/>
      <c r="CO5927" s="39"/>
      <c r="CP5927" s="78"/>
    </row>
    <row r="5928" spans="1:94" s="38" customFormat="1" x14ac:dyDescent="0.25">
      <c r="A5928" s="38">
        <v>5925</v>
      </c>
      <c r="F5928" s="39"/>
      <c r="Q5928" s="39"/>
      <c r="R5928" s="40"/>
      <c r="S5928" s="40"/>
      <c r="T5928" s="39"/>
      <c r="AG5928" s="110"/>
      <c r="AH5928" s="94"/>
      <c r="AJ5928" s="97"/>
      <c r="AL5928" s="39"/>
      <c r="AP5928" s="39"/>
      <c r="AQ5928" s="77"/>
      <c r="AR5928" s="94"/>
      <c r="AT5928" s="97"/>
      <c r="BB5928" s="79"/>
      <c r="BC5928" s="94"/>
      <c r="BE5928" s="97"/>
      <c r="BF5928" s="97"/>
      <c r="BG5928" s="40"/>
      <c r="BK5928" s="40"/>
      <c r="BL5928" s="79"/>
      <c r="BM5928" s="94"/>
      <c r="BO5928" s="97"/>
      <c r="BQ5928" s="40"/>
      <c r="BR5928" s="94"/>
      <c r="BS5928" s="94"/>
      <c r="BT5928" s="94"/>
      <c r="BU5928" s="40"/>
      <c r="BV5928" s="82"/>
      <c r="BW5928" s="94"/>
      <c r="BX5928" s="48"/>
      <c r="BY5928" s="97"/>
      <c r="BZ5928" s="48"/>
      <c r="CA5928" s="40"/>
      <c r="CB5928" s="94"/>
      <c r="CC5928" s="94"/>
      <c r="CD5928" s="94"/>
      <c r="CE5928" s="40"/>
      <c r="CF5928" s="73"/>
      <c r="CG5928" s="41"/>
      <c r="CH5928" s="41"/>
      <c r="CI5928" s="41"/>
      <c r="CJ5928" s="41"/>
      <c r="CK5928" s="41"/>
      <c r="CL5928" s="68"/>
      <c r="CM5928" s="41"/>
      <c r="CN5928" s="41"/>
      <c r="CO5928" s="39"/>
      <c r="CP5928" s="78"/>
    </row>
    <row r="5929" spans="1:94" s="38" customFormat="1" x14ac:dyDescent="0.25">
      <c r="A5929" s="38">
        <v>5926</v>
      </c>
      <c r="F5929" s="39"/>
      <c r="Q5929" s="39"/>
      <c r="R5929" s="40"/>
      <c r="S5929" s="40"/>
      <c r="T5929" s="39"/>
      <c r="AG5929" s="110"/>
      <c r="AH5929" s="94"/>
      <c r="AJ5929" s="97"/>
      <c r="AL5929" s="39"/>
      <c r="AP5929" s="39"/>
      <c r="AQ5929" s="77"/>
      <c r="AR5929" s="94"/>
      <c r="AT5929" s="97"/>
      <c r="BB5929" s="79"/>
      <c r="BC5929" s="94"/>
      <c r="BE5929" s="97"/>
      <c r="BF5929" s="97"/>
      <c r="BG5929" s="40"/>
      <c r="BK5929" s="40"/>
      <c r="BL5929" s="79"/>
      <c r="BM5929" s="94"/>
      <c r="BO5929" s="97"/>
      <c r="BQ5929" s="40"/>
      <c r="BR5929" s="94"/>
      <c r="BS5929" s="94"/>
      <c r="BT5929" s="94"/>
      <c r="BU5929" s="40"/>
      <c r="BV5929" s="82"/>
      <c r="BW5929" s="94"/>
      <c r="BX5929" s="48"/>
      <c r="BY5929" s="97"/>
      <c r="BZ5929" s="48"/>
      <c r="CA5929" s="40"/>
      <c r="CB5929" s="94"/>
      <c r="CC5929" s="94"/>
      <c r="CD5929" s="94"/>
      <c r="CE5929" s="40"/>
      <c r="CF5929" s="73"/>
      <c r="CG5929" s="41"/>
      <c r="CH5929" s="41"/>
      <c r="CI5929" s="41"/>
      <c r="CJ5929" s="41"/>
      <c r="CK5929" s="41"/>
      <c r="CL5929" s="68"/>
      <c r="CM5929" s="41"/>
      <c r="CN5929" s="41"/>
      <c r="CO5929" s="39"/>
      <c r="CP5929" s="78"/>
    </row>
    <row r="5930" spans="1:94" s="38" customFormat="1" x14ac:dyDescent="0.25">
      <c r="A5930" s="38">
        <v>5927</v>
      </c>
      <c r="F5930" s="39"/>
      <c r="Q5930" s="39"/>
      <c r="R5930" s="40"/>
      <c r="S5930" s="40"/>
      <c r="T5930" s="39"/>
      <c r="AG5930" s="110"/>
      <c r="AH5930" s="94"/>
      <c r="AJ5930" s="97"/>
      <c r="AL5930" s="39"/>
      <c r="AP5930" s="39"/>
      <c r="AQ5930" s="77"/>
      <c r="AR5930" s="94"/>
      <c r="AT5930" s="97"/>
      <c r="BB5930" s="79"/>
      <c r="BC5930" s="94"/>
      <c r="BE5930" s="97"/>
      <c r="BF5930" s="97"/>
      <c r="BG5930" s="40"/>
      <c r="BK5930" s="40"/>
      <c r="BL5930" s="79"/>
      <c r="BM5930" s="94"/>
      <c r="BO5930" s="97"/>
      <c r="BQ5930" s="40"/>
      <c r="BR5930" s="94"/>
      <c r="BS5930" s="94"/>
      <c r="BT5930" s="94"/>
      <c r="BU5930" s="40"/>
      <c r="BV5930" s="82"/>
      <c r="BW5930" s="94"/>
      <c r="BX5930" s="48"/>
      <c r="BY5930" s="97"/>
      <c r="BZ5930" s="48"/>
      <c r="CA5930" s="40"/>
      <c r="CB5930" s="94"/>
      <c r="CC5930" s="94"/>
      <c r="CD5930" s="94"/>
      <c r="CE5930" s="40"/>
      <c r="CF5930" s="73"/>
      <c r="CG5930" s="41"/>
      <c r="CH5930" s="41"/>
      <c r="CI5930" s="41"/>
      <c r="CJ5930" s="41"/>
      <c r="CK5930" s="41"/>
      <c r="CL5930" s="68"/>
      <c r="CM5930" s="41"/>
      <c r="CN5930" s="41"/>
      <c r="CO5930" s="39"/>
      <c r="CP5930" s="78"/>
    </row>
    <row r="5931" spans="1:94" s="38" customFormat="1" x14ac:dyDescent="0.25">
      <c r="A5931" s="38">
        <v>5928</v>
      </c>
      <c r="F5931" s="39"/>
      <c r="Q5931" s="39"/>
      <c r="R5931" s="40"/>
      <c r="S5931" s="40"/>
      <c r="T5931" s="39"/>
      <c r="AG5931" s="110"/>
      <c r="AH5931" s="94"/>
      <c r="AJ5931" s="97"/>
      <c r="AL5931" s="39"/>
      <c r="AP5931" s="39"/>
      <c r="AQ5931" s="77"/>
      <c r="AR5931" s="94"/>
      <c r="AT5931" s="97"/>
      <c r="BB5931" s="79"/>
      <c r="BC5931" s="94"/>
      <c r="BE5931" s="97"/>
      <c r="BF5931" s="97"/>
      <c r="BG5931" s="40"/>
      <c r="BK5931" s="40"/>
      <c r="BL5931" s="79"/>
      <c r="BM5931" s="94"/>
      <c r="BO5931" s="97"/>
      <c r="BQ5931" s="40"/>
      <c r="BR5931" s="94"/>
      <c r="BS5931" s="94"/>
      <c r="BT5931" s="94"/>
      <c r="BU5931" s="40"/>
      <c r="BV5931" s="82"/>
      <c r="BW5931" s="94"/>
      <c r="BX5931" s="48"/>
      <c r="BY5931" s="97"/>
      <c r="BZ5931" s="48"/>
      <c r="CA5931" s="40"/>
      <c r="CB5931" s="94"/>
      <c r="CC5931" s="94"/>
      <c r="CD5931" s="94"/>
      <c r="CE5931" s="40"/>
      <c r="CF5931" s="73"/>
      <c r="CG5931" s="41"/>
      <c r="CH5931" s="41"/>
      <c r="CI5931" s="41"/>
      <c r="CJ5931" s="41"/>
      <c r="CK5931" s="41"/>
      <c r="CL5931" s="68"/>
      <c r="CM5931" s="41"/>
      <c r="CN5931" s="41"/>
      <c r="CO5931" s="39"/>
      <c r="CP5931" s="78"/>
    </row>
    <row r="5932" spans="1:94" s="38" customFormat="1" x14ac:dyDescent="0.25">
      <c r="A5932" s="38">
        <v>5929</v>
      </c>
      <c r="F5932" s="39"/>
      <c r="Q5932" s="39"/>
      <c r="R5932" s="40"/>
      <c r="S5932" s="40"/>
      <c r="T5932" s="39"/>
      <c r="AG5932" s="110"/>
      <c r="AH5932" s="94"/>
      <c r="AJ5932" s="97"/>
      <c r="AL5932" s="39"/>
      <c r="AP5932" s="39"/>
      <c r="AQ5932" s="77"/>
      <c r="AR5932" s="94"/>
      <c r="AT5932" s="97"/>
      <c r="BB5932" s="79"/>
      <c r="BC5932" s="94"/>
      <c r="BE5932" s="97"/>
      <c r="BF5932" s="97"/>
      <c r="BG5932" s="40"/>
      <c r="BK5932" s="40"/>
      <c r="BL5932" s="79"/>
      <c r="BM5932" s="94"/>
      <c r="BO5932" s="97"/>
      <c r="BQ5932" s="40"/>
      <c r="BR5932" s="94"/>
      <c r="BS5932" s="94"/>
      <c r="BT5932" s="94"/>
      <c r="BU5932" s="40"/>
      <c r="BV5932" s="82"/>
      <c r="BW5932" s="94"/>
      <c r="BX5932" s="48"/>
      <c r="BY5932" s="97"/>
      <c r="BZ5932" s="48"/>
      <c r="CA5932" s="40"/>
      <c r="CB5932" s="94"/>
      <c r="CC5932" s="94"/>
      <c r="CD5932" s="94"/>
      <c r="CE5932" s="40"/>
      <c r="CF5932" s="73"/>
      <c r="CG5932" s="41"/>
      <c r="CH5932" s="41"/>
      <c r="CI5932" s="41"/>
      <c r="CJ5932" s="41"/>
      <c r="CK5932" s="41"/>
      <c r="CL5932" s="68"/>
      <c r="CM5932" s="41"/>
      <c r="CN5932" s="41"/>
      <c r="CO5932" s="39"/>
      <c r="CP5932" s="78"/>
    </row>
    <row r="5933" spans="1:94" s="38" customFormat="1" x14ac:dyDescent="0.25">
      <c r="A5933" s="38">
        <v>5930</v>
      </c>
      <c r="F5933" s="39"/>
      <c r="Q5933" s="39"/>
      <c r="R5933" s="40"/>
      <c r="S5933" s="40"/>
      <c r="T5933" s="39"/>
      <c r="AG5933" s="110"/>
      <c r="AH5933" s="94"/>
      <c r="AJ5933" s="97"/>
      <c r="AL5933" s="39"/>
      <c r="AP5933" s="39"/>
      <c r="AQ5933" s="77"/>
      <c r="AR5933" s="94"/>
      <c r="AT5933" s="97"/>
      <c r="BB5933" s="79"/>
      <c r="BC5933" s="94"/>
      <c r="BE5933" s="97"/>
      <c r="BF5933" s="97"/>
      <c r="BG5933" s="40"/>
      <c r="BK5933" s="40"/>
      <c r="BL5933" s="79"/>
      <c r="BM5933" s="94"/>
      <c r="BO5933" s="97"/>
      <c r="BQ5933" s="40"/>
      <c r="BR5933" s="94"/>
      <c r="BS5933" s="94"/>
      <c r="BT5933" s="94"/>
      <c r="BU5933" s="40"/>
      <c r="BV5933" s="82"/>
      <c r="BW5933" s="94"/>
      <c r="BX5933" s="48"/>
      <c r="BY5933" s="97"/>
      <c r="BZ5933" s="48"/>
      <c r="CA5933" s="40"/>
      <c r="CB5933" s="94"/>
      <c r="CC5933" s="94"/>
      <c r="CD5933" s="94"/>
      <c r="CE5933" s="40"/>
      <c r="CF5933" s="73"/>
      <c r="CG5933" s="41"/>
      <c r="CH5933" s="41"/>
      <c r="CI5933" s="41"/>
      <c r="CJ5933" s="41"/>
      <c r="CK5933" s="41"/>
      <c r="CL5933" s="68"/>
      <c r="CM5933" s="41"/>
      <c r="CN5933" s="41"/>
      <c r="CO5933" s="39"/>
      <c r="CP5933" s="78"/>
    </row>
    <row r="5934" spans="1:94" s="38" customFormat="1" x14ac:dyDescent="0.25">
      <c r="A5934" s="38">
        <v>5931</v>
      </c>
      <c r="F5934" s="39"/>
      <c r="Q5934" s="39"/>
      <c r="R5934" s="40"/>
      <c r="S5934" s="40"/>
      <c r="T5934" s="39"/>
      <c r="AG5934" s="110"/>
      <c r="AH5934" s="94"/>
      <c r="AJ5934" s="97"/>
      <c r="AL5934" s="39"/>
      <c r="AP5934" s="39"/>
      <c r="AQ5934" s="77"/>
      <c r="AR5934" s="94"/>
      <c r="AT5934" s="97"/>
      <c r="BB5934" s="79"/>
      <c r="BC5934" s="94"/>
      <c r="BE5934" s="97"/>
      <c r="BF5934" s="97"/>
      <c r="BG5934" s="40"/>
      <c r="BK5934" s="40"/>
      <c r="BL5934" s="79"/>
      <c r="BM5934" s="94"/>
      <c r="BO5934" s="97"/>
      <c r="BQ5934" s="40"/>
      <c r="BR5934" s="94"/>
      <c r="BS5934" s="94"/>
      <c r="BT5934" s="94"/>
      <c r="BU5934" s="40"/>
      <c r="BV5934" s="82"/>
      <c r="BW5934" s="94"/>
      <c r="BX5934" s="48"/>
      <c r="BY5934" s="97"/>
      <c r="BZ5934" s="48"/>
      <c r="CA5934" s="40"/>
      <c r="CB5934" s="94"/>
      <c r="CC5934" s="94"/>
      <c r="CD5934" s="94"/>
      <c r="CE5934" s="40"/>
      <c r="CF5934" s="73"/>
      <c r="CG5934" s="41"/>
      <c r="CH5934" s="41"/>
      <c r="CI5934" s="41"/>
      <c r="CJ5934" s="41"/>
      <c r="CK5934" s="41"/>
      <c r="CL5934" s="68"/>
      <c r="CM5934" s="41"/>
      <c r="CN5934" s="41"/>
      <c r="CO5934" s="39"/>
      <c r="CP5934" s="78"/>
    </row>
    <row r="5935" spans="1:94" s="38" customFormat="1" x14ac:dyDescent="0.25">
      <c r="A5935" s="38">
        <v>5932</v>
      </c>
      <c r="F5935" s="39"/>
      <c r="Q5935" s="39"/>
      <c r="R5935" s="40"/>
      <c r="S5935" s="40"/>
      <c r="T5935" s="39"/>
      <c r="AG5935" s="110"/>
      <c r="AH5935" s="94"/>
      <c r="AJ5935" s="97"/>
      <c r="AL5935" s="39"/>
      <c r="AP5935" s="39"/>
      <c r="AQ5935" s="77"/>
      <c r="AR5935" s="94"/>
      <c r="AT5935" s="97"/>
      <c r="BB5935" s="79"/>
      <c r="BC5935" s="94"/>
      <c r="BE5935" s="97"/>
      <c r="BF5935" s="97"/>
      <c r="BG5935" s="40"/>
      <c r="BK5935" s="40"/>
      <c r="BL5935" s="79"/>
      <c r="BM5935" s="94"/>
      <c r="BO5935" s="97"/>
      <c r="BQ5935" s="40"/>
      <c r="BR5935" s="94"/>
      <c r="BS5935" s="94"/>
      <c r="BT5935" s="94"/>
      <c r="BU5935" s="40"/>
      <c r="BV5935" s="82"/>
      <c r="BW5935" s="94"/>
      <c r="BX5935" s="48"/>
      <c r="BY5935" s="97"/>
      <c r="BZ5935" s="48"/>
      <c r="CA5935" s="40"/>
      <c r="CB5935" s="94"/>
      <c r="CC5935" s="94"/>
      <c r="CD5935" s="94"/>
      <c r="CE5935" s="40"/>
      <c r="CF5935" s="73"/>
      <c r="CG5935" s="41"/>
      <c r="CH5935" s="41"/>
      <c r="CI5935" s="41"/>
      <c r="CJ5935" s="41"/>
      <c r="CK5935" s="41"/>
      <c r="CL5935" s="68"/>
      <c r="CM5935" s="41"/>
      <c r="CN5935" s="41"/>
      <c r="CO5935" s="39"/>
      <c r="CP5935" s="78"/>
    </row>
    <row r="5936" spans="1:94" s="38" customFormat="1" x14ac:dyDescent="0.25">
      <c r="A5936" s="38">
        <v>5933</v>
      </c>
      <c r="F5936" s="39"/>
      <c r="Q5936" s="39"/>
      <c r="R5936" s="40"/>
      <c r="S5936" s="40"/>
      <c r="T5936" s="39"/>
      <c r="AG5936" s="110"/>
      <c r="AH5936" s="94"/>
      <c r="AJ5936" s="97"/>
      <c r="AL5936" s="39"/>
      <c r="AP5936" s="39"/>
      <c r="AQ5936" s="77"/>
      <c r="AR5936" s="94"/>
      <c r="AT5936" s="97"/>
      <c r="BB5936" s="79"/>
      <c r="BC5936" s="94"/>
      <c r="BE5936" s="97"/>
      <c r="BF5936" s="97"/>
      <c r="BG5936" s="40"/>
      <c r="BK5936" s="40"/>
      <c r="BL5936" s="79"/>
      <c r="BM5936" s="94"/>
      <c r="BO5936" s="97"/>
      <c r="BQ5936" s="40"/>
      <c r="BR5936" s="94"/>
      <c r="BS5936" s="94"/>
      <c r="BT5936" s="94"/>
      <c r="BU5936" s="40"/>
      <c r="BV5936" s="82"/>
      <c r="BW5936" s="94"/>
      <c r="BX5936" s="48"/>
      <c r="BY5936" s="97"/>
      <c r="BZ5936" s="48"/>
      <c r="CA5936" s="40"/>
      <c r="CB5936" s="94"/>
      <c r="CC5936" s="94"/>
      <c r="CD5936" s="94"/>
      <c r="CE5936" s="40"/>
      <c r="CF5936" s="73"/>
      <c r="CG5936" s="41"/>
      <c r="CH5936" s="41"/>
      <c r="CI5936" s="41"/>
      <c r="CJ5936" s="41"/>
      <c r="CK5936" s="41"/>
      <c r="CL5936" s="68"/>
      <c r="CM5936" s="41"/>
      <c r="CN5936" s="41"/>
      <c r="CO5936" s="39"/>
      <c r="CP5936" s="78"/>
    </row>
    <row r="5937" spans="1:94" s="38" customFormat="1" x14ac:dyDescent="0.25">
      <c r="A5937" s="38">
        <v>5934</v>
      </c>
      <c r="F5937" s="39"/>
      <c r="Q5937" s="39"/>
      <c r="R5937" s="40"/>
      <c r="S5937" s="40"/>
      <c r="T5937" s="39"/>
      <c r="AG5937" s="110"/>
      <c r="AH5937" s="94"/>
      <c r="AJ5937" s="97"/>
      <c r="AL5937" s="39"/>
      <c r="AP5937" s="39"/>
      <c r="AQ5937" s="77"/>
      <c r="AR5937" s="94"/>
      <c r="AT5937" s="97"/>
      <c r="BB5937" s="79"/>
      <c r="BC5937" s="94"/>
      <c r="BE5937" s="97"/>
      <c r="BF5937" s="97"/>
      <c r="BG5937" s="40"/>
      <c r="BK5937" s="40"/>
      <c r="BL5937" s="79"/>
      <c r="BM5937" s="94"/>
      <c r="BO5937" s="97"/>
      <c r="BQ5937" s="40"/>
      <c r="BR5937" s="94"/>
      <c r="BS5937" s="94"/>
      <c r="BT5937" s="94"/>
      <c r="BU5937" s="40"/>
      <c r="BV5937" s="82"/>
      <c r="BW5937" s="94"/>
      <c r="BX5937" s="48"/>
      <c r="BY5937" s="97"/>
      <c r="BZ5937" s="48"/>
      <c r="CA5937" s="40"/>
      <c r="CB5937" s="94"/>
      <c r="CC5937" s="94"/>
      <c r="CD5937" s="94"/>
      <c r="CE5937" s="40"/>
      <c r="CF5937" s="73"/>
      <c r="CG5937" s="41"/>
      <c r="CH5937" s="41"/>
      <c r="CI5937" s="41"/>
      <c r="CJ5937" s="41"/>
      <c r="CK5937" s="41"/>
      <c r="CL5937" s="68"/>
      <c r="CM5937" s="41"/>
      <c r="CN5937" s="41"/>
      <c r="CO5937" s="39"/>
      <c r="CP5937" s="78"/>
    </row>
    <row r="5938" spans="1:94" s="38" customFormat="1" x14ac:dyDescent="0.25">
      <c r="A5938" s="38">
        <v>5935</v>
      </c>
      <c r="F5938" s="39"/>
      <c r="Q5938" s="39"/>
      <c r="R5938" s="40"/>
      <c r="S5938" s="40"/>
      <c r="T5938" s="39"/>
      <c r="AG5938" s="110"/>
      <c r="AH5938" s="94"/>
      <c r="AJ5938" s="97"/>
      <c r="AL5938" s="39"/>
      <c r="AP5938" s="39"/>
      <c r="AQ5938" s="77"/>
      <c r="AR5938" s="94"/>
      <c r="AT5938" s="97"/>
      <c r="BB5938" s="79"/>
      <c r="BC5938" s="94"/>
      <c r="BE5938" s="97"/>
      <c r="BF5938" s="97"/>
      <c r="BG5938" s="40"/>
      <c r="BK5938" s="40"/>
      <c r="BL5938" s="79"/>
      <c r="BM5938" s="94"/>
      <c r="BO5938" s="97"/>
      <c r="BQ5938" s="40"/>
      <c r="BR5938" s="94"/>
      <c r="BS5938" s="94"/>
      <c r="BT5938" s="94"/>
      <c r="BU5938" s="40"/>
      <c r="BV5938" s="82"/>
      <c r="BW5938" s="94"/>
      <c r="BX5938" s="48"/>
      <c r="BY5938" s="97"/>
      <c r="BZ5938" s="48"/>
      <c r="CA5938" s="40"/>
      <c r="CB5938" s="94"/>
      <c r="CC5938" s="94"/>
      <c r="CD5938" s="94"/>
      <c r="CE5938" s="40"/>
      <c r="CF5938" s="73"/>
      <c r="CG5938" s="41"/>
      <c r="CH5938" s="41"/>
      <c r="CI5938" s="41"/>
      <c r="CJ5938" s="41"/>
      <c r="CK5938" s="41"/>
      <c r="CL5938" s="68"/>
      <c r="CM5938" s="41"/>
      <c r="CN5938" s="41"/>
      <c r="CO5938" s="39"/>
      <c r="CP5938" s="78"/>
    </row>
    <row r="5939" spans="1:94" s="38" customFormat="1" x14ac:dyDescent="0.25">
      <c r="A5939" s="38">
        <v>5936</v>
      </c>
      <c r="F5939" s="39"/>
      <c r="Q5939" s="39"/>
      <c r="R5939" s="40"/>
      <c r="S5939" s="40"/>
      <c r="T5939" s="39"/>
      <c r="AG5939" s="110"/>
      <c r="AH5939" s="94"/>
      <c r="AJ5939" s="97"/>
      <c r="AL5939" s="39"/>
      <c r="AP5939" s="39"/>
      <c r="AQ5939" s="77"/>
      <c r="AR5939" s="94"/>
      <c r="AT5939" s="97"/>
      <c r="BB5939" s="79"/>
      <c r="BC5939" s="94"/>
      <c r="BE5939" s="97"/>
      <c r="BF5939" s="97"/>
      <c r="BG5939" s="40"/>
      <c r="BK5939" s="40"/>
      <c r="BL5939" s="79"/>
      <c r="BM5939" s="94"/>
      <c r="BO5939" s="97"/>
      <c r="BQ5939" s="40"/>
      <c r="BR5939" s="94"/>
      <c r="BS5939" s="94"/>
      <c r="BT5939" s="94"/>
      <c r="BU5939" s="40"/>
      <c r="BV5939" s="82"/>
      <c r="BW5939" s="94"/>
      <c r="BX5939" s="48"/>
      <c r="BY5939" s="97"/>
      <c r="BZ5939" s="48"/>
      <c r="CA5939" s="40"/>
      <c r="CB5939" s="94"/>
      <c r="CC5939" s="94"/>
      <c r="CD5939" s="94"/>
      <c r="CE5939" s="40"/>
      <c r="CF5939" s="73"/>
      <c r="CG5939" s="41"/>
      <c r="CH5939" s="41"/>
      <c r="CI5939" s="41"/>
      <c r="CJ5939" s="41"/>
      <c r="CK5939" s="41"/>
      <c r="CL5939" s="68"/>
      <c r="CM5939" s="41"/>
      <c r="CN5939" s="41"/>
      <c r="CO5939" s="39"/>
      <c r="CP5939" s="78"/>
    </row>
    <row r="5940" spans="1:94" s="38" customFormat="1" x14ac:dyDescent="0.25">
      <c r="A5940" s="38">
        <v>5937</v>
      </c>
      <c r="F5940" s="39"/>
      <c r="Q5940" s="39"/>
      <c r="R5940" s="40"/>
      <c r="S5940" s="40"/>
      <c r="T5940" s="39"/>
      <c r="AG5940" s="110"/>
      <c r="AH5940" s="94"/>
      <c r="AJ5940" s="97"/>
      <c r="AL5940" s="39"/>
      <c r="AP5940" s="39"/>
      <c r="AQ5940" s="77"/>
      <c r="AR5940" s="94"/>
      <c r="AT5940" s="97"/>
      <c r="BB5940" s="79"/>
      <c r="BC5940" s="94"/>
      <c r="BE5940" s="97"/>
      <c r="BF5940" s="97"/>
      <c r="BG5940" s="40"/>
      <c r="BK5940" s="40"/>
      <c r="BL5940" s="79"/>
      <c r="BM5940" s="94"/>
      <c r="BO5940" s="97"/>
      <c r="BQ5940" s="40"/>
      <c r="BR5940" s="94"/>
      <c r="BS5940" s="94"/>
      <c r="BT5940" s="94"/>
      <c r="BU5940" s="40"/>
      <c r="BV5940" s="82"/>
      <c r="BW5940" s="94"/>
      <c r="BX5940" s="48"/>
      <c r="BY5940" s="97"/>
      <c r="BZ5940" s="48"/>
      <c r="CA5940" s="40"/>
      <c r="CB5940" s="94"/>
      <c r="CC5940" s="94"/>
      <c r="CD5940" s="94"/>
      <c r="CE5940" s="40"/>
      <c r="CF5940" s="73"/>
      <c r="CG5940" s="41"/>
      <c r="CH5940" s="41"/>
      <c r="CI5940" s="41"/>
      <c r="CJ5940" s="41"/>
      <c r="CK5940" s="41"/>
      <c r="CL5940" s="68"/>
      <c r="CM5940" s="41"/>
      <c r="CN5940" s="41"/>
      <c r="CO5940" s="39"/>
      <c r="CP5940" s="78"/>
    </row>
    <row r="5941" spans="1:94" s="38" customFormat="1" x14ac:dyDescent="0.25">
      <c r="A5941" s="38">
        <v>5938</v>
      </c>
      <c r="F5941" s="39"/>
      <c r="Q5941" s="39"/>
      <c r="R5941" s="40"/>
      <c r="S5941" s="40"/>
      <c r="T5941" s="39"/>
      <c r="AG5941" s="110"/>
      <c r="AH5941" s="94"/>
      <c r="AJ5941" s="97"/>
      <c r="AL5941" s="39"/>
      <c r="AP5941" s="39"/>
      <c r="AQ5941" s="77"/>
      <c r="AR5941" s="94"/>
      <c r="AT5941" s="97"/>
      <c r="BB5941" s="79"/>
      <c r="BC5941" s="94"/>
      <c r="BE5941" s="97"/>
      <c r="BF5941" s="97"/>
      <c r="BG5941" s="40"/>
      <c r="BK5941" s="40"/>
      <c r="BL5941" s="79"/>
      <c r="BM5941" s="94"/>
      <c r="BO5941" s="97"/>
      <c r="BQ5941" s="40"/>
      <c r="BR5941" s="94"/>
      <c r="BS5941" s="94"/>
      <c r="BT5941" s="94"/>
      <c r="BU5941" s="40"/>
      <c r="BV5941" s="82"/>
      <c r="BW5941" s="94"/>
      <c r="BX5941" s="48"/>
      <c r="BY5941" s="97"/>
      <c r="BZ5941" s="48"/>
      <c r="CA5941" s="40"/>
      <c r="CB5941" s="94"/>
      <c r="CC5941" s="94"/>
      <c r="CD5941" s="94"/>
      <c r="CE5941" s="40"/>
      <c r="CF5941" s="73"/>
      <c r="CG5941" s="41"/>
      <c r="CH5941" s="41"/>
      <c r="CI5941" s="41"/>
      <c r="CJ5941" s="41"/>
      <c r="CK5941" s="41"/>
      <c r="CL5941" s="68"/>
      <c r="CM5941" s="41"/>
      <c r="CN5941" s="41"/>
      <c r="CO5941" s="39"/>
      <c r="CP5941" s="78"/>
    </row>
    <row r="5942" spans="1:94" s="38" customFormat="1" x14ac:dyDescent="0.25">
      <c r="A5942" s="38">
        <v>5939</v>
      </c>
      <c r="F5942" s="39"/>
      <c r="Q5942" s="39"/>
      <c r="R5942" s="40"/>
      <c r="S5942" s="40"/>
      <c r="T5942" s="39"/>
      <c r="AG5942" s="110"/>
      <c r="AH5942" s="94"/>
      <c r="AJ5942" s="97"/>
      <c r="AL5942" s="39"/>
      <c r="AP5942" s="39"/>
      <c r="AQ5942" s="77"/>
      <c r="AR5942" s="94"/>
      <c r="AT5942" s="97"/>
      <c r="BB5942" s="79"/>
      <c r="BC5942" s="94"/>
      <c r="BE5942" s="97"/>
      <c r="BF5942" s="97"/>
      <c r="BG5942" s="40"/>
      <c r="BK5942" s="40"/>
      <c r="BL5942" s="79"/>
      <c r="BM5942" s="94"/>
      <c r="BO5942" s="97"/>
      <c r="BQ5942" s="40"/>
      <c r="BR5942" s="94"/>
      <c r="BS5942" s="94"/>
      <c r="BT5942" s="94"/>
      <c r="BU5942" s="40"/>
      <c r="BV5942" s="82"/>
      <c r="BW5942" s="94"/>
      <c r="BX5942" s="48"/>
      <c r="BY5942" s="97"/>
      <c r="BZ5942" s="48"/>
      <c r="CA5942" s="40"/>
      <c r="CB5942" s="94"/>
      <c r="CC5942" s="94"/>
      <c r="CD5942" s="94"/>
      <c r="CE5942" s="40"/>
      <c r="CF5942" s="73"/>
      <c r="CG5942" s="41"/>
      <c r="CH5942" s="41"/>
      <c r="CI5942" s="41"/>
      <c r="CJ5942" s="41"/>
      <c r="CK5942" s="41"/>
      <c r="CL5942" s="68"/>
      <c r="CM5942" s="41"/>
      <c r="CN5942" s="41"/>
      <c r="CO5942" s="39"/>
      <c r="CP5942" s="78"/>
    </row>
    <row r="5943" spans="1:94" s="38" customFormat="1" x14ac:dyDescent="0.25">
      <c r="A5943" s="38">
        <v>5940</v>
      </c>
      <c r="F5943" s="39"/>
      <c r="Q5943" s="39"/>
      <c r="R5943" s="40"/>
      <c r="S5943" s="40"/>
      <c r="T5943" s="39"/>
      <c r="AG5943" s="110"/>
      <c r="AH5943" s="94"/>
      <c r="AJ5943" s="97"/>
      <c r="AL5943" s="39"/>
      <c r="AP5943" s="39"/>
      <c r="AQ5943" s="77"/>
      <c r="AR5943" s="94"/>
      <c r="AT5943" s="97"/>
      <c r="BB5943" s="79"/>
      <c r="BC5943" s="94"/>
      <c r="BE5943" s="97"/>
      <c r="BF5943" s="97"/>
      <c r="BG5943" s="40"/>
      <c r="BK5943" s="40"/>
      <c r="BL5943" s="79"/>
      <c r="BM5943" s="94"/>
      <c r="BO5943" s="97"/>
      <c r="BQ5943" s="40"/>
      <c r="BR5943" s="94"/>
      <c r="BS5943" s="94"/>
      <c r="BT5943" s="94"/>
      <c r="BU5943" s="40"/>
      <c r="BV5943" s="82"/>
      <c r="BW5943" s="94"/>
      <c r="BX5943" s="48"/>
      <c r="BY5943" s="97"/>
      <c r="BZ5943" s="48"/>
      <c r="CA5943" s="40"/>
      <c r="CB5943" s="94"/>
      <c r="CC5943" s="94"/>
      <c r="CD5943" s="94"/>
      <c r="CE5943" s="40"/>
      <c r="CF5943" s="73"/>
      <c r="CG5943" s="41"/>
      <c r="CH5943" s="41"/>
      <c r="CI5943" s="41"/>
      <c r="CJ5943" s="41"/>
      <c r="CK5943" s="41"/>
      <c r="CL5943" s="68"/>
      <c r="CM5943" s="41"/>
      <c r="CN5943" s="41"/>
      <c r="CO5943" s="39"/>
      <c r="CP5943" s="78"/>
    </row>
    <row r="5944" spans="1:94" s="38" customFormat="1" x14ac:dyDescent="0.25">
      <c r="A5944" s="38">
        <v>5941</v>
      </c>
      <c r="F5944" s="39"/>
      <c r="Q5944" s="39"/>
      <c r="R5944" s="40"/>
      <c r="S5944" s="40"/>
      <c r="T5944" s="39"/>
      <c r="AG5944" s="110"/>
      <c r="AH5944" s="94"/>
      <c r="AJ5944" s="97"/>
      <c r="AL5944" s="39"/>
      <c r="AP5944" s="39"/>
      <c r="AQ5944" s="77"/>
      <c r="AR5944" s="94"/>
      <c r="AT5944" s="97"/>
      <c r="BB5944" s="79"/>
      <c r="BC5944" s="94"/>
      <c r="BE5944" s="97"/>
      <c r="BF5944" s="97"/>
      <c r="BG5944" s="40"/>
      <c r="BK5944" s="40"/>
      <c r="BL5944" s="79"/>
      <c r="BM5944" s="94"/>
      <c r="BO5944" s="97"/>
      <c r="BQ5944" s="40"/>
      <c r="BR5944" s="94"/>
      <c r="BS5944" s="94"/>
      <c r="BT5944" s="94"/>
      <c r="BU5944" s="40"/>
      <c r="BV5944" s="82"/>
      <c r="BW5944" s="94"/>
      <c r="BX5944" s="48"/>
      <c r="BY5944" s="97"/>
      <c r="BZ5944" s="48"/>
      <c r="CA5944" s="40"/>
      <c r="CB5944" s="94"/>
      <c r="CC5944" s="94"/>
      <c r="CD5944" s="94"/>
      <c r="CE5944" s="40"/>
      <c r="CF5944" s="73"/>
      <c r="CG5944" s="41"/>
      <c r="CH5944" s="41"/>
      <c r="CI5944" s="41"/>
      <c r="CJ5944" s="41"/>
      <c r="CK5944" s="41"/>
      <c r="CL5944" s="68"/>
      <c r="CM5944" s="41"/>
      <c r="CN5944" s="41"/>
      <c r="CO5944" s="39"/>
      <c r="CP5944" s="78"/>
    </row>
    <row r="5945" spans="1:94" s="38" customFormat="1" x14ac:dyDescent="0.25">
      <c r="A5945" s="38">
        <v>5942</v>
      </c>
      <c r="F5945" s="39"/>
      <c r="Q5945" s="39"/>
      <c r="R5945" s="40"/>
      <c r="S5945" s="40"/>
      <c r="T5945" s="39"/>
      <c r="AG5945" s="110"/>
      <c r="AH5945" s="94"/>
      <c r="AJ5945" s="97"/>
      <c r="AL5945" s="39"/>
      <c r="AP5945" s="39"/>
      <c r="AQ5945" s="77"/>
      <c r="AR5945" s="94"/>
      <c r="AT5945" s="97"/>
      <c r="BB5945" s="79"/>
      <c r="BC5945" s="94"/>
      <c r="BE5945" s="97"/>
      <c r="BF5945" s="97"/>
      <c r="BG5945" s="40"/>
      <c r="BK5945" s="40"/>
      <c r="BL5945" s="79"/>
      <c r="BM5945" s="94"/>
      <c r="BO5945" s="97"/>
      <c r="BQ5945" s="40"/>
      <c r="BR5945" s="94"/>
      <c r="BS5945" s="94"/>
      <c r="BT5945" s="94"/>
      <c r="BU5945" s="40"/>
      <c r="BV5945" s="82"/>
      <c r="BW5945" s="94"/>
      <c r="BX5945" s="48"/>
      <c r="BY5945" s="97"/>
      <c r="BZ5945" s="48"/>
      <c r="CA5945" s="40"/>
      <c r="CB5945" s="94"/>
      <c r="CC5945" s="94"/>
      <c r="CD5945" s="94"/>
      <c r="CE5945" s="40"/>
      <c r="CF5945" s="73"/>
      <c r="CG5945" s="41"/>
      <c r="CH5945" s="41"/>
      <c r="CI5945" s="41"/>
      <c r="CJ5945" s="41"/>
      <c r="CK5945" s="41"/>
      <c r="CL5945" s="68"/>
      <c r="CM5945" s="41"/>
      <c r="CN5945" s="41"/>
      <c r="CO5945" s="39"/>
      <c r="CP5945" s="78"/>
    </row>
    <row r="5946" spans="1:94" s="38" customFormat="1" x14ac:dyDescent="0.25">
      <c r="A5946" s="38">
        <v>5943</v>
      </c>
      <c r="F5946" s="39"/>
      <c r="Q5946" s="39"/>
      <c r="R5946" s="40"/>
      <c r="S5946" s="40"/>
      <c r="T5946" s="39"/>
      <c r="AG5946" s="110"/>
      <c r="AH5946" s="94"/>
      <c r="AJ5946" s="97"/>
      <c r="AL5946" s="39"/>
      <c r="AP5946" s="39"/>
      <c r="AQ5946" s="77"/>
      <c r="AR5946" s="94"/>
      <c r="AT5946" s="97"/>
      <c r="BB5946" s="79"/>
      <c r="BC5946" s="94"/>
      <c r="BE5946" s="97"/>
      <c r="BF5946" s="97"/>
      <c r="BG5946" s="40"/>
      <c r="BK5946" s="40"/>
      <c r="BL5946" s="79"/>
      <c r="BM5946" s="94"/>
      <c r="BO5946" s="97"/>
      <c r="BQ5946" s="40"/>
      <c r="BR5946" s="94"/>
      <c r="BS5946" s="94"/>
      <c r="BT5946" s="94"/>
      <c r="BU5946" s="40"/>
      <c r="BV5946" s="82"/>
      <c r="BW5946" s="94"/>
      <c r="BX5946" s="48"/>
      <c r="BY5946" s="97"/>
      <c r="BZ5946" s="48"/>
      <c r="CA5946" s="40"/>
      <c r="CB5946" s="94"/>
      <c r="CC5946" s="94"/>
      <c r="CD5946" s="94"/>
      <c r="CE5946" s="40"/>
      <c r="CF5946" s="73"/>
      <c r="CG5946" s="41"/>
      <c r="CH5946" s="41"/>
      <c r="CI5946" s="41"/>
      <c r="CJ5946" s="41"/>
      <c r="CK5946" s="41"/>
      <c r="CL5946" s="68"/>
      <c r="CM5946" s="41"/>
      <c r="CN5946" s="41"/>
      <c r="CO5946" s="39"/>
      <c r="CP5946" s="78"/>
    </row>
    <row r="5947" spans="1:94" s="38" customFormat="1" x14ac:dyDescent="0.25">
      <c r="A5947" s="38">
        <v>5944</v>
      </c>
      <c r="F5947" s="39"/>
      <c r="Q5947" s="39"/>
      <c r="R5947" s="40"/>
      <c r="S5947" s="40"/>
      <c r="T5947" s="39"/>
      <c r="AG5947" s="110"/>
      <c r="AH5947" s="94"/>
      <c r="AJ5947" s="97"/>
      <c r="AL5947" s="39"/>
      <c r="AP5947" s="39"/>
      <c r="AQ5947" s="77"/>
      <c r="AR5947" s="94"/>
      <c r="AT5947" s="97"/>
      <c r="BB5947" s="79"/>
      <c r="BC5947" s="94"/>
      <c r="BE5947" s="97"/>
      <c r="BF5947" s="97"/>
      <c r="BG5947" s="40"/>
      <c r="BK5947" s="40"/>
      <c r="BL5947" s="79"/>
      <c r="BM5947" s="94"/>
      <c r="BO5947" s="97"/>
      <c r="BQ5947" s="40"/>
      <c r="BR5947" s="94"/>
      <c r="BS5947" s="94"/>
      <c r="BT5947" s="94"/>
      <c r="BU5947" s="40"/>
      <c r="BV5947" s="82"/>
      <c r="BW5947" s="94"/>
      <c r="BX5947" s="48"/>
      <c r="BY5947" s="97"/>
      <c r="BZ5947" s="48"/>
      <c r="CA5947" s="40"/>
      <c r="CB5947" s="94"/>
      <c r="CC5947" s="94"/>
      <c r="CD5947" s="94"/>
      <c r="CE5947" s="40"/>
      <c r="CF5947" s="73"/>
      <c r="CG5947" s="41"/>
      <c r="CH5947" s="41"/>
      <c r="CI5947" s="41"/>
      <c r="CJ5947" s="41"/>
      <c r="CK5947" s="41"/>
      <c r="CL5947" s="68"/>
      <c r="CM5947" s="41"/>
      <c r="CN5947" s="41"/>
      <c r="CO5947" s="39"/>
      <c r="CP5947" s="78"/>
    </row>
    <row r="5948" spans="1:94" s="38" customFormat="1" x14ac:dyDescent="0.25">
      <c r="A5948" s="38">
        <v>5945</v>
      </c>
      <c r="F5948" s="39"/>
      <c r="Q5948" s="39"/>
      <c r="R5948" s="40"/>
      <c r="S5948" s="40"/>
      <c r="T5948" s="39"/>
      <c r="AG5948" s="110"/>
      <c r="AH5948" s="94"/>
      <c r="AJ5948" s="97"/>
      <c r="AL5948" s="39"/>
      <c r="AP5948" s="39"/>
      <c r="AQ5948" s="77"/>
      <c r="AR5948" s="94"/>
      <c r="AT5948" s="97"/>
      <c r="BB5948" s="79"/>
      <c r="BC5948" s="94"/>
      <c r="BE5948" s="97"/>
      <c r="BF5948" s="97"/>
      <c r="BG5948" s="40"/>
      <c r="BK5948" s="40"/>
      <c r="BL5948" s="79"/>
      <c r="BM5948" s="94"/>
      <c r="BO5948" s="97"/>
      <c r="BQ5948" s="40"/>
      <c r="BR5948" s="94"/>
      <c r="BS5948" s="94"/>
      <c r="BT5948" s="94"/>
      <c r="BU5948" s="40"/>
      <c r="BV5948" s="82"/>
      <c r="BW5948" s="94"/>
      <c r="BX5948" s="48"/>
      <c r="BY5948" s="97"/>
      <c r="BZ5948" s="48"/>
      <c r="CA5948" s="40"/>
      <c r="CB5948" s="94"/>
      <c r="CC5948" s="94"/>
      <c r="CD5948" s="94"/>
      <c r="CE5948" s="40"/>
      <c r="CF5948" s="73"/>
      <c r="CG5948" s="41"/>
      <c r="CH5948" s="41"/>
      <c r="CI5948" s="41"/>
      <c r="CJ5948" s="41"/>
      <c r="CK5948" s="41"/>
      <c r="CL5948" s="68"/>
      <c r="CM5948" s="41"/>
      <c r="CN5948" s="41"/>
      <c r="CO5948" s="39"/>
      <c r="CP5948" s="78"/>
    </row>
    <row r="5949" spans="1:94" s="38" customFormat="1" x14ac:dyDescent="0.25">
      <c r="A5949" s="38">
        <v>5946</v>
      </c>
      <c r="F5949" s="39"/>
      <c r="Q5949" s="39"/>
      <c r="R5949" s="40"/>
      <c r="S5949" s="40"/>
      <c r="T5949" s="39"/>
      <c r="AG5949" s="110"/>
      <c r="AH5949" s="94"/>
      <c r="AJ5949" s="97"/>
      <c r="AL5949" s="39"/>
      <c r="AP5949" s="39"/>
      <c r="AQ5949" s="77"/>
      <c r="AR5949" s="94"/>
      <c r="AT5949" s="97"/>
      <c r="BB5949" s="79"/>
      <c r="BC5949" s="94"/>
      <c r="BE5949" s="97"/>
      <c r="BF5949" s="97"/>
      <c r="BG5949" s="40"/>
      <c r="BK5949" s="40"/>
      <c r="BL5949" s="79"/>
      <c r="BM5949" s="94"/>
      <c r="BO5949" s="97"/>
      <c r="BQ5949" s="40"/>
      <c r="BR5949" s="94"/>
      <c r="BS5949" s="94"/>
      <c r="BT5949" s="94"/>
      <c r="BU5949" s="40"/>
      <c r="BV5949" s="82"/>
      <c r="BW5949" s="94"/>
      <c r="BX5949" s="48"/>
      <c r="BY5949" s="97"/>
      <c r="BZ5949" s="48"/>
      <c r="CA5949" s="40"/>
      <c r="CB5949" s="94"/>
      <c r="CC5949" s="94"/>
      <c r="CD5949" s="94"/>
      <c r="CE5949" s="40"/>
      <c r="CF5949" s="73"/>
      <c r="CG5949" s="41"/>
      <c r="CH5949" s="41"/>
      <c r="CI5949" s="41"/>
      <c r="CJ5949" s="41"/>
      <c r="CK5949" s="41"/>
      <c r="CL5949" s="68"/>
      <c r="CM5949" s="41"/>
      <c r="CN5949" s="41"/>
      <c r="CO5949" s="39"/>
      <c r="CP5949" s="78"/>
    </row>
    <row r="5950" spans="1:94" s="38" customFormat="1" x14ac:dyDescent="0.25">
      <c r="A5950" s="38">
        <v>5947</v>
      </c>
      <c r="F5950" s="39"/>
      <c r="Q5950" s="39"/>
      <c r="R5950" s="40"/>
      <c r="S5950" s="40"/>
      <c r="T5950" s="39"/>
      <c r="AG5950" s="110"/>
      <c r="AH5950" s="94"/>
      <c r="AJ5950" s="97"/>
      <c r="AL5950" s="39"/>
      <c r="AP5950" s="39"/>
      <c r="AQ5950" s="77"/>
      <c r="AR5950" s="94"/>
      <c r="AT5950" s="97"/>
      <c r="BB5950" s="79"/>
      <c r="BC5950" s="94"/>
      <c r="BE5950" s="97"/>
      <c r="BF5950" s="97"/>
      <c r="BG5950" s="40"/>
      <c r="BK5950" s="40"/>
      <c r="BL5950" s="79"/>
      <c r="BM5950" s="94"/>
      <c r="BO5950" s="97"/>
      <c r="BQ5950" s="40"/>
      <c r="BR5950" s="94"/>
      <c r="BS5950" s="94"/>
      <c r="BT5950" s="94"/>
      <c r="BU5950" s="40"/>
      <c r="BV5950" s="82"/>
      <c r="BW5950" s="94"/>
      <c r="BX5950" s="48"/>
      <c r="BY5950" s="97"/>
      <c r="BZ5950" s="48"/>
      <c r="CA5950" s="40"/>
      <c r="CB5950" s="94"/>
      <c r="CC5950" s="94"/>
      <c r="CD5950" s="94"/>
      <c r="CE5950" s="40"/>
      <c r="CF5950" s="73"/>
      <c r="CG5950" s="41"/>
      <c r="CH5950" s="41"/>
      <c r="CI5950" s="41"/>
      <c r="CJ5950" s="41"/>
      <c r="CK5950" s="41"/>
      <c r="CL5950" s="68"/>
      <c r="CM5950" s="41"/>
      <c r="CN5950" s="41"/>
      <c r="CO5950" s="39"/>
      <c r="CP5950" s="78"/>
    </row>
    <row r="5951" spans="1:94" s="38" customFormat="1" x14ac:dyDescent="0.25">
      <c r="A5951" s="38">
        <v>5948</v>
      </c>
      <c r="F5951" s="39"/>
      <c r="Q5951" s="39"/>
      <c r="R5951" s="40"/>
      <c r="S5951" s="40"/>
      <c r="T5951" s="39"/>
      <c r="AG5951" s="110"/>
      <c r="AH5951" s="94"/>
      <c r="AJ5951" s="97"/>
      <c r="AL5951" s="39"/>
      <c r="AP5951" s="39"/>
      <c r="AQ5951" s="77"/>
      <c r="AR5951" s="94"/>
      <c r="AT5951" s="97"/>
      <c r="BB5951" s="79"/>
      <c r="BC5951" s="94"/>
      <c r="BE5951" s="97"/>
      <c r="BF5951" s="97"/>
      <c r="BG5951" s="40"/>
      <c r="BK5951" s="40"/>
      <c r="BL5951" s="79"/>
      <c r="BM5951" s="94"/>
      <c r="BO5951" s="97"/>
      <c r="BQ5951" s="40"/>
      <c r="BR5951" s="94"/>
      <c r="BS5951" s="94"/>
      <c r="BT5951" s="94"/>
      <c r="BU5951" s="40"/>
      <c r="BV5951" s="82"/>
      <c r="BW5951" s="94"/>
      <c r="BX5951" s="48"/>
      <c r="BY5951" s="97"/>
      <c r="BZ5951" s="48"/>
      <c r="CA5951" s="40"/>
      <c r="CB5951" s="94"/>
      <c r="CC5951" s="94"/>
      <c r="CD5951" s="94"/>
      <c r="CE5951" s="40"/>
      <c r="CF5951" s="73"/>
      <c r="CG5951" s="41"/>
      <c r="CH5951" s="41"/>
      <c r="CI5951" s="41"/>
      <c r="CJ5951" s="41"/>
      <c r="CK5951" s="41"/>
      <c r="CL5951" s="68"/>
      <c r="CM5951" s="41"/>
      <c r="CN5951" s="41"/>
      <c r="CO5951" s="39"/>
      <c r="CP5951" s="78"/>
    </row>
    <row r="5952" spans="1:94" s="38" customFormat="1" x14ac:dyDescent="0.25">
      <c r="A5952" s="38">
        <v>5949</v>
      </c>
      <c r="F5952" s="39"/>
      <c r="Q5952" s="39"/>
      <c r="R5952" s="40"/>
      <c r="S5952" s="40"/>
      <c r="T5952" s="39"/>
      <c r="AG5952" s="110"/>
      <c r="AH5952" s="94"/>
      <c r="AJ5952" s="97"/>
      <c r="AL5952" s="39"/>
      <c r="AP5952" s="39"/>
      <c r="AQ5952" s="77"/>
      <c r="AR5952" s="94"/>
      <c r="AT5952" s="97"/>
      <c r="BB5952" s="79"/>
      <c r="BC5952" s="94"/>
      <c r="BE5952" s="97"/>
      <c r="BF5952" s="97"/>
      <c r="BG5952" s="40"/>
      <c r="BK5952" s="40"/>
      <c r="BL5952" s="79"/>
      <c r="BM5952" s="94"/>
      <c r="BO5952" s="97"/>
      <c r="BQ5952" s="40"/>
      <c r="BR5952" s="94"/>
      <c r="BS5952" s="94"/>
      <c r="BT5952" s="94"/>
      <c r="BU5952" s="40"/>
      <c r="BV5952" s="82"/>
      <c r="BW5952" s="94"/>
      <c r="BX5952" s="48"/>
      <c r="BY5952" s="97"/>
      <c r="BZ5952" s="48"/>
      <c r="CA5952" s="40"/>
      <c r="CB5952" s="94"/>
      <c r="CC5952" s="94"/>
      <c r="CD5952" s="94"/>
      <c r="CE5952" s="40"/>
      <c r="CF5952" s="73"/>
      <c r="CG5952" s="41"/>
      <c r="CH5952" s="41"/>
      <c r="CI5952" s="41"/>
      <c r="CJ5952" s="41"/>
      <c r="CK5952" s="41"/>
      <c r="CL5952" s="68"/>
      <c r="CM5952" s="41"/>
      <c r="CN5952" s="41"/>
      <c r="CO5952" s="39"/>
      <c r="CP5952" s="78"/>
    </row>
    <row r="5953" spans="1:94" s="38" customFormat="1" x14ac:dyDescent="0.25">
      <c r="A5953" s="38">
        <v>5950</v>
      </c>
      <c r="F5953" s="39"/>
      <c r="Q5953" s="39"/>
      <c r="R5953" s="40"/>
      <c r="S5953" s="40"/>
      <c r="T5953" s="39"/>
      <c r="AG5953" s="110"/>
      <c r="AH5953" s="94"/>
      <c r="AJ5953" s="97"/>
      <c r="AL5953" s="39"/>
      <c r="AP5953" s="39"/>
      <c r="AQ5953" s="77"/>
      <c r="AR5953" s="94"/>
      <c r="AT5953" s="97"/>
      <c r="BB5953" s="79"/>
      <c r="BC5953" s="94"/>
      <c r="BE5953" s="97"/>
      <c r="BF5953" s="97"/>
      <c r="BG5953" s="40"/>
      <c r="BK5953" s="40"/>
      <c r="BL5953" s="79"/>
      <c r="BM5953" s="94"/>
      <c r="BO5953" s="97"/>
      <c r="BQ5953" s="40"/>
      <c r="BR5953" s="94"/>
      <c r="BS5953" s="94"/>
      <c r="BT5953" s="94"/>
      <c r="BU5953" s="40"/>
      <c r="BV5953" s="82"/>
      <c r="BW5953" s="94"/>
      <c r="BX5953" s="48"/>
      <c r="BY5953" s="97"/>
      <c r="BZ5953" s="48"/>
      <c r="CA5953" s="40"/>
      <c r="CB5953" s="94"/>
      <c r="CC5953" s="94"/>
      <c r="CD5953" s="94"/>
      <c r="CE5953" s="40"/>
      <c r="CF5953" s="73"/>
      <c r="CG5953" s="41"/>
      <c r="CH5953" s="41"/>
      <c r="CI5953" s="41"/>
      <c r="CJ5953" s="41"/>
      <c r="CK5953" s="41"/>
      <c r="CL5953" s="68"/>
      <c r="CM5953" s="41"/>
      <c r="CN5953" s="41"/>
      <c r="CO5953" s="39"/>
      <c r="CP5953" s="78"/>
    </row>
    <row r="5954" spans="1:94" s="38" customFormat="1" x14ac:dyDescent="0.25">
      <c r="A5954" s="38">
        <v>5951</v>
      </c>
      <c r="F5954" s="39"/>
      <c r="Q5954" s="39"/>
      <c r="R5954" s="40"/>
      <c r="S5954" s="40"/>
      <c r="T5954" s="39"/>
      <c r="AG5954" s="110"/>
      <c r="AH5954" s="94"/>
      <c r="AJ5954" s="97"/>
      <c r="AL5954" s="39"/>
      <c r="AP5954" s="39"/>
      <c r="AQ5954" s="77"/>
      <c r="AR5954" s="94"/>
      <c r="AT5954" s="97"/>
      <c r="BB5954" s="79"/>
      <c r="BC5954" s="94"/>
      <c r="BE5954" s="97"/>
      <c r="BF5954" s="97"/>
      <c r="BG5954" s="40"/>
      <c r="BK5954" s="40"/>
      <c r="BL5954" s="79"/>
      <c r="BM5954" s="94"/>
      <c r="BO5954" s="97"/>
      <c r="BQ5954" s="40"/>
      <c r="BR5954" s="94"/>
      <c r="BS5954" s="94"/>
      <c r="BT5954" s="94"/>
      <c r="BU5954" s="40"/>
      <c r="BV5954" s="82"/>
      <c r="BW5954" s="94"/>
      <c r="BX5954" s="48"/>
      <c r="BY5954" s="97"/>
      <c r="BZ5954" s="48"/>
      <c r="CA5954" s="40"/>
      <c r="CB5954" s="94"/>
      <c r="CC5954" s="94"/>
      <c r="CD5954" s="94"/>
      <c r="CE5954" s="40"/>
      <c r="CF5954" s="73"/>
      <c r="CG5954" s="41"/>
      <c r="CH5954" s="41"/>
      <c r="CI5954" s="41"/>
      <c r="CJ5954" s="41"/>
      <c r="CK5954" s="41"/>
      <c r="CL5954" s="68"/>
      <c r="CM5954" s="41"/>
      <c r="CN5954" s="41"/>
      <c r="CO5954" s="39"/>
      <c r="CP5954" s="78"/>
    </row>
    <row r="5955" spans="1:94" s="38" customFormat="1" x14ac:dyDescent="0.25">
      <c r="A5955" s="38">
        <v>5952</v>
      </c>
      <c r="F5955" s="39"/>
      <c r="Q5955" s="39"/>
      <c r="R5955" s="40"/>
      <c r="S5955" s="40"/>
      <c r="T5955" s="39"/>
      <c r="AG5955" s="110"/>
      <c r="AH5955" s="94"/>
      <c r="AJ5955" s="97"/>
      <c r="AL5955" s="39"/>
      <c r="AP5955" s="39"/>
      <c r="AQ5955" s="77"/>
      <c r="AR5955" s="94"/>
      <c r="AT5955" s="97"/>
      <c r="BB5955" s="79"/>
      <c r="BC5955" s="94"/>
      <c r="BE5955" s="97"/>
      <c r="BF5955" s="97"/>
      <c r="BG5955" s="40"/>
      <c r="BK5955" s="40"/>
      <c r="BL5955" s="79"/>
      <c r="BM5955" s="94"/>
      <c r="BO5955" s="97"/>
      <c r="BQ5955" s="40"/>
      <c r="BR5955" s="94"/>
      <c r="BS5955" s="94"/>
      <c r="BT5955" s="94"/>
      <c r="BU5955" s="40"/>
      <c r="BV5955" s="82"/>
      <c r="BW5955" s="94"/>
      <c r="BX5955" s="48"/>
      <c r="BY5955" s="97"/>
      <c r="BZ5955" s="48"/>
      <c r="CA5955" s="40"/>
      <c r="CB5955" s="94"/>
      <c r="CC5955" s="94"/>
      <c r="CD5955" s="94"/>
      <c r="CE5955" s="40"/>
      <c r="CF5955" s="73"/>
      <c r="CG5955" s="41"/>
      <c r="CH5955" s="41"/>
      <c r="CI5955" s="41"/>
      <c r="CJ5955" s="41"/>
      <c r="CK5955" s="41"/>
      <c r="CL5955" s="68"/>
      <c r="CM5955" s="41"/>
      <c r="CN5955" s="41"/>
      <c r="CO5955" s="39"/>
      <c r="CP5955" s="78"/>
    </row>
    <row r="5956" spans="1:94" s="38" customFormat="1" x14ac:dyDescent="0.25">
      <c r="A5956" s="38">
        <v>5953</v>
      </c>
      <c r="F5956" s="39"/>
      <c r="Q5956" s="39"/>
      <c r="R5956" s="40"/>
      <c r="S5956" s="40"/>
      <c r="T5956" s="39"/>
      <c r="AG5956" s="110"/>
      <c r="AH5956" s="94"/>
      <c r="AJ5956" s="97"/>
      <c r="AL5956" s="39"/>
      <c r="AP5956" s="39"/>
      <c r="AQ5956" s="77"/>
      <c r="AR5956" s="94"/>
      <c r="AT5956" s="97"/>
      <c r="BB5956" s="79"/>
      <c r="BC5956" s="94"/>
      <c r="BE5956" s="97"/>
      <c r="BF5956" s="97"/>
      <c r="BG5956" s="40"/>
      <c r="BK5956" s="40"/>
      <c r="BL5956" s="79"/>
      <c r="BM5956" s="94"/>
      <c r="BO5956" s="97"/>
      <c r="BQ5956" s="40"/>
      <c r="BR5956" s="94"/>
      <c r="BS5956" s="94"/>
      <c r="BT5956" s="94"/>
      <c r="BU5956" s="40"/>
      <c r="BV5956" s="82"/>
      <c r="BW5956" s="94"/>
      <c r="BX5956" s="48"/>
      <c r="BY5956" s="97"/>
      <c r="BZ5956" s="48"/>
      <c r="CA5956" s="40"/>
      <c r="CB5956" s="94"/>
      <c r="CC5956" s="94"/>
      <c r="CD5956" s="94"/>
      <c r="CE5956" s="40"/>
      <c r="CF5956" s="73"/>
      <c r="CG5956" s="41"/>
      <c r="CH5956" s="41"/>
      <c r="CI5956" s="41"/>
      <c r="CJ5956" s="41"/>
      <c r="CK5956" s="41"/>
      <c r="CL5956" s="68"/>
      <c r="CM5956" s="41"/>
      <c r="CN5956" s="41"/>
      <c r="CO5956" s="39"/>
      <c r="CP5956" s="78"/>
    </row>
    <row r="5957" spans="1:94" s="38" customFormat="1" x14ac:dyDescent="0.25">
      <c r="A5957" s="38">
        <v>5954</v>
      </c>
      <c r="F5957" s="39"/>
      <c r="Q5957" s="39"/>
      <c r="R5957" s="40"/>
      <c r="S5957" s="40"/>
      <c r="T5957" s="39"/>
      <c r="AG5957" s="110"/>
      <c r="AH5957" s="94"/>
      <c r="AJ5957" s="97"/>
      <c r="AL5957" s="39"/>
      <c r="AP5957" s="39"/>
      <c r="AQ5957" s="77"/>
      <c r="AR5957" s="94"/>
      <c r="AT5957" s="97"/>
      <c r="BB5957" s="79"/>
      <c r="BC5957" s="94"/>
      <c r="BE5957" s="97"/>
      <c r="BF5957" s="97"/>
      <c r="BG5957" s="40"/>
      <c r="BK5957" s="40"/>
      <c r="BL5957" s="79"/>
      <c r="BM5957" s="94"/>
      <c r="BO5957" s="97"/>
      <c r="BQ5957" s="40"/>
      <c r="BR5957" s="94"/>
      <c r="BS5957" s="94"/>
      <c r="BT5957" s="94"/>
      <c r="BU5957" s="40"/>
      <c r="BV5957" s="82"/>
      <c r="BW5957" s="94"/>
      <c r="BX5957" s="48"/>
      <c r="BY5957" s="97"/>
      <c r="BZ5957" s="48"/>
      <c r="CA5957" s="40"/>
      <c r="CB5957" s="94"/>
      <c r="CC5957" s="94"/>
      <c r="CD5957" s="94"/>
      <c r="CE5957" s="40"/>
      <c r="CF5957" s="73"/>
      <c r="CG5957" s="41"/>
      <c r="CH5957" s="41"/>
      <c r="CI5957" s="41"/>
      <c r="CJ5957" s="41"/>
      <c r="CK5957" s="41"/>
      <c r="CL5957" s="68"/>
      <c r="CM5957" s="41"/>
      <c r="CN5957" s="41"/>
      <c r="CO5957" s="39"/>
      <c r="CP5957" s="78"/>
    </row>
    <row r="5958" spans="1:94" s="38" customFormat="1" x14ac:dyDescent="0.25">
      <c r="A5958" s="38">
        <v>5955</v>
      </c>
      <c r="F5958" s="39"/>
      <c r="Q5958" s="39"/>
      <c r="R5958" s="40"/>
      <c r="S5958" s="40"/>
      <c r="T5958" s="39"/>
      <c r="AG5958" s="110"/>
      <c r="AH5958" s="94"/>
      <c r="AJ5958" s="97"/>
      <c r="AL5958" s="39"/>
      <c r="AP5958" s="39"/>
      <c r="AQ5958" s="77"/>
      <c r="AR5958" s="94"/>
      <c r="AT5958" s="97"/>
      <c r="BB5958" s="79"/>
      <c r="BC5958" s="94"/>
      <c r="BE5958" s="97"/>
      <c r="BF5958" s="97"/>
      <c r="BG5958" s="40"/>
      <c r="BK5958" s="40"/>
      <c r="BL5958" s="79"/>
      <c r="BM5958" s="94"/>
      <c r="BO5958" s="97"/>
      <c r="BQ5958" s="40"/>
      <c r="BR5958" s="94"/>
      <c r="BS5958" s="94"/>
      <c r="BT5958" s="94"/>
      <c r="BU5958" s="40"/>
      <c r="BV5958" s="82"/>
      <c r="BW5958" s="94"/>
      <c r="BX5958" s="48"/>
      <c r="BY5958" s="97"/>
      <c r="BZ5958" s="48"/>
      <c r="CA5958" s="40"/>
      <c r="CB5958" s="94"/>
      <c r="CC5958" s="94"/>
      <c r="CD5958" s="94"/>
      <c r="CE5958" s="40"/>
      <c r="CF5958" s="73"/>
      <c r="CG5958" s="41"/>
      <c r="CH5958" s="41"/>
      <c r="CI5958" s="41"/>
      <c r="CJ5958" s="41"/>
      <c r="CK5958" s="41"/>
      <c r="CL5958" s="68"/>
      <c r="CM5958" s="41"/>
      <c r="CN5958" s="41"/>
      <c r="CO5958" s="39"/>
      <c r="CP5958" s="78"/>
    </row>
    <row r="5959" spans="1:94" s="38" customFormat="1" x14ac:dyDescent="0.25">
      <c r="A5959" s="38">
        <v>5956</v>
      </c>
      <c r="F5959" s="39"/>
      <c r="Q5959" s="39"/>
      <c r="R5959" s="40"/>
      <c r="S5959" s="40"/>
      <c r="T5959" s="39"/>
      <c r="AG5959" s="110"/>
      <c r="AH5959" s="94"/>
      <c r="AJ5959" s="97"/>
      <c r="AL5959" s="39"/>
      <c r="AP5959" s="39"/>
      <c r="AQ5959" s="77"/>
      <c r="AR5959" s="94"/>
      <c r="AT5959" s="97"/>
      <c r="BB5959" s="79"/>
      <c r="BC5959" s="94"/>
      <c r="BE5959" s="97"/>
      <c r="BF5959" s="97"/>
      <c r="BG5959" s="40"/>
      <c r="BK5959" s="40"/>
      <c r="BL5959" s="79"/>
      <c r="BM5959" s="94"/>
      <c r="BO5959" s="97"/>
      <c r="BQ5959" s="40"/>
      <c r="BR5959" s="94"/>
      <c r="BS5959" s="94"/>
      <c r="BT5959" s="94"/>
      <c r="BU5959" s="40"/>
      <c r="BV5959" s="82"/>
      <c r="BW5959" s="94"/>
      <c r="BX5959" s="48"/>
      <c r="BY5959" s="97"/>
      <c r="BZ5959" s="48"/>
      <c r="CA5959" s="40"/>
      <c r="CB5959" s="94"/>
      <c r="CC5959" s="94"/>
      <c r="CD5959" s="94"/>
      <c r="CE5959" s="40"/>
      <c r="CF5959" s="73"/>
      <c r="CG5959" s="41"/>
      <c r="CH5959" s="41"/>
      <c r="CI5959" s="41"/>
      <c r="CJ5959" s="41"/>
      <c r="CK5959" s="41"/>
      <c r="CL5959" s="68"/>
      <c r="CM5959" s="41"/>
      <c r="CN5959" s="41"/>
      <c r="CO5959" s="39"/>
      <c r="CP5959" s="78"/>
    </row>
    <row r="5960" spans="1:94" s="38" customFormat="1" x14ac:dyDescent="0.25">
      <c r="A5960" s="38">
        <v>5957</v>
      </c>
      <c r="F5960" s="39"/>
      <c r="Q5960" s="39"/>
      <c r="R5960" s="40"/>
      <c r="S5960" s="40"/>
      <c r="T5960" s="39"/>
      <c r="AG5960" s="110"/>
      <c r="AH5960" s="94"/>
      <c r="AJ5960" s="97"/>
      <c r="AL5960" s="39"/>
      <c r="AP5960" s="39"/>
      <c r="AQ5960" s="77"/>
      <c r="AR5960" s="94"/>
      <c r="AT5960" s="97"/>
      <c r="BB5960" s="79"/>
      <c r="BC5960" s="94"/>
      <c r="BE5960" s="97"/>
      <c r="BF5960" s="97"/>
      <c r="BG5960" s="40"/>
      <c r="BK5960" s="40"/>
      <c r="BL5960" s="79"/>
      <c r="BM5960" s="94"/>
      <c r="BO5960" s="97"/>
      <c r="BQ5960" s="40"/>
      <c r="BR5960" s="94"/>
      <c r="BS5960" s="94"/>
      <c r="BT5960" s="94"/>
      <c r="BU5960" s="40"/>
      <c r="BV5960" s="82"/>
      <c r="BW5960" s="94"/>
      <c r="BX5960" s="48"/>
      <c r="BY5960" s="97"/>
      <c r="BZ5960" s="48"/>
      <c r="CA5960" s="40"/>
      <c r="CB5960" s="94"/>
      <c r="CC5960" s="94"/>
      <c r="CD5960" s="94"/>
      <c r="CE5960" s="40"/>
      <c r="CF5960" s="73"/>
      <c r="CG5960" s="41"/>
      <c r="CH5960" s="41"/>
      <c r="CI5960" s="41"/>
      <c r="CJ5960" s="41"/>
      <c r="CK5960" s="41"/>
      <c r="CL5960" s="68"/>
      <c r="CM5960" s="41"/>
      <c r="CN5960" s="41"/>
      <c r="CO5960" s="39"/>
      <c r="CP5960" s="78"/>
    </row>
    <row r="5961" spans="1:94" s="38" customFormat="1" x14ac:dyDescent="0.25">
      <c r="A5961" s="38">
        <v>5958</v>
      </c>
      <c r="F5961" s="39"/>
      <c r="Q5961" s="39"/>
      <c r="R5961" s="40"/>
      <c r="S5961" s="40"/>
      <c r="T5961" s="39"/>
      <c r="AG5961" s="110"/>
      <c r="AH5961" s="94"/>
      <c r="AJ5961" s="97"/>
      <c r="AL5961" s="39"/>
      <c r="AP5961" s="39"/>
      <c r="AQ5961" s="77"/>
      <c r="AR5961" s="94"/>
      <c r="AT5961" s="97"/>
      <c r="BB5961" s="79"/>
      <c r="BC5961" s="94"/>
      <c r="BE5961" s="97"/>
      <c r="BF5961" s="97"/>
      <c r="BG5961" s="40"/>
      <c r="BK5961" s="40"/>
      <c r="BL5961" s="79"/>
      <c r="BM5961" s="94"/>
      <c r="BO5961" s="97"/>
      <c r="BQ5961" s="40"/>
      <c r="BR5961" s="94"/>
      <c r="BS5961" s="94"/>
      <c r="BT5961" s="94"/>
      <c r="BU5961" s="40"/>
      <c r="BV5961" s="82"/>
      <c r="BW5961" s="94"/>
      <c r="BX5961" s="48"/>
      <c r="BY5961" s="97"/>
      <c r="BZ5961" s="48"/>
      <c r="CA5961" s="40"/>
      <c r="CB5961" s="94"/>
      <c r="CC5961" s="94"/>
      <c r="CD5961" s="94"/>
      <c r="CE5961" s="40"/>
      <c r="CF5961" s="73"/>
      <c r="CG5961" s="41"/>
      <c r="CH5961" s="41"/>
      <c r="CI5961" s="41"/>
      <c r="CJ5961" s="41"/>
      <c r="CK5961" s="41"/>
      <c r="CL5961" s="68"/>
      <c r="CM5961" s="41"/>
      <c r="CN5961" s="41"/>
      <c r="CO5961" s="39"/>
      <c r="CP5961" s="78"/>
    </row>
    <row r="5962" spans="1:94" s="38" customFormat="1" x14ac:dyDescent="0.25">
      <c r="A5962" s="38">
        <v>5959</v>
      </c>
      <c r="F5962" s="39"/>
      <c r="Q5962" s="39"/>
      <c r="R5962" s="40"/>
      <c r="S5962" s="40"/>
      <c r="T5962" s="39"/>
      <c r="AG5962" s="110"/>
      <c r="AH5962" s="94"/>
      <c r="AJ5962" s="97"/>
      <c r="AL5962" s="39"/>
      <c r="AP5962" s="39"/>
      <c r="AQ5962" s="77"/>
      <c r="AR5962" s="94"/>
      <c r="AT5962" s="97"/>
      <c r="BB5962" s="79"/>
      <c r="BC5962" s="94"/>
      <c r="BE5962" s="97"/>
      <c r="BF5962" s="97"/>
      <c r="BG5962" s="40"/>
      <c r="BK5962" s="40"/>
      <c r="BL5962" s="79"/>
      <c r="BM5962" s="94"/>
      <c r="BO5962" s="97"/>
      <c r="BQ5962" s="40"/>
      <c r="BR5962" s="94"/>
      <c r="BS5962" s="94"/>
      <c r="BT5962" s="94"/>
      <c r="BU5962" s="40"/>
      <c r="BV5962" s="82"/>
      <c r="BW5962" s="94"/>
      <c r="BX5962" s="48"/>
      <c r="BY5962" s="97"/>
      <c r="BZ5962" s="48"/>
      <c r="CA5962" s="40"/>
      <c r="CB5962" s="94"/>
      <c r="CC5962" s="94"/>
      <c r="CD5962" s="94"/>
      <c r="CE5962" s="40"/>
      <c r="CF5962" s="73"/>
      <c r="CG5962" s="41"/>
      <c r="CH5962" s="41"/>
      <c r="CI5962" s="41"/>
      <c r="CJ5962" s="41"/>
      <c r="CK5962" s="41"/>
      <c r="CL5962" s="68"/>
      <c r="CM5962" s="41"/>
      <c r="CN5962" s="41"/>
      <c r="CO5962" s="39"/>
      <c r="CP5962" s="78"/>
    </row>
    <row r="5963" spans="1:94" s="38" customFormat="1" x14ac:dyDescent="0.25">
      <c r="A5963" s="38">
        <v>5960</v>
      </c>
      <c r="F5963" s="39"/>
      <c r="Q5963" s="39"/>
      <c r="R5963" s="40"/>
      <c r="S5963" s="40"/>
      <c r="T5963" s="39"/>
      <c r="AG5963" s="110"/>
      <c r="AH5963" s="94"/>
      <c r="AJ5963" s="97"/>
      <c r="AL5963" s="39"/>
      <c r="AP5963" s="39"/>
      <c r="AQ5963" s="77"/>
      <c r="AR5963" s="94"/>
      <c r="AT5963" s="97"/>
      <c r="BB5963" s="79"/>
      <c r="BC5963" s="94"/>
      <c r="BE5963" s="97"/>
      <c r="BF5963" s="97"/>
      <c r="BG5963" s="40"/>
      <c r="BK5963" s="40"/>
      <c r="BL5963" s="79"/>
      <c r="BM5963" s="94"/>
      <c r="BO5963" s="97"/>
      <c r="BQ5963" s="40"/>
      <c r="BR5963" s="94"/>
      <c r="BS5963" s="94"/>
      <c r="BT5963" s="94"/>
      <c r="BU5963" s="40"/>
      <c r="BV5963" s="82"/>
      <c r="BW5963" s="94"/>
      <c r="BX5963" s="48"/>
      <c r="BY5963" s="97"/>
      <c r="BZ5963" s="48"/>
      <c r="CA5963" s="40"/>
      <c r="CB5963" s="94"/>
      <c r="CC5963" s="94"/>
      <c r="CD5963" s="94"/>
      <c r="CE5963" s="40"/>
      <c r="CF5963" s="73"/>
      <c r="CG5963" s="41"/>
      <c r="CH5963" s="41"/>
      <c r="CI5963" s="41"/>
      <c r="CJ5963" s="41"/>
      <c r="CK5963" s="41"/>
      <c r="CL5963" s="68"/>
      <c r="CM5963" s="41"/>
      <c r="CN5963" s="41"/>
      <c r="CO5963" s="39"/>
      <c r="CP5963" s="78"/>
    </row>
    <row r="5964" spans="1:94" s="38" customFormat="1" x14ac:dyDescent="0.25">
      <c r="A5964" s="38">
        <v>5961</v>
      </c>
      <c r="F5964" s="39"/>
      <c r="Q5964" s="39"/>
      <c r="R5964" s="40"/>
      <c r="S5964" s="40"/>
      <c r="T5964" s="39"/>
      <c r="AG5964" s="110"/>
      <c r="AH5964" s="94"/>
      <c r="AJ5964" s="97"/>
      <c r="AL5964" s="39"/>
      <c r="AP5964" s="39"/>
      <c r="AQ5964" s="77"/>
      <c r="AR5964" s="94"/>
      <c r="AT5964" s="97"/>
      <c r="BB5964" s="79"/>
      <c r="BC5964" s="94"/>
      <c r="BE5964" s="97"/>
      <c r="BF5964" s="97"/>
      <c r="BG5964" s="40"/>
      <c r="BK5964" s="40"/>
      <c r="BL5964" s="79"/>
      <c r="BM5964" s="94"/>
      <c r="BO5964" s="97"/>
      <c r="BQ5964" s="40"/>
      <c r="BR5964" s="94"/>
      <c r="BS5964" s="94"/>
      <c r="BT5964" s="94"/>
      <c r="BU5964" s="40"/>
      <c r="BV5964" s="82"/>
      <c r="BW5964" s="94"/>
      <c r="BX5964" s="48"/>
      <c r="BY5964" s="97"/>
      <c r="BZ5964" s="48"/>
      <c r="CA5964" s="40"/>
      <c r="CB5964" s="94"/>
      <c r="CC5964" s="94"/>
      <c r="CD5964" s="94"/>
      <c r="CE5964" s="40"/>
      <c r="CF5964" s="73"/>
      <c r="CG5964" s="41"/>
      <c r="CH5964" s="41"/>
      <c r="CI5964" s="41"/>
      <c r="CJ5964" s="41"/>
      <c r="CK5964" s="41"/>
      <c r="CL5964" s="68"/>
      <c r="CM5964" s="41"/>
      <c r="CN5964" s="41"/>
      <c r="CO5964" s="39"/>
      <c r="CP5964" s="78"/>
    </row>
    <row r="5965" spans="1:94" s="38" customFormat="1" x14ac:dyDescent="0.25">
      <c r="A5965" s="38">
        <v>5962</v>
      </c>
      <c r="F5965" s="39"/>
      <c r="Q5965" s="39"/>
      <c r="R5965" s="40"/>
      <c r="S5965" s="40"/>
      <c r="T5965" s="39"/>
      <c r="AG5965" s="110"/>
      <c r="AH5965" s="94"/>
      <c r="AJ5965" s="97"/>
      <c r="AL5965" s="39"/>
      <c r="AP5965" s="39"/>
      <c r="AQ5965" s="77"/>
      <c r="AR5965" s="94"/>
      <c r="AT5965" s="97"/>
      <c r="BB5965" s="79"/>
      <c r="BC5965" s="94"/>
      <c r="BE5965" s="97"/>
      <c r="BF5965" s="97"/>
      <c r="BG5965" s="40"/>
      <c r="BK5965" s="40"/>
      <c r="BL5965" s="79"/>
      <c r="BM5965" s="94"/>
      <c r="BO5965" s="97"/>
      <c r="BQ5965" s="40"/>
      <c r="BR5965" s="94"/>
      <c r="BS5965" s="94"/>
      <c r="BT5965" s="94"/>
      <c r="BU5965" s="40"/>
      <c r="BV5965" s="82"/>
      <c r="BW5965" s="94"/>
      <c r="BX5965" s="48"/>
      <c r="BY5965" s="97"/>
      <c r="BZ5965" s="48"/>
      <c r="CA5965" s="40"/>
      <c r="CB5965" s="94"/>
      <c r="CC5965" s="94"/>
      <c r="CD5965" s="94"/>
      <c r="CE5965" s="40"/>
      <c r="CF5965" s="73"/>
      <c r="CG5965" s="41"/>
      <c r="CH5965" s="41"/>
      <c r="CI5965" s="41"/>
      <c r="CJ5965" s="41"/>
      <c r="CK5965" s="41"/>
      <c r="CL5965" s="68"/>
      <c r="CM5965" s="41"/>
      <c r="CN5965" s="41"/>
      <c r="CO5965" s="39"/>
      <c r="CP5965" s="78"/>
    </row>
    <row r="5966" spans="1:94" s="38" customFormat="1" x14ac:dyDescent="0.25">
      <c r="A5966" s="38">
        <v>5963</v>
      </c>
      <c r="F5966" s="39"/>
      <c r="Q5966" s="39"/>
      <c r="R5966" s="40"/>
      <c r="S5966" s="40"/>
      <c r="T5966" s="39"/>
      <c r="AG5966" s="110"/>
      <c r="AH5966" s="94"/>
      <c r="AJ5966" s="97"/>
      <c r="AL5966" s="39"/>
      <c r="AP5966" s="39"/>
      <c r="AQ5966" s="77"/>
      <c r="AR5966" s="94"/>
      <c r="AT5966" s="97"/>
      <c r="BB5966" s="79"/>
      <c r="BC5966" s="94"/>
      <c r="BE5966" s="97"/>
      <c r="BF5966" s="97"/>
      <c r="BG5966" s="40"/>
      <c r="BK5966" s="40"/>
      <c r="BL5966" s="79"/>
      <c r="BM5966" s="94"/>
      <c r="BO5966" s="97"/>
      <c r="BQ5966" s="40"/>
      <c r="BR5966" s="94"/>
      <c r="BS5966" s="94"/>
      <c r="BT5966" s="94"/>
      <c r="BU5966" s="40"/>
      <c r="BV5966" s="82"/>
      <c r="BW5966" s="94"/>
      <c r="BX5966" s="48"/>
      <c r="BY5966" s="97"/>
      <c r="BZ5966" s="48"/>
      <c r="CA5966" s="40"/>
      <c r="CB5966" s="94"/>
      <c r="CC5966" s="94"/>
      <c r="CD5966" s="94"/>
      <c r="CE5966" s="40"/>
      <c r="CF5966" s="73"/>
      <c r="CG5966" s="41"/>
      <c r="CH5966" s="41"/>
      <c r="CI5966" s="41"/>
      <c r="CJ5966" s="41"/>
      <c r="CK5966" s="41"/>
      <c r="CL5966" s="68"/>
      <c r="CM5966" s="41"/>
      <c r="CN5966" s="41"/>
      <c r="CO5966" s="39"/>
      <c r="CP5966" s="78"/>
    </row>
    <row r="5967" spans="1:94" s="38" customFormat="1" x14ac:dyDescent="0.25">
      <c r="A5967" s="38">
        <v>5964</v>
      </c>
      <c r="F5967" s="39"/>
      <c r="Q5967" s="39"/>
      <c r="R5967" s="40"/>
      <c r="S5967" s="40"/>
      <c r="T5967" s="39"/>
      <c r="AG5967" s="110"/>
      <c r="AH5967" s="94"/>
      <c r="AJ5967" s="97"/>
      <c r="AL5967" s="39"/>
      <c r="AP5967" s="39"/>
      <c r="AQ5967" s="77"/>
      <c r="AR5967" s="94"/>
      <c r="AT5967" s="97"/>
      <c r="BB5967" s="79"/>
      <c r="BC5967" s="94"/>
      <c r="BE5967" s="97"/>
      <c r="BF5967" s="97"/>
      <c r="BG5967" s="40"/>
      <c r="BK5967" s="40"/>
      <c r="BL5967" s="79"/>
      <c r="BM5967" s="94"/>
      <c r="BO5967" s="97"/>
      <c r="BQ5967" s="40"/>
      <c r="BR5967" s="94"/>
      <c r="BS5967" s="94"/>
      <c r="BT5967" s="94"/>
      <c r="BU5967" s="40"/>
      <c r="BV5967" s="82"/>
      <c r="BW5967" s="94"/>
      <c r="BX5967" s="48"/>
      <c r="BY5967" s="97"/>
      <c r="BZ5967" s="48"/>
      <c r="CA5967" s="40"/>
      <c r="CB5967" s="94"/>
      <c r="CC5967" s="94"/>
      <c r="CD5967" s="94"/>
      <c r="CE5967" s="40"/>
      <c r="CF5967" s="73"/>
      <c r="CG5967" s="41"/>
      <c r="CH5967" s="41"/>
      <c r="CI5967" s="41"/>
      <c r="CJ5967" s="41"/>
      <c r="CK5967" s="41"/>
      <c r="CL5967" s="68"/>
      <c r="CM5967" s="41"/>
      <c r="CN5967" s="41"/>
      <c r="CO5967" s="39"/>
      <c r="CP5967" s="78"/>
    </row>
    <row r="5968" spans="1:94" s="38" customFormat="1" x14ac:dyDescent="0.25">
      <c r="A5968" s="38">
        <v>5965</v>
      </c>
      <c r="F5968" s="39"/>
      <c r="Q5968" s="39"/>
      <c r="R5968" s="40"/>
      <c r="S5968" s="40"/>
      <c r="T5968" s="39"/>
      <c r="AG5968" s="110"/>
      <c r="AH5968" s="94"/>
      <c r="AJ5968" s="97"/>
      <c r="AL5968" s="39"/>
      <c r="AP5968" s="39"/>
      <c r="AQ5968" s="77"/>
      <c r="AR5968" s="94"/>
      <c r="AT5968" s="97"/>
      <c r="BB5968" s="79"/>
      <c r="BC5968" s="94"/>
      <c r="BE5968" s="97"/>
      <c r="BF5968" s="97"/>
      <c r="BG5968" s="40"/>
      <c r="BK5968" s="40"/>
      <c r="BL5968" s="79"/>
      <c r="BM5968" s="94"/>
      <c r="BO5968" s="97"/>
      <c r="BQ5968" s="40"/>
      <c r="BR5968" s="94"/>
      <c r="BS5968" s="94"/>
      <c r="BT5968" s="94"/>
      <c r="BU5968" s="40"/>
      <c r="BV5968" s="82"/>
      <c r="BW5968" s="94"/>
      <c r="BX5968" s="48"/>
      <c r="BY5968" s="97"/>
      <c r="BZ5968" s="48"/>
      <c r="CA5968" s="40"/>
      <c r="CB5968" s="94"/>
      <c r="CC5968" s="94"/>
      <c r="CD5968" s="94"/>
      <c r="CE5968" s="40"/>
      <c r="CF5968" s="73"/>
      <c r="CG5968" s="41"/>
      <c r="CH5968" s="41"/>
      <c r="CI5968" s="41"/>
      <c r="CJ5968" s="41"/>
      <c r="CK5968" s="41"/>
      <c r="CL5968" s="68"/>
      <c r="CM5968" s="41"/>
      <c r="CN5968" s="41"/>
      <c r="CO5968" s="39"/>
      <c r="CP5968" s="78"/>
    </row>
    <row r="5969" spans="1:94" s="38" customFormat="1" x14ac:dyDescent="0.25">
      <c r="A5969" s="38">
        <v>5966</v>
      </c>
      <c r="F5969" s="39"/>
      <c r="Q5969" s="39"/>
      <c r="R5969" s="40"/>
      <c r="S5969" s="40"/>
      <c r="T5969" s="39"/>
      <c r="AG5969" s="110"/>
      <c r="AH5969" s="94"/>
      <c r="AJ5969" s="97"/>
      <c r="AL5969" s="39"/>
      <c r="AP5969" s="39"/>
      <c r="AQ5969" s="77"/>
      <c r="AR5969" s="94"/>
      <c r="AT5969" s="97"/>
      <c r="BB5969" s="79"/>
      <c r="BC5969" s="94"/>
      <c r="BE5969" s="97"/>
      <c r="BF5969" s="97"/>
      <c r="BG5969" s="40"/>
      <c r="BK5969" s="40"/>
      <c r="BL5969" s="79"/>
      <c r="BM5969" s="94"/>
      <c r="BO5969" s="97"/>
      <c r="BQ5969" s="40"/>
      <c r="BR5969" s="94"/>
      <c r="BS5969" s="94"/>
      <c r="BT5969" s="94"/>
      <c r="BU5969" s="40"/>
      <c r="BV5969" s="82"/>
      <c r="BW5969" s="94"/>
      <c r="BX5969" s="48"/>
      <c r="BY5969" s="97"/>
      <c r="BZ5969" s="48"/>
      <c r="CA5969" s="40"/>
      <c r="CB5969" s="94"/>
      <c r="CC5969" s="94"/>
      <c r="CD5969" s="94"/>
      <c r="CE5969" s="40"/>
      <c r="CF5969" s="73"/>
      <c r="CG5969" s="41"/>
      <c r="CH5969" s="41"/>
      <c r="CI5969" s="41"/>
      <c r="CJ5969" s="41"/>
      <c r="CK5969" s="41"/>
      <c r="CL5969" s="68"/>
      <c r="CM5969" s="41"/>
      <c r="CN5969" s="41"/>
      <c r="CO5969" s="39"/>
      <c r="CP5969" s="78"/>
    </row>
    <row r="5970" spans="1:94" s="38" customFormat="1" x14ac:dyDescent="0.25">
      <c r="A5970" s="38">
        <v>5967</v>
      </c>
      <c r="F5970" s="39"/>
      <c r="Q5970" s="39"/>
      <c r="R5970" s="40"/>
      <c r="S5970" s="40"/>
      <c r="T5970" s="39"/>
      <c r="AG5970" s="110"/>
      <c r="AH5970" s="94"/>
      <c r="AJ5970" s="97"/>
      <c r="AL5970" s="39"/>
      <c r="AP5970" s="39"/>
      <c r="AQ5970" s="77"/>
      <c r="AR5970" s="94"/>
      <c r="AT5970" s="97"/>
      <c r="BB5970" s="79"/>
      <c r="BC5970" s="94"/>
      <c r="BE5970" s="97"/>
      <c r="BF5970" s="97"/>
      <c r="BG5970" s="40"/>
      <c r="BK5970" s="40"/>
      <c r="BL5970" s="79"/>
      <c r="BM5970" s="94"/>
      <c r="BO5970" s="97"/>
      <c r="BQ5970" s="40"/>
      <c r="BR5970" s="94"/>
      <c r="BS5970" s="94"/>
      <c r="BT5970" s="94"/>
      <c r="BU5970" s="40"/>
      <c r="BV5970" s="82"/>
      <c r="BW5970" s="94"/>
      <c r="BX5970" s="48"/>
      <c r="BY5970" s="97"/>
      <c r="BZ5970" s="48"/>
      <c r="CA5970" s="40"/>
      <c r="CB5970" s="94"/>
      <c r="CC5970" s="94"/>
      <c r="CD5970" s="94"/>
      <c r="CE5970" s="40"/>
      <c r="CF5970" s="73"/>
      <c r="CG5970" s="41"/>
      <c r="CH5970" s="41"/>
      <c r="CI5970" s="41"/>
      <c r="CJ5970" s="41"/>
      <c r="CK5970" s="41"/>
      <c r="CL5970" s="68"/>
      <c r="CM5970" s="41"/>
      <c r="CN5970" s="41"/>
      <c r="CO5970" s="39"/>
      <c r="CP5970" s="78"/>
    </row>
    <row r="5971" spans="1:94" s="38" customFormat="1" x14ac:dyDescent="0.25">
      <c r="A5971" s="38">
        <v>5968</v>
      </c>
      <c r="F5971" s="39"/>
      <c r="Q5971" s="39"/>
      <c r="R5971" s="40"/>
      <c r="S5971" s="40"/>
      <c r="T5971" s="39"/>
      <c r="AG5971" s="110"/>
      <c r="AH5971" s="94"/>
      <c r="AJ5971" s="97"/>
      <c r="AL5971" s="39"/>
      <c r="AP5971" s="39"/>
      <c r="AQ5971" s="77"/>
      <c r="AR5971" s="94"/>
      <c r="AT5971" s="97"/>
      <c r="BB5971" s="79"/>
      <c r="BC5971" s="94"/>
      <c r="BE5971" s="97"/>
      <c r="BF5971" s="97"/>
      <c r="BG5971" s="40"/>
      <c r="BK5971" s="40"/>
      <c r="BL5971" s="79"/>
      <c r="BM5971" s="94"/>
      <c r="BO5971" s="97"/>
      <c r="BQ5971" s="40"/>
      <c r="BR5971" s="94"/>
      <c r="BS5971" s="94"/>
      <c r="BT5971" s="94"/>
      <c r="BU5971" s="40"/>
      <c r="BV5971" s="82"/>
      <c r="BW5971" s="94"/>
      <c r="BX5971" s="48"/>
      <c r="BY5971" s="97"/>
      <c r="BZ5971" s="48"/>
      <c r="CA5971" s="40"/>
      <c r="CB5971" s="94"/>
      <c r="CC5971" s="94"/>
      <c r="CD5971" s="94"/>
      <c r="CE5971" s="40"/>
      <c r="CF5971" s="73"/>
      <c r="CG5971" s="41"/>
      <c r="CH5971" s="41"/>
      <c r="CI5971" s="41"/>
      <c r="CJ5971" s="41"/>
      <c r="CK5971" s="41"/>
      <c r="CL5971" s="68"/>
      <c r="CM5971" s="41"/>
      <c r="CN5971" s="41"/>
      <c r="CO5971" s="39"/>
      <c r="CP5971" s="78"/>
    </row>
    <row r="5972" spans="1:94" s="38" customFormat="1" x14ac:dyDescent="0.25">
      <c r="A5972" s="38">
        <v>5969</v>
      </c>
      <c r="F5972" s="39"/>
      <c r="Q5972" s="39"/>
      <c r="R5972" s="40"/>
      <c r="S5972" s="40"/>
      <c r="T5972" s="39"/>
      <c r="AG5972" s="110"/>
      <c r="AH5972" s="94"/>
      <c r="AJ5972" s="97"/>
      <c r="AL5972" s="39"/>
      <c r="AP5972" s="39"/>
      <c r="AQ5972" s="77"/>
      <c r="AR5972" s="94"/>
      <c r="AT5972" s="97"/>
      <c r="BB5972" s="79"/>
      <c r="BC5972" s="94"/>
      <c r="BE5972" s="97"/>
      <c r="BF5972" s="97"/>
      <c r="BG5972" s="40"/>
      <c r="BK5972" s="40"/>
      <c r="BL5972" s="79"/>
      <c r="BM5972" s="94"/>
      <c r="BO5972" s="97"/>
      <c r="BQ5972" s="40"/>
      <c r="BR5972" s="94"/>
      <c r="BS5972" s="94"/>
      <c r="BT5972" s="94"/>
      <c r="BU5972" s="40"/>
      <c r="BV5972" s="82"/>
      <c r="BW5972" s="94"/>
      <c r="BX5972" s="48"/>
      <c r="BY5972" s="97"/>
      <c r="BZ5972" s="48"/>
      <c r="CA5972" s="40"/>
      <c r="CB5972" s="94"/>
      <c r="CC5972" s="94"/>
      <c r="CD5972" s="94"/>
      <c r="CE5972" s="40"/>
      <c r="CF5972" s="73"/>
      <c r="CG5972" s="41"/>
      <c r="CH5972" s="41"/>
      <c r="CI5972" s="41"/>
      <c r="CJ5972" s="41"/>
      <c r="CK5972" s="41"/>
      <c r="CL5972" s="68"/>
      <c r="CM5972" s="41"/>
      <c r="CN5972" s="41"/>
      <c r="CO5972" s="39"/>
      <c r="CP5972" s="78"/>
    </row>
    <row r="5973" spans="1:94" s="38" customFormat="1" x14ac:dyDescent="0.25">
      <c r="A5973" s="38">
        <v>5970</v>
      </c>
      <c r="F5973" s="39"/>
      <c r="Q5973" s="39"/>
      <c r="R5973" s="40"/>
      <c r="S5973" s="40"/>
      <c r="T5973" s="39"/>
      <c r="AG5973" s="110"/>
      <c r="AH5973" s="94"/>
      <c r="AJ5973" s="97"/>
      <c r="AL5973" s="39"/>
      <c r="AP5973" s="39"/>
      <c r="AQ5973" s="77"/>
      <c r="AR5973" s="94"/>
      <c r="AT5973" s="97"/>
      <c r="BB5973" s="79"/>
      <c r="BC5973" s="94"/>
      <c r="BE5973" s="97"/>
      <c r="BF5973" s="97"/>
      <c r="BG5973" s="40"/>
      <c r="BK5973" s="40"/>
      <c r="BL5973" s="79"/>
      <c r="BM5973" s="94"/>
      <c r="BO5973" s="97"/>
      <c r="BQ5973" s="40"/>
      <c r="BR5973" s="94"/>
      <c r="BS5973" s="94"/>
      <c r="BT5973" s="94"/>
      <c r="BU5973" s="40"/>
      <c r="BV5973" s="82"/>
      <c r="BW5973" s="94"/>
      <c r="BX5973" s="48"/>
      <c r="BY5973" s="97"/>
      <c r="BZ5973" s="48"/>
      <c r="CA5973" s="40"/>
      <c r="CB5973" s="94"/>
      <c r="CC5973" s="94"/>
      <c r="CD5973" s="94"/>
      <c r="CE5973" s="40"/>
      <c r="CF5973" s="73"/>
      <c r="CG5973" s="41"/>
      <c r="CH5973" s="41"/>
      <c r="CI5973" s="41"/>
      <c r="CJ5973" s="41"/>
      <c r="CK5973" s="41"/>
      <c r="CL5973" s="68"/>
      <c r="CM5973" s="41"/>
      <c r="CN5973" s="41"/>
      <c r="CO5973" s="39"/>
      <c r="CP5973" s="78"/>
    </row>
    <row r="5974" spans="1:94" s="38" customFormat="1" x14ac:dyDescent="0.25">
      <c r="A5974" s="38">
        <v>5971</v>
      </c>
      <c r="F5974" s="39"/>
      <c r="Q5974" s="39"/>
      <c r="R5974" s="40"/>
      <c r="S5974" s="40"/>
      <c r="T5974" s="39"/>
      <c r="AG5974" s="110"/>
      <c r="AH5974" s="94"/>
      <c r="AJ5974" s="97"/>
      <c r="AL5974" s="39"/>
      <c r="AP5974" s="39"/>
      <c r="AQ5974" s="77"/>
      <c r="AR5974" s="94"/>
      <c r="AT5974" s="97"/>
      <c r="BB5974" s="79"/>
      <c r="BC5974" s="94"/>
      <c r="BE5974" s="97"/>
      <c r="BF5974" s="97"/>
      <c r="BG5974" s="40"/>
      <c r="BK5974" s="40"/>
      <c r="BL5974" s="79"/>
      <c r="BM5974" s="94"/>
      <c r="BO5974" s="97"/>
      <c r="BQ5974" s="40"/>
      <c r="BR5974" s="94"/>
      <c r="BS5974" s="94"/>
      <c r="BT5974" s="94"/>
      <c r="BU5974" s="40"/>
      <c r="BV5974" s="82"/>
      <c r="BW5974" s="94"/>
      <c r="BX5974" s="48"/>
      <c r="BY5974" s="97"/>
      <c r="BZ5974" s="48"/>
      <c r="CA5974" s="40"/>
      <c r="CB5974" s="94"/>
      <c r="CC5974" s="94"/>
      <c r="CD5974" s="94"/>
      <c r="CE5974" s="40"/>
      <c r="CF5974" s="73"/>
      <c r="CG5974" s="41"/>
      <c r="CH5974" s="41"/>
      <c r="CI5974" s="41"/>
      <c r="CJ5974" s="41"/>
      <c r="CK5974" s="41"/>
      <c r="CL5974" s="68"/>
      <c r="CM5974" s="41"/>
      <c r="CN5974" s="41"/>
      <c r="CO5974" s="39"/>
      <c r="CP5974" s="78"/>
    </row>
    <row r="5975" spans="1:94" s="38" customFormat="1" x14ac:dyDescent="0.25">
      <c r="A5975" s="38">
        <v>5972</v>
      </c>
      <c r="F5975" s="39"/>
      <c r="Q5975" s="39"/>
      <c r="R5975" s="40"/>
      <c r="S5975" s="40"/>
      <c r="T5975" s="39"/>
      <c r="AG5975" s="110"/>
      <c r="AH5975" s="94"/>
      <c r="AJ5975" s="97"/>
      <c r="AL5975" s="39"/>
      <c r="AP5975" s="39"/>
      <c r="AQ5975" s="77"/>
      <c r="AR5975" s="94"/>
      <c r="AT5975" s="97"/>
      <c r="BB5975" s="79"/>
      <c r="BC5975" s="94"/>
      <c r="BE5975" s="97"/>
      <c r="BF5975" s="97"/>
      <c r="BG5975" s="40"/>
      <c r="BK5975" s="40"/>
      <c r="BL5975" s="79"/>
      <c r="BM5975" s="94"/>
      <c r="BO5975" s="97"/>
      <c r="BQ5975" s="40"/>
      <c r="BR5975" s="94"/>
      <c r="BS5975" s="94"/>
      <c r="BT5975" s="94"/>
      <c r="BU5975" s="40"/>
      <c r="BV5975" s="82"/>
      <c r="BW5975" s="94"/>
      <c r="BX5975" s="48"/>
      <c r="BY5975" s="97"/>
      <c r="BZ5975" s="48"/>
      <c r="CA5975" s="40"/>
      <c r="CB5975" s="94"/>
      <c r="CC5975" s="94"/>
      <c r="CD5975" s="94"/>
      <c r="CE5975" s="40"/>
      <c r="CF5975" s="73"/>
      <c r="CG5975" s="41"/>
      <c r="CH5975" s="41"/>
      <c r="CI5975" s="41"/>
      <c r="CJ5975" s="41"/>
      <c r="CK5975" s="41"/>
      <c r="CL5975" s="68"/>
      <c r="CM5975" s="41"/>
      <c r="CN5975" s="41"/>
      <c r="CO5975" s="39"/>
      <c r="CP5975" s="78"/>
    </row>
    <row r="5976" spans="1:94" s="38" customFormat="1" x14ac:dyDescent="0.25">
      <c r="A5976" s="38">
        <v>5973</v>
      </c>
      <c r="F5976" s="39"/>
      <c r="Q5976" s="39"/>
      <c r="R5976" s="40"/>
      <c r="S5976" s="40"/>
      <c r="T5976" s="39"/>
      <c r="AG5976" s="110"/>
      <c r="AH5976" s="94"/>
      <c r="AJ5976" s="97"/>
      <c r="AL5976" s="39"/>
      <c r="AP5976" s="39"/>
      <c r="AQ5976" s="77"/>
      <c r="AR5976" s="94"/>
      <c r="AT5976" s="97"/>
      <c r="BB5976" s="79"/>
      <c r="BC5976" s="94"/>
      <c r="BE5976" s="97"/>
      <c r="BF5976" s="97"/>
      <c r="BG5976" s="40"/>
      <c r="BK5976" s="40"/>
      <c r="BL5976" s="79"/>
      <c r="BM5976" s="94"/>
      <c r="BO5976" s="97"/>
      <c r="BQ5976" s="40"/>
      <c r="BR5976" s="94"/>
      <c r="BS5976" s="94"/>
      <c r="BT5976" s="94"/>
      <c r="BU5976" s="40"/>
      <c r="BV5976" s="82"/>
      <c r="BW5976" s="94"/>
      <c r="BX5976" s="48"/>
      <c r="BY5976" s="97"/>
      <c r="BZ5976" s="48"/>
      <c r="CA5976" s="40"/>
      <c r="CB5976" s="94"/>
      <c r="CC5976" s="94"/>
      <c r="CD5976" s="94"/>
      <c r="CE5976" s="40"/>
      <c r="CF5976" s="73"/>
      <c r="CG5976" s="41"/>
      <c r="CH5976" s="41"/>
      <c r="CI5976" s="41"/>
      <c r="CJ5976" s="41"/>
      <c r="CK5976" s="41"/>
      <c r="CL5976" s="68"/>
      <c r="CM5976" s="41"/>
      <c r="CN5976" s="41"/>
      <c r="CO5976" s="39"/>
      <c r="CP5976" s="78"/>
    </row>
    <row r="5977" spans="1:94" s="38" customFormat="1" x14ac:dyDescent="0.25">
      <c r="A5977" s="38">
        <v>5974</v>
      </c>
      <c r="F5977" s="39"/>
      <c r="Q5977" s="39"/>
      <c r="R5977" s="40"/>
      <c r="S5977" s="40"/>
      <c r="T5977" s="39"/>
      <c r="AG5977" s="110"/>
      <c r="AH5977" s="94"/>
      <c r="AJ5977" s="97"/>
      <c r="AL5977" s="39"/>
      <c r="AP5977" s="39"/>
      <c r="AQ5977" s="77"/>
      <c r="AR5977" s="94"/>
      <c r="AT5977" s="97"/>
      <c r="BB5977" s="79"/>
      <c r="BC5977" s="94"/>
      <c r="BE5977" s="97"/>
      <c r="BF5977" s="97"/>
      <c r="BG5977" s="40"/>
      <c r="BK5977" s="40"/>
      <c r="BL5977" s="79"/>
      <c r="BM5977" s="94"/>
      <c r="BO5977" s="97"/>
      <c r="BQ5977" s="40"/>
      <c r="BR5977" s="94"/>
      <c r="BS5977" s="94"/>
      <c r="BT5977" s="94"/>
      <c r="BU5977" s="40"/>
      <c r="BV5977" s="82"/>
      <c r="BW5977" s="94"/>
      <c r="BX5977" s="48"/>
      <c r="BY5977" s="97"/>
      <c r="BZ5977" s="48"/>
      <c r="CA5977" s="40"/>
      <c r="CB5977" s="94"/>
      <c r="CC5977" s="94"/>
      <c r="CD5977" s="94"/>
      <c r="CE5977" s="40"/>
      <c r="CF5977" s="73"/>
      <c r="CG5977" s="41"/>
      <c r="CH5977" s="41"/>
      <c r="CI5977" s="41"/>
      <c r="CJ5977" s="41"/>
      <c r="CK5977" s="41"/>
      <c r="CL5977" s="68"/>
      <c r="CM5977" s="41"/>
      <c r="CN5977" s="41"/>
      <c r="CO5977" s="39"/>
      <c r="CP5977" s="78"/>
    </row>
    <row r="5978" spans="1:94" s="38" customFormat="1" x14ac:dyDescent="0.25">
      <c r="A5978" s="38">
        <v>5975</v>
      </c>
      <c r="F5978" s="39"/>
      <c r="Q5978" s="39"/>
      <c r="R5978" s="40"/>
      <c r="S5978" s="40"/>
      <c r="T5978" s="39"/>
      <c r="AG5978" s="110"/>
      <c r="AH5978" s="94"/>
      <c r="AJ5978" s="97"/>
      <c r="AL5978" s="39"/>
      <c r="AP5978" s="39"/>
      <c r="AQ5978" s="77"/>
      <c r="AR5978" s="94"/>
      <c r="AT5978" s="97"/>
      <c r="BB5978" s="79"/>
      <c r="BC5978" s="94"/>
      <c r="BE5978" s="97"/>
      <c r="BF5978" s="97"/>
      <c r="BG5978" s="40"/>
      <c r="BK5978" s="40"/>
      <c r="BL5978" s="79"/>
      <c r="BM5978" s="94"/>
      <c r="BO5978" s="97"/>
      <c r="BQ5978" s="40"/>
      <c r="BR5978" s="94"/>
      <c r="BS5978" s="94"/>
      <c r="BT5978" s="94"/>
      <c r="BU5978" s="40"/>
      <c r="BV5978" s="82"/>
      <c r="BW5978" s="94"/>
      <c r="BX5978" s="48"/>
      <c r="BY5978" s="97"/>
      <c r="BZ5978" s="48"/>
      <c r="CA5978" s="40"/>
      <c r="CB5978" s="94"/>
      <c r="CC5978" s="94"/>
      <c r="CD5978" s="94"/>
      <c r="CE5978" s="40"/>
      <c r="CF5978" s="73"/>
      <c r="CG5978" s="41"/>
      <c r="CH5978" s="41"/>
      <c r="CI5978" s="41"/>
      <c r="CJ5978" s="41"/>
      <c r="CK5978" s="41"/>
      <c r="CL5978" s="68"/>
      <c r="CM5978" s="41"/>
      <c r="CN5978" s="41"/>
      <c r="CO5978" s="39"/>
      <c r="CP5978" s="78"/>
    </row>
    <row r="5979" spans="1:94" s="38" customFormat="1" x14ac:dyDescent="0.25">
      <c r="A5979" s="38">
        <v>5976</v>
      </c>
      <c r="F5979" s="39"/>
      <c r="Q5979" s="39"/>
      <c r="R5979" s="40"/>
      <c r="S5979" s="40"/>
      <c r="T5979" s="39"/>
      <c r="AG5979" s="110"/>
      <c r="AH5979" s="94"/>
      <c r="AJ5979" s="97"/>
      <c r="AL5979" s="39"/>
      <c r="AP5979" s="39"/>
      <c r="AQ5979" s="77"/>
      <c r="AR5979" s="94"/>
      <c r="AT5979" s="97"/>
      <c r="BB5979" s="79"/>
      <c r="BC5979" s="94"/>
      <c r="BE5979" s="97"/>
      <c r="BF5979" s="97"/>
      <c r="BG5979" s="40"/>
      <c r="BK5979" s="40"/>
      <c r="BL5979" s="79"/>
      <c r="BM5979" s="94"/>
      <c r="BO5979" s="97"/>
      <c r="BQ5979" s="40"/>
      <c r="BR5979" s="94"/>
      <c r="BS5979" s="94"/>
      <c r="BT5979" s="94"/>
      <c r="BU5979" s="40"/>
      <c r="BV5979" s="82"/>
      <c r="BW5979" s="94"/>
      <c r="BX5979" s="48"/>
      <c r="BY5979" s="97"/>
      <c r="BZ5979" s="48"/>
      <c r="CA5979" s="40"/>
      <c r="CB5979" s="94"/>
      <c r="CC5979" s="94"/>
      <c r="CD5979" s="94"/>
      <c r="CE5979" s="40"/>
      <c r="CF5979" s="73"/>
      <c r="CG5979" s="41"/>
      <c r="CH5979" s="41"/>
      <c r="CI5979" s="41"/>
      <c r="CJ5979" s="41"/>
      <c r="CK5979" s="41"/>
      <c r="CL5979" s="68"/>
      <c r="CM5979" s="41"/>
      <c r="CN5979" s="41"/>
      <c r="CO5979" s="39"/>
      <c r="CP5979" s="78"/>
    </row>
    <row r="5980" spans="1:94" s="38" customFormat="1" x14ac:dyDescent="0.25">
      <c r="A5980" s="38">
        <v>5977</v>
      </c>
      <c r="F5980" s="39"/>
      <c r="Q5980" s="39"/>
      <c r="R5980" s="40"/>
      <c r="S5980" s="40"/>
      <c r="T5980" s="39"/>
      <c r="AG5980" s="110"/>
      <c r="AH5980" s="94"/>
      <c r="AJ5980" s="97"/>
      <c r="AL5980" s="39"/>
      <c r="AP5980" s="39"/>
      <c r="AQ5980" s="77"/>
      <c r="AR5980" s="94"/>
      <c r="AT5980" s="97"/>
      <c r="BB5980" s="79"/>
      <c r="BC5980" s="94"/>
      <c r="BE5980" s="97"/>
      <c r="BF5980" s="97"/>
      <c r="BG5980" s="40"/>
      <c r="BK5980" s="40"/>
      <c r="BL5980" s="79"/>
      <c r="BM5980" s="94"/>
      <c r="BO5980" s="97"/>
      <c r="BQ5980" s="40"/>
      <c r="BR5980" s="94"/>
      <c r="BS5980" s="94"/>
      <c r="BT5980" s="94"/>
      <c r="BU5980" s="40"/>
      <c r="BV5980" s="82"/>
      <c r="BW5980" s="94"/>
      <c r="BX5980" s="48"/>
      <c r="BY5980" s="97"/>
      <c r="BZ5980" s="48"/>
      <c r="CA5980" s="40"/>
      <c r="CB5980" s="94"/>
      <c r="CC5980" s="94"/>
      <c r="CD5980" s="94"/>
      <c r="CE5980" s="40"/>
      <c r="CF5980" s="73"/>
      <c r="CG5980" s="41"/>
      <c r="CH5980" s="41"/>
      <c r="CI5980" s="41"/>
      <c r="CJ5980" s="41"/>
      <c r="CK5980" s="41"/>
      <c r="CL5980" s="68"/>
      <c r="CM5980" s="41"/>
      <c r="CN5980" s="41"/>
      <c r="CO5980" s="39"/>
      <c r="CP5980" s="78"/>
    </row>
    <row r="5981" spans="1:94" s="38" customFormat="1" x14ac:dyDescent="0.25">
      <c r="A5981" s="38">
        <v>5978</v>
      </c>
      <c r="F5981" s="39"/>
      <c r="Q5981" s="39"/>
      <c r="R5981" s="40"/>
      <c r="S5981" s="40"/>
      <c r="T5981" s="39"/>
      <c r="AG5981" s="110"/>
      <c r="AH5981" s="94"/>
      <c r="AJ5981" s="97"/>
      <c r="AL5981" s="39"/>
      <c r="AP5981" s="39"/>
      <c r="AQ5981" s="77"/>
      <c r="AR5981" s="94"/>
      <c r="AT5981" s="97"/>
      <c r="BB5981" s="79"/>
      <c r="BC5981" s="94"/>
      <c r="BE5981" s="97"/>
      <c r="BF5981" s="97"/>
      <c r="BG5981" s="40"/>
      <c r="BK5981" s="40"/>
      <c r="BL5981" s="79"/>
      <c r="BM5981" s="94"/>
      <c r="BO5981" s="97"/>
      <c r="BQ5981" s="40"/>
      <c r="BR5981" s="94"/>
      <c r="BS5981" s="94"/>
      <c r="BT5981" s="94"/>
      <c r="BU5981" s="40"/>
      <c r="BV5981" s="82"/>
      <c r="BW5981" s="94"/>
      <c r="BX5981" s="48"/>
      <c r="BY5981" s="97"/>
      <c r="BZ5981" s="48"/>
      <c r="CA5981" s="40"/>
      <c r="CB5981" s="94"/>
      <c r="CC5981" s="94"/>
      <c r="CD5981" s="94"/>
      <c r="CE5981" s="40"/>
      <c r="CF5981" s="73"/>
      <c r="CG5981" s="41"/>
      <c r="CH5981" s="41"/>
      <c r="CI5981" s="41"/>
      <c r="CJ5981" s="41"/>
      <c r="CK5981" s="41"/>
      <c r="CL5981" s="68"/>
      <c r="CM5981" s="41"/>
      <c r="CN5981" s="41"/>
      <c r="CO5981" s="39"/>
      <c r="CP5981" s="78"/>
    </row>
    <row r="5982" spans="1:94" s="38" customFormat="1" x14ac:dyDescent="0.25">
      <c r="A5982" s="38">
        <v>5979</v>
      </c>
      <c r="F5982" s="39"/>
      <c r="Q5982" s="39"/>
      <c r="R5982" s="40"/>
      <c r="S5982" s="40"/>
      <c r="T5982" s="39"/>
      <c r="AG5982" s="110"/>
      <c r="AH5982" s="94"/>
      <c r="AJ5982" s="97"/>
      <c r="AL5982" s="39"/>
      <c r="AP5982" s="39"/>
      <c r="AQ5982" s="77"/>
      <c r="AR5982" s="94"/>
      <c r="AT5982" s="97"/>
      <c r="BB5982" s="79"/>
      <c r="BC5982" s="94"/>
      <c r="BE5982" s="97"/>
      <c r="BF5982" s="97"/>
      <c r="BG5982" s="40"/>
      <c r="BK5982" s="40"/>
      <c r="BL5982" s="79"/>
      <c r="BM5982" s="94"/>
      <c r="BO5982" s="97"/>
      <c r="BQ5982" s="40"/>
      <c r="BR5982" s="94"/>
      <c r="BS5982" s="94"/>
      <c r="BT5982" s="94"/>
      <c r="BU5982" s="40"/>
      <c r="BV5982" s="82"/>
      <c r="BW5982" s="94"/>
      <c r="BX5982" s="48"/>
      <c r="BY5982" s="97"/>
      <c r="BZ5982" s="48"/>
      <c r="CA5982" s="40"/>
      <c r="CB5982" s="94"/>
      <c r="CC5982" s="94"/>
      <c r="CD5982" s="94"/>
      <c r="CE5982" s="40"/>
      <c r="CF5982" s="73"/>
      <c r="CG5982" s="41"/>
      <c r="CH5982" s="41"/>
      <c r="CI5982" s="41"/>
      <c r="CJ5982" s="41"/>
      <c r="CK5982" s="41"/>
      <c r="CL5982" s="68"/>
      <c r="CM5982" s="41"/>
      <c r="CN5982" s="41"/>
      <c r="CO5982" s="39"/>
      <c r="CP5982" s="78"/>
    </row>
    <row r="5983" spans="1:94" s="38" customFormat="1" x14ac:dyDescent="0.25">
      <c r="A5983" s="38">
        <v>5980</v>
      </c>
      <c r="F5983" s="39"/>
      <c r="Q5983" s="39"/>
      <c r="R5983" s="40"/>
      <c r="S5983" s="40"/>
      <c r="T5983" s="39"/>
      <c r="AG5983" s="110"/>
      <c r="AH5983" s="94"/>
      <c r="AJ5983" s="97"/>
      <c r="AL5983" s="39"/>
      <c r="AP5983" s="39"/>
      <c r="AQ5983" s="77"/>
      <c r="AR5983" s="94"/>
      <c r="AT5983" s="97"/>
      <c r="BB5983" s="79"/>
      <c r="BC5983" s="94"/>
      <c r="BE5983" s="97"/>
      <c r="BF5983" s="97"/>
      <c r="BG5983" s="40"/>
      <c r="BK5983" s="40"/>
      <c r="BL5983" s="79"/>
      <c r="BM5983" s="94"/>
      <c r="BO5983" s="97"/>
      <c r="BQ5983" s="40"/>
      <c r="BR5983" s="94"/>
      <c r="BS5983" s="94"/>
      <c r="BT5983" s="94"/>
      <c r="BU5983" s="40"/>
      <c r="BV5983" s="82"/>
      <c r="BW5983" s="94"/>
      <c r="BX5983" s="48"/>
      <c r="BY5983" s="97"/>
      <c r="BZ5983" s="48"/>
      <c r="CA5983" s="40"/>
      <c r="CB5983" s="94"/>
      <c r="CC5983" s="94"/>
      <c r="CD5983" s="94"/>
      <c r="CE5983" s="40"/>
      <c r="CF5983" s="73"/>
      <c r="CG5983" s="41"/>
      <c r="CH5983" s="41"/>
      <c r="CI5983" s="41"/>
      <c r="CJ5983" s="41"/>
      <c r="CK5983" s="41"/>
      <c r="CL5983" s="68"/>
      <c r="CM5983" s="41"/>
      <c r="CN5983" s="41"/>
      <c r="CO5983" s="39"/>
      <c r="CP5983" s="78"/>
    </row>
    <row r="5984" spans="1:94" s="38" customFormat="1" x14ac:dyDescent="0.25">
      <c r="A5984" s="38">
        <v>5981</v>
      </c>
      <c r="F5984" s="39"/>
      <c r="Q5984" s="39"/>
      <c r="R5984" s="40"/>
      <c r="S5984" s="40"/>
      <c r="T5984" s="39"/>
      <c r="AG5984" s="110"/>
      <c r="AH5984" s="94"/>
      <c r="AJ5984" s="97"/>
      <c r="AL5984" s="39"/>
      <c r="AP5984" s="39"/>
      <c r="AQ5984" s="77"/>
      <c r="AR5984" s="94"/>
      <c r="AT5984" s="97"/>
      <c r="BB5984" s="79"/>
      <c r="BC5984" s="94"/>
      <c r="BE5984" s="97"/>
      <c r="BF5984" s="97"/>
      <c r="BG5984" s="40"/>
      <c r="BK5984" s="40"/>
      <c r="BL5984" s="79"/>
      <c r="BM5984" s="94"/>
      <c r="BO5984" s="97"/>
      <c r="BQ5984" s="40"/>
      <c r="BR5984" s="94"/>
      <c r="BS5984" s="94"/>
      <c r="BT5984" s="94"/>
      <c r="BU5984" s="40"/>
      <c r="BV5984" s="82"/>
      <c r="BW5984" s="94"/>
      <c r="BX5984" s="48"/>
      <c r="BY5984" s="97"/>
      <c r="BZ5984" s="48"/>
      <c r="CA5984" s="40"/>
      <c r="CB5984" s="94"/>
      <c r="CC5984" s="94"/>
      <c r="CD5984" s="94"/>
      <c r="CE5984" s="40"/>
      <c r="CF5984" s="73"/>
      <c r="CG5984" s="41"/>
      <c r="CH5984" s="41"/>
      <c r="CI5984" s="41"/>
      <c r="CJ5984" s="41"/>
      <c r="CK5984" s="41"/>
      <c r="CL5984" s="68"/>
      <c r="CM5984" s="41"/>
      <c r="CN5984" s="41"/>
      <c r="CO5984" s="39"/>
      <c r="CP5984" s="78"/>
    </row>
    <row r="5985" spans="1:94" s="38" customFormat="1" x14ac:dyDescent="0.25">
      <c r="A5985" s="38">
        <v>5982</v>
      </c>
      <c r="F5985" s="39"/>
      <c r="Q5985" s="39"/>
      <c r="R5985" s="40"/>
      <c r="S5985" s="40"/>
      <c r="T5985" s="39"/>
      <c r="AG5985" s="110"/>
      <c r="AH5985" s="94"/>
      <c r="AJ5985" s="97"/>
      <c r="AL5985" s="39"/>
      <c r="AP5985" s="39"/>
      <c r="AQ5985" s="77"/>
      <c r="AR5985" s="94"/>
      <c r="AT5985" s="97"/>
      <c r="BB5985" s="79"/>
      <c r="BC5985" s="94"/>
      <c r="BE5985" s="97"/>
      <c r="BF5985" s="97"/>
      <c r="BG5985" s="40"/>
      <c r="BK5985" s="40"/>
      <c r="BL5985" s="79"/>
      <c r="BM5985" s="94"/>
      <c r="BO5985" s="97"/>
      <c r="BQ5985" s="40"/>
      <c r="BR5985" s="94"/>
      <c r="BS5985" s="94"/>
      <c r="BT5985" s="94"/>
      <c r="BU5985" s="40"/>
      <c r="BV5985" s="82"/>
      <c r="BW5985" s="94"/>
      <c r="BX5985" s="48"/>
      <c r="BY5985" s="97"/>
      <c r="BZ5985" s="48"/>
      <c r="CA5985" s="40"/>
      <c r="CB5985" s="94"/>
      <c r="CC5985" s="94"/>
      <c r="CD5985" s="94"/>
      <c r="CE5985" s="40"/>
      <c r="CF5985" s="73"/>
      <c r="CG5985" s="41"/>
      <c r="CH5985" s="41"/>
      <c r="CI5985" s="41"/>
      <c r="CJ5985" s="41"/>
      <c r="CK5985" s="41"/>
      <c r="CL5985" s="68"/>
      <c r="CM5985" s="41"/>
      <c r="CN5985" s="41"/>
      <c r="CO5985" s="39"/>
      <c r="CP5985" s="78"/>
    </row>
    <row r="5986" spans="1:94" s="38" customFormat="1" x14ac:dyDescent="0.25">
      <c r="A5986" s="38">
        <v>5983</v>
      </c>
      <c r="F5986" s="39"/>
      <c r="Q5986" s="39"/>
      <c r="R5986" s="40"/>
      <c r="S5986" s="40"/>
      <c r="T5986" s="39"/>
      <c r="AG5986" s="110"/>
      <c r="AH5986" s="94"/>
      <c r="AJ5986" s="97"/>
      <c r="AL5986" s="39"/>
      <c r="AP5986" s="39"/>
      <c r="AQ5986" s="77"/>
      <c r="AR5986" s="94"/>
      <c r="AT5986" s="97"/>
      <c r="BB5986" s="79"/>
      <c r="BC5986" s="94"/>
      <c r="BE5986" s="97"/>
      <c r="BF5986" s="97"/>
      <c r="BG5986" s="40"/>
      <c r="BK5986" s="40"/>
      <c r="BL5986" s="79"/>
      <c r="BM5986" s="94"/>
      <c r="BO5986" s="97"/>
      <c r="BQ5986" s="40"/>
      <c r="BR5986" s="94"/>
      <c r="BS5986" s="94"/>
      <c r="BT5986" s="94"/>
      <c r="BU5986" s="40"/>
      <c r="BV5986" s="82"/>
      <c r="BW5986" s="94"/>
      <c r="BX5986" s="48"/>
      <c r="BY5986" s="97"/>
      <c r="BZ5986" s="48"/>
      <c r="CA5986" s="40"/>
      <c r="CB5986" s="94"/>
      <c r="CC5986" s="94"/>
      <c r="CD5986" s="94"/>
      <c r="CE5986" s="40"/>
      <c r="CF5986" s="73"/>
      <c r="CG5986" s="41"/>
      <c r="CH5986" s="41"/>
      <c r="CI5986" s="41"/>
      <c r="CJ5986" s="41"/>
      <c r="CK5986" s="41"/>
      <c r="CL5986" s="68"/>
      <c r="CM5986" s="41"/>
      <c r="CN5986" s="41"/>
      <c r="CO5986" s="39"/>
      <c r="CP5986" s="78"/>
    </row>
    <row r="5987" spans="1:94" s="38" customFormat="1" x14ac:dyDescent="0.25">
      <c r="A5987" s="38">
        <v>5984</v>
      </c>
      <c r="F5987" s="39"/>
      <c r="Q5987" s="39"/>
      <c r="R5987" s="40"/>
      <c r="S5987" s="40"/>
      <c r="T5987" s="39"/>
      <c r="AG5987" s="110"/>
      <c r="AH5987" s="94"/>
      <c r="AJ5987" s="97"/>
      <c r="AL5987" s="39"/>
      <c r="AP5987" s="39"/>
      <c r="AQ5987" s="77"/>
      <c r="AR5987" s="94"/>
      <c r="AT5987" s="97"/>
      <c r="BB5987" s="79"/>
      <c r="BC5987" s="94"/>
      <c r="BE5987" s="97"/>
      <c r="BF5987" s="97"/>
      <c r="BG5987" s="40"/>
      <c r="BK5987" s="40"/>
      <c r="BL5987" s="79"/>
      <c r="BM5987" s="94"/>
      <c r="BO5987" s="97"/>
      <c r="BQ5987" s="40"/>
      <c r="BR5987" s="94"/>
      <c r="BS5987" s="94"/>
      <c r="BT5987" s="94"/>
      <c r="BU5987" s="40"/>
      <c r="BV5987" s="82"/>
      <c r="BW5987" s="94"/>
      <c r="BX5987" s="48"/>
      <c r="BY5987" s="97"/>
      <c r="BZ5987" s="48"/>
      <c r="CA5987" s="40"/>
      <c r="CB5987" s="94"/>
      <c r="CC5987" s="94"/>
      <c r="CD5987" s="94"/>
      <c r="CE5987" s="40"/>
      <c r="CF5987" s="73"/>
      <c r="CG5987" s="41"/>
      <c r="CH5987" s="41"/>
      <c r="CI5987" s="41"/>
      <c r="CJ5987" s="41"/>
      <c r="CK5987" s="41"/>
      <c r="CL5987" s="68"/>
      <c r="CM5987" s="41"/>
      <c r="CN5987" s="41"/>
      <c r="CO5987" s="39"/>
      <c r="CP5987" s="78"/>
    </row>
    <row r="5988" spans="1:94" s="38" customFormat="1" x14ac:dyDescent="0.25">
      <c r="A5988" s="38">
        <v>5985</v>
      </c>
      <c r="F5988" s="39"/>
      <c r="Q5988" s="39"/>
      <c r="R5988" s="40"/>
      <c r="S5988" s="40"/>
      <c r="T5988" s="39"/>
      <c r="AG5988" s="110"/>
      <c r="AH5988" s="94"/>
      <c r="AJ5988" s="97"/>
      <c r="AL5988" s="39"/>
      <c r="AP5988" s="39"/>
      <c r="AQ5988" s="77"/>
      <c r="AR5988" s="94"/>
      <c r="AT5988" s="97"/>
      <c r="BB5988" s="79"/>
      <c r="BC5988" s="94"/>
      <c r="BE5988" s="97"/>
      <c r="BF5988" s="97"/>
      <c r="BG5988" s="40"/>
      <c r="BK5988" s="40"/>
      <c r="BL5988" s="79"/>
      <c r="BM5988" s="94"/>
      <c r="BO5988" s="97"/>
      <c r="BQ5988" s="40"/>
      <c r="BR5988" s="94"/>
      <c r="BS5988" s="94"/>
      <c r="BT5988" s="94"/>
      <c r="BU5988" s="40"/>
      <c r="BV5988" s="82"/>
      <c r="BW5988" s="94"/>
      <c r="BX5988" s="48"/>
      <c r="BY5988" s="97"/>
      <c r="BZ5988" s="48"/>
      <c r="CA5988" s="40"/>
      <c r="CB5988" s="94"/>
      <c r="CC5988" s="94"/>
      <c r="CD5988" s="94"/>
      <c r="CE5988" s="40"/>
      <c r="CF5988" s="73"/>
      <c r="CG5988" s="41"/>
      <c r="CH5988" s="41"/>
      <c r="CI5988" s="41"/>
      <c r="CJ5988" s="41"/>
      <c r="CK5988" s="41"/>
      <c r="CL5988" s="68"/>
      <c r="CM5988" s="41"/>
      <c r="CN5988" s="41"/>
      <c r="CO5988" s="39"/>
      <c r="CP5988" s="78"/>
    </row>
    <row r="5989" spans="1:94" s="38" customFormat="1" x14ac:dyDescent="0.25">
      <c r="A5989" s="38">
        <v>5986</v>
      </c>
      <c r="F5989" s="39"/>
      <c r="Q5989" s="39"/>
      <c r="R5989" s="40"/>
      <c r="S5989" s="40"/>
      <c r="T5989" s="39"/>
      <c r="AG5989" s="110"/>
      <c r="AH5989" s="94"/>
      <c r="AJ5989" s="97"/>
      <c r="AL5989" s="39"/>
      <c r="AP5989" s="39"/>
      <c r="AQ5989" s="77"/>
      <c r="AR5989" s="94"/>
      <c r="AT5989" s="97"/>
      <c r="BB5989" s="79"/>
      <c r="BC5989" s="94"/>
      <c r="BE5989" s="97"/>
      <c r="BF5989" s="97"/>
      <c r="BG5989" s="40"/>
      <c r="BK5989" s="40"/>
      <c r="BL5989" s="79"/>
      <c r="BM5989" s="94"/>
      <c r="BO5989" s="97"/>
      <c r="BQ5989" s="40"/>
      <c r="BR5989" s="94"/>
      <c r="BS5989" s="94"/>
      <c r="BT5989" s="94"/>
      <c r="BU5989" s="40"/>
      <c r="BV5989" s="82"/>
      <c r="BW5989" s="94"/>
      <c r="BX5989" s="48"/>
      <c r="BY5989" s="97"/>
      <c r="BZ5989" s="48"/>
      <c r="CA5989" s="40"/>
      <c r="CB5989" s="94"/>
      <c r="CC5989" s="94"/>
      <c r="CD5989" s="94"/>
      <c r="CE5989" s="40"/>
      <c r="CF5989" s="73"/>
      <c r="CG5989" s="41"/>
      <c r="CH5989" s="41"/>
      <c r="CI5989" s="41"/>
      <c r="CJ5989" s="41"/>
      <c r="CK5989" s="41"/>
      <c r="CL5989" s="68"/>
      <c r="CM5989" s="41"/>
      <c r="CN5989" s="41"/>
      <c r="CO5989" s="39"/>
      <c r="CP5989" s="78"/>
    </row>
    <row r="5990" spans="1:94" s="38" customFormat="1" x14ac:dyDescent="0.25">
      <c r="A5990" s="38">
        <v>5987</v>
      </c>
      <c r="F5990" s="39"/>
      <c r="Q5990" s="39"/>
      <c r="R5990" s="40"/>
      <c r="S5990" s="40"/>
      <c r="T5990" s="39"/>
      <c r="AG5990" s="110"/>
      <c r="AH5990" s="94"/>
      <c r="AJ5990" s="97"/>
      <c r="AL5990" s="39"/>
      <c r="AP5990" s="39"/>
      <c r="AQ5990" s="77"/>
      <c r="AR5990" s="94"/>
      <c r="AT5990" s="97"/>
      <c r="BB5990" s="79"/>
      <c r="BC5990" s="94"/>
      <c r="BE5990" s="97"/>
      <c r="BF5990" s="97"/>
      <c r="BG5990" s="40"/>
      <c r="BK5990" s="40"/>
      <c r="BL5990" s="79"/>
      <c r="BM5990" s="94"/>
      <c r="BO5990" s="97"/>
      <c r="BQ5990" s="40"/>
      <c r="BR5990" s="94"/>
      <c r="BS5990" s="94"/>
      <c r="BT5990" s="94"/>
      <c r="BU5990" s="40"/>
      <c r="BV5990" s="82"/>
      <c r="BW5990" s="94"/>
      <c r="BX5990" s="48"/>
      <c r="BY5990" s="97"/>
      <c r="BZ5990" s="48"/>
      <c r="CA5990" s="40"/>
      <c r="CB5990" s="94"/>
      <c r="CC5990" s="94"/>
      <c r="CD5990" s="94"/>
      <c r="CE5990" s="40"/>
      <c r="CF5990" s="73"/>
      <c r="CG5990" s="41"/>
      <c r="CH5990" s="41"/>
      <c r="CI5990" s="41"/>
      <c r="CJ5990" s="41"/>
      <c r="CK5990" s="41"/>
      <c r="CL5990" s="68"/>
      <c r="CM5990" s="41"/>
      <c r="CN5990" s="41"/>
      <c r="CO5990" s="39"/>
      <c r="CP5990" s="78"/>
    </row>
    <row r="5991" spans="1:94" s="38" customFormat="1" x14ac:dyDescent="0.25">
      <c r="A5991" s="38">
        <v>5988</v>
      </c>
      <c r="F5991" s="39"/>
      <c r="Q5991" s="39"/>
      <c r="R5991" s="40"/>
      <c r="S5991" s="40"/>
      <c r="T5991" s="39"/>
      <c r="AG5991" s="110"/>
      <c r="AH5991" s="94"/>
      <c r="AJ5991" s="97"/>
      <c r="AL5991" s="39"/>
      <c r="AP5991" s="39"/>
      <c r="AQ5991" s="77"/>
      <c r="AR5991" s="94"/>
      <c r="AT5991" s="97"/>
      <c r="BB5991" s="79"/>
      <c r="BC5991" s="94"/>
      <c r="BE5991" s="97"/>
      <c r="BF5991" s="97"/>
      <c r="BG5991" s="40"/>
      <c r="BK5991" s="40"/>
      <c r="BL5991" s="79"/>
      <c r="BM5991" s="94"/>
      <c r="BO5991" s="97"/>
      <c r="BQ5991" s="40"/>
      <c r="BR5991" s="94"/>
      <c r="BS5991" s="94"/>
      <c r="BT5991" s="94"/>
      <c r="BU5991" s="40"/>
      <c r="BV5991" s="82"/>
      <c r="BW5991" s="94"/>
      <c r="BX5991" s="48"/>
      <c r="BY5991" s="97"/>
      <c r="BZ5991" s="48"/>
      <c r="CA5991" s="40"/>
      <c r="CB5991" s="94"/>
      <c r="CC5991" s="94"/>
      <c r="CD5991" s="94"/>
      <c r="CE5991" s="40"/>
      <c r="CF5991" s="73"/>
      <c r="CG5991" s="41"/>
      <c r="CH5991" s="41"/>
      <c r="CI5991" s="41"/>
      <c r="CJ5991" s="41"/>
      <c r="CK5991" s="41"/>
      <c r="CL5991" s="68"/>
      <c r="CM5991" s="41"/>
      <c r="CN5991" s="41"/>
      <c r="CO5991" s="39"/>
      <c r="CP5991" s="78"/>
    </row>
    <row r="5992" spans="1:94" s="38" customFormat="1" x14ac:dyDescent="0.25">
      <c r="A5992" s="38">
        <v>5989</v>
      </c>
      <c r="F5992" s="39"/>
      <c r="Q5992" s="39"/>
      <c r="R5992" s="40"/>
      <c r="S5992" s="40"/>
      <c r="T5992" s="39"/>
      <c r="AG5992" s="110"/>
      <c r="AH5992" s="94"/>
      <c r="AJ5992" s="97"/>
      <c r="AL5992" s="39"/>
      <c r="AP5992" s="39"/>
      <c r="AQ5992" s="77"/>
      <c r="AR5992" s="94"/>
      <c r="AT5992" s="97"/>
      <c r="BB5992" s="79"/>
      <c r="BC5992" s="94"/>
      <c r="BE5992" s="97"/>
      <c r="BF5992" s="97"/>
      <c r="BG5992" s="40"/>
      <c r="BK5992" s="40"/>
      <c r="BL5992" s="79"/>
      <c r="BM5992" s="94"/>
      <c r="BO5992" s="97"/>
      <c r="BQ5992" s="40"/>
      <c r="BR5992" s="94"/>
      <c r="BS5992" s="94"/>
      <c r="BT5992" s="94"/>
      <c r="BU5992" s="40"/>
      <c r="BV5992" s="82"/>
      <c r="BW5992" s="94"/>
      <c r="BX5992" s="48"/>
      <c r="BY5992" s="97"/>
      <c r="BZ5992" s="48"/>
      <c r="CA5992" s="40"/>
      <c r="CB5992" s="94"/>
      <c r="CC5992" s="94"/>
      <c r="CD5992" s="94"/>
      <c r="CE5992" s="40"/>
      <c r="CF5992" s="73"/>
      <c r="CG5992" s="41"/>
      <c r="CH5992" s="41"/>
      <c r="CI5992" s="41"/>
      <c r="CJ5992" s="41"/>
      <c r="CK5992" s="41"/>
      <c r="CL5992" s="68"/>
      <c r="CM5992" s="41"/>
      <c r="CN5992" s="41"/>
      <c r="CO5992" s="39"/>
      <c r="CP5992" s="78"/>
    </row>
    <row r="5993" spans="1:94" s="38" customFormat="1" x14ac:dyDescent="0.25">
      <c r="A5993" s="38">
        <v>5990</v>
      </c>
      <c r="F5993" s="39"/>
      <c r="Q5993" s="39"/>
      <c r="R5993" s="40"/>
      <c r="S5993" s="40"/>
      <c r="T5993" s="39"/>
      <c r="AG5993" s="110"/>
      <c r="AH5993" s="94"/>
      <c r="AJ5993" s="97"/>
      <c r="AL5993" s="39"/>
      <c r="AP5993" s="39"/>
      <c r="AQ5993" s="77"/>
      <c r="AR5993" s="94"/>
      <c r="AT5993" s="97"/>
      <c r="BB5993" s="79"/>
      <c r="BC5993" s="94"/>
      <c r="BE5993" s="97"/>
      <c r="BF5993" s="97"/>
      <c r="BG5993" s="40"/>
      <c r="BK5993" s="40"/>
      <c r="BL5993" s="79"/>
      <c r="BM5993" s="94"/>
      <c r="BO5993" s="97"/>
      <c r="BQ5993" s="40"/>
      <c r="BR5993" s="94"/>
      <c r="BS5993" s="94"/>
      <c r="BT5993" s="94"/>
      <c r="BU5993" s="40"/>
      <c r="BV5993" s="82"/>
      <c r="BW5993" s="94"/>
      <c r="BX5993" s="48"/>
      <c r="BY5993" s="97"/>
      <c r="BZ5993" s="48"/>
      <c r="CA5993" s="40"/>
      <c r="CB5993" s="94"/>
      <c r="CC5993" s="94"/>
      <c r="CD5993" s="94"/>
      <c r="CE5993" s="40"/>
      <c r="CF5993" s="73"/>
      <c r="CG5993" s="41"/>
      <c r="CH5993" s="41"/>
      <c r="CI5993" s="41"/>
      <c r="CJ5993" s="41"/>
      <c r="CK5993" s="41"/>
      <c r="CL5993" s="68"/>
      <c r="CM5993" s="41"/>
      <c r="CN5993" s="41"/>
      <c r="CO5993" s="39"/>
      <c r="CP5993" s="78"/>
    </row>
    <row r="5994" spans="1:94" s="38" customFormat="1" x14ac:dyDescent="0.25">
      <c r="A5994" s="38">
        <v>5991</v>
      </c>
      <c r="F5994" s="39"/>
      <c r="Q5994" s="39"/>
      <c r="R5994" s="40"/>
      <c r="S5994" s="40"/>
      <c r="T5994" s="39"/>
      <c r="AG5994" s="110"/>
      <c r="AH5994" s="94"/>
      <c r="AJ5994" s="97"/>
      <c r="AL5994" s="39"/>
      <c r="AP5994" s="39"/>
      <c r="AQ5994" s="77"/>
      <c r="AR5994" s="94"/>
      <c r="AT5994" s="97"/>
      <c r="BB5994" s="79"/>
      <c r="BC5994" s="94"/>
      <c r="BE5994" s="97"/>
      <c r="BF5994" s="97"/>
      <c r="BG5994" s="40"/>
      <c r="BK5994" s="40"/>
      <c r="BL5994" s="79"/>
      <c r="BM5994" s="94"/>
      <c r="BO5994" s="97"/>
      <c r="BQ5994" s="40"/>
      <c r="BR5994" s="94"/>
      <c r="BS5994" s="94"/>
      <c r="BT5994" s="94"/>
      <c r="BU5994" s="40"/>
      <c r="BV5994" s="82"/>
      <c r="BW5994" s="94"/>
      <c r="BX5994" s="48"/>
      <c r="BY5994" s="97"/>
      <c r="BZ5994" s="48"/>
      <c r="CA5994" s="40"/>
      <c r="CB5994" s="94"/>
      <c r="CC5994" s="94"/>
      <c r="CD5994" s="94"/>
      <c r="CE5994" s="40"/>
      <c r="CF5994" s="73"/>
      <c r="CG5994" s="41"/>
      <c r="CH5994" s="41"/>
      <c r="CI5994" s="41"/>
      <c r="CJ5994" s="41"/>
      <c r="CK5994" s="41"/>
      <c r="CL5994" s="68"/>
      <c r="CM5994" s="41"/>
      <c r="CN5994" s="41"/>
      <c r="CO5994" s="39"/>
      <c r="CP5994" s="78"/>
    </row>
    <row r="5995" spans="1:94" s="38" customFormat="1" x14ac:dyDescent="0.25">
      <c r="A5995" s="38">
        <v>5992</v>
      </c>
      <c r="F5995" s="39"/>
      <c r="Q5995" s="39"/>
      <c r="R5995" s="40"/>
      <c r="S5995" s="40"/>
      <c r="T5995" s="39"/>
      <c r="AG5995" s="110"/>
      <c r="AH5995" s="94"/>
      <c r="AJ5995" s="97"/>
      <c r="AL5995" s="39"/>
      <c r="AP5995" s="39"/>
      <c r="AQ5995" s="77"/>
      <c r="AR5995" s="94"/>
      <c r="AT5995" s="97"/>
      <c r="BB5995" s="79"/>
      <c r="BC5995" s="94"/>
      <c r="BE5995" s="97"/>
      <c r="BF5995" s="97"/>
      <c r="BG5995" s="40"/>
      <c r="BK5995" s="40"/>
      <c r="BL5995" s="79"/>
      <c r="BM5995" s="94"/>
      <c r="BO5995" s="97"/>
      <c r="BQ5995" s="40"/>
      <c r="BR5995" s="94"/>
      <c r="BS5995" s="94"/>
      <c r="BT5995" s="94"/>
      <c r="BU5995" s="40"/>
      <c r="BV5995" s="82"/>
      <c r="BW5995" s="94"/>
      <c r="BX5995" s="48"/>
      <c r="BY5995" s="97"/>
      <c r="BZ5995" s="48"/>
      <c r="CA5995" s="40"/>
      <c r="CB5995" s="94"/>
      <c r="CC5995" s="94"/>
      <c r="CD5995" s="94"/>
      <c r="CE5995" s="40"/>
      <c r="CF5995" s="73"/>
      <c r="CG5995" s="41"/>
      <c r="CH5995" s="41"/>
      <c r="CI5995" s="41"/>
      <c r="CJ5995" s="41"/>
      <c r="CK5995" s="41"/>
      <c r="CL5995" s="68"/>
      <c r="CM5995" s="41"/>
      <c r="CN5995" s="41"/>
      <c r="CO5995" s="39"/>
      <c r="CP5995" s="78"/>
    </row>
    <row r="5996" spans="1:94" s="38" customFormat="1" x14ac:dyDescent="0.25">
      <c r="A5996" s="38">
        <v>5993</v>
      </c>
      <c r="F5996" s="39"/>
      <c r="Q5996" s="39"/>
      <c r="R5996" s="40"/>
      <c r="S5996" s="40"/>
      <c r="T5996" s="39"/>
      <c r="AG5996" s="110"/>
      <c r="AH5996" s="94"/>
      <c r="AJ5996" s="97"/>
      <c r="AL5996" s="39"/>
      <c r="AP5996" s="39"/>
      <c r="AQ5996" s="77"/>
      <c r="AR5996" s="94"/>
      <c r="AT5996" s="97"/>
      <c r="BB5996" s="79"/>
      <c r="BC5996" s="94"/>
      <c r="BE5996" s="97"/>
      <c r="BF5996" s="97"/>
      <c r="BG5996" s="40"/>
      <c r="BK5996" s="40"/>
      <c r="BL5996" s="79"/>
      <c r="BM5996" s="94"/>
      <c r="BO5996" s="97"/>
      <c r="BQ5996" s="40"/>
      <c r="BR5996" s="94"/>
      <c r="BS5996" s="94"/>
      <c r="BT5996" s="94"/>
      <c r="BU5996" s="40"/>
      <c r="BV5996" s="82"/>
      <c r="BW5996" s="94"/>
      <c r="BX5996" s="48"/>
      <c r="BY5996" s="97"/>
      <c r="BZ5996" s="48"/>
      <c r="CA5996" s="40"/>
      <c r="CB5996" s="94"/>
      <c r="CC5996" s="94"/>
      <c r="CD5996" s="94"/>
      <c r="CE5996" s="40"/>
      <c r="CF5996" s="73"/>
      <c r="CG5996" s="41"/>
      <c r="CH5996" s="41"/>
      <c r="CI5996" s="41"/>
      <c r="CJ5996" s="41"/>
      <c r="CK5996" s="41"/>
      <c r="CL5996" s="68"/>
      <c r="CM5996" s="41"/>
      <c r="CN5996" s="41"/>
      <c r="CO5996" s="39"/>
      <c r="CP5996" s="78"/>
    </row>
    <row r="5997" spans="1:94" s="38" customFormat="1" x14ac:dyDescent="0.25">
      <c r="A5997" s="38">
        <v>5994</v>
      </c>
      <c r="F5997" s="39"/>
      <c r="Q5997" s="39"/>
      <c r="R5997" s="40"/>
      <c r="S5997" s="40"/>
      <c r="T5997" s="39"/>
      <c r="AG5997" s="110"/>
      <c r="AH5997" s="94"/>
      <c r="AJ5997" s="97"/>
      <c r="AL5997" s="39"/>
      <c r="AP5997" s="39"/>
      <c r="AQ5997" s="77"/>
      <c r="AR5997" s="94"/>
      <c r="AT5997" s="97"/>
      <c r="BB5997" s="79"/>
      <c r="BC5997" s="94"/>
      <c r="BE5997" s="97"/>
      <c r="BF5997" s="97"/>
      <c r="BG5997" s="40"/>
      <c r="BK5997" s="40"/>
      <c r="BL5997" s="79"/>
      <c r="BM5997" s="94"/>
      <c r="BO5997" s="97"/>
      <c r="BQ5997" s="40"/>
      <c r="BR5997" s="94"/>
      <c r="BS5997" s="94"/>
      <c r="BT5997" s="94"/>
      <c r="BU5997" s="40"/>
      <c r="BV5997" s="82"/>
      <c r="BW5997" s="94"/>
      <c r="BX5997" s="48"/>
      <c r="BY5997" s="97"/>
      <c r="BZ5997" s="48"/>
      <c r="CA5997" s="40"/>
      <c r="CB5997" s="94"/>
      <c r="CC5997" s="94"/>
      <c r="CD5997" s="94"/>
      <c r="CE5997" s="40"/>
      <c r="CF5997" s="73"/>
      <c r="CG5997" s="41"/>
      <c r="CH5997" s="41"/>
      <c r="CI5997" s="41"/>
      <c r="CJ5997" s="41"/>
      <c r="CK5997" s="41"/>
      <c r="CL5997" s="68"/>
      <c r="CM5997" s="41"/>
      <c r="CN5997" s="41"/>
      <c r="CO5997" s="39"/>
      <c r="CP5997" s="78"/>
    </row>
    <row r="5998" spans="1:94" s="38" customFormat="1" x14ac:dyDescent="0.25">
      <c r="A5998" s="38">
        <v>5995</v>
      </c>
      <c r="F5998" s="39"/>
      <c r="Q5998" s="39"/>
      <c r="R5998" s="40"/>
      <c r="S5998" s="40"/>
      <c r="T5998" s="39"/>
      <c r="AG5998" s="110"/>
      <c r="AH5998" s="94"/>
      <c r="AJ5998" s="97"/>
      <c r="AL5998" s="39"/>
      <c r="AP5998" s="39"/>
      <c r="AQ5998" s="77"/>
      <c r="AR5998" s="94"/>
      <c r="AT5998" s="97"/>
      <c r="BB5998" s="79"/>
      <c r="BC5998" s="94"/>
      <c r="BE5998" s="97"/>
      <c r="BF5998" s="97"/>
      <c r="BG5998" s="40"/>
      <c r="BK5998" s="40"/>
      <c r="BL5998" s="79"/>
      <c r="BM5998" s="94"/>
      <c r="BO5998" s="97"/>
      <c r="BQ5998" s="40"/>
      <c r="BR5998" s="94"/>
      <c r="BS5998" s="94"/>
      <c r="BT5998" s="94"/>
      <c r="BU5998" s="40"/>
      <c r="BV5998" s="82"/>
      <c r="BW5998" s="94"/>
      <c r="BX5998" s="48"/>
      <c r="BY5998" s="97"/>
      <c r="BZ5998" s="48"/>
      <c r="CA5998" s="40"/>
      <c r="CB5998" s="94"/>
      <c r="CC5998" s="94"/>
      <c r="CD5998" s="94"/>
      <c r="CE5998" s="40"/>
      <c r="CF5998" s="73"/>
      <c r="CG5998" s="41"/>
      <c r="CH5998" s="41"/>
      <c r="CI5998" s="41"/>
      <c r="CJ5998" s="41"/>
      <c r="CK5998" s="41"/>
      <c r="CL5998" s="68"/>
      <c r="CM5998" s="41"/>
      <c r="CN5998" s="41"/>
      <c r="CO5998" s="39"/>
      <c r="CP5998" s="78"/>
    </row>
    <row r="5999" spans="1:94" s="38" customFormat="1" x14ac:dyDescent="0.25">
      <c r="A5999" s="38">
        <v>5996</v>
      </c>
      <c r="F5999" s="39"/>
      <c r="Q5999" s="39"/>
      <c r="R5999" s="40"/>
      <c r="S5999" s="40"/>
      <c r="T5999" s="39"/>
      <c r="AG5999" s="110"/>
      <c r="AH5999" s="94"/>
      <c r="AJ5999" s="97"/>
      <c r="AL5999" s="39"/>
      <c r="AP5999" s="39"/>
      <c r="AQ5999" s="77"/>
      <c r="AR5999" s="94"/>
      <c r="AT5999" s="97"/>
      <c r="BB5999" s="79"/>
      <c r="BC5999" s="94"/>
      <c r="BE5999" s="97"/>
      <c r="BF5999" s="97"/>
      <c r="BG5999" s="40"/>
      <c r="BK5999" s="40"/>
      <c r="BL5999" s="79"/>
      <c r="BM5999" s="94"/>
      <c r="BO5999" s="97"/>
      <c r="BQ5999" s="40"/>
      <c r="BR5999" s="94"/>
      <c r="BS5999" s="94"/>
      <c r="BT5999" s="94"/>
      <c r="BU5999" s="40"/>
      <c r="BV5999" s="82"/>
      <c r="BW5999" s="94"/>
      <c r="BX5999" s="48"/>
      <c r="BY5999" s="97"/>
      <c r="BZ5999" s="48"/>
      <c r="CA5999" s="40"/>
      <c r="CB5999" s="94"/>
      <c r="CC5999" s="94"/>
      <c r="CD5999" s="94"/>
      <c r="CE5999" s="40"/>
      <c r="CF5999" s="73"/>
      <c r="CG5999" s="41"/>
      <c r="CH5999" s="41"/>
      <c r="CI5999" s="41"/>
      <c r="CJ5999" s="41"/>
      <c r="CK5999" s="41"/>
      <c r="CL5999" s="68"/>
      <c r="CM5999" s="41"/>
      <c r="CN5999" s="41"/>
      <c r="CO5999" s="39"/>
      <c r="CP5999" s="78"/>
    </row>
    <row r="6000" spans="1:94" s="38" customFormat="1" x14ac:dyDescent="0.25">
      <c r="A6000" s="38">
        <v>5997</v>
      </c>
      <c r="F6000" s="39"/>
      <c r="Q6000" s="39"/>
      <c r="R6000" s="40"/>
      <c r="S6000" s="40"/>
      <c r="T6000" s="39"/>
      <c r="AG6000" s="110"/>
      <c r="AH6000" s="94"/>
      <c r="AJ6000" s="97"/>
      <c r="AL6000" s="39"/>
      <c r="AP6000" s="39"/>
      <c r="AQ6000" s="77"/>
      <c r="AR6000" s="94"/>
      <c r="AT6000" s="97"/>
      <c r="BB6000" s="79"/>
      <c r="BC6000" s="94"/>
      <c r="BE6000" s="97"/>
      <c r="BF6000" s="97"/>
      <c r="BG6000" s="40"/>
      <c r="BK6000" s="40"/>
      <c r="BL6000" s="79"/>
      <c r="BM6000" s="94"/>
      <c r="BO6000" s="97"/>
      <c r="BQ6000" s="40"/>
      <c r="BR6000" s="94"/>
      <c r="BS6000" s="94"/>
      <c r="BT6000" s="94"/>
      <c r="BU6000" s="40"/>
      <c r="BV6000" s="82"/>
      <c r="BW6000" s="94"/>
      <c r="BX6000" s="48"/>
      <c r="BY6000" s="97"/>
      <c r="BZ6000" s="48"/>
      <c r="CA6000" s="40"/>
      <c r="CB6000" s="94"/>
      <c r="CC6000" s="94"/>
      <c r="CD6000" s="94"/>
      <c r="CE6000" s="40"/>
      <c r="CF6000" s="73"/>
      <c r="CG6000" s="41"/>
      <c r="CH6000" s="41"/>
      <c r="CI6000" s="41"/>
      <c r="CJ6000" s="41"/>
      <c r="CK6000" s="41"/>
      <c r="CL6000" s="68"/>
      <c r="CM6000" s="41"/>
      <c r="CN6000" s="41"/>
      <c r="CO6000" s="39"/>
      <c r="CP6000" s="78"/>
    </row>
    <row r="6001" spans="1:94" s="38" customFormat="1" x14ac:dyDescent="0.25">
      <c r="A6001" s="38">
        <v>5998</v>
      </c>
      <c r="F6001" s="39"/>
      <c r="Q6001" s="39"/>
      <c r="R6001" s="40"/>
      <c r="S6001" s="40"/>
      <c r="T6001" s="39"/>
      <c r="AG6001" s="110"/>
      <c r="AH6001" s="94"/>
      <c r="AJ6001" s="97"/>
      <c r="AL6001" s="39"/>
      <c r="AP6001" s="39"/>
      <c r="AQ6001" s="77"/>
      <c r="AR6001" s="94"/>
      <c r="AT6001" s="97"/>
      <c r="BB6001" s="79"/>
      <c r="BC6001" s="94"/>
      <c r="BE6001" s="97"/>
      <c r="BF6001" s="97"/>
      <c r="BG6001" s="40"/>
      <c r="BK6001" s="40"/>
      <c r="BL6001" s="79"/>
      <c r="BM6001" s="94"/>
      <c r="BO6001" s="97"/>
      <c r="BQ6001" s="40"/>
      <c r="BR6001" s="94"/>
      <c r="BS6001" s="94"/>
      <c r="BT6001" s="94"/>
      <c r="BU6001" s="40"/>
      <c r="BV6001" s="82"/>
      <c r="BW6001" s="94"/>
      <c r="BX6001" s="48"/>
      <c r="BY6001" s="97"/>
      <c r="BZ6001" s="48"/>
      <c r="CA6001" s="40"/>
      <c r="CB6001" s="94"/>
      <c r="CC6001" s="94"/>
      <c r="CD6001" s="94"/>
      <c r="CE6001" s="40"/>
      <c r="CF6001" s="73"/>
      <c r="CG6001" s="41"/>
      <c r="CH6001" s="41"/>
      <c r="CI6001" s="41"/>
      <c r="CJ6001" s="41"/>
      <c r="CK6001" s="41"/>
      <c r="CL6001" s="68"/>
      <c r="CM6001" s="41"/>
      <c r="CN6001" s="41"/>
      <c r="CO6001" s="39"/>
      <c r="CP6001" s="78"/>
    </row>
    <row r="6002" spans="1:94" s="38" customFormat="1" x14ac:dyDescent="0.25">
      <c r="A6002" s="38">
        <v>5999</v>
      </c>
      <c r="F6002" s="39"/>
      <c r="Q6002" s="39"/>
      <c r="R6002" s="40"/>
      <c r="S6002" s="40"/>
      <c r="T6002" s="39"/>
      <c r="AG6002" s="110"/>
      <c r="AH6002" s="94"/>
      <c r="AJ6002" s="97"/>
      <c r="AL6002" s="39"/>
      <c r="AP6002" s="39"/>
      <c r="AQ6002" s="77"/>
      <c r="AR6002" s="94"/>
      <c r="AT6002" s="97"/>
      <c r="BB6002" s="79"/>
      <c r="BC6002" s="94"/>
      <c r="BE6002" s="97"/>
      <c r="BF6002" s="97"/>
      <c r="BG6002" s="40"/>
      <c r="BK6002" s="40"/>
      <c r="BL6002" s="79"/>
      <c r="BM6002" s="94"/>
      <c r="BO6002" s="97"/>
      <c r="BQ6002" s="40"/>
      <c r="BR6002" s="94"/>
      <c r="BS6002" s="94"/>
      <c r="BT6002" s="94"/>
      <c r="BU6002" s="40"/>
      <c r="BV6002" s="82"/>
      <c r="BW6002" s="94"/>
      <c r="BX6002" s="48"/>
      <c r="BY6002" s="97"/>
      <c r="BZ6002" s="48"/>
      <c r="CA6002" s="40"/>
      <c r="CB6002" s="94"/>
      <c r="CC6002" s="94"/>
      <c r="CD6002" s="94"/>
      <c r="CE6002" s="40"/>
      <c r="CF6002" s="73"/>
      <c r="CG6002" s="41"/>
      <c r="CH6002" s="41"/>
      <c r="CI6002" s="41"/>
      <c r="CJ6002" s="41"/>
      <c r="CK6002" s="41"/>
      <c r="CL6002" s="68"/>
      <c r="CM6002" s="41"/>
      <c r="CN6002" s="41"/>
      <c r="CO6002" s="39"/>
      <c r="CP6002" s="78"/>
    </row>
    <row r="6003" spans="1:94" s="38" customFormat="1" x14ac:dyDescent="0.25">
      <c r="A6003" s="38">
        <v>6000</v>
      </c>
      <c r="F6003" s="39"/>
      <c r="Q6003" s="39"/>
      <c r="R6003" s="40"/>
      <c r="S6003" s="40"/>
      <c r="T6003" s="39"/>
      <c r="AG6003" s="110"/>
      <c r="AH6003" s="94"/>
      <c r="AJ6003" s="97"/>
      <c r="AL6003" s="39"/>
      <c r="AP6003" s="39"/>
      <c r="AQ6003" s="77"/>
      <c r="AR6003" s="94"/>
      <c r="AT6003" s="97"/>
      <c r="BB6003" s="79"/>
      <c r="BC6003" s="94"/>
      <c r="BE6003" s="97"/>
      <c r="BF6003" s="97"/>
      <c r="BG6003" s="40"/>
      <c r="BK6003" s="40"/>
      <c r="BL6003" s="79"/>
      <c r="BM6003" s="94"/>
      <c r="BO6003" s="97"/>
      <c r="BQ6003" s="40"/>
      <c r="BR6003" s="94"/>
      <c r="BS6003" s="94"/>
      <c r="BT6003" s="94"/>
      <c r="BU6003" s="40"/>
      <c r="BV6003" s="82"/>
      <c r="BW6003" s="94"/>
      <c r="BX6003" s="48"/>
      <c r="BY6003" s="97"/>
      <c r="BZ6003" s="48"/>
      <c r="CA6003" s="40"/>
      <c r="CB6003" s="94"/>
      <c r="CC6003" s="94"/>
      <c r="CD6003" s="94"/>
      <c r="CE6003" s="40"/>
      <c r="CF6003" s="73"/>
      <c r="CG6003" s="41"/>
      <c r="CH6003" s="41"/>
      <c r="CI6003" s="41"/>
      <c r="CJ6003" s="41"/>
      <c r="CK6003" s="41"/>
      <c r="CL6003" s="68"/>
      <c r="CM6003" s="41"/>
      <c r="CN6003" s="41"/>
      <c r="CO6003" s="39"/>
      <c r="CP6003" s="78"/>
    </row>
    <row r="6004" spans="1:94" s="38" customFormat="1" x14ac:dyDescent="0.25">
      <c r="A6004" s="38">
        <v>6001</v>
      </c>
      <c r="F6004" s="39"/>
      <c r="Q6004" s="39"/>
      <c r="R6004" s="40"/>
      <c r="S6004" s="40"/>
      <c r="T6004" s="39"/>
      <c r="AG6004" s="110"/>
      <c r="AH6004" s="94"/>
      <c r="AJ6004" s="97"/>
      <c r="AL6004" s="39"/>
      <c r="AP6004" s="39"/>
      <c r="AQ6004" s="77"/>
      <c r="AR6004" s="94"/>
      <c r="AT6004" s="97"/>
      <c r="BB6004" s="79"/>
      <c r="BC6004" s="94"/>
      <c r="BE6004" s="97"/>
      <c r="BF6004" s="97"/>
      <c r="BG6004" s="40"/>
      <c r="BK6004" s="40"/>
      <c r="BL6004" s="79"/>
      <c r="BM6004" s="94"/>
      <c r="BO6004" s="97"/>
      <c r="BQ6004" s="40"/>
      <c r="BR6004" s="94"/>
      <c r="BS6004" s="94"/>
      <c r="BT6004" s="94"/>
      <c r="BU6004" s="40"/>
      <c r="BV6004" s="82"/>
      <c r="BW6004" s="94"/>
      <c r="BX6004" s="48"/>
      <c r="BY6004" s="97"/>
      <c r="BZ6004" s="48"/>
      <c r="CA6004" s="40"/>
      <c r="CB6004" s="94"/>
      <c r="CC6004" s="94"/>
      <c r="CD6004" s="94"/>
      <c r="CE6004" s="40"/>
      <c r="CF6004" s="73"/>
      <c r="CG6004" s="41"/>
      <c r="CH6004" s="41"/>
      <c r="CI6004" s="41"/>
      <c r="CJ6004" s="41"/>
      <c r="CK6004" s="41"/>
      <c r="CL6004" s="68"/>
      <c r="CM6004" s="41"/>
      <c r="CN6004" s="41"/>
      <c r="CO6004" s="39"/>
      <c r="CP6004" s="78"/>
    </row>
    <row r="6005" spans="1:94" s="38" customFormat="1" x14ac:dyDescent="0.25">
      <c r="A6005" s="38">
        <v>6002</v>
      </c>
      <c r="F6005" s="39"/>
      <c r="Q6005" s="39"/>
      <c r="R6005" s="40"/>
      <c r="S6005" s="40"/>
      <c r="T6005" s="39"/>
      <c r="AG6005" s="110"/>
      <c r="AH6005" s="94"/>
      <c r="AJ6005" s="97"/>
      <c r="AL6005" s="39"/>
      <c r="AP6005" s="39"/>
      <c r="AQ6005" s="77"/>
      <c r="AR6005" s="94"/>
      <c r="AT6005" s="97"/>
      <c r="BB6005" s="79"/>
      <c r="BC6005" s="94"/>
      <c r="BE6005" s="97"/>
      <c r="BF6005" s="97"/>
      <c r="BG6005" s="40"/>
      <c r="BK6005" s="40"/>
      <c r="BL6005" s="79"/>
      <c r="BM6005" s="94"/>
      <c r="BO6005" s="97"/>
      <c r="BQ6005" s="40"/>
      <c r="BR6005" s="94"/>
      <c r="BS6005" s="94"/>
      <c r="BT6005" s="94"/>
      <c r="BU6005" s="40"/>
      <c r="BV6005" s="82"/>
      <c r="BW6005" s="94"/>
      <c r="BX6005" s="48"/>
      <c r="BY6005" s="97"/>
      <c r="BZ6005" s="48"/>
      <c r="CA6005" s="40"/>
      <c r="CB6005" s="94"/>
      <c r="CC6005" s="94"/>
      <c r="CD6005" s="94"/>
      <c r="CE6005" s="40"/>
      <c r="CF6005" s="73"/>
      <c r="CG6005" s="41"/>
      <c r="CH6005" s="41"/>
      <c r="CI6005" s="41"/>
      <c r="CJ6005" s="41"/>
      <c r="CK6005" s="41"/>
      <c r="CL6005" s="68"/>
      <c r="CM6005" s="41"/>
      <c r="CN6005" s="41"/>
      <c r="CO6005" s="39"/>
      <c r="CP6005" s="78"/>
    </row>
    <row r="6006" spans="1:94" s="38" customFormat="1" x14ac:dyDescent="0.25">
      <c r="A6006" s="38">
        <v>6003</v>
      </c>
      <c r="F6006" s="39"/>
      <c r="Q6006" s="39"/>
      <c r="R6006" s="40"/>
      <c r="S6006" s="40"/>
      <c r="T6006" s="39"/>
      <c r="AG6006" s="110"/>
      <c r="AH6006" s="94"/>
      <c r="AJ6006" s="97"/>
      <c r="AL6006" s="39"/>
      <c r="AP6006" s="39"/>
      <c r="AQ6006" s="77"/>
      <c r="AR6006" s="94"/>
      <c r="AT6006" s="97"/>
      <c r="BB6006" s="79"/>
      <c r="BC6006" s="94"/>
      <c r="BE6006" s="97"/>
      <c r="BF6006" s="97"/>
      <c r="BG6006" s="40"/>
      <c r="BK6006" s="40"/>
      <c r="BL6006" s="79"/>
      <c r="BM6006" s="94"/>
      <c r="BO6006" s="97"/>
      <c r="BQ6006" s="40"/>
      <c r="BR6006" s="94"/>
      <c r="BS6006" s="94"/>
      <c r="BT6006" s="94"/>
      <c r="BU6006" s="40"/>
      <c r="BV6006" s="82"/>
      <c r="BW6006" s="94"/>
      <c r="BX6006" s="48"/>
      <c r="BY6006" s="97"/>
      <c r="BZ6006" s="48"/>
      <c r="CA6006" s="40"/>
      <c r="CB6006" s="94"/>
      <c r="CC6006" s="94"/>
      <c r="CD6006" s="94"/>
      <c r="CE6006" s="40"/>
      <c r="CF6006" s="73"/>
      <c r="CG6006" s="41"/>
      <c r="CH6006" s="41"/>
      <c r="CI6006" s="41"/>
      <c r="CJ6006" s="41"/>
      <c r="CK6006" s="41"/>
      <c r="CL6006" s="68"/>
      <c r="CM6006" s="41"/>
      <c r="CN6006" s="41"/>
      <c r="CO6006" s="39"/>
      <c r="CP6006" s="78"/>
    </row>
    <row r="6007" spans="1:94" s="38" customFormat="1" x14ac:dyDescent="0.25">
      <c r="A6007" s="38">
        <v>6004</v>
      </c>
      <c r="F6007" s="39"/>
      <c r="Q6007" s="39"/>
      <c r="R6007" s="40"/>
      <c r="S6007" s="40"/>
      <c r="T6007" s="39"/>
      <c r="AG6007" s="110"/>
      <c r="AH6007" s="94"/>
      <c r="AJ6007" s="97"/>
      <c r="AL6007" s="39"/>
      <c r="AP6007" s="39"/>
      <c r="AQ6007" s="77"/>
      <c r="AR6007" s="94"/>
      <c r="AT6007" s="97"/>
      <c r="BB6007" s="79"/>
      <c r="BC6007" s="94"/>
      <c r="BE6007" s="97"/>
      <c r="BF6007" s="97"/>
      <c r="BG6007" s="40"/>
      <c r="BK6007" s="40"/>
      <c r="BL6007" s="79"/>
      <c r="BM6007" s="94"/>
      <c r="BO6007" s="97"/>
      <c r="BQ6007" s="40"/>
      <c r="BR6007" s="94"/>
      <c r="BS6007" s="94"/>
      <c r="BT6007" s="94"/>
      <c r="BU6007" s="40"/>
      <c r="BV6007" s="82"/>
      <c r="BW6007" s="94"/>
      <c r="BX6007" s="48"/>
      <c r="BY6007" s="97"/>
      <c r="BZ6007" s="48"/>
      <c r="CA6007" s="40"/>
      <c r="CB6007" s="94"/>
      <c r="CC6007" s="94"/>
      <c r="CD6007" s="94"/>
      <c r="CE6007" s="40"/>
      <c r="CF6007" s="73"/>
      <c r="CG6007" s="41"/>
      <c r="CH6007" s="41"/>
      <c r="CI6007" s="41"/>
      <c r="CJ6007" s="41"/>
      <c r="CK6007" s="41"/>
      <c r="CL6007" s="68"/>
      <c r="CM6007" s="41"/>
      <c r="CN6007" s="41"/>
      <c r="CO6007" s="39"/>
      <c r="CP6007" s="78"/>
    </row>
    <row r="6008" spans="1:94" s="38" customFormat="1" x14ac:dyDescent="0.25">
      <c r="A6008" s="38">
        <v>6005</v>
      </c>
      <c r="F6008" s="39"/>
      <c r="Q6008" s="39"/>
      <c r="R6008" s="40"/>
      <c r="S6008" s="40"/>
      <c r="T6008" s="39"/>
      <c r="AG6008" s="110"/>
      <c r="AH6008" s="94"/>
      <c r="AJ6008" s="97"/>
      <c r="AL6008" s="39"/>
      <c r="AP6008" s="39"/>
      <c r="AQ6008" s="77"/>
      <c r="AR6008" s="94"/>
      <c r="AT6008" s="97"/>
      <c r="BB6008" s="79"/>
      <c r="BC6008" s="94"/>
      <c r="BE6008" s="97"/>
      <c r="BF6008" s="97"/>
      <c r="BG6008" s="40"/>
      <c r="BK6008" s="40"/>
      <c r="BL6008" s="79"/>
      <c r="BM6008" s="94"/>
      <c r="BO6008" s="97"/>
      <c r="BQ6008" s="40"/>
      <c r="BR6008" s="94"/>
      <c r="BS6008" s="94"/>
      <c r="BT6008" s="94"/>
      <c r="BU6008" s="40"/>
      <c r="BV6008" s="82"/>
      <c r="BW6008" s="94"/>
      <c r="BX6008" s="48"/>
      <c r="BY6008" s="97"/>
      <c r="BZ6008" s="48"/>
      <c r="CA6008" s="40"/>
      <c r="CB6008" s="94"/>
      <c r="CC6008" s="94"/>
      <c r="CD6008" s="94"/>
      <c r="CE6008" s="40"/>
      <c r="CF6008" s="73"/>
      <c r="CG6008" s="41"/>
      <c r="CH6008" s="41"/>
      <c r="CI6008" s="41"/>
      <c r="CJ6008" s="41"/>
      <c r="CK6008" s="41"/>
      <c r="CL6008" s="68"/>
      <c r="CM6008" s="41"/>
      <c r="CN6008" s="41"/>
      <c r="CO6008" s="39"/>
      <c r="CP6008" s="78"/>
    </row>
    <row r="6009" spans="1:94" s="38" customFormat="1" x14ac:dyDescent="0.25">
      <c r="A6009" s="38">
        <v>6006</v>
      </c>
      <c r="F6009" s="39"/>
      <c r="Q6009" s="39"/>
      <c r="R6009" s="40"/>
      <c r="S6009" s="40"/>
      <c r="T6009" s="39"/>
      <c r="AG6009" s="110"/>
      <c r="AH6009" s="94"/>
      <c r="AJ6009" s="97"/>
      <c r="AL6009" s="39"/>
      <c r="AP6009" s="39"/>
      <c r="AQ6009" s="77"/>
      <c r="AR6009" s="94"/>
      <c r="AT6009" s="97"/>
      <c r="BB6009" s="79"/>
      <c r="BC6009" s="94"/>
      <c r="BE6009" s="97"/>
      <c r="BF6009" s="97"/>
      <c r="BG6009" s="40"/>
      <c r="BK6009" s="40"/>
      <c r="BL6009" s="79"/>
      <c r="BM6009" s="94"/>
      <c r="BO6009" s="97"/>
      <c r="BQ6009" s="40"/>
      <c r="BR6009" s="94"/>
      <c r="BS6009" s="94"/>
      <c r="BT6009" s="94"/>
      <c r="BU6009" s="40"/>
      <c r="BV6009" s="82"/>
      <c r="BW6009" s="94"/>
      <c r="BX6009" s="48"/>
      <c r="BY6009" s="97"/>
      <c r="BZ6009" s="48"/>
      <c r="CA6009" s="40"/>
      <c r="CB6009" s="94"/>
      <c r="CC6009" s="94"/>
      <c r="CD6009" s="94"/>
      <c r="CE6009" s="40"/>
      <c r="CF6009" s="73"/>
      <c r="CG6009" s="41"/>
      <c r="CH6009" s="41"/>
      <c r="CI6009" s="41"/>
      <c r="CJ6009" s="41"/>
      <c r="CK6009" s="41"/>
      <c r="CL6009" s="68"/>
      <c r="CM6009" s="41"/>
      <c r="CN6009" s="41"/>
      <c r="CO6009" s="39"/>
      <c r="CP6009" s="78"/>
    </row>
    <row r="6010" spans="1:94" s="38" customFormat="1" x14ac:dyDescent="0.25">
      <c r="A6010" s="38">
        <v>6007</v>
      </c>
      <c r="F6010" s="39"/>
      <c r="Q6010" s="39"/>
      <c r="R6010" s="40"/>
      <c r="S6010" s="40"/>
      <c r="T6010" s="39"/>
      <c r="AG6010" s="110"/>
      <c r="AH6010" s="94"/>
      <c r="AJ6010" s="97"/>
      <c r="AL6010" s="39"/>
      <c r="AP6010" s="39"/>
      <c r="AQ6010" s="77"/>
      <c r="AR6010" s="94"/>
      <c r="AT6010" s="97"/>
      <c r="BB6010" s="79"/>
      <c r="BC6010" s="94"/>
      <c r="BE6010" s="97"/>
      <c r="BF6010" s="97"/>
      <c r="BG6010" s="40"/>
      <c r="BK6010" s="40"/>
      <c r="BL6010" s="79"/>
      <c r="BM6010" s="94"/>
      <c r="BO6010" s="97"/>
      <c r="BQ6010" s="40"/>
      <c r="BR6010" s="94"/>
      <c r="BS6010" s="94"/>
      <c r="BT6010" s="94"/>
      <c r="BU6010" s="40"/>
      <c r="BV6010" s="82"/>
      <c r="BW6010" s="94"/>
      <c r="BX6010" s="48"/>
      <c r="BY6010" s="97"/>
      <c r="BZ6010" s="48"/>
      <c r="CA6010" s="40"/>
      <c r="CB6010" s="94"/>
      <c r="CC6010" s="94"/>
      <c r="CD6010" s="94"/>
      <c r="CE6010" s="40"/>
      <c r="CF6010" s="73"/>
      <c r="CG6010" s="41"/>
      <c r="CH6010" s="41"/>
      <c r="CI6010" s="41"/>
      <c r="CJ6010" s="41"/>
      <c r="CK6010" s="41"/>
      <c r="CL6010" s="68"/>
      <c r="CM6010" s="41"/>
      <c r="CN6010" s="41"/>
      <c r="CO6010" s="39"/>
      <c r="CP6010" s="78"/>
    </row>
    <row r="6011" spans="1:94" s="38" customFormat="1" x14ac:dyDescent="0.25">
      <c r="A6011" s="38">
        <v>6008</v>
      </c>
      <c r="F6011" s="39"/>
      <c r="Q6011" s="39"/>
      <c r="R6011" s="40"/>
      <c r="S6011" s="40"/>
      <c r="T6011" s="39"/>
      <c r="AG6011" s="110"/>
      <c r="AH6011" s="94"/>
      <c r="AJ6011" s="97"/>
      <c r="AL6011" s="39"/>
      <c r="AP6011" s="39"/>
      <c r="AQ6011" s="77"/>
      <c r="AR6011" s="94"/>
      <c r="AT6011" s="97"/>
      <c r="BB6011" s="79"/>
      <c r="BC6011" s="94"/>
      <c r="BE6011" s="97"/>
      <c r="BF6011" s="97"/>
      <c r="BG6011" s="40"/>
      <c r="BK6011" s="40"/>
      <c r="BL6011" s="79"/>
      <c r="BM6011" s="94"/>
      <c r="BO6011" s="97"/>
      <c r="BQ6011" s="40"/>
      <c r="BR6011" s="94"/>
      <c r="BS6011" s="94"/>
      <c r="BT6011" s="94"/>
      <c r="BU6011" s="40"/>
      <c r="BV6011" s="82"/>
      <c r="BW6011" s="94"/>
      <c r="BX6011" s="48"/>
      <c r="BY6011" s="97"/>
      <c r="BZ6011" s="48"/>
      <c r="CA6011" s="40"/>
      <c r="CB6011" s="94"/>
      <c r="CC6011" s="94"/>
      <c r="CD6011" s="94"/>
      <c r="CE6011" s="40"/>
      <c r="CF6011" s="73"/>
      <c r="CG6011" s="41"/>
      <c r="CH6011" s="41"/>
      <c r="CI6011" s="41"/>
      <c r="CJ6011" s="41"/>
      <c r="CK6011" s="41"/>
      <c r="CL6011" s="68"/>
      <c r="CM6011" s="41"/>
      <c r="CN6011" s="41"/>
      <c r="CO6011" s="39"/>
      <c r="CP6011" s="78"/>
    </row>
    <row r="6012" spans="1:94" s="38" customFormat="1" x14ac:dyDescent="0.25">
      <c r="A6012" s="38">
        <v>6009</v>
      </c>
      <c r="F6012" s="39"/>
      <c r="Q6012" s="39"/>
      <c r="R6012" s="40"/>
      <c r="S6012" s="40"/>
      <c r="T6012" s="39"/>
      <c r="AG6012" s="110"/>
      <c r="AH6012" s="94"/>
      <c r="AJ6012" s="97"/>
      <c r="AL6012" s="39"/>
      <c r="AP6012" s="39"/>
      <c r="AQ6012" s="77"/>
      <c r="AR6012" s="94"/>
      <c r="AT6012" s="97"/>
      <c r="BB6012" s="79"/>
      <c r="BC6012" s="94"/>
      <c r="BE6012" s="97"/>
      <c r="BF6012" s="97"/>
      <c r="BG6012" s="40"/>
      <c r="BK6012" s="40"/>
      <c r="BL6012" s="79"/>
      <c r="BM6012" s="94"/>
      <c r="BO6012" s="97"/>
      <c r="BQ6012" s="40"/>
      <c r="BR6012" s="94"/>
      <c r="BS6012" s="94"/>
      <c r="BT6012" s="94"/>
      <c r="BU6012" s="40"/>
      <c r="BV6012" s="82"/>
      <c r="BW6012" s="94"/>
      <c r="BX6012" s="48"/>
      <c r="BY6012" s="97"/>
      <c r="BZ6012" s="48"/>
      <c r="CA6012" s="40"/>
      <c r="CB6012" s="94"/>
      <c r="CC6012" s="94"/>
      <c r="CD6012" s="94"/>
      <c r="CE6012" s="40"/>
      <c r="CF6012" s="73"/>
      <c r="CG6012" s="41"/>
      <c r="CH6012" s="41"/>
      <c r="CI6012" s="41"/>
      <c r="CJ6012" s="41"/>
      <c r="CK6012" s="41"/>
      <c r="CL6012" s="68"/>
      <c r="CM6012" s="41"/>
      <c r="CN6012" s="41"/>
      <c r="CO6012" s="39"/>
      <c r="CP6012" s="78"/>
    </row>
    <row r="6013" spans="1:94" s="38" customFormat="1" x14ac:dyDescent="0.25">
      <c r="A6013" s="38">
        <v>6010</v>
      </c>
      <c r="F6013" s="39"/>
      <c r="Q6013" s="39"/>
      <c r="R6013" s="40"/>
      <c r="S6013" s="40"/>
      <c r="T6013" s="39"/>
      <c r="AG6013" s="110"/>
      <c r="AH6013" s="94"/>
      <c r="AJ6013" s="97"/>
      <c r="AL6013" s="39"/>
      <c r="AP6013" s="39"/>
      <c r="AQ6013" s="77"/>
      <c r="AR6013" s="94"/>
      <c r="AT6013" s="97"/>
      <c r="BB6013" s="79"/>
      <c r="BC6013" s="94"/>
      <c r="BE6013" s="97"/>
      <c r="BF6013" s="97"/>
      <c r="BG6013" s="40"/>
      <c r="BK6013" s="40"/>
      <c r="BL6013" s="79"/>
      <c r="BM6013" s="94"/>
      <c r="BO6013" s="97"/>
      <c r="BQ6013" s="40"/>
      <c r="BR6013" s="94"/>
      <c r="BS6013" s="94"/>
      <c r="BT6013" s="94"/>
      <c r="BU6013" s="40"/>
      <c r="BV6013" s="82"/>
      <c r="BW6013" s="94"/>
      <c r="BX6013" s="48"/>
      <c r="BY6013" s="97"/>
      <c r="BZ6013" s="48"/>
      <c r="CA6013" s="40"/>
      <c r="CB6013" s="94"/>
      <c r="CC6013" s="94"/>
      <c r="CD6013" s="94"/>
      <c r="CE6013" s="40"/>
      <c r="CF6013" s="73"/>
      <c r="CG6013" s="41"/>
      <c r="CH6013" s="41"/>
      <c r="CI6013" s="41"/>
      <c r="CJ6013" s="41"/>
      <c r="CK6013" s="41"/>
      <c r="CL6013" s="68"/>
      <c r="CM6013" s="41"/>
      <c r="CN6013" s="41"/>
      <c r="CO6013" s="39"/>
      <c r="CP6013" s="78"/>
    </row>
    <row r="6014" spans="1:94" s="38" customFormat="1" x14ac:dyDescent="0.25">
      <c r="A6014" s="38">
        <v>6011</v>
      </c>
      <c r="F6014" s="39"/>
      <c r="Q6014" s="39"/>
      <c r="R6014" s="40"/>
      <c r="S6014" s="40"/>
      <c r="T6014" s="39"/>
      <c r="AG6014" s="110"/>
      <c r="AH6014" s="94"/>
      <c r="AJ6014" s="97"/>
      <c r="AL6014" s="39"/>
      <c r="AP6014" s="39"/>
      <c r="AQ6014" s="77"/>
      <c r="AR6014" s="94"/>
      <c r="AT6014" s="97"/>
      <c r="BB6014" s="79"/>
      <c r="BC6014" s="94"/>
      <c r="BE6014" s="97"/>
      <c r="BF6014" s="97"/>
      <c r="BG6014" s="40"/>
      <c r="BK6014" s="40"/>
      <c r="BL6014" s="79"/>
      <c r="BM6014" s="94"/>
      <c r="BO6014" s="97"/>
      <c r="BQ6014" s="40"/>
      <c r="BR6014" s="94"/>
      <c r="BS6014" s="94"/>
      <c r="BT6014" s="94"/>
      <c r="BU6014" s="40"/>
      <c r="BV6014" s="82"/>
      <c r="BW6014" s="94"/>
      <c r="BX6014" s="48"/>
      <c r="BY6014" s="97"/>
      <c r="BZ6014" s="48"/>
      <c r="CA6014" s="40"/>
      <c r="CB6014" s="94"/>
      <c r="CC6014" s="94"/>
      <c r="CD6014" s="94"/>
      <c r="CE6014" s="40"/>
      <c r="CF6014" s="73"/>
      <c r="CG6014" s="41"/>
      <c r="CH6014" s="41"/>
      <c r="CI6014" s="41"/>
      <c r="CJ6014" s="41"/>
      <c r="CK6014" s="41"/>
      <c r="CL6014" s="68"/>
      <c r="CM6014" s="41"/>
      <c r="CN6014" s="41"/>
      <c r="CO6014" s="39"/>
      <c r="CP6014" s="78"/>
    </row>
    <row r="6015" spans="1:94" s="38" customFormat="1" x14ac:dyDescent="0.25">
      <c r="A6015" s="38">
        <v>6012</v>
      </c>
      <c r="F6015" s="39"/>
      <c r="Q6015" s="39"/>
      <c r="R6015" s="40"/>
      <c r="S6015" s="40"/>
      <c r="T6015" s="39"/>
      <c r="AG6015" s="110"/>
      <c r="AH6015" s="94"/>
      <c r="AJ6015" s="97"/>
      <c r="AL6015" s="39"/>
      <c r="AP6015" s="39"/>
      <c r="AQ6015" s="77"/>
      <c r="AR6015" s="94"/>
      <c r="AT6015" s="97"/>
      <c r="BB6015" s="79"/>
      <c r="BC6015" s="94"/>
      <c r="BE6015" s="97"/>
      <c r="BF6015" s="97"/>
      <c r="BG6015" s="40"/>
      <c r="BK6015" s="40"/>
      <c r="BL6015" s="79"/>
      <c r="BM6015" s="94"/>
      <c r="BO6015" s="97"/>
      <c r="BQ6015" s="40"/>
      <c r="BR6015" s="94"/>
      <c r="BS6015" s="94"/>
      <c r="BT6015" s="94"/>
      <c r="BU6015" s="40"/>
      <c r="BV6015" s="82"/>
      <c r="BW6015" s="94"/>
      <c r="BX6015" s="48"/>
      <c r="BY6015" s="97"/>
      <c r="BZ6015" s="48"/>
      <c r="CA6015" s="40"/>
      <c r="CB6015" s="94"/>
      <c r="CC6015" s="94"/>
      <c r="CD6015" s="94"/>
      <c r="CE6015" s="40"/>
      <c r="CF6015" s="73"/>
      <c r="CG6015" s="41"/>
      <c r="CH6015" s="41"/>
      <c r="CI6015" s="41"/>
      <c r="CJ6015" s="41"/>
      <c r="CK6015" s="41"/>
      <c r="CL6015" s="68"/>
      <c r="CM6015" s="41"/>
      <c r="CN6015" s="41"/>
      <c r="CO6015" s="39"/>
      <c r="CP6015" s="78"/>
    </row>
    <row r="6016" spans="1:94" s="38" customFormat="1" x14ac:dyDescent="0.25">
      <c r="A6016" s="38">
        <v>6013</v>
      </c>
      <c r="F6016" s="39"/>
      <c r="Q6016" s="39"/>
      <c r="R6016" s="40"/>
      <c r="S6016" s="40"/>
      <c r="T6016" s="39"/>
      <c r="AG6016" s="110"/>
      <c r="AH6016" s="94"/>
      <c r="AJ6016" s="97"/>
      <c r="AL6016" s="39"/>
      <c r="AP6016" s="39"/>
      <c r="AQ6016" s="77"/>
      <c r="AR6016" s="94"/>
      <c r="AT6016" s="97"/>
      <c r="BB6016" s="79"/>
      <c r="BC6016" s="94"/>
      <c r="BE6016" s="97"/>
      <c r="BF6016" s="97"/>
      <c r="BG6016" s="40"/>
      <c r="BK6016" s="40"/>
      <c r="BL6016" s="79"/>
      <c r="BM6016" s="94"/>
      <c r="BO6016" s="97"/>
      <c r="BQ6016" s="40"/>
      <c r="BR6016" s="94"/>
      <c r="BS6016" s="94"/>
      <c r="BT6016" s="94"/>
      <c r="BU6016" s="40"/>
      <c r="BV6016" s="82"/>
      <c r="BW6016" s="94"/>
      <c r="BX6016" s="48"/>
      <c r="BY6016" s="97"/>
      <c r="BZ6016" s="48"/>
      <c r="CA6016" s="40"/>
      <c r="CB6016" s="94"/>
      <c r="CC6016" s="94"/>
      <c r="CD6016" s="94"/>
      <c r="CE6016" s="40"/>
      <c r="CF6016" s="73"/>
      <c r="CG6016" s="41"/>
      <c r="CH6016" s="41"/>
      <c r="CI6016" s="41"/>
      <c r="CJ6016" s="41"/>
      <c r="CK6016" s="41"/>
      <c r="CL6016" s="68"/>
      <c r="CM6016" s="41"/>
      <c r="CN6016" s="41"/>
      <c r="CO6016" s="39"/>
      <c r="CP6016" s="78"/>
    </row>
    <row r="6017" spans="1:94" s="38" customFormat="1" x14ac:dyDescent="0.25">
      <c r="A6017" s="38">
        <v>6014</v>
      </c>
      <c r="F6017" s="39"/>
      <c r="Q6017" s="39"/>
      <c r="R6017" s="40"/>
      <c r="S6017" s="40"/>
      <c r="T6017" s="39"/>
      <c r="AG6017" s="110"/>
      <c r="AH6017" s="94"/>
      <c r="AJ6017" s="97"/>
      <c r="AL6017" s="39"/>
      <c r="AP6017" s="39"/>
      <c r="AQ6017" s="77"/>
      <c r="AR6017" s="94"/>
      <c r="AT6017" s="97"/>
      <c r="BB6017" s="79"/>
      <c r="BC6017" s="94"/>
      <c r="BE6017" s="97"/>
      <c r="BF6017" s="97"/>
      <c r="BG6017" s="40"/>
      <c r="BK6017" s="40"/>
      <c r="BL6017" s="79"/>
      <c r="BM6017" s="94"/>
      <c r="BO6017" s="97"/>
      <c r="BQ6017" s="40"/>
      <c r="BR6017" s="94"/>
      <c r="BS6017" s="94"/>
      <c r="BT6017" s="94"/>
      <c r="BU6017" s="40"/>
      <c r="BV6017" s="82"/>
      <c r="BW6017" s="94"/>
      <c r="BX6017" s="48"/>
      <c r="BY6017" s="97"/>
      <c r="BZ6017" s="48"/>
      <c r="CA6017" s="40"/>
      <c r="CB6017" s="94"/>
      <c r="CC6017" s="94"/>
      <c r="CD6017" s="94"/>
      <c r="CE6017" s="40"/>
      <c r="CF6017" s="73"/>
      <c r="CG6017" s="41"/>
      <c r="CH6017" s="41"/>
      <c r="CI6017" s="41"/>
      <c r="CJ6017" s="41"/>
      <c r="CK6017" s="41"/>
      <c r="CL6017" s="68"/>
      <c r="CM6017" s="41"/>
      <c r="CN6017" s="41"/>
      <c r="CO6017" s="39"/>
      <c r="CP6017" s="78"/>
    </row>
    <row r="6018" spans="1:94" s="38" customFormat="1" x14ac:dyDescent="0.25">
      <c r="A6018" s="38">
        <v>6015</v>
      </c>
      <c r="F6018" s="39"/>
      <c r="Q6018" s="39"/>
      <c r="R6018" s="40"/>
      <c r="S6018" s="40"/>
      <c r="T6018" s="39"/>
      <c r="AG6018" s="110"/>
      <c r="AH6018" s="94"/>
      <c r="AJ6018" s="97"/>
      <c r="AL6018" s="39"/>
      <c r="AP6018" s="39"/>
      <c r="AQ6018" s="77"/>
      <c r="AR6018" s="94"/>
      <c r="AT6018" s="97"/>
      <c r="BB6018" s="79"/>
      <c r="BC6018" s="94"/>
      <c r="BE6018" s="97"/>
      <c r="BF6018" s="97"/>
      <c r="BG6018" s="40"/>
      <c r="BK6018" s="40"/>
      <c r="BL6018" s="79"/>
      <c r="BM6018" s="94"/>
      <c r="BO6018" s="97"/>
      <c r="BQ6018" s="40"/>
      <c r="BR6018" s="94"/>
      <c r="BS6018" s="94"/>
      <c r="BT6018" s="94"/>
      <c r="BU6018" s="40"/>
      <c r="BV6018" s="82"/>
      <c r="BW6018" s="94"/>
      <c r="BX6018" s="48"/>
      <c r="BY6018" s="97"/>
      <c r="BZ6018" s="48"/>
      <c r="CA6018" s="40"/>
      <c r="CB6018" s="94"/>
      <c r="CC6018" s="94"/>
      <c r="CD6018" s="94"/>
      <c r="CE6018" s="40"/>
      <c r="CF6018" s="73"/>
      <c r="CG6018" s="41"/>
      <c r="CH6018" s="41"/>
      <c r="CI6018" s="41"/>
      <c r="CJ6018" s="41"/>
      <c r="CK6018" s="41"/>
      <c r="CL6018" s="68"/>
      <c r="CM6018" s="41"/>
      <c r="CN6018" s="41"/>
      <c r="CO6018" s="39"/>
      <c r="CP6018" s="78"/>
    </row>
    <row r="6019" spans="1:94" s="38" customFormat="1" x14ac:dyDescent="0.25">
      <c r="A6019" s="38">
        <v>6016</v>
      </c>
      <c r="F6019" s="39"/>
      <c r="Q6019" s="39"/>
      <c r="R6019" s="40"/>
      <c r="S6019" s="40"/>
      <c r="T6019" s="39"/>
      <c r="AG6019" s="110"/>
      <c r="AH6019" s="94"/>
      <c r="AJ6019" s="97"/>
      <c r="AL6019" s="39"/>
      <c r="AP6019" s="39"/>
      <c r="AQ6019" s="77"/>
      <c r="AR6019" s="94"/>
      <c r="AT6019" s="97"/>
      <c r="BB6019" s="79"/>
      <c r="BC6019" s="94"/>
      <c r="BE6019" s="97"/>
      <c r="BF6019" s="97"/>
      <c r="BG6019" s="40"/>
      <c r="BK6019" s="40"/>
      <c r="BL6019" s="79"/>
      <c r="BM6019" s="94"/>
      <c r="BO6019" s="97"/>
      <c r="BQ6019" s="40"/>
      <c r="BR6019" s="94"/>
      <c r="BS6019" s="94"/>
      <c r="BT6019" s="94"/>
      <c r="BU6019" s="40"/>
      <c r="BV6019" s="82"/>
      <c r="BW6019" s="94"/>
      <c r="BX6019" s="48"/>
      <c r="BY6019" s="97"/>
      <c r="BZ6019" s="48"/>
      <c r="CA6019" s="40"/>
      <c r="CB6019" s="94"/>
      <c r="CC6019" s="94"/>
      <c r="CD6019" s="94"/>
      <c r="CE6019" s="40"/>
      <c r="CF6019" s="73"/>
      <c r="CG6019" s="41"/>
      <c r="CH6019" s="41"/>
      <c r="CI6019" s="41"/>
      <c r="CJ6019" s="41"/>
      <c r="CK6019" s="41"/>
      <c r="CL6019" s="68"/>
      <c r="CM6019" s="41"/>
      <c r="CN6019" s="41"/>
      <c r="CO6019" s="39"/>
      <c r="CP6019" s="78"/>
    </row>
    <row r="6020" spans="1:94" s="38" customFormat="1" x14ac:dyDescent="0.25">
      <c r="A6020" s="38">
        <v>6017</v>
      </c>
      <c r="F6020" s="39"/>
      <c r="Q6020" s="39"/>
      <c r="R6020" s="40"/>
      <c r="S6020" s="40"/>
      <c r="T6020" s="39"/>
      <c r="AG6020" s="110"/>
      <c r="AH6020" s="94"/>
      <c r="AJ6020" s="97"/>
      <c r="AL6020" s="39"/>
      <c r="AP6020" s="39"/>
      <c r="AQ6020" s="77"/>
      <c r="AR6020" s="94"/>
      <c r="AT6020" s="97"/>
      <c r="BB6020" s="79"/>
      <c r="BC6020" s="94"/>
      <c r="BE6020" s="97"/>
      <c r="BF6020" s="97"/>
      <c r="BG6020" s="40"/>
      <c r="BK6020" s="40"/>
      <c r="BL6020" s="79"/>
      <c r="BM6020" s="94"/>
      <c r="BO6020" s="97"/>
      <c r="BQ6020" s="40"/>
      <c r="BR6020" s="94"/>
      <c r="BS6020" s="94"/>
      <c r="BT6020" s="94"/>
      <c r="BU6020" s="40"/>
      <c r="BV6020" s="82"/>
      <c r="BW6020" s="94"/>
      <c r="BX6020" s="48"/>
      <c r="BY6020" s="97"/>
      <c r="BZ6020" s="48"/>
      <c r="CA6020" s="40"/>
      <c r="CB6020" s="94"/>
      <c r="CC6020" s="94"/>
      <c r="CD6020" s="94"/>
      <c r="CE6020" s="40"/>
      <c r="CF6020" s="73"/>
      <c r="CG6020" s="41"/>
      <c r="CH6020" s="41"/>
      <c r="CI6020" s="41"/>
      <c r="CJ6020" s="41"/>
      <c r="CK6020" s="41"/>
      <c r="CL6020" s="68"/>
      <c r="CM6020" s="41"/>
      <c r="CN6020" s="41"/>
      <c r="CO6020" s="39"/>
      <c r="CP6020" s="78"/>
    </row>
    <row r="6021" spans="1:94" s="38" customFormat="1" x14ac:dyDescent="0.25">
      <c r="A6021" s="38">
        <v>6018</v>
      </c>
      <c r="F6021" s="39"/>
      <c r="Q6021" s="39"/>
      <c r="R6021" s="40"/>
      <c r="S6021" s="40"/>
      <c r="T6021" s="39"/>
      <c r="AG6021" s="110"/>
      <c r="AH6021" s="94"/>
      <c r="AJ6021" s="97"/>
      <c r="AL6021" s="39"/>
      <c r="AP6021" s="39"/>
      <c r="AQ6021" s="77"/>
      <c r="AR6021" s="94"/>
      <c r="AT6021" s="97"/>
      <c r="BB6021" s="79"/>
      <c r="BC6021" s="94"/>
      <c r="BE6021" s="97"/>
      <c r="BF6021" s="97"/>
      <c r="BG6021" s="40"/>
      <c r="BK6021" s="40"/>
      <c r="BL6021" s="79"/>
      <c r="BM6021" s="94"/>
      <c r="BO6021" s="97"/>
      <c r="BQ6021" s="40"/>
      <c r="BR6021" s="94"/>
      <c r="BS6021" s="94"/>
      <c r="BT6021" s="94"/>
      <c r="BU6021" s="40"/>
      <c r="BV6021" s="82"/>
      <c r="BW6021" s="94"/>
      <c r="BX6021" s="48"/>
      <c r="BY6021" s="97"/>
      <c r="BZ6021" s="48"/>
      <c r="CA6021" s="40"/>
      <c r="CB6021" s="94"/>
      <c r="CC6021" s="94"/>
      <c r="CD6021" s="94"/>
      <c r="CE6021" s="40"/>
      <c r="CF6021" s="73"/>
      <c r="CG6021" s="41"/>
      <c r="CH6021" s="41"/>
      <c r="CI6021" s="41"/>
      <c r="CJ6021" s="41"/>
      <c r="CK6021" s="41"/>
      <c r="CL6021" s="68"/>
      <c r="CM6021" s="41"/>
      <c r="CN6021" s="41"/>
      <c r="CO6021" s="39"/>
      <c r="CP6021" s="78"/>
    </row>
    <row r="6022" spans="1:94" s="38" customFormat="1" x14ac:dyDescent="0.25">
      <c r="A6022" s="38">
        <v>6019</v>
      </c>
      <c r="F6022" s="39"/>
      <c r="Q6022" s="39"/>
      <c r="R6022" s="40"/>
      <c r="S6022" s="40"/>
      <c r="T6022" s="39"/>
      <c r="AG6022" s="110"/>
      <c r="AH6022" s="94"/>
      <c r="AJ6022" s="97"/>
      <c r="AL6022" s="39"/>
      <c r="AP6022" s="39"/>
      <c r="AQ6022" s="77"/>
      <c r="AR6022" s="94"/>
      <c r="AT6022" s="97"/>
      <c r="BB6022" s="79"/>
      <c r="BC6022" s="94"/>
      <c r="BE6022" s="97"/>
      <c r="BF6022" s="97"/>
      <c r="BG6022" s="40"/>
      <c r="BK6022" s="40"/>
      <c r="BL6022" s="79"/>
      <c r="BM6022" s="94"/>
      <c r="BO6022" s="97"/>
      <c r="BQ6022" s="40"/>
      <c r="BR6022" s="94"/>
      <c r="BS6022" s="94"/>
      <c r="BT6022" s="94"/>
      <c r="BU6022" s="40"/>
      <c r="BV6022" s="82"/>
      <c r="BW6022" s="94"/>
      <c r="BX6022" s="48"/>
      <c r="BY6022" s="97"/>
      <c r="BZ6022" s="48"/>
      <c r="CA6022" s="40"/>
      <c r="CB6022" s="94"/>
      <c r="CC6022" s="94"/>
      <c r="CD6022" s="94"/>
      <c r="CE6022" s="40"/>
      <c r="CF6022" s="73"/>
      <c r="CG6022" s="41"/>
      <c r="CH6022" s="41"/>
      <c r="CI6022" s="41"/>
      <c r="CJ6022" s="41"/>
      <c r="CK6022" s="41"/>
      <c r="CL6022" s="68"/>
      <c r="CM6022" s="41"/>
      <c r="CN6022" s="41"/>
      <c r="CO6022" s="39"/>
      <c r="CP6022" s="78"/>
    </row>
    <row r="6023" spans="1:94" s="38" customFormat="1" x14ac:dyDescent="0.25">
      <c r="A6023" s="38">
        <v>6020</v>
      </c>
      <c r="F6023" s="39"/>
      <c r="Q6023" s="39"/>
      <c r="R6023" s="40"/>
      <c r="S6023" s="40"/>
      <c r="T6023" s="39"/>
      <c r="AG6023" s="110"/>
      <c r="AH6023" s="94"/>
      <c r="AJ6023" s="97"/>
      <c r="AL6023" s="39"/>
      <c r="AP6023" s="39"/>
      <c r="AQ6023" s="77"/>
      <c r="AR6023" s="94"/>
      <c r="AT6023" s="97"/>
      <c r="BB6023" s="79"/>
      <c r="BC6023" s="94"/>
      <c r="BE6023" s="97"/>
      <c r="BF6023" s="97"/>
      <c r="BG6023" s="40"/>
      <c r="BK6023" s="40"/>
      <c r="BL6023" s="79"/>
      <c r="BM6023" s="94"/>
      <c r="BO6023" s="97"/>
      <c r="BQ6023" s="40"/>
      <c r="BR6023" s="94"/>
      <c r="BS6023" s="94"/>
      <c r="BT6023" s="94"/>
      <c r="BU6023" s="40"/>
      <c r="BV6023" s="82"/>
      <c r="BW6023" s="94"/>
      <c r="BX6023" s="48"/>
      <c r="BY6023" s="97"/>
      <c r="BZ6023" s="48"/>
      <c r="CA6023" s="40"/>
      <c r="CB6023" s="94"/>
      <c r="CC6023" s="94"/>
      <c r="CD6023" s="94"/>
      <c r="CE6023" s="40"/>
      <c r="CF6023" s="73"/>
      <c r="CG6023" s="41"/>
      <c r="CH6023" s="41"/>
      <c r="CI6023" s="41"/>
      <c r="CJ6023" s="41"/>
      <c r="CK6023" s="41"/>
      <c r="CL6023" s="68"/>
      <c r="CM6023" s="41"/>
      <c r="CN6023" s="41"/>
      <c r="CO6023" s="39"/>
      <c r="CP6023" s="78"/>
    </row>
    <row r="6024" spans="1:94" s="38" customFormat="1" x14ac:dyDescent="0.25">
      <c r="A6024" s="38">
        <v>6021</v>
      </c>
      <c r="F6024" s="39"/>
      <c r="Q6024" s="39"/>
      <c r="R6024" s="40"/>
      <c r="S6024" s="40"/>
      <c r="T6024" s="39"/>
      <c r="AG6024" s="110"/>
      <c r="AH6024" s="94"/>
      <c r="AJ6024" s="97"/>
      <c r="AL6024" s="39"/>
      <c r="AP6024" s="39"/>
      <c r="AQ6024" s="77"/>
      <c r="AR6024" s="94"/>
      <c r="AT6024" s="97"/>
      <c r="BB6024" s="79"/>
      <c r="BC6024" s="94"/>
      <c r="BE6024" s="97"/>
      <c r="BF6024" s="97"/>
      <c r="BG6024" s="40"/>
      <c r="BK6024" s="40"/>
      <c r="BL6024" s="79"/>
      <c r="BM6024" s="94"/>
      <c r="BO6024" s="97"/>
      <c r="BQ6024" s="40"/>
      <c r="BR6024" s="94"/>
      <c r="BS6024" s="94"/>
      <c r="BT6024" s="94"/>
      <c r="BU6024" s="40"/>
      <c r="BV6024" s="82"/>
      <c r="BW6024" s="94"/>
      <c r="BX6024" s="48"/>
      <c r="BY6024" s="97"/>
      <c r="BZ6024" s="48"/>
      <c r="CA6024" s="40"/>
      <c r="CB6024" s="94"/>
      <c r="CC6024" s="94"/>
      <c r="CD6024" s="94"/>
      <c r="CE6024" s="40"/>
      <c r="CF6024" s="73"/>
      <c r="CG6024" s="41"/>
      <c r="CH6024" s="41"/>
      <c r="CI6024" s="41"/>
      <c r="CJ6024" s="41"/>
      <c r="CK6024" s="41"/>
      <c r="CL6024" s="68"/>
      <c r="CM6024" s="41"/>
      <c r="CN6024" s="41"/>
      <c r="CO6024" s="39"/>
      <c r="CP6024" s="78"/>
    </row>
    <row r="6025" spans="1:94" s="38" customFormat="1" x14ac:dyDescent="0.25">
      <c r="A6025" s="38">
        <v>6022</v>
      </c>
      <c r="F6025" s="39"/>
      <c r="Q6025" s="39"/>
      <c r="R6025" s="40"/>
      <c r="S6025" s="40"/>
      <c r="T6025" s="39"/>
      <c r="AG6025" s="110"/>
      <c r="AH6025" s="94"/>
      <c r="AJ6025" s="97"/>
      <c r="AL6025" s="39"/>
      <c r="AP6025" s="39"/>
      <c r="AQ6025" s="77"/>
      <c r="AR6025" s="94"/>
      <c r="AT6025" s="97"/>
      <c r="BB6025" s="79"/>
      <c r="BC6025" s="94"/>
      <c r="BE6025" s="97"/>
      <c r="BF6025" s="97"/>
      <c r="BG6025" s="40"/>
      <c r="BK6025" s="40"/>
      <c r="BL6025" s="79"/>
      <c r="BM6025" s="94"/>
      <c r="BO6025" s="97"/>
      <c r="BQ6025" s="40"/>
      <c r="BR6025" s="94"/>
      <c r="BS6025" s="94"/>
      <c r="BT6025" s="94"/>
      <c r="BU6025" s="40"/>
      <c r="BV6025" s="82"/>
      <c r="BW6025" s="94"/>
      <c r="BX6025" s="48"/>
      <c r="BY6025" s="97"/>
      <c r="BZ6025" s="48"/>
      <c r="CA6025" s="40"/>
      <c r="CB6025" s="94"/>
      <c r="CC6025" s="94"/>
      <c r="CD6025" s="94"/>
      <c r="CE6025" s="40"/>
      <c r="CF6025" s="73"/>
      <c r="CG6025" s="41"/>
      <c r="CH6025" s="41"/>
      <c r="CI6025" s="41"/>
      <c r="CJ6025" s="41"/>
      <c r="CK6025" s="41"/>
      <c r="CL6025" s="68"/>
      <c r="CM6025" s="41"/>
      <c r="CN6025" s="41"/>
      <c r="CO6025" s="39"/>
      <c r="CP6025" s="78"/>
    </row>
    <row r="6026" spans="1:94" s="38" customFormat="1" x14ac:dyDescent="0.25">
      <c r="A6026" s="38">
        <v>6023</v>
      </c>
      <c r="F6026" s="39"/>
      <c r="Q6026" s="39"/>
      <c r="R6026" s="40"/>
      <c r="S6026" s="40"/>
      <c r="T6026" s="39"/>
      <c r="AG6026" s="110"/>
      <c r="AH6026" s="94"/>
      <c r="AJ6026" s="97"/>
      <c r="AL6026" s="39"/>
      <c r="AP6026" s="39"/>
      <c r="AQ6026" s="77"/>
      <c r="AR6026" s="94"/>
      <c r="AT6026" s="97"/>
      <c r="BB6026" s="79"/>
      <c r="BC6026" s="94"/>
      <c r="BE6026" s="97"/>
      <c r="BF6026" s="97"/>
      <c r="BG6026" s="40"/>
      <c r="BK6026" s="40"/>
      <c r="BL6026" s="79"/>
      <c r="BM6026" s="94"/>
      <c r="BO6026" s="97"/>
      <c r="BQ6026" s="40"/>
      <c r="BR6026" s="94"/>
      <c r="BS6026" s="94"/>
      <c r="BT6026" s="94"/>
      <c r="BU6026" s="40"/>
      <c r="BV6026" s="82"/>
      <c r="BW6026" s="94"/>
      <c r="BX6026" s="48"/>
      <c r="BY6026" s="97"/>
      <c r="BZ6026" s="48"/>
      <c r="CA6026" s="40"/>
      <c r="CB6026" s="94"/>
      <c r="CC6026" s="94"/>
      <c r="CD6026" s="94"/>
      <c r="CE6026" s="40"/>
      <c r="CF6026" s="73"/>
      <c r="CG6026" s="41"/>
      <c r="CH6026" s="41"/>
      <c r="CI6026" s="41"/>
      <c r="CJ6026" s="41"/>
      <c r="CK6026" s="41"/>
      <c r="CL6026" s="68"/>
      <c r="CM6026" s="41"/>
      <c r="CN6026" s="41"/>
      <c r="CO6026" s="39"/>
      <c r="CP6026" s="78"/>
    </row>
    <row r="6027" spans="1:94" s="38" customFormat="1" x14ac:dyDescent="0.25">
      <c r="A6027" s="38">
        <v>6024</v>
      </c>
      <c r="F6027" s="39"/>
      <c r="Q6027" s="39"/>
      <c r="R6027" s="40"/>
      <c r="S6027" s="40"/>
      <c r="T6027" s="39"/>
      <c r="AG6027" s="110"/>
      <c r="AH6027" s="94"/>
      <c r="AJ6027" s="97"/>
      <c r="AL6027" s="39"/>
      <c r="AP6027" s="39"/>
      <c r="AQ6027" s="77"/>
      <c r="AR6027" s="94"/>
      <c r="AT6027" s="97"/>
      <c r="BB6027" s="79"/>
      <c r="BC6027" s="94"/>
      <c r="BE6027" s="97"/>
      <c r="BF6027" s="97"/>
      <c r="BG6027" s="40"/>
      <c r="BK6027" s="40"/>
      <c r="BL6027" s="79"/>
      <c r="BM6027" s="94"/>
      <c r="BO6027" s="97"/>
      <c r="BQ6027" s="40"/>
      <c r="BR6027" s="94"/>
      <c r="BS6027" s="94"/>
      <c r="BT6027" s="94"/>
      <c r="BU6027" s="40"/>
      <c r="BV6027" s="82"/>
      <c r="BW6027" s="94"/>
      <c r="BX6027" s="48"/>
      <c r="BY6027" s="97"/>
      <c r="BZ6027" s="48"/>
      <c r="CA6027" s="40"/>
      <c r="CB6027" s="94"/>
      <c r="CC6027" s="94"/>
      <c r="CD6027" s="94"/>
      <c r="CE6027" s="40"/>
      <c r="CF6027" s="73"/>
      <c r="CG6027" s="41"/>
      <c r="CH6027" s="41"/>
      <c r="CI6027" s="41"/>
      <c r="CJ6027" s="41"/>
      <c r="CK6027" s="41"/>
      <c r="CL6027" s="68"/>
      <c r="CM6027" s="41"/>
      <c r="CN6027" s="41"/>
      <c r="CO6027" s="39"/>
      <c r="CP6027" s="78"/>
    </row>
    <row r="6028" spans="1:94" s="38" customFormat="1" x14ac:dyDescent="0.25">
      <c r="A6028" s="38">
        <v>6025</v>
      </c>
      <c r="F6028" s="39"/>
      <c r="Q6028" s="39"/>
      <c r="R6028" s="40"/>
      <c r="S6028" s="40"/>
      <c r="T6028" s="39"/>
      <c r="AG6028" s="110"/>
      <c r="AH6028" s="94"/>
      <c r="AJ6028" s="97"/>
      <c r="AL6028" s="39"/>
      <c r="AP6028" s="39"/>
      <c r="AQ6028" s="77"/>
      <c r="AR6028" s="94"/>
      <c r="AT6028" s="97"/>
      <c r="BB6028" s="79"/>
      <c r="BC6028" s="94"/>
      <c r="BE6028" s="97"/>
      <c r="BF6028" s="97"/>
      <c r="BG6028" s="40"/>
      <c r="BK6028" s="40"/>
      <c r="BL6028" s="79"/>
      <c r="BM6028" s="94"/>
      <c r="BO6028" s="97"/>
      <c r="BQ6028" s="40"/>
      <c r="BR6028" s="94"/>
      <c r="BS6028" s="94"/>
      <c r="BT6028" s="94"/>
      <c r="BU6028" s="40"/>
      <c r="BV6028" s="82"/>
      <c r="BW6028" s="94"/>
      <c r="BX6028" s="48"/>
      <c r="BY6028" s="97"/>
      <c r="BZ6028" s="48"/>
      <c r="CA6028" s="40"/>
      <c r="CB6028" s="94"/>
      <c r="CC6028" s="94"/>
      <c r="CD6028" s="94"/>
      <c r="CE6028" s="40"/>
      <c r="CF6028" s="73"/>
      <c r="CG6028" s="41"/>
      <c r="CH6028" s="41"/>
      <c r="CI6028" s="41"/>
      <c r="CJ6028" s="41"/>
      <c r="CK6028" s="41"/>
      <c r="CL6028" s="68"/>
      <c r="CM6028" s="41"/>
      <c r="CN6028" s="41"/>
      <c r="CO6028" s="39"/>
      <c r="CP6028" s="78"/>
    </row>
    <row r="6029" spans="1:94" s="38" customFormat="1" x14ac:dyDescent="0.25">
      <c r="A6029" s="38">
        <v>6026</v>
      </c>
      <c r="F6029" s="39"/>
      <c r="Q6029" s="39"/>
      <c r="R6029" s="40"/>
      <c r="S6029" s="40"/>
      <c r="T6029" s="39"/>
      <c r="AG6029" s="110"/>
      <c r="AH6029" s="94"/>
      <c r="AJ6029" s="97"/>
      <c r="AL6029" s="39"/>
      <c r="AP6029" s="39"/>
      <c r="AQ6029" s="77"/>
      <c r="AR6029" s="94"/>
      <c r="AT6029" s="97"/>
      <c r="BB6029" s="79"/>
      <c r="BC6029" s="94"/>
      <c r="BE6029" s="97"/>
      <c r="BF6029" s="97"/>
      <c r="BG6029" s="40"/>
      <c r="BK6029" s="40"/>
      <c r="BL6029" s="79"/>
      <c r="BM6029" s="94"/>
      <c r="BO6029" s="97"/>
      <c r="BQ6029" s="40"/>
      <c r="BR6029" s="94"/>
      <c r="BS6029" s="94"/>
      <c r="BT6029" s="94"/>
      <c r="BU6029" s="40"/>
      <c r="BV6029" s="82"/>
      <c r="BW6029" s="94"/>
      <c r="BX6029" s="48"/>
      <c r="BY6029" s="97"/>
      <c r="BZ6029" s="48"/>
      <c r="CA6029" s="40"/>
      <c r="CB6029" s="94"/>
      <c r="CC6029" s="94"/>
      <c r="CD6029" s="94"/>
      <c r="CE6029" s="40"/>
      <c r="CF6029" s="73"/>
      <c r="CG6029" s="41"/>
      <c r="CH6029" s="41"/>
      <c r="CI6029" s="41"/>
      <c r="CJ6029" s="41"/>
      <c r="CK6029" s="41"/>
      <c r="CL6029" s="68"/>
      <c r="CM6029" s="41"/>
      <c r="CN6029" s="41"/>
      <c r="CO6029" s="39"/>
      <c r="CP6029" s="78"/>
    </row>
    <row r="6030" spans="1:94" s="38" customFormat="1" x14ac:dyDescent="0.25">
      <c r="A6030" s="38">
        <v>6027</v>
      </c>
      <c r="F6030" s="39"/>
      <c r="Q6030" s="39"/>
      <c r="R6030" s="40"/>
      <c r="S6030" s="40"/>
      <c r="T6030" s="39"/>
      <c r="AG6030" s="110"/>
      <c r="AH6030" s="94"/>
      <c r="AJ6030" s="97"/>
      <c r="AL6030" s="39"/>
      <c r="AP6030" s="39"/>
      <c r="AQ6030" s="77"/>
      <c r="AR6030" s="94"/>
      <c r="AT6030" s="97"/>
      <c r="BB6030" s="79"/>
      <c r="BC6030" s="94"/>
      <c r="BE6030" s="97"/>
      <c r="BF6030" s="97"/>
      <c r="BG6030" s="40"/>
      <c r="BK6030" s="40"/>
      <c r="BL6030" s="79"/>
      <c r="BM6030" s="94"/>
      <c r="BO6030" s="97"/>
      <c r="BQ6030" s="40"/>
      <c r="BR6030" s="94"/>
      <c r="BS6030" s="94"/>
      <c r="BT6030" s="94"/>
      <c r="BU6030" s="40"/>
      <c r="BV6030" s="82"/>
      <c r="BW6030" s="94"/>
      <c r="BX6030" s="48"/>
      <c r="BY6030" s="97"/>
      <c r="BZ6030" s="48"/>
      <c r="CA6030" s="40"/>
      <c r="CB6030" s="94"/>
      <c r="CC6030" s="94"/>
      <c r="CD6030" s="94"/>
      <c r="CE6030" s="40"/>
      <c r="CF6030" s="73"/>
      <c r="CG6030" s="41"/>
      <c r="CH6030" s="41"/>
      <c r="CI6030" s="41"/>
      <c r="CJ6030" s="41"/>
      <c r="CK6030" s="41"/>
      <c r="CL6030" s="68"/>
      <c r="CM6030" s="41"/>
      <c r="CN6030" s="41"/>
      <c r="CO6030" s="39"/>
      <c r="CP6030" s="78"/>
    </row>
    <row r="6031" spans="1:94" s="38" customFormat="1" x14ac:dyDescent="0.25">
      <c r="A6031" s="38">
        <v>6028</v>
      </c>
      <c r="F6031" s="39"/>
      <c r="Q6031" s="39"/>
      <c r="R6031" s="40"/>
      <c r="S6031" s="40"/>
      <c r="T6031" s="39"/>
      <c r="AG6031" s="110"/>
      <c r="AH6031" s="94"/>
      <c r="AJ6031" s="97"/>
      <c r="AL6031" s="39"/>
      <c r="AP6031" s="39"/>
      <c r="AQ6031" s="77"/>
      <c r="AR6031" s="94"/>
      <c r="AT6031" s="97"/>
      <c r="BB6031" s="79"/>
      <c r="BC6031" s="94"/>
      <c r="BE6031" s="97"/>
      <c r="BF6031" s="97"/>
      <c r="BG6031" s="40"/>
      <c r="BK6031" s="40"/>
      <c r="BL6031" s="79"/>
      <c r="BM6031" s="94"/>
      <c r="BO6031" s="97"/>
      <c r="BQ6031" s="40"/>
      <c r="BR6031" s="94"/>
      <c r="BS6031" s="94"/>
      <c r="BT6031" s="94"/>
      <c r="BU6031" s="40"/>
      <c r="BV6031" s="82"/>
      <c r="BW6031" s="94"/>
      <c r="BX6031" s="48"/>
      <c r="BY6031" s="97"/>
      <c r="BZ6031" s="48"/>
      <c r="CA6031" s="40"/>
      <c r="CB6031" s="94"/>
      <c r="CC6031" s="94"/>
      <c r="CD6031" s="94"/>
      <c r="CE6031" s="40"/>
      <c r="CF6031" s="73"/>
      <c r="CG6031" s="41"/>
      <c r="CH6031" s="41"/>
      <c r="CI6031" s="41"/>
      <c r="CJ6031" s="41"/>
      <c r="CK6031" s="41"/>
      <c r="CL6031" s="68"/>
      <c r="CM6031" s="41"/>
      <c r="CN6031" s="41"/>
      <c r="CO6031" s="39"/>
      <c r="CP6031" s="78"/>
    </row>
    <row r="6032" spans="1:94" s="38" customFormat="1" x14ac:dyDescent="0.25">
      <c r="A6032" s="38">
        <v>6029</v>
      </c>
      <c r="F6032" s="39"/>
      <c r="Q6032" s="39"/>
      <c r="R6032" s="40"/>
      <c r="S6032" s="40"/>
      <c r="T6032" s="39"/>
      <c r="AG6032" s="110"/>
      <c r="AH6032" s="94"/>
      <c r="AJ6032" s="97"/>
      <c r="AL6032" s="39"/>
      <c r="AP6032" s="39"/>
      <c r="AQ6032" s="77"/>
      <c r="AR6032" s="94"/>
      <c r="AT6032" s="97"/>
      <c r="BB6032" s="79"/>
      <c r="BC6032" s="94"/>
      <c r="BE6032" s="97"/>
      <c r="BF6032" s="97"/>
      <c r="BG6032" s="40"/>
      <c r="BK6032" s="40"/>
      <c r="BL6032" s="79"/>
      <c r="BM6032" s="94"/>
      <c r="BO6032" s="97"/>
      <c r="BQ6032" s="40"/>
      <c r="BR6032" s="94"/>
      <c r="BS6032" s="94"/>
      <c r="BT6032" s="94"/>
      <c r="BU6032" s="40"/>
      <c r="BV6032" s="82"/>
      <c r="BW6032" s="94"/>
      <c r="BX6032" s="48"/>
      <c r="BY6032" s="97"/>
      <c r="BZ6032" s="48"/>
      <c r="CA6032" s="40"/>
      <c r="CB6032" s="94"/>
      <c r="CC6032" s="94"/>
      <c r="CD6032" s="94"/>
      <c r="CE6032" s="40"/>
      <c r="CF6032" s="73"/>
      <c r="CG6032" s="41"/>
      <c r="CH6032" s="41"/>
      <c r="CI6032" s="41"/>
      <c r="CJ6032" s="41"/>
      <c r="CK6032" s="41"/>
      <c r="CL6032" s="68"/>
      <c r="CM6032" s="41"/>
      <c r="CN6032" s="41"/>
      <c r="CO6032" s="39"/>
      <c r="CP6032" s="78"/>
    </row>
    <row r="6033" spans="1:94" s="38" customFormat="1" x14ac:dyDescent="0.25">
      <c r="A6033" s="38">
        <v>6030</v>
      </c>
      <c r="F6033" s="39"/>
      <c r="Q6033" s="39"/>
      <c r="R6033" s="40"/>
      <c r="S6033" s="40"/>
      <c r="T6033" s="39"/>
      <c r="AG6033" s="110"/>
      <c r="AH6033" s="94"/>
      <c r="AJ6033" s="97"/>
      <c r="AL6033" s="39"/>
      <c r="AP6033" s="39"/>
      <c r="AQ6033" s="77"/>
      <c r="AR6033" s="94"/>
      <c r="AT6033" s="97"/>
      <c r="BB6033" s="79"/>
      <c r="BC6033" s="94"/>
      <c r="BE6033" s="97"/>
      <c r="BF6033" s="97"/>
      <c r="BG6033" s="40"/>
      <c r="BK6033" s="40"/>
      <c r="BL6033" s="79"/>
      <c r="BM6033" s="94"/>
      <c r="BO6033" s="97"/>
      <c r="BQ6033" s="40"/>
      <c r="BR6033" s="94"/>
      <c r="BS6033" s="94"/>
      <c r="BT6033" s="94"/>
      <c r="BU6033" s="40"/>
      <c r="BV6033" s="82"/>
      <c r="BW6033" s="94"/>
      <c r="BX6033" s="48"/>
      <c r="BY6033" s="97"/>
      <c r="BZ6033" s="48"/>
      <c r="CA6033" s="40"/>
      <c r="CB6033" s="94"/>
      <c r="CC6033" s="94"/>
      <c r="CD6033" s="94"/>
      <c r="CE6033" s="40"/>
      <c r="CF6033" s="73"/>
      <c r="CG6033" s="41"/>
      <c r="CH6033" s="41"/>
      <c r="CI6033" s="41"/>
      <c r="CJ6033" s="41"/>
      <c r="CK6033" s="41"/>
      <c r="CL6033" s="68"/>
      <c r="CM6033" s="41"/>
      <c r="CN6033" s="41"/>
      <c r="CO6033" s="39"/>
      <c r="CP6033" s="78"/>
    </row>
    <row r="6034" spans="1:94" s="38" customFormat="1" x14ac:dyDescent="0.25">
      <c r="A6034" s="38">
        <v>6031</v>
      </c>
      <c r="F6034" s="39"/>
      <c r="Q6034" s="39"/>
      <c r="R6034" s="40"/>
      <c r="S6034" s="40"/>
      <c r="T6034" s="39"/>
      <c r="AG6034" s="110"/>
      <c r="AH6034" s="94"/>
      <c r="AJ6034" s="97"/>
      <c r="AL6034" s="39"/>
      <c r="AP6034" s="39"/>
      <c r="AQ6034" s="77"/>
      <c r="AR6034" s="94"/>
      <c r="AT6034" s="97"/>
      <c r="BB6034" s="79"/>
      <c r="BC6034" s="94"/>
      <c r="BE6034" s="97"/>
      <c r="BF6034" s="97"/>
      <c r="BG6034" s="40"/>
      <c r="BK6034" s="40"/>
      <c r="BL6034" s="79"/>
      <c r="BM6034" s="94"/>
      <c r="BO6034" s="97"/>
      <c r="BQ6034" s="40"/>
      <c r="BR6034" s="94"/>
      <c r="BS6034" s="94"/>
      <c r="BT6034" s="94"/>
      <c r="BU6034" s="40"/>
      <c r="BV6034" s="82"/>
      <c r="BW6034" s="94"/>
      <c r="BX6034" s="48"/>
      <c r="BY6034" s="97"/>
      <c r="BZ6034" s="48"/>
      <c r="CA6034" s="40"/>
      <c r="CB6034" s="94"/>
      <c r="CC6034" s="94"/>
      <c r="CD6034" s="94"/>
      <c r="CE6034" s="40"/>
      <c r="CF6034" s="73"/>
      <c r="CG6034" s="41"/>
      <c r="CH6034" s="41"/>
      <c r="CI6034" s="41"/>
      <c r="CJ6034" s="41"/>
      <c r="CK6034" s="41"/>
      <c r="CL6034" s="68"/>
      <c r="CM6034" s="41"/>
      <c r="CN6034" s="41"/>
      <c r="CO6034" s="39"/>
      <c r="CP6034" s="78"/>
    </row>
    <row r="6035" spans="1:94" s="38" customFormat="1" x14ac:dyDescent="0.25">
      <c r="A6035" s="38">
        <v>6032</v>
      </c>
      <c r="F6035" s="39"/>
      <c r="Q6035" s="39"/>
      <c r="R6035" s="40"/>
      <c r="S6035" s="40"/>
      <c r="T6035" s="39"/>
      <c r="AG6035" s="110"/>
      <c r="AH6035" s="94"/>
      <c r="AJ6035" s="97"/>
      <c r="AL6035" s="39"/>
      <c r="AP6035" s="39"/>
      <c r="AQ6035" s="77"/>
      <c r="AR6035" s="94"/>
      <c r="AT6035" s="97"/>
      <c r="BB6035" s="79"/>
      <c r="BC6035" s="94"/>
      <c r="BE6035" s="97"/>
      <c r="BF6035" s="97"/>
      <c r="BG6035" s="40"/>
      <c r="BK6035" s="40"/>
      <c r="BL6035" s="79"/>
      <c r="BM6035" s="94"/>
      <c r="BO6035" s="97"/>
      <c r="BQ6035" s="40"/>
      <c r="BR6035" s="94"/>
      <c r="BS6035" s="94"/>
      <c r="BT6035" s="94"/>
      <c r="BU6035" s="40"/>
      <c r="BV6035" s="82"/>
      <c r="BW6035" s="94"/>
      <c r="BX6035" s="48"/>
      <c r="BY6035" s="97"/>
      <c r="BZ6035" s="48"/>
      <c r="CA6035" s="40"/>
      <c r="CB6035" s="94"/>
      <c r="CC6035" s="94"/>
      <c r="CD6035" s="94"/>
      <c r="CE6035" s="40"/>
      <c r="CF6035" s="73"/>
      <c r="CG6035" s="41"/>
      <c r="CH6035" s="41"/>
      <c r="CI6035" s="41"/>
      <c r="CJ6035" s="41"/>
      <c r="CK6035" s="41"/>
      <c r="CL6035" s="68"/>
      <c r="CM6035" s="41"/>
      <c r="CN6035" s="41"/>
      <c r="CO6035" s="39"/>
      <c r="CP6035" s="78"/>
    </row>
    <row r="6036" spans="1:94" s="38" customFormat="1" x14ac:dyDescent="0.25">
      <c r="A6036" s="38">
        <v>6033</v>
      </c>
      <c r="F6036" s="39"/>
      <c r="Q6036" s="39"/>
      <c r="R6036" s="40"/>
      <c r="S6036" s="40"/>
      <c r="T6036" s="39"/>
      <c r="AG6036" s="110"/>
      <c r="AH6036" s="94"/>
      <c r="AJ6036" s="97"/>
      <c r="AL6036" s="39"/>
      <c r="AP6036" s="39"/>
      <c r="AQ6036" s="77"/>
      <c r="AR6036" s="94"/>
      <c r="AT6036" s="97"/>
      <c r="BB6036" s="79"/>
      <c r="BC6036" s="94"/>
      <c r="BE6036" s="97"/>
      <c r="BF6036" s="97"/>
      <c r="BG6036" s="40"/>
      <c r="BK6036" s="40"/>
      <c r="BL6036" s="79"/>
      <c r="BM6036" s="94"/>
      <c r="BO6036" s="97"/>
      <c r="BQ6036" s="40"/>
      <c r="BR6036" s="94"/>
      <c r="BS6036" s="94"/>
      <c r="BT6036" s="94"/>
      <c r="BU6036" s="40"/>
      <c r="BV6036" s="82"/>
      <c r="BW6036" s="94"/>
      <c r="BX6036" s="48"/>
      <c r="BY6036" s="97"/>
      <c r="BZ6036" s="48"/>
      <c r="CA6036" s="40"/>
      <c r="CB6036" s="94"/>
      <c r="CC6036" s="94"/>
      <c r="CD6036" s="94"/>
      <c r="CE6036" s="40"/>
      <c r="CF6036" s="73"/>
      <c r="CG6036" s="41"/>
      <c r="CH6036" s="41"/>
      <c r="CI6036" s="41"/>
      <c r="CJ6036" s="41"/>
      <c r="CK6036" s="41"/>
      <c r="CL6036" s="68"/>
      <c r="CM6036" s="41"/>
      <c r="CN6036" s="41"/>
      <c r="CO6036" s="39"/>
      <c r="CP6036" s="78"/>
    </row>
    <row r="6037" spans="1:94" s="38" customFormat="1" x14ac:dyDescent="0.25">
      <c r="A6037" s="38">
        <v>6034</v>
      </c>
      <c r="F6037" s="39"/>
      <c r="Q6037" s="39"/>
      <c r="R6037" s="40"/>
      <c r="S6037" s="40"/>
      <c r="T6037" s="39"/>
      <c r="AG6037" s="110"/>
      <c r="AH6037" s="94"/>
      <c r="AJ6037" s="97"/>
      <c r="AL6037" s="39"/>
      <c r="AP6037" s="39"/>
      <c r="AQ6037" s="77"/>
      <c r="AR6037" s="94"/>
      <c r="AT6037" s="97"/>
      <c r="BB6037" s="79"/>
      <c r="BC6037" s="94"/>
      <c r="BE6037" s="97"/>
      <c r="BF6037" s="97"/>
      <c r="BG6037" s="40"/>
      <c r="BK6037" s="40"/>
      <c r="BL6037" s="79"/>
      <c r="BM6037" s="94"/>
      <c r="BO6037" s="97"/>
      <c r="BQ6037" s="40"/>
      <c r="BR6037" s="94"/>
      <c r="BS6037" s="94"/>
      <c r="BT6037" s="94"/>
      <c r="BU6037" s="40"/>
      <c r="BV6037" s="82"/>
      <c r="BW6037" s="94"/>
      <c r="BX6037" s="48"/>
      <c r="BY6037" s="97"/>
      <c r="BZ6037" s="48"/>
      <c r="CA6037" s="40"/>
      <c r="CB6037" s="94"/>
      <c r="CC6037" s="94"/>
      <c r="CD6037" s="94"/>
      <c r="CE6037" s="40"/>
      <c r="CF6037" s="73"/>
      <c r="CG6037" s="41"/>
      <c r="CH6037" s="41"/>
      <c r="CI6037" s="41"/>
      <c r="CJ6037" s="41"/>
      <c r="CK6037" s="41"/>
      <c r="CL6037" s="68"/>
      <c r="CM6037" s="41"/>
      <c r="CN6037" s="41"/>
      <c r="CO6037" s="39"/>
      <c r="CP6037" s="78"/>
    </row>
    <row r="6038" spans="1:94" s="38" customFormat="1" x14ac:dyDescent="0.25">
      <c r="A6038" s="38">
        <v>6035</v>
      </c>
      <c r="F6038" s="39"/>
      <c r="Q6038" s="39"/>
      <c r="R6038" s="40"/>
      <c r="S6038" s="40"/>
      <c r="T6038" s="39"/>
      <c r="AG6038" s="110"/>
      <c r="AH6038" s="94"/>
      <c r="AJ6038" s="97"/>
      <c r="AL6038" s="39"/>
      <c r="AP6038" s="39"/>
      <c r="AQ6038" s="77"/>
      <c r="AR6038" s="94"/>
      <c r="AT6038" s="97"/>
      <c r="BB6038" s="79"/>
      <c r="BC6038" s="94"/>
      <c r="BE6038" s="97"/>
      <c r="BF6038" s="97"/>
      <c r="BG6038" s="40"/>
      <c r="BK6038" s="40"/>
      <c r="BL6038" s="79"/>
      <c r="BM6038" s="94"/>
      <c r="BO6038" s="97"/>
      <c r="BQ6038" s="40"/>
      <c r="BR6038" s="94"/>
      <c r="BS6038" s="94"/>
      <c r="BT6038" s="94"/>
      <c r="BU6038" s="40"/>
      <c r="BV6038" s="82"/>
      <c r="BW6038" s="94"/>
      <c r="BX6038" s="48"/>
      <c r="BY6038" s="97"/>
      <c r="BZ6038" s="48"/>
      <c r="CA6038" s="40"/>
      <c r="CB6038" s="94"/>
      <c r="CC6038" s="94"/>
      <c r="CD6038" s="94"/>
      <c r="CE6038" s="40"/>
      <c r="CF6038" s="73"/>
      <c r="CG6038" s="41"/>
      <c r="CH6038" s="41"/>
      <c r="CI6038" s="41"/>
      <c r="CJ6038" s="41"/>
      <c r="CK6038" s="41"/>
      <c r="CL6038" s="68"/>
      <c r="CM6038" s="41"/>
      <c r="CN6038" s="41"/>
      <c r="CO6038" s="39"/>
      <c r="CP6038" s="78"/>
    </row>
    <row r="6039" spans="1:94" s="38" customFormat="1" x14ac:dyDescent="0.25">
      <c r="A6039" s="38">
        <v>6036</v>
      </c>
      <c r="F6039" s="39"/>
      <c r="Q6039" s="39"/>
      <c r="R6039" s="40"/>
      <c r="S6039" s="40"/>
      <c r="T6039" s="39"/>
      <c r="AG6039" s="110"/>
      <c r="AH6039" s="94"/>
      <c r="AJ6039" s="97"/>
      <c r="AL6039" s="39"/>
      <c r="AP6039" s="39"/>
      <c r="AQ6039" s="77"/>
      <c r="AR6039" s="94"/>
      <c r="AT6039" s="97"/>
      <c r="BB6039" s="79"/>
      <c r="BC6039" s="94"/>
      <c r="BE6039" s="97"/>
      <c r="BF6039" s="97"/>
      <c r="BG6039" s="40"/>
      <c r="BK6039" s="40"/>
      <c r="BL6039" s="79"/>
      <c r="BM6039" s="94"/>
      <c r="BO6039" s="97"/>
      <c r="BQ6039" s="40"/>
      <c r="BR6039" s="94"/>
      <c r="BS6039" s="94"/>
      <c r="BT6039" s="94"/>
      <c r="BU6039" s="40"/>
      <c r="BV6039" s="82"/>
      <c r="BW6039" s="94"/>
      <c r="BX6039" s="48"/>
      <c r="BY6039" s="97"/>
      <c r="BZ6039" s="48"/>
      <c r="CA6039" s="40"/>
      <c r="CB6039" s="94"/>
      <c r="CC6039" s="94"/>
      <c r="CD6039" s="94"/>
      <c r="CE6039" s="40"/>
      <c r="CF6039" s="73"/>
      <c r="CG6039" s="41"/>
      <c r="CH6039" s="41"/>
      <c r="CI6039" s="41"/>
      <c r="CJ6039" s="41"/>
      <c r="CK6039" s="41"/>
      <c r="CL6039" s="68"/>
      <c r="CM6039" s="41"/>
      <c r="CN6039" s="41"/>
      <c r="CO6039" s="39"/>
      <c r="CP6039" s="78"/>
    </row>
    <row r="6040" spans="1:94" s="38" customFormat="1" x14ac:dyDescent="0.25">
      <c r="A6040" s="38">
        <v>6037</v>
      </c>
      <c r="F6040" s="39"/>
      <c r="Q6040" s="39"/>
      <c r="R6040" s="40"/>
      <c r="S6040" s="40"/>
      <c r="T6040" s="39"/>
      <c r="AG6040" s="110"/>
      <c r="AH6040" s="94"/>
      <c r="AJ6040" s="97"/>
      <c r="AL6040" s="39"/>
      <c r="AP6040" s="39"/>
      <c r="AQ6040" s="77"/>
      <c r="AR6040" s="94"/>
      <c r="AT6040" s="97"/>
      <c r="BB6040" s="79"/>
      <c r="BC6040" s="94"/>
      <c r="BE6040" s="97"/>
      <c r="BF6040" s="97"/>
      <c r="BG6040" s="40"/>
      <c r="BK6040" s="40"/>
      <c r="BL6040" s="79"/>
      <c r="BM6040" s="94"/>
      <c r="BO6040" s="97"/>
      <c r="BQ6040" s="40"/>
      <c r="BR6040" s="94"/>
      <c r="BS6040" s="94"/>
      <c r="BT6040" s="94"/>
      <c r="BU6040" s="40"/>
      <c r="BV6040" s="82"/>
      <c r="BW6040" s="94"/>
      <c r="BX6040" s="48"/>
      <c r="BY6040" s="97"/>
      <c r="BZ6040" s="48"/>
      <c r="CA6040" s="40"/>
      <c r="CB6040" s="94"/>
      <c r="CC6040" s="94"/>
      <c r="CD6040" s="94"/>
      <c r="CE6040" s="40"/>
      <c r="CF6040" s="73"/>
      <c r="CG6040" s="41"/>
      <c r="CH6040" s="41"/>
      <c r="CI6040" s="41"/>
      <c r="CJ6040" s="41"/>
      <c r="CK6040" s="41"/>
      <c r="CL6040" s="68"/>
      <c r="CM6040" s="41"/>
      <c r="CN6040" s="41"/>
      <c r="CO6040" s="39"/>
      <c r="CP6040" s="78"/>
    </row>
    <row r="6041" spans="1:94" s="38" customFormat="1" x14ac:dyDescent="0.25">
      <c r="A6041" s="38">
        <v>6038</v>
      </c>
      <c r="F6041" s="39"/>
      <c r="Q6041" s="39"/>
      <c r="R6041" s="40"/>
      <c r="S6041" s="40"/>
      <c r="T6041" s="39"/>
      <c r="AG6041" s="110"/>
      <c r="AH6041" s="94"/>
      <c r="AJ6041" s="97"/>
      <c r="AL6041" s="39"/>
      <c r="AP6041" s="39"/>
      <c r="AQ6041" s="77"/>
      <c r="AR6041" s="94"/>
      <c r="AT6041" s="97"/>
      <c r="BB6041" s="79"/>
      <c r="BC6041" s="94"/>
      <c r="BE6041" s="97"/>
      <c r="BF6041" s="97"/>
      <c r="BG6041" s="40"/>
      <c r="BK6041" s="40"/>
      <c r="BL6041" s="79"/>
      <c r="BM6041" s="94"/>
      <c r="BO6041" s="97"/>
      <c r="BQ6041" s="40"/>
      <c r="BR6041" s="94"/>
      <c r="BS6041" s="94"/>
      <c r="BT6041" s="94"/>
      <c r="BU6041" s="40"/>
      <c r="BV6041" s="82"/>
      <c r="BW6041" s="94"/>
      <c r="BX6041" s="48"/>
      <c r="BY6041" s="97"/>
      <c r="BZ6041" s="48"/>
      <c r="CA6041" s="40"/>
      <c r="CB6041" s="94"/>
      <c r="CC6041" s="94"/>
      <c r="CD6041" s="94"/>
      <c r="CE6041" s="40"/>
      <c r="CF6041" s="73"/>
      <c r="CG6041" s="41"/>
      <c r="CH6041" s="41"/>
      <c r="CI6041" s="41"/>
      <c r="CJ6041" s="41"/>
      <c r="CK6041" s="41"/>
      <c r="CL6041" s="68"/>
      <c r="CM6041" s="41"/>
      <c r="CN6041" s="41"/>
      <c r="CO6041" s="39"/>
      <c r="CP6041" s="78"/>
    </row>
    <row r="6042" spans="1:94" s="38" customFormat="1" x14ac:dyDescent="0.25">
      <c r="A6042" s="38">
        <v>6039</v>
      </c>
      <c r="F6042" s="39"/>
      <c r="Q6042" s="39"/>
      <c r="R6042" s="40"/>
      <c r="S6042" s="40"/>
      <c r="T6042" s="39"/>
      <c r="AG6042" s="110"/>
      <c r="AH6042" s="94"/>
      <c r="AJ6042" s="97"/>
      <c r="AL6042" s="39"/>
      <c r="AP6042" s="39"/>
      <c r="AQ6042" s="77"/>
      <c r="AR6042" s="94"/>
      <c r="AT6042" s="97"/>
      <c r="BB6042" s="79"/>
      <c r="BC6042" s="94"/>
      <c r="BE6042" s="97"/>
      <c r="BF6042" s="97"/>
      <c r="BG6042" s="40"/>
      <c r="BK6042" s="40"/>
      <c r="BL6042" s="79"/>
      <c r="BM6042" s="94"/>
      <c r="BO6042" s="97"/>
      <c r="BQ6042" s="40"/>
      <c r="BR6042" s="94"/>
      <c r="BS6042" s="94"/>
      <c r="BT6042" s="94"/>
      <c r="BU6042" s="40"/>
      <c r="BV6042" s="82"/>
      <c r="BW6042" s="94"/>
      <c r="BX6042" s="48"/>
      <c r="BY6042" s="97"/>
      <c r="BZ6042" s="48"/>
      <c r="CA6042" s="40"/>
      <c r="CB6042" s="94"/>
      <c r="CC6042" s="94"/>
      <c r="CD6042" s="94"/>
      <c r="CE6042" s="40"/>
      <c r="CF6042" s="73"/>
      <c r="CG6042" s="41"/>
      <c r="CH6042" s="41"/>
      <c r="CI6042" s="41"/>
      <c r="CJ6042" s="41"/>
      <c r="CK6042" s="41"/>
      <c r="CL6042" s="68"/>
      <c r="CM6042" s="41"/>
      <c r="CN6042" s="41"/>
      <c r="CO6042" s="39"/>
      <c r="CP6042" s="78"/>
    </row>
    <row r="6043" spans="1:94" s="38" customFormat="1" x14ac:dyDescent="0.25">
      <c r="A6043" s="38">
        <v>6040</v>
      </c>
      <c r="F6043" s="39"/>
      <c r="Q6043" s="39"/>
      <c r="R6043" s="40"/>
      <c r="S6043" s="40"/>
      <c r="T6043" s="39"/>
      <c r="AG6043" s="110"/>
      <c r="AH6043" s="94"/>
      <c r="AJ6043" s="97"/>
      <c r="AL6043" s="39"/>
      <c r="AP6043" s="39"/>
      <c r="AQ6043" s="77"/>
      <c r="AR6043" s="94"/>
      <c r="AT6043" s="97"/>
      <c r="BB6043" s="79"/>
      <c r="BC6043" s="94"/>
      <c r="BE6043" s="97"/>
      <c r="BF6043" s="97"/>
      <c r="BG6043" s="40"/>
      <c r="BK6043" s="40"/>
      <c r="BL6043" s="79"/>
      <c r="BM6043" s="94"/>
      <c r="BO6043" s="97"/>
      <c r="BQ6043" s="40"/>
      <c r="BR6043" s="94"/>
      <c r="BS6043" s="94"/>
      <c r="BT6043" s="94"/>
      <c r="BU6043" s="40"/>
      <c r="BV6043" s="82"/>
      <c r="BW6043" s="94"/>
      <c r="BX6043" s="48"/>
      <c r="BY6043" s="97"/>
      <c r="BZ6043" s="48"/>
      <c r="CA6043" s="40"/>
      <c r="CB6043" s="94"/>
      <c r="CC6043" s="94"/>
      <c r="CD6043" s="94"/>
      <c r="CE6043" s="40"/>
      <c r="CF6043" s="73"/>
      <c r="CG6043" s="41"/>
      <c r="CH6043" s="41"/>
      <c r="CI6043" s="41"/>
      <c r="CJ6043" s="41"/>
      <c r="CK6043" s="41"/>
      <c r="CL6043" s="68"/>
      <c r="CM6043" s="41"/>
      <c r="CN6043" s="41"/>
      <c r="CO6043" s="39"/>
      <c r="CP6043" s="78"/>
    </row>
    <row r="6044" spans="1:94" s="38" customFormat="1" x14ac:dyDescent="0.25">
      <c r="A6044" s="38">
        <v>6041</v>
      </c>
      <c r="F6044" s="39"/>
      <c r="Q6044" s="39"/>
      <c r="R6044" s="40"/>
      <c r="S6044" s="40"/>
      <c r="T6044" s="39"/>
      <c r="AG6044" s="110"/>
      <c r="AH6044" s="94"/>
      <c r="AJ6044" s="97"/>
      <c r="AL6044" s="39"/>
      <c r="AP6044" s="39"/>
      <c r="AQ6044" s="77"/>
      <c r="AR6044" s="94"/>
      <c r="AT6044" s="97"/>
      <c r="BB6044" s="79"/>
      <c r="BC6044" s="94"/>
      <c r="BE6044" s="97"/>
      <c r="BF6044" s="97"/>
      <c r="BG6044" s="40"/>
      <c r="BK6044" s="40"/>
      <c r="BL6044" s="79"/>
      <c r="BM6044" s="94"/>
      <c r="BO6044" s="97"/>
      <c r="BQ6044" s="40"/>
      <c r="BR6044" s="94"/>
      <c r="BS6044" s="94"/>
      <c r="BT6044" s="94"/>
      <c r="BU6044" s="40"/>
      <c r="BV6044" s="82"/>
      <c r="BW6044" s="94"/>
      <c r="BX6044" s="48"/>
      <c r="BY6044" s="97"/>
      <c r="BZ6044" s="48"/>
      <c r="CA6044" s="40"/>
      <c r="CB6044" s="94"/>
      <c r="CC6044" s="94"/>
      <c r="CD6044" s="94"/>
      <c r="CE6044" s="40"/>
      <c r="CF6044" s="73"/>
      <c r="CG6044" s="41"/>
      <c r="CH6044" s="41"/>
      <c r="CI6044" s="41"/>
      <c r="CJ6044" s="41"/>
      <c r="CK6044" s="41"/>
      <c r="CL6044" s="68"/>
      <c r="CM6044" s="41"/>
      <c r="CN6044" s="41"/>
      <c r="CO6044" s="39"/>
      <c r="CP6044" s="78"/>
    </row>
    <row r="6045" spans="1:94" s="38" customFormat="1" x14ac:dyDescent="0.25">
      <c r="A6045" s="38">
        <v>6042</v>
      </c>
      <c r="F6045" s="39"/>
      <c r="Q6045" s="39"/>
      <c r="R6045" s="40"/>
      <c r="S6045" s="40"/>
      <c r="T6045" s="39"/>
      <c r="AG6045" s="110"/>
      <c r="AH6045" s="94"/>
      <c r="AJ6045" s="97"/>
      <c r="AL6045" s="39"/>
      <c r="AP6045" s="39"/>
      <c r="AQ6045" s="77"/>
      <c r="AR6045" s="94"/>
      <c r="AT6045" s="97"/>
      <c r="BB6045" s="79"/>
      <c r="BC6045" s="94"/>
      <c r="BE6045" s="97"/>
      <c r="BF6045" s="97"/>
      <c r="BG6045" s="40"/>
      <c r="BK6045" s="40"/>
      <c r="BL6045" s="79"/>
      <c r="BM6045" s="94"/>
      <c r="BO6045" s="97"/>
      <c r="BQ6045" s="40"/>
      <c r="BR6045" s="94"/>
      <c r="BS6045" s="94"/>
      <c r="BT6045" s="94"/>
      <c r="BU6045" s="40"/>
      <c r="BV6045" s="82"/>
      <c r="BW6045" s="94"/>
      <c r="BX6045" s="48"/>
      <c r="BY6045" s="97"/>
      <c r="BZ6045" s="48"/>
      <c r="CA6045" s="40"/>
      <c r="CB6045" s="94"/>
      <c r="CC6045" s="94"/>
      <c r="CD6045" s="94"/>
      <c r="CE6045" s="40"/>
      <c r="CF6045" s="73"/>
      <c r="CG6045" s="41"/>
      <c r="CH6045" s="41"/>
      <c r="CI6045" s="41"/>
      <c r="CJ6045" s="41"/>
      <c r="CK6045" s="41"/>
      <c r="CL6045" s="68"/>
      <c r="CM6045" s="41"/>
      <c r="CN6045" s="41"/>
      <c r="CO6045" s="39"/>
      <c r="CP6045" s="78"/>
    </row>
    <row r="6046" spans="1:94" s="38" customFormat="1" x14ac:dyDescent="0.25">
      <c r="A6046" s="38">
        <v>6043</v>
      </c>
      <c r="F6046" s="39"/>
      <c r="Q6046" s="39"/>
      <c r="R6046" s="40"/>
      <c r="S6046" s="40"/>
      <c r="T6046" s="39"/>
      <c r="AG6046" s="110"/>
      <c r="AH6046" s="94"/>
      <c r="AJ6046" s="97"/>
      <c r="AL6046" s="39"/>
      <c r="AP6046" s="39"/>
      <c r="AQ6046" s="77"/>
      <c r="AR6046" s="94"/>
      <c r="AT6046" s="97"/>
      <c r="BB6046" s="79"/>
      <c r="BC6046" s="94"/>
      <c r="BE6046" s="97"/>
      <c r="BF6046" s="97"/>
      <c r="BG6046" s="40"/>
      <c r="BK6046" s="40"/>
      <c r="BL6046" s="79"/>
      <c r="BM6046" s="94"/>
      <c r="BO6046" s="97"/>
      <c r="BQ6046" s="40"/>
      <c r="BR6046" s="94"/>
      <c r="BS6046" s="94"/>
      <c r="BT6046" s="94"/>
      <c r="BU6046" s="40"/>
      <c r="BV6046" s="82"/>
      <c r="BW6046" s="94"/>
      <c r="BX6046" s="48"/>
      <c r="BY6046" s="97"/>
      <c r="BZ6046" s="48"/>
      <c r="CA6046" s="40"/>
      <c r="CB6046" s="94"/>
      <c r="CC6046" s="94"/>
      <c r="CD6046" s="94"/>
      <c r="CE6046" s="40"/>
      <c r="CF6046" s="73"/>
      <c r="CG6046" s="41"/>
      <c r="CH6046" s="41"/>
      <c r="CI6046" s="41"/>
      <c r="CJ6046" s="41"/>
      <c r="CK6046" s="41"/>
      <c r="CL6046" s="68"/>
      <c r="CM6046" s="41"/>
      <c r="CN6046" s="41"/>
      <c r="CO6046" s="39"/>
      <c r="CP6046" s="78"/>
    </row>
    <row r="6047" spans="1:94" s="38" customFormat="1" x14ac:dyDescent="0.25">
      <c r="A6047" s="38">
        <v>6044</v>
      </c>
      <c r="F6047" s="39"/>
      <c r="Q6047" s="39"/>
      <c r="R6047" s="40"/>
      <c r="S6047" s="40"/>
      <c r="T6047" s="39"/>
      <c r="AG6047" s="110"/>
      <c r="AH6047" s="94"/>
      <c r="AJ6047" s="97"/>
      <c r="AL6047" s="39"/>
      <c r="AP6047" s="39"/>
      <c r="AQ6047" s="77"/>
      <c r="AR6047" s="94"/>
      <c r="AT6047" s="97"/>
      <c r="BB6047" s="79"/>
      <c r="BC6047" s="94"/>
      <c r="BE6047" s="97"/>
      <c r="BF6047" s="97"/>
      <c r="BG6047" s="40"/>
      <c r="BK6047" s="40"/>
      <c r="BL6047" s="79"/>
      <c r="BM6047" s="94"/>
      <c r="BO6047" s="97"/>
      <c r="BQ6047" s="40"/>
      <c r="BR6047" s="94"/>
      <c r="BS6047" s="94"/>
      <c r="BT6047" s="94"/>
      <c r="BU6047" s="40"/>
      <c r="BV6047" s="82"/>
      <c r="BW6047" s="94"/>
      <c r="BX6047" s="48"/>
      <c r="BY6047" s="97"/>
      <c r="BZ6047" s="48"/>
      <c r="CA6047" s="40"/>
      <c r="CB6047" s="94"/>
      <c r="CC6047" s="94"/>
      <c r="CD6047" s="94"/>
      <c r="CE6047" s="40"/>
      <c r="CF6047" s="73"/>
      <c r="CG6047" s="41"/>
      <c r="CH6047" s="41"/>
      <c r="CI6047" s="41"/>
      <c r="CJ6047" s="41"/>
      <c r="CK6047" s="41"/>
      <c r="CL6047" s="68"/>
      <c r="CM6047" s="41"/>
      <c r="CN6047" s="41"/>
      <c r="CO6047" s="39"/>
      <c r="CP6047" s="78"/>
    </row>
    <row r="6048" spans="1:94" s="38" customFormat="1" x14ac:dyDescent="0.25">
      <c r="A6048" s="38">
        <v>6045</v>
      </c>
      <c r="F6048" s="39"/>
      <c r="Q6048" s="39"/>
      <c r="R6048" s="40"/>
      <c r="S6048" s="40"/>
      <c r="T6048" s="39"/>
      <c r="AG6048" s="110"/>
      <c r="AH6048" s="94"/>
      <c r="AJ6048" s="97"/>
      <c r="AL6048" s="39"/>
      <c r="AP6048" s="39"/>
      <c r="AQ6048" s="77"/>
      <c r="AR6048" s="94"/>
      <c r="AT6048" s="97"/>
      <c r="BB6048" s="79"/>
      <c r="BC6048" s="94"/>
      <c r="BE6048" s="97"/>
      <c r="BF6048" s="97"/>
      <c r="BG6048" s="40"/>
      <c r="BK6048" s="40"/>
      <c r="BL6048" s="79"/>
      <c r="BM6048" s="94"/>
      <c r="BO6048" s="97"/>
      <c r="BQ6048" s="40"/>
      <c r="BR6048" s="94"/>
      <c r="BS6048" s="94"/>
      <c r="BT6048" s="94"/>
      <c r="BU6048" s="40"/>
      <c r="BV6048" s="82"/>
      <c r="BW6048" s="94"/>
      <c r="BX6048" s="48"/>
      <c r="BY6048" s="97"/>
      <c r="BZ6048" s="48"/>
      <c r="CA6048" s="40"/>
      <c r="CB6048" s="94"/>
      <c r="CC6048" s="94"/>
      <c r="CD6048" s="94"/>
      <c r="CE6048" s="40"/>
      <c r="CF6048" s="73"/>
      <c r="CG6048" s="41"/>
      <c r="CH6048" s="41"/>
      <c r="CI6048" s="41"/>
      <c r="CJ6048" s="41"/>
      <c r="CK6048" s="41"/>
      <c r="CL6048" s="68"/>
      <c r="CM6048" s="41"/>
      <c r="CN6048" s="41"/>
      <c r="CO6048" s="39"/>
      <c r="CP6048" s="78"/>
    </row>
    <row r="6049" spans="1:94" s="38" customFormat="1" x14ac:dyDescent="0.25">
      <c r="A6049" s="38">
        <v>6046</v>
      </c>
      <c r="F6049" s="39"/>
      <c r="Q6049" s="39"/>
      <c r="R6049" s="40"/>
      <c r="S6049" s="40"/>
      <c r="T6049" s="39"/>
      <c r="AG6049" s="110"/>
      <c r="AH6049" s="94"/>
      <c r="AJ6049" s="97"/>
      <c r="AL6049" s="39"/>
      <c r="AP6049" s="39"/>
      <c r="AQ6049" s="77"/>
      <c r="AR6049" s="94"/>
      <c r="AT6049" s="97"/>
      <c r="BB6049" s="79"/>
      <c r="BC6049" s="94"/>
      <c r="BE6049" s="97"/>
      <c r="BF6049" s="97"/>
      <c r="BG6049" s="40"/>
      <c r="BK6049" s="40"/>
      <c r="BL6049" s="79"/>
      <c r="BM6049" s="94"/>
      <c r="BO6049" s="97"/>
      <c r="BQ6049" s="40"/>
      <c r="BR6049" s="94"/>
      <c r="BS6049" s="94"/>
      <c r="BT6049" s="94"/>
      <c r="BU6049" s="40"/>
      <c r="BV6049" s="82"/>
      <c r="BW6049" s="94"/>
      <c r="BX6049" s="48"/>
      <c r="BY6049" s="97"/>
      <c r="BZ6049" s="48"/>
      <c r="CA6049" s="40"/>
      <c r="CB6049" s="94"/>
      <c r="CC6049" s="94"/>
      <c r="CD6049" s="94"/>
      <c r="CE6049" s="40"/>
      <c r="CF6049" s="73"/>
      <c r="CG6049" s="41"/>
      <c r="CH6049" s="41"/>
      <c r="CI6049" s="41"/>
      <c r="CJ6049" s="41"/>
      <c r="CK6049" s="41"/>
      <c r="CL6049" s="68"/>
      <c r="CM6049" s="41"/>
      <c r="CN6049" s="41"/>
      <c r="CO6049" s="39"/>
      <c r="CP6049" s="78"/>
    </row>
    <row r="6050" spans="1:94" s="38" customFormat="1" x14ac:dyDescent="0.25">
      <c r="A6050" s="38">
        <v>6047</v>
      </c>
      <c r="F6050" s="39"/>
      <c r="Q6050" s="39"/>
      <c r="R6050" s="40"/>
      <c r="S6050" s="40"/>
      <c r="T6050" s="39"/>
      <c r="AG6050" s="110"/>
      <c r="AH6050" s="94"/>
      <c r="AJ6050" s="97"/>
      <c r="AL6050" s="39"/>
      <c r="AP6050" s="39"/>
      <c r="AQ6050" s="77"/>
      <c r="AR6050" s="94"/>
      <c r="AT6050" s="97"/>
      <c r="BB6050" s="79"/>
      <c r="BC6050" s="94"/>
      <c r="BE6050" s="97"/>
      <c r="BF6050" s="97"/>
      <c r="BG6050" s="40"/>
      <c r="BK6050" s="40"/>
      <c r="BL6050" s="79"/>
      <c r="BM6050" s="94"/>
      <c r="BO6050" s="97"/>
      <c r="BQ6050" s="40"/>
      <c r="BR6050" s="94"/>
      <c r="BS6050" s="94"/>
      <c r="BT6050" s="94"/>
      <c r="BU6050" s="40"/>
      <c r="BV6050" s="82"/>
      <c r="BW6050" s="94"/>
      <c r="BX6050" s="48"/>
      <c r="BY6050" s="97"/>
      <c r="BZ6050" s="48"/>
      <c r="CA6050" s="40"/>
      <c r="CB6050" s="94"/>
      <c r="CC6050" s="94"/>
      <c r="CD6050" s="94"/>
      <c r="CE6050" s="40"/>
      <c r="CF6050" s="73"/>
      <c r="CG6050" s="41"/>
      <c r="CH6050" s="41"/>
      <c r="CI6050" s="41"/>
      <c r="CJ6050" s="41"/>
      <c r="CK6050" s="41"/>
      <c r="CL6050" s="68"/>
      <c r="CM6050" s="41"/>
      <c r="CN6050" s="41"/>
      <c r="CO6050" s="39"/>
      <c r="CP6050" s="78"/>
    </row>
    <row r="6051" spans="1:94" s="38" customFormat="1" x14ac:dyDescent="0.25">
      <c r="A6051" s="38">
        <v>6048</v>
      </c>
      <c r="F6051" s="39"/>
      <c r="Q6051" s="39"/>
      <c r="R6051" s="40"/>
      <c r="S6051" s="40"/>
      <c r="T6051" s="39"/>
      <c r="AG6051" s="110"/>
      <c r="AH6051" s="94"/>
      <c r="AJ6051" s="97"/>
      <c r="AL6051" s="39"/>
      <c r="AP6051" s="39"/>
      <c r="AQ6051" s="77"/>
      <c r="AR6051" s="94"/>
      <c r="AT6051" s="97"/>
      <c r="BB6051" s="79"/>
      <c r="BC6051" s="94"/>
      <c r="BE6051" s="97"/>
      <c r="BF6051" s="97"/>
      <c r="BG6051" s="40"/>
      <c r="BK6051" s="40"/>
      <c r="BL6051" s="79"/>
      <c r="BM6051" s="94"/>
      <c r="BO6051" s="97"/>
      <c r="BQ6051" s="40"/>
      <c r="BR6051" s="94"/>
      <c r="BS6051" s="94"/>
      <c r="BT6051" s="94"/>
      <c r="BU6051" s="40"/>
      <c r="BV6051" s="82"/>
      <c r="BW6051" s="94"/>
      <c r="BX6051" s="48"/>
      <c r="BY6051" s="97"/>
      <c r="BZ6051" s="48"/>
      <c r="CA6051" s="40"/>
      <c r="CB6051" s="94"/>
      <c r="CC6051" s="94"/>
      <c r="CD6051" s="94"/>
      <c r="CE6051" s="40"/>
      <c r="CF6051" s="73"/>
      <c r="CG6051" s="41"/>
      <c r="CH6051" s="41"/>
      <c r="CI6051" s="41"/>
      <c r="CJ6051" s="41"/>
      <c r="CK6051" s="41"/>
      <c r="CL6051" s="68"/>
      <c r="CM6051" s="41"/>
      <c r="CN6051" s="41"/>
      <c r="CO6051" s="39"/>
      <c r="CP6051" s="78"/>
    </row>
    <row r="6052" spans="1:94" s="38" customFormat="1" x14ac:dyDescent="0.25">
      <c r="A6052" s="38">
        <v>6049</v>
      </c>
      <c r="F6052" s="39"/>
      <c r="Q6052" s="39"/>
      <c r="R6052" s="40"/>
      <c r="S6052" s="40"/>
      <c r="T6052" s="39"/>
      <c r="AG6052" s="110"/>
      <c r="AH6052" s="94"/>
      <c r="AJ6052" s="97"/>
      <c r="AL6052" s="39"/>
      <c r="AP6052" s="39"/>
      <c r="AQ6052" s="77"/>
      <c r="AR6052" s="94"/>
      <c r="AT6052" s="97"/>
      <c r="BB6052" s="79"/>
      <c r="BC6052" s="94"/>
      <c r="BE6052" s="97"/>
      <c r="BF6052" s="97"/>
      <c r="BG6052" s="40"/>
      <c r="BK6052" s="40"/>
      <c r="BL6052" s="79"/>
      <c r="BM6052" s="94"/>
      <c r="BO6052" s="97"/>
      <c r="BQ6052" s="40"/>
      <c r="BR6052" s="94"/>
      <c r="BS6052" s="94"/>
      <c r="BT6052" s="94"/>
      <c r="BU6052" s="40"/>
      <c r="BV6052" s="82"/>
      <c r="BW6052" s="94"/>
      <c r="BX6052" s="48"/>
      <c r="BY6052" s="97"/>
      <c r="BZ6052" s="48"/>
      <c r="CA6052" s="40"/>
      <c r="CB6052" s="94"/>
      <c r="CC6052" s="94"/>
      <c r="CD6052" s="94"/>
      <c r="CE6052" s="40"/>
      <c r="CF6052" s="73"/>
      <c r="CG6052" s="41"/>
      <c r="CH6052" s="41"/>
      <c r="CI6052" s="41"/>
      <c r="CJ6052" s="41"/>
      <c r="CK6052" s="41"/>
      <c r="CL6052" s="68"/>
      <c r="CM6052" s="41"/>
      <c r="CN6052" s="41"/>
      <c r="CO6052" s="39"/>
      <c r="CP6052" s="78"/>
    </row>
    <row r="6053" spans="1:94" s="38" customFormat="1" x14ac:dyDescent="0.25">
      <c r="A6053" s="38">
        <v>6050</v>
      </c>
      <c r="F6053" s="39"/>
      <c r="Q6053" s="39"/>
      <c r="R6053" s="40"/>
      <c r="S6053" s="40"/>
      <c r="T6053" s="39"/>
      <c r="AG6053" s="110"/>
      <c r="AH6053" s="94"/>
      <c r="AJ6053" s="97"/>
      <c r="AL6053" s="39"/>
      <c r="AP6053" s="39"/>
      <c r="AQ6053" s="77"/>
      <c r="AR6053" s="94"/>
      <c r="AT6053" s="97"/>
      <c r="BB6053" s="79"/>
      <c r="BC6053" s="94"/>
      <c r="BE6053" s="97"/>
      <c r="BF6053" s="97"/>
      <c r="BG6053" s="40"/>
      <c r="BK6053" s="40"/>
      <c r="BL6053" s="79"/>
      <c r="BM6053" s="94"/>
      <c r="BO6053" s="97"/>
      <c r="BQ6053" s="40"/>
      <c r="BR6053" s="94"/>
      <c r="BS6053" s="94"/>
      <c r="BT6053" s="94"/>
      <c r="BU6053" s="40"/>
      <c r="BV6053" s="82"/>
      <c r="BW6053" s="94"/>
      <c r="BX6053" s="48"/>
      <c r="BY6053" s="97"/>
      <c r="BZ6053" s="48"/>
      <c r="CA6053" s="40"/>
      <c r="CB6053" s="94"/>
      <c r="CC6053" s="94"/>
      <c r="CD6053" s="94"/>
      <c r="CE6053" s="40"/>
      <c r="CF6053" s="73"/>
      <c r="CG6053" s="41"/>
      <c r="CH6053" s="41"/>
      <c r="CI6053" s="41"/>
      <c r="CJ6053" s="41"/>
      <c r="CK6053" s="41"/>
      <c r="CL6053" s="68"/>
      <c r="CM6053" s="41"/>
      <c r="CN6053" s="41"/>
      <c r="CO6053" s="39"/>
      <c r="CP6053" s="78"/>
    </row>
    <row r="6054" spans="1:94" s="38" customFormat="1" x14ac:dyDescent="0.25">
      <c r="A6054" s="38">
        <v>6051</v>
      </c>
      <c r="F6054" s="39"/>
      <c r="Q6054" s="39"/>
      <c r="R6054" s="40"/>
      <c r="S6054" s="40"/>
      <c r="T6054" s="39"/>
      <c r="AG6054" s="110"/>
      <c r="AH6054" s="94"/>
      <c r="AJ6054" s="97"/>
      <c r="AL6054" s="39"/>
      <c r="AP6054" s="39"/>
      <c r="AQ6054" s="77"/>
      <c r="AR6054" s="94"/>
      <c r="AT6054" s="97"/>
      <c r="BB6054" s="79"/>
      <c r="BC6054" s="94"/>
      <c r="BE6054" s="97"/>
      <c r="BF6054" s="97"/>
      <c r="BG6054" s="40"/>
      <c r="BK6054" s="40"/>
      <c r="BL6054" s="79"/>
      <c r="BM6054" s="94"/>
      <c r="BO6054" s="97"/>
      <c r="BQ6054" s="40"/>
      <c r="BR6054" s="94"/>
      <c r="BS6054" s="94"/>
      <c r="BT6054" s="94"/>
      <c r="BU6054" s="40"/>
      <c r="BV6054" s="82"/>
      <c r="BW6054" s="94"/>
      <c r="BX6054" s="48"/>
      <c r="BY6054" s="97"/>
      <c r="BZ6054" s="48"/>
      <c r="CA6054" s="40"/>
      <c r="CB6054" s="94"/>
      <c r="CC6054" s="94"/>
      <c r="CD6054" s="94"/>
      <c r="CE6054" s="40"/>
      <c r="CF6054" s="73"/>
      <c r="CG6054" s="41"/>
      <c r="CH6054" s="41"/>
      <c r="CI6054" s="41"/>
      <c r="CJ6054" s="41"/>
      <c r="CK6054" s="41"/>
      <c r="CL6054" s="68"/>
      <c r="CM6054" s="41"/>
      <c r="CN6054" s="41"/>
      <c r="CO6054" s="39"/>
      <c r="CP6054" s="78"/>
    </row>
    <row r="6055" spans="1:94" s="38" customFormat="1" x14ac:dyDescent="0.25">
      <c r="A6055" s="38">
        <v>6052</v>
      </c>
      <c r="F6055" s="39"/>
      <c r="Q6055" s="39"/>
      <c r="R6055" s="40"/>
      <c r="S6055" s="40"/>
      <c r="T6055" s="39"/>
      <c r="AG6055" s="110"/>
      <c r="AH6055" s="94"/>
      <c r="AJ6055" s="97"/>
      <c r="AL6055" s="39"/>
      <c r="AP6055" s="39"/>
      <c r="AQ6055" s="77"/>
      <c r="AR6055" s="94"/>
      <c r="AT6055" s="97"/>
      <c r="BB6055" s="79"/>
      <c r="BC6055" s="94"/>
      <c r="BE6055" s="97"/>
      <c r="BF6055" s="97"/>
      <c r="BG6055" s="40"/>
      <c r="BK6055" s="40"/>
      <c r="BL6055" s="79"/>
      <c r="BM6055" s="94"/>
      <c r="BO6055" s="97"/>
      <c r="BQ6055" s="40"/>
      <c r="BR6055" s="94"/>
      <c r="BS6055" s="94"/>
      <c r="BT6055" s="94"/>
      <c r="BU6055" s="40"/>
      <c r="BV6055" s="82"/>
      <c r="BW6055" s="94"/>
      <c r="BX6055" s="48"/>
      <c r="BY6055" s="97"/>
      <c r="BZ6055" s="48"/>
      <c r="CA6055" s="40"/>
      <c r="CB6055" s="94"/>
      <c r="CC6055" s="94"/>
      <c r="CD6055" s="94"/>
      <c r="CE6055" s="40"/>
      <c r="CF6055" s="73"/>
      <c r="CG6055" s="41"/>
      <c r="CH6055" s="41"/>
      <c r="CI6055" s="41"/>
      <c r="CJ6055" s="41"/>
      <c r="CK6055" s="41"/>
      <c r="CL6055" s="68"/>
      <c r="CM6055" s="41"/>
      <c r="CN6055" s="41"/>
      <c r="CO6055" s="39"/>
      <c r="CP6055" s="78"/>
    </row>
    <row r="6056" spans="1:94" s="38" customFormat="1" x14ac:dyDescent="0.25">
      <c r="A6056" s="38">
        <v>6053</v>
      </c>
      <c r="F6056" s="39"/>
      <c r="Q6056" s="39"/>
      <c r="R6056" s="40"/>
      <c r="S6056" s="40"/>
      <c r="T6056" s="39"/>
      <c r="AG6056" s="110"/>
      <c r="AH6056" s="94"/>
      <c r="AJ6056" s="97"/>
      <c r="AL6056" s="39"/>
      <c r="AP6056" s="39"/>
      <c r="AQ6056" s="77"/>
      <c r="AR6056" s="94"/>
      <c r="AT6056" s="97"/>
      <c r="BB6056" s="79"/>
      <c r="BC6056" s="94"/>
      <c r="BE6056" s="97"/>
      <c r="BF6056" s="97"/>
      <c r="BG6056" s="40"/>
      <c r="BK6056" s="40"/>
      <c r="BL6056" s="79"/>
      <c r="BM6056" s="94"/>
      <c r="BO6056" s="97"/>
      <c r="BQ6056" s="40"/>
      <c r="BR6056" s="94"/>
      <c r="BS6056" s="94"/>
      <c r="BT6056" s="94"/>
      <c r="BU6056" s="40"/>
      <c r="BV6056" s="82"/>
      <c r="BW6056" s="94"/>
      <c r="BX6056" s="48"/>
      <c r="BY6056" s="97"/>
      <c r="BZ6056" s="48"/>
      <c r="CA6056" s="40"/>
      <c r="CB6056" s="94"/>
      <c r="CC6056" s="94"/>
      <c r="CD6056" s="94"/>
      <c r="CE6056" s="40"/>
      <c r="CF6056" s="73"/>
      <c r="CG6056" s="41"/>
      <c r="CH6056" s="41"/>
      <c r="CI6056" s="41"/>
      <c r="CJ6056" s="41"/>
      <c r="CK6056" s="41"/>
      <c r="CL6056" s="68"/>
      <c r="CM6056" s="41"/>
      <c r="CN6056" s="41"/>
      <c r="CO6056" s="39"/>
      <c r="CP6056" s="78"/>
    </row>
    <row r="6057" spans="1:94" s="38" customFormat="1" x14ac:dyDescent="0.25">
      <c r="A6057" s="38">
        <v>6054</v>
      </c>
      <c r="F6057" s="39"/>
      <c r="Q6057" s="39"/>
      <c r="R6057" s="40"/>
      <c r="S6057" s="40"/>
      <c r="T6057" s="39"/>
      <c r="AG6057" s="110"/>
      <c r="AH6057" s="94"/>
      <c r="AJ6057" s="97"/>
      <c r="AL6057" s="39"/>
      <c r="AP6057" s="39"/>
      <c r="AQ6057" s="77"/>
      <c r="AR6057" s="94"/>
      <c r="AT6057" s="97"/>
      <c r="BB6057" s="79"/>
      <c r="BC6057" s="94"/>
      <c r="BE6057" s="97"/>
      <c r="BF6057" s="97"/>
      <c r="BG6057" s="40"/>
      <c r="BK6057" s="40"/>
      <c r="BL6057" s="79"/>
      <c r="BM6057" s="94"/>
      <c r="BO6057" s="97"/>
      <c r="BQ6057" s="40"/>
      <c r="BR6057" s="94"/>
      <c r="BS6057" s="94"/>
      <c r="BT6057" s="94"/>
      <c r="BU6057" s="40"/>
      <c r="BV6057" s="82"/>
      <c r="BW6057" s="94"/>
      <c r="BX6057" s="48"/>
      <c r="BY6057" s="97"/>
      <c r="BZ6057" s="48"/>
      <c r="CA6057" s="40"/>
      <c r="CB6057" s="94"/>
      <c r="CC6057" s="94"/>
      <c r="CD6057" s="94"/>
      <c r="CE6057" s="40"/>
      <c r="CF6057" s="73"/>
      <c r="CG6057" s="41"/>
      <c r="CH6057" s="41"/>
      <c r="CI6057" s="41"/>
      <c r="CJ6057" s="41"/>
      <c r="CK6057" s="41"/>
      <c r="CL6057" s="68"/>
      <c r="CM6057" s="41"/>
      <c r="CN6057" s="41"/>
      <c r="CO6057" s="39"/>
      <c r="CP6057" s="78"/>
    </row>
    <row r="6058" spans="1:94" s="38" customFormat="1" x14ac:dyDescent="0.25">
      <c r="A6058" s="38">
        <v>6055</v>
      </c>
      <c r="F6058" s="39"/>
      <c r="Q6058" s="39"/>
      <c r="R6058" s="40"/>
      <c r="S6058" s="40"/>
      <c r="T6058" s="39"/>
      <c r="AG6058" s="110"/>
      <c r="AH6058" s="94"/>
      <c r="AJ6058" s="97"/>
      <c r="AL6058" s="39"/>
      <c r="AP6058" s="39"/>
      <c r="AQ6058" s="77"/>
      <c r="AR6058" s="94"/>
      <c r="AT6058" s="97"/>
      <c r="BB6058" s="79"/>
      <c r="BC6058" s="94"/>
      <c r="BE6058" s="97"/>
      <c r="BF6058" s="97"/>
      <c r="BG6058" s="40"/>
      <c r="BK6058" s="40"/>
      <c r="BL6058" s="79"/>
      <c r="BM6058" s="94"/>
      <c r="BO6058" s="97"/>
      <c r="BQ6058" s="40"/>
      <c r="BR6058" s="94"/>
      <c r="BS6058" s="94"/>
      <c r="BT6058" s="94"/>
      <c r="BU6058" s="40"/>
      <c r="BV6058" s="82"/>
      <c r="BW6058" s="94"/>
      <c r="BX6058" s="48"/>
      <c r="BY6058" s="97"/>
      <c r="BZ6058" s="48"/>
      <c r="CA6058" s="40"/>
      <c r="CB6058" s="94"/>
      <c r="CC6058" s="94"/>
      <c r="CD6058" s="94"/>
      <c r="CE6058" s="40"/>
      <c r="CF6058" s="73"/>
      <c r="CG6058" s="41"/>
      <c r="CH6058" s="41"/>
      <c r="CI6058" s="41"/>
      <c r="CJ6058" s="41"/>
      <c r="CK6058" s="41"/>
      <c r="CL6058" s="68"/>
      <c r="CM6058" s="41"/>
      <c r="CN6058" s="41"/>
      <c r="CO6058" s="39"/>
      <c r="CP6058" s="78"/>
    </row>
    <row r="6059" spans="1:94" s="38" customFormat="1" x14ac:dyDescent="0.25">
      <c r="A6059" s="38">
        <v>6056</v>
      </c>
      <c r="F6059" s="39"/>
      <c r="Q6059" s="39"/>
      <c r="R6059" s="40"/>
      <c r="S6059" s="40"/>
      <c r="T6059" s="39"/>
      <c r="AG6059" s="110"/>
      <c r="AH6059" s="94"/>
      <c r="AJ6059" s="97"/>
      <c r="AL6059" s="39"/>
      <c r="AP6059" s="39"/>
      <c r="AQ6059" s="77"/>
      <c r="AR6059" s="94"/>
      <c r="AT6059" s="97"/>
      <c r="BB6059" s="79"/>
      <c r="BC6059" s="94"/>
      <c r="BE6059" s="97"/>
      <c r="BF6059" s="97"/>
      <c r="BG6059" s="40"/>
      <c r="BK6059" s="40"/>
      <c r="BL6059" s="79"/>
      <c r="BM6059" s="94"/>
      <c r="BO6059" s="97"/>
      <c r="BQ6059" s="40"/>
      <c r="BR6059" s="94"/>
      <c r="BS6059" s="94"/>
      <c r="BT6059" s="94"/>
      <c r="BU6059" s="40"/>
      <c r="BV6059" s="82"/>
      <c r="BW6059" s="94"/>
      <c r="BX6059" s="48"/>
      <c r="BY6059" s="97"/>
      <c r="BZ6059" s="48"/>
      <c r="CA6059" s="40"/>
      <c r="CB6059" s="94"/>
      <c r="CC6059" s="94"/>
      <c r="CD6059" s="94"/>
      <c r="CE6059" s="40"/>
      <c r="CF6059" s="73"/>
      <c r="CG6059" s="41"/>
      <c r="CH6059" s="41"/>
      <c r="CI6059" s="41"/>
      <c r="CJ6059" s="41"/>
      <c r="CK6059" s="41"/>
      <c r="CL6059" s="68"/>
      <c r="CM6059" s="41"/>
      <c r="CN6059" s="41"/>
      <c r="CO6059" s="39"/>
      <c r="CP6059" s="78"/>
    </row>
    <row r="6060" spans="1:94" s="38" customFormat="1" x14ac:dyDescent="0.25">
      <c r="A6060" s="38">
        <v>6057</v>
      </c>
      <c r="F6060" s="39"/>
      <c r="Q6060" s="39"/>
      <c r="R6060" s="40"/>
      <c r="S6060" s="40"/>
      <c r="T6060" s="39"/>
      <c r="AG6060" s="110"/>
      <c r="AH6060" s="94"/>
      <c r="AJ6060" s="97"/>
      <c r="AL6060" s="39"/>
      <c r="AP6060" s="39"/>
      <c r="AQ6060" s="77"/>
      <c r="AR6060" s="94"/>
      <c r="AT6060" s="97"/>
      <c r="BB6060" s="79"/>
      <c r="BC6060" s="94"/>
      <c r="BE6060" s="97"/>
      <c r="BF6060" s="97"/>
      <c r="BG6060" s="40"/>
      <c r="BK6060" s="40"/>
      <c r="BL6060" s="79"/>
      <c r="BM6060" s="94"/>
      <c r="BO6060" s="97"/>
      <c r="BQ6060" s="40"/>
      <c r="BR6060" s="94"/>
      <c r="BS6060" s="94"/>
      <c r="BT6060" s="94"/>
      <c r="BU6060" s="40"/>
      <c r="BV6060" s="82"/>
      <c r="BW6060" s="94"/>
      <c r="BX6060" s="48"/>
      <c r="BY6060" s="97"/>
      <c r="BZ6060" s="48"/>
      <c r="CA6060" s="40"/>
      <c r="CB6060" s="94"/>
      <c r="CC6060" s="94"/>
      <c r="CD6060" s="94"/>
      <c r="CE6060" s="40"/>
      <c r="CF6060" s="73"/>
      <c r="CG6060" s="41"/>
      <c r="CH6060" s="41"/>
      <c r="CI6060" s="41"/>
      <c r="CJ6060" s="41"/>
      <c r="CK6060" s="41"/>
      <c r="CL6060" s="68"/>
      <c r="CM6060" s="41"/>
      <c r="CN6060" s="41"/>
      <c r="CO6060" s="39"/>
      <c r="CP6060" s="78"/>
    </row>
    <row r="6061" spans="1:94" s="38" customFormat="1" x14ac:dyDescent="0.25">
      <c r="A6061" s="38">
        <v>6058</v>
      </c>
      <c r="F6061" s="39"/>
      <c r="Q6061" s="39"/>
      <c r="R6061" s="40"/>
      <c r="S6061" s="40"/>
      <c r="T6061" s="39"/>
      <c r="AG6061" s="110"/>
      <c r="AH6061" s="94"/>
      <c r="AJ6061" s="97"/>
      <c r="AL6061" s="39"/>
      <c r="AP6061" s="39"/>
      <c r="AQ6061" s="77"/>
      <c r="AR6061" s="94"/>
      <c r="AT6061" s="97"/>
      <c r="BB6061" s="79"/>
      <c r="BC6061" s="94"/>
      <c r="BE6061" s="97"/>
      <c r="BF6061" s="97"/>
      <c r="BG6061" s="40"/>
      <c r="BK6061" s="40"/>
      <c r="BL6061" s="79"/>
      <c r="BM6061" s="94"/>
      <c r="BO6061" s="97"/>
      <c r="BQ6061" s="40"/>
      <c r="BR6061" s="94"/>
      <c r="BS6061" s="94"/>
      <c r="BT6061" s="94"/>
      <c r="BU6061" s="40"/>
      <c r="BV6061" s="82"/>
      <c r="BW6061" s="94"/>
      <c r="BX6061" s="48"/>
      <c r="BY6061" s="97"/>
      <c r="BZ6061" s="48"/>
      <c r="CA6061" s="40"/>
      <c r="CB6061" s="94"/>
      <c r="CC6061" s="94"/>
      <c r="CD6061" s="94"/>
      <c r="CE6061" s="40"/>
      <c r="CF6061" s="73"/>
      <c r="CG6061" s="41"/>
      <c r="CH6061" s="41"/>
      <c r="CI6061" s="41"/>
      <c r="CJ6061" s="41"/>
      <c r="CK6061" s="41"/>
      <c r="CL6061" s="68"/>
      <c r="CM6061" s="41"/>
      <c r="CN6061" s="41"/>
      <c r="CO6061" s="39"/>
      <c r="CP6061" s="78"/>
    </row>
    <row r="6062" spans="1:94" s="38" customFormat="1" x14ac:dyDescent="0.25">
      <c r="A6062" s="38">
        <v>6059</v>
      </c>
      <c r="F6062" s="39"/>
      <c r="Q6062" s="39"/>
      <c r="R6062" s="40"/>
      <c r="S6062" s="40"/>
      <c r="T6062" s="39"/>
      <c r="AG6062" s="110"/>
      <c r="AH6062" s="94"/>
      <c r="AJ6062" s="97"/>
      <c r="AL6062" s="39"/>
      <c r="AP6062" s="39"/>
      <c r="AQ6062" s="77"/>
      <c r="AR6062" s="94"/>
      <c r="AT6062" s="97"/>
      <c r="BB6062" s="79"/>
      <c r="BC6062" s="94"/>
      <c r="BE6062" s="97"/>
      <c r="BF6062" s="97"/>
      <c r="BG6062" s="40"/>
      <c r="BK6062" s="40"/>
      <c r="BL6062" s="79"/>
      <c r="BM6062" s="94"/>
      <c r="BO6062" s="97"/>
      <c r="BQ6062" s="40"/>
      <c r="BR6062" s="94"/>
      <c r="BS6062" s="94"/>
      <c r="BT6062" s="94"/>
      <c r="BU6062" s="40"/>
      <c r="BV6062" s="82"/>
      <c r="BW6062" s="94"/>
      <c r="BX6062" s="48"/>
      <c r="BY6062" s="97"/>
      <c r="BZ6062" s="48"/>
      <c r="CA6062" s="40"/>
      <c r="CB6062" s="94"/>
      <c r="CC6062" s="94"/>
      <c r="CD6062" s="94"/>
      <c r="CE6062" s="40"/>
      <c r="CF6062" s="73"/>
      <c r="CG6062" s="41"/>
      <c r="CH6062" s="41"/>
      <c r="CI6062" s="41"/>
      <c r="CJ6062" s="41"/>
      <c r="CK6062" s="41"/>
      <c r="CL6062" s="68"/>
      <c r="CM6062" s="41"/>
      <c r="CN6062" s="41"/>
      <c r="CO6062" s="39"/>
      <c r="CP6062" s="78"/>
    </row>
    <row r="6063" spans="1:94" s="38" customFormat="1" x14ac:dyDescent="0.25">
      <c r="A6063" s="38">
        <v>6060</v>
      </c>
      <c r="F6063" s="39"/>
      <c r="Q6063" s="39"/>
      <c r="R6063" s="40"/>
      <c r="S6063" s="40"/>
      <c r="T6063" s="39"/>
      <c r="AG6063" s="110"/>
      <c r="AH6063" s="94"/>
      <c r="AJ6063" s="97"/>
      <c r="AL6063" s="39"/>
      <c r="AP6063" s="39"/>
      <c r="AQ6063" s="77"/>
      <c r="AR6063" s="94"/>
      <c r="AT6063" s="97"/>
      <c r="BB6063" s="79"/>
      <c r="BC6063" s="94"/>
      <c r="BE6063" s="97"/>
      <c r="BF6063" s="97"/>
      <c r="BG6063" s="40"/>
      <c r="BK6063" s="40"/>
      <c r="BL6063" s="79"/>
      <c r="BM6063" s="94"/>
      <c r="BO6063" s="97"/>
      <c r="BQ6063" s="40"/>
      <c r="BR6063" s="94"/>
      <c r="BS6063" s="94"/>
      <c r="BT6063" s="94"/>
      <c r="BU6063" s="40"/>
      <c r="BV6063" s="82"/>
      <c r="BW6063" s="94"/>
      <c r="BX6063" s="48"/>
      <c r="BY6063" s="97"/>
      <c r="BZ6063" s="48"/>
      <c r="CA6063" s="40"/>
      <c r="CB6063" s="94"/>
      <c r="CC6063" s="94"/>
      <c r="CD6063" s="94"/>
      <c r="CE6063" s="40"/>
      <c r="CF6063" s="73"/>
      <c r="CG6063" s="41"/>
      <c r="CH6063" s="41"/>
      <c r="CI6063" s="41"/>
      <c r="CJ6063" s="41"/>
      <c r="CK6063" s="41"/>
      <c r="CL6063" s="68"/>
      <c r="CM6063" s="41"/>
      <c r="CN6063" s="41"/>
      <c r="CO6063" s="39"/>
      <c r="CP6063" s="78"/>
    </row>
    <row r="6064" spans="1:94" s="38" customFormat="1" x14ac:dyDescent="0.25">
      <c r="A6064" s="38">
        <v>6061</v>
      </c>
      <c r="F6064" s="39"/>
      <c r="Q6064" s="39"/>
      <c r="R6064" s="40"/>
      <c r="S6064" s="40"/>
      <c r="T6064" s="39"/>
      <c r="AG6064" s="110"/>
      <c r="AH6064" s="94"/>
      <c r="AJ6064" s="97"/>
      <c r="AL6064" s="39"/>
      <c r="AP6064" s="39"/>
      <c r="AQ6064" s="77"/>
      <c r="AR6064" s="94"/>
      <c r="AT6064" s="97"/>
      <c r="BB6064" s="79"/>
      <c r="BC6064" s="94"/>
      <c r="BE6064" s="97"/>
      <c r="BF6064" s="97"/>
      <c r="BG6064" s="40"/>
      <c r="BK6064" s="40"/>
      <c r="BL6064" s="79"/>
      <c r="BM6064" s="94"/>
      <c r="BO6064" s="97"/>
      <c r="BQ6064" s="40"/>
      <c r="BR6064" s="94"/>
      <c r="BS6064" s="94"/>
      <c r="BT6064" s="94"/>
      <c r="BU6064" s="40"/>
      <c r="BV6064" s="82"/>
      <c r="BW6064" s="94"/>
      <c r="BX6064" s="48"/>
      <c r="BY6064" s="97"/>
      <c r="BZ6064" s="48"/>
      <c r="CA6064" s="40"/>
      <c r="CB6064" s="94"/>
      <c r="CC6064" s="94"/>
      <c r="CD6064" s="94"/>
      <c r="CE6064" s="40"/>
      <c r="CF6064" s="73"/>
      <c r="CG6064" s="41"/>
      <c r="CH6064" s="41"/>
      <c r="CI6064" s="41"/>
      <c r="CJ6064" s="41"/>
      <c r="CK6064" s="41"/>
      <c r="CL6064" s="68"/>
      <c r="CM6064" s="41"/>
      <c r="CN6064" s="41"/>
      <c r="CO6064" s="39"/>
      <c r="CP6064" s="78"/>
    </row>
    <row r="6065" spans="1:94" s="38" customFormat="1" x14ac:dyDescent="0.25">
      <c r="A6065" s="38">
        <v>6062</v>
      </c>
      <c r="F6065" s="39"/>
      <c r="Q6065" s="39"/>
      <c r="R6065" s="40"/>
      <c r="S6065" s="40"/>
      <c r="T6065" s="39"/>
      <c r="AG6065" s="110"/>
      <c r="AH6065" s="94"/>
      <c r="AJ6065" s="97"/>
      <c r="AL6065" s="39"/>
      <c r="AP6065" s="39"/>
      <c r="AQ6065" s="77"/>
      <c r="AR6065" s="94"/>
      <c r="AT6065" s="97"/>
      <c r="BB6065" s="79"/>
      <c r="BC6065" s="94"/>
      <c r="BE6065" s="97"/>
      <c r="BF6065" s="97"/>
      <c r="BG6065" s="40"/>
      <c r="BK6065" s="40"/>
      <c r="BL6065" s="79"/>
      <c r="BM6065" s="94"/>
      <c r="BO6065" s="97"/>
      <c r="BQ6065" s="40"/>
      <c r="BR6065" s="94"/>
      <c r="BS6065" s="94"/>
      <c r="BT6065" s="94"/>
      <c r="BU6065" s="40"/>
      <c r="BV6065" s="82"/>
      <c r="BW6065" s="94"/>
      <c r="BX6065" s="48"/>
      <c r="BY6065" s="97"/>
      <c r="BZ6065" s="48"/>
      <c r="CA6065" s="40"/>
      <c r="CB6065" s="94"/>
      <c r="CC6065" s="94"/>
      <c r="CD6065" s="94"/>
      <c r="CE6065" s="40"/>
      <c r="CF6065" s="73"/>
      <c r="CG6065" s="41"/>
      <c r="CH6065" s="41"/>
      <c r="CI6065" s="41"/>
      <c r="CJ6065" s="41"/>
      <c r="CK6065" s="41"/>
      <c r="CL6065" s="68"/>
      <c r="CM6065" s="41"/>
      <c r="CN6065" s="41"/>
      <c r="CO6065" s="39"/>
      <c r="CP6065" s="78"/>
    </row>
    <row r="6066" spans="1:94" s="38" customFormat="1" x14ac:dyDescent="0.25">
      <c r="A6066" s="38">
        <v>6063</v>
      </c>
      <c r="F6066" s="39"/>
      <c r="Q6066" s="39"/>
      <c r="R6066" s="40"/>
      <c r="S6066" s="40"/>
      <c r="T6066" s="39"/>
      <c r="AG6066" s="110"/>
      <c r="AH6066" s="94"/>
      <c r="AJ6066" s="97"/>
      <c r="AL6066" s="39"/>
      <c r="AP6066" s="39"/>
      <c r="AQ6066" s="77"/>
      <c r="AR6066" s="94"/>
      <c r="AT6066" s="97"/>
      <c r="BB6066" s="79"/>
      <c r="BC6066" s="94"/>
      <c r="BE6066" s="97"/>
      <c r="BF6066" s="97"/>
      <c r="BG6066" s="40"/>
      <c r="BK6066" s="40"/>
      <c r="BL6066" s="79"/>
      <c r="BM6066" s="94"/>
      <c r="BO6066" s="97"/>
      <c r="BQ6066" s="40"/>
      <c r="BR6066" s="94"/>
      <c r="BS6066" s="94"/>
      <c r="BT6066" s="94"/>
      <c r="BU6066" s="40"/>
      <c r="BV6066" s="82"/>
      <c r="BW6066" s="94"/>
      <c r="BX6066" s="48"/>
      <c r="BY6066" s="97"/>
      <c r="BZ6066" s="48"/>
      <c r="CA6066" s="40"/>
      <c r="CB6066" s="94"/>
      <c r="CC6066" s="94"/>
      <c r="CD6066" s="94"/>
      <c r="CE6066" s="40"/>
      <c r="CF6066" s="73"/>
      <c r="CG6066" s="41"/>
      <c r="CH6066" s="41"/>
      <c r="CI6066" s="41"/>
      <c r="CJ6066" s="41"/>
      <c r="CK6066" s="41"/>
      <c r="CL6066" s="68"/>
      <c r="CM6066" s="41"/>
      <c r="CN6066" s="41"/>
      <c r="CO6066" s="39"/>
      <c r="CP6066" s="78"/>
    </row>
    <row r="6067" spans="1:94" s="38" customFormat="1" x14ac:dyDescent="0.25">
      <c r="A6067" s="38">
        <v>6064</v>
      </c>
      <c r="F6067" s="39"/>
      <c r="Q6067" s="39"/>
      <c r="R6067" s="40"/>
      <c r="S6067" s="40"/>
      <c r="T6067" s="39"/>
      <c r="AG6067" s="110"/>
      <c r="AH6067" s="94"/>
      <c r="AJ6067" s="97"/>
      <c r="AL6067" s="39"/>
      <c r="AP6067" s="39"/>
      <c r="AQ6067" s="77"/>
      <c r="AR6067" s="94"/>
      <c r="AT6067" s="97"/>
      <c r="BB6067" s="79"/>
      <c r="BC6067" s="94"/>
      <c r="BE6067" s="97"/>
      <c r="BF6067" s="97"/>
      <c r="BG6067" s="40"/>
      <c r="BK6067" s="40"/>
      <c r="BL6067" s="79"/>
      <c r="BM6067" s="94"/>
      <c r="BO6067" s="97"/>
      <c r="BQ6067" s="40"/>
      <c r="BR6067" s="94"/>
      <c r="BS6067" s="94"/>
      <c r="BT6067" s="94"/>
      <c r="BU6067" s="40"/>
      <c r="BV6067" s="82"/>
      <c r="BW6067" s="94"/>
      <c r="BX6067" s="48"/>
      <c r="BY6067" s="97"/>
      <c r="BZ6067" s="48"/>
      <c r="CA6067" s="40"/>
      <c r="CB6067" s="94"/>
      <c r="CC6067" s="94"/>
      <c r="CD6067" s="94"/>
      <c r="CE6067" s="40"/>
      <c r="CF6067" s="73"/>
      <c r="CG6067" s="41"/>
      <c r="CH6067" s="41"/>
      <c r="CI6067" s="41"/>
      <c r="CJ6067" s="41"/>
      <c r="CK6067" s="41"/>
      <c r="CL6067" s="68"/>
      <c r="CM6067" s="41"/>
      <c r="CN6067" s="41"/>
      <c r="CO6067" s="39"/>
      <c r="CP6067" s="78"/>
    </row>
    <row r="6068" spans="1:94" s="38" customFormat="1" x14ac:dyDescent="0.25">
      <c r="A6068" s="38">
        <v>6065</v>
      </c>
      <c r="F6068" s="39"/>
      <c r="Q6068" s="39"/>
      <c r="R6068" s="40"/>
      <c r="S6068" s="40"/>
      <c r="T6068" s="39"/>
      <c r="AG6068" s="110"/>
      <c r="AH6068" s="94"/>
      <c r="AJ6068" s="97"/>
      <c r="AL6068" s="39"/>
      <c r="AP6068" s="39"/>
      <c r="AQ6068" s="77"/>
      <c r="AR6068" s="94"/>
      <c r="AT6068" s="97"/>
      <c r="BB6068" s="79"/>
      <c r="BC6068" s="94"/>
      <c r="BE6068" s="97"/>
      <c r="BF6068" s="97"/>
      <c r="BG6068" s="40"/>
      <c r="BK6068" s="40"/>
      <c r="BL6068" s="79"/>
      <c r="BM6068" s="94"/>
      <c r="BO6068" s="97"/>
      <c r="BQ6068" s="40"/>
      <c r="BR6068" s="94"/>
      <c r="BS6068" s="94"/>
      <c r="BT6068" s="94"/>
      <c r="BU6068" s="40"/>
      <c r="BV6068" s="82"/>
      <c r="BW6068" s="94"/>
      <c r="BX6068" s="48"/>
      <c r="BY6068" s="97"/>
      <c r="BZ6068" s="48"/>
      <c r="CA6068" s="40"/>
      <c r="CB6068" s="94"/>
      <c r="CC6068" s="94"/>
      <c r="CD6068" s="94"/>
      <c r="CE6068" s="40"/>
      <c r="CF6068" s="73"/>
      <c r="CG6068" s="41"/>
      <c r="CH6068" s="41"/>
      <c r="CI6068" s="41"/>
      <c r="CJ6068" s="41"/>
      <c r="CK6068" s="41"/>
      <c r="CL6068" s="68"/>
      <c r="CM6068" s="41"/>
      <c r="CN6068" s="41"/>
      <c r="CO6068" s="39"/>
      <c r="CP6068" s="78"/>
    </row>
    <row r="6069" spans="1:94" s="38" customFormat="1" x14ac:dyDescent="0.25">
      <c r="A6069" s="38">
        <v>6066</v>
      </c>
      <c r="F6069" s="39"/>
      <c r="Q6069" s="39"/>
      <c r="R6069" s="40"/>
      <c r="S6069" s="40"/>
      <c r="T6069" s="39"/>
      <c r="AG6069" s="110"/>
      <c r="AH6069" s="94"/>
      <c r="AJ6069" s="97"/>
      <c r="AL6069" s="39"/>
      <c r="AP6069" s="39"/>
      <c r="AQ6069" s="77"/>
      <c r="AR6069" s="94"/>
      <c r="AT6069" s="97"/>
      <c r="BB6069" s="79"/>
      <c r="BC6069" s="94"/>
      <c r="BE6069" s="97"/>
      <c r="BF6069" s="97"/>
      <c r="BG6069" s="40"/>
      <c r="BK6069" s="40"/>
      <c r="BL6069" s="79"/>
      <c r="BM6069" s="94"/>
      <c r="BO6069" s="97"/>
      <c r="BQ6069" s="40"/>
      <c r="BR6069" s="94"/>
      <c r="BS6069" s="94"/>
      <c r="BT6069" s="94"/>
      <c r="BU6069" s="40"/>
      <c r="BV6069" s="82"/>
      <c r="BW6069" s="94"/>
      <c r="BX6069" s="48"/>
      <c r="BY6069" s="97"/>
      <c r="BZ6069" s="48"/>
      <c r="CA6069" s="40"/>
      <c r="CB6069" s="94"/>
      <c r="CC6069" s="94"/>
      <c r="CD6069" s="94"/>
      <c r="CE6069" s="40"/>
      <c r="CF6069" s="73"/>
      <c r="CG6069" s="41"/>
      <c r="CH6069" s="41"/>
      <c r="CI6069" s="41"/>
      <c r="CJ6069" s="41"/>
      <c r="CK6069" s="41"/>
      <c r="CL6069" s="68"/>
      <c r="CM6069" s="41"/>
      <c r="CN6069" s="41"/>
      <c r="CO6069" s="39"/>
      <c r="CP6069" s="78"/>
    </row>
    <row r="6070" spans="1:94" s="38" customFormat="1" x14ac:dyDescent="0.25">
      <c r="A6070" s="38">
        <v>6067</v>
      </c>
      <c r="F6070" s="39"/>
      <c r="Q6070" s="39"/>
      <c r="R6070" s="40"/>
      <c r="S6070" s="40"/>
      <c r="T6070" s="39"/>
      <c r="AG6070" s="110"/>
      <c r="AH6070" s="94"/>
      <c r="AJ6070" s="97"/>
      <c r="AL6070" s="39"/>
      <c r="AP6070" s="39"/>
      <c r="AQ6070" s="77"/>
      <c r="AR6070" s="94"/>
      <c r="AT6070" s="97"/>
      <c r="BB6070" s="79"/>
      <c r="BC6070" s="94"/>
      <c r="BE6070" s="97"/>
      <c r="BF6070" s="97"/>
      <c r="BG6070" s="40"/>
      <c r="BK6070" s="40"/>
      <c r="BL6070" s="79"/>
      <c r="BM6070" s="94"/>
      <c r="BO6070" s="97"/>
      <c r="BQ6070" s="40"/>
      <c r="BR6070" s="94"/>
      <c r="BS6070" s="94"/>
      <c r="BT6070" s="94"/>
      <c r="BU6070" s="40"/>
      <c r="BV6070" s="82"/>
      <c r="BW6070" s="94"/>
      <c r="BX6070" s="48"/>
      <c r="BY6070" s="97"/>
      <c r="BZ6070" s="48"/>
      <c r="CA6070" s="40"/>
      <c r="CB6070" s="94"/>
      <c r="CC6070" s="94"/>
      <c r="CD6070" s="94"/>
      <c r="CE6070" s="40"/>
      <c r="CF6070" s="73"/>
      <c r="CG6070" s="41"/>
      <c r="CH6070" s="41"/>
      <c r="CI6070" s="41"/>
      <c r="CJ6070" s="41"/>
      <c r="CK6070" s="41"/>
      <c r="CL6070" s="68"/>
      <c r="CM6070" s="41"/>
      <c r="CN6070" s="41"/>
      <c r="CO6070" s="39"/>
      <c r="CP6070" s="78"/>
    </row>
    <row r="6071" spans="1:94" s="38" customFormat="1" x14ac:dyDescent="0.25">
      <c r="A6071" s="38">
        <v>6068</v>
      </c>
      <c r="F6071" s="39"/>
      <c r="Q6071" s="39"/>
      <c r="R6071" s="40"/>
      <c r="S6071" s="40"/>
      <c r="T6071" s="39"/>
      <c r="AG6071" s="110"/>
      <c r="AH6071" s="94"/>
      <c r="AJ6071" s="97"/>
      <c r="AL6071" s="39"/>
      <c r="AP6071" s="39"/>
      <c r="AQ6071" s="77"/>
      <c r="AR6071" s="94"/>
      <c r="AT6071" s="97"/>
      <c r="BB6071" s="79"/>
      <c r="BC6071" s="94"/>
      <c r="BE6071" s="97"/>
      <c r="BF6071" s="97"/>
      <c r="BG6071" s="40"/>
      <c r="BK6071" s="40"/>
      <c r="BL6071" s="79"/>
      <c r="BM6071" s="94"/>
      <c r="BO6071" s="97"/>
      <c r="BQ6071" s="40"/>
      <c r="BR6071" s="94"/>
      <c r="BS6071" s="94"/>
      <c r="BT6071" s="94"/>
      <c r="BU6071" s="40"/>
      <c r="BV6071" s="82"/>
      <c r="BW6071" s="94"/>
      <c r="BX6071" s="48"/>
      <c r="BY6071" s="97"/>
      <c r="BZ6071" s="48"/>
      <c r="CA6071" s="40"/>
      <c r="CB6071" s="94"/>
      <c r="CC6071" s="94"/>
      <c r="CD6071" s="94"/>
      <c r="CE6071" s="40"/>
      <c r="CF6071" s="73"/>
      <c r="CG6071" s="41"/>
      <c r="CH6071" s="41"/>
      <c r="CI6071" s="41"/>
      <c r="CJ6071" s="41"/>
      <c r="CK6071" s="41"/>
      <c r="CL6071" s="68"/>
      <c r="CM6071" s="41"/>
      <c r="CN6071" s="41"/>
      <c r="CO6071" s="39"/>
      <c r="CP6071" s="78"/>
    </row>
    <row r="6072" spans="1:94" s="38" customFormat="1" x14ac:dyDescent="0.25">
      <c r="A6072" s="38">
        <v>6069</v>
      </c>
      <c r="F6072" s="39"/>
      <c r="Q6072" s="39"/>
      <c r="R6072" s="40"/>
      <c r="S6072" s="40"/>
      <c r="T6072" s="39"/>
      <c r="AG6072" s="110"/>
      <c r="AH6072" s="94"/>
      <c r="AJ6072" s="97"/>
      <c r="AL6072" s="39"/>
      <c r="AP6072" s="39"/>
      <c r="AQ6072" s="77"/>
      <c r="AR6072" s="94"/>
      <c r="AT6072" s="97"/>
      <c r="BB6072" s="79"/>
      <c r="BC6072" s="94"/>
      <c r="BE6072" s="97"/>
      <c r="BF6072" s="97"/>
      <c r="BG6072" s="40"/>
      <c r="BK6072" s="40"/>
      <c r="BL6072" s="79"/>
      <c r="BM6072" s="94"/>
      <c r="BO6072" s="97"/>
      <c r="BQ6072" s="40"/>
      <c r="BR6072" s="94"/>
      <c r="BS6072" s="94"/>
      <c r="BT6072" s="94"/>
      <c r="BU6072" s="40"/>
      <c r="BV6072" s="82"/>
      <c r="BW6072" s="94"/>
      <c r="BX6072" s="48"/>
      <c r="BY6072" s="97"/>
      <c r="BZ6072" s="48"/>
      <c r="CA6072" s="40"/>
      <c r="CB6072" s="94"/>
      <c r="CC6072" s="94"/>
      <c r="CD6072" s="94"/>
      <c r="CE6072" s="40"/>
      <c r="CF6072" s="73"/>
      <c r="CG6072" s="41"/>
      <c r="CH6072" s="41"/>
      <c r="CI6072" s="41"/>
      <c r="CJ6072" s="41"/>
      <c r="CK6072" s="41"/>
      <c r="CL6072" s="68"/>
      <c r="CM6072" s="41"/>
      <c r="CN6072" s="41"/>
      <c r="CO6072" s="39"/>
      <c r="CP6072" s="78"/>
    </row>
    <row r="6073" spans="1:94" s="38" customFormat="1" x14ac:dyDescent="0.25">
      <c r="A6073" s="38">
        <v>6070</v>
      </c>
      <c r="F6073" s="39"/>
      <c r="Q6073" s="39"/>
      <c r="R6073" s="40"/>
      <c r="S6073" s="40"/>
      <c r="T6073" s="39"/>
      <c r="AG6073" s="110"/>
      <c r="AH6073" s="94"/>
      <c r="AJ6073" s="97"/>
      <c r="AL6073" s="39"/>
      <c r="AP6073" s="39"/>
      <c r="AQ6073" s="77"/>
      <c r="AR6073" s="94"/>
      <c r="AT6073" s="97"/>
      <c r="BB6073" s="79"/>
      <c r="BC6073" s="94"/>
      <c r="BE6073" s="97"/>
      <c r="BF6073" s="97"/>
      <c r="BG6073" s="40"/>
      <c r="BK6073" s="40"/>
      <c r="BL6073" s="79"/>
      <c r="BM6073" s="94"/>
      <c r="BO6073" s="97"/>
      <c r="BQ6073" s="40"/>
      <c r="BR6073" s="94"/>
      <c r="BS6073" s="94"/>
      <c r="BT6073" s="94"/>
      <c r="BU6073" s="40"/>
      <c r="BV6073" s="82"/>
      <c r="BW6073" s="94"/>
      <c r="BX6073" s="48"/>
      <c r="BY6073" s="97"/>
      <c r="BZ6073" s="48"/>
      <c r="CA6073" s="40"/>
      <c r="CB6073" s="94"/>
      <c r="CC6073" s="94"/>
      <c r="CD6073" s="94"/>
      <c r="CE6073" s="40"/>
      <c r="CF6073" s="73"/>
      <c r="CG6073" s="41"/>
      <c r="CH6073" s="41"/>
      <c r="CI6073" s="41"/>
      <c r="CJ6073" s="41"/>
      <c r="CK6073" s="41"/>
      <c r="CL6073" s="68"/>
      <c r="CM6073" s="41"/>
      <c r="CN6073" s="41"/>
      <c r="CO6073" s="39"/>
      <c r="CP6073" s="78"/>
    </row>
    <row r="6074" spans="1:94" s="38" customFormat="1" x14ac:dyDescent="0.25">
      <c r="A6074" s="38">
        <v>6071</v>
      </c>
      <c r="F6074" s="39"/>
      <c r="Q6074" s="39"/>
      <c r="R6074" s="40"/>
      <c r="S6074" s="40"/>
      <c r="T6074" s="39"/>
      <c r="AG6074" s="110"/>
      <c r="AH6074" s="94"/>
      <c r="AJ6074" s="97"/>
      <c r="AL6074" s="39"/>
      <c r="AP6074" s="39"/>
      <c r="AQ6074" s="77"/>
      <c r="AR6074" s="94"/>
      <c r="AT6074" s="97"/>
      <c r="BB6074" s="79"/>
      <c r="BC6074" s="94"/>
      <c r="BE6074" s="97"/>
      <c r="BF6074" s="97"/>
      <c r="BG6074" s="40"/>
      <c r="BK6074" s="40"/>
      <c r="BL6074" s="79"/>
      <c r="BM6074" s="94"/>
      <c r="BO6074" s="97"/>
      <c r="BQ6074" s="40"/>
      <c r="BR6074" s="94"/>
      <c r="BS6074" s="94"/>
      <c r="BT6074" s="94"/>
      <c r="BU6074" s="40"/>
      <c r="BV6074" s="82"/>
      <c r="BW6074" s="94"/>
      <c r="BX6074" s="48"/>
      <c r="BY6074" s="97"/>
      <c r="BZ6074" s="48"/>
      <c r="CA6074" s="40"/>
      <c r="CB6074" s="94"/>
      <c r="CC6074" s="94"/>
      <c r="CD6074" s="94"/>
      <c r="CE6074" s="40"/>
      <c r="CF6074" s="73"/>
      <c r="CG6074" s="41"/>
      <c r="CH6074" s="41"/>
      <c r="CI6074" s="41"/>
      <c r="CJ6074" s="41"/>
      <c r="CK6074" s="41"/>
      <c r="CL6074" s="68"/>
      <c r="CM6074" s="41"/>
      <c r="CN6074" s="41"/>
      <c r="CO6074" s="39"/>
      <c r="CP6074" s="78"/>
    </row>
    <row r="6075" spans="1:94" s="38" customFormat="1" x14ac:dyDescent="0.25">
      <c r="A6075" s="38">
        <v>6072</v>
      </c>
      <c r="F6075" s="39"/>
      <c r="Q6075" s="39"/>
      <c r="R6075" s="40"/>
      <c r="S6075" s="40"/>
      <c r="T6075" s="39"/>
      <c r="AG6075" s="110"/>
      <c r="AH6075" s="94"/>
      <c r="AJ6075" s="97"/>
      <c r="AL6075" s="39"/>
      <c r="AP6075" s="39"/>
      <c r="AQ6075" s="77"/>
      <c r="AR6075" s="94"/>
      <c r="AT6075" s="97"/>
      <c r="BB6075" s="79"/>
      <c r="BC6075" s="94"/>
      <c r="BE6075" s="97"/>
      <c r="BF6075" s="97"/>
      <c r="BG6075" s="40"/>
      <c r="BK6075" s="40"/>
      <c r="BL6075" s="79"/>
      <c r="BM6075" s="94"/>
      <c r="BO6075" s="97"/>
      <c r="BQ6075" s="40"/>
      <c r="BR6075" s="94"/>
      <c r="BS6075" s="94"/>
      <c r="BT6075" s="94"/>
      <c r="BU6075" s="40"/>
      <c r="BV6075" s="82"/>
      <c r="BW6075" s="94"/>
      <c r="BX6075" s="48"/>
      <c r="BY6075" s="97"/>
      <c r="BZ6075" s="48"/>
      <c r="CA6075" s="40"/>
      <c r="CB6075" s="94"/>
      <c r="CC6075" s="94"/>
      <c r="CD6075" s="94"/>
      <c r="CE6075" s="40"/>
      <c r="CF6075" s="73"/>
      <c r="CG6075" s="41"/>
      <c r="CH6075" s="41"/>
      <c r="CI6075" s="41"/>
      <c r="CJ6075" s="41"/>
      <c r="CK6075" s="41"/>
      <c r="CL6075" s="68"/>
      <c r="CM6075" s="41"/>
      <c r="CN6075" s="41"/>
      <c r="CO6075" s="39"/>
      <c r="CP6075" s="78"/>
    </row>
    <row r="6076" spans="1:94" s="38" customFormat="1" x14ac:dyDescent="0.25">
      <c r="A6076" s="38">
        <v>6073</v>
      </c>
      <c r="F6076" s="39"/>
      <c r="Q6076" s="39"/>
      <c r="R6076" s="40"/>
      <c r="S6076" s="40"/>
      <c r="T6076" s="39"/>
      <c r="AG6076" s="110"/>
      <c r="AH6076" s="94"/>
      <c r="AJ6076" s="97"/>
      <c r="AL6076" s="39"/>
      <c r="AP6076" s="39"/>
      <c r="AQ6076" s="77"/>
      <c r="AR6076" s="94"/>
      <c r="AT6076" s="97"/>
      <c r="BB6076" s="79"/>
      <c r="BC6076" s="94"/>
      <c r="BE6076" s="97"/>
      <c r="BF6076" s="97"/>
      <c r="BG6076" s="40"/>
      <c r="BK6076" s="40"/>
      <c r="BL6076" s="79"/>
      <c r="BM6076" s="94"/>
      <c r="BO6076" s="97"/>
      <c r="BQ6076" s="40"/>
      <c r="BR6076" s="94"/>
      <c r="BS6076" s="94"/>
      <c r="BT6076" s="94"/>
      <c r="BU6076" s="40"/>
      <c r="BV6076" s="82"/>
      <c r="BW6076" s="94"/>
      <c r="BX6076" s="48"/>
      <c r="BY6076" s="97"/>
      <c r="BZ6076" s="48"/>
      <c r="CA6076" s="40"/>
      <c r="CB6076" s="94"/>
      <c r="CC6076" s="94"/>
      <c r="CD6076" s="94"/>
      <c r="CE6076" s="40"/>
      <c r="CF6076" s="73"/>
      <c r="CG6076" s="41"/>
      <c r="CH6076" s="41"/>
      <c r="CI6076" s="41"/>
      <c r="CJ6076" s="41"/>
      <c r="CK6076" s="41"/>
      <c r="CL6076" s="68"/>
      <c r="CM6076" s="41"/>
      <c r="CN6076" s="41"/>
      <c r="CO6076" s="39"/>
      <c r="CP6076" s="78"/>
    </row>
    <row r="6077" spans="1:94" s="38" customFormat="1" x14ac:dyDescent="0.25">
      <c r="A6077" s="38">
        <v>6074</v>
      </c>
      <c r="F6077" s="39"/>
      <c r="Q6077" s="39"/>
      <c r="R6077" s="40"/>
      <c r="S6077" s="40"/>
      <c r="T6077" s="39"/>
      <c r="AG6077" s="110"/>
      <c r="AH6077" s="94"/>
      <c r="AJ6077" s="97"/>
      <c r="AL6077" s="39"/>
      <c r="AP6077" s="39"/>
      <c r="AQ6077" s="77"/>
      <c r="AR6077" s="94"/>
      <c r="AT6077" s="97"/>
      <c r="BB6077" s="79"/>
      <c r="BC6077" s="94"/>
      <c r="BE6077" s="97"/>
      <c r="BF6077" s="97"/>
      <c r="BG6077" s="40"/>
      <c r="BK6077" s="40"/>
      <c r="BL6077" s="79"/>
      <c r="BM6077" s="94"/>
      <c r="BO6077" s="97"/>
      <c r="BQ6077" s="40"/>
      <c r="BR6077" s="94"/>
      <c r="BS6077" s="94"/>
      <c r="BT6077" s="94"/>
      <c r="BU6077" s="40"/>
      <c r="BV6077" s="82"/>
      <c r="BW6077" s="94"/>
      <c r="BX6077" s="48"/>
      <c r="BY6077" s="97"/>
      <c r="BZ6077" s="48"/>
      <c r="CA6077" s="40"/>
      <c r="CB6077" s="94"/>
      <c r="CC6077" s="94"/>
      <c r="CD6077" s="94"/>
      <c r="CE6077" s="40"/>
      <c r="CF6077" s="73"/>
      <c r="CG6077" s="41"/>
      <c r="CH6077" s="41"/>
      <c r="CI6077" s="41"/>
      <c r="CJ6077" s="41"/>
      <c r="CK6077" s="41"/>
      <c r="CL6077" s="68"/>
      <c r="CM6077" s="41"/>
      <c r="CN6077" s="41"/>
      <c r="CO6077" s="39"/>
      <c r="CP6077" s="78"/>
    </row>
    <row r="6078" spans="1:94" s="38" customFormat="1" x14ac:dyDescent="0.25">
      <c r="A6078" s="38">
        <v>6075</v>
      </c>
      <c r="F6078" s="39"/>
      <c r="Q6078" s="39"/>
      <c r="R6078" s="40"/>
      <c r="S6078" s="40"/>
      <c r="T6078" s="39"/>
      <c r="AG6078" s="110"/>
      <c r="AH6078" s="94"/>
      <c r="AJ6078" s="97"/>
      <c r="AL6078" s="39"/>
      <c r="AP6078" s="39"/>
      <c r="AQ6078" s="77"/>
      <c r="AR6078" s="94"/>
      <c r="AT6078" s="97"/>
      <c r="BB6078" s="79"/>
      <c r="BC6078" s="94"/>
      <c r="BE6078" s="97"/>
      <c r="BF6078" s="97"/>
      <c r="BG6078" s="40"/>
      <c r="BK6078" s="40"/>
      <c r="BL6078" s="79"/>
      <c r="BM6078" s="94"/>
      <c r="BO6078" s="97"/>
      <c r="BQ6078" s="40"/>
      <c r="BR6078" s="94"/>
      <c r="BS6078" s="94"/>
      <c r="BT6078" s="94"/>
      <c r="BU6078" s="40"/>
      <c r="BV6078" s="82"/>
      <c r="BW6078" s="94"/>
      <c r="BX6078" s="48"/>
      <c r="BY6078" s="97"/>
      <c r="BZ6078" s="48"/>
      <c r="CA6078" s="40"/>
      <c r="CB6078" s="94"/>
      <c r="CC6078" s="94"/>
      <c r="CD6078" s="94"/>
      <c r="CE6078" s="40"/>
      <c r="CF6078" s="73"/>
      <c r="CG6078" s="41"/>
      <c r="CH6078" s="41"/>
      <c r="CI6078" s="41"/>
      <c r="CJ6078" s="41"/>
      <c r="CK6078" s="41"/>
      <c r="CL6078" s="68"/>
      <c r="CM6078" s="41"/>
      <c r="CN6078" s="41"/>
      <c r="CO6078" s="39"/>
      <c r="CP6078" s="78"/>
    </row>
    <row r="6079" spans="1:94" s="38" customFormat="1" x14ac:dyDescent="0.25">
      <c r="A6079" s="38">
        <v>6076</v>
      </c>
      <c r="F6079" s="39"/>
      <c r="Q6079" s="39"/>
      <c r="R6079" s="40"/>
      <c r="S6079" s="40"/>
      <c r="T6079" s="39"/>
      <c r="AG6079" s="110"/>
      <c r="AH6079" s="94"/>
      <c r="AJ6079" s="97"/>
      <c r="AL6079" s="39"/>
      <c r="AP6079" s="39"/>
      <c r="AQ6079" s="77"/>
      <c r="AR6079" s="94"/>
      <c r="AT6079" s="97"/>
      <c r="BB6079" s="79"/>
      <c r="BC6079" s="94"/>
      <c r="BE6079" s="97"/>
      <c r="BF6079" s="97"/>
      <c r="BG6079" s="40"/>
      <c r="BK6079" s="40"/>
      <c r="BL6079" s="79"/>
      <c r="BM6079" s="94"/>
      <c r="BO6079" s="97"/>
      <c r="BQ6079" s="40"/>
      <c r="BR6079" s="94"/>
      <c r="BS6079" s="94"/>
      <c r="BT6079" s="94"/>
      <c r="BU6079" s="40"/>
      <c r="BV6079" s="82"/>
      <c r="BW6079" s="94"/>
      <c r="BX6079" s="48"/>
      <c r="BY6079" s="97"/>
      <c r="BZ6079" s="48"/>
      <c r="CA6079" s="40"/>
      <c r="CB6079" s="94"/>
      <c r="CC6079" s="94"/>
      <c r="CD6079" s="94"/>
      <c r="CE6079" s="40"/>
      <c r="CF6079" s="73"/>
      <c r="CG6079" s="41"/>
      <c r="CH6079" s="41"/>
      <c r="CI6079" s="41"/>
      <c r="CJ6079" s="41"/>
      <c r="CK6079" s="41"/>
      <c r="CL6079" s="68"/>
      <c r="CM6079" s="41"/>
      <c r="CN6079" s="41"/>
      <c r="CO6079" s="39"/>
      <c r="CP6079" s="78"/>
    </row>
    <row r="6080" spans="1:94" s="38" customFormat="1" x14ac:dyDescent="0.25">
      <c r="A6080" s="38">
        <v>6077</v>
      </c>
      <c r="F6080" s="39"/>
      <c r="Q6080" s="39"/>
      <c r="R6080" s="40"/>
      <c r="S6080" s="40"/>
      <c r="T6080" s="39"/>
      <c r="AG6080" s="110"/>
      <c r="AH6080" s="94"/>
      <c r="AJ6080" s="97"/>
      <c r="AL6080" s="39"/>
      <c r="AP6080" s="39"/>
      <c r="AQ6080" s="77"/>
      <c r="AR6080" s="94"/>
      <c r="AT6080" s="97"/>
      <c r="BB6080" s="79"/>
      <c r="BC6080" s="94"/>
      <c r="BE6080" s="97"/>
      <c r="BF6080" s="97"/>
      <c r="BG6080" s="40"/>
      <c r="BK6080" s="40"/>
      <c r="BL6080" s="79"/>
      <c r="BM6080" s="94"/>
      <c r="BO6080" s="97"/>
      <c r="BQ6080" s="40"/>
      <c r="BR6080" s="94"/>
      <c r="BS6080" s="94"/>
      <c r="BT6080" s="94"/>
      <c r="BU6080" s="40"/>
      <c r="BV6080" s="82"/>
      <c r="BW6080" s="94"/>
      <c r="BX6080" s="48"/>
      <c r="BY6080" s="97"/>
      <c r="BZ6080" s="48"/>
      <c r="CA6080" s="40"/>
      <c r="CB6080" s="94"/>
      <c r="CC6080" s="94"/>
      <c r="CD6080" s="94"/>
      <c r="CE6080" s="40"/>
      <c r="CF6080" s="73"/>
      <c r="CG6080" s="41"/>
      <c r="CH6080" s="41"/>
      <c r="CI6080" s="41"/>
      <c r="CJ6080" s="41"/>
      <c r="CK6080" s="41"/>
      <c r="CL6080" s="68"/>
      <c r="CM6080" s="41"/>
      <c r="CN6080" s="41"/>
      <c r="CO6080" s="39"/>
      <c r="CP6080" s="78"/>
    </row>
    <row r="6081" spans="1:94" s="38" customFormat="1" x14ac:dyDescent="0.25">
      <c r="A6081" s="38">
        <v>6078</v>
      </c>
      <c r="F6081" s="39"/>
      <c r="Q6081" s="39"/>
      <c r="R6081" s="40"/>
      <c r="S6081" s="40"/>
      <c r="T6081" s="39"/>
      <c r="AG6081" s="110"/>
      <c r="AH6081" s="94"/>
      <c r="AJ6081" s="97"/>
      <c r="AL6081" s="39"/>
      <c r="AP6081" s="39"/>
      <c r="AQ6081" s="77"/>
      <c r="AR6081" s="94"/>
      <c r="AT6081" s="97"/>
      <c r="BB6081" s="79"/>
      <c r="BC6081" s="94"/>
      <c r="BE6081" s="97"/>
      <c r="BF6081" s="97"/>
      <c r="BG6081" s="40"/>
      <c r="BK6081" s="40"/>
      <c r="BL6081" s="79"/>
      <c r="BM6081" s="94"/>
      <c r="BO6081" s="97"/>
      <c r="BQ6081" s="40"/>
      <c r="BR6081" s="94"/>
      <c r="BS6081" s="94"/>
      <c r="BT6081" s="94"/>
      <c r="BU6081" s="40"/>
      <c r="BV6081" s="82"/>
      <c r="BW6081" s="94"/>
      <c r="BX6081" s="48"/>
      <c r="BY6081" s="97"/>
      <c r="BZ6081" s="48"/>
      <c r="CA6081" s="40"/>
      <c r="CB6081" s="94"/>
      <c r="CC6081" s="94"/>
      <c r="CD6081" s="94"/>
      <c r="CE6081" s="40"/>
      <c r="CF6081" s="73"/>
      <c r="CG6081" s="41"/>
      <c r="CH6081" s="41"/>
      <c r="CI6081" s="41"/>
      <c r="CJ6081" s="41"/>
      <c r="CK6081" s="41"/>
      <c r="CL6081" s="68"/>
      <c r="CM6081" s="41"/>
      <c r="CN6081" s="41"/>
      <c r="CO6081" s="39"/>
      <c r="CP6081" s="78"/>
    </row>
    <row r="6082" spans="1:94" s="38" customFormat="1" x14ac:dyDescent="0.25">
      <c r="A6082" s="38">
        <v>6079</v>
      </c>
      <c r="F6082" s="39"/>
      <c r="Q6082" s="39"/>
      <c r="R6082" s="40"/>
      <c r="S6082" s="40"/>
      <c r="T6082" s="39"/>
      <c r="AG6082" s="110"/>
      <c r="AH6082" s="94"/>
      <c r="AJ6082" s="97"/>
      <c r="AL6082" s="39"/>
      <c r="AP6082" s="39"/>
      <c r="AQ6082" s="77"/>
      <c r="AR6082" s="94"/>
      <c r="AT6082" s="97"/>
      <c r="BB6082" s="79"/>
      <c r="BC6082" s="94"/>
      <c r="BE6082" s="97"/>
      <c r="BF6082" s="97"/>
      <c r="BG6082" s="40"/>
      <c r="BK6082" s="40"/>
      <c r="BL6082" s="79"/>
      <c r="BM6082" s="94"/>
      <c r="BO6082" s="97"/>
      <c r="BQ6082" s="40"/>
      <c r="BR6082" s="94"/>
      <c r="BS6082" s="94"/>
      <c r="BT6082" s="94"/>
      <c r="BU6082" s="40"/>
      <c r="BV6082" s="82"/>
      <c r="BW6082" s="94"/>
      <c r="BX6082" s="48"/>
      <c r="BY6082" s="97"/>
      <c r="BZ6082" s="48"/>
      <c r="CA6082" s="40"/>
      <c r="CB6082" s="94"/>
      <c r="CC6082" s="94"/>
      <c r="CD6082" s="94"/>
      <c r="CE6082" s="40"/>
      <c r="CF6082" s="73"/>
      <c r="CG6082" s="41"/>
      <c r="CH6082" s="41"/>
      <c r="CI6082" s="41"/>
      <c r="CJ6082" s="41"/>
      <c r="CK6082" s="41"/>
      <c r="CL6082" s="68"/>
      <c r="CM6082" s="41"/>
      <c r="CN6082" s="41"/>
      <c r="CO6082" s="39"/>
      <c r="CP6082" s="78"/>
    </row>
    <row r="6083" spans="1:94" s="38" customFormat="1" x14ac:dyDescent="0.25">
      <c r="A6083" s="38">
        <v>6080</v>
      </c>
      <c r="F6083" s="39"/>
      <c r="Q6083" s="39"/>
      <c r="R6083" s="40"/>
      <c r="S6083" s="40"/>
      <c r="T6083" s="39"/>
      <c r="AG6083" s="110"/>
      <c r="AH6083" s="94"/>
      <c r="AJ6083" s="97"/>
      <c r="AL6083" s="39"/>
      <c r="AP6083" s="39"/>
      <c r="AQ6083" s="77"/>
      <c r="AR6083" s="94"/>
      <c r="AT6083" s="97"/>
      <c r="BB6083" s="79"/>
      <c r="BC6083" s="94"/>
      <c r="BE6083" s="97"/>
      <c r="BF6083" s="97"/>
      <c r="BG6083" s="40"/>
      <c r="BK6083" s="40"/>
      <c r="BL6083" s="79"/>
      <c r="BM6083" s="94"/>
      <c r="BO6083" s="97"/>
      <c r="BQ6083" s="40"/>
      <c r="BR6083" s="94"/>
      <c r="BS6083" s="94"/>
      <c r="BT6083" s="94"/>
      <c r="BU6083" s="40"/>
      <c r="BV6083" s="82"/>
      <c r="BW6083" s="94"/>
      <c r="BX6083" s="48"/>
      <c r="BY6083" s="97"/>
      <c r="BZ6083" s="48"/>
      <c r="CA6083" s="40"/>
      <c r="CB6083" s="94"/>
      <c r="CC6083" s="94"/>
      <c r="CD6083" s="94"/>
      <c r="CE6083" s="40"/>
      <c r="CF6083" s="73"/>
      <c r="CG6083" s="41"/>
      <c r="CH6083" s="41"/>
      <c r="CI6083" s="41"/>
      <c r="CJ6083" s="41"/>
      <c r="CK6083" s="41"/>
      <c r="CL6083" s="68"/>
      <c r="CM6083" s="41"/>
      <c r="CN6083" s="41"/>
      <c r="CO6083" s="39"/>
      <c r="CP6083" s="78"/>
    </row>
    <row r="6084" spans="1:94" s="38" customFormat="1" x14ac:dyDescent="0.25">
      <c r="A6084" s="38">
        <v>6081</v>
      </c>
      <c r="F6084" s="39"/>
      <c r="Q6084" s="39"/>
      <c r="R6084" s="40"/>
      <c r="S6084" s="40"/>
      <c r="T6084" s="39"/>
      <c r="AG6084" s="110"/>
      <c r="AH6084" s="94"/>
      <c r="AJ6084" s="97"/>
      <c r="AL6084" s="39"/>
      <c r="AP6084" s="39"/>
      <c r="AQ6084" s="77"/>
      <c r="AR6084" s="94"/>
      <c r="AT6084" s="97"/>
      <c r="BB6084" s="79"/>
      <c r="BC6084" s="94"/>
      <c r="BE6084" s="97"/>
      <c r="BF6084" s="97"/>
      <c r="BG6084" s="40"/>
      <c r="BK6084" s="40"/>
      <c r="BL6084" s="79"/>
      <c r="BM6084" s="94"/>
      <c r="BO6084" s="97"/>
      <c r="BQ6084" s="40"/>
      <c r="BR6084" s="94"/>
      <c r="BS6084" s="94"/>
      <c r="BT6084" s="94"/>
      <c r="BU6084" s="40"/>
      <c r="BV6084" s="82"/>
      <c r="BW6084" s="94"/>
      <c r="BX6084" s="48"/>
      <c r="BY6084" s="97"/>
      <c r="BZ6084" s="48"/>
      <c r="CA6084" s="40"/>
      <c r="CB6084" s="94"/>
      <c r="CC6084" s="94"/>
      <c r="CD6084" s="94"/>
      <c r="CE6084" s="40"/>
      <c r="CF6084" s="73"/>
      <c r="CG6084" s="41"/>
      <c r="CH6084" s="41"/>
      <c r="CI6084" s="41"/>
      <c r="CJ6084" s="41"/>
      <c r="CK6084" s="41"/>
      <c r="CL6084" s="68"/>
      <c r="CM6084" s="41"/>
      <c r="CN6084" s="41"/>
      <c r="CO6084" s="39"/>
      <c r="CP6084" s="78"/>
    </row>
    <row r="6085" spans="1:94" s="38" customFormat="1" x14ac:dyDescent="0.25">
      <c r="A6085" s="38">
        <v>6082</v>
      </c>
      <c r="F6085" s="39"/>
      <c r="Q6085" s="39"/>
      <c r="R6085" s="40"/>
      <c r="S6085" s="40"/>
      <c r="T6085" s="39"/>
      <c r="AG6085" s="110"/>
      <c r="AH6085" s="94"/>
      <c r="AJ6085" s="97"/>
      <c r="AL6085" s="39"/>
      <c r="AP6085" s="39"/>
      <c r="AQ6085" s="77"/>
      <c r="AR6085" s="94"/>
      <c r="AT6085" s="97"/>
      <c r="BB6085" s="79"/>
      <c r="BC6085" s="94"/>
      <c r="BE6085" s="97"/>
      <c r="BF6085" s="97"/>
      <c r="BG6085" s="40"/>
      <c r="BK6085" s="40"/>
      <c r="BL6085" s="79"/>
      <c r="BM6085" s="94"/>
      <c r="BO6085" s="97"/>
      <c r="BQ6085" s="40"/>
      <c r="BR6085" s="94"/>
      <c r="BS6085" s="94"/>
      <c r="BT6085" s="94"/>
      <c r="BU6085" s="40"/>
      <c r="BV6085" s="82"/>
      <c r="BW6085" s="94"/>
      <c r="BX6085" s="48"/>
      <c r="BY6085" s="97"/>
      <c r="BZ6085" s="48"/>
      <c r="CA6085" s="40"/>
      <c r="CB6085" s="94"/>
      <c r="CC6085" s="94"/>
      <c r="CD6085" s="94"/>
      <c r="CE6085" s="40"/>
      <c r="CF6085" s="73"/>
      <c r="CG6085" s="41"/>
      <c r="CH6085" s="41"/>
      <c r="CI6085" s="41"/>
      <c r="CJ6085" s="41"/>
      <c r="CK6085" s="41"/>
      <c r="CL6085" s="68"/>
      <c r="CM6085" s="41"/>
      <c r="CN6085" s="41"/>
      <c r="CO6085" s="39"/>
      <c r="CP6085" s="78"/>
    </row>
    <row r="6086" spans="1:94" s="38" customFormat="1" x14ac:dyDescent="0.25">
      <c r="A6086" s="38">
        <v>6083</v>
      </c>
      <c r="F6086" s="39"/>
      <c r="Q6086" s="39"/>
      <c r="R6086" s="40"/>
      <c r="S6086" s="40"/>
      <c r="T6086" s="39"/>
      <c r="AG6086" s="110"/>
      <c r="AH6086" s="94"/>
      <c r="AJ6086" s="97"/>
      <c r="AL6086" s="39"/>
      <c r="AP6086" s="39"/>
      <c r="AQ6086" s="77"/>
      <c r="AR6086" s="94"/>
      <c r="AT6086" s="97"/>
      <c r="BB6086" s="79"/>
      <c r="BC6086" s="94"/>
      <c r="BE6086" s="97"/>
      <c r="BF6086" s="97"/>
      <c r="BG6086" s="40"/>
      <c r="BK6086" s="40"/>
      <c r="BL6086" s="79"/>
      <c r="BM6086" s="94"/>
      <c r="BO6086" s="97"/>
      <c r="BQ6086" s="40"/>
      <c r="BR6086" s="94"/>
      <c r="BS6086" s="94"/>
      <c r="BT6086" s="94"/>
      <c r="BU6086" s="40"/>
      <c r="BV6086" s="82"/>
      <c r="BW6086" s="94"/>
      <c r="BX6086" s="48"/>
      <c r="BY6086" s="97"/>
      <c r="BZ6086" s="48"/>
      <c r="CA6086" s="40"/>
      <c r="CB6086" s="94"/>
      <c r="CC6086" s="94"/>
      <c r="CD6086" s="94"/>
      <c r="CE6086" s="40"/>
      <c r="CF6086" s="73"/>
      <c r="CG6086" s="41"/>
      <c r="CH6086" s="41"/>
      <c r="CI6086" s="41"/>
      <c r="CJ6086" s="41"/>
      <c r="CK6086" s="41"/>
      <c r="CL6086" s="68"/>
      <c r="CM6086" s="41"/>
      <c r="CN6086" s="41"/>
      <c r="CO6086" s="39"/>
      <c r="CP6086" s="78"/>
    </row>
    <row r="6087" spans="1:94" s="38" customFormat="1" x14ac:dyDescent="0.25">
      <c r="A6087" s="38">
        <v>6084</v>
      </c>
      <c r="F6087" s="39"/>
      <c r="Q6087" s="39"/>
      <c r="R6087" s="40"/>
      <c r="S6087" s="40"/>
      <c r="T6087" s="39"/>
      <c r="AG6087" s="110"/>
      <c r="AH6087" s="94"/>
      <c r="AJ6087" s="97"/>
      <c r="AL6087" s="39"/>
      <c r="AP6087" s="39"/>
      <c r="AQ6087" s="77"/>
      <c r="AR6087" s="94"/>
      <c r="AT6087" s="97"/>
      <c r="BB6087" s="79"/>
      <c r="BC6087" s="94"/>
      <c r="BE6087" s="97"/>
      <c r="BF6087" s="97"/>
      <c r="BG6087" s="40"/>
      <c r="BK6087" s="40"/>
      <c r="BL6087" s="79"/>
      <c r="BM6087" s="94"/>
      <c r="BO6087" s="97"/>
      <c r="BQ6087" s="40"/>
      <c r="BR6087" s="94"/>
      <c r="BS6087" s="94"/>
      <c r="BT6087" s="94"/>
      <c r="BU6087" s="40"/>
      <c r="BV6087" s="82"/>
      <c r="BW6087" s="94"/>
      <c r="BX6087" s="48"/>
      <c r="BY6087" s="97"/>
      <c r="BZ6087" s="48"/>
      <c r="CA6087" s="40"/>
      <c r="CB6087" s="94"/>
      <c r="CC6087" s="94"/>
      <c r="CD6087" s="94"/>
      <c r="CE6087" s="40"/>
      <c r="CF6087" s="73"/>
      <c r="CG6087" s="41"/>
      <c r="CH6087" s="41"/>
      <c r="CI6087" s="41"/>
      <c r="CJ6087" s="41"/>
      <c r="CK6087" s="41"/>
      <c r="CL6087" s="68"/>
      <c r="CM6087" s="41"/>
      <c r="CN6087" s="41"/>
      <c r="CO6087" s="39"/>
      <c r="CP6087" s="78"/>
    </row>
    <row r="6088" spans="1:94" s="38" customFormat="1" x14ac:dyDescent="0.25">
      <c r="A6088" s="38">
        <v>6085</v>
      </c>
      <c r="F6088" s="39"/>
      <c r="Q6088" s="39"/>
      <c r="R6088" s="40"/>
      <c r="S6088" s="40"/>
      <c r="T6088" s="39"/>
      <c r="AG6088" s="110"/>
      <c r="AH6088" s="94"/>
      <c r="AJ6088" s="97"/>
      <c r="AL6088" s="39"/>
      <c r="AP6088" s="39"/>
      <c r="AQ6088" s="77"/>
      <c r="AR6088" s="94"/>
      <c r="AT6088" s="97"/>
      <c r="BB6088" s="79"/>
      <c r="BC6088" s="94"/>
      <c r="BE6088" s="97"/>
      <c r="BF6088" s="97"/>
      <c r="BG6088" s="40"/>
      <c r="BK6088" s="40"/>
      <c r="BL6088" s="79"/>
      <c r="BM6088" s="94"/>
      <c r="BO6088" s="97"/>
      <c r="BQ6088" s="40"/>
      <c r="BR6088" s="94"/>
      <c r="BS6088" s="94"/>
      <c r="BT6088" s="94"/>
      <c r="BU6088" s="40"/>
      <c r="BV6088" s="82"/>
      <c r="BW6088" s="94"/>
      <c r="BX6088" s="48"/>
      <c r="BY6088" s="97"/>
      <c r="BZ6088" s="48"/>
      <c r="CA6088" s="40"/>
      <c r="CB6088" s="94"/>
      <c r="CC6088" s="94"/>
      <c r="CD6088" s="94"/>
      <c r="CE6088" s="40"/>
      <c r="CF6088" s="73"/>
      <c r="CG6088" s="41"/>
      <c r="CH6088" s="41"/>
      <c r="CI6088" s="41"/>
      <c r="CJ6088" s="41"/>
      <c r="CK6088" s="41"/>
      <c r="CL6088" s="68"/>
      <c r="CM6088" s="41"/>
      <c r="CN6088" s="41"/>
      <c r="CO6088" s="39"/>
      <c r="CP6088" s="78"/>
    </row>
    <row r="6089" spans="1:94" s="38" customFormat="1" x14ac:dyDescent="0.25">
      <c r="A6089" s="38">
        <v>6086</v>
      </c>
      <c r="F6089" s="39"/>
      <c r="Q6089" s="39"/>
      <c r="R6089" s="40"/>
      <c r="S6089" s="40"/>
      <c r="T6089" s="39"/>
      <c r="AG6089" s="110"/>
      <c r="AH6089" s="94"/>
      <c r="AJ6089" s="97"/>
      <c r="AL6089" s="39"/>
      <c r="AP6089" s="39"/>
      <c r="AQ6089" s="77"/>
      <c r="AR6089" s="94"/>
      <c r="AT6089" s="97"/>
      <c r="BB6089" s="79"/>
      <c r="BC6089" s="94"/>
      <c r="BE6089" s="97"/>
      <c r="BF6089" s="97"/>
      <c r="BG6089" s="40"/>
      <c r="BK6089" s="40"/>
      <c r="BL6089" s="79"/>
      <c r="BM6089" s="94"/>
      <c r="BO6089" s="97"/>
      <c r="BQ6089" s="40"/>
      <c r="BR6089" s="94"/>
      <c r="BS6089" s="94"/>
      <c r="BT6089" s="94"/>
      <c r="BU6089" s="40"/>
      <c r="BV6089" s="82"/>
      <c r="BW6089" s="94"/>
      <c r="BX6089" s="48"/>
      <c r="BY6089" s="97"/>
      <c r="BZ6089" s="48"/>
      <c r="CA6089" s="40"/>
      <c r="CB6089" s="94"/>
      <c r="CC6089" s="94"/>
      <c r="CD6089" s="94"/>
      <c r="CE6089" s="40"/>
      <c r="CF6089" s="73"/>
      <c r="CG6089" s="41"/>
      <c r="CH6089" s="41"/>
      <c r="CI6089" s="41"/>
      <c r="CJ6089" s="41"/>
      <c r="CK6089" s="41"/>
      <c r="CL6089" s="68"/>
      <c r="CM6089" s="41"/>
      <c r="CN6089" s="41"/>
      <c r="CO6089" s="39"/>
      <c r="CP6089" s="78"/>
    </row>
    <row r="6090" spans="1:94" s="38" customFormat="1" x14ac:dyDescent="0.25">
      <c r="A6090" s="38">
        <v>6087</v>
      </c>
      <c r="F6090" s="39"/>
      <c r="Q6090" s="39"/>
      <c r="R6090" s="40"/>
      <c r="S6090" s="40"/>
      <c r="T6090" s="39"/>
      <c r="AG6090" s="110"/>
      <c r="AH6090" s="94"/>
      <c r="AJ6090" s="97"/>
      <c r="AL6090" s="39"/>
      <c r="AP6090" s="39"/>
      <c r="AQ6090" s="77"/>
      <c r="AR6090" s="94"/>
      <c r="AT6090" s="97"/>
      <c r="BB6090" s="79"/>
      <c r="BC6090" s="94"/>
      <c r="BE6090" s="97"/>
      <c r="BF6090" s="97"/>
      <c r="BG6090" s="40"/>
      <c r="BK6090" s="40"/>
      <c r="BL6090" s="79"/>
      <c r="BM6090" s="94"/>
      <c r="BO6090" s="97"/>
      <c r="BQ6090" s="40"/>
      <c r="BR6090" s="94"/>
      <c r="BS6090" s="94"/>
      <c r="BT6090" s="94"/>
      <c r="BU6090" s="40"/>
      <c r="BV6090" s="82"/>
      <c r="BW6090" s="94"/>
      <c r="BX6090" s="48"/>
      <c r="BY6090" s="97"/>
      <c r="BZ6090" s="48"/>
      <c r="CA6090" s="40"/>
      <c r="CB6090" s="94"/>
      <c r="CC6090" s="94"/>
      <c r="CD6090" s="94"/>
      <c r="CE6090" s="40"/>
      <c r="CF6090" s="73"/>
      <c r="CG6090" s="41"/>
      <c r="CH6090" s="41"/>
      <c r="CI6090" s="41"/>
      <c r="CJ6090" s="41"/>
      <c r="CK6090" s="41"/>
      <c r="CL6090" s="68"/>
      <c r="CM6090" s="41"/>
      <c r="CN6090" s="41"/>
      <c r="CO6090" s="39"/>
      <c r="CP6090" s="78"/>
    </row>
    <row r="6091" spans="1:94" s="38" customFormat="1" x14ac:dyDescent="0.25">
      <c r="A6091" s="38">
        <v>6088</v>
      </c>
      <c r="F6091" s="39"/>
      <c r="Q6091" s="39"/>
      <c r="R6091" s="40"/>
      <c r="S6091" s="40"/>
      <c r="T6091" s="39"/>
      <c r="AG6091" s="110"/>
      <c r="AH6091" s="94"/>
      <c r="AJ6091" s="97"/>
      <c r="AL6091" s="39"/>
      <c r="AP6091" s="39"/>
      <c r="AQ6091" s="77"/>
      <c r="AR6091" s="94"/>
      <c r="AT6091" s="97"/>
      <c r="BB6091" s="79"/>
      <c r="BC6091" s="94"/>
      <c r="BE6091" s="97"/>
      <c r="BF6091" s="97"/>
      <c r="BG6091" s="40"/>
      <c r="BK6091" s="40"/>
      <c r="BL6091" s="79"/>
      <c r="BM6091" s="94"/>
      <c r="BO6091" s="97"/>
      <c r="BQ6091" s="40"/>
      <c r="BR6091" s="94"/>
      <c r="BS6091" s="94"/>
      <c r="BT6091" s="94"/>
      <c r="BU6091" s="40"/>
      <c r="BV6091" s="82"/>
      <c r="BW6091" s="94"/>
      <c r="BX6091" s="48"/>
      <c r="BY6091" s="97"/>
      <c r="BZ6091" s="48"/>
      <c r="CA6091" s="40"/>
      <c r="CB6091" s="94"/>
      <c r="CC6091" s="94"/>
      <c r="CD6091" s="94"/>
      <c r="CE6091" s="40"/>
      <c r="CF6091" s="73"/>
      <c r="CG6091" s="41"/>
      <c r="CH6091" s="41"/>
      <c r="CI6091" s="41"/>
      <c r="CJ6091" s="41"/>
      <c r="CK6091" s="41"/>
      <c r="CL6091" s="68"/>
      <c r="CM6091" s="41"/>
      <c r="CN6091" s="41"/>
      <c r="CO6091" s="39"/>
      <c r="CP6091" s="78"/>
    </row>
    <row r="6092" spans="1:94" s="38" customFormat="1" x14ac:dyDescent="0.25">
      <c r="A6092" s="38">
        <v>6089</v>
      </c>
      <c r="F6092" s="39"/>
      <c r="Q6092" s="39"/>
      <c r="R6092" s="40"/>
      <c r="S6092" s="40"/>
      <c r="T6092" s="39"/>
      <c r="AG6092" s="110"/>
      <c r="AH6092" s="94"/>
      <c r="AJ6092" s="97"/>
      <c r="AL6092" s="39"/>
      <c r="AP6092" s="39"/>
      <c r="AQ6092" s="77"/>
      <c r="AR6092" s="94"/>
      <c r="AT6092" s="97"/>
      <c r="BB6092" s="79"/>
      <c r="BC6092" s="94"/>
      <c r="BE6092" s="97"/>
      <c r="BF6092" s="97"/>
      <c r="BG6092" s="40"/>
      <c r="BK6092" s="40"/>
      <c r="BL6092" s="79"/>
      <c r="BM6092" s="94"/>
      <c r="BO6092" s="97"/>
      <c r="BQ6092" s="40"/>
      <c r="BR6092" s="94"/>
      <c r="BS6092" s="94"/>
      <c r="BT6092" s="94"/>
      <c r="BU6092" s="40"/>
      <c r="BV6092" s="82"/>
      <c r="BW6092" s="94"/>
      <c r="BX6092" s="48"/>
      <c r="BY6092" s="97"/>
      <c r="BZ6092" s="48"/>
      <c r="CA6092" s="40"/>
      <c r="CB6092" s="94"/>
      <c r="CC6092" s="94"/>
      <c r="CD6092" s="94"/>
      <c r="CE6092" s="40"/>
      <c r="CF6092" s="73"/>
      <c r="CG6092" s="41"/>
      <c r="CH6092" s="41"/>
      <c r="CI6092" s="41"/>
      <c r="CJ6092" s="41"/>
      <c r="CK6092" s="41"/>
      <c r="CL6092" s="68"/>
      <c r="CM6092" s="41"/>
      <c r="CN6092" s="41"/>
      <c r="CO6092" s="39"/>
      <c r="CP6092" s="78"/>
    </row>
    <row r="6093" spans="1:94" s="38" customFormat="1" x14ac:dyDescent="0.25">
      <c r="A6093" s="38">
        <v>6090</v>
      </c>
      <c r="F6093" s="39"/>
      <c r="Q6093" s="39"/>
      <c r="R6093" s="40"/>
      <c r="S6093" s="40"/>
      <c r="T6093" s="39"/>
      <c r="AG6093" s="110"/>
      <c r="AH6093" s="94"/>
      <c r="AJ6093" s="97"/>
      <c r="AL6093" s="39"/>
      <c r="AP6093" s="39"/>
      <c r="AQ6093" s="77"/>
      <c r="AR6093" s="94"/>
      <c r="AT6093" s="97"/>
      <c r="BB6093" s="79"/>
      <c r="BC6093" s="94"/>
      <c r="BE6093" s="97"/>
      <c r="BF6093" s="97"/>
      <c r="BG6093" s="40"/>
      <c r="BK6093" s="40"/>
      <c r="BL6093" s="79"/>
      <c r="BM6093" s="94"/>
      <c r="BO6093" s="97"/>
      <c r="BQ6093" s="40"/>
      <c r="BR6093" s="94"/>
      <c r="BS6093" s="94"/>
      <c r="BT6093" s="94"/>
      <c r="BU6093" s="40"/>
      <c r="BV6093" s="82"/>
      <c r="BW6093" s="94"/>
      <c r="BX6093" s="48"/>
      <c r="BY6093" s="97"/>
      <c r="BZ6093" s="48"/>
      <c r="CA6093" s="40"/>
      <c r="CB6093" s="94"/>
      <c r="CC6093" s="94"/>
      <c r="CD6093" s="94"/>
      <c r="CE6093" s="40"/>
      <c r="CF6093" s="73"/>
      <c r="CG6093" s="41"/>
      <c r="CH6093" s="41"/>
      <c r="CI6093" s="41"/>
      <c r="CJ6093" s="41"/>
      <c r="CK6093" s="41"/>
      <c r="CL6093" s="68"/>
      <c r="CM6093" s="41"/>
      <c r="CN6093" s="41"/>
      <c r="CO6093" s="39"/>
      <c r="CP6093" s="78"/>
    </row>
    <row r="6094" spans="1:94" s="38" customFormat="1" x14ac:dyDescent="0.25">
      <c r="A6094" s="38">
        <v>6091</v>
      </c>
      <c r="F6094" s="39"/>
      <c r="Q6094" s="39"/>
      <c r="R6094" s="40"/>
      <c r="S6094" s="40"/>
      <c r="T6094" s="39"/>
      <c r="AG6094" s="110"/>
      <c r="AH6094" s="94"/>
      <c r="AJ6094" s="97"/>
      <c r="AL6094" s="39"/>
      <c r="AP6094" s="39"/>
      <c r="AQ6094" s="77"/>
      <c r="AR6094" s="94"/>
      <c r="AT6094" s="97"/>
      <c r="BB6094" s="79"/>
      <c r="BC6094" s="94"/>
      <c r="BE6094" s="97"/>
      <c r="BF6094" s="97"/>
      <c r="BG6094" s="40"/>
      <c r="BK6094" s="40"/>
      <c r="BL6094" s="79"/>
      <c r="BM6094" s="94"/>
      <c r="BO6094" s="97"/>
      <c r="BQ6094" s="40"/>
      <c r="BR6094" s="94"/>
      <c r="BS6094" s="94"/>
      <c r="BT6094" s="94"/>
      <c r="BU6094" s="40"/>
      <c r="BV6094" s="82"/>
      <c r="BW6094" s="94"/>
      <c r="BX6094" s="48"/>
      <c r="BY6094" s="97"/>
      <c r="BZ6094" s="48"/>
      <c r="CA6094" s="40"/>
      <c r="CB6094" s="94"/>
      <c r="CC6094" s="94"/>
      <c r="CD6094" s="94"/>
      <c r="CE6094" s="40"/>
      <c r="CF6094" s="73"/>
      <c r="CG6094" s="41"/>
      <c r="CH6094" s="41"/>
      <c r="CI6094" s="41"/>
      <c r="CJ6094" s="41"/>
      <c r="CK6094" s="41"/>
      <c r="CL6094" s="68"/>
      <c r="CM6094" s="41"/>
      <c r="CN6094" s="41"/>
      <c r="CO6094" s="39"/>
      <c r="CP6094" s="78"/>
    </row>
    <row r="6095" spans="1:94" s="38" customFormat="1" x14ac:dyDescent="0.25">
      <c r="A6095" s="38">
        <v>6092</v>
      </c>
      <c r="F6095" s="39"/>
      <c r="Q6095" s="39"/>
      <c r="R6095" s="40"/>
      <c r="S6095" s="40"/>
      <c r="T6095" s="39"/>
      <c r="AG6095" s="110"/>
      <c r="AH6095" s="94"/>
      <c r="AJ6095" s="97"/>
      <c r="AL6095" s="39"/>
      <c r="AP6095" s="39"/>
      <c r="AQ6095" s="77"/>
      <c r="AR6095" s="94"/>
      <c r="AT6095" s="97"/>
      <c r="BB6095" s="79"/>
      <c r="BC6095" s="94"/>
      <c r="BE6095" s="97"/>
      <c r="BF6095" s="97"/>
      <c r="BG6095" s="40"/>
      <c r="BK6095" s="40"/>
      <c r="BL6095" s="79"/>
      <c r="BM6095" s="94"/>
      <c r="BO6095" s="97"/>
      <c r="BQ6095" s="40"/>
      <c r="BR6095" s="94"/>
      <c r="BS6095" s="94"/>
      <c r="BT6095" s="94"/>
      <c r="BU6095" s="40"/>
      <c r="BV6095" s="82"/>
      <c r="BW6095" s="94"/>
      <c r="BX6095" s="48"/>
      <c r="BY6095" s="97"/>
      <c r="BZ6095" s="48"/>
      <c r="CA6095" s="40"/>
      <c r="CB6095" s="94"/>
      <c r="CC6095" s="94"/>
      <c r="CD6095" s="94"/>
      <c r="CE6095" s="40"/>
      <c r="CF6095" s="73"/>
      <c r="CG6095" s="41"/>
      <c r="CH6095" s="41"/>
      <c r="CI6095" s="41"/>
      <c r="CJ6095" s="41"/>
      <c r="CK6095" s="41"/>
      <c r="CL6095" s="68"/>
      <c r="CM6095" s="41"/>
      <c r="CN6095" s="41"/>
      <c r="CO6095" s="39"/>
      <c r="CP6095" s="78"/>
    </row>
    <row r="6096" spans="1:94" s="38" customFormat="1" x14ac:dyDescent="0.25">
      <c r="A6096" s="38">
        <v>6093</v>
      </c>
      <c r="F6096" s="39"/>
      <c r="Q6096" s="39"/>
      <c r="R6096" s="40"/>
      <c r="S6096" s="40"/>
      <c r="T6096" s="39"/>
      <c r="AG6096" s="110"/>
      <c r="AH6096" s="94"/>
      <c r="AJ6096" s="97"/>
      <c r="AL6096" s="39"/>
      <c r="AP6096" s="39"/>
      <c r="AQ6096" s="77"/>
      <c r="AR6096" s="94"/>
      <c r="AT6096" s="97"/>
      <c r="BB6096" s="79"/>
      <c r="BC6096" s="94"/>
      <c r="BE6096" s="97"/>
      <c r="BF6096" s="97"/>
      <c r="BG6096" s="40"/>
      <c r="BK6096" s="40"/>
      <c r="BL6096" s="79"/>
      <c r="BM6096" s="94"/>
      <c r="BO6096" s="97"/>
      <c r="BQ6096" s="40"/>
      <c r="BR6096" s="94"/>
      <c r="BS6096" s="94"/>
      <c r="BT6096" s="94"/>
      <c r="BU6096" s="40"/>
      <c r="BV6096" s="82"/>
      <c r="BW6096" s="94"/>
      <c r="BX6096" s="48"/>
      <c r="BY6096" s="97"/>
      <c r="BZ6096" s="48"/>
      <c r="CA6096" s="40"/>
      <c r="CB6096" s="94"/>
      <c r="CC6096" s="94"/>
      <c r="CD6096" s="94"/>
      <c r="CE6096" s="40"/>
      <c r="CF6096" s="73"/>
      <c r="CG6096" s="41"/>
      <c r="CH6096" s="41"/>
      <c r="CI6096" s="41"/>
      <c r="CJ6096" s="41"/>
      <c r="CK6096" s="41"/>
      <c r="CL6096" s="68"/>
      <c r="CM6096" s="41"/>
      <c r="CN6096" s="41"/>
      <c r="CO6096" s="39"/>
      <c r="CP6096" s="78"/>
    </row>
    <row r="6097" spans="1:94" s="38" customFormat="1" x14ac:dyDescent="0.25">
      <c r="A6097" s="38">
        <v>6094</v>
      </c>
      <c r="F6097" s="39"/>
      <c r="Q6097" s="39"/>
      <c r="R6097" s="40"/>
      <c r="S6097" s="40"/>
      <c r="T6097" s="39"/>
      <c r="AG6097" s="110"/>
      <c r="AH6097" s="94"/>
      <c r="AJ6097" s="97"/>
      <c r="AL6097" s="39"/>
      <c r="AP6097" s="39"/>
      <c r="AQ6097" s="77"/>
      <c r="AR6097" s="94"/>
      <c r="AT6097" s="97"/>
      <c r="BB6097" s="79"/>
      <c r="BC6097" s="94"/>
      <c r="BE6097" s="97"/>
      <c r="BF6097" s="97"/>
      <c r="BG6097" s="40"/>
      <c r="BK6097" s="40"/>
      <c r="BL6097" s="79"/>
      <c r="BM6097" s="94"/>
      <c r="BO6097" s="97"/>
      <c r="BQ6097" s="40"/>
      <c r="BR6097" s="94"/>
      <c r="BS6097" s="94"/>
      <c r="BT6097" s="94"/>
      <c r="BU6097" s="40"/>
      <c r="BV6097" s="82"/>
      <c r="BW6097" s="94"/>
      <c r="BX6097" s="48"/>
      <c r="BY6097" s="97"/>
      <c r="BZ6097" s="48"/>
      <c r="CA6097" s="40"/>
      <c r="CB6097" s="94"/>
      <c r="CC6097" s="94"/>
      <c r="CD6097" s="94"/>
      <c r="CE6097" s="40"/>
      <c r="CF6097" s="73"/>
      <c r="CG6097" s="41"/>
      <c r="CH6097" s="41"/>
      <c r="CI6097" s="41"/>
      <c r="CJ6097" s="41"/>
      <c r="CK6097" s="41"/>
      <c r="CL6097" s="68"/>
      <c r="CM6097" s="41"/>
      <c r="CN6097" s="41"/>
      <c r="CO6097" s="39"/>
      <c r="CP6097" s="78"/>
    </row>
    <row r="6098" spans="1:94" s="38" customFormat="1" x14ac:dyDescent="0.25">
      <c r="A6098" s="38">
        <v>6095</v>
      </c>
      <c r="F6098" s="39"/>
      <c r="Q6098" s="39"/>
      <c r="R6098" s="40"/>
      <c r="S6098" s="40"/>
      <c r="T6098" s="39"/>
      <c r="AG6098" s="110"/>
      <c r="AH6098" s="94"/>
      <c r="AJ6098" s="97"/>
      <c r="AL6098" s="39"/>
      <c r="AP6098" s="39"/>
      <c r="AQ6098" s="77"/>
      <c r="AR6098" s="94"/>
      <c r="AT6098" s="97"/>
      <c r="BB6098" s="79"/>
      <c r="BC6098" s="94"/>
      <c r="BE6098" s="97"/>
      <c r="BF6098" s="97"/>
      <c r="BG6098" s="40"/>
      <c r="BK6098" s="40"/>
      <c r="BL6098" s="79"/>
      <c r="BM6098" s="94"/>
      <c r="BO6098" s="97"/>
      <c r="BQ6098" s="40"/>
      <c r="BR6098" s="94"/>
      <c r="BS6098" s="94"/>
      <c r="BT6098" s="94"/>
      <c r="BU6098" s="40"/>
      <c r="BV6098" s="82"/>
      <c r="BW6098" s="94"/>
      <c r="BX6098" s="48"/>
      <c r="BY6098" s="97"/>
      <c r="BZ6098" s="48"/>
      <c r="CA6098" s="40"/>
      <c r="CB6098" s="94"/>
      <c r="CC6098" s="94"/>
      <c r="CD6098" s="94"/>
      <c r="CE6098" s="40"/>
      <c r="CF6098" s="73"/>
      <c r="CG6098" s="41"/>
      <c r="CH6098" s="41"/>
      <c r="CI6098" s="41"/>
      <c r="CJ6098" s="41"/>
      <c r="CK6098" s="41"/>
      <c r="CL6098" s="68"/>
      <c r="CM6098" s="41"/>
      <c r="CN6098" s="41"/>
      <c r="CO6098" s="39"/>
      <c r="CP6098" s="78"/>
    </row>
    <row r="6099" spans="1:94" s="38" customFormat="1" x14ac:dyDescent="0.25">
      <c r="A6099" s="38">
        <v>6096</v>
      </c>
      <c r="F6099" s="39"/>
      <c r="Q6099" s="39"/>
      <c r="R6099" s="40"/>
      <c r="S6099" s="40"/>
      <c r="T6099" s="39"/>
      <c r="AG6099" s="110"/>
      <c r="AH6099" s="94"/>
      <c r="AJ6099" s="97"/>
      <c r="AL6099" s="39"/>
      <c r="AP6099" s="39"/>
      <c r="AQ6099" s="77"/>
      <c r="AR6099" s="94"/>
      <c r="AT6099" s="97"/>
      <c r="BB6099" s="79"/>
      <c r="BC6099" s="94"/>
      <c r="BE6099" s="97"/>
      <c r="BF6099" s="97"/>
      <c r="BG6099" s="40"/>
      <c r="BK6099" s="40"/>
      <c r="BL6099" s="79"/>
      <c r="BM6099" s="94"/>
      <c r="BO6099" s="97"/>
      <c r="BQ6099" s="40"/>
      <c r="BR6099" s="94"/>
      <c r="BS6099" s="94"/>
      <c r="BT6099" s="94"/>
      <c r="BU6099" s="40"/>
      <c r="BV6099" s="82"/>
      <c r="BW6099" s="94"/>
      <c r="BX6099" s="48"/>
      <c r="BY6099" s="97"/>
      <c r="BZ6099" s="48"/>
      <c r="CA6099" s="40"/>
      <c r="CB6099" s="94"/>
      <c r="CC6099" s="94"/>
      <c r="CD6099" s="94"/>
      <c r="CE6099" s="40"/>
      <c r="CF6099" s="73"/>
      <c r="CG6099" s="41"/>
      <c r="CH6099" s="41"/>
      <c r="CI6099" s="41"/>
      <c r="CJ6099" s="41"/>
      <c r="CK6099" s="41"/>
      <c r="CL6099" s="68"/>
      <c r="CM6099" s="41"/>
      <c r="CN6099" s="41"/>
      <c r="CO6099" s="39"/>
      <c r="CP6099" s="78"/>
    </row>
    <row r="6100" spans="1:94" s="38" customFormat="1" x14ac:dyDescent="0.25">
      <c r="A6100" s="38">
        <v>6097</v>
      </c>
      <c r="F6100" s="39"/>
      <c r="Q6100" s="39"/>
      <c r="R6100" s="40"/>
      <c r="S6100" s="40"/>
      <c r="T6100" s="39"/>
      <c r="AG6100" s="110"/>
      <c r="AH6100" s="94"/>
      <c r="AJ6100" s="97"/>
      <c r="AL6100" s="39"/>
      <c r="AP6100" s="39"/>
      <c r="AQ6100" s="77"/>
      <c r="AR6100" s="94"/>
      <c r="AT6100" s="97"/>
      <c r="BB6100" s="79"/>
      <c r="BC6100" s="94"/>
      <c r="BE6100" s="97"/>
      <c r="BF6100" s="97"/>
      <c r="BG6100" s="40"/>
      <c r="BK6100" s="40"/>
      <c r="BL6100" s="79"/>
      <c r="BM6100" s="94"/>
      <c r="BO6100" s="97"/>
      <c r="BQ6100" s="40"/>
      <c r="BR6100" s="94"/>
      <c r="BS6100" s="94"/>
      <c r="BT6100" s="94"/>
      <c r="BU6100" s="40"/>
      <c r="BV6100" s="82"/>
      <c r="BW6100" s="94"/>
      <c r="BX6100" s="48"/>
      <c r="BY6100" s="97"/>
      <c r="BZ6100" s="48"/>
      <c r="CA6100" s="40"/>
      <c r="CB6100" s="94"/>
      <c r="CC6100" s="94"/>
      <c r="CD6100" s="94"/>
      <c r="CE6100" s="40"/>
      <c r="CF6100" s="73"/>
      <c r="CG6100" s="41"/>
      <c r="CH6100" s="41"/>
      <c r="CI6100" s="41"/>
      <c r="CJ6100" s="41"/>
      <c r="CK6100" s="41"/>
      <c r="CL6100" s="68"/>
      <c r="CM6100" s="41"/>
      <c r="CN6100" s="41"/>
      <c r="CO6100" s="39"/>
      <c r="CP6100" s="78"/>
    </row>
    <row r="6101" spans="1:94" s="38" customFormat="1" x14ac:dyDescent="0.25">
      <c r="A6101" s="38">
        <v>6098</v>
      </c>
      <c r="F6101" s="39"/>
      <c r="Q6101" s="39"/>
      <c r="R6101" s="40"/>
      <c r="S6101" s="40"/>
      <c r="T6101" s="39"/>
      <c r="AG6101" s="110"/>
      <c r="AH6101" s="94"/>
      <c r="AJ6101" s="97"/>
      <c r="AL6101" s="39"/>
      <c r="AP6101" s="39"/>
      <c r="AQ6101" s="77"/>
      <c r="AR6101" s="94"/>
      <c r="AT6101" s="97"/>
      <c r="BB6101" s="79"/>
      <c r="BC6101" s="94"/>
      <c r="BE6101" s="97"/>
      <c r="BF6101" s="97"/>
      <c r="BG6101" s="40"/>
      <c r="BK6101" s="40"/>
      <c r="BL6101" s="79"/>
      <c r="BM6101" s="94"/>
      <c r="BO6101" s="97"/>
      <c r="BQ6101" s="40"/>
      <c r="BR6101" s="94"/>
      <c r="BS6101" s="94"/>
      <c r="BT6101" s="94"/>
      <c r="BU6101" s="40"/>
      <c r="BV6101" s="82"/>
      <c r="BW6101" s="94"/>
      <c r="BX6101" s="48"/>
      <c r="BY6101" s="97"/>
      <c r="BZ6101" s="48"/>
      <c r="CA6101" s="40"/>
      <c r="CB6101" s="94"/>
      <c r="CC6101" s="94"/>
      <c r="CD6101" s="94"/>
      <c r="CE6101" s="40"/>
      <c r="CF6101" s="73"/>
      <c r="CG6101" s="41"/>
      <c r="CH6101" s="41"/>
      <c r="CI6101" s="41"/>
      <c r="CJ6101" s="41"/>
      <c r="CK6101" s="41"/>
      <c r="CL6101" s="68"/>
      <c r="CM6101" s="41"/>
      <c r="CN6101" s="41"/>
      <c r="CO6101" s="39"/>
      <c r="CP6101" s="78"/>
    </row>
    <row r="6102" spans="1:94" s="38" customFormat="1" x14ac:dyDescent="0.25">
      <c r="A6102" s="38">
        <v>6099</v>
      </c>
      <c r="F6102" s="39"/>
      <c r="Q6102" s="39"/>
      <c r="R6102" s="40"/>
      <c r="S6102" s="40"/>
      <c r="T6102" s="39"/>
      <c r="AG6102" s="110"/>
      <c r="AH6102" s="94"/>
      <c r="AJ6102" s="97"/>
      <c r="AL6102" s="39"/>
      <c r="AP6102" s="39"/>
      <c r="AQ6102" s="77"/>
      <c r="AR6102" s="94"/>
      <c r="AT6102" s="97"/>
      <c r="BB6102" s="79"/>
      <c r="BC6102" s="94"/>
      <c r="BE6102" s="97"/>
      <c r="BF6102" s="97"/>
      <c r="BG6102" s="40"/>
      <c r="BK6102" s="40"/>
      <c r="BL6102" s="79"/>
      <c r="BM6102" s="94"/>
      <c r="BO6102" s="97"/>
      <c r="BQ6102" s="40"/>
      <c r="BR6102" s="94"/>
      <c r="BS6102" s="94"/>
      <c r="BT6102" s="94"/>
      <c r="BU6102" s="40"/>
      <c r="BV6102" s="82"/>
      <c r="BW6102" s="94"/>
      <c r="BX6102" s="48"/>
      <c r="BY6102" s="97"/>
      <c r="BZ6102" s="48"/>
      <c r="CA6102" s="40"/>
      <c r="CB6102" s="94"/>
      <c r="CC6102" s="94"/>
      <c r="CD6102" s="94"/>
      <c r="CE6102" s="40"/>
      <c r="CF6102" s="73"/>
      <c r="CG6102" s="41"/>
      <c r="CH6102" s="41"/>
      <c r="CI6102" s="41"/>
      <c r="CJ6102" s="41"/>
      <c r="CK6102" s="41"/>
      <c r="CL6102" s="68"/>
      <c r="CM6102" s="41"/>
      <c r="CN6102" s="41"/>
      <c r="CO6102" s="39"/>
      <c r="CP6102" s="78"/>
    </row>
    <row r="6103" spans="1:94" s="38" customFormat="1" x14ac:dyDescent="0.25">
      <c r="A6103" s="38">
        <v>6100</v>
      </c>
      <c r="F6103" s="39"/>
      <c r="Q6103" s="39"/>
      <c r="R6103" s="40"/>
      <c r="S6103" s="40"/>
      <c r="T6103" s="39"/>
      <c r="AG6103" s="110"/>
      <c r="AH6103" s="94"/>
      <c r="AJ6103" s="97"/>
      <c r="AL6103" s="39"/>
      <c r="AP6103" s="39"/>
      <c r="AQ6103" s="77"/>
      <c r="AR6103" s="94"/>
      <c r="AT6103" s="97"/>
      <c r="BB6103" s="79"/>
      <c r="BC6103" s="94"/>
      <c r="BE6103" s="97"/>
      <c r="BF6103" s="97"/>
      <c r="BG6103" s="40"/>
      <c r="BK6103" s="40"/>
      <c r="BL6103" s="79"/>
      <c r="BM6103" s="94"/>
      <c r="BO6103" s="97"/>
      <c r="BQ6103" s="40"/>
      <c r="BR6103" s="94"/>
      <c r="BS6103" s="94"/>
      <c r="BT6103" s="94"/>
      <c r="BU6103" s="40"/>
      <c r="BV6103" s="82"/>
      <c r="BW6103" s="94"/>
      <c r="BX6103" s="48"/>
      <c r="BY6103" s="97"/>
      <c r="BZ6103" s="48"/>
      <c r="CA6103" s="40"/>
      <c r="CB6103" s="94"/>
      <c r="CC6103" s="94"/>
      <c r="CD6103" s="94"/>
      <c r="CE6103" s="40"/>
      <c r="CF6103" s="73"/>
      <c r="CG6103" s="41"/>
      <c r="CH6103" s="41"/>
      <c r="CI6103" s="41"/>
      <c r="CJ6103" s="41"/>
      <c r="CK6103" s="41"/>
      <c r="CL6103" s="68"/>
      <c r="CM6103" s="41"/>
      <c r="CN6103" s="41"/>
      <c r="CO6103" s="39"/>
      <c r="CP6103" s="78"/>
    </row>
    <row r="6104" spans="1:94" s="38" customFormat="1" x14ac:dyDescent="0.25">
      <c r="A6104" s="38">
        <v>6101</v>
      </c>
      <c r="F6104" s="39"/>
      <c r="Q6104" s="39"/>
      <c r="R6104" s="40"/>
      <c r="S6104" s="40"/>
      <c r="T6104" s="39"/>
      <c r="AG6104" s="110"/>
      <c r="AH6104" s="94"/>
      <c r="AJ6104" s="97"/>
      <c r="AL6104" s="39"/>
      <c r="AP6104" s="39"/>
      <c r="AQ6104" s="77"/>
      <c r="AR6104" s="94"/>
      <c r="AT6104" s="97"/>
      <c r="BB6104" s="79"/>
      <c r="BC6104" s="94"/>
      <c r="BE6104" s="97"/>
      <c r="BF6104" s="97"/>
      <c r="BG6104" s="40"/>
      <c r="BK6104" s="40"/>
      <c r="BL6104" s="79"/>
      <c r="BM6104" s="94"/>
      <c r="BO6104" s="97"/>
      <c r="BQ6104" s="40"/>
      <c r="BR6104" s="94"/>
      <c r="BS6104" s="94"/>
      <c r="BT6104" s="94"/>
      <c r="BU6104" s="40"/>
      <c r="BV6104" s="82"/>
      <c r="BW6104" s="94"/>
      <c r="BX6104" s="48"/>
      <c r="BY6104" s="97"/>
      <c r="BZ6104" s="48"/>
      <c r="CA6104" s="40"/>
      <c r="CB6104" s="94"/>
      <c r="CC6104" s="94"/>
      <c r="CD6104" s="94"/>
      <c r="CE6104" s="40"/>
      <c r="CF6104" s="73"/>
      <c r="CG6104" s="41"/>
      <c r="CH6104" s="41"/>
      <c r="CI6104" s="41"/>
      <c r="CJ6104" s="41"/>
      <c r="CK6104" s="41"/>
      <c r="CL6104" s="68"/>
      <c r="CM6104" s="41"/>
      <c r="CN6104" s="41"/>
      <c r="CO6104" s="39"/>
      <c r="CP6104" s="78"/>
    </row>
    <row r="6105" spans="1:94" s="38" customFormat="1" x14ac:dyDescent="0.25">
      <c r="A6105" s="38">
        <v>6102</v>
      </c>
      <c r="F6105" s="39"/>
      <c r="Q6105" s="39"/>
      <c r="R6105" s="40"/>
      <c r="S6105" s="40"/>
      <c r="T6105" s="39"/>
      <c r="AG6105" s="110"/>
      <c r="AH6105" s="94"/>
      <c r="AJ6105" s="97"/>
      <c r="AL6105" s="39"/>
      <c r="AP6105" s="39"/>
      <c r="AQ6105" s="77"/>
      <c r="AR6105" s="94"/>
      <c r="AT6105" s="97"/>
      <c r="BB6105" s="79"/>
      <c r="BC6105" s="94"/>
      <c r="BE6105" s="97"/>
      <c r="BF6105" s="97"/>
      <c r="BG6105" s="40"/>
      <c r="BK6105" s="40"/>
      <c r="BL6105" s="79"/>
      <c r="BM6105" s="94"/>
      <c r="BO6105" s="97"/>
      <c r="BQ6105" s="40"/>
      <c r="BR6105" s="94"/>
      <c r="BS6105" s="94"/>
      <c r="BT6105" s="94"/>
      <c r="BU6105" s="40"/>
      <c r="BV6105" s="82"/>
      <c r="BW6105" s="94"/>
      <c r="BX6105" s="48"/>
      <c r="BY6105" s="97"/>
      <c r="BZ6105" s="48"/>
      <c r="CA6105" s="40"/>
      <c r="CB6105" s="94"/>
      <c r="CC6105" s="94"/>
      <c r="CD6105" s="94"/>
      <c r="CE6105" s="40"/>
      <c r="CF6105" s="73"/>
      <c r="CG6105" s="41"/>
      <c r="CH6105" s="41"/>
      <c r="CI6105" s="41"/>
      <c r="CJ6105" s="41"/>
      <c r="CK6105" s="41"/>
      <c r="CL6105" s="68"/>
      <c r="CM6105" s="41"/>
      <c r="CN6105" s="41"/>
      <c r="CO6105" s="39"/>
      <c r="CP6105" s="78"/>
    </row>
    <row r="6106" spans="1:94" s="38" customFormat="1" x14ac:dyDescent="0.25">
      <c r="A6106" s="38">
        <v>6103</v>
      </c>
      <c r="F6106" s="39"/>
      <c r="Q6106" s="39"/>
      <c r="R6106" s="40"/>
      <c r="S6106" s="40"/>
      <c r="T6106" s="39"/>
      <c r="AG6106" s="110"/>
      <c r="AH6106" s="94"/>
      <c r="AJ6106" s="97"/>
      <c r="AL6106" s="39"/>
      <c r="AP6106" s="39"/>
      <c r="AQ6106" s="77"/>
      <c r="AR6106" s="94"/>
      <c r="AT6106" s="97"/>
      <c r="BB6106" s="79"/>
      <c r="BC6106" s="94"/>
      <c r="BE6106" s="97"/>
      <c r="BF6106" s="97"/>
      <c r="BG6106" s="40"/>
      <c r="BK6106" s="40"/>
      <c r="BL6106" s="79"/>
      <c r="BM6106" s="94"/>
      <c r="BO6106" s="97"/>
      <c r="BQ6106" s="40"/>
      <c r="BR6106" s="94"/>
      <c r="BS6106" s="94"/>
      <c r="BT6106" s="94"/>
      <c r="BU6106" s="40"/>
      <c r="BV6106" s="82"/>
      <c r="BW6106" s="94"/>
      <c r="BX6106" s="48"/>
      <c r="BY6106" s="97"/>
      <c r="BZ6106" s="48"/>
      <c r="CA6106" s="40"/>
      <c r="CB6106" s="94"/>
      <c r="CC6106" s="94"/>
      <c r="CD6106" s="94"/>
      <c r="CE6106" s="40"/>
      <c r="CF6106" s="73"/>
      <c r="CG6106" s="41"/>
      <c r="CH6106" s="41"/>
      <c r="CI6106" s="41"/>
      <c r="CJ6106" s="41"/>
      <c r="CK6106" s="41"/>
      <c r="CL6106" s="68"/>
      <c r="CM6106" s="41"/>
      <c r="CN6106" s="41"/>
      <c r="CO6106" s="39"/>
      <c r="CP6106" s="78"/>
    </row>
    <row r="6107" spans="1:94" s="38" customFormat="1" x14ac:dyDescent="0.25">
      <c r="A6107" s="38">
        <v>6104</v>
      </c>
      <c r="F6107" s="39"/>
      <c r="Q6107" s="39"/>
      <c r="R6107" s="40"/>
      <c r="S6107" s="40"/>
      <c r="T6107" s="39"/>
      <c r="AG6107" s="110"/>
      <c r="AH6107" s="94"/>
      <c r="AJ6107" s="97"/>
      <c r="AL6107" s="39"/>
      <c r="AP6107" s="39"/>
      <c r="AQ6107" s="77"/>
      <c r="AR6107" s="94"/>
      <c r="AT6107" s="97"/>
      <c r="BB6107" s="79"/>
      <c r="BC6107" s="94"/>
      <c r="BE6107" s="97"/>
      <c r="BF6107" s="97"/>
      <c r="BG6107" s="40"/>
      <c r="BK6107" s="40"/>
      <c r="BL6107" s="79"/>
      <c r="BM6107" s="94"/>
      <c r="BO6107" s="97"/>
      <c r="BQ6107" s="40"/>
      <c r="BR6107" s="94"/>
      <c r="BS6107" s="94"/>
      <c r="BT6107" s="94"/>
      <c r="BU6107" s="40"/>
      <c r="BV6107" s="82"/>
      <c r="BW6107" s="94"/>
      <c r="BX6107" s="48"/>
      <c r="BY6107" s="97"/>
      <c r="BZ6107" s="48"/>
      <c r="CA6107" s="40"/>
      <c r="CB6107" s="94"/>
      <c r="CC6107" s="94"/>
      <c r="CD6107" s="94"/>
      <c r="CE6107" s="40"/>
      <c r="CF6107" s="73"/>
      <c r="CG6107" s="41"/>
      <c r="CH6107" s="41"/>
      <c r="CI6107" s="41"/>
      <c r="CJ6107" s="41"/>
      <c r="CK6107" s="41"/>
      <c r="CL6107" s="68"/>
      <c r="CM6107" s="41"/>
      <c r="CN6107" s="41"/>
      <c r="CO6107" s="39"/>
      <c r="CP6107" s="78"/>
    </row>
    <row r="6108" spans="1:94" s="38" customFormat="1" x14ac:dyDescent="0.25">
      <c r="A6108" s="38">
        <v>6105</v>
      </c>
      <c r="F6108" s="39"/>
      <c r="Q6108" s="39"/>
      <c r="R6108" s="40"/>
      <c r="S6108" s="40"/>
      <c r="T6108" s="39"/>
      <c r="AG6108" s="110"/>
      <c r="AH6108" s="94"/>
      <c r="AJ6108" s="97"/>
      <c r="AL6108" s="39"/>
      <c r="AP6108" s="39"/>
      <c r="AQ6108" s="77"/>
      <c r="AR6108" s="94"/>
      <c r="AT6108" s="97"/>
      <c r="BB6108" s="79"/>
      <c r="BC6108" s="94"/>
      <c r="BE6108" s="97"/>
      <c r="BF6108" s="97"/>
      <c r="BG6108" s="40"/>
      <c r="BK6108" s="40"/>
      <c r="BL6108" s="79"/>
      <c r="BM6108" s="94"/>
      <c r="BO6108" s="97"/>
      <c r="BQ6108" s="40"/>
      <c r="BR6108" s="94"/>
      <c r="BS6108" s="94"/>
      <c r="BT6108" s="94"/>
      <c r="BU6108" s="40"/>
      <c r="BV6108" s="82"/>
      <c r="BW6108" s="94"/>
      <c r="BX6108" s="48"/>
      <c r="BY6108" s="97"/>
      <c r="BZ6108" s="48"/>
      <c r="CA6108" s="40"/>
      <c r="CB6108" s="94"/>
      <c r="CC6108" s="94"/>
      <c r="CD6108" s="94"/>
      <c r="CE6108" s="40"/>
      <c r="CF6108" s="73"/>
      <c r="CG6108" s="41"/>
      <c r="CH6108" s="41"/>
      <c r="CI6108" s="41"/>
      <c r="CJ6108" s="41"/>
      <c r="CK6108" s="41"/>
      <c r="CL6108" s="68"/>
      <c r="CM6108" s="41"/>
      <c r="CN6108" s="41"/>
      <c r="CO6108" s="39"/>
      <c r="CP6108" s="78"/>
    </row>
    <row r="6109" spans="1:94" s="38" customFormat="1" x14ac:dyDescent="0.25">
      <c r="A6109" s="38">
        <v>6106</v>
      </c>
      <c r="F6109" s="39"/>
      <c r="Q6109" s="39"/>
      <c r="R6109" s="40"/>
      <c r="S6109" s="40"/>
      <c r="T6109" s="39"/>
      <c r="AG6109" s="110"/>
      <c r="AH6109" s="94"/>
      <c r="AJ6109" s="97"/>
      <c r="AL6109" s="39"/>
      <c r="AP6109" s="39"/>
      <c r="AQ6109" s="77"/>
      <c r="AR6109" s="94"/>
      <c r="AT6109" s="97"/>
      <c r="BB6109" s="79"/>
      <c r="BC6109" s="94"/>
      <c r="BE6109" s="97"/>
      <c r="BF6109" s="97"/>
      <c r="BG6109" s="40"/>
      <c r="BK6109" s="40"/>
      <c r="BL6109" s="79"/>
      <c r="BM6109" s="94"/>
      <c r="BO6109" s="97"/>
      <c r="BQ6109" s="40"/>
      <c r="BR6109" s="94"/>
      <c r="BS6109" s="94"/>
      <c r="BT6109" s="94"/>
      <c r="BU6109" s="40"/>
      <c r="BV6109" s="82"/>
      <c r="BW6109" s="94"/>
      <c r="BX6109" s="48"/>
      <c r="BY6109" s="97"/>
      <c r="BZ6109" s="48"/>
      <c r="CA6109" s="40"/>
      <c r="CB6109" s="94"/>
      <c r="CC6109" s="94"/>
      <c r="CD6109" s="94"/>
      <c r="CE6109" s="40"/>
      <c r="CF6109" s="73"/>
      <c r="CG6109" s="41"/>
      <c r="CH6109" s="41"/>
      <c r="CI6109" s="41"/>
      <c r="CJ6109" s="41"/>
      <c r="CK6109" s="41"/>
      <c r="CL6109" s="68"/>
      <c r="CM6109" s="41"/>
      <c r="CN6109" s="41"/>
      <c r="CO6109" s="39"/>
      <c r="CP6109" s="78"/>
    </row>
    <row r="6110" spans="1:94" s="38" customFormat="1" x14ac:dyDescent="0.25">
      <c r="A6110" s="38">
        <v>6107</v>
      </c>
      <c r="F6110" s="39"/>
      <c r="Q6110" s="39"/>
      <c r="R6110" s="40"/>
      <c r="S6110" s="40"/>
      <c r="T6110" s="39"/>
      <c r="AG6110" s="110"/>
      <c r="AH6110" s="94"/>
      <c r="AJ6110" s="97"/>
      <c r="AL6110" s="39"/>
      <c r="AP6110" s="39"/>
      <c r="AQ6110" s="77"/>
      <c r="AR6110" s="94"/>
      <c r="AT6110" s="97"/>
      <c r="BB6110" s="79"/>
      <c r="BC6110" s="94"/>
      <c r="BE6110" s="97"/>
      <c r="BF6110" s="97"/>
      <c r="BG6110" s="40"/>
      <c r="BK6110" s="40"/>
      <c r="BL6110" s="79"/>
      <c r="BM6110" s="94"/>
      <c r="BO6110" s="97"/>
      <c r="BQ6110" s="40"/>
      <c r="BR6110" s="94"/>
      <c r="BS6110" s="94"/>
      <c r="BT6110" s="94"/>
      <c r="BU6110" s="40"/>
      <c r="BV6110" s="82"/>
      <c r="BW6110" s="94"/>
      <c r="BX6110" s="48"/>
      <c r="BY6110" s="97"/>
      <c r="BZ6110" s="48"/>
      <c r="CA6110" s="40"/>
      <c r="CB6110" s="94"/>
      <c r="CC6110" s="94"/>
      <c r="CD6110" s="94"/>
      <c r="CE6110" s="40"/>
      <c r="CF6110" s="73"/>
      <c r="CG6110" s="41"/>
      <c r="CH6110" s="41"/>
      <c r="CI6110" s="41"/>
      <c r="CJ6110" s="41"/>
      <c r="CK6110" s="41"/>
      <c r="CL6110" s="68"/>
      <c r="CM6110" s="41"/>
      <c r="CN6110" s="41"/>
      <c r="CO6110" s="39"/>
      <c r="CP6110" s="78"/>
    </row>
    <row r="6111" spans="1:94" s="38" customFormat="1" x14ac:dyDescent="0.25">
      <c r="A6111" s="38">
        <v>6108</v>
      </c>
      <c r="F6111" s="39"/>
      <c r="Q6111" s="39"/>
      <c r="R6111" s="40"/>
      <c r="S6111" s="40"/>
      <c r="T6111" s="39"/>
      <c r="AG6111" s="110"/>
      <c r="AH6111" s="94"/>
      <c r="AJ6111" s="97"/>
      <c r="AL6111" s="39"/>
      <c r="AP6111" s="39"/>
      <c r="AQ6111" s="77"/>
      <c r="AR6111" s="94"/>
      <c r="AT6111" s="97"/>
      <c r="BB6111" s="79"/>
      <c r="BC6111" s="94"/>
      <c r="BE6111" s="97"/>
      <c r="BF6111" s="97"/>
      <c r="BG6111" s="40"/>
      <c r="BK6111" s="40"/>
      <c r="BL6111" s="79"/>
      <c r="BM6111" s="94"/>
      <c r="BO6111" s="97"/>
      <c r="BQ6111" s="40"/>
      <c r="BR6111" s="94"/>
      <c r="BS6111" s="94"/>
      <c r="BT6111" s="94"/>
      <c r="BU6111" s="40"/>
      <c r="BV6111" s="82"/>
      <c r="BW6111" s="94"/>
      <c r="BX6111" s="48"/>
      <c r="BY6111" s="97"/>
      <c r="BZ6111" s="48"/>
      <c r="CA6111" s="40"/>
      <c r="CB6111" s="94"/>
      <c r="CC6111" s="94"/>
      <c r="CD6111" s="94"/>
      <c r="CE6111" s="40"/>
      <c r="CF6111" s="73"/>
      <c r="CG6111" s="41"/>
      <c r="CH6111" s="41"/>
      <c r="CI6111" s="41"/>
      <c r="CJ6111" s="41"/>
      <c r="CK6111" s="41"/>
      <c r="CL6111" s="68"/>
      <c r="CM6111" s="41"/>
      <c r="CN6111" s="41"/>
      <c r="CO6111" s="39"/>
      <c r="CP6111" s="78"/>
    </row>
    <row r="6112" spans="1:94" s="38" customFormat="1" x14ac:dyDescent="0.25">
      <c r="A6112" s="38">
        <v>6109</v>
      </c>
      <c r="F6112" s="39"/>
      <c r="Q6112" s="39"/>
      <c r="R6112" s="40"/>
      <c r="S6112" s="40"/>
      <c r="T6112" s="39"/>
      <c r="AG6112" s="110"/>
      <c r="AH6112" s="94"/>
      <c r="AJ6112" s="97"/>
      <c r="AL6112" s="39"/>
      <c r="AP6112" s="39"/>
      <c r="AQ6112" s="77"/>
      <c r="AR6112" s="94"/>
      <c r="AT6112" s="97"/>
      <c r="BB6112" s="79"/>
      <c r="BC6112" s="94"/>
      <c r="BE6112" s="97"/>
      <c r="BF6112" s="97"/>
      <c r="BG6112" s="40"/>
      <c r="BK6112" s="40"/>
      <c r="BL6112" s="79"/>
      <c r="BM6112" s="94"/>
      <c r="BO6112" s="97"/>
      <c r="BQ6112" s="40"/>
      <c r="BR6112" s="94"/>
      <c r="BS6112" s="94"/>
      <c r="BT6112" s="94"/>
      <c r="BU6112" s="40"/>
      <c r="BV6112" s="82"/>
      <c r="BW6112" s="94"/>
      <c r="BX6112" s="48"/>
      <c r="BY6112" s="97"/>
      <c r="BZ6112" s="48"/>
      <c r="CA6112" s="40"/>
      <c r="CB6112" s="94"/>
      <c r="CC6112" s="94"/>
      <c r="CD6112" s="94"/>
      <c r="CE6112" s="40"/>
      <c r="CF6112" s="73"/>
      <c r="CG6112" s="41"/>
      <c r="CH6112" s="41"/>
      <c r="CI6112" s="41"/>
      <c r="CJ6112" s="41"/>
      <c r="CK6112" s="41"/>
      <c r="CL6112" s="68"/>
      <c r="CM6112" s="41"/>
      <c r="CN6112" s="41"/>
      <c r="CO6112" s="39"/>
      <c r="CP6112" s="78"/>
    </row>
    <row r="6113" spans="1:94" s="38" customFormat="1" x14ac:dyDescent="0.25">
      <c r="A6113" s="38">
        <v>6110</v>
      </c>
      <c r="F6113" s="39"/>
      <c r="Q6113" s="39"/>
      <c r="R6113" s="40"/>
      <c r="S6113" s="40"/>
      <c r="T6113" s="39"/>
      <c r="AG6113" s="110"/>
      <c r="AH6113" s="94"/>
      <c r="AJ6113" s="97"/>
      <c r="AL6113" s="39"/>
      <c r="AP6113" s="39"/>
      <c r="AQ6113" s="77"/>
      <c r="AR6113" s="94"/>
      <c r="AT6113" s="97"/>
      <c r="BB6113" s="79"/>
      <c r="BC6113" s="94"/>
      <c r="BE6113" s="97"/>
      <c r="BF6113" s="97"/>
      <c r="BG6113" s="40"/>
      <c r="BK6113" s="40"/>
      <c r="BL6113" s="79"/>
      <c r="BM6113" s="94"/>
      <c r="BO6113" s="97"/>
      <c r="BQ6113" s="40"/>
      <c r="BR6113" s="94"/>
      <c r="BS6113" s="94"/>
      <c r="BT6113" s="94"/>
      <c r="BU6113" s="40"/>
      <c r="BV6113" s="82"/>
      <c r="BW6113" s="94"/>
      <c r="BX6113" s="48"/>
      <c r="BY6113" s="97"/>
      <c r="BZ6113" s="48"/>
      <c r="CA6113" s="40"/>
      <c r="CB6113" s="94"/>
      <c r="CC6113" s="94"/>
      <c r="CD6113" s="94"/>
      <c r="CE6113" s="40"/>
      <c r="CF6113" s="73"/>
      <c r="CG6113" s="41"/>
      <c r="CH6113" s="41"/>
      <c r="CI6113" s="41"/>
      <c r="CJ6113" s="41"/>
      <c r="CK6113" s="41"/>
      <c r="CL6113" s="68"/>
      <c r="CM6113" s="41"/>
      <c r="CN6113" s="41"/>
      <c r="CO6113" s="39"/>
      <c r="CP6113" s="78"/>
    </row>
    <row r="6114" spans="1:94" s="38" customFormat="1" x14ac:dyDescent="0.25">
      <c r="A6114" s="38">
        <v>6111</v>
      </c>
      <c r="F6114" s="39"/>
      <c r="Q6114" s="39"/>
      <c r="R6114" s="40"/>
      <c r="S6114" s="40"/>
      <c r="T6114" s="39"/>
      <c r="AG6114" s="110"/>
      <c r="AH6114" s="94"/>
      <c r="AJ6114" s="97"/>
      <c r="AL6114" s="39"/>
      <c r="AP6114" s="39"/>
      <c r="AQ6114" s="77"/>
      <c r="AR6114" s="94"/>
      <c r="AT6114" s="97"/>
      <c r="BB6114" s="79"/>
      <c r="BC6114" s="94"/>
      <c r="BE6114" s="97"/>
      <c r="BF6114" s="97"/>
      <c r="BG6114" s="40"/>
      <c r="BK6114" s="40"/>
      <c r="BL6114" s="79"/>
      <c r="BM6114" s="94"/>
      <c r="BO6114" s="97"/>
      <c r="BQ6114" s="40"/>
      <c r="BR6114" s="94"/>
      <c r="BS6114" s="94"/>
      <c r="BT6114" s="94"/>
      <c r="BU6114" s="40"/>
      <c r="BV6114" s="82"/>
      <c r="BW6114" s="94"/>
      <c r="BX6114" s="48"/>
      <c r="BY6114" s="97"/>
      <c r="BZ6114" s="48"/>
      <c r="CA6114" s="40"/>
      <c r="CB6114" s="94"/>
      <c r="CC6114" s="94"/>
      <c r="CD6114" s="94"/>
      <c r="CE6114" s="40"/>
      <c r="CF6114" s="73"/>
      <c r="CG6114" s="41"/>
      <c r="CH6114" s="41"/>
      <c r="CI6114" s="41"/>
      <c r="CJ6114" s="41"/>
      <c r="CK6114" s="41"/>
      <c r="CL6114" s="68"/>
      <c r="CM6114" s="41"/>
      <c r="CN6114" s="41"/>
      <c r="CO6114" s="39"/>
      <c r="CP6114" s="78"/>
    </row>
    <row r="6115" spans="1:94" s="38" customFormat="1" x14ac:dyDescent="0.25">
      <c r="A6115" s="38">
        <v>6112</v>
      </c>
      <c r="F6115" s="39"/>
      <c r="Q6115" s="39"/>
      <c r="R6115" s="40"/>
      <c r="S6115" s="40"/>
      <c r="T6115" s="39"/>
      <c r="AG6115" s="110"/>
      <c r="AH6115" s="94"/>
      <c r="AJ6115" s="97"/>
      <c r="AL6115" s="39"/>
      <c r="AP6115" s="39"/>
      <c r="AQ6115" s="77"/>
      <c r="AR6115" s="94"/>
      <c r="AT6115" s="97"/>
      <c r="BB6115" s="79"/>
      <c r="BC6115" s="94"/>
      <c r="BE6115" s="97"/>
      <c r="BF6115" s="97"/>
      <c r="BG6115" s="40"/>
      <c r="BK6115" s="40"/>
      <c r="BL6115" s="79"/>
      <c r="BM6115" s="94"/>
      <c r="BO6115" s="97"/>
      <c r="BQ6115" s="40"/>
      <c r="BR6115" s="94"/>
      <c r="BS6115" s="94"/>
      <c r="BT6115" s="94"/>
      <c r="BU6115" s="40"/>
      <c r="BV6115" s="82"/>
      <c r="BW6115" s="94"/>
      <c r="BX6115" s="48"/>
      <c r="BY6115" s="97"/>
      <c r="BZ6115" s="48"/>
      <c r="CA6115" s="40"/>
      <c r="CB6115" s="94"/>
      <c r="CC6115" s="94"/>
      <c r="CD6115" s="94"/>
      <c r="CE6115" s="40"/>
      <c r="CF6115" s="73"/>
      <c r="CG6115" s="41"/>
      <c r="CH6115" s="41"/>
      <c r="CI6115" s="41"/>
      <c r="CJ6115" s="41"/>
      <c r="CK6115" s="41"/>
      <c r="CL6115" s="68"/>
      <c r="CM6115" s="41"/>
      <c r="CN6115" s="41"/>
      <c r="CO6115" s="39"/>
      <c r="CP6115" s="78"/>
    </row>
    <row r="6116" spans="1:94" s="38" customFormat="1" x14ac:dyDescent="0.25">
      <c r="A6116" s="38">
        <v>6113</v>
      </c>
      <c r="F6116" s="39"/>
      <c r="Q6116" s="39"/>
      <c r="R6116" s="40"/>
      <c r="S6116" s="40"/>
      <c r="T6116" s="39"/>
      <c r="AG6116" s="110"/>
      <c r="AH6116" s="94"/>
      <c r="AJ6116" s="97"/>
      <c r="AL6116" s="39"/>
      <c r="AP6116" s="39"/>
      <c r="AQ6116" s="77"/>
      <c r="AR6116" s="94"/>
      <c r="AT6116" s="97"/>
      <c r="BB6116" s="79"/>
      <c r="BC6116" s="94"/>
      <c r="BE6116" s="97"/>
      <c r="BF6116" s="97"/>
      <c r="BG6116" s="40"/>
      <c r="BK6116" s="40"/>
      <c r="BL6116" s="79"/>
      <c r="BM6116" s="94"/>
      <c r="BO6116" s="97"/>
      <c r="BQ6116" s="40"/>
      <c r="BR6116" s="94"/>
      <c r="BS6116" s="94"/>
      <c r="BT6116" s="94"/>
      <c r="BU6116" s="40"/>
      <c r="BV6116" s="82"/>
      <c r="BW6116" s="94"/>
      <c r="BX6116" s="48"/>
      <c r="BY6116" s="97"/>
      <c r="BZ6116" s="48"/>
      <c r="CA6116" s="40"/>
      <c r="CB6116" s="94"/>
      <c r="CC6116" s="94"/>
      <c r="CD6116" s="94"/>
      <c r="CE6116" s="40"/>
      <c r="CF6116" s="73"/>
      <c r="CG6116" s="41"/>
      <c r="CH6116" s="41"/>
      <c r="CI6116" s="41"/>
      <c r="CJ6116" s="41"/>
      <c r="CK6116" s="41"/>
      <c r="CL6116" s="68"/>
      <c r="CM6116" s="41"/>
      <c r="CN6116" s="41"/>
      <c r="CO6116" s="39"/>
      <c r="CP6116" s="78"/>
    </row>
    <row r="6117" spans="1:94" s="38" customFormat="1" x14ac:dyDescent="0.25">
      <c r="A6117" s="38">
        <v>6114</v>
      </c>
      <c r="F6117" s="39"/>
      <c r="Q6117" s="39"/>
      <c r="R6117" s="40"/>
      <c r="S6117" s="40"/>
      <c r="T6117" s="39"/>
      <c r="AG6117" s="110"/>
      <c r="AH6117" s="94"/>
      <c r="AJ6117" s="97"/>
      <c r="AL6117" s="39"/>
      <c r="AP6117" s="39"/>
      <c r="AQ6117" s="77"/>
      <c r="AR6117" s="94"/>
      <c r="AT6117" s="97"/>
      <c r="BB6117" s="79"/>
      <c r="BC6117" s="94"/>
      <c r="BE6117" s="97"/>
      <c r="BF6117" s="97"/>
      <c r="BG6117" s="40"/>
      <c r="BK6117" s="40"/>
      <c r="BL6117" s="79"/>
      <c r="BM6117" s="94"/>
      <c r="BO6117" s="97"/>
      <c r="BQ6117" s="40"/>
      <c r="BR6117" s="94"/>
      <c r="BS6117" s="94"/>
      <c r="BT6117" s="94"/>
      <c r="BU6117" s="40"/>
      <c r="BV6117" s="82"/>
      <c r="BW6117" s="94"/>
      <c r="BX6117" s="48"/>
      <c r="BY6117" s="97"/>
      <c r="BZ6117" s="48"/>
      <c r="CA6117" s="40"/>
      <c r="CB6117" s="94"/>
      <c r="CC6117" s="94"/>
      <c r="CD6117" s="94"/>
      <c r="CE6117" s="40"/>
      <c r="CF6117" s="73"/>
      <c r="CG6117" s="41"/>
      <c r="CH6117" s="41"/>
      <c r="CI6117" s="41"/>
      <c r="CJ6117" s="41"/>
      <c r="CK6117" s="41"/>
      <c r="CL6117" s="68"/>
      <c r="CM6117" s="41"/>
      <c r="CN6117" s="41"/>
      <c r="CO6117" s="39"/>
      <c r="CP6117" s="78"/>
    </row>
    <row r="6118" spans="1:94" s="38" customFormat="1" x14ac:dyDescent="0.25">
      <c r="A6118" s="38">
        <v>6115</v>
      </c>
      <c r="F6118" s="39"/>
      <c r="Q6118" s="39"/>
      <c r="R6118" s="40"/>
      <c r="S6118" s="40"/>
      <c r="T6118" s="39"/>
      <c r="AG6118" s="110"/>
      <c r="AH6118" s="94"/>
      <c r="AJ6118" s="97"/>
      <c r="AL6118" s="39"/>
      <c r="AP6118" s="39"/>
      <c r="AQ6118" s="77"/>
      <c r="AR6118" s="94"/>
      <c r="AT6118" s="97"/>
      <c r="BB6118" s="79"/>
      <c r="BC6118" s="94"/>
      <c r="BE6118" s="97"/>
      <c r="BF6118" s="97"/>
      <c r="BG6118" s="40"/>
      <c r="BK6118" s="40"/>
      <c r="BL6118" s="79"/>
      <c r="BM6118" s="94"/>
      <c r="BO6118" s="97"/>
      <c r="BQ6118" s="40"/>
      <c r="BR6118" s="94"/>
      <c r="BS6118" s="94"/>
      <c r="BT6118" s="94"/>
      <c r="BU6118" s="40"/>
      <c r="BV6118" s="82"/>
      <c r="BW6118" s="94"/>
      <c r="BX6118" s="48"/>
      <c r="BY6118" s="97"/>
      <c r="BZ6118" s="48"/>
      <c r="CA6118" s="40"/>
      <c r="CB6118" s="94"/>
      <c r="CC6118" s="94"/>
      <c r="CD6118" s="94"/>
      <c r="CE6118" s="40"/>
      <c r="CF6118" s="73"/>
      <c r="CG6118" s="41"/>
      <c r="CH6118" s="41"/>
      <c r="CI6118" s="41"/>
      <c r="CJ6118" s="41"/>
      <c r="CK6118" s="41"/>
      <c r="CL6118" s="68"/>
      <c r="CM6118" s="41"/>
      <c r="CN6118" s="41"/>
      <c r="CO6118" s="39"/>
      <c r="CP6118" s="78"/>
    </row>
    <row r="6119" spans="1:94" s="38" customFormat="1" x14ac:dyDescent="0.25">
      <c r="A6119" s="38">
        <v>6116</v>
      </c>
      <c r="F6119" s="39"/>
      <c r="Q6119" s="39"/>
      <c r="R6119" s="40"/>
      <c r="S6119" s="40"/>
      <c r="T6119" s="39"/>
      <c r="AG6119" s="110"/>
      <c r="AH6119" s="94"/>
      <c r="AJ6119" s="97"/>
      <c r="AL6119" s="39"/>
      <c r="AP6119" s="39"/>
      <c r="AQ6119" s="77"/>
      <c r="AR6119" s="94"/>
      <c r="AT6119" s="97"/>
      <c r="BB6119" s="79"/>
      <c r="BC6119" s="94"/>
      <c r="BE6119" s="97"/>
      <c r="BF6119" s="97"/>
      <c r="BG6119" s="40"/>
      <c r="BK6119" s="40"/>
      <c r="BL6119" s="79"/>
      <c r="BM6119" s="94"/>
      <c r="BO6119" s="97"/>
      <c r="BQ6119" s="40"/>
      <c r="BR6119" s="94"/>
      <c r="BS6119" s="94"/>
      <c r="BT6119" s="94"/>
      <c r="BU6119" s="40"/>
      <c r="BV6119" s="82"/>
      <c r="BW6119" s="94"/>
      <c r="BX6119" s="48"/>
      <c r="BY6119" s="97"/>
      <c r="BZ6119" s="48"/>
      <c r="CA6119" s="40"/>
      <c r="CB6119" s="94"/>
      <c r="CC6119" s="94"/>
      <c r="CD6119" s="94"/>
      <c r="CE6119" s="40"/>
      <c r="CF6119" s="73"/>
      <c r="CG6119" s="41"/>
      <c r="CH6119" s="41"/>
      <c r="CI6119" s="41"/>
      <c r="CJ6119" s="41"/>
      <c r="CK6119" s="41"/>
      <c r="CL6119" s="68"/>
      <c r="CM6119" s="41"/>
      <c r="CN6119" s="41"/>
      <c r="CO6119" s="39"/>
      <c r="CP6119" s="78"/>
    </row>
    <row r="6120" spans="1:94" s="38" customFormat="1" x14ac:dyDescent="0.25">
      <c r="A6120" s="38">
        <v>6117</v>
      </c>
      <c r="F6120" s="39"/>
      <c r="Q6120" s="39"/>
      <c r="R6120" s="40"/>
      <c r="S6120" s="40"/>
      <c r="T6120" s="39"/>
      <c r="AG6120" s="110"/>
      <c r="AH6120" s="94"/>
      <c r="AJ6120" s="97"/>
      <c r="AL6120" s="39"/>
      <c r="AP6120" s="39"/>
      <c r="AQ6120" s="77"/>
      <c r="AR6120" s="94"/>
      <c r="AT6120" s="97"/>
      <c r="BB6120" s="79"/>
      <c r="BC6120" s="94"/>
      <c r="BE6120" s="97"/>
      <c r="BF6120" s="97"/>
      <c r="BG6120" s="40"/>
      <c r="BK6120" s="40"/>
      <c r="BL6120" s="79"/>
      <c r="BM6120" s="94"/>
      <c r="BO6120" s="97"/>
      <c r="BQ6120" s="40"/>
      <c r="BR6120" s="94"/>
      <c r="BS6120" s="94"/>
      <c r="BT6120" s="94"/>
      <c r="BU6120" s="40"/>
      <c r="BV6120" s="82"/>
      <c r="BW6120" s="94"/>
      <c r="BX6120" s="48"/>
      <c r="BY6120" s="97"/>
      <c r="BZ6120" s="48"/>
      <c r="CA6120" s="40"/>
      <c r="CB6120" s="94"/>
      <c r="CC6120" s="94"/>
      <c r="CD6120" s="94"/>
      <c r="CE6120" s="40"/>
      <c r="CF6120" s="73"/>
      <c r="CG6120" s="41"/>
      <c r="CH6120" s="41"/>
      <c r="CI6120" s="41"/>
      <c r="CJ6120" s="41"/>
      <c r="CK6120" s="41"/>
      <c r="CL6120" s="68"/>
      <c r="CM6120" s="41"/>
      <c r="CN6120" s="41"/>
      <c r="CO6120" s="39"/>
      <c r="CP6120" s="78"/>
    </row>
    <row r="6121" spans="1:94" s="38" customFormat="1" x14ac:dyDescent="0.25">
      <c r="A6121" s="38">
        <v>6118</v>
      </c>
      <c r="F6121" s="39"/>
      <c r="Q6121" s="39"/>
      <c r="R6121" s="40"/>
      <c r="S6121" s="40"/>
      <c r="T6121" s="39"/>
      <c r="AG6121" s="110"/>
      <c r="AH6121" s="94"/>
      <c r="AJ6121" s="97"/>
      <c r="AL6121" s="39"/>
      <c r="AP6121" s="39"/>
      <c r="AQ6121" s="77"/>
      <c r="AR6121" s="94"/>
      <c r="AT6121" s="97"/>
      <c r="BB6121" s="79"/>
      <c r="BC6121" s="94"/>
      <c r="BE6121" s="97"/>
      <c r="BF6121" s="97"/>
      <c r="BG6121" s="40"/>
      <c r="BK6121" s="40"/>
      <c r="BL6121" s="79"/>
      <c r="BM6121" s="94"/>
      <c r="BO6121" s="97"/>
      <c r="BQ6121" s="40"/>
      <c r="BR6121" s="94"/>
      <c r="BS6121" s="94"/>
      <c r="BT6121" s="94"/>
      <c r="BU6121" s="40"/>
      <c r="BV6121" s="82"/>
      <c r="BW6121" s="94"/>
      <c r="BX6121" s="48"/>
      <c r="BY6121" s="97"/>
      <c r="BZ6121" s="48"/>
      <c r="CA6121" s="40"/>
      <c r="CB6121" s="94"/>
      <c r="CC6121" s="94"/>
      <c r="CD6121" s="94"/>
      <c r="CE6121" s="40"/>
      <c r="CF6121" s="73"/>
      <c r="CG6121" s="41"/>
      <c r="CH6121" s="41"/>
      <c r="CI6121" s="41"/>
      <c r="CJ6121" s="41"/>
      <c r="CK6121" s="41"/>
      <c r="CL6121" s="68"/>
      <c r="CM6121" s="41"/>
      <c r="CN6121" s="41"/>
      <c r="CO6121" s="39"/>
      <c r="CP6121" s="78"/>
    </row>
    <row r="6122" spans="1:94" s="38" customFormat="1" x14ac:dyDescent="0.25">
      <c r="A6122" s="38">
        <v>6119</v>
      </c>
      <c r="F6122" s="39"/>
      <c r="Q6122" s="39"/>
      <c r="R6122" s="40"/>
      <c r="S6122" s="40"/>
      <c r="T6122" s="39"/>
      <c r="AG6122" s="110"/>
      <c r="AH6122" s="94"/>
      <c r="AJ6122" s="97"/>
      <c r="AL6122" s="39"/>
      <c r="AP6122" s="39"/>
      <c r="AQ6122" s="77"/>
      <c r="AR6122" s="94"/>
      <c r="AT6122" s="97"/>
      <c r="BB6122" s="79"/>
      <c r="BC6122" s="94"/>
      <c r="BE6122" s="97"/>
      <c r="BF6122" s="97"/>
      <c r="BG6122" s="40"/>
      <c r="BK6122" s="40"/>
      <c r="BL6122" s="79"/>
      <c r="BM6122" s="94"/>
      <c r="BO6122" s="97"/>
      <c r="BQ6122" s="40"/>
      <c r="BR6122" s="94"/>
      <c r="BS6122" s="94"/>
      <c r="BT6122" s="94"/>
      <c r="BU6122" s="40"/>
      <c r="BV6122" s="82"/>
      <c r="BW6122" s="94"/>
      <c r="BX6122" s="48"/>
      <c r="BY6122" s="97"/>
      <c r="BZ6122" s="48"/>
      <c r="CA6122" s="40"/>
      <c r="CB6122" s="94"/>
      <c r="CC6122" s="94"/>
      <c r="CD6122" s="94"/>
      <c r="CE6122" s="40"/>
      <c r="CF6122" s="73"/>
      <c r="CG6122" s="41"/>
      <c r="CH6122" s="41"/>
      <c r="CI6122" s="41"/>
      <c r="CJ6122" s="41"/>
      <c r="CK6122" s="41"/>
      <c r="CL6122" s="68"/>
      <c r="CM6122" s="41"/>
      <c r="CN6122" s="41"/>
      <c r="CO6122" s="39"/>
      <c r="CP6122" s="78"/>
    </row>
    <row r="6123" spans="1:94" s="38" customFormat="1" x14ac:dyDescent="0.25">
      <c r="A6123" s="38">
        <v>6120</v>
      </c>
      <c r="F6123" s="39"/>
      <c r="Q6123" s="39"/>
      <c r="R6123" s="40"/>
      <c r="S6123" s="40"/>
      <c r="T6123" s="39"/>
      <c r="AG6123" s="110"/>
      <c r="AH6123" s="94"/>
      <c r="AJ6123" s="97"/>
      <c r="AL6123" s="39"/>
      <c r="AP6123" s="39"/>
      <c r="AQ6123" s="77"/>
      <c r="AR6123" s="94"/>
      <c r="AT6123" s="97"/>
      <c r="BB6123" s="79"/>
      <c r="BC6123" s="94"/>
      <c r="BE6123" s="97"/>
      <c r="BF6123" s="97"/>
      <c r="BG6123" s="40"/>
      <c r="BK6123" s="40"/>
      <c r="BL6123" s="79"/>
      <c r="BM6123" s="94"/>
      <c r="BO6123" s="97"/>
      <c r="BQ6123" s="40"/>
      <c r="BR6123" s="94"/>
      <c r="BS6123" s="94"/>
      <c r="BT6123" s="94"/>
      <c r="BU6123" s="40"/>
      <c r="BV6123" s="82"/>
      <c r="BW6123" s="94"/>
      <c r="BX6123" s="48"/>
      <c r="BY6123" s="97"/>
      <c r="BZ6123" s="48"/>
      <c r="CA6123" s="40"/>
      <c r="CB6123" s="94"/>
      <c r="CC6123" s="94"/>
      <c r="CD6123" s="94"/>
      <c r="CE6123" s="40"/>
      <c r="CF6123" s="73"/>
      <c r="CG6123" s="41"/>
      <c r="CH6123" s="41"/>
      <c r="CI6123" s="41"/>
      <c r="CJ6123" s="41"/>
      <c r="CK6123" s="41"/>
      <c r="CL6123" s="68"/>
      <c r="CM6123" s="41"/>
      <c r="CN6123" s="41"/>
      <c r="CO6123" s="39"/>
      <c r="CP6123" s="78"/>
    </row>
    <row r="6124" spans="1:94" s="38" customFormat="1" x14ac:dyDescent="0.25">
      <c r="A6124" s="38">
        <v>6121</v>
      </c>
      <c r="F6124" s="39"/>
      <c r="Q6124" s="39"/>
      <c r="R6124" s="40"/>
      <c r="S6124" s="40"/>
      <c r="T6124" s="39"/>
      <c r="AG6124" s="110"/>
      <c r="AH6124" s="94"/>
      <c r="AJ6124" s="97"/>
      <c r="AL6124" s="39"/>
      <c r="AP6124" s="39"/>
      <c r="AQ6124" s="77"/>
      <c r="AR6124" s="94"/>
      <c r="AT6124" s="97"/>
      <c r="BB6124" s="79"/>
      <c r="BC6124" s="94"/>
      <c r="BE6124" s="97"/>
      <c r="BF6124" s="97"/>
      <c r="BG6124" s="40"/>
      <c r="BK6124" s="40"/>
      <c r="BL6124" s="79"/>
      <c r="BM6124" s="94"/>
      <c r="BO6124" s="97"/>
      <c r="BQ6124" s="40"/>
      <c r="BR6124" s="94"/>
      <c r="BS6124" s="94"/>
      <c r="BT6124" s="94"/>
      <c r="BU6124" s="40"/>
      <c r="BV6124" s="82"/>
      <c r="BW6124" s="94"/>
      <c r="BX6124" s="48"/>
      <c r="BY6124" s="97"/>
      <c r="BZ6124" s="48"/>
      <c r="CA6124" s="40"/>
      <c r="CB6124" s="94"/>
      <c r="CC6124" s="94"/>
      <c r="CD6124" s="94"/>
      <c r="CE6124" s="40"/>
      <c r="CF6124" s="73"/>
      <c r="CG6124" s="41"/>
      <c r="CH6124" s="41"/>
      <c r="CI6124" s="41"/>
      <c r="CJ6124" s="41"/>
      <c r="CK6124" s="41"/>
      <c r="CL6124" s="68"/>
      <c r="CM6124" s="41"/>
      <c r="CN6124" s="41"/>
      <c r="CO6124" s="39"/>
      <c r="CP6124" s="78"/>
    </row>
    <row r="6125" spans="1:94" s="38" customFormat="1" x14ac:dyDescent="0.25">
      <c r="A6125" s="38">
        <v>6122</v>
      </c>
      <c r="F6125" s="39"/>
      <c r="Q6125" s="39"/>
      <c r="R6125" s="40"/>
      <c r="S6125" s="40"/>
      <c r="T6125" s="39"/>
      <c r="AG6125" s="110"/>
      <c r="AH6125" s="94"/>
      <c r="AJ6125" s="97"/>
      <c r="AL6125" s="39"/>
      <c r="AP6125" s="39"/>
      <c r="AQ6125" s="77"/>
      <c r="AR6125" s="94"/>
      <c r="AT6125" s="97"/>
      <c r="BB6125" s="79"/>
      <c r="BC6125" s="94"/>
      <c r="BE6125" s="97"/>
      <c r="BF6125" s="97"/>
      <c r="BG6125" s="40"/>
      <c r="BK6125" s="40"/>
      <c r="BL6125" s="79"/>
      <c r="BM6125" s="94"/>
      <c r="BO6125" s="97"/>
      <c r="BQ6125" s="40"/>
      <c r="BR6125" s="94"/>
      <c r="BS6125" s="94"/>
      <c r="BT6125" s="94"/>
      <c r="BU6125" s="40"/>
      <c r="BV6125" s="82"/>
      <c r="BW6125" s="94"/>
      <c r="BX6125" s="48"/>
      <c r="BY6125" s="97"/>
      <c r="BZ6125" s="48"/>
      <c r="CA6125" s="40"/>
      <c r="CB6125" s="94"/>
      <c r="CC6125" s="94"/>
      <c r="CD6125" s="94"/>
      <c r="CE6125" s="40"/>
      <c r="CF6125" s="73"/>
      <c r="CG6125" s="41"/>
      <c r="CH6125" s="41"/>
      <c r="CI6125" s="41"/>
      <c r="CJ6125" s="41"/>
      <c r="CK6125" s="41"/>
      <c r="CL6125" s="68"/>
      <c r="CM6125" s="41"/>
      <c r="CN6125" s="41"/>
      <c r="CO6125" s="39"/>
      <c r="CP6125" s="78"/>
    </row>
    <row r="6126" spans="1:94" s="38" customFormat="1" x14ac:dyDescent="0.25">
      <c r="A6126" s="38">
        <v>6123</v>
      </c>
      <c r="F6126" s="39"/>
      <c r="Q6126" s="39"/>
      <c r="R6126" s="40"/>
      <c r="S6126" s="40"/>
      <c r="T6126" s="39"/>
      <c r="AG6126" s="110"/>
      <c r="AH6126" s="94"/>
      <c r="AJ6126" s="97"/>
      <c r="AL6126" s="39"/>
      <c r="AP6126" s="39"/>
      <c r="AQ6126" s="77"/>
      <c r="AR6126" s="94"/>
      <c r="AT6126" s="97"/>
      <c r="BB6126" s="79"/>
      <c r="BC6126" s="94"/>
      <c r="BE6126" s="97"/>
      <c r="BF6126" s="97"/>
      <c r="BG6126" s="40"/>
      <c r="BK6126" s="40"/>
      <c r="BL6126" s="79"/>
      <c r="BM6126" s="94"/>
      <c r="BO6126" s="97"/>
      <c r="BQ6126" s="40"/>
      <c r="BR6126" s="94"/>
      <c r="BS6126" s="94"/>
      <c r="BT6126" s="94"/>
      <c r="BU6126" s="40"/>
      <c r="BV6126" s="82"/>
      <c r="BW6126" s="94"/>
      <c r="BX6126" s="48"/>
      <c r="BY6126" s="97"/>
      <c r="BZ6126" s="48"/>
      <c r="CA6126" s="40"/>
      <c r="CB6126" s="94"/>
      <c r="CC6126" s="94"/>
      <c r="CD6126" s="94"/>
      <c r="CE6126" s="40"/>
      <c r="CF6126" s="73"/>
      <c r="CG6126" s="41"/>
      <c r="CH6126" s="41"/>
      <c r="CI6126" s="41"/>
      <c r="CJ6126" s="41"/>
      <c r="CK6126" s="41"/>
      <c r="CL6126" s="68"/>
      <c r="CM6126" s="41"/>
      <c r="CN6126" s="41"/>
      <c r="CO6126" s="39"/>
      <c r="CP6126" s="78"/>
    </row>
    <row r="6127" spans="1:94" s="38" customFormat="1" x14ac:dyDescent="0.25">
      <c r="A6127" s="38">
        <v>6124</v>
      </c>
      <c r="F6127" s="39"/>
      <c r="Q6127" s="39"/>
      <c r="R6127" s="40"/>
      <c r="S6127" s="40"/>
      <c r="T6127" s="39"/>
      <c r="AG6127" s="110"/>
      <c r="AH6127" s="94"/>
      <c r="AJ6127" s="97"/>
      <c r="AL6127" s="39"/>
      <c r="AP6127" s="39"/>
      <c r="AQ6127" s="77"/>
      <c r="AR6127" s="94"/>
      <c r="AT6127" s="97"/>
      <c r="BB6127" s="79"/>
      <c r="BC6127" s="94"/>
      <c r="BE6127" s="97"/>
      <c r="BF6127" s="97"/>
      <c r="BG6127" s="40"/>
      <c r="BK6127" s="40"/>
      <c r="BL6127" s="79"/>
      <c r="BM6127" s="94"/>
      <c r="BO6127" s="97"/>
      <c r="BQ6127" s="40"/>
      <c r="BR6127" s="94"/>
      <c r="BS6127" s="94"/>
      <c r="BT6127" s="94"/>
      <c r="BU6127" s="40"/>
      <c r="BV6127" s="82"/>
      <c r="BW6127" s="94"/>
      <c r="BX6127" s="48"/>
      <c r="BY6127" s="97"/>
      <c r="BZ6127" s="48"/>
      <c r="CA6127" s="40"/>
      <c r="CB6127" s="94"/>
      <c r="CC6127" s="94"/>
      <c r="CD6127" s="94"/>
      <c r="CE6127" s="40"/>
      <c r="CF6127" s="73"/>
      <c r="CG6127" s="41"/>
      <c r="CH6127" s="41"/>
      <c r="CI6127" s="41"/>
      <c r="CJ6127" s="41"/>
      <c r="CK6127" s="41"/>
      <c r="CL6127" s="68"/>
      <c r="CM6127" s="41"/>
      <c r="CN6127" s="41"/>
      <c r="CO6127" s="39"/>
      <c r="CP6127" s="78"/>
    </row>
    <row r="6128" spans="1:94" s="38" customFormat="1" x14ac:dyDescent="0.25">
      <c r="A6128" s="38">
        <v>6125</v>
      </c>
      <c r="F6128" s="39"/>
      <c r="Q6128" s="39"/>
      <c r="R6128" s="40"/>
      <c r="S6128" s="40"/>
      <c r="T6128" s="39"/>
      <c r="AG6128" s="110"/>
      <c r="AH6128" s="94"/>
      <c r="AJ6128" s="97"/>
      <c r="AL6128" s="39"/>
      <c r="AP6128" s="39"/>
      <c r="AQ6128" s="77"/>
      <c r="AR6128" s="94"/>
      <c r="AT6128" s="97"/>
      <c r="BB6128" s="79"/>
      <c r="BC6128" s="94"/>
      <c r="BE6128" s="97"/>
      <c r="BF6128" s="97"/>
      <c r="BG6128" s="40"/>
      <c r="BK6128" s="40"/>
      <c r="BL6128" s="79"/>
      <c r="BM6128" s="94"/>
      <c r="BO6128" s="97"/>
      <c r="BQ6128" s="40"/>
      <c r="BR6128" s="94"/>
      <c r="BS6128" s="94"/>
      <c r="BT6128" s="94"/>
      <c r="BU6128" s="40"/>
      <c r="BV6128" s="82"/>
      <c r="BW6128" s="94"/>
      <c r="BX6128" s="48"/>
      <c r="BY6128" s="97"/>
      <c r="BZ6128" s="48"/>
      <c r="CA6128" s="40"/>
      <c r="CB6128" s="94"/>
      <c r="CC6128" s="94"/>
      <c r="CD6128" s="94"/>
      <c r="CE6128" s="40"/>
      <c r="CF6128" s="73"/>
      <c r="CG6128" s="41"/>
      <c r="CH6128" s="41"/>
      <c r="CI6128" s="41"/>
      <c r="CJ6128" s="41"/>
      <c r="CK6128" s="41"/>
      <c r="CL6128" s="68"/>
      <c r="CM6128" s="41"/>
      <c r="CN6128" s="41"/>
      <c r="CO6128" s="39"/>
      <c r="CP6128" s="78"/>
    </row>
    <row r="6129" spans="1:94" s="38" customFormat="1" x14ac:dyDescent="0.25">
      <c r="A6129" s="38">
        <v>6126</v>
      </c>
      <c r="F6129" s="39"/>
      <c r="Q6129" s="39"/>
      <c r="R6129" s="40"/>
      <c r="S6129" s="40"/>
      <c r="T6129" s="39"/>
      <c r="AG6129" s="110"/>
      <c r="AH6129" s="94"/>
      <c r="AJ6129" s="97"/>
      <c r="AL6129" s="39"/>
      <c r="AP6129" s="39"/>
      <c r="AQ6129" s="77"/>
      <c r="AR6129" s="94"/>
      <c r="AT6129" s="97"/>
      <c r="BB6129" s="79"/>
      <c r="BC6129" s="94"/>
      <c r="BE6129" s="97"/>
      <c r="BF6129" s="97"/>
      <c r="BG6129" s="40"/>
      <c r="BK6129" s="40"/>
      <c r="BL6129" s="79"/>
      <c r="BM6129" s="94"/>
      <c r="BO6129" s="97"/>
      <c r="BQ6129" s="40"/>
      <c r="BR6129" s="94"/>
      <c r="BS6129" s="94"/>
      <c r="BT6129" s="94"/>
      <c r="BU6129" s="40"/>
      <c r="BV6129" s="82"/>
      <c r="BW6129" s="94"/>
      <c r="BX6129" s="48"/>
      <c r="BY6129" s="97"/>
      <c r="BZ6129" s="48"/>
      <c r="CA6129" s="40"/>
      <c r="CB6129" s="94"/>
      <c r="CC6129" s="94"/>
      <c r="CD6129" s="94"/>
      <c r="CE6129" s="40"/>
      <c r="CF6129" s="73"/>
      <c r="CG6129" s="41"/>
      <c r="CH6129" s="41"/>
      <c r="CI6129" s="41"/>
      <c r="CJ6129" s="41"/>
      <c r="CK6129" s="41"/>
      <c r="CL6129" s="68"/>
      <c r="CM6129" s="41"/>
      <c r="CN6129" s="41"/>
      <c r="CO6129" s="39"/>
      <c r="CP6129" s="78"/>
    </row>
    <row r="6130" spans="1:94" s="38" customFormat="1" x14ac:dyDescent="0.25">
      <c r="A6130" s="38">
        <v>6127</v>
      </c>
      <c r="F6130" s="39"/>
      <c r="Q6130" s="39"/>
      <c r="R6130" s="40"/>
      <c r="S6130" s="40"/>
      <c r="T6130" s="39"/>
      <c r="AG6130" s="110"/>
      <c r="AH6130" s="94"/>
      <c r="AJ6130" s="97"/>
      <c r="AL6130" s="39"/>
      <c r="AP6130" s="39"/>
      <c r="AQ6130" s="77"/>
      <c r="AR6130" s="94"/>
      <c r="AT6130" s="97"/>
      <c r="BB6130" s="79"/>
      <c r="BC6130" s="94"/>
      <c r="BE6130" s="97"/>
      <c r="BF6130" s="97"/>
      <c r="BG6130" s="40"/>
      <c r="BK6130" s="40"/>
      <c r="BL6130" s="79"/>
      <c r="BM6130" s="94"/>
      <c r="BO6130" s="97"/>
      <c r="BQ6130" s="40"/>
      <c r="BR6130" s="94"/>
      <c r="BS6130" s="94"/>
      <c r="BT6130" s="94"/>
      <c r="BU6130" s="40"/>
      <c r="BV6130" s="82"/>
      <c r="BW6130" s="94"/>
      <c r="BX6130" s="48"/>
      <c r="BY6130" s="97"/>
      <c r="BZ6130" s="48"/>
      <c r="CA6130" s="40"/>
      <c r="CB6130" s="94"/>
      <c r="CC6130" s="94"/>
      <c r="CD6130" s="94"/>
      <c r="CE6130" s="40"/>
      <c r="CF6130" s="73"/>
      <c r="CG6130" s="41"/>
      <c r="CH6130" s="41"/>
      <c r="CI6130" s="41"/>
      <c r="CJ6130" s="41"/>
      <c r="CK6130" s="41"/>
      <c r="CL6130" s="68"/>
      <c r="CM6130" s="41"/>
      <c r="CN6130" s="41"/>
      <c r="CO6130" s="39"/>
      <c r="CP6130" s="78"/>
    </row>
    <row r="6131" spans="1:94" s="38" customFormat="1" x14ac:dyDescent="0.25">
      <c r="A6131" s="38">
        <v>6128</v>
      </c>
      <c r="F6131" s="39"/>
      <c r="Q6131" s="39"/>
      <c r="R6131" s="40"/>
      <c r="S6131" s="40"/>
      <c r="T6131" s="39"/>
      <c r="AG6131" s="110"/>
      <c r="AH6131" s="94"/>
      <c r="AJ6131" s="97"/>
      <c r="AL6131" s="39"/>
      <c r="AP6131" s="39"/>
      <c r="AQ6131" s="77"/>
      <c r="AR6131" s="94"/>
      <c r="AT6131" s="97"/>
      <c r="BB6131" s="79"/>
      <c r="BC6131" s="94"/>
      <c r="BE6131" s="97"/>
      <c r="BF6131" s="97"/>
      <c r="BG6131" s="40"/>
      <c r="BK6131" s="40"/>
      <c r="BL6131" s="79"/>
      <c r="BM6131" s="94"/>
      <c r="BO6131" s="97"/>
      <c r="BQ6131" s="40"/>
      <c r="BR6131" s="94"/>
      <c r="BS6131" s="94"/>
      <c r="BT6131" s="94"/>
      <c r="BU6131" s="40"/>
      <c r="BV6131" s="82"/>
      <c r="BW6131" s="94"/>
      <c r="BX6131" s="48"/>
      <c r="BY6131" s="97"/>
      <c r="BZ6131" s="48"/>
      <c r="CA6131" s="40"/>
      <c r="CB6131" s="94"/>
      <c r="CC6131" s="94"/>
      <c r="CD6131" s="94"/>
      <c r="CE6131" s="40"/>
      <c r="CF6131" s="73"/>
      <c r="CG6131" s="41"/>
      <c r="CH6131" s="41"/>
      <c r="CI6131" s="41"/>
      <c r="CJ6131" s="41"/>
      <c r="CK6131" s="41"/>
      <c r="CL6131" s="68"/>
      <c r="CM6131" s="41"/>
      <c r="CN6131" s="41"/>
      <c r="CO6131" s="39"/>
      <c r="CP6131" s="78"/>
    </row>
    <row r="6132" spans="1:94" s="38" customFormat="1" x14ac:dyDescent="0.25">
      <c r="A6132" s="38">
        <v>6129</v>
      </c>
      <c r="F6132" s="39"/>
      <c r="Q6132" s="39"/>
      <c r="R6132" s="40"/>
      <c r="S6132" s="40"/>
      <c r="T6132" s="39"/>
      <c r="AG6132" s="110"/>
      <c r="AH6132" s="94"/>
      <c r="AJ6132" s="97"/>
      <c r="AL6132" s="39"/>
      <c r="AP6132" s="39"/>
      <c r="AQ6132" s="77"/>
      <c r="AR6132" s="94"/>
      <c r="AT6132" s="97"/>
      <c r="BB6132" s="79"/>
      <c r="BC6132" s="94"/>
      <c r="BE6132" s="97"/>
      <c r="BF6132" s="97"/>
      <c r="BG6132" s="40"/>
      <c r="BK6132" s="40"/>
      <c r="BL6132" s="79"/>
      <c r="BM6132" s="94"/>
      <c r="BO6132" s="97"/>
      <c r="BQ6132" s="40"/>
      <c r="BR6132" s="94"/>
      <c r="BS6132" s="94"/>
      <c r="BT6132" s="94"/>
      <c r="BU6132" s="40"/>
      <c r="BV6132" s="82"/>
      <c r="BW6132" s="94"/>
      <c r="BX6132" s="48"/>
      <c r="BY6132" s="97"/>
      <c r="BZ6132" s="48"/>
      <c r="CA6132" s="40"/>
      <c r="CB6132" s="94"/>
      <c r="CC6132" s="94"/>
      <c r="CD6132" s="94"/>
      <c r="CE6132" s="40"/>
      <c r="CF6132" s="73"/>
      <c r="CG6132" s="41"/>
      <c r="CH6132" s="41"/>
      <c r="CI6132" s="41"/>
      <c r="CJ6132" s="41"/>
      <c r="CK6132" s="41"/>
      <c r="CL6132" s="68"/>
      <c r="CM6132" s="41"/>
      <c r="CN6132" s="41"/>
      <c r="CO6132" s="39"/>
      <c r="CP6132" s="78"/>
    </row>
    <row r="6133" spans="1:94" s="38" customFormat="1" x14ac:dyDescent="0.25">
      <c r="A6133" s="38">
        <v>6130</v>
      </c>
      <c r="F6133" s="39"/>
      <c r="Q6133" s="39"/>
      <c r="R6133" s="40"/>
      <c r="S6133" s="40"/>
      <c r="T6133" s="39"/>
      <c r="AG6133" s="110"/>
      <c r="AH6133" s="94"/>
      <c r="AJ6133" s="97"/>
      <c r="AL6133" s="39"/>
      <c r="AP6133" s="39"/>
      <c r="AQ6133" s="77"/>
      <c r="AR6133" s="94"/>
      <c r="AT6133" s="97"/>
      <c r="BB6133" s="79"/>
      <c r="BC6133" s="94"/>
      <c r="BE6133" s="97"/>
      <c r="BF6133" s="97"/>
      <c r="BG6133" s="40"/>
      <c r="BK6133" s="40"/>
      <c r="BL6133" s="79"/>
      <c r="BM6133" s="94"/>
      <c r="BO6133" s="97"/>
      <c r="BQ6133" s="40"/>
      <c r="BR6133" s="94"/>
      <c r="BS6133" s="94"/>
      <c r="BT6133" s="94"/>
      <c r="BU6133" s="40"/>
      <c r="BV6133" s="82"/>
      <c r="BW6133" s="94"/>
      <c r="BX6133" s="48"/>
      <c r="BY6133" s="97"/>
      <c r="BZ6133" s="48"/>
      <c r="CA6133" s="40"/>
      <c r="CB6133" s="94"/>
      <c r="CC6133" s="94"/>
      <c r="CD6133" s="94"/>
      <c r="CE6133" s="40"/>
      <c r="CF6133" s="73"/>
      <c r="CG6133" s="41"/>
      <c r="CH6133" s="41"/>
      <c r="CI6133" s="41"/>
      <c r="CJ6133" s="41"/>
      <c r="CK6133" s="41"/>
      <c r="CL6133" s="68"/>
      <c r="CM6133" s="41"/>
      <c r="CN6133" s="41"/>
      <c r="CO6133" s="39"/>
      <c r="CP6133" s="78"/>
    </row>
    <row r="6134" spans="1:94" s="38" customFormat="1" x14ac:dyDescent="0.25">
      <c r="A6134" s="38">
        <v>6131</v>
      </c>
      <c r="F6134" s="39"/>
      <c r="Q6134" s="39"/>
      <c r="R6134" s="40"/>
      <c r="S6134" s="40"/>
      <c r="T6134" s="39"/>
      <c r="AG6134" s="110"/>
      <c r="AH6134" s="94"/>
      <c r="AJ6134" s="97"/>
      <c r="AL6134" s="39"/>
      <c r="AP6134" s="39"/>
      <c r="AQ6134" s="77"/>
      <c r="AR6134" s="94"/>
      <c r="AT6134" s="97"/>
      <c r="BB6134" s="79"/>
      <c r="BC6134" s="94"/>
      <c r="BE6134" s="97"/>
      <c r="BF6134" s="97"/>
      <c r="BG6134" s="40"/>
      <c r="BK6134" s="40"/>
      <c r="BL6134" s="79"/>
      <c r="BM6134" s="94"/>
      <c r="BO6134" s="97"/>
      <c r="BQ6134" s="40"/>
      <c r="BR6134" s="94"/>
      <c r="BS6134" s="94"/>
      <c r="BT6134" s="94"/>
      <c r="BU6134" s="40"/>
      <c r="BV6134" s="82"/>
      <c r="BW6134" s="94"/>
      <c r="BX6134" s="48"/>
      <c r="BY6134" s="97"/>
      <c r="BZ6134" s="48"/>
      <c r="CA6134" s="40"/>
      <c r="CB6134" s="94"/>
      <c r="CC6134" s="94"/>
      <c r="CD6134" s="94"/>
      <c r="CE6134" s="40"/>
      <c r="CF6134" s="73"/>
      <c r="CG6134" s="41"/>
      <c r="CH6134" s="41"/>
      <c r="CI6134" s="41"/>
      <c r="CJ6134" s="41"/>
      <c r="CK6134" s="41"/>
      <c r="CL6134" s="68"/>
      <c r="CM6134" s="41"/>
      <c r="CN6134" s="41"/>
      <c r="CO6134" s="39"/>
      <c r="CP6134" s="78"/>
    </row>
    <row r="6135" spans="1:94" s="38" customFormat="1" x14ac:dyDescent="0.25">
      <c r="A6135" s="38">
        <v>6132</v>
      </c>
      <c r="F6135" s="39"/>
      <c r="Q6135" s="39"/>
      <c r="R6135" s="40"/>
      <c r="S6135" s="40"/>
      <c r="T6135" s="39"/>
      <c r="AG6135" s="110"/>
      <c r="AH6135" s="94"/>
      <c r="AJ6135" s="97"/>
      <c r="AL6135" s="39"/>
      <c r="AP6135" s="39"/>
      <c r="AQ6135" s="77"/>
      <c r="AR6135" s="94"/>
      <c r="AT6135" s="97"/>
      <c r="BB6135" s="79"/>
      <c r="BC6135" s="94"/>
      <c r="BE6135" s="97"/>
      <c r="BF6135" s="97"/>
      <c r="BG6135" s="40"/>
      <c r="BK6135" s="40"/>
      <c r="BL6135" s="79"/>
      <c r="BM6135" s="94"/>
      <c r="BO6135" s="97"/>
      <c r="BQ6135" s="40"/>
      <c r="BR6135" s="94"/>
      <c r="BS6135" s="94"/>
      <c r="BT6135" s="94"/>
      <c r="BU6135" s="40"/>
      <c r="BV6135" s="82"/>
      <c r="BW6135" s="94"/>
      <c r="BX6135" s="48"/>
      <c r="BY6135" s="97"/>
      <c r="BZ6135" s="48"/>
      <c r="CA6135" s="40"/>
      <c r="CB6135" s="94"/>
      <c r="CC6135" s="94"/>
      <c r="CD6135" s="94"/>
      <c r="CE6135" s="40"/>
      <c r="CF6135" s="73"/>
      <c r="CG6135" s="41"/>
      <c r="CH6135" s="41"/>
      <c r="CI6135" s="41"/>
      <c r="CJ6135" s="41"/>
      <c r="CK6135" s="41"/>
      <c r="CL6135" s="68"/>
      <c r="CM6135" s="41"/>
      <c r="CN6135" s="41"/>
      <c r="CO6135" s="39"/>
      <c r="CP6135" s="78"/>
    </row>
    <row r="6136" spans="1:94" s="38" customFormat="1" x14ac:dyDescent="0.25">
      <c r="A6136" s="38">
        <v>6133</v>
      </c>
      <c r="F6136" s="39"/>
      <c r="Q6136" s="39"/>
      <c r="R6136" s="40"/>
      <c r="S6136" s="40"/>
      <c r="T6136" s="39"/>
      <c r="AG6136" s="110"/>
      <c r="AH6136" s="94"/>
      <c r="AJ6136" s="97"/>
      <c r="AL6136" s="39"/>
      <c r="AP6136" s="39"/>
      <c r="AQ6136" s="77"/>
      <c r="AR6136" s="94"/>
      <c r="AT6136" s="97"/>
      <c r="BB6136" s="79"/>
      <c r="BC6136" s="94"/>
      <c r="BE6136" s="97"/>
      <c r="BF6136" s="97"/>
      <c r="BG6136" s="40"/>
      <c r="BK6136" s="40"/>
      <c r="BL6136" s="79"/>
      <c r="BM6136" s="94"/>
      <c r="BO6136" s="97"/>
      <c r="BQ6136" s="40"/>
      <c r="BR6136" s="94"/>
      <c r="BS6136" s="94"/>
      <c r="BT6136" s="94"/>
      <c r="BU6136" s="40"/>
      <c r="BV6136" s="82"/>
      <c r="BW6136" s="94"/>
      <c r="BX6136" s="48"/>
      <c r="BY6136" s="97"/>
      <c r="BZ6136" s="48"/>
      <c r="CA6136" s="40"/>
      <c r="CB6136" s="94"/>
      <c r="CC6136" s="94"/>
      <c r="CD6136" s="94"/>
      <c r="CE6136" s="40"/>
      <c r="CF6136" s="73"/>
      <c r="CG6136" s="41"/>
      <c r="CH6136" s="41"/>
      <c r="CI6136" s="41"/>
      <c r="CJ6136" s="41"/>
      <c r="CK6136" s="41"/>
      <c r="CL6136" s="68"/>
      <c r="CM6136" s="41"/>
      <c r="CN6136" s="41"/>
      <c r="CO6136" s="39"/>
      <c r="CP6136" s="78"/>
    </row>
    <row r="6137" spans="1:94" s="38" customFormat="1" x14ac:dyDescent="0.25">
      <c r="A6137" s="38">
        <v>6134</v>
      </c>
      <c r="F6137" s="39"/>
      <c r="Q6137" s="39"/>
      <c r="R6137" s="40"/>
      <c r="S6137" s="40"/>
      <c r="T6137" s="39"/>
      <c r="AG6137" s="110"/>
      <c r="AH6137" s="94"/>
      <c r="AJ6137" s="97"/>
      <c r="AL6137" s="39"/>
      <c r="AP6137" s="39"/>
      <c r="AQ6137" s="77"/>
      <c r="AR6137" s="94"/>
      <c r="AT6137" s="97"/>
      <c r="BB6137" s="79"/>
      <c r="BC6137" s="94"/>
      <c r="BE6137" s="97"/>
      <c r="BF6137" s="97"/>
      <c r="BG6137" s="40"/>
      <c r="BK6137" s="40"/>
      <c r="BL6137" s="79"/>
      <c r="BM6137" s="94"/>
      <c r="BO6137" s="97"/>
      <c r="BQ6137" s="40"/>
      <c r="BR6137" s="94"/>
      <c r="BS6137" s="94"/>
      <c r="BT6137" s="94"/>
      <c r="BU6137" s="40"/>
      <c r="BV6137" s="82"/>
      <c r="BW6137" s="94"/>
      <c r="BX6137" s="48"/>
      <c r="BY6137" s="97"/>
      <c r="BZ6137" s="48"/>
      <c r="CA6137" s="40"/>
      <c r="CB6137" s="94"/>
      <c r="CC6137" s="94"/>
      <c r="CD6137" s="94"/>
      <c r="CE6137" s="40"/>
      <c r="CF6137" s="73"/>
      <c r="CG6137" s="41"/>
      <c r="CH6137" s="41"/>
      <c r="CI6137" s="41"/>
      <c r="CJ6137" s="41"/>
      <c r="CK6137" s="41"/>
      <c r="CL6137" s="68"/>
      <c r="CM6137" s="41"/>
      <c r="CN6137" s="41"/>
      <c r="CO6137" s="39"/>
      <c r="CP6137" s="78"/>
    </row>
    <row r="6138" spans="1:94" s="38" customFormat="1" x14ac:dyDescent="0.25">
      <c r="A6138" s="38">
        <v>6135</v>
      </c>
      <c r="F6138" s="39"/>
      <c r="Q6138" s="39"/>
      <c r="R6138" s="40"/>
      <c r="S6138" s="40"/>
      <c r="T6138" s="39"/>
      <c r="AG6138" s="110"/>
      <c r="AH6138" s="94"/>
      <c r="AJ6138" s="97"/>
      <c r="AL6138" s="39"/>
      <c r="AP6138" s="39"/>
      <c r="AQ6138" s="77"/>
      <c r="AR6138" s="94"/>
      <c r="AT6138" s="97"/>
      <c r="BB6138" s="79"/>
      <c r="BC6138" s="94"/>
      <c r="BE6138" s="97"/>
      <c r="BF6138" s="97"/>
      <c r="BG6138" s="40"/>
      <c r="BK6138" s="40"/>
      <c r="BL6138" s="79"/>
      <c r="BM6138" s="94"/>
      <c r="BO6138" s="97"/>
      <c r="BQ6138" s="40"/>
      <c r="BR6138" s="94"/>
      <c r="BS6138" s="94"/>
      <c r="BT6138" s="94"/>
      <c r="BU6138" s="40"/>
      <c r="BV6138" s="82"/>
      <c r="BW6138" s="94"/>
      <c r="BX6138" s="48"/>
      <c r="BY6138" s="97"/>
      <c r="BZ6138" s="48"/>
      <c r="CA6138" s="40"/>
      <c r="CB6138" s="94"/>
      <c r="CC6138" s="94"/>
      <c r="CD6138" s="94"/>
      <c r="CE6138" s="40"/>
      <c r="CF6138" s="73"/>
      <c r="CG6138" s="41"/>
      <c r="CH6138" s="41"/>
      <c r="CI6138" s="41"/>
      <c r="CJ6138" s="41"/>
      <c r="CK6138" s="41"/>
      <c r="CL6138" s="68"/>
      <c r="CM6138" s="41"/>
      <c r="CN6138" s="41"/>
      <c r="CO6138" s="39"/>
      <c r="CP6138" s="78"/>
    </row>
    <row r="6139" spans="1:94" s="38" customFormat="1" x14ac:dyDescent="0.25">
      <c r="A6139" s="38">
        <v>6136</v>
      </c>
      <c r="F6139" s="39"/>
      <c r="Q6139" s="39"/>
      <c r="R6139" s="40"/>
      <c r="S6139" s="40"/>
      <c r="T6139" s="39"/>
      <c r="AG6139" s="110"/>
      <c r="AH6139" s="94"/>
      <c r="AJ6139" s="97"/>
      <c r="AL6139" s="39"/>
      <c r="AP6139" s="39"/>
      <c r="AQ6139" s="77"/>
      <c r="AR6139" s="94"/>
      <c r="AT6139" s="97"/>
      <c r="BB6139" s="79"/>
      <c r="BC6139" s="94"/>
      <c r="BE6139" s="97"/>
      <c r="BF6139" s="97"/>
      <c r="BG6139" s="40"/>
      <c r="BK6139" s="40"/>
      <c r="BL6139" s="79"/>
      <c r="BM6139" s="94"/>
      <c r="BO6139" s="97"/>
      <c r="BQ6139" s="40"/>
      <c r="BR6139" s="94"/>
      <c r="BS6139" s="94"/>
      <c r="BT6139" s="94"/>
      <c r="BU6139" s="40"/>
      <c r="BV6139" s="82"/>
      <c r="BW6139" s="94"/>
      <c r="BX6139" s="48"/>
      <c r="BY6139" s="97"/>
      <c r="BZ6139" s="48"/>
      <c r="CA6139" s="40"/>
      <c r="CB6139" s="94"/>
      <c r="CC6139" s="94"/>
      <c r="CD6139" s="94"/>
      <c r="CE6139" s="40"/>
      <c r="CF6139" s="73"/>
      <c r="CG6139" s="41"/>
      <c r="CH6139" s="41"/>
      <c r="CI6139" s="41"/>
      <c r="CJ6139" s="41"/>
      <c r="CK6139" s="41"/>
      <c r="CL6139" s="68"/>
      <c r="CM6139" s="41"/>
      <c r="CN6139" s="41"/>
      <c r="CO6139" s="39"/>
      <c r="CP6139" s="78"/>
    </row>
    <row r="6140" spans="1:94" s="38" customFormat="1" x14ac:dyDescent="0.25">
      <c r="A6140" s="38">
        <v>6137</v>
      </c>
      <c r="F6140" s="39"/>
      <c r="Q6140" s="39"/>
      <c r="R6140" s="40"/>
      <c r="S6140" s="40"/>
      <c r="T6140" s="39"/>
      <c r="AG6140" s="110"/>
      <c r="AH6140" s="94"/>
      <c r="AJ6140" s="97"/>
      <c r="AL6140" s="39"/>
      <c r="AP6140" s="39"/>
      <c r="AQ6140" s="77"/>
      <c r="AR6140" s="94"/>
      <c r="AT6140" s="97"/>
      <c r="BB6140" s="79"/>
      <c r="BC6140" s="94"/>
      <c r="BE6140" s="97"/>
      <c r="BF6140" s="97"/>
      <c r="BG6140" s="40"/>
      <c r="BK6140" s="40"/>
      <c r="BL6140" s="79"/>
      <c r="BM6140" s="94"/>
      <c r="BO6140" s="97"/>
      <c r="BQ6140" s="40"/>
      <c r="BR6140" s="94"/>
      <c r="BS6140" s="94"/>
      <c r="BT6140" s="94"/>
      <c r="BU6140" s="40"/>
      <c r="BV6140" s="82"/>
      <c r="BW6140" s="94"/>
      <c r="BX6140" s="48"/>
      <c r="BY6140" s="97"/>
      <c r="BZ6140" s="48"/>
      <c r="CA6140" s="40"/>
      <c r="CB6140" s="94"/>
      <c r="CC6140" s="94"/>
      <c r="CD6140" s="94"/>
      <c r="CE6140" s="40"/>
      <c r="CF6140" s="73"/>
      <c r="CG6140" s="41"/>
      <c r="CH6140" s="41"/>
      <c r="CI6140" s="41"/>
      <c r="CJ6140" s="41"/>
      <c r="CK6140" s="41"/>
      <c r="CL6140" s="68"/>
      <c r="CM6140" s="41"/>
      <c r="CN6140" s="41"/>
      <c r="CO6140" s="39"/>
      <c r="CP6140" s="78"/>
    </row>
    <row r="6141" spans="1:94" s="38" customFormat="1" x14ac:dyDescent="0.25">
      <c r="A6141" s="38">
        <v>6138</v>
      </c>
      <c r="F6141" s="39"/>
      <c r="Q6141" s="39"/>
      <c r="R6141" s="40"/>
      <c r="S6141" s="40"/>
      <c r="T6141" s="39"/>
      <c r="AG6141" s="110"/>
      <c r="AH6141" s="94"/>
      <c r="AJ6141" s="97"/>
      <c r="AL6141" s="39"/>
      <c r="AP6141" s="39"/>
      <c r="AQ6141" s="77"/>
      <c r="AR6141" s="94"/>
      <c r="AT6141" s="97"/>
      <c r="BB6141" s="79"/>
      <c r="BC6141" s="94"/>
      <c r="BE6141" s="97"/>
      <c r="BF6141" s="97"/>
      <c r="BG6141" s="40"/>
      <c r="BK6141" s="40"/>
      <c r="BL6141" s="79"/>
      <c r="BM6141" s="94"/>
      <c r="BO6141" s="97"/>
      <c r="BQ6141" s="40"/>
      <c r="BR6141" s="94"/>
      <c r="BS6141" s="94"/>
      <c r="BT6141" s="94"/>
      <c r="BU6141" s="40"/>
      <c r="BV6141" s="82"/>
      <c r="BW6141" s="94"/>
      <c r="BX6141" s="48"/>
      <c r="BY6141" s="97"/>
      <c r="BZ6141" s="48"/>
      <c r="CA6141" s="40"/>
      <c r="CB6141" s="94"/>
      <c r="CC6141" s="94"/>
      <c r="CD6141" s="94"/>
      <c r="CE6141" s="40"/>
      <c r="CF6141" s="73"/>
      <c r="CG6141" s="41"/>
      <c r="CH6141" s="41"/>
      <c r="CI6141" s="41"/>
      <c r="CJ6141" s="41"/>
      <c r="CK6141" s="41"/>
      <c r="CL6141" s="68"/>
      <c r="CM6141" s="41"/>
      <c r="CN6141" s="41"/>
      <c r="CO6141" s="39"/>
      <c r="CP6141" s="78"/>
    </row>
    <row r="6142" spans="1:94" s="38" customFormat="1" x14ac:dyDescent="0.25">
      <c r="A6142" s="38">
        <v>6139</v>
      </c>
      <c r="F6142" s="39"/>
      <c r="Q6142" s="39"/>
      <c r="R6142" s="40"/>
      <c r="S6142" s="40"/>
      <c r="T6142" s="39"/>
      <c r="AG6142" s="110"/>
      <c r="AH6142" s="94"/>
      <c r="AJ6142" s="97"/>
      <c r="AL6142" s="39"/>
      <c r="AP6142" s="39"/>
      <c r="AQ6142" s="77"/>
      <c r="AR6142" s="94"/>
      <c r="AT6142" s="97"/>
      <c r="BB6142" s="79"/>
      <c r="BC6142" s="94"/>
      <c r="BE6142" s="97"/>
      <c r="BF6142" s="97"/>
      <c r="BG6142" s="40"/>
      <c r="BK6142" s="40"/>
      <c r="BL6142" s="79"/>
      <c r="BM6142" s="94"/>
      <c r="BO6142" s="97"/>
      <c r="BQ6142" s="40"/>
      <c r="BR6142" s="94"/>
      <c r="BS6142" s="94"/>
      <c r="BT6142" s="94"/>
      <c r="BU6142" s="40"/>
      <c r="BV6142" s="82"/>
      <c r="BW6142" s="94"/>
      <c r="BX6142" s="48"/>
      <c r="BY6142" s="97"/>
      <c r="BZ6142" s="48"/>
      <c r="CA6142" s="40"/>
      <c r="CB6142" s="94"/>
      <c r="CC6142" s="94"/>
      <c r="CD6142" s="94"/>
      <c r="CE6142" s="40"/>
      <c r="CF6142" s="73"/>
      <c r="CG6142" s="41"/>
      <c r="CH6142" s="41"/>
      <c r="CI6142" s="41"/>
      <c r="CJ6142" s="41"/>
      <c r="CK6142" s="41"/>
      <c r="CL6142" s="68"/>
      <c r="CM6142" s="41"/>
      <c r="CN6142" s="41"/>
      <c r="CO6142" s="39"/>
      <c r="CP6142" s="78"/>
    </row>
    <row r="6143" spans="1:94" s="38" customFormat="1" x14ac:dyDescent="0.25">
      <c r="A6143" s="38">
        <v>6140</v>
      </c>
      <c r="F6143" s="39"/>
      <c r="Q6143" s="39"/>
      <c r="R6143" s="40"/>
      <c r="S6143" s="40"/>
      <c r="T6143" s="39"/>
      <c r="AG6143" s="110"/>
      <c r="AH6143" s="94"/>
      <c r="AJ6143" s="97"/>
      <c r="AL6143" s="39"/>
      <c r="AP6143" s="39"/>
      <c r="AQ6143" s="77"/>
      <c r="AR6143" s="94"/>
      <c r="AT6143" s="97"/>
      <c r="BB6143" s="79"/>
      <c r="BC6143" s="94"/>
      <c r="BE6143" s="97"/>
      <c r="BF6143" s="97"/>
      <c r="BG6143" s="40"/>
      <c r="BK6143" s="40"/>
      <c r="BL6143" s="79"/>
      <c r="BM6143" s="94"/>
      <c r="BO6143" s="97"/>
      <c r="BQ6143" s="40"/>
      <c r="BR6143" s="94"/>
      <c r="BS6143" s="94"/>
      <c r="BT6143" s="94"/>
      <c r="BU6143" s="40"/>
      <c r="BV6143" s="82"/>
      <c r="BW6143" s="94"/>
      <c r="BX6143" s="48"/>
      <c r="BY6143" s="97"/>
      <c r="BZ6143" s="48"/>
      <c r="CA6143" s="40"/>
      <c r="CB6143" s="94"/>
      <c r="CC6143" s="94"/>
      <c r="CD6143" s="94"/>
      <c r="CE6143" s="40"/>
      <c r="CF6143" s="73"/>
      <c r="CG6143" s="41"/>
      <c r="CH6143" s="41"/>
      <c r="CI6143" s="41"/>
      <c r="CJ6143" s="41"/>
      <c r="CK6143" s="41"/>
      <c r="CL6143" s="68"/>
      <c r="CM6143" s="41"/>
      <c r="CN6143" s="41"/>
      <c r="CO6143" s="39"/>
      <c r="CP6143" s="78"/>
    </row>
    <row r="6144" spans="1:94" s="38" customFormat="1" x14ac:dyDescent="0.25">
      <c r="A6144" s="38">
        <v>6141</v>
      </c>
      <c r="F6144" s="39"/>
      <c r="Q6144" s="39"/>
      <c r="R6144" s="40"/>
      <c r="S6144" s="40"/>
      <c r="T6144" s="39"/>
      <c r="AG6144" s="110"/>
      <c r="AH6144" s="94"/>
      <c r="AJ6144" s="97"/>
      <c r="AL6144" s="39"/>
      <c r="AP6144" s="39"/>
      <c r="AQ6144" s="77"/>
      <c r="AR6144" s="94"/>
      <c r="AT6144" s="97"/>
      <c r="BB6144" s="79"/>
      <c r="BC6144" s="94"/>
      <c r="BE6144" s="97"/>
      <c r="BF6144" s="97"/>
      <c r="BG6144" s="40"/>
      <c r="BK6144" s="40"/>
      <c r="BL6144" s="79"/>
      <c r="BM6144" s="94"/>
      <c r="BO6144" s="97"/>
      <c r="BQ6144" s="40"/>
      <c r="BR6144" s="94"/>
      <c r="BS6144" s="94"/>
      <c r="BT6144" s="94"/>
      <c r="BU6144" s="40"/>
      <c r="BV6144" s="82"/>
      <c r="BW6144" s="94"/>
      <c r="BX6144" s="48"/>
      <c r="BY6144" s="97"/>
      <c r="BZ6144" s="48"/>
      <c r="CA6144" s="40"/>
      <c r="CB6144" s="94"/>
      <c r="CC6144" s="94"/>
      <c r="CD6144" s="94"/>
      <c r="CE6144" s="40"/>
      <c r="CF6144" s="73"/>
      <c r="CG6144" s="41"/>
      <c r="CH6144" s="41"/>
      <c r="CI6144" s="41"/>
      <c r="CJ6144" s="41"/>
      <c r="CK6144" s="41"/>
      <c r="CL6144" s="68"/>
      <c r="CM6144" s="41"/>
      <c r="CN6144" s="41"/>
      <c r="CO6144" s="39"/>
      <c r="CP6144" s="78"/>
    </row>
    <row r="6145" spans="1:94" s="38" customFormat="1" x14ac:dyDescent="0.25">
      <c r="A6145" s="38">
        <v>6142</v>
      </c>
      <c r="F6145" s="39"/>
      <c r="Q6145" s="39"/>
      <c r="R6145" s="40"/>
      <c r="S6145" s="40"/>
      <c r="T6145" s="39"/>
      <c r="AG6145" s="110"/>
      <c r="AH6145" s="94"/>
      <c r="AJ6145" s="97"/>
      <c r="AL6145" s="39"/>
      <c r="AP6145" s="39"/>
      <c r="AQ6145" s="77"/>
      <c r="AR6145" s="94"/>
      <c r="AT6145" s="97"/>
      <c r="BB6145" s="79"/>
      <c r="BC6145" s="94"/>
      <c r="BE6145" s="97"/>
      <c r="BF6145" s="97"/>
      <c r="BG6145" s="40"/>
      <c r="BK6145" s="40"/>
      <c r="BL6145" s="79"/>
      <c r="BM6145" s="94"/>
      <c r="BO6145" s="97"/>
      <c r="BQ6145" s="40"/>
      <c r="BR6145" s="94"/>
      <c r="BS6145" s="94"/>
      <c r="BT6145" s="94"/>
      <c r="BU6145" s="40"/>
      <c r="BV6145" s="82"/>
      <c r="BW6145" s="94"/>
      <c r="BX6145" s="48"/>
      <c r="BY6145" s="97"/>
      <c r="BZ6145" s="48"/>
      <c r="CA6145" s="40"/>
      <c r="CB6145" s="94"/>
      <c r="CC6145" s="94"/>
      <c r="CD6145" s="94"/>
      <c r="CE6145" s="40"/>
      <c r="CF6145" s="73"/>
      <c r="CG6145" s="41"/>
      <c r="CH6145" s="41"/>
      <c r="CI6145" s="41"/>
      <c r="CJ6145" s="41"/>
      <c r="CK6145" s="41"/>
      <c r="CL6145" s="68"/>
      <c r="CM6145" s="41"/>
      <c r="CN6145" s="41"/>
      <c r="CO6145" s="39"/>
      <c r="CP6145" s="78"/>
    </row>
    <row r="6146" spans="1:94" s="38" customFormat="1" x14ac:dyDescent="0.25">
      <c r="A6146" s="38">
        <v>6143</v>
      </c>
      <c r="F6146" s="39"/>
      <c r="Q6146" s="39"/>
      <c r="R6146" s="40"/>
      <c r="S6146" s="40"/>
      <c r="T6146" s="39"/>
      <c r="AG6146" s="110"/>
      <c r="AH6146" s="94"/>
      <c r="AJ6146" s="97"/>
      <c r="AL6146" s="39"/>
      <c r="AP6146" s="39"/>
      <c r="AQ6146" s="77"/>
      <c r="AR6146" s="94"/>
      <c r="AT6146" s="97"/>
      <c r="BB6146" s="79"/>
      <c r="BC6146" s="94"/>
      <c r="BE6146" s="97"/>
      <c r="BF6146" s="97"/>
      <c r="BG6146" s="40"/>
      <c r="BK6146" s="40"/>
      <c r="BL6146" s="79"/>
      <c r="BM6146" s="94"/>
      <c r="BO6146" s="97"/>
      <c r="BQ6146" s="40"/>
      <c r="BR6146" s="94"/>
      <c r="BS6146" s="94"/>
      <c r="BT6146" s="94"/>
      <c r="BU6146" s="40"/>
      <c r="BV6146" s="82"/>
      <c r="BW6146" s="94"/>
      <c r="BX6146" s="48"/>
      <c r="BY6146" s="97"/>
      <c r="BZ6146" s="48"/>
      <c r="CA6146" s="40"/>
      <c r="CB6146" s="94"/>
      <c r="CC6146" s="94"/>
      <c r="CD6146" s="94"/>
      <c r="CE6146" s="40"/>
      <c r="CF6146" s="73"/>
      <c r="CG6146" s="41"/>
      <c r="CH6146" s="41"/>
      <c r="CI6146" s="41"/>
      <c r="CJ6146" s="41"/>
      <c r="CK6146" s="41"/>
      <c r="CL6146" s="68"/>
      <c r="CM6146" s="41"/>
      <c r="CN6146" s="41"/>
      <c r="CO6146" s="39"/>
      <c r="CP6146" s="78"/>
    </row>
    <row r="6147" spans="1:94" s="38" customFormat="1" x14ac:dyDescent="0.25">
      <c r="A6147" s="38">
        <v>6144</v>
      </c>
      <c r="F6147" s="39"/>
      <c r="Q6147" s="39"/>
      <c r="R6147" s="40"/>
      <c r="S6147" s="40"/>
      <c r="T6147" s="39"/>
      <c r="AG6147" s="110"/>
      <c r="AH6147" s="94"/>
      <c r="AJ6147" s="97"/>
      <c r="AL6147" s="39"/>
      <c r="AP6147" s="39"/>
      <c r="AQ6147" s="77"/>
      <c r="AR6147" s="94"/>
      <c r="AT6147" s="97"/>
      <c r="BB6147" s="79"/>
      <c r="BC6147" s="94"/>
      <c r="BE6147" s="97"/>
      <c r="BF6147" s="97"/>
      <c r="BG6147" s="40"/>
      <c r="BK6147" s="40"/>
      <c r="BL6147" s="79"/>
      <c r="BM6147" s="94"/>
      <c r="BO6147" s="97"/>
      <c r="BQ6147" s="40"/>
      <c r="BR6147" s="94"/>
      <c r="BS6147" s="94"/>
      <c r="BT6147" s="94"/>
      <c r="BU6147" s="40"/>
      <c r="BV6147" s="82"/>
      <c r="BW6147" s="94"/>
      <c r="BX6147" s="48"/>
      <c r="BY6147" s="97"/>
      <c r="BZ6147" s="48"/>
      <c r="CA6147" s="40"/>
      <c r="CB6147" s="94"/>
      <c r="CC6147" s="94"/>
      <c r="CD6147" s="94"/>
      <c r="CE6147" s="40"/>
      <c r="CF6147" s="73"/>
      <c r="CG6147" s="41"/>
      <c r="CH6147" s="41"/>
      <c r="CI6147" s="41"/>
      <c r="CJ6147" s="41"/>
      <c r="CK6147" s="41"/>
      <c r="CL6147" s="68"/>
      <c r="CM6147" s="41"/>
      <c r="CN6147" s="41"/>
      <c r="CO6147" s="39"/>
      <c r="CP6147" s="78"/>
    </row>
    <row r="6148" spans="1:94" s="38" customFormat="1" x14ac:dyDescent="0.25">
      <c r="A6148" s="38">
        <v>6145</v>
      </c>
      <c r="F6148" s="39"/>
      <c r="Q6148" s="39"/>
      <c r="R6148" s="40"/>
      <c r="S6148" s="40"/>
      <c r="T6148" s="39"/>
      <c r="AG6148" s="110"/>
      <c r="AH6148" s="94"/>
      <c r="AJ6148" s="97"/>
      <c r="AL6148" s="39"/>
      <c r="AP6148" s="39"/>
      <c r="AQ6148" s="77"/>
      <c r="AR6148" s="94"/>
      <c r="AT6148" s="97"/>
      <c r="BB6148" s="79"/>
      <c r="BC6148" s="94"/>
      <c r="BE6148" s="97"/>
      <c r="BF6148" s="97"/>
      <c r="BG6148" s="40"/>
      <c r="BK6148" s="40"/>
      <c r="BL6148" s="79"/>
      <c r="BM6148" s="94"/>
      <c r="BO6148" s="97"/>
      <c r="BQ6148" s="40"/>
      <c r="BR6148" s="94"/>
      <c r="BS6148" s="94"/>
      <c r="BT6148" s="94"/>
      <c r="BU6148" s="40"/>
      <c r="BV6148" s="82"/>
      <c r="BW6148" s="94"/>
      <c r="BX6148" s="48"/>
      <c r="BY6148" s="97"/>
      <c r="BZ6148" s="48"/>
      <c r="CA6148" s="40"/>
      <c r="CB6148" s="94"/>
      <c r="CC6148" s="94"/>
      <c r="CD6148" s="94"/>
      <c r="CE6148" s="40"/>
      <c r="CF6148" s="73"/>
      <c r="CG6148" s="41"/>
      <c r="CH6148" s="41"/>
      <c r="CI6148" s="41"/>
      <c r="CJ6148" s="41"/>
      <c r="CK6148" s="41"/>
      <c r="CL6148" s="68"/>
      <c r="CM6148" s="41"/>
      <c r="CN6148" s="41"/>
      <c r="CO6148" s="39"/>
      <c r="CP6148" s="78"/>
    </row>
    <row r="6149" spans="1:94" s="38" customFormat="1" x14ac:dyDescent="0.25">
      <c r="A6149" s="38">
        <v>6146</v>
      </c>
      <c r="F6149" s="39"/>
      <c r="Q6149" s="39"/>
      <c r="R6149" s="40"/>
      <c r="S6149" s="40"/>
      <c r="T6149" s="39"/>
      <c r="AG6149" s="110"/>
      <c r="AH6149" s="94"/>
      <c r="AJ6149" s="97"/>
      <c r="AL6149" s="39"/>
      <c r="AP6149" s="39"/>
      <c r="AQ6149" s="77"/>
      <c r="AR6149" s="94"/>
      <c r="AT6149" s="97"/>
      <c r="BB6149" s="79"/>
      <c r="BC6149" s="94"/>
      <c r="BE6149" s="97"/>
      <c r="BF6149" s="97"/>
      <c r="BG6149" s="40"/>
      <c r="BK6149" s="40"/>
      <c r="BL6149" s="79"/>
      <c r="BM6149" s="94"/>
      <c r="BO6149" s="97"/>
      <c r="BQ6149" s="40"/>
      <c r="BR6149" s="94"/>
      <c r="BS6149" s="94"/>
      <c r="BT6149" s="94"/>
      <c r="BU6149" s="40"/>
      <c r="BV6149" s="82"/>
      <c r="BW6149" s="94"/>
      <c r="BX6149" s="48"/>
      <c r="BY6149" s="97"/>
      <c r="BZ6149" s="48"/>
      <c r="CA6149" s="40"/>
      <c r="CB6149" s="94"/>
      <c r="CC6149" s="94"/>
      <c r="CD6149" s="94"/>
      <c r="CE6149" s="40"/>
      <c r="CF6149" s="73"/>
      <c r="CG6149" s="41"/>
      <c r="CH6149" s="41"/>
      <c r="CI6149" s="41"/>
      <c r="CJ6149" s="41"/>
      <c r="CK6149" s="41"/>
      <c r="CL6149" s="68"/>
      <c r="CM6149" s="41"/>
      <c r="CN6149" s="41"/>
      <c r="CO6149" s="39"/>
      <c r="CP6149" s="78"/>
    </row>
    <row r="6150" spans="1:94" s="38" customFormat="1" x14ac:dyDescent="0.25">
      <c r="A6150" s="38">
        <v>6147</v>
      </c>
      <c r="F6150" s="39"/>
      <c r="Q6150" s="39"/>
      <c r="R6150" s="40"/>
      <c r="S6150" s="40"/>
      <c r="T6150" s="39"/>
      <c r="AG6150" s="110"/>
      <c r="AH6150" s="94"/>
      <c r="AJ6150" s="97"/>
      <c r="AL6150" s="39"/>
      <c r="AP6150" s="39"/>
      <c r="AQ6150" s="77"/>
      <c r="AR6150" s="94"/>
      <c r="AT6150" s="97"/>
      <c r="BB6150" s="79"/>
      <c r="BC6150" s="94"/>
      <c r="BE6150" s="97"/>
      <c r="BF6150" s="97"/>
      <c r="BG6150" s="40"/>
      <c r="BK6150" s="40"/>
      <c r="BL6150" s="79"/>
      <c r="BM6150" s="94"/>
      <c r="BO6150" s="97"/>
      <c r="BQ6150" s="40"/>
      <c r="BR6150" s="94"/>
      <c r="BS6150" s="94"/>
      <c r="BT6150" s="94"/>
      <c r="BU6150" s="40"/>
      <c r="BV6150" s="82"/>
      <c r="BW6150" s="94"/>
      <c r="BX6150" s="48"/>
      <c r="BY6150" s="97"/>
      <c r="BZ6150" s="48"/>
      <c r="CA6150" s="40"/>
      <c r="CB6150" s="94"/>
      <c r="CC6150" s="94"/>
      <c r="CD6150" s="94"/>
      <c r="CE6150" s="40"/>
      <c r="CF6150" s="73"/>
      <c r="CG6150" s="41"/>
      <c r="CH6150" s="41"/>
      <c r="CI6150" s="41"/>
      <c r="CJ6150" s="41"/>
      <c r="CK6150" s="41"/>
      <c r="CL6150" s="68"/>
      <c r="CM6150" s="41"/>
      <c r="CN6150" s="41"/>
      <c r="CO6150" s="39"/>
      <c r="CP6150" s="78"/>
    </row>
    <row r="6151" spans="1:94" s="38" customFormat="1" x14ac:dyDescent="0.25">
      <c r="A6151" s="38">
        <v>6148</v>
      </c>
      <c r="F6151" s="39"/>
      <c r="Q6151" s="39"/>
      <c r="R6151" s="40"/>
      <c r="S6151" s="40"/>
      <c r="T6151" s="39"/>
      <c r="AG6151" s="110"/>
      <c r="AH6151" s="94"/>
      <c r="AJ6151" s="97"/>
      <c r="AL6151" s="39"/>
      <c r="AP6151" s="39"/>
      <c r="AQ6151" s="77"/>
      <c r="AR6151" s="94"/>
      <c r="AT6151" s="97"/>
      <c r="BB6151" s="79"/>
      <c r="BC6151" s="94"/>
      <c r="BE6151" s="97"/>
      <c r="BF6151" s="97"/>
      <c r="BG6151" s="40"/>
      <c r="BK6151" s="40"/>
      <c r="BL6151" s="79"/>
      <c r="BM6151" s="94"/>
      <c r="BO6151" s="97"/>
      <c r="BQ6151" s="40"/>
      <c r="BR6151" s="94"/>
      <c r="BS6151" s="94"/>
      <c r="BT6151" s="94"/>
      <c r="BU6151" s="40"/>
      <c r="BV6151" s="82"/>
      <c r="BW6151" s="94"/>
      <c r="BX6151" s="48"/>
      <c r="BY6151" s="97"/>
      <c r="BZ6151" s="48"/>
      <c r="CA6151" s="40"/>
      <c r="CB6151" s="94"/>
      <c r="CC6151" s="94"/>
      <c r="CD6151" s="94"/>
      <c r="CE6151" s="40"/>
      <c r="CF6151" s="73"/>
      <c r="CG6151" s="41"/>
      <c r="CH6151" s="41"/>
      <c r="CI6151" s="41"/>
      <c r="CJ6151" s="41"/>
      <c r="CK6151" s="41"/>
      <c r="CL6151" s="68"/>
      <c r="CM6151" s="41"/>
      <c r="CN6151" s="41"/>
      <c r="CO6151" s="39"/>
      <c r="CP6151" s="78"/>
    </row>
    <row r="6152" spans="1:94" s="38" customFormat="1" x14ac:dyDescent="0.25">
      <c r="A6152" s="38">
        <v>6149</v>
      </c>
      <c r="F6152" s="39"/>
      <c r="Q6152" s="39"/>
      <c r="R6152" s="40"/>
      <c r="S6152" s="40"/>
      <c r="T6152" s="39"/>
      <c r="AG6152" s="110"/>
      <c r="AH6152" s="94"/>
      <c r="AJ6152" s="97"/>
      <c r="AL6152" s="39"/>
      <c r="AP6152" s="39"/>
      <c r="AQ6152" s="77"/>
      <c r="AR6152" s="94"/>
      <c r="AT6152" s="97"/>
      <c r="BB6152" s="79"/>
      <c r="BC6152" s="94"/>
      <c r="BE6152" s="97"/>
      <c r="BF6152" s="97"/>
      <c r="BG6152" s="40"/>
      <c r="BK6152" s="40"/>
      <c r="BL6152" s="79"/>
      <c r="BM6152" s="94"/>
      <c r="BO6152" s="97"/>
      <c r="BQ6152" s="40"/>
      <c r="BR6152" s="94"/>
      <c r="BS6152" s="94"/>
      <c r="BT6152" s="94"/>
      <c r="BU6152" s="40"/>
      <c r="BV6152" s="82"/>
      <c r="BW6152" s="94"/>
      <c r="BX6152" s="48"/>
      <c r="BY6152" s="97"/>
      <c r="BZ6152" s="48"/>
      <c r="CA6152" s="40"/>
      <c r="CB6152" s="94"/>
      <c r="CC6152" s="94"/>
      <c r="CD6152" s="94"/>
      <c r="CE6152" s="40"/>
      <c r="CF6152" s="73"/>
      <c r="CG6152" s="41"/>
      <c r="CH6152" s="41"/>
      <c r="CI6152" s="41"/>
      <c r="CJ6152" s="41"/>
      <c r="CK6152" s="41"/>
      <c r="CL6152" s="68"/>
      <c r="CM6152" s="41"/>
      <c r="CN6152" s="41"/>
      <c r="CO6152" s="39"/>
      <c r="CP6152" s="78"/>
    </row>
    <row r="6153" spans="1:94" s="38" customFormat="1" x14ac:dyDescent="0.25">
      <c r="A6153" s="38">
        <v>6150</v>
      </c>
      <c r="F6153" s="39"/>
      <c r="Q6153" s="39"/>
      <c r="R6153" s="40"/>
      <c r="S6153" s="40"/>
      <c r="T6153" s="39"/>
      <c r="AG6153" s="110"/>
      <c r="AH6153" s="94"/>
      <c r="AJ6153" s="97"/>
      <c r="AL6153" s="39"/>
      <c r="AP6153" s="39"/>
      <c r="AQ6153" s="77"/>
      <c r="AR6153" s="94"/>
      <c r="AT6153" s="97"/>
      <c r="BB6153" s="79"/>
      <c r="BC6153" s="94"/>
      <c r="BE6153" s="97"/>
      <c r="BF6153" s="97"/>
      <c r="BG6153" s="40"/>
      <c r="BK6153" s="40"/>
      <c r="BL6153" s="79"/>
      <c r="BM6153" s="94"/>
      <c r="BO6153" s="97"/>
      <c r="BQ6153" s="40"/>
      <c r="BR6153" s="94"/>
      <c r="BS6153" s="94"/>
      <c r="BT6153" s="94"/>
      <c r="BU6153" s="40"/>
      <c r="BV6153" s="82"/>
      <c r="BW6153" s="94"/>
      <c r="BX6153" s="48"/>
      <c r="BY6153" s="97"/>
      <c r="BZ6153" s="48"/>
      <c r="CA6153" s="40"/>
      <c r="CB6153" s="94"/>
      <c r="CC6153" s="94"/>
      <c r="CD6153" s="94"/>
      <c r="CE6153" s="40"/>
      <c r="CF6153" s="73"/>
      <c r="CG6153" s="41"/>
      <c r="CH6153" s="41"/>
      <c r="CI6153" s="41"/>
      <c r="CJ6153" s="41"/>
      <c r="CK6153" s="41"/>
      <c r="CL6153" s="68"/>
      <c r="CM6153" s="41"/>
      <c r="CN6153" s="41"/>
      <c r="CO6153" s="39"/>
      <c r="CP6153" s="78"/>
    </row>
    <row r="6154" spans="1:94" s="38" customFormat="1" x14ac:dyDescent="0.25">
      <c r="A6154" s="38">
        <v>6151</v>
      </c>
      <c r="F6154" s="39"/>
      <c r="Q6154" s="39"/>
      <c r="R6154" s="40"/>
      <c r="S6154" s="40"/>
      <c r="T6154" s="39"/>
      <c r="AG6154" s="110"/>
      <c r="AH6154" s="94"/>
      <c r="AJ6154" s="97"/>
      <c r="AL6154" s="39"/>
      <c r="AP6154" s="39"/>
      <c r="AQ6154" s="77"/>
      <c r="AR6154" s="94"/>
      <c r="AT6154" s="97"/>
      <c r="BB6154" s="79"/>
      <c r="BC6154" s="94"/>
      <c r="BE6154" s="97"/>
      <c r="BF6154" s="97"/>
      <c r="BG6154" s="40"/>
      <c r="BK6154" s="40"/>
      <c r="BL6154" s="79"/>
      <c r="BM6154" s="94"/>
      <c r="BO6154" s="97"/>
      <c r="BQ6154" s="40"/>
      <c r="BR6154" s="94"/>
      <c r="BS6154" s="94"/>
      <c r="BT6154" s="94"/>
      <c r="BU6154" s="40"/>
      <c r="BV6154" s="82"/>
      <c r="BW6154" s="94"/>
      <c r="BX6154" s="48"/>
      <c r="BY6154" s="97"/>
      <c r="BZ6154" s="48"/>
      <c r="CA6154" s="40"/>
      <c r="CB6154" s="94"/>
      <c r="CC6154" s="94"/>
      <c r="CD6154" s="94"/>
      <c r="CE6154" s="40"/>
      <c r="CF6154" s="73"/>
      <c r="CG6154" s="41"/>
      <c r="CH6154" s="41"/>
      <c r="CI6154" s="41"/>
      <c r="CJ6154" s="41"/>
      <c r="CK6154" s="41"/>
      <c r="CL6154" s="68"/>
      <c r="CM6154" s="41"/>
      <c r="CN6154" s="41"/>
      <c r="CO6154" s="39"/>
      <c r="CP6154" s="78"/>
    </row>
    <row r="6155" spans="1:94" s="38" customFormat="1" x14ac:dyDescent="0.25">
      <c r="A6155" s="38">
        <v>6152</v>
      </c>
      <c r="F6155" s="39"/>
      <c r="Q6155" s="39"/>
      <c r="R6155" s="40"/>
      <c r="S6155" s="40"/>
      <c r="T6155" s="39"/>
      <c r="AG6155" s="110"/>
      <c r="AH6155" s="94"/>
      <c r="AJ6155" s="97"/>
      <c r="AL6155" s="39"/>
      <c r="AP6155" s="39"/>
      <c r="AQ6155" s="77"/>
      <c r="AR6155" s="94"/>
      <c r="AT6155" s="97"/>
      <c r="BB6155" s="79"/>
      <c r="BC6155" s="94"/>
      <c r="BE6155" s="97"/>
      <c r="BF6155" s="97"/>
      <c r="BG6155" s="40"/>
      <c r="BK6155" s="40"/>
      <c r="BL6155" s="79"/>
      <c r="BM6155" s="94"/>
      <c r="BO6155" s="97"/>
      <c r="BQ6155" s="40"/>
      <c r="BR6155" s="94"/>
      <c r="BS6155" s="94"/>
      <c r="BT6155" s="94"/>
      <c r="BU6155" s="40"/>
      <c r="BV6155" s="82"/>
      <c r="BW6155" s="94"/>
      <c r="BX6155" s="48"/>
      <c r="BY6155" s="97"/>
      <c r="BZ6155" s="48"/>
      <c r="CA6155" s="40"/>
      <c r="CB6155" s="94"/>
      <c r="CC6155" s="94"/>
      <c r="CD6155" s="94"/>
      <c r="CE6155" s="40"/>
      <c r="CF6155" s="73"/>
      <c r="CG6155" s="41"/>
      <c r="CH6155" s="41"/>
      <c r="CI6155" s="41"/>
      <c r="CJ6155" s="41"/>
      <c r="CK6155" s="41"/>
      <c r="CL6155" s="68"/>
      <c r="CM6155" s="41"/>
      <c r="CN6155" s="41"/>
      <c r="CO6155" s="39"/>
      <c r="CP6155" s="78"/>
    </row>
    <row r="6156" spans="1:94" s="38" customFormat="1" x14ac:dyDescent="0.25">
      <c r="A6156" s="38">
        <v>6153</v>
      </c>
      <c r="F6156" s="39"/>
      <c r="Q6156" s="39"/>
      <c r="R6156" s="40"/>
      <c r="S6156" s="40"/>
      <c r="T6156" s="39"/>
      <c r="AG6156" s="110"/>
      <c r="AH6156" s="94"/>
      <c r="AJ6156" s="97"/>
      <c r="AL6156" s="39"/>
      <c r="AP6156" s="39"/>
      <c r="AQ6156" s="77"/>
      <c r="AR6156" s="94"/>
      <c r="AT6156" s="97"/>
      <c r="BB6156" s="79"/>
      <c r="BC6156" s="94"/>
      <c r="BE6156" s="97"/>
      <c r="BF6156" s="97"/>
      <c r="BG6156" s="40"/>
      <c r="BK6156" s="40"/>
      <c r="BL6156" s="79"/>
      <c r="BM6156" s="94"/>
      <c r="BO6156" s="97"/>
      <c r="BQ6156" s="40"/>
      <c r="BR6156" s="94"/>
      <c r="BS6156" s="94"/>
      <c r="BT6156" s="94"/>
      <c r="BU6156" s="40"/>
      <c r="BV6156" s="82"/>
      <c r="BW6156" s="94"/>
      <c r="BX6156" s="48"/>
      <c r="BY6156" s="97"/>
      <c r="BZ6156" s="48"/>
      <c r="CA6156" s="40"/>
      <c r="CB6156" s="94"/>
      <c r="CC6156" s="94"/>
      <c r="CD6156" s="94"/>
      <c r="CE6156" s="40"/>
      <c r="CF6156" s="73"/>
      <c r="CG6156" s="41"/>
      <c r="CH6156" s="41"/>
      <c r="CI6156" s="41"/>
      <c r="CJ6156" s="41"/>
      <c r="CK6156" s="41"/>
      <c r="CL6156" s="68"/>
      <c r="CM6156" s="41"/>
      <c r="CN6156" s="41"/>
      <c r="CO6156" s="39"/>
      <c r="CP6156" s="78"/>
    </row>
    <row r="6157" spans="1:94" s="38" customFormat="1" x14ac:dyDescent="0.25">
      <c r="A6157" s="38">
        <v>6154</v>
      </c>
      <c r="F6157" s="39"/>
      <c r="Q6157" s="39"/>
      <c r="R6157" s="40"/>
      <c r="S6157" s="40"/>
      <c r="T6157" s="39"/>
      <c r="AG6157" s="110"/>
      <c r="AH6157" s="94"/>
      <c r="AJ6157" s="97"/>
      <c r="AL6157" s="39"/>
      <c r="AP6157" s="39"/>
      <c r="AQ6157" s="77"/>
      <c r="AR6157" s="94"/>
      <c r="AT6157" s="97"/>
      <c r="BB6157" s="79"/>
      <c r="BC6157" s="94"/>
      <c r="BE6157" s="97"/>
      <c r="BF6157" s="97"/>
      <c r="BG6157" s="40"/>
      <c r="BK6157" s="40"/>
      <c r="BL6157" s="79"/>
      <c r="BM6157" s="94"/>
      <c r="BO6157" s="97"/>
      <c r="BQ6157" s="40"/>
      <c r="BR6157" s="94"/>
      <c r="BS6157" s="94"/>
      <c r="BT6157" s="94"/>
      <c r="BU6157" s="40"/>
      <c r="BV6157" s="82"/>
      <c r="BW6157" s="94"/>
      <c r="BX6157" s="48"/>
      <c r="BY6157" s="97"/>
      <c r="BZ6157" s="48"/>
      <c r="CA6157" s="40"/>
      <c r="CB6157" s="94"/>
      <c r="CC6157" s="94"/>
      <c r="CD6157" s="94"/>
      <c r="CE6157" s="40"/>
      <c r="CF6157" s="73"/>
      <c r="CG6157" s="41"/>
      <c r="CH6157" s="41"/>
      <c r="CI6157" s="41"/>
      <c r="CJ6157" s="41"/>
      <c r="CK6157" s="41"/>
      <c r="CL6157" s="68"/>
      <c r="CM6157" s="41"/>
      <c r="CN6157" s="41"/>
      <c r="CO6157" s="39"/>
      <c r="CP6157" s="78"/>
    </row>
    <row r="6158" spans="1:94" s="38" customFormat="1" x14ac:dyDescent="0.25">
      <c r="A6158" s="38">
        <v>6155</v>
      </c>
      <c r="F6158" s="39"/>
      <c r="Q6158" s="39"/>
      <c r="R6158" s="40"/>
      <c r="S6158" s="40"/>
      <c r="T6158" s="39"/>
      <c r="AG6158" s="110"/>
      <c r="AH6158" s="94"/>
      <c r="AJ6158" s="97"/>
      <c r="AL6158" s="39"/>
      <c r="AP6158" s="39"/>
      <c r="AQ6158" s="77"/>
      <c r="AR6158" s="94"/>
      <c r="AT6158" s="97"/>
      <c r="BB6158" s="79"/>
      <c r="BC6158" s="94"/>
      <c r="BE6158" s="97"/>
      <c r="BF6158" s="97"/>
      <c r="BG6158" s="40"/>
      <c r="BK6158" s="40"/>
      <c r="BL6158" s="79"/>
      <c r="BM6158" s="94"/>
      <c r="BO6158" s="97"/>
      <c r="BQ6158" s="40"/>
      <c r="BR6158" s="94"/>
      <c r="BS6158" s="94"/>
      <c r="BT6158" s="94"/>
      <c r="BU6158" s="40"/>
      <c r="BV6158" s="82"/>
      <c r="BW6158" s="94"/>
      <c r="BX6158" s="48"/>
      <c r="BY6158" s="97"/>
      <c r="BZ6158" s="48"/>
      <c r="CA6158" s="40"/>
      <c r="CB6158" s="94"/>
      <c r="CC6158" s="94"/>
      <c r="CD6158" s="94"/>
      <c r="CE6158" s="40"/>
      <c r="CF6158" s="73"/>
      <c r="CG6158" s="41"/>
      <c r="CH6158" s="41"/>
      <c r="CI6158" s="41"/>
      <c r="CJ6158" s="41"/>
      <c r="CK6158" s="41"/>
      <c r="CL6158" s="68"/>
      <c r="CM6158" s="41"/>
      <c r="CN6158" s="41"/>
      <c r="CO6158" s="39"/>
      <c r="CP6158" s="78"/>
    </row>
    <row r="6159" spans="1:94" s="38" customFormat="1" x14ac:dyDescent="0.25">
      <c r="A6159" s="38">
        <v>6156</v>
      </c>
      <c r="F6159" s="39"/>
      <c r="Q6159" s="39"/>
      <c r="R6159" s="40"/>
      <c r="S6159" s="40"/>
      <c r="T6159" s="39"/>
      <c r="AG6159" s="110"/>
      <c r="AH6159" s="94"/>
      <c r="AJ6159" s="97"/>
      <c r="AL6159" s="39"/>
      <c r="AP6159" s="39"/>
      <c r="AQ6159" s="77"/>
      <c r="AR6159" s="94"/>
      <c r="AT6159" s="97"/>
      <c r="BB6159" s="79"/>
      <c r="BC6159" s="94"/>
      <c r="BE6159" s="97"/>
      <c r="BF6159" s="97"/>
      <c r="BG6159" s="40"/>
      <c r="BK6159" s="40"/>
      <c r="BL6159" s="79"/>
      <c r="BM6159" s="94"/>
      <c r="BO6159" s="97"/>
      <c r="BQ6159" s="40"/>
      <c r="BR6159" s="94"/>
      <c r="BS6159" s="94"/>
      <c r="BT6159" s="94"/>
      <c r="BU6159" s="40"/>
      <c r="BV6159" s="82"/>
      <c r="BW6159" s="94"/>
      <c r="BX6159" s="48"/>
      <c r="BY6159" s="97"/>
      <c r="BZ6159" s="48"/>
      <c r="CA6159" s="40"/>
      <c r="CB6159" s="94"/>
      <c r="CC6159" s="94"/>
      <c r="CD6159" s="94"/>
      <c r="CE6159" s="40"/>
      <c r="CF6159" s="73"/>
      <c r="CG6159" s="41"/>
      <c r="CH6159" s="41"/>
      <c r="CI6159" s="41"/>
      <c r="CJ6159" s="41"/>
      <c r="CK6159" s="41"/>
      <c r="CL6159" s="68"/>
      <c r="CM6159" s="41"/>
      <c r="CN6159" s="41"/>
      <c r="CO6159" s="39"/>
      <c r="CP6159" s="78"/>
    </row>
    <row r="6160" spans="1:94" s="38" customFormat="1" x14ac:dyDescent="0.25">
      <c r="A6160" s="38">
        <v>6157</v>
      </c>
      <c r="F6160" s="39"/>
      <c r="Q6160" s="39"/>
      <c r="R6160" s="40"/>
      <c r="S6160" s="40"/>
      <c r="T6160" s="39"/>
      <c r="AG6160" s="110"/>
      <c r="AH6160" s="94"/>
      <c r="AJ6160" s="97"/>
      <c r="AL6160" s="39"/>
      <c r="AP6160" s="39"/>
      <c r="AQ6160" s="77"/>
      <c r="AR6160" s="94"/>
      <c r="AT6160" s="97"/>
      <c r="BB6160" s="79"/>
      <c r="BC6160" s="94"/>
      <c r="BE6160" s="97"/>
      <c r="BF6160" s="97"/>
      <c r="BG6160" s="40"/>
      <c r="BK6160" s="40"/>
      <c r="BL6160" s="79"/>
      <c r="BM6160" s="94"/>
      <c r="BO6160" s="97"/>
      <c r="BQ6160" s="40"/>
      <c r="BR6160" s="94"/>
      <c r="BS6160" s="94"/>
      <c r="BT6160" s="94"/>
      <c r="BU6160" s="40"/>
      <c r="BV6160" s="82"/>
      <c r="BW6160" s="94"/>
      <c r="BX6160" s="48"/>
      <c r="BY6160" s="97"/>
      <c r="BZ6160" s="48"/>
      <c r="CA6160" s="40"/>
      <c r="CB6160" s="94"/>
      <c r="CC6160" s="94"/>
      <c r="CD6160" s="94"/>
      <c r="CE6160" s="40"/>
      <c r="CF6160" s="73"/>
      <c r="CG6160" s="41"/>
      <c r="CH6160" s="41"/>
      <c r="CI6160" s="41"/>
      <c r="CJ6160" s="41"/>
      <c r="CK6160" s="41"/>
      <c r="CL6160" s="68"/>
      <c r="CM6160" s="41"/>
      <c r="CN6160" s="41"/>
      <c r="CO6160" s="39"/>
      <c r="CP6160" s="78"/>
    </row>
    <row r="6161" spans="1:94" s="38" customFormat="1" x14ac:dyDescent="0.25">
      <c r="A6161" s="38">
        <v>6158</v>
      </c>
      <c r="F6161" s="39"/>
      <c r="Q6161" s="39"/>
      <c r="R6161" s="40"/>
      <c r="S6161" s="40"/>
      <c r="T6161" s="39"/>
      <c r="AG6161" s="110"/>
      <c r="AH6161" s="94"/>
      <c r="AJ6161" s="97"/>
      <c r="AL6161" s="39"/>
      <c r="AP6161" s="39"/>
      <c r="AQ6161" s="77"/>
      <c r="AR6161" s="94"/>
      <c r="AT6161" s="97"/>
      <c r="BB6161" s="79"/>
      <c r="BC6161" s="94"/>
      <c r="BE6161" s="97"/>
      <c r="BF6161" s="97"/>
      <c r="BG6161" s="40"/>
      <c r="BK6161" s="40"/>
      <c r="BL6161" s="79"/>
      <c r="BM6161" s="94"/>
      <c r="BO6161" s="97"/>
      <c r="BQ6161" s="40"/>
      <c r="BR6161" s="94"/>
      <c r="BS6161" s="94"/>
      <c r="BT6161" s="94"/>
      <c r="BU6161" s="40"/>
      <c r="BV6161" s="82"/>
      <c r="BW6161" s="94"/>
      <c r="BX6161" s="48"/>
      <c r="BY6161" s="97"/>
      <c r="BZ6161" s="48"/>
      <c r="CA6161" s="40"/>
      <c r="CB6161" s="94"/>
      <c r="CC6161" s="94"/>
      <c r="CD6161" s="94"/>
      <c r="CE6161" s="40"/>
      <c r="CF6161" s="73"/>
      <c r="CG6161" s="41"/>
      <c r="CH6161" s="41"/>
      <c r="CI6161" s="41"/>
      <c r="CJ6161" s="41"/>
      <c r="CK6161" s="41"/>
      <c r="CL6161" s="68"/>
      <c r="CM6161" s="41"/>
      <c r="CN6161" s="41"/>
      <c r="CO6161" s="39"/>
      <c r="CP6161" s="78"/>
    </row>
    <row r="6162" spans="1:94" s="38" customFormat="1" x14ac:dyDescent="0.25">
      <c r="A6162" s="38">
        <v>6159</v>
      </c>
      <c r="F6162" s="39"/>
      <c r="Q6162" s="39"/>
      <c r="R6162" s="40"/>
      <c r="S6162" s="40"/>
      <c r="T6162" s="39"/>
      <c r="AG6162" s="110"/>
      <c r="AH6162" s="94"/>
      <c r="AJ6162" s="97"/>
      <c r="AL6162" s="39"/>
      <c r="AP6162" s="39"/>
      <c r="AQ6162" s="77"/>
      <c r="AR6162" s="94"/>
      <c r="AT6162" s="97"/>
      <c r="BB6162" s="79"/>
      <c r="BC6162" s="94"/>
      <c r="BE6162" s="97"/>
      <c r="BF6162" s="97"/>
      <c r="BG6162" s="40"/>
      <c r="BK6162" s="40"/>
      <c r="BL6162" s="79"/>
      <c r="BM6162" s="94"/>
      <c r="BO6162" s="97"/>
      <c r="BQ6162" s="40"/>
      <c r="BR6162" s="94"/>
      <c r="BS6162" s="94"/>
      <c r="BT6162" s="94"/>
      <c r="BU6162" s="40"/>
      <c r="BV6162" s="82"/>
      <c r="BW6162" s="94"/>
      <c r="BX6162" s="48"/>
      <c r="BY6162" s="97"/>
      <c r="BZ6162" s="48"/>
      <c r="CA6162" s="40"/>
      <c r="CB6162" s="94"/>
      <c r="CC6162" s="94"/>
      <c r="CD6162" s="94"/>
      <c r="CE6162" s="40"/>
      <c r="CF6162" s="73"/>
      <c r="CG6162" s="41"/>
      <c r="CH6162" s="41"/>
      <c r="CI6162" s="41"/>
      <c r="CJ6162" s="41"/>
      <c r="CK6162" s="41"/>
      <c r="CL6162" s="68"/>
      <c r="CM6162" s="41"/>
      <c r="CN6162" s="41"/>
      <c r="CO6162" s="39"/>
      <c r="CP6162" s="78"/>
    </row>
    <row r="6163" spans="1:94" s="38" customFormat="1" x14ac:dyDescent="0.25">
      <c r="A6163" s="38">
        <v>6160</v>
      </c>
      <c r="F6163" s="39"/>
      <c r="Q6163" s="39"/>
      <c r="R6163" s="40"/>
      <c r="S6163" s="40"/>
      <c r="T6163" s="39"/>
      <c r="AG6163" s="110"/>
      <c r="AH6163" s="94"/>
      <c r="AJ6163" s="97"/>
      <c r="AL6163" s="39"/>
      <c r="AP6163" s="39"/>
      <c r="AQ6163" s="77"/>
      <c r="AR6163" s="94"/>
      <c r="AT6163" s="97"/>
      <c r="BB6163" s="79"/>
      <c r="BC6163" s="94"/>
      <c r="BE6163" s="97"/>
      <c r="BF6163" s="97"/>
      <c r="BG6163" s="40"/>
      <c r="BK6163" s="40"/>
      <c r="BL6163" s="79"/>
      <c r="BM6163" s="94"/>
      <c r="BO6163" s="97"/>
      <c r="BQ6163" s="40"/>
      <c r="BR6163" s="94"/>
      <c r="BS6163" s="94"/>
      <c r="BT6163" s="94"/>
      <c r="BU6163" s="40"/>
      <c r="BV6163" s="82"/>
      <c r="BW6163" s="94"/>
      <c r="BX6163" s="48"/>
      <c r="BY6163" s="97"/>
      <c r="BZ6163" s="48"/>
      <c r="CA6163" s="40"/>
      <c r="CB6163" s="94"/>
      <c r="CC6163" s="94"/>
      <c r="CD6163" s="94"/>
      <c r="CE6163" s="40"/>
      <c r="CF6163" s="73"/>
      <c r="CG6163" s="41"/>
      <c r="CH6163" s="41"/>
      <c r="CI6163" s="41"/>
      <c r="CJ6163" s="41"/>
      <c r="CK6163" s="41"/>
      <c r="CL6163" s="68"/>
      <c r="CM6163" s="41"/>
      <c r="CN6163" s="41"/>
      <c r="CO6163" s="39"/>
      <c r="CP6163" s="78"/>
    </row>
    <row r="6164" spans="1:94" s="38" customFormat="1" x14ac:dyDescent="0.25">
      <c r="A6164" s="38">
        <v>6161</v>
      </c>
      <c r="F6164" s="39"/>
      <c r="Q6164" s="39"/>
      <c r="R6164" s="40"/>
      <c r="S6164" s="40"/>
      <c r="T6164" s="39"/>
      <c r="AG6164" s="110"/>
      <c r="AH6164" s="94"/>
      <c r="AJ6164" s="97"/>
      <c r="AL6164" s="39"/>
      <c r="AP6164" s="39"/>
      <c r="AQ6164" s="77"/>
      <c r="AR6164" s="94"/>
      <c r="AT6164" s="97"/>
      <c r="BB6164" s="79"/>
      <c r="BC6164" s="94"/>
      <c r="BE6164" s="97"/>
      <c r="BF6164" s="97"/>
      <c r="BG6164" s="40"/>
      <c r="BK6164" s="40"/>
      <c r="BL6164" s="79"/>
      <c r="BM6164" s="94"/>
      <c r="BO6164" s="97"/>
      <c r="BQ6164" s="40"/>
      <c r="BR6164" s="94"/>
      <c r="BS6164" s="94"/>
      <c r="BT6164" s="94"/>
      <c r="BU6164" s="40"/>
      <c r="BV6164" s="82"/>
      <c r="BW6164" s="94"/>
      <c r="BX6164" s="48"/>
      <c r="BY6164" s="97"/>
      <c r="BZ6164" s="48"/>
      <c r="CA6164" s="40"/>
      <c r="CB6164" s="94"/>
      <c r="CC6164" s="94"/>
      <c r="CD6164" s="94"/>
      <c r="CE6164" s="40"/>
      <c r="CF6164" s="73"/>
      <c r="CG6164" s="41"/>
      <c r="CH6164" s="41"/>
      <c r="CI6164" s="41"/>
      <c r="CJ6164" s="41"/>
      <c r="CK6164" s="41"/>
      <c r="CL6164" s="68"/>
      <c r="CM6164" s="41"/>
      <c r="CN6164" s="41"/>
      <c r="CO6164" s="39"/>
      <c r="CP6164" s="78"/>
    </row>
    <row r="6165" spans="1:94" s="38" customFormat="1" x14ac:dyDescent="0.25">
      <c r="A6165" s="38">
        <v>6162</v>
      </c>
      <c r="F6165" s="39"/>
      <c r="Q6165" s="39"/>
      <c r="R6165" s="40"/>
      <c r="S6165" s="40"/>
      <c r="T6165" s="39"/>
      <c r="AG6165" s="110"/>
      <c r="AH6165" s="94"/>
      <c r="AJ6165" s="97"/>
      <c r="AL6165" s="39"/>
      <c r="AP6165" s="39"/>
      <c r="AQ6165" s="77"/>
      <c r="AR6165" s="94"/>
      <c r="AT6165" s="97"/>
      <c r="BB6165" s="79"/>
      <c r="BC6165" s="94"/>
      <c r="BE6165" s="97"/>
      <c r="BF6165" s="97"/>
      <c r="BG6165" s="40"/>
      <c r="BK6165" s="40"/>
      <c r="BL6165" s="79"/>
      <c r="BM6165" s="94"/>
      <c r="BO6165" s="97"/>
      <c r="BQ6165" s="40"/>
      <c r="BR6165" s="94"/>
      <c r="BS6165" s="94"/>
      <c r="BT6165" s="94"/>
      <c r="BU6165" s="40"/>
      <c r="BV6165" s="82"/>
      <c r="BW6165" s="94"/>
      <c r="BX6165" s="48"/>
      <c r="BY6165" s="97"/>
      <c r="BZ6165" s="48"/>
      <c r="CA6165" s="40"/>
      <c r="CB6165" s="94"/>
      <c r="CC6165" s="94"/>
      <c r="CD6165" s="94"/>
      <c r="CE6165" s="40"/>
      <c r="CF6165" s="73"/>
      <c r="CG6165" s="41"/>
      <c r="CH6165" s="41"/>
      <c r="CI6165" s="41"/>
      <c r="CJ6165" s="41"/>
      <c r="CK6165" s="41"/>
      <c r="CL6165" s="68"/>
      <c r="CM6165" s="41"/>
      <c r="CN6165" s="41"/>
      <c r="CO6165" s="39"/>
      <c r="CP6165" s="78"/>
    </row>
    <row r="6166" spans="1:94" s="38" customFormat="1" x14ac:dyDescent="0.25">
      <c r="A6166" s="38">
        <v>6163</v>
      </c>
      <c r="F6166" s="39"/>
      <c r="Q6166" s="39"/>
      <c r="R6166" s="40"/>
      <c r="S6166" s="40"/>
      <c r="T6166" s="39"/>
      <c r="AG6166" s="110"/>
      <c r="AH6166" s="94"/>
      <c r="AJ6166" s="97"/>
      <c r="AL6166" s="39"/>
      <c r="AP6166" s="39"/>
      <c r="AQ6166" s="77"/>
      <c r="AR6166" s="94"/>
      <c r="AT6166" s="97"/>
      <c r="BB6166" s="79"/>
      <c r="BC6166" s="94"/>
      <c r="BE6166" s="97"/>
      <c r="BF6166" s="97"/>
      <c r="BG6166" s="40"/>
      <c r="BK6166" s="40"/>
      <c r="BL6166" s="79"/>
      <c r="BM6166" s="94"/>
      <c r="BO6166" s="97"/>
      <c r="BQ6166" s="40"/>
      <c r="BR6166" s="94"/>
      <c r="BS6166" s="94"/>
      <c r="BT6166" s="94"/>
      <c r="BU6166" s="40"/>
      <c r="BV6166" s="82"/>
      <c r="BW6166" s="94"/>
      <c r="BX6166" s="48"/>
      <c r="BY6166" s="97"/>
      <c r="BZ6166" s="48"/>
      <c r="CA6166" s="40"/>
      <c r="CB6166" s="94"/>
      <c r="CC6166" s="94"/>
      <c r="CD6166" s="94"/>
      <c r="CE6166" s="40"/>
      <c r="CF6166" s="73"/>
      <c r="CG6166" s="41"/>
      <c r="CH6166" s="41"/>
      <c r="CI6166" s="41"/>
      <c r="CJ6166" s="41"/>
      <c r="CK6166" s="41"/>
      <c r="CL6166" s="68"/>
      <c r="CM6166" s="41"/>
      <c r="CN6166" s="41"/>
      <c r="CO6166" s="39"/>
      <c r="CP6166" s="78"/>
    </row>
    <row r="6167" spans="1:94" s="38" customFormat="1" x14ac:dyDescent="0.25">
      <c r="A6167" s="38">
        <v>6164</v>
      </c>
      <c r="F6167" s="39"/>
      <c r="Q6167" s="39"/>
      <c r="R6167" s="40"/>
      <c r="S6167" s="40"/>
      <c r="T6167" s="39"/>
      <c r="AG6167" s="110"/>
      <c r="AH6167" s="94"/>
      <c r="AJ6167" s="97"/>
      <c r="AL6167" s="39"/>
      <c r="AP6167" s="39"/>
      <c r="AQ6167" s="77"/>
      <c r="AR6167" s="94"/>
      <c r="AT6167" s="97"/>
      <c r="BB6167" s="79"/>
      <c r="BC6167" s="94"/>
      <c r="BE6167" s="97"/>
      <c r="BF6167" s="97"/>
      <c r="BG6167" s="40"/>
      <c r="BK6167" s="40"/>
      <c r="BL6167" s="79"/>
      <c r="BM6167" s="94"/>
      <c r="BO6167" s="97"/>
      <c r="BQ6167" s="40"/>
      <c r="BR6167" s="94"/>
      <c r="BS6167" s="94"/>
      <c r="BT6167" s="94"/>
      <c r="BU6167" s="40"/>
      <c r="BV6167" s="82"/>
      <c r="BW6167" s="94"/>
      <c r="BX6167" s="48"/>
      <c r="BY6167" s="97"/>
      <c r="BZ6167" s="48"/>
      <c r="CA6167" s="40"/>
      <c r="CB6167" s="94"/>
      <c r="CC6167" s="94"/>
      <c r="CD6167" s="94"/>
      <c r="CE6167" s="40"/>
      <c r="CF6167" s="73"/>
      <c r="CG6167" s="41"/>
      <c r="CH6167" s="41"/>
      <c r="CI6167" s="41"/>
      <c r="CJ6167" s="41"/>
      <c r="CK6167" s="41"/>
      <c r="CL6167" s="68"/>
      <c r="CM6167" s="41"/>
      <c r="CN6167" s="41"/>
      <c r="CO6167" s="39"/>
      <c r="CP6167" s="78"/>
    </row>
    <row r="6168" spans="1:94" s="38" customFormat="1" x14ac:dyDescent="0.25">
      <c r="A6168" s="38">
        <v>6165</v>
      </c>
      <c r="F6168" s="39"/>
      <c r="Q6168" s="39"/>
      <c r="R6168" s="40"/>
      <c r="S6168" s="40"/>
      <c r="T6168" s="39"/>
      <c r="AG6168" s="110"/>
      <c r="AH6168" s="94"/>
      <c r="AJ6168" s="97"/>
      <c r="AL6168" s="39"/>
      <c r="AP6168" s="39"/>
      <c r="AQ6168" s="77"/>
      <c r="AR6168" s="94"/>
      <c r="AT6168" s="97"/>
      <c r="BB6168" s="79"/>
      <c r="BC6168" s="94"/>
      <c r="BE6168" s="97"/>
      <c r="BF6168" s="97"/>
      <c r="BG6168" s="40"/>
      <c r="BK6168" s="40"/>
      <c r="BL6168" s="79"/>
      <c r="BM6168" s="94"/>
      <c r="BO6168" s="97"/>
      <c r="BQ6168" s="40"/>
      <c r="BR6168" s="94"/>
      <c r="BS6168" s="94"/>
      <c r="BT6168" s="94"/>
      <c r="BU6168" s="40"/>
      <c r="BV6168" s="82"/>
      <c r="BW6168" s="94"/>
      <c r="BX6168" s="48"/>
      <c r="BY6168" s="97"/>
      <c r="BZ6168" s="48"/>
      <c r="CA6168" s="40"/>
      <c r="CB6168" s="94"/>
      <c r="CC6168" s="94"/>
      <c r="CD6168" s="94"/>
      <c r="CE6168" s="40"/>
      <c r="CF6168" s="73"/>
      <c r="CG6168" s="41"/>
      <c r="CH6168" s="41"/>
      <c r="CI6168" s="41"/>
      <c r="CJ6168" s="41"/>
      <c r="CK6168" s="41"/>
      <c r="CL6168" s="68"/>
      <c r="CM6168" s="41"/>
      <c r="CN6168" s="41"/>
      <c r="CO6168" s="39"/>
      <c r="CP6168" s="78"/>
    </row>
    <row r="6169" spans="1:94" s="38" customFormat="1" x14ac:dyDescent="0.25">
      <c r="A6169" s="38">
        <v>6166</v>
      </c>
      <c r="F6169" s="39"/>
      <c r="Q6169" s="39"/>
      <c r="R6169" s="40"/>
      <c r="S6169" s="40"/>
      <c r="T6169" s="39"/>
      <c r="AG6169" s="110"/>
      <c r="AH6169" s="94"/>
      <c r="AJ6169" s="97"/>
      <c r="AL6169" s="39"/>
      <c r="AP6169" s="39"/>
      <c r="AQ6169" s="77"/>
      <c r="AR6169" s="94"/>
      <c r="AT6169" s="97"/>
      <c r="BB6169" s="79"/>
      <c r="BC6169" s="94"/>
      <c r="BE6169" s="97"/>
      <c r="BF6169" s="97"/>
      <c r="BG6169" s="40"/>
      <c r="BK6169" s="40"/>
      <c r="BL6169" s="79"/>
      <c r="BM6169" s="94"/>
      <c r="BO6169" s="97"/>
      <c r="BQ6169" s="40"/>
      <c r="BR6169" s="94"/>
      <c r="BS6169" s="94"/>
      <c r="BT6169" s="94"/>
      <c r="BU6169" s="40"/>
      <c r="BV6169" s="82"/>
      <c r="BW6169" s="94"/>
      <c r="BX6169" s="48"/>
      <c r="BY6169" s="97"/>
      <c r="BZ6169" s="48"/>
      <c r="CA6169" s="40"/>
      <c r="CB6169" s="94"/>
      <c r="CC6169" s="94"/>
      <c r="CD6169" s="94"/>
      <c r="CE6169" s="40"/>
      <c r="CF6169" s="73"/>
      <c r="CG6169" s="41"/>
      <c r="CH6169" s="41"/>
      <c r="CI6169" s="41"/>
      <c r="CJ6169" s="41"/>
      <c r="CK6169" s="41"/>
      <c r="CL6169" s="68"/>
      <c r="CM6169" s="41"/>
      <c r="CN6169" s="41"/>
      <c r="CO6169" s="39"/>
      <c r="CP6169" s="78"/>
    </row>
    <row r="6170" spans="1:94" s="38" customFormat="1" x14ac:dyDescent="0.25">
      <c r="A6170" s="38">
        <v>6167</v>
      </c>
      <c r="F6170" s="39"/>
      <c r="Q6170" s="39"/>
      <c r="R6170" s="40"/>
      <c r="S6170" s="40"/>
      <c r="T6170" s="39"/>
      <c r="AG6170" s="110"/>
      <c r="AH6170" s="94"/>
      <c r="AJ6170" s="97"/>
      <c r="AL6170" s="39"/>
      <c r="AP6170" s="39"/>
      <c r="AQ6170" s="77"/>
      <c r="AR6170" s="94"/>
      <c r="AT6170" s="97"/>
      <c r="BB6170" s="79"/>
      <c r="BC6170" s="94"/>
      <c r="BE6170" s="97"/>
      <c r="BF6170" s="97"/>
      <c r="BG6170" s="40"/>
      <c r="BK6170" s="40"/>
      <c r="BL6170" s="79"/>
      <c r="BM6170" s="94"/>
      <c r="BO6170" s="97"/>
      <c r="BQ6170" s="40"/>
      <c r="BR6170" s="94"/>
      <c r="BS6170" s="94"/>
      <c r="BT6170" s="94"/>
      <c r="BU6170" s="40"/>
      <c r="BV6170" s="82"/>
      <c r="BW6170" s="94"/>
      <c r="BX6170" s="48"/>
      <c r="BY6170" s="97"/>
      <c r="BZ6170" s="48"/>
      <c r="CA6170" s="40"/>
      <c r="CB6170" s="94"/>
      <c r="CC6170" s="94"/>
      <c r="CD6170" s="94"/>
      <c r="CE6170" s="40"/>
      <c r="CF6170" s="73"/>
      <c r="CG6170" s="41"/>
      <c r="CH6170" s="41"/>
      <c r="CI6170" s="41"/>
      <c r="CJ6170" s="41"/>
      <c r="CK6170" s="41"/>
      <c r="CL6170" s="68"/>
      <c r="CM6170" s="41"/>
      <c r="CN6170" s="41"/>
      <c r="CO6170" s="39"/>
      <c r="CP6170" s="78"/>
    </row>
    <row r="6171" spans="1:94" s="38" customFormat="1" x14ac:dyDescent="0.25">
      <c r="A6171" s="38">
        <v>6168</v>
      </c>
      <c r="F6171" s="39"/>
      <c r="Q6171" s="39"/>
      <c r="R6171" s="40"/>
      <c r="S6171" s="40"/>
      <c r="T6171" s="39"/>
      <c r="AG6171" s="110"/>
      <c r="AH6171" s="94"/>
      <c r="AJ6171" s="97"/>
      <c r="AL6171" s="39"/>
      <c r="AP6171" s="39"/>
      <c r="AQ6171" s="77"/>
      <c r="AR6171" s="94"/>
      <c r="AT6171" s="97"/>
      <c r="BB6171" s="79"/>
      <c r="BC6171" s="94"/>
      <c r="BE6171" s="97"/>
      <c r="BF6171" s="97"/>
      <c r="BG6171" s="40"/>
      <c r="BK6171" s="40"/>
      <c r="BL6171" s="79"/>
      <c r="BM6171" s="94"/>
      <c r="BO6171" s="97"/>
      <c r="BQ6171" s="40"/>
      <c r="BR6171" s="94"/>
      <c r="BS6171" s="94"/>
      <c r="BT6171" s="94"/>
      <c r="BU6171" s="40"/>
      <c r="BV6171" s="82"/>
      <c r="BW6171" s="94"/>
      <c r="BX6171" s="48"/>
      <c r="BY6171" s="97"/>
      <c r="BZ6171" s="48"/>
      <c r="CA6171" s="40"/>
      <c r="CB6171" s="94"/>
      <c r="CC6171" s="94"/>
      <c r="CD6171" s="94"/>
      <c r="CE6171" s="40"/>
      <c r="CF6171" s="73"/>
      <c r="CG6171" s="41"/>
      <c r="CH6171" s="41"/>
      <c r="CI6171" s="41"/>
      <c r="CJ6171" s="41"/>
      <c r="CK6171" s="41"/>
      <c r="CL6171" s="68"/>
      <c r="CM6171" s="41"/>
      <c r="CN6171" s="41"/>
      <c r="CO6171" s="39"/>
      <c r="CP6171" s="78"/>
    </row>
    <row r="6172" spans="1:94" s="38" customFormat="1" x14ac:dyDescent="0.25">
      <c r="A6172" s="38">
        <v>6169</v>
      </c>
      <c r="F6172" s="39"/>
      <c r="Q6172" s="39"/>
      <c r="R6172" s="40"/>
      <c r="S6172" s="40"/>
      <c r="T6172" s="39"/>
      <c r="AG6172" s="110"/>
      <c r="AH6172" s="94"/>
      <c r="AJ6172" s="97"/>
      <c r="AL6172" s="39"/>
      <c r="AP6172" s="39"/>
      <c r="AQ6172" s="77"/>
      <c r="AR6172" s="94"/>
      <c r="AT6172" s="97"/>
      <c r="BB6172" s="79"/>
      <c r="BC6172" s="94"/>
      <c r="BE6172" s="97"/>
      <c r="BF6172" s="97"/>
      <c r="BG6172" s="40"/>
      <c r="BK6172" s="40"/>
      <c r="BL6172" s="79"/>
      <c r="BM6172" s="94"/>
      <c r="BO6172" s="97"/>
      <c r="BQ6172" s="40"/>
      <c r="BR6172" s="94"/>
      <c r="BS6172" s="94"/>
      <c r="BT6172" s="94"/>
      <c r="BU6172" s="40"/>
      <c r="BV6172" s="82"/>
      <c r="BW6172" s="94"/>
      <c r="BX6172" s="48"/>
      <c r="BY6172" s="97"/>
      <c r="BZ6172" s="48"/>
      <c r="CA6172" s="40"/>
      <c r="CB6172" s="94"/>
      <c r="CC6172" s="94"/>
      <c r="CD6172" s="94"/>
      <c r="CE6172" s="40"/>
      <c r="CF6172" s="73"/>
      <c r="CG6172" s="41"/>
      <c r="CH6172" s="41"/>
      <c r="CI6172" s="41"/>
      <c r="CJ6172" s="41"/>
      <c r="CK6172" s="41"/>
      <c r="CL6172" s="68"/>
      <c r="CM6172" s="41"/>
      <c r="CN6172" s="41"/>
      <c r="CO6172" s="39"/>
      <c r="CP6172" s="78"/>
    </row>
    <row r="6173" spans="1:94" s="38" customFormat="1" x14ac:dyDescent="0.25">
      <c r="A6173" s="38">
        <v>6170</v>
      </c>
      <c r="F6173" s="39"/>
      <c r="Q6173" s="39"/>
      <c r="R6173" s="40"/>
      <c r="S6173" s="40"/>
      <c r="T6173" s="39"/>
      <c r="AG6173" s="110"/>
      <c r="AH6173" s="94"/>
      <c r="AJ6173" s="97"/>
      <c r="AL6173" s="39"/>
      <c r="AP6173" s="39"/>
      <c r="AQ6173" s="77"/>
      <c r="AR6173" s="94"/>
      <c r="AT6173" s="97"/>
      <c r="BB6173" s="79"/>
      <c r="BC6173" s="94"/>
      <c r="BE6173" s="97"/>
      <c r="BF6173" s="97"/>
      <c r="BG6173" s="40"/>
      <c r="BK6173" s="40"/>
      <c r="BL6173" s="79"/>
      <c r="BM6173" s="94"/>
      <c r="BO6173" s="97"/>
      <c r="BQ6173" s="40"/>
      <c r="BR6173" s="94"/>
      <c r="BS6173" s="94"/>
      <c r="BT6173" s="94"/>
      <c r="BU6173" s="40"/>
      <c r="BV6173" s="82"/>
      <c r="BW6173" s="94"/>
      <c r="BX6173" s="48"/>
      <c r="BY6173" s="97"/>
      <c r="BZ6173" s="48"/>
      <c r="CA6173" s="40"/>
      <c r="CB6173" s="94"/>
      <c r="CC6173" s="94"/>
      <c r="CD6173" s="94"/>
      <c r="CE6173" s="40"/>
      <c r="CF6173" s="73"/>
      <c r="CG6173" s="41"/>
      <c r="CH6173" s="41"/>
      <c r="CI6173" s="41"/>
      <c r="CJ6173" s="41"/>
      <c r="CK6173" s="41"/>
      <c r="CL6173" s="68"/>
      <c r="CM6173" s="41"/>
      <c r="CN6173" s="41"/>
      <c r="CO6173" s="39"/>
      <c r="CP6173" s="78"/>
    </row>
    <row r="6174" spans="1:94" s="38" customFormat="1" x14ac:dyDescent="0.25">
      <c r="A6174" s="38">
        <v>6171</v>
      </c>
      <c r="F6174" s="39"/>
      <c r="Q6174" s="39"/>
      <c r="R6174" s="40"/>
      <c r="S6174" s="40"/>
      <c r="T6174" s="39"/>
      <c r="AG6174" s="110"/>
      <c r="AH6174" s="94"/>
      <c r="AJ6174" s="97"/>
      <c r="AL6174" s="39"/>
      <c r="AP6174" s="39"/>
      <c r="AQ6174" s="77"/>
      <c r="AR6174" s="94"/>
      <c r="AT6174" s="97"/>
      <c r="BB6174" s="79"/>
      <c r="BC6174" s="94"/>
      <c r="BE6174" s="97"/>
      <c r="BF6174" s="97"/>
      <c r="BG6174" s="40"/>
      <c r="BK6174" s="40"/>
      <c r="BL6174" s="79"/>
      <c r="BM6174" s="94"/>
      <c r="BO6174" s="97"/>
      <c r="BQ6174" s="40"/>
      <c r="BR6174" s="94"/>
      <c r="BS6174" s="94"/>
      <c r="BT6174" s="94"/>
      <c r="BU6174" s="40"/>
      <c r="BV6174" s="82"/>
      <c r="BW6174" s="94"/>
      <c r="BX6174" s="48"/>
      <c r="BY6174" s="97"/>
      <c r="BZ6174" s="48"/>
      <c r="CA6174" s="40"/>
      <c r="CB6174" s="94"/>
      <c r="CC6174" s="94"/>
      <c r="CD6174" s="94"/>
      <c r="CE6174" s="40"/>
      <c r="CF6174" s="73"/>
      <c r="CG6174" s="41"/>
      <c r="CH6174" s="41"/>
      <c r="CI6174" s="41"/>
      <c r="CJ6174" s="41"/>
      <c r="CK6174" s="41"/>
      <c r="CL6174" s="68"/>
      <c r="CM6174" s="41"/>
      <c r="CN6174" s="41"/>
      <c r="CO6174" s="39"/>
      <c r="CP6174" s="78"/>
    </row>
    <row r="6175" spans="1:94" s="38" customFormat="1" x14ac:dyDescent="0.25">
      <c r="A6175" s="38">
        <v>6172</v>
      </c>
      <c r="F6175" s="39"/>
      <c r="Q6175" s="39"/>
      <c r="R6175" s="40"/>
      <c r="S6175" s="40"/>
      <c r="T6175" s="39"/>
      <c r="AG6175" s="110"/>
      <c r="AH6175" s="94"/>
      <c r="AJ6175" s="97"/>
      <c r="AL6175" s="39"/>
      <c r="AP6175" s="39"/>
      <c r="AQ6175" s="77"/>
      <c r="AR6175" s="94"/>
      <c r="AT6175" s="97"/>
      <c r="BB6175" s="79"/>
      <c r="BC6175" s="94"/>
      <c r="BE6175" s="97"/>
      <c r="BF6175" s="97"/>
      <c r="BG6175" s="40"/>
      <c r="BK6175" s="40"/>
      <c r="BL6175" s="79"/>
      <c r="BM6175" s="94"/>
      <c r="BO6175" s="97"/>
      <c r="BQ6175" s="40"/>
      <c r="BR6175" s="94"/>
      <c r="BS6175" s="94"/>
      <c r="BT6175" s="94"/>
      <c r="BU6175" s="40"/>
      <c r="BV6175" s="82"/>
      <c r="BW6175" s="94"/>
      <c r="BX6175" s="48"/>
      <c r="BY6175" s="97"/>
      <c r="BZ6175" s="48"/>
      <c r="CA6175" s="40"/>
      <c r="CB6175" s="94"/>
      <c r="CC6175" s="94"/>
      <c r="CD6175" s="94"/>
      <c r="CE6175" s="40"/>
      <c r="CF6175" s="73"/>
      <c r="CG6175" s="41"/>
      <c r="CH6175" s="41"/>
      <c r="CI6175" s="41"/>
      <c r="CJ6175" s="41"/>
      <c r="CK6175" s="41"/>
      <c r="CL6175" s="68"/>
      <c r="CM6175" s="41"/>
      <c r="CN6175" s="41"/>
      <c r="CO6175" s="39"/>
      <c r="CP6175" s="78"/>
    </row>
    <row r="6176" spans="1:94" s="38" customFormat="1" x14ac:dyDescent="0.25">
      <c r="A6176" s="38">
        <v>6173</v>
      </c>
      <c r="F6176" s="39"/>
      <c r="Q6176" s="39"/>
      <c r="R6176" s="40"/>
      <c r="S6176" s="40"/>
      <c r="T6176" s="39"/>
      <c r="AG6176" s="110"/>
      <c r="AH6176" s="94"/>
      <c r="AJ6176" s="97"/>
      <c r="AL6176" s="39"/>
      <c r="AP6176" s="39"/>
      <c r="AQ6176" s="77"/>
      <c r="AR6176" s="94"/>
      <c r="AT6176" s="97"/>
      <c r="BB6176" s="79"/>
      <c r="BC6176" s="94"/>
      <c r="BE6176" s="97"/>
      <c r="BF6176" s="97"/>
      <c r="BG6176" s="40"/>
      <c r="BK6176" s="40"/>
      <c r="BL6176" s="79"/>
      <c r="BM6176" s="94"/>
      <c r="BO6176" s="97"/>
      <c r="BQ6176" s="40"/>
      <c r="BR6176" s="94"/>
      <c r="BS6176" s="94"/>
      <c r="BT6176" s="94"/>
      <c r="BU6176" s="40"/>
      <c r="BV6176" s="82"/>
      <c r="BW6176" s="94"/>
      <c r="BX6176" s="48"/>
      <c r="BY6176" s="97"/>
      <c r="BZ6176" s="48"/>
      <c r="CA6176" s="40"/>
      <c r="CB6176" s="94"/>
      <c r="CC6176" s="94"/>
      <c r="CD6176" s="94"/>
      <c r="CE6176" s="40"/>
      <c r="CF6176" s="73"/>
      <c r="CG6176" s="41"/>
      <c r="CH6176" s="41"/>
      <c r="CI6176" s="41"/>
      <c r="CJ6176" s="41"/>
      <c r="CK6176" s="41"/>
      <c r="CL6176" s="68"/>
      <c r="CM6176" s="41"/>
      <c r="CN6176" s="41"/>
      <c r="CO6176" s="39"/>
      <c r="CP6176" s="78"/>
    </row>
    <row r="6177" spans="1:94" s="38" customFormat="1" x14ac:dyDescent="0.25">
      <c r="A6177" s="38">
        <v>6174</v>
      </c>
      <c r="F6177" s="39"/>
      <c r="Q6177" s="39"/>
      <c r="R6177" s="40"/>
      <c r="S6177" s="40"/>
      <c r="T6177" s="39"/>
      <c r="AG6177" s="110"/>
      <c r="AH6177" s="94"/>
      <c r="AJ6177" s="97"/>
      <c r="AL6177" s="39"/>
      <c r="AP6177" s="39"/>
      <c r="AQ6177" s="77"/>
      <c r="AR6177" s="94"/>
      <c r="AT6177" s="97"/>
      <c r="BB6177" s="79"/>
      <c r="BC6177" s="94"/>
      <c r="BE6177" s="97"/>
      <c r="BF6177" s="97"/>
      <c r="BG6177" s="40"/>
      <c r="BK6177" s="40"/>
      <c r="BL6177" s="79"/>
      <c r="BM6177" s="94"/>
      <c r="BO6177" s="97"/>
      <c r="BQ6177" s="40"/>
      <c r="BR6177" s="94"/>
      <c r="BS6177" s="94"/>
      <c r="BT6177" s="94"/>
      <c r="BU6177" s="40"/>
      <c r="BV6177" s="82"/>
      <c r="BW6177" s="94"/>
      <c r="BX6177" s="48"/>
      <c r="BY6177" s="97"/>
      <c r="BZ6177" s="48"/>
      <c r="CA6177" s="40"/>
      <c r="CB6177" s="94"/>
      <c r="CC6177" s="94"/>
      <c r="CD6177" s="94"/>
      <c r="CE6177" s="40"/>
      <c r="CF6177" s="73"/>
      <c r="CG6177" s="41"/>
      <c r="CH6177" s="41"/>
      <c r="CI6177" s="41"/>
      <c r="CJ6177" s="41"/>
      <c r="CK6177" s="41"/>
      <c r="CL6177" s="68"/>
      <c r="CM6177" s="41"/>
      <c r="CN6177" s="41"/>
      <c r="CO6177" s="39"/>
      <c r="CP6177" s="78"/>
    </row>
    <row r="6178" spans="1:94" s="38" customFormat="1" x14ac:dyDescent="0.25">
      <c r="A6178" s="38">
        <v>6175</v>
      </c>
      <c r="F6178" s="39"/>
      <c r="Q6178" s="39"/>
      <c r="R6178" s="40"/>
      <c r="S6178" s="40"/>
      <c r="T6178" s="39"/>
      <c r="AG6178" s="110"/>
      <c r="AH6178" s="94"/>
      <c r="AJ6178" s="97"/>
      <c r="AL6178" s="39"/>
      <c r="AP6178" s="39"/>
      <c r="AQ6178" s="77"/>
      <c r="AR6178" s="94"/>
      <c r="AT6178" s="97"/>
      <c r="BB6178" s="79"/>
      <c r="BC6178" s="94"/>
      <c r="BE6178" s="97"/>
      <c r="BF6178" s="97"/>
      <c r="BG6178" s="40"/>
      <c r="BK6178" s="40"/>
      <c r="BL6178" s="79"/>
      <c r="BM6178" s="94"/>
      <c r="BO6178" s="97"/>
      <c r="BQ6178" s="40"/>
      <c r="BR6178" s="94"/>
      <c r="BS6178" s="94"/>
      <c r="BT6178" s="94"/>
      <c r="BU6178" s="40"/>
      <c r="BV6178" s="82"/>
      <c r="BW6178" s="94"/>
      <c r="BX6178" s="48"/>
      <c r="BY6178" s="97"/>
      <c r="BZ6178" s="48"/>
      <c r="CA6178" s="40"/>
      <c r="CB6178" s="94"/>
      <c r="CC6178" s="94"/>
      <c r="CD6178" s="94"/>
      <c r="CE6178" s="40"/>
      <c r="CF6178" s="73"/>
      <c r="CG6178" s="41"/>
      <c r="CH6178" s="41"/>
      <c r="CI6178" s="41"/>
      <c r="CJ6178" s="41"/>
      <c r="CK6178" s="41"/>
      <c r="CL6178" s="68"/>
      <c r="CM6178" s="41"/>
      <c r="CN6178" s="41"/>
      <c r="CO6178" s="39"/>
      <c r="CP6178" s="78"/>
    </row>
    <row r="6179" spans="1:94" s="38" customFormat="1" x14ac:dyDescent="0.25">
      <c r="A6179" s="38">
        <v>6176</v>
      </c>
      <c r="F6179" s="39"/>
      <c r="Q6179" s="39"/>
      <c r="R6179" s="40"/>
      <c r="S6179" s="40"/>
      <c r="T6179" s="39"/>
      <c r="AG6179" s="110"/>
      <c r="AH6179" s="94"/>
      <c r="AJ6179" s="97"/>
      <c r="AL6179" s="39"/>
      <c r="AP6179" s="39"/>
      <c r="AQ6179" s="77"/>
      <c r="AR6179" s="94"/>
      <c r="AT6179" s="97"/>
      <c r="BB6179" s="79"/>
      <c r="BC6179" s="94"/>
      <c r="BE6179" s="97"/>
      <c r="BF6179" s="97"/>
      <c r="BG6179" s="40"/>
      <c r="BK6179" s="40"/>
      <c r="BL6179" s="79"/>
      <c r="BM6179" s="94"/>
      <c r="BO6179" s="97"/>
      <c r="BQ6179" s="40"/>
      <c r="BR6179" s="94"/>
      <c r="BS6179" s="94"/>
      <c r="BT6179" s="94"/>
      <c r="BU6179" s="40"/>
      <c r="BV6179" s="82"/>
      <c r="BW6179" s="94"/>
      <c r="BX6179" s="48"/>
      <c r="BY6179" s="97"/>
      <c r="BZ6179" s="48"/>
      <c r="CA6179" s="40"/>
      <c r="CB6179" s="94"/>
      <c r="CC6179" s="94"/>
      <c r="CD6179" s="94"/>
      <c r="CE6179" s="40"/>
      <c r="CF6179" s="73"/>
      <c r="CG6179" s="41"/>
      <c r="CH6179" s="41"/>
      <c r="CI6179" s="41"/>
      <c r="CJ6179" s="41"/>
      <c r="CK6179" s="41"/>
      <c r="CL6179" s="68"/>
      <c r="CM6179" s="41"/>
      <c r="CN6179" s="41"/>
      <c r="CO6179" s="39"/>
      <c r="CP6179" s="78"/>
    </row>
    <row r="6180" spans="1:94" s="38" customFormat="1" x14ac:dyDescent="0.25">
      <c r="A6180" s="38">
        <v>6177</v>
      </c>
      <c r="F6180" s="39"/>
      <c r="Q6180" s="39"/>
      <c r="R6180" s="40"/>
      <c r="S6180" s="40"/>
      <c r="T6180" s="39"/>
      <c r="AG6180" s="110"/>
      <c r="AH6180" s="94"/>
      <c r="AJ6180" s="97"/>
      <c r="AL6180" s="39"/>
      <c r="AP6180" s="39"/>
      <c r="AQ6180" s="77"/>
      <c r="AR6180" s="94"/>
      <c r="AT6180" s="97"/>
      <c r="BB6180" s="79"/>
      <c r="BC6180" s="94"/>
      <c r="BE6180" s="97"/>
      <c r="BF6180" s="97"/>
      <c r="BG6180" s="40"/>
      <c r="BK6180" s="40"/>
      <c r="BL6180" s="79"/>
      <c r="BM6180" s="94"/>
      <c r="BO6180" s="97"/>
      <c r="BQ6180" s="40"/>
      <c r="BR6180" s="94"/>
      <c r="BS6180" s="94"/>
      <c r="BT6180" s="94"/>
      <c r="BU6180" s="40"/>
      <c r="BV6180" s="82"/>
      <c r="BW6180" s="94"/>
      <c r="BX6180" s="48"/>
      <c r="BY6180" s="97"/>
      <c r="BZ6180" s="48"/>
      <c r="CA6180" s="40"/>
      <c r="CB6180" s="94"/>
      <c r="CC6180" s="94"/>
      <c r="CD6180" s="94"/>
      <c r="CE6180" s="40"/>
      <c r="CF6180" s="73"/>
      <c r="CG6180" s="41"/>
      <c r="CH6180" s="41"/>
      <c r="CI6180" s="41"/>
      <c r="CJ6180" s="41"/>
      <c r="CK6180" s="41"/>
      <c r="CL6180" s="68"/>
      <c r="CM6180" s="41"/>
      <c r="CN6180" s="41"/>
      <c r="CO6180" s="39"/>
      <c r="CP6180" s="78"/>
    </row>
    <row r="6181" spans="1:94" s="38" customFormat="1" x14ac:dyDescent="0.25">
      <c r="A6181" s="38">
        <v>6178</v>
      </c>
      <c r="F6181" s="39"/>
      <c r="Q6181" s="39"/>
      <c r="R6181" s="40"/>
      <c r="S6181" s="40"/>
      <c r="T6181" s="39"/>
      <c r="AG6181" s="110"/>
      <c r="AH6181" s="94"/>
      <c r="AJ6181" s="97"/>
      <c r="AL6181" s="39"/>
      <c r="AP6181" s="39"/>
      <c r="AQ6181" s="77"/>
      <c r="AR6181" s="94"/>
      <c r="AT6181" s="97"/>
      <c r="BB6181" s="79"/>
      <c r="BC6181" s="94"/>
      <c r="BE6181" s="97"/>
      <c r="BF6181" s="97"/>
      <c r="BG6181" s="40"/>
      <c r="BK6181" s="40"/>
      <c r="BL6181" s="79"/>
      <c r="BM6181" s="94"/>
      <c r="BO6181" s="97"/>
      <c r="BQ6181" s="40"/>
      <c r="BR6181" s="94"/>
      <c r="BS6181" s="94"/>
      <c r="BT6181" s="94"/>
      <c r="BU6181" s="40"/>
      <c r="BV6181" s="82"/>
      <c r="BW6181" s="94"/>
      <c r="BX6181" s="48"/>
      <c r="BY6181" s="97"/>
      <c r="BZ6181" s="48"/>
      <c r="CA6181" s="40"/>
      <c r="CB6181" s="94"/>
      <c r="CC6181" s="94"/>
      <c r="CD6181" s="94"/>
      <c r="CE6181" s="40"/>
      <c r="CF6181" s="73"/>
      <c r="CG6181" s="41"/>
      <c r="CH6181" s="41"/>
      <c r="CI6181" s="41"/>
      <c r="CJ6181" s="41"/>
      <c r="CK6181" s="41"/>
      <c r="CL6181" s="68"/>
      <c r="CM6181" s="41"/>
      <c r="CN6181" s="41"/>
      <c r="CO6181" s="39"/>
      <c r="CP6181" s="78"/>
    </row>
    <row r="6182" spans="1:94" s="38" customFormat="1" x14ac:dyDescent="0.25">
      <c r="A6182" s="38">
        <v>6179</v>
      </c>
      <c r="F6182" s="39"/>
      <c r="Q6182" s="39"/>
      <c r="R6182" s="40"/>
      <c r="S6182" s="40"/>
      <c r="T6182" s="39"/>
      <c r="AG6182" s="110"/>
      <c r="AH6182" s="94"/>
      <c r="AJ6182" s="97"/>
      <c r="AL6182" s="39"/>
      <c r="AP6182" s="39"/>
      <c r="AQ6182" s="77"/>
      <c r="AR6182" s="94"/>
      <c r="AT6182" s="97"/>
      <c r="BB6182" s="79"/>
      <c r="BC6182" s="94"/>
      <c r="BE6182" s="97"/>
      <c r="BF6182" s="97"/>
      <c r="BG6182" s="40"/>
      <c r="BK6182" s="40"/>
      <c r="BL6182" s="79"/>
      <c r="BM6182" s="94"/>
      <c r="BO6182" s="97"/>
      <c r="BQ6182" s="40"/>
      <c r="BR6182" s="94"/>
      <c r="BS6182" s="94"/>
      <c r="BT6182" s="94"/>
      <c r="BU6182" s="40"/>
      <c r="BV6182" s="82"/>
      <c r="BW6182" s="94"/>
      <c r="BX6182" s="48"/>
      <c r="BY6182" s="97"/>
      <c r="BZ6182" s="48"/>
      <c r="CA6182" s="40"/>
      <c r="CB6182" s="94"/>
      <c r="CC6182" s="94"/>
      <c r="CD6182" s="94"/>
      <c r="CE6182" s="40"/>
      <c r="CF6182" s="73"/>
      <c r="CG6182" s="41"/>
      <c r="CH6182" s="41"/>
      <c r="CI6182" s="41"/>
      <c r="CJ6182" s="41"/>
      <c r="CK6182" s="41"/>
      <c r="CL6182" s="68"/>
      <c r="CM6182" s="41"/>
      <c r="CN6182" s="41"/>
      <c r="CO6182" s="39"/>
      <c r="CP6182" s="78"/>
    </row>
    <row r="6183" spans="1:94" s="38" customFormat="1" x14ac:dyDescent="0.25">
      <c r="A6183" s="38">
        <v>6180</v>
      </c>
      <c r="F6183" s="39"/>
      <c r="Q6183" s="39"/>
      <c r="R6183" s="40"/>
      <c r="S6183" s="40"/>
      <c r="T6183" s="39"/>
      <c r="AG6183" s="110"/>
      <c r="AH6183" s="94"/>
      <c r="AJ6183" s="97"/>
      <c r="AL6183" s="39"/>
      <c r="AP6183" s="39"/>
      <c r="AQ6183" s="77"/>
      <c r="AR6183" s="94"/>
      <c r="AT6183" s="97"/>
      <c r="BB6183" s="79"/>
      <c r="BC6183" s="94"/>
      <c r="BE6183" s="97"/>
      <c r="BF6183" s="97"/>
      <c r="BG6183" s="40"/>
      <c r="BK6183" s="40"/>
      <c r="BL6183" s="79"/>
      <c r="BM6183" s="94"/>
      <c r="BO6183" s="97"/>
      <c r="BQ6183" s="40"/>
      <c r="BR6183" s="94"/>
      <c r="BS6183" s="94"/>
      <c r="BT6183" s="94"/>
      <c r="BU6183" s="40"/>
      <c r="BV6183" s="82"/>
      <c r="BW6183" s="94"/>
      <c r="BX6183" s="48"/>
      <c r="BY6183" s="97"/>
      <c r="BZ6183" s="48"/>
      <c r="CA6183" s="40"/>
      <c r="CB6183" s="94"/>
      <c r="CC6183" s="94"/>
      <c r="CD6183" s="94"/>
      <c r="CE6183" s="40"/>
      <c r="CF6183" s="73"/>
      <c r="CG6183" s="41"/>
      <c r="CH6183" s="41"/>
      <c r="CI6183" s="41"/>
      <c r="CJ6183" s="41"/>
      <c r="CK6183" s="41"/>
      <c r="CL6183" s="68"/>
      <c r="CM6183" s="41"/>
      <c r="CN6183" s="41"/>
      <c r="CO6183" s="39"/>
      <c r="CP6183" s="78"/>
    </row>
    <row r="6184" spans="1:94" s="38" customFormat="1" x14ac:dyDescent="0.25">
      <c r="A6184" s="38">
        <v>6181</v>
      </c>
      <c r="F6184" s="39"/>
      <c r="Q6184" s="39"/>
      <c r="R6184" s="40"/>
      <c r="S6184" s="40"/>
      <c r="T6184" s="39"/>
      <c r="AG6184" s="110"/>
      <c r="AH6184" s="94"/>
      <c r="AJ6184" s="97"/>
      <c r="AL6184" s="39"/>
      <c r="AP6184" s="39"/>
      <c r="AQ6184" s="77"/>
      <c r="AR6184" s="94"/>
      <c r="AT6184" s="97"/>
      <c r="BB6184" s="79"/>
      <c r="BC6184" s="94"/>
      <c r="BE6184" s="97"/>
      <c r="BF6184" s="97"/>
      <c r="BG6184" s="40"/>
      <c r="BK6184" s="40"/>
      <c r="BL6184" s="79"/>
      <c r="BM6184" s="94"/>
      <c r="BO6184" s="97"/>
      <c r="BQ6184" s="40"/>
      <c r="BR6184" s="94"/>
      <c r="BS6184" s="94"/>
      <c r="BT6184" s="94"/>
      <c r="BU6184" s="40"/>
      <c r="BV6184" s="82"/>
      <c r="BW6184" s="94"/>
      <c r="BX6184" s="48"/>
      <c r="BY6184" s="97"/>
      <c r="BZ6184" s="48"/>
      <c r="CA6184" s="40"/>
      <c r="CB6184" s="94"/>
      <c r="CC6184" s="94"/>
      <c r="CD6184" s="94"/>
      <c r="CE6184" s="40"/>
      <c r="CF6184" s="73"/>
      <c r="CG6184" s="41"/>
      <c r="CH6184" s="41"/>
      <c r="CI6184" s="41"/>
      <c r="CJ6184" s="41"/>
      <c r="CK6184" s="41"/>
      <c r="CL6184" s="68"/>
      <c r="CM6184" s="41"/>
      <c r="CN6184" s="41"/>
      <c r="CO6184" s="39"/>
      <c r="CP6184" s="78"/>
    </row>
    <row r="6185" spans="1:94" s="38" customFormat="1" x14ac:dyDescent="0.25">
      <c r="A6185" s="38">
        <v>6182</v>
      </c>
      <c r="F6185" s="39"/>
      <c r="Q6185" s="39"/>
      <c r="R6185" s="40"/>
      <c r="S6185" s="40"/>
      <c r="T6185" s="39"/>
      <c r="AG6185" s="110"/>
      <c r="AH6185" s="94"/>
      <c r="AJ6185" s="97"/>
      <c r="AL6185" s="39"/>
      <c r="AP6185" s="39"/>
      <c r="AQ6185" s="77"/>
      <c r="AR6185" s="94"/>
      <c r="AT6185" s="97"/>
      <c r="BB6185" s="79"/>
      <c r="BC6185" s="94"/>
      <c r="BE6185" s="97"/>
      <c r="BF6185" s="97"/>
      <c r="BG6185" s="40"/>
      <c r="BK6185" s="40"/>
      <c r="BL6185" s="79"/>
      <c r="BM6185" s="94"/>
      <c r="BO6185" s="97"/>
      <c r="BQ6185" s="40"/>
      <c r="BR6185" s="94"/>
      <c r="BS6185" s="94"/>
      <c r="BT6185" s="94"/>
      <c r="BU6185" s="40"/>
      <c r="BV6185" s="82"/>
      <c r="BW6185" s="94"/>
      <c r="BX6185" s="48"/>
      <c r="BY6185" s="97"/>
      <c r="BZ6185" s="48"/>
      <c r="CA6185" s="40"/>
      <c r="CB6185" s="94"/>
      <c r="CC6185" s="94"/>
      <c r="CD6185" s="94"/>
      <c r="CE6185" s="40"/>
      <c r="CF6185" s="73"/>
      <c r="CG6185" s="41"/>
      <c r="CH6185" s="41"/>
      <c r="CI6185" s="41"/>
      <c r="CJ6185" s="41"/>
      <c r="CK6185" s="41"/>
      <c r="CL6185" s="68"/>
      <c r="CM6185" s="41"/>
      <c r="CN6185" s="41"/>
      <c r="CO6185" s="39"/>
      <c r="CP6185" s="78"/>
    </row>
    <row r="6186" spans="1:94" s="38" customFormat="1" x14ac:dyDescent="0.25">
      <c r="A6186" s="38">
        <v>6183</v>
      </c>
      <c r="F6186" s="39"/>
      <c r="Q6186" s="39"/>
      <c r="R6186" s="40"/>
      <c r="S6186" s="40"/>
      <c r="T6186" s="39"/>
      <c r="AG6186" s="110"/>
      <c r="AH6186" s="94"/>
      <c r="AJ6186" s="97"/>
      <c r="AL6186" s="39"/>
      <c r="AP6186" s="39"/>
      <c r="AQ6186" s="77"/>
      <c r="AR6186" s="94"/>
      <c r="AT6186" s="97"/>
      <c r="BB6186" s="79"/>
      <c r="BC6186" s="94"/>
      <c r="BE6186" s="97"/>
      <c r="BF6186" s="97"/>
      <c r="BG6186" s="40"/>
      <c r="BK6186" s="40"/>
      <c r="BL6186" s="79"/>
      <c r="BM6186" s="94"/>
      <c r="BO6186" s="97"/>
      <c r="BQ6186" s="40"/>
      <c r="BR6186" s="94"/>
      <c r="BS6186" s="94"/>
      <c r="BT6186" s="94"/>
      <c r="BU6186" s="40"/>
      <c r="BV6186" s="82"/>
      <c r="BW6186" s="94"/>
      <c r="BX6186" s="48"/>
      <c r="BY6186" s="97"/>
      <c r="BZ6186" s="48"/>
      <c r="CA6186" s="40"/>
      <c r="CB6186" s="94"/>
      <c r="CC6186" s="94"/>
      <c r="CD6186" s="94"/>
      <c r="CE6186" s="40"/>
      <c r="CF6186" s="73"/>
      <c r="CG6186" s="41"/>
      <c r="CH6186" s="41"/>
      <c r="CI6186" s="41"/>
      <c r="CJ6186" s="41"/>
      <c r="CK6186" s="41"/>
      <c r="CL6186" s="68"/>
      <c r="CM6186" s="41"/>
      <c r="CN6186" s="41"/>
      <c r="CO6186" s="39"/>
      <c r="CP6186" s="78"/>
    </row>
    <row r="6187" spans="1:94" s="38" customFormat="1" x14ac:dyDescent="0.25">
      <c r="A6187" s="38">
        <v>6184</v>
      </c>
      <c r="F6187" s="39"/>
      <c r="Q6187" s="39"/>
      <c r="R6187" s="40"/>
      <c r="S6187" s="40"/>
      <c r="T6187" s="39"/>
      <c r="AG6187" s="110"/>
      <c r="AH6187" s="94"/>
      <c r="AJ6187" s="97"/>
      <c r="AL6187" s="39"/>
      <c r="AP6187" s="39"/>
      <c r="AQ6187" s="77"/>
      <c r="AR6187" s="94"/>
      <c r="AT6187" s="97"/>
      <c r="BB6187" s="79"/>
      <c r="BC6187" s="94"/>
      <c r="BE6187" s="97"/>
      <c r="BF6187" s="97"/>
      <c r="BG6187" s="40"/>
      <c r="BK6187" s="40"/>
      <c r="BL6187" s="79"/>
      <c r="BM6187" s="94"/>
      <c r="BO6187" s="97"/>
      <c r="BQ6187" s="40"/>
      <c r="BR6187" s="94"/>
      <c r="BS6187" s="94"/>
      <c r="BT6187" s="94"/>
      <c r="BU6187" s="40"/>
      <c r="BV6187" s="82"/>
      <c r="BW6187" s="94"/>
      <c r="BX6187" s="48"/>
      <c r="BY6187" s="97"/>
      <c r="BZ6187" s="48"/>
      <c r="CA6187" s="40"/>
      <c r="CB6187" s="94"/>
      <c r="CC6187" s="94"/>
      <c r="CD6187" s="94"/>
      <c r="CE6187" s="40"/>
      <c r="CF6187" s="73"/>
      <c r="CG6187" s="41"/>
      <c r="CH6187" s="41"/>
      <c r="CI6187" s="41"/>
      <c r="CJ6187" s="41"/>
      <c r="CK6187" s="41"/>
      <c r="CL6187" s="68"/>
      <c r="CM6187" s="41"/>
      <c r="CN6187" s="41"/>
      <c r="CO6187" s="39"/>
      <c r="CP6187" s="78"/>
    </row>
    <row r="6188" spans="1:94" s="38" customFormat="1" x14ac:dyDescent="0.25">
      <c r="A6188" s="38">
        <v>6185</v>
      </c>
      <c r="F6188" s="39"/>
      <c r="Q6188" s="39"/>
      <c r="R6188" s="40"/>
      <c r="S6188" s="40"/>
      <c r="T6188" s="39"/>
      <c r="AG6188" s="110"/>
      <c r="AH6188" s="94"/>
      <c r="AJ6188" s="97"/>
      <c r="AL6188" s="39"/>
      <c r="AP6188" s="39"/>
      <c r="AQ6188" s="77"/>
      <c r="AR6188" s="94"/>
      <c r="AT6188" s="97"/>
      <c r="BB6188" s="79"/>
      <c r="BC6188" s="94"/>
      <c r="BE6188" s="97"/>
      <c r="BF6188" s="97"/>
      <c r="BG6188" s="40"/>
      <c r="BK6188" s="40"/>
      <c r="BL6188" s="79"/>
      <c r="BM6188" s="94"/>
      <c r="BO6188" s="97"/>
      <c r="BQ6188" s="40"/>
      <c r="BR6188" s="94"/>
      <c r="BS6188" s="94"/>
      <c r="BT6188" s="94"/>
      <c r="BU6188" s="40"/>
      <c r="BV6188" s="82"/>
      <c r="BW6188" s="94"/>
      <c r="BX6188" s="48"/>
      <c r="BY6188" s="97"/>
      <c r="BZ6188" s="48"/>
      <c r="CA6188" s="40"/>
      <c r="CB6188" s="94"/>
      <c r="CC6188" s="94"/>
      <c r="CD6188" s="94"/>
      <c r="CE6188" s="40"/>
      <c r="CF6188" s="73"/>
      <c r="CG6188" s="41"/>
      <c r="CH6188" s="41"/>
      <c r="CI6188" s="41"/>
      <c r="CJ6188" s="41"/>
      <c r="CK6188" s="41"/>
      <c r="CL6188" s="68"/>
      <c r="CM6188" s="41"/>
      <c r="CN6188" s="41"/>
      <c r="CO6188" s="39"/>
      <c r="CP6188" s="78"/>
    </row>
    <row r="6189" spans="1:94" s="38" customFormat="1" x14ac:dyDescent="0.25">
      <c r="A6189" s="38">
        <v>6186</v>
      </c>
      <c r="F6189" s="39"/>
      <c r="Q6189" s="39"/>
      <c r="R6189" s="40"/>
      <c r="S6189" s="40"/>
      <c r="T6189" s="39"/>
      <c r="AG6189" s="110"/>
      <c r="AH6189" s="94"/>
      <c r="AJ6189" s="97"/>
      <c r="AL6189" s="39"/>
      <c r="AP6189" s="39"/>
      <c r="AQ6189" s="77"/>
      <c r="AR6189" s="94"/>
      <c r="AT6189" s="97"/>
      <c r="BB6189" s="79"/>
      <c r="BC6189" s="94"/>
      <c r="BE6189" s="97"/>
      <c r="BF6189" s="97"/>
      <c r="BG6189" s="40"/>
      <c r="BK6189" s="40"/>
      <c r="BL6189" s="79"/>
      <c r="BM6189" s="94"/>
      <c r="BO6189" s="97"/>
      <c r="BQ6189" s="40"/>
      <c r="BR6189" s="94"/>
      <c r="BS6189" s="94"/>
      <c r="BT6189" s="94"/>
      <c r="BU6189" s="40"/>
      <c r="BV6189" s="82"/>
      <c r="BW6189" s="94"/>
      <c r="BX6189" s="48"/>
      <c r="BY6189" s="97"/>
      <c r="BZ6189" s="48"/>
      <c r="CA6189" s="40"/>
      <c r="CB6189" s="94"/>
      <c r="CC6189" s="94"/>
      <c r="CD6189" s="94"/>
      <c r="CE6189" s="40"/>
      <c r="CF6189" s="73"/>
      <c r="CG6189" s="41"/>
      <c r="CH6189" s="41"/>
      <c r="CI6189" s="41"/>
      <c r="CJ6189" s="41"/>
      <c r="CK6189" s="41"/>
      <c r="CL6189" s="68"/>
      <c r="CM6189" s="41"/>
      <c r="CN6189" s="41"/>
      <c r="CO6189" s="39"/>
      <c r="CP6189" s="78"/>
    </row>
    <row r="6190" spans="1:94" s="38" customFormat="1" x14ac:dyDescent="0.25">
      <c r="A6190" s="38">
        <v>6187</v>
      </c>
      <c r="F6190" s="39"/>
      <c r="Q6190" s="39"/>
      <c r="R6190" s="40"/>
      <c r="S6190" s="40"/>
      <c r="T6190" s="39"/>
      <c r="AG6190" s="110"/>
      <c r="AH6190" s="94"/>
      <c r="AJ6190" s="97"/>
      <c r="AL6190" s="39"/>
      <c r="AP6190" s="39"/>
      <c r="AQ6190" s="77"/>
      <c r="AR6190" s="94"/>
      <c r="AT6190" s="97"/>
      <c r="BB6190" s="79"/>
      <c r="BC6190" s="94"/>
      <c r="BE6190" s="97"/>
      <c r="BF6190" s="97"/>
      <c r="BG6190" s="40"/>
      <c r="BK6190" s="40"/>
      <c r="BL6190" s="79"/>
      <c r="BM6190" s="94"/>
      <c r="BO6190" s="97"/>
      <c r="BQ6190" s="40"/>
      <c r="BR6190" s="94"/>
      <c r="BS6190" s="94"/>
      <c r="BT6190" s="94"/>
      <c r="BU6190" s="40"/>
      <c r="BV6190" s="82"/>
      <c r="BW6190" s="94"/>
      <c r="BX6190" s="48"/>
      <c r="BY6190" s="97"/>
      <c r="BZ6190" s="48"/>
      <c r="CA6190" s="40"/>
      <c r="CB6190" s="94"/>
      <c r="CC6190" s="94"/>
      <c r="CD6190" s="94"/>
      <c r="CE6190" s="40"/>
      <c r="CF6190" s="73"/>
      <c r="CG6190" s="41"/>
      <c r="CH6190" s="41"/>
      <c r="CI6190" s="41"/>
      <c r="CJ6190" s="41"/>
      <c r="CK6190" s="41"/>
      <c r="CL6190" s="68"/>
      <c r="CM6190" s="41"/>
      <c r="CN6190" s="41"/>
      <c r="CO6190" s="39"/>
      <c r="CP6190" s="78"/>
    </row>
    <row r="6191" spans="1:94" s="38" customFormat="1" x14ac:dyDescent="0.25">
      <c r="A6191" s="38">
        <v>6188</v>
      </c>
      <c r="F6191" s="39"/>
      <c r="Q6191" s="39"/>
      <c r="R6191" s="40"/>
      <c r="S6191" s="40"/>
      <c r="T6191" s="39"/>
      <c r="AG6191" s="110"/>
      <c r="AH6191" s="94"/>
      <c r="AJ6191" s="97"/>
      <c r="AL6191" s="39"/>
      <c r="AP6191" s="39"/>
      <c r="AQ6191" s="77"/>
      <c r="AR6191" s="94"/>
      <c r="AT6191" s="97"/>
      <c r="BB6191" s="79"/>
      <c r="BC6191" s="94"/>
      <c r="BE6191" s="97"/>
      <c r="BF6191" s="97"/>
      <c r="BG6191" s="40"/>
      <c r="BK6191" s="40"/>
      <c r="BL6191" s="79"/>
      <c r="BM6191" s="94"/>
      <c r="BO6191" s="97"/>
      <c r="BQ6191" s="40"/>
      <c r="BR6191" s="94"/>
      <c r="BS6191" s="94"/>
      <c r="BT6191" s="94"/>
      <c r="BU6191" s="40"/>
      <c r="BV6191" s="82"/>
      <c r="BW6191" s="94"/>
      <c r="BX6191" s="48"/>
      <c r="BY6191" s="97"/>
      <c r="BZ6191" s="48"/>
      <c r="CA6191" s="40"/>
      <c r="CB6191" s="94"/>
      <c r="CC6191" s="94"/>
      <c r="CD6191" s="94"/>
      <c r="CE6191" s="40"/>
      <c r="CF6191" s="73"/>
      <c r="CG6191" s="41"/>
      <c r="CH6191" s="41"/>
      <c r="CI6191" s="41"/>
      <c r="CJ6191" s="41"/>
      <c r="CK6191" s="41"/>
      <c r="CL6191" s="68"/>
      <c r="CM6191" s="41"/>
      <c r="CN6191" s="41"/>
      <c r="CO6191" s="39"/>
      <c r="CP6191" s="78"/>
    </row>
    <row r="6192" spans="1:94" s="38" customFormat="1" x14ac:dyDescent="0.25">
      <c r="A6192" s="38">
        <v>6189</v>
      </c>
      <c r="F6192" s="39"/>
      <c r="Q6192" s="39"/>
      <c r="R6192" s="40"/>
      <c r="S6192" s="40"/>
      <c r="T6192" s="39"/>
      <c r="AG6192" s="110"/>
      <c r="AH6192" s="94"/>
      <c r="AJ6192" s="97"/>
      <c r="AL6192" s="39"/>
      <c r="AP6192" s="39"/>
      <c r="AQ6192" s="77"/>
      <c r="AR6192" s="94"/>
      <c r="AT6192" s="97"/>
      <c r="BB6192" s="79"/>
      <c r="BC6192" s="94"/>
      <c r="BE6192" s="97"/>
      <c r="BF6192" s="97"/>
      <c r="BG6192" s="40"/>
      <c r="BK6192" s="40"/>
      <c r="BL6192" s="79"/>
      <c r="BM6192" s="94"/>
      <c r="BO6192" s="97"/>
      <c r="BQ6192" s="40"/>
      <c r="BR6192" s="94"/>
      <c r="BS6192" s="94"/>
      <c r="BT6192" s="94"/>
      <c r="BU6192" s="40"/>
      <c r="BV6192" s="82"/>
      <c r="BW6192" s="94"/>
      <c r="BX6192" s="48"/>
      <c r="BY6192" s="97"/>
      <c r="BZ6192" s="48"/>
      <c r="CA6192" s="40"/>
      <c r="CB6192" s="94"/>
      <c r="CC6192" s="94"/>
      <c r="CD6192" s="94"/>
      <c r="CE6192" s="40"/>
      <c r="CF6192" s="73"/>
      <c r="CG6192" s="41"/>
      <c r="CH6192" s="41"/>
      <c r="CI6192" s="41"/>
      <c r="CJ6192" s="41"/>
      <c r="CK6192" s="41"/>
      <c r="CL6192" s="68"/>
      <c r="CM6192" s="41"/>
      <c r="CN6192" s="41"/>
      <c r="CO6192" s="39"/>
      <c r="CP6192" s="78"/>
    </row>
    <row r="6193" spans="1:94" s="38" customFormat="1" x14ac:dyDescent="0.25">
      <c r="A6193" s="38">
        <v>6190</v>
      </c>
      <c r="F6193" s="39"/>
      <c r="Q6193" s="39"/>
      <c r="R6193" s="40"/>
      <c r="S6193" s="40"/>
      <c r="T6193" s="39"/>
      <c r="AG6193" s="110"/>
      <c r="AH6193" s="94"/>
      <c r="AJ6193" s="97"/>
      <c r="AL6193" s="39"/>
      <c r="AP6193" s="39"/>
      <c r="AQ6193" s="77"/>
      <c r="AR6193" s="94"/>
      <c r="AT6193" s="97"/>
      <c r="BB6193" s="79"/>
      <c r="BC6193" s="94"/>
      <c r="BE6193" s="97"/>
      <c r="BF6193" s="97"/>
      <c r="BG6193" s="40"/>
      <c r="BK6193" s="40"/>
      <c r="BL6193" s="79"/>
      <c r="BM6193" s="94"/>
      <c r="BO6193" s="97"/>
      <c r="BQ6193" s="40"/>
      <c r="BR6193" s="94"/>
      <c r="BS6193" s="94"/>
      <c r="BT6193" s="94"/>
      <c r="BU6193" s="40"/>
      <c r="BV6193" s="82"/>
      <c r="BW6193" s="94"/>
      <c r="BX6193" s="48"/>
      <c r="BY6193" s="97"/>
      <c r="BZ6193" s="48"/>
      <c r="CA6193" s="40"/>
      <c r="CB6193" s="94"/>
      <c r="CC6193" s="94"/>
      <c r="CD6193" s="94"/>
      <c r="CE6193" s="40"/>
      <c r="CF6193" s="73"/>
      <c r="CG6193" s="41"/>
      <c r="CH6193" s="41"/>
      <c r="CI6193" s="41"/>
      <c r="CJ6193" s="41"/>
      <c r="CK6193" s="41"/>
      <c r="CL6193" s="68"/>
      <c r="CM6193" s="41"/>
      <c r="CN6193" s="41"/>
      <c r="CO6193" s="39"/>
      <c r="CP6193" s="78"/>
    </row>
    <row r="6194" spans="1:94" s="38" customFormat="1" x14ac:dyDescent="0.25">
      <c r="A6194" s="38">
        <v>6191</v>
      </c>
      <c r="F6194" s="39"/>
      <c r="Q6194" s="39"/>
      <c r="R6194" s="40"/>
      <c r="S6194" s="40"/>
      <c r="T6194" s="39"/>
      <c r="AG6194" s="110"/>
      <c r="AH6194" s="94"/>
      <c r="AJ6194" s="97"/>
      <c r="AL6194" s="39"/>
      <c r="AP6194" s="39"/>
      <c r="AQ6194" s="77"/>
      <c r="AR6194" s="94"/>
      <c r="AT6194" s="97"/>
      <c r="BB6194" s="79"/>
      <c r="BC6194" s="94"/>
      <c r="BE6194" s="97"/>
      <c r="BF6194" s="97"/>
      <c r="BG6194" s="40"/>
      <c r="BK6194" s="40"/>
      <c r="BL6194" s="79"/>
      <c r="BM6194" s="94"/>
      <c r="BO6194" s="97"/>
      <c r="BQ6194" s="40"/>
      <c r="BR6194" s="94"/>
      <c r="BS6194" s="94"/>
      <c r="BT6194" s="94"/>
      <c r="BU6194" s="40"/>
      <c r="BV6194" s="82"/>
      <c r="BW6194" s="94"/>
      <c r="BX6194" s="48"/>
      <c r="BY6194" s="97"/>
      <c r="BZ6194" s="48"/>
      <c r="CA6194" s="40"/>
      <c r="CB6194" s="94"/>
      <c r="CC6194" s="94"/>
      <c r="CD6194" s="94"/>
      <c r="CE6194" s="40"/>
      <c r="CF6194" s="73"/>
      <c r="CG6194" s="41"/>
      <c r="CH6194" s="41"/>
      <c r="CI6194" s="41"/>
      <c r="CJ6194" s="41"/>
      <c r="CK6194" s="41"/>
      <c r="CL6194" s="68"/>
      <c r="CM6194" s="41"/>
      <c r="CN6194" s="41"/>
      <c r="CO6194" s="39"/>
      <c r="CP6194" s="78"/>
    </row>
    <row r="6195" spans="1:94" s="38" customFormat="1" x14ac:dyDescent="0.25">
      <c r="A6195" s="38">
        <v>6192</v>
      </c>
      <c r="F6195" s="39"/>
      <c r="Q6195" s="39"/>
      <c r="R6195" s="40"/>
      <c r="S6195" s="40"/>
      <c r="T6195" s="39"/>
      <c r="AG6195" s="110"/>
      <c r="AH6195" s="94"/>
      <c r="AJ6195" s="97"/>
      <c r="AL6195" s="39"/>
      <c r="AP6195" s="39"/>
      <c r="AQ6195" s="77"/>
      <c r="AR6195" s="94"/>
      <c r="AT6195" s="97"/>
      <c r="BB6195" s="79"/>
      <c r="BC6195" s="94"/>
      <c r="BE6195" s="97"/>
      <c r="BF6195" s="97"/>
      <c r="BG6195" s="40"/>
      <c r="BK6195" s="40"/>
      <c r="BL6195" s="79"/>
      <c r="BM6195" s="94"/>
      <c r="BO6195" s="97"/>
      <c r="BQ6195" s="40"/>
      <c r="BR6195" s="94"/>
      <c r="BS6195" s="94"/>
      <c r="BT6195" s="94"/>
      <c r="BU6195" s="40"/>
      <c r="BV6195" s="82"/>
      <c r="BW6195" s="94"/>
      <c r="BX6195" s="48"/>
      <c r="BY6195" s="97"/>
      <c r="BZ6195" s="48"/>
      <c r="CA6195" s="40"/>
      <c r="CB6195" s="94"/>
      <c r="CC6195" s="94"/>
      <c r="CD6195" s="94"/>
      <c r="CE6195" s="40"/>
      <c r="CF6195" s="73"/>
      <c r="CG6195" s="41"/>
      <c r="CH6195" s="41"/>
      <c r="CI6195" s="41"/>
      <c r="CJ6195" s="41"/>
      <c r="CK6195" s="41"/>
      <c r="CL6195" s="68"/>
      <c r="CM6195" s="41"/>
      <c r="CN6195" s="41"/>
      <c r="CO6195" s="39"/>
      <c r="CP6195" s="78"/>
    </row>
    <row r="6196" spans="1:94" s="38" customFormat="1" x14ac:dyDescent="0.25">
      <c r="A6196" s="38">
        <v>6193</v>
      </c>
      <c r="F6196" s="39"/>
      <c r="Q6196" s="39"/>
      <c r="R6196" s="40"/>
      <c r="S6196" s="40"/>
      <c r="T6196" s="39"/>
      <c r="AG6196" s="110"/>
      <c r="AH6196" s="94"/>
      <c r="AJ6196" s="97"/>
      <c r="AL6196" s="39"/>
      <c r="AP6196" s="39"/>
      <c r="AQ6196" s="77"/>
      <c r="AR6196" s="94"/>
      <c r="AT6196" s="97"/>
      <c r="BB6196" s="79"/>
      <c r="BC6196" s="94"/>
      <c r="BE6196" s="97"/>
      <c r="BF6196" s="97"/>
      <c r="BG6196" s="40"/>
      <c r="BK6196" s="40"/>
      <c r="BL6196" s="79"/>
      <c r="BM6196" s="94"/>
      <c r="BO6196" s="97"/>
      <c r="BQ6196" s="40"/>
      <c r="BR6196" s="94"/>
      <c r="BS6196" s="94"/>
      <c r="BT6196" s="94"/>
      <c r="BU6196" s="40"/>
      <c r="BV6196" s="82"/>
      <c r="BW6196" s="94"/>
      <c r="BX6196" s="48"/>
      <c r="BY6196" s="97"/>
      <c r="BZ6196" s="48"/>
      <c r="CA6196" s="40"/>
      <c r="CB6196" s="94"/>
      <c r="CC6196" s="94"/>
      <c r="CD6196" s="94"/>
      <c r="CE6196" s="40"/>
      <c r="CF6196" s="73"/>
      <c r="CG6196" s="41"/>
      <c r="CH6196" s="41"/>
      <c r="CI6196" s="41"/>
      <c r="CJ6196" s="41"/>
      <c r="CK6196" s="41"/>
      <c r="CL6196" s="68"/>
      <c r="CM6196" s="41"/>
      <c r="CN6196" s="41"/>
      <c r="CO6196" s="39"/>
      <c r="CP6196" s="78"/>
    </row>
    <row r="6197" spans="1:94" s="38" customFormat="1" x14ac:dyDescent="0.25">
      <c r="A6197" s="38">
        <v>6194</v>
      </c>
      <c r="F6197" s="39"/>
      <c r="Q6197" s="39"/>
      <c r="R6197" s="40"/>
      <c r="S6197" s="40"/>
      <c r="T6197" s="39"/>
      <c r="AG6197" s="110"/>
      <c r="AH6197" s="94"/>
      <c r="AJ6197" s="97"/>
      <c r="AL6197" s="39"/>
      <c r="AP6197" s="39"/>
      <c r="AQ6197" s="77"/>
      <c r="AR6197" s="94"/>
      <c r="AT6197" s="97"/>
      <c r="BB6197" s="79"/>
      <c r="BC6197" s="94"/>
      <c r="BE6197" s="97"/>
      <c r="BF6197" s="97"/>
      <c r="BG6197" s="40"/>
      <c r="BK6197" s="40"/>
      <c r="BL6197" s="79"/>
      <c r="BM6197" s="94"/>
      <c r="BO6197" s="97"/>
      <c r="BQ6197" s="40"/>
      <c r="BR6197" s="94"/>
      <c r="BS6197" s="94"/>
      <c r="BT6197" s="94"/>
      <c r="BU6197" s="40"/>
      <c r="BV6197" s="82"/>
      <c r="BW6197" s="94"/>
      <c r="BX6197" s="48"/>
      <c r="BY6197" s="97"/>
      <c r="BZ6197" s="48"/>
      <c r="CA6197" s="40"/>
      <c r="CB6197" s="94"/>
      <c r="CC6197" s="94"/>
      <c r="CD6197" s="94"/>
      <c r="CE6197" s="40"/>
      <c r="CF6197" s="73"/>
      <c r="CG6197" s="41"/>
      <c r="CH6197" s="41"/>
      <c r="CI6197" s="41"/>
      <c r="CJ6197" s="41"/>
      <c r="CK6197" s="41"/>
      <c r="CL6197" s="68"/>
      <c r="CM6197" s="41"/>
      <c r="CN6197" s="41"/>
      <c r="CO6197" s="39"/>
      <c r="CP6197" s="78"/>
    </row>
    <row r="6198" spans="1:94" s="38" customFormat="1" x14ac:dyDescent="0.25">
      <c r="A6198" s="38">
        <v>6195</v>
      </c>
      <c r="F6198" s="39"/>
      <c r="Q6198" s="39"/>
      <c r="R6198" s="40"/>
      <c r="S6198" s="40"/>
      <c r="T6198" s="39"/>
      <c r="AG6198" s="110"/>
      <c r="AH6198" s="94"/>
      <c r="AJ6198" s="97"/>
      <c r="AL6198" s="39"/>
      <c r="AP6198" s="39"/>
      <c r="AQ6198" s="77"/>
      <c r="AR6198" s="94"/>
      <c r="AT6198" s="97"/>
      <c r="BB6198" s="79"/>
      <c r="BC6198" s="94"/>
      <c r="BE6198" s="97"/>
      <c r="BF6198" s="97"/>
      <c r="BG6198" s="40"/>
      <c r="BK6198" s="40"/>
      <c r="BL6198" s="79"/>
      <c r="BM6198" s="94"/>
      <c r="BO6198" s="97"/>
      <c r="BQ6198" s="40"/>
      <c r="BR6198" s="94"/>
      <c r="BS6198" s="94"/>
      <c r="BT6198" s="94"/>
      <c r="BU6198" s="40"/>
      <c r="BV6198" s="82"/>
      <c r="BW6198" s="94"/>
      <c r="BX6198" s="48"/>
      <c r="BY6198" s="97"/>
      <c r="BZ6198" s="48"/>
      <c r="CA6198" s="40"/>
      <c r="CB6198" s="94"/>
      <c r="CC6198" s="94"/>
      <c r="CD6198" s="94"/>
      <c r="CE6198" s="40"/>
      <c r="CF6198" s="73"/>
      <c r="CG6198" s="41"/>
      <c r="CH6198" s="41"/>
      <c r="CI6198" s="41"/>
      <c r="CJ6198" s="41"/>
      <c r="CK6198" s="41"/>
      <c r="CL6198" s="68"/>
      <c r="CM6198" s="41"/>
      <c r="CN6198" s="41"/>
      <c r="CO6198" s="39"/>
      <c r="CP6198" s="78"/>
    </row>
    <row r="6199" spans="1:94" s="38" customFormat="1" x14ac:dyDescent="0.25">
      <c r="A6199" s="38">
        <v>6196</v>
      </c>
      <c r="F6199" s="39"/>
      <c r="Q6199" s="39"/>
      <c r="R6199" s="40"/>
      <c r="S6199" s="40"/>
      <c r="T6199" s="39"/>
      <c r="AG6199" s="110"/>
      <c r="AH6199" s="94"/>
      <c r="AJ6199" s="97"/>
      <c r="AL6199" s="39"/>
      <c r="AP6199" s="39"/>
      <c r="AQ6199" s="77"/>
      <c r="AR6199" s="94"/>
      <c r="AT6199" s="97"/>
      <c r="BB6199" s="79"/>
      <c r="BC6199" s="94"/>
      <c r="BE6199" s="97"/>
      <c r="BF6199" s="97"/>
      <c r="BG6199" s="40"/>
      <c r="BK6199" s="40"/>
      <c r="BL6199" s="79"/>
      <c r="BM6199" s="94"/>
      <c r="BO6199" s="97"/>
      <c r="BQ6199" s="40"/>
      <c r="BR6199" s="94"/>
      <c r="BS6199" s="94"/>
      <c r="BT6199" s="94"/>
      <c r="BU6199" s="40"/>
      <c r="BV6199" s="82"/>
      <c r="BW6199" s="94"/>
      <c r="BX6199" s="48"/>
      <c r="BY6199" s="97"/>
      <c r="BZ6199" s="48"/>
      <c r="CA6199" s="40"/>
      <c r="CB6199" s="94"/>
      <c r="CC6199" s="94"/>
      <c r="CD6199" s="94"/>
      <c r="CE6199" s="40"/>
      <c r="CF6199" s="73"/>
      <c r="CG6199" s="41"/>
      <c r="CH6199" s="41"/>
      <c r="CI6199" s="41"/>
      <c r="CJ6199" s="41"/>
      <c r="CK6199" s="41"/>
      <c r="CL6199" s="68"/>
      <c r="CM6199" s="41"/>
      <c r="CN6199" s="41"/>
      <c r="CO6199" s="39"/>
      <c r="CP6199" s="78"/>
    </row>
    <row r="6200" spans="1:94" s="38" customFormat="1" x14ac:dyDescent="0.25">
      <c r="A6200" s="38">
        <v>6197</v>
      </c>
      <c r="F6200" s="39"/>
      <c r="Q6200" s="39"/>
      <c r="R6200" s="40"/>
      <c r="S6200" s="40"/>
      <c r="T6200" s="39"/>
      <c r="AG6200" s="110"/>
      <c r="AH6200" s="94"/>
      <c r="AJ6200" s="97"/>
      <c r="AL6200" s="39"/>
      <c r="AP6200" s="39"/>
      <c r="AQ6200" s="77"/>
      <c r="AR6200" s="94"/>
      <c r="AT6200" s="97"/>
      <c r="BB6200" s="79"/>
      <c r="BC6200" s="94"/>
      <c r="BE6200" s="97"/>
      <c r="BF6200" s="97"/>
      <c r="BG6200" s="40"/>
      <c r="BK6200" s="40"/>
      <c r="BL6200" s="79"/>
      <c r="BM6200" s="94"/>
      <c r="BO6200" s="97"/>
      <c r="BQ6200" s="40"/>
      <c r="BR6200" s="94"/>
      <c r="BS6200" s="94"/>
      <c r="BT6200" s="94"/>
      <c r="BU6200" s="40"/>
      <c r="BV6200" s="82"/>
      <c r="BW6200" s="94"/>
      <c r="BX6200" s="48"/>
      <c r="BY6200" s="97"/>
      <c r="BZ6200" s="48"/>
      <c r="CA6200" s="40"/>
      <c r="CB6200" s="94"/>
      <c r="CC6200" s="94"/>
      <c r="CD6200" s="94"/>
      <c r="CE6200" s="40"/>
      <c r="CF6200" s="73"/>
      <c r="CG6200" s="41"/>
      <c r="CH6200" s="41"/>
      <c r="CI6200" s="41"/>
      <c r="CJ6200" s="41"/>
      <c r="CK6200" s="41"/>
      <c r="CL6200" s="68"/>
      <c r="CM6200" s="41"/>
      <c r="CN6200" s="41"/>
      <c r="CO6200" s="39"/>
      <c r="CP6200" s="78"/>
    </row>
    <row r="6201" spans="1:94" s="38" customFormat="1" x14ac:dyDescent="0.25">
      <c r="A6201" s="38">
        <v>6198</v>
      </c>
      <c r="F6201" s="39"/>
      <c r="Q6201" s="39"/>
      <c r="R6201" s="40"/>
      <c r="S6201" s="40"/>
      <c r="T6201" s="39"/>
      <c r="AG6201" s="110"/>
      <c r="AH6201" s="94"/>
      <c r="AJ6201" s="97"/>
      <c r="AL6201" s="39"/>
      <c r="AP6201" s="39"/>
      <c r="AQ6201" s="77"/>
      <c r="AR6201" s="94"/>
      <c r="AT6201" s="97"/>
      <c r="BB6201" s="79"/>
      <c r="BC6201" s="94"/>
      <c r="BE6201" s="97"/>
      <c r="BF6201" s="97"/>
      <c r="BG6201" s="40"/>
      <c r="BK6201" s="40"/>
      <c r="BL6201" s="79"/>
      <c r="BM6201" s="94"/>
      <c r="BO6201" s="97"/>
      <c r="BQ6201" s="40"/>
      <c r="BR6201" s="94"/>
      <c r="BS6201" s="94"/>
      <c r="BT6201" s="94"/>
      <c r="BU6201" s="40"/>
      <c r="BV6201" s="82"/>
      <c r="BW6201" s="94"/>
      <c r="BX6201" s="48"/>
      <c r="BY6201" s="97"/>
      <c r="BZ6201" s="48"/>
      <c r="CA6201" s="40"/>
      <c r="CB6201" s="94"/>
      <c r="CC6201" s="94"/>
      <c r="CD6201" s="94"/>
      <c r="CE6201" s="40"/>
      <c r="CF6201" s="73"/>
      <c r="CG6201" s="41"/>
      <c r="CH6201" s="41"/>
      <c r="CI6201" s="41"/>
      <c r="CJ6201" s="41"/>
      <c r="CK6201" s="41"/>
      <c r="CL6201" s="68"/>
      <c r="CM6201" s="41"/>
      <c r="CN6201" s="41"/>
      <c r="CO6201" s="39"/>
      <c r="CP6201" s="78"/>
    </row>
    <row r="6202" spans="1:94" s="38" customFormat="1" x14ac:dyDescent="0.25">
      <c r="A6202" s="38">
        <v>6199</v>
      </c>
      <c r="F6202" s="39"/>
      <c r="Q6202" s="39"/>
      <c r="R6202" s="40"/>
      <c r="S6202" s="40"/>
      <c r="T6202" s="39"/>
      <c r="AG6202" s="110"/>
      <c r="AH6202" s="94"/>
      <c r="AJ6202" s="97"/>
      <c r="AL6202" s="39"/>
      <c r="AP6202" s="39"/>
      <c r="AQ6202" s="77"/>
      <c r="AR6202" s="94"/>
      <c r="AT6202" s="97"/>
      <c r="BB6202" s="79"/>
      <c r="BC6202" s="94"/>
      <c r="BE6202" s="97"/>
      <c r="BF6202" s="97"/>
      <c r="BG6202" s="40"/>
      <c r="BK6202" s="40"/>
      <c r="BL6202" s="79"/>
      <c r="BM6202" s="94"/>
      <c r="BO6202" s="97"/>
      <c r="BQ6202" s="40"/>
      <c r="BR6202" s="94"/>
      <c r="BS6202" s="94"/>
      <c r="BT6202" s="94"/>
      <c r="BU6202" s="40"/>
      <c r="BV6202" s="82"/>
      <c r="BW6202" s="94"/>
      <c r="BX6202" s="48"/>
      <c r="BY6202" s="97"/>
      <c r="BZ6202" s="48"/>
      <c r="CA6202" s="40"/>
      <c r="CB6202" s="94"/>
      <c r="CC6202" s="94"/>
      <c r="CD6202" s="94"/>
      <c r="CE6202" s="40"/>
      <c r="CF6202" s="73"/>
      <c r="CG6202" s="41"/>
      <c r="CH6202" s="41"/>
      <c r="CI6202" s="41"/>
      <c r="CJ6202" s="41"/>
      <c r="CK6202" s="41"/>
      <c r="CL6202" s="68"/>
      <c r="CM6202" s="41"/>
      <c r="CN6202" s="41"/>
      <c r="CO6202" s="39"/>
      <c r="CP6202" s="78"/>
    </row>
    <row r="6203" spans="1:94" s="38" customFormat="1" x14ac:dyDescent="0.25">
      <c r="A6203" s="38">
        <v>6200</v>
      </c>
      <c r="F6203" s="39"/>
      <c r="Q6203" s="39"/>
      <c r="R6203" s="40"/>
      <c r="S6203" s="40"/>
      <c r="T6203" s="39"/>
      <c r="AG6203" s="110"/>
      <c r="AH6203" s="94"/>
      <c r="AJ6203" s="97"/>
      <c r="AL6203" s="39"/>
      <c r="AP6203" s="39"/>
      <c r="AQ6203" s="77"/>
      <c r="AR6203" s="94"/>
      <c r="AT6203" s="97"/>
      <c r="BB6203" s="79"/>
      <c r="BC6203" s="94"/>
      <c r="BE6203" s="97"/>
      <c r="BF6203" s="97"/>
      <c r="BG6203" s="40"/>
      <c r="BK6203" s="40"/>
      <c r="BL6203" s="79"/>
      <c r="BM6203" s="94"/>
      <c r="BO6203" s="97"/>
      <c r="BQ6203" s="40"/>
      <c r="BR6203" s="94"/>
      <c r="BS6203" s="94"/>
      <c r="BT6203" s="94"/>
      <c r="BU6203" s="40"/>
      <c r="BV6203" s="82"/>
      <c r="BW6203" s="94"/>
      <c r="BX6203" s="48"/>
      <c r="BY6203" s="97"/>
      <c r="BZ6203" s="48"/>
      <c r="CA6203" s="40"/>
      <c r="CB6203" s="94"/>
      <c r="CC6203" s="94"/>
      <c r="CD6203" s="94"/>
      <c r="CE6203" s="40"/>
      <c r="CF6203" s="73"/>
      <c r="CG6203" s="41"/>
      <c r="CH6203" s="41"/>
      <c r="CI6203" s="41"/>
      <c r="CJ6203" s="41"/>
      <c r="CK6203" s="41"/>
      <c r="CL6203" s="68"/>
      <c r="CM6203" s="41"/>
      <c r="CN6203" s="41"/>
      <c r="CO6203" s="39"/>
      <c r="CP6203" s="78"/>
    </row>
    <row r="6204" spans="1:94" s="38" customFormat="1" x14ac:dyDescent="0.25">
      <c r="A6204" s="38">
        <v>6201</v>
      </c>
      <c r="F6204" s="39"/>
      <c r="Q6204" s="39"/>
      <c r="R6204" s="40"/>
      <c r="S6204" s="40"/>
      <c r="T6204" s="39"/>
      <c r="AG6204" s="110"/>
      <c r="AH6204" s="94"/>
      <c r="AJ6204" s="97"/>
      <c r="AL6204" s="39"/>
      <c r="AP6204" s="39"/>
      <c r="AQ6204" s="77"/>
      <c r="AR6204" s="94"/>
      <c r="AT6204" s="97"/>
      <c r="BB6204" s="79"/>
      <c r="BC6204" s="94"/>
      <c r="BE6204" s="97"/>
      <c r="BF6204" s="97"/>
      <c r="BG6204" s="40"/>
      <c r="BK6204" s="40"/>
      <c r="BL6204" s="79"/>
      <c r="BM6204" s="94"/>
      <c r="BO6204" s="97"/>
      <c r="BQ6204" s="40"/>
      <c r="BR6204" s="94"/>
      <c r="BS6204" s="94"/>
      <c r="BT6204" s="94"/>
      <c r="BU6204" s="40"/>
      <c r="BV6204" s="82"/>
      <c r="BW6204" s="94"/>
      <c r="BX6204" s="48"/>
      <c r="BY6204" s="97"/>
      <c r="BZ6204" s="48"/>
      <c r="CA6204" s="40"/>
      <c r="CB6204" s="94"/>
      <c r="CC6204" s="94"/>
      <c r="CD6204" s="94"/>
      <c r="CE6204" s="40"/>
      <c r="CF6204" s="73"/>
      <c r="CG6204" s="41"/>
      <c r="CH6204" s="41"/>
      <c r="CI6204" s="41"/>
      <c r="CJ6204" s="41"/>
      <c r="CK6204" s="41"/>
      <c r="CL6204" s="68"/>
      <c r="CM6204" s="41"/>
      <c r="CN6204" s="41"/>
      <c r="CO6204" s="39"/>
      <c r="CP6204" s="78"/>
    </row>
    <row r="6205" spans="1:94" s="38" customFormat="1" x14ac:dyDescent="0.25">
      <c r="A6205" s="38">
        <v>6202</v>
      </c>
      <c r="F6205" s="39"/>
      <c r="Q6205" s="39"/>
      <c r="R6205" s="40"/>
      <c r="S6205" s="40"/>
      <c r="T6205" s="39"/>
      <c r="AG6205" s="110"/>
      <c r="AH6205" s="94"/>
      <c r="AJ6205" s="97"/>
      <c r="AL6205" s="39"/>
      <c r="AP6205" s="39"/>
      <c r="AQ6205" s="77"/>
      <c r="AR6205" s="94"/>
      <c r="AT6205" s="97"/>
      <c r="BB6205" s="79"/>
      <c r="BC6205" s="94"/>
      <c r="BE6205" s="97"/>
      <c r="BF6205" s="97"/>
      <c r="BG6205" s="40"/>
      <c r="BK6205" s="40"/>
      <c r="BL6205" s="79"/>
      <c r="BM6205" s="94"/>
      <c r="BO6205" s="97"/>
      <c r="BQ6205" s="40"/>
      <c r="BR6205" s="94"/>
      <c r="BS6205" s="94"/>
      <c r="BT6205" s="94"/>
      <c r="BU6205" s="40"/>
      <c r="BV6205" s="82"/>
      <c r="BW6205" s="94"/>
      <c r="BX6205" s="48"/>
      <c r="BY6205" s="97"/>
      <c r="BZ6205" s="48"/>
      <c r="CA6205" s="40"/>
      <c r="CB6205" s="94"/>
      <c r="CC6205" s="94"/>
      <c r="CD6205" s="94"/>
      <c r="CE6205" s="40"/>
      <c r="CF6205" s="73"/>
      <c r="CG6205" s="41"/>
      <c r="CH6205" s="41"/>
      <c r="CI6205" s="41"/>
      <c r="CJ6205" s="41"/>
      <c r="CK6205" s="41"/>
      <c r="CL6205" s="68"/>
      <c r="CM6205" s="41"/>
      <c r="CN6205" s="41"/>
      <c r="CO6205" s="39"/>
      <c r="CP6205" s="78"/>
    </row>
    <row r="6206" spans="1:94" s="38" customFormat="1" x14ac:dyDescent="0.25">
      <c r="A6206" s="38">
        <v>6203</v>
      </c>
      <c r="F6206" s="39"/>
      <c r="Q6206" s="39"/>
      <c r="R6206" s="40"/>
      <c r="S6206" s="40"/>
      <c r="T6206" s="39"/>
      <c r="AG6206" s="110"/>
      <c r="AH6206" s="94"/>
      <c r="AJ6206" s="97"/>
      <c r="AL6206" s="39"/>
      <c r="AP6206" s="39"/>
      <c r="AQ6206" s="77"/>
      <c r="AR6206" s="94"/>
      <c r="AT6206" s="97"/>
      <c r="BB6206" s="79"/>
      <c r="BC6206" s="94"/>
      <c r="BE6206" s="97"/>
      <c r="BF6206" s="97"/>
      <c r="BG6206" s="40"/>
      <c r="BK6206" s="40"/>
      <c r="BL6206" s="79"/>
      <c r="BM6206" s="94"/>
      <c r="BO6206" s="97"/>
      <c r="BQ6206" s="40"/>
      <c r="BR6206" s="94"/>
      <c r="BS6206" s="94"/>
      <c r="BT6206" s="94"/>
      <c r="BU6206" s="40"/>
      <c r="BV6206" s="82"/>
      <c r="BW6206" s="94"/>
      <c r="BX6206" s="48"/>
      <c r="BY6206" s="97"/>
      <c r="BZ6206" s="48"/>
      <c r="CA6206" s="40"/>
      <c r="CB6206" s="94"/>
      <c r="CC6206" s="94"/>
      <c r="CD6206" s="94"/>
      <c r="CE6206" s="40"/>
      <c r="CF6206" s="73"/>
      <c r="CG6206" s="41"/>
      <c r="CH6206" s="41"/>
      <c r="CI6206" s="41"/>
      <c r="CJ6206" s="41"/>
      <c r="CK6206" s="41"/>
      <c r="CL6206" s="68"/>
      <c r="CM6206" s="41"/>
      <c r="CN6206" s="41"/>
      <c r="CO6206" s="39"/>
      <c r="CP6206" s="78"/>
    </row>
    <row r="6207" spans="1:94" s="38" customFormat="1" x14ac:dyDescent="0.25">
      <c r="A6207" s="38">
        <v>6204</v>
      </c>
      <c r="F6207" s="39"/>
      <c r="Q6207" s="39"/>
      <c r="R6207" s="40"/>
      <c r="S6207" s="40"/>
      <c r="T6207" s="39"/>
      <c r="AG6207" s="110"/>
      <c r="AH6207" s="94"/>
      <c r="AJ6207" s="97"/>
      <c r="AL6207" s="39"/>
      <c r="AP6207" s="39"/>
      <c r="AQ6207" s="77"/>
      <c r="AR6207" s="94"/>
      <c r="AT6207" s="97"/>
      <c r="BB6207" s="79"/>
      <c r="BC6207" s="94"/>
      <c r="BE6207" s="97"/>
      <c r="BF6207" s="97"/>
      <c r="BG6207" s="40"/>
      <c r="BK6207" s="40"/>
      <c r="BL6207" s="79"/>
      <c r="BM6207" s="94"/>
      <c r="BO6207" s="97"/>
      <c r="BQ6207" s="40"/>
      <c r="BR6207" s="94"/>
      <c r="BS6207" s="94"/>
      <c r="BT6207" s="94"/>
      <c r="BU6207" s="40"/>
      <c r="BV6207" s="82"/>
      <c r="BW6207" s="94"/>
      <c r="BX6207" s="48"/>
      <c r="BY6207" s="97"/>
      <c r="BZ6207" s="48"/>
      <c r="CA6207" s="40"/>
      <c r="CB6207" s="94"/>
      <c r="CC6207" s="94"/>
      <c r="CD6207" s="94"/>
      <c r="CE6207" s="40"/>
      <c r="CF6207" s="73"/>
      <c r="CG6207" s="41"/>
      <c r="CH6207" s="41"/>
      <c r="CI6207" s="41"/>
      <c r="CJ6207" s="41"/>
      <c r="CK6207" s="41"/>
      <c r="CL6207" s="68"/>
      <c r="CM6207" s="41"/>
      <c r="CN6207" s="41"/>
      <c r="CO6207" s="39"/>
      <c r="CP6207" s="78"/>
    </row>
    <row r="6208" spans="1:94" s="38" customFormat="1" x14ac:dyDescent="0.25">
      <c r="A6208" s="38">
        <v>6205</v>
      </c>
      <c r="F6208" s="39"/>
      <c r="Q6208" s="39"/>
      <c r="R6208" s="40"/>
      <c r="S6208" s="40"/>
      <c r="T6208" s="39"/>
      <c r="AG6208" s="110"/>
      <c r="AH6208" s="94"/>
      <c r="AJ6208" s="97"/>
      <c r="AL6208" s="39"/>
      <c r="AP6208" s="39"/>
      <c r="AQ6208" s="77"/>
      <c r="AR6208" s="94"/>
      <c r="AT6208" s="97"/>
      <c r="BB6208" s="79"/>
      <c r="BC6208" s="94"/>
      <c r="BE6208" s="97"/>
      <c r="BF6208" s="97"/>
      <c r="BG6208" s="40"/>
      <c r="BK6208" s="40"/>
      <c r="BL6208" s="79"/>
      <c r="BM6208" s="94"/>
      <c r="BO6208" s="97"/>
      <c r="BQ6208" s="40"/>
      <c r="BR6208" s="94"/>
      <c r="BS6208" s="94"/>
      <c r="BT6208" s="94"/>
      <c r="BU6208" s="40"/>
      <c r="BV6208" s="82"/>
      <c r="BW6208" s="94"/>
      <c r="BX6208" s="48"/>
      <c r="BY6208" s="97"/>
      <c r="BZ6208" s="48"/>
      <c r="CA6208" s="40"/>
      <c r="CB6208" s="94"/>
      <c r="CC6208" s="94"/>
      <c r="CD6208" s="94"/>
      <c r="CE6208" s="40"/>
      <c r="CF6208" s="73"/>
      <c r="CG6208" s="41"/>
      <c r="CH6208" s="41"/>
      <c r="CI6208" s="41"/>
      <c r="CJ6208" s="41"/>
      <c r="CK6208" s="41"/>
      <c r="CL6208" s="68"/>
      <c r="CM6208" s="41"/>
      <c r="CN6208" s="41"/>
      <c r="CO6208" s="39"/>
      <c r="CP6208" s="78"/>
    </row>
    <row r="6209" spans="1:94" s="38" customFormat="1" x14ac:dyDescent="0.25">
      <c r="A6209" s="38">
        <v>6206</v>
      </c>
      <c r="F6209" s="39"/>
      <c r="Q6209" s="39"/>
      <c r="R6209" s="40"/>
      <c r="S6209" s="40"/>
      <c r="T6209" s="39"/>
      <c r="AG6209" s="110"/>
      <c r="AH6209" s="94"/>
      <c r="AJ6209" s="97"/>
      <c r="AL6209" s="39"/>
      <c r="AP6209" s="39"/>
      <c r="AQ6209" s="77"/>
      <c r="AR6209" s="94"/>
      <c r="AT6209" s="97"/>
      <c r="BB6209" s="79"/>
      <c r="BC6209" s="94"/>
      <c r="BE6209" s="97"/>
      <c r="BF6209" s="97"/>
      <c r="BG6209" s="40"/>
      <c r="BK6209" s="40"/>
      <c r="BL6209" s="79"/>
      <c r="BM6209" s="94"/>
      <c r="BO6209" s="97"/>
      <c r="BQ6209" s="40"/>
      <c r="BR6209" s="94"/>
      <c r="BS6209" s="94"/>
      <c r="BT6209" s="94"/>
      <c r="BU6209" s="40"/>
      <c r="BV6209" s="82"/>
      <c r="BW6209" s="94"/>
      <c r="BX6209" s="48"/>
      <c r="BY6209" s="97"/>
      <c r="BZ6209" s="48"/>
      <c r="CA6209" s="40"/>
      <c r="CB6209" s="94"/>
      <c r="CC6209" s="94"/>
      <c r="CD6209" s="94"/>
      <c r="CE6209" s="40"/>
      <c r="CF6209" s="73"/>
      <c r="CG6209" s="41"/>
      <c r="CH6209" s="41"/>
      <c r="CI6209" s="41"/>
      <c r="CJ6209" s="41"/>
      <c r="CK6209" s="41"/>
      <c r="CL6209" s="68"/>
      <c r="CM6209" s="41"/>
      <c r="CN6209" s="41"/>
      <c r="CO6209" s="39"/>
      <c r="CP6209" s="78"/>
    </row>
    <row r="6210" spans="1:94" s="38" customFormat="1" x14ac:dyDescent="0.25">
      <c r="A6210" s="38">
        <v>6207</v>
      </c>
      <c r="F6210" s="39"/>
      <c r="Q6210" s="39"/>
      <c r="R6210" s="40"/>
      <c r="S6210" s="40"/>
      <c r="T6210" s="39"/>
      <c r="AG6210" s="110"/>
      <c r="AH6210" s="94"/>
      <c r="AJ6210" s="97"/>
      <c r="AL6210" s="39"/>
      <c r="AP6210" s="39"/>
      <c r="AQ6210" s="77"/>
      <c r="AR6210" s="94"/>
      <c r="AT6210" s="97"/>
      <c r="BB6210" s="79"/>
      <c r="BC6210" s="94"/>
      <c r="BE6210" s="97"/>
      <c r="BF6210" s="97"/>
      <c r="BG6210" s="40"/>
      <c r="BK6210" s="40"/>
      <c r="BL6210" s="79"/>
      <c r="BM6210" s="94"/>
      <c r="BO6210" s="97"/>
      <c r="BQ6210" s="40"/>
      <c r="BR6210" s="94"/>
      <c r="BS6210" s="94"/>
      <c r="BT6210" s="94"/>
      <c r="BU6210" s="40"/>
      <c r="BV6210" s="82"/>
      <c r="BW6210" s="94"/>
      <c r="BX6210" s="48"/>
      <c r="BY6210" s="97"/>
      <c r="BZ6210" s="48"/>
      <c r="CA6210" s="40"/>
      <c r="CB6210" s="94"/>
      <c r="CC6210" s="94"/>
      <c r="CD6210" s="94"/>
      <c r="CE6210" s="40"/>
      <c r="CF6210" s="73"/>
      <c r="CG6210" s="41"/>
      <c r="CH6210" s="41"/>
      <c r="CI6210" s="41"/>
      <c r="CJ6210" s="41"/>
      <c r="CK6210" s="41"/>
      <c r="CL6210" s="68"/>
      <c r="CM6210" s="41"/>
      <c r="CN6210" s="41"/>
      <c r="CO6210" s="39"/>
      <c r="CP6210" s="78"/>
    </row>
    <row r="6211" spans="1:94" s="38" customFormat="1" x14ac:dyDescent="0.25">
      <c r="A6211" s="38">
        <v>6208</v>
      </c>
      <c r="F6211" s="39"/>
      <c r="Q6211" s="39"/>
      <c r="R6211" s="40"/>
      <c r="S6211" s="40"/>
      <c r="T6211" s="39"/>
      <c r="AG6211" s="110"/>
      <c r="AH6211" s="94"/>
      <c r="AJ6211" s="97"/>
      <c r="AL6211" s="39"/>
      <c r="AP6211" s="39"/>
      <c r="AQ6211" s="77"/>
      <c r="AR6211" s="94"/>
      <c r="AT6211" s="97"/>
      <c r="BB6211" s="79"/>
      <c r="BC6211" s="94"/>
      <c r="BE6211" s="97"/>
      <c r="BF6211" s="97"/>
      <c r="BG6211" s="40"/>
      <c r="BK6211" s="40"/>
      <c r="BL6211" s="79"/>
      <c r="BM6211" s="94"/>
      <c r="BO6211" s="97"/>
      <c r="BQ6211" s="40"/>
      <c r="BR6211" s="94"/>
      <c r="BS6211" s="94"/>
      <c r="BT6211" s="94"/>
      <c r="BU6211" s="40"/>
      <c r="BV6211" s="82"/>
      <c r="BW6211" s="94"/>
      <c r="BX6211" s="48"/>
      <c r="BY6211" s="97"/>
      <c r="BZ6211" s="48"/>
      <c r="CA6211" s="40"/>
      <c r="CB6211" s="94"/>
      <c r="CC6211" s="94"/>
      <c r="CD6211" s="94"/>
      <c r="CE6211" s="40"/>
      <c r="CF6211" s="73"/>
      <c r="CG6211" s="41"/>
      <c r="CH6211" s="41"/>
      <c r="CI6211" s="41"/>
      <c r="CJ6211" s="41"/>
      <c r="CK6211" s="41"/>
      <c r="CL6211" s="68"/>
      <c r="CM6211" s="41"/>
      <c r="CN6211" s="41"/>
      <c r="CO6211" s="39"/>
      <c r="CP6211" s="78"/>
    </row>
    <row r="6212" spans="1:94" s="38" customFormat="1" x14ac:dyDescent="0.25">
      <c r="A6212" s="38">
        <v>6209</v>
      </c>
      <c r="F6212" s="39"/>
      <c r="Q6212" s="39"/>
      <c r="R6212" s="40"/>
      <c r="S6212" s="40"/>
      <c r="T6212" s="39"/>
      <c r="AG6212" s="110"/>
      <c r="AH6212" s="94"/>
      <c r="AJ6212" s="97"/>
      <c r="AL6212" s="39"/>
      <c r="AP6212" s="39"/>
      <c r="AQ6212" s="77"/>
      <c r="AR6212" s="94"/>
      <c r="AT6212" s="97"/>
      <c r="BB6212" s="79"/>
      <c r="BC6212" s="94"/>
      <c r="BE6212" s="97"/>
      <c r="BF6212" s="97"/>
      <c r="BG6212" s="40"/>
      <c r="BK6212" s="40"/>
      <c r="BL6212" s="79"/>
      <c r="BM6212" s="94"/>
      <c r="BO6212" s="97"/>
      <c r="BQ6212" s="40"/>
      <c r="BR6212" s="94"/>
      <c r="BS6212" s="94"/>
      <c r="BT6212" s="94"/>
      <c r="BU6212" s="40"/>
      <c r="BV6212" s="82"/>
      <c r="BW6212" s="94"/>
      <c r="BX6212" s="48"/>
      <c r="BY6212" s="97"/>
      <c r="BZ6212" s="48"/>
      <c r="CA6212" s="40"/>
      <c r="CB6212" s="94"/>
      <c r="CC6212" s="94"/>
      <c r="CD6212" s="94"/>
      <c r="CE6212" s="40"/>
      <c r="CF6212" s="73"/>
      <c r="CG6212" s="41"/>
      <c r="CH6212" s="41"/>
      <c r="CI6212" s="41"/>
      <c r="CJ6212" s="41"/>
      <c r="CK6212" s="41"/>
      <c r="CL6212" s="68"/>
      <c r="CM6212" s="41"/>
      <c r="CN6212" s="41"/>
      <c r="CO6212" s="39"/>
      <c r="CP6212" s="78"/>
    </row>
    <row r="6213" spans="1:94" s="38" customFormat="1" x14ac:dyDescent="0.25">
      <c r="A6213" s="38">
        <v>6210</v>
      </c>
      <c r="F6213" s="39"/>
      <c r="Q6213" s="39"/>
      <c r="R6213" s="40"/>
      <c r="S6213" s="40"/>
      <c r="T6213" s="39"/>
      <c r="AG6213" s="110"/>
      <c r="AH6213" s="94"/>
      <c r="AJ6213" s="97"/>
      <c r="AL6213" s="39"/>
      <c r="AP6213" s="39"/>
      <c r="AQ6213" s="77"/>
      <c r="AR6213" s="94"/>
      <c r="AT6213" s="97"/>
      <c r="BB6213" s="79"/>
      <c r="BC6213" s="94"/>
      <c r="BE6213" s="97"/>
      <c r="BF6213" s="97"/>
      <c r="BG6213" s="40"/>
      <c r="BK6213" s="40"/>
      <c r="BL6213" s="79"/>
      <c r="BM6213" s="94"/>
      <c r="BO6213" s="97"/>
      <c r="BQ6213" s="40"/>
      <c r="BR6213" s="94"/>
      <c r="BS6213" s="94"/>
      <c r="BT6213" s="94"/>
      <c r="BU6213" s="40"/>
      <c r="BV6213" s="82"/>
      <c r="BW6213" s="94"/>
      <c r="BX6213" s="48"/>
      <c r="BY6213" s="97"/>
      <c r="BZ6213" s="48"/>
      <c r="CA6213" s="40"/>
      <c r="CB6213" s="94"/>
      <c r="CC6213" s="94"/>
      <c r="CD6213" s="94"/>
      <c r="CE6213" s="40"/>
      <c r="CF6213" s="73"/>
      <c r="CG6213" s="41"/>
      <c r="CH6213" s="41"/>
      <c r="CI6213" s="41"/>
      <c r="CJ6213" s="41"/>
      <c r="CK6213" s="41"/>
      <c r="CL6213" s="68"/>
      <c r="CM6213" s="41"/>
      <c r="CN6213" s="41"/>
      <c r="CO6213" s="39"/>
      <c r="CP6213" s="78"/>
    </row>
    <row r="6214" spans="1:94" s="38" customFormat="1" x14ac:dyDescent="0.25">
      <c r="A6214" s="38">
        <v>6211</v>
      </c>
      <c r="F6214" s="39"/>
      <c r="Q6214" s="39"/>
      <c r="R6214" s="40"/>
      <c r="S6214" s="40"/>
      <c r="T6214" s="39"/>
      <c r="AG6214" s="110"/>
      <c r="AH6214" s="94"/>
      <c r="AJ6214" s="97"/>
      <c r="AL6214" s="39"/>
      <c r="AP6214" s="39"/>
      <c r="AQ6214" s="77"/>
      <c r="AR6214" s="94"/>
      <c r="AT6214" s="97"/>
      <c r="BB6214" s="79"/>
      <c r="BC6214" s="94"/>
      <c r="BE6214" s="97"/>
      <c r="BF6214" s="97"/>
      <c r="BG6214" s="40"/>
      <c r="BK6214" s="40"/>
      <c r="BL6214" s="79"/>
      <c r="BM6214" s="94"/>
      <c r="BO6214" s="97"/>
      <c r="BQ6214" s="40"/>
      <c r="BR6214" s="94"/>
      <c r="BS6214" s="94"/>
      <c r="BT6214" s="94"/>
      <c r="BU6214" s="40"/>
      <c r="BV6214" s="82"/>
      <c r="BW6214" s="94"/>
      <c r="BX6214" s="48"/>
      <c r="BY6214" s="97"/>
      <c r="BZ6214" s="48"/>
      <c r="CA6214" s="40"/>
      <c r="CB6214" s="94"/>
      <c r="CC6214" s="94"/>
      <c r="CD6214" s="94"/>
      <c r="CE6214" s="40"/>
      <c r="CF6214" s="73"/>
      <c r="CG6214" s="41"/>
      <c r="CH6214" s="41"/>
      <c r="CI6214" s="41"/>
      <c r="CJ6214" s="41"/>
      <c r="CK6214" s="41"/>
      <c r="CL6214" s="68"/>
      <c r="CM6214" s="41"/>
      <c r="CN6214" s="41"/>
      <c r="CO6214" s="39"/>
      <c r="CP6214" s="78"/>
    </row>
    <row r="6215" spans="1:94" s="38" customFormat="1" x14ac:dyDescent="0.25">
      <c r="A6215" s="38">
        <v>6212</v>
      </c>
      <c r="F6215" s="39"/>
      <c r="Q6215" s="39"/>
      <c r="R6215" s="40"/>
      <c r="S6215" s="40"/>
      <c r="T6215" s="39"/>
      <c r="AG6215" s="110"/>
      <c r="AH6215" s="94"/>
      <c r="AJ6215" s="97"/>
      <c r="AL6215" s="39"/>
      <c r="AP6215" s="39"/>
      <c r="AQ6215" s="77"/>
      <c r="AR6215" s="94"/>
      <c r="AT6215" s="97"/>
      <c r="BB6215" s="79"/>
      <c r="BC6215" s="94"/>
      <c r="BE6215" s="97"/>
      <c r="BF6215" s="97"/>
      <c r="BG6215" s="40"/>
      <c r="BK6215" s="40"/>
      <c r="BL6215" s="79"/>
      <c r="BM6215" s="94"/>
      <c r="BO6215" s="97"/>
      <c r="BQ6215" s="40"/>
      <c r="BR6215" s="94"/>
      <c r="BS6215" s="94"/>
      <c r="BT6215" s="94"/>
      <c r="BU6215" s="40"/>
      <c r="BV6215" s="82"/>
      <c r="BW6215" s="94"/>
      <c r="BX6215" s="48"/>
      <c r="BY6215" s="97"/>
      <c r="BZ6215" s="48"/>
      <c r="CA6215" s="40"/>
      <c r="CB6215" s="94"/>
      <c r="CC6215" s="94"/>
      <c r="CD6215" s="94"/>
      <c r="CE6215" s="40"/>
      <c r="CF6215" s="73"/>
      <c r="CG6215" s="41"/>
      <c r="CH6215" s="41"/>
      <c r="CI6215" s="41"/>
      <c r="CJ6215" s="41"/>
      <c r="CK6215" s="41"/>
      <c r="CL6215" s="68"/>
      <c r="CM6215" s="41"/>
      <c r="CN6215" s="41"/>
      <c r="CO6215" s="39"/>
      <c r="CP6215" s="78"/>
    </row>
    <row r="6216" spans="1:94" s="38" customFormat="1" x14ac:dyDescent="0.25">
      <c r="A6216" s="38">
        <v>6213</v>
      </c>
      <c r="F6216" s="39"/>
      <c r="Q6216" s="39"/>
      <c r="R6216" s="40"/>
      <c r="S6216" s="40"/>
      <c r="T6216" s="39"/>
      <c r="AG6216" s="110"/>
      <c r="AH6216" s="94"/>
      <c r="AJ6216" s="97"/>
      <c r="AL6216" s="39"/>
      <c r="AP6216" s="39"/>
      <c r="AQ6216" s="77"/>
      <c r="AR6216" s="94"/>
      <c r="AT6216" s="97"/>
      <c r="BB6216" s="79"/>
      <c r="BC6216" s="94"/>
      <c r="BE6216" s="97"/>
      <c r="BF6216" s="97"/>
      <c r="BG6216" s="40"/>
      <c r="BK6216" s="40"/>
      <c r="BL6216" s="79"/>
      <c r="BM6216" s="94"/>
      <c r="BO6216" s="97"/>
      <c r="BQ6216" s="40"/>
      <c r="BR6216" s="94"/>
      <c r="BS6216" s="94"/>
      <c r="BT6216" s="94"/>
      <c r="BU6216" s="40"/>
      <c r="BV6216" s="82"/>
      <c r="BW6216" s="94"/>
      <c r="BX6216" s="48"/>
      <c r="BY6216" s="97"/>
      <c r="BZ6216" s="48"/>
      <c r="CA6216" s="40"/>
      <c r="CB6216" s="94"/>
      <c r="CC6216" s="94"/>
      <c r="CD6216" s="94"/>
      <c r="CE6216" s="40"/>
      <c r="CF6216" s="73"/>
      <c r="CG6216" s="41"/>
      <c r="CH6216" s="41"/>
      <c r="CI6216" s="41"/>
      <c r="CJ6216" s="41"/>
      <c r="CK6216" s="41"/>
      <c r="CL6216" s="68"/>
      <c r="CM6216" s="41"/>
      <c r="CN6216" s="41"/>
      <c r="CO6216" s="39"/>
      <c r="CP6216" s="78"/>
    </row>
    <row r="6217" spans="1:94" s="38" customFormat="1" x14ac:dyDescent="0.25">
      <c r="A6217" s="38">
        <v>6214</v>
      </c>
      <c r="F6217" s="39"/>
      <c r="Q6217" s="39"/>
      <c r="R6217" s="40"/>
      <c r="S6217" s="40"/>
      <c r="T6217" s="39"/>
      <c r="AG6217" s="110"/>
      <c r="AH6217" s="94"/>
      <c r="AJ6217" s="97"/>
      <c r="AL6217" s="39"/>
      <c r="AP6217" s="39"/>
      <c r="AQ6217" s="77"/>
      <c r="AR6217" s="94"/>
      <c r="AT6217" s="97"/>
      <c r="BB6217" s="79"/>
      <c r="BC6217" s="94"/>
      <c r="BE6217" s="97"/>
      <c r="BF6217" s="97"/>
      <c r="BG6217" s="40"/>
      <c r="BK6217" s="40"/>
      <c r="BL6217" s="79"/>
      <c r="BM6217" s="94"/>
      <c r="BO6217" s="97"/>
      <c r="BQ6217" s="40"/>
      <c r="BR6217" s="94"/>
      <c r="BS6217" s="94"/>
      <c r="BT6217" s="94"/>
      <c r="BU6217" s="40"/>
      <c r="BV6217" s="82"/>
      <c r="BW6217" s="94"/>
      <c r="BX6217" s="48"/>
      <c r="BY6217" s="97"/>
      <c r="BZ6217" s="48"/>
      <c r="CA6217" s="40"/>
      <c r="CB6217" s="94"/>
      <c r="CC6217" s="94"/>
      <c r="CD6217" s="94"/>
      <c r="CE6217" s="40"/>
      <c r="CF6217" s="73"/>
      <c r="CG6217" s="41"/>
      <c r="CH6217" s="41"/>
      <c r="CI6217" s="41"/>
      <c r="CJ6217" s="41"/>
      <c r="CK6217" s="41"/>
      <c r="CL6217" s="68"/>
      <c r="CM6217" s="41"/>
      <c r="CN6217" s="41"/>
      <c r="CO6217" s="39"/>
      <c r="CP6217" s="78"/>
    </row>
    <row r="6218" spans="1:94" s="38" customFormat="1" x14ac:dyDescent="0.25">
      <c r="A6218" s="38">
        <v>6215</v>
      </c>
      <c r="F6218" s="39"/>
      <c r="Q6218" s="39"/>
      <c r="R6218" s="40"/>
      <c r="S6218" s="40"/>
      <c r="T6218" s="39"/>
      <c r="AG6218" s="110"/>
      <c r="AH6218" s="94"/>
      <c r="AJ6218" s="97"/>
      <c r="AL6218" s="39"/>
      <c r="AP6218" s="39"/>
      <c r="AQ6218" s="77"/>
      <c r="AR6218" s="94"/>
      <c r="AT6218" s="97"/>
      <c r="BB6218" s="79"/>
      <c r="BC6218" s="94"/>
      <c r="BE6218" s="97"/>
      <c r="BF6218" s="97"/>
      <c r="BG6218" s="40"/>
      <c r="BK6218" s="40"/>
      <c r="BL6218" s="79"/>
      <c r="BM6218" s="94"/>
      <c r="BO6218" s="97"/>
      <c r="BQ6218" s="40"/>
      <c r="BR6218" s="94"/>
      <c r="BS6218" s="94"/>
      <c r="BT6218" s="94"/>
      <c r="BU6218" s="40"/>
      <c r="BV6218" s="82"/>
      <c r="BW6218" s="94"/>
      <c r="BX6218" s="48"/>
      <c r="BY6218" s="97"/>
      <c r="BZ6218" s="48"/>
      <c r="CA6218" s="40"/>
      <c r="CB6218" s="94"/>
      <c r="CC6218" s="94"/>
      <c r="CD6218" s="94"/>
      <c r="CE6218" s="40"/>
      <c r="CF6218" s="73"/>
      <c r="CG6218" s="41"/>
      <c r="CH6218" s="41"/>
      <c r="CI6218" s="41"/>
      <c r="CJ6218" s="41"/>
      <c r="CK6218" s="41"/>
      <c r="CL6218" s="68"/>
      <c r="CM6218" s="41"/>
      <c r="CN6218" s="41"/>
      <c r="CO6218" s="39"/>
      <c r="CP6218" s="78"/>
    </row>
    <row r="6219" spans="1:94" s="38" customFormat="1" x14ac:dyDescent="0.25">
      <c r="A6219" s="38">
        <v>6216</v>
      </c>
      <c r="F6219" s="39"/>
      <c r="Q6219" s="39"/>
      <c r="R6219" s="40"/>
      <c r="S6219" s="40"/>
      <c r="T6219" s="39"/>
      <c r="AG6219" s="110"/>
      <c r="AH6219" s="94"/>
      <c r="AJ6219" s="97"/>
      <c r="AL6219" s="39"/>
      <c r="AP6219" s="39"/>
      <c r="AQ6219" s="77"/>
      <c r="AR6219" s="94"/>
      <c r="AT6219" s="97"/>
      <c r="BB6219" s="79"/>
      <c r="BC6219" s="94"/>
      <c r="BE6219" s="97"/>
      <c r="BF6219" s="97"/>
      <c r="BG6219" s="40"/>
      <c r="BK6219" s="40"/>
      <c r="BL6219" s="79"/>
      <c r="BM6219" s="94"/>
      <c r="BO6219" s="97"/>
      <c r="BQ6219" s="40"/>
      <c r="BR6219" s="94"/>
      <c r="BS6219" s="94"/>
      <c r="BT6219" s="94"/>
      <c r="BU6219" s="40"/>
      <c r="BV6219" s="82"/>
      <c r="BW6219" s="94"/>
      <c r="BX6219" s="48"/>
      <c r="BY6219" s="97"/>
      <c r="BZ6219" s="48"/>
      <c r="CA6219" s="40"/>
      <c r="CB6219" s="94"/>
      <c r="CC6219" s="94"/>
      <c r="CD6219" s="94"/>
      <c r="CE6219" s="40"/>
      <c r="CF6219" s="73"/>
      <c r="CG6219" s="41"/>
      <c r="CH6219" s="41"/>
      <c r="CI6219" s="41"/>
      <c r="CJ6219" s="41"/>
      <c r="CK6219" s="41"/>
      <c r="CL6219" s="68"/>
      <c r="CM6219" s="41"/>
      <c r="CN6219" s="41"/>
      <c r="CO6219" s="39"/>
      <c r="CP6219" s="78"/>
    </row>
    <row r="6220" spans="1:94" s="38" customFormat="1" x14ac:dyDescent="0.25">
      <c r="A6220" s="38">
        <v>6217</v>
      </c>
      <c r="F6220" s="39"/>
      <c r="Q6220" s="39"/>
      <c r="R6220" s="40"/>
      <c r="S6220" s="40"/>
      <c r="T6220" s="39"/>
      <c r="AG6220" s="110"/>
      <c r="AH6220" s="94"/>
      <c r="AJ6220" s="97"/>
      <c r="AL6220" s="39"/>
      <c r="AP6220" s="39"/>
      <c r="AQ6220" s="77"/>
      <c r="AR6220" s="94"/>
      <c r="AT6220" s="97"/>
      <c r="BB6220" s="79"/>
      <c r="BC6220" s="94"/>
      <c r="BE6220" s="97"/>
      <c r="BF6220" s="97"/>
      <c r="BG6220" s="40"/>
      <c r="BK6220" s="40"/>
      <c r="BL6220" s="79"/>
      <c r="BM6220" s="94"/>
      <c r="BO6220" s="97"/>
      <c r="BQ6220" s="40"/>
      <c r="BR6220" s="94"/>
      <c r="BS6220" s="94"/>
      <c r="BT6220" s="94"/>
      <c r="BU6220" s="40"/>
      <c r="BV6220" s="82"/>
      <c r="BW6220" s="94"/>
      <c r="BX6220" s="48"/>
      <c r="BY6220" s="97"/>
      <c r="BZ6220" s="48"/>
      <c r="CA6220" s="40"/>
      <c r="CB6220" s="94"/>
      <c r="CC6220" s="94"/>
      <c r="CD6220" s="94"/>
      <c r="CE6220" s="40"/>
      <c r="CF6220" s="73"/>
      <c r="CG6220" s="41"/>
      <c r="CH6220" s="41"/>
      <c r="CI6220" s="41"/>
      <c r="CJ6220" s="41"/>
      <c r="CK6220" s="41"/>
      <c r="CL6220" s="68"/>
      <c r="CM6220" s="41"/>
      <c r="CN6220" s="41"/>
      <c r="CO6220" s="39"/>
      <c r="CP6220" s="78"/>
    </row>
    <row r="6221" spans="1:94" s="38" customFormat="1" x14ac:dyDescent="0.25">
      <c r="A6221" s="38">
        <v>6218</v>
      </c>
      <c r="F6221" s="39"/>
      <c r="Q6221" s="39"/>
      <c r="R6221" s="40"/>
      <c r="S6221" s="40"/>
      <c r="T6221" s="39"/>
      <c r="AG6221" s="110"/>
      <c r="AH6221" s="94"/>
      <c r="AJ6221" s="97"/>
      <c r="AL6221" s="39"/>
      <c r="AP6221" s="39"/>
      <c r="AQ6221" s="77"/>
      <c r="AR6221" s="94"/>
      <c r="AT6221" s="97"/>
      <c r="BB6221" s="79"/>
      <c r="BC6221" s="94"/>
      <c r="BE6221" s="97"/>
      <c r="BF6221" s="97"/>
      <c r="BG6221" s="40"/>
      <c r="BK6221" s="40"/>
      <c r="BL6221" s="79"/>
      <c r="BM6221" s="94"/>
      <c r="BO6221" s="97"/>
      <c r="BQ6221" s="40"/>
      <c r="BR6221" s="94"/>
      <c r="BS6221" s="94"/>
      <c r="BT6221" s="94"/>
      <c r="BU6221" s="40"/>
      <c r="BV6221" s="82"/>
      <c r="BW6221" s="94"/>
      <c r="BX6221" s="48"/>
      <c r="BY6221" s="97"/>
      <c r="BZ6221" s="48"/>
      <c r="CA6221" s="40"/>
      <c r="CB6221" s="94"/>
      <c r="CC6221" s="94"/>
      <c r="CD6221" s="94"/>
      <c r="CE6221" s="40"/>
      <c r="CF6221" s="73"/>
      <c r="CG6221" s="41"/>
      <c r="CH6221" s="41"/>
      <c r="CI6221" s="41"/>
      <c r="CJ6221" s="41"/>
      <c r="CK6221" s="41"/>
      <c r="CL6221" s="68"/>
      <c r="CM6221" s="41"/>
      <c r="CN6221" s="41"/>
      <c r="CO6221" s="39"/>
      <c r="CP6221" s="78"/>
    </row>
    <row r="6222" spans="1:94" s="38" customFormat="1" x14ac:dyDescent="0.25">
      <c r="A6222" s="38">
        <v>6219</v>
      </c>
      <c r="F6222" s="39"/>
      <c r="Q6222" s="39"/>
      <c r="R6222" s="40"/>
      <c r="S6222" s="40"/>
      <c r="T6222" s="39"/>
      <c r="AG6222" s="110"/>
      <c r="AH6222" s="94"/>
      <c r="AJ6222" s="97"/>
      <c r="AL6222" s="39"/>
      <c r="AP6222" s="39"/>
      <c r="AQ6222" s="77"/>
      <c r="AR6222" s="94"/>
      <c r="AT6222" s="97"/>
      <c r="BB6222" s="79"/>
      <c r="BC6222" s="94"/>
      <c r="BE6222" s="97"/>
      <c r="BF6222" s="97"/>
      <c r="BG6222" s="40"/>
      <c r="BK6222" s="40"/>
      <c r="BL6222" s="79"/>
      <c r="BM6222" s="94"/>
      <c r="BO6222" s="97"/>
      <c r="BQ6222" s="40"/>
      <c r="BR6222" s="94"/>
      <c r="BS6222" s="94"/>
      <c r="BT6222" s="94"/>
      <c r="BU6222" s="40"/>
      <c r="BV6222" s="82"/>
      <c r="BW6222" s="94"/>
      <c r="BX6222" s="48"/>
      <c r="BY6222" s="97"/>
      <c r="BZ6222" s="48"/>
      <c r="CA6222" s="40"/>
      <c r="CB6222" s="94"/>
      <c r="CC6222" s="94"/>
      <c r="CD6222" s="94"/>
      <c r="CE6222" s="40"/>
      <c r="CF6222" s="73"/>
      <c r="CG6222" s="41"/>
      <c r="CH6222" s="41"/>
      <c r="CI6222" s="41"/>
      <c r="CJ6222" s="41"/>
      <c r="CK6222" s="41"/>
      <c r="CL6222" s="68"/>
      <c r="CM6222" s="41"/>
      <c r="CN6222" s="41"/>
      <c r="CO6222" s="39"/>
      <c r="CP6222" s="78"/>
    </row>
    <row r="6223" spans="1:94" s="38" customFormat="1" x14ac:dyDescent="0.25">
      <c r="A6223" s="38">
        <v>6220</v>
      </c>
      <c r="F6223" s="39"/>
      <c r="Q6223" s="39"/>
      <c r="R6223" s="40"/>
      <c r="S6223" s="40"/>
      <c r="T6223" s="39"/>
      <c r="AG6223" s="110"/>
      <c r="AH6223" s="94"/>
      <c r="AJ6223" s="97"/>
      <c r="AL6223" s="39"/>
      <c r="AP6223" s="39"/>
      <c r="AQ6223" s="77"/>
      <c r="AR6223" s="94"/>
      <c r="AT6223" s="97"/>
      <c r="BB6223" s="79"/>
      <c r="BC6223" s="94"/>
      <c r="BE6223" s="97"/>
      <c r="BF6223" s="97"/>
      <c r="BG6223" s="40"/>
      <c r="BK6223" s="40"/>
      <c r="BL6223" s="79"/>
      <c r="BM6223" s="94"/>
      <c r="BO6223" s="97"/>
      <c r="BQ6223" s="40"/>
      <c r="BR6223" s="94"/>
      <c r="BS6223" s="94"/>
      <c r="BT6223" s="94"/>
      <c r="BU6223" s="40"/>
      <c r="BV6223" s="82"/>
      <c r="BW6223" s="94"/>
      <c r="BX6223" s="48"/>
      <c r="BY6223" s="97"/>
      <c r="BZ6223" s="48"/>
      <c r="CA6223" s="40"/>
      <c r="CB6223" s="94"/>
      <c r="CC6223" s="94"/>
      <c r="CD6223" s="94"/>
      <c r="CE6223" s="40"/>
      <c r="CF6223" s="73"/>
      <c r="CG6223" s="41"/>
      <c r="CH6223" s="41"/>
      <c r="CI6223" s="41"/>
      <c r="CJ6223" s="41"/>
      <c r="CK6223" s="41"/>
      <c r="CL6223" s="68"/>
      <c r="CM6223" s="41"/>
      <c r="CN6223" s="41"/>
      <c r="CO6223" s="39"/>
      <c r="CP6223" s="78"/>
    </row>
    <row r="6224" spans="1:94" s="38" customFormat="1" x14ac:dyDescent="0.25">
      <c r="A6224" s="38">
        <v>6221</v>
      </c>
      <c r="F6224" s="39"/>
      <c r="Q6224" s="39"/>
      <c r="R6224" s="40"/>
      <c r="S6224" s="40"/>
      <c r="T6224" s="39"/>
      <c r="AG6224" s="110"/>
      <c r="AH6224" s="94"/>
      <c r="AJ6224" s="97"/>
      <c r="AL6224" s="39"/>
      <c r="AP6224" s="39"/>
      <c r="AQ6224" s="77"/>
      <c r="AR6224" s="94"/>
      <c r="AT6224" s="97"/>
      <c r="BB6224" s="79"/>
      <c r="BC6224" s="94"/>
      <c r="BE6224" s="97"/>
      <c r="BF6224" s="97"/>
      <c r="BG6224" s="40"/>
      <c r="BK6224" s="40"/>
      <c r="BL6224" s="79"/>
      <c r="BM6224" s="94"/>
      <c r="BO6224" s="97"/>
      <c r="BQ6224" s="40"/>
      <c r="BR6224" s="94"/>
      <c r="BS6224" s="94"/>
      <c r="BT6224" s="94"/>
      <c r="BU6224" s="40"/>
      <c r="BV6224" s="82"/>
      <c r="BW6224" s="94"/>
      <c r="BX6224" s="48"/>
      <c r="BY6224" s="97"/>
      <c r="BZ6224" s="48"/>
      <c r="CA6224" s="40"/>
      <c r="CB6224" s="94"/>
      <c r="CC6224" s="94"/>
      <c r="CD6224" s="94"/>
      <c r="CE6224" s="40"/>
      <c r="CF6224" s="73"/>
      <c r="CG6224" s="41"/>
      <c r="CH6224" s="41"/>
      <c r="CI6224" s="41"/>
      <c r="CJ6224" s="41"/>
      <c r="CK6224" s="41"/>
      <c r="CL6224" s="68"/>
      <c r="CM6224" s="41"/>
      <c r="CN6224" s="41"/>
      <c r="CO6224" s="39"/>
      <c r="CP6224" s="78"/>
    </row>
    <row r="6225" spans="1:94" s="38" customFormat="1" x14ac:dyDescent="0.25">
      <c r="A6225" s="38">
        <v>6222</v>
      </c>
      <c r="F6225" s="39"/>
      <c r="Q6225" s="39"/>
      <c r="R6225" s="40"/>
      <c r="S6225" s="40"/>
      <c r="T6225" s="39"/>
      <c r="AG6225" s="110"/>
      <c r="AH6225" s="94"/>
      <c r="AJ6225" s="97"/>
      <c r="AL6225" s="39"/>
      <c r="AP6225" s="39"/>
      <c r="AQ6225" s="77"/>
      <c r="AR6225" s="94"/>
      <c r="AT6225" s="97"/>
      <c r="BB6225" s="79"/>
      <c r="BC6225" s="94"/>
      <c r="BE6225" s="97"/>
      <c r="BF6225" s="97"/>
      <c r="BG6225" s="40"/>
      <c r="BK6225" s="40"/>
      <c r="BL6225" s="79"/>
      <c r="BM6225" s="94"/>
      <c r="BO6225" s="97"/>
      <c r="BQ6225" s="40"/>
      <c r="BR6225" s="94"/>
      <c r="BS6225" s="94"/>
      <c r="BT6225" s="94"/>
      <c r="BU6225" s="40"/>
      <c r="BV6225" s="82"/>
      <c r="BW6225" s="94"/>
      <c r="BX6225" s="48"/>
      <c r="BY6225" s="97"/>
      <c r="BZ6225" s="48"/>
      <c r="CA6225" s="40"/>
      <c r="CB6225" s="94"/>
      <c r="CC6225" s="94"/>
      <c r="CD6225" s="94"/>
      <c r="CE6225" s="40"/>
      <c r="CF6225" s="73"/>
      <c r="CG6225" s="41"/>
      <c r="CH6225" s="41"/>
      <c r="CI6225" s="41"/>
      <c r="CJ6225" s="41"/>
      <c r="CK6225" s="41"/>
      <c r="CL6225" s="68"/>
      <c r="CM6225" s="41"/>
      <c r="CN6225" s="41"/>
      <c r="CO6225" s="39"/>
      <c r="CP6225" s="78"/>
    </row>
    <row r="6226" spans="1:94" s="38" customFormat="1" x14ac:dyDescent="0.25">
      <c r="A6226" s="38">
        <v>6223</v>
      </c>
      <c r="F6226" s="39"/>
      <c r="Q6226" s="39"/>
      <c r="R6226" s="40"/>
      <c r="S6226" s="40"/>
      <c r="T6226" s="39"/>
      <c r="AG6226" s="110"/>
      <c r="AH6226" s="94"/>
      <c r="AJ6226" s="97"/>
      <c r="AL6226" s="39"/>
      <c r="AP6226" s="39"/>
      <c r="AQ6226" s="77"/>
      <c r="AR6226" s="94"/>
      <c r="AT6226" s="97"/>
      <c r="BB6226" s="79"/>
      <c r="BC6226" s="94"/>
      <c r="BE6226" s="97"/>
      <c r="BF6226" s="97"/>
      <c r="BG6226" s="40"/>
      <c r="BK6226" s="40"/>
      <c r="BL6226" s="79"/>
      <c r="BM6226" s="94"/>
      <c r="BO6226" s="97"/>
      <c r="BQ6226" s="40"/>
      <c r="BR6226" s="94"/>
      <c r="BS6226" s="94"/>
      <c r="BT6226" s="94"/>
      <c r="BU6226" s="40"/>
      <c r="BV6226" s="82"/>
      <c r="BW6226" s="94"/>
      <c r="BX6226" s="48"/>
      <c r="BY6226" s="97"/>
      <c r="BZ6226" s="48"/>
      <c r="CA6226" s="40"/>
      <c r="CB6226" s="94"/>
      <c r="CC6226" s="94"/>
      <c r="CD6226" s="94"/>
      <c r="CE6226" s="40"/>
      <c r="CF6226" s="73"/>
      <c r="CG6226" s="41"/>
      <c r="CH6226" s="41"/>
      <c r="CI6226" s="41"/>
      <c r="CJ6226" s="41"/>
      <c r="CK6226" s="41"/>
      <c r="CL6226" s="68"/>
      <c r="CM6226" s="41"/>
      <c r="CN6226" s="41"/>
      <c r="CO6226" s="39"/>
      <c r="CP6226" s="78"/>
    </row>
    <row r="6227" spans="1:94" s="38" customFormat="1" x14ac:dyDescent="0.25">
      <c r="A6227" s="38">
        <v>6224</v>
      </c>
      <c r="F6227" s="39"/>
      <c r="Q6227" s="39"/>
      <c r="R6227" s="40"/>
      <c r="S6227" s="40"/>
      <c r="T6227" s="39"/>
      <c r="AG6227" s="110"/>
      <c r="AH6227" s="94"/>
      <c r="AJ6227" s="97"/>
      <c r="AL6227" s="39"/>
      <c r="AP6227" s="39"/>
      <c r="AQ6227" s="77"/>
      <c r="AR6227" s="94"/>
      <c r="AT6227" s="97"/>
      <c r="BB6227" s="79"/>
      <c r="BC6227" s="94"/>
      <c r="BE6227" s="97"/>
      <c r="BF6227" s="97"/>
      <c r="BG6227" s="40"/>
      <c r="BK6227" s="40"/>
      <c r="BL6227" s="79"/>
      <c r="BM6227" s="94"/>
      <c r="BO6227" s="97"/>
      <c r="BQ6227" s="40"/>
      <c r="BR6227" s="94"/>
      <c r="BS6227" s="94"/>
      <c r="BT6227" s="94"/>
      <c r="BU6227" s="40"/>
      <c r="BV6227" s="82"/>
      <c r="BW6227" s="94"/>
      <c r="BX6227" s="48"/>
      <c r="BY6227" s="97"/>
      <c r="BZ6227" s="48"/>
      <c r="CA6227" s="40"/>
      <c r="CB6227" s="94"/>
      <c r="CC6227" s="94"/>
      <c r="CD6227" s="94"/>
      <c r="CE6227" s="40"/>
      <c r="CF6227" s="73"/>
      <c r="CG6227" s="41"/>
      <c r="CH6227" s="41"/>
      <c r="CI6227" s="41"/>
      <c r="CJ6227" s="41"/>
      <c r="CK6227" s="41"/>
      <c r="CL6227" s="68"/>
      <c r="CM6227" s="41"/>
      <c r="CN6227" s="41"/>
      <c r="CO6227" s="39"/>
      <c r="CP6227" s="78"/>
    </row>
    <row r="6228" spans="1:94" s="38" customFormat="1" x14ac:dyDescent="0.25">
      <c r="A6228" s="38">
        <v>6225</v>
      </c>
      <c r="F6228" s="39"/>
      <c r="Q6228" s="39"/>
      <c r="R6228" s="40"/>
      <c r="S6228" s="40"/>
      <c r="T6228" s="39"/>
      <c r="AG6228" s="110"/>
      <c r="AH6228" s="94"/>
      <c r="AJ6228" s="97"/>
      <c r="AL6228" s="39"/>
      <c r="AP6228" s="39"/>
      <c r="AQ6228" s="77"/>
      <c r="AR6228" s="94"/>
      <c r="AT6228" s="97"/>
      <c r="BB6228" s="79"/>
      <c r="BC6228" s="94"/>
      <c r="BE6228" s="97"/>
      <c r="BF6228" s="97"/>
      <c r="BG6228" s="40"/>
      <c r="BK6228" s="40"/>
      <c r="BL6228" s="79"/>
      <c r="BM6228" s="94"/>
      <c r="BO6228" s="97"/>
      <c r="BQ6228" s="40"/>
      <c r="BR6228" s="94"/>
      <c r="BS6228" s="94"/>
      <c r="BT6228" s="94"/>
      <c r="BU6228" s="40"/>
      <c r="BV6228" s="82"/>
      <c r="BW6228" s="94"/>
      <c r="BX6228" s="48"/>
      <c r="BY6228" s="97"/>
      <c r="BZ6228" s="48"/>
      <c r="CA6228" s="40"/>
      <c r="CB6228" s="94"/>
      <c r="CC6228" s="94"/>
      <c r="CD6228" s="94"/>
      <c r="CE6228" s="40"/>
      <c r="CF6228" s="73"/>
      <c r="CG6228" s="41"/>
      <c r="CH6228" s="41"/>
      <c r="CI6228" s="41"/>
      <c r="CJ6228" s="41"/>
      <c r="CK6228" s="41"/>
      <c r="CL6228" s="68"/>
      <c r="CM6228" s="41"/>
      <c r="CN6228" s="41"/>
      <c r="CO6228" s="39"/>
      <c r="CP6228" s="78"/>
    </row>
    <row r="6229" spans="1:94" s="38" customFormat="1" x14ac:dyDescent="0.25">
      <c r="A6229" s="38">
        <v>6226</v>
      </c>
      <c r="F6229" s="39"/>
      <c r="Q6229" s="39"/>
      <c r="R6229" s="40"/>
      <c r="S6229" s="40"/>
      <c r="T6229" s="39"/>
      <c r="AG6229" s="110"/>
      <c r="AH6229" s="94"/>
      <c r="AJ6229" s="97"/>
      <c r="AL6229" s="39"/>
      <c r="AP6229" s="39"/>
      <c r="AQ6229" s="77"/>
      <c r="AR6229" s="94"/>
      <c r="AT6229" s="97"/>
      <c r="BB6229" s="79"/>
      <c r="BC6229" s="94"/>
      <c r="BE6229" s="97"/>
      <c r="BF6229" s="97"/>
      <c r="BG6229" s="40"/>
      <c r="BK6229" s="40"/>
      <c r="BL6229" s="79"/>
      <c r="BM6229" s="94"/>
      <c r="BO6229" s="97"/>
      <c r="BQ6229" s="40"/>
      <c r="BR6229" s="94"/>
      <c r="BS6229" s="94"/>
      <c r="BT6229" s="94"/>
      <c r="BU6229" s="40"/>
      <c r="BV6229" s="82"/>
      <c r="BW6229" s="94"/>
      <c r="BX6229" s="48"/>
      <c r="BY6229" s="97"/>
      <c r="BZ6229" s="48"/>
      <c r="CA6229" s="40"/>
      <c r="CB6229" s="94"/>
      <c r="CC6229" s="94"/>
      <c r="CD6229" s="94"/>
      <c r="CE6229" s="40"/>
      <c r="CF6229" s="73"/>
      <c r="CG6229" s="41"/>
      <c r="CH6229" s="41"/>
      <c r="CI6229" s="41"/>
      <c r="CJ6229" s="41"/>
      <c r="CK6229" s="41"/>
      <c r="CL6229" s="68"/>
      <c r="CM6229" s="41"/>
      <c r="CN6229" s="41"/>
      <c r="CO6229" s="39"/>
      <c r="CP6229" s="78"/>
    </row>
    <row r="6230" spans="1:94" s="38" customFormat="1" x14ac:dyDescent="0.25">
      <c r="A6230" s="38">
        <v>6227</v>
      </c>
      <c r="F6230" s="39"/>
      <c r="Q6230" s="39"/>
      <c r="R6230" s="40"/>
      <c r="S6230" s="40"/>
      <c r="T6230" s="39"/>
      <c r="AG6230" s="110"/>
      <c r="AH6230" s="94"/>
      <c r="AJ6230" s="97"/>
      <c r="AL6230" s="39"/>
      <c r="AP6230" s="39"/>
      <c r="AQ6230" s="77"/>
      <c r="AR6230" s="94"/>
      <c r="AT6230" s="97"/>
      <c r="BB6230" s="79"/>
      <c r="BC6230" s="94"/>
      <c r="BE6230" s="97"/>
      <c r="BF6230" s="97"/>
      <c r="BG6230" s="40"/>
      <c r="BK6230" s="40"/>
      <c r="BL6230" s="79"/>
      <c r="BM6230" s="94"/>
      <c r="BO6230" s="97"/>
      <c r="BQ6230" s="40"/>
      <c r="BR6230" s="94"/>
      <c r="BS6230" s="94"/>
      <c r="BT6230" s="94"/>
      <c r="BU6230" s="40"/>
      <c r="BV6230" s="82"/>
      <c r="BW6230" s="94"/>
      <c r="BX6230" s="48"/>
      <c r="BY6230" s="97"/>
      <c r="BZ6230" s="48"/>
      <c r="CA6230" s="40"/>
      <c r="CB6230" s="94"/>
      <c r="CC6230" s="94"/>
      <c r="CD6230" s="94"/>
      <c r="CE6230" s="40"/>
      <c r="CF6230" s="73"/>
      <c r="CG6230" s="41"/>
      <c r="CH6230" s="41"/>
      <c r="CI6230" s="41"/>
      <c r="CJ6230" s="41"/>
      <c r="CK6230" s="41"/>
      <c r="CL6230" s="68"/>
      <c r="CM6230" s="41"/>
      <c r="CN6230" s="41"/>
      <c r="CO6230" s="39"/>
      <c r="CP6230" s="78"/>
    </row>
    <row r="6231" spans="1:94" s="38" customFormat="1" x14ac:dyDescent="0.25">
      <c r="A6231" s="38">
        <v>6228</v>
      </c>
      <c r="F6231" s="39"/>
      <c r="Q6231" s="39"/>
      <c r="R6231" s="40"/>
      <c r="S6231" s="40"/>
      <c r="T6231" s="39"/>
      <c r="AG6231" s="110"/>
      <c r="AH6231" s="94"/>
      <c r="AJ6231" s="97"/>
      <c r="AL6231" s="39"/>
      <c r="AP6231" s="39"/>
      <c r="AQ6231" s="77"/>
      <c r="AR6231" s="94"/>
      <c r="AT6231" s="97"/>
      <c r="BB6231" s="79"/>
      <c r="BC6231" s="94"/>
      <c r="BE6231" s="97"/>
      <c r="BF6231" s="97"/>
      <c r="BG6231" s="40"/>
      <c r="BK6231" s="40"/>
      <c r="BL6231" s="79"/>
      <c r="BM6231" s="94"/>
      <c r="BO6231" s="97"/>
      <c r="BQ6231" s="40"/>
      <c r="BR6231" s="94"/>
      <c r="BS6231" s="94"/>
      <c r="BT6231" s="94"/>
      <c r="BU6231" s="40"/>
      <c r="BV6231" s="82"/>
      <c r="BW6231" s="94"/>
      <c r="BX6231" s="48"/>
      <c r="BY6231" s="97"/>
      <c r="BZ6231" s="48"/>
      <c r="CA6231" s="40"/>
      <c r="CB6231" s="94"/>
      <c r="CC6231" s="94"/>
      <c r="CD6231" s="94"/>
      <c r="CE6231" s="40"/>
      <c r="CF6231" s="73"/>
      <c r="CG6231" s="41"/>
      <c r="CH6231" s="41"/>
      <c r="CI6231" s="41"/>
      <c r="CJ6231" s="41"/>
      <c r="CK6231" s="41"/>
      <c r="CL6231" s="68"/>
      <c r="CM6231" s="41"/>
      <c r="CN6231" s="41"/>
      <c r="CO6231" s="39"/>
      <c r="CP6231" s="78"/>
    </row>
    <row r="6232" spans="1:94" s="38" customFormat="1" x14ac:dyDescent="0.25">
      <c r="A6232" s="38">
        <v>6229</v>
      </c>
      <c r="F6232" s="39"/>
      <c r="Q6232" s="39"/>
      <c r="R6232" s="40"/>
      <c r="S6232" s="40"/>
      <c r="T6232" s="39"/>
      <c r="AG6232" s="110"/>
      <c r="AH6232" s="94"/>
      <c r="AJ6232" s="97"/>
      <c r="AL6232" s="39"/>
      <c r="AP6232" s="39"/>
      <c r="AQ6232" s="77"/>
      <c r="AR6232" s="94"/>
      <c r="AT6232" s="97"/>
      <c r="BB6232" s="79"/>
      <c r="BC6232" s="94"/>
      <c r="BE6232" s="97"/>
      <c r="BF6232" s="97"/>
      <c r="BG6232" s="40"/>
      <c r="BK6232" s="40"/>
      <c r="BL6232" s="79"/>
      <c r="BM6232" s="94"/>
      <c r="BO6232" s="97"/>
      <c r="BQ6232" s="40"/>
      <c r="BR6232" s="94"/>
      <c r="BS6232" s="94"/>
      <c r="BT6232" s="94"/>
      <c r="BU6232" s="40"/>
      <c r="BV6232" s="82"/>
      <c r="BW6232" s="94"/>
      <c r="BX6232" s="48"/>
      <c r="BY6232" s="97"/>
      <c r="BZ6232" s="48"/>
      <c r="CA6232" s="40"/>
      <c r="CB6232" s="94"/>
      <c r="CC6232" s="94"/>
      <c r="CD6232" s="94"/>
      <c r="CE6232" s="40"/>
      <c r="CF6232" s="73"/>
      <c r="CG6232" s="41"/>
      <c r="CH6232" s="41"/>
      <c r="CI6232" s="41"/>
      <c r="CJ6232" s="41"/>
      <c r="CK6232" s="41"/>
      <c r="CL6232" s="68"/>
      <c r="CM6232" s="41"/>
      <c r="CN6232" s="41"/>
      <c r="CO6232" s="39"/>
      <c r="CP6232" s="78"/>
    </row>
    <row r="6233" spans="1:94" s="38" customFormat="1" x14ac:dyDescent="0.25">
      <c r="A6233" s="38">
        <v>6230</v>
      </c>
      <c r="F6233" s="39"/>
      <c r="Q6233" s="39"/>
      <c r="R6233" s="40"/>
      <c r="S6233" s="40"/>
      <c r="T6233" s="39"/>
      <c r="AG6233" s="110"/>
      <c r="AH6233" s="94"/>
      <c r="AJ6233" s="97"/>
      <c r="AL6233" s="39"/>
      <c r="AP6233" s="39"/>
      <c r="AQ6233" s="77"/>
      <c r="AR6233" s="94"/>
      <c r="AT6233" s="97"/>
      <c r="BB6233" s="79"/>
      <c r="BC6233" s="94"/>
      <c r="BE6233" s="97"/>
      <c r="BF6233" s="97"/>
      <c r="BG6233" s="40"/>
      <c r="BK6233" s="40"/>
      <c r="BL6233" s="79"/>
      <c r="BM6233" s="94"/>
      <c r="BO6233" s="97"/>
      <c r="BQ6233" s="40"/>
      <c r="BR6233" s="94"/>
      <c r="BS6233" s="94"/>
      <c r="BT6233" s="94"/>
      <c r="BU6233" s="40"/>
      <c r="BV6233" s="82"/>
      <c r="BW6233" s="94"/>
      <c r="BX6233" s="48"/>
      <c r="BY6233" s="97"/>
      <c r="BZ6233" s="48"/>
      <c r="CA6233" s="40"/>
      <c r="CB6233" s="94"/>
      <c r="CC6233" s="94"/>
      <c r="CD6233" s="94"/>
      <c r="CE6233" s="40"/>
      <c r="CF6233" s="73"/>
      <c r="CG6233" s="41"/>
      <c r="CH6233" s="41"/>
      <c r="CI6233" s="41"/>
      <c r="CJ6233" s="41"/>
      <c r="CK6233" s="41"/>
      <c r="CL6233" s="68"/>
      <c r="CM6233" s="41"/>
      <c r="CN6233" s="41"/>
      <c r="CO6233" s="39"/>
      <c r="CP6233" s="78"/>
    </row>
    <row r="6234" spans="1:94" s="38" customFormat="1" x14ac:dyDescent="0.25">
      <c r="A6234" s="38">
        <v>6231</v>
      </c>
      <c r="F6234" s="39"/>
      <c r="Q6234" s="39"/>
      <c r="R6234" s="40"/>
      <c r="S6234" s="40"/>
      <c r="T6234" s="39"/>
      <c r="AG6234" s="110"/>
      <c r="AH6234" s="94"/>
      <c r="AJ6234" s="97"/>
      <c r="AL6234" s="39"/>
      <c r="AP6234" s="39"/>
      <c r="AQ6234" s="77"/>
      <c r="AR6234" s="94"/>
      <c r="AT6234" s="97"/>
      <c r="BB6234" s="79"/>
      <c r="BC6234" s="94"/>
      <c r="BE6234" s="97"/>
      <c r="BF6234" s="97"/>
      <c r="BG6234" s="40"/>
      <c r="BK6234" s="40"/>
      <c r="BL6234" s="79"/>
      <c r="BM6234" s="94"/>
      <c r="BO6234" s="97"/>
      <c r="BQ6234" s="40"/>
      <c r="BR6234" s="94"/>
      <c r="BS6234" s="94"/>
      <c r="BT6234" s="94"/>
      <c r="BU6234" s="40"/>
      <c r="BV6234" s="82"/>
      <c r="BW6234" s="94"/>
      <c r="BX6234" s="48"/>
      <c r="BY6234" s="97"/>
      <c r="BZ6234" s="48"/>
      <c r="CA6234" s="40"/>
      <c r="CB6234" s="94"/>
      <c r="CC6234" s="94"/>
      <c r="CD6234" s="94"/>
      <c r="CE6234" s="40"/>
      <c r="CF6234" s="73"/>
      <c r="CG6234" s="41"/>
      <c r="CH6234" s="41"/>
      <c r="CI6234" s="41"/>
      <c r="CJ6234" s="41"/>
      <c r="CK6234" s="41"/>
      <c r="CL6234" s="68"/>
      <c r="CM6234" s="41"/>
      <c r="CN6234" s="41"/>
      <c r="CO6234" s="39"/>
      <c r="CP6234" s="78"/>
    </row>
    <row r="6235" spans="1:94" s="38" customFormat="1" x14ac:dyDescent="0.25">
      <c r="A6235" s="38">
        <v>6232</v>
      </c>
      <c r="F6235" s="39"/>
      <c r="Q6235" s="39"/>
      <c r="R6235" s="40"/>
      <c r="S6235" s="40"/>
      <c r="T6235" s="39"/>
      <c r="AG6235" s="110"/>
      <c r="AH6235" s="94"/>
      <c r="AJ6235" s="97"/>
      <c r="AL6235" s="39"/>
      <c r="AP6235" s="39"/>
      <c r="AQ6235" s="77"/>
      <c r="AR6235" s="94"/>
      <c r="AT6235" s="97"/>
      <c r="BB6235" s="79"/>
      <c r="BC6235" s="94"/>
      <c r="BE6235" s="97"/>
      <c r="BF6235" s="97"/>
      <c r="BG6235" s="40"/>
      <c r="BK6235" s="40"/>
      <c r="BL6235" s="79"/>
      <c r="BM6235" s="94"/>
      <c r="BO6235" s="97"/>
      <c r="BQ6235" s="40"/>
      <c r="BR6235" s="94"/>
      <c r="BS6235" s="94"/>
      <c r="BT6235" s="94"/>
      <c r="BU6235" s="40"/>
      <c r="BV6235" s="82"/>
      <c r="BW6235" s="94"/>
      <c r="BX6235" s="48"/>
      <c r="BY6235" s="97"/>
      <c r="BZ6235" s="48"/>
      <c r="CA6235" s="40"/>
      <c r="CB6235" s="94"/>
      <c r="CC6235" s="94"/>
      <c r="CD6235" s="94"/>
      <c r="CE6235" s="40"/>
      <c r="CF6235" s="73"/>
      <c r="CG6235" s="41"/>
      <c r="CH6235" s="41"/>
      <c r="CI6235" s="41"/>
      <c r="CJ6235" s="41"/>
      <c r="CK6235" s="41"/>
      <c r="CL6235" s="68"/>
      <c r="CM6235" s="41"/>
      <c r="CN6235" s="41"/>
      <c r="CO6235" s="39"/>
      <c r="CP6235" s="78"/>
    </row>
    <row r="6236" spans="1:94" s="38" customFormat="1" x14ac:dyDescent="0.25">
      <c r="A6236" s="38">
        <v>6233</v>
      </c>
      <c r="F6236" s="39"/>
      <c r="Q6236" s="39"/>
      <c r="R6236" s="40"/>
      <c r="S6236" s="40"/>
      <c r="T6236" s="39"/>
      <c r="AG6236" s="110"/>
      <c r="AH6236" s="94"/>
      <c r="AJ6236" s="97"/>
      <c r="AL6236" s="39"/>
      <c r="AP6236" s="39"/>
      <c r="AQ6236" s="77"/>
      <c r="AR6236" s="94"/>
      <c r="AT6236" s="97"/>
      <c r="BB6236" s="79"/>
      <c r="BC6236" s="94"/>
      <c r="BE6236" s="97"/>
      <c r="BF6236" s="97"/>
      <c r="BG6236" s="40"/>
      <c r="BK6236" s="40"/>
      <c r="BL6236" s="79"/>
      <c r="BM6236" s="94"/>
      <c r="BO6236" s="97"/>
      <c r="BQ6236" s="40"/>
      <c r="BR6236" s="94"/>
      <c r="BS6236" s="94"/>
      <c r="BT6236" s="94"/>
      <c r="BU6236" s="40"/>
      <c r="BV6236" s="82"/>
      <c r="BW6236" s="94"/>
      <c r="BX6236" s="48"/>
      <c r="BY6236" s="97"/>
      <c r="BZ6236" s="48"/>
      <c r="CA6236" s="40"/>
      <c r="CB6236" s="94"/>
      <c r="CC6236" s="94"/>
      <c r="CD6236" s="94"/>
      <c r="CE6236" s="40"/>
      <c r="CF6236" s="73"/>
      <c r="CG6236" s="41"/>
      <c r="CH6236" s="41"/>
      <c r="CI6236" s="41"/>
      <c r="CJ6236" s="41"/>
      <c r="CK6236" s="41"/>
      <c r="CL6236" s="68"/>
      <c r="CM6236" s="41"/>
      <c r="CN6236" s="41"/>
      <c r="CO6236" s="39"/>
      <c r="CP6236" s="78"/>
    </row>
    <row r="6237" spans="1:94" s="38" customFormat="1" x14ac:dyDescent="0.25">
      <c r="A6237" s="38">
        <v>6234</v>
      </c>
      <c r="F6237" s="39"/>
      <c r="Q6237" s="39"/>
      <c r="R6237" s="40"/>
      <c r="S6237" s="40"/>
      <c r="T6237" s="39"/>
      <c r="AG6237" s="110"/>
      <c r="AH6237" s="94"/>
      <c r="AJ6237" s="97"/>
      <c r="AL6237" s="39"/>
      <c r="AP6237" s="39"/>
      <c r="AQ6237" s="77"/>
      <c r="AR6237" s="94"/>
      <c r="AT6237" s="97"/>
      <c r="BB6237" s="79"/>
      <c r="BC6237" s="94"/>
      <c r="BE6237" s="97"/>
      <c r="BF6237" s="97"/>
      <c r="BG6237" s="40"/>
      <c r="BK6237" s="40"/>
      <c r="BL6237" s="79"/>
      <c r="BM6237" s="94"/>
      <c r="BO6237" s="97"/>
      <c r="BQ6237" s="40"/>
      <c r="BR6237" s="94"/>
      <c r="BS6237" s="94"/>
      <c r="BT6237" s="94"/>
      <c r="BU6237" s="40"/>
      <c r="BV6237" s="82"/>
      <c r="BW6237" s="94"/>
      <c r="BX6237" s="48"/>
      <c r="BY6237" s="97"/>
      <c r="BZ6237" s="48"/>
      <c r="CA6237" s="40"/>
      <c r="CB6237" s="94"/>
      <c r="CC6237" s="94"/>
      <c r="CD6237" s="94"/>
      <c r="CE6237" s="40"/>
      <c r="CF6237" s="73"/>
      <c r="CG6237" s="41"/>
      <c r="CH6237" s="41"/>
      <c r="CI6237" s="41"/>
      <c r="CJ6237" s="41"/>
      <c r="CK6237" s="41"/>
      <c r="CL6237" s="68"/>
      <c r="CM6237" s="41"/>
      <c r="CN6237" s="41"/>
      <c r="CO6237" s="39"/>
      <c r="CP6237" s="78"/>
    </row>
    <row r="6238" spans="1:94" s="38" customFormat="1" x14ac:dyDescent="0.25">
      <c r="A6238" s="38">
        <v>6235</v>
      </c>
      <c r="F6238" s="39"/>
      <c r="Q6238" s="39"/>
      <c r="R6238" s="40"/>
      <c r="S6238" s="40"/>
      <c r="T6238" s="39"/>
      <c r="AG6238" s="110"/>
      <c r="AH6238" s="94"/>
      <c r="AJ6238" s="97"/>
      <c r="AL6238" s="39"/>
      <c r="AP6238" s="39"/>
      <c r="AQ6238" s="77"/>
      <c r="AR6238" s="94"/>
      <c r="AT6238" s="97"/>
      <c r="BB6238" s="79"/>
      <c r="BC6238" s="94"/>
      <c r="BE6238" s="97"/>
      <c r="BF6238" s="97"/>
      <c r="BG6238" s="40"/>
      <c r="BK6238" s="40"/>
      <c r="BL6238" s="79"/>
      <c r="BM6238" s="94"/>
      <c r="BO6238" s="97"/>
      <c r="BQ6238" s="40"/>
      <c r="BR6238" s="94"/>
      <c r="BS6238" s="94"/>
      <c r="BT6238" s="94"/>
      <c r="BU6238" s="40"/>
      <c r="BV6238" s="82"/>
      <c r="BW6238" s="94"/>
      <c r="BX6238" s="48"/>
      <c r="BY6238" s="97"/>
      <c r="BZ6238" s="48"/>
      <c r="CA6238" s="40"/>
      <c r="CB6238" s="94"/>
      <c r="CC6238" s="94"/>
      <c r="CD6238" s="94"/>
      <c r="CE6238" s="40"/>
      <c r="CF6238" s="73"/>
      <c r="CG6238" s="41"/>
      <c r="CH6238" s="41"/>
      <c r="CI6238" s="41"/>
      <c r="CJ6238" s="41"/>
      <c r="CK6238" s="41"/>
      <c r="CL6238" s="68"/>
      <c r="CM6238" s="41"/>
      <c r="CN6238" s="41"/>
      <c r="CO6238" s="39"/>
      <c r="CP6238" s="78"/>
    </row>
    <row r="6239" spans="1:94" s="38" customFormat="1" x14ac:dyDescent="0.25">
      <c r="A6239" s="38">
        <v>6236</v>
      </c>
      <c r="F6239" s="39"/>
      <c r="Q6239" s="39"/>
      <c r="R6239" s="40"/>
      <c r="S6239" s="40"/>
      <c r="T6239" s="39"/>
      <c r="AG6239" s="110"/>
      <c r="AH6239" s="94"/>
      <c r="AJ6239" s="97"/>
      <c r="AL6239" s="39"/>
      <c r="AP6239" s="39"/>
      <c r="AQ6239" s="77"/>
      <c r="AR6239" s="94"/>
      <c r="AT6239" s="97"/>
      <c r="BB6239" s="79"/>
      <c r="BC6239" s="94"/>
      <c r="BE6239" s="97"/>
      <c r="BF6239" s="97"/>
      <c r="BG6239" s="40"/>
      <c r="BK6239" s="40"/>
      <c r="BL6239" s="79"/>
      <c r="BM6239" s="94"/>
      <c r="BO6239" s="97"/>
      <c r="BQ6239" s="40"/>
      <c r="BR6239" s="94"/>
      <c r="BS6239" s="94"/>
      <c r="BT6239" s="94"/>
      <c r="BU6239" s="40"/>
      <c r="BV6239" s="82"/>
      <c r="BW6239" s="94"/>
      <c r="BX6239" s="48"/>
      <c r="BY6239" s="97"/>
      <c r="BZ6239" s="48"/>
      <c r="CA6239" s="40"/>
      <c r="CB6239" s="94"/>
      <c r="CC6239" s="94"/>
      <c r="CD6239" s="94"/>
      <c r="CE6239" s="40"/>
      <c r="CF6239" s="73"/>
      <c r="CG6239" s="41"/>
      <c r="CH6239" s="41"/>
      <c r="CI6239" s="41"/>
      <c r="CJ6239" s="41"/>
      <c r="CK6239" s="41"/>
      <c r="CL6239" s="68"/>
      <c r="CM6239" s="41"/>
      <c r="CN6239" s="41"/>
      <c r="CO6239" s="39"/>
      <c r="CP6239" s="78"/>
    </row>
    <row r="6240" spans="1:94" s="38" customFormat="1" x14ac:dyDescent="0.25">
      <c r="A6240" s="38">
        <v>6237</v>
      </c>
      <c r="F6240" s="39"/>
      <c r="Q6240" s="39"/>
      <c r="R6240" s="40"/>
      <c r="S6240" s="40"/>
      <c r="T6240" s="39"/>
      <c r="AG6240" s="110"/>
      <c r="AH6240" s="94"/>
      <c r="AJ6240" s="97"/>
      <c r="AL6240" s="39"/>
      <c r="AP6240" s="39"/>
      <c r="AQ6240" s="77"/>
      <c r="AR6240" s="94"/>
      <c r="AT6240" s="97"/>
      <c r="BB6240" s="79"/>
      <c r="BC6240" s="94"/>
      <c r="BE6240" s="97"/>
      <c r="BF6240" s="97"/>
      <c r="BG6240" s="40"/>
      <c r="BK6240" s="40"/>
      <c r="BL6240" s="79"/>
      <c r="BM6240" s="94"/>
      <c r="BO6240" s="97"/>
      <c r="BQ6240" s="40"/>
      <c r="BR6240" s="94"/>
      <c r="BS6240" s="94"/>
      <c r="BT6240" s="94"/>
      <c r="BU6240" s="40"/>
      <c r="BV6240" s="82"/>
      <c r="BW6240" s="94"/>
      <c r="BX6240" s="48"/>
      <c r="BY6240" s="97"/>
      <c r="BZ6240" s="48"/>
      <c r="CA6240" s="40"/>
      <c r="CB6240" s="94"/>
      <c r="CC6240" s="94"/>
      <c r="CD6240" s="94"/>
      <c r="CE6240" s="40"/>
      <c r="CF6240" s="73"/>
      <c r="CG6240" s="41"/>
      <c r="CH6240" s="41"/>
      <c r="CI6240" s="41"/>
      <c r="CJ6240" s="41"/>
      <c r="CK6240" s="41"/>
      <c r="CL6240" s="68"/>
      <c r="CM6240" s="41"/>
      <c r="CN6240" s="41"/>
      <c r="CO6240" s="39"/>
      <c r="CP6240" s="78"/>
    </row>
    <row r="6241" spans="1:94" s="38" customFormat="1" x14ac:dyDescent="0.25">
      <c r="A6241" s="38">
        <v>6238</v>
      </c>
      <c r="F6241" s="39"/>
      <c r="Q6241" s="39"/>
      <c r="R6241" s="40"/>
      <c r="S6241" s="40"/>
      <c r="T6241" s="39"/>
      <c r="AG6241" s="110"/>
      <c r="AH6241" s="94"/>
      <c r="AJ6241" s="97"/>
      <c r="AL6241" s="39"/>
      <c r="AP6241" s="39"/>
      <c r="AQ6241" s="77"/>
      <c r="AR6241" s="94"/>
      <c r="AT6241" s="97"/>
      <c r="BB6241" s="79"/>
      <c r="BC6241" s="94"/>
      <c r="BE6241" s="97"/>
      <c r="BF6241" s="97"/>
      <c r="BG6241" s="40"/>
      <c r="BK6241" s="40"/>
      <c r="BL6241" s="79"/>
      <c r="BM6241" s="94"/>
      <c r="BO6241" s="97"/>
      <c r="BQ6241" s="40"/>
      <c r="BR6241" s="94"/>
      <c r="BS6241" s="94"/>
      <c r="BT6241" s="94"/>
      <c r="BU6241" s="40"/>
      <c r="BV6241" s="82"/>
      <c r="BW6241" s="94"/>
      <c r="BX6241" s="48"/>
      <c r="BY6241" s="97"/>
      <c r="BZ6241" s="48"/>
      <c r="CA6241" s="40"/>
      <c r="CB6241" s="94"/>
      <c r="CC6241" s="94"/>
      <c r="CD6241" s="94"/>
      <c r="CE6241" s="40"/>
      <c r="CF6241" s="73"/>
      <c r="CG6241" s="41"/>
      <c r="CH6241" s="41"/>
      <c r="CI6241" s="41"/>
      <c r="CJ6241" s="41"/>
      <c r="CK6241" s="41"/>
      <c r="CL6241" s="68"/>
      <c r="CM6241" s="41"/>
      <c r="CN6241" s="41"/>
      <c r="CO6241" s="39"/>
      <c r="CP6241" s="78"/>
    </row>
    <row r="6242" spans="1:94" s="38" customFormat="1" x14ac:dyDescent="0.25">
      <c r="A6242" s="38">
        <v>6239</v>
      </c>
      <c r="F6242" s="39"/>
      <c r="Q6242" s="39"/>
      <c r="R6242" s="40"/>
      <c r="S6242" s="40"/>
      <c r="T6242" s="39"/>
      <c r="AG6242" s="110"/>
      <c r="AH6242" s="94"/>
      <c r="AJ6242" s="97"/>
      <c r="AL6242" s="39"/>
      <c r="AP6242" s="39"/>
      <c r="AQ6242" s="77"/>
      <c r="AR6242" s="94"/>
      <c r="AT6242" s="97"/>
      <c r="BB6242" s="79"/>
      <c r="BC6242" s="94"/>
      <c r="BE6242" s="97"/>
      <c r="BF6242" s="97"/>
      <c r="BG6242" s="40"/>
      <c r="BK6242" s="40"/>
      <c r="BL6242" s="79"/>
      <c r="BM6242" s="94"/>
      <c r="BO6242" s="97"/>
      <c r="BQ6242" s="40"/>
      <c r="BR6242" s="94"/>
      <c r="BS6242" s="94"/>
      <c r="BT6242" s="94"/>
      <c r="BU6242" s="40"/>
      <c r="BV6242" s="82"/>
      <c r="BW6242" s="94"/>
      <c r="BX6242" s="48"/>
      <c r="BY6242" s="97"/>
      <c r="BZ6242" s="48"/>
      <c r="CA6242" s="40"/>
      <c r="CB6242" s="94"/>
      <c r="CC6242" s="94"/>
      <c r="CD6242" s="94"/>
      <c r="CE6242" s="40"/>
      <c r="CF6242" s="73"/>
      <c r="CG6242" s="41"/>
      <c r="CH6242" s="41"/>
      <c r="CI6242" s="41"/>
      <c r="CJ6242" s="41"/>
      <c r="CK6242" s="41"/>
      <c r="CL6242" s="68"/>
      <c r="CM6242" s="41"/>
      <c r="CN6242" s="41"/>
      <c r="CO6242" s="39"/>
      <c r="CP6242" s="78"/>
    </row>
    <row r="6243" spans="1:94" s="38" customFormat="1" x14ac:dyDescent="0.25">
      <c r="A6243" s="38">
        <v>6240</v>
      </c>
      <c r="F6243" s="39"/>
      <c r="Q6243" s="39"/>
      <c r="R6243" s="40"/>
      <c r="S6243" s="40"/>
      <c r="T6243" s="39"/>
      <c r="AG6243" s="110"/>
      <c r="AH6243" s="94"/>
      <c r="AJ6243" s="97"/>
      <c r="AL6243" s="39"/>
      <c r="AP6243" s="39"/>
      <c r="AQ6243" s="77"/>
      <c r="AR6243" s="94"/>
      <c r="AT6243" s="97"/>
      <c r="BB6243" s="79"/>
      <c r="BC6243" s="94"/>
      <c r="BE6243" s="97"/>
      <c r="BF6243" s="97"/>
      <c r="BG6243" s="40"/>
      <c r="BK6243" s="40"/>
      <c r="BL6243" s="79"/>
      <c r="BM6243" s="94"/>
      <c r="BO6243" s="97"/>
      <c r="BQ6243" s="40"/>
      <c r="BR6243" s="94"/>
      <c r="BS6243" s="94"/>
      <c r="BT6243" s="94"/>
      <c r="BU6243" s="40"/>
      <c r="BV6243" s="82"/>
      <c r="BW6243" s="94"/>
      <c r="BX6243" s="48"/>
      <c r="BY6243" s="97"/>
      <c r="BZ6243" s="48"/>
      <c r="CA6243" s="40"/>
      <c r="CB6243" s="94"/>
      <c r="CC6243" s="94"/>
      <c r="CD6243" s="94"/>
      <c r="CE6243" s="40"/>
      <c r="CF6243" s="73"/>
      <c r="CG6243" s="41"/>
      <c r="CH6243" s="41"/>
      <c r="CI6243" s="41"/>
      <c r="CJ6243" s="41"/>
      <c r="CK6243" s="41"/>
      <c r="CL6243" s="68"/>
      <c r="CM6243" s="41"/>
      <c r="CN6243" s="41"/>
      <c r="CO6243" s="39"/>
      <c r="CP6243" s="78"/>
    </row>
    <row r="6244" spans="1:94" s="38" customFormat="1" x14ac:dyDescent="0.25">
      <c r="A6244" s="38">
        <v>6241</v>
      </c>
      <c r="F6244" s="39"/>
      <c r="Q6244" s="39"/>
      <c r="R6244" s="40"/>
      <c r="S6244" s="40"/>
      <c r="T6244" s="39"/>
      <c r="AG6244" s="110"/>
      <c r="AH6244" s="94"/>
      <c r="AJ6244" s="97"/>
      <c r="AL6244" s="39"/>
      <c r="AP6244" s="39"/>
      <c r="AQ6244" s="77"/>
      <c r="AR6244" s="94"/>
      <c r="AT6244" s="97"/>
      <c r="BB6244" s="79"/>
      <c r="BC6244" s="94"/>
      <c r="BE6244" s="97"/>
      <c r="BF6244" s="97"/>
      <c r="BG6244" s="40"/>
      <c r="BK6244" s="40"/>
      <c r="BL6244" s="79"/>
      <c r="BM6244" s="94"/>
      <c r="BO6244" s="97"/>
      <c r="BQ6244" s="40"/>
      <c r="BR6244" s="94"/>
      <c r="BS6244" s="94"/>
      <c r="BT6244" s="94"/>
      <c r="BU6244" s="40"/>
      <c r="BV6244" s="82"/>
      <c r="BW6244" s="94"/>
      <c r="BX6244" s="48"/>
      <c r="BY6244" s="97"/>
      <c r="BZ6244" s="48"/>
      <c r="CA6244" s="40"/>
      <c r="CB6244" s="94"/>
      <c r="CC6244" s="94"/>
      <c r="CD6244" s="94"/>
      <c r="CE6244" s="40"/>
      <c r="CF6244" s="73"/>
      <c r="CG6244" s="41"/>
      <c r="CH6244" s="41"/>
      <c r="CI6244" s="41"/>
      <c r="CJ6244" s="41"/>
      <c r="CK6244" s="41"/>
      <c r="CL6244" s="68"/>
      <c r="CM6244" s="41"/>
      <c r="CN6244" s="41"/>
      <c r="CO6244" s="39"/>
      <c r="CP6244" s="78"/>
    </row>
    <row r="6245" spans="1:94" s="38" customFormat="1" x14ac:dyDescent="0.25">
      <c r="A6245" s="38">
        <v>6242</v>
      </c>
      <c r="F6245" s="39"/>
      <c r="Q6245" s="39"/>
      <c r="R6245" s="40"/>
      <c r="S6245" s="40"/>
      <c r="T6245" s="39"/>
      <c r="AG6245" s="110"/>
      <c r="AH6245" s="94"/>
      <c r="AJ6245" s="97"/>
      <c r="AL6245" s="39"/>
      <c r="AP6245" s="39"/>
      <c r="AQ6245" s="77"/>
      <c r="AR6245" s="94"/>
      <c r="AT6245" s="97"/>
      <c r="BB6245" s="79"/>
      <c r="BC6245" s="94"/>
      <c r="BE6245" s="97"/>
      <c r="BF6245" s="97"/>
      <c r="BG6245" s="40"/>
      <c r="BK6245" s="40"/>
      <c r="BL6245" s="79"/>
      <c r="BM6245" s="94"/>
      <c r="BO6245" s="97"/>
      <c r="BQ6245" s="40"/>
      <c r="BR6245" s="94"/>
      <c r="BS6245" s="94"/>
      <c r="BT6245" s="94"/>
      <c r="BU6245" s="40"/>
      <c r="BV6245" s="82"/>
      <c r="BW6245" s="94"/>
      <c r="BX6245" s="48"/>
      <c r="BY6245" s="97"/>
      <c r="BZ6245" s="48"/>
      <c r="CA6245" s="40"/>
      <c r="CB6245" s="94"/>
      <c r="CC6245" s="94"/>
      <c r="CD6245" s="94"/>
      <c r="CE6245" s="40"/>
      <c r="CF6245" s="73"/>
      <c r="CG6245" s="41"/>
      <c r="CH6245" s="41"/>
      <c r="CI6245" s="41"/>
      <c r="CJ6245" s="41"/>
      <c r="CK6245" s="41"/>
      <c r="CL6245" s="68"/>
      <c r="CM6245" s="41"/>
      <c r="CN6245" s="41"/>
      <c r="CO6245" s="39"/>
      <c r="CP6245" s="78"/>
    </row>
    <row r="6246" spans="1:94" s="38" customFormat="1" x14ac:dyDescent="0.25">
      <c r="A6246" s="38">
        <v>6243</v>
      </c>
      <c r="F6246" s="39"/>
      <c r="Q6246" s="39"/>
      <c r="R6246" s="40"/>
      <c r="S6246" s="40"/>
      <c r="T6246" s="39"/>
      <c r="AG6246" s="110"/>
      <c r="AH6246" s="94"/>
      <c r="AJ6246" s="97"/>
      <c r="AL6246" s="39"/>
      <c r="AP6246" s="39"/>
      <c r="AQ6246" s="77"/>
      <c r="AR6246" s="94"/>
      <c r="AT6246" s="97"/>
      <c r="BB6246" s="79"/>
      <c r="BC6246" s="94"/>
      <c r="BE6246" s="97"/>
      <c r="BF6246" s="97"/>
      <c r="BG6246" s="40"/>
      <c r="BK6246" s="40"/>
      <c r="BL6246" s="79"/>
      <c r="BM6246" s="94"/>
      <c r="BO6246" s="97"/>
      <c r="BQ6246" s="40"/>
      <c r="BR6246" s="94"/>
      <c r="BS6246" s="94"/>
      <c r="BT6246" s="94"/>
      <c r="BU6246" s="40"/>
      <c r="BV6246" s="82"/>
      <c r="BW6246" s="94"/>
      <c r="BX6246" s="48"/>
      <c r="BY6246" s="97"/>
      <c r="BZ6246" s="48"/>
      <c r="CA6246" s="40"/>
      <c r="CB6246" s="94"/>
      <c r="CC6246" s="94"/>
      <c r="CD6246" s="94"/>
      <c r="CE6246" s="40"/>
      <c r="CF6246" s="73"/>
      <c r="CG6246" s="41"/>
      <c r="CH6246" s="41"/>
      <c r="CI6246" s="41"/>
      <c r="CJ6246" s="41"/>
      <c r="CK6246" s="41"/>
      <c r="CL6246" s="68"/>
      <c r="CM6246" s="41"/>
      <c r="CN6246" s="41"/>
      <c r="CO6246" s="39"/>
      <c r="CP6246" s="78"/>
    </row>
    <row r="6247" spans="1:94" s="38" customFormat="1" x14ac:dyDescent="0.25">
      <c r="A6247" s="38">
        <v>6244</v>
      </c>
      <c r="F6247" s="39"/>
      <c r="Q6247" s="39"/>
      <c r="R6247" s="40"/>
      <c r="S6247" s="40"/>
      <c r="T6247" s="39"/>
      <c r="AG6247" s="110"/>
      <c r="AH6247" s="94"/>
      <c r="AJ6247" s="97"/>
      <c r="AL6247" s="39"/>
      <c r="AP6247" s="39"/>
      <c r="AQ6247" s="77"/>
      <c r="AR6247" s="94"/>
      <c r="AT6247" s="97"/>
      <c r="BB6247" s="79"/>
      <c r="BC6247" s="94"/>
      <c r="BE6247" s="97"/>
      <c r="BF6247" s="97"/>
      <c r="BG6247" s="40"/>
      <c r="BK6247" s="40"/>
      <c r="BL6247" s="79"/>
      <c r="BM6247" s="94"/>
      <c r="BO6247" s="97"/>
      <c r="BQ6247" s="40"/>
      <c r="BR6247" s="94"/>
      <c r="BS6247" s="94"/>
      <c r="BT6247" s="94"/>
      <c r="BU6247" s="40"/>
      <c r="BV6247" s="82"/>
      <c r="BW6247" s="94"/>
      <c r="BX6247" s="48"/>
      <c r="BY6247" s="97"/>
      <c r="BZ6247" s="48"/>
      <c r="CA6247" s="40"/>
      <c r="CB6247" s="94"/>
      <c r="CC6247" s="94"/>
      <c r="CD6247" s="94"/>
      <c r="CE6247" s="40"/>
      <c r="CF6247" s="73"/>
      <c r="CG6247" s="41"/>
      <c r="CH6247" s="41"/>
      <c r="CI6247" s="41"/>
      <c r="CJ6247" s="41"/>
      <c r="CK6247" s="41"/>
      <c r="CL6247" s="68"/>
      <c r="CM6247" s="41"/>
      <c r="CN6247" s="41"/>
      <c r="CO6247" s="39"/>
      <c r="CP6247" s="78"/>
    </row>
    <row r="6248" spans="1:94" s="38" customFormat="1" x14ac:dyDescent="0.25">
      <c r="A6248" s="38">
        <v>6245</v>
      </c>
      <c r="F6248" s="39"/>
      <c r="Q6248" s="39"/>
      <c r="R6248" s="40"/>
      <c r="S6248" s="40"/>
      <c r="T6248" s="39"/>
      <c r="AG6248" s="110"/>
      <c r="AH6248" s="94"/>
      <c r="AJ6248" s="97"/>
      <c r="AL6248" s="39"/>
      <c r="AP6248" s="39"/>
      <c r="AQ6248" s="77"/>
      <c r="AR6248" s="94"/>
      <c r="AT6248" s="97"/>
      <c r="BB6248" s="79"/>
      <c r="BC6248" s="94"/>
      <c r="BE6248" s="97"/>
      <c r="BF6248" s="97"/>
      <c r="BG6248" s="40"/>
      <c r="BK6248" s="40"/>
      <c r="BL6248" s="79"/>
      <c r="BM6248" s="94"/>
      <c r="BO6248" s="97"/>
      <c r="BQ6248" s="40"/>
      <c r="BR6248" s="94"/>
      <c r="BS6248" s="94"/>
      <c r="BT6248" s="94"/>
      <c r="BU6248" s="40"/>
      <c r="BV6248" s="82"/>
      <c r="BW6248" s="94"/>
      <c r="BX6248" s="48"/>
      <c r="BY6248" s="97"/>
      <c r="BZ6248" s="48"/>
      <c r="CA6248" s="40"/>
      <c r="CB6248" s="94"/>
      <c r="CC6248" s="94"/>
      <c r="CD6248" s="94"/>
      <c r="CE6248" s="40"/>
      <c r="CF6248" s="73"/>
      <c r="CG6248" s="41"/>
      <c r="CH6248" s="41"/>
      <c r="CI6248" s="41"/>
      <c r="CJ6248" s="41"/>
      <c r="CK6248" s="41"/>
      <c r="CL6248" s="68"/>
      <c r="CM6248" s="41"/>
      <c r="CN6248" s="41"/>
      <c r="CO6248" s="39"/>
      <c r="CP6248" s="78"/>
    </row>
    <row r="6249" spans="1:94" s="38" customFormat="1" x14ac:dyDescent="0.25">
      <c r="A6249" s="38">
        <v>6246</v>
      </c>
      <c r="F6249" s="39"/>
      <c r="Q6249" s="39"/>
      <c r="R6249" s="40"/>
      <c r="S6249" s="40"/>
      <c r="T6249" s="39"/>
      <c r="AG6249" s="110"/>
      <c r="AH6249" s="94"/>
      <c r="AJ6249" s="97"/>
      <c r="AL6249" s="39"/>
      <c r="AP6249" s="39"/>
      <c r="AQ6249" s="77"/>
      <c r="AR6249" s="94"/>
      <c r="AT6249" s="97"/>
      <c r="BB6249" s="79"/>
      <c r="BC6249" s="94"/>
      <c r="BE6249" s="97"/>
      <c r="BF6249" s="97"/>
      <c r="BG6249" s="40"/>
      <c r="BK6249" s="40"/>
      <c r="BL6249" s="79"/>
      <c r="BM6249" s="94"/>
      <c r="BO6249" s="97"/>
      <c r="BQ6249" s="40"/>
      <c r="BR6249" s="94"/>
      <c r="BS6249" s="94"/>
      <c r="BT6249" s="94"/>
      <c r="BU6249" s="40"/>
      <c r="BV6249" s="82"/>
      <c r="BW6249" s="94"/>
      <c r="BX6249" s="48"/>
      <c r="BY6249" s="97"/>
      <c r="BZ6249" s="48"/>
      <c r="CA6249" s="40"/>
      <c r="CB6249" s="94"/>
      <c r="CC6249" s="94"/>
      <c r="CD6249" s="94"/>
      <c r="CE6249" s="40"/>
      <c r="CF6249" s="73"/>
      <c r="CG6249" s="41"/>
      <c r="CH6249" s="41"/>
      <c r="CI6249" s="41"/>
      <c r="CJ6249" s="41"/>
      <c r="CK6249" s="41"/>
      <c r="CL6249" s="68"/>
      <c r="CM6249" s="41"/>
      <c r="CN6249" s="41"/>
      <c r="CO6249" s="39"/>
      <c r="CP6249" s="78"/>
    </row>
    <row r="6250" spans="1:94" s="38" customFormat="1" x14ac:dyDescent="0.25">
      <c r="A6250" s="38">
        <v>6247</v>
      </c>
      <c r="F6250" s="39"/>
      <c r="Q6250" s="39"/>
      <c r="R6250" s="40"/>
      <c r="S6250" s="40"/>
      <c r="T6250" s="39"/>
      <c r="AG6250" s="110"/>
      <c r="AH6250" s="94"/>
      <c r="AJ6250" s="97"/>
      <c r="AL6250" s="39"/>
      <c r="AP6250" s="39"/>
      <c r="AQ6250" s="77"/>
      <c r="AR6250" s="94"/>
      <c r="AT6250" s="97"/>
      <c r="BB6250" s="79"/>
      <c r="BC6250" s="94"/>
      <c r="BE6250" s="97"/>
      <c r="BF6250" s="97"/>
      <c r="BG6250" s="40"/>
      <c r="BK6250" s="40"/>
      <c r="BL6250" s="79"/>
      <c r="BM6250" s="94"/>
      <c r="BO6250" s="97"/>
      <c r="BQ6250" s="40"/>
      <c r="BR6250" s="94"/>
      <c r="BS6250" s="94"/>
      <c r="BT6250" s="94"/>
      <c r="BU6250" s="40"/>
      <c r="BV6250" s="82"/>
      <c r="BW6250" s="94"/>
      <c r="BX6250" s="48"/>
      <c r="BY6250" s="97"/>
      <c r="BZ6250" s="48"/>
      <c r="CA6250" s="40"/>
      <c r="CB6250" s="94"/>
      <c r="CC6250" s="94"/>
      <c r="CD6250" s="94"/>
      <c r="CE6250" s="40"/>
      <c r="CF6250" s="73"/>
      <c r="CG6250" s="41"/>
      <c r="CH6250" s="41"/>
      <c r="CI6250" s="41"/>
      <c r="CJ6250" s="41"/>
      <c r="CK6250" s="41"/>
      <c r="CL6250" s="68"/>
      <c r="CM6250" s="41"/>
      <c r="CN6250" s="41"/>
      <c r="CO6250" s="39"/>
      <c r="CP6250" s="78"/>
    </row>
    <row r="6251" spans="1:94" s="38" customFormat="1" x14ac:dyDescent="0.25">
      <c r="A6251" s="38">
        <v>6248</v>
      </c>
      <c r="F6251" s="39"/>
      <c r="Q6251" s="39"/>
      <c r="R6251" s="40"/>
      <c r="S6251" s="40"/>
      <c r="T6251" s="39"/>
      <c r="AG6251" s="110"/>
      <c r="AH6251" s="94"/>
      <c r="AJ6251" s="97"/>
      <c r="AL6251" s="39"/>
      <c r="AP6251" s="39"/>
      <c r="AQ6251" s="77"/>
      <c r="AR6251" s="94"/>
      <c r="AT6251" s="97"/>
      <c r="BB6251" s="79"/>
      <c r="BC6251" s="94"/>
      <c r="BE6251" s="97"/>
      <c r="BF6251" s="97"/>
      <c r="BG6251" s="40"/>
      <c r="BK6251" s="40"/>
      <c r="BL6251" s="79"/>
      <c r="BM6251" s="94"/>
      <c r="BO6251" s="97"/>
      <c r="BQ6251" s="40"/>
      <c r="BR6251" s="94"/>
      <c r="BS6251" s="94"/>
      <c r="BT6251" s="94"/>
      <c r="BU6251" s="40"/>
      <c r="BV6251" s="82"/>
      <c r="BW6251" s="94"/>
      <c r="BX6251" s="48"/>
      <c r="BY6251" s="97"/>
      <c r="BZ6251" s="48"/>
      <c r="CA6251" s="40"/>
      <c r="CB6251" s="94"/>
      <c r="CC6251" s="94"/>
      <c r="CD6251" s="94"/>
      <c r="CE6251" s="40"/>
      <c r="CF6251" s="73"/>
      <c r="CG6251" s="41"/>
      <c r="CH6251" s="41"/>
      <c r="CI6251" s="41"/>
      <c r="CJ6251" s="41"/>
      <c r="CK6251" s="41"/>
      <c r="CL6251" s="68"/>
      <c r="CM6251" s="41"/>
      <c r="CN6251" s="41"/>
      <c r="CO6251" s="39"/>
      <c r="CP6251" s="78"/>
    </row>
    <row r="6252" spans="1:94" s="38" customFormat="1" x14ac:dyDescent="0.25">
      <c r="A6252" s="38">
        <v>6249</v>
      </c>
      <c r="F6252" s="39"/>
      <c r="Q6252" s="39"/>
      <c r="R6252" s="40"/>
      <c r="S6252" s="40"/>
      <c r="T6252" s="39"/>
      <c r="AG6252" s="110"/>
      <c r="AH6252" s="94"/>
      <c r="AJ6252" s="97"/>
      <c r="AL6252" s="39"/>
      <c r="AP6252" s="39"/>
      <c r="AQ6252" s="77"/>
      <c r="AR6252" s="94"/>
      <c r="AT6252" s="97"/>
      <c r="BB6252" s="79"/>
      <c r="BC6252" s="94"/>
      <c r="BE6252" s="97"/>
      <c r="BF6252" s="97"/>
      <c r="BG6252" s="40"/>
      <c r="BK6252" s="40"/>
      <c r="BL6252" s="79"/>
      <c r="BM6252" s="94"/>
      <c r="BO6252" s="97"/>
      <c r="BQ6252" s="40"/>
      <c r="BR6252" s="94"/>
      <c r="BS6252" s="94"/>
      <c r="BT6252" s="94"/>
      <c r="BU6252" s="40"/>
      <c r="BV6252" s="82"/>
      <c r="BW6252" s="94"/>
      <c r="BX6252" s="48"/>
      <c r="BY6252" s="97"/>
      <c r="BZ6252" s="48"/>
      <c r="CA6252" s="40"/>
      <c r="CB6252" s="94"/>
      <c r="CC6252" s="94"/>
      <c r="CD6252" s="94"/>
      <c r="CE6252" s="40"/>
      <c r="CF6252" s="73"/>
      <c r="CG6252" s="41"/>
      <c r="CH6252" s="41"/>
      <c r="CI6252" s="41"/>
      <c r="CJ6252" s="41"/>
      <c r="CK6252" s="41"/>
      <c r="CL6252" s="68"/>
      <c r="CM6252" s="41"/>
      <c r="CN6252" s="41"/>
      <c r="CO6252" s="39"/>
      <c r="CP6252" s="78"/>
    </row>
    <row r="6253" spans="1:94" s="38" customFormat="1" x14ac:dyDescent="0.25">
      <c r="A6253" s="38">
        <v>6250</v>
      </c>
      <c r="F6253" s="39"/>
      <c r="Q6253" s="39"/>
      <c r="R6253" s="40"/>
      <c r="S6253" s="40"/>
      <c r="T6253" s="39"/>
      <c r="AG6253" s="110"/>
      <c r="AH6253" s="94"/>
      <c r="AJ6253" s="97"/>
      <c r="AL6253" s="39"/>
      <c r="AP6253" s="39"/>
      <c r="AQ6253" s="77"/>
      <c r="AR6253" s="94"/>
      <c r="AT6253" s="97"/>
      <c r="BB6253" s="79"/>
      <c r="BC6253" s="94"/>
      <c r="BE6253" s="97"/>
      <c r="BF6253" s="97"/>
      <c r="BG6253" s="40"/>
      <c r="BK6253" s="40"/>
      <c r="BL6253" s="79"/>
      <c r="BM6253" s="94"/>
      <c r="BO6253" s="97"/>
      <c r="BQ6253" s="40"/>
      <c r="BR6253" s="94"/>
      <c r="BS6253" s="94"/>
      <c r="BT6253" s="94"/>
      <c r="BU6253" s="40"/>
      <c r="BV6253" s="82"/>
      <c r="BW6253" s="94"/>
      <c r="BX6253" s="48"/>
      <c r="BY6253" s="97"/>
      <c r="BZ6253" s="48"/>
      <c r="CA6253" s="40"/>
      <c r="CB6253" s="94"/>
      <c r="CC6253" s="94"/>
      <c r="CD6253" s="94"/>
      <c r="CE6253" s="40"/>
      <c r="CF6253" s="73"/>
      <c r="CG6253" s="41"/>
      <c r="CH6253" s="41"/>
      <c r="CI6253" s="41"/>
      <c r="CJ6253" s="41"/>
      <c r="CK6253" s="41"/>
      <c r="CL6253" s="68"/>
      <c r="CM6253" s="41"/>
      <c r="CN6253" s="41"/>
      <c r="CO6253" s="39"/>
      <c r="CP6253" s="78"/>
    </row>
    <row r="6254" spans="1:94" s="38" customFormat="1" x14ac:dyDescent="0.25">
      <c r="A6254" s="38">
        <v>6251</v>
      </c>
      <c r="F6254" s="39"/>
      <c r="Q6254" s="39"/>
      <c r="R6254" s="40"/>
      <c r="S6254" s="40"/>
      <c r="T6254" s="39"/>
      <c r="AG6254" s="110"/>
      <c r="AH6254" s="94"/>
      <c r="AJ6254" s="97"/>
      <c r="AL6254" s="39"/>
      <c r="AP6254" s="39"/>
      <c r="AQ6254" s="77"/>
      <c r="AR6254" s="94"/>
      <c r="AT6254" s="97"/>
      <c r="BB6254" s="79"/>
      <c r="BC6254" s="94"/>
      <c r="BE6254" s="97"/>
      <c r="BF6254" s="97"/>
      <c r="BG6254" s="40"/>
      <c r="BK6254" s="40"/>
      <c r="BL6254" s="79"/>
      <c r="BM6254" s="94"/>
      <c r="BO6254" s="97"/>
      <c r="BQ6254" s="40"/>
      <c r="BR6254" s="94"/>
      <c r="BS6254" s="94"/>
      <c r="BT6254" s="94"/>
      <c r="BU6254" s="40"/>
      <c r="BV6254" s="82"/>
      <c r="BW6254" s="94"/>
      <c r="BX6254" s="48"/>
      <c r="BY6254" s="97"/>
      <c r="BZ6254" s="48"/>
      <c r="CA6254" s="40"/>
      <c r="CB6254" s="94"/>
      <c r="CC6254" s="94"/>
      <c r="CD6254" s="94"/>
      <c r="CE6254" s="40"/>
      <c r="CF6254" s="73"/>
      <c r="CG6254" s="41"/>
      <c r="CH6254" s="41"/>
      <c r="CI6254" s="41"/>
      <c r="CJ6254" s="41"/>
      <c r="CK6254" s="41"/>
      <c r="CL6254" s="68"/>
      <c r="CM6254" s="41"/>
      <c r="CN6254" s="41"/>
      <c r="CO6254" s="39"/>
      <c r="CP6254" s="78"/>
    </row>
    <row r="6255" spans="1:94" s="38" customFormat="1" x14ac:dyDescent="0.25">
      <c r="A6255" s="38">
        <v>6252</v>
      </c>
      <c r="F6255" s="39"/>
      <c r="Q6255" s="39"/>
      <c r="R6255" s="40"/>
      <c r="S6255" s="40"/>
      <c r="T6255" s="39"/>
      <c r="AG6255" s="110"/>
      <c r="AH6255" s="94"/>
      <c r="AJ6255" s="97"/>
      <c r="AL6255" s="39"/>
      <c r="AP6255" s="39"/>
      <c r="AQ6255" s="77"/>
      <c r="AR6255" s="94"/>
      <c r="AT6255" s="97"/>
      <c r="BB6255" s="79"/>
      <c r="BC6255" s="94"/>
      <c r="BE6255" s="97"/>
      <c r="BF6255" s="97"/>
      <c r="BG6255" s="40"/>
      <c r="BK6255" s="40"/>
      <c r="BL6255" s="79"/>
      <c r="BM6255" s="94"/>
      <c r="BO6255" s="97"/>
      <c r="BQ6255" s="40"/>
      <c r="BR6255" s="94"/>
      <c r="BS6255" s="94"/>
      <c r="BT6255" s="94"/>
      <c r="BU6255" s="40"/>
      <c r="BV6255" s="82"/>
      <c r="BW6255" s="94"/>
      <c r="BX6255" s="48"/>
      <c r="BY6255" s="97"/>
      <c r="BZ6255" s="48"/>
      <c r="CA6255" s="40"/>
      <c r="CB6255" s="94"/>
      <c r="CC6255" s="94"/>
      <c r="CD6255" s="94"/>
      <c r="CE6255" s="40"/>
      <c r="CF6255" s="73"/>
      <c r="CG6255" s="41"/>
      <c r="CH6255" s="41"/>
      <c r="CI6255" s="41"/>
      <c r="CJ6255" s="41"/>
      <c r="CK6255" s="41"/>
      <c r="CL6255" s="68"/>
      <c r="CM6255" s="41"/>
      <c r="CN6255" s="41"/>
      <c r="CO6255" s="39"/>
      <c r="CP6255" s="78"/>
    </row>
    <row r="6256" spans="1:94" s="38" customFormat="1" x14ac:dyDescent="0.25">
      <c r="A6256" s="38">
        <v>6253</v>
      </c>
      <c r="F6256" s="39"/>
      <c r="Q6256" s="39"/>
      <c r="R6256" s="40"/>
      <c r="S6256" s="40"/>
      <c r="T6256" s="39"/>
      <c r="AG6256" s="110"/>
      <c r="AH6256" s="94"/>
      <c r="AJ6256" s="97"/>
      <c r="AL6256" s="39"/>
      <c r="AP6256" s="39"/>
      <c r="AQ6256" s="77"/>
      <c r="AR6256" s="94"/>
      <c r="AT6256" s="97"/>
      <c r="BB6256" s="79"/>
      <c r="BC6256" s="94"/>
      <c r="BE6256" s="97"/>
      <c r="BF6256" s="97"/>
      <c r="BG6256" s="40"/>
      <c r="BK6256" s="40"/>
      <c r="BL6256" s="79"/>
      <c r="BM6256" s="94"/>
      <c r="BO6256" s="97"/>
      <c r="BQ6256" s="40"/>
      <c r="BR6256" s="94"/>
      <c r="BS6256" s="94"/>
      <c r="BT6256" s="94"/>
      <c r="BU6256" s="40"/>
      <c r="BV6256" s="82"/>
      <c r="BW6256" s="94"/>
      <c r="BX6256" s="48"/>
      <c r="BY6256" s="97"/>
      <c r="BZ6256" s="48"/>
      <c r="CA6256" s="40"/>
      <c r="CB6256" s="94"/>
      <c r="CC6256" s="94"/>
      <c r="CD6256" s="94"/>
      <c r="CE6256" s="40"/>
      <c r="CF6256" s="73"/>
      <c r="CG6256" s="41"/>
      <c r="CH6256" s="41"/>
      <c r="CI6256" s="41"/>
      <c r="CJ6256" s="41"/>
      <c r="CK6256" s="41"/>
      <c r="CL6256" s="68"/>
      <c r="CM6256" s="41"/>
      <c r="CN6256" s="41"/>
      <c r="CO6256" s="39"/>
      <c r="CP6256" s="78"/>
    </row>
    <row r="6257" spans="1:94" s="38" customFormat="1" x14ac:dyDescent="0.25">
      <c r="A6257" s="38">
        <v>6254</v>
      </c>
      <c r="F6257" s="39"/>
      <c r="Q6257" s="39"/>
      <c r="R6257" s="40"/>
      <c r="S6257" s="40"/>
      <c r="T6257" s="39"/>
      <c r="AG6257" s="110"/>
      <c r="AH6257" s="94"/>
      <c r="AJ6257" s="97"/>
      <c r="AL6257" s="39"/>
      <c r="AP6257" s="39"/>
      <c r="AQ6257" s="77"/>
      <c r="AR6257" s="94"/>
      <c r="AT6257" s="97"/>
      <c r="BB6257" s="79"/>
      <c r="BC6257" s="94"/>
      <c r="BE6257" s="97"/>
      <c r="BF6257" s="97"/>
      <c r="BG6257" s="40"/>
      <c r="BK6257" s="40"/>
      <c r="BL6257" s="79"/>
      <c r="BM6257" s="94"/>
      <c r="BO6257" s="97"/>
      <c r="BQ6257" s="40"/>
      <c r="BR6257" s="94"/>
      <c r="BS6257" s="94"/>
      <c r="BT6257" s="94"/>
      <c r="BU6257" s="40"/>
      <c r="BV6257" s="82"/>
      <c r="BW6257" s="94"/>
      <c r="BX6257" s="48"/>
      <c r="BY6257" s="97"/>
      <c r="BZ6257" s="48"/>
      <c r="CA6257" s="40"/>
      <c r="CB6257" s="94"/>
      <c r="CC6257" s="94"/>
      <c r="CD6257" s="94"/>
      <c r="CE6257" s="40"/>
      <c r="CF6257" s="73"/>
      <c r="CG6257" s="41"/>
      <c r="CH6257" s="41"/>
      <c r="CI6257" s="41"/>
      <c r="CJ6257" s="41"/>
      <c r="CK6257" s="41"/>
      <c r="CL6257" s="68"/>
      <c r="CM6257" s="41"/>
      <c r="CN6257" s="41"/>
      <c r="CO6257" s="39"/>
      <c r="CP6257" s="78"/>
    </row>
    <row r="6258" spans="1:94" s="38" customFormat="1" x14ac:dyDescent="0.25">
      <c r="A6258" s="38">
        <v>6255</v>
      </c>
      <c r="F6258" s="39"/>
      <c r="Q6258" s="39"/>
      <c r="R6258" s="40"/>
      <c r="S6258" s="40"/>
      <c r="T6258" s="39"/>
      <c r="AG6258" s="110"/>
      <c r="AH6258" s="94"/>
      <c r="AJ6258" s="97"/>
      <c r="AL6258" s="39"/>
      <c r="AP6258" s="39"/>
      <c r="AQ6258" s="77"/>
      <c r="AR6258" s="94"/>
      <c r="AT6258" s="97"/>
      <c r="BB6258" s="79"/>
      <c r="BC6258" s="94"/>
      <c r="BE6258" s="97"/>
      <c r="BF6258" s="97"/>
      <c r="BG6258" s="40"/>
      <c r="BK6258" s="40"/>
      <c r="BL6258" s="79"/>
      <c r="BM6258" s="94"/>
      <c r="BO6258" s="97"/>
      <c r="BQ6258" s="40"/>
      <c r="BR6258" s="94"/>
      <c r="BS6258" s="94"/>
      <c r="BT6258" s="94"/>
      <c r="BU6258" s="40"/>
      <c r="BV6258" s="82"/>
      <c r="BW6258" s="94"/>
      <c r="BX6258" s="48"/>
      <c r="BY6258" s="97"/>
      <c r="BZ6258" s="48"/>
      <c r="CA6258" s="40"/>
      <c r="CB6258" s="94"/>
      <c r="CC6258" s="94"/>
      <c r="CD6258" s="94"/>
      <c r="CE6258" s="40"/>
      <c r="CF6258" s="73"/>
      <c r="CG6258" s="41"/>
      <c r="CH6258" s="41"/>
      <c r="CI6258" s="41"/>
      <c r="CJ6258" s="41"/>
      <c r="CK6258" s="41"/>
      <c r="CL6258" s="68"/>
      <c r="CM6258" s="41"/>
      <c r="CN6258" s="41"/>
      <c r="CO6258" s="39"/>
      <c r="CP6258" s="78"/>
    </row>
    <row r="6259" spans="1:94" s="38" customFormat="1" x14ac:dyDescent="0.25">
      <c r="A6259" s="38">
        <v>6256</v>
      </c>
      <c r="F6259" s="39"/>
      <c r="Q6259" s="39"/>
      <c r="R6259" s="40"/>
      <c r="S6259" s="40"/>
      <c r="T6259" s="39"/>
      <c r="AG6259" s="110"/>
      <c r="AH6259" s="94"/>
      <c r="AJ6259" s="97"/>
      <c r="AL6259" s="39"/>
      <c r="AP6259" s="39"/>
      <c r="AQ6259" s="77"/>
      <c r="AR6259" s="94"/>
      <c r="AT6259" s="97"/>
      <c r="BB6259" s="79"/>
      <c r="BC6259" s="94"/>
      <c r="BE6259" s="97"/>
      <c r="BF6259" s="97"/>
      <c r="BG6259" s="40"/>
      <c r="BK6259" s="40"/>
      <c r="BL6259" s="79"/>
      <c r="BM6259" s="94"/>
      <c r="BO6259" s="97"/>
      <c r="BQ6259" s="40"/>
      <c r="BR6259" s="94"/>
      <c r="BS6259" s="94"/>
      <c r="BT6259" s="94"/>
      <c r="BU6259" s="40"/>
      <c r="BV6259" s="82"/>
      <c r="BW6259" s="94"/>
      <c r="BX6259" s="48"/>
      <c r="BY6259" s="97"/>
      <c r="BZ6259" s="48"/>
      <c r="CA6259" s="40"/>
      <c r="CB6259" s="94"/>
      <c r="CC6259" s="94"/>
      <c r="CD6259" s="94"/>
      <c r="CE6259" s="40"/>
      <c r="CF6259" s="73"/>
      <c r="CG6259" s="41"/>
      <c r="CH6259" s="41"/>
      <c r="CI6259" s="41"/>
      <c r="CJ6259" s="41"/>
      <c r="CK6259" s="41"/>
      <c r="CL6259" s="68"/>
      <c r="CM6259" s="41"/>
      <c r="CN6259" s="41"/>
      <c r="CO6259" s="39"/>
      <c r="CP6259" s="78"/>
    </row>
    <row r="6260" spans="1:94" s="38" customFormat="1" x14ac:dyDescent="0.25">
      <c r="A6260" s="38">
        <v>6257</v>
      </c>
      <c r="F6260" s="39"/>
      <c r="Q6260" s="39"/>
      <c r="R6260" s="40"/>
      <c r="S6260" s="40"/>
      <c r="T6260" s="39"/>
      <c r="AG6260" s="110"/>
      <c r="AH6260" s="94"/>
      <c r="AJ6260" s="97"/>
      <c r="AL6260" s="39"/>
      <c r="AP6260" s="39"/>
      <c r="AQ6260" s="77"/>
      <c r="AR6260" s="94"/>
      <c r="AT6260" s="97"/>
      <c r="BB6260" s="79"/>
      <c r="BC6260" s="94"/>
      <c r="BE6260" s="97"/>
      <c r="BF6260" s="97"/>
      <c r="BG6260" s="40"/>
      <c r="BK6260" s="40"/>
      <c r="BL6260" s="79"/>
      <c r="BM6260" s="94"/>
      <c r="BO6260" s="97"/>
      <c r="BQ6260" s="40"/>
      <c r="BR6260" s="94"/>
      <c r="BS6260" s="94"/>
      <c r="BT6260" s="94"/>
      <c r="BU6260" s="40"/>
      <c r="BV6260" s="82"/>
      <c r="BW6260" s="94"/>
      <c r="BX6260" s="48"/>
      <c r="BY6260" s="97"/>
      <c r="BZ6260" s="48"/>
      <c r="CA6260" s="40"/>
      <c r="CB6260" s="94"/>
      <c r="CC6260" s="94"/>
      <c r="CD6260" s="94"/>
      <c r="CE6260" s="40"/>
      <c r="CF6260" s="73"/>
      <c r="CG6260" s="41"/>
      <c r="CH6260" s="41"/>
      <c r="CI6260" s="41"/>
      <c r="CJ6260" s="41"/>
      <c r="CK6260" s="41"/>
      <c r="CL6260" s="68"/>
      <c r="CM6260" s="41"/>
      <c r="CN6260" s="41"/>
      <c r="CO6260" s="39"/>
      <c r="CP6260" s="78"/>
    </row>
    <row r="6261" spans="1:94" s="38" customFormat="1" x14ac:dyDescent="0.25">
      <c r="A6261" s="38">
        <v>6258</v>
      </c>
      <c r="F6261" s="39"/>
      <c r="Q6261" s="39"/>
      <c r="R6261" s="40"/>
      <c r="S6261" s="40"/>
      <c r="T6261" s="39"/>
      <c r="AG6261" s="110"/>
      <c r="AH6261" s="94"/>
      <c r="AJ6261" s="97"/>
      <c r="AL6261" s="39"/>
      <c r="AP6261" s="39"/>
      <c r="AQ6261" s="77"/>
      <c r="AR6261" s="94"/>
      <c r="AT6261" s="97"/>
      <c r="BB6261" s="79"/>
      <c r="BC6261" s="94"/>
      <c r="BE6261" s="97"/>
      <c r="BF6261" s="97"/>
      <c r="BG6261" s="40"/>
      <c r="BK6261" s="40"/>
      <c r="BL6261" s="79"/>
      <c r="BM6261" s="94"/>
      <c r="BO6261" s="97"/>
      <c r="BQ6261" s="40"/>
      <c r="BR6261" s="94"/>
      <c r="BS6261" s="94"/>
      <c r="BT6261" s="94"/>
      <c r="BU6261" s="40"/>
      <c r="BV6261" s="82"/>
      <c r="BW6261" s="94"/>
      <c r="BX6261" s="48"/>
      <c r="BY6261" s="97"/>
      <c r="BZ6261" s="48"/>
      <c r="CA6261" s="40"/>
      <c r="CB6261" s="94"/>
      <c r="CC6261" s="94"/>
      <c r="CD6261" s="94"/>
      <c r="CE6261" s="40"/>
      <c r="CF6261" s="73"/>
      <c r="CG6261" s="41"/>
      <c r="CH6261" s="41"/>
      <c r="CI6261" s="41"/>
      <c r="CJ6261" s="41"/>
      <c r="CK6261" s="41"/>
      <c r="CL6261" s="68"/>
      <c r="CM6261" s="41"/>
      <c r="CN6261" s="41"/>
      <c r="CO6261" s="39"/>
      <c r="CP6261" s="78"/>
    </row>
    <row r="6262" spans="1:94" s="38" customFormat="1" x14ac:dyDescent="0.25">
      <c r="A6262" s="38">
        <v>6259</v>
      </c>
      <c r="F6262" s="39"/>
      <c r="Q6262" s="39"/>
      <c r="R6262" s="40"/>
      <c r="S6262" s="40"/>
      <c r="T6262" s="39"/>
      <c r="AG6262" s="110"/>
      <c r="AH6262" s="94"/>
      <c r="AJ6262" s="97"/>
      <c r="AL6262" s="39"/>
      <c r="AP6262" s="39"/>
      <c r="AQ6262" s="77"/>
      <c r="AR6262" s="94"/>
      <c r="AT6262" s="97"/>
      <c r="BB6262" s="79"/>
      <c r="BC6262" s="94"/>
      <c r="BE6262" s="97"/>
      <c r="BF6262" s="97"/>
      <c r="BG6262" s="40"/>
      <c r="BK6262" s="40"/>
      <c r="BL6262" s="79"/>
      <c r="BM6262" s="94"/>
      <c r="BO6262" s="97"/>
      <c r="BQ6262" s="40"/>
      <c r="BR6262" s="94"/>
      <c r="BS6262" s="94"/>
      <c r="BT6262" s="94"/>
      <c r="BU6262" s="40"/>
      <c r="BV6262" s="82"/>
      <c r="BW6262" s="94"/>
      <c r="BX6262" s="48"/>
      <c r="BY6262" s="97"/>
      <c r="BZ6262" s="48"/>
      <c r="CA6262" s="40"/>
      <c r="CB6262" s="94"/>
      <c r="CC6262" s="94"/>
      <c r="CD6262" s="94"/>
      <c r="CE6262" s="40"/>
      <c r="CF6262" s="73"/>
      <c r="CG6262" s="41"/>
      <c r="CH6262" s="41"/>
      <c r="CI6262" s="41"/>
      <c r="CJ6262" s="41"/>
      <c r="CK6262" s="41"/>
      <c r="CL6262" s="68"/>
      <c r="CM6262" s="41"/>
      <c r="CN6262" s="41"/>
      <c r="CO6262" s="39"/>
      <c r="CP6262" s="78"/>
    </row>
    <row r="6263" spans="1:94" s="38" customFormat="1" x14ac:dyDescent="0.25">
      <c r="A6263" s="38">
        <v>6260</v>
      </c>
      <c r="F6263" s="39"/>
      <c r="Q6263" s="39"/>
      <c r="R6263" s="40"/>
      <c r="S6263" s="40"/>
      <c r="T6263" s="39"/>
      <c r="AG6263" s="110"/>
      <c r="AH6263" s="94"/>
      <c r="AJ6263" s="97"/>
      <c r="AL6263" s="39"/>
      <c r="AP6263" s="39"/>
      <c r="AQ6263" s="77"/>
      <c r="AR6263" s="94"/>
      <c r="AT6263" s="97"/>
      <c r="BB6263" s="79"/>
      <c r="BC6263" s="94"/>
      <c r="BE6263" s="97"/>
      <c r="BF6263" s="97"/>
      <c r="BG6263" s="40"/>
      <c r="BK6263" s="40"/>
      <c r="BL6263" s="79"/>
      <c r="BM6263" s="94"/>
      <c r="BO6263" s="97"/>
      <c r="BQ6263" s="40"/>
      <c r="BR6263" s="94"/>
      <c r="BS6263" s="94"/>
      <c r="BT6263" s="94"/>
      <c r="BU6263" s="40"/>
      <c r="BV6263" s="82"/>
      <c r="BW6263" s="94"/>
      <c r="BX6263" s="48"/>
      <c r="BY6263" s="97"/>
      <c r="BZ6263" s="48"/>
      <c r="CA6263" s="40"/>
      <c r="CB6263" s="94"/>
      <c r="CC6263" s="94"/>
      <c r="CD6263" s="94"/>
      <c r="CE6263" s="40"/>
      <c r="CF6263" s="73"/>
      <c r="CG6263" s="41"/>
      <c r="CH6263" s="41"/>
      <c r="CI6263" s="41"/>
      <c r="CJ6263" s="41"/>
      <c r="CK6263" s="41"/>
      <c r="CL6263" s="68"/>
      <c r="CM6263" s="41"/>
      <c r="CN6263" s="41"/>
      <c r="CO6263" s="39"/>
      <c r="CP6263" s="78"/>
    </row>
    <row r="6264" spans="1:94" s="38" customFormat="1" x14ac:dyDescent="0.25">
      <c r="A6264" s="38">
        <v>6261</v>
      </c>
      <c r="F6264" s="39"/>
      <c r="Q6264" s="39"/>
      <c r="R6264" s="40"/>
      <c r="S6264" s="40"/>
      <c r="T6264" s="39"/>
      <c r="AG6264" s="110"/>
      <c r="AH6264" s="94"/>
      <c r="AJ6264" s="97"/>
      <c r="AL6264" s="39"/>
      <c r="AP6264" s="39"/>
      <c r="AQ6264" s="77"/>
      <c r="AR6264" s="94"/>
      <c r="AT6264" s="97"/>
      <c r="BB6264" s="79"/>
      <c r="BC6264" s="94"/>
      <c r="BE6264" s="97"/>
      <c r="BF6264" s="97"/>
      <c r="BG6264" s="40"/>
      <c r="BK6264" s="40"/>
      <c r="BL6264" s="79"/>
      <c r="BM6264" s="94"/>
      <c r="BO6264" s="97"/>
      <c r="BQ6264" s="40"/>
      <c r="BR6264" s="94"/>
      <c r="BS6264" s="94"/>
      <c r="BT6264" s="94"/>
      <c r="BU6264" s="40"/>
      <c r="BV6264" s="82"/>
      <c r="BW6264" s="94"/>
      <c r="BX6264" s="48"/>
      <c r="BY6264" s="97"/>
      <c r="BZ6264" s="48"/>
      <c r="CA6264" s="40"/>
      <c r="CB6264" s="94"/>
      <c r="CC6264" s="94"/>
      <c r="CD6264" s="94"/>
      <c r="CE6264" s="40"/>
      <c r="CF6264" s="73"/>
      <c r="CG6264" s="41"/>
      <c r="CH6264" s="41"/>
      <c r="CI6264" s="41"/>
      <c r="CJ6264" s="41"/>
      <c r="CK6264" s="41"/>
      <c r="CL6264" s="68"/>
      <c r="CM6264" s="41"/>
      <c r="CN6264" s="41"/>
      <c r="CO6264" s="39"/>
      <c r="CP6264" s="78"/>
    </row>
    <row r="6265" spans="1:94" s="38" customFormat="1" x14ac:dyDescent="0.25">
      <c r="A6265" s="38">
        <v>6262</v>
      </c>
      <c r="F6265" s="39"/>
      <c r="Q6265" s="39"/>
      <c r="R6265" s="40"/>
      <c r="S6265" s="40"/>
      <c r="T6265" s="39"/>
      <c r="AG6265" s="110"/>
      <c r="AH6265" s="94"/>
      <c r="AJ6265" s="97"/>
      <c r="AL6265" s="39"/>
      <c r="AP6265" s="39"/>
      <c r="AQ6265" s="77"/>
      <c r="AR6265" s="94"/>
      <c r="AT6265" s="97"/>
      <c r="BB6265" s="79"/>
      <c r="BC6265" s="94"/>
      <c r="BE6265" s="97"/>
      <c r="BF6265" s="97"/>
      <c r="BG6265" s="40"/>
      <c r="BK6265" s="40"/>
      <c r="BL6265" s="79"/>
      <c r="BM6265" s="94"/>
      <c r="BO6265" s="97"/>
      <c r="BQ6265" s="40"/>
      <c r="BR6265" s="94"/>
      <c r="BS6265" s="94"/>
      <c r="BT6265" s="94"/>
      <c r="BU6265" s="40"/>
      <c r="BV6265" s="82"/>
      <c r="BW6265" s="94"/>
      <c r="BX6265" s="48"/>
      <c r="BY6265" s="97"/>
      <c r="BZ6265" s="48"/>
      <c r="CA6265" s="40"/>
      <c r="CB6265" s="94"/>
      <c r="CC6265" s="94"/>
      <c r="CD6265" s="94"/>
      <c r="CE6265" s="40"/>
      <c r="CF6265" s="73"/>
      <c r="CG6265" s="41"/>
      <c r="CH6265" s="41"/>
      <c r="CI6265" s="41"/>
      <c r="CJ6265" s="41"/>
      <c r="CK6265" s="41"/>
      <c r="CL6265" s="68"/>
      <c r="CM6265" s="41"/>
      <c r="CN6265" s="41"/>
      <c r="CO6265" s="39"/>
      <c r="CP6265" s="78"/>
    </row>
    <row r="6266" spans="1:94" s="38" customFormat="1" x14ac:dyDescent="0.25">
      <c r="A6266" s="38">
        <v>6263</v>
      </c>
      <c r="F6266" s="39"/>
      <c r="Q6266" s="39"/>
      <c r="R6266" s="40"/>
      <c r="S6266" s="40"/>
      <c r="T6266" s="39"/>
      <c r="AG6266" s="110"/>
      <c r="AH6266" s="94"/>
      <c r="AJ6266" s="97"/>
      <c r="AL6266" s="39"/>
      <c r="AP6266" s="39"/>
      <c r="AQ6266" s="77"/>
      <c r="AR6266" s="94"/>
      <c r="AT6266" s="97"/>
      <c r="BB6266" s="79"/>
      <c r="BC6266" s="94"/>
      <c r="BE6266" s="97"/>
      <c r="BF6266" s="97"/>
      <c r="BG6266" s="40"/>
      <c r="BK6266" s="40"/>
      <c r="BL6266" s="79"/>
      <c r="BM6266" s="94"/>
      <c r="BO6266" s="97"/>
      <c r="BQ6266" s="40"/>
      <c r="BR6266" s="94"/>
      <c r="BS6266" s="94"/>
      <c r="BT6266" s="94"/>
      <c r="BU6266" s="40"/>
      <c r="BV6266" s="82"/>
      <c r="BW6266" s="94"/>
      <c r="BX6266" s="48"/>
      <c r="BY6266" s="97"/>
      <c r="BZ6266" s="48"/>
      <c r="CA6266" s="40"/>
      <c r="CB6266" s="94"/>
      <c r="CC6266" s="94"/>
      <c r="CD6266" s="94"/>
      <c r="CE6266" s="40"/>
      <c r="CF6266" s="73"/>
      <c r="CG6266" s="41"/>
      <c r="CH6266" s="41"/>
      <c r="CI6266" s="41"/>
      <c r="CJ6266" s="41"/>
      <c r="CK6266" s="41"/>
      <c r="CL6266" s="68"/>
      <c r="CM6266" s="41"/>
      <c r="CN6266" s="41"/>
      <c r="CO6266" s="39"/>
      <c r="CP6266" s="78"/>
    </row>
    <row r="6267" spans="1:94" s="38" customFormat="1" x14ac:dyDescent="0.25">
      <c r="A6267" s="38">
        <v>6264</v>
      </c>
      <c r="F6267" s="39"/>
      <c r="Q6267" s="39"/>
      <c r="R6267" s="40"/>
      <c r="S6267" s="40"/>
      <c r="T6267" s="39"/>
      <c r="AG6267" s="110"/>
      <c r="AH6267" s="94"/>
      <c r="AJ6267" s="97"/>
      <c r="AL6267" s="39"/>
      <c r="AP6267" s="39"/>
      <c r="AQ6267" s="77"/>
      <c r="AR6267" s="94"/>
      <c r="AT6267" s="97"/>
      <c r="BB6267" s="79"/>
      <c r="BC6267" s="94"/>
      <c r="BE6267" s="97"/>
      <c r="BF6267" s="97"/>
      <c r="BG6267" s="40"/>
      <c r="BK6267" s="40"/>
      <c r="BL6267" s="79"/>
      <c r="BM6267" s="94"/>
      <c r="BO6267" s="97"/>
      <c r="BQ6267" s="40"/>
      <c r="BR6267" s="94"/>
      <c r="BS6267" s="94"/>
      <c r="BT6267" s="94"/>
      <c r="BU6267" s="40"/>
      <c r="BV6267" s="82"/>
      <c r="BW6267" s="94"/>
      <c r="BX6267" s="48"/>
      <c r="BY6267" s="97"/>
      <c r="BZ6267" s="48"/>
      <c r="CA6267" s="40"/>
      <c r="CB6267" s="94"/>
      <c r="CC6267" s="94"/>
      <c r="CD6267" s="94"/>
      <c r="CE6267" s="40"/>
      <c r="CF6267" s="73"/>
      <c r="CG6267" s="41"/>
      <c r="CH6267" s="41"/>
      <c r="CI6267" s="41"/>
      <c r="CJ6267" s="41"/>
      <c r="CK6267" s="41"/>
      <c r="CL6267" s="68"/>
      <c r="CM6267" s="41"/>
      <c r="CN6267" s="41"/>
      <c r="CO6267" s="39"/>
      <c r="CP6267" s="78"/>
    </row>
    <row r="6268" spans="1:94" s="38" customFormat="1" x14ac:dyDescent="0.25">
      <c r="A6268" s="38">
        <v>6265</v>
      </c>
      <c r="F6268" s="39"/>
      <c r="Q6268" s="39"/>
      <c r="R6268" s="40"/>
      <c r="S6268" s="40"/>
      <c r="T6268" s="39"/>
      <c r="AG6268" s="110"/>
      <c r="AH6268" s="94"/>
      <c r="AJ6268" s="97"/>
      <c r="AL6268" s="39"/>
      <c r="AP6268" s="39"/>
      <c r="AQ6268" s="77"/>
      <c r="AR6268" s="94"/>
      <c r="AT6268" s="97"/>
      <c r="BB6268" s="79"/>
      <c r="BC6268" s="94"/>
      <c r="BE6268" s="97"/>
      <c r="BF6268" s="97"/>
      <c r="BG6268" s="40"/>
      <c r="BK6268" s="40"/>
      <c r="BL6268" s="79"/>
      <c r="BM6268" s="94"/>
      <c r="BO6268" s="97"/>
      <c r="BQ6268" s="40"/>
      <c r="BR6268" s="94"/>
      <c r="BS6268" s="94"/>
      <c r="BT6268" s="94"/>
      <c r="BU6268" s="40"/>
      <c r="BV6268" s="82"/>
      <c r="BW6268" s="94"/>
      <c r="BX6268" s="48"/>
      <c r="BY6268" s="97"/>
      <c r="BZ6268" s="48"/>
      <c r="CA6268" s="40"/>
      <c r="CB6268" s="94"/>
      <c r="CC6268" s="94"/>
      <c r="CD6268" s="94"/>
      <c r="CE6268" s="40"/>
      <c r="CF6268" s="73"/>
      <c r="CG6268" s="41"/>
      <c r="CH6268" s="41"/>
      <c r="CI6268" s="41"/>
      <c r="CJ6268" s="41"/>
      <c r="CK6268" s="41"/>
      <c r="CL6268" s="68"/>
      <c r="CM6268" s="41"/>
      <c r="CN6268" s="41"/>
      <c r="CO6268" s="39"/>
      <c r="CP6268" s="78"/>
    </row>
    <row r="6269" spans="1:94" s="38" customFormat="1" x14ac:dyDescent="0.25">
      <c r="A6269" s="38">
        <v>6266</v>
      </c>
      <c r="F6269" s="39"/>
      <c r="Q6269" s="39"/>
      <c r="R6269" s="40"/>
      <c r="S6269" s="40"/>
      <c r="T6269" s="39"/>
      <c r="AG6269" s="110"/>
      <c r="AH6269" s="94"/>
      <c r="AJ6269" s="97"/>
      <c r="AL6269" s="39"/>
      <c r="AP6269" s="39"/>
      <c r="AQ6269" s="77"/>
      <c r="AR6269" s="94"/>
      <c r="AT6269" s="97"/>
      <c r="BB6269" s="79"/>
      <c r="BC6269" s="94"/>
      <c r="BE6269" s="97"/>
      <c r="BF6269" s="97"/>
      <c r="BG6269" s="40"/>
      <c r="BK6269" s="40"/>
      <c r="BL6269" s="79"/>
      <c r="BM6269" s="94"/>
      <c r="BO6269" s="97"/>
      <c r="BQ6269" s="40"/>
      <c r="BR6269" s="94"/>
      <c r="BS6269" s="94"/>
      <c r="BT6269" s="94"/>
      <c r="BU6269" s="40"/>
      <c r="BV6269" s="82"/>
      <c r="BW6269" s="94"/>
      <c r="BX6269" s="48"/>
      <c r="BY6269" s="97"/>
      <c r="BZ6269" s="48"/>
      <c r="CA6269" s="40"/>
      <c r="CB6269" s="94"/>
      <c r="CC6269" s="94"/>
      <c r="CD6269" s="94"/>
      <c r="CE6269" s="40"/>
      <c r="CF6269" s="73"/>
      <c r="CG6269" s="41"/>
      <c r="CH6269" s="41"/>
      <c r="CI6269" s="41"/>
      <c r="CJ6269" s="41"/>
      <c r="CK6269" s="41"/>
      <c r="CL6269" s="68"/>
      <c r="CM6269" s="41"/>
      <c r="CN6269" s="41"/>
      <c r="CO6269" s="39"/>
      <c r="CP6269" s="78"/>
    </row>
    <row r="6270" spans="1:94" s="38" customFormat="1" x14ac:dyDescent="0.25">
      <c r="A6270" s="38">
        <v>6267</v>
      </c>
      <c r="F6270" s="39"/>
      <c r="Q6270" s="39"/>
      <c r="R6270" s="40"/>
      <c r="S6270" s="40"/>
      <c r="T6270" s="39"/>
      <c r="AG6270" s="110"/>
      <c r="AH6270" s="94"/>
      <c r="AJ6270" s="97"/>
      <c r="AL6270" s="39"/>
      <c r="AP6270" s="39"/>
      <c r="AQ6270" s="77"/>
      <c r="AR6270" s="94"/>
      <c r="AT6270" s="97"/>
      <c r="BB6270" s="79"/>
      <c r="BC6270" s="94"/>
      <c r="BE6270" s="97"/>
      <c r="BF6270" s="97"/>
      <c r="BG6270" s="40"/>
      <c r="BK6270" s="40"/>
      <c r="BL6270" s="79"/>
      <c r="BM6270" s="94"/>
      <c r="BO6270" s="97"/>
      <c r="BQ6270" s="40"/>
      <c r="BR6270" s="94"/>
      <c r="BS6270" s="94"/>
      <c r="BT6270" s="94"/>
      <c r="BU6270" s="40"/>
      <c r="BV6270" s="82"/>
      <c r="BW6270" s="94"/>
      <c r="BX6270" s="48"/>
      <c r="BY6270" s="97"/>
      <c r="BZ6270" s="48"/>
      <c r="CA6270" s="40"/>
      <c r="CB6270" s="94"/>
      <c r="CC6270" s="94"/>
      <c r="CD6270" s="94"/>
      <c r="CE6270" s="40"/>
      <c r="CF6270" s="73"/>
      <c r="CG6270" s="41"/>
      <c r="CH6270" s="41"/>
      <c r="CI6270" s="41"/>
      <c r="CJ6270" s="41"/>
      <c r="CK6270" s="41"/>
      <c r="CL6270" s="68"/>
      <c r="CM6270" s="41"/>
      <c r="CN6270" s="41"/>
      <c r="CO6270" s="39"/>
      <c r="CP6270" s="78"/>
    </row>
    <row r="6271" spans="1:94" s="38" customFormat="1" x14ac:dyDescent="0.25">
      <c r="A6271" s="38">
        <v>6268</v>
      </c>
      <c r="F6271" s="39"/>
      <c r="Q6271" s="39"/>
      <c r="R6271" s="40"/>
      <c r="S6271" s="40"/>
      <c r="T6271" s="39"/>
      <c r="AG6271" s="110"/>
      <c r="AH6271" s="94"/>
      <c r="AJ6271" s="97"/>
      <c r="AL6271" s="39"/>
      <c r="AP6271" s="39"/>
      <c r="AQ6271" s="77"/>
      <c r="AR6271" s="94"/>
      <c r="AT6271" s="97"/>
      <c r="BB6271" s="79"/>
      <c r="BC6271" s="94"/>
      <c r="BE6271" s="97"/>
      <c r="BF6271" s="97"/>
      <c r="BG6271" s="40"/>
      <c r="BK6271" s="40"/>
      <c r="BL6271" s="79"/>
      <c r="BM6271" s="94"/>
      <c r="BO6271" s="97"/>
      <c r="BQ6271" s="40"/>
      <c r="BR6271" s="94"/>
      <c r="BS6271" s="94"/>
      <c r="BT6271" s="94"/>
      <c r="BU6271" s="40"/>
      <c r="BV6271" s="82"/>
      <c r="BW6271" s="94"/>
      <c r="BX6271" s="48"/>
      <c r="BY6271" s="97"/>
      <c r="BZ6271" s="48"/>
      <c r="CA6271" s="40"/>
      <c r="CB6271" s="94"/>
      <c r="CC6271" s="94"/>
      <c r="CD6271" s="94"/>
      <c r="CE6271" s="40"/>
      <c r="CF6271" s="73"/>
      <c r="CG6271" s="41"/>
      <c r="CH6271" s="41"/>
      <c r="CI6271" s="41"/>
      <c r="CJ6271" s="41"/>
      <c r="CK6271" s="41"/>
      <c r="CL6271" s="68"/>
      <c r="CM6271" s="41"/>
      <c r="CN6271" s="41"/>
      <c r="CO6271" s="39"/>
      <c r="CP6271" s="78"/>
    </row>
    <row r="6272" spans="1:94" s="38" customFormat="1" x14ac:dyDescent="0.25">
      <c r="A6272" s="38">
        <v>6269</v>
      </c>
      <c r="F6272" s="39"/>
      <c r="Q6272" s="39"/>
      <c r="R6272" s="40"/>
      <c r="S6272" s="40"/>
      <c r="T6272" s="39"/>
      <c r="AG6272" s="110"/>
      <c r="AH6272" s="94"/>
      <c r="AJ6272" s="97"/>
      <c r="AL6272" s="39"/>
      <c r="AP6272" s="39"/>
      <c r="AQ6272" s="77"/>
      <c r="AR6272" s="94"/>
      <c r="AT6272" s="97"/>
      <c r="BB6272" s="79"/>
      <c r="BC6272" s="94"/>
      <c r="BE6272" s="97"/>
      <c r="BF6272" s="97"/>
      <c r="BG6272" s="40"/>
      <c r="BK6272" s="40"/>
      <c r="BL6272" s="79"/>
      <c r="BM6272" s="94"/>
      <c r="BO6272" s="97"/>
      <c r="BQ6272" s="40"/>
      <c r="BR6272" s="94"/>
      <c r="BS6272" s="94"/>
      <c r="BT6272" s="94"/>
      <c r="BU6272" s="40"/>
      <c r="BV6272" s="82"/>
      <c r="BW6272" s="94"/>
      <c r="BX6272" s="48"/>
      <c r="BY6272" s="97"/>
      <c r="BZ6272" s="48"/>
      <c r="CA6272" s="40"/>
      <c r="CB6272" s="94"/>
      <c r="CC6272" s="94"/>
      <c r="CD6272" s="94"/>
      <c r="CE6272" s="40"/>
      <c r="CF6272" s="73"/>
      <c r="CG6272" s="41"/>
      <c r="CH6272" s="41"/>
      <c r="CI6272" s="41"/>
      <c r="CJ6272" s="41"/>
      <c r="CK6272" s="41"/>
      <c r="CL6272" s="68"/>
      <c r="CM6272" s="41"/>
      <c r="CN6272" s="41"/>
      <c r="CO6272" s="39"/>
      <c r="CP6272" s="78"/>
    </row>
    <row r="6273" spans="1:94" s="38" customFormat="1" x14ac:dyDescent="0.25">
      <c r="A6273" s="38">
        <v>6270</v>
      </c>
      <c r="F6273" s="39"/>
      <c r="Q6273" s="39"/>
      <c r="R6273" s="40"/>
      <c r="S6273" s="40"/>
      <c r="T6273" s="39"/>
      <c r="AG6273" s="110"/>
      <c r="AH6273" s="94"/>
      <c r="AJ6273" s="97"/>
      <c r="AL6273" s="39"/>
      <c r="AP6273" s="39"/>
      <c r="AQ6273" s="77"/>
      <c r="AR6273" s="94"/>
      <c r="AT6273" s="97"/>
      <c r="BB6273" s="79"/>
      <c r="BC6273" s="94"/>
      <c r="BE6273" s="97"/>
      <c r="BF6273" s="97"/>
      <c r="BG6273" s="40"/>
      <c r="BK6273" s="40"/>
      <c r="BL6273" s="79"/>
      <c r="BM6273" s="94"/>
      <c r="BO6273" s="97"/>
      <c r="BQ6273" s="40"/>
      <c r="BR6273" s="94"/>
      <c r="BS6273" s="94"/>
      <c r="BT6273" s="94"/>
      <c r="BU6273" s="40"/>
      <c r="BV6273" s="82"/>
      <c r="BW6273" s="94"/>
      <c r="BX6273" s="48"/>
      <c r="BY6273" s="97"/>
      <c r="BZ6273" s="48"/>
      <c r="CA6273" s="40"/>
      <c r="CB6273" s="94"/>
      <c r="CC6273" s="94"/>
      <c r="CD6273" s="94"/>
      <c r="CE6273" s="40"/>
      <c r="CF6273" s="73"/>
      <c r="CG6273" s="41"/>
      <c r="CH6273" s="41"/>
      <c r="CI6273" s="41"/>
      <c r="CJ6273" s="41"/>
      <c r="CK6273" s="41"/>
      <c r="CL6273" s="68"/>
      <c r="CM6273" s="41"/>
      <c r="CN6273" s="41"/>
      <c r="CO6273" s="39"/>
      <c r="CP6273" s="78"/>
    </row>
    <row r="6274" spans="1:94" s="38" customFormat="1" x14ac:dyDescent="0.25">
      <c r="A6274" s="38">
        <v>6271</v>
      </c>
      <c r="F6274" s="39"/>
      <c r="Q6274" s="39"/>
      <c r="R6274" s="40"/>
      <c r="S6274" s="40"/>
      <c r="T6274" s="39"/>
      <c r="AG6274" s="110"/>
      <c r="AH6274" s="94"/>
      <c r="AJ6274" s="97"/>
      <c r="AL6274" s="39"/>
      <c r="AP6274" s="39"/>
      <c r="AQ6274" s="77"/>
      <c r="AR6274" s="94"/>
      <c r="AT6274" s="97"/>
      <c r="BB6274" s="79"/>
      <c r="BC6274" s="94"/>
      <c r="BE6274" s="97"/>
      <c r="BF6274" s="97"/>
      <c r="BG6274" s="40"/>
      <c r="BK6274" s="40"/>
      <c r="BL6274" s="79"/>
      <c r="BM6274" s="94"/>
      <c r="BO6274" s="97"/>
      <c r="BQ6274" s="40"/>
      <c r="BR6274" s="94"/>
      <c r="BS6274" s="94"/>
      <c r="BT6274" s="94"/>
      <c r="BU6274" s="40"/>
      <c r="BV6274" s="82"/>
      <c r="BW6274" s="94"/>
      <c r="BX6274" s="48"/>
      <c r="BY6274" s="97"/>
      <c r="BZ6274" s="48"/>
      <c r="CA6274" s="40"/>
      <c r="CB6274" s="94"/>
      <c r="CC6274" s="94"/>
      <c r="CD6274" s="94"/>
      <c r="CE6274" s="40"/>
      <c r="CF6274" s="73"/>
      <c r="CG6274" s="41"/>
      <c r="CH6274" s="41"/>
      <c r="CI6274" s="41"/>
      <c r="CJ6274" s="41"/>
      <c r="CK6274" s="41"/>
      <c r="CL6274" s="68"/>
      <c r="CM6274" s="41"/>
      <c r="CN6274" s="41"/>
      <c r="CO6274" s="39"/>
      <c r="CP6274" s="78"/>
    </row>
    <row r="6275" spans="1:94" s="38" customFormat="1" x14ac:dyDescent="0.25">
      <c r="A6275" s="38">
        <v>6272</v>
      </c>
      <c r="F6275" s="39"/>
      <c r="Q6275" s="39"/>
      <c r="R6275" s="40"/>
      <c r="S6275" s="40"/>
      <c r="T6275" s="39"/>
      <c r="AG6275" s="110"/>
      <c r="AH6275" s="94"/>
      <c r="AJ6275" s="97"/>
      <c r="AL6275" s="39"/>
      <c r="AP6275" s="39"/>
      <c r="AQ6275" s="77"/>
      <c r="AR6275" s="94"/>
      <c r="AT6275" s="97"/>
      <c r="BB6275" s="79"/>
      <c r="BC6275" s="94"/>
      <c r="BE6275" s="97"/>
      <c r="BF6275" s="97"/>
      <c r="BG6275" s="40"/>
      <c r="BK6275" s="40"/>
      <c r="BL6275" s="79"/>
      <c r="BM6275" s="94"/>
      <c r="BO6275" s="97"/>
      <c r="BQ6275" s="40"/>
      <c r="BR6275" s="94"/>
      <c r="BS6275" s="94"/>
      <c r="BT6275" s="94"/>
      <c r="BU6275" s="40"/>
      <c r="BV6275" s="82"/>
      <c r="BW6275" s="94"/>
      <c r="BX6275" s="48"/>
      <c r="BY6275" s="97"/>
      <c r="BZ6275" s="48"/>
      <c r="CA6275" s="40"/>
      <c r="CB6275" s="94"/>
      <c r="CC6275" s="94"/>
      <c r="CD6275" s="94"/>
      <c r="CE6275" s="40"/>
      <c r="CF6275" s="73"/>
      <c r="CG6275" s="41"/>
      <c r="CH6275" s="41"/>
      <c r="CI6275" s="41"/>
      <c r="CJ6275" s="41"/>
      <c r="CK6275" s="41"/>
      <c r="CL6275" s="68"/>
      <c r="CM6275" s="41"/>
      <c r="CN6275" s="41"/>
      <c r="CO6275" s="39"/>
      <c r="CP6275" s="78"/>
    </row>
    <row r="6276" spans="1:94" s="38" customFormat="1" x14ac:dyDescent="0.25">
      <c r="A6276" s="38">
        <v>6273</v>
      </c>
      <c r="F6276" s="39"/>
      <c r="Q6276" s="39"/>
      <c r="R6276" s="40"/>
      <c r="S6276" s="40"/>
      <c r="T6276" s="39"/>
      <c r="AG6276" s="110"/>
      <c r="AH6276" s="94"/>
      <c r="AJ6276" s="97"/>
      <c r="AL6276" s="39"/>
      <c r="AP6276" s="39"/>
      <c r="AQ6276" s="77"/>
      <c r="AR6276" s="94"/>
      <c r="AT6276" s="97"/>
      <c r="BB6276" s="79"/>
      <c r="BC6276" s="94"/>
      <c r="BE6276" s="97"/>
      <c r="BF6276" s="97"/>
      <c r="BG6276" s="40"/>
      <c r="BK6276" s="40"/>
      <c r="BL6276" s="79"/>
      <c r="BM6276" s="94"/>
      <c r="BO6276" s="97"/>
      <c r="BQ6276" s="40"/>
      <c r="BR6276" s="94"/>
      <c r="BS6276" s="94"/>
      <c r="BT6276" s="94"/>
      <c r="BU6276" s="40"/>
      <c r="BV6276" s="82"/>
      <c r="BW6276" s="94"/>
      <c r="BX6276" s="48"/>
      <c r="BY6276" s="97"/>
      <c r="BZ6276" s="48"/>
      <c r="CA6276" s="40"/>
      <c r="CB6276" s="94"/>
      <c r="CC6276" s="94"/>
      <c r="CD6276" s="94"/>
      <c r="CE6276" s="40"/>
      <c r="CF6276" s="73"/>
      <c r="CG6276" s="41"/>
      <c r="CH6276" s="41"/>
      <c r="CI6276" s="41"/>
      <c r="CJ6276" s="41"/>
      <c r="CK6276" s="41"/>
      <c r="CL6276" s="68"/>
      <c r="CM6276" s="41"/>
      <c r="CN6276" s="41"/>
      <c r="CO6276" s="39"/>
      <c r="CP6276" s="78"/>
    </row>
    <row r="6277" spans="1:94" s="38" customFormat="1" x14ac:dyDescent="0.25">
      <c r="A6277" s="38">
        <v>6274</v>
      </c>
      <c r="F6277" s="39"/>
      <c r="Q6277" s="39"/>
      <c r="R6277" s="40"/>
      <c r="S6277" s="40"/>
      <c r="T6277" s="39"/>
      <c r="AG6277" s="110"/>
      <c r="AH6277" s="94"/>
      <c r="AJ6277" s="97"/>
      <c r="AL6277" s="39"/>
      <c r="AP6277" s="39"/>
      <c r="AQ6277" s="77"/>
      <c r="AR6277" s="94"/>
      <c r="AT6277" s="97"/>
      <c r="BB6277" s="79"/>
      <c r="BC6277" s="94"/>
      <c r="BE6277" s="97"/>
      <c r="BF6277" s="97"/>
      <c r="BG6277" s="40"/>
      <c r="BK6277" s="40"/>
      <c r="BL6277" s="79"/>
      <c r="BM6277" s="94"/>
      <c r="BO6277" s="97"/>
      <c r="BQ6277" s="40"/>
      <c r="BR6277" s="94"/>
      <c r="BS6277" s="94"/>
      <c r="BT6277" s="94"/>
      <c r="BU6277" s="40"/>
      <c r="BV6277" s="82"/>
      <c r="BW6277" s="94"/>
      <c r="BX6277" s="48"/>
      <c r="BY6277" s="97"/>
      <c r="BZ6277" s="48"/>
      <c r="CA6277" s="40"/>
      <c r="CB6277" s="94"/>
      <c r="CC6277" s="94"/>
      <c r="CD6277" s="94"/>
      <c r="CE6277" s="40"/>
      <c r="CF6277" s="73"/>
      <c r="CG6277" s="41"/>
      <c r="CH6277" s="41"/>
      <c r="CI6277" s="41"/>
      <c r="CJ6277" s="41"/>
      <c r="CK6277" s="41"/>
      <c r="CL6277" s="68"/>
      <c r="CM6277" s="41"/>
      <c r="CN6277" s="41"/>
      <c r="CO6277" s="39"/>
      <c r="CP6277" s="78"/>
    </row>
    <row r="6278" spans="1:94" s="38" customFormat="1" x14ac:dyDescent="0.25">
      <c r="A6278" s="38">
        <v>6275</v>
      </c>
      <c r="F6278" s="39"/>
      <c r="Q6278" s="39"/>
      <c r="R6278" s="40"/>
      <c r="S6278" s="40"/>
      <c r="T6278" s="39"/>
      <c r="AG6278" s="110"/>
      <c r="AH6278" s="94"/>
      <c r="AJ6278" s="97"/>
      <c r="AL6278" s="39"/>
      <c r="AP6278" s="39"/>
      <c r="AQ6278" s="77"/>
      <c r="AR6278" s="94"/>
      <c r="AT6278" s="97"/>
      <c r="BB6278" s="79"/>
      <c r="BC6278" s="94"/>
      <c r="BE6278" s="97"/>
      <c r="BF6278" s="97"/>
      <c r="BG6278" s="40"/>
      <c r="BK6278" s="40"/>
      <c r="BL6278" s="79"/>
      <c r="BM6278" s="94"/>
      <c r="BO6278" s="97"/>
      <c r="BQ6278" s="40"/>
      <c r="BR6278" s="94"/>
      <c r="BS6278" s="94"/>
      <c r="BT6278" s="94"/>
      <c r="BU6278" s="40"/>
      <c r="BV6278" s="82"/>
      <c r="BW6278" s="94"/>
      <c r="BX6278" s="48"/>
      <c r="BY6278" s="97"/>
      <c r="BZ6278" s="48"/>
      <c r="CA6278" s="40"/>
      <c r="CB6278" s="94"/>
      <c r="CC6278" s="94"/>
      <c r="CD6278" s="94"/>
      <c r="CE6278" s="40"/>
      <c r="CF6278" s="73"/>
      <c r="CG6278" s="41"/>
      <c r="CH6278" s="41"/>
      <c r="CI6278" s="41"/>
      <c r="CJ6278" s="41"/>
      <c r="CK6278" s="41"/>
      <c r="CL6278" s="68"/>
      <c r="CM6278" s="41"/>
      <c r="CN6278" s="41"/>
      <c r="CO6278" s="39"/>
      <c r="CP6278" s="78"/>
    </row>
    <row r="6279" spans="1:94" s="38" customFormat="1" x14ac:dyDescent="0.25">
      <c r="A6279" s="38">
        <v>6276</v>
      </c>
      <c r="F6279" s="39"/>
      <c r="Q6279" s="39"/>
      <c r="R6279" s="40"/>
      <c r="S6279" s="40"/>
      <c r="T6279" s="39"/>
      <c r="AG6279" s="110"/>
      <c r="AH6279" s="94"/>
      <c r="AJ6279" s="97"/>
      <c r="AL6279" s="39"/>
      <c r="AP6279" s="39"/>
      <c r="AQ6279" s="77"/>
      <c r="AR6279" s="94"/>
      <c r="AT6279" s="97"/>
      <c r="BB6279" s="79"/>
      <c r="BC6279" s="94"/>
      <c r="BE6279" s="97"/>
      <c r="BF6279" s="97"/>
      <c r="BG6279" s="40"/>
      <c r="BK6279" s="40"/>
      <c r="BL6279" s="79"/>
      <c r="BM6279" s="94"/>
      <c r="BO6279" s="97"/>
      <c r="BQ6279" s="40"/>
      <c r="BR6279" s="94"/>
      <c r="BS6279" s="94"/>
      <c r="BT6279" s="94"/>
      <c r="BU6279" s="40"/>
      <c r="BV6279" s="82"/>
      <c r="BW6279" s="94"/>
      <c r="BX6279" s="48"/>
      <c r="BY6279" s="97"/>
      <c r="BZ6279" s="48"/>
      <c r="CA6279" s="40"/>
      <c r="CB6279" s="94"/>
      <c r="CC6279" s="94"/>
      <c r="CD6279" s="94"/>
      <c r="CE6279" s="40"/>
      <c r="CF6279" s="73"/>
      <c r="CG6279" s="41"/>
      <c r="CH6279" s="41"/>
      <c r="CI6279" s="41"/>
      <c r="CJ6279" s="41"/>
      <c r="CK6279" s="41"/>
      <c r="CL6279" s="68"/>
      <c r="CM6279" s="41"/>
      <c r="CN6279" s="41"/>
      <c r="CO6279" s="39"/>
      <c r="CP6279" s="78"/>
    </row>
    <row r="6280" spans="1:94" s="38" customFormat="1" x14ac:dyDescent="0.25">
      <c r="A6280" s="38">
        <v>6277</v>
      </c>
      <c r="F6280" s="39"/>
      <c r="Q6280" s="39"/>
      <c r="R6280" s="40"/>
      <c r="S6280" s="40"/>
      <c r="T6280" s="39"/>
      <c r="AG6280" s="110"/>
      <c r="AH6280" s="94"/>
      <c r="AJ6280" s="97"/>
      <c r="AL6280" s="39"/>
      <c r="AP6280" s="39"/>
      <c r="AQ6280" s="77"/>
      <c r="AR6280" s="94"/>
      <c r="AT6280" s="97"/>
      <c r="BB6280" s="79"/>
      <c r="BC6280" s="94"/>
      <c r="BE6280" s="97"/>
      <c r="BF6280" s="97"/>
      <c r="BG6280" s="40"/>
      <c r="BK6280" s="40"/>
      <c r="BL6280" s="79"/>
      <c r="BM6280" s="94"/>
      <c r="BO6280" s="97"/>
      <c r="BQ6280" s="40"/>
      <c r="BR6280" s="94"/>
      <c r="BS6280" s="94"/>
      <c r="BT6280" s="94"/>
      <c r="BU6280" s="40"/>
      <c r="BV6280" s="82"/>
      <c r="BW6280" s="94"/>
      <c r="BX6280" s="48"/>
      <c r="BY6280" s="97"/>
      <c r="BZ6280" s="48"/>
      <c r="CA6280" s="40"/>
      <c r="CB6280" s="94"/>
      <c r="CC6280" s="94"/>
      <c r="CD6280" s="94"/>
      <c r="CE6280" s="40"/>
      <c r="CF6280" s="73"/>
      <c r="CG6280" s="41"/>
      <c r="CH6280" s="41"/>
      <c r="CI6280" s="41"/>
      <c r="CJ6280" s="41"/>
      <c r="CK6280" s="41"/>
      <c r="CL6280" s="68"/>
      <c r="CM6280" s="41"/>
      <c r="CN6280" s="41"/>
      <c r="CO6280" s="39"/>
      <c r="CP6280" s="78"/>
    </row>
    <row r="6281" spans="1:94" s="38" customFormat="1" x14ac:dyDescent="0.25">
      <c r="A6281" s="38">
        <v>6278</v>
      </c>
      <c r="F6281" s="39"/>
      <c r="Q6281" s="39"/>
      <c r="R6281" s="40"/>
      <c r="S6281" s="40"/>
      <c r="T6281" s="39"/>
      <c r="AG6281" s="110"/>
      <c r="AH6281" s="94"/>
      <c r="AJ6281" s="97"/>
      <c r="AL6281" s="39"/>
      <c r="AP6281" s="39"/>
      <c r="AQ6281" s="77"/>
      <c r="AR6281" s="94"/>
      <c r="AT6281" s="97"/>
      <c r="BB6281" s="79"/>
      <c r="BC6281" s="94"/>
      <c r="BE6281" s="97"/>
      <c r="BF6281" s="97"/>
      <c r="BG6281" s="40"/>
      <c r="BK6281" s="40"/>
      <c r="BL6281" s="79"/>
      <c r="BM6281" s="94"/>
      <c r="BO6281" s="97"/>
      <c r="BQ6281" s="40"/>
      <c r="BR6281" s="94"/>
      <c r="BS6281" s="94"/>
      <c r="BT6281" s="94"/>
      <c r="BU6281" s="40"/>
      <c r="BV6281" s="82"/>
      <c r="BW6281" s="94"/>
      <c r="BX6281" s="48"/>
      <c r="BY6281" s="97"/>
      <c r="BZ6281" s="48"/>
      <c r="CA6281" s="40"/>
      <c r="CB6281" s="94"/>
      <c r="CC6281" s="94"/>
      <c r="CD6281" s="94"/>
      <c r="CE6281" s="40"/>
      <c r="CF6281" s="73"/>
      <c r="CG6281" s="41"/>
      <c r="CH6281" s="41"/>
      <c r="CI6281" s="41"/>
      <c r="CJ6281" s="41"/>
      <c r="CK6281" s="41"/>
      <c r="CL6281" s="68"/>
      <c r="CM6281" s="41"/>
      <c r="CN6281" s="41"/>
      <c r="CO6281" s="39"/>
      <c r="CP6281" s="78"/>
    </row>
    <row r="6282" spans="1:94" s="38" customFormat="1" x14ac:dyDescent="0.25">
      <c r="A6282" s="38">
        <v>6279</v>
      </c>
      <c r="F6282" s="39"/>
      <c r="Q6282" s="39"/>
      <c r="R6282" s="40"/>
      <c r="S6282" s="40"/>
      <c r="T6282" s="39"/>
      <c r="AG6282" s="110"/>
      <c r="AH6282" s="94"/>
      <c r="AJ6282" s="97"/>
      <c r="AL6282" s="39"/>
      <c r="AP6282" s="39"/>
      <c r="AQ6282" s="77"/>
      <c r="AR6282" s="94"/>
      <c r="AT6282" s="97"/>
      <c r="BB6282" s="79"/>
      <c r="BC6282" s="94"/>
      <c r="BE6282" s="97"/>
      <c r="BF6282" s="97"/>
      <c r="BG6282" s="40"/>
      <c r="BK6282" s="40"/>
      <c r="BL6282" s="79"/>
      <c r="BM6282" s="94"/>
      <c r="BO6282" s="97"/>
      <c r="BQ6282" s="40"/>
      <c r="BR6282" s="94"/>
      <c r="BS6282" s="94"/>
      <c r="BT6282" s="94"/>
      <c r="BU6282" s="40"/>
      <c r="BV6282" s="82"/>
      <c r="BW6282" s="94"/>
      <c r="BX6282" s="48"/>
      <c r="BY6282" s="97"/>
      <c r="BZ6282" s="48"/>
      <c r="CA6282" s="40"/>
      <c r="CB6282" s="94"/>
      <c r="CC6282" s="94"/>
      <c r="CD6282" s="94"/>
      <c r="CE6282" s="40"/>
      <c r="CF6282" s="73"/>
      <c r="CG6282" s="41"/>
      <c r="CH6282" s="41"/>
      <c r="CI6282" s="41"/>
      <c r="CJ6282" s="41"/>
      <c r="CK6282" s="41"/>
      <c r="CL6282" s="68"/>
      <c r="CM6282" s="41"/>
      <c r="CN6282" s="41"/>
      <c r="CO6282" s="39"/>
      <c r="CP6282" s="78"/>
    </row>
    <row r="6283" spans="1:94" s="38" customFormat="1" x14ac:dyDescent="0.25">
      <c r="A6283" s="38">
        <v>6280</v>
      </c>
      <c r="F6283" s="39"/>
      <c r="Q6283" s="39"/>
      <c r="R6283" s="40"/>
      <c r="S6283" s="40"/>
      <c r="T6283" s="39"/>
      <c r="AG6283" s="110"/>
      <c r="AH6283" s="94"/>
      <c r="AJ6283" s="97"/>
      <c r="AL6283" s="39"/>
      <c r="AP6283" s="39"/>
      <c r="AQ6283" s="77"/>
      <c r="AR6283" s="94"/>
      <c r="AT6283" s="97"/>
      <c r="BB6283" s="79"/>
      <c r="BC6283" s="94"/>
      <c r="BE6283" s="97"/>
      <c r="BF6283" s="97"/>
      <c r="BG6283" s="40"/>
      <c r="BK6283" s="40"/>
      <c r="BL6283" s="79"/>
      <c r="BM6283" s="94"/>
      <c r="BO6283" s="97"/>
      <c r="BQ6283" s="40"/>
      <c r="BR6283" s="94"/>
      <c r="BS6283" s="94"/>
      <c r="BT6283" s="94"/>
      <c r="BU6283" s="40"/>
      <c r="BV6283" s="82"/>
      <c r="BW6283" s="94"/>
      <c r="BX6283" s="48"/>
      <c r="BY6283" s="97"/>
      <c r="BZ6283" s="48"/>
      <c r="CA6283" s="40"/>
      <c r="CB6283" s="94"/>
      <c r="CC6283" s="94"/>
      <c r="CD6283" s="94"/>
      <c r="CE6283" s="40"/>
      <c r="CF6283" s="73"/>
      <c r="CG6283" s="41"/>
      <c r="CH6283" s="41"/>
      <c r="CI6283" s="41"/>
      <c r="CJ6283" s="41"/>
      <c r="CK6283" s="41"/>
      <c r="CL6283" s="68"/>
      <c r="CM6283" s="41"/>
      <c r="CN6283" s="41"/>
      <c r="CO6283" s="39"/>
      <c r="CP6283" s="78"/>
    </row>
    <row r="6284" spans="1:94" s="38" customFormat="1" x14ac:dyDescent="0.25">
      <c r="A6284" s="38">
        <v>6281</v>
      </c>
      <c r="F6284" s="39"/>
      <c r="Q6284" s="39"/>
      <c r="R6284" s="40"/>
      <c r="S6284" s="40"/>
      <c r="T6284" s="39"/>
      <c r="AG6284" s="110"/>
      <c r="AH6284" s="94"/>
      <c r="AJ6284" s="97"/>
      <c r="AL6284" s="39"/>
      <c r="AP6284" s="39"/>
      <c r="AQ6284" s="77"/>
      <c r="AR6284" s="94"/>
      <c r="AT6284" s="97"/>
      <c r="BB6284" s="79"/>
      <c r="BC6284" s="94"/>
      <c r="BE6284" s="97"/>
      <c r="BF6284" s="97"/>
      <c r="BG6284" s="40"/>
      <c r="BK6284" s="40"/>
      <c r="BL6284" s="79"/>
      <c r="BM6284" s="94"/>
      <c r="BO6284" s="97"/>
      <c r="BQ6284" s="40"/>
      <c r="BR6284" s="94"/>
      <c r="BS6284" s="94"/>
      <c r="BT6284" s="94"/>
      <c r="BU6284" s="40"/>
      <c r="BV6284" s="82"/>
      <c r="BW6284" s="94"/>
      <c r="BX6284" s="48"/>
      <c r="BY6284" s="97"/>
      <c r="BZ6284" s="48"/>
      <c r="CA6284" s="40"/>
      <c r="CB6284" s="94"/>
      <c r="CC6284" s="94"/>
      <c r="CD6284" s="94"/>
      <c r="CE6284" s="40"/>
      <c r="CF6284" s="73"/>
      <c r="CG6284" s="41"/>
      <c r="CH6284" s="41"/>
      <c r="CI6284" s="41"/>
      <c r="CJ6284" s="41"/>
      <c r="CK6284" s="41"/>
      <c r="CL6284" s="68"/>
      <c r="CM6284" s="41"/>
      <c r="CN6284" s="41"/>
      <c r="CO6284" s="39"/>
      <c r="CP6284" s="78"/>
    </row>
    <row r="6285" spans="1:94" s="38" customFormat="1" x14ac:dyDescent="0.25">
      <c r="A6285" s="38">
        <v>6282</v>
      </c>
      <c r="F6285" s="39"/>
      <c r="Q6285" s="39"/>
      <c r="R6285" s="40"/>
      <c r="S6285" s="40"/>
      <c r="T6285" s="39"/>
      <c r="AG6285" s="110"/>
      <c r="AH6285" s="94"/>
      <c r="AJ6285" s="97"/>
      <c r="AL6285" s="39"/>
      <c r="AP6285" s="39"/>
      <c r="AQ6285" s="77"/>
      <c r="AR6285" s="94"/>
      <c r="AT6285" s="97"/>
      <c r="BB6285" s="79"/>
      <c r="BC6285" s="94"/>
      <c r="BE6285" s="97"/>
      <c r="BF6285" s="97"/>
      <c r="BG6285" s="40"/>
      <c r="BK6285" s="40"/>
      <c r="BL6285" s="79"/>
      <c r="BM6285" s="94"/>
      <c r="BO6285" s="97"/>
      <c r="BQ6285" s="40"/>
      <c r="BR6285" s="94"/>
      <c r="BS6285" s="94"/>
      <c r="BT6285" s="94"/>
      <c r="BU6285" s="40"/>
      <c r="BV6285" s="82"/>
      <c r="BW6285" s="94"/>
      <c r="BX6285" s="48"/>
      <c r="BY6285" s="97"/>
      <c r="BZ6285" s="48"/>
      <c r="CA6285" s="40"/>
      <c r="CB6285" s="94"/>
      <c r="CC6285" s="94"/>
      <c r="CD6285" s="94"/>
      <c r="CE6285" s="40"/>
      <c r="CF6285" s="73"/>
      <c r="CG6285" s="41"/>
      <c r="CH6285" s="41"/>
      <c r="CI6285" s="41"/>
      <c r="CJ6285" s="41"/>
      <c r="CK6285" s="41"/>
      <c r="CL6285" s="68"/>
      <c r="CM6285" s="41"/>
      <c r="CN6285" s="41"/>
      <c r="CO6285" s="39"/>
      <c r="CP6285" s="78"/>
    </row>
    <row r="6286" spans="1:94" s="38" customFormat="1" x14ac:dyDescent="0.25">
      <c r="A6286" s="38">
        <v>6283</v>
      </c>
      <c r="F6286" s="39"/>
      <c r="Q6286" s="39"/>
      <c r="R6286" s="40"/>
      <c r="S6286" s="40"/>
      <c r="T6286" s="39"/>
      <c r="AG6286" s="110"/>
      <c r="AH6286" s="94"/>
      <c r="AJ6286" s="97"/>
      <c r="AL6286" s="39"/>
      <c r="AP6286" s="39"/>
      <c r="AQ6286" s="77"/>
      <c r="AR6286" s="94"/>
      <c r="AT6286" s="97"/>
      <c r="BB6286" s="79"/>
      <c r="BC6286" s="94"/>
      <c r="BE6286" s="97"/>
      <c r="BF6286" s="97"/>
      <c r="BG6286" s="40"/>
      <c r="BK6286" s="40"/>
      <c r="BL6286" s="79"/>
      <c r="BM6286" s="94"/>
      <c r="BO6286" s="97"/>
      <c r="BQ6286" s="40"/>
      <c r="BR6286" s="94"/>
      <c r="BS6286" s="94"/>
      <c r="BT6286" s="94"/>
      <c r="BU6286" s="40"/>
      <c r="BV6286" s="82"/>
      <c r="BW6286" s="94"/>
      <c r="BX6286" s="48"/>
      <c r="BY6286" s="97"/>
      <c r="BZ6286" s="48"/>
      <c r="CA6286" s="40"/>
      <c r="CB6286" s="94"/>
      <c r="CC6286" s="94"/>
      <c r="CD6286" s="94"/>
      <c r="CE6286" s="40"/>
      <c r="CF6286" s="73"/>
      <c r="CG6286" s="41"/>
      <c r="CH6286" s="41"/>
      <c r="CI6286" s="41"/>
      <c r="CJ6286" s="41"/>
      <c r="CK6286" s="41"/>
      <c r="CL6286" s="68"/>
      <c r="CM6286" s="41"/>
      <c r="CN6286" s="41"/>
      <c r="CO6286" s="39"/>
      <c r="CP6286" s="78"/>
    </row>
    <row r="6287" spans="1:94" s="38" customFormat="1" x14ac:dyDescent="0.25">
      <c r="A6287" s="38">
        <v>6284</v>
      </c>
      <c r="F6287" s="39"/>
      <c r="Q6287" s="39"/>
      <c r="R6287" s="40"/>
      <c r="S6287" s="40"/>
      <c r="T6287" s="39"/>
      <c r="AG6287" s="110"/>
      <c r="AH6287" s="94"/>
      <c r="AJ6287" s="97"/>
      <c r="AL6287" s="39"/>
      <c r="AP6287" s="39"/>
      <c r="AQ6287" s="77"/>
      <c r="AR6287" s="94"/>
      <c r="AT6287" s="97"/>
      <c r="BB6287" s="79"/>
      <c r="BC6287" s="94"/>
      <c r="BE6287" s="97"/>
      <c r="BF6287" s="97"/>
      <c r="BG6287" s="40"/>
      <c r="BK6287" s="40"/>
      <c r="BL6287" s="79"/>
      <c r="BM6287" s="94"/>
      <c r="BO6287" s="97"/>
      <c r="BQ6287" s="40"/>
      <c r="BR6287" s="94"/>
      <c r="BS6287" s="94"/>
      <c r="BT6287" s="94"/>
      <c r="BU6287" s="40"/>
      <c r="BV6287" s="82"/>
      <c r="BW6287" s="94"/>
      <c r="BX6287" s="48"/>
      <c r="BY6287" s="97"/>
      <c r="BZ6287" s="48"/>
      <c r="CA6287" s="40"/>
      <c r="CB6287" s="94"/>
      <c r="CC6287" s="94"/>
      <c r="CD6287" s="94"/>
      <c r="CE6287" s="40"/>
      <c r="CF6287" s="73"/>
      <c r="CG6287" s="41"/>
      <c r="CH6287" s="41"/>
      <c r="CI6287" s="41"/>
      <c r="CJ6287" s="41"/>
      <c r="CK6287" s="41"/>
      <c r="CL6287" s="68"/>
      <c r="CM6287" s="41"/>
      <c r="CN6287" s="41"/>
      <c r="CO6287" s="39"/>
      <c r="CP6287" s="78"/>
    </row>
    <row r="6288" spans="1:94" s="38" customFormat="1" x14ac:dyDescent="0.25">
      <c r="A6288" s="38">
        <v>6285</v>
      </c>
      <c r="F6288" s="39"/>
      <c r="Q6288" s="39"/>
      <c r="R6288" s="40"/>
      <c r="S6288" s="40"/>
      <c r="T6288" s="39"/>
      <c r="AG6288" s="110"/>
      <c r="AH6288" s="94"/>
      <c r="AJ6288" s="97"/>
      <c r="AL6288" s="39"/>
      <c r="AP6288" s="39"/>
      <c r="AQ6288" s="77"/>
      <c r="AR6288" s="94"/>
      <c r="AT6288" s="97"/>
      <c r="BB6288" s="79"/>
      <c r="BC6288" s="94"/>
      <c r="BE6288" s="97"/>
      <c r="BF6288" s="97"/>
      <c r="BG6288" s="40"/>
      <c r="BK6288" s="40"/>
      <c r="BL6288" s="79"/>
      <c r="BM6288" s="94"/>
      <c r="BO6288" s="97"/>
      <c r="BQ6288" s="40"/>
      <c r="BR6288" s="94"/>
      <c r="BS6288" s="94"/>
      <c r="BT6288" s="94"/>
      <c r="BU6288" s="40"/>
      <c r="BV6288" s="82"/>
      <c r="BW6288" s="94"/>
      <c r="BX6288" s="48"/>
      <c r="BY6288" s="97"/>
      <c r="BZ6288" s="48"/>
      <c r="CA6288" s="40"/>
      <c r="CB6288" s="94"/>
      <c r="CC6288" s="94"/>
      <c r="CD6288" s="94"/>
      <c r="CE6288" s="40"/>
      <c r="CF6288" s="73"/>
      <c r="CG6288" s="41"/>
      <c r="CH6288" s="41"/>
      <c r="CI6288" s="41"/>
      <c r="CJ6288" s="41"/>
      <c r="CK6288" s="41"/>
      <c r="CL6288" s="68"/>
      <c r="CM6288" s="41"/>
      <c r="CN6288" s="41"/>
      <c r="CO6288" s="39"/>
      <c r="CP6288" s="78"/>
    </row>
    <row r="6289" spans="1:94" s="38" customFormat="1" x14ac:dyDescent="0.25">
      <c r="A6289" s="38">
        <v>6286</v>
      </c>
      <c r="F6289" s="39"/>
      <c r="Q6289" s="39"/>
      <c r="R6289" s="40"/>
      <c r="S6289" s="40"/>
      <c r="T6289" s="39"/>
      <c r="AG6289" s="110"/>
      <c r="AH6289" s="94"/>
      <c r="AJ6289" s="97"/>
      <c r="AL6289" s="39"/>
      <c r="AP6289" s="39"/>
      <c r="AQ6289" s="77"/>
      <c r="AR6289" s="94"/>
      <c r="AT6289" s="97"/>
      <c r="BB6289" s="79"/>
      <c r="BC6289" s="94"/>
      <c r="BE6289" s="97"/>
      <c r="BF6289" s="97"/>
      <c r="BG6289" s="40"/>
      <c r="BK6289" s="40"/>
      <c r="BL6289" s="79"/>
      <c r="BM6289" s="94"/>
      <c r="BO6289" s="97"/>
      <c r="BQ6289" s="40"/>
      <c r="BR6289" s="94"/>
      <c r="BS6289" s="94"/>
      <c r="BT6289" s="94"/>
      <c r="BU6289" s="40"/>
      <c r="BV6289" s="82"/>
      <c r="BW6289" s="94"/>
      <c r="BX6289" s="48"/>
      <c r="BY6289" s="97"/>
      <c r="BZ6289" s="48"/>
      <c r="CA6289" s="40"/>
      <c r="CB6289" s="94"/>
      <c r="CC6289" s="94"/>
      <c r="CD6289" s="94"/>
      <c r="CE6289" s="40"/>
      <c r="CF6289" s="73"/>
      <c r="CG6289" s="41"/>
      <c r="CH6289" s="41"/>
      <c r="CI6289" s="41"/>
      <c r="CJ6289" s="41"/>
      <c r="CK6289" s="41"/>
      <c r="CL6289" s="68"/>
      <c r="CM6289" s="41"/>
      <c r="CN6289" s="41"/>
      <c r="CO6289" s="39"/>
      <c r="CP6289" s="78"/>
    </row>
    <row r="6290" spans="1:94" s="38" customFormat="1" x14ac:dyDescent="0.25">
      <c r="A6290" s="38">
        <v>6287</v>
      </c>
      <c r="F6290" s="39"/>
      <c r="Q6290" s="39"/>
      <c r="R6290" s="40"/>
      <c r="S6290" s="40"/>
      <c r="T6290" s="39"/>
      <c r="AG6290" s="110"/>
      <c r="AH6290" s="94"/>
      <c r="AJ6290" s="97"/>
      <c r="AL6290" s="39"/>
      <c r="AP6290" s="39"/>
      <c r="AQ6290" s="77"/>
      <c r="AR6290" s="94"/>
      <c r="AT6290" s="97"/>
      <c r="BB6290" s="79"/>
      <c r="BC6290" s="94"/>
      <c r="BE6290" s="97"/>
      <c r="BF6290" s="97"/>
      <c r="BG6290" s="40"/>
      <c r="BK6290" s="40"/>
      <c r="BL6290" s="79"/>
      <c r="BM6290" s="94"/>
      <c r="BO6290" s="97"/>
      <c r="BQ6290" s="40"/>
      <c r="BR6290" s="94"/>
      <c r="BS6290" s="94"/>
      <c r="BT6290" s="94"/>
      <c r="BU6290" s="40"/>
      <c r="BV6290" s="82"/>
      <c r="BW6290" s="94"/>
      <c r="BX6290" s="48"/>
      <c r="BY6290" s="97"/>
      <c r="BZ6290" s="48"/>
      <c r="CA6290" s="40"/>
      <c r="CB6290" s="94"/>
      <c r="CC6290" s="94"/>
      <c r="CD6290" s="94"/>
      <c r="CE6290" s="40"/>
      <c r="CF6290" s="73"/>
      <c r="CG6290" s="41"/>
      <c r="CH6290" s="41"/>
      <c r="CI6290" s="41"/>
      <c r="CJ6290" s="41"/>
      <c r="CK6290" s="41"/>
      <c r="CL6290" s="68"/>
      <c r="CM6290" s="41"/>
      <c r="CN6290" s="41"/>
      <c r="CO6290" s="39"/>
      <c r="CP6290" s="78"/>
    </row>
    <row r="6291" spans="1:94" s="38" customFormat="1" x14ac:dyDescent="0.25">
      <c r="A6291" s="38">
        <v>6288</v>
      </c>
      <c r="F6291" s="39"/>
      <c r="Q6291" s="39"/>
      <c r="R6291" s="40"/>
      <c r="S6291" s="40"/>
      <c r="T6291" s="39"/>
      <c r="AG6291" s="110"/>
      <c r="AH6291" s="94"/>
      <c r="AJ6291" s="97"/>
      <c r="AL6291" s="39"/>
      <c r="AP6291" s="39"/>
      <c r="AQ6291" s="77"/>
      <c r="AR6291" s="94"/>
      <c r="AT6291" s="97"/>
      <c r="BB6291" s="79"/>
      <c r="BC6291" s="94"/>
      <c r="BE6291" s="97"/>
      <c r="BF6291" s="97"/>
      <c r="BG6291" s="40"/>
      <c r="BK6291" s="40"/>
      <c r="BL6291" s="79"/>
      <c r="BM6291" s="94"/>
      <c r="BO6291" s="97"/>
      <c r="BQ6291" s="40"/>
      <c r="BR6291" s="94"/>
      <c r="BS6291" s="94"/>
      <c r="BT6291" s="94"/>
      <c r="BU6291" s="40"/>
      <c r="BV6291" s="82"/>
      <c r="BW6291" s="94"/>
      <c r="BX6291" s="48"/>
      <c r="BY6291" s="97"/>
      <c r="BZ6291" s="48"/>
      <c r="CA6291" s="40"/>
      <c r="CB6291" s="94"/>
      <c r="CC6291" s="94"/>
      <c r="CD6291" s="94"/>
      <c r="CE6291" s="40"/>
      <c r="CF6291" s="73"/>
      <c r="CG6291" s="41"/>
      <c r="CH6291" s="41"/>
      <c r="CI6291" s="41"/>
      <c r="CJ6291" s="41"/>
      <c r="CK6291" s="41"/>
      <c r="CL6291" s="68"/>
      <c r="CM6291" s="41"/>
      <c r="CN6291" s="41"/>
      <c r="CO6291" s="39"/>
      <c r="CP6291" s="78"/>
    </row>
    <row r="6292" spans="1:94" s="38" customFormat="1" x14ac:dyDescent="0.25">
      <c r="A6292" s="38">
        <v>6289</v>
      </c>
      <c r="F6292" s="39"/>
      <c r="Q6292" s="39"/>
      <c r="R6292" s="40"/>
      <c r="S6292" s="40"/>
      <c r="T6292" s="39"/>
      <c r="AG6292" s="110"/>
      <c r="AH6292" s="94"/>
      <c r="AJ6292" s="97"/>
      <c r="AL6292" s="39"/>
      <c r="AP6292" s="39"/>
      <c r="AQ6292" s="77"/>
      <c r="AR6292" s="94"/>
      <c r="AT6292" s="97"/>
      <c r="BB6292" s="79"/>
      <c r="BC6292" s="94"/>
      <c r="BE6292" s="97"/>
      <c r="BF6292" s="97"/>
      <c r="BG6292" s="40"/>
      <c r="BK6292" s="40"/>
      <c r="BL6292" s="79"/>
      <c r="BM6292" s="94"/>
      <c r="BO6292" s="97"/>
      <c r="BQ6292" s="40"/>
      <c r="BR6292" s="94"/>
      <c r="BS6292" s="94"/>
      <c r="BT6292" s="94"/>
      <c r="BU6292" s="40"/>
      <c r="BV6292" s="82"/>
      <c r="BW6292" s="94"/>
      <c r="BX6292" s="48"/>
      <c r="BY6292" s="97"/>
      <c r="BZ6292" s="48"/>
      <c r="CA6292" s="40"/>
      <c r="CB6292" s="94"/>
      <c r="CC6292" s="94"/>
      <c r="CD6292" s="94"/>
      <c r="CE6292" s="40"/>
      <c r="CF6292" s="73"/>
      <c r="CG6292" s="41"/>
      <c r="CH6292" s="41"/>
      <c r="CI6292" s="41"/>
      <c r="CJ6292" s="41"/>
      <c r="CK6292" s="41"/>
      <c r="CL6292" s="68"/>
      <c r="CM6292" s="41"/>
      <c r="CN6292" s="41"/>
      <c r="CO6292" s="39"/>
      <c r="CP6292" s="78"/>
    </row>
    <row r="6293" spans="1:94" s="38" customFormat="1" x14ac:dyDescent="0.25">
      <c r="A6293" s="38">
        <v>6290</v>
      </c>
      <c r="F6293" s="39"/>
      <c r="Q6293" s="39"/>
      <c r="R6293" s="40"/>
      <c r="S6293" s="40"/>
      <c r="T6293" s="39"/>
      <c r="AG6293" s="110"/>
      <c r="AH6293" s="94"/>
      <c r="AJ6293" s="97"/>
      <c r="AL6293" s="39"/>
      <c r="AP6293" s="39"/>
      <c r="AQ6293" s="77"/>
      <c r="AR6293" s="94"/>
      <c r="AT6293" s="97"/>
      <c r="BB6293" s="79"/>
      <c r="BC6293" s="94"/>
      <c r="BE6293" s="97"/>
      <c r="BF6293" s="97"/>
      <c r="BG6293" s="40"/>
      <c r="BK6293" s="40"/>
      <c r="BL6293" s="79"/>
      <c r="BM6293" s="94"/>
      <c r="BO6293" s="97"/>
      <c r="BQ6293" s="40"/>
      <c r="BR6293" s="94"/>
      <c r="BS6293" s="94"/>
      <c r="BT6293" s="94"/>
      <c r="BU6293" s="40"/>
      <c r="BV6293" s="82"/>
      <c r="BW6293" s="94"/>
      <c r="BX6293" s="48"/>
      <c r="BY6293" s="97"/>
      <c r="BZ6293" s="48"/>
      <c r="CA6293" s="40"/>
      <c r="CB6293" s="94"/>
      <c r="CC6293" s="94"/>
      <c r="CD6293" s="94"/>
      <c r="CE6293" s="40"/>
      <c r="CF6293" s="73"/>
      <c r="CG6293" s="41"/>
      <c r="CH6293" s="41"/>
      <c r="CI6293" s="41"/>
      <c r="CJ6293" s="41"/>
      <c r="CK6293" s="41"/>
      <c r="CL6293" s="68"/>
      <c r="CM6293" s="41"/>
      <c r="CN6293" s="41"/>
      <c r="CO6293" s="39"/>
      <c r="CP6293" s="78"/>
    </row>
    <row r="6294" spans="1:94" s="38" customFormat="1" x14ac:dyDescent="0.25">
      <c r="A6294" s="38">
        <v>6291</v>
      </c>
      <c r="F6294" s="39"/>
      <c r="Q6294" s="39"/>
      <c r="R6294" s="40"/>
      <c r="S6294" s="40"/>
      <c r="T6294" s="39"/>
      <c r="AG6294" s="110"/>
      <c r="AH6294" s="94"/>
      <c r="AJ6294" s="97"/>
      <c r="AL6294" s="39"/>
      <c r="AP6294" s="39"/>
      <c r="AQ6294" s="77"/>
      <c r="AR6294" s="94"/>
      <c r="AT6294" s="97"/>
      <c r="BB6294" s="79"/>
      <c r="BC6294" s="94"/>
      <c r="BE6294" s="97"/>
      <c r="BF6294" s="97"/>
      <c r="BG6294" s="40"/>
      <c r="BK6294" s="40"/>
      <c r="BL6294" s="79"/>
      <c r="BM6294" s="94"/>
      <c r="BO6294" s="97"/>
      <c r="BQ6294" s="40"/>
      <c r="BR6294" s="94"/>
      <c r="BS6294" s="94"/>
      <c r="BT6294" s="94"/>
      <c r="BU6294" s="40"/>
      <c r="BV6294" s="82"/>
      <c r="BW6294" s="94"/>
      <c r="BX6294" s="48"/>
      <c r="BY6294" s="97"/>
      <c r="BZ6294" s="48"/>
      <c r="CA6294" s="40"/>
      <c r="CB6294" s="94"/>
      <c r="CC6294" s="94"/>
      <c r="CD6294" s="94"/>
      <c r="CE6294" s="40"/>
      <c r="CF6294" s="73"/>
      <c r="CG6294" s="41"/>
      <c r="CH6294" s="41"/>
      <c r="CI6294" s="41"/>
      <c r="CJ6294" s="41"/>
      <c r="CK6294" s="41"/>
      <c r="CL6294" s="68"/>
      <c r="CM6294" s="41"/>
      <c r="CN6294" s="41"/>
      <c r="CO6294" s="39"/>
      <c r="CP6294" s="78"/>
    </row>
    <row r="6295" spans="1:94" s="38" customFormat="1" x14ac:dyDescent="0.25">
      <c r="A6295" s="38">
        <v>6292</v>
      </c>
      <c r="F6295" s="39"/>
      <c r="Q6295" s="39"/>
      <c r="R6295" s="40"/>
      <c r="S6295" s="40"/>
      <c r="T6295" s="39"/>
      <c r="AG6295" s="110"/>
      <c r="AH6295" s="94"/>
      <c r="AJ6295" s="97"/>
      <c r="AL6295" s="39"/>
      <c r="AP6295" s="39"/>
      <c r="AQ6295" s="77"/>
      <c r="AR6295" s="94"/>
      <c r="AT6295" s="97"/>
      <c r="BB6295" s="79"/>
      <c r="BC6295" s="94"/>
      <c r="BE6295" s="97"/>
      <c r="BF6295" s="97"/>
      <c r="BG6295" s="40"/>
      <c r="BK6295" s="40"/>
      <c r="BL6295" s="79"/>
      <c r="BM6295" s="94"/>
      <c r="BO6295" s="97"/>
      <c r="BQ6295" s="40"/>
      <c r="BR6295" s="94"/>
      <c r="BS6295" s="94"/>
      <c r="BT6295" s="94"/>
      <c r="BU6295" s="40"/>
      <c r="BV6295" s="82"/>
      <c r="BW6295" s="94"/>
      <c r="BX6295" s="48"/>
      <c r="BY6295" s="97"/>
      <c r="BZ6295" s="48"/>
      <c r="CA6295" s="40"/>
      <c r="CB6295" s="94"/>
      <c r="CC6295" s="94"/>
      <c r="CD6295" s="94"/>
      <c r="CE6295" s="40"/>
      <c r="CF6295" s="73"/>
      <c r="CG6295" s="41"/>
      <c r="CH6295" s="41"/>
      <c r="CI6295" s="41"/>
      <c r="CJ6295" s="41"/>
      <c r="CK6295" s="41"/>
      <c r="CL6295" s="68"/>
      <c r="CM6295" s="41"/>
      <c r="CN6295" s="41"/>
      <c r="CO6295" s="39"/>
      <c r="CP6295" s="78"/>
    </row>
    <row r="6296" spans="1:94" s="38" customFormat="1" x14ac:dyDescent="0.25">
      <c r="A6296" s="38">
        <v>6293</v>
      </c>
      <c r="F6296" s="39"/>
      <c r="Q6296" s="39"/>
      <c r="R6296" s="40"/>
      <c r="S6296" s="40"/>
      <c r="T6296" s="39"/>
      <c r="AG6296" s="110"/>
      <c r="AH6296" s="94"/>
      <c r="AJ6296" s="97"/>
      <c r="AL6296" s="39"/>
      <c r="AP6296" s="39"/>
      <c r="AQ6296" s="77"/>
      <c r="AR6296" s="94"/>
      <c r="AT6296" s="97"/>
      <c r="BB6296" s="79"/>
      <c r="BC6296" s="94"/>
      <c r="BE6296" s="97"/>
      <c r="BF6296" s="97"/>
      <c r="BG6296" s="40"/>
      <c r="BK6296" s="40"/>
      <c r="BL6296" s="79"/>
      <c r="BM6296" s="94"/>
      <c r="BO6296" s="97"/>
      <c r="BQ6296" s="40"/>
      <c r="BR6296" s="94"/>
      <c r="BS6296" s="94"/>
      <c r="BT6296" s="94"/>
      <c r="BU6296" s="40"/>
      <c r="BV6296" s="82"/>
      <c r="BW6296" s="94"/>
      <c r="BX6296" s="48"/>
      <c r="BY6296" s="97"/>
      <c r="BZ6296" s="48"/>
      <c r="CA6296" s="40"/>
      <c r="CB6296" s="94"/>
      <c r="CC6296" s="94"/>
      <c r="CD6296" s="94"/>
      <c r="CE6296" s="40"/>
      <c r="CF6296" s="73"/>
      <c r="CG6296" s="41"/>
      <c r="CH6296" s="41"/>
      <c r="CI6296" s="41"/>
      <c r="CJ6296" s="41"/>
      <c r="CK6296" s="41"/>
      <c r="CL6296" s="68"/>
      <c r="CM6296" s="41"/>
      <c r="CN6296" s="41"/>
      <c r="CO6296" s="39"/>
      <c r="CP6296" s="78"/>
    </row>
    <row r="6297" spans="1:94" s="38" customFormat="1" x14ac:dyDescent="0.25">
      <c r="A6297" s="38">
        <v>6294</v>
      </c>
      <c r="F6297" s="39"/>
      <c r="Q6297" s="39"/>
      <c r="R6297" s="40"/>
      <c r="S6297" s="40"/>
      <c r="T6297" s="39"/>
      <c r="AG6297" s="110"/>
      <c r="AH6297" s="94"/>
      <c r="AJ6297" s="97"/>
      <c r="AL6297" s="39"/>
      <c r="AP6297" s="39"/>
      <c r="AQ6297" s="77"/>
      <c r="AR6297" s="94"/>
      <c r="AT6297" s="97"/>
      <c r="BB6297" s="79"/>
      <c r="BC6297" s="94"/>
      <c r="BE6297" s="97"/>
      <c r="BF6297" s="97"/>
      <c r="BG6297" s="40"/>
      <c r="BK6297" s="40"/>
      <c r="BL6297" s="79"/>
      <c r="BM6297" s="94"/>
      <c r="BO6297" s="97"/>
      <c r="BQ6297" s="40"/>
      <c r="BR6297" s="94"/>
      <c r="BS6297" s="94"/>
      <c r="BT6297" s="94"/>
      <c r="BU6297" s="40"/>
      <c r="BV6297" s="82"/>
      <c r="BW6297" s="94"/>
      <c r="BX6297" s="48"/>
      <c r="BY6297" s="97"/>
      <c r="BZ6297" s="48"/>
      <c r="CA6297" s="40"/>
      <c r="CB6297" s="94"/>
      <c r="CC6297" s="94"/>
      <c r="CD6297" s="94"/>
      <c r="CE6297" s="40"/>
      <c r="CF6297" s="73"/>
      <c r="CG6297" s="41"/>
      <c r="CH6297" s="41"/>
      <c r="CI6297" s="41"/>
      <c r="CJ6297" s="41"/>
      <c r="CK6297" s="41"/>
      <c r="CL6297" s="68"/>
      <c r="CM6297" s="41"/>
      <c r="CN6297" s="41"/>
      <c r="CO6297" s="39"/>
      <c r="CP6297" s="78"/>
    </row>
    <row r="6298" spans="1:94" s="38" customFormat="1" x14ac:dyDescent="0.25">
      <c r="A6298" s="38">
        <v>6295</v>
      </c>
      <c r="F6298" s="39"/>
      <c r="Q6298" s="39"/>
      <c r="R6298" s="40"/>
      <c r="S6298" s="40"/>
      <c r="T6298" s="39"/>
      <c r="AG6298" s="110"/>
      <c r="AH6298" s="94"/>
      <c r="AJ6298" s="97"/>
      <c r="AL6298" s="39"/>
      <c r="AP6298" s="39"/>
      <c r="AQ6298" s="77"/>
      <c r="AR6298" s="94"/>
      <c r="AT6298" s="97"/>
      <c r="BB6298" s="79"/>
      <c r="BC6298" s="94"/>
      <c r="BE6298" s="97"/>
      <c r="BF6298" s="97"/>
      <c r="BG6298" s="40"/>
      <c r="BK6298" s="40"/>
      <c r="BL6298" s="79"/>
      <c r="BM6298" s="94"/>
      <c r="BO6298" s="97"/>
      <c r="BQ6298" s="40"/>
      <c r="BR6298" s="94"/>
      <c r="BS6298" s="94"/>
      <c r="BT6298" s="94"/>
      <c r="BU6298" s="40"/>
      <c r="BV6298" s="82"/>
      <c r="BW6298" s="94"/>
      <c r="BX6298" s="48"/>
      <c r="BY6298" s="97"/>
      <c r="BZ6298" s="48"/>
      <c r="CA6298" s="40"/>
      <c r="CB6298" s="94"/>
      <c r="CC6298" s="94"/>
      <c r="CD6298" s="94"/>
      <c r="CE6298" s="40"/>
      <c r="CF6298" s="73"/>
      <c r="CG6298" s="41"/>
      <c r="CH6298" s="41"/>
      <c r="CI6298" s="41"/>
      <c r="CJ6298" s="41"/>
      <c r="CK6298" s="41"/>
      <c r="CL6298" s="68"/>
      <c r="CM6298" s="41"/>
      <c r="CN6298" s="41"/>
      <c r="CO6298" s="39"/>
      <c r="CP6298" s="78"/>
    </row>
    <row r="6299" spans="1:94" s="38" customFormat="1" x14ac:dyDescent="0.25">
      <c r="A6299" s="38">
        <v>6296</v>
      </c>
      <c r="F6299" s="39"/>
      <c r="Q6299" s="39"/>
      <c r="R6299" s="40"/>
      <c r="S6299" s="40"/>
      <c r="T6299" s="39"/>
      <c r="AG6299" s="110"/>
      <c r="AH6299" s="94"/>
      <c r="AJ6299" s="97"/>
      <c r="AL6299" s="39"/>
      <c r="AP6299" s="39"/>
      <c r="AQ6299" s="77"/>
      <c r="AR6299" s="94"/>
      <c r="AT6299" s="97"/>
      <c r="BB6299" s="79"/>
      <c r="BC6299" s="94"/>
      <c r="BE6299" s="97"/>
      <c r="BF6299" s="97"/>
      <c r="BG6299" s="40"/>
      <c r="BK6299" s="40"/>
      <c r="BL6299" s="79"/>
      <c r="BM6299" s="94"/>
      <c r="BO6299" s="97"/>
      <c r="BQ6299" s="40"/>
      <c r="BR6299" s="94"/>
      <c r="BS6299" s="94"/>
      <c r="BT6299" s="94"/>
      <c r="BU6299" s="40"/>
      <c r="BV6299" s="82"/>
      <c r="BW6299" s="94"/>
      <c r="BX6299" s="48"/>
      <c r="BY6299" s="97"/>
      <c r="BZ6299" s="48"/>
      <c r="CA6299" s="40"/>
      <c r="CB6299" s="94"/>
      <c r="CC6299" s="94"/>
      <c r="CD6299" s="94"/>
      <c r="CE6299" s="40"/>
      <c r="CF6299" s="73"/>
      <c r="CG6299" s="41"/>
      <c r="CH6299" s="41"/>
      <c r="CI6299" s="41"/>
      <c r="CJ6299" s="41"/>
      <c r="CK6299" s="41"/>
      <c r="CL6299" s="68"/>
      <c r="CM6299" s="41"/>
      <c r="CN6299" s="41"/>
      <c r="CO6299" s="39"/>
      <c r="CP6299" s="78"/>
    </row>
    <row r="6300" spans="1:94" s="38" customFormat="1" x14ac:dyDescent="0.25">
      <c r="A6300" s="38">
        <v>6297</v>
      </c>
      <c r="F6300" s="39"/>
      <c r="Q6300" s="39"/>
      <c r="R6300" s="40"/>
      <c r="S6300" s="40"/>
      <c r="T6300" s="39"/>
      <c r="AG6300" s="110"/>
      <c r="AH6300" s="94"/>
      <c r="AJ6300" s="97"/>
      <c r="AL6300" s="39"/>
      <c r="AP6300" s="39"/>
      <c r="AQ6300" s="77"/>
      <c r="AR6300" s="94"/>
      <c r="AT6300" s="97"/>
      <c r="BB6300" s="79"/>
      <c r="BC6300" s="94"/>
      <c r="BE6300" s="97"/>
      <c r="BF6300" s="97"/>
      <c r="BG6300" s="40"/>
      <c r="BK6300" s="40"/>
      <c r="BL6300" s="79"/>
      <c r="BM6300" s="94"/>
      <c r="BO6300" s="97"/>
      <c r="BQ6300" s="40"/>
      <c r="BR6300" s="94"/>
      <c r="BS6300" s="94"/>
      <c r="BT6300" s="94"/>
      <c r="BU6300" s="40"/>
      <c r="BV6300" s="82"/>
      <c r="BW6300" s="94"/>
      <c r="BX6300" s="48"/>
      <c r="BY6300" s="97"/>
      <c r="BZ6300" s="48"/>
      <c r="CA6300" s="40"/>
      <c r="CB6300" s="94"/>
      <c r="CC6300" s="94"/>
      <c r="CD6300" s="94"/>
      <c r="CE6300" s="40"/>
      <c r="CF6300" s="73"/>
      <c r="CG6300" s="41"/>
      <c r="CH6300" s="41"/>
      <c r="CI6300" s="41"/>
      <c r="CJ6300" s="41"/>
      <c r="CK6300" s="41"/>
      <c r="CL6300" s="68"/>
      <c r="CM6300" s="41"/>
      <c r="CN6300" s="41"/>
      <c r="CO6300" s="39"/>
      <c r="CP6300" s="78"/>
    </row>
    <row r="6301" spans="1:94" s="38" customFormat="1" x14ac:dyDescent="0.25">
      <c r="A6301" s="38">
        <v>6298</v>
      </c>
      <c r="F6301" s="39"/>
      <c r="Q6301" s="39"/>
      <c r="R6301" s="40"/>
      <c r="S6301" s="40"/>
      <c r="T6301" s="39"/>
      <c r="AG6301" s="110"/>
      <c r="AH6301" s="94"/>
      <c r="AJ6301" s="97"/>
      <c r="AL6301" s="39"/>
      <c r="AP6301" s="39"/>
      <c r="AQ6301" s="77"/>
      <c r="AR6301" s="94"/>
      <c r="AT6301" s="97"/>
      <c r="BB6301" s="79"/>
      <c r="BC6301" s="94"/>
      <c r="BE6301" s="97"/>
      <c r="BF6301" s="97"/>
      <c r="BG6301" s="40"/>
      <c r="BK6301" s="40"/>
      <c r="BL6301" s="79"/>
      <c r="BM6301" s="94"/>
      <c r="BO6301" s="97"/>
      <c r="BQ6301" s="40"/>
      <c r="BR6301" s="94"/>
      <c r="BS6301" s="94"/>
      <c r="BT6301" s="94"/>
      <c r="BU6301" s="40"/>
      <c r="BV6301" s="82"/>
      <c r="BW6301" s="94"/>
      <c r="BX6301" s="48"/>
      <c r="BY6301" s="97"/>
      <c r="BZ6301" s="48"/>
      <c r="CA6301" s="40"/>
      <c r="CB6301" s="94"/>
      <c r="CC6301" s="94"/>
      <c r="CD6301" s="94"/>
      <c r="CE6301" s="40"/>
      <c r="CF6301" s="73"/>
      <c r="CG6301" s="41"/>
      <c r="CH6301" s="41"/>
      <c r="CI6301" s="41"/>
      <c r="CJ6301" s="41"/>
      <c r="CK6301" s="41"/>
      <c r="CL6301" s="68"/>
      <c r="CM6301" s="41"/>
      <c r="CN6301" s="41"/>
      <c r="CO6301" s="39"/>
      <c r="CP6301" s="78"/>
    </row>
    <row r="6302" spans="1:94" s="38" customFormat="1" x14ac:dyDescent="0.25">
      <c r="A6302" s="38">
        <v>6299</v>
      </c>
      <c r="F6302" s="39"/>
      <c r="Q6302" s="39"/>
      <c r="R6302" s="40"/>
      <c r="S6302" s="40"/>
      <c r="T6302" s="39"/>
      <c r="AG6302" s="110"/>
      <c r="AH6302" s="94"/>
      <c r="AJ6302" s="97"/>
      <c r="AL6302" s="39"/>
      <c r="AP6302" s="39"/>
      <c r="AQ6302" s="77"/>
      <c r="AR6302" s="94"/>
      <c r="AT6302" s="97"/>
      <c r="BB6302" s="79"/>
      <c r="BC6302" s="94"/>
      <c r="BE6302" s="97"/>
      <c r="BF6302" s="97"/>
      <c r="BG6302" s="40"/>
      <c r="BK6302" s="40"/>
      <c r="BL6302" s="79"/>
      <c r="BM6302" s="94"/>
      <c r="BO6302" s="97"/>
      <c r="BQ6302" s="40"/>
      <c r="BR6302" s="94"/>
      <c r="BS6302" s="94"/>
      <c r="BT6302" s="94"/>
      <c r="BU6302" s="40"/>
      <c r="BV6302" s="82"/>
      <c r="BW6302" s="94"/>
      <c r="BX6302" s="48"/>
      <c r="BY6302" s="97"/>
      <c r="BZ6302" s="48"/>
      <c r="CA6302" s="40"/>
      <c r="CB6302" s="94"/>
      <c r="CC6302" s="94"/>
      <c r="CD6302" s="94"/>
      <c r="CE6302" s="40"/>
      <c r="CF6302" s="73"/>
      <c r="CG6302" s="41"/>
      <c r="CH6302" s="41"/>
      <c r="CI6302" s="41"/>
      <c r="CJ6302" s="41"/>
      <c r="CK6302" s="41"/>
      <c r="CL6302" s="68"/>
      <c r="CM6302" s="41"/>
      <c r="CN6302" s="41"/>
      <c r="CO6302" s="39"/>
      <c r="CP6302" s="78"/>
    </row>
    <row r="6303" spans="1:94" s="38" customFormat="1" x14ac:dyDescent="0.25">
      <c r="A6303" s="38">
        <v>6300</v>
      </c>
      <c r="F6303" s="39"/>
      <c r="Q6303" s="39"/>
      <c r="R6303" s="40"/>
      <c r="S6303" s="40"/>
      <c r="T6303" s="39"/>
      <c r="AG6303" s="110"/>
      <c r="AH6303" s="94"/>
      <c r="AJ6303" s="97"/>
      <c r="AL6303" s="39"/>
      <c r="AP6303" s="39"/>
      <c r="AQ6303" s="77"/>
      <c r="AR6303" s="94"/>
      <c r="AT6303" s="97"/>
      <c r="BB6303" s="79"/>
      <c r="BC6303" s="94"/>
      <c r="BE6303" s="97"/>
      <c r="BF6303" s="97"/>
      <c r="BG6303" s="40"/>
      <c r="BK6303" s="40"/>
      <c r="BL6303" s="79"/>
      <c r="BM6303" s="94"/>
      <c r="BO6303" s="97"/>
      <c r="BQ6303" s="40"/>
      <c r="BR6303" s="94"/>
      <c r="BS6303" s="94"/>
      <c r="BT6303" s="94"/>
      <c r="BU6303" s="40"/>
      <c r="BV6303" s="82"/>
      <c r="BW6303" s="94"/>
      <c r="BX6303" s="48"/>
      <c r="BY6303" s="97"/>
      <c r="BZ6303" s="48"/>
      <c r="CA6303" s="40"/>
      <c r="CB6303" s="94"/>
      <c r="CC6303" s="94"/>
      <c r="CD6303" s="94"/>
      <c r="CE6303" s="40"/>
      <c r="CF6303" s="73"/>
      <c r="CG6303" s="41"/>
      <c r="CH6303" s="41"/>
      <c r="CI6303" s="41"/>
      <c r="CJ6303" s="41"/>
      <c r="CK6303" s="41"/>
      <c r="CL6303" s="68"/>
      <c r="CM6303" s="41"/>
      <c r="CN6303" s="41"/>
      <c r="CO6303" s="39"/>
      <c r="CP6303" s="78"/>
    </row>
    <row r="6304" spans="1:94" s="38" customFormat="1" x14ac:dyDescent="0.25">
      <c r="A6304" s="38">
        <v>6301</v>
      </c>
      <c r="F6304" s="39"/>
      <c r="Q6304" s="39"/>
      <c r="R6304" s="40"/>
      <c r="S6304" s="40"/>
      <c r="T6304" s="39"/>
      <c r="AG6304" s="110"/>
      <c r="AH6304" s="94"/>
      <c r="AJ6304" s="97"/>
      <c r="AL6304" s="39"/>
      <c r="AP6304" s="39"/>
      <c r="AQ6304" s="77"/>
      <c r="AR6304" s="94"/>
      <c r="AT6304" s="97"/>
      <c r="BB6304" s="79"/>
      <c r="BC6304" s="94"/>
      <c r="BE6304" s="97"/>
      <c r="BF6304" s="97"/>
      <c r="BG6304" s="40"/>
      <c r="BK6304" s="40"/>
      <c r="BL6304" s="79"/>
      <c r="BM6304" s="94"/>
      <c r="BO6304" s="97"/>
      <c r="BQ6304" s="40"/>
      <c r="BR6304" s="94"/>
      <c r="BS6304" s="94"/>
      <c r="BT6304" s="94"/>
      <c r="BU6304" s="40"/>
      <c r="BV6304" s="82"/>
      <c r="BW6304" s="94"/>
      <c r="BX6304" s="48"/>
      <c r="BY6304" s="97"/>
      <c r="BZ6304" s="48"/>
      <c r="CA6304" s="40"/>
      <c r="CB6304" s="94"/>
      <c r="CC6304" s="94"/>
      <c r="CD6304" s="94"/>
      <c r="CE6304" s="40"/>
      <c r="CF6304" s="73"/>
      <c r="CG6304" s="41"/>
      <c r="CH6304" s="41"/>
      <c r="CI6304" s="41"/>
      <c r="CJ6304" s="41"/>
      <c r="CK6304" s="41"/>
      <c r="CL6304" s="68"/>
      <c r="CM6304" s="41"/>
      <c r="CN6304" s="41"/>
      <c r="CO6304" s="39"/>
      <c r="CP6304" s="78"/>
    </row>
    <row r="6305" spans="1:94" s="38" customFormat="1" x14ac:dyDescent="0.25">
      <c r="A6305" s="38">
        <v>6302</v>
      </c>
      <c r="F6305" s="39"/>
      <c r="Q6305" s="39"/>
      <c r="R6305" s="40"/>
      <c r="S6305" s="40"/>
      <c r="T6305" s="39"/>
      <c r="AG6305" s="110"/>
      <c r="AH6305" s="94"/>
      <c r="AJ6305" s="97"/>
      <c r="AL6305" s="39"/>
      <c r="AP6305" s="39"/>
      <c r="AQ6305" s="77"/>
      <c r="AR6305" s="94"/>
      <c r="AT6305" s="97"/>
      <c r="BB6305" s="79"/>
      <c r="BC6305" s="94"/>
      <c r="BE6305" s="97"/>
      <c r="BF6305" s="97"/>
      <c r="BG6305" s="40"/>
      <c r="BK6305" s="40"/>
      <c r="BL6305" s="79"/>
      <c r="BM6305" s="94"/>
      <c r="BO6305" s="97"/>
      <c r="BQ6305" s="40"/>
      <c r="BR6305" s="94"/>
      <c r="BS6305" s="94"/>
      <c r="BT6305" s="94"/>
      <c r="BU6305" s="40"/>
      <c r="BV6305" s="82"/>
      <c r="BW6305" s="94"/>
      <c r="BX6305" s="48"/>
      <c r="BY6305" s="97"/>
      <c r="BZ6305" s="48"/>
      <c r="CA6305" s="40"/>
      <c r="CB6305" s="94"/>
      <c r="CC6305" s="94"/>
      <c r="CD6305" s="94"/>
      <c r="CE6305" s="40"/>
      <c r="CF6305" s="73"/>
      <c r="CG6305" s="41"/>
      <c r="CH6305" s="41"/>
      <c r="CI6305" s="41"/>
      <c r="CJ6305" s="41"/>
      <c r="CK6305" s="41"/>
      <c r="CL6305" s="68"/>
      <c r="CM6305" s="41"/>
      <c r="CN6305" s="41"/>
      <c r="CO6305" s="39"/>
      <c r="CP6305" s="78"/>
    </row>
    <row r="6306" spans="1:94" s="38" customFormat="1" x14ac:dyDescent="0.25">
      <c r="A6306" s="38">
        <v>6303</v>
      </c>
      <c r="F6306" s="39"/>
      <c r="Q6306" s="39"/>
      <c r="R6306" s="40"/>
      <c r="S6306" s="40"/>
      <c r="T6306" s="39"/>
      <c r="AG6306" s="110"/>
      <c r="AH6306" s="94"/>
      <c r="AJ6306" s="97"/>
      <c r="AL6306" s="39"/>
      <c r="AP6306" s="39"/>
      <c r="AQ6306" s="77"/>
      <c r="AR6306" s="94"/>
      <c r="AT6306" s="97"/>
      <c r="BB6306" s="79"/>
      <c r="BC6306" s="94"/>
      <c r="BE6306" s="97"/>
      <c r="BF6306" s="97"/>
      <c r="BG6306" s="40"/>
      <c r="BK6306" s="40"/>
      <c r="BL6306" s="79"/>
      <c r="BM6306" s="94"/>
      <c r="BO6306" s="97"/>
      <c r="BQ6306" s="40"/>
      <c r="BR6306" s="94"/>
      <c r="BS6306" s="94"/>
      <c r="BT6306" s="94"/>
      <c r="BU6306" s="40"/>
      <c r="BV6306" s="82"/>
      <c r="BW6306" s="94"/>
      <c r="BX6306" s="48"/>
      <c r="BY6306" s="97"/>
      <c r="BZ6306" s="48"/>
      <c r="CA6306" s="40"/>
      <c r="CB6306" s="94"/>
      <c r="CC6306" s="94"/>
      <c r="CD6306" s="94"/>
      <c r="CE6306" s="40"/>
      <c r="CF6306" s="73"/>
      <c r="CG6306" s="41"/>
      <c r="CH6306" s="41"/>
      <c r="CI6306" s="41"/>
      <c r="CJ6306" s="41"/>
      <c r="CK6306" s="41"/>
      <c r="CL6306" s="68"/>
      <c r="CM6306" s="41"/>
      <c r="CN6306" s="41"/>
      <c r="CO6306" s="39"/>
      <c r="CP6306" s="78"/>
    </row>
    <row r="6307" spans="1:94" s="38" customFormat="1" x14ac:dyDescent="0.25">
      <c r="A6307" s="38">
        <v>6304</v>
      </c>
      <c r="F6307" s="39"/>
      <c r="Q6307" s="39"/>
      <c r="R6307" s="40"/>
      <c r="S6307" s="40"/>
      <c r="T6307" s="39"/>
      <c r="AG6307" s="110"/>
      <c r="AH6307" s="94"/>
      <c r="AJ6307" s="97"/>
      <c r="AL6307" s="39"/>
      <c r="AP6307" s="39"/>
      <c r="AQ6307" s="77"/>
      <c r="AR6307" s="94"/>
      <c r="AT6307" s="97"/>
      <c r="BB6307" s="79"/>
      <c r="BC6307" s="94"/>
      <c r="BE6307" s="97"/>
      <c r="BF6307" s="97"/>
      <c r="BG6307" s="40"/>
      <c r="BK6307" s="40"/>
      <c r="BL6307" s="79"/>
      <c r="BM6307" s="94"/>
      <c r="BO6307" s="97"/>
      <c r="BQ6307" s="40"/>
      <c r="BR6307" s="94"/>
      <c r="BS6307" s="94"/>
      <c r="BT6307" s="94"/>
      <c r="BU6307" s="40"/>
      <c r="BV6307" s="82"/>
      <c r="BW6307" s="94"/>
      <c r="BX6307" s="48"/>
      <c r="BY6307" s="97"/>
      <c r="BZ6307" s="48"/>
      <c r="CA6307" s="40"/>
      <c r="CB6307" s="94"/>
      <c r="CC6307" s="94"/>
      <c r="CD6307" s="94"/>
      <c r="CE6307" s="40"/>
      <c r="CF6307" s="73"/>
      <c r="CG6307" s="41"/>
      <c r="CH6307" s="41"/>
      <c r="CI6307" s="41"/>
      <c r="CJ6307" s="41"/>
      <c r="CK6307" s="41"/>
      <c r="CL6307" s="68"/>
      <c r="CM6307" s="41"/>
      <c r="CN6307" s="41"/>
      <c r="CO6307" s="39"/>
      <c r="CP6307" s="78"/>
    </row>
    <row r="6308" spans="1:94" s="38" customFormat="1" x14ac:dyDescent="0.25">
      <c r="A6308" s="38">
        <v>6305</v>
      </c>
      <c r="F6308" s="39"/>
      <c r="Q6308" s="39"/>
      <c r="R6308" s="40"/>
      <c r="S6308" s="40"/>
      <c r="T6308" s="39"/>
      <c r="AG6308" s="110"/>
      <c r="AH6308" s="94"/>
      <c r="AJ6308" s="97"/>
      <c r="AL6308" s="39"/>
      <c r="AP6308" s="39"/>
      <c r="AQ6308" s="77"/>
      <c r="AR6308" s="94"/>
      <c r="AT6308" s="97"/>
      <c r="BB6308" s="79"/>
      <c r="BC6308" s="94"/>
      <c r="BE6308" s="97"/>
      <c r="BF6308" s="97"/>
      <c r="BG6308" s="40"/>
      <c r="BK6308" s="40"/>
      <c r="BL6308" s="79"/>
      <c r="BM6308" s="94"/>
      <c r="BO6308" s="97"/>
      <c r="BQ6308" s="40"/>
      <c r="BR6308" s="94"/>
      <c r="BS6308" s="94"/>
      <c r="BT6308" s="94"/>
      <c r="BU6308" s="40"/>
      <c r="BV6308" s="82"/>
      <c r="BW6308" s="94"/>
      <c r="BX6308" s="48"/>
      <c r="BY6308" s="97"/>
      <c r="BZ6308" s="48"/>
      <c r="CA6308" s="40"/>
      <c r="CB6308" s="94"/>
      <c r="CC6308" s="94"/>
      <c r="CD6308" s="94"/>
      <c r="CE6308" s="40"/>
      <c r="CF6308" s="73"/>
      <c r="CG6308" s="41"/>
      <c r="CH6308" s="41"/>
      <c r="CI6308" s="41"/>
      <c r="CJ6308" s="41"/>
      <c r="CK6308" s="41"/>
      <c r="CL6308" s="68"/>
      <c r="CM6308" s="41"/>
      <c r="CN6308" s="41"/>
      <c r="CO6308" s="39"/>
      <c r="CP6308" s="78"/>
    </row>
    <row r="6309" spans="1:94" s="38" customFormat="1" x14ac:dyDescent="0.25">
      <c r="A6309" s="38">
        <v>6306</v>
      </c>
      <c r="F6309" s="39"/>
      <c r="Q6309" s="39"/>
      <c r="R6309" s="40"/>
      <c r="S6309" s="40"/>
      <c r="T6309" s="39"/>
      <c r="AG6309" s="110"/>
      <c r="AH6309" s="94"/>
      <c r="AJ6309" s="97"/>
      <c r="AL6309" s="39"/>
      <c r="AP6309" s="39"/>
      <c r="AQ6309" s="77"/>
      <c r="AR6309" s="94"/>
      <c r="AT6309" s="97"/>
      <c r="BB6309" s="79"/>
      <c r="BC6309" s="94"/>
      <c r="BE6309" s="97"/>
      <c r="BF6309" s="97"/>
      <c r="BG6309" s="40"/>
      <c r="BK6309" s="40"/>
      <c r="BL6309" s="79"/>
      <c r="BM6309" s="94"/>
      <c r="BO6309" s="97"/>
      <c r="BQ6309" s="40"/>
      <c r="BR6309" s="94"/>
      <c r="BS6309" s="94"/>
      <c r="BT6309" s="94"/>
      <c r="BU6309" s="40"/>
      <c r="BV6309" s="82"/>
      <c r="BW6309" s="94"/>
      <c r="BX6309" s="48"/>
      <c r="BY6309" s="97"/>
      <c r="BZ6309" s="48"/>
      <c r="CA6309" s="40"/>
      <c r="CB6309" s="94"/>
      <c r="CC6309" s="94"/>
      <c r="CD6309" s="94"/>
      <c r="CE6309" s="40"/>
      <c r="CF6309" s="73"/>
      <c r="CG6309" s="41"/>
      <c r="CH6309" s="41"/>
      <c r="CI6309" s="41"/>
      <c r="CJ6309" s="41"/>
      <c r="CK6309" s="41"/>
      <c r="CL6309" s="68"/>
      <c r="CM6309" s="41"/>
      <c r="CN6309" s="41"/>
      <c r="CO6309" s="39"/>
      <c r="CP6309" s="78"/>
    </row>
    <row r="6310" spans="1:94" s="38" customFormat="1" x14ac:dyDescent="0.25">
      <c r="A6310" s="38">
        <v>6307</v>
      </c>
      <c r="F6310" s="39"/>
      <c r="Q6310" s="39"/>
      <c r="R6310" s="40"/>
      <c r="S6310" s="40"/>
      <c r="T6310" s="39"/>
      <c r="AG6310" s="110"/>
      <c r="AH6310" s="94"/>
      <c r="AJ6310" s="97"/>
      <c r="AL6310" s="39"/>
      <c r="AP6310" s="39"/>
      <c r="AQ6310" s="77"/>
      <c r="AR6310" s="94"/>
      <c r="AT6310" s="97"/>
      <c r="BB6310" s="79"/>
      <c r="BC6310" s="94"/>
      <c r="BE6310" s="97"/>
      <c r="BF6310" s="97"/>
      <c r="BG6310" s="40"/>
      <c r="BK6310" s="40"/>
      <c r="BL6310" s="79"/>
      <c r="BM6310" s="94"/>
      <c r="BO6310" s="97"/>
      <c r="BQ6310" s="40"/>
      <c r="BR6310" s="94"/>
      <c r="BS6310" s="94"/>
      <c r="BT6310" s="94"/>
      <c r="BU6310" s="40"/>
      <c r="BV6310" s="82"/>
      <c r="BW6310" s="94"/>
      <c r="BX6310" s="48"/>
      <c r="BY6310" s="97"/>
      <c r="BZ6310" s="48"/>
      <c r="CA6310" s="40"/>
      <c r="CB6310" s="94"/>
      <c r="CC6310" s="94"/>
      <c r="CD6310" s="94"/>
      <c r="CE6310" s="40"/>
      <c r="CF6310" s="73"/>
      <c r="CG6310" s="41"/>
      <c r="CH6310" s="41"/>
      <c r="CI6310" s="41"/>
      <c r="CJ6310" s="41"/>
      <c r="CK6310" s="41"/>
      <c r="CL6310" s="68"/>
      <c r="CM6310" s="41"/>
      <c r="CN6310" s="41"/>
      <c r="CO6310" s="39"/>
      <c r="CP6310" s="78"/>
    </row>
    <row r="6311" spans="1:94" s="38" customFormat="1" x14ac:dyDescent="0.25">
      <c r="A6311" s="38">
        <v>6308</v>
      </c>
      <c r="F6311" s="39"/>
      <c r="Q6311" s="39"/>
      <c r="R6311" s="40"/>
      <c r="S6311" s="40"/>
      <c r="T6311" s="39"/>
      <c r="AG6311" s="110"/>
      <c r="AH6311" s="94"/>
      <c r="AJ6311" s="97"/>
      <c r="AL6311" s="39"/>
      <c r="AP6311" s="39"/>
      <c r="AQ6311" s="77"/>
      <c r="AR6311" s="94"/>
      <c r="AT6311" s="97"/>
      <c r="BB6311" s="79"/>
      <c r="BC6311" s="94"/>
      <c r="BE6311" s="97"/>
      <c r="BF6311" s="97"/>
      <c r="BG6311" s="40"/>
      <c r="BK6311" s="40"/>
      <c r="BL6311" s="79"/>
      <c r="BM6311" s="94"/>
      <c r="BO6311" s="97"/>
      <c r="BQ6311" s="40"/>
      <c r="BR6311" s="94"/>
      <c r="BS6311" s="94"/>
      <c r="BT6311" s="94"/>
      <c r="BU6311" s="40"/>
      <c r="BV6311" s="82"/>
      <c r="BW6311" s="94"/>
      <c r="BX6311" s="48"/>
      <c r="BY6311" s="97"/>
      <c r="BZ6311" s="48"/>
      <c r="CA6311" s="40"/>
      <c r="CB6311" s="94"/>
      <c r="CC6311" s="94"/>
      <c r="CD6311" s="94"/>
      <c r="CE6311" s="40"/>
      <c r="CF6311" s="73"/>
      <c r="CG6311" s="41"/>
      <c r="CH6311" s="41"/>
      <c r="CI6311" s="41"/>
      <c r="CJ6311" s="41"/>
      <c r="CK6311" s="41"/>
      <c r="CL6311" s="68"/>
      <c r="CM6311" s="41"/>
      <c r="CN6311" s="41"/>
      <c r="CO6311" s="39"/>
      <c r="CP6311" s="78"/>
    </row>
    <row r="6312" spans="1:94" s="38" customFormat="1" x14ac:dyDescent="0.25">
      <c r="A6312" s="38">
        <v>6309</v>
      </c>
      <c r="F6312" s="39"/>
      <c r="Q6312" s="39"/>
      <c r="R6312" s="40"/>
      <c r="S6312" s="40"/>
      <c r="T6312" s="39"/>
      <c r="AG6312" s="110"/>
      <c r="AH6312" s="94"/>
      <c r="AJ6312" s="97"/>
      <c r="AL6312" s="39"/>
      <c r="AP6312" s="39"/>
      <c r="AQ6312" s="77"/>
      <c r="AR6312" s="94"/>
      <c r="AT6312" s="97"/>
      <c r="BB6312" s="79"/>
      <c r="BC6312" s="94"/>
      <c r="BE6312" s="97"/>
      <c r="BF6312" s="97"/>
      <c r="BG6312" s="40"/>
      <c r="BK6312" s="40"/>
      <c r="BL6312" s="79"/>
      <c r="BM6312" s="94"/>
      <c r="BO6312" s="97"/>
      <c r="BQ6312" s="40"/>
      <c r="BR6312" s="94"/>
      <c r="BS6312" s="94"/>
      <c r="BT6312" s="94"/>
      <c r="BU6312" s="40"/>
      <c r="BV6312" s="82"/>
      <c r="BW6312" s="94"/>
      <c r="BX6312" s="48"/>
      <c r="BY6312" s="97"/>
      <c r="BZ6312" s="48"/>
      <c r="CA6312" s="40"/>
      <c r="CB6312" s="94"/>
      <c r="CC6312" s="94"/>
      <c r="CD6312" s="94"/>
      <c r="CE6312" s="40"/>
      <c r="CF6312" s="73"/>
      <c r="CG6312" s="41"/>
      <c r="CH6312" s="41"/>
      <c r="CI6312" s="41"/>
      <c r="CJ6312" s="41"/>
      <c r="CK6312" s="41"/>
      <c r="CL6312" s="68"/>
      <c r="CM6312" s="41"/>
      <c r="CN6312" s="41"/>
      <c r="CO6312" s="39"/>
      <c r="CP6312" s="78"/>
    </row>
    <row r="6313" spans="1:94" s="38" customFormat="1" x14ac:dyDescent="0.25">
      <c r="A6313" s="38">
        <v>6310</v>
      </c>
      <c r="F6313" s="39"/>
      <c r="Q6313" s="39"/>
      <c r="R6313" s="40"/>
      <c r="S6313" s="40"/>
      <c r="T6313" s="39"/>
      <c r="AG6313" s="110"/>
      <c r="AH6313" s="94"/>
      <c r="AJ6313" s="97"/>
      <c r="AL6313" s="39"/>
      <c r="AP6313" s="39"/>
      <c r="AQ6313" s="77"/>
      <c r="AR6313" s="94"/>
      <c r="AT6313" s="97"/>
      <c r="BB6313" s="79"/>
      <c r="BC6313" s="94"/>
      <c r="BE6313" s="97"/>
      <c r="BF6313" s="97"/>
      <c r="BG6313" s="40"/>
      <c r="BK6313" s="40"/>
      <c r="BL6313" s="79"/>
      <c r="BM6313" s="94"/>
      <c r="BO6313" s="97"/>
      <c r="BQ6313" s="40"/>
      <c r="BR6313" s="94"/>
      <c r="BS6313" s="94"/>
      <c r="BT6313" s="94"/>
      <c r="BU6313" s="40"/>
      <c r="BV6313" s="82"/>
      <c r="BW6313" s="94"/>
      <c r="BX6313" s="48"/>
      <c r="BY6313" s="97"/>
      <c r="BZ6313" s="48"/>
      <c r="CA6313" s="40"/>
      <c r="CB6313" s="94"/>
      <c r="CC6313" s="94"/>
      <c r="CD6313" s="94"/>
      <c r="CE6313" s="40"/>
      <c r="CF6313" s="73"/>
      <c r="CG6313" s="41"/>
      <c r="CH6313" s="41"/>
      <c r="CI6313" s="41"/>
      <c r="CJ6313" s="41"/>
      <c r="CK6313" s="41"/>
      <c r="CL6313" s="68"/>
      <c r="CM6313" s="41"/>
      <c r="CN6313" s="41"/>
      <c r="CO6313" s="39"/>
      <c r="CP6313" s="78"/>
    </row>
    <row r="6314" spans="1:94" s="38" customFormat="1" x14ac:dyDescent="0.25">
      <c r="A6314" s="38">
        <v>6311</v>
      </c>
      <c r="F6314" s="39"/>
      <c r="Q6314" s="39"/>
      <c r="R6314" s="40"/>
      <c r="S6314" s="40"/>
      <c r="T6314" s="39"/>
      <c r="AG6314" s="110"/>
      <c r="AH6314" s="94"/>
      <c r="AJ6314" s="97"/>
      <c r="AL6314" s="39"/>
      <c r="AP6314" s="39"/>
      <c r="AQ6314" s="77"/>
      <c r="AR6314" s="94"/>
      <c r="AT6314" s="97"/>
      <c r="BB6314" s="79"/>
      <c r="BC6314" s="94"/>
      <c r="BE6314" s="97"/>
      <c r="BF6314" s="97"/>
      <c r="BG6314" s="40"/>
      <c r="BK6314" s="40"/>
      <c r="BL6314" s="79"/>
      <c r="BM6314" s="94"/>
      <c r="BO6314" s="97"/>
      <c r="BQ6314" s="40"/>
      <c r="BR6314" s="94"/>
      <c r="BS6314" s="94"/>
      <c r="BT6314" s="94"/>
      <c r="BU6314" s="40"/>
      <c r="BV6314" s="82"/>
      <c r="BW6314" s="94"/>
      <c r="BX6314" s="48"/>
      <c r="BY6314" s="97"/>
      <c r="BZ6314" s="48"/>
      <c r="CA6314" s="40"/>
      <c r="CB6314" s="94"/>
      <c r="CC6314" s="94"/>
      <c r="CD6314" s="94"/>
      <c r="CE6314" s="40"/>
      <c r="CF6314" s="73"/>
      <c r="CG6314" s="41"/>
      <c r="CH6314" s="41"/>
      <c r="CI6314" s="41"/>
      <c r="CJ6314" s="41"/>
      <c r="CK6314" s="41"/>
      <c r="CL6314" s="68"/>
      <c r="CM6314" s="41"/>
      <c r="CN6314" s="41"/>
      <c r="CO6314" s="39"/>
      <c r="CP6314" s="78"/>
    </row>
    <row r="6315" spans="1:94" s="38" customFormat="1" x14ac:dyDescent="0.25">
      <c r="A6315" s="38">
        <v>6312</v>
      </c>
      <c r="F6315" s="39"/>
      <c r="Q6315" s="39"/>
      <c r="R6315" s="40"/>
      <c r="S6315" s="40"/>
      <c r="T6315" s="39"/>
      <c r="AG6315" s="110"/>
      <c r="AH6315" s="94"/>
      <c r="AJ6315" s="97"/>
      <c r="AL6315" s="39"/>
      <c r="AP6315" s="39"/>
      <c r="AQ6315" s="77"/>
      <c r="AR6315" s="94"/>
      <c r="AT6315" s="97"/>
      <c r="BB6315" s="79"/>
      <c r="BC6315" s="94"/>
      <c r="BE6315" s="97"/>
      <c r="BF6315" s="97"/>
      <c r="BG6315" s="40"/>
      <c r="BK6315" s="40"/>
      <c r="BL6315" s="79"/>
      <c r="BM6315" s="94"/>
      <c r="BO6315" s="97"/>
      <c r="BQ6315" s="40"/>
      <c r="BR6315" s="94"/>
      <c r="BS6315" s="94"/>
      <c r="BT6315" s="94"/>
      <c r="BU6315" s="40"/>
      <c r="BV6315" s="82"/>
      <c r="BW6315" s="94"/>
      <c r="BX6315" s="48"/>
      <c r="BY6315" s="97"/>
      <c r="BZ6315" s="48"/>
      <c r="CA6315" s="40"/>
      <c r="CB6315" s="94"/>
      <c r="CC6315" s="94"/>
      <c r="CD6315" s="94"/>
      <c r="CE6315" s="40"/>
      <c r="CF6315" s="73"/>
      <c r="CG6315" s="41"/>
      <c r="CH6315" s="41"/>
      <c r="CI6315" s="41"/>
      <c r="CJ6315" s="41"/>
      <c r="CK6315" s="41"/>
      <c r="CL6315" s="68"/>
      <c r="CM6315" s="41"/>
      <c r="CN6315" s="41"/>
      <c r="CO6315" s="39"/>
      <c r="CP6315" s="78"/>
    </row>
    <row r="6316" spans="1:94" s="38" customFormat="1" x14ac:dyDescent="0.25">
      <c r="A6316" s="38">
        <v>6313</v>
      </c>
      <c r="F6316" s="39"/>
      <c r="Q6316" s="39"/>
      <c r="R6316" s="40"/>
      <c r="S6316" s="40"/>
      <c r="T6316" s="39"/>
      <c r="AG6316" s="110"/>
      <c r="AH6316" s="94"/>
      <c r="AJ6316" s="97"/>
      <c r="AL6316" s="39"/>
      <c r="AP6316" s="39"/>
      <c r="AQ6316" s="77"/>
      <c r="AR6316" s="94"/>
      <c r="AT6316" s="97"/>
      <c r="BB6316" s="79"/>
      <c r="BC6316" s="94"/>
      <c r="BE6316" s="97"/>
      <c r="BF6316" s="97"/>
      <c r="BG6316" s="40"/>
      <c r="BK6316" s="40"/>
      <c r="BL6316" s="79"/>
      <c r="BM6316" s="94"/>
      <c r="BO6316" s="97"/>
      <c r="BQ6316" s="40"/>
      <c r="BR6316" s="94"/>
      <c r="BS6316" s="94"/>
      <c r="BT6316" s="94"/>
      <c r="BU6316" s="40"/>
      <c r="BV6316" s="82"/>
      <c r="BW6316" s="94"/>
      <c r="BX6316" s="48"/>
      <c r="BY6316" s="97"/>
      <c r="BZ6316" s="48"/>
      <c r="CA6316" s="40"/>
      <c r="CB6316" s="94"/>
      <c r="CC6316" s="94"/>
      <c r="CD6316" s="94"/>
      <c r="CE6316" s="40"/>
      <c r="CF6316" s="73"/>
      <c r="CG6316" s="41"/>
      <c r="CH6316" s="41"/>
      <c r="CI6316" s="41"/>
      <c r="CJ6316" s="41"/>
      <c r="CK6316" s="41"/>
      <c r="CL6316" s="68"/>
      <c r="CM6316" s="41"/>
      <c r="CN6316" s="41"/>
      <c r="CO6316" s="39"/>
      <c r="CP6316" s="78"/>
    </row>
    <row r="6317" spans="1:94" s="38" customFormat="1" x14ac:dyDescent="0.25">
      <c r="A6317" s="38">
        <v>6314</v>
      </c>
      <c r="F6317" s="39"/>
      <c r="Q6317" s="39"/>
      <c r="R6317" s="40"/>
      <c r="S6317" s="40"/>
      <c r="T6317" s="39"/>
      <c r="AG6317" s="110"/>
      <c r="AH6317" s="94"/>
      <c r="AJ6317" s="97"/>
      <c r="AL6317" s="39"/>
      <c r="AP6317" s="39"/>
      <c r="AQ6317" s="77"/>
      <c r="AR6317" s="94"/>
      <c r="AT6317" s="97"/>
      <c r="BB6317" s="79"/>
      <c r="BC6317" s="94"/>
      <c r="BE6317" s="97"/>
      <c r="BF6317" s="97"/>
      <c r="BG6317" s="40"/>
      <c r="BK6317" s="40"/>
      <c r="BL6317" s="79"/>
      <c r="BM6317" s="94"/>
      <c r="BO6317" s="97"/>
      <c r="BQ6317" s="40"/>
      <c r="BR6317" s="94"/>
      <c r="BS6317" s="94"/>
      <c r="BT6317" s="94"/>
      <c r="BU6317" s="40"/>
      <c r="BV6317" s="82"/>
      <c r="BW6317" s="94"/>
      <c r="BX6317" s="48"/>
      <c r="BY6317" s="97"/>
      <c r="BZ6317" s="48"/>
      <c r="CA6317" s="40"/>
      <c r="CB6317" s="94"/>
      <c r="CC6317" s="94"/>
      <c r="CD6317" s="94"/>
      <c r="CE6317" s="40"/>
      <c r="CF6317" s="73"/>
      <c r="CG6317" s="41"/>
      <c r="CH6317" s="41"/>
      <c r="CI6317" s="41"/>
      <c r="CJ6317" s="41"/>
      <c r="CK6317" s="41"/>
      <c r="CL6317" s="68"/>
      <c r="CM6317" s="41"/>
      <c r="CN6317" s="41"/>
      <c r="CO6317" s="39"/>
      <c r="CP6317" s="78"/>
    </row>
    <row r="6318" spans="1:94" s="38" customFormat="1" x14ac:dyDescent="0.25">
      <c r="A6318" s="38">
        <v>6315</v>
      </c>
      <c r="F6318" s="39"/>
      <c r="Q6318" s="39"/>
      <c r="R6318" s="40"/>
      <c r="S6318" s="40"/>
      <c r="T6318" s="39"/>
      <c r="AG6318" s="110"/>
      <c r="AH6318" s="94"/>
      <c r="AJ6318" s="97"/>
      <c r="AL6318" s="39"/>
      <c r="AP6318" s="39"/>
      <c r="AQ6318" s="77"/>
      <c r="AR6318" s="94"/>
      <c r="AT6318" s="97"/>
      <c r="BB6318" s="79"/>
      <c r="BC6318" s="94"/>
      <c r="BE6318" s="97"/>
      <c r="BF6318" s="97"/>
      <c r="BG6318" s="40"/>
      <c r="BK6318" s="40"/>
      <c r="BL6318" s="79"/>
      <c r="BM6318" s="94"/>
      <c r="BO6318" s="97"/>
      <c r="BQ6318" s="40"/>
      <c r="BR6318" s="94"/>
      <c r="BS6318" s="94"/>
      <c r="BT6318" s="94"/>
      <c r="BU6318" s="40"/>
      <c r="BV6318" s="82"/>
      <c r="BW6318" s="94"/>
      <c r="BX6318" s="48"/>
      <c r="BY6318" s="97"/>
      <c r="BZ6318" s="48"/>
      <c r="CA6318" s="40"/>
      <c r="CB6318" s="94"/>
      <c r="CC6318" s="94"/>
      <c r="CD6318" s="94"/>
      <c r="CE6318" s="40"/>
      <c r="CF6318" s="73"/>
      <c r="CG6318" s="41"/>
      <c r="CH6318" s="41"/>
      <c r="CI6318" s="41"/>
      <c r="CJ6318" s="41"/>
      <c r="CK6318" s="41"/>
      <c r="CL6318" s="68"/>
      <c r="CM6318" s="41"/>
      <c r="CN6318" s="41"/>
      <c r="CO6318" s="39"/>
      <c r="CP6318" s="78"/>
    </row>
    <row r="6319" spans="1:94" s="38" customFormat="1" x14ac:dyDescent="0.25">
      <c r="A6319" s="38">
        <v>6316</v>
      </c>
      <c r="F6319" s="39"/>
      <c r="Q6319" s="39"/>
      <c r="R6319" s="40"/>
      <c r="S6319" s="40"/>
      <c r="T6319" s="39"/>
      <c r="AG6319" s="110"/>
      <c r="AH6319" s="94"/>
      <c r="AJ6319" s="97"/>
      <c r="AL6319" s="39"/>
      <c r="AP6319" s="39"/>
      <c r="AQ6319" s="77"/>
      <c r="AR6319" s="94"/>
      <c r="AT6319" s="97"/>
      <c r="BB6319" s="79"/>
      <c r="BC6319" s="94"/>
      <c r="BE6319" s="97"/>
      <c r="BF6319" s="97"/>
      <c r="BG6319" s="40"/>
      <c r="BK6319" s="40"/>
      <c r="BL6319" s="79"/>
      <c r="BM6319" s="94"/>
      <c r="BO6319" s="97"/>
      <c r="BQ6319" s="40"/>
      <c r="BR6319" s="94"/>
      <c r="BS6319" s="94"/>
      <c r="BT6319" s="94"/>
      <c r="BU6319" s="40"/>
      <c r="BV6319" s="82"/>
      <c r="BW6319" s="94"/>
      <c r="BX6319" s="48"/>
      <c r="BY6319" s="97"/>
      <c r="BZ6319" s="48"/>
      <c r="CA6319" s="40"/>
      <c r="CB6319" s="94"/>
      <c r="CC6319" s="94"/>
      <c r="CD6319" s="94"/>
      <c r="CE6319" s="40"/>
      <c r="CF6319" s="73"/>
      <c r="CG6319" s="41"/>
      <c r="CH6319" s="41"/>
      <c r="CI6319" s="41"/>
      <c r="CJ6319" s="41"/>
      <c r="CK6319" s="41"/>
      <c r="CL6319" s="68"/>
      <c r="CM6319" s="41"/>
      <c r="CN6319" s="41"/>
      <c r="CO6319" s="39"/>
      <c r="CP6319" s="78"/>
    </row>
    <row r="6320" spans="1:94" s="38" customFormat="1" x14ac:dyDescent="0.25">
      <c r="A6320" s="38">
        <v>6317</v>
      </c>
      <c r="F6320" s="39"/>
      <c r="Q6320" s="39"/>
      <c r="R6320" s="40"/>
      <c r="S6320" s="40"/>
      <c r="T6320" s="39"/>
      <c r="AG6320" s="110"/>
      <c r="AH6320" s="94"/>
      <c r="AJ6320" s="97"/>
      <c r="AL6320" s="39"/>
      <c r="AP6320" s="39"/>
      <c r="AQ6320" s="77"/>
      <c r="AR6320" s="94"/>
      <c r="AT6320" s="97"/>
      <c r="BB6320" s="79"/>
      <c r="BC6320" s="94"/>
      <c r="BE6320" s="97"/>
      <c r="BF6320" s="97"/>
      <c r="BG6320" s="40"/>
      <c r="BK6320" s="40"/>
      <c r="BL6320" s="79"/>
      <c r="BM6320" s="94"/>
      <c r="BO6320" s="97"/>
      <c r="BQ6320" s="40"/>
      <c r="BR6320" s="94"/>
      <c r="BS6320" s="94"/>
      <c r="BT6320" s="94"/>
      <c r="BU6320" s="40"/>
      <c r="BV6320" s="82"/>
      <c r="BW6320" s="94"/>
      <c r="BX6320" s="48"/>
      <c r="BY6320" s="97"/>
      <c r="BZ6320" s="48"/>
      <c r="CA6320" s="40"/>
      <c r="CB6320" s="94"/>
      <c r="CC6320" s="94"/>
      <c r="CD6320" s="94"/>
      <c r="CE6320" s="40"/>
      <c r="CF6320" s="73"/>
      <c r="CG6320" s="41"/>
      <c r="CH6320" s="41"/>
      <c r="CI6320" s="41"/>
      <c r="CJ6320" s="41"/>
      <c r="CK6320" s="41"/>
      <c r="CL6320" s="68"/>
      <c r="CM6320" s="41"/>
      <c r="CN6320" s="41"/>
      <c r="CO6320" s="39"/>
      <c r="CP6320" s="78"/>
    </row>
    <row r="6321" spans="1:94" s="38" customFormat="1" x14ac:dyDescent="0.25">
      <c r="A6321" s="38">
        <v>6318</v>
      </c>
      <c r="F6321" s="39"/>
      <c r="Q6321" s="39"/>
      <c r="R6321" s="40"/>
      <c r="S6321" s="40"/>
      <c r="T6321" s="39"/>
      <c r="AG6321" s="110"/>
      <c r="AH6321" s="94"/>
      <c r="AJ6321" s="97"/>
      <c r="AL6321" s="39"/>
      <c r="AP6321" s="39"/>
      <c r="AQ6321" s="77"/>
      <c r="AR6321" s="94"/>
      <c r="AT6321" s="97"/>
      <c r="BB6321" s="79"/>
      <c r="BC6321" s="94"/>
      <c r="BE6321" s="97"/>
      <c r="BF6321" s="97"/>
      <c r="BG6321" s="40"/>
      <c r="BK6321" s="40"/>
      <c r="BL6321" s="79"/>
      <c r="BM6321" s="94"/>
      <c r="BO6321" s="97"/>
      <c r="BQ6321" s="40"/>
      <c r="BR6321" s="94"/>
      <c r="BS6321" s="94"/>
      <c r="BT6321" s="94"/>
      <c r="BU6321" s="40"/>
      <c r="BV6321" s="82"/>
      <c r="BW6321" s="94"/>
      <c r="BX6321" s="48"/>
      <c r="BY6321" s="97"/>
      <c r="BZ6321" s="48"/>
      <c r="CA6321" s="40"/>
      <c r="CB6321" s="94"/>
      <c r="CC6321" s="94"/>
      <c r="CD6321" s="94"/>
      <c r="CE6321" s="40"/>
      <c r="CF6321" s="73"/>
      <c r="CG6321" s="41"/>
      <c r="CH6321" s="41"/>
      <c r="CI6321" s="41"/>
      <c r="CJ6321" s="41"/>
      <c r="CK6321" s="41"/>
      <c r="CL6321" s="68"/>
      <c r="CM6321" s="41"/>
      <c r="CN6321" s="41"/>
      <c r="CO6321" s="39"/>
      <c r="CP6321" s="78"/>
    </row>
    <row r="6322" spans="1:94" s="38" customFormat="1" x14ac:dyDescent="0.25">
      <c r="A6322" s="38">
        <v>6319</v>
      </c>
      <c r="F6322" s="39"/>
      <c r="Q6322" s="39"/>
      <c r="R6322" s="40"/>
      <c r="S6322" s="40"/>
      <c r="T6322" s="39"/>
      <c r="AG6322" s="110"/>
      <c r="AH6322" s="94"/>
      <c r="AJ6322" s="97"/>
      <c r="AL6322" s="39"/>
      <c r="AP6322" s="39"/>
      <c r="AQ6322" s="77"/>
      <c r="AR6322" s="94"/>
      <c r="AT6322" s="97"/>
      <c r="BB6322" s="79"/>
      <c r="BC6322" s="94"/>
      <c r="BE6322" s="97"/>
      <c r="BF6322" s="97"/>
      <c r="BG6322" s="40"/>
      <c r="BK6322" s="40"/>
      <c r="BL6322" s="79"/>
      <c r="BM6322" s="94"/>
      <c r="BO6322" s="97"/>
      <c r="BQ6322" s="40"/>
      <c r="BR6322" s="94"/>
      <c r="BS6322" s="94"/>
      <c r="BT6322" s="94"/>
      <c r="BU6322" s="40"/>
      <c r="BV6322" s="82"/>
      <c r="BW6322" s="94"/>
      <c r="BX6322" s="48"/>
      <c r="BY6322" s="97"/>
      <c r="BZ6322" s="48"/>
      <c r="CA6322" s="40"/>
      <c r="CB6322" s="94"/>
      <c r="CC6322" s="94"/>
      <c r="CD6322" s="94"/>
      <c r="CE6322" s="40"/>
      <c r="CF6322" s="73"/>
      <c r="CG6322" s="41"/>
      <c r="CH6322" s="41"/>
      <c r="CI6322" s="41"/>
      <c r="CJ6322" s="41"/>
      <c r="CK6322" s="41"/>
      <c r="CL6322" s="68"/>
      <c r="CM6322" s="41"/>
      <c r="CN6322" s="41"/>
      <c r="CO6322" s="39"/>
      <c r="CP6322" s="78"/>
    </row>
    <row r="6323" spans="1:94" s="38" customFormat="1" x14ac:dyDescent="0.25">
      <c r="A6323" s="38">
        <v>6320</v>
      </c>
      <c r="F6323" s="39"/>
      <c r="Q6323" s="39"/>
      <c r="R6323" s="40"/>
      <c r="S6323" s="40"/>
      <c r="T6323" s="39"/>
      <c r="AG6323" s="110"/>
      <c r="AH6323" s="94"/>
      <c r="AJ6323" s="97"/>
      <c r="AL6323" s="39"/>
      <c r="AP6323" s="39"/>
      <c r="AQ6323" s="77"/>
      <c r="AR6323" s="94"/>
      <c r="AT6323" s="97"/>
      <c r="BB6323" s="79"/>
      <c r="BC6323" s="94"/>
      <c r="BE6323" s="97"/>
      <c r="BF6323" s="97"/>
      <c r="BG6323" s="40"/>
      <c r="BK6323" s="40"/>
      <c r="BL6323" s="79"/>
      <c r="BM6323" s="94"/>
      <c r="BO6323" s="97"/>
      <c r="BQ6323" s="40"/>
      <c r="BR6323" s="94"/>
      <c r="BS6323" s="94"/>
      <c r="BT6323" s="94"/>
      <c r="BU6323" s="40"/>
      <c r="BV6323" s="82"/>
      <c r="BW6323" s="94"/>
      <c r="BX6323" s="48"/>
      <c r="BY6323" s="97"/>
      <c r="BZ6323" s="48"/>
      <c r="CA6323" s="40"/>
      <c r="CB6323" s="94"/>
      <c r="CC6323" s="94"/>
      <c r="CD6323" s="94"/>
      <c r="CE6323" s="40"/>
      <c r="CF6323" s="73"/>
      <c r="CG6323" s="41"/>
      <c r="CH6323" s="41"/>
      <c r="CI6323" s="41"/>
      <c r="CJ6323" s="41"/>
      <c r="CK6323" s="41"/>
      <c r="CL6323" s="68"/>
      <c r="CM6323" s="41"/>
      <c r="CN6323" s="41"/>
      <c r="CO6323" s="39"/>
      <c r="CP6323" s="78"/>
    </row>
    <row r="6324" spans="1:94" s="38" customFormat="1" x14ac:dyDescent="0.25">
      <c r="A6324" s="38">
        <v>6321</v>
      </c>
      <c r="F6324" s="39"/>
      <c r="Q6324" s="39"/>
      <c r="R6324" s="40"/>
      <c r="S6324" s="40"/>
      <c r="T6324" s="39"/>
      <c r="AG6324" s="110"/>
      <c r="AH6324" s="94"/>
      <c r="AJ6324" s="97"/>
      <c r="AL6324" s="39"/>
      <c r="AP6324" s="39"/>
      <c r="AQ6324" s="77"/>
      <c r="AR6324" s="94"/>
      <c r="AT6324" s="97"/>
      <c r="BB6324" s="79"/>
      <c r="BC6324" s="94"/>
      <c r="BE6324" s="97"/>
      <c r="BF6324" s="97"/>
      <c r="BG6324" s="40"/>
      <c r="BK6324" s="40"/>
      <c r="BL6324" s="79"/>
      <c r="BM6324" s="94"/>
      <c r="BO6324" s="97"/>
      <c r="BQ6324" s="40"/>
      <c r="BR6324" s="94"/>
      <c r="BS6324" s="94"/>
      <c r="BT6324" s="94"/>
      <c r="BU6324" s="40"/>
      <c r="BV6324" s="82"/>
      <c r="BW6324" s="94"/>
      <c r="BX6324" s="48"/>
      <c r="BY6324" s="97"/>
      <c r="BZ6324" s="48"/>
      <c r="CA6324" s="40"/>
      <c r="CB6324" s="94"/>
      <c r="CC6324" s="94"/>
      <c r="CD6324" s="94"/>
      <c r="CE6324" s="40"/>
      <c r="CF6324" s="73"/>
      <c r="CG6324" s="41"/>
      <c r="CH6324" s="41"/>
      <c r="CI6324" s="41"/>
      <c r="CJ6324" s="41"/>
      <c r="CK6324" s="41"/>
      <c r="CL6324" s="68"/>
      <c r="CM6324" s="41"/>
      <c r="CN6324" s="41"/>
      <c r="CO6324" s="39"/>
      <c r="CP6324" s="78"/>
    </row>
    <row r="6325" spans="1:94" s="38" customFormat="1" x14ac:dyDescent="0.25">
      <c r="A6325" s="38">
        <v>6322</v>
      </c>
      <c r="F6325" s="39"/>
      <c r="Q6325" s="39"/>
      <c r="R6325" s="40"/>
      <c r="S6325" s="40"/>
      <c r="T6325" s="39"/>
      <c r="AG6325" s="110"/>
      <c r="AH6325" s="94"/>
      <c r="AJ6325" s="97"/>
      <c r="AL6325" s="39"/>
      <c r="AP6325" s="39"/>
      <c r="AQ6325" s="77"/>
      <c r="AR6325" s="94"/>
      <c r="AT6325" s="97"/>
      <c r="BB6325" s="79"/>
      <c r="BC6325" s="94"/>
      <c r="BE6325" s="97"/>
      <c r="BF6325" s="97"/>
      <c r="BG6325" s="40"/>
      <c r="BK6325" s="40"/>
      <c r="BL6325" s="79"/>
      <c r="BM6325" s="94"/>
      <c r="BO6325" s="97"/>
      <c r="BQ6325" s="40"/>
      <c r="BR6325" s="94"/>
      <c r="BS6325" s="94"/>
      <c r="BT6325" s="94"/>
      <c r="BU6325" s="40"/>
      <c r="BV6325" s="82"/>
      <c r="BW6325" s="94"/>
      <c r="BX6325" s="48"/>
      <c r="BY6325" s="97"/>
      <c r="BZ6325" s="48"/>
      <c r="CA6325" s="40"/>
      <c r="CB6325" s="94"/>
      <c r="CC6325" s="94"/>
      <c r="CD6325" s="94"/>
      <c r="CE6325" s="40"/>
      <c r="CF6325" s="73"/>
      <c r="CG6325" s="41"/>
      <c r="CH6325" s="41"/>
      <c r="CI6325" s="41"/>
      <c r="CJ6325" s="41"/>
      <c r="CK6325" s="41"/>
      <c r="CL6325" s="68"/>
      <c r="CM6325" s="41"/>
      <c r="CN6325" s="41"/>
      <c r="CO6325" s="39"/>
      <c r="CP6325" s="78"/>
    </row>
    <row r="6326" spans="1:94" s="38" customFormat="1" x14ac:dyDescent="0.25">
      <c r="A6326" s="38">
        <v>6323</v>
      </c>
      <c r="F6326" s="39"/>
      <c r="Q6326" s="39"/>
      <c r="R6326" s="40"/>
      <c r="S6326" s="40"/>
      <c r="T6326" s="39"/>
      <c r="AG6326" s="110"/>
      <c r="AH6326" s="94"/>
      <c r="AJ6326" s="97"/>
      <c r="AL6326" s="39"/>
      <c r="AP6326" s="39"/>
      <c r="AQ6326" s="77"/>
      <c r="AR6326" s="94"/>
      <c r="AT6326" s="97"/>
      <c r="BB6326" s="79"/>
      <c r="BC6326" s="94"/>
      <c r="BE6326" s="97"/>
      <c r="BF6326" s="97"/>
      <c r="BG6326" s="40"/>
      <c r="BK6326" s="40"/>
      <c r="BL6326" s="79"/>
      <c r="BM6326" s="94"/>
      <c r="BO6326" s="97"/>
      <c r="BQ6326" s="40"/>
      <c r="BR6326" s="94"/>
      <c r="BS6326" s="94"/>
      <c r="BT6326" s="94"/>
      <c r="BU6326" s="40"/>
      <c r="BV6326" s="82"/>
      <c r="BW6326" s="94"/>
      <c r="BX6326" s="48"/>
      <c r="BY6326" s="97"/>
      <c r="BZ6326" s="48"/>
      <c r="CA6326" s="40"/>
      <c r="CB6326" s="94"/>
      <c r="CC6326" s="94"/>
      <c r="CD6326" s="94"/>
      <c r="CE6326" s="40"/>
      <c r="CF6326" s="73"/>
      <c r="CG6326" s="41"/>
      <c r="CH6326" s="41"/>
      <c r="CI6326" s="41"/>
      <c r="CJ6326" s="41"/>
      <c r="CK6326" s="41"/>
      <c r="CL6326" s="68"/>
      <c r="CM6326" s="41"/>
      <c r="CN6326" s="41"/>
      <c r="CO6326" s="39"/>
      <c r="CP6326" s="78"/>
    </row>
    <row r="6327" spans="1:94" s="38" customFormat="1" x14ac:dyDescent="0.25">
      <c r="A6327" s="38">
        <v>6324</v>
      </c>
      <c r="F6327" s="39"/>
      <c r="Q6327" s="39"/>
      <c r="R6327" s="40"/>
      <c r="S6327" s="40"/>
      <c r="T6327" s="39"/>
      <c r="AG6327" s="110"/>
      <c r="AH6327" s="94"/>
      <c r="AJ6327" s="97"/>
      <c r="AL6327" s="39"/>
      <c r="AP6327" s="39"/>
      <c r="AQ6327" s="77"/>
      <c r="AR6327" s="94"/>
      <c r="AT6327" s="97"/>
      <c r="BB6327" s="79"/>
      <c r="BC6327" s="94"/>
      <c r="BE6327" s="97"/>
      <c r="BF6327" s="97"/>
      <c r="BG6327" s="40"/>
      <c r="BK6327" s="40"/>
      <c r="BL6327" s="79"/>
      <c r="BM6327" s="94"/>
      <c r="BO6327" s="97"/>
      <c r="BQ6327" s="40"/>
      <c r="BR6327" s="94"/>
      <c r="BS6327" s="94"/>
      <c r="BT6327" s="94"/>
      <c r="BU6327" s="40"/>
      <c r="BV6327" s="82"/>
      <c r="BW6327" s="94"/>
      <c r="BX6327" s="48"/>
      <c r="BY6327" s="97"/>
      <c r="BZ6327" s="48"/>
      <c r="CA6327" s="40"/>
      <c r="CB6327" s="94"/>
      <c r="CC6327" s="94"/>
      <c r="CD6327" s="94"/>
      <c r="CE6327" s="40"/>
      <c r="CF6327" s="73"/>
      <c r="CG6327" s="41"/>
      <c r="CH6327" s="41"/>
      <c r="CI6327" s="41"/>
      <c r="CJ6327" s="41"/>
      <c r="CK6327" s="41"/>
      <c r="CL6327" s="68"/>
      <c r="CM6327" s="41"/>
      <c r="CN6327" s="41"/>
      <c r="CO6327" s="39"/>
      <c r="CP6327" s="78"/>
    </row>
    <row r="6328" spans="1:94" s="38" customFormat="1" x14ac:dyDescent="0.25">
      <c r="A6328" s="38">
        <v>6325</v>
      </c>
      <c r="F6328" s="39"/>
      <c r="Q6328" s="39"/>
      <c r="R6328" s="40"/>
      <c r="S6328" s="40"/>
      <c r="T6328" s="39"/>
      <c r="AG6328" s="110"/>
      <c r="AH6328" s="94"/>
      <c r="AJ6328" s="97"/>
      <c r="AL6328" s="39"/>
      <c r="AP6328" s="39"/>
      <c r="AQ6328" s="77"/>
      <c r="AR6328" s="94"/>
      <c r="AT6328" s="97"/>
      <c r="BB6328" s="79"/>
      <c r="BC6328" s="94"/>
      <c r="BE6328" s="97"/>
      <c r="BF6328" s="97"/>
      <c r="BG6328" s="40"/>
      <c r="BK6328" s="40"/>
      <c r="BL6328" s="79"/>
      <c r="BM6328" s="94"/>
      <c r="BO6328" s="97"/>
      <c r="BQ6328" s="40"/>
      <c r="BR6328" s="94"/>
      <c r="BS6328" s="94"/>
      <c r="BT6328" s="94"/>
      <c r="BU6328" s="40"/>
      <c r="BV6328" s="82"/>
      <c r="BW6328" s="94"/>
      <c r="BX6328" s="48"/>
      <c r="BY6328" s="97"/>
      <c r="BZ6328" s="48"/>
      <c r="CA6328" s="40"/>
      <c r="CB6328" s="94"/>
      <c r="CC6328" s="94"/>
      <c r="CD6328" s="94"/>
      <c r="CE6328" s="40"/>
      <c r="CF6328" s="73"/>
      <c r="CG6328" s="41"/>
      <c r="CH6328" s="41"/>
      <c r="CI6328" s="41"/>
      <c r="CJ6328" s="41"/>
      <c r="CK6328" s="41"/>
      <c r="CL6328" s="68"/>
      <c r="CM6328" s="41"/>
      <c r="CN6328" s="41"/>
      <c r="CO6328" s="39"/>
      <c r="CP6328" s="78"/>
    </row>
    <row r="6329" spans="1:94" s="38" customFormat="1" x14ac:dyDescent="0.25">
      <c r="A6329" s="38">
        <v>6326</v>
      </c>
      <c r="F6329" s="39"/>
      <c r="Q6329" s="39"/>
      <c r="R6329" s="40"/>
      <c r="S6329" s="40"/>
      <c r="T6329" s="39"/>
      <c r="AG6329" s="110"/>
      <c r="AH6329" s="94"/>
      <c r="AJ6329" s="97"/>
      <c r="AL6329" s="39"/>
      <c r="AP6329" s="39"/>
      <c r="AQ6329" s="77"/>
      <c r="AR6329" s="94"/>
      <c r="AT6329" s="97"/>
      <c r="BB6329" s="79"/>
      <c r="BC6329" s="94"/>
      <c r="BE6329" s="97"/>
      <c r="BF6329" s="97"/>
      <c r="BG6329" s="40"/>
      <c r="BK6329" s="40"/>
      <c r="BL6329" s="79"/>
      <c r="BM6329" s="94"/>
      <c r="BO6329" s="97"/>
      <c r="BQ6329" s="40"/>
      <c r="BR6329" s="94"/>
      <c r="BS6329" s="94"/>
      <c r="BT6329" s="94"/>
      <c r="BU6329" s="40"/>
      <c r="BV6329" s="82"/>
      <c r="BW6329" s="94"/>
      <c r="BX6329" s="48"/>
      <c r="BY6329" s="97"/>
      <c r="BZ6329" s="48"/>
      <c r="CA6329" s="40"/>
      <c r="CB6329" s="94"/>
      <c r="CC6329" s="94"/>
      <c r="CD6329" s="94"/>
      <c r="CE6329" s="40"/>
      <c r="CF6329" s="73"/>
      <c r="CG6329" s="41"/>
      <c r="CH6329" s="41"/>
      <c r="CI6329" s="41"/>
      <c r="CJ6329" s="41"/>
      <c r="CK6329" s="41"/>
      <c r="CL6329" s="68"/>
      <c r="CM6329" s="41"/>
      <c r="CN6329" s="41"/>
      <c r="CO6329" s="39"/>
      <c r="CP6329" s="78"/>
    </row>
    <row r="6330" spans="1:94" s="38" customFormat="1" x14ac:dyDescent="0.25">
      <c r="A6330" s="38">
        <v>6327</v>
      </c>
      <c r="F6330" s="39"/>
      <c r="Q6330" s="39"/>
      <c r="R6330" s="40"/>
      <c r="S6330" s="40"/>
      <c r="T6330" s="39"/>
      <c r="AG6330" s="110"/>
      <c r="AH6330" s="94"/>
      <c r="AJ6330" s="97"/>
      <c r="AL6330" s="39"/>
      <c r="AP6330" s="39"/>
      <c r="AQ6330" s="77"/>
      <c r="AR6330" s="94"/>
      <c r="AT6330" s="97"/>
      <c r="BB6330" s="79"/>
      <c r="BC6330" s="94"/>
      <c r="BE6330" s="97"/>
      <c r="BF6330" s="97"/>
      <c r="BG6330" s="40"/>
      <c r="BK6330" s="40"/>
      <c r="BL6330" s="79"/>
      <c r="BM6330" s="94"/>
      <c r="BO6330" s="97"/>
      <c r="BQ6330" s="40"/>
      <c r="BR6330" s="94"/>
      <c r="BS6330" s="94"/>
      <c r="BT6330" s="94"/>
      <c r="BU6330" s="40"/>
      <c r="BV6330" s="82"/>
      <c r="BW6330" s="94"/>
      <c r="BX6330" s="48"/>
      <c r="BY6330" s="97"/>
      <c r="BZ6330" s="48"/>
      <c r="CA6330" s="40"/>
      <c r="CB6330" s="94"/>
      <c r="CC6330" s="94"/>
      <c r="CD6330" s="94"/>
      <c r="CE6330" s="40"/>
      <c r="CF6330" s="73"/>
      <c r="CG6330" s="41"/>
      <c r="CH6330" s="41"/>
      <c r="CI6330" s="41"/>
      <c r="CJ6330" s="41"/>
      <c r="CK6330" s="41"/>
      <c r="CL6330" s="68"/>
      <c r="CM6330" s="41"/>
      <c r="CN6330" s="41"/>
      <c r="CO6330" s="39"/>
      <c r="CP6330" s="78"/>
    </row>
    <row r="6331" spans="1:94" s="38" customFormat="1" x14ac:dyDescent="0.25">
      <c r="A6331" s="38">
        <v>6328</v>
      </c>
      <c r="F6331" s="39"/>
      <c r="Q6331" s="39"/>
      <c r="R6331" s="40"/>
      <c r="S6331" s="40"/>
      <c r="T6331" s="39"/>
      <c r="AG6331" s="110"/>
      <c r="AH6331" s="94"/>
      <c r="AJ6331" s="97"/>
      <c r="AL6331" s="39"/>
      <c r="AP6331" s="39"/>
      <c r="AQ6331" s="77"/>
      <c r="AR6331" s="94"/>
      <c r="AT6331" s="97"/>
      <c r="BB6331" s="79"/>
      <c r="BC6331" s="94"/>
      <c r="BE6331" s="97"/>
      <c r="BF6331" s="97"/>
      <c r="BG6331" s="40"/>
      <c r="BK6331" s="40"/>
      <c r="BL6331" s="79"/>
      <c r="BM6331" s="94"/>
      <c r="BO6331" s="97"/>
      <c r="BQ6331" s="40"/>
      <c r="BR6331" s="94"/>
      <c r="BS6331" s="94"/>
      <c r="BT6331" s="94"/>
      <c r="BU6331" s="40"/>
      <c r="BV6331" s="82"/>
      <c r="BW6331" s="94"/>
      <c r="BX6331" s="48"/>
      <c r="BY6331" s="97"/>
      <c r="BZ6331" s="48"/>
      <c r="CA6331" s="40"/>
      <c r="CB6331" s="94"/>
      <c r="CC6331" s="94"/>
      <c r="CD6331" s="94"/>
      <c r="CE6331" s="40"/>
      <c r="CF6331" s="73"/>
      <c r="CG6331" s="41"/>
      <c r="CH6331" s="41"/>
      <c r="CI6331" s="41"/>
      <c r="CJ6331" s="41"/>
      <c r="CK6331" s="41"/>
      <c r="CL6331" s="68"/>
      <c r="CM6331" s="41"/>
      <c r="CN6331" s="41"/>
      <c r="CO6331" s="39"/>
      <c r="CP6331" s="78"/>
    </row>
    <row r="6332" spans="1:94" s="38" customFormat="1" x14ac:dyDescent="0.25">
      <c r="A6332" s="38">
        <v>6329</v>
      </c>
      <c r="F6332" s="39"/>
      <c r="Q6332" s="39"/>
      <c r="R6332" s="40"/>
      <c r="S6332" s="40"/>
      <c r="T6332" s="39"/>
      <c r="AG6332" s="110"/>
      <c r="AH6332" s="94"/>
      <c r="AJ6332" s="97"/>
      <c r="AL6332" s="39"/>
      <c r="AP6332" s="39"/>
      <c r="AQ6332" s="77"/>
      <c r="AR6332" s="94"/>
      <c r="AT6332" s="97"/>
      <c r="BB6332" s="79"/>
      <c r="BC6332" s="94"/>
      <c r="BE6332" s="97"/>
      <c r="BF6332" s="97"/>
      <c r="BG6332" s="40"/>
      <c r="BK6332" s="40"/>
      <c r="BL6332" s="79"/>
      <c r="BM6332" s="94"/>
      <c r="BO6332" s="97"/>
      <c r="BQ6332" s="40"/>
      <c r="BR6332" s="94"/>
      <c r="BS6332" s="94"/>
      <c r="BT6332" s="94"/>
      <c r="BU6332" s="40"/>
      <c r="BV6332" s="82"/>
      <c r="BW6332" s="94"/>
      <c r="BX6332" s="48"/>
      <c r="BY6332" s="97"/>
      <c r="BZ6332" s="48"/>
      <c r="CA6332" s="40"/>
      <c r="CB6332" s="94"/>
      <c r="CC6332" s="94"/>
      <c r="CD6332" s="94"/>
      <c r="CE6332" s="40"/>
      <c r="CF6332" s="73"/>
      <c r="CG6332" s="41"/>
      <c r="CH6332" s="41"/>
      <c r="CI6332" s="41"/>
      <c r="CJ6332" s="41"/>
      <c r="CK6332" s="41"/>
      <c r="CL6332" s="68"/>
      <c r="CM6332" s="41"/>
      <c r="CN6332" s="41"/>
      <c r="CO6332" s="39"/>
      <c r="CP6332" s="78"/>
    </row>
    <row r="6333" spans="1:94" s="38" customFormat="1" x14ac:dyDescent="0.25">
      <c r="A6333" s="38">
        <v>6330</v>
      </c>
      <c r="F6333" s="39"/>
      <c r="Q6333" s="39"/>
      <c r="R6333" s="40"/>
      <c r="S6333" s="40"/>
      <c r="T6333" s="39"/>
      <c r="AG6333" s="110"/>
      <c r="AH6333" s="94"/>
      <c r="AJ6333" s="97"/>
      <c r="AL6333" s="39"/>
      <c r="AP6333" s="39"/>
      <c r="AQ6333" s="77"/>
      <c r="AR6333" s="94"/>
      <c r="AT6333" s="97"/>
      <c r="BB6333" s="79"/>
      <c r="BC6333" s="94"/>
      <c r="BE6333" s="97"/>
      <c r="BF6333" s="97"/>
      <c r="BG6333" s="40"/>
      <c r="BK6333" s="40"/>
      <c r="BL6333" s="79"/>
      <c r="BM6333" s="94"/>
      <c r="BO6333" s="97"/>
      <c r="BQ6333" s="40"/>
      <c r="BR6333" s="94"/>
      <c r="BS6333" s="94"/>
      <c r="BT6333" s="94"/>
      <c r="BU6333" s="40"/>
      <c r="BV6333" s="82"/>
      <c r="BW6333" s="94"/>
      <c r="BX6333" s="48"/>
      <c r="BY6333" s="97"/>
      <c r="BZ6333" s="48"/>
      <c r="CA6333" s="40"/>
      <c r="CB6333" s="94"/>
      <c r="CC6333" s="94"/>
      <c r="CD6333" s="94"/>
      <c r="CE6333" s="40"/>
      <c r="CF6333" s="73"/>
      <c r="CG6333" s="41"/>
      <c r="CH6333" s="41"/>
      <c r="CI6333" s="41"/>
      <c r="CJ6333" s="41"/>
      <c r="CK6333" s="41"/>
      <c r="CL6333" s="68"/>
      <c r="CM6333" s="41"/>
      <c r="CN6333" s="41"/>
      <c r="CO6333" s="39"/>
      <c r="CP6333" s="78"/>
    </row>
    <row r="6334" spans="1:94" s="38" customFormat="1" x14ac:dyDescent="0.25">
      <c r="A6334" s="38">
        <v>6331</v>
      </c>
      <c r="F6334" s="39"/>
      <c r="Q6334" s="39"/>
      <c r="R6334" s="40"/>
      <c r="S6334" s="40"/>
      <c r="T6334" s="39"/>
      <c r="AG6334" s="110"/>
      <c r="AH6334" s="94"/>
      <c r="AJ6334" s="97"/>
      <c r="AL6334" s="39"/>
      <c r="AP6334" s="39"/>
      <c r="AQ6334" s="77"/>
      <c r="AR6334" s="94"/>
      <c r="AT6334" s="97"/>
      <c r="BB6334" s="79"/>
      <c r="BC6334" s="94"/>
      <c r="BE6334" s="97"/>
      <c r="BF6334" s="97"/>
      <c r="BG6334" s="40"/>
      <c r="BK6334" s="40"/>
      <c r="BL6334" s="79"/>
      <c r="BM6334" s="94"/>
      <c r="BO6334" s="97"/>
      <c r="BQ6334" s="40"/>
      <c r="BR6334" s="94"/>
      <c r="BS6334" s="94"/>
      <c r="BT6334" s="94"/>
      <c r="BU6334" s="40"/>
      <c r="BV6334" s="82"/>
      <c r="BW6334" s="94"/>
      <c r="BX6334" s="48"/>
      <c r="BY6334" s="97"/>
      <c r="BZ6334" s="48"/>
      <c r="CA6334" s="40"/>
      <c r="CB6334" s="94"/>
      <c r="CC6334" s="94"/>
      <c r="CD6334" s="94"/>
      <c r="CE6334" s="40"/>
      <c r="CF6334" s="73"/>
      <c r="CG6334" s="41"/>
      <c r="CH6334" s="41"/>
      <c r="CI6334" s="41"/>
      <c r="CJ6334" s="41"/>
      <c r="CK6334" s="41"/>
      <c r="CL6334" s="68"/>
      <c r="CM6334" s="41"/>
      <c r="CN6334" s="41"/>
      <c r="CO6334" s="39"/>
      <c r="CP6334" s="78"/>
    </row>
    <row r="6335" spans="1:94" s="38" customFormat="1" x14ac:dyDescent="0.25">
      <c r="A6335" s="38">
        <v>6332</v>
      </c>
      <c r="F6335" s="39"/>
      <c r="Q6335" s="39"/>
      <c r="R6335" s="40"/>
      <c r="S6335" s="40"/>
      <c r="T6335" s="39"/>
      <c r="AG6335" s="110"/>
      <c r="AH6335" s="94"/>
      <c r="AJ6335" s="97"/>
      <c r="AL6335" s="39"/>
      <c r="AP6335" s="39"/>
      <c r="AQ6335" s="77"/>
      <c r="AR6335" s="94"/>
      <c r="AT6335" s="97"/>
      <c r="BB6335" s="79"/>
      <c r="BC6335" s="94"/>
      <c r="BE6335" s="97"/>
      <c r="BF6335" s="97"/>
      <c r="BG6335" s="40"/>
      <c r="BK6335" s="40"/>
      <c r="BL6335" s="79"/>
      <c r="BM6335" s="94"/>
      <c r="BO6335" s="97"/>
      <c r="BQ6335" s="40"/>
      <c r="BR6335" s="94"/>
      <c r="BS6335" s="94"/>
      <c r="BT6335" s="94"/>
      <c r="BU6335" s="40"/>
      <c r="BV6335" s="82"/>
      <c r="BW6335" s="94"/>
      <c r="BX6335" s="48"/>
      <c r="BY6335" s="97"/>
      <c r="BZ6335" s="48"/>
      <c r="CA6335" s="40"/>
      <c r="CB6335" s="94"/>
      <c r="CC6335" s="94"/>
      <c r="CD6335" s="94"/>
      <c r="CE6335" s="40"/>
      <c r="CF6335" s="73"/>
      <c r="CG6335" s="41"/>
      <c r="CH6335" s="41"/>
      <c r="CI6335" s="41"/>
      <c r="CJ6335" s="41"/>
      <c r="CK6335" s="41"/>
      <c r="CL6335" s="68"/>
      <c r="CM6335" s="41"/>
      <c r="CN6335" s="41"/>
      <c r="CO6335" s="39"/>
      <c r="CP6335" s="78"/>
    </row>
    <row r="6336" spans="1:94" s="38" customFormat="1" x14ac:dyDescent="0.25">
      <c r="A6336" s="38">
        <v>6333</v>
      </c>
      <c r="F6336" s="39"/>
      <c r="Q6336" s="39"/>
      <c r="R6336" s="40"/>
      <c r="S6336" s="40"/>
      <c r="T6336" s="39"/>
      <c r="AG6336" s="110"/>
      <c r="AH6336" s="94"/>
      <c r="AJ6336" s="97"/>
      <c r="AL6336" s="39"/>
      <c r="AP6336" s="39"/>
      <c r="AQ6336" s="77"/>
      <c r="AR6336" s="94"/>
      <c r="AT6336" s="97"/>
      <c r="BB6336" s="79"/>
      <c r="BC6336" s="94"/>
      <c r="BE6336" s="97"/>
      <c r="BF6336" s="97"/>
      <c r="BG6336" s="40"/>
      <c r="BK6336" s="40"/>
      <c r="BL6336" s="79"/>
      <c r="BM6336" s="94"/>
      <c r="BO6336" s="97"/>
      <c r="BQ6336" s="40"/>
      <c r="BR6336" s="94"/>
      <c r="BS6336" s="94"/>
      <c r="BT6336" s="94"/>
      <c r="BU6336" s="40"/>
      <c r="BV6336" s="82"/>
      <c r="BW6336" s="94"/>
      <c r="BX6336" s="48"/>
      <c r="BY6336" s="97"/>
      <c r="BZ6336" s="48"/>
      <c r="CA6336" s="40"/>
      <c r="CB6336" s="94"/>
      <c r="CC6336" s="94"/>
      <c r="CD6336" s="94"/>
      <c r="CE6336" s="40"/>
      <c r="CF6336" s="73"/>
      <c r="CG6336" s="41"/>
      <c r="CH6336" s="41"/>
      <c r="CI6336" s="41"/>
      <c r="CJ6336" s="41"/>
      <c r="CK6336" s="41"/>
      <c r="CL6336" s="68"/>
      <c r="CM6336" s="41"/>
      <c r="CN6336" s="41"/>
      <c r="CO6336" s="39"/>
      <c r="CP6336" s="78"/>
    </row>
    <row r="6337" spans="1:94" s="38" customFormat="1" x14ac:dyDescent="0.25">
      <c r="A6337" s="38">
        <v>6334</v>
      </c>
      <c r="F6337" s="39"/>
      <c r="Q6337" s="39"/>
      <c r="R6337" s="40"/>
      <c r="S6337" s="40"/>
      <c r="T6337" s="39"/>
      <c r="AG6337" s="110"/>
      <c r="AH6337" s="94"/>
      <c r="AJ6337" s="97"/>
      <c r="AL6337" s="39"/>
      <c r="AP6337" s="39"/>
      <c r="AQ6337" s="77"/>
      <c r="AR6337" s="94"/>
      <c r="AT6337" s="97"/>
      <c r="BB6337" s="79"/>
      <c r="BC6337" s="94"/>
      <c r="BE6337" s="97"/>
      <c r="BF6337" s="97"/>
      <c r="BG6337" s="40"/>
      <c r="BK6337" s="40"/>
      <c r="BL6337" s="79"/>
      <c r="BM6337" s="94"/>
      <c r="BO6337" s="97"/>
      <c r="BQ6337" s="40"/>
      <c r="BR6337" s="94"/>
      <c r="BS6337" s="94"/>
      <c r="BT6337" s="94"/>
      <c r="BU6337" s="40"/>
      <c r="BV6337" s="82"/>
      <c r="BW6337" s="94"/>
      <c r="BX6337" s="48"/>
      <c r="BY6337" s="97"/>
      <c r="BZ6337" s="48"/>
      <c r="CA6337" s="40"/>
      <c r="CB6337" s="94"/>
      <c r="CC6337" s="94"/>
      <c r="CD6337" s="94"/>
      <c r="CE6337" s="40"/>
      <c r="CF6337" s="73"/>
      <c r="CG6337" s="41"/>
      <c r="CH6337" s="41"/>
      <c r="CI6337" s="41"/>
      <c r="CJ6337" s="41"/>
      <c r="CK6337" s="41"/>
      <c r="CL6337" s="68"/>
      <c r="CM6337" s="41"/>
      <c r="CN6337" s="41"/>
      <c r="CO6337" s="39"/>
      <c r="CP6337" s="78"/>
    </row>
    <row r="6338" spans="1:94" s="38" customFormat="1" x14ac:dyDescent="0.25">
      <c r="A6338" s="38">
        <v>6335</v>
      </c>
      <c r="F6338" s="39"/>
      <c r="Q6338" s="39"/>
      <c r="R6338" s="40"/>
      <c r="S6338" s="40"/>
      <c r="T6338" s="39"/>
      <c r="AG6338" s="110"/>
      <c r="AH6338" s="94"/>
      <c r="AJ6338" s="97"/>
      <c r="AL6338" s="39"/>
      <c r="AP6338" s="39"/>
      <c r="AQ6338" s="77"/>
      <c r="AR6338" s="94"/>
      <c r="AT6338" s="97"/>
      <c r="BB6338" s="79"/>
      <c r="BC6338" s="94"/>
      <c r="BE6338" s="97"/>
      <c r="BF6338" s="97"/>
      <c r="BG6338" s="40"/>
      <c r="BK6338" s="40"/>
      <c r="BL6338" s="79"/>
      <c r="BM6338" s="94"/>
      <c r="BO6338" s="97"/>
      <c r="BQ6338" s="40"/>
      <c r="BR6338" s="94"/>
      <c r="BS6338" s="94"/>
      <c r="BT6338" s="94"/>
      <c r="BU6338" s="40"/>
      <c r="BV6338" s="82"/>
      <c r="BW6338" s="94"/>
      <c r="BX6338" s="48"/>
      <c r="BY6338" s="97"/>
      <c r="BZ6338" s="48"/>
      <c r="CA6338" s="40"/>
      <c r="CB6338" s="94"/>
      <c r="CC6338" s="94"/>
      <c r="CD6338" s="94"/>
      <c r="CE6338" s="40"/>
      <c r="CF6338" s="73"/>
      <c r="CG6338" s="41"/>
      <c r="CH6338" s="41"/>
      <c r="CI6338" s="41"/>
      <c r="CJ6338" s="41"/>
      <c r="CK6338" s="41"/>
      <c r="CL6338" s="68"/>
      <c r="CM6338" s="41"/>
      <c r="CN6338" s="41"/>
      <c r="CO6338" s="39"/>
      <c r="CP6338" s="78"/>
    </row>
    <row r="6339" spans="1:94" s="38" customFormat="1" x14ac:dyDescent="0.25">
      <c r="A6339" s="38">
        <v>6336</v>
      </c>
      <c r="F6339" s="39"/>
      <c r="Q6339" s="39"/>
      <c r="R6339" s="40"/>
      <c r="S6339" s="40"/>
      <c r="T6339" s="39"/>
      <c r="AG6339" s="110"/>
      <c r="AH6339" s="94"/>
      <c r="AJ6339" s="97"/>
      <c r="AL6339" s="39"/>
      <c r="AP6339" s="39"/>
      <c r="AQ6339" s="77"/>
      <c r="AR6339" s="94"/>
      <c r="AT6339" s="97"/>
      <c r="BB6339" s="79"/>
      <c r="BC6339" s="94"/>
      <c r="BE6339" s="97"/>
      <c r="BF6339" s="97"/>
      <c r="BG6339" s="40"/>
      <c r="BK6339" s="40"/>
      <c r="BL6339" s="79"/>
      <c r="BM6339" s="94"/>
      <c r="BO6339" s="97"/>
      <c r="BQ6339" s="40"/>
      <c r="BR6339" s="94"/>
      <c r="BS6339" s="94"/>
      <c r="BT6339" s="94"/>
      <c r="BU6339" s="40"/>
      <c r="BV6339" s="82"/>
      <c r="BW6339" s="94"/>
      <c r="BX6339" s="48"/>
      <c r="BY6339" s="97"/>
      <c r="BZ6339" s="48"/>
      <c r="CA6339" s="40"/>
      <c r="CB6339" s="94"/>
      <c r="CC6339" s="94"/>
      <c r="CD6339" s="94"/>
      <c r="CE6339" s="40"/>
      <c r="CF6339" s="73"/>
      <c r="CG6339" s="41"/>
      <c r="CH6339" s="41"/>
      <c r="CI6339" s="41"/>
      <c r="CJ6339" s="41"/>
      <c r="CK6339" s="41"/>
      <c r="CL6339" s="68"/>
      <c r="CM6339" s="41"/>
      <c r="CN6339" s="41"/>
      <c r="CO6339" s="39"/>
      <c r="CP6339" s="78"/>
    </row>
    <row r="6340" spans="1:94" s="38" customFormat="1" x14ac:dyDescent="0.25">
      <c r="A6340" s="38">
        <v>6337</v>
      </c>
      <c r="F6340" s="39"/>
      <c r="Q6340" s="39"/>
      <c r="R6340" s="40"/>
      <c r="S6340" s="40"/>
      <c r="T6340" s="39"/>
      <c r="AG6340" s="110"/>
      <c r="AH6340" s="94"/>
      <c r="AJ6340" s="97"/>
      <c r="AL6340" s="39"/>
      <c r="AP6340" s="39"/>
      <c r="AQ6340" s="77"/>
      <c r="AR6340" s="94"/>
      <c r="AT6340" s="97"/>
      <c r="BB6340" s="79"/>
      <c r="BC6340" s="94"/>
      <c r="BE6340" s="97"/>
      <c r="BF6340" s="97"/>
      <c r="BG6340" s="40"/>
      <c r="BK6340" s="40"/>
      <c r="BL6340" s="79"/>
      <c r="BM6340" s="94"/>
      <c r="BO6340" s="97"/>
      <c r="BQ6340" s="40"/>
      <c r="BR6340" s="94"/>
      <c r="BS6340" s="94"/>
      <c r="BT6340" s="94"/>
      <c r="BU6340" s="40"/>
      <c r="BV6340" s="82"/>
      <c r="BW6340" s="94"/>
      <c r="BX6340" s="48"/>
      <c r="BY6340" s="97"/>
      <c r="BZ6340" s="48"/>
      <c r="CA6340" s="40"/>
      <c r="CB6340" s="94"/>
      <c r="CC6340" s="94"/>
      <c r="CD6340" s="94"/>
      <c r="CE6340" s="40"/>
      <c r="CF6340" s="73"/>
      <c r="CG6340" s="41"/>
      <c r="CH6340" s="41"/>
      <c r="CI6340" s="41"/>
      <c r="CJ6340" s="41"/>
      <c r="CK6340" s="41"/>
      <c r="CL6340" s="68"/>
      <c r="CM6340" s="41"/>
      <c r="CN6340" s="41"/>
      <c r="CO6340" s="39"/>
      <c r="CP6340" s="78"/>
    </row>
    <row r="6341" spans="1:94" s="38" customFormat="1" x14ac:dyDescent="0.25">
      <c r="A6341" s="38">
        <v>6338</v>
      </c>
      <c r="F6341" s="39"/>
      <c r="Q6341" s="39"/>
      <c r="R6341" s="40"/>
      <c r="S6341" s="40"/>
      <c r="T6341" s="39"/>
      <c r="AG6341" s="110"/>
      <c r="AH6341" s="94"/>
      <c r="AJ6341" s="97"/>
      <c r="AL6341" s="39"/>
      <c r="AP6341" s="39"/>
      <c r="AQ6341" s="77"/>
      <c r="AR6341" s="94"/>
      <c r="AT6341" s="97"/>
      <c r="BB6341" s="79"/>
      <c r="BC6341" s="94"/>
      <c r="BE6341" s="97"/>
      <c r="BF6341" s="97"/>
      <c r="BG6341" s="40"/>
      <c r="BK6341" s="40"/>
      <c r="BL6341" s="79"/>
      <c r="BM6341" s="94"/>
      <c r="BO6341" s="97"/>
      <c r="BQ6341" s="40"/>
      <c r="BR6341" s="94"/>
      <c r="BS6341" s="94"/>
      <c r="BT6341" s="94"/>
      <c r="BU6341" s="40"/>
      <c r="BV6341" s="82"/>
      <c r="BW6341" s="94"/>
      <c r="BX6341" s="48"/>
      <c r="BY6341" s="97"/>
      <c r="BZ6341" s="48"/>
      <c r="CA6341" s="40"/>
      <c r="CB6341" s="94"/>
      <c r="CC6341" s="94"/>
      <c r="CD6341" s="94"/>
      <c r="CE6341" s="40"/>
      <c r="CF6341" s="73"/>
      <c r="CG6341" s="41"/>
      <c r="CH6341" s="41"/>
      <c r="CI6341" s="41"/>
      <c r="CJ6341" s="41"/>
      <c r="CK6341" s="41"/>
      <c r="CL6341" s="68"/>
      <c r="CM6341" s="41"/>
      <c r="CN6341" s="41"/>
      <c r="CO6341" s="39"/>
      <c r="CP6341" s="78"/>
    </row>
    <row r="6342" spans="1:94" s="38" customFormat="1" x14ac:dyDescent="0.25">
      <c r="A6342" s="38">
        <v>6339</v>
      </c>
      <c r="F6342" s="39"/>
      <c r="Q6342" s="39"/>
      <c r="R6342" s="40"/>
      <c r="S6342" s="40"/>
      <c r="T6342" s="39"/>
      <c r="AG6342" s="110"/>
      <c r="AH6342" s="94"/>
      <c r="AJ6342" s="97"/>
      <c r="AL6342" s="39"/>
      <c r="AP6342" s="39"/>
      <c r="AQ6342" s="77"/>
      <c r="AR6342" s="94"/>
      <c r="AT6342" s="97"/>
      <c r="BB6342" s="79"/>
      <c r="BC6342" s="94"/>
      <c r="BE6342" s="97"/>
      <c r="BF6342" s="97"/>
      <c r="BG6342" s="40"/>
      <c r="BK6342" s="40"/>
      <c r="BL6342" s="79"/>
      <c r="BM6342" s="94"/>
      <c r="BO6342" s="97"/>
      <c r="BQ6342" s="40"/>
      <c r="BR6342" s="94"/>
      <c r="BS6342" s="94"/>
      <c r="BT6342" s="94"/>
      <c r="BU6342" s="40"/>
      <c r="BV6342" s="82"/>
      <c r="BW6342" s="94"/>
      <c r="BX6342" s="48"/>
      <c r="BY6342" s="97"/>
      <c r="BZ6342" s="48"/>
      <c r="CA6342" s="40"/>
      <c r="CB6342" s="94"/>
      <c r="CC6342" s="94"/>
      <c r="CD6342" s="94"/>
      <c r="CE6342" s="40"/>
      <c r="CF6342" s="73"/>
      <c r="CG6342" s="41"/>
      <c r="CH6342" s="41"/>
      <c r="CI6342" s="41"/>
      <c r="CJ6342" s="41"/>
      <c r="CK6342" s="41"/>
      <c r="CL6342" s="68"/>
      <c r="CM6342" s="41"/>
      <c r="CN6342" s="41"/>
      <c r="CO6342" s="39"/>
      <c r="CP6342" s="78"/>
    </row>
    <row r="6343" spans="1:94" s="38" customFormat="1" x14ac:dyDescent="0.25">
      <c r="A6343" s="38">
        <v>6340</v>
      </c>
      <c r="F6343" s="39"/>
      <c r="Q6343" s="39"/>
      <c r="R6343" s="40"/>
      <c r="S6343" s="40"/>
      <c r="T6343" s="39"/>
      <c r="AG6343" s="110"/>
      <c r="AH6343" s="94"/>
      <c r="AJ6343" s="97"/>
      <c r="AL6343" s="39"/>
      <c r="AP6343" s="39"/>
      <c r="AQ6343" s="77"/>
      <c r="AR6343" s="94"/>
      <c r="AT6343" s="97"/>
      <c r="BB6343" s="79"/>
      <c r="BC6343" s="94"/>
      <c r="BE6343" s="97"/>
      <c r="BF6343" s="97"/>
      <c r="BG6343" s="40"/>
      <c r="BK6343" s="40"/>
      <c r="BL6343" s="79"/>
      <c r="BM6343" s="94"/>
      <c r="BO6343" s="97"/>
      <c r="BQ6343" s="40"/>
      <c r="BR6343" s="94"/>
      <c r="BS6343" s="94"/>
      <c r="BT6343" s="94"/>
      <c r="BU6343" s="40"/>
      <c r="BV6343" s="82"/>
      <c r="BW6343" s="94"/>
      <c r="BX6343" s="48"/>
      <c r="BY6343" s="97"/>
      <c r="BZ6343" s="48"/>
      <c r="CA6343" s="40"/>
      <c r="CB6343" s="94"/>
      <c r="CC6343" s="94"/>
      <c r="CD6343" s="94"/>
      <c r="CE6343" s="40"/>
      <c r="CF6343" s="73"/>
      <c r="CG6343" s="41"/>
      <c r="CH6343" s="41"/>
      <c r="CI6343" s="41"/>
      <c r="CJ6343" s="41"/>
      <c r="CK6343" s="41"/>
      <c r="CL6343" s="68"/>
      <c r="CM6343" s="41"/>
      <c r="CN6343" s="41"/>
      <c r="CO6343" s="39"/>
      <c r="CP6343" s="78"/>
    </row>
    <row r="6344" spans="1:94" s="38" customFormat="1" x14ac:dyDescent="0.25">
      <c r="A6344" s="38">
        <v>6341</v>
      </c>
      <c r="F6344" s="39"/>
      <c r="Q6344" s="39"/>
      <c r="R6344" s="40"/>
      <c r="S6344" s="40"/>
      <c r="T6344" s="39"/>
      <c r="AG6344" s="110"/>
      <c r="AH6344" s="94"/>
      <c r="AJ6344" s="97"/>
      <c r="AL6344" s="39"/>
      <c r="AP6344" s="39"/>
      <c r="AQ6344" s="77"/>
      <c r="AR6344" s="94"/>
      <c r="AT6344" s="97"/>
      <c r="BB6344" s="79"/>
      <c r="BC6344" s="94"/>
      <c r="BE6344" s="97"/>
      <c r="BF6344" s="97"/>
      <c r="BG6344" s="40"/>
      <c r="BK6344" s="40"/>
      <c r="BL6344" s="79"/>
      <c r="BM6344" s="94"/>
      <c r="BO6344" s="97"/>
      <c r="BQ6344" s="40"/>
      <c r="BR6344" s="94"/>
      <c r="BS6344" s="94"/>
      <c r="BT6344" s="94"/>
      <c r="BU6344" s="40"/>
      <c r="BV6344" s="82"/>
      <c r="BW6344" s="94"/>
      <c r="BX6344" s="48"/>
      <c r="BY6344" s="97"/>
      <c r="BZ6344" s="48"/>
      <c r="CA6344" s="40"/>
      <c r="CB6344" s="94"/>
      <c r="CC6344" s="94"/>
      <c r="CD6344" s="94"/>
      <c r="CE6344" s="40"/>
      <c r="CF6344" s="73"/>
      <c r="CG6344" s="41"/>
      <c r="CH6344" s="41"/>
      <c r="CI6344" s="41"/>
      <c r="CJ6344" s="41"/>
      <c r="CK6344" s="41"/>
      <c r="CL6344" s="68"/>
      <c r="CM6344" s="41"/>
      <c r="CN6344" s="41"/>
      <c r="CO6344" s="39"/>
      <c r="CP6344" s="78"/>
    </row>
    <row r="6345" spans="1:94" s="38" customFormat="1" x14ac:dyDescent="0.25">
      <c r="A6345" s="38">
        <v>6342</v>
      </c>
      <c r="F6345" s="39"/>
      <c r="Q6345" s="39"/>
      <c r="R6345" s="40"/>
      <c r="S6345" s="40"/>
      <c r="T6345" s="39"/>
      <c r="AG6345" s="110"/>
      <c r="AH6345" s="94"/>
      <c r="AJ6345" s="97"/>
      <c r="AL6345" s="39"/>
      <c r="AP6345" s="39"/>
      <c r="AQ6345" s="77"/>
      <c r="AR6345" s="94"/>
      <c r="AT6345" s="97"/>
      <c r="BB6345" s="79"/>
      <c r="BC6345" s="94"/>
      <c r="BE6345" s="97"/>
      <c r="BF6345" s="97"/>
      <c r="BG6345" s="40"/>
      <c r="BK6345" s="40"/>
      <c r="BL6345" s="79"/>
      <c r="BM6345" s="94"/>
      <c r="BO6345" s="97"/>
      <c r="BQ6345" s="40"/>
      <c r="BR6345" s="94"/>
      <c r="BS6345" s="94"/>
      <c r="BT6345" s="94"/>
      <c r="BU6345" s="40"/>
      <c r="BV6345" s="82"/>
      <c r="BW6345" s="94"/>
      <c r="BX6345" s="48"/>
      <c r="BY6345" s="97"/>
      <c r="BZ6345" s="48"/>
      <c r="CA6345" s="40"/>
      <c r="CB6345" s="94"/>
      <c r="CC6345" s="94"/>
      <c r="CD6345" s="94"/>
      <c r="CE6345" s="40"/>
      <c r="CF6345" s="73"/>
      <c r="CG6345" s="41"/>
      <c r="CH6345" s="41"/>
      <c r="CI6345" s="41"/>
      <c r="CJ6345" s="41"/>
      <c r="CK6345" s="41"/>
      <c r="CL6345" s="68"/>
      <c r="CM6345" s="41"/>
      <c r="CN6345" s="41"/>
      <c r="CO6345" s="39"/>
      <c r="CP6345" s="78"/>
    </row>
    <row r="6346" spans="1:94" s="38" customFormat="1" x14ac:dyDescent="0.25">
      <c r="A6346" s="38">
        <v>6343</v>
      </c>
      <c r="F6346" s="39"/>
      <c r="Q6346" s="39"/>
      <c r="R6346" s="40"/>
      <c r="S6346" s="40"/>
      <c r="T6346" s="39"/>
      <c r="AG6346" s="110"/>
      <c r="AH6346" s="94"/>
      <c r="AJ6346" s="97"/>
      <c r="AL6346" s="39"/>
      <c r="AP6346" s="39"/>
      <c r="AQ6346" s="77"/>
      <c r="AR6346" s="94"/>
      <c r="AT6346" s="97"/>
      <c r="BB6346" s="79"/>
      <c r="BC6346" s="94"/>
      <c r="BE6346" s="97"/>
      <c r="BF6346" s="97"/>
      <c r="BG6346" s="40"/>
      <c r="BK6346" s="40"/>
      <c r="BL6346" s="79"/>
      <c r="BM6346" s="94"/>
      <c r="BO6346" s="97"/>
      <c r="BQ6346" s="40"/>
      <c r="BR6346" s="94"/>
      <c r="BS6346" s="94"/>
      <c r="BT6346" s="94"/>
      <c r="BU6346" s="40"/>
      <c r="BV6346" s="82"/>
      <c r="BW6346" s="94"/>
      <c r="BX6346" s="48"/>
      <c r="BY6346" s="97"/>
      <c r="BZ6346" s="48"/>
      <c r="CA6346" s="40"/>
      <c r="CB6346" s="94"/>
      <c r="CC6346" s="94"/>
      <c r="CD6346" s="94"/>
      <c r="CE6346" s="40"/>
      <c r="CF6346" s="73"/>
      <c r="CG6346" s="41"/>
      <c r="CH6346" s="41"/>
      <c r="CI6346" s="41"/>
      <c r="CJ6346" s="41"/>
      <c r="CK6346" s="41"/>
      <c r="CL6346" s="68"/>
      <c r="CM6346" s="41"/>
      <c r="CN6346" s="41"/>
      <c r="CO6346" s="39"/>
      <c r="CP6346" s="78"/>
    </row>
    <row r="6347" spans="1:94" s="38" customFormat="1" x14ac:dyDescent="0.25">
      <c r="A6347" s="38">
        <v>6344</v>
      </c>
      <c r="F6347" s="39"/>
      <c r="Q6347" s="39"/>
      <c r="R6347" s="40"/>
      <c r="S6347" s="40"/>
      <c r="T6347" s="39"/>
      <c r="AG6347" s="110"/>
      <c r="AH6347" s="94"/>
      <c r="AJ6347" s="97"/>
      <c r="AL6347" s="39"/>
      <c r="AP6347" s="39"/>
      <c r="AQ6347" s="77"/>
      <c r="AR6347" s="94"/>
      <c r="AT6347" s="97"/>
      <c r="BB6347" s="79"/>
      <c r="BC6347" s="94"/>
      <c r="BE6347" s="97"/>
      <c r="BF6347" s="97"/>
      <c r="BG6347" s="40"/>
      <c r="BK6347" s="40"/>
      <c r="BL6347" s="79"/>
      <c r="BM6347" s="94"/>
      <c r="BO6347" s="97"/>
      <c r="BQ6347" s="40"/>
      <c r="BR6347" s="94"/>
      <c r="BS6347" s="94"/>
      <c r="BT6347" s="94"/>
      <c r="BU6347" s="40"/>
      <c r="BV6347" s="82"/>
      <c r="BW6347" s="94"/>
      <c r="BX6347" s="48"/>
      <c r="BY6347" s="97"/>
      <c r="BZ6347" s="48"/>
      <c r="CA6347" s="40"/>
      <c r="CB6347" s="94"/>
      <c r="CC6347" s="94"/>
      <c r="CD6347" s="94"/>
      <c r="CE6347" s="40"/>
      <c r="CF6347" s="73"/>
      <c r="CG6347" s="41"/>
      <c r="CH6347" s="41"/>
      <c r="CI6347" s="41"/>
      <c r="CJ6347" s="41"/>
      <c r="CK6347" s="41"/>
      <c r="CL6347" s="68"/>
      <c r="CM6347" s="41"/>
      <c r="CN6347" s="41"/>
      <c r="CO6347" s="39"/>
      <c r="CP6347" s="78"/>
    </row>
    <row r="6348" spans="1:94" s="38" customFormat="1" x14ac:dyDescent="0.25">
      <c r="A6348" s="38">
        <v>6345</v>
      </c>
      <c r="F6348" s="39"/>
      <c r="Q6348" s="39"/>
      <c r="R6348" s="40"/>
      <c r="S6348" s="40"/>
      <c r="T6348" s="39"/>
      <c r="AG6348" s="110"/>
      <c r="AH6348" s="94"/>
      <c r="AJ6348" s="97"/>
      <c r="AL6348" s="39"/>
      <c r="AP6348" s="39"/>
      <c r="AQ6348" s="77"/>
      <c r="AR6348" s="94"/>
      <c r="AT6348" s="97"/>
      <c r="BB6348" s="79"/>
      <c r="BC6348" s="94"/>
      <c r="BE6348" s="97"/>
      <c r="BF6348" s="97"/>
      <c r="BG6348" s="40"/>
      <c r="BK6348" s="40"/>
      <c r="BL6348" s="79"/>
      <c r="BM6348" s="94"/>
      <c r="BO6348" s="97"/>
      <c r="BQ6348" s="40"/>
      <c r="BR6348" s="94"/>
      <c r="BS6348" s="94"/>
      <c r="BT6348" s="94"/>
      <c r="BU6348" s="40"/>
      <c r="BV6348" s="82"/>
      <c r="BW6348" s="94"/>
      <c r="BX6348" s="48"/>
      <c r="BY6348" s="97"/>
      <c r="BZ6348" s="48"/>
      <c r="CA6348" s="40"/>
      <c r="CB6348" s="94"/>
      <c r="CC6348" s="94"/>
      <c r="CD6348" s="94"/>
      <c r="CE6348" s="40"/>
      <c r="CF6348" s="73"/>
      <c r="CG6348" s="41"/>
      <c r="CH6348" s="41"/>
      <c r="CI6348" s="41"/>
      <c r="CJ6348" s="41"/>
      <c r="CK6348" s="41"/>
      <c r="CL6348" s="68"/>
      <c r="CM6348" s="41"/>
      <c r="CN6348" s="41"/>
      <c r="CO6348" s="39"/>
      <c r="CP6348" s="78"/>
    </row>
    <row r="6349" spans="1:94" s="38" customFormat="1" x14ac:dyDescent="0.25">
      <c r="A6349" s="38">
        <v>6346</v>
      </c>
      <c r="F6349" s="39"/>
      <c r="Q6349" s="39"/>
      <c r="R6349" s="40"/>
      <c r="S6349" s="40"/>
      <c r="T6349" s="39"/>
      <c r="AG6349" s="110"/>
      <c r="AH6349" s="94"/>
      <c r="AJ6349" s="97"/>
      <c r="AL6349" s="39"/>
      <c r="AP6349" s="39"/>
      <c r="AQ6349" s="77"/>
      <c r="AR6349" s="94"/>
      <c r="AT6349" s="97"/>
      <c r="BB6349" s="79"/>
      <c r="BC6349" s="94"/>
      <c r="BE6349" s="97"/>
      <c r="BF6349" s="97"/>
      <c r="BG6349" s="40"/>
      <c r="BK6349" s="40"/>
      <c r="BL6349" s="79"/>
      <c r="BM6349" s="94"/>
      <c r="BO6349" s="97"/>
      <c r="BQ6349" s="40"/>
      <c r="BR6349" s="94"/>
      <c r="BS6349" s="94"/>
      <c r="BT6349" s="94"/>
      <c r="BU6349" s="40"/>
      <c r="BV6349" s="82"/>
      <c r="BW6349" s="94"/>
      <c r="BX6349" s="48"/>
      <c r="BY6349" s="97"/>
      <c r="BZ6349" s="48"/>
      <c r="CA6349" s="40"/>
      <c r="CB6349" s="94"/>
      <c r="CC6349" s="94"/>
      <c r="CD6349" s="94"/>
      <c r="CE6349" s="40"/>
      <c r="CF6349" s="73"/>
      <c r="CG6349" s="41"/>
      <c r="CH6349" s="41"/>
      <c r="CI6349" s="41"/>
      <c r="CJ6349" s="41"/>
      <c r="CK6349" s="41"/>
      <c r="CL6349" s="68"/>
      <c r="CM6349" s="41"/>
      <c r="CN6349" s="41"/>
      <c r="CO6349" s="39"/>
      <c r="CP6349" s="78"/>
    </row>
    <row r="6350" spans="1:94" s="38" customFormat="1" x14ac:dyDescent="0.25">
      <c r="A6350" s="38">
        <v>6347</v>
      </c>
      <c r="F6350" s="39"/>
      <c r="Q6350" s="39"/>
      <c r="R6350" s="40"/>
      <c r="S6350" s="40"/>
      <c r="T6350" s="39"/>
      <c r="AG6350" s="110"/>
      <c r="AH6350" s="94"/>
      <c r="AJ6350" s="97"/>
      <c r="AL6350" s="39"/>
      <c r="AP6350" s="39"/>
      <c r="AQ6350" s="77"/>
      <c r="AR6350" s="94"/>
      <c r="AT6350" s="97"/>
      <c r="BB6350" s="79"/>
      <c r="BC6350" s="94"/>
      <c r="BE6350" s="97"/>
      <c r="BF6350" s="97"/>
      <c r="BG6350" s="40"/>
      <c r="BK6350" s="40"/>
      <c r="BL6350" s="79"/>
      <c r="BM6350" s="94"/>
      <c r="BO6350" s="97"/>
      <c r="BQ6350" s="40"/>
      <c r="BR6350" s="94"/>
      <c r="BS6350" s="94"/>
      <c r="BT6350" s="94"/>
      <c r="BU6350" s="40"/>
      <c r="BV6350" s="82"/>
      <c r="BW6350" s="94"/>
      <c r="BX6350" s="48"/>
      <c r="BY6350" s="97"/>
      <c r="BZ6350" s="48"/>
      <c r="CA6350" s="40"/>
      <c r="CB6350" s="94"/>
      <c r="CC6350" s="94"/>
      <c r="CD6350" s="94"/>
      <c r="CE6350" s="40"/>
      <c r="CF6350" s="73"/>
      <c r="CG6350" s="41"/>
      <c r="CH6350" s="41"/>
      <c r="CI6350" s="41"/>
      <c r="CJ6350" s="41"/>
      <c r="CK6350" s="41"/>
      <c r="CL6350" s="68"/>
      <c r="CM6350" s="41"/>
      <c r="CN6350" s="41"/>
      <c r="CO6350" s="39"/>
      <c r="CP6350" s="78"/>
    </row>
    <row r="6351" spans="1:94" s="38" customFormat="1" x14ac:dyDescent="0.25">
      <c r="A6351" s="38">
        <v>6348</v>
      </c>
      <c r="F6351" s="39"/>
      <c r="Q6351" s="39"/>
      <c r="R6351" s="40"/>
      <c r="S6351" s="40"/>
      <c r="T6351" s="39"/>
      <c r="AG6351" s="110"/>
      <c r="AH6351" s="94"/>
      <c r="AJ6351" s="97"/>
      <c r="AL6351" s="39"/>
      <c r="AP6351" s="39"/>
      <c r="AQ6351" s="77"/>
      <c r="AR6351" s="94"/>
      <c r="AT6351" s="97"/>
      <c r="BB6351" s="79"/>
      <c r="BC6351" s="94"/>
      <c r="BE6351" s="97"/>
      <c r="BF6351" s="97"/>
      <c r="BG6351" s="40"/>
      <c r="BK6351" s="40"/>
      <c r="BL6351" s="79"/>
      <c r="BM6351" s="94"/>
      <c r="BO6351" s="97"/>
      <c r="BQ6351" s="40"/>
      <c r="BR6351" s="94"/>
      <c r="BS6351" s="94"/>
      <c r="BT6351" s="94"/>
      <c r="BU6351" s="40"/>
      <c r="BV6351" s="82"/>
      <c r="BW6351" s="94"/>
      <c r="BX6351" s="48"/>
      <c r="BY6351" s="97"/>
      <c r="BZ6351" s="48"/>
      <c r="CA6351" s="40"/>
      <c r="CB6351" s="94"/>
      <c r="CC6351" s="94"/>
      <c r="CD6351" s="94"/>
      <c r="CE6351" s="40"/>
      <c r="CF6351" s="73"/>
      <c r="CG6351" s="41"/>
      <c r="CH6351" s="41"/>
      <c r="CI6351" s="41"/>
      <c r="CJ6351" s="41"/>
      <c r="CK6351" s="41"/>
      <c r="CL6351" s="68"/>
      <c r="CM6351" s="41"/>
      <c r="CN6351" s="41"/>
      <c r="CO6351" s="39"/>
      <c r="CP6351" s="78"/>
    </row>
    <row r="6352" spans="1:94" s="38" customFormat="1" x14ac:dyDescent="0.25">
      <c r="A6352" s="38">
        <v>6349</v>
      </c>
      <c r="F6352" s="39"/>
      <c r="Q6352" s="39"/>
      <c r="R6352" s="40"/>
      <c r="S6352" s="40"/>
      <c r="T6352" s="39"/>
      <c r="AG6352" s="110"/>
      <c r="AH6352" s="94"/>
      <c r="AJ6352" s="97"/>
      <c r="AL6352" s="39"/>
      <c r="AP6352" s="39"/>
      <c r="AQ6352" s="77"/>
      <c r="AR6352" s="94"/>
      <c r="AT6352" s="97"/>
      <c r="BB6352" s="79"/>
      <c r="BC6352" s="94"/>
      <c r="BE6352" s="97"/>
      <c r="BF6352" s="97"/>
      <c r="BG6352" s="40"/>
      <c r="BK6352" s="40"/>
      <c r="BL6352" s="79"/>
      <c r="BM6352" s="94"/>
      <c r="BO6352" s="97"/>
      <c r="BQ6352" s="40"/>
      <c r="BR6352" s="94"/>
      <c r="BS6352" s="94"/>
      <c r="BT6352" s="94"/>
      <c r="BU6352" s="40"/>
      <c r="BV6352" s="82"/>
      <c r="BW6352" s="94"/>
      <c r="BX6352" s="48"/>
      <c r="BY6352" s="97"/>
      <c r="BZ6352" s="48"/>
      <c r="CA6352" s="40"/>
      <c r="CB6352" s="94"/>
      <c r="CC6352" s="94"/>
      <c r="CD6352" s="94"/>
      <c r="CE6352" s="40"/>
      <c r="CF6352" s="73"/>
      <c r="CG6352" s="41"/>
      <c r="CH6352" s="41"/>
      <c r="CI6352" s="41"/>
      <c r="CJ6352" s="41"/>
      <c r="CK6352" s="41"/>
      <c r="CL6352" s="68"/>
      <c r="CM6352" s="41"/>
      <c r="CN6352" s="41"/>
      <c r="CO6352" s="39"/>
      <c r="CP6352" s="78"/>
    </row>
    <row r="6353" spans="1:94" s="38" customFormat="1" x14ac:dyDescent="0.25">
      <c r="A6353" s="38">
        <v>6350</v>
      </c>
      <c r="F6353" s="39"/>
      <c r="Q6353" s="39"/>
      <c r="R6353" s="40"/>
      <c r="S6353" s="40"/>
      <c r="T6353" s="39"/>
      <c r="AG6353" s="110"/>
      <c r="AH6353" s="94"/>
      <c r="AJ6353" s="97"/>
      <c r="AL6353" s="39"/>
      <c r="AP6353" s="39"/>
      <c r="AQ6353" s="77"/>
      <c r="AR6353" s="94"/>
      <c r="AT6353" s="97"/>
      <c r="BB6353" s="79"/>
      <c r="BC6353" s="94"/>
      <c r="BE6353" s="97"/>
      <c r="BF6353" s="97"/>
      <c r="BG6353" s="40"/>
      <c r="BK6353" s="40"/>
      <c r="BL6353" s="79"/>
      <c r="BM6353" s="94"/>
      <c r="BO6353" s="97"/>
      <c r="BQ6353" s="40"/>
      <c r="BR6353" s="94"/>
      <c r="BS6353" s="94"/>
      <c r="BT6353" s="94"/>
      <c r="BU6353" s="40"/>
      <c r="BV6353" s="82"/>
      <c r="BW6353" s="94"/>
      <c r="BX6353" s="48"/>
      <c r="BY6353" s="97"/>
      <c r="BZ6353" s="48"/>
      <c r="CA6353" s="40"/>
      <c r="CB6353" s="94"/>
      <c r="CC6353" s="94"/>
      <c r="CD6353" s="94"/>
      <c r="CE6353" s="40"/>
      <c r="CF6353" s="73"/>
      <c r="CG6353" s="41"/>
      <c r="CH6353" s="41"/>
      <c r="CI6353" s="41"/>
      <c r="CJ6353" s="41"/>
      <c r="CK6353" s="41"/>
      <c r="CL6353" s="68"/>
      <c r="CM6353" s="41"/>
      <c r="CN6353" s="41"/>
      <c r="CO6353" s="39"/>
      <c r="CP6353" s="78"/>
    </row>
    <row r="6354" spans="1:94" s="38" customFormat="1" x14ac:dyDescent="0.25">
      <c r="A6354" s="38">
        <v>6351</v>
      </c>
      <c r="F6354" s="39"/>
      <c r="Q6354" s="39"/>
      <c r="R6354" s="40"/>
      <c r="S6354" s="40"/>
      <c r="T6354" s="39"/>
      <c r="AG6354" s="110"/>
      <c r="AH6354" s="94"/>
      <c r="AJ6354" s="97"/>
      <c r="AL6354" s="39"/>
      <c r="AP6354" s="39"/>
      <c r="AQ6354" s="77"/>
      <c r="AR6354" s="94"/>
      <c r="AT6354" s="97"/>
      <c r="BB6354" s="79"/>
      <c r="BC6354" s="94"/>
      <c r="BE6354" s="97"/>
      <c r="BF6354" s="97"/>
      <c r="BG6354" s="40"/>
      <c r="BK6354" s="40"/>
      <c r="BL6354" s="79"/>
      <c r="BM6354" s="94"/>
      <c r="BO6354" s="97"/>
      <c r="BQ6354" s="40"/>
      <c r="BR6354" s="94"/>
      <c r="BS6354" s="94"/>
      <c r="BT6354" s="94"/>
      <c r="BU6354" s="40"/>
      <c r="BV6354" s="82"/>
      <c r="BW6354" s="94"/>
      <c r="BX6354" s="48"/>
      <c r="BY6354" s="97"/>
      <c r="BZ6354" s="48"/>
      <c r="CA6354" s="40"/>
      <c r="CB6354" s="94"/>
      <c r="CC6354" s="94"/>
      <c r="CD6354" s="94"/>
      <c r="CE6354" s="40"/>
      <c r="CF6354" s="73"/>
      <c r="CG6354" s="41"/>
      <c r="CH6354" s="41"/>
      <c r="CI6354" s="41"/>
      <c r="CJ6354" s="41"/>
      <c r="CK6354" s="41"/>
      <c r="CL6354" s="68"/>
      <c r="CM6354" s="41"/>
      <c r="CN6354" s="41"/>
      <c r="CO6354" s="39"/>
      <c r="CP6354" s="78"/>
    </row>
    <row r="6355" spans="1:94" s="38" customFormat="1" x14ac:dyDescent="0.25">
      <c r="A6355" s="38">
        <v>6352</v>
      </c>
      <c r="F6355" s="39"/>
      <c r="Q6355" s="39"/>
      <c r="R6355" s="40"/>
      <c r="S6355" s="40"/>
      <c r="T6355" s="39"/>
      <c r="AG6355" s="110"/>
      <c r="AH6355" s="94"/>
      <c r="AJ6355" s="97"/>
      <c r="AL6355" s="39"/>
      <c r="AP6355" s="39"/>
      <c r="AQ6355" s="77"/>
      <c r="AR6355" s="94"/>
      <c r="AT6355" s="97"/>
      <c r="BB6355" s="79"/>
      <c r="BC6355" s="94"/>
      <c r="BE6355" s="97"/>
      <c r="BF6355" s="97"/>
      <c r="BG6355" s="40"/>
      <c r="BK6355" s="40"/>
      <c r="BL6355" s="79"/>
      <c r="BM6355" s="94"/>
      <c r="BO6355" s="97"/>
      <c r="BQ6355" s="40"/>
      <c r="BR6355" s="94"/>
      <c r="BS6355" s="94"/>
      <c r="BT6355" s="94"/>
      <c r="BU6355" s="40"/>
      <c r="BV6355" s="82"/>
      <c r="BW6355" s="94"/>
      <c r="BX6355" s="48"/>
      <c r="BY6355" s="97"/>
      <c r="BZ6355" s="48"/>
      <c r="CA6355" s="40"/>
      <c r="CB6355" s="94"/>
      <c r="CC6355" s="94"/>
      <c r="CD6355" s="94"/>
      <c r="CE6355" s="40"/>
      <c r="CF6355" s="73"/>
      <c r="CG6355" s="41"/>
      <c r="CH6355" s="41"/>
      <c r="CI6355" s="41"/>
      <c r="CJ6355" s="41"/>
      <c r="CK6355" s="41"/>
      <c r="CL6355" s="68"/>
      <c r="CM6355" s="41"/>
      <c r="CN6355" s="41"/>
      <c r="CO6355" s="39"/>
      <c r="CP6355" s="78"/>
    </row>
    <row r="6356" spans="1:94" s="38" customFormat="1" x14ac:dyDescent="0.25">
      <c r="A6356" s="38">
        <v>6353</v>
      </c>
      <c r="F6356" s="39"/>
      <c r="Q6356" s="39"/>
      <c r="R6356" s="40"/>
      <c r="S6356" s="40"/>
      <c r="T6356" s="39"/>
      <c r="AG6356" s="110"/>
      <c r="AH6356" s="94"/>
      <c r="AJ6356" s="97"/>
      <c r="AL6356" s="39"/>
      <c r="AP6356" s="39"/>
      <c r="AQ6356" s="77"/>
      <c r="AR6356" s="94"/>
      <c r="AT6356" s="97"/>
      <c r="BB6356" s="79"/>
      <c r="BC6356" s="94"/>
      <c r="BE6356" s="97"/>
      <c r="BF6356" s="97"/>
      <c r="BG6356" s="40"/>
      <c r="BK6356" s="40"/>
      <c r="BL6356" s="79"/>
      <c r="BM6356" s="94"/>
      <c r="BO6356" s="97"/>
      <c r="BQ6356" s="40"/>
      <c r="BR6356" s="94"/>
      <c r="BS6356" s="94"/>
      <c r="BT6356" s="94"/>
      <c r="BU6356" s="40"/>
      <c r="BV6356" s="82"/>
      <c r="BW6356" s="94"/>
      <c r="BX6356" s="48"/>
      <c r="BY6356" s="97"/>
      <c r="BZ6356" s="48"/>
      <c r="CA6356" s="40"/>
      <c r="CB6356" s="94"/>
      <c r="CC6356" s="94"/>
      <c r="CD6356" s="94"/>
      <c r="CE6356" s="40"/>
      <c r="CF6356" s="73"/>
      <c r="CG6356" s="41"/>
      <c r="CH6356" s="41"/>
      <c r="CI6356" s="41"/>
      <c r="CJ6356" s="41"/>
      <c r="CK6356" s="41"/>
      <c r="CL6356" s="68"/>
      <c r="CM6356" s="41"/>
      <c r="CN6356" s="41"/>
      <c r="CO6356" s="39"/>
      <c r="CP6356" s="78"/>
    </row>
    <row r="6357" spans="1:94" s="38" customFormat="1" x14ac:dyDescent="0.25">
      <c r="A6357" s="38">
        <v>6354</v>
      </c>
      <c r="F6357" s="39"/>
      <c r="Q6357" s="39"/>
      <c r="R6357" s="40"/>
      <c r="S6357" s="40"/>
      <c r="T6357" s="39"/>
      <c r="AG6357" s="110"/>
      <c r="AH6357" s="94"/>
      <c r="AJ6357" s="97"/>
      <c r="AL6357" s="39"/>
      <c r="AP6357" s="39"/>
      <c r="AQ6357" s="77"/>
      <c r="AR6357" s="94"/>
      <c r="AT6357" s="97"/>
      <c r="BB6357" s="79"/>
      <c r="BC6357" s="94"/>
      <c r="BE6357" s="97"/>
      <c r="BF6357" s="97"/>
      <c r="BG6357" s="40"/>
      <c r="BK6357" s="40"/>
      <c r="BL6357" s="79"/>
      <c r="BM6357" s="94"/>
      <c r="BO6357" s="97"/>
      <c r="BQ6357" s="40"/>
      <c r="BR6357" s="94"/>
      <c r="BS6357" s="94"/>
      <c r="BT6357" s="94"/>
      <c r="BU6357" s="40"/>
      <c r="BV6357" s="82"/>
      <c r="BW6357" s="94"/>
      <c r="BX6357" s="48"/>
      <c r="BY6357" s="97"/>
      <c r="BZ6357" s="48"/>
      <c r="CA6357" s="40"/>
      <c r="CB6357" s="94"/>
      <c r="CC6357" s="94"/>
      <c r="CD6357" s="94"/>
      <c r="CE6357" s="40"/>
      <c r="CF6357" s="73"/>
      <c r="CG6357" s="41"/>
      <c r="CH6357" s="41"/>
      <c r="CI6357" s="41"/>
      <c r="CJ6357" s="41"/>
      <c r="CK6357" s="41"/>
      <c r="CL6357" s="68"/>
      <c r="CM6357" s="41"/>
      <c r="CN6357" s="41"/>
      <c r="CO6357" s="39"/>
      <c r="CP6357" s="78"/>
    </row>
    <row r="6358" spans="1:94" s="38" customFormat="1" x14ac:dyDescent="0.25">
      <c r="A6358" s="38">
        <v>6355</v>
      </c>
      <c r="F6358" s="39"/>
      <c r="Q6358" s="39"/>
      <c r="R6358" s="40"/>
      <c r="S6358" s="40"/>
      <c r="T6358" s="39"/>
      <c r="AG6358" s="110"/>
      <c r="AH6358" s="94"/>
      <c r="AJ6358" s="97"/>
      <c r="AL6358" s="39"/>
      <c r="AP6358" s="39"/>
      <c r="AQ6358" s="77"/>
      <c r="AR6358" s="94"/>
      <c r="AT6358" s="97"/>
      <c r="BB6358" s="79"/>
      <c r="BC6358" s="94"/>
      <c r="BE6358" s="97"/>
      <c r="BF6358" s="97"/>
      <c r="BG6358" s="40"/>
      <c r="BK6358" s="40"/>
      <c r="BL6358" s="79"/>
      <c r="BM6358" s="94"/>
      <c r="BO6358" s="97"/>
      <c r="BQ6358" s="40"/>
      <c r="BR6358" s="94"/>
      <c r="BS6358" s="94"/>
      <c r="BT6358" s="94"/>
      <c r="BU6358" s="40"/>
      <c r="BV6358" s="82"/>
      <c r="BW6358" s="94"/>
      <c r="BX6358" s="48"/>
      <c r="BY6358" s="97"/>
      <c r="BZ6358" s="48"/>
      <c r="CA6358" s="40"/>
      <c r="CB6358" s="94"/>
      <c r="CC6358" s="94"/>
      <c r="CD6358" s="94"/>
      <c r="CE6358" s="40"/>
      <c r="CF6358" s="73"/>
      <c r="CG6358" s="41"/>
      <c r="CH6358" s="41"/>
      <c r="CI6358" s="41"/>
      <c r="CJ6358" s="41"/>
      <c r="CK6358" s="41"/>
      <c r="CL6358" s="68"/>
      <c r="CM6358" s="41"/>
      <c r="CN6358" s="41"/>
      <c r="CO6358" s="39"/>
      <c r="CP6358" s="78"/>
    </row>
    <row r="6359" spans="1:94" s="38" customFormat="1" x14ac:dyDescent="0.25">
      <c r="A6359" s="38">
        <v>6356</v>
      </c>
      <c r="F6359" s="39"/>
      <c r="Q6359" s="39"/>
      <c r="R6359" s="40"/>
      <c r="S6359" s="40"/>
      <c r="T6359" s="39"/>
      <c r="AG6359" s="110"/>
      <c r="AH6359" s="94"/>
      <c r="AJ6359" s="97"/>
      <c r="AL6359" s="39"/>
      <c r="AP6359" s="39"/>
      <c r="AQ6359" s="77"/>
      <c r="AR6359" s="94"/>
      <c r="AT6359" s="97"/>
      <c r="BB6359" s="79"/>
      <c r="BC6359" s="94"/>
      <c r="BE6359" s="97"/>
      <c r="BF6359" s="97"/>
      <c r="BG6359" s="40"/>
      <c r="BK6359" s="40"/>
      <c r="BL6359" s="79"/>
      <c r="BM6359" s="94"/>
      <c r="BO6359" s="97"/>
      <c r="BQ6359" s="40"/>
      <c r="BR6359" s="94"/>
      <c r="BS6359" s="94"/>
      <c r="BT6359" s="94"/>
      <c r="BU6359" s="40"/>
      <c r="BV6359" s="82"/>
      <c r="BW6359" s="94"/>
      <c r="BX6359" s="48"/>
      <c r="BY6359" s="97"/>
      <c r="BZ6359" s="48"/>
      <c r="CA6359" s="40"/>
      <c r="CB6359" s="94"/>
      <c r="CC6359" s="94"/>
      <c r="CD6359" s="94"/>
      <c r="CE6359" s="40"/>
      <c r="CF6359" s="73"/>
      <c r="CG6359" s="41"/>
      <c r="CH6359" s="41"/>
      <c r="CI6359" s="41"/>
      <c r="CJ6359" s="41"/>
      <c r="CK6359" s="41"/>
      <c r="CL6359" s="68"/>
      <c r="CM6359" s="41"/>
      <c r="CN6359" s="41"/>
      <c r="CO6359" s="39"/>
      <c r="CP6359" s="78"/>
    </row>
    <row r="6360" spans="1:94" s="38" customFormat="1" x14ac:dyDescent="0.25">
      <c r="A6360" s="38">
        <v>6357</v>
      </c>
      <c r="F6360" s="39"/>
      <c r="Q6360" s="39"/>
      <c r="R6360" s="40"/>
      <c r="S6360" s="40"/>
      <c r="T6360" s="39"/>
      <c r="AG6360" s="110"/>
      <c r="AH6360" s="94"/>
      <c r="AJ6360" s="97"/>
      <c r="AL6360" s="39"/>
      <c r="AP6360" s="39"/>
      <c r="AQ6360" s="77"/>
      <c r="AR6360" s="94"/>
      <c r="AT6360" s="97"/>
      <c r="BB6360" s="79"/>
      <c r="BC6360" s="94"/>
      <c r="BE6360" s="97"/>
      <c r="BF6360" s="97"/>
      <c r="BG6360" s="40"/>
      <c r="BK6360" s="40"/>
      <c r="BL6360" s="79"/>
      <c r="BM6360" s="94"/>
      <c r="BO6360" s="97"/>
      <c r="BQ6360" s="40"/>
      <c r="BR6360" s="94"/>
      <c r="BS6360" s="94"/>
      <c r="BT6360" s="94"/>
      <c r="BU6360" s="40"/>
      <c r="BV6360" s="82"/>
      <c r="BW6360" s="94"/>
      <c r="BX6360" s="48"/>
      <c r="BY6360" s="97"/>
      <c r="BZ6360" s="48"/>
      <c r="CA6360" s="40"/>
      <c r="CB6360" s="94"/>
      <c r="CC6360" s="94"/>
      <c r="CD6360" s="94"/>
      <c r="CE6360" s="40"/>
      <c r="CF6360" s="73"/>
      <c r="CG6360" s="41"/>
      <c r="CH6360" s="41"/>
      <c r="CI6360" s="41"/>
      <c r="CJ6360" s="41"/>
      <c r="CK6360" s="41"/>
      <c r="CL6360" s="68"/>
      <c r="CM6360" s="41"/>
      <c r="CN6360" s="41"/>
      <c r="CO6360" s="39"/>
      <c r="CP6360" s="78"/>
    </row>
    <row r="6361" spans="1:94" s="38" customFormat="1" x14ac:dyDescent="0.25">
      <c r="A6361" s="38">
        <v>6358</v>
      </c>
      <c r="F6361" s="39"/>
      <c r="Q6361" s="39"/>
      <c r="R6361" s="40"/>
      <c r="S6361" s="40"/>
      <c r="T6361" s="39"/>
      <c r="AG6361" s="110"/>
      <c r="AH6361" s="94"/>
      <c r="AJ6361" s="97"/>
      <c r="AL6361" s="39"/>
      <c r="AP6361" s="39"/>
      <c r="AQ6361" s="77"/>
      <c r="AR6361" s="94"/>
      <c r="AT6361" s="97"/>
      <c r="BB6361" s="79"/>
      <c r="BC6361" s="94"/>
      <c r="BE6361" s="97"/>
      <c r="BF6361" s="97"/>
      <c r="BG6361" s="40"/>
      <c r="BK6361" s="40"/>
      <c r="BL6361" s="79"/>
      <c r="BM6361" s="94"/>
      <c r="BO6361" s="97"/>
      <c r="BQ6361" s="40"/>
      <c r="BR6361" s="94"/>
      <c r="BS6361" s="94"/>
      <c r="BT6361" s="94"/>
      <c r="BU6361" s="40"/>
      <c r="BV6361" s="82"/>
      <c r="BW6361" s="94"/>
      <c r="BX6361" s="48"/>
      <c r="BY6361" s="97"/>
      <c r="BZ6361" s="48"/>
      <c r="CA6361" s="40"/>
      <c r="CB6361" s="94"/>
      <c r="CC6361" s="94"/>
      <c r="CD6361" s="94"/>
      <c r="CE6361" s="40"/>
      <c r="CF6361" s="73"/>
      <c r="CG6361" s="41"/>
      <c r="CH6361" s="41"/>
      <c r="CI6361" s="41"/>
      <c r="CJ6361" s="41"/>
      <c r="CK6361" s="41"/>
      <c r="CL6361" s="68"/>
      <c r="CM6361" s="41"/>
      <c r="CN6361" s="41"/>
      <c r="CO6361" s="39"/>
      <c r="CP6361" s="78"/>
    </row>
    <row r="6362" spans="1:94" s="38" customFormat="1" x14ac:dyDescent="0.25">
      <c r="A6362" s="38">
        <v>6359</v>
      </c>
      <c r="F6362" s="39"/>
      <c r="Q6362" s="39"/>
      <c r="R6362" s="40"/>
      <c r="S6362" s="40"/>
      <c r="T6362" s="39"/>
      <c r="AG6362" s="110"/>
      <c r="AH6362" s="94"/>
      <c r="AJ6362" s="97"/>
      <c r="AL6362" s="39"/>
      <c r="AP6362" s="39"/>
      <c r="AQ6362" s="77"/>
      <c r="AR6362" s="94"/>
      <c r="AT6362" s="97"/>
      <c r="BB6362" s="79"/>
      <c r="BC6362" s="94"/>
      <c r="BE6362" s="97"/>
      <c r="BF6362" s="97"/>
      <c r="BG6362" s="40"/>
      <c r="BK6362" s="40"/>
      <c r="BL6362" s="79"/>
      <c r="BM6362" s="94"/>
      <c r="BO6362" s="97"/>
      <c r="BQ6362" s="40"/>
      <c r="BR6362" s="94"/>
      <c r="BS6362" s="94"/>
      <c r="BT6362" s="94"/>
      <c r="BU6362" s="40"/>
      <c r="BV6362" s="82"/>
      <c r="BW6362" s="94"/>
      <c r="BX6362" s="48"/>
      <c r="BY6362" s="97"/>
      <c r="BZ6362" s="48"/>
      <c r="CA6362" s="40"/>
      <c r="CB6362" s="94"/>
      <c r="CC6362" s="94"/>
      <c r="CD6362" s="94"/>
      <c r="CE6362" s="40"/>
      <c r="CF6362" s="73"/>
      <c r="CG6362" s="41"/>
      <c r="CH6362" s="41"/>
      <c r="CI6362" s="41"/>
      <c r="CJ6362" s="41"/>
      <c r="CK6362" s="41"/>
      <c r="CL6362" s="68"/>
      <c r="CM6362" s="41"/>
      <c r="CN6362" s="41"/>
      <c r="CO6362" s="39"/>
      <c r="CP6362" s="78"/>
    </row>
    <row r="6363" spans="1:94" s="38" customFormat="1" x14ac:dyDescent="0.25">
      <c r="A6363" s="38">
        <v>6360</v>
      </c>
      <c r="F6363" s="39"/>
      <c r="Q6363" s="39"/>
      <c r="R6363" s="40"/>
      <c r="S6363" s="40"/>
      <c r="T6363" s="39"/>
      <c r="AG6363" s="110"/>
      <c r="AH6363" s="94"/>
      <c r="AJ6363" s="97"/>
      <c r="AL6363" s="39"/>
      <c r="AP6363" s="39"/>
      <c r="AQ6363" s="77"/>
      <c r="AR6363" s="94"/>
      <c r="AT6363" s="97"/>
      <c r="BB6363" s="79"/>
      <c r="BC6363" s="94"/>
      <c r="BE6363" s="97"/>
      <c r="BF6363" s="97"/>
      <c r="BG6363" s="40"/>
      <c r="BK6363" s="40"/>
      <c r="BL6363" s="79"/>
      <c r="BM6363" s="94"/>
      <c r="BO6363" s="97"/>
      <c r="BQ6363" s="40"/>
      <c r="BR6363" s="94"/>
      <c r="BS6363" s="94"/>
      <c r="BT6363" s="94"/>
      <c r="BU6363" s="40"/>
      <c r="BV6363" s="82"/>
      <c r="BW6363" s="94"/>
      <c r="BX6363" s="48"/>
      <c r="BY6363" s="97"/>
      <c r="BZ6363" s="48"/>
      <c r="CA6363" s="40"/>
      <c r="CB6363" s="94"/>
      <c r="CC6363" s="94"/>
      <c r="CD6363" s="94"/>
      <c r="CE6363" s="40"/>
      <c r="CF6363" s="73"/>
      <c r="CG6363" s="41"/>
      <c r="CH6363" s="41"/>
      <c r="CI6363" s="41"/>
      <c r="CJ6363" s="41"/>
      <c r="CK6363" s="41"/>
      <c r="CL6363" s="68"/>
      <c r="CM6363" s="41"/>
      <c r="CN6363" s="41"/>
      <c r="CO6363" s="39"/>
      <c r="CP6363" s="78"/>
    </row>
    <row r="6364" spans="1:94" s="38" customFormat="1" x14ac:dyDescent="0.25">
      <c r="A6364" s="38">
        <v>6361</v>
      </c>
      <c r="F6364" s="39"/>
      <c r="Q6364" s="39"/>
      <c r="R6364" s="40"/>
      <c r="S6364" s="40"/>
      <c r="T6364" s="39"/>
      <c r="AG6364" s="110"/>
      <c r="AH6364" s="94"/>
      <c r="AJ6364" s="97"/>
      <c r="AL6364" s="39"/>
      <c r="AP6364" s="39"/>
      <c r="AQ6364" s="77"/>
      <c r="AR6364" s="94"/>
      <c r="AT6364" s="97"/>
      <c r="BB6364" s="79"/>
      <c r="BC6364" s="94"/>
      <c r="BE6364" s="97"/>
      <c r="BF6364" s="97"/>
      <c r="BG6364" s="40"/>
      <c r="BK6364" s="40"/>
      <c r="BL6364" s="79"/>
      <c r="BM6364" s="94"/>
      <c r="BO6364" s="97"/>
      <c r="BQ6364" s="40"/>
      <c r="BR6364" s="94"/>
      <c r="BS6364" s="94"/>
      <c r="BT6364" s="94"/>
      <c r="BU6364" s="40"/>
      <c r="BV6364" s="82"/>
      <c r="BW6364" s="94"/>
      <c r="BX6364" s="48"/>
      <c r="BY6364" s="97"/>
      <c r="BZ6364" s="48"/>
      <c r="CA6364" s="40"/>
      <c r="CB6364" s="94"/>
      <c r="CC6364" s="94"/>
      <c r="CD6364" s="94"/>
      <c r="CE6364" s="40"/>
      <c r="CF6364" s="73"/>
      <c r="CG6364" s="41"/>
      <c r="CH6364" s="41"/>
      <c r="CI6364" s="41"/>
      <c r="CJ6364" s="41"/>
      <c r="CK6364" s="41"/>
      <c r="CL6364" s="68"/>
      <c r="CM6364" s="41"/>
      <c r="CN6364" s="41"/>
      <c r="CO6364" s="39"/>
      <c r="CP6364" s="78"/>
    </row>
    <row r="6365" spans="1:94" s="38" customFormat="1" x14ac:dyDescent="0.25">
      <c r="A6365" s="38">
        <v>6362</v>
      </c>
      <c r="F6365" s="39"/>
      <c r="Q6365" s="39"/>
      <c r="R6365" s="40"/>
      <c r="S6365" s="40"/>
      <c r="T6365" s="39"/>
      <c r="AG6365" s="110"/>
      <c r="AH6365" s="94"/>
      <c r="AJ6365" s="97"/>
      <c r="AL6365" s="39"/>
      <c r="AP6365" s="39"/>
      <c r="AQ6365" s="77"/>
      <c r="AR6365" s="94"/>
      <c r="AT6365" s="97"/>
      <c r="BB6365" s="79"/>
      <c r="BC6365" s="94"/>
      <c r="BE6365" s="97"/>
      <c r="BF6365" s="97"/>
      <c r="BG6365" s="40"/>
      <c r="BK6365" s="40"/>
      <c r="BL6365" s="79"/>
      <c r="BM6365" s="94"/>
      <c r="BO6365" s="97"/>
      <c r="BQ6365" s="40"/>
      <c r="BR6365" s="94"/>
      <c r="BS6365" s="94"/>
      <c r="BT6365" s="94"/>
      <c r="BU6365" s="40"/>
      <c r="BV6365" s="82"/>
      <c r="BW6365" s="94"/>
      <c r="BX6365" s="48"/>
      <c r="BY6365" s="97"/>
      <c r="BZ6365" s="48"/>
      <c r="CA6365" s="40"/>
      <c r="CB6365" s="94"/>
      <c r="CC6365" s="94"/>
      <c r="CD6365" s="94"/>
      <c r="CE6365" s="40"/>
      <c r="CF6365" s="73"/>
      <c r="CG6365" s="41"/>
      <c r="CH6365" s="41"/>
      <c r="CI6365" s="41"/>
      <c r="CJ6365" s="41"/>
      <c r="CK6365" s="41"/>
      <c r="CL6365" s="68"/>
      <c r="CM6365" s="41"/>
      <c r="CN6365" s="41"/>
      <c r="CO6365" s="39"/>
      <c r="CP6365" s="78"/>
    </row>
    <row r="6366" spans="1:94" s="38" customFormat="1" x14ac:dyDescent="0.25">
      <c r="A6366" s="38">
        <v>6363</v>
      </c>
      <c r="F6366" s="39"/>
      <c r="Q6366" s="39"/>
      <c r="R6366" s="40"/>
      <c r="S6366" s="40"/>
      <c r="T6366" s="39"/>
      <c r="AG6366" s="110"/>
      <c r="AH6366" s="94"/>
      <c r="AJ6366" s="97"/>
      <c r="AL6366" s="39"/>
      <c r="AP6366" s="39"/>
      <c r="AQ6366" s="77"/>
      <c r="AR6366" s="94"/>
      <c r="AT6366" s="97"/>
      <c r="BB6366" s="79"/>
      <c r="BC6366" s="94"/>
      <c r="BE6366" s="97"/>
      <c r="BF6366" s="97"/>
      <c r="BG6366" s="40"/>
      <c r="BK6366" s="40"/>
      <c r="BL6366" s="79"/>
      <c r="BM6366" s="94"/>
      <c r="BO6366" s="97"/>
      <c r="BQ6366" s="40"/>
      <c r="BR6366" s="94"/>
      <c r="BS6366" s="94"/>
      <c r="BT6366" s="94"/>
      <c r="BU6366" s="40"/>
      <c r="BV6366" s="82"/>
      <c r="BW6366" s="94"/>
      <c r="BX6366" s="48"/>
      <c r="BY6366" s="97"/>
      <c r="BZ6366" s="48"/>
      <c r="CA6366" s="40"/>
      <c r="CB6366" s="94"/>
      <c r="CC6366" s="94"/>
      <c r="CD6366" s="94"/>
      <c r="CE6366" s="40"/>
      <c r="CF6366" s="73"/>
      <c r="CG6366" s="41"/>
      <c r="CH6366" s="41"/>
      <c r="CI6366" s="41"/>
      <c r="CJ6366" s="41"/>
      <c r="CK6366" s="41"/>
      <c r="CL6366" s="68"/>
      <c r="CM6366" s="41"/>
      <c r="CN6366" s="41"/>
      <c r="CO6366" s="39"/>
      <c r="CP6366" s="78"/>
    </row>
    <row r="6367" spans="1:94" s="38" customFormat="1" x14ac:dyDescent="0.25">
      <c r="A6367" s="38">
        <v>6364</v>
      </c>
      <c r="F6367" s="39"/>
      <c r="Q6367" s="39"/>
      <c r="R6367" s="40"/>
      <c r="S6367" s="40"/>
      <c r="T6367" s="39"/>
      <c r="AG6367" s="110"/>
      <c r="AH6367" s="94"/>
      <c r="AJ6367" s="97"/>
      <c r="AL6367" s="39"/>
      <c r="AP6367" s="39"/>
      <c r="AQ6367" s="77"/>
      <c r="AR6367" s="94"/>
      <c r="AT6367" s="97"/>
      <c r="BB6367" s="79"/>
      <c r="BC6367" s="94"/>
      <c r="BE6367" s="97"/>
      <c r="BF6367" s="97"/>
      <c r="BG6367" s="40"/>
      <c r="BK6367" s="40"/>
      <c r="BL6367" s="79"/>
      <c r="BM6367" s="94"/>
      <c r="BO6367" s="97"/>
      <c r="BQ6367" s="40"/>
      <c r="BR6367" s="94"/>
      <c r="BS6367" s="94"/>
      <c r="BT6367" s="94"/>
      <c r="BU6367" s="40"/>
      <c r="BV6367" s="82"/>
      <c r="BW6367" s="94"/>
      <c r="BX6367" s="48"/>
      <c r="BY6367" s="97"/>
      <c r="BZ6367" s="48"/>
      <c r="CA6367" s="40"/>
      <c r="CB6367" s="94"/>
      <c r="CC6367" s="94"/>
      <c r="CD6367" s="94"/>
      <c r="CE6367" s="40"/>
      <c r="CF6367" s="73"/>
      <c r="CG6367" s="41"/>
      <c r="CH6367" s="41"/>
      <c r="CI6367" s="41"/>
      <c r="CJ6367" s="41"/>
      <c r="CK6367" s="41"/>
      <c r="CL6367" s="68"/>
      <c r="CM6367" s="41"/>
      <c r="CN6367" s="41"/>
      <c r="CO6367" s="39"/>
      <c r="CP6367" s="78"/>
    </row>
    <row r="6368" spans="1:94" s="38" customFormat="1" x14ac:dyDescent="0.25">
      <c r="A6368" s="38">
        <v>6365</v>
      </c>
      <c r="F6368" s="39"/>
      <c r="Q6368" s="39"/>
      <c r="R6368" s="40"/>
      <c r="S6368" s="40"/>
      <c r="T6368" s="39"/>
      <c r="AG6368" s="110"/>
      <c r="AH6368" s="94"/>
      <c r="AJ6368" s="97"/>
      <c r="AL6368" s="39"/>
      <c r="AP6368" s="39"/>
      <c r="AQ6368" s="77"/>
      <c r="AR6368" s="94"/>
      <c r="AT6368" s="97"/>
      <c r="BB6368" s="79"/>
      <c r="BC6368" s="94"/>
      <c r="BE6368" s="97"/>
      <c r="BF6368" s="97"/>
      <c r="BG6368" s="40"/>
      <c r="BK6368" s="40"/>
      <c r="BL6368" s="79"/>
      <c r="BM6368" s="94"/>
      <c r="BO6368" s="97"/>
      <c r="BQ6368" s="40"/>
      <c r="BR6368" s="94"/>
      <c r="BS6368" s="94"/>
      <c r="BT6368" s="94"/>
      <c r="BU6368" s="40"/>
      <c r="BV6368" s="82"/>
      <c r="BW6368" s="94"/>
      <c r="BX6368" s="48"/>
      <c r="BY6368" s="97"/>
      <c r="BZ6368" s="48"/>
      <c r="CA6368" s="40"/>
      <c r="CB6368" s="94"/>
      <c r="CC6368" s="94"/>
      <c r="CD6368" s="94"/>
      <c r="CE6368" s="40"/>
      <c r="CF6368" s="73"/>
      <c r="CG6368" s="41"/>
      <c r="CH6368" s="41"/>
      <c r="CI6368" s="41"/>
      <c r="CJ6368" s="41"/>
      <c r="CK6368" s="41"/>
      <c r="CL6368" s="68"/>
      <c r="CM6368" s="41"/>
      <c r="CN6368" s="41"/>
      <c r="CO6368" s="39"/>
      <c r="CP6368" s="78"/>
    </row>
    <row r="6369" spans="1:94" s="38" customFormat="1" x14ac:dyDescent="0.25">
      <c r="A6369" s="38">
        <v>6366</v>
      </c>
      <c r="F6369" s="39"/>
      <c r="Q6369" s="39"/>
      <c r="R6369" s="40"/>
      <c r="S6369" s="40"/>
      <c r="T6369" s="39"/>
      <c r="AG6369" s="110"/>
      <c r="AH6369" s="94"/>
      <c r="AJ6369" s="97"/>
      <c r="AL6369" s="39"/>
      <c r="AP6369" s="39"/>
      <c r="AQ6369" s="77"/>
      <c r="AR6369" s="94"/>
      <c r="AT6369" s="97"/>
      <c r="BB6369" s="79"/>
      <c r="BC6369" s="94"/>
      <c r="BE6369" s="97"/>
      <c r="BF6369" s="97"/>
      <c r="BG6369" s="40"/>
      <c r="BK6369" s="40"/>
      <c r="BL6369" s="79"/>
      <c r="BM6369" s="94"/>
      <c r="BO6369" s="97"/>
      <c r="BQ6369" s="40"/>
      <c r="BR6369" s="94"/>
      <c r="BS6369" s="94"/>
      <c r="BT6369" s="94"/>
      <c r="BU6369" s="40"/>
      <c r="BV6369" s="82"/>
      <c r="BW6369" s="94"/>
      <c r="BX6369" s="48"/>
      <c r="BY6369" s="97"/>
      <c r="BZ6369" s="48"/>
      <c r="CA6369" s="40"/>
      <c r="CB6369" s="94"/>
      <c r="CC6369" s="94"/>
      <c r="CD6369" s="94"/>
      <c r="CE6369" s="40"/>
      <c r="CF6369" s="73"/>
      <c r="CG6369" s="41"/>
      <c r="CH6369" s="41"/>
      <c r="CI6369" s="41"/>
      <c r="CJ6369" s="41"/>
      <c r="CK6369" s="41"/>
      <c r="CL6369" s="68"/>
      <c r="CM6369" s="41"/>
      <c r="CN6369" s="41"/>
      <c r="CO6369" s="39"/>
      <c r="CP6369" s="78"/>
    </row>
    <row r="6370" spans="1:94" s="38" customFormat="1" x14ac:dyDescent="0.25">
      <c r="A6370" s="38">
        <v>6367</v>
      </c>
      <c r="F6370" s="39"/>
      <c r="Q6370" s="39"/>
      <c r="R6370" s="40"/>
      <c r="S6370" s="40"/>
      <c r="T6370" s="39"/>
      <c r="AG6370" s="110"/>
      <c r="AH6370" s="94"/>
      <c r="AJ6370" s="97"/>
      <c r="AL6370" s="39"/>
      <c r="AP6370" s="39"/>
      <c r="AQ6370" s="77"/>
      <c r="AR6370" s="94"/>
      <c r="AT6370" s="97"/>
      <c r="BB6370" s="79"/>
      <c r="BC6370" s="94"/>
      <c r="BE6370" s="97"/>
      <c r="BF6370" s="97"/>
      <c r="BG6370" s="40"/>
      <c r="BK6370" s="40"/>
      <c r="BL6370" s="79"/>
      <c r="BM6370" s="94"/>
      <c r="BO6370" s="97"/>
      <c r="BQ6370" s="40"/>
      <c r="BR6370" s="94"/>
      <c r="BS6370" s="94"/>
      <c r="BT6370" s="94"/>
      <c r="BU6370" s="40"/>
      <c r="BV6370" s="82"/>
      <c r="BW6370" s="94"/>
      <c r="BX6370" s="48"/>
      <c r="BY6370" s="97"/>
      <c r="BZ6370" s="48"/>
      <c r="CA6370" s="40"/>
      <c r="CB6370" s="94"/>
      <c r="CC6370" s="94"/>
      <c r="CD6370" s="94"/>
      <c r="CE6370" s="40"/>
      <c r="CF6370" s="73"/>
      <c r="CG6370" s="41"/>
      <c r="CH6370" s="41"/>
      <c r="CI6370" s="41"/>
      <c r="CJ6370" s="41"/>
      <c r="CK6370" s="41"/>
      <c r="CL6370" s="68"/>
      <c r="CM6370" s="41"/>
      <c r="CN6370" s="41"/>
      <c r="CO6370" s="39"/>
      <c r="CP6370" s="78"/>
    </row>
    <row r="6371" spans="1:94" s="38" customFormat="1" x14ac:dyDescent="0.25">
      <c r="A6371" s="38">
        <v>6368</v>
      </c>
      <c r="F6371" s="39"/>
      <c r="Q6371" s="39"/>
      <c r="R6371" s="40"/>
      <c r="S6371" s="40"/>
      <c r="T6371" s="39"/>
      <c r="AG6371" s="110"/>
      <c r="AH6371" s="94"/>
      <c r="AJ6371" s="97"/>
      <c r="AL6371" s="39"/>
      <c r="AP6371" s="39"/>
      <c r="AQ6371" s="77"/>
      <c r="AR6371" s="94"/>
      <c r="AT6371" s="97"/>
      <c r="BB6371" s="79"/>
      <c r="BC6371" s="94"/>
      <c r="BE6371" s="97"/>
      <c r="BF6371" s="97"/>
      <c r="BG6371" s="40"/>
      <c r="BK6371" s="40"/>
      <c r="BL6371" s="79"/>
      <c r="BM6371" s="94"/>
      <c r="BO6371" s="97"/>
      <c r="BQ6371" s="40"/>
      <c r="BR6371" s="94"/>
      <c r="BS6371" s="94"/>
      <c r="BT6371" s="94"/>
      <c r="BU6371" s="40"/>
      <c r="BV6371" s="82"/>
      <c r="BW6371" s="94"/>
      <c r="BX6371" s="48"/>
      <c r="BY6371" s="97"/>
      <c r="BZ6371" s="48"/>
      <c r="CA6371" s="40"/>
      <c r="CB6371" s="94"/>
      <c r="CC6371" s="94"/>
      <c r="CD6371" s="94"/>
      <c r="CE6371" s="40"/>
      <c r="CF6371" s="73"/>
      <c r="CG6371" s="41"/>
      <c r="CH6371" s="41"/>
      <c r="CI6371" s="41"/>
      <c r="CJ6371" s="41"/>
      <c r="CK6371" s="41"/>
      <c r="CL6371" s="68"/>
      <c r="CM6371" s="41"/>
      <c r="CN6371" s="41"/>
      <c r="CO6371" s="39"/>
      <c r="CP6371" s="78"/>
    </row>
    <row r="6372" spans="1:94" s="38" customFormat="1" x14ac:dyDescent="0.25">
      <c r="A6372" s="38">
        <v>6369</v>
      </c>
      <c r="F6372" s="39"/>
      <c r="Q6372" s="39"/>
      <c r="R6372" s="40"/>
      <c r="S6372" s="40"/>
      <c r="T6372" s="39"/>
      <c r="AG6372" s="110"/>
      <c r="AH6372" s="94"/>
      <c r="AJ6372" s="97"/>
      <c r="AL6372" s="39"/>
      <c r="AP6372" s="39"/>
      <c r="AQ6372" s="77"/>
      <c r="AR6372" s="94"/>
      <c r="AT6372" s="97"/>
      <c r="BB6372" s="79"/>
      <c r="BC6372" s="94"/>
      <c r="BE6372" s="97"/>
      <c r="BF6372" s="97"/>
      <c r="BG6372" s="40"/>
      <c r="BK6372" s="40"/>
      <c r="BL6372" s="79"/>
      <c r="BM6372" s="94"/>
      <c r="BO6372" s="97"/>
      <c r="BQ6372" s="40"/>
      <c r="BR6372" s="94"/>
      <c r="BS6372" s="94"/>
      <c r="BT6372" s="94"/>
      <c r="BU6372" s="40"/>
      <c r="BV6372" s="82"/>
      <c r="BW6372" s="94"/>
      <c r="BX6372" s="48"/>
      <c r="BY6372" s="97"/>
      <c r="BZ6372" s="48"/>
      <c r="CA6372" s="40"/>
      <c r="CB6372" s="94"/>
      <c r="CC6372" s="94"/>
      <c r="CD6372" s="94"/>
      <c r="CE6372" s="40"/>
      <c r="CF6372" s="73"/>
      <c r="CG6372" s="41"/>
      <c r="CH6372" s="41"/>
      <c r="CI6372" s="41"/>
      <c r="CJ6372" s="41"/>
      <c r="CK6372" s="41"/>
      <c r="CL6372" s="68"/>
      <c r="CM6372" s="41"/>
      <c r="CN6372" s="41"/>
      <c r="CO6372" s="39"/>
      <c r="CP6372" s="78"/>
    </row>
    <row r="6373" spans="1:94" s="38" customFormat="1" x14ac:dyDescent="0.25">
      <c r="A6373" s="38">
        <v>6370</v>
      </c>
      <c r="F6373" s="39"/>
      <c r="Q6373" s="39"/>
      <c r="R6373" s="40"/>
      <c r="S6373" s="40"/>
      <c r="T6373" s="39"/>
      <c r="AG6373" s="110"/>
      <c r="AH6373" s="94"/>
      <c r="AJ6373" s="97"/>
      <c r="AL6373" s="39"/>
      <c r="AP6373" s="39"/>
      <c r="AQ6373" s="77"/>
      <c r="AR6373" s="94"/>
      <c r="AT6373" s="97"/>
      <c r="BB6373" s="79"/>
      <c r="BC6373" s="94"/>
      <c r="BE6373" s="97"/>
      <c r="BF6373" s="97"/>
      <c r="BG6373" s="40"/>
      <c r="BK6373" s="40"/>
      <c r="BL6373" s="79"/>
      <c r="BM6373" s="94"/>
      <c r="BO6373" s="97"/>
      <c r="BQ6373" s="40"/>
      <c r="BR6373" s="94"/>
      <c r="BS6373" s="94"/>
      <c r="BT6373" s="94"/>
      <c r="BU6373" s="40"/>
      <c r="BV6373" s="82"/>
      <c r="BW6373" s="94"/>
      <c r="BX6373" s="48"/>
      <c r="BY6373" s="97"/>
      <c r="BZ6373" s="48"/>
      <c r="CA6373" s="40"/>
      <c r="CB6373" s="94"/>
      <c r="CC6373" s="94"/>
      <c r="CD6373" s="94"/>
      <c r="CE6373" s="40"/>
      <c r="CF6373" s="73"/>
      <c r="CG6373" s="41"/>
      <c r="CH6373" s="41"/>
      <c r="CI6373" s="41"/>
      <c r="CJ6373" s="41"/>
      <c r="CK6373" s="41"/>
      <c r="CL6373" s="68"/>
      <c r="CM6373" s="41"/>
      <c r="CN6373" s="41"/>
      <c r="CO6373" s="39"/>
      <c r="CP6373" s="78"/>
    </row>
    <row r="6374" spans="1:94" s="38" customFormat="1" x14ac:dyDescent="0.25">
      <c r="A6374" s="38">
        <v>6371</v>
      </c>
      <c r="F6374" s="39"/>
      <c r="Q6374" s="39"/>
      <c r="R6374" s="40"/>
      <c r="S6374" s="40"/>
      <c r="T6374" s="39"/>
      <c r="AG6374" s="110"/>
      <c r="AH6374" s="94"/>
      <c r="AJ6374" s="97"/>
      <c r="AL6374" s="39"/>
      <c r="AP6374" s="39"/>
      <c r="AQ6374" s="77"/>
      <c r="AR6374" s="94"/>
      <c r="AT6374" s="97"/>
      <c r="BB6374" s="79"/>
      <c r="BC6374" s="94"/>
      <c r="BE6374" s="97"/>
      <c r="BF6374" s="97"/>
      <c r="BG6374" s="40"/>
      <c r="BK6374" s="40"/>
      <c r="BL6374" s="79"/>
      <c r="BM6374" s="94"/>
      <c r="BO6374" s="97"/>
      <c r="BQ6374" s="40"/>
      <c r="BR6374" s="94"/>
      <c r="BS6374" s="94"/>
      <c r="BT6374" s="94"/>
      <c r="BU6374" s="40"/>
      <c r="BV6374" s="82"/>
      <c r="BW6374" s="94"/>
      <c r="BX6374" s="48"/>
      <c r="BY6374" s="97"/>
      <c r="BZ6374" s="48"/>
      <c r="CA6374" s="40"/>
      <c r="CB6374" s="94"/>
      <c r="CC6374" s="94"/>
      <c r="CD6374" s="94"/>
      <c r="CE6374" s="40"/>
      <c r="CF6374" s="73"/>
      <c r="CG6374" s="41"/>
      <c r="CH6374" s="41"/>
      <c r="CI6374" s="41"/>
      <c r="CJ6374" s="41"/>
      <c r="CK6374" s="41"/>
      <c r="CL6374" s="68"/>
      <c r="CM6374" s="41"/>
      <c r="CN6374" s="41"/>
      <c r="CO6374" s="39"/>
      <c r="CP6374" s="78"/>
    </row>
    <row r="6375" spans="1:94" s="38" customFormat="1" x14ac:dyDescent="0.25">
      <c r="A6375" s="38">
        <v>6372</v>
      </c>
      <c r="F6375" s="39"/>
      <c r="Q6375" s="39"/>
      <c r="R6375" s="40"/>
      <c r="S6375" s="40"/>
      <c r="T6375" s="39"/>
      <c r="AG6375" s="110"/>
      <c r="AH6375" s="94"/>
      <c r="AJ6375" s="97"/>
      <c r="AL6375" s="39"/>
      <c r="AP6375" s="39"/>
      <c r="AQ6375" s="77"/>
      <c r="AR6375" s="94"/>
      <c r="AT6375" s="97"/>
      <c r="BB6375" s="79"/>
      <c r="BC6375" s="94"/>
      <c r="BE6375" s="97"/>
      <c r="BF6375" s="97"/>
      <c r="BG6375" s="40"/>
      <c r="BK6375" s="40"/>
      <c r="BL6375" s="79"/>
      <c r="BM6375" s="94"/>
      <c r="BO6375" s="97"/>
      <c r="BQ6375" s="40"/>
      <c r="BR6375" s="94"/>
      <c r="BS6375" s="94"/>
      <c r="BT6375" s="94"/>
      <c r="BU6375" s="40"/>
      <c r="BV6375" s="82"/>
      <c r="BW6375" s="94"/>
      <c r="BX6375" s="48"/>
      <c r="BY6375" s="97"/>
      <c r="BZ6375" s="48"/>
      <c r="CA6375" s="40"/>
      <c r="CB6375" s="94"/>
      <c r="CC6375" s="94"/>
      <c r="CD6375" s="94"/>
      <c r="CE6375" s="40"/>
      <c r="CF6375" s="73"/>
      <c r="CG6375" s="41"/>
      <c r="CH6375" s="41"/>
      <c r="CI6375" s="41"/>
      <c r="CJ6375" s="41"/>
      <c r="CK6375" s="41"/>
      <c r="CL6375" s="68"/>
      <c r="CM6375" s="41"/>
      <c r="CN6375" s="41"/>
      <c r="CO6375" s="39"/>
      <c r="CP6375" s="78"/>
    </row>
    <row r="6376" spans="1:94" s="38" customFormat="1" x14ac:dyDescent="0.25">
      <c r="A6376" s="38">
        <v>6373</v>
      </c>
      <c r="F6376" s="39"/>
      <c r="Q6376" s="39"/>
      <c r="R6376" s="40"/>
      <c r="S6376" s="40"/>
      <c r="T6376" s="39"/>
      <c r="AG6376" s="110"/>
      <c r="AH6376" s="94"/>
      <c r="AJ6376" s="97"/>
      <c r="AL6376" s="39"/>
      <c r="AP6376" s="39"/>
      <c r="AQ6376" s="77"/>
      <c r="AR6376" s="94"/>
      <c r="AT6376" s="97"/>
      <c r="BB6376" s="79"/>
      <c r="BC6376" s="94"/>
      <c r="BE6376" s="97"/>
      <c r="BF6376" s="97"/>
      <c r="BG6376" s="40"/>
      <c r="BK6376" s="40"/>
      <c r="BL6376" s="79"/>
      <c r="BM6376" s="94"/>
      <c r="BO6376" s="97"/>
      <c r="BQ6376" s="40"/>
      <c r="BR6376" s="94"/>
      <c r="BS6376" s="94"/>
      <c r="BT6376" s="94"/>
      <c r="BU6376" s="40"/>
      <c r="BV6376" s="82"/>
      <c r="BW6376" s="94"/>
      <c r="BX6376" s="48"/>
      <c r="BY6376" s="97"/>
      <c r="BZ6376" s="48"/>
      <c r="CA6376" s="40"/>
      <c r="CB6376" s="94"/>
      <c r="CC6376" s="94"/>
      <c r="CD6376" s="94"/>
      <c r="CE6376" s="40"/>
      <c r="CF6376" s="73"/>
      <c r="CG6376" s="41"/>
      <c r="CH6376" s="41"/>
      <c r="CI6376" s="41"/>
      <c r="CJ6376" s="41"/>
      <c r="CK6376" s="41"/>
      <c r="CL6376" s="68"/>
      <c r="CM6376" s="41"/>
      <c r="CN6376" s="41"/>
      <c r="CO6376" s="39"/>
      <c r="CP6376" s="78"/>
    </row>
    <row r="6377" spans="1:94" s="38" customFormat="1" x14ac:dyDescent="0.25">
      <c r="A6377" s="38">
        <v>6374</v>
      </c>
      <c r="F6377" s="39"/>
      <c r="Q6377" s="39"/>
      <c r="R6377" s="40"/>
      <c r="S6377" s="40"/>
      <c r="T6377" s="39"/>
      <c r="AG6377" s="110"/>
      <c r="AH6377" s="94"/>
      <c r="AJ6377" s="97"/>
      <c r="AL6377" s="39"/>
      <c r="AP6377" s="39"/>
      <c r="AQ6377" s="77"/>
      <c r="AR6377" s="94"/>
      <c r="AT6377" s="97"/>
      <c r="BB6377" s="79"/>
      <c r="BC6377" s="94"/>
      <c r="BE6377" s="97"/>
      <c r="BF6377" s="97"/>
      <c r="BG6377" s="40"/>
      <c r="BK6377" s="40"/>
      <c r="BL6377" s="79"/>
      <c r="BM6377" s="94"/>
      <c r="BO6377" s="97"/>
      <c r="BQ6377" s="40"/>
      <c r="BR6377" s="94"/>
      <c r="BS6377" s="94"/>
      <c r="BT6377" s="94"/>
      <c r="BU6377" s="40"/>
      <c r="BV6377" s="82"/>
      <c r="BW6377" s="94"/>
      <c r="BX6377" s="48"/>
      <c r="BY6377" s="97"/>
      <c r="BZ6377" s="48"/>
      <c r="CA6377" s="40"/>
      <c r="CB6377" s="94"/>
      <c r="CC6377" s="94"/>
      <c r="CD6377" s="94"/>
      <c r="CE6377" s="40"/>
      <c r="CF6377" s="73"/>
      <c r="CG6377" s="41"/>
      <c r="CH6377" s="41"/>
      <c r="CI6377" s="41"/>
      <c r="CJ6377" s="41"/>
      <c r="CK6377" s="41"/>
      <c r="CL6377" s="68"/>
      <c r="CM6377" s="41"/>
      <c r="CN6377" s="41"/>
      <c r="CO6377" s="39"/>
      <c r="CP6377" s="78"/>
    </row>
    <row r="6378" spans="1:94" s="38" customFormat="1" x14ac:dyDescent="0.25">
      <c r="A6378" s="38">
        <v>6375</v>
      </c>
      <c r="F6378" s="39"/>
      <c r="Q6378" s="39"/>
      <c r="R6378" s="40"/>
      <c r="S6378" s="40"/>
      <c r="T6378" s="39"/>
      <c r="AG6378" s="110"/>
      <c r="AH6378" s="94"/>
      <c r="AJ6378" s="97"/>
      <c r="AL6378" s="39"/>
      <c r="AP6378" s="39"/>
      <c r="AQ6378" s="77"/>
      <c r="AR6378" s="94"/>
      <c r="AT6378" s="97"/>
      <c r="BB6378" s="79"/>
      <c r="BC6378" s="94"/>
      <c r="BE6378" s="97"/>
      <c r="BF6378" s="97"/>
      <c r="BG6378" s="40"/>
      <c r="BK6378" s="40"/>
      <c r="BL6378" s="79"/>
      <c r="BM6378" s="94"/>
      <c r="BO6378" s="97"/>
      <c r="BQ6378" s="40"/>
      <c r="BR6378" s="94"/>
      <c r="BS6378" s="94"/>
      <c r="BT6378" s="94"/>
      <c r="BU6378" s="40"/>
      <c r="BV6378" s="82"/>
      <c r="BW6378" s="94"/>
      <c r="BX6378" s="48"/>
      <c r="BY6378" s="97"/>
      <c r="BZ6378" s="48"/>
      <c r="CA6378" s="40"/>
      <c r="CB6378" s="94"/>
      <c r="CC6378" s="94"/>
      <c r="CD6378" s="94"/>
      <c r="CE6378" s="40"/>
      <c r="CF6378" s="73"/>
      <c r="CG6378" s="41"/>
      <c r="CH6378" s="41"/>
      <c r="CI6378" s="41"/>
      <c r="CJ6378" s="41"/>
      <c r="CK6378" s="41"/>
      <c r="CL6378" s="68"/>
      <c r="CM6378" s="41"/>
      <c r="CN6378" s="41"/>
      <c r="CO6378" s="39"/>
      <c r="CP6378" s="78"/>
    </row>
    <row r="6379" spans="1:94" s="38" customFormat="1" x14ac:dyDescent="0.25">
      <c r="A6379" s="38">
        <v>6376</v>
      </c>
      <c r="F6379" s="39"/>
      <c r="Q6379" s="39"/>
      <c r="R6379" s="40"/>
      <c r="S6379" s="40"/>
      <c r="T6379" s="39"/>
      <c r="AG6379" s="110"/>
      <c r="AH6379" s="94"/>
      <c r="AJ6379" s="97"/>
      <c r="AL6379" s="39"/>
      <c r="AP6379" s="39"/>
      <c r="AQ6379" s="77"/>
      <c r="AR6379" s="94"/>
      <c r="AT6379" s="97"/>
      <c r="BB6379" s="79"/>
      <c r="BC6379" s="94"/>
      <c r="BE6379" s="97"/>
      <c r="BF6379" s="97"/>
      <c r="BG6379" s="40"/>
      <c r="BK6379" s="40"/>
      <c r="BL6379" s="79"/>
      <c r="BM6379" s="94"/>
      <c r="BO6379" s="97"/>
      <c r="BQ6379" s="40"/>
      <c r="BR6379" s="94"/>
      <c r="BS6379" s="94"/>
      <c r="BT6379" s="94"/>
      <c r="BU6379" s="40"/>
      <c r="BV6379" s="82"/>
      <c r="BW6379" s="94"/>
      <c r="BX6379" s="48"/>
      <c r="BY6379" s="97"/>
      <c r="BZ6379" s="48"/>
      <c r="CA6379" s="40"/>
      <c r="CB6379" s="94"/>
      <c r="CC6379" s="94"/>
      <c r="CD6379" s="94"/>
      <c r="CE6379" s="40"/>
      <c r="CF6379" s="73"/>
      <c r="CG6379" s="41"/>
      <c r="CH6379" s="41"/>
      <c r="CI6379" s="41"/>
      <c r="CJ6379" s="41"/>
      <c r="CK6379" s="41"/>
      <c r="CL6379" s="68"/>
      <c r="CM6379" s="41"/>
      <c r="CN6379" s="41"/>
      <c r="CO6379" s="39"/>
      <c r="CP6379" s="78"/>
    </row>
    <row r="6380" spans="1:94" s="38" customFormat="1" x14ac:dyDescent="0.25">
      <c r="A6380" s="38">
        <v>6377</v>
      </c>
      <c r="F6380" s="39"/>
      <c r="Q6380" s="39"/>
      <c r="R6380" s="40"/>
      <c r="S6380" s="40"/>
      <c r="T6380" s="39"/>
      <c r="AG6380" s="110"/>
      <c r="AH6380" s="94"/>
      <c r="AJ6380" s="97"/>
      <c r="AL6380" s="39"/>
      <c r="AP6380" s="39"/>
      <c r="AQ6380" s="77"/>
      <c r="AR6380" s="94"/>
      <c r="AT6380" s="97"/>
      <c r="BB6380" s="79"/>
      <c r="BC6380" s="94"/>
      <c r="BE6380" s="97"/>
      <c r="BF6380" s="97"/>
      <c r="BG6380" s="40"/>
      <c r="BK6380" s="40"/>
      <c r="BL6380" s="79"/>
      <c r="BM6380" s="94"/>
      <c r="BO6380" s="97"/>
      <c r="BQ6380" s="40"/>
      <c r="BR6380" s="94"/>
      <c r="BS6380" s="94"/>
      <c r="BT6380" s="94"/>
      <c r="BU6380" s="40"/>
      <c r="BV6380" s="82"/>
      <c r="BW6380" s="94"/>
      <c r="BX6380" s="48"/>
      <c r="BY6380" s="97"/>
      <c r="BZ6380" s="48"/>
      <c r="CA6380" s="40"/>
      <c r="CB6380" s="94"/>
      <c r="CC6380" s="94"/>
      <c r="CD6380" s="94"/>
      <c r="CE6380" s="40"/>
      <c r="CF6380" s="73"/>
      <c r="CG6380" s="41"/>
      <c r="CH6380" s="41"/>
      <c r="CI6380" s="41"/>
      <c r="CJ6380" s="41"/>
      <c r="CK6380" s="41"/>
      <c r="CL6380" s="68"/>
      <c r="CM6380" s="41"/>
      <c r="CN6380" s="41"/>
      <c r="CO6380" s="39"/>
      <c r="CP6380" s="78"/>
    </row>
    <row r="6381" spans="1:94" s="38" customFormat="1" x14ac:dyDescent="0.25">
      <c r="A6381" s="38">
        <v>6378</v>
      </c>
      <c r="F6381" s="39"/>
      <c r="Q6381" s="39"/>
      <c r="R6381" s="40"/>
      <c r="S6381" s="40"/>
      <c r="T6381" s="39"/>
      <c r="AG6381" s="110"/>
      <c r="AH6381" s="94"/>
      <c r="AJ6381" s="97"/>
      <c r="AL6381" s="39"/>
      <c r="AP6381" s="39"/>
      <c r="AQ6381" s="77"/>
      <c r="AR6381" s="94"/>
      <c r="AT6381" s="97"/>
      <c r="BB6381" s="79"/>
      <c r="BC6381" s="94"/>
      <c r="BE6381" s="97"/>
      <c r="BF6381" s="97"/>
      <c r="BG6381" s="40"/>
      <c r="BK6381" s="40"/>
      <c r="BL6381" s="79"/>
      <c r="BM6381" s="94"/>
      <c r="BO6381" s="97"/>
      <c r="BQ6381" s="40"/>
      <c r="BR6381" s="94"/>
      <c r="BS6381" s="94"/>
      <c r="BT6381" s="94"/>
      <c r="BU6381" s="40"/>
      <c r="BV6381" s="82"/>
      <c r="BW6381" s="94"/>
      <c r="BX6381" s="48"/>
      <c r="BY6381" s="97"/>
      <c r="BZ6381" s="48"/>
      <c r="CA6381" s="40"/>
      <c r="CB6381" s="94"/>
      <c r="CC6381" s="94"/>
      <c r="CD6381" s="94"/>
      <c r="CE6381" s="40"/>
      <c r="CF6381" s="73"/>
      <c r="CG6381" s="41"/>
      <c r="CH6381" s="41"/>
      <c r="CI6381" s="41"/>
      <c r="CJ6381" s="41"/>
      <c r="CK6381" s="41"/>
      <c r="CL6381" s="68"/>
      <c r="CM6381" s="41"/>
      <c r="CN6381" s="41"/>
      <c r="CO6381" s="39"/>
      <c r="CP6381" s="78"/>
    </row>
    <row r="6382" spans="1:94" s="38" customFormat="1" x14ac:dyDescent="0.25">
      <c r="A6382" s="38">
        <v>6379</v>
      </c>
      <c r="F6382" s="39"/>
      <c r="Q6382" s="39"/>
      <c r="R6382" s="40"/>
      <c r="S6382" s="40"/>
      <c r="T6382" s="39"/>
      <c r="AG6382" s="110"/>
      <c r="AH6382" s="94"/>
      <c r="AJ6382" s="97"/>
      <c r="AL6382" s="39"/>
      <c r="AP6382" s="39"/>
      <c r="AQ6382" s="77"/>
      <c r="AR6382" s="94"/>
      <c r="AT6382" s="97"/>
      <c r="BB6382" s="79"/>
      <c r="BC6382" s="94"/>
      <c r="BE6382" s="97"/>
      <c r="BF6382" s="97"/>
      <c r="BG6382" s="40"/>
      <c r="BK6382" s="40"/>
      <c r="BL6382" s="79"/>
      <c r="BM6382" s="94"/>
      <c r="BO6382" s="97"/>
      <c r="BQ6382" s="40"/>
      <c r="BR6382" s="94"/>
      <c r="BS6382" s="94"/>
      <c r="BT6382" s="94"/>
      <c r="BU6382" s="40"/>
      <c r="BV6382" s="82"/>
      <c r="BW6382" s="94"/>
      <c r="BX6382" s="48"/>
      <c r="BY6382" s="97"/>
      <c r="BZ6382" s="48"/>
      <c r="CA6382" s="40"/>
      <c r="CB6382" s="94"/>
      <c r="CC6382" s="94"/>
      <c r="CD6382" s="94"/>
      <c r="CE6382" s="40"/>
      <c r="CF6382" s="73"/>
      <c r="CG6382" s="41"/>
      <c r="CH6382" s="41"/>
      <c r="CI6382" s="41"/>
      <c r="CJ6382" s="41"/>
      <c r="CK6382" s="41"/>
      <c r="CL6382" s="68"/>
      <c r="CM6382" s="41"/>
      <c r="CN6382" s="41"/>
      <c r="CO6382" s="39"/>
      <c r="CP6382" s="78"/>
    </row>
    <row r="6383" spans="1:94" s="38" customFormat="1" x14ac:dyDescent="0.25">
      <c r="A6383" s="38">
        <v>6380</v>
      </c>
      <c r="F6383" s="39"/>
      <c r="Q6383" s="39"/>
      <c r="R6383" s="40"/>
      <c r="S6383" s="40"/>
      <c r="T6383" s="39"/>
      <c r="AG6383" s="110"/>
      <c r="AH6383" s="94"/>
      <c r="AJ6383" s="97"/>
      <c r="AL6383" s="39"/>
      <c r="AP6383" s="39"/>
      <c r="AQ6383" s="77"/>
      <c r="AR6383" s="94"/>
      <c r="AT6383" s="97"/>
      <c r="BB6383" s="79"/>
      <c r="BC6383" s="94"/>
      <c r="BE6383" s="97"/>
      <c r="BF6383" s="97"/>
      <c r="BG6383" s="40"/>
      <c r="BK6383" s="40"/>
      <c r="BL6383" s="79"/>
      <c r="BM6383" s="94"/>
      <c r="BO6383" s="97"/>
      <c r="BQ6383" s="40"/>
      <c r="BR6383" s="94"/>
      <c r="BS6383" s="94"/>
      <c r="BT6383" s="94"/>
      <c r="BU6383" s="40"/>
      <c r="BV6383" s="82"/>
      <c r="BW6383" s="94"/>
      <c r="BX6383" s="48"/>
      <c r="BY6383" s="97"/>
      <c r="BZ6383" s="48"/>
      <c r="CA6383" s="40"/>
      <c r="CB6383" s="94"/>
      <c r="CC6383" s="94"/>
      <c r="CD6383" s="94"/>
      <c r="CE6383" s="40"/>
      <c r="CF6383" s="73"/>
      <c r="CG6383" s="41"/>
      <c r="CH6383" s="41"/>
      <c r="CI6383" s="41"/>
      <c r="CJ6383" s="41"/>
      <c r="CK6383" s="41"/>
      <c r="CL6383" s="68"/>
      <c r="CM6383" s="41"/>
      <c r="CN6383" s="41"/>
      <c r="CO6383" s="39"/>
      <c r="CP6383" s="78"/>
    </row>
    <row r="6384" spans="1:94" s="38" customFormat="1" x14ac:dyDescent="0.25">
      <c r="A6384" s="38">
        <v>6381</v>
      </c>
      <c r="F6384" s="39"/>
      <c r="Q6384" s="39"/>
      <c r="R6384" s="40"/>
      <c r="S6384" s="40"/>
      <c r="T6384" s="39"/>
      <c r="AG6384" s="110"/>
      <c r="AH6384" s="94"/>
      <c r="AJ6384" s="97"/>
      <c r="AL6384" s="39"/>
      <c r="AP6384" s="39"/>
      <c r="AQ6384" s="77"/>
      <c r="AR6384" s="94"/>
      <c r="AT6384" s="97"/>
      <c r="BB6384" s="79"/>
      <c r="BC6384" s="94"/>
      <c r="BE6384" s="97"/>
      <c r="BF6384" s="97"/>
      <c r="BG6384" s="40"/>
      <c r="BK6384" s="40"/>
      <c r="BL6384" s="79"/>
      <c r="BM6384" s="94"/>
      <c r="BO6384" s="97"/>
      <c r="BQ6384" s="40"/>
      <c r="BR6384" s="94"/>
      <c r="BS6384" s="94"/>
      <c r="BT6384" s="94"/>
      <c r="BU6384" s="40"/>
      <c r="BV6384" s="82"/>
      <c r="BW6384" s="94"/>
      <c r="BX6384" s="48"/>
      <c r="BY6384" s="97"/>
      <c r="BZ6384" s="48"/>
      <c r="CA6384" s="40"/>
      <c r="CB6384" s="94"/>
      <c r="CC6384" s="94"/>
      <c r="CD6384" s="94"/>
      <c r="CE6384" s="40"/>
      <c r="CF6384" s="73"/>
      <c r="CG6384" s="41"/>
      <c r="CH6384" s="41"/>
      <c r="CI6384" s="41"/>
      <c r="CJ6384" s="41"/>
      <c r="CK6384" s="41"/>
      <c r="CL6384" s="68"/>
      <c r="CM6384" s="41"/>
      <c r="CN6384" s="41"/>
      <c r="CO6384" s="39"/>
      <c r="CP6384" s="78"/>
    </row>
    <row r="6385" spans="1:94" s="38" customFormat="1" x14ac:dyDescent="0.25">
      <c r="A6385" s="38">
        <v>6382</v>
      </c>
      <c r="F6385" s="39"/>
      <c r="Q6385" s="39"/>
      <c r="R6385" s="40"/>
      <c r="S6385" s="40"/>
      <c r="T6385" s="39"/>
      <c r="AG6385" s="110"/>
      <c r="AH6385" s="94"/>
      <c r="AJ6385" s="97"/>
      <c r="AL6385" s="39"/>
      <c r="AP6385" s="39"/>
      <c r="AQ6385" s="77"/>
      <c r="AR6385" s="94"/>
      <c r="AT6385" s="97"/>
      <c r="BB6385" s="79"/>
      <c r="BC6385" s="94"/>
      <c r="BE6385" s="97"/>
      <c r="BF6385" s="97"/>
      <c r="BG6385" s="40"/>
      <c r="BK6385" s="40"/>
      <c r="BL6385" s="79"/>
      <c r="BM6385" s="94"/>
      <c r="BO6385" s="97"/>
      <c r="BQ6385" s="40"/>
      <c r="BR6385" s="94"/>
      <c r="BS6385" s="94"/>
      <c r="BT6385" s="94"/>
      <c r="BU6385" s="40"/>
      <c r="BV6385" s="82"/>
      <c r="BW6385" s="94"/>
      <c r="BX6385" s="48"/>
      <c r="BY6385" s="97"/>
      <c r="BZ6385" s="48"/>
      <c r="CA6385" s="40"/>
      <c r="CB6385" s="94"/>
      <c r="CC6385" s="94"/>
      <c r="CD6385" s="94"/>
      <c r="CE6385" s="40"/>
      <c r="CF6385" s="73"/>
      <c r="CG6385" s="41"/>
      <c r="CH6385" s="41"/>
      <c r="CI6385" s="41"/>
      <c r="CJ6385" s="41"/>
      <c r="CK6385" s="41"/>
      <c r="CL6385" s="68"/>
      <c r="CM6385" s="41"/>
      <c r="CN6385" s="41"/>
      <c r="CO6385" s="39"/>
      <c r="CP6385" s="78"/>
    </row>
    <row r="6386" spans="1:94" s="38" customFormat="1" x14ac:dyDescent="0.25">
      <c r="A6386" s="38">
        <v>6383</v>
      </c>
      <c r="F6386" s="39"/>
      <c r="Q6386" s="39"/>
      <c r="R6386" s="40"/>
      <c r="S6386" s="40"/>
      <c r="T6386" s="39"/>
      <c r="AG6386" s="110"/>
      <c r="AH6386" s="94"/>
      <c r="AJ6386" s="97"/>
      <c r="AL6386" s="39"/>
      <c r="AP6386" s="39"/>
      <c r="AQ6386" s="77"/>
      <c r="AR6386" s="94"/>
      <c r="AT6386" s="97"/>
      <c r="BB6386" s="79"/>
      <c r="BC6386" s="94"/>
      <c r="BE6386" s="97"/>
      <c r="BF6386" s="97"/>
      <c r="BG6386" s="40"/>
      <c r="BK6386" s="40"/>
      <c r="BL6386" s="79"/>
      <c r="BM6386" s="94"/>
      <c r="BO6386" s="97"/>
      <c r="BQ6386" s="40"/>
      <c r="BR6386" s="94"/>
      <c r="BS6386" s="94"/>
      <c r="BT6386" s="94"/>
      <c r="BU6386" s="40"/>
      <c r="BV6386" s="82"/>
      <c r="BW6386" s="94"/>
      <c r="BX6386" s="48"/>
      <c r="BY6386" s="97"/>
      <c r="BZ6386" s="48"/>
      <c r="CA6386" s="40"/>
      <c r="CB6386" s="94"/>
      <c r="CC6386" s="94"/>
      <c r="CD6386" s="94"/>
      <c r="CE6386" s="40"/>
      <c r="CF6386" s="73"/>
      <c r="CG6386" s="41"/>
      <c r="CH6386" s="41"/>
      <c r="CI6386" s="41"/>
      <c r="CJ6386" s="41"/>
      <c r="CK6386" s="41"/>
      <c r="CL6386" s="68"/>
      <c r="CM6386" s="41"/>
      <c r="CN6386" s="41"/>
      <c r="CO6386" s="39"/>
      <c r="CP6386" s="78"/>
    </row>
    <row r="6387" spans="1:94" s="38" customFormat="1" x14ac:dyDescent="0.25">
      <c r="A6387" s="38">
        <v>6384</v>
      </c>
      <c r="F6387" s="39"/>
      <c r="Q6387" s="39"/>
      <c r="R6387" s="40"/>
      <c r="S6387" s="40"/>
      <c r="T6387" s="39"/>
      <c r="AG6387" s="110"/>
      <c r="AH6387" s="94"/>
      <c r="AJ6387" s="97"/>
      <c r="AL6387" s="39"/>
      <c r="AP6387" s="39"/>
      <c r="AQ6387" s="77"/>
      <c r="AR6387" s="94"/>
      <c r="AT6387" s="97"/>
      <c r="BB6387" s="79"/>
      <c r="BC6387" s="94"/>
      <c r="BE6387" s="97"/>
      <c r="BF6387" s="97"/>
      <c r="BG6387" s="40"/>
      <c r="BK6387" s="40"/>
      <c r="BL6387" s="79"/>
      <c r="BM6387" s="94"/>
      <c r="BO6387" s="97"/>
      <c r="BQ6387" s="40"/>
      <c r="BR6387" s="94"/>
      <c r="BS6387" s="94"/>
      <c r="BT6387" s="94"/>
      <c r="BU6387" s="40"/>
      <c r="BV6387" s="82"/>
      <c r="BW6387" s="94"/>
      <c r="BX6387" s="48"/>
      <c r="BY6387" s="97"/>
      <c r="BZ6387" s="48"/>
      <c r="CA6387" s="40"/>
      <c r="CB6387" s="94"/>
      <c r="CC6387" s="94"/>
      <c r="CD6387" s="94"/>
      <c r="CE6387" s="40"/>
      <c r="CF6387" s="73"/>
      <c r="CG6387" s="41"/>
      <c r="CH6387" s="41"/>
      <c r="CI6387" s="41"/>
      <c r="CJ6387" s="41"/>
      <c r="CK6387" s="41"/>
      <c r="CL6387" s="68"/>
      <c r="CM6387" s="41"/>
      <c r="CN6387" s="41"/>
      <c r="CO6387" s="39"/>
      <c r="CP6387" s="78"/>
    </row>
    <row r="6388" spans="1:94" s="38" customFormat="1" x14ac:dyDescent="0.25">
      <c r="A6388" s="38">
        <v>6385</v>
      </c>
      <c r="F6388" s="39"/>
      <c r="Q6388" s="39"/>
      <c r="R6388" s="40"/>
      <c r="S6388" s="40"/>
      <c r="T6388" s="39"/>
      <c r="AG6388" s="110"/>
      <c r="AH6388" s="94"/>
      <c r="AJ6388" s="97"/>
      <c r="AL6388" s="39"/>
      <c r="AP6388" s="39"/>
      <c r="AQ6388" s="77"/>
      <c r="AR6388" s="94"/>
      <c r="AT6388" s="97"/>
      <c r="BB6388" s="79"/>
      <c r="BC6388" s="94"/>
      <c r="BE6388" s="97"/>
      <c r="BF6388" s="97"/>
      <c r="BG6388" s="40"/>
      <c r="BK6388" s="40"/>
      <c r="BL6388" s="79"/>
      <c r="BM6388" s="94"/>
      <c r="BO6388" s="97"/>
      <c r="BQ6388" s="40"/>
      <c r="BR6388" s="94"/>
      <c r="BS6388" s="94"/>
      <c r="BT6388" s="94"/>
      <c r="BU6388" s="40"/>
      <c r="BV6388" s="82"/>
      <c r="BW6388" s="94"/>
      <c r="BX6388" s="48"/>
      <c r="BY6388" s="97"/>
      <c r="BZ6388" s="48"/>
      <c r="CA6388" s="40"/>
      <c r="CB6388" s="94"/>
      <c r="CC6388" s="94"/>
      <c r="CD6388" s="94"/>
      <c r="CE6388" s="40"/>
      <c r="CF6388" s="73"/>
      <c r="CG6388" s="41"/>
      <c r="CH6388" s="41"/>
      <c r="CI6388" s="41"/>
      <c r="CJ6388" s="41"/>
      <c r="CK6388" s="41"/>
      <c r="CL6388" s="68"/>
      <c r="CM6388" s="41"/>
      <c r="CN6388" s="41"/>
      <c r="CO6388" s="39"/>
      <c r="CP6388" s="78"/>
    </row>
    <row r="6389" spans="1:94" s="38" customFormat="1" x14ac:dyDescent="0.25">
      <c r="A6389" s="38">
        <v>6386</v>
      </c>
      <c r="F6389" s="39"/>
      <c r="Q6389" s="39"/>
      <c r="R6389" s="40"/>
      <c r="S6389" s="40"/>
      <c r="T6389" s="39"/>
      <c r="AG6389" s="110"/>
      <c r="AH6389" s="94"/>
      <c r="AJ6389" s="97"/>
      <c r="AL6389" s="39"/>
      <c r="AP6389" s="39"/>
      <c r="AQ6389" s="77"/>
      <c r="AR6389" s="94"/>
      <c r="AT6389" s="97"/>
      <c r="BB6389" s="79"/>
      <c r="BC6389" s="94"/>
      <c r="BE6389" s="97"/>
      <c r="BF6389" s="97"/>
      <c r="BG6389" s="40"/>
      <c r="BK6389" s="40"/>
      <c r="BL6389" s="79"/>
      <c r="BM6389" s="94"/>
      <c r="BO6389" s="97"/>
      <c r="BQ6389" s="40"/>
      <c r="BR6389" s="94"/>
      <c r="BS6389" s="94"/>
      <c r="BT6389" s="94"/>
      <c r="BU6389" s="40"/>
      <c r="BV6389" s="82"/>
      <c r="BW6389" s="94"/>
      <c r="BX6389" s="48"/>
      <c r="BY6389" s="97"/>
      <c r="BZ6389" s="48"/>
      <c r="CA6389" s="40"/>
      <c r="CB6389" s="94"/>
      <c r="CC6389" s="94"/>
      <c r="CD6389" s="94"/>
      <c r="CE6389" s="40"/>
      <c r="CF6389" s="73"/>
      <c r="CG6389" s="41"/>
      <c r="CH6389" s="41"/>
      <c r="CI6389" s="41"/>
      <c r="CJ6389" s="41"/>
      <c r="CK6389" s="41"/>
      <c r="CL6389" s="68"/>
      <c r="CM6389" s="41"/>
      <c r="CN6389" s="41"/>
      <c r="CO6389" s="39"/>
      <c r="CP6389" s="78"/>
    </row>
    <row r="6390" spans="1:94" s="38" customFormat="1" x14ac:dyDescent="0.25">
      <c r="A6390" s="38">
        <v>6387</v>
      </c>
      <c r="F6390" s="39"/>
      <c r="Q6390" s="39"/>
      <c r="R6390" s="40"/>
      <c r="S6390" s="40"/>
      <c r="T6390" s="39"/>
      <c r="AG6390" s="110"/>
      <c r="AH6390" s="94"/>
      <c r="AJ6390" s="97"/>
      <c r="AL6390" s="39"/>
      <c r="AP6390" s="39"/>
      <c r="AQ6390" s="77"/>
      <c r="AR6390" s="94"/>
      <c r="AT6390" s="97"/>
      <c r="BB6390" s="79"/>
      <c r="BC6390" s="94"/>
      <c r="BE6390" s="97"/>
      <c r="BF6390" s="97"/>
      <c r="BG6390" s="40"/>
      <c r="BK6390" s="40"/>
      <c r="BL6390" s="79"/>
      <c r="BM6390" s="94"/>
      <c r="BO6390" s="97"/>
      <c r="BQ6390" s="40"/>
      <c r="BR6390" s="94"/>
      <c r="BS6390" s="94"/>
      <c r="BT6390" s="94"/>
      <c r="BU6390" s="40"/>
      <c r="BV6390" s="82"/>
      <c r="BW6390" s="94"/>
      <c r="BX6390" s="48"/>
      <c r="BY6390" s="97"/>
      <c r="BZ6390" s="48"/>
      <c r="CA6390" s="40"/>
      <c r="CB6390" s="94"/>
      <c r="CC6390" s="94"/>
      <c r="CD6390" s="94"/>
      <c r="CE6390" s="40"/>
      <c r="CF6390" s="73"/>
      <c r="CG6390" s="41"/>
      <c r="CH6390" s="41"/>
      <c r="CI6390" s="41"/>
      <c r="CJ6390" s="41"/>
      <c r="CK6390" s="41"/>
      <c r="CL6390" s="68"/>
      <c r="CM6390" s="41"/>
      <c r="CN6390" s="41"/>
      <c r="CO6390" s="39"/>
      <c r="CP6390" s="78"/>
    </row>
    <row r="6391" spans="1:94" s="38" customFormat="1" x14ac:dyDescent="0.25">
      <c r="A6391" s="38">
        <v>6388</v>
      </c>
      <c r="F6391" s="39"/>
      <c r="Q6391" s="39"/>
      <c r="R6391" s="40"/>
      <c r="S6391" s="40"/>
      <c r="T6391" s="39"/>
      <c r="AG6391" s="110"/>
      <c r="AH6391" s="94"/>
      <c r="AJ6391" s="97"/>
      <c r="AL6391" s="39"/>
      <c r="AP6391" s="39"/>
      <c r="AQ6391" s="77"/>
      <c r="AR6391" s="94"/>
      <c r="AT6391" s="97"/>
      <c r="BB6391" s="79"/>
      <c r="BC6391" s="94"/>
      <c r="BE6391" s="97"/>
      <c r="BF6391" s="97"/>
      <c r="BG6391" s="40"/>
      <c r="BK6391" s="40"/>
      <c r="BL6391" s="79"/>
      <c r="BM6391" s="94"/>
      <c r="BO6391" s="97"/>
      <c r="BQ6391" s="40"/>
      <c r="BR6391" s="94"/>
      <c r="BS6391" s="94"/>
      <c r="BT6391" s="94"/>
      <c r="BU6391" s="40"/>
      <c r="BV6391" s="82"/>
      <c r="BW6391" s="94"/>
      <c r="BX6391" s="48"/>
      <c r="BY6391" s="97"/>
      <c r="BZ6391" s="48"/>
      <c r="CA6391" s="40"/>
      <c r="CB6391" s="94"/>
      <c r="CC6391" s="94"/>
      <c r="CD6391" s="94"/>
      <c r="CE6391" s="40"/>
      <c r="CF6391" s="73"/>
      <c r="CG6391" s="41"/>
      <c r="CH6391" s="41"/>
      <c r="CI6391" s="41"/>
      <c r="CJ6391" s="41"/>
      <c r="CK6391" s="41"/>
      <c r="CL6391" s="68"/>
      <c r="CM6391" s="41"/>
      <c r="CN6391" s="41"/>
      <c r="CO6391" s="39"/>
      <c r="CP6391" s="78"/>
    </row>
    <row r="6392" spans="1:94" s="38" customFormat="1" x14ac:dyDescent="0.25">
      <c r="A6392" s="38">
        <v>6389</v>
      </c>
      <c r="F6392" s="39"/>
      <c r="Q6392" s="39"/>
      <c r="R6392" s="40"/>
      <c r="S6392" s="40"/>
      <c r="T6392" s="39"/>
      <c r="AG6392" s="110"/>
      <c r="AH6392" s="94"/>
      <c r="AJ6392" s="97"/>
      <c r="AL6392" s="39"/>
      <c r="AP6392" s="39"/>
      <c r="AQ6392" s="77"/>
      <c r="AR6392" s="94"/>
      <c r="AT6392" s="97"/>
      <c r="BB6392" s="79"/>
      <c r="BC6392" s="94"/>
      <c r="BE6392" s="97"/>
      <c r="BF6392" s="97"/>
      <c r="BG6392" s="40"/>
      <c r="BK6392" s="40"/>
      <c r="BL6392" s="79"/>
      <c r="BM6392" s="94"/>
      <c r="BO6392" s="97"/>
      <c r="BQ6392" s="40"/>
      <c r="BR6392" s="94"/>
      <c r="BS6392" s="94"/>
      <c r="BT6392" s="94"/>
      <c r="BU6392" s="40"/>
      <c r="BV6392" s="82"/>
      <c r="BW6392" s="94"/>
      <c r="BX6392" s="48"/>
      <c r="BY6392" s="97"/>
      <c r="BZ6392" s="48"/>
      <c r="CA6392" s="40"/>
      <c r="CB6392" s="94"/>
      <c r="CC6392" s="94"/>
      <c r="CD6392" s="94"/>
      <c r="CE6392" s="40"/>
      <c r="CF6392" s="73"/>
      <c r="CG6392" s="41"/>
      <c r="CH6392" s="41"/>
      <c r="CI6392" s="41"/>
      <c r="CJ6392" s="41"/>
      <c r="CK6392" s="41"/>
      <c r="CL6392" s="68"/>
      <c r="CM6392" s="41"/>
      <c r="CN6392" s="41"/>
      <c r="CO6392" s="39"/>
      <c r="CP6392" s="78"/>
    </row>
    <row r="6393" spans="1:94" s="38" customFormat="1" x14ac:dyDescent="0.25">
      <c r="A6393" s="38">
        <v>6390</v>
      </c>
      <c r="F6393" s="39"/>
      <c r="Q6393" s="39"/>
      <c r="R6393" s="40"/>
      <c r="S6393" s="40"/>
      <c r="T6393" s="39"/>
      <c r="AG6393" s="110"/>
      <c r="AH6393" s="94"/>
      <c r="AJ6393" s="97"/>
      <c r="AL6393" s="39"/>
      <c r="AP6393" s="39"/>
      <c r="AQ6393" s="77"/>
      <c r="AR6393" s="94"/>
      <c r="AT6393" s="97"/>
      <c r="BB6393" s="79"/>
      <c r="BC6393" s="94"/>
      <c r="BE6393" s="97"/>
      <c r="BF6393" s="97"/>
      <c r="BG6393" s="40"/>
      <c r="BK6393" s="40"/>
      <c r="BL6393" s="79"/>
      <c r="BM6393" s="94"/>
      <c r="BO6393" s="97"/>
      <c r="BQ6393" s="40"/>
      <c r="BR6393" s="94"/>
      <c r="BS6393" s="94"/>
      <c r="BT6393" s="94"/>
      <c r="BU6393" s="40"/>
      <c r="BV6393" s="82"/>
      <c r="BW6393" s="94"/>
      <c r="BX6393" s="48"/>
      <c r="BY6393" s="97"/>
      <c r="BZ6393" s="48"/>
      <c r="CA6393" s="40"/>
      <c r="CB6393" s="94"/>
      <c r="CC6393" s="94"/>
      <c r="CD6393" s="94"/>
      <c r="CE6393" s="40"/>
      <c r="CF6393" s="73"/>
      <c r="CG6393" s="41"/>
      <c r="CH6393" s="41"/>
      <c r="CI6393" s="41"/>
      <c r="CJ6393" s="41"/>
      <c r="CK6393" s="41"/>
      <c r="CL6393" s="68"/>
      <c r="CM6393" s="41"/>
      <c r="CN6393" s="41"/>
      <c r="CO6393" s="39"/>
      <c r="CP6393" s="78"/>
    </row>
    <row r="6394" spans="1:94" s="38" customFormat="1" x14ac:dyDescent="0.25">
      <c r="A6394" s="38">
        <v>6391</v>
      </c>
      <c r="F6394" s="39"/>
      <c r="Q6394" s="39"/>
      <c r="R6394" s="40"/>
      <c r="S6394" s="40"/>
      <c r="T6394" s="39"/>
      <c r="AG6394" s="110"/>
      <c r="AH6394" s="94"/>
      <c r="AJ6394" s="97"/>
      <c r="AL6394" s="39"/>
      <c r="AP6394" s="39"/>
      <c r="AQ6394" s="77"/>
      <c r="AR6394" s="94"/>
      <c r="AT6394" s="97"/>
      <c r="BB6394" s="79"/>
      <c r="BC6394" s="94"/>
      <c r="BE6394" s="97"/>
      <c r="BF6394" s="97"/>
      <c r="BG6394" s="40"/>
      <c r="BK6394" s="40"/>
      <c r="BL6394" s="79"/>
      <c r="BM6394" s="94"/>
      <c r="BO6394" s="97"/>
      <c r="BQ6394" s="40"/>
      <c r="BR6394" s="94"/>
      <c r="BS6394" s="94"/>
      <c r="BT6394" s="94"/>
      <c r="BU6394" s="40"/>
      <c r="BV6394" s="82"/>
      <c r="BW6394" s="94"/>
      <c r="BX6394" s="48"/>
      <c r="BY6394" s="97"/>
      <c r="BZ6394" s="48"/>
      <c r="CA6394" s="40"/>
      <c r="CB6394" s="94"/>
      <c r="CC6394" s="94"/>
      <c r="CD6394" s="94"/>
      <c r="CE6394" s="40"/>
      <c r="CF6394" s="73"/>
      <c r="CG6394" s="41"/>
      <c r="CH6394" s="41"/>
      <c r="CI6394" s="41"/>
      <c r="CJ6394" s="41"/>
      <c r="CK6394" s="41"/>
      <c r="CL6394" s="68"/>
      <c r="CM6394" s="41"/>
      <c r="CN6394" s="41"/>
      <c r="CO6394" s="39"/>
      <c r="CP6394" s="78"/>
    </row>
    <row r="6395" spans="1:94" s="38" customFormat="1" x14ac:dyDescent="0.25">
      <c r="A6395" s="38">
        <v>6392</v>
      </c>
      <c r="F6395" s="39"/>
      <c r="Q6395" s="39"/>
      <c r="R6395" s="40"/>
      <c r="S6395" s="40"/>
      <c r="T6395" s="39"/>
      <c r="AG6395" s="110"/>
      <c r="AH6395" s="94"/>
      <c r="AJ6395" s="97"/>
      <c r="AL6395" s="39"/>
      <c r="AP6395" s="39"/>
      <c r="AQ6395" s="77"/>
      <c r="AR6395" s="94"/>
      <c r="AT6395" s="97"/>
      <c r="BB6395" s="79"/>
      <c r="BC6395" s="94"/>
      <c r="BE6395" s="97"/>
      <c r="BF6395" s="97"/>
      <c r="BG6395" s="40"/>
      <c r="BK6395" s="40"/>
      <c r="BL6395" s="79"/>
      <c r="BM6395" s="94"/>
      <c r="BO6395" s="97"/>
      <c r="BQ6395" s="40"/>
      <c r="BR6395" s="94"/>
      <c r="BS6395" s="94"/>
      <c r="BT6395" s="94"/>
      <c r="BU6395" s="40"/>
      <c r="BV6395" s="82"/>
      <c r="BW6395" s="94"/>
      <c r="BX6395" s="48"/>
      <c r="BY6395" s="97"/>
      <c r="BZ6395" s="48"/>
      <c r="CA6395" s="40"/>
      <c r="CB6395" s="94"/>
      <c r="CC6395" s="94"/>
      <c r="CD6395" s="94"/>
      <c r="CE6395" s="40"/>
      <c r="CF6395" s="73"/>
      <c r="CG6395" s="41"/>
      <c r="CH6395" s="41"/>
      <c r="CI6395" s="41"/>
      <c r="CJ6395" s="41"/>
      <c r="CK6395" s="41"/>
      <c r="CL6395" s="68"/>
      <c r="CM6395" s="41"/>
      <c r="CN6395" s="41"/>
      <c r="CO6395" s="39"/>
      <c r="CP6395" s="78"/>
    </row>
    <row r="6396" spans="1:94" s="38" customFormat="1" x14ac:dyDescent="0.25">
      <c r="A6396" s="38">
        <v>6393</v>
      </c>
      <c r="F6396" s="39"/>
      <c r="Q6396" s="39"/>
      <c r="R6396" s="40"/>
      <c r="S6396" s="40"/>
      <c r="T6396" s="39"/>
      <c r="AG6396" s="110"/>
      <c r="AH6396" s="94"/>
      <c r="AJ6396" s="97"/>
      <c r="AL6396" s="39"/>
      <c r="AP6396" s="39"/>
      <c r="AQ6396" s="77"/>
      <c r="AR6396" s="94"/>
      <c r="AT6396" s="97"/>
      <c r="BB6396" s="79"/>
      <c r="BC6396" s="94"/>
      <c r="BE6396" s="97"/>
      <c r="BF6396" s="97"/>
      <c r="BG6396" s="40"/>
      <c r="BK6396" s="40"/>
      <c r="BL6396" s="79"/>
      <c r="BM6396" s="94"/>
      <c r="BO6396" s="97"/>
      <c r="BQ6396" s="40"/>
      <c r="BR6396" s="94"/>
      <c r="BS6396" s="94"/>
      <c r="BT6396" s="94"/>
      <c r="BU6396" s="40"/>
      <c r="BV6396" s="82"/>
      <c r="BW6396" s="94"/>
      <c r="BX6396" s="48"/>
      <c r="BY6396" s="97"/>
      <c r="BZ6396" s="48"/>
      <c r="CA6396" s="40"/>
      <c r="CB6396" s="94"/>
      <c r="CC6396" s="94"/>
      <c r="CD6396" s="94"/>
      <c r="CE6396" s="40"/>
      <c r="CF6396" s="73"/>
      <c r="CG6396" s="41"/>
      <c r="CH6396" s="41"/>
      <c r="CI6396" s="41"/>
      <c r="CJ6396" s="41"/>
      <c r="CK6396" s="41"/>
      <c r="CL6396" s="68"/>
      <c r="CM6396" s="41"/>
      <c r="CN6396" s="41"/>
      <c r="CO6396" s="39"/>
      <c r="CP6396" s="78"/>
    </row>
    <row r="6397" spans="1:94" s="38" customFormat="1" x14ac:dyDescent="0.25">
      <c r="A6397" s="38">
        <v>6394</v>
      </c>
      <c r="F6397" s="39"/>
      <c r="Q6397" s="39"/>
      <c r="R6397" s="40"/>
      <c r="S6397" s="40"/>
      <c r="T6397" s="39"/>
      <c r="AG6397" s="110"/>
      <c r="AH6397" s="94"/>
      <c r="AJ6397" s="97"/>
      <c r="AL6397" s="39"/>
      <c r="AP6397" s="39"/>
      <c r="AQ6397" s="77"/>
      <c r="AR6397" s="94"/>
      <c r="AT6397" s="97"/>
      <c r="BB6397" s="79"/>
      <c r="BC6397" s="94"/>
      <c r="BE6397" s="97"/>
      <c r="BF6397" s="97"/>
      <c r="BG6397" s="40"/>
      <c r="BK6397" s="40"/>
      <c r="BL6397" s="79"/>
      <c r="BM6397" s="94"/>
      <c r="BO6397" s="97"/>
      <c r="BQ6397" s="40"/>
      <c r="BR6397" s="94"/>
      <c r="BS6397" s="94"/>
      <c r="BT6397" s="94"/>
      <c r="BU6397" s="40"/>
      <c r="BV6397" s="82"/>
      <c r="BW6397" s="94"/>
      <c r="BX6397" s="48"/>
      <c r="BY6397" s="97"/>
      <c r="BZ6397" s="48"/>
      <c r="CA6397" s="40"/>
      <c r="CB6397" s="94"/>
      <c r="CC6397" s="94"/>
      <c r="CD6397" s="94"/>
      <c r="CE6397" s="40"/>
      <c r="CF6397" s="73"/>
      <c r="CG6397" s="41"/>
      <c r="CH6397" s="41"/>
      <c r="CI6397" s="41"/>
      <c r="CJ6397" s="41"/>
      <c r="CK6397" s="41"/>
      <c r="CL6397" s="68"/>
      <c r="CM6397" s="41"/>
      <c r="CN6397" s="41"/>
      <c r="CO6397" s="39"/>
      <c r="CP6397" s="78"/>
    </row>
    <row r="6398" spans="1:94" s="38" customFormat="1" x14ac:dyDescent="0.25">
      <c r="A6398" s="38">
        <v>6395</v>
      </c>
      <c r="F6398" s="39"/>
      <c r="Q6398" s="39"/>
      <c r="R6398" s="40"/>
      <c r="S6398" s="40"/>
      <c r="T6398" s="39"/>
      <c r="AG6398" s="110"/>
      <c r="AH6398" s="94"/>
      <c r="AJ6398" s="97"/>
      <c r="AL6398" s="39"/>
      <c r="AP6398" s="39"/>
      <c r="AQ6398" s="77"/>
      <c r="AR6398" s="94"/>
      <c r="AT6398" s="97"/>
      <c r="BB6398" s="79"/>
      <c r="BC6398" s="94"/>
      <c r="BE6398" s="97"/>
      <c r="BF6398" s="97"/>
      <c r="BG6398" s="40"/>
      <c r="BK6398" s="40"/>
      <c r="BL6398" s="79"/>
      <c r="BM6398" s="94"/>
      <c r="BO6398" s="97"/>
      <c r="BQ6398" s="40"/>
      <c r="BR6398" s="94"/>
      <c r="BS6398" s="94"/>
      <c r="BT6398" s="94"/>
      <c r="BU6398" s="40"/>
      <c r="BV6398" s="82"/>
      <c r="BW6398" s="94"/>
      <c r="BX6398" s="48"/>
      <c r="BY6398" s="97"/>
      <c r="BZ6398" s="48"/>
      <c r="CA6398" s="40"/>
      <c r="CB6398" s="94"/>
      <c r="CC6398" s="94"/>
      <c r="CD6398" s="94"/>
      <c r="CE6398" s="40"/>
      <c r="CF6398" s="73"/>
      <c r="CG6398" s="41"/>
      <c r="CH6398" s="41"/>
      <c r="CI6398" s="41"/>
      <c r="CJ6398" s="41"/>
      <c r="CK6398" s="41"/>
      <c r="CL6398" s="68"/>
      <c r="CM6398" s="41"/>
      <c r="CN6398" s="41"/>
      <c r="CO6398" s="39"/>
      <c r="CP6398" s="78"/>
    </row>
    <row r="6399" spans="1:94" s="38" customFormat="1" x14ac:dyDescent="0.25">
      <c r="A6399" s="38">
        <v>6396</v>
      </c>
      <c r="F6399" s="39"/>
      <c r="Q6399" s="39"/>
      <c r="R6399" s="40"/>
      <c r="S6399" s="40"/>
      <c r="T6399" s="39"/>
      <c r="AG6399" s="110"/>
      <c r="AH6399" s="94"/>
      <c r="AJ6399" s="97"/>
      <c r="AL6399" s="39"/>
      <c r="AP6399" s="39"/>
      <c r="AQ6399" s="77"/>
      <c r="AR6399" s="94"/>
      <c r="AT6399" s="97"/>
      <c r="BB6399" s="79"/>
      <c r="BC6399" s="94"/>
      <c r="BE6399" s="97"/>
      <c r="BF6399" s="97"/>
      <c r="BG6399" s="40"/>
      <c r="BK6399" s="40"/>
      <c r="BL6399" s="79"/>
      <c r="BM6399" s="94"/>
      <c r="BO6399" s="97"/>
      <c r="BQ6399" s="40"/>
      <c r="BR6399" s="94"/>
      <c r="BS6399" s="94"/>
      <c r="BT6399" s="94"/>
      <c r="BU6399" s="40"/>
      <c r="BV6399" s="82"/>
      <c r="BW6399" s="94"/>
      <c r="BX6399" s="48"/>
      <c r="BY6399" s="97"/>
      <c r="BZ6399" s="48"/>
      <c r="CA6399" s="40"/>
      <c r="CB6399" s="94"/>
      <c r="CC6399" s="94"/>
      <c r="CD6399" s="94"/>
      <c r="CE6399" s="40"/>
      <c r="CF6399" s="73"/>
      <c r="CG6399" s="41"/>
      <c r="CH6399" s="41"/>
      <c r="CI6399" s="41"/>
      <c r="CJ6399" s="41"/>
      <c r="CK6399" s="41"/>
      <c r="CL6399" s="68"/>
      <c r="CM6399" s="41"/>
      <c r="CN6399" s="41"/>
      <c r="CO6399" s="39"/>
      <c r="CP6399" s="78"/>
    </row>
    <row r="6400" spans="1:94" s="38" customFormat="1" x14ac:dyDescent="0.25">
      <c r="A6400" s="38">
        <v>6397</v>
      </c>
      <c r="F6400" s="39"/>
      <c r="Q6400" s="39"/>
      <c r="R6400" s="40"/>
      <c r="S6400" s="40"/>
      <c r="T6400" s="39"/>
      <c r="AG6400" s="110"/>
      <c r="AH6400" s="94"/>
      <c r="AJ6400" s="97"/>
      <c r="AL6400" s="39"/>
      <c r="AP6400" s="39"/>
      <c r="AQ6400" s="77"/>
      <c r="AR6400" s="94"/>
      <c r="AT6400" s="97"/>
      <c r="BB6400" s="79"/>
      <c r="BC6400" s="94"/>
      <c r="BE6400" s="97"/>
      <c r="BF6400" s="97"/>
      <c r="BG6400" s="40"/>
      <c r="BK6400" s="40"/>
      <c r="BL6400" s="79"/>
      <c r="BM6400" s="94"/>
      <c r="BO6400" s="97"/>
      <c r="BQ6400" s="40"/>
      <c r="BR6400" s="94"/>
      <c r="BS6400" s="94"/>
      <c r="BT6400" s="94"/>
      <c r="BU6400" s="40"/>
      <c r="BV6400" s="82"/>
      <c r="BW6400" s="94"/>
      <c r="BX6400" s="48"/>
      <c r="BY6400" s="97"/>
      <c r="BZ6400" s="48"/>
      <c r="CA6400" s="40"/>
      <c r="CB6400" s="94"/>
      <c r="CC6400" s="94"/>
      <c r="CD6400" s="94"/>
      <c r="CE6400" s="40"/>
      <c r="CF6400" s="73"/>
      <c r="CG6400" s="41"/>
      <c r="CH6400" s="41"/>
      <c r="CI6400" s="41"/>
      <c r="CJ6400" s="41"/>
      <c r="CK6400" s="41"/>
      <c r="CL6400" s="68"/>
      <c r="CM6400" s="41"/>
      <c r="CN6400" s="41"/>
      <c r="CO6400" s="39"/>
      <c r="CP6400" s="78"/>
    </row>
    <row r="6401" spans="1:94" s="38" customFormat="1" x14ac:dyDescent="0.25">
      <c r="A6401" s="38">
        <v>6398</v>
      </c>
      <c r="F6401" s="39"/>
      <c r="Q6401" s="39"/>
      <c r="R6401" s="40"/>
      <c r="S6401" s="40"/>
      <c r="T6401" s="39"/>
      <c r="AG6401" s="110"/>
      <c r="AH6401" s="94"/>
      <c r="AJ6401" s="97"/>
      <c r="AL6401" s="39"/>
      <c r="AP6401" s="39"/>
      <c r="AQ6401" s="77"/>
      <c r="AR6401" s="94"/>
      <c r="AT6401" s="97"/>
      <c r="BB6401" s="79"/>
      <c r="BC6401" s="94"/>
      <c r="BE6401" s="97"/>
      <c r="BF6401" s="97"/>
      <c r="BG6401" s="40"/>
      <c r="BK6401" s="40"/>
      <c r="BL6401" s="79"/>
      <c r="BM6401" s="94"/>
      <c r="BO6401" s="97"/>
      <c r="BQ6401" s="40"/>
      <c r="BR6401" s="94"/>
      <c r="BS6401" s="94"/>
      <c r="BT6401" s="94"/>
      <c r="BU6401" s="40"/>
      <c r="BV6401" s="82"/>
      <c r="BW6401" s="94"/>
      <c r="BX6401" s="48"/>
      <c r="BY6401" s="97"/>
      <c r="BZ6401" s="48"/>
      <c r="CA6401" s="40"/>
      <c r="CB6401" s="94"/>
      <c r="CC6401" s="94"/>
      <c r="CD6401" s="94"/>
      <c r="CE6401" s="40"/>
      <c r="CF6401" s="73"/>
      <c r="CG6401" s="41"/>
      <c r="CH6401" s="41"/>
      <c r="CI6401" s="41"/>
      <c r="CJ6401" s="41"/>
      <c r="CK6401" s="41"/>
      <c r="CL6401" s="68"/>
      <c r="CM6401" s="41"/>
      <c r="CN6401" s="41"/>
      <c r="CO6401" s="39"/>
      <c r="CP6401" s="78"/>
    </row>
    <row r="6402" spans="1:94" s="38" customFormat="1" x14ac:dyDescent="0.25">
      <c r="A6402" s="38">
        <v>6399</v>
      </c>
      <c r="F6402" s="39"/>
      <c r="Q6402" s="39"/>
      <c r="R6402" s="40"/>
      <c r="S6402" s="40"/>
      <c r="T6402" s="39"/>
      <c r="AG6402" s="110"/>
      <c r="AH6402" s="94"/>
      <c r="AJ6402" s="97"/>
      <c r="AL6402" s="39"/>
      <c r="AP6402" s="39"/>
      <c r="AQ6402" s="77"/>
      <c r="AR6402" s="94"/>
      <c r="AT6402" s="97"/>
      <c r="BB6402" s="79"/>
      <c r="BC6402" s="94"/>
      <c r="BE6402" s="97"/>
      <c r="BF6402" s="97"/>
      <c r="BG6402" s="40"/>
      <c r="BK6402" s="40"/>
      <c r="BL6402" s="79"/>
      <c r="BM6402" s="94"/>
      <c r="BO6402" s="97"/>
      <c r="BQ6402" s="40"/>
      <c r="BR6402" s="94"/>
      <c r="BS6402" s="94"/>
      <c r="BT6402" s="94"/>
      <c r="BU6402" s="40"/>
      <c r="BV6402" s="82"/>
      <c r="BW6402" s="94"/>
      <c r="BX6402" s="48"/>
      <c r="BY6402" s="97"/>
      <c r="BZ6402" s="48"/>
      <c r="CA6402" s="40"/>
      <c r="CB6402" s="94"/>
      <c r="CC6402" s="94"/>
      <c r="CD6402" s="94"/>
      <c r="CE6402" s="40"/>
      <c r="CF6402" s="73"/>
      <c r="CG6402" s="41"/>
      <c r="CH6402" s="41"/>
      <c r="CI6402" s="41"/>
      <c r="CJ6402" s="41"/>
      <c r="CK6402" s="41"/>
      <c r="CL6402" s="68"/>
      <c r="CM6402" s="41"/>
      <c r="CN6402" s="41"/>
      <c r="CO6402" s="39"/>
      <c r="CP6402" s="78"/>
    </row>
    <row r="6403" spans="1:94" s="38" customFormat="1" x14ac:dyDescent="0.25">
      <c r="A6403" s="38">
        <v>6400</v>
      </c>
      <c r="F6403" s="39"/>
      <c r="Q6403" s="39"/>
      <c r="R6403" s="40"/>
      <c r="S6403" s="40"/>
      <c r="T6403" s="39"/>
      <c r="AG6403" s="110"/>
      <c r="AH6403" s="94"/>
      <c r="AJ6403" s="97"/>
      <c r="AL6403" s="39"/>
      <c r="AP6403" s="39"/>
      <c r="AQ6403" s="77"/>
      <c r="AR6403" s="94"/>
      <c r="AT6403" s="97"/>
      <c r="BB6403" s="79"/>
      <c r="BC6403" s="94"/>
      <c r="BE6403" s="97"/>
      <c r="BF6403" s="97"/>
      <c r="BG6403" s="40"/>
      <c r="BK6403" s="40"/>
      <c r="BL6403" s="79"/>
      <c r="BM6403" s="94"/>
      <c r="BO6403" s="97"/>
      <c r="BQ6403" s="40"/>
      <c r="BR6403" s="94"/>
      <c r="BS6403" s="94"/>
      <c r="BT6403" s="94"/>
      <c r="BU6403" s="40"/>
      <c r="BV6403" s="82"/>
      <c r="BW6403" s="94"/>
      <c r="BX6403" s="48"/>
      <c r="BY6403" s="97"/>
      <c r="BZ6403" s="48"/>
      <c r="CA6403" s="40"/>
      <c r="CB6403" s="94"/>
      <c r="CC6403" s="94"/>
      <c r="CD6403" s="94"/>
      <c r="CE6403" s="40"/>
      <c r="CF6403" s="73"/>
      <c r="CG6403" s="41"/>
      <c r="CH6403" s="41"/>
      <c r="CI6403" s="41"/>
      <c r="CJ6403" s="41"/>
      <c r="CK6403" s="41"/>
      <c r="CL6403" s="68"/>
      <c r="CM6403" s="41"/>
      <c r="CN6403" s="41"/>
      <c r="CO6403" s="39"/>
      <c r="CP6403" s="78"/>
    </row>
    <row r="6404" spans="1:94" s="38" customFormat="1" x14ac:dyDescent="0.25">
      <c r="A6404" s="38">
        <v>6401</v>
      </c>
      <c r="F6404" s="39"/>
      <c r="Q6404" s="39"/>
      <c r="R6404" s="40"/>
      <c r="S6404" s="40"/>
      <c r="T6404" s="39"/>
      <c r="AG6404" s="110"/>
      <c r="AH6404" s="94"/>
      <c r="AJ6404" s="97"/>
      <c r="AL6404" s="39"/>
      <c r="AP6404" s="39"/>
      <c r="AQ6404" s="77"/>
      <c r="AR6404" s="94"/>
      <c r="AT6404" s="97"/>
      <c r="BB6404" s="79"/>
      <c r="BC6404" s="94"/>
      <c r="BE6404" s="97"/>
      <c r="BF6404" s="97"/>
      <c r="BG6404" s="40"/>
      <c r="BK6404" s="40"/>
      <c r="BL6404" s="79"/>
      <c r="BM6404" s="94"/>
      <c r="BO6404" s="97"/>
      <c r="BQ6404" s="40"/>
      <c r="BR6404" s="94"/>
      <c r="BS6404" s="94"/>
      <c r="BT6404" s="94"/>
      <c r="BU6404" s="40"/>
      <c r="BV6404" s="82"/>
      <c r="BW6404" s="94"/>
      <c r="BX6404" s="48"/>
      <c r="BY6404" s="97"/>
      <c r="BZ6404" s="48"/>
      <c r="CA6404" s="40"/>
      <c r="CB6404" s="94"/>
      <c r="CC6404" s="94"/>
      <c r="CD6404" s="94"/>
      <c r="CE6404" s="40"/>
      <c r="CF6404" s="73"/>
      <c r="CG6404" s="41"/>
      <c r="CH6404" s="41"/>
      <c r="CI6404" s="41"/>
      <c r="CJ6404" s="41"/>
      <c r="CK6404" s="41"/>
      <c r="CL6404" s="68"/>
      <c r="CM6404" s="41"/>
      <c r="CN6404" s="41"/>
      <c r="CO6404" s="39"/>
      <c r="CP6404" s="78"/>
    </row>
    <row r="6405" spans="1:94" s="38" customFormat="1" x14ac:dyDescent="0.25">
      <c r="A6405" s="38">
        <v>6402</v>
      </c>
      <c r="F6405" s="39"/>
      <c r="Q6405" s="39"/>
      <c r="R6405" s="40"/>
      <c r="S6405" s="40"/>
      <c r="T6405" s="39"/>
      <c r="AG6405" s="110"/>
      <c r="AH6405" s="94"/>
      <c r="AJ6405" s="97"/>
      <c r="AL6405" s="39"/>
      <c r="AP6405" s="39"/>
      <c r="AQ6405" s="77"/>
      <c r="AR6405" s="94"/>
      <c r="AT6405" s="97"/>
      <c r="BB6405" s="79"/>
      <c r="BC6405" s="94"/>
      <c r="BE6405" s="97"/>
      <c r="BF6405" s="97"/>
      <c r="BG6405" s="40"/>
      <c r="BK6405" s="40"/>
      <c r="BL6405" s="79"/>
      <c r="BM6405" s="94"/>
      <c r="BO6405" s="97"/>
      <c r="BQ6405" s="40"/>
      <c r="BR6405" s="94"/>
      <c r="BS6405" s="94"/>
      <c r="BT6405" s="94"/>
      <c r="BU6405" s="40"/>
      <c r="BV6405" s="82"/>
      <c r="BW6405" s="94"/>
      <c r="BX6405" s="48"/>
      <c r="BY6405" s="97"/>
      <c r="BZ6405" s="48"/>
      <c r="CA6405" s="40"/>
      <c r="CB6405" s="94"/>
      <c r="CC6405" s="94"/>
      <c r="CD6405" s="94"/>
      <c r="CE6405" s="40"/>
      <c r="CF6405" s="73"/>
      <c r="CG6405" s="41"/>
      <c r="CH6405" s="41"/>
      <c r="CI6405" s="41"/>
      <c r="CJ6405" s="41"/>
      <c r="CK6405" s="41"/>
      <c r="CL6405" s="68"/>
      <c r="CM6405" s="41"/>
      <c r="CN6405" s="41"/>
      <c r="CO6405" s="39"/>
      <c r="CP6405" s="78"/>
    </row>
    <row r="6406" spans="1:94" s="38" customFormat="1" x14ac:dyDescent="0.25">
      <c r="A6406" s="38">
        <v>6403</v>
      </c>
      <c r="F6406" s="39"/>
      <c r="Q6406" s="39"/>
      <c r="R6406" s="40"/>
      <c r="S6406" s="40"/>
      <c r="T6406" s="39"/>
      <c r="AG6406" s="110"/>
      <c r="AH6406" s="94"/>
      <c r="AJ6406" s="97"/>
      <c r="AL6406" s="39"/>
      <c r="AP6406" s="39"/>
      <c r="AQ6406" s="77"/>
      <c r="AR6406" s="94"/>
      <c r="AT6406" s="97"/>
      <c r="BB6406" s="79"/>
      <c r="BC6406" s="94"/>
      <c r="BE6406" s="97"/>
      <c r="BF6406" s="97"/>
      <c r="BG6406" s="40"/>
      <c r="BK6406" s="40"/>
      <c r="BL6406" s="79"/>
      <c r="BM6406" s="94"/>
      <c r="BO6406" s="97"/>
      <c r="BQ6406" s="40"/>
      <c r="BR6406" s="94"/>
      <c r="BS6406" s="94"/>
      <c r="BT6406" s="94"/>
      <c r="BU6406" s="40"/>
      <c r="BV6406" s="82"/>
      <c r="BW6406" s="94"/>
      <c r="BX6406" s="48"/>
      <c r="BY6406" s="97"/>
      <c r="BZ6406" s="48"/>
      <c r="CA6406" s="40"/>
      <c r="CB6406" s="94"/>
      <c r="CC6406" s="94"/>
      <c r="CD6406" s="94"/>
      <c r="CE6406" s="40"/>
      <c r="CF6406" s="73"/>
      <c r="CG6406" s="41"/>
      <c r="CH6406" s="41"/>
      <c r="CI6406" s="41"/>
      <c r="CJ6406" s="41"/>
      <c r="CK6406" s="41"/>
      <c r="CL6406" s="68"/>
      <c r="CM6406" s="41"/>
      <c r="CN6406" s="41"/>
      <c r="CO6406" s="39"/>
      <c r="CP6406" s="78"/>
    </row>
    <row r="6407" spans="1:94" s="38" customFormat="1" x14ac:dyDescent="0.25">
      <c r="A6407" s="38">
        <v>6404</v>
      </c>
      <c r="F6407" s="39"/>
      <c r="Q6407" s="39"/>
      <c r="R6407" s="40"/>
      <c r="S6407" s="40"/>
      <c r="T6407" s="39"/>
      <c r="AG6407" s="110"/>
      <c r="AH6407" s="94"/>
      <c r="AJ6407" s="97"/>
      <c r="AL6407" s="39"/>
      <c r="AP6407" s="39"/>
      <c r="AQ6407" s="77"/>
      <c r="AR6407" s="94"/>
      <c r="AT6407" s="97"/>
      <c r="BB6407" s="79"/>
      <c r="BC6407" s="94"/>
      <c r="BE6407" s="97"/>
      <c r="BF6407" s="97"/>
      <c r="BG6407" s="40"/>
      <c r="BK6407" s="40"/>
      <c r="BL6407" s="79"/>
      <c r="BM6407" s="94"/>
      <c r="BO6407" s="97"/>
      <c r="BQ6407" s="40"/>
      <c r="BR6407" s="94"/>
      <c r="BS6407" s="94"/>
      <c r="BT6407" s="94"/>
      <c r="BU6407" s="40"/>
      <c r="BV6407" s="82"/>
      <c r="BW6407" s="94"/>
      <c r="BX6407" s="48"/>
      <c r="BY6407" s="97"/>
      <c r="BZ6407" s="48"/>
      <c r="CA6407" s="40"/>
      <c r="CB6407" s="94"/>
      <c r="CC6407" s="94"/>
      <c r="CD6407" s="94"/>
      <c r="CE6407" s="40"/>
      <c r="CF6407" s="73"/>
      <c r="CG6407" s="41"/>
      <c r="CH6407" s="41"/>
      <c r="CI6407" s="41"/>
      <c r="CJ6407" s="41"/>
      <c r="CK6407" s="41"/>
      <c r="CL6407" s="68"/>
      <c r="CM6407" s="41"/>
      <c r="CN6407" s="41"/>
      <c r="CO6407" s="39"/>
      <c r="CP6407" s="78"/>
    </row>
    <row r="6408" spans="1:94" s="38" customFormat="1" x14ac:dyDescent="0.25">
      <c r="A6408" s="38">
        <v>6405</v>
      </c>
      <c r="F6408" s="39"/>
      <c r="Q6408" s="39"/>
      <c r="R6408" s="40"/>
      <c r="S6408" s="40"/>
      <c r="T6408" s="39"/>
      <c r="AG6408" s="110"/>
      <c r="AH6408" s="94"/>
      <c r="AJ6408" s="97"/>
      <c r="AL6408" s="39"/>
      <c r="AP6408" s="39"/>
      <c r="AQ6408" s="77"/>
      <c r="AR6408" s="94"/>
      <c r="AT6408" s="97"/>
      <c r="BB6408" s="79"/>
      <c r="BC6408" s="94"/>
      <c r="BE6408" s="97"/>
      <c r="BF6408" s="97"/>
      <c r="BG6408" s="40"/>
      <c r="BK6408" s="40"/>
      <c r="BL6408" s="79"/>
      <c r="BM6408" s="94"/>
      <c r="BO6408" s="97"/>
      <c r="BQ6408" s="40"/>
      <c r="BR6408" s="94"/>
      <c r="BS6408" s="94"/>
      <c r="BT6408" s="94"/>
      <c r="BU6408" s="40"/>
      <c r="BV6408" s="82"/>
      <c r="BW6408" s="94"/>
      <c r="BX6408" s="48"/>
      <c r="BY6408" s="97"/>
      <c r="BZ6408" s="48"/>
      <c r="CA6408" s="40"/>
      <c r="CB6408" s="94"/>
      <c r="CC6408" s="94"/>
      <c r="CD6408" s="94"/>
      <c r="CE6408" s="40"/>
      <c r="CF6408" s="73"/>
      <c r="CG6408" s="41"/>
      <c r="CH6408" s="41"/>
      <c r="CI6408" s="41"/>
      <c r="CJ6408" s="41"/>
      <c r="CK6408" s="41"/>
      <c r="CL6408" s="68"/>
      <c r="CM6408" s="41"/>
      <c r="CN6408" s="41"/>
      <c r="CO6408" s="39"/>
      <c r="CP6408" s="78"/>
    </row>
    <row r="6409" spans="1:94" s="38" customFormat="1" x14ac:dyDescent="0.25">
      <c r="A6409" s="38">
        <v>6406</v>
      </c>
      <c r="F6409" s="39"/>
      <c r="Q6409" s="39"/>
      <c r="R6409" s="40"/>
      <c r="S6409" s="40"/>
      <c r="T6409" s="39"/>
      <c r="AG6409" s="110"/>
      <c r="AH6409" s="94"/>
      <c r="AJ6409" s="97"/>
      <c r="AL6409" s="39"/>
      <c r="AP6409" s="39"/>
      <c r="AQ6409" s="77"/>
      <c r="AR6409" s="94"/>
      <c r="AT6409" s="97"/>
      <c r="BB6409" s="79"/>
      <c r="BC6409" s="94"/>
      <c r="BE6409" s="97"/>
      <c r="BF6409" s="97"/>
      <c r="BG6409" s="40"/>
      <c r="BK6409" s="40"/>
      <c r="BL6409" s="79"/>
      <c r="BM6409" s="94"/>
      <c r="BO6409" s="97"/>
      <c r="BQ6409" s="40"/>
      <c r="BR6409" s="94"/>
      <c r="BS6409" s="94"/>
      <c r="BT6409" s="94"/>
      <c r="BU6409" s="40"/>
      <c r="BV6409" s="82"/>
      <c r="BW6409" s="94"/>
      <c r="BX6409" s="48"/>
      <c r="BY6409" s="97"/>
      <c r="BZ6409" s="48"/>
      <c r="CA6409" s="40"/>
      <c r="CB6409" s="94"/>
      <c r="CC6409" s="94"/>
      <c r="CD6409" s="94"/>
      <c r="CE6409" s="40"/>
      <c r="CF6409" s="73"/>
      <c r="CG6409" s="41"/>
      <c r="CH6409" s="41"/>
      <c r="CI6409" s="41"/>
      <c r="CJ6409" s="41"/>
      <c r="CK6409" s="41"/>
      <c r="CL6409" s="68"/>
      <c r="CM6409" s="41"/>
      <c r="CN6409" s="41"/>
      <c r="CO6409" s="39"/>
      <c r="CP6409" s="78"/>
    </row>
    <row r="6410" spans="1:94" s="38" customFormat="1" x14ac:dyDescent="0.25">
      <c r="A6410" s="38">
        <v>6407</v>
      </c>
      <c r="F6410" s="39"/>
      <c r="Q6410" s="39"/>
      <c r="R6410" s="40"/>
      <c r="S6410" s="40"/>
      <c r="T6410" s="39"/>
      <c r="AG6410" s="110"/>
      <c r="AH6410" s="94"/>
      <c r="AJ6410" s="97"/>
      <c r="AL6410" s="39"/>
      <c r="AP6410" s="39"/>
      <c r="AQ6410" s="77"/>
      <c r="AR6410" s="94"/>
      <c r="AT6410" s="97"/>
      <c r="BB6410" s="79"/>
      <c r="BC6410" s="94"/>
      <c r="BE6410" s="97"/>
      <c r="BF6410" s="97"/>
      <c r="BG6410" s="40"/>
      <c r="BK6410" s="40"/>
      <c r="BL6410" s="79"/>
      <c r="BM6410" s="94"/>
      <c r="BO6410" s="97"/>
      <c r="BQ6410" s="40"/>
      <c r="BR6410" s="94"/>
      <c r="BS6410" s="94"/>
      <c r="BT6410" s="94"/>
      <c r="BU6410" s="40"/>
      <c r="BV6410" s="82"/>
      <c r="BW6410" s="94"/>
      <c r="BX6410" s="48"/>
      <c r="BY6410" s="97"/>
      <c r="BZ6410" s="48"/>
      <c r="CA6410" s="40"/>
      <c r="CB6410" s="94"/>
      <c r="CC6410" s="94"/>
      <c r="CD6410" s="94"/>
      <c r="CE6410" s="40"/>
      <c r="CF6410" s="73"/>
      <c r="CG6410" s="41"/>
      <c r="CH6410" s="41"/>
      <c r="CI6410" s="41"/>
      <c r="CJ6410" s="41"/>
      <c r="CK6410" s="41"/>
      <c r="CL6410" s="68"/>
      <c r="CM6410" s="41"/>
      <c r="CN6410" s="41"/>
      <c r="CO6410" s="39"/>
      <c r="CP6410" s="78"/>
    </row>
    <row r="6411" spans="1:94" s="38" customFormat="1" x14ac:dyDescent="0.25">
      <c r="A6411" s="38">
        <v>6408</v>
      </c>
      <c r="F6411" s="39"/>
      <c r="Q6411" s="39"/>
      <c r="R6411" s="40"/>
      <c r="S6411" s="40"/>
      <c r="T6411" s="39"/>
      <c r="AG6411" s="110"/>
      <c r="AH6411" s="94"/>
      <c r="AJ6411" s="97"/>
      <c r="AL6411" s="39"/>
      <c r="AP6411" s="39"/>
      <c r="AQ6411" s="77"/>
      <c r="AR6411" s="94"/>
      <c r="AT6411" s="97"/>
      <c r="BB6411" s="79"/>
      <c r="BC6411" s="94"/>
      <c r="BE6411" s="97"/>
      <c r="BF6411" s="97"/>
      <c r="BG6411" s="40"/>
      <c r="BK6411" s="40"/>
      <c r="BL6411" s="79"/>
      <c r="BM6411" s="94"/>
      <c r="BO6411" s="97"/>
      <c r="BQ6411" s="40"/>
      <c r="BR6411" s="94"/>
      <c r="BS6411" s="94"/>
      <c r="BT6411" s="94"/>
      <c r="BU6411" s="40"/>
      <c r="BV6411" s="82"/>
      <c r="BW6411" s="94"/>
      <c r="BX6411" s="48"/>
      <c r="BY6411" s="97"/>
      <c r="BZ6411" s="48"/>
      <c r="CA6411" s="40"/>
      <c r="CB6411" s="94"/>
      <c r="CC6411" s="94"/>
      <c r="CD6411" s="94"/>
      <c r="CE6411" s="40"/>
      <c r="CF6411" s="73"/>
      <c r="CG6411" s="41"/>
      <c r="CH6411" s="41"/>
      <c r="CI6411" s="41"/>
      <c r="CJ6411" s="41"/>
      <c r="CK6411" s="41"/>
      <c r="CL6411" s="68"/>
      <c r="CM6411" s="41"/>
      <c r="CN6411" s="41"/>
      <c r="CO6411" s="39"/>
      <c r="CP6411" s="78"/>
    </row>
    <row r="6412" spans="1:94" s="38" customFormat="1" x14ac:dyDescent="0.25">
      <c r="A6412" s="38">
        <v>6409</v>
      </c>
      <c r="F6412" s="39"/>
      <c r="Q6412" s="39"/>
      <c r="R6412" s="40"/>
      <c r="S6412" s="40"/>
      <c r="T6412" s="39"/>
      <c r="AG6412" s="110"/>
      <c r="AH6412" s="94"/>
      <c r="AJ6412" s="97"/>
      <c r="AL6412" s="39"/>
      <c r="AP6412" s="39"/>
      <c r="AQ6412" s="77"/>
      <c r="AR6412" s="94"/>
      <c r="AT6412" s="97"/>
      <c r="BB6412" s="79"/>
      <c r="BC6412" s="94"/>
      <c r="BE6412" s="97"/>
      <c r="BF6412" s="97"/>
      <c r="BG6412" s="40"/>
      <c r="BK6412" s="40"/>
      <c r="BL6412" s="79"/>
      <c r="BM6412" s="94"/>
      <c r="BO6412" s="97"/>
      <c r="BQ6412" s="40"/>
      <c r="BR6412" s="94"/>
      <c r="BS6412" s="94"/>
      <c r="BT6412" s="94"/>
      <c r="BU6412" s="40"/>
      <c r="BV6412" s="82"/>
      <c r="BW6412" s="94"/>
      <c r="BX6412" s="48"/>
      <c r="BY6412" s="97"/>
      <c r="BZ6412" s="48"/>
      <c r="CA6412" s="40"/>
      <c r="CB6412" s="94"/>
      <c r="CC6412" s="94"/>
      <c r="CD6412" s="94"/>
      <c r="CE6412" s="40"/>
      <c r="CF6412" s="73"/>
      <c r="CG6412" s="41"/>
      <c r="CH6412" s="41"/>
      <c r="CI6412" s="41"/>
      <c r="CJ6412" s="41"/>
      <c r="CK6412" s="41"/>
      <c r="CL6412" s="68"/>
      <c r="CM6412" s="41"/>
      <c r="CN6412" s="41"/>
      <c r="CO6412" s="39"/>
      <c r="CP6412" s="78"/>
    </row>
    <row r="6413" spans="1:94" s="38" customFormat="1" x14ac:dyDescent="0.25">
      <c r="A6413" s="38">
        <v>6410</v>
      </c>
      <c r="F6413" s="39"/>
      <c r="Q6413" s="39"/>
      <c r="R6413" s="40"/>
      <c r="S6413" s="40"/>
      <c r="T6413" s="39"/>
      <c r="AG6413" s="110"/>
      <c r="AH6413" s="94"/>
      <c r="AJ6413" s="97"/>
      <c r="AL6413" s="39"/>
      <c r="AP6413" s="39"/>
      <c r="AQ6413" s="77"/>
      <c r="AR6413" s="94"/>
      <c r="AT6413" s="97"/>
      <c r="BB6413" s="79"/>
      <c r="BC6413" s="94"/>
      <c r="BE6413" s="97"/>
      <c r="BF6413" s="97"/>
      <c r="BG6413" s="40"/>
      <c r="BK6413" s="40"/>
      <c r="BL6413" s="79"/>
      <c r="BM6413" s="94"/>
      <c r="BO6413" s="97"/>
      <c r="BQ6413" s="40"/>
      <c r="BR6413" s="94"/>
      <c r="BS6413" s="94"/>
      <c r="BT6413" s="94"/>
      <c r="BU6413" s="40"/>
      <c r="BV6413" s="82"/>
      <c r="BW6413" s="94"/>
      <c r="BX6413" s="48"/>
      <c r="BY6413" s="97"/>
      <c r="BZ6413" s="48"/>
      <c r="CA6413" s="40"/>
      <c r="CB6413" s="94"/>
      <c r="CC6413" s="94"/>
      <c r="CD6413" s="94"/>
      <c r="CE6413" s="40"/>
      <c r="CF6413" s="73"/>
      <c r="CG6413" s="41"/>
      <c r="CH6413" s="41"/>
      <c r="CI6413" s="41"/>
      <c r="CJ6413" s="41"/>
      <c r="CK6413" s="41"/>
      <c r="CL6413" s="68"/>
      <c r="CM6413" s="41"/>
      <c r="CN6413" s="41"/>
      <c r="CO6413" s="39"/>
      <c r="CP6413" s="78"/>
    </row>
    <row r="6414" spans="1:94" s="38" customFormat="1" x14ac:dyDescent="0.25">
      <c r="A6414" s="38">
        <v>6411</v>
      </c>
      <c r="F6414" s="39"/>
      <c r="Q6414" s="39"/>
      <c r="R6414" s="40"/>
      <c r="S6414" s="40"/>
      <c r="T6414" s="39"/>
      <c r="AG6414" s="110"/>
      <c r="AH6414" s="94"/>
      <c r="AJ6414" s="97"/>
      <c r="AL6414" s="39"/>
      <c r="AP6414" s="39"/>
      <c r="AQ6414" s="77"/>
      <c r="AR6414" s="94"/>
      <c r="AT6414" s="97"/>
      <c r="BB6414" s="79"/>
      <c r="BC6414" s="94"/>
      <c r="BE6414" s="97"/>
      <c r="BF6414" s="97"/>
      <c r="BG6414" s="40"/>
      <c r="BK6414" s="40"/>
      <c r="BL6414" s="79"/>
      <c r="BM6414" s="94"/>
      <c r="BO6414" s="97"/>
      <c r="BQ6414" s="40"/>
      <c r="BR6414" s="94"/>
      <c r="BS6414" s="94"/>
      <c r="BT6414" s="94"/>
      <c r="BU6414" s="40"/>
      <c r="BV6414" s="82"/>
      <c r="BW6414" s="94"/>
      <c r="BX6414" s="48"/>
      <c r="BY6414" s="97"/>
      <c r="BZ6414" s="48"/>
      <c r="CA6414" s="40"/>
      <c r="CB6414" s="94"/>
      <c r="CC6414" s="94"/>
      <c r="CD6414" s="94"/>
      <c r="CE6414" s="40"/>
      <c r="CF6414" s="73"/>
      <c r="CG6414" s="41"/>
      <c r="CH6414" s="41"/>
      <c r="CI6414" s="41"/>
      <c r="CJ6414" s="41"/>
      <c r="CK6414" s="41"/>
      <c r="CL6414" s="68"/>
      <c r="CM6414" s="41"/>
      <c r="CN6414" s="41"/>
      <c r="CO6414" s="39"/>
      <c r="CP6414" s="78"/>
    </row>
    <row r="6415" spans="1:94" s="38" customFormat="1" x14ac:dyDescent="0.25">
      <c r="A6415" s="38">
        <v>6412</v>
      </c>
      <c r="F6415" s="39"/>
      <c r="Q6415" s="39"/>
      <c r="R6415" s="40"/>
      <c r="S6415" s="40"/>
      <c r="T6415" s="39"/>
      <c r="AG6415" s="110"/>
      <c r="AH6415" s="94"/>
      <c r="AJ6415" s="97"/>
      <c r="AL6415" s="39"/>
      <c r="AP6415" s="39"/>
      <c r="AQ6415" s="77"/>
      <c r="AR6415" s="94"/>
      <c r="AT6415" s="97"/>
      <c r="BB6415" s="79"/>
      <c r="BC6415" s="94"/>
      <c r="BE6415" s="97"/>
      <c r="BF6415" s="97"/>
      <c r="BG6415" s="40"/>
      <c r="BK6415" s="40"/>
      <c r="BL6415" s="79"/>
      <c r="BM6415" s="94"/>
      <c r="BO6415" s="97"/>
      <c r="BQ6415" s="40"/>
      <c r="BR6415" s="94"/>
      <c r="BS6415" s="94"/>
      <c r="BT6415" s="94"/>
      <c r="BU6415" s="40"/>
      <c r="BV6415" s="82"/>
      <c r="BW6415" s="94"/>
      <c r="BX6415" s="48"/>
      <c r="BY6415" s="97"/>
      <c r="BZ6415" s="48"/>
      <c r="CA6415" s="40"/>
      <c r="CB6415" s="94"/>
      <c r="CC6415" s="94"/>
      <c r="CD6415" s="94"/>
      <c r="CE6415" s="40"/>
      <c r="CF6415" s="73"/>
      <c r="CG6415" s="41"/>
      <c r="CH6415" s="41"/>
      <c r="CI6415" s="41"/>
      <c r="CJ6415" s="41"/>
      <c r="CK6415" s="41"/>
      <c r="CL6415" s="68"/>
      <c r="CM6415" s="41"/>
      <c r="CN6415" s="41"/>
      <c r="CO6415" s="39"/>
      <c r="CP6415" s="78"/>
    </row>
    <row r="6416" spans="1:94" s="38" customFormat="1" x14ac:dyDescent="0.25">
      <c r="A6416" s="38">
        <v>6413</v>
      </c>
      <c r="F6416" s="39"/>
      <c r="Q6416" s="39"/>
      <c r="R6416" s="40"/>
      <c r="S6416" s="40"/>
      <c r="T6416" s="39"/>
      <c r="AG6416" s="110"/>
      <c r="AH6416" s="94"/>
      <c r="AJ6416" s="97"/>
      <c r="AL6416" s="39"/>
      <c r="AP6416" s="39"/>
      <c r="AQ6416" s="77"/>
      <c r="AR6416" s="94"/>
      <c r="AT6416" s="97"/>
      <c r="BB6416" s="79"/>
      <c r="BC6416" s="94"/>
      <c r="BE6416" s="97"/>
      <c r="BF6416" s="97"/>
      <c r="BG6416" s="40"/>
      <c r="BK6416" s="40"/>
      <c r="BL6416" s="79"/>
      <c r="BM6416" s="94"/>
      <c r="BO6416" s="97"/>
      <c r="BQ6416" s="40"/>
      <c r="BR6416" s="94"/>
      <c r="BS6416" s="94"/>
      <c r="BT6416" s="94"/>
      <c r="BU6416" s="40"/>
      <c r="BV6416" s="82"/>
      <c r="BW6416" s="94"/>
      <c r="BX6416" s="48"/>
      <c r="BY6416" s="97"/>
      <c r="BZ6416" s="48"/>
      <c r="CA6416" s="40"/>
      <c r="CB6416" s="94"/>
      <c r="CC6416" s="94"/>
      <c r="CD6416" s="94"/>
      <c r="CE6416" s="40"/>
      <c r="CF6416" s="73"/>
      <c r="CG6416" s="41"/>
      <c r="CH6416" s="41"/>
      <c r="CI6416" s="41"/>
      <c r="CJ6416" s="41"/>
      <c r="CK6416" s="41"/>
      <c r="CL6416" s="68"/>
      <c r="CM6416" s="41"/>
      <c r="CN6416" s="41"/>
      <c r="CO6416" s="39"/>
      <c r="CP6416" s="78"/>
    </row>
    <row r="6417" spans="1:94" s="38" customFormat="1" x14ac:dyDescent="0.25">
      <c r="A6417" s="38">
        <v>6414</v>
      </c>
      <c r="F6417" s="39"/>
      <c r="Q6417" s="39"/>
      <c r="R6417" s="40"/>
      <c r="S6417" s="40"/>
      <c r="T6417" s="39"/>
      <c r="AG6417" s="110"/>
      <c r="AH6417" s="94"/>
      <c r="AJ6417" s="97"/>
      <c r="AL6417" s="39"/>
      <c r="AP6417" s="39"/>
      <c r="AQ6417" s="77"/>
      <c r="AR6417" s="94"/>
      <c r="AT6417" s="97"/>
      <c r="BB6417" s="79"/>
      <c r="BC6417" s="94"/>
      <c r="BE6417" s="97"/>
      <c r="BF6417" s="97"/>
      <c r="BG6417" s="40"/>
      <c r="BK6417" s="40"/>
      <c r="BL6417" s="79"/>
      <c r="BM6417" s="94"/>
      <c r="BO6417" s="97"/>
      <c r="BQ6417" s="40"/>
      <c r="BR6417" s="94"/>
      <c r="BS6417" s="94"/>
      <c r="BT6417" s="94"/>
      <c r="BU6417" s="40"/>
      <c r="BV6417" s="82"/>
      <c r="BW6417" s="94"/>
      <c r="BX6417" s="48"/>
      <c r="BY6417" s="97"/>
      <c r="BZ6417" s="48"/>
      <c r="CA6417" s="40"/>
      <c r="CB6417" s="94"/>
      <c r="CC6417" s="94"/>
      <c r="CD6417" s="94"/>
      <c r="CE6417" s="40"/>
      <c r="CF6417" s="73"/>
      <c r="CG6417" s="41"/>
      <c r="CH6417" s="41"/>
      <c r="CI6417" s="41"/>
      <c r="CJ6417" s="41"/>
      <c r="CK6417" s="41"/>
      <c r="CL6417" s="68"/>
      <c r="CM6417" s="41"/>
      <c r="CN6417" s="41"/>
      <c r="CO6417" s="39"/>
      <c r="CP6417" s="78"/>
    </row>
    <row r="6418" spans="1:94" s="38" customFormat="1" x14ac:dyDescent="0.25">
      <c r="A6418" s="38">
        <v>6415</v>
      </c>
      <c r="F6418" s="39"/>
      <c r="Q6418" s="39"/>
      <c r="R6418" s="40"/>
      <c r="S6418" s="40"/>
      <c r="T6418" s="39"/>
      <c r="AG6418" s="110"/>
      <c r="AH6418" s="94"/>
      <c r="AJ6418" s="97"/>
      <c r="AL6418" s="39"/>
      <c r="AP6418" s="39"/>
      <c r="AQ6418" s="77"/>
      <c r="AR6418" s="94"/>
      <c r="AT6418" s="97"/>
      <c r="BB6418" s="79"/>
      <c r="BC6418" s="94"/>
      <c r="BE6418" s="97"/>
      <c r="BF6418" s="97"/>
      <c r="BG6418" s="40"/>
      <c r="BK6418" s="40"/>
      <c r="BL6418" s="79"/>
      <c r="BM6418" s="94"/>
      <c r="BO6418" s="97"/>
      <c r="BQ6418" s="40"/>
      <c r="BR6418" s="94"/>
      <c r="BS6418" s="94"/>
      <c r="BT6418" s="94"/>
      <c r="BU6418" s="40"/>
      <c r="BV6418" s="82"/>
      <c r="BW6418" s="94"/>
      <c r="BX6418" s="48"/>
      <c r="BY6418" s="97"/>
      <c r="BZ6418" s="48"/>
      <c r="CA6418" s="40"/>
      <c r="CB6418" s="94"/>
      <c r="CC6418" s="94"/>
      <c r="CD6418" s="94"/>
      <c r="CE6418" s="40"/>
      <c r="CF6418" s="73"/>
      <c r="CG6418" s="41"/>
      <c r="CH6418" s="41"/>
      <c r="CI6418" s="41"/>
      <c r="CJ6418" s="41"/>
      <c r="CK6418" s="41"/>
      <c r="CL6418" s="68"/>
      <c r="CM6418" s="41"/>
      <c r="CN6418" s="41"/>
      <c r="CO6418" s="39"/>
      <c r="CP6418" s="78"/>
    </row>
    <row r="6419" spans="1:94" s="38" customFormat="1" x14ac:dyDescent="0.25">
      <c r="A6419" s="38">
        <v>6416</v>
      </c>
      <c r="F6419" s="39"/>
      <c r="Q6419" s="39"/>
      <c r="R6419" s="40"/>
      <c r="S6419" s="40"/>
      <c r="T6419" s="39"/>
      <c r="AG6419" s="110"/>
      <c r="AH6419" s="94"/>
      <c r="AJ6419" s="97"/>
      <c r="AL6419" s="39"/>
      <c r="AP6419" s="39"/>
      <c r="AQ6419" s="77"/>
      <c r="AR6419" s="94"/>
      <c r="AT6419" s="97"/>
      <c r="BB6419" s="79"/>
      <c r="BC6419" s="94"/>
      <c r="BE6419" s="97"/>
      <c r="BF6419" s="97"/>
      <c r="BG6419" s="40"/>
      <c r="BK6419" s="40"/>
      <c r="BL6419" s="79"/>
      <c r="BM6419" s="94"/>
      <c r="BO6419" s="97"/>
      <c r="BQ6419" s="40"/>
      <c r="BR6419" s="94"/>
      <c r="BS6419" s="94"/>
      <c r="BT6419" s="94"/>
      <c r="BU6419" s="40"/>
      <c r="BV6419" s="82"/>
      <c r="BW6419" s="94"/>
      <c r="BX6419" s="48"/>
      <c r="BY6419" s="97"/>
      <c r="BZ6419" s="48"/>
      <c r="CA6419" s="40"/>
      <c r="CB6419" s="94"/>
      <c r="CC6419" s="94"/>
      <c r="CD6419" s="94"/>
      <c r="CE6419" s="40"/>
      <c r="CF6419" s="73"/>
      <c r="CG6419" s="41"/>
      <c r="CH6419" s="41"/>
      <c r="CI6419" s="41"/>
      <c r="CJ6419" s="41"/>
      <c r="CK6419" s="41"/>
      <c r="CL6419" s="68"/>
      <c r="CM6419" s="41"/>
      <c r="CN6419" s="41"/>
      <c r="CO6419" s="39"/>
      <c r="CP6419" s="78"/>
    </row>
    <row r="6420" spans="1:94" s="38" customFormat="1" x14ac:dyDescent="0.25">
      <c r="A6420" s="38">
        <v>6417</v>
      </c>
      <c r="F6420" s="39"/>
      <c r="Q6420" s="39"/>
      <c r="R6420" s="40"/>
      <c r="S6420" s="40"/>
      <c r="T6420" s="39"/>
      <c r="AG6420" s="110"/>
      <c r="AH6420" s="94"/>
      <c r="AJ6420" s="97"/>
      <c r="AL6420" s="39"/>
      <c r="AP6420" s="39"/>
      <c r="AQ6420" s="77"/>
      <c r="AR6420" s="94"/>
      <c r="AT6420" s="97"/>
      <c r="BB6420" s="79"/>
      <c r="BC6420" s="94"/>
      <c r="BE6420" s="97"/>
      <c r="BF6420" s="97"/>
      <c r="BG6420" s="40"/>
      <c r="BK6420" s="40"/>
      <c r="BL6420" s="79"/>
      <c r="BM6420" s="94"/>
      <c r="BO6420" s="97"/>
      <c r="BQ6420" s="40"/>
      <c r="BR6420" s="94"/>
      <c r="BS6420" s="94"/>
      <c r="BT6420" s="94"/>
      <c r="BU6420" s="40"/>
      <c r="BV6420" s="82"/>
      <c r="BW6420" s="94"/>
      <c r="BX6420" s="48"/>
      <c r="BY6420" s="97"/>
      <c r="BZ6420" s="48"/>
      <c r="CA6420" s="40"/>
      <c r="CB6420" s="94"/>
      <c r="CC6420" s="94"/>
      <c r="CD6420" s="94"/>
      <c r="CE6420" s="40"/>
      <c r="CF6420" s="73"/>
      <c r="CG6420" s="41"/>
      <c r="CH6420" s="41"/>
      <c r="CI6420" s="41"/>
      <c r="CJ6420" s="41"/>
      <c r="CK6420" s="41"/>
      <c r="CL6420" s="68"/>
      <c r="CM6420" s="41"/>
      <c r="CN6420" s="41"/>
      <c r="CO6420" s="39"/>
      <c r="CP6420" s="78"/>
    </row>
    <row r="6421" spans="1:94" s="38" customFormat="1" x14ac:dyDescent="0.25">
      <c r="A6421" s="38">
        <v>6418</v>
      </c>
      <c r="F6421" s="39"/>
      <c r="Q6421" s="39"/>
      <c r="R6421" s="40"/>
      <c r="S6421" s="40"/>
      <c r="T6421" s="39"/>
      <c r="AG6421" s="110"/>
      <c r="AH6421" s="94"/>
      <c r="AJ6421" s="97"/>
      <c r="AL6421" s="39"/>
      <c r="AP6421" s="39"/>
      <c r="AQ6421" s="77"/>
      <c r="AR6421" s="94"/>
      <c r="AT6421" s="97"/>
      <c r="BB6421" s="79"/>
      <c r="BC6421" s="94"/>
      <c r="BE6421" s="97"/>
      <c r="BF6421" s="97"/>
      <c r="BG6421" s="40"/>
      <c r="BK6421" s="40"/>
      <c r="BL6421" s="79"/>
      <c r="BM6421" s="94"/>
      <c r="BO6421" s="97"/>
      <c r="BQ6421" s="40"/>
      <c r="BR6421" s="94"/>
      <c r="BS6421" s="94"/>
      <c r="BT6421" s="94"/>
      <c r="BU6421" s="40"/>
      <c r="BV6421" s="82"/>
      <c r="BW6421" s="94"/>
      <c r="BX6421" s="48"/>
      <c r="BY6421" s="97"/>
      <c r="BZ6421" s="48"/>
      <c r="CA6421" s="40"/>
      <c r="CB6421" s="94"/>
      <c r="CC6421" s="94"/>
      <c r="CD6421" s="94"/>
      <c r="CE6421" s="40"/>
      <c r="CF6421" s="73"/>
      <c r="CG6421" s="41"/>
      <c r="CH6421" s="41"/>
      <c r="CI6421" s="41"/>
      <c r="CJ6421" s="41"/>
      <c r="CK6421" s="41"/>
      <c r="CL6421" s="68"/>
      <c r="CM6421" s="41"/>
      <c r="CN6421" s="41"/>
      <c r="CO6421" s="39"/>
      <c r="CP6421" s="78"/>
    </row>
    <row r="6422" spans="1:94" s="38" customFormat="1" x14ac:dyDescent="0.25">
      <c r="A6422" s="38">
        <v>6419</v>
      </c>
      <c r="F6422" s="39"/>
      <c r="Q6422" s="39"/>
      <c r="R6422" s="40"/>
      <c r="S6422" s="40"/>
      <c r="T6422" s="39"/>
      <c r="AG6422" s="110"/>
      <c r="AH6422" s="94"/>
      <c r="AJ6422" s="97"/>
      <c r="AL6422" s="39"/>
      <c r="AP6422" s="39"/>
      <c r="AQ6422" s="77"/>
      <c r="AR6422" s="94"/>
      <c r="AT6422" s="97"/>
      <c r="BB6422" s="79"/>
      <c r="BC6422" s="94"/>
      <c r="BE6422" s="97"/>
      <c r="BF6422" s="97"/>
      <c r="BG6422" s="40"/>
      <c r="BK6422" s="40"/>
      <c r="BL6422" s="79"/>
      <c r="BM6422" s="94"/>
      <c r="BO6422" s="97"/>
      <c r="BQ6422" s="40"/>
      <c r="BR6422" s="94"/>
      <c r="BS6422" s="94"/>
      <c r="BT6422" s="94"/>
      <c r="BU6422" s="40"/>
      <c r="BV6422" s="82"/>
      <c r="BW6422" s="94"/>
      <c r="BX6422" s="48"/>
      <c r="BY6422" s="97"/>
      <c r="BZ6422" s="48"/>
      <c r="CA6422" s="40"/>
      <c r="CB6422" s="94"/>
      <c r="CC6422" s="94"/>
      <c r="CD6422" s="94"/>
      <c r="CE6422" s="40"/>
      <c r="CF6422" s="73"/>
      <c r="CG6422" s="41"/>
      <c r="CH6422" s="41"/>
      <c r="CI6422" s="41"/>
      <c r="CJ6422" s="41"/>
      <c r="CK6422" s="41"/>
      <c r="CL6422" s="68"/>
      <c r="CM6422" s="41"/>
      <c r="CN6422" s="41"/>
      <c r="CO6422" s="39"/>
      <c r="CP6422" s="78"/>
    </row>
    <row r="6423" spans="1:94" s="38" customFormat="1" x14ac:dyDescent="0.25">
      <c r="A6423" s="38">
        <v>6420</v>
      </c>
      <c r="F6423" s="39"/>
      <c r="Q6423" s="39"/>
      <c r="R6423" s="40"/>
      <c r="S6423" s="40"/>
      <c r="T6423" s="39"/>
      <c r="AG6423" s="110"/>
      <c r="AH6423" s="94"/>
      <c r="AJ6423" s="97"/>
      <c r="AL6423" s="39"/>
      <c r="AP6423" s="39"/>
      <c r="AQ6423" s="77"/>
      <c r="AR6423" s="94"/>
      <c r="AT6423" s="97"/>
      <c r="BB6423" s="79"/>
      <c r="BC6423" s="94"/>
      <c r="BE6423" s="97"/>
      <c r="BF6423" s="97"/>
      <c r="BG6423" s="40"/>
      <c r="BK6423" s="40"/>
      <c r="BL6423" s="79"/>
      <c r="BM6423" s="94"/>
      <c r="BO6423" s="97"/>
      <c r="BQ6423" s="40"/>
      <c r="BR6423" s="94"/>
      <c r="BS6423" s="94"/>
      <c r="BT6423" s="94"/>
      <c r="BU6423" s="40"/>
      <c r="BV6423" s="82"/>
      <c r="BW6423" s="94"/>
      <c r="BX6423" s="48"/>
      <c r="BY6423" s="97"/>
      <c r="BZ6423" s="48"/>
      <c r="CA6423" s="40"/>
      <c r="CB6423" s="94"/>
      <c r="CC6423" s="94"/>
      <c r="CD6423" s="94"/>
      <c r="CE6423" s="40"/>
      <c r="CF6423" s="73"/>
      <c r="CG6423" s="41"/>
      <c r="CH6423" s="41"/>
      <c r="CI6423" s="41"/>
      <c r="CJ6423" s="41"/>
      <c r="CK6423" s="41"/>
      <c r="CL6423" s="68"/>
      <c r="CM6423" s="41"/>
      <c r="CN6423" s="41"/>
      <c r="CO6423" s="39"/>
      <c r="CP6423" s="78"/>
    </row>
    <row r="6424" spans="1:94" s="38" customFormat="1" x14ac:dyDescent="0.25">
      <c r="A6424" s="38">
        <v>6421</v>
      </c>
      <c r="F6424" s="39"/>
      <c r="Q6424" s="39"/>
      <c r="R6424" s="40"/>
      <c r="S6424" s="40"/>
      <c r="T6424" s="39"/>
      <c r="AG6424" s="110"/>
      <c r="AH6424" s="94"/>
      <c r="AJ6424" s="97"/>
      <c r="AL6424" s="39"/>
      <c r="AP6424" s="39"/>
      <c r="AQ6424" s="77"/>
      <c r="AR6424" s="94"/>
      <c r="AT6424" s="97"/>
      <c r="BB6424" s="79"/>
      <c r="BC6424" s="94"/>
      <c r="BE6424" s="97"/>
      <c r="BF6424" s="97"/>
      <c r="BG6424" s="40"/>
      <c r="BK6424" s="40"/>
      <c r="BL6424" s="79"/>
      <c r="BM6424" s="94"/>
      <c r="BO6424" s="97"/>
      <c r="BQ6424" s="40"/>
      <c r="BR6424" s="94"/>
      <c r="BS6424" s="94"/>
      <c r="BT6424" s="94"/>
      <c r="BU6424" s="40"/>
      <c r="BV6424" s="82"/>
      <c r="BW6424" s="94"/>
      <c r="BX6424" s="48"/>
      <c r="BY6424" s="97"/>
      <c r="BZ6424" s="48"/>
      <c r="CA6424" s="40"/>
      <c r="CB6424" s="94"/>
      <c r="CC6424" s="94"/>
      <c r="CD6424" s="94"/>
      <c r="CE6424" s="40"/>
      <c r="CF6424" s="73"/>
      <c r="CG6424" s="41"/>
      <c r="CH6424" s="41"/>
      <c r="CI6424" s="41"/>
      <c r="CJ6424" s="41"/>
      <c r="CK6424" s="41"/>
      <c r="CL6424" s="68"/>
      <c r="CM6424" s="41"/>
      <c r="CN6424" s="41"/>
      <c r="CO6424" s="39"/>
      <c r="CP6424" s="78"/>
    </row>
    <row r="6425" spans="1:94" s="38" customFormat="1" x14ac:dyDescent="0.25">
      <c r="A6425" s="38">
        <v>6422</v>
      </c>
      <c r="F6425" s="39"/>
      <c r="Q6425" s="39"/>
      <c r="R6425" s="40"/>
      <c r="S6425" s="40"/>
      <c r="T6425" s="39"/>
      <c r="AG6425" s="110"/>
      <c r="AH6425" s="94"/>
      <c r="AJ6425" s="97"/>
      <c r="AL6425" s="39"/>
      <c r="AP6425" s="39"/>
      <c r="AQ6425" s="77"/>
      <c r="AR6425" s="94"/>
      <c r="AT6425" s="97"/>
      <c r="BB6425" s="79"/>
      <c r="BC6425" s="94"/>
      <c r="BE6425" s="97"/>
      <c r="BF6425" s="97"/>
      <c r="BG6425" s="40"/>
      <c r="BK6425" s="40"/>
      <c r="BL6425" s="79"/>
      <c r="BM6425" s="94"/>
      <c r="BO6425" s="97"/>
      <c r="BQ6425" s="40"/>
      <c r="BR6425" s="94"/>
      <c r="BS6425" s="94"/>
      <c r="BT6425" s="94"/>
      <c r="BU6425" s="40"/>
      <c r="BV6425" s="82"/>
      <c r="BW6425" s="94"/>
      <c r="BX6425" s="48"/>
      <c r="BY6425" s="97"/>
      <c r="BZ6425" s="48"/>
      <c r="CA6425" s="40"/>
      <c r="CB6425" s="94"/>
      <c r="CC6425" s="94"/>
      <c r="CD6425" s="94"/>
      <c r="CE6425" s="40"/>
      <c r="CF6425" s="73"/>
      <c r="CG6425" s="41"/>
      <c r="CH6425" s="41"/>
      <c r="CI6425" s="41"/>
      <c r="CJ6425" s="41"/>
      <c r="CK6425" s="41"/>
      <c r="CL6425" s="68"/>
      <c r="CM6425" s="41"/>
      <c r="CN6425" s="41"/>
      <c r="CO6425" s="39"/>
      <c r="CP6425" s="78"/>
    </row>
    <row r="6426" spans="1:94" s="38" customFormat="1" x14ac:dyDescent="0.25">
      <c r="A6426" s="38">
        <v>6423</v>
      </c>
      <c r="F6426" s="39"/>
      <c r="Q6426" s="39"/>
      <c r="R6426" s="40"/>
      <c r="S6426" s="40"/>
      <c r="T6426" s="39"/>
      <c r="AG6426" s="110"/>
      <c r="AH6426" s="94"/>
      <c r="AJ6426" s="97"/>
      <c r="AL6426" s="39"/>
      <c r="AP6426" s="39"/>
      <c r="AQ6426" s="77"/>
      <c r="AR6426" s="94"/>
      <c r="AT6426" s="97"/>
      <c r="BB6426" s="79"/>
      <c r="BC6426" s="94"/>
      <c r="BE6426" s="97"/>
      <c r="BF6426" s="97"/>
      <c r="BG6426" s="40"/>
      <c r="BK6426" s="40"/>
      <c r="BL6426" s="79"/>
      <c r="BM6426" s="94"/>
      <c r="BO6426" s="97"/>
      <c r="BQ6426" s="40"/>
      <c r="BR6426" s="94"/>
      <c r="BS6426" s="94"/>
      <c r="BT6426" s="94"/>
      <c r="BU6426" s="40"/>
      <c r="BV6426" s="82"/>
      <c r="BW6426" s="94"/>
      <c r="BX6426" s="48"/>
      <c r="BY6426" s="97"/>
      <c r="BZ6426" s="48"/>
      <c r="CA6426" s="40"/>
      <c r="CB6426" s="94"/>
      <c r="CC6426" s="94"/>
      <c r="CD6426" s="94"/>
      <c r="CE6426" s="40"/>
      <c r="CF6426" s="73"/>
      <c r="CG6426" s="41"/>
      <c r="CH6426" s="41"/>
      <c r="CI6426" s="41"/>
      <c r="CJ6426" s="41"/>
      <c r="CK6426" s="41"/>
      <c r="CL6426" s="68"/>
      <c r="CM6426" s="41"/>
      <c r="CN6426" s="41"/>
      <c r="CO6426" s="39"/>
      <c r="CP6426" s="78"/>
    </row>
    <row r="6427" spans="1:94" s="38" customFormat="1" x14ac:dyDescent="0.25">
      <c r="A6427" s="38">
        <v>6424</v>
      </c>
      <c r="F6427" s="39"/>
      <c r="Q6427" s="39"/>
      <c r="R6427" s="40"/>
      <c r="S6427" s="40"/>
      <c r="T6427" s="39"/>
      <c r="AG6427" s="110"/>
      <c r="AH6427" s="94"/>
      <c r="AJ6427" s="97"/>
      <c r="AL6427" s="39"/>
      <c r="AP6427" s="39"/>
      <c r="AQ6427" s="77"/>
      <c r="AR6427" s="94"/>
      <c r="AT6427" s="97"/>
      <c r="BB6427" s="79"/>
      <c r="BC6427" s="94"/>
      <c r="BE6427" s="97"/>
      <c r="BF6427" s="97"/>
      <c r="BG6427" s="40"/>
      <c r="BK6427" s="40"/>
      <c r="BL6427" s="79"/>
      <c r="BM6427" s="94"/>
      <c r="BO6427" s="97"/>
      <c r="BQ6427" s="40"/>
      <c r="BR6427" s="94"/>
      <c r="BS6427" s="94"/>
      <c r="BT6427" s="94"/>
      <c r="BU6427" s="40"/>
      <c r="BV6427" s="82"/>
      <c r="BW6427" s="94"/>
      <c r="BX6427" s="48"/>
      <c r="BY6427" s="97"/>
      <c r="BZ6427" s="48"/>
      <c r="CA6427" s="40"/>
      <c r="CB6427" s="94"/>
      <c r="CC6427" s="94"/>
      <c r="CD6427" s="94"/>
      <c r="CE6427" s="40"/>
      <c r="CF6427" s="73"/>
      <c r="CG6427" s="41"/>
      <c r="CH6427" s="41"/>
      <c r="CI6427" s="41"/>
      <c r="CJ6427" s="41"/>
      <c r="CK6427" s="41"/>
      <c r="CL6427" s="68"/>
      <c r="CM6427" s="41"/>
      <c r="CN6427" s="41"/>
      <c r="CO6427" s="39"/>
      <c r="CP6427" s="78"/>
    </row>
    <row r="6428" spans="1:94" s="38" customFormat="1" x14ac:dyDescent="0.25">
      <c r="A6428" s="38">
        <v>6425</v>
      </c>
      <c r="F6428" s="39"/>
      <c r="Q6428" s="39"/>
      <c r="R6428" s="40"/>
      <c r="S6428" s="40"/>
      <c r="T6428" s="39"/>
      <c r="AG6428" s="110"/>
      <c r="AH6428" s="94"/>
      <c r="AJ6428" s="97"/>
      <c r="AL6428" s="39"/>
      <c r="AP6428" s="39"/>
      <c r="AQ6428" s="77"/>
      <c r="AR6428" s="94"/>
      <c r="AT6428" s="97"/>
      <c r="BB6428" s="79"/>
      <c r="BC6428" s="94"/>
      <c r="BE6428" s="97"/>
      <c r="BF6428" s="97"/>
      <c r="BG6428" s="40"/>
      <c r="BK6428" s="40"/>
      <c r="BL6428" s="79"/>
      <c r="BM6428" s="94"/>
      <c r="BO6428" s="97"/>
      <c r="BQ6428" s="40"/>
      <c r="BR6428" s="94"/>
      <c r="BS6428" s="94"/>
      <c r="BT6428" s="94"/>
      <c r="BU6428" s="40"/>
      <c r="BV6428" s="82"/>
      <c r="BW6428" s="94"/>
      <c r="BX6428" s="48"/>
      <c r="BY6428" s="97"/>
      <c r="BZ6428" s="48"/>
      <c r="CA6428" s="40"/>
      <c r="CB6428" s="94"/>
      <c r="CC6428" s="94"/>
      <c r="CD6428" s="94"/>
      <c r="CE6428" s="40"/>
      <c r="CF6428" s="73"/>
      <c r="CG6428" s="41"/>
      <c r="CH6428" s="41"/>
      <c r="CI6428" s="41"/>
      <c r="CJ6428" s="41"/>
      <c r="CK6428" s="41"/>
      <c r="CL6428" s="68"/>
      <c r="CM6428" s="41"/>
      <c r="CN6428" s="41"/>
      <c r="CO6428" s="39"/>
      <c r="CP6428" s="78"/>
    </row>
    <row r="6429" spans="1:94" s="38" customFormat="1" x14ac:dyDescent="0.25">
      <c r="A6429" s="38">
        <v>6426</v>
      </c>
      <c r="F6429" s="39"/>
      <c r="Q6429" s="39"/>
      <c r="R6429" s="40"/>
      <c r="S6429" s="40"/>
      <c r="T6429" s="39"/>
      <c r="AG6429" s="110"/>
      <c r="AH6429" s="94"/>
      <c r="AJ6429" s="97"/>
      <c r="AL6429" s="39"/>
      <c r="AP6429" s="39"/>
      <c r="AQ6429" s="77"/>
      <c r="AR6429" s="94"/>
      <c r="AT6429" s="97"/>
      <c r="BB6429" s="79"/>
      <c r="BC6429" s="94"/>
      <c r="BE6429" s="97"/>
      <c r="BF6429" s="97"/>
      <c r="BG6429" s="40"/>
      <c r="BK6429" s="40"/>
      <c r="BL6429" s="79"/>
      <c r="BM6429" s="94"/>
      <c r="BO6429" s="97"/>
      <c r="BQ6429" s="40"/>
      <c r="BR6429" s="94"/>
      <c r="BS6429" s="94"/>
      <c r="BT6429" s="94"/>
      <c r="BU6429" s="40"/>
      <c r="BV6429" s="82"/>
      <c r="BW6429" s="94"/>
      <c r="BX6429" s="48"/>
      <c r="BY6429" s="97"/>
      <c r="BZ6429" s="48"/>
      <c r="CA6429" s="40"/>
      <c r="CB6429" s="94"/>
      <c r="CC6429" s="94"/>
      <c r="CD6429" s="94"/>
      <c r="CE6429" s="40"/>
      <c r="CF6429" s="73"/>
      <c r="CG6429" s="41"/>
      <c r="CH6429" s="41"/>
      <c r="CI6429" s="41"/>
      <c r="CJ6429" s="41"/>
      <c r="CK6429" s="41"/>
      <c r="CL6429" s="68"/>
      <c r="CM6429" s="41"/>
      <c r="CN6429" s="41"/>
      <c r="CO6429" s="39"/>
      <c r="CP6429" s="78"/>
    </row>
    <row r="6430" spans="1:94" s="38" customFormat="1" x14ac:dyDescent="0.25">
      <c r="A6430" s="38">
        <v>6427</v>
      </c>
      <c r="F6430" s="39"/>
      <c r="Q6430" s="39"/>
      <c r="R6430" s="40"/>
      <c r="S6430" s="40"/>
      <c r="T6430" s="39"/>
      <c r="AG6430" s="110"/>
      <c r="AH6430" s="94"/>
      <c r="AJ6430" s="97"/>
      <c r="AL6430" s="39"/>
      <c r="AP6430" s="39"/>
      <c r="AQ6430" s="77"/>
      <c r="AR6430" s="94"/>
      <c r="AT6430" s="97"/>
      <c r="BB6430" s="79"/>
      <c r="BC6430" s="94"/>
      <c r="BE6430" s="97"/>
      <c r="BF6430" s="97"/>
      <c r="BG6430" s="40"/>
      <c r="BK6430" s="40"/>
      <c r="BL6430" s="79"/>
      <c r="BM6430" s="94"/>
      <c r="BO6430" s="97"/>
      <c r="BQ6430" s="40"/>
      <c r="BR6430" s="94"/>
      <c r="BS6430" s="94"/>
      <c r="BT6430" s="94"/>
      <c r="BU6430" s="40"/>
      <c r="BV6430" s="82"/>
      <c r="BW6430" s="94"/>
      <c r="BX6430" s="48"/>
      <c r="BY6430" s="97"/>
      <c r="BZ6430" s="48"/>
      <c r="CA6430" s="40"/>
      <c r="CB6430" s="94"/>
      <c r="CC6430" s="94"/>
      <c r="CD6430" s="94"/>
      <c r="CE6430" s="40"/>
      <c r="CF6430" s="73"/>
      <c r="CG6430" s="41"/>
      <c r="CH6430" s="41"/>
      <c r="CI6430" s="41"/>
      <c r="CJ6430" s="41"/>
      <c r="CK6430" s="41"/>
      <c r="CL6430" s="68"/>
      <c r="CM6430" s="41"/>
      <c r="CN6430" s="41"/>
      <c r="CO6430" s="39"/>
      <c r="CP6430" s="78"/>
    </row>
    <row r="6431" spans="1:94" s="38" customFormat="1" x14ac:dyDescent="0.25">
      <c r="A6431" s="38">
        <v>6428</v>
      </c>
      <c r="F6431" s="39"/>
      <c r="Q6431" s="39"/>
      <c r="R6431" s="40"/>
      <c r="S6431" s="40"/>
      <c r="T6431" s="39"/>
      <c r="AG6431" s="110"/>
      <c r="AH6431" s="94"/>
      <c r="AJ6431" s="97"/>
      <c r="AL6431" s="39"/>
      <c r="AP6431" s="39"/>
      <c r="AQ6431" s="77"/>
      <c r="AR6431" s="94"/>
      <c r="AT6431" s="97"/>
      <c r="BB6431" s="79"/>
      <c r="BC6431" s="94"/>
      <c r="BE6431" s="97"/>
      <c r="BF6431" s="97"/>
      <c r="BG6431" s="40"/>
      <c r="BK6431" s="40"/>
      <c r="BL6431" s="79"/>
      <c r="BM6431" s="94"/>
      <c r="BO6431" s="97"/>
      <c r="BQ6431" s="40"/>
      <c r="BR6431" s="94"/>
      <c r="BS6431" s="94"/>
      <c r="BT6431" s="94"/>
      <c r="BU6431" s="40"/>
      <c r="BV6431" s="82"/>
      <c r="BW6431" s="94"/>
      <c r="BX6431" s="48"/>
      <c r="BY6431" s="97"/>
      <c r="BZ6431" s="48"/>
      <c r="CA6431" s="40"/>
      <c r="CB6431" s="94"/>
      <c r="CC6431" s="94"/>
      <c r="CD6431" s="94"/>
      <c r="CE6431" s="40"/>
      <c r="CF6431" s="73"/>
      <c r="CG6431" s="41"/>
      <c r="CH6431" s="41"/>
      <c r="CI6431" s="41"/>
      <c r="CJ6431" s="41"/>
      <c r="CK6431" s="41"/>
      <c r="CL6431" s="68"/>
      <c r="CM6431" s="41"/>
      <c r="CN6431" s="41"/>
      <c r="CO6431" s="39"/>
      <c r="CP6431" s="78"/>
    </row>
    <row r="6432" spans="1:94" s="38" customFormat="1" x14ac:dyDescent="0.25">
      <c r="A6432" s="38">
        <v>6429</v>
      </c>
      <c r="F6432" s="39"/>
      <c r="Q6432" s="39"/>
      <c r="R6432" s="40"/>
      <c r="S6432" s="40"/>
      <c r="T6432" s="39"/>
      <c r="AG6432" s="110"/>
      <c r="AH6432" s="94"/>
      <c r="AJ6432" s="97"/>
      <c r="AL6432" s="39"/>
      <c r="AP6432" s="39"/>
      <c r="AQ6432" s="77"/>
      <c r="AR6432" s="94"/>
      <c r="AT6432" s="97"/>
      <c r="BB6432" s="79"/>
      <c r="BC6432" s="94"/>
      <c r="BE6432" s="97"/>
      <c r="BF6432" s="97"/>
      <c r="BG6432" s="40"/>
      <c r="BK6432" s="40"/>
      <c r="BL6432" s="79"/>
      <c r="BM6432" s="94"/>
      <c r="BO6432" s="97"/>
      <c r="BQ6432" s="40"/>
      <c r="BR6432" s="94"/>
      <c r="BS6432" s="94"/>
      <c r="BT6432" s="94"/>
      <c r="BU6432" s="40"/>
      <c r="BV6432" s="82"/>
      <c r="BW6432" s="94"/>
      <c r="BX6432" s="48"/>
      <c r="BY6432" s="97"/>
      <c r="BZ6432" s="48"/>
      <c r="CA6432" s="40"/>
      <c r="CB6432" s="94"/>
      <c r="CC6432" s="94"/>
      <c r="CD6432" s="94"/>
      <c r="CE6432" s="40"/>
      <c r="CF6432" s="73"/>
      <c r="CG6432" s="41"/>
      <c r="CH6432" s="41"/>
      <c r="CI6432" s="41"/>
      <c r="CJ6432" s="41"/>
      <c r="CK6432" s="41"/>
      <c r="CL6432" s="68"/>
      <c r="CM6432" s="41"/>
      <c r="CN6432" s="41"/>
      <c r="CO6432" s="39"/>
      <c r="CP6432" s="78"/>
    </row>
    <row r="6433" spans="1:94" s="38" customFormat="1" x14ac:dyDescent="0.25">
      <c r="A6433" s="38">
        <v>6430</v>
      </c>
      <c r="F6433" s="39"/>
      <c r="Q6433" s="39"/>
      <c r="R6433" s="40"/>
      <c r="S6433" s="40"/>
      <c r="T6433" s="39"/>
      <c r="AG6433" s="110"/>
      <c r="AH6433" s="94"/>
      <c r="AJ6433" s="97"/>
      <c r="AL6433" s="39"/>
      <c r="AP6433" s="39"/>
      <c r="AQ6433" s="77"/>
      <c r="AR6433" s="94"/>
      <c r="AT6433" s="97"/>
      <c r="BB6433" s="79"/>
      <c r="BC6433" s="94"/>
      <c r="BE6433" s="97"/>
      <c r="BF6433" s="97"/>
      <c r="BG6433" s="40"/>
      <c r="BK6433" s="40"/>
      <c r="BL6433" s="79"/>
      <c r="BM6433" s="94"/>
      <c r="BO6433" s="97"/>
      <c r="BQ6433" s="40"/>
      <c r="BR6433" s="94"/>
      <c r="BS6433" s="94"/>
      <c r="BT6433" s="94"/>
      <c r="BU6433" s="40"/>
      <c r="BV6433" s="82"/>
      <c r="BW6433" s="94"/>
      <c r="BX6433" s="48"/>
      <c r="BY6433" s="97"/>
      <c r="BZ6433" s="48"/>
      <c r="CA6433" s="40"/>
      <c r="CB6433" s="94"/>
      <c r="CC6433" s="94"/>
      <c r="CD6433" s="94"/>
      <c r="CE6433" s="40"/>
      <c r="CF6433" s="73"/>
      <c r="CG6433" s="41"/>
      <c r="CH6433" s="41"/>
      <c r="CI6433" s="41"/>
      <c r="CJ6433" s="41"/>
      <c r="CK6433" s="41"/>
      <c r="CL6433" s="68"/>
      <c r="CM6433" s="41"/>
      <c r="CN6433" s="41"/>
      <c r="CO6433" s="39"/>
      <c r="CP6433" s="78"/>
    </row>
    <row r="6434" spans="1:94" s="38" customFormat="1" x14ac:dyDescent="0.25">
      <c r="A6434" s="38">
        <v>6431</v>
      </c>
      <c r="F6434" s="39"/>
      <c r="Q6434" s="39"/>
      <c r="R6434" s="40"/>
      <c r="S6434" s="40"/>
      <c r="T6434" s="39"/>
      <c r="AG6434" s="110"/>
      <c r="AH6434" s="94"/>
      <c r="AJ6434" s="97"/>
      <c r="AL6434" s="39"/>
      <c r="AP6434" s="39"/>
      <c r="AQ6434" s="77"/>
      <c r="AR6434" s="94"/>
      <c r="AT6434" s="97"/>
      <c r="BB6434" s="79"/>
      <c r="BC6434" s="94"/>
      <c r="BE6434" s="97"/>
      <c r="BF6434" s="97"/>
      <c r="BG6434" s="40"/>
      <c r="BK6434" s="40"/>
      <c r="BL6434" s="79"/>
      <c r="BM6434" s="94"/>
      <c r="BO6434" s="97"/>
      <c r="BQ6434" s="40"/>
      <c r="BR6434" s="94"/>
      <c r="BS6434" s="94"/>
      <c r="BT6434" s="94"/>
      <c r="BU6434" s="40"/>
      <c r="BV6434" s="82"/>
      <c r="BW6434" s="94"/>
      <c r="BX6434" s="48"/>
      <c r="BY6434" s="97"/>
      <c r="BZ6434" s="48"/>
      <c r="CA6434" s="40"/>
      <c r="CB6434" s="94"/>
      <c r="CC6434" s="94"/>
      <c r="CD6434" s="94"/>
      <c r="CE6434" s="40"/>
      <c r="CF6434" s="73"/>
      <c r="CG6434" s="41"/>
      <c r="CH6434" s="41"/>
      <c r="CI6434" s="41"/>
      <c r="CJ6434" s="41"/>
      <c r="CK6434" s="41"/>
      <c r="CL6434" s="68"/>
      <c r="CM6434" s="41"/>
      <c r="CN6434" s="41"/>
      <c r="CO6434" s="39"/>
      <c r="CP6434" s="78"/>
    </row>
    <row r="6435" spans="1:94" s="38" customFormat="1" x14ac:dyDescent="0.25">
      <c r="A6435" s="38">
        <v>6432</v>
      </c>
      <c r="F6435" s="39"/>
      <c r="Q6435" s="39"/>
      <c r="R6435" s="40"/>
      <c r="S6435" s="40"/>
      <c r="T6435" s="39"/>
      <c r="AG6435" s="110"/>
      <c r="AH6435" s="94"/>
      <c r="AJ6435" s="97"/>
      <c r="AL6435" s="39"/>
      <c r="AP6435" s="39"/>
      <c r="AQ6435" s="77"/>
      <c r="AR6435" s="94"/>
      <c r="AT6435" s="97"/>
      <c r="BB6435" s="79"/>
      <c r="BC6435" s="94"/>
      <c r="BE6435" s="97"/>
      <c r="BF6435" s="97"/>
      <c r="BG6435" s="40"/>
      <c r="BK6435" s="40"/>
      <c r="BL6435" s="79"/>
      <c r="BM6435" s="94"/>
      <c r="BO6435" s="97"/>
      <c r="BQ6435" s="40"/>
      <c r="BR6435" s="94"/>
      <c r="BS6435" s="94"/>
      <c r="BT6435" s="94"/>
      <c r="BU6435" s="40"/>
      <c r="BV6435" s="82"/>
      <c r="BW6435" s="94"/>
      <c r="BX6435" s="48"/>
      <c r="BY6435" s="97"/>
      <c r="BZ6435" s="48"/>
      <c r="CA6435" s="40"/>
      <c r="CB6435" s="94"/>
      <c r="CC6435" s="94"/>
      <c r="CD6435" s="94"/>
      <c r="CE6435" s="40"/>
      <c r="CF6435" s="73"/>
      <c r="CG6435" s="41"/>
      <c r="CH6435" s="41"/>
      <c r="CI6435" s="41"/>
      <c r="CJ6435" s="41"/>
      <c r="CK6435" s="41"/>
      <c r="CL6435" s="68"/>
      <c r="CM6435" s="41"/>
      <c r="CN6435" s="41"/>
      <c r="CO6435" s="39"/>
      <c r="CP6435" s="78"/>
    </row>
    <row r="6436" spans="1:94" s="38" customFormat="1" x14ac:dyDescent="0.25">
      <c r="A6436" s="38">
        <v>6433</v>
      </c>
      <c r="F6436" s="39"/>
      <c r="Q6436" s="39"/>
      <c r="R6436" s="40"/>
      <c r="S6436" s="40"/>
      <c r="T6436" s="39"/>
      <c r="AG6436" s="110"/>
      <c r="AH6436" s="94"/>
      <c r="AJ6436" s="97"/>
      <c r="AL6436" s="39"/>
      <c r="AP6436" s="39"/>
      <c r="AQ6436" s="77"/>
      <c r="AR6436" s="94"/>
      <c r="AT6436" s="97"/>
      <c r="BB6436" s="79"/>
      <c r="BC6436" s="94"/>
      <c r="BE6436" s="97"/>
      <c r="BF6436" s="97"/>
      <c r="BG6436" s="40"/>
      <c r="BK6436" s="40"/>
      <c r="BL6436" s="79"/>
      <c r="BM6436" s="94"/>
      <c r="BO6436" s="97"/>
      <c r="BQ6436" s="40"/>
      <c r="BR6436" s="94"/>
      <c r="BS6436" s="94"/>
      <c r="BT6436" s="94"/>
      <c r="BU6436" s="40"/>
      <c r="BV6436" s="82"/>
      <c r="BW6436" s="94"/>
      <c r="BX6436" s="48"/>
      <c r="BY6436" s="97"/>
      <c r="BZ6436" s="48"/>
      <c r="CA6436" s="40"/>
      <c r="CB6436" s="94"/>
      <c r="CC6436" s="94"/>
      <c r="CD6436" s="94"/>
      <c r="CE6436" s="40"/>
      <c r="CF6436" s="73"/>
      <c r="CG6436" s="41"/>
      <c r="CH6436" s="41"/>
      <c r="CI6436" s="41"/>
      <c r="CJ6436" s="41"/>
      <c r="CK6436" s="41"/>
      <c r="CL6436" s="68"/>
      <c r="CM6436" s="41"/>
      <c r="CN6436" s="41"/>
      <c r="CO6436" s="39"/>
      <c r="CP6436" s="78"/>
    </row>
    <row r="6437" spans="1:94" s="38" customFormat="1" x14ac:dyDescent="0.25">
      <c r="A6437" s="38">
        <v>6434</v>
      </c>
      <c r="F6437" s="39"/>
      <c r="Q6437" s="39"/>
      <c r="R6437" s="40"/>
      <c r="S6437" s="40"/>
      <c r="T6437" s="39"/>
      <c r="AG6437" s="110"/>
      <c r="AH6437" s="94"/>
      <c r="AJ6437" s="97"/>
      <c r="AL6437" s="39"/>
      <c r="AP6437" s="39"/>
      <c r="AQ6437" s="77"/>
      <c r="AR6437" s="94"/>
      <c r="AT6437" s="97"/>
      <c r="BB6437" s="79"/>
      <c r="BC6437" s="94"/>
      <c r="BE6437" s="97"/>
      <c r="BF6437" s="97"/>
      <c r="BG6437" s="40"/>
      <c r="BK6437" s="40"/>
      <c r="BL6437" s="79"/>
      <c r="BM6437" s="94"/>
      <c r="BO6437" s="97"/>
      <c r="BQ6437" s="40"/>
      <c r="BR6437" s="94"/>
      <c r="BS6437" s="94"/>
      <c r="BT6437" s="94"/>
      <c r="BU6437" s="40"/>
      <c r="BV6437" s="82"/>
      <c r="BW6437" s="94"/>
      <c r="BX6437" s="48"/>
      <c r="BY6437" s="97"/>
      <c r="BZ6437" s="48"/>
      <c r="CA6437" s="40"/>
      <c r="CB6437" s="94"/>
      <c r="CC6437" s="94"/>
      <c r="CD6437" s="94"/>
      <c r="CE6437" s="40"/>
      <c r="CF6437" s="73"/>
      <c r="CG6437" s="41"/>
      <c r="CH6437" s="41"/>
      <c r="CI6437" s="41"/>
      <c r="CJ6437" s="41"/>
      <c r="CK6437" s="41"/>
      <c r="CL6437" s="68"/>
      <c r="CM6437" s="41"/>
      <c r="CN6437" s="41"/>
      <c r="CO6437" s="39"/>
      <c r="CP6437" s="78"/>
    </row>
    <row r="6438" spans="1:94" s="38" customFormat="1" x14ac:dyDescent="0.25">
      <c r="A6438" s="38">
        <v>6435</v>
      </c>
      <c r="F6438" s="39"/>
      <c r="Q6438" s="39"/>
      <c r="R6438" s="40"/>
      <c r="S6438" s="40"/>
      <c r="T6438" s="39"/>
      <c r="AG6438" s="110"/>
      <c r="AH6438" s="94"/>
      <c r="AJ6438" s="97"/>
      <c r="AL6438" s="39"/>
      <c r="AP6438" s="39"/>
      <c r="AQ6438" s="77"/>
      <c r="AR6438" s="94"/>
      <c r="AT6438" s="97"/>
      <c r="BB6438" s="79"/>
      <c r="BC6438" s="94"/>
      <c r="BE6438" s="97"/>
      <c r="BF6438" s="97"/>
      <c r="BG6438" s="40"/>
      <c r="BK6438" s="40"/>
      <c r="BL6438" s="79"/>
      <c r="BM6438" s="94"/>
      <c r="BO6438" s="97"/>
      <c r="BQ6438" s="40"/>
      <c r="BR6438" s="94"/>
      <c r="BS6438" s="94"/>
      <c r="BT6438" s="94"/>
      <c r="BU6438" s="40"/>
      <c r="BV6438" s="82"/>
      <c r="BW6438" s="94"/>
      <c r="BX6438" s="48"/>
      <c r="BY6438" s="97"/>
      <c r="BZ6438" s="48"/>
      <c r="CA6438" s="40"/>
      <c r="CB6438" s="94"/>
      <c r="CC6438" s="94"/>
      <c r="CD6438" s="94"/>
      <c r="CE6438" s="40"/>
      <c r="CF6438" s="73"/>
      <c r="CG6438" s="41"/>
      <c r="CH6438" s="41"/>
      <c r="CI6438" s="41"/>
      <c r="CJ6438" s="41"/>
      <c r="CK6438" s="41"/>
      <c r="CL6438" s="68"/>
      <c r="CM6438" s="41"/>
      <c r="CN6438" s="41"/>
      <c r="CO6438" s="39"/>
      <c r="CP6438" s="78"/>
    </row>
    <row r="6439" spans="1:94" s="38" customFormat="1" x14ac:dyDescent="0.25">
      <c r="A6439" s="38">
        <v>6436</v>
      </c>
      <c r="F6439" s="39"/>
      <c r="Q6439" s="39"/>
      <c r="R6439" s="40"/>
      <c r="S6439" s="40"/>
      <c r="T6439" s="39"/>
      <c r="AG6439" s="110"/>
      <c r="AH6439" s="94"/>
      <c r="AJ6439" s="97"/>
      <c r="AL6439" s="39"/>
      <c r="AP6439" s="39"/>
      <c r="AQ6439" s="77"/>
      <c r="AR6439" s="94"/>
      <c r="AT6439" s="97"/>
      <c r="BB6439" s="79"/>
      <c r="BC6439" s="94"/>
      <c r="BE6439" s="97"/>
      <c r="BF6439" s="97"/>
      <c r="BG6439" s="40"/>
      <c r="BK6439" s="40"/>
      <c r="BL6439" s="79"/>
      <c r="BM6439" s="94"/>
      <c r="BO6439" s="97"/>
      <c r="BQ6439" s="40"/>
      <c r="BR6439" s="94"/>
      <c r="BS6439" s="94"/>
      <c r="BT6439" s="94"/>
      <c r="BU6439" s="40"/>
      <c r="BV6439" s="82"/>
      <c r="BW6439" s="94"/>
      <c r="BX6439" s="48"/>
      <c r="BY6439" s="97"/>
      <c r="BZ6439" s="48"/>
      <c r="CA6439" s="40"/>
      <c r="CB6439" s="94"/>
      <c r="CC6439" s="94"/>
      <c r="CD6439" s="94"/>
      <c r="CE6439" s="40"/>
      <c r="CF6439" s="73"/>
      <c r="CG6439" s="41"/>
      <c r="CH6439" s="41"/>
      <c r="CI6439" s="41"/>
      <c r="CJ6439" s="41"/>
      <c r="CK6439" s="41"/>
      <c r="CL6439" s="68"/>
      <c r="CM6439" s="41"/>
      <c r="CN6439" s="41"/>
      <c r="CO6439" s="39"/>
      <c r="CP6439" s="78"/>
    </row>
    <row r="6440" spans="1:94" s="38" customFormat="1" x14ac:dyDescent="0.25">
      <c r="A6440" s="38">
        <v>6437</v>
      </c>
      <c r="F6440" s="39"/>
      <c r="Q6440" s="39"/>
      <c r="R6440" s="40"/>
      <c r="S6440" s="40"/>
      <c r="T6440" s="39"/>
      <c r="AG6440" s="110"/>
      <c r="AH6440" s="94"/>
      <c r="AJ6440" s="97"/>
      <c r="AL6440" s="39"/>
      <c r="AP6440" s="39"/>
      <c r="AQ6440" s="77"/>
      <c r="AR6440" s="94"/>
      <c r="AT6440" s="97"/>
      <c r="BB6440" s="79"/>
      <c r="BC6440" s="94"/>
      <c r="BE6440" s="97"/>
      <c r="BF6440" s="97"/>
      <c r="BG6440" s="40"/>
      <c r="BK6440" s="40"/>
      <c r="BL6440" s="79"/>
      <c r="BM6440" s="94"/>
      <c r="BO6440" s="97"/>
      <c r="BQ6440" s="40"/>
      <c r="BR6440" s="94"/>
      <c r="BS6440" s="94"/>
      <c r="BT6440" s="94"/>
      <c r="BU6440" s="40"/>
      <c r="BV6440" s="82"/>
      <c r="BW6440" s="94"/>
      <c r="BX6440" s="48"/>
      <c r="BY6440" s="97"/>
      <c r="BZ6440" s="48"/>
      <c r="CA6440" s="40"/>
      <c r="CB6440" s="94"/>
      <c r="CC6440" s="94"/>
      <c r="CD6440" s="94"/>
      <c r="CE6440" s="40"/>
      <c r="CF6440" s="73"/>
      <c r="CG6440" s="41"/>
      <c r="CH6440" s="41"/>
      <c r="CI6440" s="41"/>
      <c r="CJ6440" s="41"/>
      <c r="CK6440" s="41"/>
      <c r="CL6440" s="68"/>
      <c r="CM6440" s="41"/>
      <c r="CN6440" s="41"/>
      <c r="CO6440" s="39"/>
      <c r="CP6440" s="78"/>
    </row>
    <row r="6441" spans="1:94" s="38" customFormat="1" x14ac:dyDescent="0.25">
      <c r="A6441" s="38">
        <v>6438</v>
      </c>
      <c r="F6441" s="39"/>
      <c r="Q6441" s="39"/>
      <c r="R6441" s="40"/>
      <c r="S6441" s="40"/>
      <c r="T6441" s="39"/>
      <c r="AG6441" s="110"/>
      <c r="AH6441" s="94"/>
      <c r="AJ6441" s="97"/>
      <c r="AL6441" s="39"/>
      <c r="AP6441" s="39"/>
      <c r="AQ6441" s="77"/>
      <c r="AR6441" s="94"/>
      <c r="AT6441" s="97"/>
      <c r="BB6441" s="79"/>
      <c r="BC6441" s="94"/>
      <c r="BE6441" s="97"/>
      <c r="BF6441" s="97"/>
      <c r="BG6441" s="40"/>
      <c r="BK6441" s="40"/>
      <c r="BL6441" s="79"/>
      <c r="BM6441" s="94"/>
      <c r="BO6441" s="97"/>
      <c r="BQ6441" s="40"/>
      <c r="BR6441" s="94"/>
      <c r="BS6441" s="94"/>
      <c r="BT6441" s="94"/>
      <c r="BU6441" s="40"/>
      <c r="BV6441" s="82"/>
      <c r="BW6441" s="94"/>
      <c r="BX6441" s="48"/>
      <c r="BY6441" s="97"/>
      <c r="BZ6441" s="48"/>
      <c r="CA6441" s="40"/>
      <c r="CB6441" s="94"/>
      <c r="CC6441" s="94"/>
      <c r="CD6441" s="94"/>
      <c r="CE6441" s="40"/>
      <c r="CF6441" s="73"/>
      <c r="CG6441" s="41"/>
      <c r="CH6441" s="41"/>
      <c r="CI6441" s="41"/>
      <c r="CJ6441" s="41"/>
      <c r="CK6441" s="41"/>
      <c r="CL6441" s="68"/>
      <c r="CM6441" s="41"/>
      <c r="CN6441" s="41"/>
      <c r="CO6441" s="39"/>
      <c r="CP6441" s="78"/>
    </row>
    <row r="6442" spans="1:94" s="38" customFormat="1" x14ac:dyDescent="0.25">
      <c r="A6442" s="38">
        <v>6439</v>
      </c>
      <c r="F6442" s="39"/>
      <c r="Q6442" s="39"/>
      <c r="R6442" s="40"/>
      <c r="S6442" s="40"/>
      <c r="T6442" s="39"/>
      <c r="AG6442" s="110"/>
      <c r="AH6442" s="94"/>
      <c r="AJ6442" s="97"/>
      <c r="AL6442" s="39"/>
      <c r="AP6442" s="39"/>
      <c r="AQ6442" s="77"/>
      <c r="AR6442" s="94"/>
      <c r="AT6442" s="97"/>
      <c r="BB6442" s="79"/>
      <c r="BC6442" s="94"/>
      <c r="BE6442" s="97"/>
      <c r="BF6442" s="97"/>
      <c r="BG6442" s="40"/>
      <c r="BK6442" s="40"/>
      <c r="BL6442" s="79"/>
      <c r="BM6442" s="94"/>
      <c r="BO6442" s="97"/>
      <c r="BQ6442" s="40"/>
      <c r="BR6442" s="94"/>
      <c r="BS6442" s="94"/>
      <c r="BT6442" s="94"/>
      <c r="BU6442" s="40"/>
      <c r="BV6442" s="82"/>
      <c r="BW6442" s="94"/>
      <c r="BX6442" s="48"/>
      <c r="BY6442" s="97"/>
      <c r="BZ6442" s="48"/>
      <c r="CA6442" s="40"/>
      <c r="CB6442" s="94"/>
      <c r="CC6442" s="94"/>
      <c r="CD6442" s="94"/>
      <c r="CE6442" s="40"/>
      <c r="CF6442" s="73"/>
      <c r="CG6442" s="41"/>
      <c r="CH6442" s="41"/>
      <c r="CI6442" s="41"/>
      <c r="CJ6442" s="41"/>
      <c r="CK6442" s="41"/>
      <c r="CL6442" s="68"/>
      <c r="CM6442" s="41"/>
      <c r="CN6442" s="41"/>
      <c r="CO6442" s="39"/>
      <c r="CP6442" s="78"/>
    </row>
    <row r="6443" spans="1:94" s="38" customFormat="1" x14ac:dyDescent="0.25">
      <c r="A6443" s="38">
        <v>6440</v>
      </c>
      <c r="F6443" s="39"/>
      <c r="Q6443" s="39"/>
      <c r="R6443" s="40"/>
      <c r="S6443" s="40"/>
      <c r="T6443" s="39"/>
      <c r="AG6443" s="110"/>
      <c r="AH6443" s="94"/>
      <c r="AJ6443" s="97"/>
      <c r="AL6443" s="39"/>
      <c r="AP6443" s="39"/>
      <c r="AQ6443" s="77"/>
      <c r="AR6443" s="94"/>
      <c r="AT6443" s="97"/>
      <c r="BB6443" s="79"/>
      <c r="BC6443" s="94"/>
      <c r="BE6443" s="97"/>
      <c r="BF6443" s="97"/>
      <c r="BG6443" s="40"/>
      <c r="BK6443" s="40"/>
      <c r="BL6443" s="79"/>
      <c r="BM6443" s="94"/>
      <c r="BO6443" s="97"/>
      <c r="BQ6443" s="40"/>
      <c r="BR6443" s="94"/>
      <c r="BS6443" s="94"/>
      <c r="BT6443" s="94"/>
      <c r="BU6443" s="40"/>
      <c r="BV6443" s="82"/>
      <c r="BW6443" s="94"/>
      <c r="BX6443" s="48"/>
      <c r="BY6443" s="97"/>
      <c r="BZ6443" s="48"/>
      <c r="CA6443" s="40"/>
      <c r="CB6443" s="94"/>
      <c r="CC6443" s="94"/>
      <c r="CD6443" s="94"/>
      <c r="CE6443" s="40"/>
      <c r="CF6443" s="73"/>
      <c r="CG6443" s="41"/>
      <c r="CH6443" s="41"/>
      <c r="CI6443" s="41"/>
      <c r="CJ6443" s="41"/>
      <c r="CK6443" s="41"/>
      <c r="CL6443" s="68"/>
      <c r="CM6443" s="41"/>
      <c r="CN6443" s="41"/>
      <c r="CO6443" s="39"/>
      <c r="CP6443" s="78"/>
    </row>
    <row r="6444" spans="1:94" s="38" customFormat="1" x14ac:dyDescent="0.25">
      <c r="A6444" s="38">
        <v>6441</v>
      </c>
      <c r="F6444" s="39"/>
      <c r="Q6444" s="39"/>
      <c r="R6444" s="40"/>
      <c r="S6444" s="40"/>
      <c r="T6444" s="39"/>
      <c r="AG6444" s="110"/>
      <c r="AH6444" s="94"/>
      <c r="AJ6444" s="97"/>
      <c r="AL6444" s="39"/>
      <c r="AP6444" s="39"/>
      <c r="AQ6444" s="77"/>
      <c r="AR6444" s="94"/>
      <c r="AT6444" s="97"/>
      <c r="BB6444" s="79"/>
      <c r="BC6444" s="94"/>
      <c r="BE6444" s="97"/>
      <c r="BF6444" s="97"/>
      <c r="BG6444" s="40"/>
      <c r="BK6444" s="40"/>
      <c r="BL6444" s="79"/>
      <c r="BM6444" s="94"/>
      <c r="BO6444" s="97"/>
      <c r="BQ6444" s="40"/>
      <c r="BR6444" s="94"/>
      <c r="BS6444" s="94"/>
      <c r="BT6444" s="94"/>
      <c r="BU6444" s="40"/>
      <c r="BV6444" s="82"/>
      <c r="BW6444" s="94"/>
      <c r="BX6444" s="48"/>
      <c r="BY6444" s="97"/>
      <c r="BZ6444" s="48"/>
      <c r="CA6444" s="40"/>
      <c r="CB6444" s="94"/>
      <c r="CC6444" s="94"/>
      <c r="CD6444" s="94"/>
      <c r="CE6444" s="40"/>
      <c r="CF6444" s="73"/>
      <c r="CG6444" s="41"/>
      <c r="CH6444" s="41"/>
      <c r="CI6444" s="41"/>
      <c r="CJ6444" s="41"/>
      <c r="CK6444" s="41"/>
      <c r="CL6444" s="68"/>
      <c r="CM6444" s="41"/>
      <c r="CN6444" s="41"/>
      <c r="CO6444" s="39"/>
      <c r="CP6444" s="78"/>
    </row>
    <row r="6445" spans="1:94" s="38" customFormat="1" x14ac:dyDescent="0.25">
      <c r="A6445" s="38">
        <v>6442</v>
      </c>
      <c r="F6445" s="39"/>
      <c r="Q6445" s="39"/>
      <c r="R6445" s="40"/>
      <c r="S6445" s="40"/>
      <c r="T6445" s="39"/>
      <c r="AG6445" s="110"/>
      <c r="AH6445" s="94"/>
      <c r="AJ6445" s="97"/>
      <c r="AL6445" s="39"/>
      <c r="AP6445" s="39"/>
      <c r="AQ6445" s="77"/>
      <c r="AR6445" s="94"/>
      <c r="AT6445" s="97"/>
      <c r="BB6445" s="79"/>
      <c r="BC6445" s="94"/>
      <c r="BE6445" s="97"/>
      <c r="BF6445" s="97"/>
      <c r="BG6445" s="40"/>
      <c r="BK6445" s="40"/>
      <c r="BL6445" s="79"/>
      <c r="BM6445" s="94"/>
      <c r="BO6445" s="97"/>
      <c r="BQ6445" s="40"/>
      <c r="BR6445" s="94"/>
      <c r="BS6445" s="94"/>
      <c r="BT6445" s="94"/>
      <c r="BU6445" s="40"/>
      <c r="BV6445" s="82"/>
      <c r="BW6445" s="94"/>
      <c r="BX6445" s="48"/>
      <c r="BY6445" s="97"/>
      <c r="BZ6445" s="48"/>
      <c r="CA6445" s="40"/>
      <c r="CB6445" s="94"/>
      <c r="CC6445" s="94"/>
      <c r="CD6445" s="94"/>
      <c r="CE6445" s="40"/>
      <c r="CF6445" s="73"/>
      <c r="CG6445" s="41"/>
      <c r="CH6445" s="41"/>
      <c r="CI6445" s="41"/>
      <c r="CJ6445" s="41"/>
      <c r="CK6445" s="41"/>
      <c r="CL6445" s="68"/>
      <c r="CM6445" s="41"/>
      <c r="CN6445" s="41"/>
      <c r="CO6445" s="39"/>
      <c r="CP6445" s="78"/>
    </row>
    <row r="6446" spans="1:94" s="38" customFormat="1" x14ac:dyDescent="0.25">
      <c r="A6446" s="38">
        <v>6443</v>
      </c>
      <c r="F6446" s="39"/>
      <c r="Q6446" s="39"/>
      <c r="R6446" s="40"/>
      <c r="S6446" s="40"/>
      <c r="T6446" s="39"/>
      <c r="AG6446" s="110"/>
      <c r="AH6446" s="94"/>
      <c r="AJ6446" s="97"/>
      <c r="AL6446" s="39"/>
      <c r="AP6446" s="39"/>
      <c r="AQ6446" s="77"/>
      <c r="AR6446" s="94"/>
      <c r="AT6446" s="97"/>
      <c r="BB6446" s="79"/>
      <c r="BC6446" s="94"/>
      <c r="BE6446" s="97"/>
      <c r="BF6446" s="97"/>
      <c r="BG6446" s="40"/>
      <c r="BK6446" s="40"/>
      <c r="BL6446" s="79"/>
      <c r="BM6446" s="94"/>
      <c r="BO6446" s="97"/>
      <c r="BQ6446" s="40"/>
      <c r="BR6446" s="94"/>
      <c r="BS6446" s="94"/>
      <c r="BT6446" s="94"/>
      <c r="BU6446" s="40"/>
      <c r="BV6446" s="82"/>
      <c r="BW6446" s="94"/>
      <c r="BX6446" s="48"/>
      <c r="BY6446" s="97"/>
      <c r="BZ6446" s="48"/>
      <c r="CA6446" s="40"/>
      <c r="CB6446" s="94"/>
      <c r="CC6446" s="94"/>
      <c r="CD6446" s="94"/>
      <c r="CE6446" s="40"/>
      <c r="CF6446" s="73"/>
      <c r="CG6446" s="41"/>
      <c r="CH6446" s="41"/>
      <c r="CI6446" s="41"/>
      <c r="CJ6446" s="41"/>
      <c r="CK6446" s="41"/>
      <c r="CL6446" s="68"/>
      <c r="CM6446" s="41"/>
      <c r="CN6446" s="41"/>
      <c r="CO6446" s="39"/>
      <c r="CP6446" s="78"/>
    </row>
    <row r="6447" spans="1:94" s="38" customFormat="1" x14ac:dyDescent="0.25">
      <c r="A6447" s="38">
        <v>6444</v>
      </c>
      <c r="F6447" s="39"/>
      <c r="Q6447" s="39"/>
      <c r="R6447" s="40"/>
      <c r="S6447" s="40"/>
      <c r="T6447" s="39"/>
      <c r="AG6447" s="110"/>
      <c r="AH6447" s="94"/>
      <c r="AJ6447" s="97"/>
      <c r="AL6447" s="39"/>
      <c r="AP6447" s="39"/>
      <c r="AQ6447" s="77"/>
      <c r="AR6447" s="94"/>
      <c r="AT6447" s="97"/>
      <c r="BB6447" s="79"/>
      <c r="BC6447" s="94"/>
      <c r="BE6447" s="97"/>
      <c r="BF6447" s="97"/>
      <c r="BG6447" s="40"/>
      <c r="BK6447" s="40"/>
      <c r="BL6447" s="79"/>
      <c r="BM6447" s="94"/>
      <c r="BO6447" s="97"/>
      <c r="BQ6447" s="40"/>
      <c r="BR6447" s="94"/>
      <c r="BS6447" s="94"/>
      <c r="BT6447" s="94"/>
      <c r="BU6447" s="40"/>
      <c r="BV6447" s="82"/>
      <c r="BW6447" s="94"/>
      <c r="BX6447" s="48"/>
      <c r="BY6447" s="97"/>
      <c r="BZ6447" s="48"/>
      <c r="CA6447" s="40"/>
      <c r="CB6447" s="94"/>
      <c r="CC6447" s="94"/>
      <c r="CD6447" s="94"/>
      <c r="CE6447" s="40"/>
      <c r="CF6447" s="73"/>
      <c r="CG6447" s="41"/>
      <c r="CH6447" s="41"/>
      <c r="CI6447" s="41"/>
      <c r="CJ6447" s="41"/>
      <c r="CK6447" s="41"/>
      <c r="CL6447" s="68"/>
      <c r="CM6447" s="41"/>
      <c r="CN6447" s="41"/>
      <c r="CO6447" s="39"/>
      <c r="CP6447" s="78"/>
    </row>
    <row r="6448" spans="1:94" s="38" customFormat="1" x14ac:dyDescent="0.25">
      <c r="A6448" s="38">
        <v>6445</v>
      </c>
      <c r="F6448" s="39"/>
      <c r="Q6448" s="39"/>
      <c r="R6448" s="40"/>
      <c r="S6448" s="40"/>
      <c r="T6448" s="39"/>
      <c r="AG6448" s="110"/>
      <c r="AH6448" s="94"/>
      <c r="AJ6448" s="97"/>
      <c r="AL6448" s="39"/>
      <c r="AP6448" s="39"/>
      <c r="AQ6448" s="77"/>
      <c r="AR6448" s="94"/>
      <c r="AT6448" s="97"/>
      <c r="BB6448" s="79"/>
      <c r="BC6448" s="94"/>
      <c r="BE6448" s="97"/>
      <c r="BF6448" s="97"/>
      <c r="BG6448" s="40"/>
      <c r="BK6448" s="40"/>
      <c r="BL6448" s="79"/>
      <c r="BM6448" s="94"/>
      <c r="BO6448" s="97"/>
      <c r="BQ6448" s="40"/>
      <c r="BR6448" s="94"/>
      <c r="BS6448" s="94"/>
      <c r="BT6448" s="94"/>
      <c r="BU6448" s="40"/>
      <c r="BV6448" s="82"/>
      <c r="BW6448" s="94"/>
      <c r="BX6448" s="48"/>
      <c r="BY6448" s="97"/>
      <c r="BZ6448" s="48"/>
      <c r="CA6448" s="40"/>
      <c r="CB6448" s="94"/>
      <c r="CC6448" s="94"/>
      <c r="CD6448" s="94"/>
      <c r="CE6448" s="40"/>
      <c r="CF6448" s="73"/>
      <c r="CG6448" s="41"/>
      <c r="CH6448" s="41"/>
      <c r="CI6448" s="41"/>
      <c r="CJ6448" s="41"/>
      <c r="CK6448" s="41"/>
      <c r="CL6448" s="68"/>
      <c r="CM6448" s="41"/>
      <c r="CN6448" s="41"/>
      <c r="CO6448" s="39"/>
      <c r="CP6448" s="78"/>
    </row>
    <row r="6449" spans="1:94" s="38" customFormat="1" x14ac:dyDescent="0.25">
      <c r="A6449" s="38">
        <v>6446</v>
      </c>
      <c r="F6449" s="39"/>
      <c r="Q6449" s="39"/>
      <c r="R6449" s="40"/>
      <c r="S6449" s="40"/>
      <c r="T6449" s="39"/>
      <c r="AG6449" s="110"/>
      <c r="AH6449" s="94"/>
      <c r="AJ6449" s="97"/>
      <c r="AL6449" s="39"/>
      <c r="AP6449" s="39"/>
      <c r="AQ6449" s="77"/>
      <c r="AR6449" s="94"/>
      <c r="AT6449" s="97"/>
      <c r="BB6449" s="79"/>
      <c r="BC6449" s="94"/>
      <c r="BE6449" s="97"/>
      <c r="BF6449" s="97"/>
      <c r="BG6449" s="40"/>
      <c r="BK6449" s="40"/>
      <c r="BL6449" s="79"/>
      <c r="BM6449" s="94"/>
      <c r="BO6449" s="97"/>
      <c r="BQ6449" s="40"/>
      <c r="BR6449" s="94"/>
      <c r="BS6449" s="94"/>
      <c r="BT6449" s="94"/>
      <c r="BU6449" s="40"/>
      <c r="BV6449" s="82"/>
      <c r="BW6449" s="94"/>
      <c r="BX6449" s="48"/>
      <c r="BY6449" s="97"/>
      <c r="BZ6449" s="48"/>
      <c r="CA6449" s="40"/>
      <c r="CB6449" s="94"/>
      <c r="CC6449" s="94"/>
      <c r="CD6449" s="94"/>
      <c r="CE6449" s="40"/>
      <c r="CF6449" s="73"/>
      <c r="CG6449" s="41"/>
      <c r="CH6449" s="41"/>
      <c r="CI6449" s="41"/>
      <c r="CJ6449" s="41"/>
      <c r="CK6449" s="41"/>
      <c r="CL6449" s="68"/>
      <c r="CM6449" s="41"/>
      <c r="CN6449" s="41"/>
      <c r="CO6449" s="39"/>
      <c r="CP6449" s="78"/>
    </row>
    <row r="6450" spans="1:94" s="38" customFormat="1" x14ac:dyDescent="0.25">
      <c r="A6450" s="38">
        <v>6447</v>
      </c>
      <c r="F6450" s="39"/>
      <c r="Q6450" s="39"/>
      <c r="R6450" s="40"/>
      <c r="S6450" s="40"/>
      <c r="T6450" s="39"/>
      <c r="AG6450" s="110"/>
      <c r="AH6450" s="94"/>
      <c r="AJ6450" s="97"/>
      <c r="AL6450" s="39"/>
      <c r="AP6450" s="39"/>
      <c r="AQ6450" s="77"/>
      <c r="AR6450" s="94"/>
      <c r="AT6450" s="97"/>
      <c r="BB6450" s="79"/>
      <c r="BC6450" s="94"/>
      <c r="BE6450" s="97"/>
      <c r="BF6450" s="97"/>
      <c r="BG6450" s="40"/>
      <c r="BK6450" s="40"/>
      <c r="BL6450" s="79"/>
      <c r="BM6450" s="94"/>
      <c r="BO6450" s="97"/>
      <c r="BQ6450" s="40"/>
      <c r="BR6450" s="94"/>
      <c r="BS6450" s="94"/>
      <c r="BT6450" s="94"/>
      <c r="BU6450" s="40"/>
      <c r="BV6450" s="82"/>
      <c r="BW6450" s="94"/>
      <c r="BX6450" s="48"/>
      <c r="BY6450" s="97"/>
      <c r="BZ6450" s="48"/>
      <c r="CA6450" s="40"/>
      <c r="CB6450" s="94"/>
      <c r="CC6450" s="94"/>
      <c r="CD6450" s="94"/>
      <c r="CE6450" s="40"/>
      <c r="CF6450" s="73"/>
      <c r="CG6450" s="41"/>
      <c r="CH6450" s="41"/>
      <c r="CI6450" s="41"/>
      <c r="CJ6450" s="41"/>
      <c r="CK6450" s="41"/>
      <c r="CL6450" s="68"/>
      <c r="CM6450" s="41"/>
      <c r="CN6450" s="41"/>
      <c r="CO6450" s="39"/>
      <c r="CP6450" s="78"/>
    </row>
    <row r="6451" spans="1:94" s="38" customFormat="1" x14ac:dyDescent="0.25">
      <c r="A6451" s="38">
        <v>6448</v>
      </c>
      <c r="F6451" s="39"/>
      <c r="Q6451" s="39"/>
      <c r="R6451" s="40"/>
      <c r="S6451" s="40"/>
      <c r="T6451" s="39"/>
      <c r="AG6451" s="110"/>
      <c r="AH6451" s="94"/>
      <c r="AJ6451" s="97"/>
      <c r="AL6451" s="39"/>
      <c r="AP6451" s="39"/>
      <c r="AQ6451" s="77"/>
      <c r="AR6451" s="94"/>
      <c r="AT6451" s="97"/>
      <c r="BB6451" s="79"/>
      <c r="BC6451" s="94"/>
      <c r="BE6451" s="97"/>
      <c r="BF6451" s="97"/>
      <c r="BG6451" s="40"/>
      <c r="BK6451" s="40"/>
      <c r="BL6451" s="79"/>
      <c r="BM6451" s="94"/>
      <c r="BO6451" s="97"/>
      <c r="BQ6451" s="40"/>
      <c r="BR6451" s="94"/>
      <c r="BS6451" s="94"/>
      <c r="BT6451" s="94"/>
      <c r="BU6451" s="40"/>
      <c r="BV6451" s="82"/>
      <c r="BW6451" s="94"/>
      <c r="BX6451" s="48"/>
      <c r="BY6451" s="97"/>
      <c r="BZ6451" s="48"/>
      <c r="CA6451" s="40"/>
      <c r="CB6451" s="94"/>
      <c r="CC6451" s="94"/>
      <c r="CD6451" s="94"/>
      <c r="CE6451" s="40"/>
      <c r="CF6451" s="73"/>
      <c r="CG6451" s="41"/>
      <c r="CH6451" s="41"/>
      <c r="CI6451" s="41"/>
      <c r="CJ6451" s="41"/>
      <c r="CK6451" s="41"/>
      <c r="CL6451" s="68"/>
      <c r="CM6451" s="41"/>
      <c r="CN6451" s="41"/>
      <c r="CO6451" s="39"/>
      <c r="CP6451" s="78"/>
    </row>
    <row r="6452" spans="1:94" s="38" customFormat="1" x14ac:dyDescent="0.25">
      <c r="A6452" s="38">
        <v>6449</v>
      </c>
      <c r="F6452" s="39"/>
      <c r="Q6452" s="39"/>
      <c r="R6452" s="40"/>
      <c r="S6452" s="40"/>
      <c r="T6452" s="39"/>
      <c r="AG6452" s="110"/>
      <c r="AH6452" s="94"/>
      <c r="AJ6452" s="97"/>
      <c r="AL6452" s="39"/>
      <c r="AP6452" s="39"/>
      <c r="AQ6452" s="77"/>
      <c r="AR6452" s="94"/>
      <c r="AT6452" s="97"/>
      <c r="BB6452" s="79"/>
      <c r="BC6452" s="94"/>
      <c r="BE6452" s="97"/>
      <c r="BF6452" s="97"/>
      <c r="BG6452" s="40"/>
      <c r="BK6452" s="40"/>
      <c r="BL6452" s="79"/>
      <c r="BM6452" s="94"/>
      <c r="BO6452" s="97"/>
      <c r="BQ6452" s="40"/>
      <c r="BR6452" s="94"/>
      <c r="BS6452" s="94"/>
      <c r="BT6452" s="94"/>
      <c r="BU6452" s="40"/>
      <c r="BV6452" s="82"/>
      <c r="BW6452" s="94"/>
      <c r="BX6452" s="48"/>
      <c r="BY6452" s="97"/>
      <c r="BZ6452" s="48"/>
      <c r="CA6452" s="40"/>
      <c r="CB6452" s="94"/>
      <c r="CC6452" s="94"/>
      <c r="CD6452" s="94"/>
      <c r="CE6452" s="40"/>
      <c r="CF6452" s="73"/>
      <c r="CG6452" s="41"/>
      <c r="CH6452" s="41"/>
      <c r="CI6452" s="41"/>
      <c r="CJ6452" s="41"/>
      <c r="CK6452" s="41"/>
      <c r="CL6452" s="68"/>
      <c r="CM6452" s="41"/>
      <c r="CN6452" s="41"/>
      <c r="CO6452" s="39"/>
      <c r="CP6452" s="78"/>
    </row>
    <row r="6453" spans="1:94" s="38" customFormat="1" x14ac:dyDescent="0.25">
      <c r="A6453" s="38">
        <v>6450</v>
      </c>
      <c r="F6453" s="39"/>
      <c r="Q6453" s="39"/>
      <c r="R6453" s="40"/>
      <c r="S6453" s="40"/>
      <c r="T6453" s="39"/>
      <c r="AG6453" s="110"/>
      <c r="AH6453" s="94"/>
      <c r="AJ6453" s="97"/>
      <c r="AL6453" s="39"/>
      <c r="AP6453" s="39"/>
      <c r="AQ6453" s="77"/>
      <c r="AR6453" s="94"/>
      <c r="AT6453" s="97"/>
      <c r="BB6453" s="79"/>
      <c r="BC6453" s="94"/>
      <c r="BE6453" s="97"/>
      <c r="BF6453" s="97"/>
      <c r="BG6453" s="40"/>
      <c r="BK6453" s="40"/>
      <c r="BL6453" s="79"/>
      <c r="BM6453" s="94"/>
      <c r="BO6453" s="97"/>
      <c r="BQ6453" s="40"/>
      <c r="BR6453" s="94"/>
      <c r="BS6453" s="94"/>
      <c r="BT6453" s="94"/>
      <c r="BU6453" s="40"/>
      <c r="BV6453" s="82"/>
      <c r="BW6453" s="94"/>
      <c r="BX6453" s="48"/>
      <c r="BY6453" s="97"/>
      <c r="BZ6453" s="48"/>
      <c r="CA6453" s="40"/>
      <c r="CB6453" s="94"/>
      <c r="CC6453" s="94"/>
      <c r="CD6453" s="94"/>
      <c r="CE6453" s="40"/>
      <c r="CF6453" s="73"/>
      <c r="CG6453" s="41"/>
      <c r="CH6453" s="41"/>
      <c r="CI6453" s="41"/>
      <c r="CJ6453" s="41"/>
      <c r="CK6453" s="41"/>
      <c r="CL6453" s="68"/>
      <c r="CM6453" s="41"/>
      <c r="CN6453" s="41"/>
      <c r="CO6453" s="39"/>
      <c r="CP6453" s="78"/>
    </row>
    <row r="6454" spans="1:94" s="38" customFormat="1" x14ac:dyDescent="0.25">
      <c r="A6454" s="38">
        <v>6451</v>
      </c>
      <c r="F6454" s="39"/>
      <c r="Q6454" s="39"/>
      <c r="R6454" s="40"/>
      <c r="S6454" s="40"/>
      <c r="T6454" s="39"/>
      <c r="AG6454" s="110"/>
      <c r="AH6454" s="94"/>
      <c r="AJ6454" s="97"/>
      <c r="AL6454" s="39"/>
      <c r="AP6454" s="39"/>
      <c r="AQ6454" s="77"/>
      <c r="AR6454" s="94"/>
      <c r="AT6454" s="97"/>
      <c r="BB6454" s="79"/>
      <c r="BC6454" s="94"/>
      <c r="BE6454" s="97"/>
      <c r="BF6454" s="97"/>
      <c r="BG6454" s="40"/>
      <c r="BK6454" s="40"/>
      <c r="BL6454" s="79"/>
      <c r="BM6454" s="94"/>
      <c r="BO6454" s="97"/>
      <c r="BQ6454" s="40"/>
      <c r="BR6454" s="94"/>
      <c r="BS6454" s="94"/>
      <c r="BT6454" s="94"/>
      <c r="BU6454" s="40"/>
      <c r="BV6454" s="82"/>
      <c r="BW6454" s="94"/>
      <c r="BX6454" s="48"/>
      <c r="BY6454" s="97"/>
      <c r="BZ6454" s="48"/>
      <c r="CA6454" s="40"/>
      <c r="CB6454" s="94"/>
      <c r="CC6454" s="94"/>
      <c r="CD6454" s="94"/>
      <c r="CE6454" s="40"/>
      <c r="CF6454" s="73"/>
      <c r="CG6454" s="41"/>
      <c r="CH6454" s="41"/>
      <c r="CI6454" s="41"/>
      <c r="CJ6454" s="41"/>
      <c r="CK6454" s="41"/>
      <c r="CL6454" s="68"/>
      <c r="CM6454" s="41"/>
      <c r="CN6454" s="41"/>
      <c r="CO6454" s="39"/>
      <c r="CP6454" s="78"/>
    </row>
    <row r="6455" spans="1:94" s="38" customFormat="1" x14ac:dyDescent="0.25">
      <c r="A6455" s="38">
        <v>6452</v>
      </c>
      <c r="F6455" s="39"/>
      <c r="Q6455" s="39"/>
      <c r="R6455" s="40"/>
      <c r="S6455" s="40"/>
      <c r="T6455" s="39"/>
      <c r="AG6455" s="110"/>
      <c r="AH6455" s="94"/>
      <c r="AJ6455" s="97"/>
      <c r="AL6455" s="39"/>
      <c r="AP6455" s="39"/>
      <c r="AQ6455" s="77"/>
      <c r="AR6455" s="94"/>
      <c r="AT6455" s="97"/>
      <c r="BB6455" s="79"/>
      <c r="BC6455" s="94"/>
      <c r="BE6455" s="97"/>
      <c r="BF6455" s="97"/>
      <c r="BG6455" s="40"/>
      <c r="BK6455" s="40"/>
      <c r="BL6455" s="79"/>
      <c r="BM6455" s="94"/>
      <c r="BO6455" s="97"/>
      <c r="BQ6455" s="40"/>
      <c r="BR6455" s="94"/>
      <c r="BS6455" s="94"/>
      <c r="BT6455" s="94"/>
      <c r="BU6455" s="40"/>
      <c r="BV6455" s="82"/>
      <c r="BW6455" s="94"/>
      <c r="BX6455" s="48"/>
      <c r="BY6455" s="97"/>
      <c r="BZ6455" s="48"/>
      <c r="CA6455" s="40"/>
      <c r="CB6455" s="94"/>
      <c r="CC6455" s="94"/>
      <c r="CD6455" s="94"/>
      <c r="CE6455" s="40"/>
      <c r="CF6455" s="73"/>
      <c r="CG6455" s="41"/>
      <c r="CH6455" s="41"/>
      <c r="CI6455" s="41"/>
      <c r="CJ6455" s="41"/>
      <c r="CK6455" s="41"/>
      <c r="CL6455" s="68"/>
      <c r="CM6455" s="41"/>
      <c r="CN6455" s="41"/>
      <c r="CO6455" s="39"/>
      <c r="CP6455" s="78"/>
    </row>
    <row r="6456" spans="1:94" s="38" customFormat="1" x14ac:dyDescent="0.25">
      <c r="A6456" s="38">
        <v>6453</v>
      </c>
      <c r="F6456" s="39"/>
      <c r="Q6456" s="39"/>
      <c r="R6456" s="40"/>
      <c r="S6456" s="40"/>
      <c r="T6456" s="39"/>
      <c r="AG6456" s="110"/>
      <c r="AH6456" s="94"/>
      <c r="AJ6456" s="97"/>
      <c r="AL6456" s="39"/>
      <c r="AP6456" s="39"/>
      <c r="AQ6456" s="77"/>
      <c r="AR6456" s="94"/>
      <c r="AT6456" s="97"/>
      <c r="BB6456" s="79"/>
      <c r="BC6456" s="94"/>
      <c r="BE6456" s="97"/>
      <c r="BF6456" s="97"/>
      <c r="BG6456" s="40"/>
      <c r="BK6456" s="40"/>
      <c r="BL6456" s="79"/>
      <c r="BM6456" s="94"/>
      <c r="BO6456" s="97"/>
      <c r="BQ6456" s="40"/>
      <c r="BR6456" s="94"/>
      <c r="BS6456" s="94"/>
      <c r="BT6456" s="94"/>
      <c r="BU6456" s="40"/>
      <c r="BV6456" s="82"/>
      <c r="BW6456" s="94"/>
      <c r="BX6456" s="48"/>
      <c r="BY6456" s="97"/>
      <c r="BZ6456" s="48"/>
      <c r="CA6456" s="40"/>
      <c r="CB6456" s="94"/>
      <c r="CC6456" s="94"/>
      <c r="CD6456" s="94"/>
      <c r="CE6456" s="40"/>
      <c r="CF6456" s="73"/>
      <c r="CG6456" s="41"/>
      <c r="CH6456" s="41"/>
      <c r="CI6456" s="41"/>
      <c r="CJ6456" s="41"/>
      <c r="CK6456" s="41"/>
      <c r="CL6456" s="68"/>
      <c r="CM6456" s="41"/>
      <c r="CN6456" s="41"/>
      <c r="CO6456" s="39"/>
      <c r="CP6456" s="78"/>
    </row>
    <row r="6457" spans="1:94" s="38" customFormat="1" x14ac:dyDescent="0.25">
      <c r="A6457" s="38">
        <v>6454</v>
      </c>
      <c r="F6457" s="39"/>
      <c r="Q6457" s="39"/>
      <c r="R6457" s="40"/>
      <c r="S6457" s="40"/>
      <c r="T6457" s="39"/>
      <c r="AG6457" s="110"/>
      <c r="AH6457" s="94"/>
      <c r="AJ6457" s="97"/>
      <c r="AL6457" s="39"/>
      <c r="AP6457" s="39"/>
      <c r="AQ6457" s="77"/>
      <c r="AR6457" s="94"/>
      <c r="AT6457" s="97"/>
      <c r="BB6457" s="79"/>
      <c r="BC6457" s="94"/>
      <c r="BE6457" s="97"/>
      <c r="BF6457" s="97"/>
      <c r="BG6457" s="40"/>
      <c r="BK6457" s="40"/>
      <c r="BL6457" s="79"/>
      <c r="BM6457" s="94"/>
      <c r="BO6457" s="97"/>
      <c r="BQ6457" s="40"/>
      <c r="BR6457" s="94"/>
      <c r="BS6457" s="94"/>
      <c r="BT6457" s="94"/>
      <c r="BU6457" s="40"/>
      <c r="BV6457" s="82"/>
      <c r="BW6457" s="94"/>
      <c r="BX6457" s="48"/>
      <c r="BY6457" s="97"/>
      <c r="BZ6457" s="48"/>
      <c r="CA6457" s="40"/>
      <c r="CB6457" s="94"/>
      <c r="CC6457" s="94"/>
      <c r="CD6457" s="94"/>
      <c r="CE6457" s="40"/>
      <c r="CF6457" s="73"/>
      <c r="CG6457" s="41"/>
      <c r="CH6457" s="41"/>
      <c r="CI6457" s="41"/>
      <c r="CJ6457" s="41"/>
      <c r="CK6457" s="41"/>
      <c r="CL6457" s="68"/>
      <c r="CM6457" s="41"/>
      <c r="CN6457" s="41"/>
      <c r="CO6457" s="39"/>
      <c r="CP6457" s="78"/>
    </row>
    <row r="6458" spans="1:94" s="38" customFormat="1" x14ac:dyDescent="0.25">
      <c r="A6458" s="38">
        <v>6455</v>
      </c>
      <c r="F6458" s="39"/>
      <c r="Q6458" s="39"/>
      <c r="R6458" s="40"/>
      <c r="S6458" s="40"/>
      <c r="T6458" s="39"/>
      <c r="AG6458" s="110"/>
      <c r="AH6458" s="94"/>
      <c r="AJ6458" s="97"/>
      <c r="AL6458" s="39"/>
      <c r="AP6458" s="39"/>
      <c r="AQ6458" s="77"/>
      <c r="AR6458" s="94"/>
      <c r="AT6458" s="97"/>
      <c r="BB6458" s="79"/>
      <c r="BC6458" s="94"/>
      <c r="BE6458" s="97"/>
      <c r="BF6458" s="97"/>
      <c r="BG6458" s="40"/>
      <c r="BK6458" s="40"/>
      <c r="BL6458" s="79"/>
      <c r="BM6458" s="94"/>
      <c r="BO6458" s="97"/>
      <c r="BQ6458" s="40"/>
      <c r="BR6458" s="94"/>
      <c r="BS6458" s="94"/>
      <c r="BT6458" s="94"/>
      <c r="BU6458" s="40"/>
      <c r="BV6458" s="82"/>
      <c r="BW6458" s="94"/>
      <c r="BX6458" s="48"/>
      <c r="BY6458" s="97"/>
      <c r="BZ6458" s="48"/>
      <c r="CA6458" s="40"/>
      <c r="CB6458" s="94"/>
      <c r="CC6458" s="94"/>
      <c r="CD6458" s="94"/>
      <c r="CE6458" s="40"/>
      <c r="CF6458" s="73"/>
      <c r="CG6458" s="41"/>
      <c r="CH6458" s="41"/>
      <c r="CI6458" s="41"/>
      <c r="CJ6458" s="41"/>
      <c r="CK6458" s="41"/>
      <c r="CL6458" s="68"/>
      <c r="CM6458" s="41"/>
      <c r="CN6458" s="41"/>
      <c r="CO6458" s="39"/>
      <c r="CP6458" s="78"/>
    </row>
    <row r="6459" spans="1:94" s="38" customFormat="1" x14ac:dyDescent="0.25">
      <c r="A6459" s="38">
        <v>6456</v>
      </c>
      <c r="F6459" s="39"/>
      <c r="Q6459" s="39"/>
      <c r="R6459" s="40"/>
      <c r="S6459" s="40"/>
      <c r="T6459" s="39"/>
      <c r="AG6459" s="110"/>
      <c r="AH6459" s="94"/>
      <c r="AJ6459" s="97"/>
      <c r="AL6459" s="39"/>
      <c r="AP6459" s="39"/>
      <c r="AQ6459" s="77"/>
      <c r="AR6459" s="94"/>
      <c r="AT6459" s="97"/>
      <c r="BB6459" s="79"/>
      <c r="BC6459" s="94"/>
      <c r="BE6459" s="97"/>
      <c r="BF6459" s="97"/>
      <c r="BG6459" s="40"/>
      <c r="BK6459" s="40"/>
      <c r="BL6459" s="79"/>
      <c r="BM6459" s="94"/>
      <c r="BO6459" s="97"/>
      <c r="BQ6459" s="40"/>
      <c r="BR6459" s="94"/>
      <c r="BS6459" s="94"/>
      <c r="BT6459" s="94"/>
      <c r="BU6459" s="40"/>
      <c r="BV6459" s="82"/>
      <c r="BW6459" s="94"/>
      <c r="BX6459" s="48"/>
      <c r="BY6459" s="97"/>
      <c r="BZ6459" s="48"/>
      <c r="CA6459" s="40"/>
      <c r="CB6459" s="94"/>
      <c r="CC6459" s="94"/>
      <c r="CD6459" s="94"/>
      <c r="CE6459" s="40"/>
      <c r="CF6459" s="73"/>
      <c r="CG6459" s="41"/>
      <c r="CH6459" s="41"/>
      <c r="CI6459" s="41"/>
      <c r="CJ6459" s="41"/>
      <c r="CK6459" s="41"/>
      <c r="CL6459" s="68"/>
      <c r="CM6459" s="41"/>
      <c r="CN6459" s="41"/>
      <c r="CO6459" s="39"/>
      <c r="CP6459" s="78"/>
    </row>
    <row r="6460" spans="1:94" s="38" customFormat="1" x14ac:dyDescent="0.25">
      <c r="A6460" s="38">
        <v>6457</v>
      </c>
      <c r="F6460" s="39"/>
      <c r="Q6460" s="39"/>
      <c r="R6460" s="40"/>
      <c r="S6460" s="40"/>
      <c r="T6460" s="39"/>
      <c r="AG6460" s="110"/>
      <c r="AH6460" s="94"/>
      <c r="AJ6460" s="97"/>
      <c r="AL6460" s="39"/>
      <c r="AP6460" s="39"/>
      <c r="AQ6460" s="77"/>
      <c r="AR6460" s="94"/>
      <c r="AT6460" s="97"/>
      <c r="BB6460" s="79"/>
      <c r="BC6460" s="94"/>
      <c r="BE6460" s="97"/>
      <c r="BF6460" s="97"/>
      <c r="BG6460" s="40"/>
      <c r="BK6460" s="40"/>
      <c r="BL6460" s="79"/>
      <c r="BM6460" s="94"/>
      <c r="BO6460" s="97"/>
      <c r="BQ6460" s="40"/>
      <c r="BR6460" s="94"/>
      <c r="BS6460" s="94"/>
      <c r="BT6460" s="94"/>
      <c r="BU6460" s="40"/>
      <c r="BV6460" s="82"/>
      <c r="BW6460" s="94"/>
      <c r="BX6460" s="48"/>
      <c r="BY6460" s="97"/>
      <c r="BZ6460" s="48"/>
      <c r="CA6460" s="40"/>
      <c r="CB6460" s="94"/>
      <c r="CC6460" s="94"/>
      <c r="CD6460" s="94"/>
      <c r="CE6460" s="40"/>
      <c r="CF6460" s="73"/>
      <c r="CG6460" s="41"/>
      <c r="CH6460" s="41"/>
      <c r="CI6460" s="41"/>
      <c r="CJ6460" s="41"/>
      <c r="CK6460" s="41"/>
      <c r="CL6460" s="68"/>
      <c r="CM6460" s="41"/>
      <c r="CN6460" s="41"/>
      <c r="CO6460" s="39"/>
      <c r="CP6460" s="78"/>
    </row>
    <row r="6461" spans="1:94" s="38" customFormat="1" x14ac:dyDescent="0.25">
      <c r="A6461" s="38">
        <v>6458</v>
      </c>
      <c r="F6461" s="39"/>
      <c r="Q6461" s="39"/>
      <c r="R6461" s="40"/>
      <c r="S6461" s="40"/>
      <c r="T6461" s="39"/>
      <c r="AG6461" s="110"/>
      <c r="AH6461" s="94"/>
      <c r="AJ6461" s="97"/>
      <c r="AL6461" s="39"/>
      <c r="AP6461" s="39"/>
      <c r="AQ6461" s="77"/>
      <c r="AR6461" s="94"/>
      <c r="AT6461" s="97"/>
      <c r="BB6461" s="79"/>
      <c r="BC6461" s="94"/>
      <c r="BE6461" s="97"/>
      <c r="BF6461" s="97"/>
      <c r="BG6461" s="40"/>
      <c r="BK6461" s="40"/>
      <c r="BL6461" s="79"/>
      <c r="BM6461" s="94"/>
      <c r="BO6461" s="97"/>
      <c r="BQ6461" s="40"/>
      <c r="BR6461" s="94"/>
      <c r="BS6461" s="94"/>
      <c r="BT6461" s="94"/>
      <c r="BU6461" s="40"/>
      <c r="BV6461" s="82"/>
      <c r="BW6461" s="94"/>
      <c r="BX6461" s="48"/>
      <c r="BY6461" s="97"/>
      <c r="BZ6461" s="48"/>
      <c r="CA6461" s="40"/>
      <c r="CB6461" s="94"/>
      <c r="CC6461" s="94"/>
      <c r="CD6461" s="94"/>
      <c r="CE6461" s="40"/>
      <c r="CF6461" s="73"/>
      <c r="CG6461" s="41"/>
      <c r="CH6461" s="41"/>
      <c r="CI6461" s="41"/>
      <c r="CJ6461" s="41"/>
      <c r="CK6461" s="41"/>
      <c r="CL6461" s="68"/>
      <c r="CM6461" s="41"/>
      <c r="CN6461" s="41"/>
      <c r="CO6461" s="39"/>
      <c r="CP6461" s="78"/>
    </row>
    <row r="6462" spans="1:94" s="38" customFormat="1" x14ac:dyDescent="0.25">
      <c r="A6462" s="38">
        <v>6459</v>
      </c>
      <c r="F6462" s="39"/>
      <c r="Q6462" s="39"/>
      <c r="R6462" s="40"/>
      <c r="S6462" s="40"/>
      <c r="T6462" s="39"/>
      <c r="AG6462" s="110"/>
      <c r="AH6462" s="94"/>
      <c r="AJ6462" s="97"/>
      <c r="AL6462" s="39"/>
      <c r="AP6462" s="39"/>
      <c r="AQ6462" s="77"/>
      <c r="AR6462" s="94"/>
      <c r="AT6462" s="97"/>
      <c r="BB6462" s="79"/>
      <c r="BC6462" s="94"/>
      <c r="BE6462" s="97"/>
      <c r="BF6462" s="97"/>
      <c r="BG6462" s="40"/>
      <c r="BK6462" s="40"/>
      <c r="BL6462" s="79"/>
      <c r="BM6462" s="94"/>
      <c r="BO6462" s="97"/>
      <c r="BQ6462" s="40"/>
      <c r="BR6462" s="94"/>
      <c r="BS6462" s="94"/>
      <c r="BT6462" s="94"/>
      <c r="BU6462" s="40"/>
      <c r="BV6462" s="82"/>
      <c r="BW6462" s="94"/>
      <c r="BX6462" s="48"/>
      <c r="BY6462" s="97"/>
      <c r="BZ6462" s="48"/>
      <c r="CA6462" s="40"/>
      <c r="CB6462" s="94"/>
      <c r="CC6462" s="94"/>
      <c r="CD6462" s="94"/>
      <c r="CE6462" s="40"/>
      <c r="CF6462" s="73"/>
      <c r="CG6462" s="41"/>
      <c r="CH6462" s="41"/>
      <c r="CI6462" s="41"/>
      <c r="CJ6462" s="41"/>
      <c r="CK6462" s="41"/>
      <c r="CL6462" s="68"/>
      <c r="CM6462" s="41"/>
      <c r="CN6462" s="41"/>
      <c r="CO6462" s="39"/>
      <c r="CP6462" s="78"/>
    </row>
    <row r="6463" spans="1:94" s="38" customFormat="1" x14ac:dyDescent="0.25">
      <c r="A6463" s="38">
        <v>6460</v>
      </c>
      <c r="F6463" s="39"/>
      <c r="Q6463" s="39"/>
      <c r="R6463" s="40"/>
      <c r="S6463" s="40"/>
      <c r="T6463" s="39"/>
      <c r="AG6463" s="110"/>
      <c r="AH6463" s="94"/>
      <c r="AJ6463" s="97"/>
      <c r="AL6463" s="39"/>
      <c r="AP6463" s="39"/>
      <c r="AQ6463" s="77"/>
      <c r="AR6463" s="94"/>
      <c r="AT6463" s="97"/>
      <c r="BB6463" s="79"/>
      <c r="BC6463" s="94"/>
      <c r="BE6463" s="97"/>
      <c r="BF6463" s="97"/>
      <c r="BG6463" s="40"/>
      <c r="BK6463" s="40"/>
      <c r="BL6463" s="79"/>
      <c r="BM6463" s="94"/>
      <c r="BO6463" s="97"/>
      <c r="BQ6463" s="40"/>
      <c r="BR6463" s="94"/>
      <c r="BS6463" s="94"/>
      <c r="BT6463" s="94"/>
      <c r="BU6463" s="40"/>
      <c r="BV6463" s="82"/>
      <c r="BW6463" s="94"/>
      <c r="BX6463" s="48"/>
      <c r="BY6463" s="97"/>
      <c r="BZ6463" s="48"/>
      <c r="CA6463" s="40"/>
      <c r="CB6463" s="94"/>
      <c r="CC6463" s="94"/>
      <c r="CD6463" s="94"/>
      <c r="CE6463" s="40"/>
      <c r="CF6463" s="73"/>
      <c r="CG6463" s="41"/>
      <c r="CH6463" s="41"/>
      <c r="CI6463" s="41"/>
      <c r="CJ6463" s="41"/>
      <c r="CK6463" s="41"/>
      <c r="CL6463" s="68"/>
      <c r="CM6463" s="41"/>
      <c r="CN6463" s="41"/>
      <c r="CO6463" s="39"/>
      <c r="CP6463" s="78"/>
    </row>
    <row r="6464" spans="1:94" s="38" customFormat="1" x14ac:dyDescent="0.25">
      <c r="A6464" s="38">
        <v>6461</v>
      </c>
      <c r="F6464" s="39"/>
      <c r="Q6464" s="39"/>
      <c r="R6464" s="40"/>
      <c r="S6464" s="40"/>
      <c r="T6464" s="39"/>
      <c r="AG6464" s="110"/>
      <c r="AH6464" s="94"/>
      <c r="AJ6464" s="97"/>
      <c r="AL6464" s="39"/>
      <c r="AP6464" s="39"/>
      <c r="AQ6464" s="77"/>
      <c r="AR6464" s="94"/>
      <c r="AT6464" s="97"/>
      <c r="BB6464" s="79"/>
      <c r="BC6464" s="94"/>
      <c r="BE6464" s="97"/>
      <c r="BF6464" s="97"/>
      <c r="BG6464" s="40"/>
      <c r="BK6464" s="40"/>
      <c r="BL6464" s="79"/>
      <c r="BM6464" s="94"/>
      <c r="BO6464" s="97"/>
      <c r="BQ6464" s="40"/>
      <c r="BR6464" s="94"/>
      <c r="BS6464" s="94"/>
      <c r="BT6464" s="94"/>
      <c r="BU6464" s="40"/>
      <c r="BV6464" s="82"/>
      <c r="BW6464" s="94"/>
      <c r="BX6464" s="48"/>
      <c r="BY6464" s="97"/>
      <c r="BZ6464" s="48"/>
      <c r="CA6464" s="40"/>
      <c r="CB6464" s="94"/>
      <c r="CC6464" s="94"/>
      <c r="CD6464" s="94"/>
      <c r="CE6464" s="40"/>
      <c r="CF6464" s="73"/>
      <c r="CG6464" s="41"/>
      <c r="CH6464" s="41"/>
      <c r="CI6464" s="41"/>
      <c r="CJ6464" s="41"/>
      <c r="CK6464" s="41"/>
      <c r="CL6464" s="68"/>
      <c r="CM6464" s="41"/>
      <c r="CN6464" s="41"/>
      <c r="CO6464" s="39"/>
      <c r="CP6464" s="78"/>
    </row>
    <row r="6465" spans="1:94" s="38" customFormat="1" x14ac:dyDescent="0.25">
      <c r="A6465" s="38">
        <v>6462</v>
      </c>
      <c r="F6465" s="39"/>
      <c r="Q6465" s="39"/>
      <c r="R6465" s="40"/>
      <c r="S6465" s="40"/>
      <c r="T6465" s="39"/>
      <c r="AG6465" s="110"/>
      <c r="AH6465" s="94"/>
      <c r="AJ6465" s="97"/>
      <c r="AL6465" s="39"/>
      <c r="AP6465" s="39"/>
      <c r="AQ6465" s="77"/>
      <c r="AR6465" s="94"/>
      <c r="AT6465" s="97"/>
      <c r="BB6465" s="79"/>
      <c r="BC6465" s="94"/>
      <c r="BE6465" s="97"/>
      <c r="BF6465" s="97"/>
      <c r="BG6465" s="40"/>
      <c r="BK6465" s="40"/>
      <c r="BL6465" s="79"/>
      <c r="BM6465" s="94"/>
      <c r="BO6465" s="97"/>
      <c r="BQ6465" s="40"/>
      <c r="BR6465" s="94"/>
      <c r="BS6465" s="94"/>
      <c r="BT6465" s="94"/>
      <c r="BU6465" s="40"/>
      <c r="BV6465" s="82"/>
      <c r="BW6465" s="94"/>
      <c r="BX6465" s="48"/>
      <c r="BY6465" s="97"/>
      <c r="BZ6465" s="48"/>
      <c r="CA6465" s="40"/>
      <c r="CB6465" s="94"/>
      <c r="CC6465" s="94"/>
      <c r="CD6465" s="94"/>
      <c r="CE6465" s="40"/>
      <c r="CF6465" s="73"/>
      <c r="CG6465" s="41"/>
      <c r="CH6465" s="41"/>
      <c r="CI6465" s="41"/>
      <c r="CJ6465" s="41"/>
      <c r="CK6465" s="41"/>
      <c r="CL6465" s="68"/>
      <c r="CM6465" s="41"/>
      <c r="CN6465" s="41"/>
      <c r="CO6465" s="39"/>
      <c r="CP6465" s="78"/>
    </row>
    <row r="6466" spans="1:94" s="38" customFormat="1" x14ac:dyDescent="0.25">
      <c r="A6466" s="38">
        <v>6463</v>
      </c>
      <c r="F6466" s="39"/>
      <c r="Q6466" s="39"/>
      <c r="R6466" s="40"/>
      <c r="S6466" s="40"/>
      <c r="T6466" s="39"/>
      <c r="AG6466" s="110"/>
      <c r="AH6466" s="94"/>
      <c r="AJ6466" s="97"/>
      <c r="AL6466" s="39"/>
      <c r="AP6466" s="39"/>
      <c r="AQ6466" s="77"/>
      <c r="AR6466" s="94"/>
      <c r="AT6466" s="97"/>
      <c r="BB6466" s="79"/>
      <c r="BC6466" s="94"/>
      <c r="BE6466" s="97"/>
      <c r="BF6466" s="97"/>
      <c r="BG6466" s="40"/>
      <c r="BK6466" s="40"/>
      <c r="BL6466" s="79"/>
      <c r="BM6466" s="94"/>
      <c r="BO6466" s="97"/>
      <c r="BQ6466" s="40"/>
      <c r="BR6466" s="94"/>
      <c r="BS6466" s="94"/>
      <c r="BT6466" s="94"/>
      <c r="BU6466" s="40"/>
      <c r="BV6466" s="82"/>
      <c r="BW6466" s="94"/>
      <c r="BX6466" s="48"/>
      <c r="BY6466" s="97"/>
      <c r="BZ6466" s="48"/>
      <c r="CA6466" s="40"/>
      <c r="CB6466" s="94"/>
      <c r="CC6466" s="94"/>
      <c r="CD6466" s="94"/>
      <c r="CE6466" s="40"/>
      <c r="CF6466" s="73"/>
      <c r="CG6466" s="41"/>
      <c r="CH6466" s="41"/>
      <c r="CI6466" s="41"/>
      <c r="CJ6466" s="41"/>
      <c r="CK6466" s="41"/>
      <c r="CL6466" s="68"/>
      <c r="CM6466" s="41"/>
      <c r="CN6466" s="41"/>
      <c r="CO6466" s="39"/>
      <c r="CP6466" s="78"/>
    </row>
    <row r="6467" spans="1:94" s="38" customFormat="1" x14ac:dyDescent="0.25">
      <c r="A6467" s="38">
        <v>6464</v>
      </c>
      <c r="F6467" s="39"/>
      <c r="Q6467" s="39"/>
      <c r="R6467" s="40"/>
      <c r="S6467" s="40"/>
      <c r="T6467" s="39"/>
      <c r="AG6467" s="110"/>
      <c r="AH6467" s="94"/>
      <c r="AJ6467" s="97"/>
      <c r="AL6467" s="39"/>
      <c r="AP6467" s="39"/>
      <c r="AQ6467" s="77"/>
      <c r="AR6467" s="94"/>
      <c r="AT6467" s="97"/>
      <c r="BB6467" s="79"/>
      <c r="BC6467" s="94"/>
      <c r="BE6467" s="97"/>
      <c r="BF6467" s="97"/>
      <c r="BG6467" s="40"/>
      <c r="BK6467" s="40"/>
      <c r="BL6467" s="79"/>
      <c r="BM6467" s="94"/>
      <c r="BO6467" s="97"/>
      <c r="BQ6467" s="40"/>
      <c r="BR6467" s="94"/>
      <c r="BS6467" s="94"/>
      <c r="BT6467" s="94"/>
      <c r="BU6467" s="40"/>
      <c r="BV6467" s="82"/>
      <c r="BW6467" s="94"/>
      <c r="BX6467" s="48"/>
      <c r="BY6467" s="97"/>
      <c r="BZ6467" s="48"/>
      <c r="CA6467" s="40"/>
      <c r="CB6467" s="94"/>
      <c r="CC6467" s="94"/>
      <c r="CD6467" s="94"/>
      <c r="CE6467" s="40"/>
      <c r="CF6467" s="73"/>
      <c r="CG6467" s="41"/>
      <c r="CH6467" s="41"/>
      <c r="CI6467" s="41"/>
      <c r="CJ6467" s="41"/>
      <c r="CK6467" s="41"/>
      <c r="CL6467" s="68"/>
      <c r="CM6467" s="41"/>
      <c r="CN6467" s="41"/>
      <c r="CO6467" s="39"/>
      <c r="CP6467" s="78"/>
    </row>
    <row r="6468" spans="1:94" s="38" customFormat="1" x14ac:dyDescent="0.25">
      <c r="A6468" s="38">
        <v>6465</v>
      </c>
      <c r="F6468" s="39"/>
      <c r="Q6468" s="39"/>
      <c r="R6468" s="40"/>
      <c r="S6468" s="40"/>
      <c r="T6468" s="39"/>
      <c r="AG6468" s="110"/>
      <c r="AH6468" s="94"/>
      <c r="AJ6468" s="97"/>
      <c r="AL6468" s="39"/>
      <c r="AP6468" s="39"/>
      <c r="AQ6468" s="77"/>
      <c r="AR6468" s="94"/>
      <c r="AT6468" s="97"/>
      <c r="BB6468" s="79"/>
      <c r="BC6468" s="94"/>
      <c r="BE6468" s="97"/>
      <c r="BF6468" s="97"/>
      <c r="BG6468" s="40"/>
      <c r="BK6468" s="40"/>
      <c r="BL6468" s="79"/>
      <c r="BM6468" s="94"/>
      <c r="BO6468" s="97"/>
      <c r="BQ6468" s="40"/>
      <c r="BR6468" s="94"/>
      <c r="BS6468" s="94"/>
      <c r="BT6468" s="94"/>
      <c r="BU6468" s="40"/>
      <c r="BV6468" s="82"/>
      <c r="BW6468" s="94"/>
      <c r="BX6468" s="48"/>
      <c r="BY6468" s="97"/>
      <c r="BZ6468" s="48"/>
      <c r="CA6468" s="40"/>
      <c r="CB6468" s="94"/>
      <c r="CC6468" s="94"/>
      <c r="CD6468" s="94"/>
      <c r="CE6468" s="40"/>
      <c r="CF6468" s="73"/>
      <c r="CG6468" s="41"/>
      <c r="CH6468" s="41"/>
      <c r="CI6468" s="41"/>
      <c r="CJ6468" s="41"/>
      <c r="CK6468" s="41"/>
      <c r="CL6468" s="68"/>
      <c r="CM6468" s="41"/>
      <c r="CN6468" s="41"/>
      <c r="CO6468" s="39"/>
      <c r="CP6468" s="78"/>
    </row>
    <row r="6469" spans="1:94" s="38" customFormat="1" x14ac:dyDescent="0.25">
      <c r="A6469" s="38">
        <v>6466</v>
      </c>
      <c r="F6469" s="39"/>
      <c r="Q6469" s="39"/>
      <c r="R6469" s="40"/>
      <c r="S6469" s="40"/>
      <c r="T6469" s="39"/>
      <c r="AG6469" s="110"/>
      <c r="AH6469" s="94"/>
      <c r="AJ6469" s="97"/>
      <c r="AL6469" s="39"/>
      <c r="AP6469" s="39"/>
      <c r="AQ6469" s="77"/>
      <c r="AR6469" s="94"/>
      <c r="AT6469" s="97"/>
      <c r="BB6469" s="79"/>
      <c r="BC6469" s="94"/>
      <c r="BE6469" s="97"/>
      <c r="BF6469" s="97"/>
      <c r="BG6469" s="40"/>
      <c r="BK6469" s="40"/>
      <c r="BL6469" s="79"/>
      <c r="BM6469" s="94"/>
      <c r="BO6469" s="97"/>
      <c r="BQ6469" s="40"/>
      <c r="BR6469" s="94"/>
      <c r="BS6469" s="94"/>
      <c r="BT6469" s="94"/>
      <c r="BU6469" s="40"/>
      <c r="BV6469" s="82"/>
      <c r="BW6469" s="94"/>
      <c r="BX6469" s="48"/>
      <c r="BY6469" s="97"/>
      <c r="BZ6469" s="48"/>
      <c r="CA6469" s="40"/>
      <c r="CB6469" s="94"/>
      <c r="CC6469" s="94"/>
      <c r="CD6469" s="94"/>
      <c r="CE6469" s="40"/>
      <c r="CF6469" s="73"/>
      <c r="CG6469" s="41"/>
      <c r="CH6469" s="41"/>
      <c r="CI6469" s="41"/>
      <c r="CJ6469" s="41"/>
      <c r="CK6469" s="41"/>
      <c r="CL6469" s="68"/>
      <c r="CM6469" s="41"/>
      <c r="CN6469" s="41"/>
      <c r="CO6469" s="39"/>
      <c r="CP6469" s="78"/>
    </row>
    <row r="6470" spans="1:94" s="38" customFormat="1" x14ac:dyDescent="0.25">
      <c r="A6470" s="38">
        <v>6467</v>
      </c>
      <c r="F6470" s="39"/>
      <c r="Q6470" s="39"/>
      <c r="R6470" s="40"/>
      <c r="S6470" s="40"/>
      <c r="T6470" s="39"/>
      <c r="AG6470" s="110"/>
      <c r="AH6470" s="94"/>
      <c r="AJ6470" s="97"/>
      <c r="AL6470" s="39"/>
      <c r="AP6470" s="39"/>
      <c r="AQ6470" s="77"/>
      <c r="AR6470" s="94"/>
      <c r="AT6470" s="97"/>
      <c r="BB6470" s="79"/>
      <c r="BC6470" s="94"/>
      <c r="BE6470" s="97"/>
      <c r="BF6470" s="97"/>
      <c r="BG6470" s="40"/>
      <c r="BK6470" s="40"/>
      <c r="BL6470" s="79"/>
      <c r="BM6470" s="94"/>
      <c r="BO6470" s="97"/>
      <c r="BQ6470" s="40"/>
      <c r="BR6470" s="94"/>
      <c r="BS6470" s="94"/>
      <c r="BT6470" s="94"/>
      <c r="BU6470" s="40"/>
      <c r="BV6470" s="82"/>
      <c r="BW6470" s="94"/>
      <c r="BX6470" s="48"/>
      <c r="BY6470" s="97"/>
      <c r="BZ6470" s="48"/>
      <c r="CA6470" s="40"/>
      <c r="CB6470" s="94"/>
      <c r="CC6470" s="94"/>
      <c r="CD6470" s="94"/>
      <c r="CE6470" s="40"/>
      <c r="CF6470" s="73"/>
      <c r="CG6470" s="41"/>
      <c r="CH6470" s="41"/>
      <c r="CI6470" s="41"/>
      <c r="CJ6470" s="41"/>
      <c r="CK6470" s="41"/>
      <c r="CL6470" s="68"/>
      <c r="CM6470" s="41"/>
      <c r="CN6470" s="41"/>
      <c r="CO6470" s="39"/>
      <c r="CP6470" s="78"/>
    </row>
    <row r="6471" spans="1:94" s="38" customFormat="1" x14ac:dyDescent="0.25">
      <c r="A6471" s="38">
        <v>6468</v>
      </c>
      <c r="F6471" s="39"/>
      <c r="Q6471" s="39"/>
      <c r="R6471" s="40"/>
      <c r="S6471" s="40"/>
      <c r="T6471" s="39"/>
      <c r="AG6471" s="110"/>
      <c r="AH6471" s="94"/>
      <c r="AJ6471" s="97"/>
      <c r="AL6471" s="39"/>
      <c r="AP6471" s="39"/>
      <c r="AQ6471" s="77"/>
      <c r="AR6471" s="94"/>
      <c r="AT6471" s="97"/>
      <c r="BB6471" s="79"/>
      <c r="BC6471" s="94"/>
      <c r="BE6471" s="97"/>
      <c r="BF6471" s="97"/>
      <c r="BG6471" s="40"/>
      <c r="BK6471" s="40"/>
      <c r="BL6471" s="79"/>
      <c r="BM6471" s="94"/>
      <c r="BO6471" s="97"/>
      <c r="BQ6471" s="40"/>
      <c r="BR6471" s="94"/>
      <c r="BS6471" s="94"/>
      <c r="BT6471" s="94"/>
      <c r="BU6471" s="40"/>
      <c r="BV6471" s="82"/>
      <c r="BW6471" s="94"/>
      <c r="BX6471" s="48"/>
      <c r="BY6471" s="97"/>
      <c r="BZ6471" s="48"/>
      <c r="CA6471" s="40"/>
      <c r="CB6471" s="94"/>
      <c r="CC6471" s="94"/>
      <c r="CD6471" s="94"/>
      <c r="CE6471" s="40"/>
      <c r="CF6471" s="73"/>
      <c r="CG6471" s="41"/>
      <c r="CH6471" s="41"/>
      <c r="CI6471" s="41"/>
      <c r="CJ6471" s="41"/>
      <c r="CK6471" s="41"/>
      <c r="CL6471" s="68"/>
      <c r="CM6471" s="41"/>
      <c r="CN6471" s="41"/>
      <c r="CO6471" s="39"/>
      <c r="CP6471" s="78"/>
    </row>
    <row r="6472" spans="1:94" s="38" customFormat="1" x14ac:dyDescent="0.25">
      <c r="A6472" s="38">
        <v>6469</v>
      </c>
      <c r="F6472" s="39"/>
      <c r="Q6472" s="39"/>
      <c r="R6472" s="40"/>
      <c r="S6472" s="40"/>
      <c r="T6472" s="39"/>
      <c r="AG6472" s="110"/>
      <c r="AH6472" s="94"/>
      <c r="AJ6472" s="97"/>
      <c r="AL6472" s="39"/>
      <c r="AP6472" s="39"/>
      <c r="AQ6472" s="77"/>
      <c r="AR6472" s="94"/>
      <c r="AT6472" s="97"/>
      <c r="BB6472" s="79"/>
      <c r="BC6472" s="94"/>
      <c r="BE6472" s="97"/>
      <c r="BF6472" s="97"/>
      <c r="BG6472" s="40"/>
      <c r="BK6472" s="40"/>
      <c r="BL6472" s="79"/>
      <c r="BM6472" s="94"/>
      <c r="BO6472" s="97"/>
      <c r="BQ6472" s="40"/>
      <c r="BR6472" s="94"/>
      <c r="BS6472" s="94"/>
      <c r="BT6472" s="94"/>
      <c r="BU6472" s="40"/>
      <c r="BV6472" s="82"/>
      <c r="BW6472" s="94"/>
      <c r="BX6472" s="48"/>
      <c r="BY6472" s="97"/>
      <c r="BZ6472" s="48"/>
      <c r="CA6472" s="40"/>
      <c r="CB6472" s="94"/>
      <c r="CC6472" s="94"/>
      <c r="CD6472" s="94"/>
      <c r="CE6472" s="40"/>
      <c r="CF6472" s="73"/>
      <c r="CG6472" s="41"/>
      <c r="CH6472" s="41"/>
      <c r="CI6472" s="41"/>
      <c r="CJ6472" s="41"/>
      <c r="CK6472" s="41"/>
      <c r="CL6472" s="68"/>
      <c r="CM6472" s="41"/>
      <c r="CN6472" s="41"/>
      <c r="CO6472" s="39"/>
      <c r="CP6472" s="78"/>
    </row>
    <row r="6473" spans="1:94" s="38" customFormat="1" x14ac:dyDescent="0.25">
      <c r="A6473" s="38">
        <v>6470</v>
      </c>
      <c r="F6473" s="39"/>
      <c r="Q6473" s="39"/>
      <c r="R6473" s="40"/>
      <c r="S6473" s="40"/>
      <c r="T6473" s="39"/>
      <c r="AG6473" s="110"/>
      <c r="AH6473" s="94"/>
      <c r="AJ6473" s="97"/>
      <c r="AL6473" s="39"/>
      <c r="AP6473" s="39"/>
      <c r="AQ6473" s="77"/>
      <c r="AR6473" s="94"/>
      <c r="AT6473" s="97"/>
      <c r="BB6473" s="79"/>
      <c r="BC6473" s="94"/>
      <c r="BE6473" s="97"/>
      <c r="BF6473" s="97"/>
      <c r="BG6473" s="40"/>
      <c r="BK6473" s="40"/>
      <c r="BL6473" s="79"/>
      <c r="BM6473" s="94"/>
      <c r="BO6473" s="97"/>
      <c r="BQ6473" s="40"/>
      <c r="BR6473" s="94"/>
      <c r="BS6473" s="94"/>
      <c r="BT6473" s="94"/>
      <c r="BU6473" s="40"/>
      <c r="BV6473" s="82"/>
      <c r="BW6473" s="94"/>
      <c r="BX6473" s="48"/>
      <c r="BY6473" s="97"/>
      <c r="BZ6473" s="48"/>
      <c r="CA6473" s="40"/>
      <c r="CB6473" s="94"/>
      <c r="CC6473" s="94"/>
      <c r="CD6473" s="94"/>
      <c r="CE6473" s="40"/>
      <c r="CF6473" s="73"/>
      <c r="CG6473" s="41"/>
      <c r="CH6473" s="41"/>
      <c r="CI6473" s="41"/>
      <c r="CJ6473" s="41"/>
      <c r="CK6473" s="41"/>
      <c r="CL6473" s="68"/>
      <c r="CM6473" s="41"/>
      <c r="CN6473" s="41"/>
      <c r="CO6473" s="39"/>
      <c r="CP6473" s="78"/>
    </row>
    <row r="6474" spans="1:94" s="38" customFormat="1" x14ac:dyDescent="0.25">
      <c r="A6474" s="38">
        <v>6471</v>
      </c>
      <c r="F6474" s="39"/>
      <c r="Q6474" s="39"/>
      <c r="R6474" s="40"/>
      <c r="S6474" s="40"/>
      <c r="T6474" s="39"/>
      <c r="AG6474" s="110"/>
      <c r="AH6474" s="94"/>
      <c r="AJ6474" s="97"/>
      <c r="AL6474" s="39"/>
      <c r="AP6474" s="39"/>
      <c r="AQ6474" s="77"/>
      <c r="AR6474" s="94"/>
      <c r="AT6474" s="97"/>
      <c r="BB6474" s="79"/>
      <c r="BC6474" s="94"/>
      <c r="BE6474" s="97"/>
      <c r="BF6474" s="97"/>
      <c r="BG6474" s="40"/>
      <c r="BK6474" s="40"/>
      <c r="BL6474" s="79"/>
      <c r="BM6474" s="94"/>
      <c r="BO6474" s="97"/>
      <c r="BQ6474" s="40"/>
      <c r="BR6474" s="94"/>
      <c r="BS6474" s="94"/>
      <c r="BT6474" s="94"/>
      <c r="BU6474" s="40"/>
      <c r="BV6474" s="82"/>
      <c r="BW6474" s="94"/>
      <c r="BX6474" s="48"/>
      <c r="BY6474" s="97"/>
      <c r="BZ6474" s="48"/>
      <c r="CA6474" s="40"/>
      <c r="CB6474" s="94"/>
      <c r="CC6474" s="94"/>
      <c r="CD6474" s="94"/>
      <c r="CE6474" s="40"/>
      <c r="CF6474" s="73"/>
      <c r="CG6474" s="41"/>
      <c r="CH6474" s="41"/>
      <c r="CI6474" s="41"/>
      <c r="CJ6474" s="41"/>
      <c r="CK6474" s="41"/>
      <c r="CL6474" s="68"/>
      <c r="CM6474" s="41"/>
      <c r="CN6474" s="41"/>
      <c r="CO6474" s="39"/>
      <c r="CP6474" s="78"/>
    </row>
    <row r="6475" spans="1:94" s="38" customFormat="1" x14ac:dyDescent="0.25">
      <c r="A6475" s="38">
        <v>6472</v>
      </c>
      <c r="F6475" s="39"/>
      <c r="Q6475" s="39"/>
      <c r="R6475" s="40"/>
      <c r="S6475" s="40"/>
      <c r="T6475" s="39"/>
      <c r="AG6475" s="110"/>
      <c r="AH6475" s="94"/>
      <c r="AJ6475" s="97"/>
      <c r="AL6475" s="39"/>
      <c r="AP6475" s="39"/>
      <c r="AQ6475" s="77"/>
      <c r="AR6475" s="94"/>
      <c r="AT6475" s="97"/>
      <c r="BB6475" s="79"/>
      <c r="BC6475" s="94"/>
      <c r="BE6475" s="97"/>
      <c r="BF6475" s="97"/>
      <c r="BG6475" s="40"/>
      <c r="BK6475" s="40"/>
      <c r="BL6475" s="79"/>
      <c r="BM6475" s="94"/>
      <c r="BO6475" s="97"/>
      <c r="BQ6475" s="40"/>
      <c r="BR6475" s="94"/>
      <c r="BS6475" s="94"/>
      <c r="BT6475" s="94"/>
      <c r="BU6475" s="40"/>
      <c r="BV6475" s="82"/>
      <c r="BW6475" s="94"/>
      <c r="BX6475" s="48"/>
      <c r="BY6475" s="97"/>
      <c r="BZ6475" s="48"/>
      <c r="CA6475" s="40"/>
      <c r="CB6475" s="94"/>
      <c r="CC6475" s="94"/>
      <c r="CD6475" s="94"/>
      <c r="CE6475" s="40"/>
      <c r="CF6475" s="73"/>
      <c r="CG6475" s="41"/>
      <c r="CH6475" s="41"/>
      <c r="CI6475" s="41"/>
      <c r="CJ6475" s="41"/>
      <c r="CK6475" s="41"/>
      <c r="CL6475" s="68"/>
      <c r="CM6475" s="41"/>
      <c r="CN6475" s="41"/>
      <c r="CO6475" s="39"/>
      <c r="CP6475" s="78"/>
    </row>
    <row r="6476" spans="1:94" s="38" customFormat="1" x14ac:dyDescent="0.25">
      <c r="A6476" s="38">
        <v>6473</v>
      </c>
      <c r="F6476" s="39"/>
      <c r="Q6476" s="39"/>
      <c r="R6476" s="40"/>
      <c r="S6476" s="40"/>
      <c r="T6476" s="39"/>
      <c r="AG6476" s="110"/>
      <c r="AH6476" s="94"/>
      <c r="AJ6476" s="97"/>
      <c r="AL6476" s="39"/>
      <c r="AP6476" s="39"/>
      <c r="AQ6476" s="77"/>
      <c r="AR6476" s="94"/>
      <c r="AT6476" s="97"/>
      <c r="BB6476" s="79"/>
      <c r="BC6476" s="94"/>
      <c r="BE6476" s="97"/>
      <c r="BF6476" s="97"/>
      <c r="BG6476" s="40"/>
      <c r="BK6476" s="40"/>
      <c r="BL6476" s="79"/>
      <c r="BM6476" s="94"/>
      <c r="BO6476" s="97"/>
      <c r="BQ6476" s="40"/>
      <c r="BR6476" s="94"/>
      <c r="BS6476" s="94"/>
      <c r="BT6476" s="94"/>
      <c r="BU6476" s="40"/>
      <c r="BV6476" s="82"/>
      <c r="BW6476" s="94"/>
      <c r="BX6476" s="48"/>
      <c r="BY6476" s="97"/>
      <c r="BZ6476" s="48"/>
      <c r="CA6476" s="40"/>
      <c r="CB6476" s="94"/>
      <c r="CC6476" s="94"/>
      <c r="CD6476" s="94"/>
      <c r="CE6476" s="40"/>
      <c r="CF6476" s="73"/>
      <c r="CG6476" s="41"/>
      <c r="CH6476" s="41"/>
      <c r="CI6476" s="41"/>
      <c r="CJ6476" s="41"/>
      <c r="CK6476" s="41"/>
      <c r="CL6476" s="68"/>
      <c r="CM6476" s="41"/>
      <c r="CN6476" s="41"/>
      <c r="CO6476" s="39"/>
      <c r="CP6476" s="78"/>
    </row>
    <row r="6477" spans="1:94" s="38" customFormat="1" x14ac:dyDescent="0.25">
      <c r="A6477" s="38">
        <v>6474</v>
      </c>
      <c r="F6477" s="39"/>
      <c r="Q6477" s="39"/>
      <c r="R6477" s="40"/>
      <c r="S6477" s="40"/>
      <c r="T6477" s="39"/>
      <c r="AG6477" s="110"/>
      <c r="AH6477" s="94"/>
      <c r="AJ6477" s="97"/>
      <c r="AL6477" s="39"/>
      <c r="AP6477" s="39"/>
      <c r="AQ6477" s="77"/>
      <c r="AR6477" s="94"/>
      <c r="AT6477" s="97"/>
      <c r="BB6477" s="79"/>
      <c r="BC6477" s="94"/>
      <c r="BE6477" s="97"/>
      <c r="BF6477" s="97"/>
      <c r="BG6477" s="40"/>
      <c r="BK6477" s="40"/>
      <c r="BL6477" s="79"/>
      <c r="BM6477" s="94"/>
      <c r="BO6477" s="97"/>
      <c r="BQ6477" s="40"/>
      <c r="BR6477" s="94"/>
      <c r="BS6477" s="94"/>
      <c r="BT6477" s="94"/>
      <c r="BU6477" s="40"/>
      <c r="BV6477" s="82"/>
      <c r="BW6477" s="94"/>
      <c r="BX6477" s="48"/>
      <c r="BY6477" s="97"/>
      <c r="BZ6477" s="48"/>
      <c r="CA6477" s="40"/>
      <c r="CB6477" s="94"/>
      <c r="CC6477" s="94"/>
      <c r="CD6477" s="94"/>
      <c r="CE6477" s="40"/>
      <c r="CF6477" s="73"/>
      <c r="CG6477" s="41"/>
      <c r="CH6477" s="41"/>
      <c r="CI6477" s="41"/>
      <c r="CJ6477" s="41"/>
      <c r="CK6477" s="41"/>
      <c r="CL6477" s="68"/>
      <c r="CM6477" s="41"/>
      <c r="CN6477" s="41"/>
      <c r="CO6477" s="39"/>
      <c r="CP6477" s="78"/>
    </row>
    <row r="6478" spans="1:94" s="38" customFormat="1" x14ac:dyDescent="0.25">
      <c r="A6478" s="38">
        <v>6475</v>
      </c>
      <c r="F6478" s="39"/>
      <c r="Q6478" s="39"/>
      <c r="R6478" s="40"/>
      <c r="S6478" s="40"/>
      <c r="T6478" s="39"/>
      <c r="AG6478" s="110"/>
      <c r="AH6478" s="94"/>
      <c r="AJ6478" s="97"/>
      <c r="AL6478" s="39"/>
      <c r="AP6478" s="39"/>
      <c r="AQ6478" s="77"/>
      <c r="AR6478" s="94"/>
      <c r="AT6478" s="97"/>
      <c r="BB6478" s="79"/>
      <c r="BC6478" s="94"/>
      <c r="BE6478" s="97"/>
      <c r="BF6478" s="97"/>
      <c r="BG6478" s="40"/>
      <c r="BK6478" s="40"/>
      <c r="BL6478" s="79"/>
      <c r="BM6478" s="94"/>
      <c r="BO6478" s="97"/>
      <c r="BQ6478" s="40"/>
      <c r="BR6478" s="94"/>
      <c r="BS6478" s="94"/>
      <c r="BT6478" s="94"/>
      <c r="BU6478" s="40"/>
      <c r="BV6478" s="82"/>
      <c r="BW6478" s="94"/>
      <c r="BX6478" s="48"/>
      <c r="BY6478" s="97"/>
      <c r="BZ6478" s="48"/>
      <c r="CA6478" s="40"/>
      <c r="CB6478" s="94"/>
      <c r="CC6478" s="94"/>
      <c r="CD6478" s="94"/>
      <c r="CE6478" s="40"/>
      <c r="CF6478" s="73"/>
      <c r="CG6478" s="41"/>
      <c r="CH6478" s="41"/>
      <c r="CI6478" s="41"/>
      <c r="CJ6478" s="41"/>
      <c r="CK6478" s="41"/>
      <c r="CL6478" s="68"/>
      <c r="CM6478" s="41"/>
      <c r="CN6478" s="41"/>
      <c r="CO6478" s="39"/>
      <c r="CP6478" s="78"/>
    </row>
    <row r="6479" spans="1:94" s="38" customFormat="1" x14ac:dyDescent="0.25">
      <c r="A6479" s="38">
        <v>6476</v>
      </c>
      <c r="F6479" s="39"/>
      <c r="Q6479" s="39"/>
      <c r="R6479" s="40"/>
      <c r="S6479" s="40"/>
      <c r="T6479" s="39"/>
      <c r="AG6479" s="110"/>
      <c r="AH6479" s="94"/>
      <c r="AJ6479" s="97"/>
      <c r="AL6479" s="39"/>
      <c r="AP6479" s="39"/>
      <c r="AQ6479" s="77"/>
      <c r="AR6479" s="94"/>
      <c r="AT6479" s="97"/>
      <c r="BB6479" s="79"/>
      <c r="BC6479" s="94"/>
      <c r="BE6479" s="97"/>
      <c r="BF6479" s="97"/>
      <c r="BG6479" s="40"/>
      <c r="BK6479" s="40"/>
      <c r="BL6479" s="79"/>
      <c r="BM6479" s="94"/>
      <c r="BO6479" s="97"/>
      <c r="BQ6479" s="40"/>
      <c r="BR6479" s="94"/>
      <c r="BS6479" s="94"/>
      <c r="BT6479" s="94"/>
      <c r="BU6479" s="40"/>
      <c r="BV6479" s="82"/>
      <c r="BW6479" s="94"/>
      <c r="BX6479" s="48"/>
      <c r="BY6479" s="97"/>
      <c r="BZ6479" s="48"/>
      <c r="CA6479" s="40"/>
      <c r="CB6479" s="94"/>
      <c r="CC6479" s="94"/>
      <c r="CD6479" s="94"/>
      <c r="CE6479" s="40"/>
      <c r="CF6479" s="73"/>
      <c r="CG6479" s="41"/>
      <c r="CH6479" s="41"/>
      <c r="CI6479" s="41"/>
      <c r="CJ6479" s="41"/>
      <c r="CK6479" s="41"/>
      <c r="CL6479" s="68"/>
      <c r="CM6479" s="41"/>
      <c r="CN6479" s="41"/>
      <c r="CO6479" s="39"/>
      <c r="CP6479" s="78"/>
    </row>
    <row r="6480" spans="1:94" s="38" customFormat="1" x14ac:dyDescent="0.25">
      <c r="A6480" s="38">
        <v>6477</v>
      </c>
      <c r="F6480" s="39"/>
      <c r="Q6480" s="39"/>
      <c r="R6480" s="40"/>
      <c r="S6480" s="40"/>
      <c r="T6480" s="39"/>
      <c r="AG6480" s="110"/>
      <c r="AH6480" s="94"/>
      <c r="AJ6480" s="97"/>
      <c r="AL6480" s="39"/>
      <c r="AP6480" s="39"/>
      <c r="AQ6480" s="77"/>
      <c r="AR6480" s="94"/>
      <c r="AT6480" s="97"/>
      <c r="BB6480" s="79"/>
      <c r="BC6480" s="94"/>
      <c r="BE6480" s="97"/>
      <c r="BF6480" s="97"/>
      <c r="BG6480" s="40"/>
      <c r="BK6480" s="40"/>
      <c r="BL6480" s="79"/>
      <c r="BM6480" s="94"/>
      <c r="BO6480" s="97"/>
      <c r="BQ6480" s="40"/>
      <c r="BR6480" s="94"/>
      <c r="BS6480" s="94"/>
      <c r="BT6480" s="94"/>
      <c r="BU6480" s="40"/>
      <c r="BV6480" s="82"/>
      <c r="BW6480" s="94"/>
      <c r="BX6480" s="48"/>
      <c r="BY6480" s="97"/>
      <c r="BZ6480" s="48"/>
      <c r="CA6480" s="40"/>
      <c r="CB6480" s="94"/>
      <c r="CC6480" s="94"/>
      <c r="CD6480" s="94"/>
      <c r="CE6480" s="40"/>
      <c r="CF6480" s="73"/>
      <c r="CG6480" s="41"/>
      <c r="CH6480" s="41"/>
      <c r="CI6480" s="41"/>
      <c r="CJ6480" s="41"/>
      <c r="CK6480" s="41"/>
      <c r="CL6480" s="68"/>
      <c r="CM6480" s="41"/>
      <c r="CN6480" s="41"/>
      <c r="CO6480" s="39"/>
      <c r="CP6480" s="78"/>
    </row>
    <row r="6481" spans="1:94" s="38" customFormat="1" x14ac:dyDescent="0.25">
      <c r="A6481" s="38">
        <v>6478</v>
      </c>
      <c r="F6481" s="39"/>
      <c r="Q6481" s="39"/>
      <c r="R6481" s="40"/>
      <c r="S6481" s="40"/>
      <c r="T6481" s="39"/>
      <c r="AG6481" s="110"/>
      <c r="AH6481" s="94"/>
      <c r="AJ6481" s="97"/>
      <c r="AL6481" s="39"/>
      <c r="AP6481" s="39"/>
      <c r="AQ6481" s="77"/>
      <c r="AR6481" s="94"/>
      <c r="AT6481" s="97"/>
      <c r="BB6481" s="79"/>
      <c r="BC6481" s="94"/>
      <c r="BE6481" s="97"/>
      <c r="BF6481" s="97"/>
      <c r="BG6481" s="40"/>
      <c r="BK6481" s="40"/>
      <c r="BL6481" s="79"/>
      <c r="BM6481" s="94"/>
      <c r="BO6481" s="97"/>
      <c r="BQ6481" s="40"/>
      <c r="BR6481" s="94"/>
      <c r="BS6481" s="94"/>
      <c r="BT6481" s="94"/>
      <c r="BU6481" s="40"/>
      <c r="BV6481" s="82"/>
      <c r="BW6481" s="94"/>
      <c r="BX6481" s="48"/>
      <c r="BY6481" s="97"/>
      <c r="BZ6481" s="48"/>
      <c r="CA6481" s="40"/>
      <c r="CB6481" s="94"/>
      <c r="CC6481" s="94"/>
      <c r="CD6481" s="94"/>
      <c r="CE6481" s="40"/>
      <c r="CF6481" s="73"/>
      <c r="CG6481" s="41"/>
      <c r="CH6481" s="41"/>
      <c r="CI6481" s="41"/>
      <c r="CJ6481" s="41"/>
      <c r="CK6481" s="41"/>
      <c r="CL6481" s="68"/>
      <c r="CM6481" s="41"/>
      <c r="CN6481" s="41"/>
      <c r="CO6481" s="39"/>
      <c r="CP6481" s="78"/>
    </row>
    <row r="6482" spans="1:94" s="38" customFormat="1" x14ac:dyDescent="0.25">
      <c r="A6482" s="38">
        <v>6479</v>
      </c>
      <c r="F6482" s="39"/>
      <c r="Q6482" s="39"/>
      <c r="R6482" s="40"/>
      <c r="S6482" s="40"/>
      <c r="T6482" s="39"/>
      <c r="AG6482" s="110"/>
      <c r="AH6482" s="94"/>
      <c r="AJ6482" s="97"/>
      <c r="AL6482" s="39"/>
      <c r="AP6482" s="39"/>
      <c r="AQ6482" s="77"/>
      <c r="AR6482" s="94"/>
      <c r="AT6482" s="97"/>
      <c r="BB6482" s="79"/>
      <c r="BC6482" s="94"/>
      <c r="BE6482" s="97"/>
      <c r="BF6482" s="97"/>
      <c r="BG6482" s="40"/>
      <c r="BK6482" s="40"/>
      <c r="BL6482" s="79"/>
      <c r="BM6482" s="94"/>
      <c r="BO6482" s="97"/>
      <c r="BQ6482" s="40"/>
      <c r="BR6482" s="94"/>
      <c r="BS6482" s="94"/>
      <c r="BT6482" s="94"/>
      <c r="BU6482" s="40"/>
      <c r="BV6482" s="82"/>
      <c r="BW6482" s="94"/>
      <c r="BX6482" s="48"/>
      <c r="BY6482" s="97"/>
      <c r="BZ6482" s="48"/>
      <c r="CA6482" s="40"/>
      <c r="CB6482" s="94"/>
      <c r="CC6482" s="94"/>
      <c r="CD6482" s="94"/>
      <c r="CE6482" s="40"/>
      <c r="CF6482" s="73"/>
      <c r="CG6482" s="41"/>
      <c r="CH6482" s="41"/>
      <c r="CI6482" s="41"/>
      <c r="CJ6482" s="41"/>
      <c r="CK6482" s="41"/>
      <c r="CL6482" s="68"/>
      <c r="CM6482" s="41"/>
      <c r="CN6482" s="41"/>
      <c r="CO6482" s="39"/>
      <c r="CP6482" s="78"/>
    </row>
    <row r="6483" spans="1:94" s="38" customFormat="1" x14ac:dyDescent="0.25">
      <c r="A6483" s="38">
        <v>6480</v>
      </c>
      <c r="F6483" s="39"/>
      <c r="Q6483" s="39"/>
      <c r="R6483" s="40"/>
      <c r="S6483" s="40"/>
      <c r="T6483" s="39"/>
      <c r="AG6483" s="110"/>
      <c r="AH6483" s="94"/>
      <c r="AJ6483" s="97"/>
      <c r="AL6483" s="39"/>
      <c r="AP6483" s="39"/>
      <c r="AQ6483" s="77"/>
      <c r="AR6483" s="94"/>
      <c r="AT6483" s="97"/>
      <c r="BB6483" s="79"/>
      <c r="BC6483" s="94"/>
      <c r="BE6483" s="97"/>
      <c r="BF6483" s="97"/>
      <c r="BG6483" s="40"/>
      <c r="BK6483" s="40"/>
      <c r="BL6483" s="79"/>
      <c r="BM6483" s="94"/>
      <c r="BO6483" s="97"/>
      <c r="BQ6483" s="40"/>
      <c r="BR6483" s="94"/>
      <c r="BS6483" s="94"/>
      <c r="BT6483" s="94"/>
      <c r="BU6483" s="40"/>
      <c r="BV6483" s="82"/>
      <c r="BW6483" s="94"/>
      <c r="BX6483" s="48"/>
      <c r="BY6483" s="97"/>
      <c r="BZ6483" s="48"/>
      <c r="CA6483" s="40"/>
      <c r="CB6483" s="94"/>
      <c r="CC6483" s="94"/>
      <c r="CD6483" s="94"/>
      <c r="CE6483" s="40"/>
      <c r="CF6483" s="73"/>
      <c r="CG6483" s="41"/>
      <c r="CH6483" s="41"/>
      <c r="CI6483" s="41"/>
      <c r="CJ6483" s="41"/>
      <c r="CK6483" s="41"/>
      <c r="CL6483" s="68"/>
      <c r="CM6483" s="41"/>
      <c r="CN6483" s="41"/>
      <c r="CO6483" s="39"/>
      <c r="CP6483" s="78"/>
    </row>
    <row r="6484" spans="1:94" s="38" customFormat="1" x14ac:dyDescent="0.25">
      <c r="A6484" s="38">
        <v>6481</v>
      </c>
      <c r="F6484" s="39"/>
      <c r="Q6484" s="39"/>
      <c r="R6484" s="40"/>
      <c r="S6484" s="40"/>
      <c r="T6484" s="39"/>
      <c r="AG6484" s="110"/>
      <c r="AH6484" s="94"/>
      <c r="AJ6484" s="97"/>
      <c r="AL6484" s="39"/>
      <c r="AP6484" s="39"/>
      <c r="AQ6484" s="77"/>
      <c r="AR6484" s="94"/>
      <c r="AT6484" s="97"/>
      <c r="BB6484" s="79"/>
      <c r="BC6484" s="94"/>
      <c r="BE6484" s="97"/>
      <c r="BF6484" s="98"/>
      <c r="BG6484" s="40"/>
      <c r="BK6484" s="40"/>
      <c r="BL6484" s="79"/>
      <c r="BM6484" s="94"/>
      <c r="BO6484" s="97"/>
      <c r="BQ6484" s="40"/>
      <c r="BR6484" s="94"/>
      <c r="BS6484" s="94"/>
      <c r="BT6484" s="94"/>
      <c r="BU6484" s="40"/>
      <c r="BV6484" s="82"/>
      <c r="BW6484" s="94"/>
      <c r="BX6484" s="48"/>
      <c r="BY6484" s="97"/>
      <c r="BZ6484" s="48"/>
      <c r="CA6484" s="40"/>
      <c r="CB6484" s="94"/>
      <c r="CC6484" s="94"/>
      <c r="CD6484" s="94"/>
      <c r="CE6484" s="40"/>
      <c r="CF6484" s="73"/>
      <c r="CG6484" s="41"/>
      <c r="CH6484" s="41"/>
      <c r="CI6484" s="41"/>
      <c r="CJ6484" s="41"/>
      <c r="CK6484" s="41"/>
      <c r="CL6484" s="68"/>
      <c r="CM6484" s="41"/>
      <c r="CN6484" s="41"/>
      <c r="CO6484" s="39"/>
      <c r="CP6484" s="78"/>
    </row>
    <row r="6485" spans="1:94" s="38" customFormat="1" x14ac:dyDescent="0.25">
      <c r="A6485" s="38">
        <v>6482</v>
      </c>
      <c r="F6485" s="39"/>
      <c r="Q6485" s="39"/>
      <c r="R6485" s="40"/>
      <c r="S6485" s="40"/>
      <c r="T6485" s="39"/>
      <c r="AG6485" s="110"/>
      <c r="AH6485" s="94"/>
      <c r="AJ6485" s="97"/>
      <c r="AL6485" s="39"/>
      <c r="AP6485" s="39"/>
      <c r="AQ6485" s="77"/>
      <c r="AR6485" s="94"/>
      <c r="AT6485" s="97"/>
      <c r="BB6485" s="79"/>
      <c r="BC6485" s="94"/>
      <c r="BE6485" s="97"/>
      <c r="BF6485" s="98"/>
      <c r="BG6485" s="40"/>
      <c r="BK6485" s="40"/>
      <c r="BL6485" s="79"/>
      <c r="BM6485" s="94"/>
      <c r="BO6485" s="97"/>
      <c r="BQ6485" s="40"/>
      <c r="BR6485" s="94"/>
      <c r="BS6485" s="94"/>
      <c r="BT6485" s="94"/>
      <c r="BU6485" s="40"/>
      <c r="BV6485" s="82"/>
      <c r="BW6485" s="94"/>
      <c r="BX6485" s="48"/>
      <c r="BY6485" s="97"/>
      <c r="BZ6485" s="48"/>
      <c r="CA6485" s="40"/>
      <c r="CB6485" s="94"/>
      <c r="CC6485" s="94"/>
      <c r="CD6485" s="94"/>
      <c r="CE6485" s="40"/>
      <c r="CF6485" s="73"/>
      <c r="CG6485" s="41"/>
      <c r="CH6485" s="41"/>
      <c r="CI6485" s="41"/>
      <c r="CJ6485" s="41"/>
      <c r="CK6485" s="41"/>
      <c r="CL6485" s="68"/>
      <c r="CM6485" s="41"/>
      <c r="CN6485" s="41"/>
      <c r="CO6485" s="39"/>
      <c r="CP6485" s="78"/>
    </row>
    <row r="6486" spans="1:94" s="38" customFormat="1" x14ac:dyDescent="0.25">
      <c r="A6486" s="38">
        <v>6483</v>
      </c>
      <c r="F6486" s="39"/>
      <c r="Q6486" s="39"/>
      <c r="R6486" s="40"/>
      <c r="S6486" s="40"/>
      <c r="T6486" s="39"/>
      <c r="AG6486" s="110"/>
      <c r="AH6486" s="94"/>
      <c r="AJ6486" s="97"/>
      <c r="AL6486" s="39"/>
      <c r="AP6486" s="39"/>
      <c r="AQ6486" s="77"/>
      <c r="AR6486" s="94"/>
      <c r="AT6486" s="97"/>
      <c r="BB6486" s="79"/>
      <c r="BC6486" s="94"/>
      <c r="BE6486" s="97"/>
      <c r="BF6486" s="98"/>
      <c r="BG6486" s="40"/>
      <c r="BK6486" s="40"/>
      <c r="BL6486" s="79"/>
      <c r="BM6486" s="94"/>
      <c r="BO6486" s="97"/>
      <c r="BQ6486" s="40"/>
      <c r="BR6486" s="94"/>
      <c r="BS6486" s="94"/>
      <c r="BT6486" s="94"/>
      <c r="BU6486" s="40"/>
      <c r="BV6486" s="82"/>
      <c r="BW6486" s="94"/>
      <c r="BX6486" s="48"/>
      <c r="BY6486" s="97"/>
      <c r="BZ6486" s="48"/>
      <c r="CA6486" s="40"/>
      <c r="CB6486" s="94"/>
      <c r="CC6486" s="94"/>
      <c r="CD6486" s="94"/>
      <c r="CE6486" s="40"/>
      <c r="CF6486" s="73"/>
      <c r="CG6486" s="41"/>
      <c r="CH6486" s="41"/>
      <c r="CI6486" s="41"/>
      <c r="CJ6486" s="41"/>
      <c r="CK6486" s="41"/>
      <c r="CL6486" s="68"/>
      <c r="CM6486" s="41"/>
      <c r="CN6486" s="41"/>
      <c r="CO6486" s="39"/>
      <c r="CP6486" s="78"/>
    </row>
    <row r="6487" spans="1:94" s="38" customFormat="1" x14ac:dyDescent="0.25">
      <c r="A6487" s="38">
        <v>6484</v>
      </c>
      <c r="F6487" s="39"/>
      <c r="Q6487" s="39"/>
      <c r="R6487" s="40"/>
      <c r="S6487" s="40"/>
      <c r="T6487" s="39"/>
      <c r="AG6487" s="110"/>
      <c r="AH6487" s="94"/>
      <c r="AJ6487" s="97"/>
      <c r="AL6487" s="39"/>
      <c r="AP6487" s="39"/>
      <c r="AQ6487" s="77"/>
      <c r="AR6487" s="94"/>
      <c r="AT6487" s="97"/>
      <c r="BB6487" s="79"/>
      <c r="BC6487" s="94"/>
      <c r="BE6487" s="97"/>
      <c r="BF6487" s="98"/>
      <c r="BG6487" s="40"/>
      <c r="BK6487" s="40"/>
      <c r="BL6487" s="79"/>
      <c r="BM6487" s="94"/>
      <c r="BO6487" s="97"/>
      <c r="BQ6487" s="40"/>
      <c r="BR6487" s="94"/>
      <c r="BS6487" s="94"/>
      <c r="BT6487" s="94"/>
      <c r="BU6487" s="40"/>
      <c r="BV6487" s="82"/>
      <c r="BW6487" s="94"/>
      <c r="BX6487" s="48"/>
      <c r="BY6487" s="97"/>
      <c r="BZ6487" s="48"/>
      <c r="CA6487" s="40"/>
      <c r="CB6487" s="94"/>
      <c r="CC6487" s="94"/>
      <c r="CD6487" s="94"/>
      <c r="CE6487" s="40"/>
      <c r="CF6487" s="73"/>
      <c r="CG6487" s="41"/>
      <c r="CH6487" s="41"/>
      <c r="CI6487" s="41"/>
      <c r="CJ6487" s="41"/>
      <c r="CK6487" s="41"/>
      <c r="CL6487" s="68"/>
      <c r="CM6487" s="41"/>
      <c r="CN6487" s="41"/>
      <c r="CO6487" s="39"/>
      <c r="CP6487" s="78"/>
    </row>
    <row r="6488" spans="1:94" s="38" customFormat="1" x14ac:dyDescent="0.25">
      <c r="A6488" s="38">
        <v>6485</v>
      </c>
      <c r="F6488" s="39"/>
      <c r="Q6488" s="39"/>
      <c r="R6488" s="40"/>
      <c r="S6488" s="40"/>
      <c r="T6488" s="39"/>
      <c r="AG6488" s="110"/>
      <c r="AH6488" s="94"/>
      <c r="AJ6488" s="97"/>
      <c r="AL6488" s="39"/>
      <c r="AP6488" s="39"/>
      <c r="AQ6488" s="77"/>
      <c r="AR6488" s="94"/>
      <c r="AT6488" s="97"/>
      <c r="BB6488" s="79"/>
      <c r="BC6488" s="94"/>
      <c r="BE6488" s="97"/>
      <c r="BF6488" s="98"/>
      <c r="BG6488" s="40"/>
      <c r="BK6488" s="40"/>
      <c r="BL6488" s="79"/>
      <c r="BM6488" s="94"/>
      <c r="BO6488" s="97"/>
      <c r="BQ6488" s="40"/>
      <c r="BR6488" s="94"/>
      <c r="BS6488" s="94"/>
      <c r="BT6488" s="94"/>
      <c r="BU6488" s="40"/>
      <c r="BV6488" s="82"/>
      <c r="BW6488" s="94"/>
      <c r="BX6488" s="48"/>
      <c r="BY6488" s="97"/>
      <c r="BZ6488" s="48"/>
      <c r="CA6488" s="40"/>
      <c r="CB6488" s="94"/>
      <c r="CC6488" s="94"/>
      <c r="CD6488" s="94"/>
      <c r="CE6488" s="40"/>
      <c r="CF6488" s="73"/>
      <c r="CG6488" s="41"/>
      <c r="CH6488" s="41"/>
      <c r="CI6488" s="41"/>
      <c r="CJ6488" s="41"/>
      <c r="CK6488" s="41"/>
      <c r="CL6488" s="68"/>
      <c r="CM6488" s="41"/>
      <c r="CN6488" s="41"/>
      <c r="CO6488" s="39"/>
      <c r="CP6488" s="78"/>
    </row>
    <row r="6489" spans="1:94" s="38" customFormat="1" x14ac:dyDescent="0.25">
      <c r="A6489" s="38">
        <v>6486</v>
      </c>
      <c r="F6489" s="39"/>
      <c r="Q6489" s="39"/>
      <c r="R6489" s="40"/>
      <c r="S6489" s="40"/>
      <c r="T6489" s="39"/>
      <c r="AG6489" s="110"/>
      <c r="AH6489" s="94"/>
      <c r="AJ6489" s="97"/>
      <c r="AL6489" s="39"/>
      <c r="AP6489" s="39"/>
      <c r="AQ6489" s="77"/>
      <c r="AR6489" s="94"/>
      <c r="AT6489" s="97"/>
      <c r="BB6489" s="79"/>
      <c r="BC6489" s="94"/>
      <c r="BE6489" s="97"/>
      <c r="BF6489" s="98"/>
      <c r="BG6489" s="40"/>
      <c r="BK6489" s="40"/>
      <c r="BL6489" s="79"/>
      <c r="BM6489" s="94"/>
      <c r="BO6489" s="97"/>
      <c r="BQ6489" s="40"/>
      <c r="BR6489" s="94"/>
      <c r="BS6489" s="94"/>
      <c r="BT6489" s="94"/>
      <c r="BU6489" s="40"/>
      <c r="BV6489" s="82"/>
      <c r="BW6489" s="94"/>
      <c r="BX6489" s="48"/>
      <c r="BY6489" s="97"/>
      <c r="BZ6489" s="48"/>
      <c r="CA6489" s="40"/>
      <c r="CB6489" s="94"/>
      <c r="CC6489" s="94"/>
      <c r="CD6489" s="94"/>
      <c r="CE6489" s="40"/>
      <c r="CF6489" s="73"/>
      <c r="CG6489" s="41"/>
      <c r="CH6489" s="41"/>
      <c r="CI6489" s="41"/>
      <c r="CJ6489" s="41"/>
      <c r="CK6489" s="41"/>
      <c r="CL6489" s="68"/>
      <c r="CM6489" s="41"/>
      <c r="CN6489" s="41"/>
      <c r="CO6489" s="39"/>
      <c r="CP6489" s="78"/>
    </row>
    <row r="6490" spans="1:94" s="38" customFormat="1" x14ac:dyDescent="0.25">
      <c r="A6490" s="38">
        <v>6487</v>
      </c>
      <c r="F6490" s="39"/>
      <c r="Q6490" s="39"/>
      <c r="R6490" s="40"/>
      <c r="S6490" s="40"/>
      <c r="T6490" s="39"/>
      <c r="AG6490" s="110"/>
      <c r="AH6490" s="94"/>
      <c r="AJ6490" s="97"/>
      <c r="AL6490" s="39"/>
      <c r="AP6490" s="39"/>
      <c r="AQ6490" s="77"/>
      <c r="AR6490" s="94"/>
      <c r="AT6490" s="97"/>
      <c r="BB6490" s="79"/>
      <c r="BC6490" s="94"/>
      <c r="BE6490" s="97"/>
      <c r="BF6490" s="98"/>
      <c r="BG6490" s="40"/>
      <c r="BK6490" s="40"/>
      <c r="BL6490" s="79"/>
      <c r="BM6490" s="94"/>
      <c r="BO6490" s="97"/>
      <c r="BQ6490" s="40"/>
      <c r="BR6490" s="94"/>
      <c r="BS6490" s="94"/>
      <c r="BT6490" s="94"/>
      <c r="BU6490" s="40"/>
      <c r="BV6490" s="82"/>
      <c r="BW6490" s="94"/>
      <c r="BX6490" s="48"/>
      <c r="BY6490" s="97"/>
      <c r="BZ6490" s="48"/>
      <c r="CA6490" s="40"/>
      <c r="CB6490" s="94"/>
      <c r="CC6490" s="94"/>
      <c r="CD6490" s="94"/>
      <c r="CE6490" s="40"/>
      <c r="CF6490" s="73"/>
      <c r="CG6490" s="41"/>
      <c r="CH6490" s="41"/>
      <c r="CI6490" s="41"/>
      <c r="CJ6490" s="41"/>
      <c r="CK6490" s="41"/>
      <c r="CL6490" s="68"/>
      <c r="CM6490" s="41"/>
      <c r="CN6490" s="41"/>
      <c r="CO6490" s="39"/>
      <c r="CP6490" s="78"/>
    </row>
    <row r="6491" spans="1:94" s="38" customFormat="1" x14ac:dyDescent="0.25">
      <c r="A6491" s="38">
        <v>6488</v>
      </c>
      <c r="F6491" s="39"/>
      <c r="Q6491" s="39"/>
      <c r="R6491" s="40"/>
      <c r="S6491" s="40"/>
      <c r="T6491" s="39"/>
      <c r="AG6491" s="110"/>
      <c r="AH6491" s="94"/>
      <c r="AJ6491" s="97"/>
      <c r="AL6491" s="39"/>
      <c r="AP6491" s="39"/>
      <c r="AQ6491" s="77"/>
      <c r="AR6491" s="94"/>
      <c r="AT6491" s="97"/>
      <c r="BB6491" s="79"/>
      <c r="BC6491" s="94"/>
      <c r="BE6491" s="97"/>
      <c r="BF6491" s="98"/>
      <c r="BG6491" s="40"/>
      <c r="BK6491" s="40"/>
      <c r="BL6491" s="79"/>
      <c r="BM6491" s="94"/>
      <c r="BO6491" s="97"/>
      <c r="BQ6491" s="40"/>
      <c r="BR6491" s="94"/>
      <c r="BS6491" s="94"/>
      <c r="BT6491" s="94"/>
      <c r="BU6491" s="40"/>
      <c r="BV6491" s="82"/>
      <c r="BW6491" s="94"/>
      <c r="BX6491" s="48"/>
      <c r="BY6491" s="97"/>
      <c r="BZ6491" s="48"/>
      <c r="CA6491" s="40"/>
      <c r="CB6491" s="94"/>
      <c r="CC6491" s="94"/>
      <c r="CD6491" s="94"/>
      <c r="CE6491" s="40"/>
      <c r="CF6491" s="73"/>
      <c r="CG6491" s="41"/>
      <c r="CH6491" s="41"/>
      <c r="CI6491" s="41"/>
      <c r="CJ6491" s="41"/>
      <c r="CK6491" s="41"/>
      <c r="CL6491" s="68"/>
      <c r="CM6491" s="41"/>
      <c r="CN6491" s="41"/>
      <c r="CO6491" s="39"/>
      <c r="CP6491" s="78"/>
    </row>
    <row r="6492" spans="1:94" s="38" customFormat="1" x14ac:dyDescent="0.25">
      <c r="A6492" s="38">
        <v>6489</v>
      </c>
      <c r="F6492" s="39"/>
      <c r="Q6492" s="39"/>
      <c r="R6492" s="40"/>
      <c r="S6492" s="40"/>
      <c r="T6492" s="39"/>
      <c r="AG6492" s="110"/>
      <c r="AH6492" s="94"/>
      <c r="AJ6492" s="97"/>
      <c r="AL6492" s="39"/>
      <c r="AP6492" s="39"/>
      <c r="AQ6492" s="77"/>
      <c r="AR6492" s="94"/>
      <c r="AT6492" s="97"/>
      <c r="BB6492" s="79"/>
      <c r="BC6492" s="94"/>
      <c r="BE6492" s="97"/>
      <c r="BF6492" s="98"/>
      <c r="BG6492" s="40"/>
      <c r="BK6492" s="40"/>
      <c r="BL6492" s="79"/>
      <c r="BM6492" s="94"/>
      <c r="BO6492" s="97"/>
      <c r="BQ6492" s="40"/>
      <c r="BR6492" s="94"/>
      <c r="BS6492" s="94"/>
      <c r="BT6492" s="94"/>
      <c r="BU6492" s="40"/>
      <c r="BV6492" s="82"/>
      <c r="BW6492" s="94"/>
      <c r="BX6492" s="48"/>
      <c r="BY6492" s="97"/>
      <c r="BZ6492" s="48"/>
      <c r="CA6492" s="40"/>
      <c r="CB6492" s="94"/>
      <c r="CC6492" s="94"/>
      <c r="CD6492" s="94"/>
      <c r="CE6492" s="40"/>
      <c r="CF6492" s="73"/>
      <c r="CG6492" s="41"/>
      <c r="CH6492" s="41"/>
      <c r="CI6492" s="41"/>
      <c r="CJ6492" s="41"/>
      <c r="CK6492" s="41"/>
      <c r="CL6492" s="68"/>
      <c r="CM6492" s="41"/>
      <c r="CN6492" s="41"/>
      <c r="CO6492" s="39"/>
      <c r="CP6492" s="78"/>
    </row>
    <row r="6493" spans="1:94" s="38" customFormat="1" x14ac:dyDescent="0.25">
      <c r="A6493" s="38">
        <v>6490</v>
      </c>
      <c r="F6493" s="39"/>
      <c r="Q6493" s="39"/>
      <c r="R6493" s="40"/>
      <c r="S6493" s="40"/>
      <c r="T6493" s="39"/>
      <c r="AG6493" s="110"/>
      <c r="AH6493" s="94"/>
      <c r="AJ6493" s="97"/>
      <c r="AL6493" s="39"/>
      <c r="AP6493" s="39"/>
      <c r="AQ6493" s="77"/>
      <c r="AR6493" s="94"/>
      <c r="AT6493" s="97"/>
      <c r="BB6493" s="79"/>
      <c r="BC6493" s="94"/>
      <c r="BE6493" s="97"/>
      <c r="BF6493" s="98"/>
      <c r="BG6493" s="40"/>
      <c r="BK6493" s="40"/>
      <c r="BL6493" s="79"/>
      <c r="BM6493" s="94"/>
      <c r="BO6493" s="97"/>
      <c r="BQ6493" s="40"/>
      <c r="BR6493" s="94"/>
      <c r="BS6493" s="94"/>
      <c r="BT6493" s="94"/>
      <c r="BU6493" s="40"/>
      <c r="BV6493" s="82"/>
      <c r="BW6493" s="94"/>
      <c r="BX6493" s="48"/>
      <c r="BY6493" s="97"/>
      <c r="BZ6493" s="48"/>
      <c r="CA6493" s="40"/>
      <c r="CB6493" s="94"/>
      <c r="CC6493" s="94"/>
      <c r="CD6493" s="94"/>
      <c r="CE6493" s="40"/>
      <c r="CF6493" s="73"/>
      <c r="CG6493" s="41"/>
      <c r="CH6493" s="41"/>
      <c r="CI6493" s="41"/>
      <c r="CJ6493" s="41"/>
      <c r="CK6493" s="41"/>
      <c r="CL6493" s="68"/>
      <c r="CM6493" s="41"/>
      <c r="CN6493" s="41"/>
      <c r="CO6493" s="39"/>
      <c r="CP6493" s="78"/>
    </row>
    <row r="6494" spans="1:94" s="38" customFormat="1" x14ac:dyDescent="0.25">
      <c r="A6494" s="38">
        <v>6491</v>
      </c>
      <c r="F6494" s="39"/>
      <c r="Q6494" s="39"/>
      <c r="R6494" s="40"/>
      <c r="S6494" s="40"/>
      <c r="T6494" s="39"/>
      <c r="AG6494" s="110"/>
      <c r="AH6494" s="94"/>
      <c r="AJ6494" s="97"/>
      <c r="AL6494" s="39"/>
      <c r="AP6494" s="39"/>
      <c r="AQ6494" s="77"/>
      <c r="AR6494" s="94"/>
      <c r="AT6494" s="97"/>
      <c r="BB6494" s="79"/>
      <c r="BC6494" s="94"/>
      <c r="BE6494" s="97"/>
      <c r="BF6494" s="98"/>
      <c r="BG6494" s="40"/>
      <c r="BK6494" s="40"/>
      <c r="BL6494" s="79"/>
      <c r="BM6494" s="94"/>
      <c r="BO6494" s="97"/>
      <c r="BQ6494" s="40"/>
      <c r="BR6494" s="94"/>
      <c r="BS6494" s="94"/>
      <c r="BT6494" s="94"/>
      <c r="BU6494" s="40"/>
      <c r="BV6494" s="82"/>
      <c r="BW6494" s="94"/>
      <c r="BX6494" s="48"/>
      <c r="BY6494" s="97"/>
      <c r="BZ6494" s="48"/>
      <c r="CA6494" s="40"/>
      <c r="CB6494" s="94"/>
      <c r="CC6494" s="94"/>
      <c r="CD6494" s="94"/>
      <c r="CE6494" s="40"/>
      <c r="CF6494" s="73"/>
      <c r="CG6494" s="41"/>
      <c r="CH6494" s="41"/>
      <c r="CI6494" s="41"/>
      <c r="CJ6494" s="41"/>
      <c r="CK6494" s="41"/>
      <c r="CL6494" s="68"/>
      <c r="CM6494" s="41"/>
      <c r="CN6494" s="41"/>
      <c r="CO6494" s="39"/>
      <c r="CP6494" s="78"/>
    </row>
    <row r="6495" spans="1:94" s="38" customFormat="1" x14ac:dyDescent="0.25">
      <c r="A6495" s="38">
        <v>6492</v>
      </c>
      <c r="F6495" s="39"/>
      <c r="Q6495" s="39"/>
      <c r="R6495" s="40"/>
      <c r="S6495" s="40"/>
      <c r="T6495" s="39"/>
      <c r="AG6495" s="110"/>
      <c r="AH6495" s="94"/>
      <c r="AJ6495" s="97"/>
      <c r="AL6495" s="39"/>
      <c r="AP6495" s="39"/>
      <c r="AQ6495" s="77"/>
      <c r="AR6495" s="94"/>
      <c r="AT6495" s="97"/>
      <c r="BB6495" s="79"/>
      <c r="BC6495" s="94"/>
      <c r="BE6495" s="97"/>
      <c r="BF6495" s="98"/>
      <c r="BG6495" s="40"/>
      <c r="BK6495" s="40"/>
      <c r="BL6495" s="79"/>
      <c r="BM6495" s="94"/>
      <c r="BO6495" s="97"/>
      <c r="BQ6495" s="40"/>
      <c r="BR6495" s="94"/>
      <c r="BS6495" s="94"/>
      <c r="BT6495" s="94"/>
      <c r="BU6495" s="40"/>
      <c r="BV6495" s="82"/>
      <c r="BW6495" s="94"/>
      <c r="BX6495" s="48"/>
      <c r="BY6495" s="97"/>
      <c r="BZ6495" s="48"/>
      <c r="CA6495" s="40"/>
      <c r="CB6495" s="94"/>
      <c r="CC6495" s="94"/>
      <c r="CD6495" s="94"/>
      <c r="CE6495" s="40"/>
      <c r="CF6495" s="73"/>
      <c r="CG6495" s="41"/>
      <c r="CH6495" s="41"/>
      <c r="CI6495" s="41"/>
      <c r="CJ6495" s="41"/>
      <c r="CK6495" s="41"/>
      <c r="CL6495" s="68"/>
      <c r="CM6495" s="41"/>
      <c r="CN6495" s="41"/>
      <c r="CO6495" s="39"/>
      <c r="CP6495" s="78"/>
    </row>
    <row r="6496" spans="1:94" s="38" customFormat="1" x14ac:dyDescent="0.25">
      <c r="A6496" s="38">
        <v>6493</v>
      </c>
      <c r="F6496" s="39"/>
      <c r="Q6496" s="39"/>
      <c r="R6496" s="40"/>
      <c r="S6496" s="40"/>
      <c r="T6496" s="39"/>
      <c r="AG6496" s="110"/>
      <c r="AH6496" s="94"/>
      <c r="AJ6496" s="97"/>
      <c r="AL6496" s="39"/>
      <c r="AP6496" s="39"/>
      <c r="AQ6496" s="77"/>
      <c r="AR6496" s="94"/>
      <c r="AT6496" s="97"/>
      <c r="BB6496" s="79"/>
      <c r="BC6496" s="94"/>
      <c r="BE6496" s="97"/>
      <c r="BF6496" s="98"/>
      <c r="BG6496" s="40"/>
      <c r="BK6496" s="40"/>
      <c r="BL6496" s="79"/>
      <c r="BM6496" s="94"/>
      <c r="BO6496" s="97"/>
      <c r="BQ6496" s="40"/>
      <c r="BR6496" s="94"/>
      <c r="BS6496" s="94"/>
      <c r="BT6496" s="94"/>
      <c r="BU6496" s="40"/>
      <c r="BV6496" s="82"/>
      <c r="BW6496" s="94"/>
      <c r="BX6496" s="48"/>
      <c r="BY6496" s="97"/>
      <c r="BZ6496" s="48"/>
      <c r="CA6496" s="40"/>
      <c r="CB6496" s="94"/>
      <c r="CC6496" s="94"/>
      <c r="CD6496" s="94"/>
      <c r="CE6496" s="40"/>
      <c r="CF6496" s="73"/>
      <c r="CG6496" s="41"/>
      <c r="CH6496" s="41"/>
      <c r="CI6496" s="41"/>
      <c r="CJ6496" s="41"/>
      <c r="CK6496" s="41"/>
      <c r="CL6496" s="68"/>
      <c r="CM6496" s="41"/>
      <c r="CN6496" s="41"/>
      <c r="CO6496" s="39"/>
      <c r="CP6496" s="78"/>
    </row>
    <row r="6497" spans="1:94" s="38" customFormat="1" x14ac:dyDescent="0.25">
      <c r="A6497" s="38">
        <v>6494</v>
      </c>
      <c r="F6497" s="39"/>
      <c r="Q6497" s="39"/>
      <c r="R6497" s="40"/>
      <c r="S6497" s="40"/>
      <c r="T6497" s="39"/>
      <c r="AG6497" s="110"/>
      <c r="AH6497" s="94"/>
      <c r="AJ6497" s="97"/>
      <c r="AL6497" s="39"/>
      <c r="AP6497" s="39"/>
      <c r="AQ6497" s="77"/>
      <c r="AR6497" s="94"/>
      <c r="AT6497" s="97"/>
      <c r="BB6497" s="79"/>
      <c r="BC6497" s="94"/>
      <c r="BE6497" s="97"/>
      <c r="BF6497" s="98"/>
      <c r="BG6497" s="40"/>
      <c r="BK6497" s="40"/>
      <c r="BL6497" s="79"/>
      <c r="BM6497" s="94"/>
      <c r="BO6497" s="97"/>
      <c r="BQ6497" s="40"/>
      <c r="BR6497" s="94"/>
      <c r="BS6497" s="94"/>
      <c r="BT6497" s="94"/>
      <c r="BU6497" s="40"/>
      <c r="BV6497" s="82"/>
      <c r="BW6497" s="94"/>
      <c r="BX6497" s="48"/>
      <c r="BY6497" s="97"/>
      <c r="BZ6497" s="48"/>
      <c r="CA6497" s="40"/>
      <c r="CB6497" s="94"/>
      <c r="CC6497" s="94"/>
      <c r="CD6497" s="94"/>
      <c r="CE6497" s="40"/>
      <c r="CF6497" s="73"/>
      <c r="CG6497" s="41"/>
      <c r="CH6497" s="41"/>
      <c r="CI6497" s="41"/>
      <c r="CJ6497" s="41"/>
      <c r="CK6497" s="41"/>
      <c r="CL6497" s="68"/>
      <c r="CM6497" s="41"/>
      <c r="CN6497" s="41"/>
      <c r="CO6497" s="39"/>
      <c r="CP6497" s="78"/>
    </row>
    <row r="6498" spans="1:94" s="38" customFormat="1" x14ac:dyDescent="0.25">
      <c r="A6498" s="38">
        <v>6495</v>
      </c>
      <c r="F6498" s="39"/>
      <c r="Q6498" s="39"/>
      <c r="R6498" s="40"/>
      <c r="S6498" s="40"/>
      <c r="T6498" s="39"/>
      <c r="AG6498" s="110"/>
      <c r="AH6498" s="94"/>
      <c r="AJ6498" s="97"/>
      <c r="AL6498" s="39"/>
      <c r="AP6498" s="39"/>
      <c r="AQ6498" s="77"/>
      <c r="AR6498" s="94"/>
      <c r="AT6498" s="97"/>
      <c r="BB6498" s="79"/>
      <c r="BC6498" s="94"/>
      <c r="BE6498" s="97"/>
      <c r="BF6498" s="98"/>
      <c r="BG6498" s="40"/>
      <c r="BK6498" s="40"/>
      <c r="BL6498" s="79"/>
      <c r="BM6498" s="94"/>
      <c r="BO6498" s="97"/>
      <c r="BQ6498" s="40"/>
      <c r="BR6498" s="94"/>
      <c r="BS6498" s="94"/>
      <c r="BT6498" s="94"/>
      <c r="BU6498" s="40"/>
      <c r="BV6498" s="82"/>
      <c r="BW6498" s="94"/>
      <c r="BX6498" s="48"/>
      <c r="BY6498" s="97"/>
      <c r="BZ6498" s="48"/>
      <c r="CA6498" s="40"/>
      <c r="CB6498" s="94"/>
      <c r="CC6498" s="94"/>
      <c r="CD6498" s="94"/>
      <c r="CE6498" s="40"/>
      <c r="CF6498" s="73"/>
      <c r="CG6498" s="41"/>
      <c r="CH6498" s="41"/>
      <c r="CI6498" s="41"/>
      <c r="CJ6498" s="41"/>
      <c r="CK6498" s="41"/>
      <c r="CL6498" s="68"/>
      <c r="CM6498" s="41"/>
      <c r="CN6498" s="41"/>
      <c r="CO6498" s="39"/>
      <c r="CP6498" s="78"/>
    </row>
    <row r="6499" spans="1:94" s="38" customFormat="1" x14ac:dyDescent="0.25">
      <c r="A6499" s="38">
        <v>6496</v>
      </c>
      <c r="F6499" s="39"/>
      <c r="Q6499" s="39"/>
      <c r="R6499" s="40"/>
      <c r="S6499" s="40"/>
      <c r="T6499" s="39"/>
      <c r="AG6499" s="110"/>
      <c r="AH6499" s="94"/>
      <c r="AJ6499" s="97"/>
      <c r="AL6499" s="39"/>
      <c r="AP6499" s="39"/>
      <c r="AQ6499" s="77"/>
      <c r="AR6499" s="94"/>
      <c r="AT6499" s="97"/>
      <c r="BB6499" s="79"/>
      <c r="BC6499" s="94"/>
      <c r="BE6499" s="97"/>
      <c r="BF6499" s="98"/>
      <c r="BG6499" s="40"/>
      <c r="BK6499" s="40"/>
      <c r="BL6499" s="79"/>
      <c r="BM6499" s="94"/>
      <c r="BO6499" s="97"/>
      <c r="BQ6499" s="40"/>
      <c r="BR6499" s="94"/>
      <c r="BS6499" s="94"/>
      <c r="BT6499" s="94"/>
      <c r="BU6499" s="40"/>
      <c r="BV6499" s="82"/>
      <c r="BW6499" s="94"/>
      <c r="BX6499" s="48"/>
      <c r="BY6499" s="97"/>
      <c r="BZ6499" s="48"/>
      <c r="CA6499" s="40"/>
      <c r="CB6499" s="94"/>
      <c r="CC6499" s="94"/>
      <c r="CD6499" s="94"/>
      <c r="CE6499" s="40"/>
      <c r="CF6499" s="73"/>
      <c r="CG6499" s="41"/>
      <c r="CH6499" s="41"/>
      <c r="CI6499" s="41"/>
      <c r="CJ6499" s="41"/>
      <c r="CK6499" s="41"/>
      <c r="CL6499" s="68"/>
      <c r="CM6499" s="41"/>
      <c r="CN6499" s="41"/>
      <c r="CO6499" s="39"/>
      <c r="CP6499" s="78"/>
    </row>
    <row r="6500" spans="1:94" s="38" customFormat="1" x14ac:dyDescent="0.25">
      <c r="A6500" s="38">
        <v>6497</v>
      </c>
      <c r="F6500" s="39"/>
      <c r="Q6500" s="39"/>
      <c r="R6500" s="40"/>
      <c r="S6500" s="40"/>
      <c r="T6500" s="39"/>
      <c r="AG6500" s="110"/>
      <c r="AH6500" s="94"/>
      <c r="AJ6500" s="97"/>
      <c r="AL6500" s="39"/>
      <c r="AP6500" s="39"/>
      <c r="AQ6500" s="77"/>
      <c r="AR6500" s="94"/>
      <c r="AT6500" s="97"/>
      <c r="BB6500" s="79"/>
      <c r="BC6500" s="94"/>
      <c r="BE6500" s="97"/>
      <c r="BF6500" s="98"/>
      <c r="BG6500" s="40"/>
      <c r="BK6500" s="40"/>
      <c r="BL6500" s="79"/>
      <c r="BM6500" s="94"/>
      <c r="BO6500" s="97"/>
      <c r="BQ6500" s="40"/>
      <c r="BR6500" s="94"/>
      <c r="BS6500" s="94"/>
      <c r="BT6500" s="94"/>
      <c r="BU6500" s="40"/>
      <c r="BV6500" s="82"/>
      <c r="BW6500" s="94"/>
      <c r="BX6500" s="48"/>
      <c r="BY6500" s="97"/>
      <c r="BZ6500" s="48"/>
      <c r="CA6500" s="40"/>
      <c r="CB6500" s="94"/>
      <c r="CC6500" s="94"/>
      <c r="CD6500" s="94"/>
      <c r="CE6500" s="40"/>
      <c r="CF6500" s="73"/>
      <c r="CG6500" s="41"/>
      <c r="CH6500" s="41"/>
      <c r="CI6500" s="41"/>
      <c r="CJ6500" s="41"/>
      <c r="CK6500" s="41"/>
      <c r="CL6500" s="68"/>
      <c r="CM6500" s="41"/>
      <c r="CN6500" s="41"/>
      <c r="CO6500" s="39"/>
      <c r="CP6500" s="78"/>
    </row>
    <row r="6501" spans="1:94" s="38" customFormat="1" x14ac:dyDescent="0.25">
      <c r="A6501" s="38">
        <v>6498</v>
      </c>
      <c r="F6501" s="39"/>
      <c r="Q6501" s="39"/>
      <c r="R6501" s="40"/>
      <c r="S6501" s="40"/>
      <c r="T6501" s="39"/>
      <c r="AG6501" s="110"/>
      <c r="AH6501" s="94"/>
      <c r="AJ6501" s="97"/>
      <c r="AL6501" s="39"/>
      <c r="AP6501" s="39"/>
      <c r="AQ6501" s="77"/>
      <c r="AR6501" s="94"/>
      <c r="AT6501" s="97"/>
      <c r="BB6501" s="79"/>
      <c r="BC6501" s="94"/>
      <c r="BE6501" s="97"/>
      <c r="BF6501" s="98"/>
      <c r="BG6501" s="40"/>
      <c r="BK6501" s="40"/>
      <c r="BL6501" s="79"/>
      <c r="BM6501" s="94"/>
      <c r="BO6501" s="97"/>
      <c r="BQ6501" s="40"/>
      <c r="BR6501" s="94"/>
      <c r="BS6501" s="94"/>
      <c r="BT6501" s="94"/>
      <c r="BU6501" s="40"/>
      <c r="BV6501" s="82"/>
      <c r="BW6501" s="94"/>
      <c r="BX6501" s="48"/>
      <c r="BY6501" s="97"/>
      <c r="BZ6501" s="48"/>
      <c r="CA6501" s="40"/>
      <c r="CB6501" s="94"/>
      <c r="CC6501" s="94"/>
      <c r="CD6501" s="94"/>
      <c r="CE6501" s="40"/>
      <c r="CF6501" s="73"/>
      <c r="CG6501" s="41"/>
      <c r="CH6501" s="41"/>
      <c r="CI6501" s="41"/>
      <c r="CJ6501" s="41"/>
      <c r="CK6501" s="41"/>
      <c r="CL6501" s="68"/>
      <c r="CM6501" s="41"/>
      <c r="CN6501" s="41"/>
      <c r="CO6501" s="39"/>
      <c r="CP6501" s="78"/>
    </row>
    <row r="6502" spans="1:94" s="38" customFormat="1" x14ac:dyDescent="0.25">
      <c r="A6502" s="38">
        <v>6499</v>
      </c>
      <c r="F6502" s="39"/>
      <c r="Q6502" s="39"/>
      <c r="R6502" s="40"/>
      <c r="S6502" s="40"/>
      <c r="T6502" s="39"/>
      <c r="AG6502" s="110"/>
      <c r="AH6502" s="94"/>
      <c r="AJ6502" s="97"/>
      <c r="AL6502" s="39"/>
      <c r="AP6502" s="39"/>
      <c r="AQ6502" s="77"/>
      <c r="AR6502" s="94"/>
      <c r="AT6502" s="97"/>
      <c r="BB6502" s="79"/>
      <c r="BC6502" s="94"/>
      <c r="BE6502" s="97"/>
      <c r="BF6502" s="98"/>
      <c r="BG6502" s="40"/>
      <c r="BK6502" s="40"/>
      <c r="BL6502" s="79"/>
      <c r="BM6502" s="94"/>
      <c r="BO6502" s="97"/>
      <c r="BQ6502" s="40"/>
      <c r="BR6502" s="94"/>
      <c r="BS6502" s="94"/>
      <c r="BT6502" s="94"/>
      <c r="BU6502" s="40"/>
      <c r="BV6502" s="82"/>
      <c r="BW6502" s="94"/>
      <c r="BX6502" s="48"/>
      <c r="BY6502" s="97"/>
      <c r="BZ6502" s="48"/>
      <c r="CA6502" s="40"/>
      <c r="CB6502" s="94"/>
      <c r="CC6502" s="94"/>
      <c r="CD6502" s="94"/>
      <c r="CE6502" s="40"/>
      <c r="CF6502" s="73"/>
      <c r="CG6502" s="41"/>
      <c r="CH6502" s="41"/>
      <c r="CI6502" s="41"/>
      <c r="CJ6502" s="41"/>
      <c r="CK6502" s="41"/>
      <c r="CL6502" s="68"/>
      <c r="CM6502" s="41"/>
      <c r="CN6502" s="41"/>
      <c r="CO6502" s="39"/>
      <c r="CP6502" s="78"/>
    </row>
    <row r="6503" spans="1:94" s="38" customFormat="1" x14ac:dyDescent="0.25">
      <c r="A6503" s="38">
        <v>6500</v>
      </c>
      <c r="F6503" s="39"/>
      <c r="Q6503" s="39"/>
      <c r="R6503" s="40"/>
      <c r="S6503" s="40"/>
      <c r="T6503" s="39"/>
      <c r="AG6503" s="110"/>
      <c r="AH6503" s="94"/>
      <c r="AJ6503" s="97"/>
      <c r="AL6503" s="39"/>
      <c r="AP6503" s="39"/>
      <c r="AQ6503" s="77"/>
      <c r="AR6503" s="94"/>
      <c r="AT6503" s="97"/>
      <c r="BB6503" s="79"/>
      <c r="BC6503" s="94"/>
      <c r="BE6503" s="97"/>
      <c r="BF6503" s="98"/>
      <c r="BG6503" s="40"/>
      <c r="BK6503" s="40"/>
      <c r="BL6503" s="79"/>
      <c r="BM6503" s="94"/>
      <c r="BO6503" s="97"/>
      <c r="BQ6503" s="40"/>
      <c r="BR6503" s="94"/>
      <c r="BS6503" s="94"/>
      <c r="BT6503" s="94"/>
      <c r="BU6503" s="40"/>
      <c r="BV6503" s="82"/>
      <c r="BW6503" s="94"/>
      <c r="BX6503" s="48"/>
      <c r="BY6503" s="97"/>
      <c r="BZ6503" s="48"/>
      <c r="CA6503" s="40"/>
      <c r="CB6503" s="94"/>
      <c r="CC6503" s="94"/>
      <c r="CD6503" s="94"/>
      <c r="CE6503" s="40"/>
      <c r="CF6503" s="73"/>
      <c r="CG6503" s="41"/>
      <c r="CH6503" s="41"/>
      <c r="CI6503" s="41"/>
      <c r="CJ6503" s="41"/>
      <c r="CK6503" s="41"/>
      <c r="CL6503" s="68"/>
      <c r="CM6503" s="41"/>
      <c r="CN6503" s="41"/>
      <c r="CO6503" s="39"/>
      <c r="CP6503" s="78"/>
    </row>
    <row r="6504" spans="1:94" s="38" customFormat="1" x14ac:dyDescent="0.25">
      <c r="A6504" s="38">
        <v>6501</v>
      </c>
      <c r="F6504" s="39"/>
      <c r="Q6504" s="39"/>
      <c r="R6504" s="40"/>
      <c r="S6504" s="40"/>
      <c r="T6504" s="39"/>
      <c r="AG6504" s="110"/>
      <c r="AH6504" s="94"/>
      <c r="AJ6504" s="97"/>
      <c r="AL6504" s="39"/>
      <c r="AP6504" s="39"/>
      <c r="AQ6504" s="77"/>
      <c r="AR6504" s="94"/>
      <c r="AT6504" s="97"/>
      <c r="BB6504" s="79"/>
      <c r="BC6504" s="94"/>
      <c r="BE6504" s="97"/>
      <c r="BF6504" s="98"/>
      <c r="BG6504" s="40"/>
      <c r="BK6504" s="40"/>
      <c r="BL6504" s="79"/>
      <c r="BM6504" s="94"/>
      <c r="BO6504" s="97"/>
      <c r="BQ6504" s="40"/>
      <c r="BR6504" s="94"/>
      <c r="BS6504" s="94"/>
      <c r="BT6504" s="94"/>
      <c r="BU6504" s="40"/>
      <c r="BV6504" s="82"/>
      <c r="BW6504" s="94"/>
      <c r="BX6504" s="48"/>
      <c r="BY6504" s="97"/>
      <c r="BZ6504" s="48"/>
      <c r="CA6504" s="40"/>
      <c r="CB6504" s="94"/>
      <c r="CC6504" s="94"/>
      <c r="CD6504" s="94"/>
      <c r="CE6504" s="40"/>
      <c r="CF6504" s="73"/>
      <c r="CG6504" s="41"/>
      <c r="CH6504" s="41"/>
      <c r="CI6504" s="41"/>
      <c r="CJ6504" s="41"/>
      <c r="CK6504" s="41"/>
      <c r="CL6504" s="68"/>
      <c r="CM6504" s="41"/>
      <c r="CN6504" s="41"/>
      <c r="CO6504" s="39"/>
      <c r="CP6504" s="78"/>
    </row>
    <row r="6505" spans="1:94" s="38" customFormat="1" x14ac:dyDescent="0.25">
      <c r="A6505" s="38">
        <v>6502</v>
      </c>
      <c r="F6505" s="39"/>
      <c r="Q6505" s="39"/>
      <c r="R6505" s="40"/>
      <c r="S6505" s="40"/>
      <c r="T6505" s="39"/>
      <c r="AG6505" s="110"/>
      <c r="AH6505" s="94"/>
      <c r="AJ6505" s="97"/>
      <c r="AL6505" s="39"/>
      <c r="AP6505" s="39"/>
      <c r="AQ6505" s="77"/>
      <c r="AR6505" s="94"/>
      <c r="AT6505" s="97"/>
      <c r="BB6505" s="79"/>
      <c r="BC6505" s="94"/>
      <c r="BE6505" s="97"/>
      <c r="BF6505" s="98"/>
      <c r="BG6505" s="40"/>
      <c r="BK6505" s="40"/>
      <c r="BL6505" s="79"/>
      <c r="BM6505" s="94"/>
      <c r="BO6505" s="97"/>
      <c r="BQ6505" s="40"/>
      <c r="BR6505" s="94"/>
      <c r="BS6505" s="94"/>
      <c r="BT6505" s="94"/>
      <c r="BU6505" s="40"/>
      <c r="BV6505" s="82"/>
      <c r="BW6505" s="94"/>
      <c r="BX6505" s="48"/>
      <c r="BY6505" s="97"/>
      <c r="BZ6505" s="48"/>
      <c r="CA6505" s="40"/>
      <c r="CB6505" s="94"/>
      <c r="CC6505" s="94"/>
      <c r="CD6505" s="94"/>
      <c r="CE6505" s="40"/>
      <c r="CF6505" s="73"/>
      <c r="CG6505" s="41"/>
      <c r="CH6505" s="41"/>
      <c r="CI6505" s="41"/>
      <c r="CJ6505" s="41"/>
      <c r="CK6505" s="41"/>
      <c r="CL6505" s="68"/>
      <c r="CM6505" s="41"/>
      <c r="CN6505" s="41"/>
      <c r="CO6505" s="39"/>
      <c r="CP6505" s="78"/>
    </row>
    <row r="6506" spans="1:94" s="38" customFormat="1" x14ac:dyDescent="0.25">
      <c r="A6506" s="38">
        <v>6503</v>
      </c>
      <c r="F6506" s="39"/>
      <c r="Q6506" s="39"/>
      <c r="R6506" s="40"/>
      <c r="S6506" s="40"/>
      <c r="T6506" s="39"/>
      <c r="AG6506" s="110"/>
      <c r="AH6506" s="94"/>
      <c r="AJ6506" s="97"/>
      <c r="AL6506" s="39"/>
      <c r="AP6506" s="39"/>
      <c r="AQ6506" s="77"/>
      <c r="AR6506" s="94"/>
      <c r="AT6506" s="97"/>
      <c r="BB6506" s="79"/>
      <c r="BC6506" s="94"/>
      <c r="BE6506" s="97"/>
      <c r="BF6506" s="98"/>
      <c r="BG6506" s="40"/>
      <c r="BK6506" s="40"/>
      <c r="BL6506" s="79"/>
      <c r="BM6506" s="94"/>
      <c r="BO6506" s="97"/>
      <c r="BQ6506" s="40"/>
      <c r="BR6506" s="94"/>
      <c r="BS6506" s="94"/>
      <c r="BT6506" s="94"/>
      <c r="BU6506" s="40"/>
      <c r="BV6506" s="82"/>
      <c r="BW6506" s="94"/>
      <c r="BX6506" s="48"/>
      <c r="BY6506" s="97"/>
      <c r="BZ6506" s="48"/>
      <c r="CA6506" s="40"/>
      <c r="CB6506" s="94"/>
      <c r="CC6506" s="94"/>
      <c r="CD6506" s="94"/>
      <c r="CE6506" s="40"/>
      <c r="CF6506" s="73"/>
      <c r="CG6506" s="41"/>
      <c r="CH6506" s="41"/>
      <c r="CI6506" s="41"/>
      <c r="CJ6506" s="41"/>
      <c r="CK6506" s="41"/>
      <c r="CL6506" s="68"/>
      <c r="CM6506" s="41"/>
      <c r="CN6506" s="41"/>
      <c r="CO6506" s="39"/>
      <c r="CP6506" s="78"/>
    </row>
    <row r="6507" spans="1:94" s="38" customFormat="1" x14ac:dyDescent="0.25">
      <c r="A6507" s="38">
        <v>6504</v>
      </c>
      <c r="F6507" s="39"/>
      <c r="Q6507" s="39"/>
      <c r="R6507" s="40"/>
      <c r="S6507" s="40"/>
      <c r="T6507" s="39"/>
      <c r="AG6507" s="110"/>
      <c r="AH6507" s="94"/>
      <c r="AJ6507" s="97"/>
      <c r="AL6507" s="39"/>
      <c r="AP6507" s="39"/>
      <c r="AQ6507" s="77"/>
      <c r="AR6507" s="94"/>
      <c r="AT6507" s="97"/>
      <c r="BB6507" s="79"/>
      <c r="BC6507" s="94"/>
      <c r="BE6507" s="97"/>
      <c r="BF6507" s="98"/>
      <c r="BG6507" s="40"/>
      <c r="BK6507" s="40"/>
      <c r="BL6507" s="79"/>
      <c r="BM6507" s="94"/>
      <c r="BO6507" s="97"/>
      <c r="BQ6507" s="40"/>
      <c r="BR6507" s="94"/>
      <c r="BS6507" s="94"/>
      <c r="BT6507" s="94"/>
      <c r="BU6507" s="40"/>
      <c r="BV6507" s="82"/>
      <c r="BW6507" s="94"/>
      <c r="BX6507" s="48"/>
      <c r="BY6507" s="97"/>
      <c r="BZ6507" s="48"/>
      <c r="CA6507" s="40"/>
      <c r="CB6507" s="94"/>
      <c r="CC6507" s="94"/>
      <c r="CD6507" s="94"/>
      <c r="CE6507" s="40"/>
      <c r="CF6507" s="73"/>
      <c r="CG6507" s="41"/>
      <c r="CH6507" s="41"/>
      <c r="CI6507" s="41"/>
      <c r="CJ6507" s="41"/>
      <c r="CK6507" s="41"/>
      <c r="CL6507" s="68"/>
      <c r="CM6507" s="41"/>
      <c r="CN6507" s="41"/>
      <c r="CO6507" s="39"/>
      <c r="CP6507" s="78"/>
    </row>
    <row r="6508" spans="1:94" s="38" customFormat="1" x14ac:dyDescent="0.25">
      <c r="A6508" s="38">
        <v>6505</v>
      </c>
      <c r="F6508" s="39"/>
      <c r="Q6508" s="39"/>
      <c r="R6508" s="40"/>
      <c r="S6508" s="40"/>
      <c r="T6508" s="39"/>
      <c r="AG6508" s="110"/>
      <c r="AH6508" s="94"/>
      <c r="AJ6508" s="97"/>
      <c r="AL6508" s="39"/>
      <c r="AP6508" s="39"/>
      <c r="AQ6508" s="77"/>
      <c r="AR6508" s="94"/>
      <c r="AT6508" s="97"/>
      <c r="BB6508" s="79"/>
      <c r="BC6508" s="94"/>
      <c r="BE6508" s="97"/>
      <c r="BF6508" s="98"/>
      <c r="BG6508" s="40"/>
      <c r="BK6508" s="40"/>
      <c r="BL6508" s="79"/>
      <c r="BM6508" s="94"/>
      <c r="BO6508" s="97"/>
      <c r="BQ6508" s="40"/>
      <c r="BR6508" s="94"/>
      <c r="BS6508" s="94"/>
      <c r="BT6508" s="94"/>
      <c r="BU6508" s="40"/>
      <c r="BV6508" s="82"/>
      <c r="BW6508" s="94"/>
      <c r="BX6508" s="48"/>
      <c r="BY6508" s="97"/>
      <c r="BZ6508" s="48"/>
      <c r="CA6508" s="40"/>
      <c r="CB6508" s="94"/>
      <c r="CC6508" s="94"/>
      <c r="CD6508" s="94"/>
      <c r="CE6508" s="40"/>
      <c r="CF6508" s="73"/>
      <c r="CG6508" s="41"/>
      <c r="CH6508" s="41"/>
      <c r="CI6508" s="41"/>
      <c r="CJ6508" s="41"/>
      <c r="CK6508" s="41"/>
      <c r="CL6508" s="68"/>
      <c r="CM6508" s="41"/>
      <c r="CN6508" s="41"/>
      <c r="CO6508" s="39"/>
      <c r="CP6508" s="78"/>
    </row>
    <row r="6509" spans="1:94" s="38" customFormat="1" x14ac:dyDescent="0.25">
      <c r="A6509" s="38">
        <v>6506</v>
      </c>
      <c r="F6509" s="39"/>
      <c r="Q6509" s="39"/>
      <c r="R6509" s="40"/>
      <c r="S6509" s="40"/>
      <c r="T6509" s="39"/>
      <c r="AG6509" s="110"/>
      <c r="AH6509" s="94"/>
      <c r="AJ6509" s="97"/>
      <c r="AL6509" s="39"/>
      <c r="AP6509" s="39"/>
      <c r="AQ6509" s="77"/>
      <c r="AR6509" s="94"/>
      <c r="AT6509" s="97"/>
      <c r="BB6509" s="79"/>
      <c r="BC6509" s="94"/>
      <c r="BE6509" s="97"/>
      <c r="BF6509" s="98"/>
      <c r="BG6509" s="40"/>
      <c r="BK6509" s="40"/>
      <c r="BL6509" s="79"/>
      <c r="BM6509" s="94"/>
      <c r="BO6509" s="97"/>
      <c r="BQ6509" s="40"/>
      <c r="BR6509" s="94"/>
      <c r="BS6509" s="94"/>
      <c r="BT6509" s="94"/>
      <c r="BU6509" s="40"/>
      <c r="BV6509" s="82"/>
      <c r="BW6509" s="94"/>
      <c r="BX6509" s="48"/>
      <c r="BY6509" s="97"/>
      <c r="BZ6509" s="48"/>
      <c r="CA6509" s="40"/>
      <c r="CB6509" s="94"/>
      <c r="CC6509" s="94"/>
      <c r="CD6509" s="94"/>
      <c r="CE6509" s="40"/>
      <c r="CF6509" s="73"/>
      <c r="CG6509" s="41"/>
      <c r="CH6509" s="41"/>
      <c r="CI6509" s="41"/>
      <c r="CJ6509" s="41"/>
      <c r="CK6509" s="41"/>
      <c r="CL6509" s="68"/>
      <c r="CM6509" s="41"/>
      <c r="CN6509" s="41"/>
      <c r="CO6509" s="39"/>
      <c r="CP6509" s="78"/>
    </row>
    <row r="6510" spans="1:94" s="38" customFormat="1" x14ac:dyDescent="0.25">
      <c r="A6510" s="38">
        <v>6507</v>
      </c>
      <c r="F6510" s="39"/>
      <c r="Q6510" s="39"/>
      <c r="R6510" s="40"/>
      <c r="S6510" s="40"/>
      <c r="T6510" s="39"/>
      <c r="AG6510" s="110"/>
      <c r="AH6510" s="94"/>
      <c r="AJ6510" s="97"/>
      <c r="AL6510" s="39"/>
      <c r="AP6510" s="39"/>
      <c r="AQ6510" s="77"/>
      <c r="AR6510" s="94"/>
      <c r="AT6510" s="97"/>
      <c r="BB6510" s="79"/>
      <c r="BC6510" s="94"/>
      <c r="BE6510" s="97"/>
      <c r="BF6510" s="98"/>
      <c r="BG6510" s="40"/>
      <c r="BK6510" s="40"/>
      <c r="BL6510" s="79"/>
      <c r="BM6510" s="94"/>
      <c r="BO6510" s="97"/>
      <c r="BQ6510" s="40"/>
      <c r="BR6510" s="94"/>
      <c r="BS6510" s="94"/>
      <c r="BT6510" s="94"/>
      <c r="BU6510" s="40"/>
      <c r="BV6510" s="82"/>
      <c r="BW6510" s="94"/>
      <c r="BX6510" s="48"/>
      <c r="BY6510" s="97"/>
      <c r="BZ6510" s="48"/>
      <c r="CA6510" s="40"/>
      <c r="CB6510" s="94"/>
      <c r="CC6510" s="94"/>
      <c r="CD6510" s="94"/>
      <c r="CE6510" s="40"/>
      <c r="CF6510" s="73"/>
      <c r="CG6510" s="41"/>
      <c r="CH6510" s="41"/>
      <c r="CI6510" s="41"/>
      <c r="CJ6510" s="41"/>
      <c r="CK6510" s="41"/>
      <c r="CL6510" s="68"/>
      <c r="CM6510" s="41"/>
      <c r="CN6510" s="41"/>
      <c r="CO6510" s="39"/>
      <c r="CP6510" s="78"/>
    </row>
    <row r="6511" spans="1:94" s="38" customFormat="1" x14ac:dyDescent="0.25">
      <c r="A6511" s="38">
        <v>6508</v>
      </c>
      <c r="F6511" s="39"/>
      <c r="Q6511" s="39"/>
      <c r="R6511" s="40"/>
      <c r="S6511" s="40"/>
      <c r="T6511" s="39"/>
      <c r="AG6511" s="110"/>
      <c r="AH6511" s="94"/>
      <c r="AJ6511" s="97"/>
      <c r="AL6511" s="39"/>
      <c r="AP6511" s="39"/>
      <c r="AQ6511" s="77"/>
      <c r="AR6511" s="94"/>
      <c r="AT6511" s="97"/>
      <c r="BB6511" s="79"/>
      <c r="BC6511" s="94"/>
      <c r="BE6511" s="97"/>
      <c r="BF6511" s="98"/>
      <c r="BG6511" s="40"/>
      <c r="BK6511" s="40"/>
      <c r="BL6511" s="79"/>
      <c r="BM6511" s="94"/>
      <c r="BO6511" s="97"/>
      <c r="BQ6511" s="40"/>
      <c r="BR6511" s="94"/>
      <c r="BS6511" s="94"/>
      <c r="BT6511" s="94"/>
      <c r="BU6511" s="40"/>
      <c r="BV6511" s="82"/>
      <c r="BW6511" s="94"/>
      <c r="BX6511" s="48"/>
      <c r="BY6511" s="97"/>
      <c r="BZ6511" s="48"/>
      <c r="CA6511" s="40"/>
      <c r="CB6511" s="94"/>
      <c r="CC6511" s="94"/>
      <c r="CD6511" s="94"/>
      <c r="CE6511" s="40"/>
      <c r="CF6511" s="73"/>
      <c r="CG6511" s="41"/>
      <c r="CH6511" s="41"/>
      <c r="CI6511" s="41"/>
      <c r="CJ6511" s="41"/>
      <c r="CK6511" s="41"/>
      <c r="CL6511" s="68"/>
      <c r="CM6511" s="41"/>
      <c r="CN6511" s="41"/>
      <c r="CO6511" s="39"/>
      <c r="CP6511" s="78"/>
    </row>
    <row r="6512" spans="1:94" s="38" customFormat="1" x14ac:dyDescent="0.25">
      <c r="A6512" s="38">
        <v>6509</v>
      </c>
      <c r="F6512" s="39"/>
      <c r="Q6512" s="39"/>
      <c r="R6512" s="40"/>
      <c r="S6512" s="40"/>
      <c r="T6512" s="39"/>
      <c r="AG6512" s="110"/>
      <c r="AH6512" s="94"/>
      <c r="AJ6512" s="97"/>
      <c r="AL6512" s="39"/>
      <c r="AP6512" s="39"/>
      <c r="AQ6512" s="77"/>
      <c r="AR6512" s="94"/>
      <c r="AT6512" s="97"/>
      <c r="BB6512" s="79"/>
      <c r="BC6512" s="94"/>
      <c r="BE6512" s="97"/>
      <c r="BF6512" s="98"/>
      <c r="BG6512" s="40"/>
      <c r="BK6512" s="40"/>
      <c r="BL6512" s="79"/>
      <c r="BM6512" s="94"/>
      <c r="BO6512" s="97"/>
      <c r="BQ6512" s="40"/>
      <c r="BR6512" s="94"/>
      <c r="BS6512" s="94"/>
      <c r="BT6512" s="94"/>
      <c r="BU6512" s="40"/>
      <c r="BV6512" s="82"/>
      <c r="BW6512" s="94"/>
      <c r="BX6512" s="48"/>
      <c r="BY6512" s="97"/>
      <c r="BZ6512" s="48"/>
      <c r="CA6512" s="40"/>
      <c r="CB6512" s="94"/>
      <c r="CC6512" s="94"/>
      <c r="CD6512" s="94"/>
      <c r="CE6512" s="40"/>
      <c r="CF6512" s="73"/>
      <c r="CG6512" s="41"/>
      <c r="CH6512" s="41"/>
      <c r="CI6512" s="41"/>
      <c r="CJ6512" s="41"/>
      <c r="CK6512" s="41"/>
      <c r="CL6512" s="68"/>
      <c r="CM6512" s="41"/>
      <c r="CN6512" s="41"/>
      <c r="CO6512" s="39"/>
      <c r="CP6512" s="78"/>
    </row>
    <row r="6513" spans="1:94" s="38" customFormat="1" x14ac:dyDescent="0.25">
      <c r="A6513" s="38">
        <v>6510</v>
      </c>
      <c r="F6513" s="39"/>
      <c r="Q6513" s="39"/>
      <c r="R6513" s="40"/>
      <c r="S6513" s="40"/>
      <c r="T6513" s="39"/>
      <c r="AG6513" s="110"/>
      <c r="AH6513" s="94"/>
      <c r="AJ6513" s="97"/>
      <c r="AL6513" s="39"/>
      <c r="AP6513" s="39"/>
      <c r="AQ6513" s="77"/>
      <c r="AR6513" s="94"/>
      <c r="AT6513" s="97"/>
      <c r="BB6513" s="79"/>
      <c r="BC6513" s="94"/>
      <c r="BE6513" s="97"/>
      <c r="BF6513" s="98"/>
      <c r="BG6513" s="40"/>
      <c r="BK6513" s="40"/>
      <c r="BL6513" s="79"/>
      <c r="BM6513" s="94"/>
      <c r="BO6513" s="97"/>
      <c r="BQ6513" s="40"/>
      <c r="BR6513" s="94"/>
      <c r="BS6513" s="94"/>
      <c r="BT6513" s="94"/>
      <c r="BU6513" s="40"/>
      <c r="BV6513" s="82"/>
      <c r="BW6513" s="94"/>
      <c r="BX6513" s="48"/>
      <c r="BY6513" s="97"/>
      <c r="BZ6513" s="48"/>
      <c r="CA6513" s="40"/>
      <c r="CB6513" s="94"/>
      <c r="CC6513" s="94"/>
      <c r="CD6513" s="94"/>
      <c r="CE6513" s="40"/>
      <c r="CF6513" s="73"/>
      <c r="CG6513" s="41"/>
      <c r="CH6513" s="41"/>
      <c r="CI6513" s="41"/>
      <c r="CJ6513" s="41"/>
      <c r="CK6513" s="41"/>
      <c r="CL6513" s="68"/>
      <c r="CM6513" s="41"/>
      <c r="CN6513" s="41"/>
      <c r="CO6513" s="39"/>
      <c r="CP6513" s="78"/>
    </row>
    <row r="6514" spans="1:94" s="38" customFormat="1" x14ac:dyDescent="0.25">
      <c r="A6514" s="38">
        <v>6511</v>
      </c>
      <c r="F6514" s="39"/>
      <c r="Q6514" s="39"/>
      <c r="R6514" s="40"/>
      <c r="S6514" s="40"/>
      <c r="T6514" s="39"/>
      <c r="AG6514" s="110"/>
      <c r="AH6514" s="94"/>
      <c r="AJ6514" s="97"/>
      <c r="AL6514" s="39"/>
      <c r="AP6514" s="39"/>
      <c r="AQ6514" s="77"/>
      <c r="AR6514" s="94"/>
      <c r="AT6514" s="97"/>
      <c r="BB6514" s="79"/>
      <c r="BC6514" s="94"/>
      <c r="BE6514" s="97"/>
      <c r="BF6514" s="98"/>
      <c r="BG6514" s="40"/>
      <c r="BK6514" s="40"/>
      <c r="BL6514" s="79"/>
      <c r="BM6514" s="94"/>
      <c r="BO6514" s="97"/>
      <c r="BQ6514" s="40"/>
      <c r="BR6514" s="94"/>
      <c r="BS6514" s="94"/>
      <c r="BT6514" s="94"/>
      <c r="BU6514" s="40"/>
      <c r="BV6514" s="82"/>
      <c r="BW6514" s="94"/>
      <c r="BX6514" s="48"/>
      <c r="BY6514" s="97"/>
      <c r="BZ6514" s="48"/>
      <c r="CA6514" s="40"/>
      <c r="CB6514" s="94"/>
      <c r="CC6514" s="94"/>
      <c r="CD6514" s="94"/>
      <c r="CE6514" s="40"/>
      <c r="CF6514" s="73"/>
      <c r="CG6514" s="41"/>
      <c r="CH6514" s="41"/>
      <c r="CI6514" s="41"/>
      <c r="CJ6514" s="41"/>
      <c r="CK6514" s="41"/>
      <c r="CL6514" s="68"/>
      <c r="CM6514" s="41"/>
      <c r="CN6514" s="41"/>
      <c r="CO6514" s="39"/>
      <c r="CP6514" s="78"/>
    </row>
    <row r="6515" spans="1:94" s="38" customFormat="1" x14ac:dyDescent="0.25">
      <c r="A6515" s="38">
        <v>6512</v>
      </c>
      <c r="F6515" s="39"/>
      <c r="Q6515" s="39"/>
      <c r="R6515" s="40"/>
      <c r="S6515" s="40"/>
      <c r="T6515" s="39"/>
      <c r="AG6515" s="110"/>
      <c r="AH6515" s="94"/>
      <c r="AJ6515" s="97"/>
      <c r="AL6515" s="39"/>
      <c r="AP6515" s="39"/>
      <c r="AQ6515" s="77"/>
      <c r="AR6515" s="94"/>
      <c r="AT6515" s="97"/>
      <c r="BB6515" s="79"/>
      <c r="BC6515" s="94"/>
      <c r="BE6515" s="97"/>
      <c r="BF6515" s="98"/>
      <c r="BG6515" s="40"/>
      <c r="BK6515" s="40"/>
      <c r="BL6515" s="79"/>
      <c r="BM6515" s="94"/>
      <c r="BO6515" s="97"/>
      <c r="BQ6515" s="40"/>
      <c r="BR6515" s="94"/>
      <c r="BS6515" s="94"/>
      <c r="BT6515" s="94"/>
      <c r="BU6515" s="40"/>
      <c r="BV6515" s="82"/>
      <c r="BW6515" s="94"/>
      <c r="BX6515" s="48"/>
      <c r="BY6515" s="97"/>
      <c r="BZ6515" s="48"/>
      <c r="CA6515" s="40"/>
      <c r="CB6515" s="94"/>
      <c r="CC6515" s="94"/>
      <c r="CD6515" s="94"/>
      <c r="CE6515" s="40"/>
      <c r="CF6515" s="73"/>
      <c r="CG6515" s="41"/>
      <c r="CH6515" s="41"/>
      <c r="CI6515" s="41"/>
      <c r="CJ6515" s="41"/>
      <c r="CK6515" s="41"/>
      <c r="CL6515" s="68"/>
      <c r="CM6515" s="41"/>
      <c r="CN6515" s="41"/>
      <c r="CO6515" s="39"/>
      <c r="CP6515" s="78"/>
    </row>
    <row r="6516" spans="1:94" s="38" customFormat="1" x14ac:dyDescent="0.25">
      <c r="A6516" s="38">
        <v>6513</v>
      </c>
      <c r="F6516" s="39"/>
      <c r="Q6516" s="39"/>
      <c r="R6516" s="40"/>
      <c r="S6516" s="40"/>
      <c r="T6516" s="39"/>
      <c r="AG6516" s="110"/>
      <c r="AH6516" s="94"/>
      <c r="AJ6516" s="97"/>
      <c r="AL6516" s="39"/>
      <c r="AP6516" s="39"/>
      <c r="AQ6516" s="77"/>
      <c r="AR6516" s="94"/>
      <c r="AT6516" s="97"/>
      <c r="BB6516" s="79"/>
      <c r="BC6516" s="94"/>
      <c r="BE6516" s="97"/>
      <c r="BF6516" s="98"/>
      <c r="BG6516" s="40"/>
      <c r="BK6516" s="40"/>
      <c r="BL6516" s="79"/>
      <c r="BM6516" s="94"/>
      <c r="BO6516" s="97"/>
      <c r="BQ6516" s="40"/>
      <c r="BR6516" s="94"/>
      <c r="BS6516" s="94"/>
      <c r="BT6516" s="94"/>
      <c r="BU6516" s="40"/>
      <c r="BV6516" s="82"/>
      <c r="BW6516" s="94"/>
      <c r="BX6516" s="48"/>
      <c r="BY6516" s="97"/>
      <c r="BZ6516" s="48"/>
      <c r="CA6516" s="40"/>
      <c r="CB6516" s="94"/>
      <c r="CC6516" s="94"/>
      <c r="CD6516" s="94"/>
      <c r="CE6516" s="40"/>
      <c r="CF6516" s="73"/>
      <c r="CG6516" s="41"/>
      <c r="CH6516" s="41"/>
      <c r="CI6516" s="41"/>
      <c r="CJ6516" s="41"/>
      <c r="CK6516" s="41"/>
      <c r="CL6516" s="68"/>
      <c r="CM6516" s="41"/>
      <c r="CN6516" s="41"/>
      <c r="CO6516" s="39"/>
      <c r="CP6516" s="78"/>
    </row>
    <row r="6517" spans="1:94" s="38" customFormat="1" x14ac:dyDescent="0.25">
      <c r="A6517" s="38">
        <v>6514</v>
      </c>
      <c r="F6517" s="39"/>
      <c r="Q6517" s="39"/>
      <c r="R6517" s="40"/>
      <c r="S6517" s="40"/>
      <c r="T6517" s="39"/>
      <c r="AG6517" s="110"/>
      <c r="AH6517" s="94"/>
      <c r="AJ6517" s="97"/>
      <c r="AL6517" s="39"/>
      <c r="AP6517" s="39"/>
      <c r="AQ6517" s="77"/>
      <c r="AR6517" s="94"/>
      <c r="AT6517" s="97"/>
      <c r="BB6517" s="79"/>
      <c r="BC6517" s="94"/>
      <c r="BE6517" s="97"/>
      <c r="BF6517" s="98"/>
      <c r="BG6517" s="40"/>
      <c r="BK6517" s="40"/>
      <c r="BL6517" s="79"/>
      <c r="BM6517" s="94"/>
      <c r="BO6517" s="97"/>
      <c r="BQ6517" s="40"/>
      <c r="BR6517" s="94"/>
      <c r="BS6517" s="94"/>
      <c r="BT6517" s="94"/>
      <c r="BU6517" s="40"/>
      <c r="BV6517" s="82"/>
      <c r="BW6517" s="94"/>
      <c r="BX6517" s="48"/>
      <c r="BY6517" s="97"/>
      <c r="BZ6517" s="48"/>
      <c r="CA6517" s="40"/>
      <c r="CB6517" s="94"/>
      <c r="CC6517" s="94"/>
      <c r="CD6517" s="94"/>
      <c r="CE6517" s="40"/>
      <c r="CF6517" s="73"/>
      <c r="CG6517" s="41"/>
      <c r="CH6517" s="41"/>
      <c r="CI6517" s="41"/>
      <c r="CJ6517" s="41"/>
      <c r="CK6517" s="41"/>
      <c r="CL6517" s="68"/>
      <c r="CM6517" s="41"/>
      <c r="CN6517" s="41"/>
      <c r="CO6517" s="39"/>
      <c r="CP6517" s="78"/>
    </row>
    <row r="6518" spans="1:94" s="38" customFormat="1" x14ac:dyDescent="0.25">
      <c r="A6518" s="38">
        <v>6515</v>
      </c>
      <c r="F6518" s="39"/>
      <c r="Q6518" s="39"/>
      <c r="R6518" s="40"/>
      <c r="S6518" s="40"/>
      <c r="T6518" s="39"/>
      <c r="AG6518" s="110"/>
      <c r="AH6518" s="94"/>
      <c r="AJ6518" s="97"/>
      <c r="AL6518" s="39"/>
      <c r="AP6518" s="39"/>
      <c r="AQ6518" s="77"/>
      <c r="AR6518" s="94"/>
      <c r="AT6518" s="97"/>
      <c r="BB6518" s="79"/>
      <c r="BC6518" s="94"/>
      <c r="BE6518" s="97"/>
      <c r="BF6518" s="98"/>
      <c r="BG6518" s="40"/>
      <c r="BK6518" s="40"/>
      <c r="BL6518" s="79"/>
      <c r="BM6518" s="94"/>
      <c r="BO6518" s="97"/>
      <c r="BQ6518" s="40"/>
      <c r="BR6518" s="94"/>
      <c r="BS6518" s="94"/>
      <c r="BT6518" s="94"/>
      <c r="BU6518" s="40"/>
      <c r="BV6518" s="82"/>
      <c r="BW6518" s="94"/>
      <c r="BX6518" s="48"/>
      <c r="BY6518" s="97"/>
      <c r="BZ6518" s="48"/>
      <c r="CA6518" s="40"/>
      <c r="CB6518" s="94"/>
      <c r="CC6518" s="94"/>
      <c r="CD6518" s="94"/>
      <c r="CE6518" s="40"/>
      <c r="CF6518" s="73"/>
      <c r="CG6518" s="41"/>
      <c r="CH6518" s="41"/>
      <c r="CI6518" s="41"/>
      <c r="CJ6518" s="41"/>
      <c r="CK6518" s="41"/>
      <c r="CL6518" s="68"/>
      <c r="CM6518" s="41"/>
      <c r="CN6518" s="41"/>
      <c r="CO6518" s="39"/>
      <c r="CP6518" s="78"/>
    </row>
    <row r="6519" spans="1:94" s="38" customFormat="1" x14ac:dyDescent="0.25">
      <c r="A6519" s="38">
        <v>6516</v>
      </c>
      <c r="F6519" s="39"/>
      <c r="Q6519" s="39"/>
      <c r="R6519" s="40"/>
      <c r="S6519" s="40"/>
      <c r="T6519" s="39"/>
      <c r="AG6519" s="110"/>
      <c r="AH6519" s="94"/>
      <c r="AJ6519" s="97"/>
      <c r="AL6519" s="39"/>
      <c r="AP6519" s="39"/>
      <c r="AQ6519" s="77"/>
      <c r="AR6519" s="94"/>
      <c r="AT6519" s="97"/>
      <c r="BB6519" s="79"/>
      <c r="BC6519" s="94"/>
      <c r="BE6519" s="97"/>
      <c r="BF6519" s="98"/>
      <c r="BG6519" s="40"/>
      <c r="BK6519" s="40"/>
      <c r="BL6519" s="79"/>
      <c r="BM6519" s="94"/>
      <c r="BO6519" s="97"/>
      <c r="BQ6519" s="40"/>
      <c r="BR6519" s="94"/>
      <c r="BS6519" s="94"/>
      <c r="BT6519" s="94"/>
      <c r="BU6519" s="40"/>
      <c r="BV6519" s="82"/>
      <c r="BW6519" s="94"/>
      <c r="BX6519" s="48"/>
      <c r="BY6519" s="97"/>
      <c r="BZ6519" s="48"/>
      <c r="CA6519" s="40"/>
      <c r="CB6519" s="94"/>
      <c r="CC6519" s="94"/>
      <c r="CD6519" s="94"/>
      <c r="CE6519" s="40"/>
      <c r="CF6519" s="73"/>
      <c r="CG6519" s="41"/>
      <c r="CH6519" s="41"/>
      <c r="CI6519" s="41"/>
      <c r="CJ6519" s="41"/>
      <c r="CK6519" s="41"/>
      <c r="CL6519" s="68"/>
      <c r="CM6519" s="41"/>
      <c r="CN6519" s="41"/>
      <c r="CO6519" s="39"/>
      <c r="CP6519" s="78"/>
    </row>
    <row r="6520" spans="1:94" s="38" customFormat="1" x14ac:dyDescent="0.25">
      <c r="A6520" s="38">
        <v>6517</v>
      </c>
      <c r="F6520" s="39"/>
      <c r="Q6520" s="39"/>
      <c r="R6520" s="40"/>
      <c r="S6520" s="40"/>
      <c r="T6520" s="39"/>
      <c r="AG6520" s="110"/>
      <c r="AH6520" s="94"/>
      <c r="AJ6520" s="97"/>
      <c r="AL6520" s="39"/>
      <c r="AP6520" s="39"/>
      <c r="AQ6520" s="77"/>
      <c r="AR6520" s="94"/>
      <c r="AT6520" s="97"/>
      <c r="BB6520" s="79"/>
      <c r="BC6520" s="94"/>
      <c r="BE6520" s="97"/>
      <c r="BF6520" s="98"/>
      <c r="BG6520" s="40"/>
      <c r="BK6520" s="40"/>
      <c r="BL6520" s="79"/>
      <c r="BM6520" s="94"/>
      <c r="BO6520" s="97"/>
      <c r="BQ6520" s="40"/>
      <c r="BR6520" s="94"/>
      <c r="BS6520" s="94"/>
      <c r="BT6520" s="94"/>
      <c r="BU6520" s="40"/>
      <c r="BV6520" s="82"/>
      <c r="BW6520" s="94"/>
      <c r="BX6520" s="48"/>
      <c r="BY6520" s="97"/>
      <c r="BZ6520" s="48"/>
      <c r="CA6520" s="40"/>
      <c r="CB6520" s="94"/>
      <c r="CC6520" s="94"/>
      <c r="CD6520" s="94"/>
      <c r="CE6520" s="40"/>
      <c r="CF6520" s="73"/>
      <c r="CG6520" s="41"/>
      <c r="CH6520" s="41"/>
      <c r="CI6520" s="41"/>
      <c r="CJ6520" s="41"/>
      <c r="CK6520" s="41"/>
      <c r="CL6520" s="68"/>
      <c r="CM6520" s="41"/>
      <c r="CN6520" s="41"/>
      <c r="CO6520" s="39"/>
      <c r="CP6520" s="78"/>
    </row>
    <row r="6521" spans="1:94" s="38" customFormat="1" x14ac:dyDescent="0.25">
      <c r="A6521" s="38">
        <v>6518</v>
      </c>
      <c r="F6521" s="39"/>
      <c r="Q6521" s="39"/>
      <c r="R6521" s="40"/>
      <c r="S6521" s="40"/>
      <c r="T6521" s="39"/>
      <c r="AG6521" s="110"/>
      <c r="AH6521" s="94"/>
      <c r="AJ6521" s="97"/>
      <c r="AL6521" s="39"/>
      <c r="AP6521" s="39"/>
      <c r="AQ6521" s="77"/>
      <c r="AR6521" s="94"/>
      <c r="AT6521" s="97"/>
      <c r="BB6521" s="79"/>
      <c r="BC6521" s="94"/>
      <c r="BE6521" s="97"/>
      <c r="BF6521" s="98"/>
      <c r="BG6521" s="40"/>
      <c r="BK6521" s="40"/>
      <c r="BL6521" s="79"/>
      <c r="BM6521" s="94"/>
      <c r="BO6521" s="97"/>
      <c r="BQ6521" s="40"/>
      <c r="BR6521" s="94"/>
      <c r="BS6521" s="94"/>
      <c r="BT6521" s="94"/>
      <c r="BU6521" s="40"/>
      <c r="BV6521" s="82"/>
      <c r="BW6521" s="94"/>
      <c r="BX6521" s="48"/>
      <c r="BY6521" s="97"/>
      <c r="BZ6521" s="48"/>
      <c r="CA6521" s="40"/>
      <c r="CB6521" s="94"/>
      <c r="CC6521" s="94"/>
      <c r="CD6521" s="94"/>
      <c r="CE6521" s="40"/>
      <c r="CF6521" s="73"/>
      <c r="CG6521" s="41"/>
      <c r="CH6521" s="41"/>
      <c r="CI6521" s="41"/>
      <c r="CJ6521" s="41"/>
      <c r="CK6521" s="41"/>
      <c r="CL6521" s="68"/>
      <c r="CM6521" s="41"/>
      <c r="CN6521" s="41"/>
      <c r="CO6521" s="39"/>
      <c r="CP6521" s="78"/>
    </row>
    <row r="6522" spans="1:94" s="38" customFormat="1" x14ac:dyDescent="0.25">
      <c r="A6522" s="38">
        <v>6519</v>
      </c>
      <c r="F6522" s="39"/>
      <c r="Q6522" s="39"/>
      <c r="R6522" s="40"/>
      <c r="S6522" s="40"/>
      <c r="T6522" s="39"/>
      <c r="AG6522" s="110"/>
      <c r="AH6522" s="94"/>
      <c r="AJ6522" s="97"/>
      <c r="AL6522" s="39"/>
      <c r="AP6522" s="39"/>
      <c r="AQ6522" s="77"/>
      <c r="AR6522" s="94"/>
      <c r="AT6522" s="97"/>
      <c r="BB6522" s="79"/>
      <c r="BC6522" s="94"/>
      <c r="BE6522" s="97"/>
      <c r="BF6522" s="98"/>
      <c r="BG6522" s="40"/>
      <c r="BK6522" s="40"/>
      <c r="BL6522" s="79"/>
      <c r="BM6522" s="94"/>
      <c r="BO6522" s="97"/>
      <c r="BQ6522" s="40"/>
      <c r="BR6522" s="94"/>
      <c r="BS6522" s="94"/>
      <c r="BT6522" s="94"/>
      <c r="BU6522" s="40"/>
      <c r="BV6522" s="82"/>
      <c r="BW6522" s="94"/>
      <c r="BX6522" s="48"/>
      <c r="BY6522" s="97"/>
      <c r="BZ6522" s="48"/>
      <c r="CA6522" s="40"/>
      <c r="CB6522" s="94"/>
      <c r="CC6522" s="94"/>
      <c r="CD6522" s="94"/>
      <c r="CE6522" s="40"/>
      <c r="CF6522" s="73"/>
      <c r="CG6522" s="41"/>
      <c r="CH6522" s="41"/>
      <c r="CI6522" s="41"/>
      <c r="CJ6522" s="41"/>
      <c r="CK6522" s="41"/>
      <c r="CL6522" s="68"/>
      <c r="CM6522" s="41"/>
      <c r="CN6522" s="41"/>
      <c r="CO6522" s="39"/>
      <c r="CP6522" s="78"/>
    </row>
    <row r="6523" spans="1:94" s="38" customFormat="1" x14ac:dyDescent="0.25">
      <c r="A6523" s="38">
        <v>6520</v>
      </c>
      <c r="F6523" s="39"/>
      <c r="Q6523" s="39"/>
      <c r="R6523" s="40"/>
      <c r="S6523" s="40"/>
      <c r="T6523" s="39"/>
      <c r="AG6523" s="110"/>
      <c r="AH6523" s="94"/>
      <c r="AJ6523" s="97"/>
      <c r="AL6523" s="39"/>
      <c r="AP6523" s="39"/>
      <c r="AQ6523" s="77"/>
      <c r="AR6523" s="94"/>
      <c r="AT6523" s="97"/>
      <c r="BB6523" s="79"/>
      <c r="BC6523" s="94"/>
      <c r="BE6523" s="97"/>
      <c r="BF6523" s="98"/>
      <c r="BG6523" s="40"/>
      <c r="BK6523" s="40"/>
      <c r="BL6523" s="79"/>
      <c r="BM6523" s="94"/>
      <c r="BO6523" s="97"/>
      <c r="BQ6523" s="40"/>
      <c r="BR6523" s="94"/>
      <c r="BS6523" s="94"/>
      <c r="BT6523" s="94"/>
      <c r="BU6523" s="40"/>
      <c r="BV6523" s="82"/>
      <c r="BW6523" s="94"/>
      <c r="BX6523" s="48"/>
      <c r="BY6523" s="97"/>
      <c r="BZ6523" s="48"/>
      <c r="CA6523" s="40"/>
      <c r="CB6523" s="94"/>
      <c r="CC6523" s="94"/>
      <c r="CD6523" s="94"/>
      <c r="CE6523" s="40"/>
      <c r="CF6523" s="73"/>
      <c r="CG6523" s="41"/>
      <c r="CH6523" s="41"/>
      <c r="CI6523" s="41"/>
      <c r="CJ6523" s="41"/>
      <c r="CK6523" s="41"/>
      <c r="CL6523" s="68"/>
      <c r="CM6523" s="41"/>
      <c r="CN6523" s="41"/>
      <c r="CO6523" s="39"/>
      <c r="CP6523" s="78"/>
    </row>
    <row r="6524" spans="1:94" s="38" customFormat="1" x14ac:dyDescent="0.25">
      <c r="A6524" s="38">
        <v>6521</v>
      </c>
      <c r="F6524" s="39"/>
      <c r="Q6524" s="39"/>
      <c r="R6524" s="40"/>
      <c r="S6524" s="40"/>
      <c r="T6524" s="39"/>
      <c r="AG6524" s="110"/>
      <c r="AH6524" s="94"/>
      <c r="AJ6524" s="97"/>
      <c r="AL6524" s="39"/>
      <c r="AP6524" s="39"/>
      <c r="AQ6524" s="77"/>
      <c r="AR6524" s="94"/>
      <c r="AT6524" s="97"/>
      <c r="BB6524" s="79"/>
      <c r="BC6524" s="94"/>
      <c r="BE6524" s="97"/>
      <c r="BF6524" s="98"/>
      <c r="BG6524" s="40"/>
      <c r="BK6524" s="40"/>
      <c r="BL6524" s="79"/>
      <c r="BM6524" s="94"/>
      <c r="BO6524" s="97"/>
      <c r="BQ6524" s="40"/>
      <c r="BR6524" s="94"/>
      <c r="BS6524" s="94"/>
      <c r="BT6524" s="94"/>
      <c r="BU6524" s="40"/>
      <c r="BV6524" s="82"/>
      <c r="BW6524" s="94"/>
      <c r="BX6524" s="48"/>
      <c r="BY6524" s="97"/>
      <c r="BZ6524" s="48"/>
      <c r="CA6524" s="40"/>
      <c r="CB6524" s="94"/>
      <c r="CC6524" s="94"/>
      <c r="CD6524" s="94"/>
      <c r="CE6524" s="40"/>
      <c r="CF6524" s="73"/>
      <c r="CG6524" s="41"/>
      <c r="CH6524" s="41"/>
      <c r="CI6524" s="41"/>
      <c r="CJ6524" s="41"/>
      <c r="CK6524" s="41"/>
      <c r="CL6524" s="68"/>
      <c r="CM6524" s="41"/>
      <c r="CN6524" s="41"/>
      <c r="CO6524" s="39"/>
      <c r="CP6524" s="78"/>
    </row>
    <row r="6525" spans="1:94" s="38" customFormat="1" x14ac:dyDescent="0.25">
      <c r="A6525" s="38">
        <v>6522</v>
      </c>
      <c r="F6525" s="39"/>
      <c r="Q6525" s="39"/>
      <c r="R6525" s="40"/>
      <c r="S6525" s="40"/>
      <c r="T6525" s="39"/>
      <c r="AG6525" s="110"/>
      <c r="AH6525" s="94"/>
      <c r="AJ6525" s="97"/>
      <c r="AL6525" s="39"/>
      <c r="AP6525" s="39"/>
      <c r="AQ6525" s="77"/>
      <c r="AR6525" s="94"/>
      <c r="AT6525" s="97"/>
      <c r="BB6525" s="79"/>
      <c r="BC6525" s="94"/>
      <c r="BE6525" s="97"/>
      <c r="BF6525" s="98"/>
      <c r="BG6525" s="40"/>
      <c r="BK6525" s="40"/>
      <c r="BL6525" s="79"/>
      <c r="BM6525" s="94"/>
      <c r="BO6525" s="97"/>
      <c r="BQ6525" s="40"/>
      <c r="BR6525" s="94"/>
      <c r="BS6525" s="94"/>
      <c r="BT6525" s="94"/>
      <c r="BU6525" s="40"/>
      <c r="BV6525" s="82"/>
      <c r="BW6525" s="94"/>
      <c r="BX6525" s="48"/>
      <c r="BY6525" s="97"/>
      <c r="BZ6525" s="48"/>
      <c r="CA6525" s="40"/>
      <c r="CB6525" s="94"/>
      <c r="CC6525" s="94"/>
      <c r="CD6525" s="94"/>
      <c r="CE6525" s="40"/>
      <c r="CF6525" s="73"/>
      <c r="CG6525" s="41"/>
      <c r="CH6525" s="41"/>
      <c r="CI6525" s="41"/>
      <c r="CJ6525" s="41"/>
      <c r="CK6525" s="41"/>
      <c r="CL6525" s="68"/>
      <c r="CM6525" s="41"/>
      <c r="CN6525" s="41"/>
      <c r="CO6525" s="39"/>
      <c r="CP6525" s="78"/>
    </row>
    <row r="6526" spans="1:94" s="38" customFormat="1" x14ac:dyDescent="0.25">
      <c r="A6526" s="38">
        <v>6523</v>
      </c>
      <c r="F6526" s="39"/>
      <c r="Q6526" s="39"/>
      <c r="R6526" s="40"/>
      <c r="S6526" s="40"/>
      <c r="T6526" s="39"/>
      <c r="AG6526" s="110"/>
      <c r="AH6526" s="94"/>
      <c r="AJ6526" s="97"/>
      <c r="AL6526" s="39"/>
      <c r="AP6526" s="39"/>
      <c r="AQ6526" s="77"/>
      <c r="AR6526" s="94"/>
      <c r="AT6526" s="97"/>
      <c r="BB6526" s="79"/>
      <c r="BC6526" s="94"/>
      <c r="BE6526" s="97"/>
      <c r="BF6526" s="98"/>
      <c r="BG6526" s="40"/>
      <c r="BK6526" s="40"/>
      <c r="BL6526" s="79"/>
      <c r="BM6526" s="94"/>
      <c r="BO6526" s="97"/>
      <c r="BQ6526" s="40"/>
      <c r="BR6526" s="94"/>
      <c r="BS6526" s="94"/>
      <c r="BT6526" s="94"/>
      <c r="BU6526" s="40"/>
      <c r="BV6526" s="82"/>
      <c r="BW6526" s="94"/>
      <c r="BX6526" s="48"/>
      <c r="BY6526" s="97"/>
      <c r="BZ6526" s="48"/>
      <c r="CA6526" s="40"/>
      <c r="CB6526" s="94"/>
      <c r="CC6526" s="94"/>
      <c r="CD6526" s="94"/>
      <c r="CE6526" s="40"/>
      <c r="CF6526" s="73"/>
      <c r="CG6526" s="41"/>
      <c r="CH6526" s="41"/>
      <c r="CI6526" s="41"/>
      <c r="CJ6526" s="41"/>
      <c r="CK6526" s="41"/>
      <c r="CL6526" s="68"/>
      <c r="CM6526" s="41"/>
      <c r="CN6526" s="41"/>
      <c r="CO6526" s="39"/>
      <c r="CP6526" s="78"/>
    </row>
    <row r="6527" spans="1:94" s="38" customFormat="1" x14ac:dyDescent="0.25">
      <c r="A6527" s="38">
        <v>6524</v>
      </c>
      <c r="F6527" s="39"/>
      <c r="Q6527" s="39"/>
      <c r="R6527" s="40"/>
      <c r="S6527" s="40"/>
      <c r="T6527" s="39"/>
      <c r="AG6527" s="110"/>
      <c r="AH6527" s="94"/>
      <c r="AJ6527" s="97"/>
      <c r="AL6527" s="39"/>
      <c r="AP6527" s="39"/>
      <c r="AQ6527" s="77"/>
      <c r="AR6527" s="94"/>
      <c r="AT6527" s="97"/>
      <c r="BB6527" s="79"/>
      <c r="BC6527" s="94"/>
      <c r="BE6527" s="97"/>
      <c r="BF6527" s="98"/>
      <c r="BG6527" s="40"/>
      <c r="BK6527" s="40"/>
      <c r="BL6527" s="79"/>
      <c r="BM6527" s="94"/>
      <c r="BO6527" s="97"/>
      <c r="BQ6527" s="40"/>
      <c r="BR6527" s="94"/>
      <c r="BS6527" s="94"/>
      <c r="BT6527" s="94"/>
      <c r="BU6527" s="40"/>
      <c r="BV6527" s="82"/>
      <c r="BW6527" s="94"/>
      <c r="BX6527" s="48"/>
      <c r="BY6527" s="97"/>
      <c r="BZ6527" s="48"/>
      <c r="CA6527" s="40"/>
      <c r="CB6527" s="94"/>
      <c r="CC6527" s="94"/>
      <c r="CD6527" s="94"/>
      <c r="CE6527" s="40"/>
      <c r="CF6527" s="73"/>
      <c r="CG6527" s="41"/>
      <c r="CH6527" s="41"/>
      <c r="CI6527" s="41"/>
      <c r="CJ6527" s="41"/>
      <c r="CK6527" s="41"/>
      <c r="CL6527" s="68"/>
      <c r="CM6527" s="41"/>
      <c r="CN6527" s="41"/>
      <c r="CO6527" s="39"/>
      <c r="CP6527" s="78"/>
    </row>
    <row r="6528" spans="1:94" s="38" customFormat="1" x14ac:dyDescent="0.25">
      <c r="A6528" s="38">
        <v>6525</v>
      </c>
      <c r="F6528" s="39"/>
      <c r="Q6528" s="39"/>
      <c r="R6528" s="40"/>
      <c r="S6528" s="40"/>
      <c r="T6528" s="39"/>
      <c r="AG6528" s="110"/>
      <c r="AH6528" s="94"/>
      <c r="AJ6528" s="97"/>
      <c r="AL6528" s="39"/>
      <c r="AP6528" s="39"/>
      <c r="AQ6528" s="77"/>
      <c r="AR6528" s="94"/>
      <c r="AT6528" s="97"/>
      <c r="BB6528" s="79"/>
      <c r="BC6528" s="94"/>
      <c r="BE6528" s="97"/>
      <c r="BF6528" s="98"/>
      <c r="BG6528" s="40"/>
      <c r="BK6528" s="40"/>
      <c r="BL6528" s="79"/>
      <c r="BM6528" s="94"/>
      <c r="BO6528" s="97"/>
      <c r="BQ6528" s="40"/>
      <c r="BR6528" s="94"/>
      <c r="BS6528" s="94"/>
      <c r="BT6528" s="94"/>
      <c r="BU6528" s="40"/>
      <c r="BV6528" s="82"/>
      <c r="BW6528" s="94"/>
      <c r="BX6528" s="48"/>
      <c r="BY6528" s="97"/>
      <c r="BZ6528" s="48"/>
      <c r="CA6528" s="40"/>
      <c r="CB6528" s="94"/>
      <c r="CC6528" s="94"/>
      <c r="CD6528" s="94"/>
      <c r="CE6528" s="40"/>
      <c r="CF6528" s="73"/>
      <c r="CG6528" s="41"/>
      <c r="CH6528" s="41"/>
      <c r="CI6528" s="41"/>
      <c r="CJ6528" s="41"/>
      <c r="CK6528" s="41"/>
      <c r="CL6528" s="68"/>
      <c r="CM6528" s="41"/>
      <c r="CN6528" s="41"/>
      <c r="CO6528" s="39"/>
      <c r="CP6528" s="78"/>
    </row>
    <row r="6529" spans="1:94" s="38" customFormat="1" x14ac:dyDescent="0.25">
      <c r="A6529" s="38">
        <v>6526</v>
      </c>
      <c r="F6529" s="39"/>
      <c r="Q6529" s="39"/>
      <c r="R6529" s="40"/>
      <c r="S6529" s="40"/>
      <c r="T6529" s="39"/>
      <c r="AG6529" s="110"/>
      <c r="AH6529" s="94"/>
      <c r="AJ6529" s="97"/>
      <c r="AL6529" s="39"/>
      <c r="AP6529" s="39"/>
      <c r="AQ6529" s="77"/>
      <c r="AR6529" s="94"/>
      <c r="AT6529" s="97"/>
      <c r="BB6529" s="79"/>
      <c r="BC6529" s="94"/>
      <c r="BE6529" s="97"/>
      <c r="BF6529" s="98"/>
      <c r="BG6529" s="40"/>
      <c r="BK6529" s="40"/>
      <c r="BL6529" s="79"/>
      <c r="BM6529" s="94"/>
      <c r="BO6529" s="97"/>
      <c r="BQ6529" s="40"/>
      <c r="BR6529" s="94"/>
      <c r="BS6529" s="94"/>
      <c r="BT6529" s="94"/>
      <c r="BU6529" s="40"/>
      <c r="BV6529" s="82"/>
      <c r="BW6529" s="94"/>
      <c r="BX6529" s="48"/>
      <c r="BY6529" s="97"/>
      <c r="BZ6529" s="48"/>
      <c r="CA6529" s="40"/>
      <c r="CB6529" s="94"/>
      <c r="CC6529" s="94"/>
      <c r="CD6529" s="94"/>
      <c r="CE6529" s="40"/>
      <c r="CF6529" s="73"/>
      <c r="CG6529" s="41"/>
      <c r="CH6529" s="41"/>
      <c r="CI6529" s="41"/>
      <c r="CJ6529" s="41"/>
      <c r="CK6529" s="41"/>
      <c r="CL6529" s="68"/>
      <c r="CM6529" s="41"/>
      <c r="CN6529" s="41"/>
      <c r="CO6529" s="39"/>
      <c r="CP6529" s="78"/>
    </row>
    <row r="6530" spans="1:94" s="38" customFormat="1" x14ac:dyDescent="0.25">
      <c r="A6530" s="38">
        <v>6527</v>
      </c>
      <c r="F6530" s="39"/>
      <c r="Q6530" s="39"/>
      <c r="R6530" s="40"/>
      <c r="S6530" s="40"/>
      <c r="T6530" s="39"/>
      <c r="AG6530" s="110"/>
      <c r="AH6530" s="94"/>
      <c r="AJ6530" s="97"/>
      <c r="AL6530" s="39"/>
      <c r="AP6530" s="39"/>
      <c r="AQ6530" s="77"/>
      <c r="AR6530" s="94"/>
      <c r="AT6530" s="97"/>
      <c r="BB6530" s="79"/>
      <c r="BC6530" s="94"/>
      <c r="BE6530" s="97"/>
      <c r="BF6530" s="98"/>
      <c r="BG6530" s="40"/>
      <c r="BK6530" s="40"/>
      <c r="BL6530" s="79"/>
      <c r="BM6530" s="94"/>
      <c r="BO6530" s="97"/>
      <c r="BQ6530" s="40"/>
      <c r="BR6530" s="94"/>
      <c r="BS6530" s="94"/>
      <c r="BT6530" s="94"/>
      <c r="BU6530" s="40"/>
      <c r="BV6530" s="82"/>
      <c r="BW6530" s="94"/>
      <c r="BX6530" s="48"/>
      <c r="BY6530" s="97"/>
      <c r="BZ6530" s="48"/>
      <c r="CA6530" s="40"/>
      <c r="CB6530" s="94"/>
      <c r="CC6530" s="94"/>
      <c r="CD6530" s="94"/>
      <c r="CE6530" s="40"/>
      <c r="CF6530" s="73"/>
      <c r="CG6530" s="41"/>
      <c r="CH6530" s="41"/>
      <c r="CI6530" s="41"/>
      <c r="CJ6530" s="41"/>
      <c r="CK6530" s="41"/>
      <c r="CL6530" s="68"/>
      <c r="CM6530" s="41"/>
      <c r="CN6530" s="41"/>
      <c r="CO6530" s="39"/>
      <c r="CP6530" s="78"/>
    </row>
    <row r="6531" spans="1:94" s="38" customFormat="1" x14ac:dyDescent="0.25">
      <c r="A6531" s="38">
        <v>6528</v>
      </c>
      <c r="F6531" s="39"/>
      <c r="Q6531" s="39"/>
      <c r="R6531" s="40"/>
      <c r="S6531" s="40"/>
      <c r="T6531" s="39"/>
      <c r="AG6531" s="110"/>
      <c r="AH6531" s="94"/>
      <c r="AJ6531" s="97"/>
      <c r="AL6531" s="39"/>
      <c r="AP6531" s="39"/>
      <c r="AQ6531" s="77"/>
      <c r="AR6531" s="94"/>
      <c r="AT6531" s="97"/>
      <c r="BB6531" s="79"/>
      <c r="BC6531" s="94"/>
      <c r="BE6531" s="97"/>
      <c r="BF6531" s="98"/>
      <c r="BG6531" s="40"/>
      <c r="BK6531" s="40"/>
      <c r="BL6531" s="79"/>
      <c r="BM6531" s="94"/>
      <c r="BO6531" s="97"/>
      <c r="BQ6531" s="40"/>
      <c r="BR6531" s="94"/>
      <c r="BS6531" s="94"/>
      <c r="BT6531" s="94"/>
      <c r="BU6531" s="40"/>
      <c r="BV6531" s="82"/>
      <c r="BW6531" s="94"/>
      <c r="BX6531" s="48"/>
      <c r="BY6531" s="97"/>
      <c r="BZ6531" s="48"/>
      <c r="CA6531" s="40"/>
      <c r="CB6531" s="94"/>
      <c r="CC6531" s="94"/>
      <c r="CD6531" s="94"/>
      <c r="CE6531" s="40"/>
      <c r="CF6531" s="73"/>
      <c r="CG6531" s="41"/>
      <c r="CH6531" s="41"/>
      <c r="CI6531" s="41"/>
      <c r="CJ6531" s="41"/>
      <c r="CK6531" s="41"/>
      <c r="CL6531" s="68"/>
      <c r="CM6531" s="41"/>
      <c r="CN6531" s="41"/>
      <c r="CO6531" s="39"/>
      <c r="CP6531" s="78"/>
    </row>
    <row r="6532" spans="1:94" s="38" customFormat="1" x14ac:dyDescent="0.25">
      <c r="A6532" s="38">
        <v>6529</v>
      </c>
      <c r="F6532" s="39"/>
      <c r="Q6532" s="39"/>
      <c r="R6532" s="40"/>
      <c r="S6532" s="40"/>
      <c r="T6532" s="39"/>
      <c r="AG6532" s="110"/>
      <c r="AH6532" s="94"/>
      <c r="AJ6532" s="97"/>
      <c r="AL6532" s="39"/>
      <c r="AP6532" s="39"/>
      <c r="AQ6532" s="77"/>
      <c r="AR6532" s="94"/>
      <c r="AT6532" s="97"/>
      <c r="BB6532" s="79"/>
      <c r="BC6532" s="94"/>
      <c r="BE6532" s="97"/>
      <c r="BF6532" s="98"/>
      <c r="BG6532" s="40"/>
      <c r="BK6532" s="40"/>
      <c r="BL6532" s="79"/>
      <c r="BM6532" s="94"/>
      <c r="BO6532" s="97"/>
      <c r="BQ6532" s="40"/>
      <c r="BR6532" s="94"/>
      <c r="BS6532" s="94"/>
      <c r="BT6532" s="94"/>
      <c r="BU6532" s="40"/>
      <c r="BV6532" s="82"/>
      <c r="BW6532" s="94"/>
      <c r="BX6532" s="48"/>
      <c r="BY6532" s="97"/>
      <c r="BZ6532" s="48"/>
      <c r="CA6532" s="40"/>
      <c r="CB6532" s="94"/>
      <c r="CC6532" s="94"/>
      <c r="CD6532" s="94"/>
      <c r="CE6532" s="40"/>
      <c r="CF6532" s="73"/>
      <c r="CG6532" s="41"/>
      <c r="CH6532" s="41"/>
      <c r="CI6532" s="41"/>
      <c r="CJ6532" s="41"/>
      <c r="CK6532" s="41"/>
      <c r="CL6532" s="68"/>
      <c r="CM6532" s="41"/>
      <c r="CN6532" s="41"/>
      <c r="CO6532" s="39"/>
      <c r="CP6532" s="78"/>
    </row>
    <row r="6533" spans="1:94" s="38" customFormat="1" x14ac:dyDescent="0.25">
      <c r="A6533" s="38">
        <v>6530</v>
      </c>
      <c r="F6533" s="39"/>
      <c r="Q6533" s="39"/>
      <c r="R6533" s="40"/>
      <c r="S6533" s="40"/>
      <c r="T6533" s="39"/>
      <c r="AG6533" s="110"/>
      <c r="AH6533" s="94"/>
      <c r="AJ6533" s="97"/>
      <c r="AL6533" s="39"/>
      <c r="AP6533" s="39"/>
      <c r="AQ6533" s="77"/>
      <c r="AR6533" s="94"/>
      <c r="AT6533" s="97"/>
      <c r="BB6533" s="79"/>
      <c r="BC6533" s="94"/>
      <c r="BE6533" s="97"/>
      <c r="BF6533" s="98"/>
      <c r="BG6533" s="40"/>
      <c r="BK6533" s="40"/>
      <c r="BL6533" s="79"/>
      <c r="BM6533" s="94"/>
      <c r="BO6533" s="97"/>
      <c r="BQ6533" s="40"/>
      <c r="BR6533" s="94"/>
      <c r="BS6533" s="94"/>
      <c r="BT6533" s="94"/>
      <c r="BU6533" s="40"/>
      <c r="BV6533" s="82"/>
      <c r="BW6533" s="94"/>
      <c r="BX6533" s="48"/>
      <c r="BY6533" s="97"/>
      <c r="BZ6533" s="48"/>
      <c r="CA6533" s="40"/>
      <c r="CB6533" s="94"/>
      <c r="CC6533" s="94"/>
      <c r="CD6533" s="94"/>
      <c r="CE6533" s="40"/>
      <c r="CF6533" s="73"/>
      <c r="CG6533" s="41"/>
      <c r="CH6533" s="41"/>
      <c r="CI6533" s="41"/>
      <c r="CJ6533" s="41"/>
      <c r="CK6533" s="41"/>
      <c r="CL6533" s="68"/>
      <c r="CM6533" s="41"/>
      <c r="CN6533" s="41"/>
      <c r="CO6533" s="39"/>
      <c r="CP6533" s="78"/>
    </row>
    <row r="6534" spans="1:94" s="38" customFormat="1" x14ac:dyDescent="0.25">
      <c r="A6534" s="38">
        <v>6531</v>
      </c>
      <c r="F6534" s="39"/>
      <c r="Q6534" s="39"/>
      <c r="R6534" s="40"/>
      <c r="S6534" s="40"/>
      <c r="T6534" s="39"/>
      <c r="AG6534" s="110"/>
      <c r="AH6534" s="94"/>
      <c r="AJ6534" s="97"/>
      <c r="AL6534" s="39"/>
      <c r="AP6534" s="39"/>
      <c r="AQ6534" s="77"/>
      <c r="AR6534" s="94"/>
      <c r="AT6534" s="97"/>
      <c r="BB6534" s="79"/>
      <c r="BC6534" s="94"/>
      <c r="BE6534" s="97"/>
      <c r="BF6534" s="98"/>
      <c r="BG6534" s="40"/>
      <c r="BK6534" s="40"/>
      <c r="BL6534" s="79"/>
      <c r="BM6534" s="94"/>
      <c r="BO6534" s="97"/>
      <c r="BQ6534" s="40"/>
      <c r="BR6534" s="94"/>
      <c r="BS6534" s="94"/>
      <c r="BT6534" s="94"/>
      <c r="BU6534" s="40"/>
      <c r="BV6534" s="82"/>
      <c r="BW6534" s="94"/>
      <c r="BX6534" s="48"/>
      <c r="BY6534" s="97"/>
      <c r="BZ6534" s="48"/>
      <c r="CA6534" s="40"/>
      <c r="CB6534" s="94"/>
      <c r="CC6534" s="94"/>
      <c r="CD6534" s="94"/>
      <c r="CE6534" s="40"/>
      <c r="CF6534" s="73"/>
      <c r="CG6534" s="41"/>
      <c r="CH6534" s="41"/>
      <c r="CI6534" s="41"/>
      <c r="CJ6534" s="41"/>
      <c r="CK6534" s="41"/>
      <c r="CL6534" s="68"/>
      <c r="CM6534" s="41"/>
      <c r="CN6534" s="41"/>
      <c r="CO6534" s="39"/>
      <c r="CP6534" s="78"/>
    </row>
    <row r="6535" spans="1:94" s="38" customFormat="1" x14ac:dyDescent="0.25">
      <c r="A6535" s="38">
        <v>6532</v>
      </c>
      <c r="F6535" s="39"/>
      <c r="Q6535" s="39"/>
      <c r="R6535" s="40"/>
      <c r="S6535" s="40"/>
      <c r="T6535" s="39"/>
      <c r="AG6535" s="110"/>
      <c r="AH6535" s="94"/>
      <c r="AJ6535" s="97"/>
      <c r="AL6535" s="39"/>
      <c r="AP6535" s="39"/>
      <c r="AQ6535" s="77"/>
      <c r="AR6535" s="94"/>
      <c r="AT6535" s="97"/>
      <c r="BB6535" s="79"/>
      <c r="BC6535" s="94"/>
      <c r="BE6535" s="97"/>
      <c r="BF6535" s="98"/>
      <c r="BG6535" s="40"/>
      <c r="BK6535" s="40"/>
      <c r="BL6535" s="79"/>
      <c r="BM6535" s="94"/>
      <c r="BO6535" s="97"/>
      <c r="BQ6535" s="40"/>
      <c r="BR6535" s="94"/>
      <c r="BS6535" s="94"/>
      <c r="BT6535" s="94"/>
      <c r="BU6535" s="40"/>
      <c r="BV6535" s="82"/>
      <c r="BW6535" s="94"/>
      <c r="BX6535" s="48"/>
      <c r="BY6535" s="97"/>
      <c r="BZ6535" s="48"/>
      <c r="CA6535" s="40"/>
      <c r="CB6535" s="94"/>
      <c r="CC6535" s="94"/>
      <c r="CD6535" s="94"/>
      <c r="CE6535" s="40"/>
      <c r="CF6535" s="73"/>
      <c r="CG6535" s="41"/>
      <c r="CH6535" s="41"/>
      <c r="CI6535" s="41"/>
      <c r="CJ6535" s="41"/>
      <c r="CK6535" s="41"/>
      <c r="CL6535" s="68"/>
      <c r="CM6535" s="41"/>
      <c r="CN6535" s="41"/>
      <c r="CO6535" s="39"/>
      <c r="CP6535" s="78"/>
    </row>
    <row r="6536" spans="1:94" s="38" customFormat="1" x14ac:dyDescent="0.25">
      <c r="A6536" s="38">
        <v>6533</v>
      </c>
      <c r="F6536" s="39"/>
      <c r="Q6536" s="39"/>
      <c r="R6536" s="40"/>
      <c r="S6536" s="40"/>
      <c r="T6536" s="39"/>
      <c r="AG6536" s="110"/>
      <c r="AH6536" s="94"/>
      <c r="AJ6536" s="97"/>
      <c r="AL6536" s="39"/>
      <c r="AP6536" s="39"/>
      <c r="AQ6536" s="77"/>
      <c r="AR6536" s="94"/>
      <c r="AT6536" s="97"/>
      <c r="BB6536" s="79"/>
      <c r="BC6536" s="94"/>
      <c r="BE6536" s="97"/>
      <c r="BF6536" s="98"/>
      <c r="BG6536" s="40"/>
      <c r="BK6536" s="40"/>
      <c r="BL6536" s="79"/>
      <c r="BM6536" s="94"/>
      <c r="BO6536" s="97"/>
      <c r="BQ6536" s="40"/>
      <c r="BR6536" s="94"/>
      <c r="BS6536" s="94"/>
      <c r="BT6536" s="94"/>
      <c r="BU6536" s="40"/>
      <c r="BV6536" s="82"/>
      <c r="BW6536" s="94"/>
      <c r="BX6536" s="48"/>
      <c r="BY6536" s="97"/>
      <c r="BZ6536" s="48"/>
      <c r="CA6536" s="40"/>
      <c r="CB6536" s="94"/>
      <c r="CC6536" s="94"/>
      <c r="CD6536" s="94"/>
      <c r="CE6536" s="40"/>
      <c r="CF6536" s="73"/>
      <c r="CG6536" s="41"/>
      <c r="CH6536" s="41"/>
      <c r="CI6536" s="41"/>
      <c r="CJ6536" s="41"/>
      <c r="CK6536" s="41"/>
      <c r="CL6536" s="68"/>
      <c r="CM6536" s="41"/>
      <c r="CN6536" s="41"/>
      <c r="CO6536" s="39"/>
      <c r="CP6536" s="78"/>
    </row>
    <row r="6537" spans="1:94" s="38" customFormat="1" x14ac:dyDescent="0.25">
      <c r="A6537" s="38">
        <v>6534</v>
      </c>
      <c r="F6537" s="39"/>
      <c r="Q6537" s="39"/>
      <c r="R6537" s="40"/>
      <c r="S6537" s="40"/>
      <c r="T6537" s="39"/>
      <c r="AG6537" s="110"/>
      <c r="AH6537" s="94"/>
      <c r="AJ6537" s="97"/>
      <c r="AL6537" s="39"/>
      <c r="AP6537" s="39"/>
      <c r="AQ6537" s="77"/>
      <c r="AR6537" s="94"/>
      <c r="AT6537" s="97"/>
      <c r="BB6537" s="79"/>
      <c r="BC6537" s="94"/>
      <c r="BE6537" s="97"/>
      <c r="BF6537" s="98"/>
      <c r="BG6537" s="40"/>
      <c r="BK6537" s="40"/>
      <c r="BL6537" s="79"/>
      <c r="BM6537" s="94"/>
      <c r="BO6537" s="97"/>
      <c r="BQ6537" s="40"/>
      <c r="BR6537" s="94"/>
      <c r="BS6537" s="94"/>
      <c r="BT6537" s="94"/>
      <c r="BU6537" s="40"/>
      <c r="BV6537" s="82"/>
      <c r="BW6537" s="94"/>
      <c r="BX6537" s="48"/>
      <c r="BY6537" s="97"/>
      <c r="BZ6537" s="48"/>
      <c r="CA6537" s="40"/>
      <c r="CB6537" s="94"/>
      <c r="CC6537" s="94"/>
      <c r="CD6537" s="94"/>
      <c r="CE6537" s="40"/>
      <c r="CF6537" s="73"/>
      <c r="CG6537" s="41"/>
      <c r="CH6537" s="41"/>
      <c r="CI6537" s="41"/>
      <c r="CJ6537" s="41"/>
      <c r="CK6537" s="41"/>
      <c r="CL6537" s="68"/>
      <c r="CM6537" s="41"/>
      <c r="CN6537" s="41"/>
      <c r="CO6537" s="39"/>
      <c r="CP6537" s="78"/>
    </row>
    <row r="6538" spans="1:94" s="38" customFormat="1" x14ac:dyDescent="0.25">
      <c r="A6538" s="38">
        <v>6535</v>
      </c>
      <c r="F6538" s="39"/>
      <c r="Q6538" s="39"/>
      <c r="R6538" s="40"/>
      <c r="S6538" s="40"/>
      <c r="T6538" s="39"/>
      <c r="AG6538" s="110"/>
      <c r="AH6538" s="94"/>
      <c r="AJ6538" s="97"/>
      <c r="AL6538" s="39"/>
      <c r="AP6538" s="39"/>
      <c r="AQ6538" s="77"/>
      <c r="AR6538" s="94"/>
      <c r="AT6538" s="97"/>
      <c r="BB6538" s="79"/>
      <c r="BC6538" s="94"/>
      <c r="BE6538" s="97"/>
      <c r="BF6538" s="98"/>
      <c r="BG6538" s="40"/>
      <c r="BK6538" s="40"/>
      <c r="BL6538" s="79"/>
      <c r="BM6538" s="94"/>
      <c r="BO6538" s="97"/>
      <c r="BQ6538" s="40"/>
      <c r="BR6538" s="94"/>
      <c r="BS6538" s="94"/>
      <c r="BT6538" s="94"/>
      <c r="BU6538" s="40"/>
      <c r="BV6538" s="82"/>
      <c r="BW6538" s="94"/>
      <c r="BX6538" s="48"/>
      <c r="BY6538" s="97"/>
      <c r="BZ6538" s="48"/>
      <c r="CA6538" s="40"/>
      <c r="CB6538" s="94"/>
      <c r="CC6538" s="94"/>
      <c r="CD6538" s="94"/>
      <c r="CE6538" s="40"/>
      <c r="CF6538" s="73"/>
      <c r="CG6538" s="41"/>
      <c r="CH6538" s="41"/>
      <c r="CI6538" s="41"/>
      <c r="CJ6538" s="41"/>
      <c r="CK6538" s="41"/>
      <c r="CL6538" s="68"/>
      <c r="CM6538" s="41"/>
      <c r="CN6538" s="41"/>
      <c r="CO6538" s="39"/>
      <c r="CP6538" s="78"/>
    </row>
    <row r="6539" spans="1:94" s="38" customFormat="1" x14ac:dyDescent="0.25">
      <c r="A6539" s="38">
        <v>6536</v>
      </c>
      <c r="F6539" s="39"/>
      <c r="Q6539" s="39"/>
      <c r="R6539" s="40"/>
      <c r="S6539" s="40"/>
      <c r="T6539" s="39"/>
      <c r="AG6539" s="110"/>
      <c r="AH6539" s="94"/>
      <c r="AJ6539" s="97"/>
      <c r="AL6539" s="39"/>
      <c r="AP6539" s="39"/>
      <c r="AQ6539" s="77"/>
      <c r="AR6539" s="94"/>
      <c r="AT6539" s="97"/>
      <c r="BB6539" s="79"/>
      <c r="BC6539" s="94"/>
      <c r="BE6539" s="97"/>
      <c r="BF6539" s="98"/>
      <c r="BG6539" s="40"/>
      <c r="BK6539" s="40"/>
      <c r="BL6539" s="79"/>
      <c r="BM6539" s="94"/>
      <c r="BO6539" s="97"/>
      <c r="BQ6539" s="40"/>
      <c r="BR6539" s="94"/>
      <c r="BS6539" s="94"/>
      <c r="BT6539" s="94"/>
      <c r="BU6539" s="40"/>
      <c r="BV6539" s="82"/>
      <c r="BW6539" s="94"/>
      <c r="BX6539" s="48"/>
      <c r="BY6539" s="97"/>
      <c r="BZ6539" s="48"/>
      <c r="CA6539" s="40"/>
      <c r="CB6539" s="94"/>
      <c r="CC6539" s="94"/>
      <c r="CD6539" s="94"/>
      <c r="CE6539" s="40"/>
      <c r="CF6539" s="73"/>
      <c r="CG6539" s="41"/>
      <c r="CH6539" s="41"/>
      <c r="CI6539" s="41"/>
      <c r="CJ6539" s="41"/>
      <c r="CK6539" s="41"/>
      <c r="CL6539" s="68"/>
      <c r="CM6539" s="41"/>
      <c r="CN6539" s="41"/>
      <c r="CO6539" s="39"/>
      <c r="CP6539" s="78"/>
    </row>
    <row r="6540" spans="1:94" s="38" customFormat="1" x14ac:dyDescent="0.25">
      <c r="A6540" s="38">
        <v>6537</v>
      </c>
      <c r="F6540" s="39"/>
      <c r="Q6540" s="39"/>
      <c r="R6540" s="40"/>
      <c r="S6540" s="40"/>
      <c r="T6540" s="39"/>
      <c r="AG6540" s="110"/>
      <c r="AH6540" s="94"/>
      <c r="AJ6540" s="97"/>
      <c r="AL6540" s="39"/>
      <c r="AP6540" s="39"/>
      <c r="AQ6540" s="77"/>
      <c r="AR6540" s="94"/>
      <c r="AT6540" s="97"/>
      <c r="BB6540" s="79"/>
      <c r="BC6540" s="94"/>
      <c r="BE6540" s="97"/>
      <c r="BF6540" s="98"/>
      <c r="BG6540" s="40"/>
      <c r="BK6540" s="40"/>
      <c r="BL6540" s="79"/>
      <c r="BM6540" s="94"/>
      <c r="BO6540" s="97"/>
      <c r="BQ6540" s="40"/>
      <c r="BR6540" s="94"/>
      <c r="BS6540" s="94"/>
      <c r="BT6540" s="94"/>
      <c r="BU6540" s="40"/>
      <c r="BV6540" s="82"/>
      <c r="BW6540" s="94"/>
      <c r="BX6540" s="48"/>
      <c r="BY6540" s="97"/>
      <c r="BZ6540" s="48"/>
      <c r="CA6540" s="40"/>
      <c r="CB6540" s="94"/>
      <c r="CC6540" s="94"/>
      <c r="CD6540" s="94"/>
      <c r="CE6540" s="40"/>
      <c r="CF6540" s="73"/>
      <c r="CG6540" s="41"/>
      <c r="CH6540" s="41"/>
      <c r="CI6540" s="41"/>
      <c r="CJ6540" s="41"/>
      <c r="CK6540" s="41"/>
      <c r="CL6540" s="68"/>
      <c r="CM6540" s="41"/>
      <c r="CN6540" s="41"/>
      <c r="CO6540" s="39"/>
      <c r="CP6540" s="78"/>
    </row>
    <row r="6541" spans="1:94" s="38" customFormat="1" x14ac:dyDescent="0.25">
      <c r="A6541" s="38">
        <v>6538</v>
      </c>
      <c r="F6541" s="39"/>
      <c r="Q6541" s="39"/>
      <c r="R6541" s="40"/>
      <c r="S6541" s="40"/>
      <c r="T6541" s="39"/>
      <c r="AG6541" s="110"/>
      <c r="AH6541" s="94"/>
      <c r="AJ6541" s="97"/>
      <c r="AL6541" s="39"/>
      <c r="AP6541" s="39"/>
      <c r="AQ6541" s="77"/>
      <c r="AR6541" s="94"/>
      <c r="AT6541" s="97"/>
      <c r="BB6541" s="79"/>
      <c r="BC6541" s="94"/>
      <c r="BE6541" s="97"/>
      <c r="BF6541" s="98"/>
      <c r="BG6541" s="40"/>
      <c r="BK6541" s="40"/>
      <c r="BL6541" s="79"/>
      <c r="BM6541" s="94"/>
      <c r="BO6541" s="97"/>
      <c r="BQ6541" s="40"/>
      <c r="BR6541" s="94"/>
      <c r="BS6541" s="94"/>
      <c r="BT6541" s="94"/>
      <c r="BU6541" s="40"/>
      <c r="BV6541" s="82"/>
      <c r="BW6541" s="94"/>
      <c r="BX6541" s="48"/>
      <c r="BY6541" s="97"/>
      <c r="BZ6541" s="48"/>
      <c r="CA6541" s="40"/>
      <c r="CB6541" s="94"/>
      <c r="CC6541" s="94"/>
      <c r="CD6541" s="94"/>
      <c r="CE6541" s="40"/>
      <c r="CF6541" s="73"/>
      <c r="CG6541" s="41"/>
      <c r="CH6541" s="41"/>
      <c r="CI6541" s="41"/>
      <c r="CJ6541" s="41"/>
      <c r="CK6541" s="41"/>
      <c r="CL6541" s="68"/>
      <c r="CM6541" s="41"/>
      <c r="CN6541" s="41"/>
      <c r="CO6541" s="39"/>
      <c r="CP6541" s="78"/>
    </row>
    <row r="6542" spans="1:94" s="38" customFormat="1" x14ac:dyDescent="0.25">
      <c r="A6542" s="38">
        <v>6539</v>
      </c>
      <c r="F6542" s="39"/>
      <c r="Q6542" s="39"/>
      <c r="R6542" s="40"/>
      <c r="S6542" s="40"/>
      <c r="T6542" s="39"/>
      <c r="AG6542" s="110"/>
      <c r="AH6542" s="94"/>
      <c r="AJ6542" s="97"/>
      <c r="AL6542" s="39"/>
      <c r="AP6542" s="39"/>
      <c r="AQ6542" s="77"/>
      <c r="AR6542" s="94"/>
      <c r="AT6542" s="97"/>
      <c r="BB6542" s="79"/>
      <c r="BC6542" s="94"/>
      <c r="BE6542" s="97"/>
      <c r="BF6542" s="98"/>
      <c r="BG6542" s="40"/>
      <c r="BK6542" s="40"/>
      <c r="BL6542" s="79"/>
      <c r="BM6542" s="94"/>
      <c r="BO6542" s="97"/>
      <c r="BQ6542" s="40"/>
      <c r="BR6542" s="94"/>
      <c r="BS6542" s="94"/>
      <c r="BT6542" s="94"/>
      <c r="BU6542" s="40"/>
      <c r="BV6542" s="82"/>
      <c r="BW6542" s="94"/>
      <c r="BX6542" s="48"/>
      <c r="BY6542" s="97"/>
      <c r="BZ6542" s="48"/>
      <c r="CA6542" s="40"/>
      <c r="CB6542" s="94"/>
      <c r="CC6542" s="94"/>
      <c r="CD6542" s="94"/>
      <c r="CE6542" s="40"/>
      <c r="CF6542" s="73"/>
      <c r="CG6542" s="41"/>
      <c r="CH6542" s="41"/>
      <c r="CI6542" s="41"/>
      <c r="CJ6542" s="41"/>
      <c r="CK6542" s="41"/>
      <c r="CL6542" s="68"/>
      <c r="CM6542" s="41"/>
      <c r="CN6542" s="41"/>
      <c r="CO6542" s="39"/>
      <c r="CP6542" s="78"/>
    </row>
    <row r="6543" spans="1:94" s="38" customFormat="1" x14ac:dyDescent="0.25">
      <c r="A6543" s="38">
        <v>6540</v>
      </c>
      <c r="F6543" s="39"/>
      <c r="Q6543" s="39"/>
      <c r="R6543" s="40"/>
      <c r="S6543" s="40"/>
      <c r="T6543" s="39"/>
      <c r="AG6543" s="110"/>
      <c r="AH6543" s="94"/>
      <c r="AJ6543" s="97"/>
      <c r="AL6543" s="39"/>
      <c r="AP6543" s="39"/>
      <c r="AQ6543" s="77"/>
      <c r="AR6543" s="94"/>
      <c r="AT6543" s="97"/>
      <c r="BB6543" s="79"/>
      <c r="BC6543" s="94"/>
      <c r="BE6543" s="97"/>
      <c r="BF6543" s="98"/>
      <c r="BG6543" s="40"/>
      <c r="BK6543" s="40"/>
      <c r="BL6543" s="79"/>
      <c r="BM6543" s="94"/>
      <c r="BO6543" s="97"/>
      <c r="BQ6543" s="40"/>
      <c r="BR6543" s="94"/>
      <c r="BS6543" s="94"/>
      <c r="BT6543" s="94"/>
      <c r="BU6543" s="40"/>
      <c r="BV6543" s="82"/>
      <c r="BW6543" s="94"/>
      <c r="BX6543" s="48"/>
      <c r="BY6543" s="97"/>
      <c r="BZ6543" s="48"/>
      <c r="CA6543" s="40"/>
      <c r="CB6543" s="94"/>
      <c r="CC6543" s="94"/>
      <c r="CD6543" s="94"/>
      <c r="CE6543" s="40"/>
      <c r="CF6543" s="73"/>
      <c r="CG6543" s="41"/>
      <c r="CH6543" s="41"/>
      <c r="CI6543" s="41"/>
      <c r="CJ6543" s="41"/>
      <c r="CK6543" s="41"/>
      <c r="CL6543" s="68"/>
      <c r="CM6543" s="41"/>
      <c r="CN6543" s="41"/>
      <c r="CO6543" s="39"/>
      <c r="CP6543" s="78"/>
    </row>
    <row r="6544" spans="1:94" s="38" customFormat="1" x14ac:dyDescent="0.25">
      <c r="A6544" s="38">
        <v>6541</v>
      </c>
      <c r="F6544" s="39"/>
      <c r="Q6544" s="39"/>
      <c r="R6544" s="40"/>
      <c r="S6544" s="40"/>
      <c r="T6544" s="39"/>
      <c r="AG6544" s="110"/>
      <c r="AH6544" s="94"/>
      <c r="AJ6544" s="97"/>
      <c r="AL6544" s="39"/>
      <c r="AP6544" s="39"/>
      <c r="AQ6544" s="77"/>
      <c r="AR6544" s="94"/>
      <c r="AT6544" s="97"/>
      <c r="BB6544" s="79"/>
      <c r="BC6544" s="94"/>
      <c r="BE6544" s="97"/>
      <c r="BF6544" s="98"/>
      <c r="BG6544" s="40"/>
      <c r="BK6544" s="40"/>
      <c r="BL6544" s="79"/>
      <c r="BM6544" s="94"/>
      <c r="BO6544" s="97"/>
      <c r="BQ6544" s="40"/>
      <c r="BR6544" s="94"/>
      <c r="BS6544" s="94"/>
      <c r="BT6544" s="94"/>
      <c r="BU6544" s="40"/>
      <c r="BV6544" s="82"/>
      <c r="BW6544" s="94"/>
      <c r="BX6544" s="48"/>
      <c r="BY6544" s="97"/>
      <c r="BZ6544" s="48"/>
      <c r="CA6544" s="40"/>
      <c r="CB6544" s="94"/>
      <c r="CC6544" s="94"/>
      <c r="CD6544" s="94"/>
      <c r="CE6544" s="40"/>
      <c r="CF6544" s="73"/>
      <c r="CG6544" s="41"/>
      <c r="CH6544" s="41"/>
      <c r="CI6544" s="41"/>
      <c r="CJ6544" s="41"/>
      <c r="CK6544" s="41"/>
      <c r="CL6544" s="68"/>
      <c r="CM6544" s="41"/>
      <c r="CN6544" s="41"/>
      <c r="CO6544" s="39"/>
      <c r="CP6544" s="78"/>
    </row>
    <row r="6545" spans="1:94" s="38" customFormat="1" x14ac:dyDescent="0.25">
      <c r="A6545" s="38">
        <v>6542</v>
      </c>
      <c r="F6545" s="39"/>
      <c r="Q6545" s="39"/>
      <c r="R6545" s="40"/>
      <c r="S6545" s="40"/>
      <c r="T6545" s="39"/>
      <c r="AG6545" s="110"/>
      <c r="AH6545" s="94"/>
      <c r="AJ6545" s="97"/>
      <c r="AL6545" s="39"/>
      <c r="AP6545" s="39"/>
      <c r="AQ6545" s="77"/>
      <c r="AR6545" s="94"/>
      <c r="AT6545" s="97"/>
      <c r="BB6545" s="79"/>
      <c r="BC6545" s="94"/>
      <c r="BE6545" s="97"/>
      <c r="BF6545" s="98"/>
      <c r="BG6545" s="40"/>
      <c r="BK6545" s="40"/>
      <c r="BL6545" s="79"/>
      <c r="BM6545" s="94"/>
      <c r="BO6545" s="97"/>
      <c r="BQ6545" s="40"/>
      <c r="BR6545" s="94"/>
      <c r="BS6545" s="94"/>
      <c r="BT6545" s="94"/>
      <c r="BU6545" s="40"/>
      <c r="BV6545" s="82"/>
      <c r="BW6545" s="94"/>
      <c r="BX6545" s="48"/>
      <c r="BY6545" s="97"/>
      <c r="BZ6545" s="48"/>
      <c r="CA6545" s="40"/>
      <c r="CB6545" s="94"/>
      <c r="CC6545" s="94"/>
      <c r="CD6545" s="94"/>
      <c r="CE6545" s="40"/>
      <c r="CF6545" s="73"/>
      <c r="CG6545" s="41"/>
      <c r="CH6545" s="41"/>
      <c r="CI6545" s="41"/>
      <c r="CJ6545" s="41"/>
      <c r="CK6545" s="41"/>
      <c r="CL6545" s="68"/>
      <c r="CM6545" s="41"/>
      <c r="CN6545" s="41"/>
      <c r="CO6545" s="39"/>
      <c r="CP6545" s="78"/>
    </row>
    <row r="6546" spans="1:94" s="38" customFormat="1" x14ac:dyDescent="0.25">
      <c r="A6546" s="38">
        <v>6543</v>
      </c>
      <c r="F6546" s="39"/>
      <c r="Q6546" s="39"/>
      <c r="R6546" s="40"/>
      <c r="S6546" s="40"/>
      <c r="T6546" s="39"/>
      <c r="AG6546" s="110"/>
      <c r="AH6546" s="94"/>
      <c r="AJ6546" s="97"/>
      <c r="AL6546" s="39"/>
      <c r="AP6546" s="39"/>
      <c r="AQ6546" s="77"/>
      <c r="AR6546" s="94"/>
      <c r="AT6546" s="97"/>
      <c r="BB6546" s="79"/>
      <c r="BC6546" s="94"/>
      <c r="BE6546" s="97"/>
      <c r="BF6546" s="98"/>
      <c r="BG6546" s="40"/>
      <c r="BK6546" s="40"/>
      <c r="BL6546" s="79"/>
      <c r="BM6546" s="94"/>
      <c r="BO6546" s="97"/>
      <c r="BQ6546" s="40"/>
      <c r="BR6546" s="94"/>
      <c r="BS6546" s="94"/>
      <c r="BT6546" s="94"/>
      <c r="BU6546" s="40"/>
      <c r="BV6546" s="82"/>
      <c r="BW6546" s="94"/>
      <c r="BX6546" s="48"/>
      <c r="BY6546" s="97"/>
      <c r="BZ6546" s="48"/>
      <c r="CA6546" s="40"/>
      <c r="CB6546" s="94"/>
      <c r="CC6546" s="94"/>
      <c r="CD6546" s="94"/>
      <c r="CE6546" s="40"/>
      <c r="CF6546" s="73"/>
      <c r="CG6546" s="41"/>
      <c r="CH6546" s="41"/>
      <c r="CI6546" s="41"/>
      <c r="CJ6546" s="41"/>
      <c r="CK6546" s="41"/>
      <c r="CL6546" s="68"/>
      <c r="CM6546" s="41"/>
      <c r="CN6546" s="41"/>
      <c r="CO6546" s="39"/>
      <c r="CP6546" s="78"/>
    </row>
    <row r="6547" spans="1:94" s="38" customFormat="1" x14ac:dyDescent="0.25">
      <c r="A6547" s="38">
        <v>6544</v>
      </c>
      <c r="F6547" s="39"/>
      <c r="Q6547" s="39"/>
      <c r="R6547" s="40"/>
      <c r="S6547" s="40"/>
      <c r="T6547" s="39"/>
      <c r="AG6547" s="110"/>
      <c r="AH6547" s="94"/>
      <c r="AJ6547" s="97"/>
      <c r="AL6547" s="39"/>
      <c r="AP6547" s="39"/>
      <c r="AQ6547" s="77"/>
      <c r="AR6547" s="94"/>
      <c r="AT6547" s="97"/>
      <c r="BB6547" s="79"/>
      <c r="BC6547" s="94"/>
      <c r="BE6547" s="97"/>
      <c r="BF6547" s="98"/>
      <c r="BG6547" s="40"/>
      <c r="BK6547" s="40"/>
      <c r="BL6547" s="79"/>
      <c r="BM6547" s="94"/>
      <c r="BO6547" s="97"/>
      <c r="BQ6547" s="40"/>
      <c r="BR6547" s="94"/>
      <c r="BS6547" s="94"/>
      <c r="BT6547" s="94"/>
      <c r="BU6547" s="40"/>
      <c r="BV6547" s="82"/>
      <c r="BW6547" s="94"/>
      <c r="BX6547" s="48"/>
      <c r="BY6547" s="97"/>
      <c r="BZ6547" s="48"/>
      <c r="CA6547" s="40"/>
      <c r="CB6547" s="94"/>
      <c r="CC6547" s="94"/>
      <c r="CD6547" s="94"/>
      <c r="CE6547" s="40"/>
      <c r="CF6547" s="73"/>
      <c r="CG6547" s="41"/>
      <c r="CH6547" s="41"/>
      <c r="CI6547" s="41"/>
      <c r="CJ6547" s="41"/>
      <c r="CK6547" s="41"/>
      <c r="CL6547" s="68"/>
      <c r="CM6547" s="41"/>
      <c r="CN6547" s="41"/>
      <c r="CO6547" s="39"/>
      <c r="CP6547" s="78"/>
    </row>
    <row r="6548" spans="1:94" s="38" customFormat="1" x14ac:dyDescent="0.25">
      <c r="A6548" s="38">
        <v>6545</v>
      </c>
      <c r="F6548" s="39"/>
      <c r="Q6548" s="39"/>
      <c r="R6548" s="40"/>
      <c r="S6548" s="40"/>
      <c r="T6548" s="39"/>
      <c r="AG6548" s="110"/>
      <c r="AH6548" s="94"/>
      <c r="AJ6548" s="97"/>
      <c r="AL6548" s="39"/>
      <c r="AP6548" s="39"/>
      <c r="AQ6548" s="77"/>
      <c r="AR6548" s="94"/>
      <c r="AT6548" s="97"/>
      <c r="BB6548" s="79"/>
      <c r="BC6548" s="94"/>
      <c r="BE6548" s="97"/>
      <c r="BF6548" s="98"/>
      <c r="BG6548" s="40"/>
      <c r="BK6548" s="40"/>
      <c r="BL6548" s="79"/>
      <c r="BM6548" s="94"/>
      <c r="BO6548" s="97"/>
      <c r="BQ6548" s="40"/>
      <c r="BR6548" s="94"/>
      <c r="BS6548" s="94"/>
      <c r="BT6548" s="94"/>
      <c r="BU6548" s="40"/>
      <c r="BV6548" s="82"/>
      <c r="BW6548" s="94"/>
      <c r="BX6548" s="48"/>
      <c r="BY6548" s="97"/>
      <c r="BZ6548" s="48"/>
      <c r="CA6548" s="40"/>
      <c r="CB6548" s="94"/>
      <c r="CC6548" s="94"/>
      <c r="CD6548" s="94"/>
      <c r="CE6548" s="40"/>
      <c r="CF6548" s="73"/>
      <c r="CG6548" s="41"/>
      <c r="CH6548" s="41"/>
      <c r="CI6548" s="41"/>
      <c r="CJ6548" s="41"/>
      <c r="CK6548" s="41"/>
      <c r="CL6548" s="68"/>
      <c r="CM6548" s="41"/>
      <c r="CN6548" s="41"/>
      <c r="CO6548" s="39"/>
      <c r="CP6548" s="78"/>
    </row>
    <row r="6549" spans="1:94" s="38" customFormat="1" x14ac:dyDescent="0.25">
      <c r="A6549" s="38">
        <v>6546</v>
      </c>
      <c r="F6549" s="39"/>
      <c r="Q6549" s="39"/>
      <c r="R6549" s="40"/>
      <c r="S6549" s="40"/>
      <c r="T6549" s="39"/>
      <c r="AG6549" s="110"/>
      <c r="AH6549" s="94"/>
      <c r="AJ6549" s="97"/>
      <c r="AL6549" s="39"/>
      <c r="AP6549" s="39"/>
      <c r="AQ6549" s="77"/>
      <c r="AR6549" s="94"/>
      <c r="AT6549" s="97"/>
      <c r="BB6549" s="79"/>
      <c r="BC6549" s="94"/>
      <c r="BE6549" s="97"/>
      <c r="BF6549" s="98"/>
      <c r="BG6549" s="40"/>
      <c r="BK6549" s="40"/>
      <c r="BL6549" s="79"/>
      <c r="BM6549" s="94"/>
      <c r="BO6549" s="97"/>
      <c r="BQ6549" s="40"/>
      <c r="BR6549" s="94"/>
      <c r="BS6549" s="94"/>
      <c r="BT6549" s="94"/>
      <c r="BU6549" s="40"/>
      <c r="BV6549" s="82"/>
      <c r="BW6549" s="94"/>
      <c r="BX6549" s="48"/>
      <c r="BY6549" s="97"/>
      <c r="BZ6549" s="48"/>
      <c r="CA6549" s="40"/>
      <c r="CB6549" s="94"/>
      <c r="CC6549" s="94"/>
      <c r="CD6549" s="94"/>
      <c r="CE6549" s="40"/>
      <c r="CF6549" s="73"/>
      <c r="CG6549" s="41"/>
      <c r="CH6549" s="41"/>
      <c r="CI6549" s="41"/>
      <c r="CJ6549" s="41"/>
      <c r="CK6549" s="41"/>
      <c r="CL6549" s="68"/>
      <c r="CM6549" s="41"/>
      <c r="CN6549" s="41"/>
      <c r="CO6549" s="39"/>
      <c r="CP6549" s="78"/>
    </row>
    <row r="6550" spans="1:94" s="38" customFormat="1" x14ac:dyDescent="0.25">
      <c r="A6550" s="38">
        <v>6547</v>
      </c>
      <c r="F6550" s="39"/>
      <c r="Q6550" s="39"/>
      <c r="R6550" s="40"/>
      <c r="S6550" s="40"/>
      <c r="T6550" s="39"/>
      <c r="AG6550" s="110"/>
      <c r="AH6550" s="94"/>
      <c r="AJ6550" s="97"/>
      <c r="AL6550" s="39"/>
      <c r="AP6550" s="39"/>
      <c r="AQ6550" s="77"/>
      <c r="AR6550" s="94"/>
      <c r="AT6550" s="97"/>
      <c r="BB6550" s="79"/>
      <c r="BC6550" s="94"/>
      <c r="BE6550" s="97"/>
      <c r="BF6550" s="98"/>
      <c r="BG6550" s="40"/>
      <c r="BK6550" s="40"/>
      <c r="BL6550" s="79"/>
      <c r="BM6550" s="94"/>
      <c r="BO6550" s="97"/>
      <c r="BQ6550" s="40"/>
      <c r="BR6550" s="94"/>
      <c r="BS6550" s="94"/>
      <c r="BT6550" s="94"/>
      <c r="BU6550" s="40"/>
      <c r="BV6550" s="82"/>
      <c r="BW6550" s="94"/>
      <c r="BX6550" s="48"/>
      <c r="BY6550" s="97"/>
      <c r="BZ6550" s="48"/>
      <c r="CA6550" s="40"/>
      <c r="CB6550" s="94"/>
      <c r="CC6550" s="94"/>
      <c r="CD6550" s="94"/>
      <c r="CE6550" s="40"/>
      <c r="CF6550" s="73"/>
      <c r="CG6550" s="41"/>
      <c r="CH6550" s="41"/>
      <c r="CI6550" s="41"/>
      <c r="CJ6550" s="41"/>
      <c r="CK6550" s="41"/>
      <c r="CL6550" s="68"/>
      <c r="CM6550" s="41"/>
      <c r="CN6550" s="41"/>
      <c r="CO6550" s="39"/>
      <c r="CP6550" s="78"/>
    </row>
    <row r="6551" spans="1:94" s="38" customFormat="1" x14ac:dyDescent="0.25">
      <c r="A6551" s="38">
        <v>6548</v>
      </c>
      <c r="F6551" s="39"/>
      <c r="Q6551" s="39"/>
      <c r="R6551" s="40"/>
      <c r="S6551" s="40"/>
      <c r="T6551" s="39"/>
      <c r="AG6551" s="110"/>
      <c r="AH6551" s="94"/>
      <c r="AJ6551" s="97"/>
      <c r="AL6551" s="39"/>
      <c r="AP6551" s="39"/>
      <c r="AQ6551" s="77"/>
      <c r="AR6551" s="94"/>
      <c r="AT6551" s="97"/>
      <c r="BB6551" s="79"/>
      <c r="BC6551" s="94"/>
      <c r="BE6551" s="97"/>
      <c r="BF6551" s="98"/>
      <c r="BG6551" s="40"/>
      <c r="BK6551" s="40"/>
      <c r="BL6551" s="79"/>
      <c r="BM6551" s="94"/>
      <c r="BO6551" s="97"/>
      <c r="BQ6551" s="40"/>
      <c r="BR6551" s="94"/>
      <c r="BS6551" s="94"/>
      <c r="BT6551" s="94"/>
      <c r="BU6551" s="40"/>
      <c r="BV6551" s="82"/>
      <c r="BW6551" s="94"/>
      <c r="BX6551" s="48"/>
      <c r="BY6551" s="97"/>
      <c r="BZ6551" s="48"/>
      <c r="CA6551" s="40"/>
      <c r="CB6551" s="94"/>
      <c r="CC6551" s="94"/>
      <c r="CD6551" s="94"/>
      <c r="CE6551" s="40"/>
      <c r="CF6551" s="73"/>
      <c r="CG6551" s="41"/>
      <c r="CH6551" s="41"/>
      <c r="CI6551" s="41"/>
      <c r="CJ6551" s="41"/>
      <c r="CK6551" s="41"/>
      <c r="CL6551" s="68"/>
      <c r="CM6551" s="41"/>
      <c r="CN6551" s="41"/>
      <c r="CO6551" s="39"/>
      <c r="CP6551" s="78"/>
    </row>
    <row r="6552" spans="1:94" s="38" customFormat="1" x14ac:dyDescent="0.25">
      <c r="A6552" s="38">
        <v>6549</v>
      </c>
      <c r="F6552" s="39"/>
      <c r="Q6552" s="39"/>
      <c r="R6552" s="40"/>
      <c r="S6552" s="40"/>
      <c r="T6552" s="39"/>
      <c r="AG6552" s="110"/>
      <c r="AH6552" s="94"/>
      <c r="AJ6552" s="97"/>
      <c r="AL6552" s="39"/>
      <c r="AP6552" s="39"/>
      <c r="AQ6552" s="77"/>
      <c r="AR6552" s="94"/>
      <c r="AT6552" s="97"/>
      <c r="BB6552" s="79"/>
      <c r="BC6552" s="94"/>
      <c r="BE6552" s="97"/>
      <c r="BF6552" s="98"/>
      <c r="BG6552" s="40"/>
      <c r="BK6552" s="40"/>
      <c r="BL6552" s="79"/>
      <c r="BM6552" s="94"/>
      <c r="BO6552" s="97"/>
      <c r="BQ6552" s="40"/>
      <c r="BR6552" s="94"/>
      <c r="BS6552" s="94"/>
      <c r="BT6552" s="94"/>
      <c r="BU6552" s="40"/>
      <c r="BV6552" s="82"/>
      <c r="BW6552" s="94"/>
      <c r="BX6552" s="48"/>
      <c r="BY6552" s="97"/>
      <c r="BZ6552" s="48"/>
      <c r="CA6552" s="40"/>
      <c r="CB6552" s="94"/>
      <c r="CC6552" s="94"/>
      <c r="CD6552" s="94"/>
      <c r="CE6552" s="40"/>
      <c r="CF6552" s="73"/>
      <c r="CG6552" s="41"/>
      <c r="CH6552" s="41"/>
      <c r="CI6552" s="41"/>
      <c r="CJ6552" s="41"/>
      <c r="CK6552" s="41"/>
      <c r="CL6552" s="68"/>
      <c r="CM6552" s="41"/>
      <c r="CN6552" s="41"/>
      <c r="CO6552" s="39"/>
      <c r="CP6552" s="78"/>
    </row>
    <row r="6553" spans="1:94" s="38" customFormat="1" x14ac:dyDescent="0.25">
      <c r="A6553" s="38">
        <v>6550</v>
      </c>
      <c r="F6553" s="39"/>
      <c r="Q6553" s="39"/>
      <c r="R6553" s="40"/>
      <c r="S6553" s="40"/>
      <c r="T6553" s="39"/>
      <c r="AG6553" s="110"/>
      <c r="AH6553" s="94"/>
      <c r="AJ6553" s="97"/>
      <c r="AL6553" s="39"/>
      <c r="AP6553" s="39"/>
      <c r="AQ6553" s="77"/>
      <c r="AR6553" s="94"/>
      <c r="AT6553" s="97"/>
      <c r="BB6553" s="79"/>
      <c r="BC6553" s="94"/>
      <c r="BE6553" s="97"/>
      <c r="BF6553" s="98"/>
      <c r="BG6553" s="40"/>
      <c r="BK6553" s="40"/>
      <c r="BL6553" s="79"/>
      <c r="BM6553" s="94"/>
      <c r="BO6553" s="97"/>
      <c r="BQ6553" s="40"/>
      <c r="BR6553" s="94"/>
      <c r="BS6553" s="94"/>
      <c r="BT6553" s="94"/>
      <c r="BU6553" s="40"/>
      <c r="BV6553" s="82"/>
      <c r="BW6553" s="94"/>
      <c r="BX6553" s="48"/>
      <c r="BY6553" s="97"/>
      <c r="BZ6553" s="48"/>
      <c r="CA6553" s="40"/>
      <c r="CB6553" s="94"/>
      <c r="CC6553" s="94"/>
      <c r="CD6553" s="94"/>
      <c r="CE6553" s="40"/>
      <c r="CF6553" s="73"/>
      <c r="CG6553" s="41"/>
      <c r="CH6553" s="41"/>
      <c r="CI6553" s="41"/>
      <c r="CJ6553" s="41"/>
      <c r="CK6553" s="41"/>
      <c r="CL6553" s="68"/>
      <c r="CM6553" s="41"/>
      <c r="CN6553" s="41"/>
      <c r="CO6553" s="39"/>
      <c r="CP6553" s="78"/>
    </row>
    <row r="6554" spans="1:94" s="38" customFormat="1" x14ac:dyDescent="0.25">
      <c r="A6554" s="38">
        <v>6551</v>
      </c>
      <c r="F6554" s="39"/>
      <c r="Q6554" s="39"/>
      <c r="R6554" s="40"/>
      <c r="S6554" s="40"/>
      <c r="T6554" s="39"/>
      <c r="AG6554" s="110"/>
      <c r="AH6554" s="94"/>
      <c r="AJ6554" s="97"/>
      <c r="AL6554" s="39"/>
      <c r="AP6554" s="39"/>
      <c r="AQ6554" s="77"/>
      <c r="AR6554" s="94"/>
      <c r="AT6554" s="97"/>
      <c r="BB6554" s="79"/>
      <c r="BC6554" s="94"/>
      <c r="BE6554" s="97"/>
      <c r="BF6554" s="98"/>
      <c r="BG6554" s="40"/>
      <c r="BK6554" s="40"/>
      <c r="BL6554" s="79"/>
      <c r="BM6554" s="94"/>
      <c r="BO6554" s="97"/>
      <c r="BQ6554" s="40"/>
      <c r="BR6554" s="94"/>
      <c r="BS6554" s="94"/>
      <c r="BT6554" s="94"/>
      <c r="BU6554" s="40"/>
      <c r="BV6554" s="82"/>
      <c r="BW6554" s="94"/>
      <c r="BX6554" s="48"/>
      <c r="BY6554" s="97"/>
      <c r="BZ6554" s="48"/>
      <c r="CA6554" s="40"/>
      <c r="CB6554" s="94"/>
      <c r="CC6554" s="94"/>
      <c r="CD6554" s="94"/>
      <c r="CE6554" s="40"/>
      <c r="CF6554" s="73"/>
      <c r="CG6554" s="41"/>
      <c r="CH6554" s="41"/>
      <c r="CI6554" s="41"/>
      <c r="CJ6554" s="41"/>
      <c r="CK6554" s="41"/>
      <c r="CL6554" s="68"/>
      <c r="CM6554" s="41"/>
      <c r="CN6554" s="41"/>
      <c r="CO6554" s="39"/>
      <c r="CP6554" s="78"/>
    </row>
    <row r="6555" spans="1:94" s="38" customFormat="1" x14ac:dyDescent="0.25">
      <c r="A6555" s="38">
        <v>6552</v>
      </c>
      <c r="F6555" s="39"/>
      <c r="Q6555" s="39"/>
      <c r="R6555" s="40"/>
      <c r="S6555" s="40"/>
      <c r="T6555" s="39"/>
      <c r="AG6555" s="110"/>
      <c r="AH6555" s="94"/>
      <c r="AJ6555" s="97"/>
      <c r="AL6555" s="39"/>
      <c r="AP6555" s="39"/>
      <c r="AQ6555" s="77"/>
      <c r="AR6555" s="94"/>
      <c r="AT6555" s="97"/>
      <c r="BB6555" s="79"/>
      <c r="BC6555" s="94"/>
      <c r="BE6555" s="97"/>
      <c r="BF6555" s="98"/>
      <c r="BG6555" s="40"/>
      <c r="BK6555" s="40"/>
      <c r="BL6555" s="79"/>
      <c r="BM6555" s="94"/>
      <c r="BO6555" s="97"/>
      <c r="BQ6555" s="40"/>
      <c r="BR6555" s="94"/>
      <c r="BS6555" s="94"/>
      <c r="BT6555" s="94"/>
      <c r="BU6555" s="40"/>
      <c r="BV6555" s="82"/>
      <c r="BW6555" s="94"/>
      <c r="BX6555" s="48"/>
      <c r="BY6555" s="97"/>
      <c r="BZ6555" s="48"/>
      <c r="CA6555" s="40"/>
      <c r="CB6555" s="94"/>
      <c r="CC6555" s="94"/>
      <c r="CD6555" s="94"/>
      <c r="CE6555" s="40"/>
      <c r="CF6555" s="73"/>
      <c r="CG6555" s="41"/>
      <c r="CH6555" s="41"/>
      <c r="CI6555" s="41"/>
      <c r="CJ6555" s="41"/>
      <c r="CK6555" s="41"/>
      <c r="CL6555" s="68"/>
      <c r="CM6555" s="41"/>
      <c r="CN6555" s="41"/>
      <c r="CO6555" s="39"/>
      <c r="CP6555" s="78"/>
    </row>
    <row r="6556" spans="1:94" s="38" customFormat="1" x14ac:dyDescent="0.25">
      <c r="A6556" s="38">
        <v>6553</v>
      </c>
      <c r="F6556" s="39"/>
      <c r="Q6556" s="39"/>
      <c r="R6556" s="40"/>
      <c r="S6556" s="40"/>
      <c r="T6556" s="39"/>
      <c r="AG6556" s="110"/>
      <c r="AH6556" s="94"/>
      <c r="AJ6556" s="97"/>
      <c r="AL6556" s="39"/>
      <c r="AP6556" s="39"/>
      <c r="AQ6556" s="77"/>
      <c r="AR6556" s="94"/>
      <c r="AT6556" s="97"/>
      <c r="BB6556" s="79"/>
      <c r="BC6556" s="94"/>
      <c r="BE6556" s="97"/>
      <c r="BF6556" s="98"/>
      <c r="BG6556" s="40"/>
      <c r="BK6556" s="40"/>
      <c r="BL6556" s="79"/>
      <c r="BM6556" s="94"/>
      <c r="BO6556" s="97"/>
      <c r="BQ6556" s="40"/>
      <c r="BR6556" s="94"/>
      <c r="BS6556" s="94"/>
      <c r="BT6556" s="94"/>
      <c r="BU6556" s="40"/>
      <c r="BV6556" s="82"/>
      <c r="BW6556" s="94"/>
      <c r="BX6556" s="48"/>
      <c r="BY6556" s="97"/>
      <c r="BZ6556" s="48"/>
      <c r="CA6556" s="40"/>
      <c r="CB6556" s="94"/>
      <c r="CC6556" s="94"/>
      <c r="CD6556" s="94"/>
      <c r="CE6556" s="40"/>
      <c r="CF6556" s="73"/>
      <c r="CG6556" s="41"/>
      <c r="CH6556" s="41"/>
      <c r="CI6556" s="41"/>
      <c r="CJ6556" s="41"/>
      <c r="CK6556" s="41"/>
      <c r="CL6556" s="68"/>
      <c r="CM6556" s="41"/>
      <c r="CN6556" s="41"/>
      <c r="CO6556" s="39"/>
      <c r="CP6556" s="78"/>
    </row>
    <row r="6557" spans="1:94" s="38" customFormat="1" x14ac:dyDescent="0.25">
      <c r="A6557" s="38">
        <v>6554</v>
      </c>
      <c r="F6557" s="39"/>
      <c r="Q6557" s="39"/>
      <c r="R6557" s="40"/>
      <c r="S6557" s="40"/>
      <c r="T6557" s="39"/>
      <c r="AG6557" s="110"/>
      <c r="AH6557" s="94"/>
      <c r="AJ6557" s="97"/>
      <c r="AL6557" s="39"/>
      <c r="AP6557" s="39"/>
      <c r="AQ6557" s="77"/>
      <c r="AR6557" s="94"/>
      <c r="AT6557" s="97"/>
      <c r="BB6557" s="79"/>
      <c r="BC6557" s="94"/>
      <c r="BE6557" s="97"/>
      <c r="BF6557" s="98"/>
      <c r="BG6557" s="40"/>
      <c r="BK6557" s="40"/>
      <c r="BL6557" s="79"/>
      <c r="BM6557" s="94"/>
      <c r="BO6557" s="97"/>
      <c r="BQ6557" s="40"/>
      <c r="BR6557" s="94"/>
      <c r="BS6557" s="94"/>
      <c r="BT6557" s="94"/>
      <c r="BU6557" s="40"/>
      <c r="BV6557" s="82"/>
      <c r="BW6557" s="94"/>
      <c r="BX6557" s="48"/>
      <c r="BY6557" s="97"/>
      <c r="BZ6557" s="48"/>
      <c r="CA6557" s="40"/>
      <c r="CB6557" s="94"/>
      <c r="CC6557" s="94"/>
      <c r="CD6557" s="94"/>
      <c r="CE6557" s="40"/>
      <c r="CF6557" s="73"/>
      <c r="CG6557" s="41"/>
      <c r="CH6557" s="41"/>
      <c r="CI6557" s="41"/>
      <c r="CJ6557" s="41"/>
      <c r="CK6557" s="41"/>
      <c r="CL6557" s="68"/>
      <c r="CM6557" s="41"/>
      <c r="CN6557" s="41"/>
      <c r="CO6557" s="39"/>
      <c r="CP6557" s="78"/>
    </row>
    <row r="6558" spans="1:94" s="38" customFormat="1" x14ac:dyDescent="0.25">
      <c r="A6558" s="38">
        <v>6555</v>
      </c>
      <c r="F6558" s="39"/>
      <c r="Q6558" s="39"/>
      <c r="R6558" s="40"/>
      <c r="S6558" s="40"/>
      <c r="T6558" s="39"/>
      <c r="AG6558" s="110"/>
      <c r="AH6558" s="94"/>
      <c r="AJ6558" s="97"/>
      <c r="AL6558" s="39"/>
      <c r="AP6558" s="39"/>
      <c r="AQ6558" s="77"/>
      <c r="AR6558" s="94"/>
      <c r="AT6558" s="97"/>
      <c r="BB6558" s="79"/>
      <c r="BC6558" s="94"/>
      <c r="BE6558" s="97"/>
      <c r="BF6558" s="98"/>
      <c r="BG6558" s="40"/>
      <c r="BK6558" s="40"/>
      <c r="BL6558" s="79"/>
      <c r="BM6558" s="94"/>
      <c r="BO6558" s="97"/>
      <c r="BQ6558" s="40"/>
      <c r="BR6558" s="94"/>
      <c r="BS6558" s="94"/>
      <c r="BT6558" s="94"/>
      <c r="BU6558" s="40"/>
      <c r="BV6558" s="82"/>
      <c r="BW6558" s="94"/>
      <c r="BX6558" s="48"/>
      <c r="BY6558" s="97"/>
      <c r="BZ6558" s="48"/>
      <c r="CA6558" s="40"/>
      <c r="CB6558" s="94"/>
      <c r="CC6558" s="94"/>
      <c r="CD6558" s="94"/>
      <c r="CE6558" s="40"/>
      <c r="CF6558" s="73"/>
      <c r="CG6558" s="41"/>
      <c r="CH6558" s="41"/>
      <c r="CI6558" s="41"/>
      <c r="CJ6558" s="41"/>
      <c r="CK6558" s="41"/>
      <c r="CL6558" s="68"/>
      <c r="CM6558" s="41"/>
      <c r="CN6558" s="41"/>
      <c r="CO6558" s="39"/>
      <c r="CP6558" s="78"/>
    </row>
    <row r="6559" spans="1:94" s="38" customFormat="1" x14ac:dyDescent="0.25">
      <c r="A6559" s="38">
        <v>6556</v>
      </c>
      <c r="F6559" s="39"/>
      <c r="Q6559" s="39"/>
      <c r="R6559" s="40"/>
      <c r="S6559" s="40"/>
      <c r="T6559" s="39"/>
      <c r="AG6559" s="110"/>
      <c r="AH6559" s="94"/>
      <c r="AJ6559" s="97"/>
      <c r="AL6559" s="39"/>
      <c r="AP6559" s="39"/>
      <c r="AQ6559" s="77"/>
      <c r="AR6559" s="94"/>
      <c r="AT6559" s="97"/>
      <c r="BB6559" s="79"/>
      <c r="BC6559" s="94"/>
      <c r="BE6559" s="97"/>
      <c r="BF6559" s="98"/>
      <c r="BG6559" s="40"/>
      <c r="BK6559" s="40"/>
      <c r="BL6559" s="79"/>
      <c r="BM6559" s="94"/>
      <c r="BO6559" s="97"/>
      <c r="BQ6559" s="40"/>
      <c r="BR6559" s="94"/>
      <c r="BS6559" s="94"/>
      <c r="BT6559" s="94"/>
      <c r="BU6559" s="40"/>
      <c r="BV6559" s="82"/>
      <c r="BW6559" s="94"/>
      <c r="BX6559" s="48"/>
      <c r="BY6559" s="97"/>
      <c r="BZ6559" s="48"/>
      <c r="CA6559" s="40"/>
      <c r="CB6559" s="94"/>
      <c r="CC6559" s="94"/>
      <c r="CD6559" s="94"/>
      <c r="CE6559" s="40"/>
      <c r="CF6559" s="73"/>
      <c r="CG6559" s="41"/>
      <c r="CH6559" s="41"/>
      <c r="CI6559" s="41"/>
      <c r="CJ6559" s="41"/>
      <c r="CK6559" s="41"/>
      <c r="CL6559" s="68"/>
      <c r="CM6559" s="41"/>
      <c r="CN6559" s="41"/>
      <c r="CO6559" s="39"/>
      <c r="CP6559" s="78"/>
    </row>
    <row r="6560" spans="1:94" s="38" customFormat="1" x14ac:dyDescent="0.25">
      <c r="A6560" s="38">
        <v>6557</v>
      </c>
      <c r="F6560" s="39"/>
      <c r="Q6560" s="39"/>
      <c r="R6560" s="40"/>
      <c r="S6560" s="40"/>
      <c r="T6560" s="39"/>
      <c r="AG6560" s="110"/>
      <c r="AH6560" s="94"/>
      <c r="AJ6560" s="97"/>
      <c r="AL6560" s="39"/>
      <c r="AP6560" s="39"/>
      <c r="AQ6560" s="77"/>
      <c r="AR6560" s="94"/>
      <c r="AT6560" s="97"/>
      <c r="BB6560" s="79"/>
      <c r="BC6560" s="94"/>
      <c r="BE6560" s="97"/>
      <c r="BF6560" s="98"/>
      <c r="BG6560" s="40"/>
      <c r="BK6560" s="40"/>
      <c r="BL6560" s="79"/>
      <c r="BM6560" s="94"/>
      <c r="BO6560" s="97"/>
      <c r="BQ6560" s="40"/>
      <c r="BR6560" s="94"/>
      <c r="BS6560" s="94"/>
      <c r="BT6560" s="94"/>
      <c r="BU6560" s="40"/>
      <c r="BV6560" s="82"/>
      <c r="BW6560" s="94"/>
      <c r="BX6560" s="48"/>
      <c r="BY6560" s="97"/>
      <c r="BZ6560" s="48"/>
      <c r="CA6560" s="40"/>
      <c r="CB6560" s="94"/>
      <c r="CC6560" s="94"/>
      <c r="CD6560" s="94"/>
      <c r="CE6560" s="40"/>
      <c r="CF6560" s="73"/>
      <c r="CG6560" s="41"/>
      <c r="CH6560" s="41"/>
      <c r="CI6560" s="41"/>
      <c r="CJ6560" s="41"/>
      <c r="CK6560" s="41"/>
      <c r="CL6560" s="68"/>
      <c r="CM6560" s="41"/>
      <c r="CN6560" s="41"/>
      <c r="CO6560" s="39"/>
      <c r="CP6560" s="78"/>
    </row>
    <row r="6561" spans="1:94" s="38" customFormat="1" x14ac:dyDescent="0.25">
      <c r="A6561" s="38">
        <v>6558</v>
      </c>
      <c r="F6561" s="39"/>
      <c r="Q6561" s="39"/>
      <c r="R6561" s="40"/>
      <c r="S6561" s="40"/>
      <c r="T6561" s="39"/>
      <c r="AG6561" s="110"/>
      <c r="AH6561" s="94"/>
      <c r="AJ6561" s="97"/>
      <c r="AL6561" s="39"/>
      <c r="AP6561" s="39"/>
      <c r="AQ6561" s="77"/>
      <c r="AR6561" s="94"/>
      <c r="AT6561" s="97"/>
      <c r="BB6561" s="79"/>
      <c r="BC6561" s="94"/>
      <c r="BE6561" s="97"/>
      <c r="BF6561" s="98"/>
      <c r="BG6561" s="40"/>
      <c r="BK6561" s="40"/>
      <c r="BL6561" s="79"/>
      <c r="BM6561" s="94"/>
      <c r="BO6561" s="97"/>
      <c r="BQ6561" s="40"/>
      <c r="BR6561" s="94"/>
      <c r="BS6561" s="94"/>
      <c r="BT6561" s="94"/>
      <c r="BU6561" s="40"/>
      <c r="BV6561" s="82"/>
      <c r="BW6561" s="94"/>
      <c r="BX6561" s="48"/>
      <c r="BY6561" s="97"/>
      <c r="BZ6561" s="48"/>
      <c r="CA6561" s="40"/>
      <c r="CB6561" s="94"/>
      <c r="CC6561" s="94"/>
      <c r="CD6561" s="94"/>
      <c r="CE6561" s="40"/>
      <c r="CF6561" s="73"/>
      <c r="CG6561" s="41"/>
      <c r="CH6561" s="41"/>
      <c r="CI6561" s="41"/>
      <c r="CJ6561" s="41"/>
      <c r="CK6561" s="41"/>
      <c r="CL6561" s="68"/>
      <c r="CM6561" s="41"/>
      <c r="CN6561" s="41"/>
      <c r="CO6561" s="39"/>
      <c r="CP6561" s="78"/>
    </row>
    <row r="6562" spans="1:94" s="38" customFormat="1" x14ac:dyDescent="0.25">
      <c r="A6562" s="38">
        <v>6559</v>
      </c>
      <c r="F6562" s="39"/>
      <c r="Q6562" s="39"/>
      <c r="R6562" s="40"/>
      <c r="S6562" s="40"/>
      <c r="T6562" s="39"/>
      <c r="AG6562" s="110"/>
      <c r="AH6562" s="94"/>
      <c r="AJ6562" s="97"/>
      <c r="AL6562" s="39"/>
      <c r="AP6562" s="39"/>
      <c r="AQ6562" s="77"/>
      <c r="AR6562" s="94"/>
      <c r="AT6562" s="97"/>
      <c r="BB6562" s="79"/>
      <c r="BC6562" s="94"/>
      <c r="BE6562" s="97"/>
      <c r="BF6562" s="98"/>
      <c r="BG6562" s="40"/>
      <c r="BK6562" s="40"/>
      <c r="BL6562" s="79"/>
      <c r="BM6562" s="94"/>
      <c r="BO6562" s="97"/>
      <c r="BQ6562" s="40"/>
      <c r="BR6562" s="94"/>
      <c r="BS6562" s="94"/>
      <c r="BT6562" s="94"/>
      <c r="BU6562" s="40"/>
      <c r="BV6562" s="82"/>
      <c r="BW6562" s="94"/>
      <c r="BX6562" s="48"/>
      <c r="BY6562" s="97"/>
      <c r="BZ6562" s="48"/>
      <c r="CA6562" s="40"/>
      <c r="CB6562" s="94"/>
      <c r="CC6562" s="94"/>
      <c r="CD6562" s="94"/>
      <c r="CE6562" s="40"/>
      <c r="CF6562" s="73"/>
      <c r="CG6562" s="41"/>
      <c r="CH6562" s="41"/>
      <c r="CI6562" s="41"/>
      <c r="CJ6562" s="41"/>
      <c r="CK6562" s="41"/>
      <c r="CL6562" s="68"/>
      <c r="CM6562" s="41"/>
      <c r="CN6562" s="41"/>
      <c r="CO6562" s="39"/>
      <c r="CP6562" s="78"/>
    </row>
    <row r="6563" spans="1:94" s="38" customFormat="1" x14ac:dyDescent="0.25">
      <c r="A6563" s="38">
        <v>6560</v>
      </c>
      <c r="F6563" s="39"/>
      <c r="Q6563" s="39"/>
      <c r="R6563" s="40"/>
      <c r="S6563" s="40"/>
      <c r="T6563" s="39"/>
      <c r="AG6563" s="110"/>
      <c r="AH6563" s="94"/>
      <c r="AJ6563" s="97"/>
      <c r="AL6563" s="39"/>
      <c r="AP6563" s="39"/>
      <c r="AQ6563" s="77"/>
      <c r="AR6563" s="94"/>
      <c r="AT6563" s="97"/>
      <c r="BB6563" s="79"/>
      <c r="BC6563" s="94"/>
      <c r="BE6563" s="97"/>
      <c r="BF6563" s="98"/>
      <c r="BG6563" s="40"/>
      <c r="BK6563" s="40"/>
      <c r="BL6563" s="79"/>
      <c r="BM6563" s="94"/>
      <c r="BO6563" s="97"/>
      <c r="BQ6563" s="40"/>
      <c r="BR6563" s="94"/>
      <c r="BS6563" s="94"/>
      <c r="BT6563" s="94"/>
      <c r="BU6563" s="40"/>
      <c r="BV6563" s="82"/>
      <c r="BW6563" s="94"/>
      <c r="BX6563" s="48"/>
      <c r="BY6563" s="97"/>
      <c r="BZ6563" s="48"/>
      <c r="CA6563" s="40"/>
      <c r="CB6563" s="94"/>
      <c r="CC6563" s="94"/>
      <c r="CD6563" s="94"/>
      <c r="CE6563" s="40"/>
      <c r="CF6563" s="73"/>
      <c r="CG6563" s="41"/>
      <c r="CH6563" s="41"/>
      <c r="CI6563" s="41"/>
      <c r="CJ6563" s="41"/>
      <c r="CK6563" s="41"/>
      <c r="CL6563" s="68"/>
      <c r="CM6563" s="41"/>
      <c r="CN6563" s="41"/>
      <c r="CO6563" s="39"/>
      <c r="CP6563" s="78"/>
    </row>
    <row r="6564" spans="1:94" s="38" customFormat="1" x14ac:dyDescent="0.25">
      <c r="A6564" s="38">
        <v>6561</v>
      </c>
      <c r="F6564" s="39"/>
      <c r="Q6564" s="39"/>
      <c r="R6564" s="40"/>
      <c r="S6564" s="40"/>
      <c r="T6564" s="39"/>
      <c r="AG6564" s="110"/>
      <c r="AH6564" s="94"/>
      <c r="AJ6564" s="97"/>
      <c r="AL6564" s="39"/>
      <c r="AP6564" s="39"/>
      <c r="AQ6564" s="77"/>
      <c r="AR6564" s="94"/>
      <c r="AT6564" s="97"/>
      <c r="BB6564" s="79"/>
      <c r="BC6564" s="94"/>
      <c r="BE6564" s="97"/>
      <c r="BF6564" s="98"/>
      <c r="BG6564" s="40"/>
      <c r="BK6564" s="40"/>
      <c r="BL6564" s="79"/>
      <c r="BM6564" s="94"/>
      <c r="BO6564" s="97"/>
      <c r="BQ6564" s="40"/>
      <c r="BR6564" s="94"/>
      <c r="BS6564" s="94"/>
      <c r="BT6564" s="94"/>
      <c r="BU6564" s="40"/>
      <c r="BV6564" s="82"/>
      <c r="BW6564" s="94"/>
      <c r="BX6564" s="48"/>
      <c r="BY6564" s="97"/>
      <c r="BZ6564" s="48"/>
      <c r="CA6564" s="40"/>
      <c r="CB6564" s="94"/>
      <c r="CC6564" s="94"/>
      <c r="CD6564" s="94"/>
      <c r="CE6564" s="40"/>
      <c r="CF6564" s="73"/>
      <c r="CG6564" s="41"/>
      <c r="CH6564" s="41"/>
      <c r="CI6564" s="41"/>
      <c r="CJ6564" s="41"/>
      <c r="CK6564" s="41"/>
      <c r="CL6564" s="68"/>
      <c r="CM6564" s="41"/>
      <c r="CN6564" s="41"/>
      <c r="CO6564" s="39"/>
      <c r="CP6564" s="78"/>
    </row>
    <row r="6565" spans="1:94" s="38" customFormat="1" x14ac:dyDescent="0.25">
      <c r="A6565" s="38">
        <v>6562</v>
      </c>
      <c r="F6565" s="39"/>
      <c r="Q6565" s="39"/>
      <c r="R6565" s="40"/>
      <c r="S6565" s="40"/>
      <c r="T6565" s="39"/>
      <c r="AG6565" s="110"/>
      <c r="AH6565" s="94"/>
      <c r="AJ6565" s="97"/>
      <c r="AL6565" s="39"/>
      <c r="AP6565" s="39"/>
      <c r="AQ6565" s="77"/>
      <c r="AR6565" s="94"/>
      <c r="AT6565" s="97"/>
      <c r="BB6565" s="79"/>
      <c r="BC6565" s="94"/>
      <c r="BE6565" s="97"/>
      <c r="BF6565" s="98"/>
      <c r="BG6565" s="40"/>
      <c r="BK6565" s="40"/>
      <c r="BL6565" s="79"/>
      <c r="BM6565" s="94"/>
      <c r="BO6565" s="97"/>
      <c r="BQ6565" s="40"/>
      <c r="BR6565" s="94"/>
      <c r="BS6565" s="94"/>
      <c r="BT6565" s="94"/>
      <c r="BU6565" s="40"/>
      <c r="BV6565" s="82"/>
      <c r="BW6565" s="94"/>
      <c r="BX6565" s="48"/>
      <c r="BY6565" s="97"/>
      <c r="BZ6565" s="48"/>
      <c r="CA6565" s="40"/>
      <c r="CB6565" s="94"/>
      <c r="CC6565" s="94"/>
      <c r="CD6565" s="94"/>
      <c r="CE6565" s="40"/>
      <c r="CF6565" s="73"/>
      <c r="CG6565" s="41"/>
      <c r="CH6565" s="41"/>
      <c r="CI6565" s="41"/>
      <c r="CJ6565" s="41"/>
      <c r="CK6565" s="41"/>
      <c r="CL6565" s="68"/>
      <c r="CM6565" s="41"/>
      <c r="CN6565" s="41"/>
      <c r="CO6565" s="39"/>
      <c r="CP6565" s="78"/>
    </row>
    <row r="6566" spans="1:94" s="38" customFormat="1" x14ac:dyDescent="0.25">
      <c r="A6566" s="38">
        <v>6563</v>
      </c>
      <c r="F6566" s="39"/>
      <c r="Q6566" s="39"/>
      <c r="R6566" s="40"/>
      <c r="S6566" s="40"/>
      <c r="T6566" s="39"/>
      <c r="AG6566" s="110"/>
      <c r="AH6566" s="94"/>
      <c r="AJ6566" s="97"/>
      <c r="AL6566" s="39"/>
      <c r="AP6566" s="39"/>
      <c r="AQ6566" s="77"/>
      <c r="AR6566" s="94"/>
      <c r="AT6566" s="97"/>
      <c r="BB6566" s="79"/>
      <c r="BC6566" s="94"/>
      <c r="BE6566" s="97"/>
      <c r="BF6566" s="98"/>
      <c r="BG6566" s="40"/>
      <c r="BK6566" s="40"/>
      <c r="BL6566" s="79"/>
      <c r="BM6566" s="94"/>
      <c r="BO6566" s="97"/>
      <c r="BQ6566" s="40"/>
      <c r="BR6566" s="94"/>
      <c r="BS6566" s="94"/>
      <c r="BT6566" s="94"/>
      <c r="BU6566" s="40"/>
      <c r="BV6566" s="82"/>
      <c r="BW6566" s="94"/>
      <c r="BX6566" s="48"/>
      <c r="BY6566" s="97"/>
      <c r="BZ6566" s="48"/>
      <c r="CA6566" s="40"/>
      <c r="CB6566" s="94"/>
      <c r="CC6566" s="94"/>
      <c r="CD6566" s="94"/>
      <c r="CE6566" s="40"/>
      <c r="CF6566" s="73"/>
      <c r="CG6566" s="41"/>
      <c r="CH6566" s="41"/>
      <c r="CI6566" s="41"/>
      <c r="CJ6566" s="41"/>
      <c r="CK6566" s="41"/>
      <c r="CL6566" s="68"/>
      <c r="CM6566" s="41"/>
      <c r="CN6566" s="41"/>
      <c r="CO6566" s="39"/>
      <c r="CP6566" s="78"/>
    </row>
    <row r="6567" spans="1:94" s="38" customFormat="1" x14ac:dyDescent="0.25">
      <c r="A6567" s="38">
        <v>6564</v>
      </c>
      <c r="F6567" s="39"/>
      <c r="Q6567" s="39"/>
      <c r="R6567" s="40"/>
      <c r="S6567" s="40"/>
      <c r="T6567" s="39"/>
      <c r="AG6567" s="110"/>
      <c r="AH6567" s="94"/>
      <c r="AJ6567" s="97"/>
      <c r="AL6567" s="39"/>
      <c r="AP6567" s="39"/>
      <c r="AQ6567" s="77"/>
      <c r="AR6567" s="94"/>
      <c r="AT6567" s="97"/>
      <c r="BB6567" s="79"/>
      <c r="BC6567" s="94"/>
      <c r="BE6567" s="97"/>
      <c r="BF6567" s="98"/>
      <c r="BG6567" s="40"/>
      <c r="BK6567" s="40"/>
      <c r="BL6567" s="79"/>
      <c r="BM6567" s="94"/>
      <c r="BO6567" s="97"/>
      <c r="BQ6567" s="40"/>
      <c r="BR6567" s="94"/>
      <c r="BS6567" s="94"/>
      <c r="BT6567" s="94"/>
      <c r="BU6567" s="40"/>
      <c r="BV6567" s="82"/>
      <c r="BW6567" s="94"/>
      <c r="BX6567" s="48"/>
      <c r="BY6567" s="97"/>
      <c r="BZ6567" s="48"/>
      <c r="CA6567" s="40"/>
      <c r="CB6567" s="94"/>
      <c r="CC6567" s="94"/>
      <c r="CD6567" s="94"/>
      <c r="CE6567" s="40"/>
      <c r="CF6567" s="73"/>
      <c r="CG6567" s="41"/>
      <c r="CH6567" s="41"/>
      <c r="CI6567" s="41"/>
      <c r="CJ6567" s="41"/>
      <c r="CK6567" s="41"/>
      <c r="CL6567" s="68"/>
      <c r="CM6567" s="41"/>
      <c r="CN6567" s="41"/>
      <c r="CO6567" s="39"/>
      <c r="CP6567" s="78"/>
    </row>
    <row r="6568" spans="1:94" s="38" customFormat="1" x14ac:dyDescent="0.25">
      <c r="A6568" s="38">
        <v>6565</v>
      </c>
      <c r="F6568" s="39"/>
      <c r="Q6568" s="39"/>
      <c r="R6568" s="40"/>
      <c r="S6568" s="40"/>
      <c r="T6568" s="39"/>
      <c r="AG6568" s="110"/>
      <c r="AH6568" s="94"/>
      <c r="AJ6568" s="97"/>
      <c r="AL6568" s="39"/>
      <c r="AP6568" s="39"/>
      <c r="AQ6568" s="77"/>
      <c r="AR6568" s="94"/>
      <c r="AT6568" s="97"/>
      <c r="BB6568" s="79"/>
      <c r="BC6568" s="94"/>
      <c r="BE6568" s="97"/>
      <c r="BF6568" s="98"/>
      <c r="BG6568" s="40"/>
      <c r="BK6568" s="40"/>
      <c r="BL6568" s="79"/>
      <c r="BM6568" s="94"/>
      <c r="BO6568" s="97"/>
      <c r="BQ6568" s="40"/>
      <c r="BR6568" s="94"/>
      <c r="BS6568" s="94"/>
      <c r="BT6568" s="94"/>
      <c r="BU6568" s="40"/>
      <c r="BV6568" s="82"/>
      <c r="BW6568" s="94"/>
      <c r="BX6568" s="48"/>
      <c r="BY6568" s="97"/>
      <c r="BZ6568" s="48"/>
      <c r="CA6568" s="40"/>
      <c r="CB6568" s="94"/>
      <c r="CC6568" s="94"/>
      <c r="CD6568" s="94"/>
      <c r="CE6568" s="40"/>
      <c r="CF6568" s="73"/>
      <c r="CG6568" s="41"/>
      <c r="CH6568" s="41"/>
      <c r="CI6568" s="41"/>
      <c r="CJ6568" s="41"/>
      <c r="CK6568" s="41"/>
      <c r="CL6568" s="68"/>
      <c r="CM6568" s="41"/>
      <c r="CN6568" s="41"/>
      <c r="CO6568" s="39"/>
      <c r="CP6568" s="78"/>
    </row>
    <row r="6569" spans="1:94" s="38" customFormat="1" x14ac:dyDescent="0.25">
      <c r="A6569" s="38">
        <v>6566</v>
      </c>
      <c r="F6569" s="39"/>
      <c r="Q6569" s="39"/>
      <c r="R6569" s="40"/>
      <c r="S6569" s="40"/>
      <c r="T6569" s="39"/>
      <c r="AG6569" s="110"/>
      <c r="AH6569" s="94"/>
      <c r="AJ6569" s="97"/>
      <c r="AL6569" s="39"/>
      <c r="AP6569" s="39"/>
      <c r="AQ6569" s="77"/>
      <c r="AR6569" s="94"/>
      <c r="AT6569" s="97"/>
      <c r="BB6569" s="79"/>
      <c r="BC6569" s="94"/>
      <c r="BE6569" s="97"/>
      <c r="BF6569" s="98"/>
      <c r="BG6569" s="40"/>
      <c r="BK6569" s="40"/>
      <c r="BL6569" s="79"/>
      <c r="BM6569" s="94"/>
      <c r="BO6569" s="97"/>
      <c r="BQ6569" s="40"/>
      <c r="BR6569" s="94"/>
      <c r="BS6569" s="94"/>
      <c r="BT6569" s="94"/>
      <c r="BU6569" s="40"/>
      <c r="BV6569" s="82"/>
      <c r="BW6569" s="94"/>
      <c r="BX6569" s="48"/>
      <c r="BY6569" s="97"/>
      <c r="BZ6569" s="48"/>
      <c r="CA6569" s="40"/>
      <c r="CB6569" s="94"/>
      <c r="CC6569" s="94"/>
      <c r="CD6569" s="94"/>
      <c r="CE6569" s="40"/>
      <c r="CF6569" s="73"/>
      <c r="CG6569" s="41"/>
      <c r="CH6569" s="41"/>
      <c r="CI6569" s="41"/>
      <c r="CJ6569" s="41"/>
      <c r="CK6569" s="41"/>
      <c r="CL6569" s="68"/>
      <c r="CM6569" s="41"/>
      <c r="CN6569" s="41"/>
      <c r="CO6569" s="39"/>
      <c r="CP6569" s="78"/>
    </row>
    <row r="6570" spans="1:94" s="38" customFormat="1" x14ac:dyDescent="0.25">
      <c r="A6570" s="38">
        <v>6567</v>
      </c>
      <c r="F6570" s="39"/>
      <c r="Q6570" s="39"/>
      <c r="R6570" s="40"/>
      <c r="S6570" s="40"/>
      <c r="T6570" s="39"/>
      <c r="AG6570" s="110"/>
      <c r="AH6570" s="94"/>
      <c r="AJ6570" s="97"/>
      <c r="AL6570" s="39"/>
      <c r="AP6570" s="39"/>
      <c r="AQ6570" s="77"/>
      <c r="AR6570" s="94"/>
      <c r="AT6570" s="97"/>
      <c r="BB6570" s="79"/>
      <c r="BC6570" s="94"/>
      <c r="BE6570" s="97"/>
      <c r="BF6570" s="98"/>
      <c r="BG6570" s="40"/>
      <c r="BK6570" s="40"/>
      <c r="BL6570" s="79"/>
      <c r="BM6570" s="94"/>
      <c r="BO6570" s="97"/>
      <c r="BQ6570" s="40"/>
      <c r="BR6570" s="94"/>
      <c r="BS6570" s="94"/>
      <c r="BT6570" s="94"/>
      <c r="BU6570" s="40"/>
      <c r="BV6570" s="82"/>
      <c r="BW6570" s="94"/>
      <c r="BX6570" s="48"/>
      <c r="BY6570" s="97"/>
      <c r="BZ6570" s="48"/>
      <c r="CA6570" s="40"/>
      <c r="CB6570" s="94"/>
      <c r="CC6570" s="94"/>
      <c r="CD6570" s="94"/>
      <c r="CE6570" s="40"/>
      <c r="CF6570" s="73"/>
      <c r="CG6570" s="41"/>
      <c r="CH6570" s="41"/>
      <c r="CI6570" s="41"/>
      <c r="CJ6570" s="41"/>
      <c r="CK6570" s="41"/>
      <c r="CL6570" s="68"/>
      <c r="CM6570" s="41"/>
      <c r="CN6570" s="41"/>
      <c r="CO6570" s="39"/>
      <c r="CP6570" s="78"/>
    </row>
    <row r="6571" spans="1:94" s="38" customFormat="1" x14ac:dyDescent="0.25">
      <c r="A6571" s="38">
        <v>6568</v>
      </c>
      <c r="F6571" s="39"/>
      <c r="Q6571" s="39"/>
      <c r="R6571" s="40"/>
      <c r="S6571" s="40"/>
      <c r="T6571" s="39"/>
      <c r="AG6571" s="110"/>
      <c r="AH6571" s="94"/>
      <c r="AJ6571" s="97"/>
      <c r="AL6571" s="39"/>
      <c r="AP6571" s="39"/>
      <c r="AQ6571" s="77"/>
      <c r="AR6571" s="94"/>
      <c r="AT6571" s="97"/>
      <c r="BB6571" s="79"/>
      <c r="BC6571" s="94"/>
      <c r="BE6571" s="97"/>
      <c r="BF6571" s="98"/>
      <c r="BG6571" s="40"/>
      <c r="BK6571" s="40"/>
      <c r="BL6571" s="79"/>
      <c r="BM6571" s="94"/>
      <c r="BO6571" s="97"/>
      <c r="BQ6571" s="40"/>
      <c r="BR6571" s="94"/>
      <c r="BS6571" s="94"/>
      <c r="BT6571" s="94"/>
      <c r="BU6571" s="40"/>
      <c r="BV6571" s="82"/>
      <c r="BW6571" s="94"/>
      <c r="BX6571" s="48"/>
      <c r="BY6571" s="97"/>
      <c r="BZ6571" s="48"/>
      <c r="CA6571" s="40"/>
      <c r="CB6571" s="94"/>
      <c r="CC6571" s="94"/>
      <c r="CD6571" s="94"/>
      <c r="CE6571" s="40"/>
      <c r="CF6571" s="73"/>
      <c r="CG6571" s="41"/>
      <c r="CH6571" s="41"/>
      <c r="CI6571" s="41"/>
      <c r="CJ6571" s="41"/>
      <c r="CK6571" s="41"/>
      <c r="CL6571" s="68"/>
      <c r="CM6571" s="41"/>
      <c r="CN6571" s="41"/>
      <c r="CO6571" s="39"/>
      <c r="CP6571" s="78"/>
    </row>
    <row r="6572" spans="1:94" s="38" customFormat="1" x14ac:dyDescent="0.25">
      <c r="A6572" s="38">
        <v>6569</v>
      </c>
      <c r="F6572" s="39"/>
      <c r="Q6572" s="39"/>
      <c r="R6572" s="40"/>
      <c r="S6572" s="40"/>
      <c r="T6572" s="39"/>
      <c r="AG6572" s="110"/>
      <c r="AH6572" s="94"/>
      <c r="AJ6572" s="97"/>
      <c r="AL6572" s="39"/>
      <c r="AP6572" s="39"/>
      <c r="AQ6572" s="77"/>
      <c r="AR6572" s="94"/>
      <c r="AT6572" s="97"/>
      <c r="BB6572" s="79"/>
      <c r="BC6572" s="94"/>
      <c r="BE6572" s="97"/>
      <c r="BF6572" s="98"/>
      <c r="BG6572" s="40"/>
      <c r="BK6572" s="40"/>
      <c r="BL6572" s="79"/>
      <c r="BM6572" s="94"/>
      <c r="BO6572" s="97"/>
      <c r="BQ6572" s="40"/>
      <c r="BR6572" s="94"/>
      <c r="BS6572" s="94"/>
      <c r="BT6572" s="94"/>
      <c r="BU6572" s="40"/>
      <c r="BV6572" s="82"/>
      <c r="BW6572" s="94"/>
      <c r="BX6572" s="48"/>
      <c r="BY6572" s="97"/>
      <c r="BZ6572" s="48"/>
      <c r="CA6572" s="40"/>
      <c r="CB6572" s="94"/>
      <c r="CC6572" s="94"/>
      <c r="CD6572" s="94"/>
      <c r="CE6572" s="40"/>
      <c r="CF6572" s="73"/>
      <c r="CG6572" s="41"/>
      <c r="CH6572" s="41"/>
      <c r="CI6572" s="41"/>
      <c r="CJ6572" s="41"/>
      <c r="CK6572" s="41"/>
      <c r="CL6572" s="68"/>
      <c r="CM6572" s="41"/>
      <c r="CN6572" s="41"/>
      <c r="CO6572" s="39"/>
      <c r="CP6572" s="78"/>
    </row>
    <row r="6573" spans="1:94" s="38" customFormat="1" x14ac:dyDescent="0.25">
      <c r="A6573" s="38">
        <v>6570</v>
      </c>
      <c r="F6573" s="39"/>
      <c r="Q6573" s="39"/>
      <c r="R6573" s="40"/>
      <c r="S6573" s="40"/>
      <c r="T6573" s="39"/>
      <c r="AG6573" s="110"/>
      <c r="AH6573" s="94"/>
      <c r="AJ6573" s="97"/>
      <c r="AL6573" s="39"/>
      <c r="AP6573" s="39"/>
      <c r="AQ6573" s="77"/>
      <c r="AR6573" s="94"/>
      <c r="AT6573" s="97"/>
      <c r="BB6573" s="79"/>
      <c r="BC6573" s="94"/>
      <c r="BE6573" s="97"/>
      <c r="BF6573" s="98"/>
      <c r="BG6573" s="40"/>
      <c r="BK6573" s="40"/>
      <c r="BL6573" s="79"/>
      <c r="BM6573" s="94"/>
      <c r="BO6573" s="97"/>
      <c r="BQ6573" s="40"/>
      <c r="BR6573" s="94"/>
      <c r="BS6573" s="94"/>
      <c r="BT6573" s="94"/>
      <c r="BU6573" s="40"/>
      <c r="BV6573" s="82"/>
      <c r="BW6573" s="94"/>
      <c r="BX6573" s="48"/>
      <c r="BY6573" s="97"/>
      <c r="BZ6573" s="48"/>
      <c r="CA6573" s="40"/>
      <c r="CB6573" s="94"/>
      <c r="CC6573" s="94"/>
      <c r="CD6573" s="94"/>
      <c r="CE6573" s="40"/>
      <c r="CF6573" s="73"/>
      <c r="CG6573" s="41"/>
      <c r="CH6573" s="41"/>
      <c r="CI6573" s="41"/>
      <c r="CJ6573" s="41"/>
      <c r="CK6573" s="41"/>
      <c r="CL6573" s="68"/>
      <c r="CM6573" s="41"/>
      <c r="CN6573" s="41"/>
      <c r="CO6573" s="39"/>
      <c r="CP6573" s="78"/>
    </row>
    <row r="6574" spans="1:94" s="38" customFormat="1" x14ac:dyDescent="0.25">
      <c r="A6574" s="38">
        <v>6571</v>
      </c>
      <c r="F6574" s="39"/>
      <c r="Q6574" s="39"/>
      <c r="R6574" s="40"/>
      <c r="S6574" s="40"/>
      <c r="T6574" s="39"/>
      <c r="AG6574" s="110"/>
      <c r="AH6574" s="94"/>
      <c r="AJ6574" s="97"/>
      <c r="AL6574" s="39"/>
      <c r="AP6574" s="39"/>
      <c r="AQ6574" s="77"/>
      <c r="AR6574" s="94"/>
      <c r="AT6574" s="97"/>
      <c r="BB6574" s="79"/>
      <c r="BC6574" s="94"/>
      <c r="BE6574" s="97"/>
      <c r="BF6574" s="98"/>
      <c r="BG6574" s="40"/>
      <c r="BK6574" s="40"/>
      <c r="BL6574" s="79"/>
      <c r="BM6574" s="94"/>
      <c r="BO6574" s="97"/>
      <c r="BQ6574" s="40"/>
      <c r="BR6574" s="94"/>
      <c r="BS6574" s="94"/>
      <c r="BT6574" s="94"/>
      <c r="BU6574" s="40"/>
      <c r="BV6574" s="82"/>
      <c r="BW6574" s="94"/>
      <c r="BX6574" s="48"/>
      <c r="BY6574" s="97"/>
      <c r="BZ6574" s="48"/>
      <c r="CA6574" s="40"/>
      <c r="CB6574" s="94"/>
      <c r="CC6574" s="94"/>
      <c r="CD6574" s="94"/>
      <c r="CE6574" s="40"/>
      <c r="CF6574" s="73"/>
      <c r="CG6574" s="41"/>
      <c r="CH6574" s="41"/>
      <c r="CI6574" s="41"/>
      <c r="CJ6574" s="41"/>
      <c r="CK6574" s="41"/>
      <c r="CL6574" s="68"/>
      <c r="CM6574" s="41"/>
      <c r="CN6574" s="41"/>
      <c r="CO6574" s="39"/>
      <c r="CP6574" s="78"/>
    </row>
    <row r="6575" spans="1:94" s="38" customFormat="1" x14ac:dyDescent="0.25">
      <c r="A6575" s="38">
        <v>6572</v>
      </c>
      <c r="F6575" s="39"/>
      <c r="Q6575" s="39"/>
      <c r="R6575" s="40"/>
      <c r="S6575" s="40"/>
      <c r="T6575" s="39"/>
      <c r="AG6575" s="110"/>
      <c r="AH6575" s="94"/>
      <c r="AJ6575" s="97"/>
      <c r="AL6575" s="39"/>
      <c r="AP6575" s="39"/>
      <c r="AQ6575" s="77"/>
      <c r="AR6575" s="94"/>
      <c r="AT6575" s="97"/>
      <c r="BB6575" s="79"/>
      <c r="BC6575" s="94"/>
      <c r="BE6575" s="97"/>
      <c r="BF6575" s="98"/>
      <c r="BG6575" s="40"/>
      <c r="BK6575" s="40"/>
      <c r="BL6575" s="79"/>
      <c r="BM6575" s="94"/>
      <c r="BO6575" s="97"/>
      <c r="BQ6575" s="40"/>
      <c r="BR6575" s="94"/>
      <c r="BS6575" s="94"/>
      <c r="BT6575" s="94"/>
      <c r="BU6575" s="40"/>
      <c r="BV6575" s="82"/>
      <c r="BW6575" s="94"/>
      <c r="BX6575" s="48"/>
      <c r="BY6575" s="97"/>
      <c r="BZ6575" s="48"/>
      <c r="CA6575" s="40"/>
      <c r="CB6575" s="94"/>
      <c r="CC6575" s="94"/>
      <c r="CD6575" s="94"/>
      <c r="CE6575" s="40"/>
      <c r="CF6575" s="73"/>
      <c r="CG6575" s="41"/>
      <c r="CH6575" s="41"/>
      <c r="CI6575" s="41"/>
      <c r="CJ6575" s="41"/>
      <c r="CK6575" s="41"/>
      <c r="CL6575" s="68"/>
      <c r="CM6575" s="41"/>
      <c r="CN6575" s="41"/>
      <c r="CO6575" s="39"/>
      <c r="CP6575" s="78"/>
    </row>
    <row r="6576" spans="1:94" s="38" customFormat="1" x14ac:dyDescent="0.25">
      <c r="A6576" s="38">
        <v>6573</v>
      </c>
      <c r="F6576" s="39"/>
      <c r="Q6576" s="39"/>
      <c r="R6576" s="40"/>
      <c r="S6576" s="40"/>
      <c r="T6576" s="39"/>
      <c r="AG6576" s="110"/>
      <c r="AH6576" s="94"/>
      <c r="AJ6576" s="97"/>
      <c r="AL6576" s="39"/>
      <c r="AP6576" s="39"/>
      <c r="AQ6576" s="77"/>
      <c r="AR6576" s="94"/>
      <c r="AT6576" s="97"/>
      <c r="BB6576" s="79"/>
      <c r="BC6576" s="94"/>
      <c r="BE6576" s="97"/>
      <c r="BF6576" s="98"/>
      <c r="BG6576" s="40"/>
      <c r="BK6576" s="40"/>
      <c r="BL6576" s="79"/>
      <c r="BM6576" s="94"/>
      <c r="BO6576" s="97"/>
      <c r="BQ6576" s="40"/>
      <c r="BR6576" s="94"/>
      <c r="BS6576" s="94"/>
      <c r="BT6576" s="94"/>
      <c r="BU6576" s="40"/>
      <c r="BV6576" s="82"/>
      <c r="BW6576" s="94"/>
      <c r="BX6576" s="48"/>
      <c r="BY6576" s="97"/>
      <c r="BZ6576" s="48"/>
      <c r="CA6576" s="40"/>
      <c r="CB6576" s="94"/>
      <c r="CC6576" s="94"/>
      <c r="CD6576" s="94"/>
      <c r="CE6576" s="40"/>
      <c r="CF6576" s="73"/>
      <c r="CG6576" s="41"/>
      <c r="CH6576" s="41"/>
      <c r="CI6576" s="41"/>
      <c r="CJ6576" s="41"/>
      <c r="CK6576" s="41"/>
      <c r="CL6576" s="68"/>
      <c r="CM6576" s="41"/>
      <c r="CN6576" s="41"/>
      <c r="CO6576" s="39"/>
      <c r="CP6576" s="78"/>
    </row>
    <row r="6577" spans="1:94" s="38" customFormat="1" x14ac:dyDescent="0.25">
      <c r="A6577" s="38">
        <v>6574</v>
      </c>
      <c r="F6577" s="39"/>
      <c r="Q6577" s="39"/>
      <c r="R6577" s="40"/>
      <c r="S6577" s="40"/>
      <c r="T6577" s="39"/>
      <c r="AG6577" s="110"/>
      <c r="AH6577" s="94"/>
      <c r="AJ6577" s="97"/>
      <c r="AL6577" s="39"/>
      <c r="AP6577" s="39"/>
      <c r="AQ6577" s="77"/>
      <c r="AR6577" s="94"/>
      <c r="AT6577" s="97"/>
      <c r="BB6577" s="79"/>
      <c r="BC6577" s="94"/>
      <c r="BE6577" s="97"/>
      <c r="BF6577" s="98"/>
      <c r="BG6577" s="40"/>
      <c r="BK6577" s="40"/>
      <c r="BL6577" s="79"/>
      <c r="BM6577" s="94"/>
      <c r="BO6577" s="97"/>
      <c r="BQ6577" s="40"/>
      <c r="BR6577" s="94"/>
      <c r="BS6577" s="94"/>
      <c r="BT6577" s="94"/>
      <c r="BU6577" s="40"/>
      <c r="BV6577" s="82"/>
      <c r="BW6577" s="94"/>
      <c r="BX6577" s="48"/>
      <c r="BY6577" s="97"/>
      <c r="BZ6577" s="48"/>
      <c r="CA6577" s="40"/>
      <c r="CB6577" s="94"/>
      <c r="CC6577" s="94"/>
      <c r="CD6577" s="94"/>
      <c r="CE6577" s="40"/>
      <c r="CF6577" s="73"/>
      <c r="CG6577" s="41"/>
      <c r="CH6577" s="41"/>
      <c r="CI6577" s="41"/>
      <c r="CJ6577" s="41"/>
      <c r="CK6577" s="41"/>
      <c r="CL6577" s="68"/>
      <c r="CM6577" s="41"/>
      <c r="CN6577" s="41"/>
      <c r="CO6577" s="39"/>
      <c r="CP6577" s="78"/>
    </row>
    <row r="6578" spans="1:94" s="38" customFormat="1" x14ac:dyDescent="0.25">
      <c r="A6578" s="38">
        <v>6575</v>
      </c>
      <c r="F6578" s="39"/>
      <c r="Q6578" s="39"/>
      <c r="R6578" s="40"/>
      <c r="S6578" s="40"/>
      <c r="T6578" s="39"/>
      <c r="AG6578" s="110"/>
      <c r="AH6578" s="94"/>
      <c r="AJ6578" s="97"/>
      <c r="AL6578" s="39"/>
      <c r="AP6578" s="39"/>
      <c r="AQ6578" s="77"/>
      <c r="AR6578" s="94"/>
      <c r="AT6578" s="97"/>
      <c r="BB6578" s="79"/>
      <c r="BC6578" s="94"/>
      <c r="BE6578" s="97"/>
      <c r="BF6578" s="98"/>
      <c r="BG6578" s="40"/>
      <c r="BK6578" s="40"/>
      <c r="BL6578" s="79"/>
      <c r="BM6578" s="94"/>
      <c r="BO6578" s="97"/>
      <c r="BQ6578" s="40"/>
      <c r="BR6578" s="94"/>
      <c r="BS6578" s="94"/>
      <c r="BT6578" s="94"/>
      <c r="BU6578" s="40"/>
      <c r="BV6578" s="82"/>
      <c r="BW6578" s="94"/>
      <c r="BX6578" s="48"/>
      <c r="BY6578" s="97"/>
      <c r="BZ6578" s="48"/>
      <c r="CA6578" s="40"/>
      <c r="CB6578" s="94"/>
      <c r="CC6578" s="94"/>
      <c r="CD6578" s="94"/>
      <c r="CE6578" s="40"/>
      <c r="CF6578" s="73"/>
      <c r="CG6578" s="41"/>
      <c r="CH6578" s="41"/>
      <c r="CI6578" s="41"/>
      <c r="CJ6578" s="41"/>
      <c r="CK6578" s="41"/>
      <c r="CL6578" s="68"/>
      <c r="CM6578" s="41"/>
      <c r="CN6578" s="41"/>
      <c r="CO6578" s="39"/>
      <c r="CP6578" s="78"/>
    </row>
    <row r="6579" spans="1:94" s="38" customFormat="1" x14ac:dyDescent="0.25">
      <c r="A6579" s="38">
        <v>6576</v>
      </c>
      <c r="F6579" s="39"/>
      <c r="Q6579" s="39"/>
      <c r="R6579" s="40"/>
      <c r="S6579" s="40"/>
      <c r="T6579" s="39"/>
      <c r="AG6579" s="110"/>
      <c r="AH6579" s="94"/>
      <c r="AJ6579" s="97"/>
      <c r="AL6579" s="39"/>
      <c r="AP6579" s="39"/>
      <c r="AQ6579" s="77"/>
      <c r="AR6579" s="94"/>
      <c r="AT6579" s="97"/>
      <c r="BB6579" s="79"/>
      <c r="BC6579" s="94"/>
      <c r="BE6579" s="97"/>
      <c r="BF6579" s="98"/>
      <c r="BG6579" s="40"/>
      <c r="BK6579" s="40"/>
      <c r="BL6579" s="79"/>
      <c r="BM6579" s="94"/>
      <c r="BO6579" s="97"/>
      <c r="BQ6579" s="40"/>
      <c r="BR6579" s="94"/>
      <c r="BS6579" s="94"/>
      <c r="BT6579" s="94"/>
      <c r="BU6579" s="40"/>
      <c r="BV6579" s="82"/>
      <c r="BW6579" s="94"/>
      <c r="BX6579" s="48"/>
      <c r="BY6579" s="97"/>
      <c r="BZ6579" s="48"/>
      <c r="CA6579" s="40"/>
      <c r="CB6579" s="94"/>
      <c r="CC6579" s="94"/>
      <c r="CD6579" s="94"/>
      <c r="CE6579" s="40"/>
      <c r="CF6579" s="73"/>
      <c r="CG6579" s="41"/>
      <c r="CH6579" s="41"/>
      <c r="CI6579" s="41"/>
      <c r="CJ6579" s="41"/>
      <c r="CK6579" s="41"/>
      <c r="CL6579" s="68"/>
      <c r="CM6579" s="41"/>
      <c r="CN6579" s="41"/>
      <c r="CO6579" s="39"/>
      <c r="CP6579" s="78"/>
    </row>
    <row r="6580" spans="1:94" s="38" customFormat="1" x14ac:dyDescent="0.25">
      <c r="A6580" s="38">
        <v>6577</v>
      </c>
      <c r="F6580" s="39"/>
      <c r="Q6580" s="39"/>
      <c r="R6580" s="40"/>
      <c r="S6580" s="40"/>
      <c r="T6580" s="39"/>
      <c r="AG6580" s="110"/>
      <c r="AH6580" s="94"/>
      <c r="AJ6580" s="97"/>
      <c r="AL6580" s="39"/>
      <c r="AP6580" s="39"/>
      <c r="AQ6580" s="77"/>
      <c r="AR6580" s="94"/>
      <c r="AT6580" s="97"/>
      <c r="BB6580" s="79"/>
      <c r="BC6580" s="94"/>
      <c r="BE6580" s="97"/>
      <c r="BF6580" s="98"/>
      <c r="BG6580" s="40"/>
      <c r="BK6580" s="40"/>
      <c r="BL6580" s="79"/>
      <c r="BM6580" s="94"/>
      <c r="BO6580" s="97"/>
      <c r="BQ6580" s="40"/>
      <c r="BR6580" s="94"/>
      <c r="BS6580" s="94"/>
      <c r="BT6580" s="94"/>
      <c r="BU6580" s="40"/>
      <c r="BV6580" s="82"/>
      <c r="BW6580" s="94"/>
      <c r="BX6580" s="48"/>
      <c r="BY6580" s="97"/>
      <c r="BZ6580" s="48"/>
      <c r="CA6580" s="40"/>
      <c r="CB6580" s="94"/>
      <c r="CC6580" s="94"/>
      <c r="CD6580" s="94"/>
      <c r="CE6580" s="40"/>
      <c r="CF6580" s="73"/>
      <c r="CG6580" s="41"/>
      <c r="CH6580" s="41"/>
      <c r="CI6580" s="41"/>
      <c r="CJ6580" s="41"/>
      <c r="CK6580" s="41"/>
      <c r="CL6580" s="68"/>
      <c r="CM6580" s="41"/>
      <c r="CN6580" s="41"/>
      <c r="CO6580" s="39"/>
      <c r="CP6580" s="78"/>
    </row>
    <row r="6581" spans="1:94" s="38" customFormat="1" x14ac:dyDescent="0.25">
      <c r="A6581" s="38">
        <v>6578</v>
      </c>
      <c r="F6581" s="39"/>
      <c r="Q6581" s="39"/>
      <c r="R6581" s="40"/>
      <c r="S6581" s="40"/>
      <c r="T6581" s="39"/>
      <c r="AG6581" s="110"/>
      <c r="AH6581" s="94"/>
      <c r="AJ6581" s="97"/>
      <c r="AL6581" s="39"/>
      <c r="AP6581" s="39"/>
      <c r="AQ6581" s="77"/>
      <c r="AR6581" s="94"/>
      <c r="AT6581" s="97"/>
      <c r="BB6581" s="79"/>
      <c r="BC6581" s="94"/>
      <c r="BE6581" s="97"/>
      <c r="BF6581" s="98"/>
      <c r="BG6581" s="40"/>
      <c r="BK6581" s="40"/>
      <c r="BL6581" s="79"/>
      <c r="BM6581" s="94"/>
      <c r="BO6581" s="97"/>
      <c r="BQ6581" s="40"/>
      <c r="BR6581" s="94"/>
      <c r="BS6581" s="94"/>
      <c r="BT6581" s="94"/>
      <c r="BU6581" s="40"/>
      <c r="BV6581" s="82"/>
      <c r="BW6581" s="94"/>
      <c r="BX6581" s="48"/>
      <c r="BY6581" s="97"/>
      <c r="BZ6581" s="48"/>
      <c r="CA6581" s="40"/>
      <c r="CB6581" s="94"/>
      <c r="CC6581" s="94"/>
      <c r="CD6581" s="94"/>
      <c r="CE6581" s="40"/>
      <c r="CF6581" s="73"/>
      <c r="CG6581" s="41"/>
      <c r="CH6581" s="41"/>
      <c r="CI6581" s="41"/>
      <c r="CJ6581" s="41"/>
      <c r="CK6581" s="41"/>
      <c r="CL6581" s="68"/>
      <c r="CM6581" s="41"/>
      <c r="CN6581" s="41"/>
      <c r="CO6581" s="39"/>
      <c r="CP6581" s="78"/>
    </row>
    <row r="6582" spans="1:94" s="38" customFormat="1" x14ac:dyDescent="0.25">
      <c r="A6582" s="38">
        <v>6579</v>
      </c>
      <c r="F6582" s="39"/>
      <c r="Q6582" s="39"/>
      <c r="R6582" s="40"/>
      <c r="S6582" s="40"/>
      <c r="T6582" s="39"/>
      <c r="AG6582" s="110"/>
      <c r="AH6582" s="94"/>
      <c r="AJ6582" s="97"/>
      <c r="AL6582" s="39"/>
      <c r="AP6582" s="39"/>
      <c r="AQ6582" s="77"/>
      <c r="AR6582" s="94"/>
      <c r="AT6582" s="97"/>
      <c r="BB6582" s="79"/>
      <c r="BC6582" s="94"/>
      <c r="BE6582" s="97"/>
      <c r="BF6582" s="98"/>
      <c r="BG6582" s="40"/>
      <c r="BK6582" s="40"/>
      <c r="BL6582" s="79"/>
      <c r="BM6582" s="94"/>
      <c r="BO6582" s="97"/>
      <c r="BQ6582" s="40"/>
      <c r="BR6582" s="94"/>
      <c r="BS6582" s="94"/>
      <c r="BT6582" s="94"/>
      <c r="BU6582" s="40"/>
      <c r="BV6582" s="82"/>
      <c r="BW6582" s="94"/>
      <c r="BX6582" s="48"/>
      <c r="BY6582" s="97"/>
      <c r="BZ6582" s="48"/>
      <c r="CA6582" s="40"/>
      <c r="CB6582" s="94"/>
      <c r="CC6582" s="94"/>
      <c r="CD6582" s="94"/>
      <c r="CE6582" s="40"/>
      <c r="CF6582" s="73"/>
      <c r="CG6582" s="41"/>
      <c r="CH6582" s="41"/>
      <c r="CI6582" s="41"/>
      <c r="CJ6582" s="41"/>
      <c r="CK6582" s="41"/>
      <c r="CL6582" s="68"/>
      <c r="CM6582" s="41"/>
      <c r="CN6582" s="41"/>
      <c r="CO6582" s="39"/>
      <c r="CP6582" s="78"/>
    </row>
    <row r="6583" spans="1:94" s="38" customFormat="1" x14ac:dyDescent="0.25">
      <c r="A6583" s="38">
        <v>6580</v>
      </c>
      <c r="F6583" s="39"/>
      <c r="Q6583" s="39"/>
      <c r="R6583" s="40"/>
      <c r="S6583" s="40"/>
      <c r="T6583" s="39"/>
      <c r="AG6583" s="110"/>
      <c r="AH6583" s="94"/>
      <c r="AJ6583" s="97"/>
      <c r="AL6583" s="39"/>
      <c r="AP6583" s="39"/>
      <c r="AQ6583" s="77"/>
      <c r="AR6583" s="94"/>
      <c r="AT6583" s="97"/>
      <c r="BB6583" s="79"/>
      <c r="BC6583" s="94"/>
      <c r="BE6583" s="97"/>
      <c r="BF6583" s="98"/>
      <c r="BG6583" s="40"/>
      <c r="BK6583" s="40"/>
      <c r="BL6583" s="79"/>
      <c r="BM6583" s="94"/>
      <c r="BO6583" s="97"/>
      <c r="BQ6583" s="40"/>
      <c r="BR6583" s="94"/>
      <c r="BS6583" s="94"/>
      <c r="BT6583" s="94"/>
      <c r="BU6583" s="40"/>
      <c r="BV6583" s="82"/>
      <c r="BW6583" s="94"/>
      <c r="BX6583" s="48"/>
      <c r="BY6583" s="97"/>
      <c r="BZ6583" s="48"/>
      <c r="CA6583" s="40"/>
      <c r="CB6583" s="94"/>
      <c r="CC6583" s="94"/>
      <c r="CD6583" s="94"/>
      <c r="CE6583" s="40"/>
      <c r="CF6583" s="73"/>
      <c r="CG6583" s="41"/>
      <c r="CH6583" s="41"/>
      <c r="CI6583" s="41"/>
      <c r="CJ6583" s="41"/>
      <c r="CK6583" s="41"/>
      <c r="CL6583" s="68"/>
      <c r="CM6583" s="41"/>
      <c r="CN6583" s="41"/>
      <c r="CO6583" s="39"/>
      <c r="CP6583" s="78"/>
    </row>
    <row r="6584" spans="1:94" s="38" customFormat="1" x14ac:dyDescent="0.25">
      <c r="A6584" s="38">
        <v>6581</v>
      </c>
      <c r="F6584" s="39"/>
      <c r="Q6584" s="39"/>
      <c r="R6584" s="40"/>
      <c r="S6584" s="40"/>
      <c r="T6584" s="39"/>
      <c r="AG6584" s="110"/>
      <c r="AH6584" s="94"/>
      <c r="AJ6584" s="97"/>
      <c r="AL6584" s="39"/>
      <c r="AP6584" s="39"/>
      <c r="AQ6584" s="77"/>
      <c r="AR6584" s="94"/>
      <c r="AT6584" s="97"/>
      <c r="BB6584" s="79"/>
      <c r="BC6584" s="94"/>
      <c r="BE6584" s="97"/>
      <c r="BF6584" s="98"/>
      <c r="BG6584" s="40"/>
      <c r="BK6584" s="40"/>
      <c r="BL6584" s="79"/>
      <c r="BM6584" s="94"/>
      <c r="BO6584" s="97"/>
      <c r="BQ6584" s="40"/>
      <c r="BR6584" s="94"/>
      <c r="BS6584" s="94"/>
      <c r="BT6584" s="94"/>
      <c r="BU6584" s="40"/>
      <c r="BV6584" s="82"/>
      <c r="BW6584" s="94"/>
      <c r="BX6584" s="48"/>
      <c r="BY6584" s="97"/>
      <c r="BZ6584" s="48"/>
      <c r="CA6584" s="40"/>
      <c r="CB6584" s="94"/>
      <c r="CC6584" s="94"/>
      <c r="CD6584" s="94"/>
      <c r="CE6584" s="40"/>
      <c r="CF6584" s="73"/>
      <c r="CG6584" s="41"/>
      <c r="CH6584" s="41"/>
      <c r="CI6584" s="41"/>
      <c r="CJ6584" s="41"/>
      <c r="CK6584" s="41"/>
      <c r="CL6584" s="68"/>
      <c r="CM6584" s="41"/>
      <c r="CN6584" s="41"/>
      <c r="CO6584" s="39"/>
      <c r="CP6584" s="78"/>
    </row>
    <row r="6585" spans="1:94" s="38" customFormat="1" x14ac:dyDescent="0.25">
      <c r="A6585" s="38">
        <v>6582</v>
      </c>
      <c r="F6585" s="39"/>
      <c r="Q6585" s="39"/>
      <c r="R6585" s="40"/>
      <c r="S6585" s="40"/>
      <c r="T6585" s="39"/>
      <c r="AG6585" s="110"/>
      <c r="AH6585" s="94"/>
      <c r="AJ6585" s="97"/>
      <c r="AL6585" s="39"/>
      <c r="AP6585" s="39"/>
      <c r="AQ6585" s="77"/>
      <c r="AR6585" s="94"/>
      <c r="AT6585" s="97"/>
      <c r="BB6585" s="79"/>
      <c r="BC6585" s="94"/>
      <c r="BE6585" s="97"/>
      <c r="BF6585" s="98"/>
      <c r="BG6585" s="40"/>
      <c r="BK6585" s="40"/>
      <c r="BL6585" s="79"/>
      <c r="BM6585" s="94"/>
      <c r="BO6585" s="97"/>
      <c r="BQ6585" s="40"/>
      <c r="BR6585" s="94"/>
      <c r="BS6585" s="94"/>
      <c r="BT6585" s="94"/>
      <c r="BU6585" s="40"/>
      <c r="BV6585" s="82"/>
      <c r="BW6585" s="94"/>
      <c r="BX6585" s="48"/>
      <c r="BY6585" s="97"/>
      <c r="BZ6585" s="48"/>
      <c r="CA6585" s="40"/>
      <c r="CB6585" s="94"/>
      <c r="CC6585" s="94"/>
      <c r="CD6585" s="94"/>
      <c r="CE6585" s="40"/>
      <c r="CF6585" s="73"/>
      <c r="CG6585" s="41"/>
      <c r="CH6585" s="41"/>
      <c r="CI6585" s="41"/>
      <c r="CJ6585" s="41"/>
      <c r="CK6585" s="41"/>
      <c r="CL6585" s="68"/>
      <c r="CM6585" s="41"/>
      <c r="CN6585" s="41"/>
      <c r="CO6585" s="39"/>
      <c r="CP6585" s="78"/>
    </row>
    <row r="6586" spans="1:94" s="38" customFormat="1" x14ac:dyDescent="0.25">
      <c r="A6586" s="38">
        <v>6583</v>
      </c>
      <c r="F6586" s="39"/>
      <c r="Q6586" s="39"/>
      <c r="R6586" s="40"/>
      <c r="S6586" s="40"/>
      <c r="T6586" s="39"/>
      <c r="AG6586" s="110"/>
      <c r="AH6586" s="94"/>
      <c r="AJ6586" s="97"/>
      <c r="AL6586" s="39"/>
      <c r="AP6586" s="39"/>
      <c r="AQ6586" s="77"/>
      <c r="AR6586" s="94"/>
      <c r="AT6586" s="97"/>
      <c r="BB6586" s="79"/>
      <c r="BC6586" s="94"/>
      <c r="BE6586" s="97"/>
      <c r="BF6586" s="98"/>
      <c r="BG6586" s="40"/>
      <c r="BK6586" s="40"/>
      <c r="BL6586" s="79"/>
      <c r="BM6586" s="94"/>
      <c r="BO6586" s="97"/>
      <c r="BQ6586" s="40"/>
      <c r="BR6586" s="94"/>
      <c r="BS6586" s="94"/>
      <c r="BT6586" s="94"/>
      <c r="BU6586" s="40"/>
      <c r="BV6586" s="82"/>
      <c r="BW6586" s="94"/>
      <c r="BX6586" s="48"/>
      <c r="BY6586" s="97"/>
      <c r="BZ6586" s="48"/>
      <c r="CA6586" s="40"/>
      <c r="CB6586" s="94"/>
      <c r="CC6586" s="94"/>
      <c r="CD6586" s="94"/>
      <c r="CE6586" s="40"/>
      <c r="CF6586" s="73"/>
      <c r="CG6586" s="41"/>
      <c r="CH6586" s="41"/>
      <c r="CI6586" s="41"/>
      <c r="CJ6586" s="41"/>
      <c r="CK6586" s="41"/>
      <c r="CL6586" s="68"/>
      <c r="CM6586" s="41"/>
      <c r="CN6586" s="41"/>
      <c r="CO6586" s="39"/>
      <c r="CP6586" s="78"/>
    </row>
    <row r="6587" spans="1:94" s="38" customFormat="1" x14ac:dyDescent="0.25">
      <c r="A6587" s="38">
        <v>6584</v>
      </c>
      <c r="F6587" s="39"/>
      <c r="Q6587" s="39"/>
      <c r="R6587" s="40"/>
      <c r="S6587" s="40"/>
      <c r="T6587" s="39"/>
      <c r="AG6587" s="110"/>
      <c r="AH6587" s="94"/>
      <c r="AJ6587" s="97"/>
      <c r="AL6587" s="39"/>
      <c r="AP6587" s="39"/>
      <c r="AQ6587" s="77"/>
      <c r="AR6587" s="94"/>
      <c r="AT6587" s="97"/>
      <c r="BB6587" s="79"/>
      <c r="BC6587" s="94"/>
      <c r="BE6587" s="97"/>
      <c r="BF6587" s="98"/>
      <c r="BG6587" s="40"/>
      <c r="BK6587" s="40"/>
      <c r="BL6587" s="79"/>
      <c r="BM6587" s="94"/>
      <c r="BO6587" s="97"/>
      <c r="BQ6587" s="40"/>
      <c r="BR6587" s="94"/>
      <c r="BS6587" s="94"/>
      <c r="BT6587" s="94"/>
      <c r="BU6587" s="40"/>
      <c r="BV6587" s="82"/>
      <c r="BW6587" s="94"/>
      <c r="BX6587" s="48"/>
      <c r="BY6587" s="97"/>
      <c r="BZ6587" s="48"/>
      <c r="CA6587" s="40"/>
      <c r="CB6587" s="94"/>
      <c r="CC6587" s="94"/>
      <c r="CD6587" s="94"/>
      <c r="CE6587" s="40"/>
      <c r="CF6587" s="73"/>
      <c r="CG6587" s="41"/>
      <c r="CH6587" s="41"/>
      <c r="CI6587" s="41"/>
      <c r="CJ6587" s="41"/>
      <c r="CK6587" s="41"/>
      <c r="CL6587" s="68"/>
      <c r="CM6587" s="41"/>
      <c r="CN6587" s="41"/>
      <c r="CO6587" s="39"/>
      <c r="CP6587" s="78"/>
    </row>
    <row r="6588" spans="1:94" s="38" customFormat="1" x14ac:dyDescent="0.25">
      <c r="A6588" s="38">
        <v>6585</v>
      </c>
      <c r="F6588" s="39"/>
      <c r="Q6588" s="39"/>
      <c r="R6588" s="40"/>
      <c r="S6588" s="40"/>
      <c r="T6588" s="39"/>
      <c r="AG6588" s="110"/>
      <c r="AH6588" s="94"/>
      <c r="AJ6588" s="97"/>
      <c r="AL6588" s="39"/>
      <c r="AP6588" s="39"/>
      <c r="AQ6588" s="77"/>
      <c r="AR6588" s="94"/>
      <c r="AT6588" s="97"/>
      <c r="BB6588" s="79"/>
      <c r="BC6588" s="94"/>
      <c r="BE6588" s="97"/>
      <c r="BF6588" s="98"/>
      <c r="BG6588" s="40"/>
      <c r="BK6588" s="40"/>
      <c r="BL6588" s="79"/>
      <c r="BM6588" s="94"/>
      <c r="BO6588" s="97"/>
      <c r="BQ6588" s="40"/>
      <c r="BR6588" s="94"/>
      <c r="BS6588" s="94"/>
      <c r="BT6588" s="94"/>
      <c r="BU6588" s="40"/>
      <c r="BV6588" s="82"/>
      <c r="BW6588" s="94"/>
      <c r="BX6588" s="48"/>
      <c r="BY6588" s="97"/>
      <c r="BZ6588" s="48"/>
      <c r="CA6588" s="40"/>
      <c r="CB6588" s="94"/>
      <c r="CC6588" s="94"/>
      <c r="CD6588" s="94"/>
      <c r="CE6588" s="40"/>
      <c r="CF6588" s="73"/>
      <c r="CG6588" s="41"/>
      <c r="CH6588" s="41"/>
      <c r="CI6588" s="41"/>
      <c r="CJ6588" s="41"/>
      <c r="CK6588" s="41"/>
      <c r="CL6588" s="68"/>
      <c r="CM6588" s="41"/>
      <c r="CN6588" s="41"/>
      <c r="CO6588" s="39"/>
      <c r="CP6588" s="78"/>
    </row>
    <row r="6589" spans="1:94" s="38" customFormat="1" x14ac:dyDescent="0.25">
      <c r="A6589" s="38">
        <v>6586</v>
      </c>
      <c r="F6589" s="39"/>
      <c r="Q6589" s="39"/>
      <c r="R6589" s="40"/>
      <c r="S6589" s="40"/>
      <c r="T6589" s="39"/>
      <c r="AG6589" s="110"/>
      <c r="AH6589" s="94"/>
      <c r="AJ6589" s="97"/>
      <c r="AL6589" s="39"/>
      <c r="AP6589" s="39"/>
      <c r="AQ6589" s="77"/>
      <c r="AR6589" s="94"/>
      <c r="AT6589" s="97"/>
      <c r="BB6589" s="79"/>
      <c r="BC6589" s="94"/>
      <c r="BE6589" s="97"/>
      <c r="BF6589" s="98"/>
      <c r="BG6589" s="40"/>
      <c r="BK6589" s="40"/>
      <c r="BL6589" s="79"/>
      <c r="BM6589" s="94"/>
      <c r="BO6589" s="97"/>
      <c r="BQ6589" s="40"/>
      <c r="BR6589" s="94"/>
      <c r="BS6589" s="94"/>
      <c r="BT6589" s="94"/>
      <c r="BU6589" s="40"/>
      <c r="BV6589" s="82"/>
      <c r="BW6589" s="94"/>
      <c r="BX6589" s="48"/>
      <c r="BY6589" s="97"/>
      <c r="BZ6589" s="48"/>
      <c r="CA6589" s="40"/>
      <c r="CB6589" s="94"/>
      <c r="CC6589" s="94"/>
      <c r="CD6589" s="94"/>
      <c r="CE6589" s="40"/>
      <c r="CF6589" s="73"/>
      <c r="CG6589" s="41"/>
      <c r="CH6589" s="41"/>
      <c r="CI6589" s="41"/>
      <c r="CJ6589" s="41"/>
      <c r="CK6589" s="41"/>
      <c r="CL6589" s="68"/>
      <c r="CM6589" s="41"/>
      <c r="CN6589" s="41"/>
      <c r="CO6589" s="39"/>
      <c r="CP6589" s="78"/>
    </row>
    <row r="6590" spans="1:94" s="38" customFormat="1" x14ac:dyDescent="0.25">
      <c r="A6590" s="38">
        <v>6587</v>
      </c>
      <c r="F6590" s="39"/>
      <c r="Q6590" s="39"/>
      <c r="R6590" s="40"/>
      <c r="S6590" s="40"/>
      <c r="T6590" s="39"/>
      <c r="AG6590" s="110"/>
      <c r="AH6590" s="94"/>
      <c r="AJ6590" s="97"/>
      <c r="AL6590" s="39"/>
      <c r="AP6590" s="39"/>
      <c r="AQ6590" s="77"/>
      <c r="AR6590" s="94"/>
      <c r="AT6590" s="97"/>
      <c r="BB6590" s="79"/>
      <c r="BC6590" s="94"/>
      <c r="BE6590" s="97"/>
      <c r="BF6590" s="98"/>
      <c r="BG6590" s="40"/>
      <c r="BK6590" s="40"/>
      <c r="BL6590" s="79"/>
      <c r="BM6590" s="94"/>
      <c r="BO6590" s="97"/>
      <c r="BQ6590" s="40"/>
      <c r="BR6590" s="94"/>
      <c r="BS6590" s="94"/>
      <c r="BT6590" s="94"/>
      <c r="BU6590" s="40"/>
      <c r="BV6590" s="82"/>
      <c r="BW6590" s="94"/>
      <c r="BX6590" s="48"/>
      <c r="BY6590" s="97"/>
      <c r="BZ6590" s="48"/>
      <c r="CA6590" s="40"/>
      <c r="CB6590" s="94"/>
      <c r="CC6590" s="94"/>
      <c r="CD6590" s="94"/>
      <c r="CE6590" s="40"/>
      <c r="CF6590" s="73"/>
      <c r="CG6590" s="41"/>
      <c r="CH6590" s="41"/>
      <c r="CI6590" s="41"/>
      <c r="CJ6590" s="41"/>
      <c r="CK6590" s="41"/>
      <c r="CL6590" s="68"/>
      <c r="CM6590" s="41"/>
      <c r="CN6590" s="41"/>
      <c r="CO6590" s="39"/>
      <c r="CP6590" s="78"/>
    </row>
    <row r="6591" spans="1:94" s="38" customFormat="1" x14ac:dyDescent="0.25">
      <c r="A6591" s="38">
        <v>6588</v>
      </c>
      <c r="F6591" s="39"/>
      <c r="Q6591" s="39"/>
      <c r="R6591" s="40"/>
      <c r="S6591" s="40"/>
      <c r="T6591" s="39"/>
      <c r="AG6591" s="110"/>
      <c r="AH6591" s="94"/>
      <c r="AJ6591" s="97"/>
      <c r="AL6591" s="39"/>
      <c r="AP6591" s="39"/>
      <c r="AQ6591" s="77"/>
      <c r="AR6591" s="94"/>
      <c r="AT6591" s="97"/>
      <c r="BB6591" s="79"/>
      <c r="BC6591" s="94"/>
      <c r="BE6591" s="97"/>
      <c r="BF6591" s="98"/>
      <c r="BG6591" s="40"/>
      <c r="BK6591" s="40"/>
      <c r="BL6591" s="79"/>
      <c r="BM6591" s="94"/>
      <c r="BO6591" s="97"/>
      <c r="BQ6591" s="40"/>
      <c r="BR6591" s="94"/>
      <c r="BS6591" s="94"/>
      <c r="BT6591" s="94"/>
      <c r="BU6591" s="40"/>
      <c r="BV6591" s="82"/>
      <c r="BW6591" s="94"/>
      <c r="BX6591" s="48"/>
      <c r="BY6591" s="97"/>
      <c r="BZ6591" s="48"/>
      <c r="CA6591" s="40"/>
      <c r="CB6591" s="94"/>
      <c r="CC6591" s="94"/>
      <c r="CD6591" s="94"/>
      <c r="CE6591" s="40"/>
      <c r="CF6591" s="73"/>
      <c r="CG6591" s="41"/>
      <c r="CH6591" s="41"/>
      <c r="CI6591" s="41"/>
      <c r="CJ6591" s="41"/>
      <c r="CK6591" s="41"/>
      <c r="CL6591" s="68"/>
      <c r="CM6591" s="41"/>
      <c r="CN6591" s="41"/>
      <c r="CO6591" s="39"/>
      <c r="CP6591" s="78"/>
    </row>
    <row r="6592" spans="1:94" s="38" customFormat="1" x14ac:dyDescent="0.25">
      <c r="A6592" s="38">
        <v>6589</v>
      </c>
      <c r="F6592" s="39"/>
      <c r="Q6592" s="39"/>
      <c r="R6592" s="40"/>
      <c r="S6592" s="40"/>
      <c r="T6592" s="39"/>
      <c r="AG6592" s="110"/>
      <c r="AH6592" s="94"/>
      <c r="AJ6592" s="97"/>
      <c r="AL6592" s="39"/>
      <c r="AP6592" s="39"/>
      <c r="AQ6592" s="77"/>
      <c r="AR6592" s="94"/>
      <c r="AT6592" s="97"/>
      <c r="BB6592" s="79"/>
      <c r="BC6592" s="94"/>
      <c r="BE6592" s="97"/>
      <c r="BF6592" s="98"/>
      <c r="BG6592" s="40"/>
      <c r="BK6592" s="40"/>
      <c r="BL6592" s="79"/>
      <c r="BM6592" s="94"/>
      <c r="BO6592" s="97"/>
      <c r="BQ6592" s="40"/>
      <c r="BR6592" s="94"/>
      <c r="BS6592" s="94"/>
      <c r="BT6592" s="94"/>
      <c r="BU6592" s="40"/>
      <c r="BV6592" s="82"/>
      <c r="BW6592" s="94"/>
      <c r="BX6592" s="48"/>
      <c r="BY6592" s="97"/>
      <c r="BZ6592" s="48"/>
      <c r="CA6592" s="40"/>
      <c r="CB6592" s="94"/>
      <c r="CC6592" s="94"/>
      <c r="CD6592" s="94"/>
      <c r="CE6592" s="40"/>
      <c r="CF6592" s="73"/>
      <c r="CG6592" s="41"/>
      <c r="CH6592" s="41"/>
      <c r="CI6592" s="41"/>
      <c r="CJ6592" s="41"/>
      <c r="CK6592" s="41"/>
      <c r="CL6592" s="68"/>
      <c r="CM6592" s="41"/>
      <c r="CN6592" s="41"/>
      <c r="CO6592" s="39"/>
      <c r="CP6592" s="78"/>
    </row>
    <row r="6593" spans="1:94" s="38" customFormat="1" x14ac:dyDescent="0.25">
      <c r="A6593" s="38">
        <v>6590</v>
      </c>
      <c r="F6593" s="39"/>
      <c r="Q6593" s="39"/>
      <c r="R6593" s="40"/>
      <c r="S6593" s="40"/>
      <c r="T6593" s="39"/>
      <c r="AG6593" s="110"/>
      <c r="AH6593" s="94"/>
      <c r="AJ6593" s="97"/>
      <c r="AL6593" s="39"/>
      <c r="AP6593" s="39"/>
      <c r="AQ6593" s="77"/>
      <c r="AR6593" s="94"/>
      <c r="AT6593" s="97"/>
      <c r="BB6593" s="79"/>
      <c r="BC6593" s="94"/>
      <c r="BE6593" s="97"/>
      <c r="BF6593" s="98"/>
      <c r="BG6593" s="40"/>
      <c r="BK6593" s="40"/>
      <c r="BL6593" s="79"/>
      <c r="BM6593" s="94"/>
      <c r="BO6593" s="97"/>
      <c r="BQ6593" s="40"/>
      <c r="BR6593" s="94"/>
      <c r="BS6593" s="94"/>
      <c r="BT6593" s="94"/>
      <c r="BU6593" s="40"/>
      <c r="BV6593" s="82"/>
      <c r="BW6593" s="94"/>
      <c r="BX6593" s="48"/>
      <c r="BY6593" s="97"/>
      <c r="BZ6593" s="48"/>
      <c r="CA6593" s="40"/>
      <c r="CB6593" s="94"/>
      <c r="CC6593" s="94"/>
      <c r="CD6593" s="94"/>
      <c r="CE6593" s="40"/>
      <c r="CF6593" s="73"/>
      <c r="CG6593" s="41"/>
      <c r="CH6593" s="41"/>
      <c r="CI6593" s="41"/>
      <c r="CJ6593" s="41"/>
      <c r="CK6593" s="41"/>
      <c r="CL6593" s="68"/>
      <c r="CM6593" s="41"/>
      <c r="CN6593" s="41"/>
      <c r="CO6593" s="39"/>
      <c r="CP6593" s="78"/>
    </row>
    <row r="6594" spans="1:94" s="38" customFormat="1" x14ac:dyDescent="0.25">
      <c r="A6594" s="38">
        <v>6591</v>
      </c>
      <c r="F6594" s="39"/>
      <c r="Q6594" s="39"/>
      <c r="R6594" s="40"/>
      <c r="S6594" s="40"/>
      <c r="T6594" s="39"/>
      <c r="AG6594" s="110"/>
      <c r="AH6594" s="94"/>
      <c r="AJ6594" s="97"/>
      <c r="AL6594" s="39"/>
      <c r="AP6594" s="39"/>
      <c r="AQ6594" s="77"/>
      <c r="AR6594" s="94"/>
      <c r="AT6594" s="97"/>
      <c r="BB6594" s="79"/>
      <c r="BC6594" s="94"/>
      <c r="BE6594" s="97"/>
      <c r="BF6594" s="98"/>
      <c r="BG6594" s="40"/>
      <c r="BK6594" s="40"/>
      <c r="BL6594" s="79"/>
      <c r="BM6594" s="94"/>
      <c r="BO6594" s="97"/>
      <c r="BQ6594" s="40"/>
      <c r="BR6594" s="94"/>
      <c r="BS6594" s="94"/>
      <c r="BT6594" s="94"/>
      <c r="BU6594" s="40"/>
      <c r="BV6594" s="82"/>
      <c r="BW6594" s="94"/>
      <c r="BX6594" s="48"/>
      <c r="BY6594" s="97"/>
      <c r="BZ6594" s="48"/>
      <c r="CA6594" s="40"/>
      <c r="CB6594" s="94"/>
      <c r="CC6594" s="94"/>
      <c r="CD6594" s="94"/>
      <c r="CE6594" s="40"/>
      <c r="CF6594" s="73"/>
      <c r="CG6594" s="41"/>
      <c r="CH6594" s="41"/>
      <c r="CI6594" s="41"/>
      <c r="CJ6594" s="41"/>
      <c r="CK6594" s="41"/>
      <c r="CL6594" s="68"/>
      <c r="CM6594" s="41"/>
      <c r="CN6594" s="41"/>
      <c r="CO6594" s="39"/>
      <c r="CP6594" s="78"/>
    </row>
    <row r="6595" spans="1:94" s="38" customFormat="1" x14ac:dyDescent="0.25">
      <c r="A6595" s="38">
        <v>6592</v>
      </c>
      <c r="F6595" s="39"/>
      <c r="Q6595" s="39"/>
      <c r="R6595" s="40"/>
      <c r="S6595" s="40"/>
      <c r="T6595" s="39"/>
      <c r="AG6595" s="110"/>
      <c r="AH6595" s="94"/>
      <c r="AJ6595" s="97"/>
      <c r="AL6595" s="39"/>
      <c r="AP6595" s="39"/>
      <c r="AQ6595" s="77"/>
      <c r="AR6595" s="94"/>
      <c r="AT6595" s="97"/>
      <c r="BB6595" s="79"/>
      <c r="BC6595" s="94"/>
      <c r="BE6595" s="97"/>
      <c r="BF6595" s="98"/>
      <c r="BG6595" s="40"/>
      <c r="BK6595" s="40"/>
      <c r="BL6595" s="79"/>
      <c r="BM6595" s="94"/>
      <c r="BO6595" s="97"/>
      <c r="BQ6595" s="40"/>
      <c r="BR6595" s="94"/>
      <c r="BS6595" s="94"/>
      <c r="BT6595" s="94"/>
      <c r="BU6595" s="40"/>
      <c r="BV6595" s="82"/>
      <c r="BW6595" s="94"/>
      <c r="BX6595" s="48"/>
      <c r="BY6595" s="97"/>
      <c r="BZ6595" s="48"/>
      <c r="CA6595" s="40"/>
      <c r="CB6595" s="94"/>
      <c r="CC6595" s="94"/>
      <c r="CD6595" s="94"/>
      <c r="CE6595" s="40"/>
      <c r="CF6595" s="73"/>
      <c r="CG6595" s="41"/>
      <c r="CH6595" s="41"/>
      <c r="CI6595" s="41"/>
      <c r="CJ6595" s="41"/>
      <c r="CK6595" s="41"/>
      <c r="CL6595" s="68"/>
      <c r="CM6595" s="41"/>
      <c r="CN6595" s="41"/>
      <c r="CO6595" s="39"/>
      <c r="CP6595" s="78"/>
    </row>
    <row r="6596" spans="1:94" s="38" customFormat="1" x14ac:dyDescent="0.25">
      <c r="A6596" s="38">
        <v>6593</v>
      </c>
      <c r="F6596" s="39"/>
      <c r="Q6596" s="39"/>
      <c r="R6596" s="40"/>
      <c r="S6596" s="40"/>
      <c r="T6596" s="39"/>
      <c r="AG6596" s="110"/>
      <c r="AH6596" s="94"/>
      <c r="AJ6596" s="97"/>
      <c r="AL6596" s="39"/>
      <c r="AP6596" s="39"/>
      <c r="AQ6596" s="77"/>
      <c r="AR6596" s="94"/>
      <c r="AT6596" s="97"/>
      <c r="BB6596" s="79"/>
      <c r="BC6596" s="94"/>
      <c r="BE6596" s="97"/>
      <c r="BF6596" s="98"/>
      <c r="BG6596" s="40"/>
      <c r="BK6596" s="40"/>
      <c r="BL6596" s="79"/>
      <c r="BM6596" s="94"/>
      <c r="BO6596" s="97"/>
      <c r="BQ6596" s="40"/>
      <c r="BR6596" s="94"/>
      <c r="BS6596" s="94"/>
      <c r="BT6596" s="94"/>
      <c r="BU6596" s="40"/>
      <c r="BV6596" s="82"/>
      <c r="BW6596" s="94"/>
      <c r="BX6596" s="48"/>
      <c r="BY6596" s="97"/>
      <c r="BZ6596" s="48"/>
      <c r="CA6596" s="40"/>
      <c r="CB6596" s="94"/>
      <c r="CC6596" s="94"/>
      <c r="CD6596" s="94"/>
      <c r="CE6596" s="40"/>
      <c r="CF6596" s="73"/>
      <c r="CG6596" s="41"/>
      <c r="CH6596" s="41"/>
      <c r="CI6596" s="41"/>
      <c r="CJ6596" s="41"/>
      <c r="CK6596" s="41"/>
      <c r="CL6596" s="68"/>
      <c r="CM6596" s="41"/>
      <c r="CN6596" s="41"/>
      <c r="CO6596" s="39"/>
      <c r="CP6596" s="78"/>
    </row>
    <row r="6597" spans="1:94" s="38" customFormat="1" x14ac:dyDescent="0.25">
      <c r="A6597" s="38">
        <v>6594</v>
      </c>
      <c r="F6597" s="39"/>
      <c r="Q6597" s="39"/>
      <c r="R6597" s="40"/>
      <c r="S6597" s="40"/>
      <c r="T6597" s="39"/>
      <c r="AG6597" s="110"/>
      <c r="AH6597" s="94"/>
      <c r="AJ6597" s="97"/>
      <c r="AL6597" s="39"/>
      <c r="AP6597" s="39"/>
      <c r="AQ6597" s="77"/>
      <c r="AR6597" s="94"/>
      <c r="AT6597" s="97"/>
      <c r="BB6597" s="79"/>
      <c r="BC6597" s="94"/>
      <c r="BE6597" s="97"/>
      <c r="BF6597" s="98"/>
      <c r="BG6597" s="40"/>
      <c r="BK6597" s="40"/>
      <c r="BL6597" s="79"/>
      <c r="BM6597" s="94"/>
      <c r="BO6597" s="97"/>
      <c r="BQ6597" s="40"/>
      <c r="BR6597" s="94"/>
      <c r="BS6597" s="94"/>
      <c r="BT6597" s="94"/>
      <c r="BU6597" s="40"/>
      <c r="BV6597" s="82"/>
      <c r="BW6597" s="94"/>
      <c r="BX6597" s="48"/>
      <c r="BY6597" s="97"/>
      <c r="BZ6597" s="48"/>
      <c r="CA6597" s="40"/>
      <c r="CB6597" s="94"/>
      <c r="CC6597" s="94"/>
      <c r="CD6597" s="94"/>
      <c r="CE6597" s="40"/>
      <c r="CF6597" s="73"/>
      <c r="CG6597" s="41"/>
      <c r="CH6597" s="41"/>
      <c r="CI6597" s="41"/>
      <c r="CJ6597" s="41"/>
      <c r="CK6597" s="41"/>
      <c r="CL6597" s="68"/>
      <c r="CM6597" s="41"/>
      <c r="CN6597" s="41"/>
      <c r="CO6597" s="39"/>
      <c r="CP6597" s="78"/>
    </row>
    <row r="6598" spans="1:94" s="38" customFormat="1" x14ac:dyDescent="0.25">
      <c r="A6598" s="38">
        <v>6595</v>
      </c>
      <c r="F6598" s="39"/>
      <c r="Q6598" s="39"/>
      <c r="R6598" s="40"/>
      <c r="S6598" s="40"/>
      <c r="T6598" s="39"/>
      <c r="AG6598" s="110"/>
      <c r="AH6598" s="94"/>
      <c r="AJ6598" s="97"/>
      <c r="AL6598" s="39"/>
      <c r="AP6598" s="39"/>
      <c r="AQ6598" s="77"/>
      <c r="AR6598" s="94"/>
      <c r="AT6598" s="97"/>
      <c r="BB6598" s="79"/>
      <c r="BC6598" s="94"/>
      <c r="BE6598" s="97"/>
      <c r="BF6598" s="98"/>
      <c r="BG6598" s="40"/>
      <c r="BK6598" s="40"/>
      <c r="BL6598" s="79"/>
      <c r="BM6598" s="94"/>
      <c r="BO6598" s="97"/>
      <c r="BQ6598" s="40"/>
      <c r="BR6598" s="94"/>
      <c r="BS6598" s="94"/>
      <c r="BT6598" s="94"/>
      <c r="BU6598" s="40"/>
      <c r="BV6598" s="82"/>
      <c r="BW6598" s="94"/>
      <c r="BX6598" s="48"/>
      <c r="BY6598" s="97"/>
      <c r="BZ6598" s="48"/>
      <c r="CA6598" s="40"/>
      <c r="CB6598" s="94"/>
      <c r="CC6598" s="94"/>
      <c r="CD6598" s="94"/>
      <c r="CE6598" s="40"/>
      <c r="CF6598" s="73"/>
      <c r="CG6598" s="41"/>
      <c r="CH6598" s="41"/>
      <c r="CI6598" s="41"/>
      <c r="CJ6598" s="41"/>
      <c r="CK6598" s="41"/>
      <c r="CL6598" s="68"/>
      <c r="CM6598" s="41"/>
      <c r="CN6598" s="41"/>
      <c r="CO6598" s="39"/>
      <c r="CP6598" s="78"/>
    </row>
    <row r="6599" spans="1:94" s="38" customFormat="1" x14ac:dyDescent="0.25">
      <c r="A6599" s="38">
        <v>6596</v>
      </c>
      <c r="F6599" s="39"/>
      <c r="Q6599" s="39"/>
      <c r="R6599" s="40"/>
      <c r="S6599" s="40"/>
      <c r="T6599" s="39"/>
      <c r="AG6599" s="110"/>
      <c r="AH6599" s="94"/>
      <c r="AJ6599" s="97"/>
      <c r="AL6599" s="39"/>
      <c r="AP6599" s="39"/>
      <c r="AQ6599" s="77"/>
      <c r="AR6599" s="94"/>
      <c r="AT6599" s="97"/>
      <c r="BB6599" s="79"/>
      <c r="BC6599" s="94"/>
      <c r="BE6599" s="97"/>
      <c r="BF6599" s="98"/>
      <c r="BG6599" s="40"/>
      <c r="BK6599" s="40"/>
      <c r="BL6599" s="79"/>
      <c r="BM6599" s="94"/>
      <c r="BO6599" s="97"/>
      <c r="BQ6599" s="40"/>
      <c r="BR6599" s="94"/>
      <c r="BS6599" s="94"/>
      <c r="BT6599" s="94"/>
      <c r="BU6599" s="40"/>
      <c r="BV6599" s="82"/>
      <c r="BW6599" s="94"/>
      <c r="BX6599" s="48"/>
      <c r="BY6599" s="97"/>
      <c r="BZ6599" s="48"/>
      <c r="CA6599" s="40"/>
      <c r="CB6599" s="94"/>
      <c r="CC6599" s="94"/>
      <c r="CD6599" s="94"/>
      <c r="CE6599" s="40"/>
      <c r="CF6599" s="73"/>
      <c r="CG6599" s="41"/>
      <c r="CH6599" s="41"/>
      <c r="CI6599" s="41"/>
      <c r="CJ6599" s="41"/>
      <c r="CK6599" s="41"/>
      <c r="CL6599" s="68"/>
      <c r="CM6599" s="41"/>
      <c r="CN6599" s="41"/>
      <c r="CO6599" s="39"/>
      <c r="CP6599" s="78"/>
    </row>
    <row r="6600" spans="1:94" s="38" customFormat="1" x14ac:dyDescent="0.25">
      <c r="A6600" s="38">
        <v>6597</v>
      </c>
      <c r="F6600" s="39"/>
      <c r="Q6600" s="39"/>
      <c r="R6600" s="40"/>
      <c r="S6600" s="40"/>
      <c r="T6600" s="39"/>
      <c r="AG6600" s="110"/>
      <c r="AH6600" s="94"/>
      <c r="AJ6600" s="97"/>
      <c r="AL6600" s="39"/>
      <c r="AP6600" s="39"/>
      <c r="AQ6600" s="77"/>
      <c r="AR6600" s="94"/>
      <c r="AT6600" s="97"/>
      <c r="BB6600" s="79"/>
      <c r="BC6600" s="94"/>
      <c r="BE6600" s="97"/>
      <c r="BF6600" s="98"/>
      <c r="BG6600" s="40"/>
      <c r="BK6600" s="40"/>
      <c r="BL6600" s="79"/>
      <c r="BM6600" s="94"/>
      <c r="BO6600" s="97"/>
      <c r="BQ6600" s="40"/>
      <c r="BR6600" s="94"/>
      <c r="BS6600" s="94"/>
      <c r="BT6600" s="94"/>
      <c r="BU6600" s="40"/>
      <c r="BV6600" s="82"/>
      <c r="BW6600" s="94"/>
      <c r="BX6600" s="48"/>
      <c r="BY6600" s="97"/>
      <c r="BZ6600" s="48"/>
      <c r="CA6600" s="40"/>
      <c r="CB6600" s="94"/>
      <c r="CC6600" s="94"/>
      <c r="CD6600" s="94"/>
      <c r="CE6600" s="40"/>
      <c r="CF6600" s="73"/>
      <c r="CG6600" s="41"/>
      <c r="CH6600" s="41"/>
      <c r="CI6600" s="41"/>
      <c r="CJ6600" s="41"/>
      <c r="CK6600" s="41"/>
      <c r="CL6600" s="68"/>
      <c r="CM6600" s="41"/>
      <c r="CN6600" s="41"/>
      <c r="CO6600" s="39"/>
      <c r="CP6600" s="78"/>
    </row>
    <row r="6601" spans="1:94" s="38" customFormat="1" x14ac:dyDescent="0.25">
      <c r="A6601" s="38">
        <v>6598</v>
      </c>
      <c r="F6601" s="39"/>
      <c r="Q6601" s="39"/>
      <c r="R6601" s="40"/>
      <c r="S6601" s="40"/>
      <c r="T6601" s="39"/>
      <c r="AG6601" s="110"/>
      <c r="AH6601" s="94"/>
      <c r="AJ6601" s="97"/>
      <c r="AL6601" s="39"/>
      <c r="AP6601" s="39"/>
      <c r="AQ6601" s="77"/>
      <c r="AR6601" s="94"/>
      <c r="AT6601" s="97"/>
      <c r="BB6601" s="79"/>
      <c r="BC6601" s="94"/>
      <c r="BE6601" s="97"/>
      <c r="BF6601" s="98"/>
      <c r="BG6601" s="40"/>
      <c r="BK6601" s="40"/>
      <c r="BL6601" s="79"/>
      <c r="BM6601" s="94"/>
      <c r="BO6601" s="97"/>
      <c r="BQ6601" s="40"/>
      <c r="BR6601" s="94"/>
      <c r="BS6601" s="94"/>
      <c r="BT6601" s="94"/>
      <c r="BU6601" s="40"/>
      <c r="BV6601" s="82"/>
      <c r="BW6601" s="94"/>
      <c r="BX6601" s="48"/>
      <c r="BY6601" s="97"/>
      <c r="BZ6601" s="48"/>
      <c r="CA6601" s="40"/>
      <c r="CB6601" s="94"/>
      <c r="CC6601" s="94"/>
      <c r="CD6601" s="94"/>
      <c r="CE6601" s="40"/>
      <c r="CF6601" s="73"/>
      <c r="CG6601" s="41"/>
      <c r="CH6601" s="41"/>
      <c r="CI6601" s="41"/>
      <c r="CJ6601" s="41"/>
      <c r="CK6601" s="41"/>
      <c r="CL6601" s="68"/>
      <c r="CM6601" s="41"/>
      <c r="CN6601" s="41"/>
      <c r="CO6601" s="39"/>
      <c r="CP6601" s="78"/>
    </row>
    <row r="6602" spans="1:94" s="38" customFormat="1" x14ac:dyDescent="0.25">
      <c r="A6602" s="38">
        <v>6599</v>
      </c>
      <c r="F6602" s="39"/>
      <c r="Q6602" s="39"/>
      <c r="R6602" s="40"/>
      <c r="S6602" s="40"/>
      <c r="T6602" s="39"/>
      <c r="AG6602" s="110"/>
      <c r="AH6602" s="94"/>
      <c r="AJ6602" s="97"/>
      <c r="AL6602" s="39"/>
      <c r="AP6602" s="39"/>
      <c r="AQ6602" s="77"/>
      <c r="AR6602" s="94"/>
      <c r="AT6602" s="97"/>
      <c r="BB6602" s="79"/>
      <c r="BC6602" s="94"/>
      <c r="BE6602" s="97"/>
      <c r="BF6602" s="98"/>
      <c r="BG6602" s="40"/>
      <c r="BK6602" s="40"/>
      <c r="BL6602" s="79"/>
      <c r="BM6602" s="94"/>
      <c r="BO6602" s="97"/>
      <c r="BQ6602" s="40"/>
      <c r="BR6602" s="94"/>
      <c r="BS6602" s="94"/>
      <c r="BT6602" s="94"/>
      <c r="BU6602" s="40"/>
      <c r="BV6602" s="82"/>
      <c r="BW6602" s="94"/>
      <c r="BX6602" s="48"/>
      <c r="BY6602" s="97"/>
      <c r="BZ6602" s="48"/>
      <c r="CA6602" s="40"/>
      <c r="CB6602" s="94"/>
      <c r="CC6602" s="94"/>
      <c r="CD6602" s="94"/>
      <c r="CE6602" s="40"/>
      <c r="CF6602" s="73"/>
      <c r="CG6602" s="41"/>
      <c r="CH6602" s="41"/>
      <c r="CI6602" s="41"/>
      <c r="CJ6602" s="41"/>
      <c r="CK6602" s="41"/>
      <c r="CL6602" s="68"/>
      <c r="CM6602" s="41"/>
      <c r="CN6602" s="41"/>
      <c r="CO6602" s="39"/>
      <c r="CP6602" s="78"/>
    </row>
    <row r="6603" spans="1:94" s="38" customFormat="1" x14ac:dyDescent="0.25">
      <c r="A6603" s="38">
        <v>6600</v>
      </c>
      <c r="F6603" s="39"/>
      <c r="Q6603" s="39"/>
      <c r="R6603" s="40"/>
      <c r="S6603" s="40"/>
      <c r="T6603" s="39"/>
      <c r="AG6603" s="110"/>
      <c r="AH6603" s="94"/>
      <c r="AJ6603" s="97"/>
      <c r="AL6603" s="39"/>
      <c r="AP6603" s="39"/>
      <c r="AQ6603" s="77"/>
      <c r="AR6603" s="94"/>
      <c r="AT6603" s="97"/>
      <c r="BB6603" s="79"/>
      <c r="BC6603" s="94"/>
      <c r="BE6603" s="97"/>
      <c r="BF6603" s="98"/>
      <c r="BG6603" s="40"/>
      <c r="BK6603" s="40"/>
      <c r="BL6603" s="79"/>
      <c r="BM6603" s="94"/>
      <c r="BO6603" s="97"/>
      <c r="BQ6603" s="40"/>
      <c r="BR6603" s="94"/>
      <c r="BS6603" s="94"/>
      <c r="BT6603" s="94"/>
      <c r="BU6603" s="40"/>
      <c r="BV6603" s="82"/>
      <c r="BW6603" s="94"/>
      <c r="BX6603" s="48"/>
      <c r="BY6603" s="97"/>
      <c r="BZ6603" s="48"/>
      <c r="CA6603" s="40"/>
      <c r="CB6603" s="94"/>
      <c r="CC6603" s="94"/>
      <c r="CD6603" s="94"/>
      <c r="CE6603" s="40"/>
      <c r="CF6603" s="73"/>
      <c r="CG6603" s="41"/>
      <c r="CH6603" s="41"/>
      <c r="CI6603" s="41"/>
      <c r="CJ6603" s="41"/>
      <c r="CK6603" s="41"/>
      <c r="CL6603" s="68"/>
      <c r="CM6603" s="41"/>
      <c r="CN6603" s="41"/>
      <c r="CO6603" s="39"/>
      <c r="CP6603" s="78"/>
    </row>
    <row r="6604" spans="1:94" s="38" customFormat="1" x14ac:dyDescent="0.25">
      <c r="A6604" s="38">
        <v>6601</v>
      </c>
      <c r="F6604" s="39"/>
      <c r="Q6604" s="39"/>
      <c r="R6604" s="40"/>
      <c r="S6604" s="40"/>
      <c r="T6604" s="39"/>
      <c r="AG6604" s="110"/>
      <c r="AH6604" s="94"/>
      <c r="AJ6604" s="97"/>
      <c r="AL6604" s="39"/>
      <c r="AP6604" s="39"/>
      <c r="AQ6604" s="77"/>
      <c r="AR6604" s="94"/>
      <c r="AT6604" s="97"/>
      <c r="BB6604" s="79"/>
      <c r="BC6604" s="94"/>
      <c r="BE6604" s="97"/>
      <c r="BF6604" s="98"/>
      <c r="BG6604" s="40"/>
      <c r="BK6604" s="40"/>
      <c r="BL6604" s="79"/>
      <c r="BM6604" s="94"/>
      <c r="BO6604" s="97"/>
      <c r="BQ6604" s="40"/>
      <c r="BR6604" s="94"/>
      <c r="BS6604" s="94"/>
      <c r="BT6604" s="94"/>
      <c r="BU6604" s="40"/>
      <c r="BV6604" s="82"/>
      <c r="BW6604" s="94"/>
      <c r="BX6604" s="48"/>
      <c r="BY6604" s="97"/>
      <c r="BZ6604" s="48"/>
      <c r="CA6604" s="40"/>
      <c r="CB6604" s="94"/>
      <c r="CC6604" s="94"/>
      <c r="CD6604" s="94"/>
      <c r="CE6604" s="40"/>
      <c r="CF6604" s="73"/>
      <c r="CG6604" s="41"/>
      <c r="CH6604" s="41"/>
      <c r="CI6604" s="41"/>
      <c r="CJ6604" s="41"/>
      <c r="CK6604" s="41"/>
      <c r="CL6604" s="68"/>
      <c r="CM6604" s="41"/>
      <c r="CN6604" s="41"/>
      <c r="CO6604" s="39"/>
      <c r="CP6604" s="78"/>
    </row>
    <row r="6605" spans="1:94" s="38" customFormat="1" x14ac:dyDescent="0.25">
      <c r="A6605" s="38">
        <v>6602</v>
      </c>
      <c r="F6605" s="39"/>
      <c r="Q6605" s="39"/>
      <c r="R6605" s="40"/>
      <c r="S6605" s="40"/>
      <c r="T6605" s="39"/>
      <c r="AG6605" s="110"/>
      <c r="AH6605" s="94"/>
      <c r="AJ6605" s="97"/>
      <c r="AL6605" s="39"/>
      <c r="AP6605" s="39"/>
      <c r="AQ6605" s="77"/>
      <c r="AR6605" s="94"/>
      <c r="AT6605" s="97"/>
      <c r="BB6605" s="79"/>
      <c r="BC6605" s="94"/>
      <c r="BE6605" s="97"/>
      <c r="BF6605" s="98"/>
      <c r="BG6605" s="40"/>
      <c r="BK6605" s="40"/>
      <c r="BL6605" s="79"/>
      <c r="BM6605" s="94"/>
      <c r="BO6605" s="97"/>
      <c r="BQ6605" s="40"/>
      <c r="BR6605" s="94"/>
      <c r="BS6605" s="94"/>
      <c r="BT6605" s="94"/>
      <c r="BU6605" s="40"/>
      <c r="BV6605" s="82"/>
      <c r="BW6605" s="94"/>
      <c r="BX6605" s="48"/>
      <c r="BY6605" s="97"/>
      <c r="BZ6605" s="48"/>
      <c r="CA6605" s="40"/>
      <c r="CB6605" s="94"/>
      <c r="CC6605" s="94"/>
      <c r="CD6605" s="94"/>
      <c r="CE6605" s="40"/>
      <c r="CF6605" s="73"/>
      <c r="CG6605" s="41"/>
      <c r="CH6605" s="41"/>
      <c r="CI6605" s="41"/>
      <c r="CJ6605" s="41"/>
      <c r="CK6605" s="41"/>
      <c r="CL6605" s="68"/>
      <c r="CM6605" s="41"/>
      <c r="CN6605" s="41"/>
      <c r="CO6605" s="39"/>
      <c r="CP6605" s="78"/>
    </row>
    <row r="6606" spans="1:94" s="38" customFormat="1" x14ac:dyDescent="0.25">
      <c r="A6606" s="38">
        <v>6603</v>
      </c>
      <c r="F6606" s="39"/>
      <c r="Q6606" s="39"/>
      <c r="R6606" s="40"/>
      <c r="S6606" s="40"/>
      <c r="T6606" s="39"/>
      <c r="AG6606" s="110"/>
      <c r="AH6606" s="94"/>
      <c r="AJ6606" s="97"/>
      <c r="AL6606" s="39"/>
      <c r="AP6606" s="39"/>
      <c r="AQ6606" s="77"/>
      <c r="AR6606" s="94"/>
      <c r="AT6606" s="97"/>
      <c r="BB6606" s="79"/>
      <c r="BC6606" s="94"/>
      <c r="BE6606" s="97"/>
      <c r="BF6606" s="98"/>
      <c r="BG6606" s="40"/>
      <c r="BK6606" s="40"/>
      <c r="BL6606" s="79"/>
      <c r="BM6606" s="94"/>
      <c r="BO6606" s="97"/>
      <c r="BQ6606" s="40"/>
      <c r="BR6606" s="94"/>
      <c r="BS6606" s="94"/>
      <c r="BT6606" s="94"/>
      <c r="BU6606" s="40"/>
      <c r="BV6606" s="82"/>
      <c r="BW6606" s="94"/>
      <c r="BX6606" s="48"/>
      <c r="BY6606" s="97"/>
      <c r="BZ6606" s="48"/>
      <c r="CA6606" s="40"/>
      <c r="CB6606" s="94"/>
      <c r="CC6606" s="94"/>
      <c r="CD6606" s="94"/>
      <c r="CE6606" s="40"/>
      <c r="CF6606" s="73"/>
      <c r="CG6606" s="41"/>
      <c r="CH6606" s="41"/>
      <c r="CI6606" s="41"/>
      <c r="CJ6606" s="41"/>
      <c r="CK6606" s="41"/>
      <c r="CL6606" s="68"/>
      <c r="CM6606" s="41"/>
      <c r="CN6606" s="41"/>
      <c r="CO6606" s="39"/>
      <c r="CP6606" s="78"/>
    </row>
    <row r="6607" spans="1:94" s="38" customFormat="1" x14ac:dyDescent="0.25">
      <c r="A6607" s="38">
        <v>6604</v>
      </c>
      <c r="F6607" s="39"/>
      <c r="Q6607" s="39"/>
      <c r="R6607" s="40"/>
      <c r="S6607" s="40"/>
      <c r="T6607" s="39"/>
      <c r="AG6607" s="110"/>
      <c r="AH6607" s="94"/>
      <c r="AJ6607" s="97"/>
      <c r="AL6607" s="39"/>
      <c r="AP6607" s="39"/>
      <c r="AQ6607" s="77"/>
      <c r="AR6607" s="94"/>
      <c r="AT6607" s="97"/>
      <c r="BB6607" s="79"/>
      <c r="BC6607" s="94"/>
      <c r="BE6607" s="97"/>
      <c r="BF6607" s="98"/>
      <c r="BG6607" s="40"/>
      <c r="BK6607" s="40"/>
      <c r="BL6607" s="79"/>
      <c r="BM6607" s="94"/>
      <c r="BO6607" s="97"/>
      <c r="BQ6607" s="40"/>
      <c r="BR6607" s="94"/>
      <c r="BS6607" s="94"/>
      <c r="BT6607" s="94"/>
      <c r="BU6607" s="40"/>
      <c r="BV6607" s="82"/>
      <c r="BW6607" s="94"/>
      <c r="BX6607" s="48"/>
      <c r="BY6607" s="97"/>
      <c r="BZ6607" s="48"/>
      <c r="CA6607" s="40"/>
      <c r="CB6607" s="94"/>
      <c r="CC6607" s="94"/>
      <c r="CD6607" s="94"/>
      <c r="CE6607" s="40"/>
      <c r="CF6607" s="73"/>
      <c r="CG6607" s="41"/>
      <c r="CH6607" s="41"/>
      <c r="CI6607" s="41"/>
      <c r="CJ6607" s="41"/>
      <c r="CK6607" s="41"/>
      <c r="CL6607" s="68"/>
      <c r="CM6607" s="41"/>
      <c r="CN6607" s="41"/>
      <c r="CO6607" s="39"/>
      <c r="CP6607" s="78"/>
    </row>
    <row r="6608" spans="1:94" s="38" customFormat="1" x14ac:dyDescent="0.25">
      <c r="A6608" s="38">
        <v>6605</v>
      </c>
      <c r="F6608" s="39"/>
      <c r="Q6608" s="39"/>
      <c r="R6608" s="40"/>
      <c r="S6608" s="40"/>
      <c r="T6608" s="39"/>
      <c r="AG6608" s="110"/>
      <c r="AH6608" s="94"/>
      <c r="AJ6608" s="97"/>
      <c r="AL6608" s="39"/>
      <c r="AP6608" s="39"/>
      <c r="AQ6608" s="77"/>
      <c r="AR6608" s="94"/>
      <c r="AT6608" s="97"/>
      <c r="BB6608" s="79"/>
      <c r="BC6608" s="94"/>
      <c r="BE6608" s="97"/>
      <c r="BF6608" s="98"/>
      <c r="BG6608" s="40"/>
      <c r="BK6608" s="40"/>
      <c r="BL6608" s="79"/>
      <c r="BM6608" s="94"/>
      <c r="BO6608" s="97"/>
      <c r="BQ6608" s="40"/>
      <c r="BR6608" s="94"/>
      <c r="BS6608" s="94"/>
      <c r="BT6608" s="94"/>
      <c r="BU6608" s="40"/>
      <c r="BV6608" s="82"/>
      <c r="BW6608" s="94"/>
      <c r="BX6608" s="48"/>
      <c r="BY6608" s="97"/>
      <c r="BZ6608" s="48"/>
      <c r="CA6608" s="40"/>
      <c r="CB6608" s="94"/>
      <c r="CC6608" s="94"/>
      <c r="CD6608" s="94"/>
      <c r="CE6608" s="40"/>
      <c r="CF6608" s="73"/>
      <c r="CG6608" s="41"/>
      <c r="CH6608" s="41"/>
      <c r="CI6608" s="41"/>
      <c r="CJ6608" s="41"/>
      <c r="CK6608" s="41"/>
      <c r="CL6608" s="68"/>
      <c r="CM6608" s="41"/>
      <c r="CN6608" s="41"/>
      <c r="CO6608" s="39"/>
      <c r="CP6608" s="78"/>
    </row>
    <row r="6609" spans="1:94" s="38" customFormat="1" x14ac:dyDescent="0.25">
      <c r="A6609" s="38">
        <v>6606</v>
      </c>
      <c r="F6609" s="39"/>
      <c r="Q6609" s="39"/>
      <c r="R6609" s="40"/>
      <c r="S6609" s="40"/>
      <c r="T6609" s="39"/>
      <c r="AG6609" s="110"/>
      <c r="AH6609" s="94"/>
      <c r="AJ6609" s="97"/>
      <c r="AL6609" s="39"/>
      <c r="AP6609" s="39"/>
      <c r="AQ6609" s="77"/>
      <c r="AR6609" s="94"/>
      <c r="AT6609" s="97"/>
      <c r="BB6609" s="79"/>
      <c r="BC6609" s="94"/>
      <c r="BE6609" s="97"/>
      <c r="BF6609" s="98"/>
      <c r="BG6609" s="40"/>
      <c r="BK6609" s="40"/>
      <c r="BL6609" s="79"/>
      <c r="BM6609" s="94"/>
      <c r="BO6609" s="97"/>
      <c r="BQ6609" s="40"/>
      <c r="BR6609" s="94"/>
      <c r="BS6609" s="94"/>
      <c r="BT6609" s="94"/>
      <c r="BU6609" s="40"/>
      <c r="BV6609" s="82"/>
      <c r="BW6609" s="94"/>
      <c r="BX6609" s="48"/>
      <c r="BY6609" s="97"/>
      <c r="BZ6609" s="48"/>
      <c r="CA6609" s="40"/>
      <c r="CB6609" s="94"/>
      <c r="CC6609" s="94"/>
      <c r="CD6609" s="94"/>
      <c r="CE6609" s="40"/>
      <c r="CF6609" s="73"/>
      <c r="CG6609" s="41"/>
      <c r="CH6609" s="41"/>
      <c r="CI6609" s="41"/>
      <c r="CJ6609" s="41"/>
      <c r="CK6609" s="41"/>
      <c r="CL6609" s="68"/>
      <c r="CM6609" s="41"/>
      <c r="CN6609" s="41"/>
      <c r="CO6609" s="39"/>
      <c r="CP6609" s="78"/>
    </row>
    <row r="6610" spans="1:94" s="38" customFormat="1" x14ac:dyDescent="0.25">
      <c r="A6610" s="38">
        <v>6607</v>
      </c>
      <c r="F6610" s="39"/>
      <c r="Q6610" s="39"/>
      <c r="R6610" s="40"/>
      <c r="S6610" s="40"/>
      <c r="T6610" s="39"/>
      <c r="AG6610" s="110"/>
      <c r="AH6610" s="94"/>
      <c r="AJ6610" s="97"/>
      <c r="AL6610" s="39"/>
      <c r="AP6610" s="39"/>
      <c r="AQ6610" s="77"/>
      <c r="AR6610" s="94"/>
      <c r="AT6610" s="97"/>
      <c r="BB6610" s="79"/>
      <c r="BC6610" s="94"/>
      <c r="BE6610" s="97"/>
      <c r="BF6610" s="98"/>
      <c r="BG6610" s="40"/>
      <c r="BK6610" s="40"/>
      <c r="BL6610" s="79"/>
      <c r="BM6610" s="94"/>
      <c r="BO6610" s="97"/>
      <c r="BQ6610" s="40"/>
      <c r="BR6610" s="94"/>
      <c r="BS6610" s="94"/>
      <c r="BT6610" s="94"/>
      <c r="BU6610" s="40"/>
      <c r="BV6610" s="82"/>
      <c r="BW6610" s="94"/>
      <c r="BX6610" s="48"/>
      <c r="BY6610" s="97"/>
      <c r="BZ6610" s="48"/>
      <c r="CA6610" s="40"/>
      <c r="CB6610" s="94"/>
      <c r="CC6610" s="94"/>
      <c r="CD6610" s="94"/>
      <c r="CE6610" s="40"/>
      <c r="CF6610" s="73"/>
      <c r="CG6610" s="41"/>
      <c r="CH6610" s="41"/>
      <c r="CI6610" s="41"/>
      <c r="CJ6610" s="41"/>
      <c r="CK6610" s="41"/>
      <c r="CL6610" s="68"/>
      <c r="CM6610" s="41"/>
      <c r="CN6610" s="41"/>
      <c r="CO6610" s="39"/>
      <c r="CP6610" s="78"/>
    </row>
    <row r="6611" spans="1:94" s="38" customFormat="1" x14ac:dyDescent="0.25">
      <c r="A6611" s="38">
        <v>6608</v>
      </c>
      <c r="F6611" s="39"/>
      <c r="Q6611" s="39"/>
      <c r="R6611" s="40"/>
      <c r="S6611" s="40"/>
      <c r="T6611" s="39"/>
      <c r="AG6611" s="110"/>
      <c r="AH6611" s="94"/>
      <c r="AJ6611" s="97"/>
      <c r="AL6611" s="39"/>
      <c r="AP6611" s="39"/>
      <c r="AQ6611" s="77"/>
      <c r="AR6611" s="94"/>
      <c r="AT6611" s="97"/>
      <c r="BB6611" s="79"/>
      <c r="BC6611" s="94"/>
      <c r="BE6611" s="97"/>
      <c r="BF6611" s="98"/>
      <c r="BG6611" s="40"/>
      <c r="BK6611" s="40"/>
      <c r="BL6611" s="79"/>
      <c r="BM6611" s="94"/>
      <c r="BO6611" s="97"/>
      <c r="BQ6611" s="40"/>
      <c r="BR6611" s="94"/>
      <c r="BS6611" s="94"/>
      <c r="BT6611" s="94"/>
      <c r="BU6611" s="40"/>
      <c r="BV6611" s="82"/>
      <c r="BW6611" s="94"/>
      <c r="BX6611" s="48"/>
      <c r="BY6611" s="97"/>
      <c r="BZ6611" s="48"/>
      <c r="CA6611" s="40"/>
      <c r="CB6611" s="94"/>
      <c r="CC6611" s="94"/>
      <c r="CD6611" s="94"/>
      <c r="CE6611" s="40"/>
      <c r="CF6611" s="73"/>
      <c r="CG6611" s="41"/>
      <c r="CH6611" s="41"/>
      <c r="CI6611" s="41"/>
      <c r="CJ6611" s="41"/>
      <c r="CK6611" s="41"/>
      <c r="CL6611" s="68"/>
      <c r="CM6611" s="41"/>
      <c r="CN6611" s="41"/>
      <c r="CO6611" s="39"/>
      <c r="CP6611" s="78"/>
    </row>
    <row r="6612" spans="1:94" s="38" customFormat="1" x14ac:dyDescent="0.25">
      <c r="A6612" s="38">
        <v>6609</v>
      </c>
      <c r="F6612" s="39"/>
      <c r="Q6612" s="39"/>
      <c r="R6612" s="40"/>
      <c r="S6612" s="40"/>
      <c r="T6612" s="39"/>
      <c r="AG6612" s="110"/>
      <c r="AH6612" s="94"/>
      <c r="AJ6612" s="97"/>
      <c r="AL6612" s="39"/>
      <c r="AP6612" s="39"/>
      <c r="AQ6612" s="77"/>
      <c r="AR6612" s="94"/>
      <c r="AT6612" s="97"/>
      <c r="BB6612" s="79"/>
      <c r="BC6612" s="94"/>
      <c r="BE6612" s="97"/>
      <c r="BF6612" s="98"/>
      <c r="BG6612" s="40"/>
      <c r="BK6612" s="40"/>
      <c r="BL6612" s="79"/>
      <c r="BM6612" s="94"/>
      <c r="BO6612" s="97"/>
      <c r="BQ6612" s="40"/>
      <c r="BR6612" s="94"/>
      <c r="BS6612" s="94"/>
      <c r="BT6612" s="94"/>
      <c r="BU6612" s="40"/>
      <c r="BV6612" s="82"/>
      <c r="BW6612" s="94"/>
      <c r="BX6612" s="48"/>
      <c r="BY6612" s="97"/>
      <c r="BZ6612" s="48"/>
      <c r="CA6612" s="40"/>
      <c r="CB6612" s="94"/>
      <c r="CC6612" s="94"/>
      <c r="CD6612" s="94"/>
      <c r="CE6612" s="40"/>
      <c r="CF6612" s="73"/>
      <c r="CG6612" s="41"/>
      <c r="CH6612" s="41"/>
      <c r="CI6612" s="41"/>
      <c r="CJ6612" s="41"/>
      <c r="CK6612" s="41"/>
      <c r="CL6612" s="68"/>
      <c r="CM6612" s="41"/>
      <c r="CN6612" s="41"/>
      <c r="CO6612" s="39"/>
      <c r="CP6612" s="78"/>
    </row>
    <row r="6613" spans="1:94" s="38" customFormat="1" x14ac:dyDescent="0.25">
      <c r="A6613" s="38">
        <v>6610</v>
      </c>
      <c r="F6613" s="39"/>
      <c r="Q6613" s="39"/>
      <c r="R6613" s="40"/>
      <c r="S6613" s="40"/>
      <c r="T6613" s="39"/>
      <c r="AG6613" s="110"/>
      <c r="AH6613" s="94"/>
      <c r="AJ6613" s="97"/>
      <c r="AL6613" s="39"/>
      <c r="AP6613" s="39"/>
      <c r="AQ6613" s="77"/>
      <c r="AR6613" s="94"/>
      <c r="AT6613" s="97"/>
      <c r="BB6613" s="79"/>
      <c r="BC6613" s="94"/>
      <c r="BE6613" s="97"/>
      <c r="BF6613" s="98"/>
      <c r="BG6613" s="40"/>
      <c r="BK6613" s="40"/>
      <c r="BL6613" s="79"/>
      <c r="BM6613" s="94"/>
      <c r="BO6613" s="97"/>
      <c r="BQ6613" s="40"/>
      <c r="BR6613" s="94"/>
      <c r="BS6613" s="94"/>
      <c r="BT6613" s="94"/>
      <c r="BU6613" s="40"/>
      <c r="BV6613" s="82"/>
      <c r="BW6613" s="94"/>
      <c r="BX6613" s="48"/>
      <c r="BY6613" s="97"/>
      <c r="BZ6613" s="48"/>
      <c r="CA6613" s="40"/>
      <c r="CB6613" s="94"/>
      <c r="CC6613" s="94"/>
      <c r="CD6613" s="94"/>
      <c r="CE6613" s="40"/>
      <c r="CF6613" s="73"/>
      <c r="CG6613" s="41"/>
      <c r="CH6613" s="41"/>
      <c r="CI6613" s="41"/>
      <c r="CJ6613" s="41"/>
      <c r="CK6613" s="41"/>
      <c r="CL6613" s="68"/>
      <c r="CM6613" s="41"/>
      <c r="CN6613" s="41"/>
      <c r="CO6613" s="39"/>
      <c r="CP6613" s="78"/>
    </row>
    <row r="6614" spans="1:94" s="38" customFormat="1" x14ac:dyDescent="0.25">
      <c r="A6614" s="38">
        <v>6611</v>
      </c>
      <c r="F6614" s="39"/>
      <c r="Q6614" s="39"/>
      <c r="R6614" s="40"/>
      <c r="S6614" s="40"/>
      <c r="T6614" s="39"/>
      <c r="AG6614" s="110"/>
      <c r="AH6614" s="94"/>
      <c r="AJ6614" s="97"/>
      <c r="AL6614" s="39"/>
      <c r="AP6614" s="39"/>
      <c r="AQ6614" s="77"/>
      <c r="AR6614" s="94"/>
      <c r="AT6614" s="97"/>
      <c r="BB6614" s="79"/>
      <c r="BC6614" s="94"/>
      <c r="BE6614" s="97"/>
      <c r="BF6614" s="98"/>
      <c r="BG6614" s="40"/>
      <c r="BK6614" s="40"/>
      <c r="BL6614" s="79"/>
      <c r="BM6614" s="94"/>
      <c r="BO6614" s="97"/>
      <c r="BQ6614" s="40"/>
      <c r="BR6614" s="94"/>
      <c r="BS6614" s="94"/>
      <c r="BT6614" s="94"/>
      <c r="BU6614" s="40"/>
      <c r="BV6614" s="82"/>
      <c r="BW6614" s="94"/>
      <c r="BX6614" s="48"/>
      <c r="BY6614" s="97"/>
      <c r="BZ6614" s="48"/>
      <c r="CA6614" s="40"/>
      <c r="CB6614" s="94"/>
      <c r="CC6614" s="94"/>
      <c r="CD6614" s="94"/>
      <c r="CE6614" s="40"/>
      <c r="CF6614" s="73"/>
      <c r="CG6614" s="41"/>
      <c r="CH6614" s="41"/>
      <c r="CI6614" s="41"/>
      <c r="CJ6614" s="41"/>
      <c r="CK6614" s="41"/>
      <c r="CL6614" s="68"/>
      <c r="CM6614" s="41"/>
      <c r="CN6614" s="41"/>
      <c r="CO6614" s="39"/>
      <c r="CP6614" s="78"/>
    </row>
    <row r="6615" spans="1:94" s="38" customFormat="1" x14ac:dyDescent="0.25">
      <c r="A6615" s="38">
        <v>6612</v>
      </c>
      <c r="F6615" s="39"/>
      <c r="Q6615" s="39"/>
      <c r="R6615" s="40"/>
      <c r="S6615" s="40"/>
      <c r="T6615" s="39"/>
      <c r="AG6615" s="110"/>
      <c r="AH6615" s="94"/>
      <c r="AJ6615" s="97"/>
      <c r="AL6615" s="39"/>
      <c r="AP6615" s="39"/>
      <c r="AQ6615" s="77"/>
      <c r="AR6615" s="94"/>
      <c r="AT6615" s="97"/>
      <c r="BB6615" s="79"/>
      <c r="BC6615" s="94"/>
      <c r="BE6615" s="97"/>
      <c r="BF6615" s="98"/>
      <c r="BG6615" s="40"/>
      <c r="BK6615" s="40"/>
      <c r="BL6615" s="79"/>
      <c r="BM6615" s="94"/>
      <c r="BO6615" s="97"/>
      <c r="BQ6615" s="40"/>
      <c r="BR6615" s="94"/>
      <c r="BS6615" s="94"/>
      <c r="BT6615" s="94"/>
      <c r="BU6615" s="40"/>
      <c r="BV6615" s="82"/>
      <c r="BW6615" s="94"/>
      <c r="BX6615" s="48"/>
      <c r="BY6615" s="97"/>
      <c r="BZ6615" s="48"/>
      <c r="CA6615" s="40"/>
      <c r="CB6615" s="94"/>
      <c r="CC6615" s="94"/>
      <c r="CD6615" s="94"/>
      <c r="CE6615" s="40"/>
      <c r="CF6615" s="73"/>
      <c r="CG6615" s="41"/>
      <c r="CH6615" s="41"/>
      <c r="CI6615" s="41"/>
      <c r="CJ6615" s="41"/>
      <c r="CK6615" s="41"/>
      <c r="CL6615" s="68"/>
      <c r="CM6615" s="41"/>
      <c r="CN6615" s="41"/>
      <c r="CO6615" s="39"/>
      <c r="CP6615" s="78"/>
    </row>
    <row r="6616" spans="1:94" s="38" customFormat="1" x14ac:dyDescent="0.25">
      <c r="A6616" s="38">
        <v>6613</v>
      </c>
      <c r="F6616" s="39"/>
      <c r="Q6616" s="39"/>
      <c r="R6616" s="40"/>
      <c r="S6616" s="40"/>
      <c r="T6616" s="39"/>
      <c r="AG6616" s="110"/>
      <c r="AH6616" s="94"/>
      <c r="AJ6616" s="97"/>
      <c r="AL6616" s="39"/>
      <c r="AP6616" s="39"/>
      <c r="AQ6616" s="77"/>
      <c r="AR6616" s="94"/>
      <c r="AT6616" s="97"/>
      <c r="BB6616" s="79"/>
      <c r="BC6616" s="94"/>
      <c r="BE6616" s="97"/>
      <c r="BF6616" s="98"/>
      <c r="BG6616" s="40"/>
      <c r="BK6616" s="40"/>
      <c r="BL6616" s="79"/>
      <c r="BM6616" s="94"/>
      <c r="BO6616" s="97"/>
      <c r="BQ6616" s="40"/>
      <c r="BR6616" s="94"/>
      <c r="BS6616" s="94"/>
      <c r="BT6616" s="94"/>
      <c r="BU6616" s="40"/>
      <c r="BV6616" s="82"/>
      <c r="BW6616" s="94"/>
      <c r="BX6616" s="48"/>
      <c r="BY6616" s="97"/>
      <c r="BZ6616" s="48"/>
      <c r="CA6616" s="40"/>
      <c r="CB6616" s="94"/>
      <c r="CC6616" s="94"/>
      <c r="CD6616" s="94"/>
      <c r="CE6616" s="40"/>
      <c r="CF6616" s="73"/>
      <c r="CG6616" s="41"/>
      <c r="CH6616" s="41"/>
      <c r="CI6616" s="41"/>
      <c r="CJ6616" s="41"/>
      <c r="CK6616" s="41"/>
      <c r="CL6616" s="68"/>
      <c r="CM6616" s="41"/>
      <c r="CN6616" s="41"/>
      <c r="CO6616" s="39"/>
      <c r="CP6616" s="78"/>
    </row>
    <row r="6617" spans="1:94" s="38" customFormat="1" x14ac:dyDescent="0.25">
      <c r="A6617" s="38">
        <v>6614</v>
      </c>
      <c r="F6617" s="39"/>
      <c r="Q6617" s="39"/>
      <c r="R6617" s="40"/>
      <c r="S6617" s="40"/>
      <c r="T6617" s="39"/>
      <c r="AG6617" s="110"/>
      <c r="AH6617" s="94"/>
      <c r="AJ6617" s="97"/>
      <c r="AL6617" s="39"/>
      <c r="AP6617" s="39"/>
      <c r="AQ6617" s="77"/>
      <c r="AR6617" s="94"/>
      <c r="AT6617" s="97"/>
      <c r="BB6617" s="79"/>
      <c r="BC6617" s="94"/>
      <c r="BE6617" s="97"/>
      <c r="BF6617" s="98"/>
      <c r="BG6617" s="40"/>
      <c r="BK6617" s="40"/>
      <c r="BL6617" s="79"/>
      <c r="BM6617" s="94"/>
      <c r="BO6617" s="97"/>
      <c r="BQ6617" s="40"/>
      <c r="BR6617" s="94"/>
      <c r="BS6617" s="94"/>
      <c r="BT6617" s="94"/>
      <c r="BU6617" s="40"/>
      <c r="BV6617" s="82"/>
      <c r="BW6617" s="94"/>
      <c r="BX6617" s="48"/>
      <c r="BY6617" s="97"/>
      <c r="BZ6617" s="48"/>
      <c r="CA6617" s="40"/>
      <c r="CB6617" s="94"/>
      <c r="CC6617" s="94"/>
      <c r="CD6617" s="94"/>
      <c r="CE6617" s="40"/>
      <c r="CF6617" s="73"/>
      <c r="CG6617" s="41"/>
      <c r="CH6617" s="41"/>
      <c r="CI6617" s="41"/>
      <c r="CJ6617" s="41"/>
      <c r="CK6617" s="41"/>
      <c r="CL6617" s="68"/>
      <c r="CM6617" s="41"/>
      <c r="CN6617" s="41"/>
      <c r="CO6617" s="39"/>
      <c r="CP6617" s="78"/>
    </row>
    <row r="6618" spans="1:94" s="38" customFormat="1" x14ac:dyDescent="0.25">
      <c r="A6618" s="38">
        <v>6615</v>
      </c>
      <c r="F6618" s="39"/>
      <c r="Q6618" s="39"/>
      <c r="R6618" s="40"/>
      <c r="S6618" s="40"/>
      <c r="T6618" s="39"/>
      <c r="AG6618" s="110"/>
      <c r="AH6618" s="94"/>
      <c r="AJ6618" s="97"/>
      <c r="AL6618" s="39"/>
      <c r="AP6618" s="39"/>
      <c r="AQ6618" s="77"/>
      <c r="AR6618" s="94"/>
      <c r="AT6618" s="97"/>
      <c r="BB6618" s="79"/>
      <c r="BC6618" s="94"/>
      <c r="BE6618" s="97"/>
      <c r="BF6618" s="98"/>
      <c r="BG6618" s="40"/>
      <c r="BK6618" s="40"/>
      <c r="BL6618" s="79"/>
      <c r="BM6618" s="94"/>
      <c r="BO6618" s="97"/>
      <c r="BQ6618" s="40"/>
      <c r="BR6618" s="94"/>
      <c r="BS6618" s="94"/>
      <c r="BT6618" s="94"/>
      <c r="BU6618" s="40"/>
      <c r="BV6618" s="82"/>
      <c r="BW6618" s="94"/>
      <c r="BX6618" s="48"/>
      <c r="BY6618" s="97"/>
      <c r="BZ6618" s="48"/>
      <c r="CA6618" s="40"/>
      <c r="CB6618" s="94"/>
      <c r="CC6618" s="94"/>
      <c r="CD6618" s="94"/>
      <c r="CE6618" s="40"/>
      <c r="CF6618" s="73"/>
      <c r="CG6618" s="41"/>
      <c r="CH6618" s="41"/>
      <c r="CI6618" s="41"/>
      <c r="CJ6618" s="41"/>
      <c r="CK6618" s="41"/>
      <c r="CL6618" s="68"/>
      <c r="CM6618" s="41"/>
      <c r="CN6618" s="41"/>
      <c r="CO6618" s="39"/>
      <c r="CP6618" s="78"/>
    </row>
    <row r="6619" spans="1:94" s="38" customFormat="1" x14ac:dyDescent="0.25">
      <c r="A6619" s="38">
        <v>6616</v>
      </c>
      <c r="F6619" s="39"/>
      <c r="Q6619" s="39"/>
      <c r="R6619" s="40"/>
      <c r="S6619" s="40"/>
      <c r="T6619" s="39"/>
      <c r="AG6619" s="110"/>
      <c r="AH6619" s="94"/>
      <c r="AJ6619" s="97"/>
      <c r="AL6619" s="39"/>
      <c r="AP6619" s="39"/>
      <c r="AQ6619" s="77"/>
      <c r="AR6619" s="94"/>
      <c r="AT6619" s="97"/>
      <c r="BB6619" s="79"/>
      <c r="BC6619" s="94"/>
      <c r="BE6619" s="97"/>
      <c r="BF6619" s="98"/>
      <c r="BG6619" s="40"/>
      <c r="BK6619" s="40"/>
      <c r="BL6619" s="79"/>
      <c r="BM6619" s="94"/>
      <c r="BO6619" s="97"/>
      <c r="BQ6619" s="40"/>
      <c r="BR6619" s="94"/>
      <c r="BS6619" s="94"/>
      <c r="BT6619" s="94"/>
      <c r="BU6619" s="40"/>
      <c r="BV6619" s="82"/>
      <c r="BW6619" s="94"/>
      <c r="BX6619" s="48"/>
      <c r="BY6619" s="97"/>
      <c r="BZ6619" s="48"/>
      <c r="CA6619" s="40"/>
      <c r="CB6619" s="94"/>
      <c r="CC6619" s="94"/>
      <c r="CD6619" s="94"/>
      <c r="CE6619" s="40"/>
      <c r="CF6619" s="73"/>
      <c r="CG6619" s="41"/>
      <c r="CH6619" s="41"/>
      <c r="CI6619" s="41"/>
      <c r="CJ6619" s="41"/>
      <c r="CK6619" s="41"/>
      <c r="CL6619" s="68"/>
      <c r="CM6619" s="41"/>
      <c r="CN6619" s="41"/>
      <c r="CO6619" s="39"/>
      <c r="CP6619" s="78"/>
    </row>
    <row r="6620" spans="1:94" s="38" customFormat="1" x14ac:dyDescent="0.25">
      <c r="A6620" s="38">
        <v>6617</v>
      </c>
      <c r="F6620" s="39"/>
      <c r="Q6620" s="39"/>
      <c r="R6620" s="40"/>
      <c r="S6620" s="40"/>
      <c r="T6620" s="39"/>
      <c r="AG6620" s="110"/>
      <c r="AH6620" s="94"/>
      <c r="AJ6620" s="97"/>
      <c r="AL6620" s="39"/>
      <c r="AP6620" s="39"/>
      <c r="AQ6620" s="77"/>
      <c r="AR6620" s="94"/>
      <c r="AT6620" s="97"/>
      <c r="BB6620" s="79"/>
      <c r="BC6620" s="94"/>
      <c r="BE6620" s="97"/>
      <c r="BF6620" s="98"/>
      <c r="BG6620" s="40"/>
      <c r="BK6620" s="40"/>
      <c r="BL6620" s="79"/>
      <c r="BM6620" s="94"/>
      <c r="BO6620" s="97"/>
      <c r="BQ6620" s="40"/>
      <c r="BR6620" s="94"/>
      <c r="BS6620" s="94"/>
      <c r="BT6620" s="94"/>
      <c r="BU6620" s="40"/>
      <c r="BV6620" s="82"/>
      <c r="BW6620" s="94"/>
      <c r="BX6620" s="48"/>
      <c r="BY6620" s="97"/>
      <c r="BZ6620" s="48"/>
      <c r="CA6620" s="40"/>
      <c r="CB6620" s="94"/>
      <c r="CC6620" s="94"/>
      <c r="CD6620" s="94"/>
      <c r="CE6620" s="40"/>
      <c r="CF6620" s="73"/>
      <c r="CG6620" s="41"/>
      <c r="CH6620" s="41"/>
      <c r="CI6620" s="41"/>
      <c r="CJ6620" s="41"/>
      <c r="CK6620" s="41"/>
      <c r="CL6620" s="68"/>
      <c r="CM6620" s="41"/>
      <c r="CN6620" s="41"/>
      <c r="CO6620" s="39"/>
      <c r="CP6620" s="78"/>
    </row>
    <row r="6621" spans="1:94" s="38" customFormat="1" x14ac:dyDescent="0.25">
      <c r="A6621" s="38">
        <v>6618</v>
      </c>
      <c r="F6621" s="39"/>
      <c r="Q6621" s="39"/>
      <c r="R6621" s="40"/>
      <c r="S6621" s="40"/>
      <c r="T6621" s="39"/>
      <c r="AG6621" s="110"/>
      <c r="AH6621" s="94"/>
      <c r="AJ6621" s="97"/>
      <c r="AL6621" s="39"/>
      <c r="AP6621" s="39"/>
      <c r="AQ6621" s="77"/>
      <c r="AR6621" s="94"/>
      <c r="AT6621" s="97"/>
      <c r="BB6621" s="79"/>
      <c r="BC6621" s="94"/>
      <c r="BE6621" s="97"/>
      <c r="BF6621" s="98"/>
      <c r="BG6621" s="40"/>
      <c r="BK6621" s="40"/>
      <c r="BL6621" s="79"/>
      <c r="BM6621" s="94"/>
      <c r="BO6621" s="97"/>
      <c r="BQ6621" s="40"/>
      <c r="BR6621" s="94"/>
      <c r="BS6621" s="94"/>
      <c r="BT6621" s="94"/>
      <c r="BU6621" s="40"/>
      <c r="BV6621" s="82"/>
      <c r="BW6621" s="94"/>
      <c r="BX6621" s="48"/>
      <c r="BY6621" s="97"/>
      <c r="BZ6621" s="48"/>
      <c r="CA6621" s="40"/>
      <c r="CB6621" s="94"/>
      <c r="CC6621" s="94"/>
      <c r="CD6621" s="94"/>
      <c r="CE6621" s="40"/>
      <c r="CF6621" s="73"/>
      <c r="CG6621" s="41"/>
      <c r="CH6621" s="41"/>
      <c r="CI6621" s="41"/>
      <c r="CJ6621" s="41"/>
      <c r="CK6621" s="41"/>
      <c r="CL6621" s="68"/>
      <c r="CM6621" s="41"/>
      <c r="CN6621" s="41"/>
      <c r="CO6621" s="39"/>
      <c r="CP6621" s="78"/>
    </row>
    <row r="6622" spans="1:94" s="38" customFormat="1" x14ac:dyDescent="0.25">
      <c r="A6622" s="38">
        <v>6619</v>
      </c>
      <c r="F6622" s="39"/>
      <c r="Q6622" s="39"/>
      <c r="R6622" s="40"/>
      <c r="S6622" s="40"/>
      <c r="T6622" s="39"/>
      <c r="AG6622" s="110"/>
      <c r="AH6622" s="94"/>
      <c r="AJ6622" s="97"/>
      <c r="AL6622" s="39"/>
      <c r="AP6622" s="39"/>
      <c r="AQ6622" s="77"/>
      <c r="AR6622" s="94"/>
      <c r="AT6622" s="97"/>
      <c r="BB6622" s="79"/>
      <c r="BC6622" s="94"/>
      <c r="BE6622" s="97"/>
      <c r="BF6622" s="98"/>
      <c r="BG6622" s="40"/>
      <c r="BK6622" s="40"/>
      <c r="BL6622" s="79"/>
      <c r="BM6622" s="94"/>
      <c r="BO6622" s="97"/>
      <c r="BQ6622" s="40"/>
      <c r="BR6622" s="94"/>
      <c r="BS6622" s="94"/>
      <c r="BT6622" s="94"/>
      <c r="BU6622" s="40"/>
      <c r="BV6622" s="82"/>
      <c r="BW6622" s="94"/>
      <c r="BX6622" s="48"/>
      <c r="BY6622" s="97"/>
      <c r="BZ6622" s="48"/>
      <c r="CA6622" s="40"/>
      <c r="CB6622" s="94"/>
      <c r="CC6622" s="94"/>
      <c r="CD6622" s="94"/>
      <c r="CE6622" s="40"/>
      <c r="CF6622" s="73"/>
      <c r="CG6622" s="41"/>
      <c r="CH6622" s="41"/>
      <c r="CI6622" s="41"/>
      <c r="CJ6622" s="41"/>
      <c r="CK6622" s="41"/>
      <c r="CL6622" s="68"/>
      <c r="CM6622" s="41"/>
      <c r="CN6622" s="41"/>
      <c r="CO6622" s="39"/>
      <c r="CP6622" s="78"/>
    </row>
    <row r="6623" spans="1:94" s="38" customFormat="1" x14ac:dyDescent="0.25">
      <c r="A6623" s="38">
        <v>6620</v>
      </c>
      <c r="F6623" s="39"/>
      <c r="Q6623" s="39"/>
      <c r="R6623" s="40"/>
      <c r="S6623" s="40"/>
      <c r="T6623" s="39"/>
      <c r="AG6623" s="110"/>
      <c r="AH6623" s="94"/>
      <c r="AJ6623" s="97"/>
      <c r="AL6623" s="39"/>
      <c r="AP6623" s="39"/>
      <c r="AQ6623" s="77"/>
      <c r="AR6623" s="94"/>
      <c r="AT6623" s="97"/>
      <c r="BB6623" s="79"/>
      <c r="BC6623" s="94"/>
      <c r="BE6623" s="97"/>
      <c r="BF6623" s="98"/>
      <c r="BG6623" s="40"/>
      <c r="BK6623" s="40"/>
      <c r="BL6623" s="79"/>
      <c r="BM6623" s="94"/>
      <c r="BO6623" s="97"/>
      <c r="BQ6623" s="40"/>
      <c r="BR6623" s="94"/>
      <c r="BS6623" s="94"/>
      <c r="BT6623" s="94"/>
      <c r="BU6623" s="40"/>
      <c r="BV6623" s="82"/>
      <c r="BW6623" s="94"/>
      <c r="BX6623" s="48"/>
      <c r="BY6623" s="97"/>
      <c r="BZ6623" s="48"/>
      <c r="CA6623" s="40"/>
      <c r="CB6623" s="94"/>
      <c r="CC6623" s="94"/>
      <c r="CD6623" s="94"/>
      <c r="CE6623" s="40"/>
      <c r="CF6623" s="73"/>
      <c r="CG6623" s="41"/>
      <c r="CH6623" s="41"/>
      <c r="CI6623" s="41"/>
      <c r="CJ6623" s="41"/>
      <c r="CK6623" s="41"/>
      <c r="CL6623" s="68"/>
      <c r="CM6623" s="41"/>
      <c r="CN6623" s="41"/>
      <c r="CO6623" s="39"/>
      <c r="CP6623" s="78"/>
    </row>
    <row r="6624" spans="1:94" s="38" customFormat="1" x14ac:dyDescent="0.25">
      <c r="A6624" s="38">
        <v>6621</v>
      </c>
      <c r="F6624" s="39"/>
      <c r="Q6624" s="39"/>
      <c r="R6624" s="40"/>
      <c r="S6624" s="40"/>
      <c r="T6624" s="39"/>
      <c r="AG6624" s="110"/>
      <c r="AH6624" s="94"/>
      <c r="AJ6624" s="97"/>
      <c r="AL6624" s="39"/>
      <c r="AP6624" s="39"/>
      <c r="AQ6624" s="77"/>
      <c r="AR6624" s="94"/>
      <c r="AT6624" s="97"/>
      <c r="BB6624" s="79"/>
      <c r="BC6624" s="94"/>
      <c r="BE6624" s="97"/>
      <c r="BF6624" s="98"/>
      <c r="BG6624" s="40"/>
      <c r="BK6624" s="40"/>
      <c r="BL6624" s="79"/>
      <c r="BM6624" s="94"/>
      <c r="BO6624" s="97"/>
      <c r="BQ6624" s="40"/>
      <c r="BR6624" s="94"/>
      <c r="BS6624" s="94"/>
      <c r="BT6624" s="94"/>
      <c r="BU6624" s="40"/>
      <c r="BV6624" s="82"/>
      <c r="BW6624" s="94"/>
      <c r="BX6624" s="48"/>
      <c r="BY6624" s="97"/>
      <c r="BZ6624" s="48"/>
      <c r="CA6624" s="40"/>
      <c r="CB6624" s="94"/>
      <c r="CC6624" s="94"/>
      <c r="CD6624" s="94"/>
      <c r="CE6624" s="40"/>
      <c r="CF6624" s="73"/>
      <c r="CG6624" s="41"/>
      <c r="CH6624" s="41"/>
      <c r="CI6624" s="41"/>
      <c r="CJ6624" s="41"/>
      <c r="CK6624" s="41"/>
      <c r="CL6624" s="68"/>
      <c r="CM6624" s="41"/>
      <c r="CN6624" s="41"/>
      <c r="CO6624" s="39"/>
      <c r="CP6624" s="78"/>
    </row>
    <row r="6625" spans="1:94" s="38" customFormat="1" x14ac:dyDescent="0.25">
      <c r="A6625" s="38">
        <v>6622</v>
      </c>
      <c r="F6625" s="39"/>
      <c r="Q6625" s="39"/>
      <c r="R6625" s="40"/>
      <c r="S6625" s="40"/>
      <c r="T6625" s="39"/>
      <c r="AG6625" s="110"/>
      <c r="AH6625" s="94"/>
      <c r="AJ6625" s="97"/>
      <c r="AL6625" s="39"/>
      <c r="AP6625" s="39"/>
      <c r="AQ6625" s="77"/>
      <c r="AR6625" s="94"/>
      <c r="AT6625" s="97"/>
      <c r="BB6625" s="79"/>
      <c r="BC6625" s="94"/>
      <c r="BE6625" s="97"/>
      <c r="BF6625" s="98"/>
      <c r="BG6625" s="40"/>
      <c r="BK6625" s="40"/>
      <c r="BL6625" s="79"/>
      <c r="BM6625" s="94"/>
      <c r="BO6625" s="97"/>
      <c r="BQ6625" s="40"/>
      <c r="BR6625" s="94"/>
      <c r="BS6625" s="94"/>
      <c r="BT6625" s="94"/>
      <c r="BU6625" s="40"/>
      <c r="BV6625" s="82"/>
      <c r="BW6625" s="94"/>
      <c r="BX6625" s="48"/>
      <c r="BY6625" s="97"/>
      <c r="BZ6625" s="48"/>
      <c r="CA6625" s="40"/>
      <c r="CB6625" s="94"/>
      <c r="CC6625" s="94"/>
      <c r="CD6625" s="94"/>
      <c r="CE6625" s="40"/>
      <c r="CF6625" s="73"/>
      <c r="CG6625" s="41"/>
      <c r="CH6625" s="41"/>
      <c r="CI6625" s="41"/>
      <c r="CJ6625" s="41"/>
      <c r="CK6625" s="41"/>
      <c r="CL6625" s="68"/>
      <c r="CM6625" s="41"/>
      <c r="CN6625" s="41"/>
      <c r="CO6625" s="39"/>
      <c r="CP6625" s="78"/>
    </row>
    <row r="6626" spans="1:94" s="38" customFormat="1" x14ac:dyDescent="0.25">
      <c r="A6626" s="38">
        <v>6623</v>
      </c>
      <c r="F6626" s="39"/>
      <c r="Q6626" s="39"/>
      <c r="R6626" s="40"/>
      <c r="S6626" s="40"/>
      <c r="T6626" s="39"/>
      <c r="AG6626" s="110"/>
      <c r="AH6626" s="94"/>
      <c r="AJ6626" s="97"/>
      <c r="AL6626" s="39"/>
      <c r="AP6626" s="39"/>
      <c r="AQ6626" s="77"/>
      <c r="AR6626" s="94"/>
      <c r="AT6626" s="97"/>
      <c r="BB6626" s="79"/>
      <c r="BC6626" s="94"/>
      <c r="BE6626" s="97"/>
      <c r="BF6626" s="98"/>
      <c r="BG6626" s="40"/>
      <c r="BK6626" s="40"/>
      <c r="BL6626" s="79"/>
      <c r="BM6626" s="94"/>
      <c r="BO6626" s="97"/>
      <c r="BQ6626" s="40"/>
      <c r="BR6626" s="94"/>
      <c r="BS6626" s="94"/>
      <c r="BT6626" s="94"/>
      <c r="BU6626" s="40"/>
      <c r="BV6626" s="82"/>
      <c r="BW6626" s="94"/>
      <c r="BX6626" s="48"/>
      <c r="BY6626" s="97"/>
      <c r="BZ6626" s="48"/>
      <c r="CA6626" s="40"/>
      <c r="CB6626" s="94"/>
      <c r="CC6626" s="94"/>
      <c r="CD6626" s="94"/>
      <c r="CE6626" s="40"/>
      <c r="CF6626" s="73"/>
      <c r="CG6626" s="41"/>
      <c r="CH6626" s="41"/>
      <c r="CI6626" s="41"/>
      <c r="CJ6626" s="41"/>
      <c r="CK6626" s="41"/>
      <c r="CL6626" s="68"/>
      <c r="CM6626" s="41"/>
      <c r="CN6626" s="41"/>
      <c r="CO6626" s="39"/>
      <c r="CP6626" s="78"/>
    </row>
    <row r="6627" spans="1:94" s="38" customFormat="1" x14ac:dyDescent="0.25">
      <c r="A6627" s="38">
        <v>6624</v>
      </c>
      <c r="F6627" s="39"/>
      <c r="Q6627" s="39"/>
      <c r="R6627" s="40"/>
      <c r="S6627" s="40"/>
      <c r="T6627" s="39"/>
      <c r="AG6627" s="110"/>
      <c r="AH6627" s="94"/>
      <c r="AJ6627" s="97"/>
      <c r="AL6627" s="39"/>
      <c r="AP6627" s="39"/>
      <c r="AQ6627" s="77"/>
      <c r="AR6627" s="94"/>
      <c r="AT6627" s="97"/>
      <c r="BB6627" s="79"/>
      <c r="BC6627" s="94"/>
      <c r="BE6627" s="97"/>
      <c r="BF6627" s="98"/>
      <c r="BG6627" s="40"/>
      <c r="BK6627" s="40"/>
      <c r="BL6627" s="79"/>
      <c r="BM6627" s="94"/>
      <c r="BO6627" s="97"/>
      <c r="BQ6627" s="40"/>
      <c r="BR6627" s="94"/>
      <c r="BS6627" s="94"/>
      <c r="BT6627" s="94"/>
      <c r="BU6627" s="40"/>
      <c r="BV6627" s="82"/>
      <c r="BW6627" s="94"/>
      <c r="BX6627" s="48"/>
      <c r="BY6627" s="97"/>
      <c r="BZ6627" s="48"/>
      <c r="CA6627" s="40"/>
      <c r="CB6627" s="94"/>
      <c r="CC6627" s="94"/>
      <c r="CD6627" s="94"/>
      <c r="CE6627" s="40"/>
      <c r="CF6627" s="73"/>
      <c r="CG6627" s="41"/>
      <c r="CH6627" s="41"/>
      <c r="CI6627" s="41"/>
      <c r="CJ6627" s="41"/>
      <c r="CK6627" s="41"/>
      <c r="CL6627" s="68"/>
      <c r="CM6627" s="41"/>
      <c r="CN6627" s="41"/>
      <c r="CO6627" s="39"/>
      <c r="CP6627" s="78"/>
    </row>
    <row r="6628" spans="1:94" s="38" customFormat="1" x14ac:dyDescent="0.25">
      <c r="A6628" s="38">
        <v>6625</v>
      </c>
      <c r="F6628" s="39"/>
      <c r="Q6628" s="39"/>
      <c r="R6628" s="40"/>
      <c r="S6628" s="40"/>
      <c r="T6628" s="39"/>
      <c r="AG6628" s="110"/>
      <c r="AH6628" s="94"/>
      <c r="AJ6628" s="97"/>
      <c r="AL6628" s="39"/>
      <c r="AP6628" s="39"/>
      <c r="AQ6628" s="77"/>
      <c r="AR6628" s="94"/>
      <c r="AT6628" s="97"/>
      <c r="BB6628" s="79"/>
      <c r="BC6628" s="94"/>
      <c r="BE6628" s="97"/>
      <c r="BF6628" s="98"/>
      <c r="BG6628" s="40"/>
      <c r="BK6628" s="40"/>
      <c r="BL6628" s="79"/>
      <c r="BM6628" s="94"/>
      <c r="BO6628" s="97"/>
      <c r="BQ6628" s="40"/>
      <c r="BR6628" s="94"/>
      <c r="BS6628" s="94"/>
      <c r="BT6628" s="94"/>
      <c r="BU6628" s="40"/>
      <c r="BV6628" s="82"/>
      <c r="BW6628" s="94"/>
      <c r="BX6628" s="48"/>
      <c r="BY6628" s="97"/>
      <c r="BZ6628" s="48"/>
      <c r="CA6628" s="40"/>
      <c r="CB6628" s="94"/>
      <c r="CC6628" s="94"/>
      <c r="CD6628" s="94"/>
      <c r="CE6628" s="40"/>
      <c r="CF6628" s="73"/>
      <c r="CG6628" s="41"/>
      <c r="CH6628" s="41"/>
      <c r="CI6628" s="41"/>
      <c r="CJ6628" s="41"/>
      <c r="CK6628" s="41"/>
      <c r="CL6628" s="68"/>
      <c r="CM6628" s="41"/>
      <c r="CN6628" s="41"/>
      <c r="CO6628" s="39"/>
      <c r="CP6628" s="78"/>
    </row>
    <row r="6629" spans="1:94" s="38" customFormat="1" x14ac:dyDescent="0.25">
      <c r="A6629" s="38">
        <v>6626</v>
      </c>
      <c r="F6629" s="39"/>
      <c r="Q6629" s="39"/>
      <c r="R6629" s="40"/>
      <c r="S6629" s="40"/>
      <c r="T6629" s="39"/>
      <c r="AG6629" s="110"/>
      <c r="AH6629" s="94"/>
      <c r="AJ6629" s="97"/>
      <c r="AL6629" s="39"/>
      <c r="AP6629" s="39"/>
      <c r="AQ6629" s="77"/>
      <c r="AR6629" s="94"/>
      <c r="AT6629" s="97"/>
      <c r="BB6629" s="79"/>
      <c r="BC6629" s="94"/>
      <c r="BE6629" s="97"/>
      <c r="BF6629" s="98"/>
      <c r="BG6629" s="40"/>
      <c r="BK6629" s="40"/>
      <c r="BL6629" s="79"/>
      <c r="BM6629" s="94"/>
      <c r="BO6629" s="97"/>
      <c r="BQ6629" s="40"/>
      <c r="BR6629" s="94"/>
      <c r="BS6629" s="94"/>
      <c r="BT6629" s="94"/>
      <c r="BU6629" s="40"/>
      <c r="BV6629" s="82"/>
      <c r="BW6629" s="94"/>
      <c r="BX6629" s="48"/>
      <c r="BY6629" s="97"/>
      <c r="BZ6629" s="48"/>
      <c r="CA6629" s="40"/>
      <c r="CB6629" s="94"/>
      <c r="CC6629" s="94"/>
      <c r="CD6629" s="94"/>
      <c r="CE6629" s="40"/>
      <c r="CF6629" s="73"/>
      <c r="CG6629" s="41"/>
      <c r="CH6629" s="41"/>
      <c r="CI6629" s="41"/>
      <c r="CJ6629" s="41"/>
      <c r="CK6629" s="41"/>
      <c r="CL6629" s="68"/>
      <c r="CM6629" s="41"/>
      <c r="CN6629" s="41"/>
      <c r="CO6629" s="39"/>
      <c r="CP6629" s="78"/>
    </row>
    <row r="6630" spans="1:94" s="38" customFormat="1" x14ac:dyDescent="0.25">
      <c r="A6630" s="38">
        <v>6627</v>
      </c>
      <c r="F6630" s="39"/>
      <c r="Q6630" s="39"/>
      <c r="R6630" s="40"/>
      <c r="S6630" s="40"/>
      <c r="T6630" s="39"/>
      <c r="AG6630" s="110"/>
      <c r="AH6630" s="94"/>
      <c r="AJ6630" s="97"/>
      <c r="AL6630" s="39"/>
      <c r="AP6630" s="39"/>
      <c r="AQ6630" s="77"/>
      <c r="AR6630" s="94"/>
      <c r="AT6630" s="97"/>
      <c r="BB6630" s="79"/>
      <c r="BC6630" s="94"/>
      <c r="BE6630" s="97"/>
      <c r="BF6630" s="98"/>
      <c r="BG6630" s="40"/>
      <c r="BK6630" s="40"/>
      <c r="BL6630" s="79"/>
      <c r="BM6630" s="94"/>
      <c r="BO6630" s="97"/>
      <c r="BQ6630" s="40"/>
      <c r="BR6630" s="94"/>
      <c r="BS6630" s="94"/>
      <c r="BT6630" s="94"/>
      <c r="BU6630" s="40"/>
      <c r="BV6630" s="82"/>
      <c r="BW6630" s="94"/>
      <c r="BX6630" s="48"/>
      <c r="BY6630" s="97"/>
      <c r="BZ6630" s="48"/>
      <c r="CA6630" s="40"/>
      <c r="CB6630" s="94"/>
      <c r="CC6630" s="94"/>
      <c r="CD6630" s="94"/>
      <c r="CE6630" s="40"/>
      <c r="CF6630" s="73"/>
      <c r="CG6630" s="41"/>
      <c r="CH6630" s="41"/>
      <c r="CI6630" s="41"/>
      <c r="CJ6630" s="41"/>
      <c r="CK6630" s="41"/>
      <c r="CL6630" s="68"/>
      <c r="CM6630" s="41"/>
      <c r="CN6630" s="41"/>
      <c r="CO6630" s="39"/>
      <c r="CP6630" s="78"/>
    </row>
    <row r="6631" spans="1:94" s="38" customFormat="1" x14ac:dyDescent="0.25">
      <c r="A6631" s="38">
        <v>6628</v>
      </c>
      <c r="F6631" s="39"/>
      <c r="Q6631" s="39"/>
      <c r="R6631" s="40"/>
      <c r="S6631" s="40"/>
      <c r="T6631" s="39"/>
      <c r="AG6631" s="110"/>
      <c r="AH6631" s="94"/>
      <c r="AJ6631" s="97"/>
      <c r="AL6631" s="39"/>
      <c r="AP6631" s="39"/>
      <c r="AQ6631" s="77"/>
      <c r="AR6631" s="94"/>
      <c r="AT6631" s="97"/>
      <c r="BB6631" s="79"/>
      <c r="BC6631" s="94"/>
      <c r="BE6631" s="97"/>
      <c r="BF6631" s="98"/>
      <c r="BG6631" s="40"/>
      <c r="BK6631" s="40"/>
      <c r="BL6631" s="79"/>
      <c r="BM6631" s="94"/>
      <c r="BO6631" s="97"/>
      <c r="BQ6631" s="40"/>
      <c r="BR6631" s="94"/>
      <c r="BS6631" s="94"/>
      <c r="BT6631" s="94"/>
      <c r="BU6631" s="40"/>
      <c r="BV6631" s="82"/>
      <c r="BW6631" s="94"/>
      <c r="BX6631" s="48"/>
      <c r="BY6631" s="97"/>
      <c r="BZ6631" s="48"/>
      <c r="CA6631" s="40"/>
      <c r="CB6631" s="94"/>
      <c r="CC6631" s="94"/>
      <c r="CD6631" s="94"/>
      <c r="CE6631" s="40"/>
      <c r="CF6631" s="73"/>
      <c r="CG6631" s="41"/>
      <c r="CH6631" s="41"/>
      <c r="CI6631" s="41"/>
      <c r="CJ6631" s="41"/>
      <c r="CK6631" s="41"/>
      <c r="CL6631" s="68"/>
      <c r="CM6631" s="41"/>
      <c r="CN6631" s="41"/>
      <c r="CO6631" s="39"/>
      <c r="CP6631" s="78"/>
    </row>
    <row r="6632" spans="1:94" s="38" customFormat="1" x14ac:dyDescent="0.25">
      <c r="A6632" s="38">
        <v>6629</v>
      </c>
      <c r="F6632" s="39"/>
      <c r="Q6632" s="39"/>
      <c r="R6632" s="40"/>
      <c r="S6632" s="40"/>
      <c r="T6632" s="39"/>
      <c r="AG6632" s="110"/>
      <c r="AH6632" s="94"/>
      <c r="AJ6632" s="97"/>
      <c r="AL6632" s="39"/>
      <c r="AP6632" s="39"/>
      <c r="AQ6632" s="77"/>
      <c r="AR6632" s="94"/>
      <c r="AT6632" s="97"/>
      <c r="BB6632" s="79"/>
      <c r="BC6632" s="94"/>
      <c r="BE6632" s="97"/>
      <c r="BF6632" s="98"/>
      <c r="BG6632" s="40"/>
      <c r="BK6632" s="40"/>
      <c r="BL6632" s="79"/>
      <c r="BM6632" s="94"/>
      <c r="BO6632" s="97"/>
      <c r="BQ6632" s="40"/>
      <c r="BR6632" s="94"/>
      <c r="BS6632" s="94"/>
      <c r="BT6632" s="94"/>
      <c r="BU6632" s="40"/>
      <c r="BV6632" s="82"/>
      <c r="BW6632" s="94"/>
      <c r="BX6632" s="48"/>
      <c r="BY6632" s="97"/>
      <c r="BZ6632" s="48"/>
      <c r="CA6632" s="40"/>
      <c r="CB6632" s="94"/>
      <c r="CC6632" s="94"/>
      <c r="CD6632" s="94"/>
      <c r="CE6632" s="40"/>
      <c r="CF6632" s="73"/>
      <c r="CG6632" s="41"/>
      <c r="CH6632" s="41"/>
      <c r="CI6632" s="41"/>
      <c r="CJ6632" s="41"/>
      <c r="CK6632" s="41"/>
      <c r="CL6632" s="68"/>
      <c r="CM6632" s="41"/>
      <c r="CN6632" s="41"/>
      <c r="CO6632" s="39"/>
      <c r="CP6632" s="78"/>
    </row>
    <row r="6633" spans="1:94" s="38" customFormat="1" x14ac:dyDescent="0.25">
      <c r="A6633" s="38">
        <v>6630</v>
      </c>
      <c r="F6633" s="39"/>
      <c r="Q6633" s="39"/>
      <c r="R6633" s="40"/>
      <c r="S6633" s="40"/>
      <c r="T6633" s="39"/>
      <c r="AG6633" s="110"/>
      <c r="AH6633" s="94"/>
      <c r="AJ6633" s="97"/>
      <c r="AL6633" s="39"/>
      <c r="AP6633" s="39"/>
      <c r="AQ6633" s="77"/>
      <c r="AR6633" s="94"/>
      <c r="AT6633" s="97"/>
      <c r="BB6633" s="79"/>
      <c r="BC6633" s="94"/>
      <c r="BE6633" s="97"/>
      <c r="BF6633" s="98"/>
      <c r="BG6633" s="40"/>
      <c r="BK6633" s="40"/>
      <c r="BL6633" s="79"/>
      <c r="BM6633" s="94"/>
      <c r="BO6633" s="97"/>
      <c r="BQ6633" s="40"/>
      <c r="BR6633" s="94"/>
      <c r="BS6633" s="94"/>
      <c r="BT6633" s="94"/>
      <c r="BU6633" s="40"/>
      <c r="BV6633" s="82"/>
      <c r="BW6633" s="94"/>
      <c r="BX6633" s="48"/>
      <c r="BY6633" s="97"/>
      <c r="BZ6633" s="48"/>
      <c r="CA6633" s="40"/>
      <c r="CB6633" s="94"/>
      <c r="CC6633" s="94"/>
      <c r="CD6633" s="94"/>
      <c r="CE6633" s="40"/>
      <c r="CF6633" s="73"/>
      <c r="CG6633" s="41"/>
      <c r="CH6633" s="41"/>
      <c r="CI6633" s="41"/>
      <c r="CJ6633" s="41"/>
      <c r="CK6633" s="41"/>
      <c r="CL6633" s="68"/>
      <c r="CM6633" s="41"/>
      <c r="CN6633" s="41"/>
      <c r="CO6633" s="39"/>
      <c r="CP6633" s="78"/>
    </row>
    <row r="6634" spans="1:94" s="38" customFormat="1" x14ac:dyDescent="0.25">
      <c r="A6634" s="38">
        <v>6631</v>
      </c>
      <c r="F6634" s="39"/>
      <c r="Q6634" s="39"/>
      <c r="R6634" s="40"/>
      <c r="S6634" s="40"/>
      <c r="T6634" s="39"/>
      <c r="AG6634" s="110"/>
      <c r="AH6634" s="94"/>
      <c r="AJ6634" s="97"/>
      <c r="AL6634" s="39"/>
      <c r="AP6634" s="39"/>
      <c r="AQ6634" s="77"/>
      <c r="AR6634" s="94"/>
      <c r="AT6634" s="97"/>
      <c r="BB6634" s="79"/>
      <c r="BC6634" s="94"/>
      <c r="BE6634" s="97"/>
      <c r="BF6634" s="98"/>
      <c r="BG6634" s="40"/>
      <c r="BK6634" s="40"/>
      <c r="BL6634" s="79"/>
      <c r="BM6634" s="94"/>
      <c r="BO6634" s="97"/>
      <c r="BQ6634" s="40"/>
      <c r="BR6634" s="94"/>
      <c r="BS6634" s="94"/>
      <c r="BT6634" s="94"/>
      <c r="BU6634" s="40"/>
      <c r="BV6634" s="82"/>
      <c r="BW6634" s="94"/>
      <c r="BX6634" s="48"/>
      <c r="BY6634" s="97"/>
      <c r="BZ6634" s="48"/>
      <c r="CA6634" s="40"/>
      <c r="CB6634" s="94"/>
      <c r="CC6634" s="94"/>
      <c r="CD6634" s="94"/>
      <c r="CE6634" s="40"/>
      <c r="CF6634" s="73"/>
      <c r="CG6634" s="41"/>
      <c r="CH6634" s="41"/>
      <c r="CI6634" s="41"/>
      <c r="CJ6634" s="41"/>
      <c r="CK6634" s="41"/>
      <c r="CL6634" s="68"/>
      <c r="CM6634" s="41"/>
      <c r="CN6634" s="41"/>
      <c r="CO6634" s="39"/>
      <c r="CP6634" s="78"/>
    </row>
    <row r="6635" spans="1:94" s="38" customFormat="1" x14ac:dyDescent="0.25">
      <c r="A6635" s="38">
        <v>6632</v>
      </c>
      <c r="F6635" s="39"/>
      <c r="Q6635" s="39"/>
      <c r="R6635" s="40"/>
      <c r="S6635" s="40"/>
      <c r="T6635" s="39"/>
      <c r="AG6635" s="110"/>
      <c r="AH6635" s="94"/>
      <c r="AJ6635" s="97"/>
      <c r="AL6635" s="39"/>
      <c r="AP6635" s="39"/>
      <c r="AQ6635" s="77"/>
      <c r="AR6635" s="94"/>
      <c r="AT6635" s="97"/>
      <c r="BB6635" s="79"/>
      <c r="BC6635" s="94"/>
      <c r="BE6635" s="97"/>
      <c r="BF6635" s="98"/>
      <c r="BG6635" s="40"/>
      <c r="BK6635" s="40"/>
      <c r="BL6635" s="79"/>
      <c r="BM6635" s="94"/>
      <c r="BO6635" s="97"/>
      <c r="BQ6635" s="40"/>
      <c r="BR6635" s="94"/>
      <c r="BS6635" s="94"/>
      <c r="BT6635" s="94"/>
      <c r="BU6635" s="40"/>
      <c r="BV6635" s="82"/>
      <c r="BW6635" s="94"/>
      <c r="BX6635" s="48"/>
      <c r="BY6635" s="97"/>
      <c r="BZ6635" s="48"/>
      <c r="CA6635" s="40"/>
      <c r="CB6635" s="94"/>
      <c r="CC6635" s="94"/>
      <c r="CD6635" s="94"/>
      <c r="CE6635" s="40"/>
      <c r="CF6635" s="73"/>
      <c r="CG6635" s="41"/>
      <c r="CH6635" s="41"/>
      <c r="CI6635" s="41"/>
      <c r="CJ6635" s="41"/>
      <c r="CK6635" s="41"/>
      <c r="CL6635" s="68"/>
      <c r="CM6635" s="41"/>
      <c r="CN6635" s="41"/>
      <c r="CO6635" s="39"/>
      <c r="CP6635" s="78"/>
    </row>
    <row r="6636" spans="1:94" s="38" customFormat="1" x14ac:dyDescent="0.25">
      <c r="A6636" s="38">
        <v>6633</v>
      </c>
      <c r="F6636" s="39"/>
      <c r="Q6636" s="39"/>
      <c r="R6636" s="40"/>
      <c r="S6636" s="40"/>
      <c r="T6636" s="39"/>
      <c r="AG6636" s="110"/>
      <c r="AH6636" s="94"/>
      <c r="AJ6636" s="97"/>
      <c r="AL6636" s="39"/>
      <c r="AP6636" s="39"/>
      <c r="AQ6636" s="77"/>
      <c r="AR6636" s="94"/>
      <c r="AT6636" s="97"/>
      <c r="BB6636" s="79"/>
      <c r="BC6636" s="94"/>
      <c r="BE6636" s="97"/>
      <c r="BF6636" s="98"/>
      <c r="BG6636" s="40"/>
      <c r="BK6636" s="40"/>
      <c r="BL6636" s="79"/>
      <c r="BM6636" s="94"/>
      <c r="BO6636" s="97"/>
      <c r="BQ6636" s="40"/>
      <c r="BR6636" s="94"/>
      <c r="BS6636" s="94"/>
      <c r="BT6636" s="94"/>
      <c r="BU6636" s="40"/>
      <c r="BV6636" s="82"/>
      <c r="BW6636" s="94"/>
      <c r="BX6636" s="48"/>
      <c r="BY6636" s="97"/>
      <c r="BZ6636" s="48"/>
      <c r="CA6636" s="40"/>
      <c r="CB6636" s="94"/>
      <c r="CC6636" s="94"/>
      <c r="CD6636" s="94"/>
      <c r="CE6636" s="40"/>
      <c r="CF6636" s="73"/>
      <c r="CG6636" s="41"/>
      <c r="CH6636" s="41"/>
      <c r="CI6636" s="41"/>
      <c r="CJ6636" s="41"/>
      <c r="CK6636" s="41"/>
      <c r="CL6636" s="68"/>
      <c r="CM6636" s="41"/>
      <c r="CN6636" s="41"/>
      <c r="CO6636" s="39"/>
      <c r="CP6636" s="78"/>
    </row>
    <row r="6637" spans="1:94" s="38" customFormat="1" x14ac:dyDescent="0.25">
      <c r="A6637" s="38">
        <v>6634</v>
      </c>
      <c r="F6637" s="39"/>
      <c r="Q6637" s="39"/>
      <c r="R6637" s="40"/>
      <c r="S6637" s="40"/>
      <c r="T6637" s="39"/>
      <c r="AG6637" s="110"/>
      <c r="AH6637" s="94"/>
      <c r="AJ6637" s="97"/>
      <c r="AL6637" s="39"/>
      <c r="AP6637" s="39"/>
      <c r="AQ6637" s="77"/>
      <c r="AR6637" s="94"/>
      <c r="AT6637" s="97"/>
      <c r="BB6637" s="79"/>
      <c r="BC6637" s="94"/>
      <c r="BE6637" s="97"/>
      <c r="BF6637" s="98"/>
      <c r="BG6637" s="40"/>
      <c r="BK6637" s="40"/>
      <c r="BL6637" s="79"/>
      <c r="BM6637" s="94"/>
      <c r="BO6637" s="97"/>
      <c r="BQ6637" s="40"/>
      <c r="BR6637" s="94"/>
      <c r="BS6637" s="94"/>
      <c r="BT6637" s="94"/>
      <c r="BU6637" s="40"/>
      <c r="BV6637" s="82"/>
      <c r="BW6637" s="94"/>
      <c r="BX6637" s="48"/>
      <c r="BY6637" s="97"/>
      <c r="BZ6637" s="48"/>
      <c r="CA6637" s="40"/>
      <c r="CB6637" s="94"/>
      <c r="CC6637" s="94"/>
      <c r="CD6637" s="94"/>
      <c r="CE6637" s="40"/>
      <c r="CF6637" s="73"/>
      <c r="CG6637" s="41"/>
      <c r="CH6637" s="41"/>
      <c r="CI6637" s="41"/>
      <c r="CJ6637" s="41"/>
      <c r="CK6637" s="41"/>
      <c r="CL6637" s="68"/>
      <c r="CM6637" s="41"/>
      <c r="CN6637" s="41"/>
      <c r="CO6637" s="39"/>
      <c r="CP6637" s="78"/>
    </row>
    <row r="6638" spans="1:94" s="38" customFormat="1" x14ac:dyDescent="0.25">
      <c r="A6638" s="38">
        <v>6635</v>
      </c>
      <c r="F6638" s="39"/>
      <c r="Q6638" s="39"/>
      <c r="R6638" s="40"/>
      <c r="S6638" s="40"/>
      <c r="T6638" s="39"/>
      <c r="AG6638" s="110"/>
      <c r="AH6638" s="94"/>
      <c r="AJ6638" s="97"/>
      <c r="AL6638" s="39"/>
      <c r="AP6638" s="39"/>
      <c r="AQ6638" s="77"/>
      <c r="AR6638" s="94"/>
      <c r="AT6638" s="97"/>
      <c r="BB6638" s="79"/>
      <c r="BC6638" s="94"/>
      <c r="BE6638" s="97"/>
      <c r="BF6638" s="98"/>
      <c r="BG6638" s="40"/>
      <c r="BK6638" s="40"/>
      <c r="BL6638" s="79"/>
      <c r="BM6638" s="94"/>
      <c r="BO6638" s="97"/>
      <c r="BQ6638" s="40"/>
      <c r="BR6638" s="94"/>
      <c r="BS6638" s="94"/>
      <c r="BT6638" s="94"/>
      <c r="BU6638" s="40"/>
      <c r="BV6638" s="82"/>
      <c r="BW6638" s="94"/>
      <c r="BX6638" s="48"/>
      <c r="BY6638" s="97"/>
      <c r="BZ6638" s="48"/>
      <c r="CA6638" s="40"/>
      <c r="CB6638" s="94"/>
      <c r="CC6638" s="94"/>
      <c r="CD6638" s="94"/>
      <c r="CE6638" s="40"/>
      <c r="CF6638" s="73"/>
      <c r="CG6638" s="41"/>
      <c r="CH6638" s="41"/>
      <c r="CI6638" s="41"/>
      <c r="CJ6638" s="41"/>
      <c r="CK6638" s="41"/>
      <c r="CL6638" s="68"/>
      <c r="CM6638" s="41"/>
      <c r="CN6638" s="41"/>
      <c r="CO6638" s="39"/>
      <c r="CP6638" s="78"/>
    </row>
    <row r="6639" spans="1:94" s="38" customFormat="1" x14ac:dyDescent="0.25">
      <c r="A6639" s="38">
        <v>6636</v>
      </c>
      <c r="F6639" s="39"/>
      <c r="Q6639" s="39"/>
      <c r="R6639" s="40"/>
      <c r="S6639" s="40"/>
      <c r="T6639" s="39"/>
      <c r="AG6639" s="110"/>
      <c r="AH6639" s="94"/>
      <c r="AJ6639" s="97"/>
      <c r="AL6639" s="39"/>
      <c r="AP6639" s="39"/>
      <c r="AQ6639" s="77"/>
      <c r="AR6639" s="94"/>
      <c r="AT6639" s="97"/>
      <c r="BB6639" s="79"/>
      <c r="BC6639" s="94"/>
      <c r="BE6639" s="97"/>
      <c r="BF6639" s="98"/>
      <c r="BG6639" s="40"/>
      <c r="BK6639" s="40"/>
      <c r="BL6639" s="79"/>
      <c r="BM6639" s="94"/>
      <c r="BO6639" s="97"/>
      <c r="BQ6639" s="40"/>
      <c r="BR6639" s="94"/>
      <c r="BS6639" s="94"/>
      <c r="BT6639" s="94"/>
      <c r="BU6639" s="40"/>
      <c r="BV6639" s="82"/>
      <c r="BW6639" s="94"/>
      <c r="BX6639" s="48"/>
      <c r="BY6639" s="97"/>
      <c r="BZ6639" s="48"/>
      <c r="CA6639" s="40"/>
      <c r="CB6639" s="94"/>
      <c r="CC6639" s="94"/>
      <c r="CD6639" s="94"/>
      <c r="CE6639" s="40"/>
      <c r="CF6639" s="73"/>
      <c r="CG6639" s="41"/>
      <c r="CH6639" s="41"/>
      <c r="CI6639" s="41"/>
      <c r="CJ6639" s="41"/>
      <c r="CK6639" s="41"/>
      <c r="CL6639" s="68"/>
      <c r="CM6639" s="41"/>
      <c r="CN6639" s="41"/>
      <c r="CO6639" s="39"/>
      <c r="CP6639" s="78"/>
    </row>
    <row r="6640" spans="1:94" s="38" customFormat="1" x14ac:dyDescent="0.25">
      <c r="A6640" s="38">
        <v>6637</v>
      </c>
      <c r="F6640" s="39"/>
      <c r="Q6640" s="39"/>
      <c r="R6640" s="40"/>
      <c r="S6640" s="40"/>
      <c r="T6640" s="39"/>
      <c r="AG6640" s="110"/>
      <c r="AH6640" s="94"/>
      <c r="AJ6640" s="97"/>
      <c r="AL6640" s="39"/>
      <c r="AP6640" s="39"/>
      <c r="AQ6640" s="77"/>
      <c r="AR6640" s="94"/>
      <c r="AT6640" s="97"/>
      <c r="BB6640" s="79"/>
      <c r="BC6640" s="94"/>
      <c r="BE6640" s="97"/>
      <c r="BF6640" s="98"/>
      <c r="BG6640" s="40"/>
      <c r="BK6640" s="40"/>
      <c r="BL6640" s="79"/>
      <c r="BM6640" s="94"/>
      <c r="BO6640" s="97"/>
      <c r="BQ6640" s="40"/>
      <c r="BR6640" s="94"/>
      <c r="BS6640" s="94"/>
      <c r="BT6640" s="94"/>
      <c r="BU6640" s="40"/>
      <c r="BV6640" s="82"/>
      <c r="BW6640" s="94"/>
      <c r="BX6640" s="48"/>
      <c r="BY6640" s="97"/>
      <c r="BZ6640" s="48"/>
      <c r="CA6640" s="40"/>
      <c r="CB6640" s="94"/>
      <c r="CC6640" s="94"/>
      <c r="CD6640" s="94"/>
      <c r="CE6640" s="40"/>
      <c r="CF6640" s="73"/>
      <c r="CG6640" s="41"/>
      <c r="CH6640" s="41"/>
      <c r="CI6640" s="41"/>
      <c r="CJ6640" s="41"/>
      <c r="CK6640" s="41"/>
      <c r="CL6640" s="68"/>
      <c r="CM6640" s="41"/>
      <c r="CN6640" s="41"/>
      <c r="CO6640" s="39"/>
      <c r="CP6640" s="78"/>
    </row>
    <row r="6641" spans="1:94" s="38" customFormat="1" x14ac:dyDescent="0.25">
      <c r="A6641" s="38">
        <v>6638</v>
      </c>
      <c r="F6641" s="39"/>
      <c r="Q6641" s="39"/>
      <c r="R6641" s="40"/>
      <c r="S6641" s="40"/>
      <c r="T6641" s="39"/>
      <c r="AG6641" s="110"/>
      <c r="AH6641" s="94"/>
      <c r="AJ6641" s="97"/>
      <c r="AL6641" s="39"/>
      <c r="AP6641" s="39"/>
      <c r="AQ6641" s="77"/>
      <c r="AR6641" s="94"/>
      <c r="AT6641" s="97"/>
      <c r="BB6641" s="79"/>
      <c r="BC6641" s="94"/>
      <c r="BE6641" s="97"/>
      <c r="BF6641" s="98"/>
      <c r="BG6641" s="40"/>
      <c r="BK6641" s="40"/>
      <c r="BL6641" s="79"/>
      <c r="BM6641" s="94"/>
      <c r="BO6641" s="97"/>
      <c r="BQ6641" s="40"/>
      <c r="BR6641" s="94"/>
      <c r="BS6641" s="94"/>
      <c r="BT6641" s="94"/>
      <c r="BU6641" s="40"/>
      <c r="BV6641" s="82"/>
      <c r="BW6641" s="94"/>
      <c r="BX6641" s="48"/>
      <c r="BY6641" s="97"/>
      <c r="BZ6641" s="48"/>
      <c r="CA6641" s="40"/>
      <c r="CB6641" s="94"/>
      <c r="CC6641" s="94"/>
      <c r="CD6641" s="94"/>
      <c r="CE6641" s="40"/>
      <c r="CF6641" s="73"/>
      <c r="CG6641" s="41"/>
      <c r="CH6641" s="41"/>
      <c r="CI6641" s="41"/>
      <c r="CJ6641" s="41"/>
      <c r="CK6641" s="41"/>
      <c r="CL6641" s="68"/>
      <c r="CM6641" s="41"/>
      <c r="CN6641" s="41"/>
      <c r="CO6641" s="39"/>
      <c r="CP6641" s="78"/>
    </row>
    <row r="6642" spans="1:94" s="38" customFormat="1" x14ac:dyDescent="0.25">
      <c r="A6642" s="38">
        <v>6639</v>
      </c>
      <c r="F6642" s="39"/>
      <c r="Q6642" s="39"/>
      <c r="R6642" s="40"/>
      <c r="S6642" s="40"/>
      <c r="T6642" s="39"/>
      <c r="AG6642" s="110"/>
      <c r="AH6642" s="94"/>
      <c r="AJ6642" s="97"/>
      <c r="AL6642" s="39"/>
      <c r="AP6642" s="39"/>
      <c r="AQ6642" s="77"/>
      <c r="AR6642" s="94"/>
      <c r="AT6642" s="97"/>
      <c r="BB6642" s="79"/>
      <c r="BC6642" s="94"/>
      <c r="BE6642" s="97"/>
      <c r="BF6642" s="98"/>
      <c r="BG6642" s="40"/>
      <c r="BK6642" s="40"/>
      <c r="BL6642" s="79"/>
      <c r="BM6642" s="94"/>
      <c r="BO6642" s="97"/>
      <c r="BQ6642" s="40"/>
      <c r="BR6642" s="94"/>
      <c r="BS6642" s="94"/>
      <c r="BT6642" s="94"/>
      <c r="BU6642" s="40"/>
      <c r="BV6642" s="82"/>
      <c r="BW6642" s="94"/>
      <c r="BX6642" s="48"/>
      <c r="BY6642" s="97"/>
      <c r="BZ6642" s="48"/>
      <c r="CA6642" s="40"/>
      <c r="CB6642" s="94"/>
      <c r="CC6642" s="94"/>
      <c r="CD6642" s="94"/>
      <c r="CE6642" s="40"/>
      <c r="CF6642" s="73"/>
      <c r="CG6642" s="41"/>
      <c r="CH6642" s="41"/>
      <c r="CI6642" s="41"/>
      <c r="CJ6642" s="41"/>
      <c r="CK6642" s="41"/>
      <c r="CL6642" s="68"/>
      <c r="CM6642" s="41"/>
      <c r="CN6642" s="41"/>
      <c r="CO6642" s="39"/>
      <c r="CP6642" s="78"/>
    </row>
    <row r="6643" spans="1:94" s="38" customFormat="1" x14ac:dyDescent="0.25">
      <c r="A6643" s="38">
        <v>6640</v>
      </c>
      <c r="F6643" s="39"/>
      <c r="Q6643" s="39"/>
      <c r="R6643" s="40"/>
      <c r="S6643" s="40"/>
      <c r="T6643" s="39"/>
      <c r="AG6643" s="110"/>
      <c r="AH6643" s="94"/>
      <c r="AJ6643" s="97"/>
      <c r="AL6643" s="39"/>
      <c r="AP6643" s="39"/>
      <c r="AQ6643" s="77"/>
      <c r="AR6643" s="94"/>
      <c r="AT6643" s="97"/>
      <c r="BB6643" s="79"/>
      <c r="BC6643" s="94"/>
      <c r="BE6643" s="97"/>
      <c r="BF6643" s="98"/>
      <c r="BG6643" s="40"/>
      <c r="BK6643" s="40"/>
      <c r="BL6643" s="79"/>
      <c r="BM6643" s="94"/>
      <c r="BO6643" s="97"/>
      <c r="BQ6643" s="40"/>
      <c r="BR6643" s="94"/>
      <c r="BS6643" s="94"/>
      <c r="BT6643" s="94"/>
      <c r="BU6643" s="40"/>
      <c r="BV6643" s="82"/>
      <c r="BW6643" s="94"/>
      <c r="BX6643" s="48"/>
      <c r="BY6643" s="97"/>
      <c r="BZ6643" s="48"/>
      <c r="CA6643" s="40"/>
      <c r="CB6643" s="94"/>
      <c r="CC6643" s="94"/>
      <c r="CD6643" s="94"/>
      <c r="CE6643" s="40"/>
      <c r="CF6643" s="73"/>
      <c r="CG6643" s="41"/>
      <c r="CH6643" s="41"/>
      <c r="CI6643" s="41"/>
      <c r="CJ6643" s="41"/>
      <c r="CK6643" s="41"/>
      <c r="CL6643" s="68"/>
      <c r="CM6643" s="41"/>
      <c r="CN6643" s="41"/>
      <c r="CO6643" s="39"/>
      <c r="CP6643" s="78"/>
    </row>
    <row r="6644" spans="1:94" s="38" customFormat="1" x14ac:dyDescent="0.25">
      <c r="A6644" s="38">
        <v>6641</v>
      </c>
      <c r="F6644" s="39"/>
      <c r="Q6644" s="39"/>
      <c r="R6644" s="40"/>
      <c r="S6644" s="40"/>
      <c r="T6644" s="39"/>
      <c r="AG6644" s="110"/>
      <c r="AH6644" s="94"/>
      <c r="AJ6644" s="97"/>
      <c r="AL6644" s="39"/>
      <c r="AP6644" s="39"/>
      <c r="AQ6644" s="77"/>
      <c r="AR6644" s="94"/>
      <c r="AT6644" s="97"/>
      <c r="BB6644" s="79"/>
      <c r="BC6644" s="94"/>
      <c r="BE6644" s="97"/>
      <c r="BF6644" s="98"/>
      <c r="BG6644" s="40"/>
      <c r="BK6644" s="40"/>
      <c r="BL6644" s="79"/>
      <c r="BM6644" s="94"/>
      <c r="BO6644" s="97"/>
      <c r="BQ6644" s="40"/>
      <c r="BR6644" s="94"/>
      <c r="BS6644" s="94"/>
      <c r="BT6644" s="94"/>
      <c r="BU6644" s="40"/>
      <c r="BV6644" s="82"/>
      <c r="BW6644" s="94"/>
      <c r="BX6644" s="48"/>
      <c r="BY6644" s="97"/>
      <c r="BZ6644" s="48"/>
      <c r="CA6644" s="40"/>
      <c r="CB6644" s="94"/>
      <c r="CC6644" s="94"/>
      <c r="CD6644" s="94"/>
      <c r="CE6644" s="40"/>
      <c r="CF6644" s="73"/>
      <c r="CG6644" s="41"/>
      <c r="CH6644" s="41"/>
      <c r="CI6644" s="41"/>
      <c r="CJ6644" s="41"/>
      <c r="CK6644" s="41"/>
      <c r="CL6644" s="68"/>
      <c r="CM6644" s="41"/>
      <c r="CN6644" s="41"/>
      <c r="CO6644" s="39"/>
      <c r="CP6644" s="78"/>
    </row>
    <row r="6645" spans="1:94" s="38" customFormat="1" x14ac:dyDescent="0.25">
      <c r="A6645" s="38">
        <v>6642</v>
      </c>
      <c r="F6645" s="39"/>
      <c r="Q6645" s="39"/>
      <c r="R6645" s="40"/>
      <c r="S6645" s="40"/>
      <c r="T6645" s="39"/>
      <c r="AG6645" s="110"/>
      <c r="AH6645" s="94"/>
      <c r="AJ6645" s="97"/>
      <c r="AL6645" s="39"/>
      <c r="AP6645" s="39"/>
      <c r="AQ6645" s="77"/>
      <c r="AR6645" s="94"/>
      <c r="AT6645" s="97"/>
      <c r="BB6645" s="79"/>
      <c r="BC6645" s="94"/>
      <c r="BE6645" s="97"/>
      <c r="BF6645" s="98"/>
      <c r="BG6645" s="40"/>
      <c r="BK6645" s="40"/>
      <c r="BL6645" s="79"/>
      <c r="BM6645" s="94"/>
      <c r="BO6645" s="97"/>
      <c r="BQ6645" s="40"/>
      <c r="BR6645" s="94"/>
      <c r="BS6645" s="94"/>
      <c r="BT6645" s="94"/>
      <c r="BU6645" s="40"/>
      <c r="BV6645" s="82"/>
      <c r="BW6645" s="94"/>
      <c r="BX6645" s="48"/>
      <c r="BY6645" s="97"/>
      <c r="BZ6645" s="48"/>
      <c r="CA6645" s="40"/>
      <c r="CB6645" s="94"/>
      <c r="CC6645" s="94"/>
      <c r="CD6645" s="94"/>
      <c r="CE6645" s="40"/>
      <c r="CF6645" s="73"/>
      <c r="CG6645" s="41"/>
      <c r="CH6645" s="41"/>
      <c r="CI6645" s="41"/>
      <c r="CJ6645" s="41"/>
      <c r="CK6645" s="41"/>
      <c r="CL6645" s="68"/>
      <c r="CM6645" s="41"/>
      <c r="CN6645" s="41"/>
      <c r="CO6645" s="39"/>
      <c r="CP6645" s="78"/>
    </row>
    <row r="6646" spans="1:94" s="38" customFormat="1" x14ac:dyDescent="0.25">
      <c r="A6646" s="38">
        <v>6643</v>
      </c>
      <c r="F6646" s="39"/>
      <c r="Q6646" s="39"/>
      <c r="R6646" s="40"/>
      <c r="S6646" s="40"/>
      <c r="T6646" s="39"/>
      <c r="AG6646" s="110"/>
      <c r="AH6646" s="94"/>
      <c r="AJ6646" s="97"/>
      <c r="AL6646" s="39"/>
      <c r="AP6646" s="39"/>
      <c r="AQ6646" s="77"/>
      <c r="AR6646" s="94"/>
      <c r="AT6646" s="97"/>
      <c r="BB6646" s="79"/>
      <c r="BC6646" s="94"/>
      <c r="BE6646" s="97"/>
      <c r="BF6646" s="98"/>
      <c r="BG6646" s="40"/>
      <c r="BK6646" s="40"/>
      <c r="BL6646" s="79"/>
      <c r="BM6646" s="94"/>
      <c r="BO6646" s="97"/>
      <c r="BQ6646" s="40"/>
      <c r="BR6646" s="94"/>
      <c r="BS6646" s="94"/>
      <c r="BT6646" s="94"/>
      <c r="BU6646" s="40"/>
      <c r="BV6646" s="82"/>
      <c r="BW6646" s="94"/>
      <c r="BX6646" s="48"/>
      <c r="BY6646" s="97"/>
      <c r="BZ6646" s="48"/>
      <c r="CA6646" s="40"/>
      <c r="CB6646" s="94"/>
      <c r="CC6646" s="94"/>
      <c r="CD6646" s="94"/>
      <c r="CE6646" s="40"/>
      <c r="CF6646" s="73"/>
      <c r="CG6646" s="41"/>
      <c r="CH6646" s="41"/>
      <c r="CI6646" s="41"/>
      <c r="CJ6646" s="41"/>
      <c r="CK6646" s="41"/>
      <c r="CL6646" s="68"/>
      <c r="CM6646" s="41"/>
      <c r="CN6646" s="41"/>
      <c r="CO6646" s="39"/>
      <c r="CP6646" s="78"/>
    </row>
    <row r="6647" spans="1:94" s="38" customFormat="1" x14ac:dyDescent="0.25">
      <c r="A6647" s="38">
        <v>6644</v>
      </c>
      <c r="F6647" s="39"/>
      <c r="Q6647" s="39"/>
      <c r="R6647" s="40"/>
      <c r="S6647" s="40"/>
      <c r="T6647" s="39"/>
      <c r="AG6647" s="110"/>
      <c r="AH6647" s="94"/>
      <c r="AJ6647" s="97"/>
      <c r="AL6647" s="39"/>
      <c r="AP6647" s="39"/>
      <c r="AQ6647" s="77"/>
      <c r="AR6647" s="94"/>
      <c r="AT6647" s="97"/>
      <c r="BB6647" s="79"/>
      <c r="BC6647" s="94"/>
      <c r="BE6647" s="97"/>
      <c r="BF6647" s="98"/>
      <c r="BG6647" s="40"/>
      <c r="BK6647" s="40"/>
      <c r="BL6647" s="79"/>
      <c r="BM6647" s="94"/>
      <c r="BO6647" s="97"/>
      <c r="BQ6647" s="40"/>
      <c r="BR6647" s="94"/>
      <c r="BS6647" s="94"/>
      <c r="BT6647" s="94"/>
      <c r="BU6647" s="40"/>
      <c r="BV6647" s="82"/>
      <c r="BW6647" s="94"/>
      <c r="BX6647" s="48"/>
      <c r="BY6647" s="97"/>
      <c r="BZ6647" s="48"/>
      <c r="CA6647" s="40"/>
      <c r="CB6647" s="94"/>
      <c r="CC6647" s="94"/>
      <c r="CD6647" s="94"/>
      <c r="CE6647" s="40"/>
      <c r="CF6647" s="73"/>
      <c r="CG6647" s="41"/>
      <c r="CH6647" s="41"/>
      <c r="CI6647" s="41"/>
      <c r="CJ6647" s="41"/>
      <c r="CK6647" s="41"/>
      <c r="CL6647" s="68"/>
      <c r="CM6647" s="41"/>
      <c r="CN6647" s="41"/>
      <c r="CO6647" s="39"/>
      <c r="CP6647" s="78"/>
    </row>
    <row r="6648" spans="1:94" s="38" customFormat="1" x14ac:dyDescent="0.25">
      <c r="A6648" s="38">
        <v>6645</v>
      </c>
      <c r="F6648" s="39"/>
      <c r="Q6648" s="39"/>
      <c r="R6648" s="40"/>
      <c r="S6648" s="40"/>
      <c r="T6648" s="39"/>
      <c r="AG6648" s="110"/>
      <c r="AH6648" s="94"/>
      <c r="AJ6648" s="97"/>
      <c r="AL6648" s="39"/>
      <c r="AP6648" s="39"/>
      <c r="AQ6648" s="77"/>
      <c r="AR6648" s="94"/>
      <c r="AT6648" s="97"/>
      <c r="BB6648" s="79"/>
      <c r="BC6648" s="94"/>
      <c r="BE6648" s="97"/>
      <c r="BF6648" s="98"/>
      <c r="BG6648" s="40"/>
      <c r="BK6648" s="40"/>
      <c r="BL6648" s="79"/>
      <c r="BM6648" s="94"/>
      <c r="BO6648" s="97"/>
      <c r="BQ6648" s="40"/>
      <c r="BR6648" s="94"/>
      <c r="BS6648" s="94"/>
      <c r="BT6648" s="94"/>
      <c r="BU6648" s="40"/>
      <c r="BV6648" s="82"/>
      <c r="BW6648" s="94"/>
      <c r="BX6648" s="48"/>
      <c r="BY6648" s="97"/>
      <c r="BZ6648" s="48"/>
      <c r="CA6648" s="40"/>
      <c r="CB6648" s="94"/>
      <c r="CC6648" s="94"/>
      <c r="CD6648" s="94"/>
      <c r="CE6648" s="40"/>
      <c r="CF6648" s="73"/>
      <c r="CG6648" s="41"/>
      <c r="CH6648" s="41"/>
      <c r="CI6648" s="41"/>
      <c r="CJ6648" s="41"/>
      <c r="CK6648" s="41"/>
      <c r="CL6648" s="68"/>
      <c r="CM6648" s="41"/>
      <c r="CN6648" s="41"/>
      <c r="CO6648" s="39"/>
      <c r="CP6648" s="78"/>
    </row>
    <row r="6649" spans="1:94" s="38" customFormat="1" x14ac:dyDescent="0.25">
      <c r="A6649" s="38">
        <v>6646</v>
      </c>
      <c r="F6649" s="39"/>
      <c r="Q6649" s="39"/>
      <c r="R6649" s="40"/>
      <c r="S6649" s="40"/>
      <c r="T6649" s="39"/>
      <c r="AG6649" s="110"/>
      <c r="AH6649" s="94"/>
      <c r="AJ6649" s="97"/>
      <c r="AL6649" s="39"/>
      <c r="AP6649" s="39"/>
      <c r="AQ6649" s="77"/>
      <c r="AR6649" s="94"/>
      <c r="AT6649" s="97"/>
      <c r="BB6649" s="79"/>
      <c r="BC6649" s="94"/>
      <c r="BE6649" s="97"/>
      <c r="BF6649" s="98"/>
      <c r="BG6649" s="40"/>
      <c r="BK6649" s="40"/>
      <c r="BL6649" s="79"/>
      <c r="BM6649" s="94"/>
      <c r="BO6649" s="97"/>
      <c r="BQ6649" s="40"/>
      <c r="BR6649" s="94"/>
      <c r="BS6649" s="94"/>
      <c r="BT6649" s="94"/>
      <c r="BU6649" s="40"/>
      <c r="BV6649" s="82"/>
      <c r="BW6649" s="94"/>
      <c r="BX6649" s="48"/>
      <c r="BY6649" s="97"/>
      <c r="BZ6649" s="48"/>
      <c r="CA6649" s="40"/>
      <c r="CB6649" s="94"/>
      <c r="CC6649" s="94"/>
      <c r="CD6649" s="94"/>
      <c r="CE6649" s="40"/>
      <c r="CF6649" s="73"/>
      <c r="CG6649" s="41"/>
      <c r="CH6649" s="41"/>
      <c r="CI6649" s="41"/>
      <c r="CJ6649" s="41"/>
      <c r="CK6649" s="41"/>
      <c r="CL6649" s="68"/>
      <c r="CM6649" s="41"/>
      <c r="CN6649" s="41"/>
      <c r="CO6649" s="39"/>
      <c r="CP6649" s="78"/>
    </row>
    <row r="6650" spans="1:94" s="38" customFormat="1" x14ac:dyDescent="0.25">
      <c r="A6650" s="38">
        <v>6647</v>
      </c>
      <c r="F6650" s="39"/>
      <c r="Q6650" s="39"/>
      <c r="R6650" s="40"/>
      <c r="S6650" s="40"/>
      <c r="T6650" s="39"/>
      <c r="AG6650" s="110"/>
      <c r="AH6650" s="94"/>
      <c r="AJ6650" s="97"/>
      <c r="AL6650" s="39"/>
      <c r="AP6650" s="39"/>
      <c r="AQ6650" s="77"/>
      <c r="AR6650" s="94"/>
      <c r="AT6650" s="97"/>
      <c r="BB6650" s="79"/>
      <c r="BC6650" s="94"/>
      <c r="BE6650" s="97"/>
      <c r="BF6650" s="98"/>
      <c r="BG6650" s="40"/>
      <c r="BK6650" s="40"/>
      <c r="BL6650" s="79"/>
      <c r="BM6650" s="94"/>
      <c r="BO6650" s="97"/>
      <c r="BQ6650" s="40"/>
      <c r="BR6650" s="94"/>
      <c r="BS6650" s="94"/>
      <c r="BT6650" s="94"/>
      <c r="BU6650" s="40"/>
      <c r="BV6650" s="82"/>
      <c r="BW6650" s="94"/>
      <c r="BX6650" s="48"/>
      <c r="BY6650" s="97"/>
      <c r="BZ6650" s="48"/>
      <c r="CA6650" s="40"/>
      <c r="CB6650" s="94"/>
      <c r="CC6650" s="94"/>
      <c r="CD6650" s="94"/>
      <c r="CE6650" s="40"/>
      <c r="CF6650" s="73"/>
      <c r="CG6650" s="41"/>
      <c r="CH6650" s="41"/>
      <c r="CI6650" s="41"/>
      <c r="CJ6650" s="41"/>
      <c r="CK6650" s="41"/>
      <c r="CL6650" s="68"/>
      <c r="CM6650" s="41"/>
      <c r="CN6650" s="41"/>
      <c r="CO6650" s="39"/>
      <c r="CP6650" s="78"/>
    </row>
    <row r="6651" spans="1:94" s="38" customFormat="1" x14ac:dyDescent="0.25">
      <c r="A6651" s="38">
        <v>6648</v>
      </c>
      <c r="F6651" s="39"/>
      <c r="Q6651" s="39"/>
      <c r="R6651" s="40"/>
      <c r="S6651" s="40"/>
      <c r="T6651" s="39"/>
      <c r="AG6651" s="110"/>
      <c r="AH6651" s="94"/>
      <c r="AJ6651" s="97"/>
      <c r="AL6651" s="39"/>
      <c r="AP6651" s="39"/>
      <c r="AQ6651" s="77"/>
      <c r="AR6651" s="94"/>
      <c r="AT6651" s="97"/>
      <c r="BB6651" s="79"/>
      <c r="BC6651" s="94"/>
      <c r="BE6651" s="97"/>
      <c r="BF6651" s="98"/>
      <c r="BG6651" s="40"/>
      <c r="BK6651" s="40"/>
      <c r="BL6651" s="79"/>
      <c r="BM6651" s="94"/>
      <c r="BO6651" s="97"/>
      <c r="BQ6651" s="40"/>
      <c r="BR6651" s="94"/>
      <c r="BS6651" s="94"/>
      <c r="BT6651" s="94"/>
      <c r="BU6651" s="40"/>
      <c r="BV6651" s="82"/>
      <c r="BW6651" s="94"/>
      <c r="BX6651" s="48"/>
      <c r="BY6651" s="97"/>
      <c r="BZ6651" s="48"/>
      <c r="CA6651" s="40"/>
      <c r="CB6651" s="94"/>
      <c r="CC6651" s="94"/>
      <c r="CD6651" s="94"/>
      <c r="CE6651" s="40"/>
      <c r="CF6651" s="73"/>
      <c r="CG6651" s="41"/>
      <c r="CH6651" s="41"/>
      <c r="CI6651" s="41"/>
      <c r="CJ6651" s="41"/>
      <c r="CK6651" s="41"/>
      <c r="CL6651" s="68"/>
      <c r="CM6651" s="41"/>
      <c r="CN6651" s="41"/>
      <c r="CO6651" s="39"/>
      <c r="CP6651" s="78"/>
    </row>
    <row r="6652" spans="1:94" s="38" customFormat="1" x14ac:dyDescent="0.25">
      <c r="A6652" s="38">
        <v>6649</v>
      </c>
      <c r="F6652" s="39"/>
      <c r="Q6652" s="39"/>
      <c r="R6652" s="40"/>
      <c r="S6652" s="40"/>
      <c r="T6652" s="39"/>
      <c r="AG6652" s="110"/>
      <c r="AH6652" s="94"/>
      <c r="AJ6652" s="97"/>
      <c r="AL6652" s="39"/>
      <c r="AP6652" s="39"/>
      <c r="AQ6652" s="77"/>
      <c r="AR6652" s="94"/>
      <c r="AT6652" s="97"/>
      <c r="BB6652" s="79"/>
      <c r="BC6652" s="94"/>
      <c r="BE6652" s="97"/>
      <c r="BF6652" s="98"/>
      <c r="BG6652" s="40"/>
      <c r="BK6652" s="40"/>
      <c r="BL6652" s="79"/>
      <c r="BM6652" s="94"/>
      <c r="BO6652" s="97"/>
      <c r="BQ6652" s="40"/>
      <c r="BR6652" s="94"/>
      <c r="BS6652" s="94"/>
      <c r="BT6652" s="94"/>
      <c r="BU6652" s="40"/>
      <c r="BV6652" s="82"/>
      <c r="BW6652" s="94"/>
      <c r="BX6652" s="48"/>
      <c r="BY6652" s="97"/>
      <c r="BZ6652" s="48"/>
      <c r="CA6652" s="40"/>
      <c r="CB6652" s="94"/>
      <c r="CC6652" s="94"/>
      <c r="CD6652" s="94"/>
      <c r="CE6652" s="40"/>
      <c r="CF6652" s="73"/>
      <c r="CG6652" s="41"/>
      <c r="CH6652" s="41"/>
      <c r="CI6652" s="41"/>
      <c r="CJ6652" s="41"/>
      <c r="CK6652" s="41"/>
      <c r="CL6652" s="68"/>
      <c r="CM6652" s="41"/>
      <c r="CN6652" s="41"/>
      <c r="CO6652" s="39"/>
      <c r="CP6652" s="78"/>
    </row>
    <row r="6653" spans="1:94" s="38" customFormat="1" x14ac:dyDescent="0.25">
      <c r="A6653" s="38">
        <v>6650</v>
      </c>
      <c r="F6653" s="39"/>
      <c r="Q6653" s="39"/>
      <c r="R6653" s="40"/>
      <c r="S6653" s="40"/>
      <c r="T6653" s="39"/>
      <c r="AG6653" s="110"/>
      <c r="AH6653" s="94"/>
      <c r="AJ6653" s="97"/>
      <c r="AL6653" s="39"/>
      <c r="AP6653" s="39"/>
      <c r="AQ6653" s="77"/>
      <c r="AR6653" s="94"/>
      <c r="AT6653" s="97"/>
      <c r="BB6653" s="79"/>
      <c r="BC6653" s="94"/>
      <c r="BE6653" s="97"/>
      <c r="BF6653" s="98"/>
      <c r="BG6653" s="40"/>
      <c r="BK6653" s="40"/>
      <c r="BL6653" s="79"/>
      <c r="BM6653" s="94"/>
      <c r="BO6653" s="97"/>
      <c r="BQ6653" s="40"/>
      <c r="BR6653" s="94"/>
      <c r="BS6653" s="94"/>
      <c r="BT6653" s="94"/>
      <c r="BU6653" s="40"/>
      <c r="BV6653" s="82"/>
      <c r="BW6653" s="94"/>
      <c r="BX6653" s="48"/>
      <c r="BY6653" s="97"/>
      <c r="BZ6653" s="48"/>
      <c r="CA6653" s="40"/>
      <c r="CB6653" s="94"/>
      <c r="CC6653" s="94"/>
      <c r="CD6653" s="94"/>
      <c r="CE6653" s="40"/>
      <c r="CF6653" s="73"/>
      <c r="CG6653" s="41"/>
      <c r="CH6653" s="41"/>
      <c r="CI6653" s="41"/>
      <c r="CJ6653" s="41"/>
      <c r="CK6653" s="41"/>
      <c r="CL6653" s="68"/>
      <c r="CM6653" s="41"/>
      <c r="CN6653" s="41"/>
      <c r="CO6653" s="39"/>
      <c r="CP6653" s="78"/>
    </row>
    <row r="6654" spans="1:94" s="38" customFormat="1" x14ac:dyDescent="0.25">
      <c r="A6654" s="38">
        <v>6651</v>
      </c>
      <c r="F6654" s="39"/>
      <c r="Q6654" s="39"/>
      <c r="R6654" s="40"/>
      <c r="S6654" s="40"/>
      <c r="T6654" s="39"/>
      <c r="AG6654" s="110"/>
      <c r="AH6654" s="94"/>
      <c r="AJ6654" s="97"/>
      <c r="AL6654" s="39"/>
      <c r="AP6654" s="39"/>
      <c r="AQ6654" s="77"/>
      <c r="AR6654" s="94"/>
      <c r="AT6654" s="97"/>
      <c r="BB6654" s="79"/>
      <c r="BC6654" s="94"/>
      <c r="BE6654" s="97"/>
      <c r="BF6654" s="98"/>
      <c r="BG6654" s="40"/>
      <c r="BK6654" s="40"/>
      <c r="BL6654" s="79"/>
      <c r="BM6654" s="94"/>
      <c r="BO6654" s="97"/>
      <c r="BQ6654" s="40"/>
      <c r="BR6654" s="94"/>
      <c r="BS6654" s="94"/>
      <c r="BT6654" s="94"/>
      <c r="BU6654" s="40"/>
      <c r="BV6654" s="82"/>
      <c r="BW6654" s="94"/>
      <c r="BX6654" s="48"/>
      <c r="BY6654" s="97"/>
      <c r="BZ6654" s="48"/>
      <c r="CA6654" s="40"/>
      <c r="CB6654" s="94"/>
      <c r="CC6654" s="94"/>
      <c r="CD6654" s="94"/>
      <c r="CE6654" s="40"/>
      <c r="CF6654" s="73"/>
      <c r="CG6654" s="41"/>
      <c r="CH6654" s="41"/>
      <c r="CI6654" s="41"/>
      <c r="CJ6654" s="41"/>
      <c r="CK6654" s="41"/>
      <c r="CL6654" s="68"/>
      <c r="CM6654" s="41"/>
      <c r="CN6654" s="41"/>
      <c r="CO6654" s="39"/>
      <c r="CP6654" s="78"/>
    </row>
    <row r="6655" spans="1:94" s="38" customFormat="1" x14ac:dyDescent="0.25">
      <c r="A6655" s="38">
        <v>6652</v>
      </c>
      <c r="F6655" s="39"/>
      <c r="Q6655" s="39"/>
      <c r="R6655" s="40"/>
      <c r="S6655" s="40"/>
      <c r="T6655" s="39"/>
      <c r="AG6655" s="110"/>
      <c r="AH6655" s="94"/>
      <c r="AJ6655" s="97"/>
      <c r="AL6655" s="39"/>
      <c r="AP6655" s="39"/>
      <c r="AQ6655" s="77"/>
      <c r="AR6655" s="94"/>
      <c r="AT6655" s="97"/>
      <c r="BB6655" s="79"/>
      <c r="BC6655" s="94"/>
      <c r="BE6655" s="97"/>
      <c r="BF6655" s="98"/>
      <c r="BG6655" s="40"/>
      <c r="BK6655" s="40"/>
      <c r="BL6655" s="79"/>
      <c r="BM6655" s="94"/>
      <c r="BO6655" s="97"/>
      <c r="BQ6655" s="40"/>
      <c r="BR6655" s="94"/>
      <c r="BS6655" s="94"/>
      <c r="BT6655" s="94"/>
      <c r="BU6655" s="40"/>
      <c r="BV6655" s="82"/>
      <c r="BW6655" s="94"/>
      <c r="BX6655" s="48"/>
      <c r="BY6655" s="97"/>
      <c r="BZ6655" s="48"/>
      <c r="CA6655" s="40"/>
      <c r="CB6655" s="94"/>
      <c r="CC6655" s="94"/>
      <c r="CD6655" s="94"/>
      <c r="CE6655" s="40"/>
      <c r="CF6655" s="73"/>
      <c r="CG6655" s="41"/>
      <c r="CH6655" s="41"/>
      <c r="CI6655" s="41"/>
      <c r="CJ6655" s="41"/>
      <c r="CK6655" s="41"/>
      <c r="CL6655" s="68"/>
      <c r="CM6655" s="41"/>
      <c r="CN6655" s="41"/>
      <c r="CO6655" s="39"/>
      <c r="CP6655" s="78"/>
    </row>
    <row r="6656" spans="1:94" s="38" customFormat="1" x14ac:dyDescent="0.25">
      <c r="A6656" s="38">
        <v>6653</v>
      </c>
      <c r="F6656" s="39"/>
      <c r="Q6656" s="39"/>
      <c r="R6656" s="40"/>
      <c r="S6656" s="40"/>
      <c r="T6656" s="39"/>
      <c r="AG6656" s="110"/>
      <c r="AH6656" s="94"/>
      <c r="AJ6656" s="97"/>
      <c r="AL6656" s="39"/>
      <c r="AP6656" s="39"/>
      <c r="AQ6656" s="77"/>
      <c r="AR6656" s="94"/>
      <c r="AT6656" s="97"/>
      <c r="BB6656" s="79"/>
      <c r="BC6656" s="94"/>
      <c r="BE6656" s="97"/>
      <c r="BF6656" s="98"/>
      <c r="BG6656" s="40"/>
      <c r="BK6656" s="40"/>
      <c r="BL6656" s="79"/>
      <c r="BM6656" s="94"/>
      <c r="BO6656" s="97"/>
      <c r="BQ6656" s="40"/>
      <c r="BR6656" s="94"/>
      <c r="BS6656" s="94"/>
      <c r="BT6656" s="94"/>
      <c r="BU6656" s="40"/>
      <c r="BV6656" s="82"/>
      <c r="BW6656" s="94"/>
      <c r="BX6656" s="48"/>
      <c r="BY6656" s="97"/>
      <c r="BZ6656" s="48"/>
      <c r="CA6656" s="40"/>
      <c r="CB6656" s="94"/>
      <c r="CC6656" s="94"/>
      <c r="CD6656" s="94"/>
      <c r="CE6656" s="40"/>
      <c r="CF6656" s="73"/>
      <c r="CG6656" s="41"/>
      <c r="CH6656" s="41"/>
      <c r="CI6656" s="41"/>
      <c r="CJ6656" s="41"/>
      <c r="CK6656" s="41"/>
      <c r="CL6656" s="68"/>
      <c r="CM6656" s="41"/>
      <c r="CN6656" s="41"/>
      <c r="CO6656" s="39"/>
      <c r="CP6656" s="78"/>
    </row>
    <row r="6657" spans="1:94" s="38" customFormat="1" x14ac:dyDescent="0.25">
      <c r="A6657" s="38">
        <v>6654</v>
      </c>
      <c r="F6657" s="39"/>
      <c r="Q6657" s="39"/>
      <c r="R6657" s="40"/>
      <c r="S6657" s="40"/>
      <c r="T6657" s="39"/>
      <c r="AG6657" s="110"/>
      <c r="AH6657" s="94"/>
      <c r="AJ6657" s="97"/>
      <c r="AL6657" s="39"/>
      <c r="AP6657" s="39"/>
      <c r="AQ6657" s="77"/>
      <c r="AR6657" s="94"/>
      <c r="AT6657" s="97"/>
      <c r="BB6657" s="79"/>
      <c r="BC6657" s="94"/>
      <c r="BE6657" s="97"/>
      <c r="BF6657" s="98"/>
      <c r="BG6657" s="40"/>
      <c r="BK6657" s="40"/>
      <c r="BL6657" s="79"/>
      <c r="BM6657" s="94"/>
      <c r="BO6657" s="97"/>
      <c r="BQ6657" s="40"/>
      <c r="BR6657" s="94"/>
      <c r="BS6657" s="94"/>
      <c r="BT6657" s="94"/>
      <c r="BU6657" s="40"/>
      <c r="BV6657" s="82"/>
      <c r="BW6657" s="94"/>
      <c r="BX6657" s="48"/>
      <c r="BY6657" s="97"/>
      <c r="BZ6657" s="48"/>
      <c r="CA6657" s="40"/>
      <c r="CB6657" s="94"/>
      <c r="CC6657" s="94"/>
      <c r="CD6657" s="94"/>
      <c r="CE6657" s="40"/>
      <c r="CF6657" s="73"/>
      <c r="CG6657" s="41"/>
      <c r="CH6657" s="41"/>
      <c r="CI6657" s="41"/>
      <c r="CJ6657" s="41"/>
      <c r="CK6657" s="41"/>
      <c r="CL6657" s="68"/>
      <c r="CM6657" s="41"/>
      <c r="CN6657" s="41"/>
      <c r="CO6657" s="39"/>
      <c r="CP6657" s="78"/>
    </row>
    <row r="6658" spans="1:94" s="38" customFormat="1" x14ac:dyDescent="0.25">
      <c r="A6658" s="38">
        <v>6655</v>
      </c>
      <c r="F6658" s="39"/>
      <c r="Q6658" s="39"/>
      <c r="R6658" s="40"/>
      <c r="S6658" s="40"/>
      <c r="T6658" s="39"/>
      <c r="AG6658" s="110"/>
      <c r="AH6658" s="94"/>
      <c r="AJ6658" s="97"/>
      <c r="AL6658" s="39"/>
      <c r="AP6658" s="39"/>
      <c r="AQ6658" s="77"/>
      <c r="AR6658" s="94"/>
      <c r="AT6658" s="97"/>
      <c r="BB6658" s="79"/>
      <c r="BC6658" s="94"/>
      <c r="BE6658" s="97"/>
      <c r="BF6658" s="98"/>
      <c r="BG6658" s="40"/>
      <c r="BK6658" s="40"/>
      <c r="BL6658" s="79"/>
      <c r="BM6658" s="94"/>
      <c r="BO6658" s="97"/>
      <c r="BQ6658" s="40"/>
      <c r="BR6658" s="94"/>
      <c r="BS6658" s="94"/>
      <c r="BT6658" s="94"/>
      <c r="BU6658" s="40"/>
      <c r="BV6658" s="82"/>
      <c r="BW6658" s="94"/>
      <c r="BX6658" s="48"/>
      <c r="BY6658" s="97"/>
      <c r="BZ6658" s="48"/>
      <c r="CA6658" s="40"/>
      <c r="CB6658" s="94"/>
      <c r="CC6658" s="94"/>
      <c r="CD6658" s="94"/>
      <c r="CE6658" s="40"/>
      <c r="CF6658" s="73"/>
      <c r="CG6658" s="41"/>
      <c r="CH6658" s="41"/>
      <c r="CI6658" s="41"/>
      <c r="CJ6658" s="41"/>
      <c r="CK6658" s="41"/>
      <c r="CL6658" s="68"/>
      <c r="CM6658" s="41"/>
      <c r="CN6658" s="41"/>
      <c r="CO6658" s="39"/>
      <c r="CP6658" s="78"/>
    </row>
    <row r="6659" spans="1:94" s="38" customFormat="1" x14ac:dyDescent="0.25">
      <c r="A6659" s="38">
        <v>6656</v>
      </c>
      <c r="F6659" s="39"/>
      <c r="Q6659" s="39"/>
      <c r="R6659" s="40"/>
      <c r="S6659" s="40"/>
      <c r="T6659" s="39"/>
      <c r="AG6659" s="110"/>
      <c r="AH6659" s="94"/>
      <c r="AJ6659" s="97"/>
      <c r="AL6659" s="39"/>
      <c r="AP6659" s="39"/>
      <c r="AQ6659" s="77"/>
      <c r="AR6659" s="94"/>
      <c r="AT6659" s="97"/>
      <c r="BB6659" s="79"/>
      <c r="BC6659" s="94"/>
      <c r="BE6659" s="97"/>
      <c r="BF6659" s="98"/>
      <c r="BG6659" s="40"/>
      <c r="BK6659" s="40"/>
      <c r="BL6659" s="79"/>
      <c r="BM6659" s="94"/>
      <c r="BO6659" s="97"/>
      <c r="BQ6659" s="40"/>
      <c r="BR6659" s="94"/>
      <c r="BS6659" s="94"/>
      <c r="BT6659" s="94"/>
      <c r="BU6659" s="40"/>
      <c r="BV6659" s="82"/>
      <c r="BW6659" s="94"/>
      <c r="BX6659" s="48"/>
      <c r="BY6659" s="97"/>
      <c r="BZ6659" s="48"/>
      <c r="CA6659" s="40"/>
      <c r="CB6659" s="94"/>
      <c r="CC6659" s="94"/>
      <c r="CD6659" s="94"/>
      <c r="CE6659" s="40"/>
      <c r="CF6659" s="73"/>
      <c r="CG6659" s="41"/>
      <c r="CH6659" s="41"/>
      <c r="CI6659" s="41"/>
      <c r="CJ6659" s="41"/>
      <c r="CK6659" s="41"/>
      <c r="CL6659" s="68"/>
      <c r="CM6659" s="41"/>
      <c r="CN6659" s="41"/>
      <c r="CO6659" s="39"/>
      <c r="CP6659" s="78"/>
    </row>
    <row r="6660" spans="1:94" s="38" customFormat="1" x14ac:dyDescent="0.25">
      <c r="A6660" s="38">
        <v>6657</v>
      </c>
      <c r="F6660" s="39"/>
      <c r="Q6660" s="39"/>
      <c r="R6660" s="40"/>
      <c r="S6660" s="40"/>
      <c r="T6660" s="39"/>
      <c r="AG6660" s="110"/>
      <c r="AH6660" s="94"/>
      <c r="AJ6660" s="97"/>
      <c r="AL6660" s="39"/>
      <c r="AP6660" s="39"/>
      <c r="AQ6660" s="77"/>
      <c r="AR6660" s="94"/>
      <c r="AT6660" s="97"/>
      <c r="BB6660" s="79"/>
      <c r="BC6660" s="94"/>
      <c r="BE6660" s="97"/>
      <c r="BF6660" s="98"/>
      <c r="BG6660" s="40"/>
      <c r="BK6660" s="40"/>
      <c r="BL6660" s="79"/>
      <c r="BM6660" s="94"/>
      <c r="BO6660" s="97"/>
      <c r="BQ6660" s="40"/>
      <c r="BR6660" s="94"/>
      <c r="BS6660" s="94"/>
      <c r="BT6660" s="94"/>
      <c r="BU6660" s="40"/>
      <c r="BV6660" s="82"/>
      <c r="BW6660" s="94"/>
      <c r="BX6660" s="48"/>
      <c r="BY6660" s="97"/>
      <c r="BZ6660" s="48"/>
      <c r="CA6660" s="40"/>
      <c r="CB6660" s="94"/>
      <c r="CC6660" s="94"/>
      <c r="CD6660" s="94"/>
      <c r="CE6660" s="40"/>
      <c r="CF6660" s="73"/>
      <c r="CG6660" s="41"/>
      <c r="CH6660" s="41"/>
      <c r="CI6660" s="41"/>
      <c r="CJ6660" s="41"/>
      <c r="CK6660" s="41"/>
      <c r="CL6660" s="68"/>
      <c r="CM6660" s="41"/>
      <c r="CN6660" s="41"/>
      <c r="CO6660" s="39"/>
      <c r="CP6660" s="78"/>
    </row>
    <row r="6661" spans="1:94" s="38" customFormat="1" x14ac:dyDescent="0.25">
      <c r="A6661" s="38">
        <v>6658</v>
      </c>
      <c r="F6661" s="39"/>
      <c r="Q6661" s="39"/>
      <c r="R6661" s="40"/>
      <c r="S6661" s="40"/>
      <c r="T6661" s="39"/>
      <c r="AG6661" s="110"/>
      <c r="AH6661" s="94"/>
      <c r="AJ6661" s="97"/>
      <c r="AL6661" s="39"/>
      <c r="AP6661" s="39"/>
      <c r="AQ6661" s="77"/>
      <c r="AR6661" s="94"/>
      <c r="AT6661" s="97"/>
      <c r="BB6661" s="79"/>
      <c r="BC6661" s="94"/>
      <c r="BE6661" s="97"/>
      <c r="BF6661" s="98"/>
      <c r="BG6661" s="40"/>
      <c r="BK6661" s="40"/>
      <c r="BL6661" s="79"/>
      <c r="BM6661" s="94"/>
      <c r="BO6661" s="97"/>
      <c r="BQ6661" s="40"/>
      <c r="BR6661" s="94"/>
      <c r="BS6661" s="94"/>
      <c r="BT6661" s="94"/>
      <c r="BU6661" s="40"/>
      <c r="BV6661" s="82"/>
      <c r="BW6661" s="94"/>
      <c r="BX6661" s="48"/>
      <c r="BY6661" s="97"/>
      <c r="BZ6661" s="48"/>
      <c r="CA6661" s="40"/>
      <c r="CB6661" s="94"/>
      <c r="CC6661" s="94"/>
      <c r="CD6661" s="94"/>
      <c r="CE6661" s="40"/>
      <c r="CF6661" s="73"/>
      <c r="CG6661" s="41"/>
      <c r="CH6661" s="41"/>
      <c r="CI6661" s="41"/>
      <c r="CJ6661" s="41"/>
      <c r="CK6661" s="41"/>
      <c r="CL6661" s="68"/>
      <c r="CM6661" s="41"/>
      <c r="CN6661" s="41"/>
      <c r="CO6661" s="39"/>
      <c r="CP6661" s="78"/>
    </row>
    <row r="6662" spans="1:94" s="38" customFormat="1" x14ac:dyDescent="0.25">
      <c r="A6662" s="38">
        <v>6659</v>
      </c>
      <c r="F6662" s="39"/>
      <c r="Q6662" s="39"/>
      <c r="R6662" s="40"/>
      <c r="S6662" s="40"/>
      <c r="T6662" s="39"/>
      <c r="AG6662" s="110"/>
      <c r="AH6662" s="94"/>
      <c r="AJ6662" s="97"/>
      <c r="AL6662" s="39"/>
      <c r="AP6662" s="39"/>
      <c r="AQ6662" s="77"/>
      <c r="AR6662" s="94"/>
      <c r="AT6662" s="97"/>
      <c r="BB6662" s="79"/>
      <c r="BC6662" s="94"/>
      <c r="BE6662" s="97"/>
      <c r="BF6662" s="98"/>
      <c r="BG6662" s="40"/>
      <c r="BK6662" s="40"/>
      <c r="BL6662" s="79"/>
      <c r="BM6662" s="94"/>
      <c r="BO6662" s="97"/>
      <c r="BQ6662" s="40"/>
      <c r="BR6662" s="94"/>
      <c r="BS6662" s="94"/>
      <c r="BT6662" s="94"/>
      <c r="BU6662" s="40"/>
      <c r="BV6662" s="82"/>
      <c r="BW6662" s="94"/>
      <c r="BX6662" s="48"/>
      <c r="BY6662" s="97"/>
      <c r="BZ6662" s="48"/>
      <c r="CA6662" s="40"/>
      <c r="CB6662" s="94"/>
      <c r="CC6662" s="94"/>
      <c r="CD6662" s="94"/>
      <c r="CE6662" s="40"/>
      <c r="CF6662" s="73"/>
      <c r="CG6662" s="41"/>
      <c r="CH6662" s="41"/>
      <c r="CI6662" s="41"/>
      <c r="CJ6662" s="41"/>
      <c r="CK6662" s="41"/>
      <c r="CL6662" s="68"/>
      <c r="CM6662" s="41"/>
      <c r="CN6662" s="41"/>
      <c r="CO6662" s="39"/>
      <c r="CP6662" s="78"/>
    </row>
    <row r="6663" spans="1:94" s="38" customFormat="1" x14ac:dyDescent="0.25">
      <c r="A6663" s="38">
        <v>6660</v>
      </c>
      <c r="F6663" s="39"/>
      <c r="Q6663" s="39"/>
      <c r="R6663" s="40"/>
      <c r="S6663" s="40"/>
      <c r="T6663" s="39"/>
      <c r="AG6663" s="110"/>
      <c r="AH6663" s="94"/>
      <c r="AJ6663" s="97"/>
      <c r="AL6663" s="39"/>
      <c r="AP6663" s="39"/>
      <c r="AQ6663" s="77"/>
      <c r="AR6663" s="94"/>
      <c r="AT6663" s="97"/>
      <c r="BB6663" s="79"/>
      <c r="BC6663" s="94"/>
      <c r="BE6663" s="97"/>
      <c r="BF6663" s="98"/>
      <c r="BG6663" s="40"/>
      <c r="BK6663" s="40"/>
      <c r="BL6663" s="79"/>
      <c r="BM6663" s="94"/>
      <c r="BO6663" s="97"/>
      <c r="BQ6663" s="40"/>
      <c r="BR6663" s="94"/>
      <c r="BS6663" s="94"/>
      <c r="BT6663" s="94"/>
      <c r="BU6663" s="40"/>
      <c r="BV6663" s="82"/>
      <c r="BW6663" s="94"/>
      <c r="BX6663" s="48"/>
      <c r="BY6663" s="97"/>
      <c r="BZ6663" s="48"/>
      <c r="CA6663" s="40"/>
      <c r="CB6663" s="94"/>
      <c r="CC6663" s="94"/>
      <c r="CD6663" s="94"/>
      <c r="CE6663" s="40"/>
      <c r="CF6663" s="73"/>
      <c r="CG6663" s="41"/>
      <c r="CH6663" s="41"/>
      <c r="CI6663" s="41"/>
      <c r="CJ6663" s="41"/>
      <c r="CK6663" s="41"/>
      <c r="CL6663" s="68"/>
      <c r="CM6663" s="41"/>
      <c r="CN6663" s="41"/>
      <c r="CO6663" s="39"/>
      <c r="CP6663" s="78"/>
    </row>
    <row r="6664" spans="1:94" s="38" customFormat="1" x14ac:dyDescent="0.25">
      <c r="A6664" s="38">
        <v>6661</v>
      </c>
      <c r="F6664" s="39"/>
      <c r="Q6664" s="39"/>
      <c r="R6664" s="40"/>
      <c r="S6664" s="40"/>
      <c r="T6664" s="39"/>
      <c r="AG6664" s="110"/>
      <c r="AH6664" s="94"/>
      <c r="AJ6664" s="97"/>
      <c r="AL6664" s="39"/>
      <c r="AP6664" s="39"/>
      <c r="AQ6664" s="77"/>
      <c r="AR6664" s="94"/>
      <c r="AT6664" s="97"/>
      <c r="BB6664" s="79"/>
      <c r="BC6664" s="94"/>
      <c r="BE6664" s="97"/>
      <c r="BF6664" s="98"/>
      <c r="BG6664" s="40"/>
      <c r="BK6664" s="40"/>
      <c r="BL6664" s="79"/>
      <c r="BM6664" s="94"/>
      <c r="BO6664" s="97"/>
      <c r="BQ6664" s="40"/>
      <c r="BR6664" s="94"/>
      <c r="BS6664" s="94"/>
      <c r="BT6664" s="94"/>
      <c r="BU6664" s="40"/>
      <c r="BV6664" s="82"/>
      <c r="BW6664" s="94"/>
      <c r="BX6664" s="48"/>
      <c r="BY6664" s="97"/>
      <c r="BZ6664" s="48"/>
      <c r="CA6664" s="40"/>
      <c r="CB6664" s="94"/>
      <c r="CC6664" s="94"/>
      <c r="CD6664" s="94"/>
      <c r="CE6664" s="40"/>
      <c r="CF6664" s="73"/>
      <c r="CG6664" s="41"/>
      <c r="CH6664" s="41"/>
      <c r="CI6664" s="41"/>
      <c r="CJ6664" s="41"/>
      <c r="CK6664" s="41"/>
      <c r="CL6664" s="68"/>
      <c r="CM6664" s="41"/>
      <c r="CN6664" s="41"/>
      <c r="CO6664" s="39"/>
      <c r="CP6664" s="78"/>
    </row>
    <row r="6665" spans="1:94" s="38" customFormat="1" x14ac:dyDescent="0.25">
      <c r="A6665" s="38">
        <v>6662</v>
      </c>
      <c r="F6665" s="39"/>
      <c r="Q6665" s="39"/>
      <c r="R6665" s="40"/>
      <c r="S6665" s="40"/>
      <c r="T6665" s="39"/>
      <c r="AG6665" s="110"/>
      <c r="AH6665" s="94"/>
      <c r="AJ6665" s="97"/>
      <c r="AL6665" s="39"/>
      <c r="AP6665" s="39"/>
      <c r="AQ6665" s="77"/>
      <c r="AR6665" s="94"/>
      <c r="AT6665" s="97"/>
      <c r="BB6665" s="79"/>
      <c r="BC6665" s="94"/>
      <c r="BE6665" s="97"/>
      <c r="BF6665" s="98"/>
      <c r="BG6665" s="40"/>
      <c r="BK6665" s="40"/>
      <c r="BL6665" s="79"/>
      <c r="BM6665" s="94"/>
      <c r="BO6665" s="97"/>
      <c r="BQ6665" s="40"/>
      <c r="BR6665" s="94"/>
      <c r="BS6665" s="94"/>
      <c r="BT6665" s="94"/>
      <c r="BU6665" s="40"/>
      <c r="BV6665" s="82"/>
      <c r="BW6665" s="94"/>
      <c r="BX6665" s="48"/>
      <c r="BY6665" s="97"/>
      <c r="BZ6665" s="48"/>
      <c r="CA6665" s="40"/>
      <c r="CB6665" s="94"/>
      <c r="CC6665" s="94"/>
      <c r="CD6665" s="94"/>
      <c r="CE6665" s="40"/>
      <c r="CF6665" s="73"/>
      <c r="CG6665" s="41"/>
      <c r="CH6665" s="41"/>
      <c r="CI6665" s="41"/>
      <c r="CJ6665" s="41"/>
      <c r="CK6665" s="41"/>
      <c r="CL6665" s="68"/>
      <c r="CM6665" s="41"/>
      <c r="CN6665" s="41"/>
      <c r="CO6665" s="39"/>
      <c r="CP6665" s="78"/>
    </row>
    <row r="6666" spans="1:94" s="38" customFormat="1" x14ac:dyDescent="0.25">
      <c r="A6666" s="38">
        <v>6663</v>
      </c>
      <c r="F6666" s="39"/>
      <c r="Q6666" s="39"/>
      <c r="R6666" s="40"/>
      <c r="S6666" s="40"/>
      <c r="T6666" s="39"/>
      <c r="AG6666" s="110"/>
      <c r="AH6666" s="94"/>
      <c r="AJ6666" s="97"/>
      <c r="AL6666" s="39"/>
      <c r="AP6666" s="39"/>
      <c r="AQ6666" s="77"/>
      <c r="AR6666" s="94"/>
      <c r="AT6666" s="97"/>
      <c r="BB6666" s="79"/>
      <c r="BC6666" s="94"/>
      <c r="BE6666" s="97"/>
      <c r="BF6666" s="98"/>
      <c r="BG6666" s="40"/>
      <c r="BK6666" s="40"/>
      <c r="BL6666" s="79"/>
      <c r="BM6666" s="94"/>
      <c r="BO6666" s="97"/>
      <c r="BQ6666" s="40"/>
      <c r="BR6666" s="94"/>
      <c r="BS6666" s="94"/>
      <c r="BT6666" s="94"/>
      <c r="BU6666" s="40"/>
      <c r="BV6666" s="82"/>
      <c r="BW6666" s="94"/>
      <c r="BX6666" s="48"/>
      <c r="BY6666" s="97"/>
      <c r="BZ6666" s="48"/>
      <c r="CA6666" s="40"/>
      <c r="CB6666" s="94"/>
      <c r="CC6666" s="94"/>
      <c r="CD6666" s="94"/>
      <c r="CE6666" s="40"/>
      <c r="CF6666" s="73"/>
      <c r="CG6666" s="41"/>
      <c r="CH6666" s="41"/>
      <c r="CI6666" s="41"/>
      <c r="CJ6666" s="41"/>
      <c r="CK6666" s="41"/>
      <c r="CL6666" s="68"/>
      <c r="CM6666" s="41"/>
      <c r="CN6666" s="41"/>
      <c r="CO6666" s="39"/>
      <c r="CP6666" s="78"/>
    </row>
    <row r="6667" spans="1:94" s="38" customFormat="1" x14ac:dyDescent="0.25">
      <c r="A6667" s="38">
        <v>6664</v>
      </c>
      <c r="F6667" s="39"/>
      <c r="Q6667" s="39"/>
      <c r="R6667" s="40"/>
      <c r="S6667" s="40"/>
      <c r="T6667" s="39"/>
      <c r="AG6667" s="110"/>
      <c r="AH6667" s="94"/>
      <c r="AJ6667" s="97"/>
      <c r="AL6667" s="39"/>
      <c r="AP6667" s="39"/>
      <c r="AQ6667" s="77"/>
      <c r="AR6667" s="94"/>
      <c r="AT6667" s="97"/>
      <c r="BB6667" s="79"/>
      <c r="BC6667" s="94"/>
      <c r="BE6667" s="97"/>
      <c r="BF6667" s="98"/>
      <c r="BG6667" s="40"/>
      <c r="BK6667" s="40"/>
      <c r="BL6667" s="79"/>
      <c r="BM6667" s="94"/>
      <c r="BO6667" s="97"/>
      <c r="BQ6667" s="40"/>
      <c r="BR6667" s="94"/>
      <c r="BS6667" s="94"/>
      <c r="BT6667" s="94"/>
      <c r="BU6667" s="40"/>
      <c r="BV6667" s="82"/>
      <c r="BW6667" s="94"/>
      <c r="BX6667" s="48"/>
      <c r="BY6667" s="97"/>
      <c r="BZ6667" s="48"/>
      <c r="CA6667" s="40"/>
      <c r="CB6667" s="94"/>
      <c r="CC6667" s="94"/>
      <c r="CD6667" s="94"/>
      <c r="CE6667" s="40"/>
      <c r="CF6667" s="73"/>
      <c r="CG6667" s="41"/>
      <c r="CH6667" s="41"/>
      <c r="CI6667" s="41"/>
      <c r="CJ6667" s="41"/>
      <c r="CK6667" s="41"/>
      <c r="CL6667" s="68"/>
      <c r="CM6667" s="41"/>
      <c r="CN6667" s="41"/>
      <c r="CO6667" s="39"/>
      <c r="CP6667" s="78"/>
    </row>
    <row r="6668" spans="1:94" s="38" customFormat="1" x14ac:dyDescent="0.25">
      <c r="A6668" s="38">
        <v>6665</v>
      </c>
      <c r="F6668" s="39"/>
      <c r="Q6668" s="39"/>
      <c r="R6668" s="40"/>
      <c r="S6668" s="40"/>
      <c r="T6668" s="39"/>
      <c r="AG6668" s="110"/>
      <c r="AH6668" s="94"/>
      <c r="AJ6668" s="97"/>
      <c r="AL6668" s="39"/>
      <c r="AP6668" s="39"/>
      <c r="AQ6668" s="77"/>
      <c r="AR6668" s="94"/>
      <c r="AT6668" s="97"/>
      <c r="BB6668" s="79"/>
      <c r="BC6668" s="94"/>
      <c r="BE6668" s="97"/>
      <c r="BF6668" s="98"/>
      <c r="BG6668" s="40"/>
      <c r="BK6668" s="40"/>
      <c r="BL6668" s="79"/>
      <c r="BM6668" s="94"/>
      <c r="BO6668" s="97"/>
      <c r="BQ6668" s="40"/>
      <c r="BR6668" s="94"/>
      <c r="BS6668" s="94"/>
      <c r="BT6668" s="94"/>
      <c r="BU6668" s="40"/>
      <c r="BV6668" s="82"/>
      <c r="BW6668" s="94"/>
      <c r="BX6668" s="48"/>
      <c r="BY6668" s="97"/>
      <c r="BZ6668" s="48"/>
      <c r="CA6668" s="40"/>
      <c r="CB6668" s="94"/>
      <c r="CC6668" s="94"/>
      <c r="CD6668" s="94"/>
      <c r="CE6668" s="40"/>
      <c r="CF6668" s="73"/>
      <c r="CG6668" s="41"/>
      <c r="CH6668" s="41"/>
      <c r="CI6668" s="41"/>
      <c r="CJ6668" s="41"/>
      <c r="CK6668" s="41"/>
      <c r="CL6668" s="68"/>
      <c r="CM6668" s="41"/>
      <c r="CN6668" s="41"/>
      <c r="CO6668" s="39"/>
      <c r="CP6668" s="78"/>
    </row>
    <row r="6669" spans="1:94" s="38" customFormat="1" x14ac:dyDescent="0.25">
      <c r="A6669" s="38">
        <v>6666</v>
      </c>
      <c r="F6669" s="39"/>
      <c r="Q6669" s="39"/>
      <c r="R6669" s="40"/>
      <c r="S6669" s="40"/>
      <c r="T6669" s="39"/>
      <c r="AG6669" s="110"/>
      <c r="AH6669" s="94"/>
      <c r="AJ6669" s="97"/>
      <c r="AL6669" s="39"/>
      <c r="AP6669" s="39"/>
      <c r="AQ6669" s="77"/>
      <c r="AR6669" s="94"/>
      <c r="AT6669" s="97"/>
      <c r="BB6669" s="79"/>
      <c r="BC6669" s="94"/>
      <c r="BE6669" s="97"/>
      <c r="BF6669" s="98"/>
      <c r="BG6669" s="40"/>
      <c r="BK6669" s="40"/>
      <c r="BL6669" s="79"/>
      <c r="BM6669" s="94"/>
      <c r="BO6669" s="97"/>
      <c r="BQ6669" s="40"/>
      <c r="BR6669" s="94"/>
      <c r="BS6669" s="94"/>
      <c r="BT6669" s="94"/>
      <c r="BU6669" s="40"/>
      <c r="BV6669" s="82"/>
      <c r="BW6669" s="94"/>
      <c r="BX6669" s="48"/>
      <c r="BY6669" s="97"/>
      <c r="BZ6669" s="48"/>
      <c r="CA6669" s="40"/>
      <c r="CB6669" s="94"/>
      <c r="CC6669" s="94"/>
      <c r="CD6669" s="94"/>
      <c r="CE6669" s="40"/>
      <c r="CF6669" s="73"/>
      <c r="CG6669" s="41"/>
      <c r="CH6669" s="41"/>
      <c r="CI6669" s="41"/>
      <c r="CJ6669" s="41"/>
      <c r="CK6669" s="41"/>
      <c r="CL6669" s="68"/>
      <c r="CM6669" s="41"/>
      <c r="CN6669" s="41"/>
      <c r="CO6669" s="39"/>
      <c r="CP6669" s="78"/>
    </row>
    <row r="6670" spans="1:94" s="38" customFormat="1" x14ac:dyDescent="0.25">
      <c r="A6670" s="38">
        <v>6667</v>
      </c>
      <c r="F6670" s="39"/>
      <c r="Q6670" s="39"/>
      <c r="R6670" s="40"/>
      <c r="S6670" s="40"/>
      <c r="T6670" s="39"/>
      <c r="AG6670" s="110"/>
      <c r="AH6670" s="94"/>
      <c r="AJ6670" s="97"/>
      <c r="AL6670" s="39"/>
      <c r="AP6670" s="39"/>
      <c r="AQ6670" s="77"/>
      <c r="AR6670" s="94"/>
      <c r="AT6670" s="97"/>
      <c r="BB6670" s="79"/>
      <c r="BC6670" s="94"/>
      <c r="BE6670" s="97"/>
      <c r="BF6670" s="98"/>
      <c r="BG6670" s="40"/>
      <c r="BK6670" s="40"/>
      <c r="BL6670" s="79"/>
      <c r="BM6670" s="94"/>
      <c r="BO6670" s="97"/>
      <c r="BQ6670" s="40"/>
      <c r="BR6670" s="94"/>
      <c r="BS6670" s="94"/>
      <c r="BT6670" s="94"/>
      <c r="BU6670" s="40"/>
      <c r="BV6670" s="82"/>
      <c r="BW6670" s="94"/>
      <c r="BX6670" s="48"/>
      <c r="BY6670" s="97"/>
      <c r="BZ6670" s="48"/>
      <c r="CA6670" s="40"/>
      <c r="CB6670" s="94"/>
      <c r="CC6670" s="94"/>
      <c r="CD6670" s="94"/>
      <c r="CE6670" s="40"/>
      <c r="CF6670" s="73"/>
      <c r="CG6670" s="41"/>
      <c r="CH6670" s="41"/>
      <c r="CI6670" s="41"/>
      <c r="CJ6670" s="41"/>
      <c r="CK6670" s="41"/>
      <c r="CL6670" s="68"/>
      <c r="CM6670" s="41"/>
      <c r="CN6670" s="41"/>
      <c r="CO6670" s="39"/>
      <c r="CP6670" s="78"/>
    </row>
    <row r="6671" spans="1:94" s="38" customFormat="1" x14ac:dyDescent="0.25">
      <c r="A6671" s="38">
        <v>6668</v>
      </c>
      <c r="F6671" s="39"/>
      <c r="Q6671" s="39"/>
      <c r="R6671" s="40"/>
      <c r="S6671" s="40"/>
      <c r="T6671" s="39"/>
      <c r="AG6671" s="110"/>
      <c r="AH6671" s="94"/>
      <c r="AJ6671" s="97"/>
      <c r="AL6671" s="39"/>
      <c r="AP6671" s="39"/>
      <c r="AQ6671" s="77"/>
      <c r="AR6671" s="94"/>
      <c r="AT6671" s="97"/>
      <c r="BB6671" s="79"/>
      <c r="BC6671" s="94"/>
      <c r="BE6671" s="97"/>
      <c r="BF6671" s="98"/>
      <c r="BG6671" s="40"/>
      <c r="BK6671" s="40"/>
      <c r="BL6671" s="79"/>
      <c r="BM6671" s="94"/>
      <c r="BO6671" s="97"/>
      <c r="BQ6671" s="40"/>
      <c r="BR6671" s="94"/>
      <c r="BS6671" s="94"/>
      <c r="BT6671" s="94"/>
      <c r="BU6671" s="40"/>
      <c r="BV6671" s="82"/>
      <c r="BW6671" s="94"/>
      <c r="BX6671" s="48"/>
      <c r="BY6671" s="97"/>
      <c r="BZ6671" s="48"/>
      <c r="CA6671" s="40"/>
      <c r="CB6671" s="94"/>
      <c r="CC6671" s="94"/>
      <c r="CD6671" s="94"/>
      <c r="CE6671" s="40"/>
      <c r="CF6671" s="73"/>
      <c r="CG6671" s="41"/>
      <c r="CH6671" s="41"/>
      <c r="CI6671" s="41"/>
      <c r="CJ6671" s="41"/>
      <c r="CK6671" s="41"/>
      <c r="CL6671" s="68"/>
      <c r="CM6671" s="41"/>
      <c r="CN6671" s="41"/>
      <c r="CO6671" s="39"/>
      <c r="CP6671" s="78"/>
    </row>
    <row r="6672" spans="1:94" s="38" customFormat="1" x14ac:dyDescent="0.25">
      <c r="A6672" s="38">
        <v>6669</v>
      </c>
      <c r="F6672" s="39"/>
      <c r="Q6672" s="39"/>
      <c r="R6672" s="40"/>
      <c r="S6672" s="40"/>
      <c r="T6672" s="39"/>
      <c r="AG6672" s="110"/>
      <c r="AH6672" s="94"/>
      <c r="AJ6672" s="97"/>
      <c r="AL6672" s="39"/>
      <c r="AP6672" s="39"/>
      <c r="AQ6672" s="77"/>
      <c r="AR6672" s="94"/>
      <c r="AT6672" s="97"/>
      <c r="BB6672" s="79"/>
      <c r="BC6672" s="94"/>
      <c r="BE6672" s="97"/>
      <c r="BF6672" s="98"/>
      <c r="BG6672" s="40"/>
      <c r="BK6672" s="40"/>
      <c r="BL6672" s="79"/>
      <c r="BM6672" s="94"/>
      <c r="BO6672" s="97"/>
      <c r="BQ6672" s="40"/>
      <c r="BR6672" s="94"/>
      <c r="BS6672" s="94"/>
      <c r="BT6672" s="94"/>
      <c r="BU6672" s="40"/>
      <c r="BV6672" s="82"/>
      <c r="BW6672" s="94"/>
      <c r="BX6672" s="48"/>
      <c r="BY6672" s="97"/>
      <c r="BZ6672" s="48"/>
      <c r="CA6672" s="40"/>
      <c r="CB6672" s="94"/>
      <c r="CC6672" s="94"/>
      <c r="CD6672" s="94"/>
      <c r="CE6672" s="40"/>
      <c r="CF6672" s="73"/>
      <c r="CG6672" s="41"/>
      <c r="CH6672" s="41"/>
      <c r="CI6672" s="41"/>
      <c r="CJ6672" s="41"/>
      <c r="CK6672" s="41"/>
      <c r="CL6672" s="68"/>
      <c r="CM6672" s="41"/>
      <c r="CN6672" s="41"/>
      <c r="CO6672" s="39"/>
      <c r="CP6672" s="78"/>
    </row>
    <row r="6673" spans="1:94" s="38" customFormat="1" x14ac:dyDescent="0.25">
      <c r="A6673" s="38">
        <v>6670</v>
      </c>
      <c r="F6673" s="39"/>
      <c r="Q6673" s="39"/>
      <c r="R6673" s="40"/>
      <c r="S6673" s="40"/>
      <c r="T6673" s="39"/>
      <c r="AG6673" s="110"/>
      <c r="AH6673" s="94"/>
      <c r="AJ6673" s="97"/>
      <c r="AL6673" s="39"/>
      <c r="AP6673" s="39"/>
      <c r="AQ6673" s="77"/>
      <c r="AR6673" s="94"/>
      <c r="AT6673" s="97"/>
      <c r="BB6673" s="79"/>
      <c r="BC6673" s="94"/>
      <c r="BE6673" s="97"/>
      <c r="BF6673" s="98"/>
      <c r="BG6673" s="40"/>
      <c r="BK6673" s="40"/>
      <c r="BL6673" s="79"/>
      <c r="BM6673" s="94"/>
      <c r="BO6673" s="97"/>
      <c r="BQ6673" s="40"/>
      <c r="BR6673" s="94"/>
      <c r="BS6673" s="94"/>
      <c r="BT6673" s="94"/>
      <c r="BU6673" s="40"/>
      <c r="BV6673" s="82"/>
      <c r="BW6673" s="94"/>
      <c r="BX6673" s="48"/>
      <c r="BY6673" s="97"/>
      <c r="BZ6673" s="48"/>
      <c r="CA6673" s="40"/>
      <c r="CB6673" s="94"/>
      <c r="CC6673" s="94"/>
      <c r="CD6673" s="94"/>
      <c r="CE6673" s="40"/>
      <c r="CF6673" s="73"/>
      <c r="CG6673" s="41"/>
      <c r="CH6673" s="41"/>
      <c r="CI6673" s="41"/>
      <c r="CJ6673" s="41"/>
      <c r="CK6673" s="41"/>
      <c r="CL6673" s="68"/>
      <c r="CM6673" s="41"/>
      <c r="CN6673" s="41"/>
      <c r="CO6673" s="39"/>
      <c r="CP6673" s="78"/>
    </row>
    <row r="6674" spans="1:94" s="38" customFormat="1" x14ac:dyDescent="0.25">
      <c r="A6674" s="38">
        <v>6671</v>
      </c>
      <c r="F6674" s="39"/>
      <c r="Q6674" s="39"/>
      <c r="R6674" s="40"/>
      <c r="S6674" s="40"/>
      <c r="T6674" s="39"/>
      <c r="AG6674" s="110"/>
      <c r="AH6674" s="94"/>
      <c r="AJ6674" s="97"/>
      <c r="AL6674" s="39"/>
      <c r="AP6674" s="39"/>
      <c r="AQ6674" s="77"/>
      <c r="AR6674" s="94"/>
      <c r="AT6674" s="97"/>
      <c r="BB6674" s="79"/>
      <c r="BC6674" s="94"/>
      <c r="BE6674" s="97"/>
      <c r="BF6674" s="98"/>
      <c r="BG6674" s="40"/>
      <c r="BK6674" s="40"/>
      <c r="BL6674" s="79"/>
      <c r="BM6674" s="94"/>
      <c r="BO6674" s="97"/>
      <c r="BQ6674" s="40"/>
      <c r="BR6674" s="94"/>
      <c r="BS6674" s="94"/>
      <c r="BT6674" s="94"/>
      <c r="BU6674" s="40"/>
      <c r="BV6674" s="82"/>
      <c r="BW6674" s="94"/>
      <c r="BX6674" s="48"/>
      <c r="BY6674" s="97"/>
      <c r="BZ6674" s="48"/>
      <c r="CA6674" s="40"/>
      <c r="CB6674" s="94"/>
      <c r="CC6674" s="94"/>
      <c r="CD6674" s="94"/>
      <c r="CE6674" s="40"/>
      <c r="CF6674" s="73"/>
      <c r="CG6674" s="41"/>
      <c r="CH6674" s="41"/>
      <c r="CI6674" s="41"/>
      <c r="CJ6674" s="41"/>
      <c r="CK6674" s="41"/>
      <c r="CL6674" s="68"/>
      <c r="CM6674" s="41"/>
      <c r="CN6674" s="41"/>
      <c r="CO6674" s="39"/>
      <c r="CP6674" s="78"/>
    </row>
    <row r="6675" spans="1:94" s="38" customFormat="1" x14ac:dyDescent="0.25">
      <c r="A6675" s="38">
        <v>6672</v>
      </c>
      <c r="F6675" s="39"/>
      <c r="Q6675" s="39"/>
      <c r="R6675" s="40"/>
      <c r="S6675" s="40"/>
      <c r="T6675" s="39"/>
      <c r="AG6675" s="110"/>
      <c r="AH6675" s="94"/>
      <c r="AJ6675" s="97"/>
      <c r="AL6675" s="39"/>
      <c r="AP6675" s="39"/>
      <c r="AQ6675" s="77"/>
      <c r="AR6675" s="94"/>
      <c r="AT6675" s="97"/>
      <c r="BB6675" s="79"/>
      <c r="BC6675" s="94"/>
      <c r="BE6675" s="97"/>
      <c r="BF6675" s="98"/>
      <c r="BG6675" s="40"/>
      <c r="BK6675" s="40"/>
      <c r="BL6675" s="79"/>
      <c r="BM6675" s="94"/>
      <c r="BO6675" s="97"/>
      <c r="BQ6675" s="40"/>
      <c r="BR6675" s="94"/>
      <c r="BS6675" s="94"/>
      <c r="BT6675" s="94"/>
      <c r="BU6675" s="40"/>
      <c r="BV6675" s="82"/>
      <c r="BW6675" s="94"/>
      <c r="BX6675" s="48"/>
      <c r="BY6675" s="97"/>
      <c r="BZ6675" s="48"/>
      <c r="CA6675" s="40"/>
      <c r="CB6675" s="94"/>
      <c r="CC6675" s="94"/>
      <c r="CD6675" s="94"/>
      <c r="CE6675" s="40"/>
      <c r="CF6675" s="73"/>
      <c r="CG6675" s="41"/>
      <c r="CH6675" s="41"/>
      <c r="CI6675" s="41"/>
      <c r="CJ6675" s="41"/>
      <c r="CK6675" s="41"/>
      <c r="CL6675" s="68"/>
      <c r="CM6675" s="41"/>
      <c r="CN6675" s="41"/>
      <c r="CO6675" s="39"/>
      <c r="CP6675" s="78"/>
    </row>
    <row r="6676" spans="1:94" s="38" customFormat="1" x14ac:dyDescent="0.25">
      <c r="A6676" s="38">
        <v>6673</v>
      </c>
      <c r="F6676" s="39"/>
      <c r="Q6676" s="39"/>
      <c r="R6676" s="40"/>
      <c r="S6676" s="40"/>
      <c r="T6676" s="39"/>
      <c r="AG6676" s="110"/>
      <c r="AH6676" s="94"/>
      <c r="AJ6676" s="97"/>
      <c r="AL6676" s="39"/>
      <c r="AP6676" s="39"/>
      <c r="AQ6676" s="77"/>
      <c r="AR6676" s="94"/>
      <c r="AT6676" s="97"/>
      <c r="BB6676" s="79"/>
      <c r="BC6676" s="94"/>
      <c r="BE6676" s="97"/>
      <c r="BF6676" s="98"/>
      <c r="BG6676" s="40"/>
      <c r="BK6676" s="40"/>
      <c r="BL6676" s="79"/>
      <c r="BM6676" s="94"/>
      <c r="BO6676" s="97"/>
      <c r="BQ6676" s="40"/>
      <c r="BR6676" s="94"/>
      <c r="BS6676" s="94"/>
      <c r="BT6676" s="94"/>
      <c r="BU6676" s="40"/>
      <c r="BV6676" s="82"/>
      <c r="BW6676" s="94"/>
      <c r="BX6676" s="48"/>
      <c r="BY6676" s="97"/>
      <c r="BZ6676" s="48"/>
      <c r="CA6676" s="40"/>
      <c r="CB6676" s="94"/>
      <c r="CC6676" s="94"/>
      <c r="CD6676" s="94"/>
      <c r="CE6676" s="40"/>
      <c r="CF6676" s="73"/>
      <c r="CG6676" s="41"/>
      <c r="CH6676" s="41"/>
      <c r="CI6676" s="41"/>
      <c r="CJ6676" s="41"/>
      <c r="CK6676" s="41"/>
      <c r="CL6676" s="68"/>
      <c r="CM6676" s="41"/>
      <c r="CN6676" s="41"/>
      <c r="CO6676" s="39"/>
      <c r="CP6676" s="78"/>
    </row>
    <row r="6677" spans="1:94" s="38" customFormat="1" x14ac:dyDescent="0.25">
      <c r="A6677" s="38">
        <v>6674</v>
      </c>
      <c r="F6677" s="39"/>
      <c r="Q6677" s="39"/>
      <c r="R6677" s="40"/>
      <c r="S6677" s="40"/>
      <c r="T6677" s="39"/>
      <c r="AG6677" s="110"/>
      <c r="AH6677" s="94"/>
      <c r="AJ6677" s="97"/>
      <c r="AL6677" s="39"/>
      <c r="AP6677" s="39"/>
      <c r="AQ6677" s="77"/>
      <c r="AR6677" s="94"/>
      <c r="AT6677" s="97"/>
      <c r="BB6677" s="79"/>
      <c r="BC6677" s="94"/>
      <c r="BE6677" s="97"/>
      <c r="BF6677" s="98"/>
      <c r="BG6677" s="40"/>
      <c r="BK6677" s="40"/>
      <c r="BL6677" s="79"/>
      <c r="BM6677" s="94"/>
      <c r="BO6677" s="97"/>
      <c r="BQ6677" s="40"/>
      <c r="BR6677" s="94"/>
      <c r="BS6677" s="94"/>
      <c r="BT6677" s="94"/>
      <c r="BU6677" s="40"/>
      <c r="BV6677" s="82"/>
      <c r="BW6677" s="94"/>
      <c r="BX6677" s="48"/>
      <c r="BY6677" s="97"/>
      <c r="BZ6677" s="48"/>
      <c r="CA6677" s="40"/>
      <c r="CB6677" s="94"/>
      <c r="CC6677" s="94"/>
      <c r="CD6677" s="94"/>
      <c r="CE6677" s="40"/>
      <c r="CF6677" s="73"/>
      <c r="CG6677" s="41"/>
      <c r="CH6677" s="41"/>
      <c r="CI6677" s="41"/>
      <c r="CJ6677" s="41"/>
      <c r="CK6677" s="41"/>
      <c r="CL6677" s="68"/>
      <c r="CM6677" s="41"/>
      <c r="CN6677" s="41"/>
      <c r="CO6677" s="39"/>
      <c r="CP6677" s="78"/>
    </row>
    <row r="6678" spans="1:94" s="38" customFormat="1" x14ac:dyDescent="0.25">
      <c r="A6678" s="38">
        <v>6675</v>
      </c>
      <c r="F6678" s="39"/>
      <c r="Q6678" s="39"/>
      <c r="R6678" s="40"/>
      <c r="S6678" s="40"/>
      <c r="T6678" s="39"/>
      <c r="AG6678" s="110"/>
      <c r="AH6678" s="94"/>
      <c r="AJ6678" s="97"/>
      <c r="AL6678" s="39"/>
      <c r="AP6678" s="39"/>
      <c r="AQ6678" s="77"/>
      <c r="AR6678" s="94"/>
      <c r="AT6678" s="97"/>
      <c r="BB6678" s="79"/>
      <c r="BC6678" s="94"/>
      <c r="BE6678" s="97"/>
      <c r="BF6678" s="98"/>
      <c r="BG6678" s="40"/>
      <c r="BK6678" s="40"/>
      <c r="BL6678" s="79"/>
      <c r="BM6678" s="94"/>
      <c r="BO6678" s="97"/>
      <c r="BQ6678" s="40"/>
      <c r="BR6678" s="94"/>
      <c r="BS6678" s="94"/>
      <c r="BT6678" s="94"/>
      <c r="BU6678" s="40"/>
      <c r="BV6678" s="82"/>
      <c r="BW6678" s="94"/>
      <c r="BX6678" s="48"/>
      <c r="BY6678" s="97"/>
      <c r="BZ6678" s="48"/>
      <c r="CA6678" s="40"/>
      <c r="CB6678" s="94"/>
      <c r="CC6678" s="94"/>
      <c r="CD6678" s="94"/>
      <c r="CE6678" s="40"/>
      <c r="CF6678" s="73"/>
      <c r="CG6678" s="41"/>
      <c r="CH6678" s="41"/>
      <c r="CI6678" s="41"/>
      <c r="CJ6678" s="41"/>
      <c r="CK6678" s="41"/>
      <c r="CL6678" s="68"/>
      <c r="CM6678" s="41"/>
      <c r="CN6678" s="41"/>
      <c r="CO6678" s="39"/>
      <c r="CP6678" s="78"/>
    </row>
    <row r="6679" spans="1:94" s="38" customFormat="1" x14ac:dyDescent="0.25">
      <c r="A6679" s="38">
        <v>6676</v>
      </c>
      <c r="F6679" s="39"/>
      <c r="Q6679" s="39"/>
      <c r="R6679" s="40"/>
      <c r="S6679" s="40"/>
      <c r="T6679" s="39"/>
      <c r="AG6679" s="110"/>
      <c r="AH6679" s="94"/>
      <c r="AJ6679" s="97"/>
      <c r="AL6679" s="39"/>
      <c r="AP6679" s="39"/>
      <c r="AQ6679" s="77"/>
      <c r="AR6679" s="94"/>
      <c r="AT6679" s="97"/>
      <c r="BB6679" s="79"/>
      <c r="BC6679" s="94"/>
      <c r="BE6679" s="97"/>
      <c r="BF6679" s="98"/>
      <c r="BG6679" s="40"/>
      <c r="BK6679" s="40"/>
      <c r="BL6679" s="79"/>
      <c r="BM6679" s="94"/>
      <c r="BO6679" s="97"/>
      <c r="BQ6679" s="40"/>
      <c r="BR6679" s="94"/>
      <c r="BS6679" s="94"/>
      <c r="BT6679" s="94"/>
      <c r="BU6679" s="40"/>
      <c r="BV6679" s="82"/>
      <c r="BW6679" s="94"/>
      <c r="BX6679" s="48"/>
      <c r="BY6679" s="97"/>
      <c r="BZ6679" s="48"/>
      <c r="CA6679" s="40"/>
      <c r="CB6679" s="94"/>
      <c r="CC6679" s="94"/>
      <c r="CD6679" s="94"/>
      <c r="CE6679" s="40"/>
      <c r="CF6679" s="73"/>
      <c r="CG6679" s="41"/>
      <c r="CH6679" s="41"/>
      <c r="CI6679" s="41"/>
      <c r="CJ6679" s="41"/>
      <c r="CK6679" s="41"/>
      <c r="CL6679" s="68"/>
      <c r="CM6679" s="41"/>
      <c r="CN6679" s="41"/>
      <c r="CO6679" s="39"/>
      <c r="CP6679" s="78"/>
    </row>
    <row r="6680" spans="1:94" s="38" customFormat="1" x14ac:dyDescent="0.25">
      <c r="A6680" s="38">
        <v>6677</v>
      </c>
      <c r="F6680" s="39"/>
      <c r="Q6680" s="39"/>
      <c r="R6680" s="40"/>
      <c r="S6680" s="40"/>
      <c r="T6680" s="39"/>
      <c r="AG6680" s="110"/>
      <c r="AH6680" s="94"/>
      <c r="AJ6680" s="97"/>
      <c r="AL6680" s="39"/>
      <c r="AP6680" s="39"/>
      <c r="AQ6680" s="77"/>
      <c r="AR6680" s="94"/>
      <c r="AT6680" s="97"/>
      <c r="BB6680" s="79"/>
      <c r="BC6680" s="94"/>
      <c r="BE6680" s="97"/>
      <c r="BF6680" s="98"/>
      <c r="BG6680" s="40"/>
      <c r="BK6680" s="40"/>
      <c r="BL6680" s="79"/>
      <c r="BM6680" s="94"/>
      <c r="BO6680" s="97"/>
      <c r="BQ6680" s="40"/>
      <c r="BR6680" s="94"/>
      <c r="BS6680" s="94"/>
      <c r="BT6680" s="94"/>
      <c r="BU6680" s="40"/>
      <c r="BV6680" s="82"/>
      <c r="BW6680" s="94"/>
      <c r="BX6680" s="48"/>
      <c r="BY6680" s="97"/>
      <c r="BZ6680" s="48"/>
      <c r="CA6680" s="40"/>
      <c r="CB6680" s="94"/>
      <c r="CC6680" s="94"/>
      <c r="CD6680" s="94"/>
      <c r="CE6680" s="40"/>
      <c r="CF6680" s="73"/>
      <c r="CG6680" s="41"/>
      <c r="CH6680" s="41"/>
      <c r="CI6680" s="41"/>
      <c r="CJ6680" s="41"/>
      <c r="CK6680" s="41"/>
      <c r="CL6680" s="68"/>
      <c r="CM6680" s="41"/>
      <c r="CN6680" s="41"/>
      <c r="CO6680" s="39"/>
      <c r="CP6680" s="78"/>
    </row>
    <row r="6681" spans="1:94" s="38" customFormat="1" x14ac:dyDescent="0.25">
      <c r="A6681" s="38">
        <v>6678</v>
      </c>
      <c r="F6681" s="39"/>
      <c r="Q6681" s="39"/>
      <c r="R6681" s="40"/>
      <c r="S6681" s="40"/>
      <c r="T6681" s="39"/>
      <c r="AG6681" s="110"/>
      <c r="AH6681" s="94"/>
      <c r="AJ6681" s="97"/>
      <c r="AL6681" s="39"/>
      <c r="AP6681" s="39"/>
      <c r="AQ6681" s="77"/>
      <c r="AR6681" s="94"/>
      <c r="AT6681" s="97"/>
      <c r="BB6681" s="79"/>
      <c r="BC6681" s="94"/>
      <c r="BE6681" s="97"/>
      <c r="BF6681" s="98"/>
      <c r="BG6681" s="40"/>
      <c r="BK6681" s="40"/>
      <c r="BL6681" s="79"/>
      <c r="BM6681" s="94"/>
      <c r="BO6681" s="97"/>
      <c r="BQ6681" s="40"/>
      <c r="BR6681" s="94"/>
      <c r="BS6681" s="94"/>
      <c r="BT6681" s="94"/>
      <c r="BU6681" s="40"/>
      <c r="BV6681" s="82"/>
      <c r="BW6681" s="94"/>
      <c r="BX6681" s="48"/>
      <c r="BY6681" s="97"/>
      <c r="BZ6681" s="48"/>
      <c r="CA6681" s="40"/>
      <c r="CB6681" s="94"/>
      <c r="CC6681" s="94"/>
      <c r="CD6681" s="94"/>
      <c r="CE6681" s="40"/>
      <c r="CF6681" s="73"/>
      <c r="CG6681" s="41"/>
      <c r="CH6681" s="41"/>
      <c r="CI6681" s="41"/>
      <c r="CJ6681" s="41"/>
      <c r="CK6681" s="41"/>
      <c r="CL6681" s="68"/>
      <c r="CM6681" s="41"/>
      <c r="CN6681" s="41"/>
      <c r="CO6681" s="39"/>
      <c r="CP6681" s="78"/>
    </row>
    <row r="6682" spans="1:94" s="38" customFormat="1" x14ac:dyDescent="0.25">
      <c r="A6682" s="38">
        <v>6679</v>
      </c>
      <c r="F6682" s="39"/>
      <c r="Q6682" s="39"/>
      <c r="R6682" s="40"/>
      <c r="S6682" s="40"/>
      <c r="T6682" s="39"/>
      <c r="AG6682" s="110"/>
      <c r="AH6682" s="94"/>
      <c r="AJ6682" s="97"/>
      <c r="AL6682" s="39"/>
      <c r="AP6682" s="39"/>
      <c r="AQ6682" s="77"/>
      <c r="AR6682" s="94"/>
      <c r="AT6682" s="97"/>
      <c r="BB6682" s="79"/>
      <c r="BC6682" s="94"/>
      <c r="BE6682" s="97"/>
      <c r="BF6682" s="98"/>
      <c r="BG6682" s="40"/>
      <c r="BK6682" s="40"/>
      <c r="BL6682" s="79"/>
      <c r="BM6682" s="94"/>
      <c r="BO6682" s="97"/>
      <c r="BQ6682" s="40"/>
      <c r="BR6682" s="94"/>
      <c r="BS6682" s="94"/>
      <c r="BT6682" s="94"/>
      <c r="BU6682" s="40"/>
      <c r="BV6682" s="82"/>
      <c r="BW6682" s="94"/>
      <c r="BX6682" s="48"/>
      <c r="BY6682" s="97"/>
      <c r="BZ6682" s="48"/>
      <c r="CA6682" s="40"/>
      <c r="CB6682" s="94"/>
      <c r="CC6682" s="94"/>
      <c r="CD6682" s="94"/>
      <c r="CE6682" s="40"/>
      <c r="CF6682" s="73"/>
      <c r="CG6682" s="41"/>
      <c r="CH6682" s="41"/>
      <c r="CI6682" s="41"/>
      <c r="CJ6682" s="41"/>
      <c r="CK6682" s="41"/>
      <c r="CL6682" s="68"/>
      <c r="CM6682" s="41"/>
      <c r="CN6682" s="41"/>
      <c r="CO6682" s="39"/>
      <c r="CP6682" s="78"/>
    </row>
    <row r="6683" spans="1:94" s="38" customFormat="1" x14ac:dyDescent="0.25">
      <c r="A6683" s="38">
        <v>6680</v>
      </c>
      <c r="F6683" s="39"/>
      <c r="Q6683" s="39"/>
      <c r="R6683" s="40"/>
      <c r="S6683" s="40"/>
      <c r="T6683" s="39"/>
      <c r="AG6683" s="110"/>
      <c r="AH6683" s="94"/>
      <c r="AJ6683" s="97"/>
      <c r="AL6683" s="39"/>
      <c r="AP6683" s="39"/>
      <c r="AQ6683" s="77"/>
      <c r="AR6683" s="94"/>
      <c r="AT6683" s="97"/>
      <c r="BB6683" s="79"/>
      <c r="BC6683" s="94"/>
      <c r="BE6683" s="97"/>
      <c r="BF6683" s="98"/>
      <c r="BG6683" s="40"/>
      <c r="BK6683" s="40"/>
      <c r="BL6683" s="79"/>
      <c r="BM6683" s="94"/>
      <c r="BO6683" s="97"/>
      <c r="BQ6683" s="40"/>
      <c r="BR6683" s="94"/>
      <c r="BS6683" s="94"/>
      <c r="BT6683" s="94"/>
      <c r="BU6683" s="40"/>
      <c r="BV6683" s="82"/>
      <c r="BW6683" s="94"/>
      <c r="BX6683" s="48"/>
      <c r="BY6683" s="97"/>
      <c r="BZ6683" s="48"/>
      <c r="CA6683" s="40"/>
      <c r="CB6683" s="94"/>
      <c r="CC6683" s="94"/>
      <c r="CD6683" s="94"/>
      <c r="CE6683" s="40"/>
      <c r="CF6683" s="73"/>
      <c r="CG6683" s="41"/>
      <c r="CH6683" s="41"/>
      <c r="CI6683" s="41"/>
      <c r="CJ6683" s="41"/>
      <c r="CK6683" s="41"/>
      <c r="CL6683" s="68"/>
      <c r="CM6683" s="41"/>
      <c r="CN6683" s="41"/>
      <c r="CO6683" s="39"/>
      <c r="CP6683" s="78"/>
    </row>
    <row r="6684" spans="1:94" s="38" customFormat="1" x14ac:dyDescent="0.25">
      <c r="A6684" s="38">
        <v>6681</v>
      </c>
      <c r="F6684" s="39"/>
      <c r="Q6684" s="39"/>
      <c r="R6684" s="40"/>
      <c r="S6684" s="40"/>
      <c r="T6684" s="39"/>
      <c r="AG6684" s="110"/>
      <c r="AH6684" s="94"/>
      <c r="AJ6684" s="97"/>
      <c r="AL6684" s="39"/>
      <c r="AP6684" s="39"/>
      <c r="AQ6684" s="77"/>
      <c r="AR6684" s="94"/>
      <c r="AT6684" s="97"/>
      <c r="BB6684" s="79"/>
      <c r="BC6684" s="94"/>
      <c r="BE6684" s="97"/>
      <c r="BF6684" s="98"/>
      <c r="BG6684" s="40"/>
      <c r="BK6684" s="40"/>
      <c r="BL6684" s="79"/>
      <c r="BM6684" s="94"/>
      <c r="BO6684" s="97"/>
      <c r="BQ6684" s="40"/>
      <c r="BR6684" s="94"/>
      <c r="BS6684" s="94"/>
      <c r="BT6684" s="94"/>
      <c r="BU6684" s="40"/>
      <c r="BV6684" s="82"/>
      <c r="BW6684" s="94"/>
      <c r="BX6684" s="48"/>
      <c r="BY6684" s="97"/>
      <c r="BZ6684" s="48"/>
      <c r="CA6684" s="40"/>
      <c r="CB6684" s="94"/>
      <c r="CC6684" s="94"/>
      <c r="CD6684" s="94"/>
      <c r="CE6684" s="40"/>
      <c r="CF6684" s="73"/>
      <c r="CG6684" s="41"/>
      <c r="CH6684" s="41"/>
      <c r="CI6684" s="41"/>
      <c r="CJ6684" s="41"/>
      <c r="CK6684" s="41"/>
      <c r="CL6684" s="68"/>
      <c r="CM6684" s="41"/>
      <c r="CN6684" s="41"/>
      <c r="CO6684" s="39"/>
      <c r="CP6684" s="78"/>
    </row>
    <row r="6685" spans="1:94" s="38" customFormat="1" x14ac:dyDescent="0.25">
      <c r="A6685" s="38">
        <v>6682</v>
      </c>
      <c r="F6685" s="39"/>
      <c r="Q6685" s="39"/>
      <c r="R6685" s="40"/>
      <c r="S6685" s="40"/>
      <c r="T6685" s="39"/>
      <c r="AG6685" s="110"/>
      <c r="AH6685" s="94"/>
      <c r="AJ6685" s="97"/>
      <c r="AL6685" s="39"/>
      <c r="AP6685" s="39"/>
      <c r="AQ6685" s="77"/>
      <c r="AR6685" s="94"/>
      <c r="AT6685" s="97"/>
      <c r="BB6685" s="79"/>
      <c r="BC6685" s="94"/>
      <c r="BE6685" s="97"/>
      <c r="BF6685" s="98"/>
      <c r="BG6685" s="40"/>
      <c r="BK6685" s="40"/>
      <c r="BL6685" s="79"/>
      <c r="BM6685" s="94"/>
      <c r="BO6685" s="97"/>
      <c r="BQ6685" s="40"/>
      <c r="BR6685" s="94"/>
      <c r="BS6685" s="94"/>
      <c r="BT6685" s="94"/>
      <c r="BU6685" s="40"/>
      <c r="BV6685" s="82"/>
      <c r="BW6685" s="94"/>
      <c r="BX6685" s="48"/>
      <c r="BY6685" s="97"/>
      <c r="BZ6685" s="48"/>
      <c r="CA6685" s="40"/>
      <c r="CB6685" s="94"/>
      <c r="CC6685" s="94"/>
      <c r="CD6685" s="94"/>
      <c r="CE6685" s="40"/>
      <c r="CF6685" s="73"/>
      <c r="CG6685" s="41"/>
      <c r="CH6685" s="41"/>
      <c r="CI6685" s="41"/>
      <c r="CJ6685" s="41"/>
      <c r="CK6685" s="41"/>
      <c r="CL6685" s="68"/>
      <c r="CM6685" s="41"/>
      <c r="CN6685" s="41"/>
      <c r="CO6685" s="39"/>
      <c r="CP6685" s="78"/>
    </row>
    <row r="6686" spans="1:94" s="38" customFormat="1" x14ac:dyDescent="0.25">
      <c r="A6686" s="38">
        <v>6683</v>
      </c>
      <c r="F6686" s="39"/>
      <c r="Q6686" s="39"/>
      <c r="R6686" s="40"/>
      <c r="S6686" s="40"/>
      <c r="T6686" s="39"/>
      <c r="AG6686" s="110"/>
      <c r="AH6686" s="94"/>
      <c r="AJ6686" s="97"/>
      <c r="AL6686" s="39"/>
      <c r="AP6686" s="39"/>
      <c r="AQ6686" s="77"/>
      <c r="AR6686" s="94"/>
      <c r="AT6686" s="97"/>
      <c r="BB6686" s="79"/>
      <c r="BC6686" s="94"/>
      <c r="BE6686" s="97"/>
      <c r="BF6686" s="98"/>
      <c r="BG6686" s="40"/>
      <c r="BK6686" s="40"/>
      <c r="BL6686" s="79"/>
      <c r="BM6686" s="94"/>
      <c r="BO6686" s="97"/>
      <c r="BQ6686" s="40"/>
      <c r="BR6686" s="94"/>
      <c r="BS6686" s="94"/>
      <c r="BT6686" s="94"/>
      <c r="BU6686" s="40"/>
      <c r="BV6686" s="82"/>
      <c r="BW6686" s="94"/>
      <c r="BX6686" s="48"/>
      <c r="BY6686" s="97"/>
      <c r="BZ6686" s="48"/>
      <c r="CA6686" s="40"/>
      <c r="CB6686" s="94"/>
      <c r="CC6686" s="94"/>
      <c r="CD6686" s="94"/>
      <c r="CE6686" s="40"/>
      <c r="CF6686" s="73"/>
      <c r="CG6686" s="41"/>
      <c r="CH6686" s="41"/>
      <c r="CI6686" s="41"/>
      <c r="CJ6686" s="41"/>
      <c r="CK6686" s="41"/>
      <c r="CL6686" s="68"/>
      <c r="CM6686" s="41"/>
      <c r="CN6686" s="41"/>
      <c r="CO6686" s="39"/>
      <c r="CP6686" s="78"/>
    </row>
    <row r="6687" spans="1:94" s="38" customFormat="1" x14ac:dyDescent="0.25">
      <c r="A6687" s="38">
        <v>6684</v>
      </c>
      <c r="F6687" s="39"/>
      <c r="Q6687" s="39"/>
      <c r="R6687" s="40"/>
      <c r="S6687" s="40"/>
      <c r="T6687" s="39"/>
      <c r="AG6687" s="110"/>
      <c r="AH6687" s="94"/>
      <c r="AJ6687" s="97"/>
      <c r="AL6687" s="39"/>
      <c r="AP6687" s="39"/>
      <c r="AQ6687" s="77"/>
      <c r="AR6687" s="94"/>
      <c r="AT6687" s="97"/>
      <c r="BB6687" s="79"/>
      <c r="BC6687" s="94"/>
      <c r="BE6687" s="97"/>
      <c r="BF6687" s="98"/>
      <c r="BG6687" s="40"/>
      <c r="BK6687" s="40"/>
      <c r="BL6687" s="79"/>
      <c r="BM6687" s="94"/>
      <c r="BO6687" s="97"/>
      <c r="BQ6687" s="40"/>
      <c r="BR6687" s="94"/>
      <c r="BS6687" s="94"/>
      <c r="BT6687" s="94"/>
      <c r="BU6687" s="40"/>
      <c r="BV6687" s="82"/>
      <c r="BW6687" s="94"/>
      <c r="BX6687" s="48"/>
      <c r="BY6687" s="97"/>
      <c r="BZ6687" s="48"/>
      <c r="CA6687" s="40"/>
      <c r="CB6687" s="94"/>
      <c r="CC6687" s="94"/>
      <c r="CD6687" s="94"/>
      <c r="CE6687" s="40"/>
      <c r="CF6687" s="73"/>
      <c r="CG6687" s="41"/>
      <c r="CH6687" s="41"/>
      <c r="CI6687" s="41"/>
      <c r="CJ6687" s="41"/>
      <c r="CK6687" s="41"/>
      <c r="CL6687" s="68"/>
      <c r="CM6687" s="41"/>
      <c r="CN6687" s="41"/>
      <c r="CO6687" s="39"/>
      <c r="CP6687" s="78"/>
    </row>
    <row r="6688" spans="1:94" s="38" customFormat="1" x14ac:dyDescent="0.25">
      <c r="A6688" s="38">
        <v>6685</v>
      </c>
      <c r="F6688" s="39"/>
      <c r="Q6688" s="39"/>
      <c r="R6688" s="40"/>
      <c r="S6688" s="40"/>
      <c r="T6688" s="39"/>
      <c r="AG6688" s="110"/>
      <c r="AH6688" s="94"/>
      <c r="AJ6688" s="97"/>
      <c r="AL6688" s="39"/>
      <c r="AP6688" s="39"/>
      <c r="AQ6688" s="77"/>
      <c r="AR6688" s="94"/>
      <c r="AT6688" s="97"/>
      <c r="BB6688" s="79"/>
      <c r="BC6688" s="94"/>
      <c r="BE6688" s="97"/>
      <c r="BF6688" s="98"/>
      <c r="BG6688" s="40"/>
      <c r="BK6688" s="40"/>
      <c r="BL6688" s="79"/>
      <c r="BM6688" s="94"/>
      <c r="BO6688" s="97"/>
      <c r="BQ6688" s="40"/>
      <c r="BR6688" s="94"/>
      <c r="BS6688" s="94"/>
      <c r="BT6688" s="94"/>
      <c r="BU6688" s="40"/>
      <c r="BV6688" s="82"/>
      <c r="BW6688" s="94"/>
      <c r="BX6688" s="48"/>
      <c r="BY6688" s="97"/>
      <c r="BZ6688" s="48"/>
      <c r="CA6688" s="40"/>
      <c r="CB6688" s="94"/>
      <c r="CC6688" s="94"/>
      <c r="CD6688" s="94"/>
      <c r="CE6688" s="40"/>
      <c r="CF6688" s="73"/>
      <c r="CG6688" s="41"/>
      <c r="CH6688" s="41"/>
      <c r="CI6688" s="41"/>
      <c r="CJ6688" s="41"/>
      <c r="CK6688" s="41"/>
      <c r="CL6688" s="68"/>
      <c r="CM6688" s="41"/>
      <c r="CN6688" s="41"/>
      <c r="CO6688" s="39"/>
      <c r="CP6688" s="78"/>
    </row>
    <row r="6689" spans="1:94" s="38" customFormat="1" x14ac:dyDescent="0.25">
      <c r="A6689" s="38">
        <v>6686</v>
      </c>
      <c r="F6689" s="39"/>
      <c r="Q6689" s="39"/>
      <c r="R6689" s="40"/>
      <c r="S6689" s="40"/>
      <c r="T6689" s="39"/>
      <c r="AG6689" s="110"/>
      <c r="AH6689" s="94"/>
      <c r="AJ6689" s="97"/>
      <c r="AL6689" s="39"/>
      <c r="AP6689" s="39"/>
      <c r="AQ6689" s="77"/>
      <c r="AR6689" s="94"/>
      <c r="AT6689" s="97"/>
      <c r="BB6689" s="79"/>
      <c r="BC6689" s="94"/>
      <c r="BE6689" s="97"/>
      <c r="BF6689" s="98"/>
      <c r="BG6689" s="40"/>
      <c r="BK6689" s="40"/>
      <c r="BL6689" s="79"/>
      <c r="BM6689" s="94"/>
      <c r="BO6689" s="97"/>
      <c r="BQ6689" s="40"/>
      <c r="BR6689" s="94"/>
      <c r="BS6689" s="94"/>
      <c r="BT6689" s="94"/>
      <c r="BU6689" s="40"/>
      <c r="BV6689" s="82"/>
      <c r="BW6689" s="94"/>
      <c r="BX6689" s="48"/>
      <c r="BY6689" s="97"/>
      <c r="BZ6689" s="48"/>
      <c r="CA6689" s="40"/>
      <c r="CB6689" s="94"/>
      <c r="CC6689" s="94"/>
      <c r="CD6689" s="94"/>
      <c r="CE6689" s="40"/>
      <c r="CF6689" s="73"/>
      <c r="CG6689" s="41"/>
      <c r="CH6689" s="41"/>
      <c r="CI6689" s="41"/>
      <c r="CJ6689" s="41"/>
      <c r="CK6689" s="41"/>
      <c r="CL6689" s="68"/>
      <c r="CM6689" s="41"/>
      <c r="CN6689" s="41"/>
      <c r="CO6689" s="39"/>
      <c r="CP6689" s="78"/>
    </row>
    <row r="6690" spans="1:94" s="38" customFormat="1" x14ac:dyDescent="0.25">
      <c r="A6690" s="38">
        <v>6687</v>
      </c>
      <c r="F6690" s="39"/>
      <c r="Q6690" s="39"/>
      <c r="R6690" s="40"/>
      <c r="S6690" s="40"/>
      <c r="T6690" s="39"/>
      <c r="AG6690" s="110"/>
      <c r="AH6690" s="94"/>
      <c r="AJ6690" s="97"/>
      <c r="AL6690" s="39"/>
      <c r="AP6690" s="39"/>
      <c r="AQ6690" s="77"/>
      <c r="AR6690" s="94"/>
      <c r="AT6690" s="97"/>
      <c r="BB6690" s="79"/>
      <c r="BC6690" s="94"/>
      <c r="BE6690" s="97"/>
      <c r="BF6690" s="98"/>
      <c r="BG6690" s="40"/>
      <c r="BK6690" s="40"/>
      <c r="BL6690" s="79"/>
      <c r="BM6690" s="94"/>
      <c r="BO6690" s="97"/>
      <c r="BQ6690" s="40"/>
      <c r="BR6690" s="94"/>
      <c r="BS6690" s="94"/>
      <c r="BT6690" s="94"/>
      <c r="BU6690" s="40"/>
      <c r="BV6690" s="82"/>
      <c r="BW6690" s="94"/>
      <c r="BX6690" s="48"/>
      <c r="BY6690" s="97"/>
      <c r="BZ6690" s="48"/>
      <c r="CA6690" s="40"/>
      <c r="CB6690" s="94"/>
      <c r="CC6690" s="94"/>
      <c r="CD6690" s="94"/>
      <c r="CE6690" s="40"/>
      <c r="CF6690" s="73"/>
      <c r="CG6690" s="41"/>
      <c r="CH6690" s="41"/>
      <c r="CI6690" s="41"/>
      <c r="CJ6690" s="41"/>
      <c r="CK6690" s="41"/>
      <c r="CL6690" s="68"/>
      <c r="CM6690" s="41"/>
      <c r="CN6690" s="41"/>
      <c r="CO6690" s="39"/>
      <c r="CP6690" s="78"/>
    </row>
    <row r="6691" spans="1:94" s="38" customFormat="1" x14ac:dyDescent="0.25">
      <c r="A6691" s="38">
        <v>6688</v>
      </c>
      <c r="F6691" s="39"/>
      <c r="Q6691" s="39"/>
      <c r="R6691" s="40"/>
      <c r="S6691" s="40"/>
      <c r="T6691" s="39"/>
      <c r="AG6691" s="110"/>
      <c r="AH6691" s="94"/>
      <c r="AJ6691" s="97"/>
      <c r="AL6691" s="39"/>
      <c r="AP6691" s="39"/>
      <c r="AQ6691" s="77"/>
      <c r="AR6691" s="94"/>
      <c r="AT6691" s="97"/>
      <c r="BB6691" s="79"/>
      <c r="BC6691" s="94"/>
      <c r="BE6691" s="97"/>
      <c r="BF6691" s="98"/>
      <c r="BG6691" s="40"/>
      <c r="BK6691" s="40"/>
      <c r="BL6691" s="79"/>
      <c r="BM6691" s="94"/>
      <c r="BO6691" s="97"/>
      <c r="BQ6691" s="40"/>
      <c r="BR6691" s="94"/>
      <c r="BS6691" s="94"/>
      <c r="BT6691" s="94"/>
      <c r="BU6691" s="40"/>
      <c r="BV6691" s="82"/>
      <c r="BW6691" s="94"/>
      <c r="BX6691" s="48"/>
      <c r="BY6691" s="97"/>
      <c r="BZ6691" s="48"/>
      <c r="CA6691" s="40"/>
      <c r="CB6691" s="94"/>
      <c r="CC6691" s="94"/>
      <c r="CD6691" s="94"/>
      <c r="CE6691" s="40"/>
      <c r="CF6691" s="73"/>
      <c r="CG6691" s="41"/>
      <c r="CH6691" s="41"/>
      <c r="CI6691" s="41"/>
      <c r="CJ6691" s="41"/>
      <c r="CK6691" s="41"/>
      <c r="CL6691" s="68"/>
      <c r="CM6691" s="41"/>
      <c r="CN6691" s="41"/>
      <c r="CO6691" s="39"/>
      <c r="CP6691" s="78"/>
    </row>
    <row r="6692" spans="1:94" s="38" customFormat="1" x14ac:dyDescent="0.25">
      <c r="A6692" s="38">
        <v>6689</v>
      </c>
      <c r="F6692" s="39"/>
      <c r="Q6692" s="39"/>
      <c r="R6692" s="40"/>
      <c r="S6692" s="40"/>
      <c r="T6692" s="39"/>
      <c r="AG6692" s="110"/>
      <c r="AH6692" s="94"/>
      <c r="AJ6692" s="97"/>
      <c r="AL6692" s="39"/>
      <c r="AP6692" s="39"/>
      <c r="AQ6692" s="77"/>
      <c r="AR6692" s="94"/>
      <c r="AT6692" s="97"/>
      <c r="BB6692" s="79"/>
      <c r="BC6692" s="94"/>
      <c r="BE6692" s="97"/>
      <c r="BF6692" s="98"/>
      <c r="BG6692" s="40"/>
      <c r="BK6692" s="40"/>
      <c r="BL6692" s="79"/>
      <c r="BM6692" s="94"/>
      <c r="BO6692" s="97"/>
      <c r="BQ6692" s="40"/>
      <c r="BR6692" s="94"/>
      <c r="BS6692" s="94"/>
      <c r="BT6692" s="94"/>
      <c r="BU6692" s="40"/>
      <c r="BV6692" s="82"/>
      <c r="BW6692" s="94"/>
      <c r="BX6692" s="48"/>
      <c r="BY6692" s="97"/>
      <c r="BZ6692" s="48"/>
      <c r="CA6692" s="40"/>
      <c r="CB6692" s="94"/>
      <c r="CC6692" s="94"/>
      <c r="CD6692" s="94"/>
      <c r="CE6692" s="40"/>
      <c r="CF6692" s="73"/>
      <c r="CG6692" s="41"/>
      <c r="CH6692" s="41"/>
      <c r="CI6692" s="41"/>
      <c r="CJ6692" s="41"/>
      <c r="CK6692" s="41"/>
      <c r="CL6692" s="68"/>
      <c r="CM6692" s="41"/>
      <c r="CN6692" s="41"/>
      <c r="CO6692" s="39"/>
      <c r="CP6692" s="78"/>
    </row>
    <row r="6693" spans="1:94" s="38" customFormat="1" x14ac:dyDescent="0.25">
      <c r="A6693" s="38">
        <v>6690</v>
      </c>
      <c r="F6693" s="39"/>
      <c r="Q6693" s="39"/>
      <c r="R6693" s="40"/>
      <c r="S6693" s="40"/>
      <c r="T6693" s="39"/>
      <c r="AG6693" s="110"/>
      <c r="AH6693" s="94"/>
      <c r="AJ6693" s="97"/>
      <c r="AL6693" s="39"/>
      <c r="AP6693" s="39"/>
      <c r="AQ6693" s="77"/>
      <c r="AR6693" s="94"/>
      <c r="AT6693" s="97"/>
      <c r="BB6693" s="79"/>
      <c r="BC6693" s="94"/>
      <c r="BE6693" s="97"/>
      <c r="BF6693" s="98"/>
      <c r="BG6693" s="40"/>
      <c r="BK6693" s="40"/>
      <c r="BL6693" s="79"/>
      <c r="BM6693" s="94"/>
      <c r="BO6693" s="97"/>
      <c r="BQ6693" s="40"/>
      <c r="BR6693" s="94"/>
      <c r="BS6693" s="94"/>
      <c r="BT6693" s="94"/>
      <c r="BU6693" s="40"/>
      <c r="BV6693" s="82"/>
      <c r="BW6693" s="94"/>
      <c r="BX6693" s="48"/>
      <c r="BY6693" s="97"/>
      <c r="BZ6693" s="48"/>
      <c r="CA6693" s="40"/>
      <c r="CB6693" s="94"/>
      <c r="CC6693" s="94"/>
      <c r="CD6693" s="94"/>
      <c r="CE6693" s="40"/>
      <c r="CF6693" s="73"/>
      <c r="CG6693" s="41"/>
      <c r="CH6693" s="41"/>
      <c r="CI6693" s="41"/>
      <c r="CJ6693" s="41"/>
      <c r="CK6693" s="41"/>
      <c r="CL6693" s="68"/>
      <c r="CM6693" s="41"/>
      <c r="CN6693" s="41"/>
      <c r="CO6693" s="39"/>
      <c r="CP6693" s="78"/>
    </row>
    <row r="6694" spans="1:94" s="38" customFormat="1" x14ac:dyDescent="0.25">
      <c r="A6694" s="38">
        <v>6691</v>
      </c>
      <c r="F6694" s="39"/>
      <c r="Q6694" s="39"/>
      <c r="R6694" s="40"/>
      <c r="S6694" s="40"/>
      <c r="T6694" s="39"/>
      <c r="AG6694" s="110"/>
      <c r="AH6694" s="94"/>
      <c r="AJ6694" s="97"/>
      <c r="AL6694" s="39"/>
      <c r="AP6694" s="39"/>
      <c r="AQ6694" s="77"/>
      <c r="AR6694" s="94"/>
      <c r="AT6694" s="97"/>
      <c r="BB6694" s="79"/>
      <c r="BC6694" s="94"/>
      <c r="BE6694" s="97"/>
      <c r="BF6694" s="98"/>
      <c r="BG6694" s="40"/>
      <c r="BK6694" s="40"/>
      <c r="BL6694" s="79"/>
      <c r="BM6694" s="94"/>
      <c r="BO6694" s="97"/>
      <c r="BQ6694" s="40"/>
      <c r="BR6694" s="94"/>
      <c r="BS6694" s="94"/>
      <c r="BT6694" s="94"/>
      <c r="BU6694" s="40"/>
      <c r="BV6694" s="82"/>
      <c r="BW6694" s="94"/>
      <c r="BX6694" s="48"/>
      <c r="BY6694" s="97"/>
      <c r="BZ6694" s="48"/>
      <c r="CA6694" s="40"/>
      <c r="CB6694" s="94"/>
      <c r="CC6694" s="94"/>
      <c r="CD6694" s="94"/>
      <c r="CE6694" s="40"/>
      <c r="CF6694" s="73"/>
      <c r="CG6694" s="41"/>
      <c r="CH6694" s="41"/>
      <c r="CI6694" s="41"/>
      <c r="CJ6694" s="41"/>
      <c r="CK6694" s="41"/>
      <c r="CL6694" s="68"/>
      <c r="CM6694" s="41"/>
      <c r="CN6694" s="41"/>
      <c r="CO6694" s="39"/>
      <c r="CP6694" s="78"/>
    </row>
    <row r="6695" spans="1:94" s="38" customFormat="1" x14ac:dyDescent="0.25">
      <c r="A6695" s="38">
        <v>6692</v>
      </c>
      <c r="F6695" s="39"/>
      <c r="Q6695" s="39"/>
      <c r="R6695" s="40"/>
      <c r="S6695" s="40"/>
      <c r="T6695" s="39"/>
      <c r="AG6695" s="110"/>
      <c r="AH6695" s="94"/>
      <c r="AJ6695" s="97"/>
      <c r="AL6695" s="39"/>
      <c r="AP6695" s="39"/>
      <c r="AQ6695" s="77"/>
      <c r="AR6695" s="94"/>
      <c r="AT6695" s="97"/>
      <c r="BB6695" s="79"/>
      <c r="BC6695" s="94"/>
      <c r="BE6695" s="97"/>
      <c r="BF6695" s="98"/>
      <c r="BG6695" s="40"/>
      <c r="BK6695" s="40"/>
      <c r="BL6695" s="79"/>
      <c r="BM6695" s="94"/>
      <c r="BO6695" s="97"/>
      <c r="BQ6695" s="40"/>
      <c r="BR6695" s="94"/>
      <c r="BS6695" s="94"/>
      <c r="BT6695" s="94"/>
      <c r="BU6695" s="40"/>
      <c r="BV6695" s="82"/>
      <c r="BW6695" s="94"/>
      <c r="BX6695" s="48"/>
      <c r="BY6695" s="97"/>
      <c r="BZ6695" s="48"/>
      <c r="CA6695" s="40"/>
      <c r="CB6695" s="94"/>
      <c r="CC6695" s="94"/>
      <c r="CD6695" s="94"/>
      <c r="CE6695" s="40"/>
      <c r="CF6695" s="73"/>
      <c r="CG6695" s="41"/>
      <c r="CH6695" s="41"/>
      <c r="CI6695" s="41"/>
      <c r="CJ6695" s="41"/>
      <c r="CK6695" s="41"/>
      <c r="CL6695" s="68"/>
      <c r="CM6695" s="41"/>
      <c r="CN6695" s="41"/>
      <c r="CO6695" s="39"/>
      <c r="CP6695" s="78"/>
    </row>
    <row r="6696" spans="1:94" s="38" customFormat="1" x14ac:dyDescent="0.25">
      <c r="A6696" s="38">
        <v>6693</v>
      </c>
      <c r="F6696" s="39"/>
      <c r="Q6696" s="39"/>
      <c r="R6696" s="40"/>
      <c r="S6696" s="40"/>
      <c r="T6696" s="39"/>
      <c r="AG6696" s="110"/>
      <c r="AH6696" s="94"/>
      <c r="AJ6696" s="97"/>
      <c r="AL6696" s="39"/>
      <c r="AP6696" s="39"/>
      <c r="AQ6696" s="77"/>
      <c r="AR6696" s="94"/>
      <c r="AT6696" s="97"/>
      <c r="BB6696" s="79"/>
      <c r="BC6696" s="94"/>
      <c r="BE6696" s="97"/>
      <c r="BF6696" s="98"/>
      <c r="BG6696" s="40"/>
      <c r="BK6696" s="40"/>
      <c r="BL6696" s="79"/>
      <c r="BM6696" s="94"/>
      <c r="BO6696" s="97"/>
      <c r="BQ6696" s="40"/>
      <c r="BR6696" s="94"/>
      <c r="BS6696" s="94"/>
      <c r="BT6696" s="94"/>
      <c r="BU6696" s="40"/>
      <c r="BV6696" s="82"/>
      <c r="BW6696" s="94"/>
      <c r="BX6696" s="48"/>
      <c r="BY6696" s="97"/>
      <c r="BZ6696" s="48"/>
      <c r="CA6696" s="40"/>
      <c r="CB6696" s="94"/>
      <c r="CC6696" s="94"/>
      <c r="CD6696" s="94"/>
      <c r="CE6696" s="40"/>
      <c r="CF6696" s="73"/>
      <c r="CG6696" s="41"/>
      <c r="CH6696" s="41"/>
      <c r="CI6696" s="41"/>
      <c r="CJ6696" s="41"/>
      <c r="CK6696" s="41"/>
      <c r="CL6696" s="68"/>
      <c r="CM6696" s="41"/>
      <c r="CN6696" s="41"/>
      <c r="CO6696" s="39"/>
      <c r="CP6696" s="78"/>
    </row>
    <row r="6697" spans="1:94" s="38" customFormat="1" x14ac:dyDescent="0.25">
      <c r="A6697" s="38">
        <v>6694</v>
      </c>
      <c r="F6697" s="39"/>
      <c r="Q6697" s="39"/>
      <c r="R6697" s="40"/>
      <c r="S6697" s="40"/>
      <c r="T6697" s="39"/>
      <c r="AG6697" s="110"/>
      <c r="AH6697" s="94"/>
      <c r="AJ6697" s="97"/>
      <c r="AL6697" s="39"/>
      <c r="AP6697" s="39"/>
      <c r="AQ6697" s="77"/>
      <c r="AR6697" s="94"/>
      <c r="AT6697" s="97"/>
      <c r="BB6697" s="79"/>
      <c r="BC6697" s="94"/>
      <c r="BE6697" s="97"/>
      <c r="BF6697" s="98"/>
      <c r="BG6697" s="40"/>
      <c r="BK6697" s="40"/>
      <c r="BL6697" s="79"/>
      <c r="BM6697" s="94"/>
      <c r="BO6697" s="97"/>
      <c r="BQ6697" s="40"/>
      <c r="BR6697" s="94"/>
      <c r="BS6697" s="94"/>
      <c r="BT6697" s="94"/>
      <c r="BU6697" s="40"/>
      <c r="BV6697" s="82"/>
      <c r="BW6697" s="94"/>
      <c r="BX6697" s="48"/>
      <c r="BY6697" s="97"/>
      <c r="BZ6697" s="48"/>
      <c r="CA6697" s="40"/>
      <c r="CB6697" s="94"/>
      <c r="CC6697" s="94"/>
      <c r="CD6697" s="94"/>
      <c r="CE6697" s="40"/>
      <c r="CF6697" s="73"/>
      <c r="CG6697" s="41"/>
      <c r="CH6697" s="41"/>
      <c r="CI6697" s="41"/>
      <c r="CJ6697" s="41"/>
      <c r="CK6697" s="41"/>
      <c r="CL6697" s="68"/>
      <c r="CM6697" s="41"/>
      <c r="CN6697" s="41"/>
      <c r="CO6697" s="39"/>
      <c r="CP6697" s="78"/>
    </row>
    <row r="6698" spans="1:94" s="38" customFormat="1" x14ac:dyDescent="0.25">
      <c r="A6698" s="38">
        <v>6695</v>
      </c>
      <c r="F6698" s="39"/>
      <c r="Q6698" s="39"/>
      <c r="R6698" s="40"/>
      <c r="S6698" s="40"/>
      <c r="T6698" s="39"/>
      <c r="AG6698" s="110"/>
      <c r="AH6698" s="94"/>
      <c r="AJ6698" s="97"/>
      <c r="AL6698" s="39"/>
      <c r="AP6698" s="39"/>
      <c r="AQ6698" s="77"/>
      <c r="AR6698" s="94"/>
      <c r="AT6698" s="97"/>
      <c r="BB6698" s="79"/>
      <c r="BC6698" s="94"/>
      <c r="BE6698" s="97"/>
      <c r="BF6698" s="98"/>
      <c r="BG6698" s="40"/>
      <c r="BK6698" s="40"/>
      <c r="BL6698" s="79"/>
      <c r="BM6698" s="94"/>
      <c r="BO6698" s="97"/>
      <c r="BQ6698" s="40"/>
      <c r="BR6698" s="94"/>
      <c r="BS6698" s="94"/>
      <c r="BT6698" s="94"/>
      <c r="BU6698" s="40"/>
      <c r="BV6698" s="82"/>
      <c r="BW6698" s="94"/>
      <c r="BX6698" s="48"/>
      <c r="BY6698" s="97"/>
      <c r="BZ6698" s="48"/>
      <c r="CA6698" s="40"/>
      <c r="CB6698" s="94"/>
      <c r="CC6698" s="94"/>
      <c r="CD6698" s="94"/>
      <c r="CE6698" s="40"/>
      <c r="CF6698" s="73"/>
      <c r="CG6698" s="41"/>
      <c r="CH6698" s="41"/>
      <c r="CI6698" s="41"/>
      <c r="CJ6698" s="41"/>
      <c r="CK6698" s="41"/>
      <c r="CL6698" s="68"/>
      <c r="CM6698" s="41"/>
      <c r="CN6698" s="41"/>
      <c r="CO6698" s="39"/>
      <c r="CP6698" s="78"/>
    </row>
    <row r="6699" spans="1:94" s="38" customFormat="1" x14ac:dyDescent="0.25">
      <c r="A6699" s="38">
        <v>6696</v>
      </c>
      <c r="F6699" s="39"/>
      <c r="Q6699" s="39"/>
      <c r="R6699" s="40"/>
      <c r="S6699" s="40"/>
      <c r="T6699" s="39"/>
      <c r="AG6699" s="110"/>
      <c r="AH6699" s="94"/>
      <c r="AJ6699" s="97"/>
      <c r="AL6699" s="39"/>
      <c r="AP6699" s="39"/>
      <c r="AQ6699" s="77"/>
      <c r="AR6699" s="94"/>
      <c r="AT6699" s="97"/>
      <c r="BB6699" s="79"/>
      <c r="BC6699" s="94"/>
      <c r="BE6699" s="97"/>
      <c r="BF6699" s="98"/>
      <c r="BG6699" s="40"/>
      <c r="BK6699" s="40"/>
      <c r="BL6699" s="79"/>
      <c r="BM6699" s="94"/>
      <c r="BO6699" s="97"/>
      <c r="BQ6699" s="40"/>
      <c r="BR6699" s="94"/>
      <c r="BS6699" s="94"/>
      <c r="BT6699" s="94"/>
      <c r="BU6699" s="40"/>
      <c r="BV6699" s="82"/>
      <c r="BW6699" s="94"/>
      <c r="BX6699" s="48"/>
      <c r="BY6699" s="97"/>
      <c r="BZ6699" s="48"/>
      <c r="CA6699" s="40"/>
      <c r="CB6699" s="94"/>
      <c r="CC6699" s="94"/>
      <c r="CD6699" s="94"/>
      <c r="CE6699" s="40"/>
      <c r="CF6699" s="73"/>
      <c r="CG6699" s="41"/>
      <c r="CH6699" s="41"/>
      <c r="CI6699" s="41"/>
      <c r="CJ6699" s="41"/>
      <c r="CK6699" s="41"/>
      <c r="CL6699" s="68"/>
      <c r="CM6699" s="41"/>
      <c r="CN6699" s="41"/>
      <c r="CO6699" s="39"/>
      <c r="CP6699" s="78"/>
    </row>
    <row r="6700" spans="1:94" s="38" customFormat="1" x14ac:dyDescent="0.25">
      <c r="A6700" s="38">
        <v>6697</v>
      </c>
      <c r="F6700" s="39"/>
      <c r="Q6700" s="39"/>
      <c r="R6700" s="40"/>
      <c r="S6700" s="40"/>
      <c r="T6700" s="39"/>
      <c r="AG6700" s="110"/>
      <c r="AH6700" s="94"/>
      <c r="AJ6700" s="97"/>
      <c r="AL6700" s="39"/>
      <c r="AP6700" s="39"/>
      <c r="AQ6700" s="77"/>
      <c r="AR6700" s="94"/>
      <c r="AT6700" s="97"/>
      <c r="BB6700" s="79"/>
      <c r="BC6700" s="94"/>
      <c r="BE6700" s="97"/>
      <c r="BF6700" s="98"/>
      <c r="BG6700" s="40"/>
      <c r="BK6700" s="40"/>
      <c r="BL6700" s="79"/>
      <c r="BM6700" s="94"/>
      <c r="BO6700" s="97"/>
      <c r="BQ6700" s="40"/>
      <c r="BR6700" s="94"/>
      <c r="BS6700" s="94"/>
      <c r="BT6700" s="94"/>
      <c r="BU6700" s="40"/>
      <c r="BV6700" s="82"/>
      <c r="BW6700" s="94"/>
      <c r="BX6700" s="48"/>
      <c r="BY6700" s="97"/>
      <c r="BZ6700" s="48"/>
      <c r="CA6700" s="40"/>
      <c r="CB6700" s="94"/>
      <c r="CC6700" s="94"/>
      <c r="CD6700" s="94"/>
      <c r="CE6700" s="40"/>
      <c r="CF6700" s="73"/>
      <c r="CG6700" s="41"/>
      <c r="CH6700" s="41"/>
      <c r="CI6700" s="41"/>
      <c r="CJ6700" s="41"/>
      <c r="CK6700" s="41"/>
      <c r="CL6700" s="68"/>
      <c r="CM6700" s="41"/>
      <c r="CN6700" s="41"/>
      <c r="CO6700" s="39"/>
      <c r="CP6700" s="78"/>
    </row>
    <row r="6701" spans="1:94" s="38" customFormat="1" x14ac:dyDescent="0.25">
      <c r="A6701" s="38">
        <v>6698</v>
      </c>
      <c r="F6701" s="39"/>
      <c r="Q6701" s="39"/>
      <c r="R6701" s="40"/>
      <c r="S6701" s="40"/>
      <c r="T6701" s="39"/>
      <c r="AG6701" s="110"/>
      <c r="AH6701" s="94"/>
      <c r="AJ6701" s="97"/>
      <c r="AL6701" s="39"/>
      <c r="AP6701" s="39"/>
      <c r="AQ6701" s="77"/>
      <c r="AR6701" s="94"/>
      <c r="AT6701" s="97"/>
      <c r="BB6701" s="79"/>
      <c r="BC6701" s="94"/>
      <c r="BE6701" s="97"/>
      <c r="BF6701" s="98"/>
      <c r="BG6701" s="40"/>
      <c r="BK6701" s="40"/>
      <c r="BL6701" s="79"/>
      <c r="BM6701" s="94"/>
      <c r="BO6701" s="97"/>
      <c r="BQ6701" s="40"/>
      <c r="BR6701" s="94"/>
      <c r="BS6701" s="94"/>
      <c r="BT6701" s="94"/>
      <c r="BU6701" s="40"/>
      <c r="BV6701" s="82"/>
      <c r="BW6701" s="94"/>
      <c r="BX6701" s="48"/>
      <c r="BY6701" s="97"/>
      <c r="BZ6701" s="48"/>
      <c r="CA6701" s="40"/>
      <c r="CB6701" s="94"/>
      <c r="CC6701" s="94"/>
      <c r="CD6701" s="94"/>
      <c r="CE6701" s="40"/>
      <c r="CF6701" s="73"/>
      <c r="CG6701" s="41"/>
      <c r="CH6701" s="41"/>
      <c r="CI6701" s="41"/>
      <c r="CJ6701" s="41"/>
      <c r="CK6701" s="41"/>
      <c r="CL6701" s="68"/>
      <c r="CM6701" s="41"/>
      <c r="CN6701" s="41"/>
      <c r="CO6701" s="39"/>
      <c r="CP6701" s="78"/>
    </row>
    <row r="6702" spans="1:94" s="38" customFormat="1" x14ac:dyDescent="0.25">
      <c r="A6702" s="38">
        <v>6699</v>
      </c>
      <c r="F6702" s="39"/>
      <c r="Q6702" s="39"/>
      <c r="R6702" s="40"/>
      <c r="S6702" s="40"/>
      <c r="T6702" s="39"/>
      <c r="AG6702" s="110"/>
      <c r="AH6702" s="94"/>
      <c r="AJ6702" s="97"/>
      <c r="AL6702" s="39"/>
      <c r="AP6702" s="39"/>
      <c r="AQ6702" s="77"/>
      <c r="AR6702" s="94"/>
      <c r="AT6702" s="97"/>
      <c r="BB6702" s="79"/>
      <c r="BC6702" s="94"/>
      <c r="BE6702" s="97"/>
      <c r="BF6702" s="98"/>
      <c r="BG6702" s="40"/>
      <c r="BK6702" s="40"/>
      <c r="BL6702" s="79"/>
      <c r="BM6702" s="94"/>
      <c r="BO6702" s="97"/>
      <c r="BQ6702" s="40"/>
      <c r="BR6702" s="94"/>
      <c r="BS6702" s="94"/>
      <c r="BT6702" s="94"/>
      <c r="BU6702" s="40"/>
      <c r="BV6702" s="82"/>
      <c r="BW6702" s="94"/>
      <c r="BX6702" s="48"/>
      <c r="BY6702" s="97"/>
      <c r="BZ6702" s="48"/>
      <c r="CA6702" s="40"/>
      <c r="CB6702" s="94"/>
      <c r="CC6702" s="94"/>
      <c r="CD6702" s="94"/>
      <c r="CE6702" s="40"/>
      <c r="CF6702" s="73"/>
      <c r="CG6702" s="41"/>
      <c r="CH6702" s="41"/>
      <c r="CI6702" s="41"/>
      <c r="CJ6702" s="41"/>
      <c r="CK6702" s="41"/>
      <c r="CL6702" s="68"/>
      <c r="CM6702" s="41"/>
      <c r="CN6702" s="41"/>
      <c r="CO6702" s="39"/>
      <c r="CP6702" s="78"/>
    </row>
    <row r="6703" spans="1:94" s="38" customFormat="1" x14ac:dyDescent="0.25">
      <c r="A6703" s="38">
        <v>6700</v>
      </c>
      <c r="F6703" s="39"/>
      <c r="Q6703" s="39"/>
      <c r="R6703" s="40"/>
      <c r="S6703" s="40"/>
      <c r="T6703" s="39"/>
      <c r="AG6703" s="110"/>
      <c r="AH6703" s="94"/>
      <c r="AJ6703" s="97"/>
      <c r="AL6703" s="39"/>
      <c r="AP6703" s="39"/>
      <c r="AQ6703" s="77"/>
      <c r="AR6703" s="94"/>
      <c r="AT6703" s="97"/>
      <c r="BB6703" s="79"/>
      <c r="BC6703" s="94"/>
      <c r="BE6703" s="97"/>
      <c r="BF6703" s="98"/>
      <c r="BG6703" s="40"/>
      <c r="BK6703" s="40"/>
      <c r="BL6703" s="79"/>
      <c r="BM6703" s="94"/>
      <c r="BO6703" s="97"/>
      <c r="BQ6703" s="40"/>
      <c r="BR6703" s="94"/>
      <c r="BS6703" s="94"/>
      <c r="BT6703" s="94"/>
      <c r="BU6703" s="40"/>
      <c r="BV6703" s="82"/>
      <c r="BW6703" s="94"/>
      <c r="BX6703" s="48"/>
      <c r="BY6703" s="97"/>
      <c r="BZ6703" s="48"/>
      <c r="CA6703" s="40"/>
      <c r="CB6703" s="94"/>
      <c r="CC6703" s="94"/>
      <c r="CD6703" s="94"/>
      <c r="CE6703" s="40"/>
      <c r="CF6703" s="73"/>
      <c r="CG6703" s="41"/>
      <c r="CH6703" s="41"/>
      <c r="CI6703" s="41"/>
      <c r="CJ6703" s="41"/>
      <c r="CK6703" s="41"/>
      <c r="CL6703" s="68"/>
      <c r="CM6703" s="41"/>
      <c r="CN6703" s="41"/>
      <c r="CO6703" s="39"/>
      <c r="CP6703" s="78"/>
    </row>
    <row r="6704" spans="1:94" s="38" customFormat="1" x14ac:dyDescent="0.25">
      <c r="A6704" s="38">
        <v>6701</v>
      </c>
      <c r="F6704" s="39"/>
      <c r="Q6704" s="39"/>
      <c r="R6704" s="40"/>
      <c r="S6704" s="40"/>
      <c r="T6704" s="39"/>
      <c r="AG6704" s="110"/>
      <c r="AH6704" s="94"/>
      <c r="AJ6704" s="97"/>
      <c r="AL6704" s="39"/>
      <c r="AP6704" s="39"/>
      <c r="AQ6704" s="77"/>
      <c r="AR6704" s="94"/>
      <c r="AT6704" s="97"/>
      <c r="BB6704" s="79"/>
      <c r="BC6704" s="94"/>
      <c r="BE6704" s="97"/>
      <c r="BF6704" s="98"/>
      <c r="BG6704" s="40"/>
      <c r="BK6704" s="40"/>
      <c r="BL6704" s="79"/>
      <c r="BM6704" s="94"/>
      <c r="BO6704" s="97"/>
      <c r="BQ6704" s="40"/>
      <c r="BR6704" s="94"/>
      <c r="BS6704" s="94"/>
      <c r="BT6704" s="94"/>
      <c r="BU6704" s="40"/>
      <c r="BV6704" s="82"/>
      <c r="BW6704" s="94"/>
      <c r="BX6704" s="48"/>
      <c r="BY6704" s="97"/>
      <c r="BZ6704" s="48"/>
      <c r="CA6704" s="40"/>
      <c r="CB6704" s="94"/>
      <c r="CC6704" s="94"/>
      <c r="CD6704" s="94"/>
      <c r="CE6704" s="40"/>
      <c r="CF6704" s="73"/>
      <c r="CG6704" s="41"/>
      <c r="CH6704" s="41"/>
      <c r="CI6704" s="41"/>
      <c r="CJ6704" s="41"/>
      <c r="CK6704" s="41"/>
      <c r="CL6704" s="68"/>
      <c r="CM6704" s="41"/>
      <c r="CN6704" s="41"/>
      <c r="CO6704" s="39"/>
      <c r="CP6704" s="78"/>
    </row>
    <row r="6705" spans="1:94" s="38" customFormat="1" x14ac:dyDescent="0.25">
      <c r="A6705" s="38">
        <v>6702</v>
      </c>
      <c r="F6705" s="39"/>
      <c r="Q6705" s="39"/>
      <c r="R6705" s="40"/>
      <c r="S6705" s="40"/>
      <c r="T6705" s="39"/>
      <c r="AG6705" s="110"/>
      <c r="AH6705" s="94"/>
      <c r="AJ6705" s="97"/>
      <c r="AL6705" s="39"/>
      <c r="AP6705" s="39"/>
      <c r="AQ6705" s="77"/>
      <c r="AR6705" s="94"/>
      <c r="AT6705" s="97"/>
      <c r="BB6705" s="79"/>
      <c r="BC6705" s="94"/>
      <c r="BE6705" s="97"/>
      <c r="BF6705" s="98"/>
      <c r="BG6705" s="40"/>
      <c r="BK6705" s="40"/>
      <c r="BL6705" s="79"/>
      <c r="BM6705" s="94"/>
      <c r="BO6705" s="97"/>
      <c r="BQ6705" s="40"/>
      <c r="BR6705" s="94"/>
      <c r="BS6705" s="94"/>
      <c r="BT6705" s="94"/>
      <c r="BU6705" s="40"/>
      <c r="BV6705" s="82"/>
      <c r="BW6705" s="94"/>
      <c r="BX6705" s="48"/>
      <c r="BY6705" s="97"/>
      <c r="BZ6705" s="48"/>
      <c r="CA6705" s="40"/>
      <c r="CB6705" s="94"/>
      <c r="CC6705" s="94"/>
      <c r="CD6705" s="94"/>
      <c r="CE6705" s="40"/>
      <c r="CF6705" s="73"/>
      <c r="CG6705" s="41"/>
      <c r="CH6705" s="41"/>
      <c r="CI6705" s="41"/>
      <c r="CJ6705" s="41"/>
      <c r="CK6705" s="41"/>
      <c r="CL6705" s="68"/>
      <c r="CM6705" s="41"/>
      <c r="CN6705" s="41"/>
      <c r="CO6705" s="39"/>
      <c r="CP6705" s="78"/>
    </row>
    <row r="6706" spans="1:94" s="38" customFormat="1" x14ac:dyDescent="0.25">
      <c r="A6706" s="38">
        <v>6703</v>
      </c>
      <c r="F6706" s="39"/>
      <c r="Q6706" s="39"/>
      <c r="R6706" s="40"/>
      <c r="S6706" s="40"/>
      <c r="T6706" s="39"/>
      <c r="AG6706" s="110"/>
      <c r="AH6706" s="94"/>
      <c r="AJ6706" s="97"/>
      <c r="AL6706" s="39"/>
      <c r="AP6706" s="39"/>
      <c r="AQ6706" s="77"/>
      <c r="AR6706" s="94"/>
      <c r="AT6706" s="97"/>
      <c r="BB6706" s="79"/>
      <c r="BC6706" s="94"/>
      <c r="BE6706" s="97"/>
      <c r="BF6706" s="98"/>
      <c r="BG6706" s="40"/>
      <c r="BK6706" s="40"/>
      <c r="BL6706" s="79"/>
      <c r="BM6706" s="94"/>
      <c r="BO6706" s="97"/>
      <c r="BQ6706" s="40"/>
      <c r="BR6706" s="94"/>
      <c r="BS6706" s="94"/>
      <c r="BT6706" s="94"/>
      <c r="BU6706" s="40"/>
      <c r="BV6706" s="82"/>
      <c r="BW6706" s="94"/>
      <c r="BX6706" s="48"/>
      <c r="BY6706" s="97"/>
      <c r="BZ6706" s="48"/>
      <c r="CA6706" s="40"/>
      <c r="CB6706" s="94"/>
      <c r="CC6706" s="94"/>
      <c r="CD6706" s="94"/>
      <c r="CE6706" s="40"/>
      <c r="CF6706" s="73"/>
      <c r="CG6706" s="41"/>
      <c r="CH6706" s="41"/>
      <c r="CI6706" s="41"/>
      <c r="CJ6706" s="41"/>
      <c r="CK6706" s="41"/>
      <c r="CL6706" s="68"/>
      <c r="CM6706" s="41"/>
      <c r="CN6706" s="41"/>
      <c r="CO6706" s="39"/>
      <c r="CP6706" s="78"/>
    </row>
    <row r="6707" spans="1:94" s="38" customFormat="1" x14ac:dyDescent="0.25">
      <c r="A6707" s="38">
        <v>6704</v>
      </c>
      <c r="F6707" s="39"/>
      <c r="Q6707" s="39"/>
      <c r="R6707" s="40"/>
      <c r="S6707" s="40"/>
      <c r="T6707" s="39"/>
      <c r="AG6707" s="110"/>
      <c r="AH6707" s="94"/>
      <c r="AJ6707" s="97"/>
      <c r="AL6707" s="39"/>
      <c r="AP6707" s="39"/>
      <c r="AQ6707" s="77"/>
      <c r="AR6707" s="94"/>
      <c r="AT6707" s="97"/>
      <c r="BB6707" s="79"/>
      <c r="BC6707" s="94"/>
      <c r="BE6707" s="97"/>
      <c r="BF6707" s="98"/>
      <c r="BG6707" s="40"/>
      <c r="BK6707" s="40"/>
      <c r="BL6707" s="79"/>
      <c r="BM6707" s="94"/>
      <c r="BO6707" s="97"/>
      <c r="BQ6707" s="40"/>
      <c r="BR6707" s="94"/>
      <c r="BS6707" s="94"/>
      <c r="BT6707" s="94"/>
      <c r="BU6707" s="40"/>
      <c r="BV6707" s="82"/>
      <c r="BW6707" s="94"/>
      <c r="BX6707" s="48"/>
      <c r="BY6707" s="97"/>
      <c r="BZ6707" s="48"/>
      <c r="CA6707" s="40"/>
      <c r="CB6707" s="94"/>
      <c r="CC6707" s="94"/>
      <c r="CD6707" s="94"/>
      <c r="CE6707" s="40"/>
      <c r="CF6707" s="73"/>
      <c r="CG6707" s="41"/>
      <c r="CH6707" s="41"/>
      <c r="CI6707" s="41"/>
      <c r="CJ6707" s="41"/>
      <c r="CK6707" s="41"/>
      <c r="CL6707" s="68"/>
      <c r="CM6707" s="41"/>
      <c r="CN6707" s="41"/>
      <c r="CO6707" s="39"/>
      <c r="CP6707" s="78"/>
    </row>
    <row r="6708" spans="1:94" s="38" customFormat="1" x14ac:dyDescent="0.25">
      <c r="A6708" s="38">
        <v>6705</v>
      </c>
      <c r="F6708" s="39"/>
      <c r="Q6708" s="39"/>
      <c r="R6708" s="40"/>
      <c r="S6708" s="40"/>
      <c r="T6708" s="39"/>
      <c r="AG6708" s="110"/>
      <c r="AH6708" s="94"/>
      <c r="AJ6708" s="97"/>
      <c r="AL6708" s="39"/>
      <c r="AP6708" s="39"/>
      <c r="AQ6708" s="77"/>
      <c r="AR6708" s="94"/>
      <c r="AT6708" s="97"/>
      <c r="BB6708" s="79"/>
      <c r="BC6708" s="94"/>
      <c r="BE6708" s="97"/>
      <c r="BF6708" s="98"/>
      <c r="BG6708" s="40"/>
      <c r="BK6708" s="40"/>
      <c r="BL6708" s="79"/>
      <c r="BM6708" s="94"/>
      <c r="BO6708" s="97"/>
      <c r="BQ6708" s="40"/>
      <c r="BR6708" s="94"/>
      <c r="BS6708" s="94"/>
      <c r="BT6708" s="94"/>
      <c r="BU6708" s="40"/>
      <c r="BV6708" s="82"/>
      <c r="BW6708" s="94"/>
      <c r="BX6708" s="48"/>
      <c r="BY6708" s="97"/>
      <c r="BZ6708" s="48"/>
      <c r="CA6708" s="40"/>
      <c r="CB6708" s="94"/>
      <c r="CC6708" s="94"/>
      <c r="CD6708" s="94"/>
      <c r="CE6708" s="40"/>
      <c r="CF6708" s="73"/>
      <c r="CG6708" s="41"/>
      <c r="CH6708" s="41"/>
      <c r="CI6708" s="41"/>
      <c r="CJ6708" s="41"/>
      <c r="CK6708" s="41"/>
      <c r="CL6708" s="68"/>
      <c r="CM6708" s="41"/>
      <c r="CN6708" s="41"/>
      <c r="CO6708" s="39"/>
      <c r="CP6708" s="78"/>
    </row>
    <row r="6709" spans="1:94" s="38" customFormat="1" x14ac:dyDescent="0.25">
      <c r="A6709" s="38">
        <v>6706</v>
      </c>
      <c r="F6709" s="39"/>
      <c r="Q6709" s="39"/>
      <c r="R6709" s="40"/>
      <c r="S6709" s="40"/>
      <c r="T6709" s="39"/>
      <c r="AG6709" s="110"/>
      <c r="AH6709" s="94"/>
      <c r="AJ6709" s="97"/>
      <c r="AL6709" s="39"/>
      <c r="AP6709" s="39"/>
      <c r="AQ6709" s="77"/>
      <c r="AR6709" s="94"/>
      <c r="AT6709" s="97"/>
      <c r="BB6709" s="79"/>
      <c r="BC6709" s="94"/>
      <c r="BE6709" s="97"/>
      <c r="BF6709" s="98"/>
      <c r="BG6709" s="40"/>
      <c r="BK6709" s="40"/>
      <c r="BL6709" s="79"/>
      <c r="BM6709" s="94"/>
      <c r="BO6709" s="97"/>
      <c r="BQ6709" s="40"/>
      <c r="BR6709" s="94"/>
      <c r="BS6709" s="94"/>
      <c r="BT6709" s="94"/>
      <c r="BU6709" s="40"/>
      <c r="BV6709" s="82"/>
      <c r="BW6709" s="94"/>
      <c r="BX6709" s="48"/>
      <c r="BY6709" s="97"/>
      <c r="BZ6709" s="48"/>
      <c r="CA6709" s="40"/>
      <c r="CB6709" s="94"/>
      <c r="CC6709" s="94"/>
      <c r="CD6709" s="94"/>
      <c r="CE6709" s="40"/>
      <c r="CF6709" s="73"/>
      <c r="CG6709" s="41"/>
      <c r="CH6709" s="41"/>
      <c r="CI6709" s="41"/>
      <c r="CJ6709" s="41"/>
      <c r="CK6709" s="41"/>
      <c r="CL6709" s="68"/>
      <c r="CM6709" s="41"/>
      <c r="CN6709" s="41"/>
      <c r="CO6709" s="39"/>
      <c r="CP6709" s="78"/>
    </row>
    <row r="6710" spans="1:94" s="38" customFormat="1" x14ac:dyDescent="0.25">
      <c r="A6710" s="38">
        <v>6707</v>
      </c>
      <c r="F6710" s="39"/>
      <c r="Q6710" s="39"/>
      <c r="R6710" s="40"/>
      <c r="S6710" s="40"/>
      <c r="T6710" s="39"/>
      <c r="AG6710" s="110"/>
      <c r="AH6710" s="94"/>
      <c r="AJ6710" s="97"/>
      <c r="AL6710" s="39"/>
      <c r="AP6710" s="39"/>
      <c r="AQ6710" s="77"/>
      <c r="AR6710" s="94"/>
      <c r="AT6710" s="97"/>
      <c r="BB6710" s="79"/>
      <c r="BC6710" s="94"/>
      <c r="BE6710" s="97"/>
      <c r="BF6710" s="98"/>
      <c r="BG6710" s="40"/>
      <c r="BK6710" s="40"/>
      <c r="BL6710" s="79"/>
      <c r="BM6710" s="94"/>
      <c r="BO6710" s="97"/>
      <c r="BQ6710" s="40"/>
      <c r="BR6710" s="94"/>
      <c r="BS6710" s="94"/>
      <c r="BT6710" s="94"/>
      <c r="BU6710" s="40"/>
      <c r="BV6710" s="82"/>
      <c r="BW6710" s="94"/>
      <c r="BX6710" s="48"/>
      <c r="BY6710" s="97"/>
      <c r="BZ6710" s="48"/>
      <c r="CA6710" s="40"/>
      <c r="CB6710" s="94"/>
      <c r="CC6710" s="94"/>
      <c r="CD6710" s="94"/>
      <c r="CE6710" s="40"/>
      <c r="CF6710" s="73"/>
      <c r="CG6710" s="41"/>
      <c r="CH6710" s="41"/>
      <c r="CI6710" s="41"/>
      <c r="CJ6710" s="41"/>
      <c r="CK6710" s="41"/>
      <c r="CL6710" s="68"/>
      <c r="CM6710" s="41"/>
      <c r="CN6710" s="41"/>
      <c r="CO6710" s="39"/>
      <c r="CP6710" s="78"/>
    </row>
    <row r="6711" spans="1:94" s="38" customFormat="1" x14ac:dyDescent="0.25">
      <c r="A6711" s="38">
        <v>6708</v>
      </c>
      <c r="F6711" s="39"/>
      <c r="Q6711" s="39"/>
      <c r="R6711" s="40"/>
      <c r="S6711" s="40"/>
      <c r="T6711" s="39"/>
      <c r="AG6711" s="110"/>
      <c r="AH6711" s="94"/>
      <c r="AJ6711" s="97"/>
      <c r="AL6711" s="39"/>
      <c r="AP6711" s="39"/>
      <c r="AQ6711" s="77"/>
      <c r="AR6711" s="94"/>
      <c r="AT6711" s="97"/>
      <c r="BB6711" s="79"/>
      <c r="BC6711" s="94"/>
      <c r="BE6711" s="97"/>
      <c r="BF6711" s="98"/>
      <c r="BG6711" s="40"/>
      <c r="BK6711" s="40"/>
      <c r="BL6711" s="79"/>
      <c r="BM6711" s="94"/>
      <c r="BO6711" s="97"/>
      <c r="BQ6711" s="40"/>
      <c r="BR6711" s="94"/>
      <c r="BS6711" s="94"/>
      <c r="BT6711" s="94"/>
      <c r="BU6711" s="40"/>
      <c r="BV6711" s="82"/>
      <c r="BW6711" s="94"/>
      <c r="BX6711" s="48"/>
      <c r="BY6711" s="97"/>
      <c r="BZ6711" s="48"/>
      <c r="CA6711" s="40"/>
      <c r="CB6711" s="94"/>
      <c r="CC6711" s="94"/>
      <c r="CD6711" s="94"/>
      <c r="CE6711" s="40"/>
      <c r="CF6711" s="73"/>
      <c r="CG6711" s="41"/>
      <c r="CH6711" s="41"/>
      <c r="CI6711" s="41"/>
      <c r="CJ6711" s="41"/>
      <c r="CK6711" s="41"/>
      <c r="CL6711" s="68"/>
      <c r="CM6711" s="41"/>
      <c r="CN6711" s="41"/>
      <c r="CO6711" s="39"/>
      <c r="CP6711" s="78"/>
    </row>
    <row r="6712" spans="1:94" s="38" customFormat="1" x14ac:dyDescent="0.25">
      <c r="A6712" s="38">
        <v>6709</v>
      </c>
      <c r="F6712" s="39"/>
      <c r="Q6712" s="39"/>
      <c r="R6712" s="40"/>
      <c r="S6712" s="40"/>
      <c r="T6712" s="39"/>
      <c r="AG6712" s="110"/>
      <c r="AH6712" s="94"/>
      <c r="AJ6712" s="97"/>
      <c r="AL6712" s="39"/>
      <c r="AP6712" s="39"/>
      <c r="AQ6712" s="77"/>
      <c r="AR6712" s="94"/>
      <c r="AT6712" s="97"/>
      <c r="BB6712" s="79"/>
      <c r="BC6712" s="94"/>
      <c r="BE6712" s="97"/>
      <c r="BF6712" s="98"/>
      <c r="BG6712" s="40"/>
      <c r="BK6712" s="40"/>
      <c r="BL6712" s="79"/>
      <c r="BM6712" s="94"/>
      <c r="BO6712" s="97"/>
      <c r="BQ6712" s="40"/>
      <c r="BR6712" s="94"/>
      <c r="BS6712" s="94"/>
      <c r="BT6712" s="94"/>
      <c r="BU6712" s="40"/>
      <c r="BV6712" s="82"/>
      <c r="BW6712" s="94"/>
      <c r="BX6712" s="48"/>
      <c r="BY6712" s="97"/>
      <c r="BZ6712" s="48"/>
      <c r="CA6712" s="40"/>
      <c r="CB6712" s="94"/>
      <c r="CC6712" s="94"/>
      <c r="CD6712" s="94"/>
      <c r="CE6712" s="40"/>
      <c r="CF6712" s="73"/>
      <c r="CG6712" s="41"/>
      <c r="CH6712" s="41"/>
      <c r="CI6712" s="41"/>
      <c r="CJ6712" s="41"/>
      <c r="CK6712" s="41"/>
      <c r="CL6712" s="68"/>
      <c r="CM6712" s="41"/>
      <c r="CN6712" s="41"/>
      <c r="CO6712" s="39"/>
      <c r="CP6712" s="78"/>
    </row>
    <row r="6713" spans="1:94" s="38" customFormat="1" x14ac:dyDescent="0.25">
      <c r="A6713" s="38">
        <v>6710</v>
      </c>
      <c r="F6713" s="39"/>
      <c r="Q6713" s="39"/>
      <c r="R6713" s="40"/>
      <c r="S6713" s="40"/>
      <c r="T6713" s="39"/>
      <c r="AG6713" s="110"/>
      <c r="AH6713" s="94"/>
      <c r="AJ6713" s="97"/>
      <c r="AL6713" s="39"/>
      <c r="AP6713" s="39"/>
      <c r="AQ6713" s="77"/>
      <c r="AR6713" s="94"/>
      <c r="AT6713" s="97"/>
      <c r="BB6713" s="79"/>
      <c r="BC6713" s="94"/>
      <c r="BE6713" s="97"/>
      <c r="BF6713" s="98"/>
      <c r="BG6713" s="40"/>
      <c r="BK6713" s="40"/>
      <c r="BL6713" s="79"/>
      <c r="BM6713" s="94"/>
      <c r="BO6713" s="97"/>
      <c r="BQ6713" s="40"/>
      <c r="BR6713" s="94"/>
      <c r="BS6713" s="94"/>
      <c r="BT6713" s="94"/>
      <c r="BU6713" s="40"/>
      <c r="BV6713" s="82"/>
      <c r="BW6713" s="94"/>
      <c r="BX6713" s="48"/>
      <c r="BY6713" s="97"/>
      <c r="BZ6713" s="48"/>
      <c r="CA6713" s="40"/>
      <c r="CB6713" s="94"/>
      <c r="CC6713" s="94"/>
      <c r="CD6713" s="94"/>
      <c r="CE6713" s="40"/>
      <c r="CF6713" s="73"/>
      <c r="CG6713" s="41"/>
      <c r="CH6713" s="41"/>
      <c r="CI6713" s="41"/>
      <c r="CJ6713" s="41"/>
      <c r="CK6713" s="41"/>
      <c r="CL6713" s="68"/>
      <c r="CM6713" s="41"/>
      <c r="CN6713" s="41"/>
      <c r="CO6713" s="39"/>
      <c r="CP6713" s="78"/>
    </row>
    <row r="6714" spans="1:94" s="38" customFormat="1" x14ac:dyDescent="0.25">
      <c r="A6714" s="38">
        <v>6711</v>
      </c>
      <c r="F6714" s="39"/>
      <c r="Q6714" s="39"/>
      <c r="R6714" s="40"/>
      <c r="S6714" s="40"/>
      <c r="T6714" s="39"/>
      <c r="AG6714" s="110"/>
      <c r="AH6714" s="94"/>
      <c r="AJ6714" s="97"/>
      <c r="AL6714" s="39"/>
      <c r="AP6714" s="39"/>
      <c r="AQ6714" s="77"/>
      <c r="AR6714" s="94"/>
      <c r="AT6714" s="97"/>
      <c r="BB6714" s="79"/>
      <c r="BC6714" s="94"/>
      <c r="BE6714" s="97"/>
      <c r="BF6714" s="98"/>
      <c r="BG6714" s="40"/>
      <c r="BK6714" s="40"/>
      <c r="BL6714" s="79"/>
      <c r="BM6714" s="94"/>
      <c r="BO6714" s="97"/>
      <c r="BQ6714" s="40"/>
      <c r="BR6714" s="94"/>
      <c r="BS6714" s="94"/>
      <c r="BT6714" s="94"/>
      <c r="BU6714" s="40"/>
      <c r="BV6714" s="82"/>
      <c r="BW6714" s="94"/>
      <c r="BX6714" s="48"/>
      <c r="BY6714" s="97"/>
      <c r="BZ6714" s="48"/>
      <c r="CA6714" s="40"/>
      <c r="CB6714" s="94"/>
      <c r="CC6714" s="94"/>
      <c r="CD6714" s="94"/>
      <c r="CE6714" s="40"/>
      <c r="CF6714" s="73"/>
      <c r="CG6714" s="41"/>
      <c r="CH6714" s="41"/>
      <c r="CI6714" s="41"/>
      <c r="CJ6714" s="41"/>
      <c r="CK6714" s="41"/>
      <c r="CL6714" s="68"/>
      <c r="CM6714" s="41"/>
      <c r="CN6714" s="41"/>
      <c r="CO6714" s="39"/>
      <c r="CP6714" s="78"/>
    </row>
    <row r="6715" spans="1:94" s="38" customFormat="1" x14ac:dyDescent="0.25">
      <c r="A6715" s="38">
        <v>6712</v>
      </c>
      <c r="F6715" s="39"/>
      <c r="Q6715" s="39"/>
      <c r="R6715" s="40"/>
      <c r="S6715" s="40"/>
      <c r="T6715" s="39"/>
      <c r="AG6715" s="110"/>
      <c r="AH6715" s="94"/>
      <c r="AJ6715" s="97"/>
      <c r="AL6715" s="39"/>
      <c r="AP6715" s="39"/>
      <c r="AQ6715" s="77"/>
      <c r="AR6715" s="94"/>
      <c r="AT6715" s="97"/>
      <c r="BB6715" s="79"/>
      <c r="BC6715" s="94"/>
      <c r="BE6715" s="97"/>
      <c r="BF6715" s="98"/>
      <c r="BG6715" s="40"/>
      <c r="BK6715" s="40"/>
      <c r="BL6715" s="79"/>
      <c r="BM6715" s="94"/>
      <c r="BO6715" s="97"/>
      <c r="BQ6715" s="40"/>
      <c r="BR6715" s="94"/>
      <c r="BS6715" s="94"/>
      <c r="BT6715" s="94"/>
      <c r="BU6715" s="40"/>
      <c r="BV6715" s="82"/>
      <c r="BW6715" s="94"/>
      <c r="BX6715" s="48"/>
      <c r="BY6715" s="97"/>
      <c r="BZ6715" s="48"/>
      <c r="CA6715" s="40"/>
      <c r="CB6715" s="94"/>
      <c r="CC6715" s="94"/>
      <c r="CD6715" s="94"/>
      <c r="CE6715" s="40"/>
      <c r="CF6715" s="73"/>
      <c r="CG6715" s="41"/>
      <c r="CH6715" s="41"/>
      <c r="CI6715" s="41"/>
      <c r="CJ6715" s="41"/>
      <c r="CK6715" s="41"/>
      <c r="CL6715" s="68"/>
      <c r="CM6715" s="41"/>
      <c r="CN6715" s="41"/>
      <c r="CO6715" s="39"/>
      <c r="CP6715" s="78"/>
    </row>
    <row r="6716" spans="1:94" s="38" customFormat="1" x14ac:dyDescent="0.25">
      <c r="A6716" s="38">
        <v>6713</v>
      </c>
      <c r="F6716" s="39"/>
      <c r="Q6716" s="39"/>
      <c r="R6716" s="40"/>
      <c r="S6716" s="40"/>
      <c r="T6716" s="39"/>
      <c r="AG6716" s="110"/>
      <c r="AH6716" s="94"/>
      <c r="AJ6716" s="97"/>
      <c r="AL6716" s="39"/>
      <c r="AP6716" s="39"/>
      <c r="AQ6716" s="77"/>
      <c r="AR6716" s="94"/>
      <c r="AT6716" s="97"/>
      <c r="BB6716" s="79"/>
      <c r="BC6716" s="94"/>
      <c r="BE6716" s="97"/>
      <c r="BF6716" s="98"/>
      <c r="BG6716" s="40"/>
      <c r="BK6716" s="40"/>
      <c r="BL6716" s="79"/>
      <c r="BM6716" s="94"/>
      <c r="BO6716" s="97"/>
      <c r="BQ6716" s="40"/>
      <c r="BR6716" s="94"/>
      <c r="BS6716" s="94"/>
      <c r="BT6716" s="94"/>
      <c r="BU6716" s="40"/>
      <c r="BV6716" s="82"/>
      <c r="BW6716" s="94"/>
      <c r="BX6716" s="48"/>
      <c r="BY6716" s="97"/>
      <c r="BZ6716" s="48"/>
      <c r="CA6716" s="40"/>
      <c r="CB6716" s="94"/>
      <c r="CC6716" s="94"/>
      <c r="CD6716" s="94"/>
      <c r="CE6716" s="40"/>
      <c r="CF6716" s="73"/>
      <c r="CG6716" s="41"/>
      <c r="CH6716" s="41"/>
      <c r="CI6716" s="41"/>
      <c r="CJ6716" s="41"/>
      <c r="CK6716" s="41"/>
      <c r="CL6716" s="68"/>
      <c r="CM6716" s="41"/>
      <c r="CN6716" s="41"/>
      <c r="CO6716" s="39"/>
      <c r="CP6716" s="78"/>
    </row>
    <row r="6717" spans="1:94" s="38" customFormat="1" x14ac:dyDescent="0.25">
      <c r="A6717" s="38">
        <v>6714</v>
      </c>
      <c r="F6717" s="39"/>
      <c r="Q6717" s="39"/>
      <c r="R6717" s="40"/>
      <c r="S6717" s="40"/>
      <c r="T6717" s="39"/>
      <c r="AG6717" s="110"/>
      <c r="AH6717" s="94"/>
      <c r="AJ6717" s="97"/>
      <c r="AL6717" s="39"/>
      <c r="AP6717" s="39"/>
      <c r="AQ6717" s="77"/>
      <c r="AR6717" s="94"/>
      <c r="AT6717" s="97"/>
      <c r="BB6717" s="79"/>
      <c r="BC6717" s="94"/>
      <c r="BE6717" s="97"/>
      <c r="BF6717" s="98"/>
      <c r="BG6717" s="40"/>
      <c r="BK6717" s="40"/>
      <c r="BL6717" s="79"/>
      <c r="BM6717" s="94"/>
      <c r="BO6717" s="97"/>
      <c r="BQ6717" s="40"/>
      <c r="BR6717" s="94"/>
      <c r="BS6717" s="94"/>
      <c r="BT6717" s="94"/>
      <c r="BU6717" s="40"/>
      <c r="BV6717" s="82"/>
      <c r="BW6717" s="94"/>
      <c r="BX6717" s="48"/>
      <c r="BY6717" s="97"/>
      <c r="BZ6717" s="48"/>
      <c r="CA6717" s="40"/>
      <c r="CB6717" s="94"/>
      <c r="CC6717" s="94"/>
      <c r="CD6717" s="94"/>
      <c r="CE6717" s="40"/>
      <c r="CF6717" s="73"/>
      <c r="CG6717" s="41"/>
      <c r="CH6717" s="41"/>
      <c r="CI6717" s="41"/>
      <c r="CJ6717" s="41"/>
      <c r="CK6717" s="41"/>
      <c r="CL6717" s="68"/>
      <c r="CM6717" s="41"/>
      <c r="CN6717" s="41"/>
      <c r="CO6717" s="39"/>
      <c r="CP6717" s="78"/>
    </row>
    <row r="6718" spans="1:94" s="38" customFormat="1" x14ac:dyDescent="0.25">
      <c r="A6718" s="38">
        <v>6715</v>
      </c>
      <c r="F6718" s="39"/>
      <c r="Q6718" s="39"/>
      <c r="R6718" s="40"/>
      <c r="S6718" s="40"/>
      <c r="T6718" s="39"/>
      <c r="AG6718" s="110"/>
      <c r="AH6718" s="94"/>
      <c r="AJ6718" s="97"/>
      <c r="AL6718" s="39"/>
      <c r="AP6718" s="39"/>
      <c r="AQ6718" s="77"/>
      <c r="AR6718" s="94"/>
      <c r="AT6718" s="97"/>
      <c r="BB6718" s="79"/>
      <c r="BC6718" s="94"/>
      <c r="BE6718" s="97"/>
      <c r="BF6718" s="98"/>
      <c r="BG6718" s="40"/>
      <c r="BK6718" s="40"/>
      <c r="BL6718" s="79"/>
      <c r="BM6718" s="94"/>
      <c r="BO6718" s="97"/>
      <c r="BQ6718" s="40"/>
      <c r="BR6718" s="94"/>
      <c r="BS6718" s="94"/>
      <c r="BT6718" s="94"/>
      <c r="BU6718" s="40"/>
      <c r="BV6718" s="82"/>
      <c r="BW6718" s="94"/>
      <c r="BX6718" s="48"/>
      <c r="BY6718" s="97"/>
      <c r="BZ6718" s="48"/>
      <c r="CA6718" s="40"/>
      <c r="CB6718" s="94"/>
      <c r="CC6718" s="94"/>
      <c r="CD6718" s="94"/>
      <c r="CE6718" s="40"/>
      <c r="CF6718" s="73"/>
      <c r="CG6718" s="41"/>
      <c r="CH6718" s="41"/>
      <c r="CI6718" s="41"/>
      <c r="CJ6718" s="41"/>
      <c r="CK6718" s="41"/>
      <c r="CL6718" s="68"/>
      <c r="CM6718" s="41"/>
      <c r="CN6718" s="41"/>
      <c r="CO6718" s="39"/>
      <c r="CP6718" s="78"/>
    </row>
    <row r="6719" spans="1:94" s="38" customFormat="1" x14ac:dyDescent="0.25">
      <c r="A6719" s="38">
        <v>6716</v>
      </c>
      <c r="F6719" s="39"/>
      <c r="Q6719" s="39"/>
      <c r="R6719" s="40"/>
      <c r="S6719" s="40"/>
      <c r="T6719" s="39"/>
      <c r="AG6719" s="110"/>
      <c r="AH6719" s="94"/>
      <c r="AJ6719" s="97"/>
      <c r="AL6719" s="39"/>
      <c r="AP6719" s="39"/>
      <c r="AQ6719" s="77"/>
      <c r="AR6719" s="94"/>
      <c r="AT6719" s="97"/>
      <c r="BB6719" s="79"/>
      <c r="BC6719" s="94"/>
      <c r="BE6719" s="97"/>
      <c r="BF6719" s="98"/>
      <c r="BG6719" s="40"/>
      <c r="BK6719" s="40"/>
      <c r="BL6719" s="79"/>
      <c r="BM6719" s="94"/>
      <c r="BO6719" s="97"/>
      <c r="BQ6719" s="40"/>
      <c r="BR6719" s="94"/>
      <c r="BS6719" s="94"/>
      <c r="BT6719" s="94"/>
      <c r="BU6719" s="40"/>
      <c r="BV6719" s="82"/>
      <c r="BW6719" s="94"/>
      <c r="BX6719" s="48"/>
      <c r="BY6719" s="97"/>
      <c r="BZ6719" s="48"/>
      <c r="CA6719" s="40"/>
      <c r="CB6719" s="94"/>
      <c r="CC6719" s="94"/>
      <c r="CD6719" s="94"/>
      <c r="CE6719" s="40"/>
      <c r="CF6719" s="73"/>
      <c r="CG6719" s="41"/>
      <c r="CH6719" s="41"/>
      <c r="CI6719" s="41"/>
      <c r="CJ6719" s="41"/>
      <c r="CK6719" s="41"/>
      <c r="CL6719" s="68"/>
      <c r="CM6719" s="41"/>
      <c r="CN6719" s="41"/>
      <c r="CO6719" s="39"/>
      <c r="CP6719" s="78"/>
    </row>
    <row r="6720" spans="1:94" s="38" customFormat="1" x14ac:dyDescent="0.25">
      <c r="A6720" s="38">
        <v>6717</v>
      </c>
      <c r="F6720" s="39"/>
      <c r="Q6720" s="39"/>
      <c r="R6720" s="40"/>
      <c r="S6720" s="40"/>
      <c r="T6720" s="39"/>
      <c r="AG6720" s="110"/>
      <c r="AH6720" s="94"/>
      <c r="AJ6720" s="97"/>
      <c r="AL6720" s="39"/>
      <c r="AP6720" s="39"/>
      <c r="AQ6720" s="77"/>
      <c r="AR6720" s="94"/>
      <c r="AT6720" s="97"/>
      <c r="BB6720" s="79"/>
      <c r="BC6720" s="94"/>
      <c r="BE6720" s="97"/>
      <c r="BF6720" s="98"/>
      <c r="BG6720" s="40"/>
      <c r="BK6720" s="40"/>
      <c r="BL6720" s="79"/>
      <c r="BM6720" s="94"/>
      <c r="BO6720" s="97"/>
      <c r="BQ6720" s="40"/>
      <c r="BR6720" s="94"/>
      <c r="BS6720" s="94"/>
      <c r="BT6720" s="94"/>
      <c r="BU6720" s="40"/>
      <c r="BV6720" s="82"/>
      <c r="BW6720" s="94"/>
      <c r="BX6720" s="48"/>
      <c r="BY6720" s="97"/>
      <c r="BZ6720" s="48"/>
      <c r="CA6720" s="40"/>
      <c r="CB6720" s="94"/>
      <c r="CC6720" s="94"/>
      <c r="CD6720" s="94"/>
      <c r="CE6720" s="40"/>
      <c r="CF6720" s="73"/>
      <c r="CG6720" s="41"/>
      <c r="CH6720" s="41"/>
      <c r="CI6720" s="41"/>
      <c r="CJ6720" s="41"/>
      <c r="CK6720" s="41"/>
      <c r="CL6720" s="68"/>
      <c r="CM6720" s="41"/>
      <c r="CN6720" s="41"/>
      <c r="CO6720" s="39"/>
      <c r="CP6720" s="78"/>
    </row>
    <row r="6721" spans="1:94" s="38" customFormat="1" x14ac:dyDescent="0.25">
      <c r="A6721" s="38">
        <v>6718</v>
      </c>
      <c r="F6721" s="39"/>
      <c r="Q6721" s="39"/>
      <c r="R6721" s="40"/>
      <c r="S6721" s="40"/>
      <c r="T6721" s="39"/>
      <c r="AG6721" s="110"/>
      <c r="AH6721" s="94"/>
      <c r="AJ6721" s="97"/>
      <c r="AL6721" s="39"/>
      <c r="AP6721" s="39"/>
      <c r="AQ6721" s="77"/>
      <c r="AR6721" s="94"/>
      <c r="AT6721" s="97"/>
      <c r="BB6721" s="79"/>
      <c r="BC6721" s="94"/>
      <c r="BE6721" s="97"/>
      <c r="BF6721" s="98"/>
      <c r="BG6721" s="40"/>
      <c r="BK6721" s="40"/>
      <c r="BL6721" s="79"/>
      <c r="BM6721" s="94"/>
      <c r="BO6721" s="97"/>
      <c r="BQ6721" s="40"/>
      <c r="BR6721" s="94"/>
      <c r="BS6721" s="94"/>
      <c r="BT6721" s="94"/>
      <c r="BU6721" s="40"/>
      <c r="BV6721" s="82"/>
      <c r="BW6721" s="94"/>
      <c r="BX6721" s="48"/>
      <c r="BY6721" s="97"/>
      <c r="BZ6721" s="48"/>
      <c r="CA6721" s="40"/>
      <c r="CB6721" s="94"/>
      <c r="CC6721" s="94"/>
      <c r="CD6721" s="94"/>
      <c r="CE6721" s="40"/>
      <c r="CF6721" s="73"/>
      <c r="CG6721" s="41"/>
      <c r="CH6721" s="41"/>
      <c r="CI6721" s="41"/>
      <c r="CJ6721" s="41"/>
      <c r="CK6721" s="41"/>
      <c r="CL6721" s="68"/>
      <c r="CM6721" s="41"/>
      <c r="CN6721" s="41"/>
      <c r="CO6721" s="39"/>
      <c r="CP6721" s="78"/>
    </row>
    <row r="6722" spans="1:94" s="38" customFormat="1" x14ac:dyDescent="0.25">
      <c r="A6722" s="38">
        <v>6719</v>
      </c>
      <c r="F6722" s="39"/>
      <c r="Q6722" s="39"/>
      <c r="R6722" s="40"/>
      <c r="S6722" s="40"/>
      <c r="T6722" s="39"/>
      <c r="AG6722" s="110"/>
      <c r="AH6722" s="94"/>
      <c r="AJ6722" s="97"/>
      <c r="AL6722" s="39"/>
      <c r="AP6722" s="39"/>
      <c r="AQ6722" s="77"/>
      <c r="AR6722" s="94"/>
      <c r="AT6722" s="97"/>
      <c r="BB6722" s="79"/>
      <c r="BC6722" s="94"/>
      <c r="BE6722" s="97"/>
      <c r="BF6722" s="98"/>
      <c r="BG6722" s="40"/>
      <c r="BK6722" s="40"/>
      <c r="BL6722" s="79"/>
      <c r="BM6722" s="94"/>
      <c r="BO6722" s="97"/>
      <c r="BQ6722" s="40"/>
      <c r="BR6722" s="94"/>
      <c r="BS6722" s="94"/>
      <c r="BT6722" s="94"/>
      <c r="BU6722" s="40"/>
      <c r="BV6722" s="82"/>
      <c r="BW6722" s="94"/>
      <c r="BX6722" s="48"/>
      <c r="BY6722" s="97"/>
      <c r="BZ6722" s="48"/>
      <c r="CA6722" s="40"/>
      <c r="CB6722" s="94"/>
      <c r="CC6722" s="94"/>
      <c r="CD6722" s="94"/>
      <c r="CE6722" s="40"/>
      <c r="CF6722" s="73"/>
      <c r="CG6722" s="41"/>
      <c r="CH6722" s="41"/>
      <c r="CI6722" s="41"/>
      <c r="CJ6722" s="41"/>
      <c r="CK6722" s="41"/>
      <c r="CL6722" s="68"/>
      <c r="CM6722" s="41"/>
      <c r="CN6722" s="41"/>
      <c r="CO6722" s="39"/>
      <c r="CP6722" s="78"/>
    </row>
    <row r="6723" spans="1:94" s="38" customFormat="1" x14ac:dyDescent="0.25">
      <c r="A6723" s="38">
        <v>6720</v>
      </c>
      <c r="F6723" s="39"/>
      <c r="Q6723" s="39"/>
      <c r="R6723" s="40"/>
      <c r="S6723" s="40"/>
      <c r="T6723" s="39"/>
      <c r="AG6723" s="110"/>
      <c r="AH6723" s="94"/>
      <c r="AJ6723" s="97"/>
      <c r="AL6723" s="39"/>
      <c r="AP6723" s="39"/>
      <c r="AQ6723" s="77"/>
      <c r="AR6723" s="94"/>
      <c r="AT6723" s="97"/>
      <c r="BB6723" s="79"/>
      <c r="BC6723" s="94"/>
      <c r="BE6723" s="97"/>
      <c r="BF6723" s="98"/>
      <c r="BG6723" s="40"/>
      <c r="BK6723" s="40"/>
      <c r="BL6723" s="79"/>
      <c r="BM6723" s="94"/>
      <c r="BO6723" s="97"/>
      <c r="BQ6723" s="40"/>
      <c r="BR6723" s="94"/>
      <c r="BS6723" s="94"/>
      <c r="BT6723" s="94"/>
      <c r="BU6723" s="40"/>
      <c r="BV6723" s="82"/>
      <c r="BW6723" s="94"/>
      <c r="BX6723" s="48"/>
      <c r="BY6723" s="97"/>
      <c r="BZ6723" s="48"/>
      <c r="CA6723" s="40"/>
      <c r="CB6723" s="94"/>
      <c r="CC6723" s="94"/>
      <c r="CD6723" s="94"/>
      <c r="CE6723" s="40"/>
      <c r="CF6723" s="73"/>
      <c r="CG6723" s="41"/>
      <c r="CH6723" s="41"/>
      <c r="CI6723" s="41"/>
      <c r="CJ6723" s="41"/>
      <c r="CK6723" s="41"/>
      <c r="CL6723" s="68"/>
      <c r="CM6723" s="41"/>
      <c r="CN6723" s="41"/>
      <c r="CO6723" s="39"/>
      <c r="CP6723" s="78"/>
    </row>
    <row r="6724" spans="1:94" s="38" customFormat="1" x14ac:dyDescent="0.25">
      <c r="A6724" s="38">
        <v>6721</v>
      </c>
      <c r="F6724" s="39"/>
      <c r="Q6724" s="39"/>
      <c r="R6724" s="40"/>
      <c r="S6724" s="40"/>
      <c r="T6724" s="39"/>
      <c r="AG6724" s="110"/>
      <c r="AH6724" s="94"/>
      <c r="AJ6724" s="97"/>
      <c r="AL6724" s="39"/>
      <c r="AP6724" s="39"/>
      <c r="AQ6724" s="77"/>
      <c r="AR6724" s="94"/>
      <c r="AT6724" s="97"/>
      <c r="BB6724" s="79"/>
      <c r="BC6724" s="94"/>
      <c r="BE6724" s="97"/>
      <c r="BF6724" s="98"/>
      <c r="BG6724" s="40"/>
      <c r="BK6724" s="40"/>
      <c r="BL6724" s="79"/>
      <c r="BM6724" s="94"/>
      <c r="BO6724" s="97"/>
      <c r="BQ6724" s="40"/>
      <c r="BR6724" s="94"/>
      <c r="BS6724" s="94"/>
      <c r="BT6724" s="94"/>
      <c r="BU6724" s="40"/>
      <c r="BV6724" s="82"/>
      <c r="BW6724" s="94"/>
      <c r="BX6724" s="48"/>
      <c r="BY6724" s="97"/>
      <c r="BZ6724" s="48"/>
      <c r="CA6724" s="40"/>
      <c r="CB6724" s="94"/>
      <c r="CC6724" s="94"/>
      <c r="CD6724" s="94"/>
      <c r="CE6724" s="40"/>
      <c r="CF6724" s="73"/>
      <c r="CG6724" s="41"/>
      <c r="CH6724" s="41"/>
      <c r="CI6724" s="41"/>
      <c r="CJ6724" s="41"/>
      <c r="CK6724" s="41"/>
      <c r="CL6724" s="68"/>
      <c r="CM6724" s="41"/>
      <c r="CN6724" s="41"/>
      <c r="CO6724" s="39"/>
      <c r="CP6724" s="78"/>
    </row>
    <row r="6725" spans="1:94" s="38" customFormat="1" x14ac:dyDescent="0.25">
      <c r="A6725" s="38">
        <v>6722</v>
      </c>
      <c r="F6725" s="39"/>
      <c r="Q6725" s="39"/>
      <c r="R6725" s="40"/>
      <c r="S6725" s="40"/>
      <c r="T6725" s="39"/>
      <c r="AG6725" s="110"/>
      <c r="AH6725" s="94"/>
      <c r="AJ6725" s="97"/>
      <c r="AL6725" s="39"/>
      <c r="AP6725" s="39"/>
      <c r="AQ6725" s="77"/>
      <c r="AR6725" s="94"/>
      <c r="AT6725" s="97"/>
      <c r="BB6725" s="79"/>
      <c r="BC6725" s="94"/>
      <c r="BE6725" s="97"/>
      <c r="BF6725" s="98"/>
      <c r="BG6725" s="40"/>
      <c r="BK6725" s="40"/>
      <c r="BL6725" s="79"/>
      <c r="BM6725" s="94"/>
      <c r="BO6725" s="97"/>
      <c r="BQ6725" s="40"/>
      <c r="BR6725" s="94"/>
      <c r="BS6725" s="94"/>
      <c r="BT6725" s="94"/>
      <c r="BU6725" s="40"/>
      <c r="BV6725" s="82"/>
      <c r="BW6725" s="94"/>
      <c r="BX6725" s="48"/>
      <c r="BY6725" s="97"/>
      <c r="BZ6725" s="48"/>
      <c r="CA6725" s="40"/>
      <c r="CB6725" s="94"/>
      <c r="CC6725" s="94"/>
      <c r="CD6725" s="94"/>
      <c r="CE6725" s="40"/>
      <c r="CF6725" s="73"/>
      <c r="CG6725" s="41"/>
      <c r="CH6725" s="41"/>
      <c r="CI6725" s="41"/>
      <c r="CJ6725" s="41"/>
      <c r="CK6725" s="41"/>
      <c r="CL6725" s="68"/>
      <c r="CM6725" s="41"/>
      <c r="CN6725" s="41"/>
      <c r="CO6725" s="39"/>
      <c r="CP6725" s="78"/>
    </row>
    <row r="6726" spans="1:94" s="38" customFormat="1" x14ac:dyDescent="0.25">
      <c r="A6726" s="38">
        <v>6723</v>
      </c>
      <c r="F6726" s="39"/>
      <c r="Q6726" s="39"/>
      <c r="R6726" s="40"/>
      <c r="S6726" s="40"/>
      <c r="T6726" s="39"/>
      <c r="AG6726" s="110"/>
      <c r="AH6726" s="94"/>
      <c r="AJ6726" s="97"/>
      <c r="AL6726" s="39"/>
      <c r="AP6726" s="39"/>
      <c r="AQ6726" s="77"/>
      <c r="AR6726" s="94"/>
      <c r="AT6726" s="97"/>
      <c r="BB6726" s="79"/>
      <c r="BC6726" s="94"/>
      <c r="BE6726" s="97"/>
      <c r="BF6726" s="98"/>
      <c r="BG6726" s="40"/>
      <c r="BK6726" s="40"/>
      <c r="BL6726" s="79"/>
      <c r="BM6726" s="94"/>
      <c r="BO6726" s="97"/>
      <c r="BQ6726" s="40"/>
      <c r="BR6726" s="94"/>
      <c r="BS6726" s="94"/>
      <c r="BT6726" s="94"/>
      <c r="BU6726" s="40"/>
      <c r="BV6726" s="82"/>
      <c r="BW6726" s="94"/>
      <c r="BX6726" s="48"/>
      <c r="BY6726" s="97"/>
      <c r="BZ6726" s="48"/>
      <c r="CA6726" s="40"/>
      <c r="CB6726" s="94"/>
      <c r="CC6726" s="94"/>
      <c r="CD6726" s="94"/>
      <c r="CE6726" s="40"/>
      <c r="CF6726" s="73"/>
      <c r="CG6726" s="41"/>
      <c r="CH6726" s="41"/>
      <c r="CI6726" s="41"/>
      <c r="CJ6726" s="41"/>
      <c r="CK6726" s="41"/>
      <c r="CL6726" s="68"/>
      <c r="CM6726" s="41"/>
      <c r="CN6726" s="41"/>
      <c r="CO6726" s="39"/>
      <c r="CP6726" s="78"/>
    </row>
    <row r="6727" spans="1:94" s="38" customFormat="1" x14ac:dyDescent="0.25">
      <c r="A6727" s="38">
        <v>6724</v>
      </c>
      <c r="F6727" s="39"/>
      <c r="Q6727" s="39"/>
      <c r="R6727" s="40"/>
      <c r="S6727" s="40"/>
      <c r="T6727" s="39"/>
      <c r="AG6727" s="110"/>
      <c r="AH6727" s="94"/>
      <c r="AJ6727" s="97"/>
      <c r="AL6727" s="39"/>
      <c r="AP6727" s="39"/>
      <c r="AQ6727" s="77"/>
      <c r="AR6727" s="94"/>
      <c r="AT6727" s="97"/>
      <c r="BB6727" s="79"/>
      <c r="BC6727" s="94"/>
      <c r="BE6727" s="97"/>
      <c r="BF6727" s="98"/>
      <c r="BG6727" s="40"/>
      <c r="BK6727" s="40"/>
      <c r="BL6727" s="79"/>
      <c r="BM6727" s="94"/>
      <c r="BO6727" s="97"/>
      <c r="BQ6727" s="40"/>
      <c r="BR6727" s="94"/>
      <c r="BS6727" s="94"/>
      <c r="BT6727" s="94"/>
      <c r="BU6727" s="40"/>
      <c r="BV6727" s="82"/>
      <c r="BW6727" s="94"/>
      <c r="BX6727" s="48"/>
      <c r="BY6727" s="97"/>
      <c r="BZ6727" s="48"/>
      <c r="CA6727" s="40"/>
      <c r="CB6727" s="94"/>
      <c r="CC6727" s="94"/>
      <c r="CD6727" s="94"/>
      <c r="CE6727" s="40"/>
      <c r="CF6727" s="73"/>
      <c r="CG6727" s="41"/>
      <c r="CH6727" s="41"/>
      <c r="CI6727" s="41"/>
      <c r="CJ6727" s="41"/>
      <c r="CK6727" s="41"/>
      <c r="CL6727" s="68"/>
      <c r="CM6727" s="41"/>
      <c r="CN6727" s="41"/>
      <c r="CO6727" s="39"/>
      <c r="CP6727" s="78"/>
    </row>
    <row r="6728" spans="1:94" s="38" customFormat="1" x14ac:dyDescent="0.25">
      <c r="A6728" s="38">
        <v>6725</v>
      </c>
      <c r="F6728" s="39"/>
      <c r="Q6728" s="39"/>
      <c r="R6728" s="40"/>
      <c r="S6728" s="40"/>
      <c r="T6728" s="39"/>
      <c r="AG6728" s="110"/>
      <c r="AH6728" s="94"/>
      <c r="AJ6728" s="97"/>
      <c r="AL6728" s="39"/>
      <c r="AP6728" s="39"/>
      <c r="AQ6728" s="77"/>
      <c r="AR6728" s="94"/>
      <c r="AT6728" s="97"/>
      <c r="BB6728" s="79"/>
      <c r="BC6728" s="94"/>
      <c r="BE6728" s="97"/>
      <c r="BF6728" s="98"/>
      <c r="BG6728" s="40"/>
      <c r="BK6728" s="40"/>
      <c r="BL6728" s="79"/>
      <c r="BM6728" s="94"/>
      <c r="BO6728" s="97"/>
      <c r="BQ6728" s="40"/>
      <c r="BR6728" s="94"/>
      <c r="BS6728" s="94"/>
      <c r="BT6728" s="94"/>
      <c r="BU6728" s="40"/>
      <c r="BV6728" s="82"/>
      <c r="BW6728" s="94"/>
      <c r="BX6728" s="48"/>
      <c r="BY6728" s="97"/>
      <c r="BZ6728" s="48"/>
      <c r="CA6728" s="40"/>
      <c r="CB6728" s="94"/>
      <c r="CC6728" s="94"/>
      <c r="CD6728" s="94"/>
      <c r="CE6728" s="40"/>
      <c r="CF6728" s="73"/>
      <c r="CG6728" s="41"/>
      <c r="CH6728" s="41"/>
      <c r="CI6728" s="41"/>
      <c r="CJ6728" s="41"/>
      <c r="CK6728" s="41"/>
      <c r="CL6728" s="68"/>
      <c r="CM6728" s="41"/>
      <c r="CN6728" s="41"/>
      <c r="CO6728" s="39"/>
      <c r="CP6728" s="78"/>
    </row>
    <row r="6729" spans="1:94" s="38" customFormat="1" x14ac:dyDescent="0.25">
      <c r="A6729" s="38">
        <v>6726</v>
      </c>
      <c r="F6729" s="39"/>
      <c r="Q6729" s="39"/>
      <c r="R6729" s="40"/>
      <c r="S6729" s="40"/>
      <c r="T6729" s="39"/>
      <c r="AG6729" s="110"/>
      <c r="AH6729" s="94"/>
      <c r="AJ6729" s="97"/>
      <c r="AL6729" s="39"/>
      <c r="AP6729" s="39"/>
      <c r="AQ6729" s="77"/>
      <c r="AR6729" s="94"/>
      <c r="AT6729" s="97"/>
      <c r="BB6729" s="79"/>
      <c r="BC6729" s="94"/>
      <c r="BE6729" s="97"/>
      <c r="BF6729" s="98"/>
      <c r="BG6729" s="40"/>
      <c r="BK6729" s="40"/>
      <c r="BL6729" s="79"/>
      <c r="BM6729" s="94"/>
      <c r="BO6729" s="97"/>
      <c r="BQ6729" s="40"/>
      <c r="BR6729" s="94"/>
      <c r="BS6729" s="94"/>
      <c r="BT6729" s="94"/>
      <c r="BU6729" s="40"/>
      <c r="BV6729" s="82"/>
      <c r="BW6729" s="94"/>
      <c r="BX6729" s="48"/>
      <c r="BY6729" s="97"/>
      <c r="BZ6729" s="48"/>
      <c r="CA6729" s="40"/>
      <c r="CB6729" s="94"/>
      <c r="CC6729" s="94"/>
      <c r="CD6729" s="94"/>
      <c r="CE6729" s="40"/>
      <c r="CF6729" s="73"/>
      <c r="CG6729" s="41"/>
      <c r="CH6729" s="41"/>
      <c r="CI6729" s="41"/>
      <c r="CJ6729" s="41"/>
      <c r="CK6729" s="41"/>
      <c r="CL6729" s="68"/>
      <c r="CM6729" s="41"/>
      <c r="CN6729" s="41"/>
      <c r="CO6729" s="39"/>
      <c r="CP6729" s="78"/>
    </row>
    <row r="6730" spans="1:94" s="38" customFormat="1" x14ac:dyDescent="0.25">
      <c r="A6730" s="38">
        <v>6727</v>
      </c>
      <c r="F6730" s="39"/>
      <c r="Q6730" s="39"/>
      <c r="R6730" s="40"/>
      <c r="S6730" s="40"/>
      <c r="T6730" s="39"/>
      <c r="AG6730" s="110"/>
      <c r="AH6730" s="94"/>
      <c r="AJ6730" s="97"/>
      <c r="AL6730" s="39"/>
      <c r="AP6730" s="39"/>
      <c r="AQ6730" s="77"/>
      <c r="AR6730" s="94"/>
      <c r="AT6730" s="97"/>
      <c r="BB6730" s="79"/>
      <c r="BC6730" s="94"/>
      <c r="BE6730" s="97"/>
      <c r="BF6730" s="98"/>
      <c r="BG6730" s="40"/>
      <c r="BK6730" s="40"/>
      <c r="BL6730" s="79"/>
      <c r="BM6730" s="94"/>
      <c r="BO6730" s="97"/>
      <c r="BQ6730" s="40"/>
      <c r="BR6730" s="94"/>
      <c r="BS6730" s="94"/>
      <c r="BT6730" s="94"/>
      <c r="BU6730" s="40"/>
      <c r="BV6730" s="82"/>
      <c r="BW6730" s="94"/>
      <c r="BX6730" s="48"/>
      <c r="BY6730" s="97"/>
      <c r="BZ6730" s="48"/>
      <c r="CA6730" s="40"/>
      <c r="CB6730" s="94"/>
      <c r="CC6730" s="94"/>
      <c r="CD6730" s="94"/>
      <c r="CE6730" s="40"/>
      <c r="CF6730" s="73"/>
      <c r="CG6730" s="41"/>
      <c r="CH6730" s="41"/>
      <c r="CI6730" s="41"/>
      <c r="CJ6730" s="41"/>
      <c r="CK6730" s="41"/>
      <c r="CL6730" s="68"/>
      <c r="CM6730" s="41"/>
      <c r="CN6730" s="41"/>
      <c r="CO6730" s="39"/>
      <c r="CP6730" s="78"/>
    </row>
    <row r="6731" spans="1:94" s="38" customFormat="1" x14ac:dyDescent="0.25">
      <c r="A6731" s="38">
        <v>6728</v>
      </c>
      <c r="F6731" s="39"/>
      <c r="Q6731" s="39"/>
      <c r="R6731" s="40"/>
      <c r="S6731" s="40"/>
      <c r="T6731" s="39"/>
      <c r="AG6731" s="110"/>
      <c r="AH6731" s="94"/>
      <c r="AJ6731" s="97"/>
      <c r="AL6731" s="39"/>
      <c r="AP6731" s="39"/>
      <c r="AQ6731" s="77"/>
      <c r="AR6731" s="94"/>
      <c r="AT6731" s="97"/>
      <c r="BB6731" s="79"/>
      <c r="BC6731" s="94"/>
      <c r="BE6731" s="97"/>
      <c r="BF6731" s="98"/>
      <c r="BG6731" s="40"/>
      <c r="BK6731" s="40"/>
      <c r="BL6731" s="79"/>
      <c r="BM6731" s="94"/>
      <c r="BO6731" s="97"/>
      <c r="BQ6731" s="40"/>
      <c r="BR6731" s="94"/>
      <c r="BS6731" s="94"/>
      <c r="BT6731" s="94"/>
      <c r="BU6731" s="40"/>
      <c r="BV6731" s="82"/>
      <c r="BW6731" s="94"/>
      <c r="BX6731" s="48"/>
      <c r="BY6731" s="97"/>
      <c r="BZ6731" s="48"/>
      <c r="CA6731" s="40"/>
      <c r="CB6731" s="94"/>
      <c r="CC6731" s="94"/>
      <c r="CD6731" s="94"/>
      <c r="CE6731" s="40"/>
      <c r="CF6731" s="73"/>
      <c r="CG6731" s="41"/>
      <c r="CH6731" s="41"/>
      <c r="CI6731" s="41"/>
      <c r="CJ6731" s="41"/>
      <c r="CK6731" s="41"/>
      <c r="CL6731" s="68"/>
      <c r="CM6731" s="41"/>
      <c r="CN6731" s="41"/>
      <c r="CO6731" s="39"/>
      <c r="CP6731" s="78"/>
    </row>
    <row r="6732" spans="1:94" s="38" customFormat="1" x14ac:dyDescent="0.25">
      <c r="A6732" s="38">
        <v>6729</v>
      </c>
      <c r="F6732" s="39"/>
      <c r="Q6732" s="39"/>
      <c r="R6732" s="40"/>
      <c r="S6732" s="40"/>
      <c r="T6732" s="39"/>
      <c r="AG6732" s="110"/>
      <c r="AH6732" s="94"/>
      <c r="AJ6732" s="97"/>
      <c r="AL6732" s="39"/>
      <c r="AP6732" s="39"/>
      <c r="AQ6732" s="77"/>
      <c r="AR6732" s="94"/>
      <c r="AT6732" s="97"/>
      <c r="BB6732" s="79"/>
      <c r="BC6732" s="94"/>
      <c r="BE6732" s="97"/>
      <c r="BF6732" s="98"/>
      <c r="BG6732" s="40"/>
      <c r="BK6732" s="40"/>
      <c r="BL6732" s="79"/>
      <c r="BM6732" s="94"/>
      <c r="BO6732" s="97"/>
      <c r="BQ6732" s="40"/>
      <c r="BR6732" s="94"/>
      <c r="BS6732" s="94"/>
      <c r="BT6732" s="94"/>
      <c r="BU6732" s="40"/>
      <c r="BV6732" s="82"/>
      <c r="BW6732" s="94"/>
      <c r="BX6732" s="48"/>
      <c r="BY6732" s="97"/>
      <c r="BZ6732" s="48"/>
      <c r="CA6732" s="40"/>
      <c r="CB6732" s="94"/>
      <c r="CC6732" s="94"/>
      <c r="CD6732" s="94"/>
      <c r="CE6732" s="40"/>
      <c r="CF6732" s="73"/>
      <c r="CG6732" s="41"/>
      <c r="CH6732" s="41"/>
      <c r="CI6732" s="41"/>
      <c r="CJ6732" s="41"/>
      <c r="CK6732" s="41"/>
      <c r="CL6732" s="68"/>
      <c r="CM6732" s="41"/>
      <c r="CN6732" s="41"/>
      <c r="CO6732" s="39"/>
      <c r="CP6732" s="78"/>
    </row>
    <row r="6733" spans="1:94" s="38" customFormat="1" x14ac:dyDescent="0.25">
      <c r="A6733" s="38">
        <v>6730</v>
      </c>
      <c r="F6733" s="39"/>
      <c r="Q6733" s="39"/>
      <c r="R6733" s="40"/>
      <c r="S6733" s="40"/>
      <c r="T6733" s="39"/>
      <c r="AG6733" s="110"/>
      <c r="AH6733" s="94"/>
      <c r="AJ6733" s="97"/>
      <c r="AL6733" s="39"/>
      <c r="AP6733" s="39"/>
      <c r="AQ6733" s="77"/>
      <c r="AR6733" s="94"/>
      <c r="AT6733" s="97"/>
      <c r="BB6733" s="79"/>
      <c r="BC6733" s="94"/>
      <c r="BE6733" s="97"/>
      <c r="BF6733" s="98"/>
      <c r="BG6733" s="40"/>
      <c r="BK6733" s="40"/>
      <c r="BL6733" s="79"/>
      <c r="BM6733" s="94"/>
      <c r="BO6733" s="97"/>
      <c r="BQ6733" s="40"/>
      <c r="BR6733" s="94"/>
      <c r="BS6733" s="94"/>
      <c r="BT6733" s="94"/>
      <c r="BU6733" s="40"/>
      <c r="BV6733" s="82"/>
      <c r="BW6733" s="94"/>
      <c r="BX6733" s="48"/>
      <c r="BY6733" s="97"/>
      <c r="BZ6733" s="48"/>
      <c r="CA6733" s="40"/>
      <c r="CB6733" s="94"/>
      <c r="CC6733" s="94"/>
      <c r="CD6733" s="94"/>
      <c r="CE6733" s="40"/>
      <c r="CF6733" s="73"/>
      <c r="CG6733" s="41"/>
      <c r="CH6733" s="41"/>
      <c r="CI6733" s="41"/>
      <c r="CJ6733" s="41"/>
      <c r="CK6733" s="41"/>
      <c r="CL6733" s="68"/>
      <c r="CM6733" s="41"/>
      <c r="CN6733" s="41"/>
      <c r="CO6733" s="39"/>
      <c r="CP6733" s="78"/>
    </row>
    <row r="6734" spans="1:94" s="38" customFormat="1" x14ac:dyDescent="0.25">
      <c r="A6734" s="38">
        <v>6731</v>
      </c>
      <c r="F6734" s="39"/>
      <c r="Q6734" s="39"/>
      <c r="R6734" s="40"/>
      <c r="S6734" s="40"/>
      <c r="T6734" s="39"/>
      <c r="AG6734" s="110"/>
      <c r="AH6734" s="94"/>
      <c r="AJ6734" s="97"/>
      <c r="AL6734" s="39"/>
      <c r="AP6734" s="39"/>
      <c r="AQ6734" s="77"/>
      <c r="AR6734" s="94"/>
      <c r="AT6734" s="97"/>
      <c r="BB6734" s="79"/>
      <c r="BC6734" s="94"/>
      <c r="BE6734" s="97"/>
      <c r="BF6734" s="98"/>
      <c r="BG6734" s="40"/>
      <c r="BK6734" s="40"/>
      <c r="BL6734" s="79"/>
      <c r="BM6734" s="94"/>
      <c r="BO6734" s="97"/>
      <c r="BQ6734" s="40"/>
      <c r="BR6734" s="94"/>
      <c r="BS6734" s="94"/>
      <c r="BT6734" s="94"/>
      <c r="BU6734" s="40"/>
      <c r="BV6734" s="82"/>
      <c r="BW6734" s="94"/>
      <c r="BX6734" s="48"/>
      <c r="BY6734" s="97"/>
      <c r="BZ6734" s="48"/>
      <c r="CA6734" s="40"/>
      <c r="CB6734" s="94"/>
      <c r="CC6734" s="94"/>
      <c r="CD6734" s="94"/>
      <c r="CE6734" s="40"/>
      <c r="CF6734" s="73"/>
      <c r="CG6734" s="41"/>
      <c r="CH6734" s="41"/>
      <c r="CI6734" s="41"/>
      <c r="CJ6734" s="41"/>
      <c r="CK6734" s="41"/>
      <c r="CL6734" s="68"/>
      <c r="CM6734" s="41"/>
      <c r="CN6734" s="41"/>
      <c r="CO6734" s="39"/>
      <c r="CP6734" s="78"/>
    </row>
    <row r="6735" spans="1:94" s="38" customFormat="1" x14ac:dyDescent="0.25">
      <c r="A6735" s="38">
        <v>6732</v>
      </c>
      <c r="F6735" s="39"/>
      <c r="Q6735" s="39"/>
      <c r="R6735" s="40"/>
      <c r="S6735" s="40"/>
      <c r="T6735" s="39"/>
      <c r="AG6735" s="110"/>
      <c r="AH6735" s="94"/>
      <c r="AJ6735" s="97"/>
      <c r="AL6735" s="39"/>
      <c r="AP6735" s="39"/>
      <c r="AQ6735" s="77"/>
      <c r="AR6735" s="94"/>
      <c r="AT6735" s="97"/>
      <c r="BB6735" s="79"/>
      <c r="BC6735" s="94"/>
      <c r="BE6735" s="97"/>
      <c r="BF6735" s="98"/>
      <c r="BG6735" s="40"/>
      <c r="BK6735" s="40"/>
      <c r="BL6735" s="79"/>
      <c r="BM6735" s="94"/>
      <c r="BO6735" s="97"/>
      <c r="BQ6735" s="40"/>
      <c r="BR6735" s="94"/>
      <c r="BS6735" s="94"/>
      <c r="BT6735" s="94"/>
      <c r="BU6735" s="40"/>
      <c r="BV6735" s="82"/>
      <c r="BW6735" s="94"/>
      <c r="BX6735" s="48"/>
      <c r="BY6735" s="97"/>
      <c r="BZ6735" s="48"/>
      <c r="CA6735" s="40"/>
      <c r="CB6735" s="94"/>
      <c r="CC6735" s="94"/>
      <c r="CD6735" s="94"/>
      <c r="CE6735" s="40"/>
      <c r="CF6735" s="73"/>
      <c r="CG6735" s="41"/>
      <c r="CH6735" s="41"/>
      <c r="CI6735" s="41"/>
      <c r="CJ6735" s="41"/>
      <c r="CK6735" s="41"/>
      <c r="CL6735" s="68"/>
      <c r="CM6735" s="41"/>
      <c r="CN6735" s="41"/>
      <c r="CO6735" s="39"/>
      <c r="CP6735" s="78"/>
    </row>
    <row r="6736" spans="1:94" s="38" customFormat="1" x14ac:dyDescent="0.25">
      <c r="A6736" s="38">
        <v>6733</v>
      </c>
      <c r="F6736" s="39"/>
      <c r="Q6736" s="39"/>
      <c r="R6736" s="40"/>
      <c r="S6736" s="40"/>
      <c r="T6736" s="39"/>
      <c r="AG6736" s="110"/>
      <c r="AH6736" s="94"/>
      <c r="AJ6736" s="97"/>
      <c r="AL6736" s="39"/>
      <c r="AP6736" s="39"/>
      <c r="AQ6736" s="77"/>
      <c r="AR6736" s="94"/>
      <c r="AT6736" s="97"/>
      <c r="BB6736" s="79"/>
      <c r="BC6736" s="94"/>
      <c r="BE6736" s="97"/>
      <c r="BF6736" s="98"/>
      <c r="BG6736" s="40"/>
      <c r="BK6736" s="40"/>
      <c r="BL6736" s="79"/>
      <c r="BM6736" s="94"/>
      <c r="BO6736" s="97"/>
      <c r="BQ6736" s="40"/>
      <c r="BR6736" s="94"/>
      <c r="BS6736" s="94"/>
      <c r="BT6736" s="94"/>
      <c r="BU6736" s="40"/>
      <c r="BV6736" s="82"/>
      <c r="BW6736" s="94"/>
      <c r="BX6736" s="48"/>
      <c r="BY6736" s="97"/>
      <c r="BZ6736" s="48"/>
      <c r="CA6736" s="40"/>
      <c r="CB6736" s="94"/>
      <c r="CC6736" s="94"/>
      <c r="CD6736" s="94"/>
      <c r="CE6736" s="40"/>
      <c r="CF6736" s="73"/>
      <c r="CG6736" s="41"/>
      <c r="CH6736" s="41"/>
      <c r="CI6736" s="41"/>
      <c r="CJ6736" s="41"/>
      <c r="CK6736" s="41"/>
      <c r="CL6736" s="68"/>
      <c r="CM6736" s="41"/>
      <c r="CN6736" s="41"/>
      <c r="CO6736" s="39"/>
      <c r="CP6736" s="78"/>
    </row>
    <row r="6737" spans="1:94" s="38" customFormat="1" x14ac:dyDescent="0.25">
      <c r="A6737" s="38">
        <v>6734</v>
      </c>
      <c r="F6737" s="39"/>
      <c r="Q6737" s="39"/>
      <c r="R6737" s="40"/>
      <c r="S6737" s="40"/>
      <c r="T6737" s="39"/>
      <c r="AG6737" s="110"/>
      <c r="AH6737" s="94"/>
      <c r="AJ6737" s="97"/>
      <c r="AL6737" s="39"/>
      <c r="AP6737" s="39"/>
      <c r="AQ6737" s="77"/>
      <c r="AR6737" s="94"/>
      <c r="AT6737" s="97"/>
      <c r="BB6737" s="79"/>
      <c r="BC6737" s="94"/>
      <c r="BE6737" s="97"/>
      <c r="BF6737" s="98"/>
      <c r="BG6737" s="40"/>
      <c r="BK6737" s="40"/>
      <c r="BL6737" s="79"/>
      <c r="BM6737" s="94"/>
      <c r="BO6737" s="97"/>
      <c r="BQ6737" s="40"/>
      <c r="BR6737" s="94"/>
      <c r="BS6737" s="94"/>
      <c r="BT6737" s="94"/>
      <c r="BU6737" s="40"/>
      <c r="BV6737" s="82"/>
      <c r="BW6737" s="94"/>
      <c r="BX6737" s="48"/>
      <c r="BY6737" s="97"/>
      <c r="BZ6737" s="48"/>
      <c r="CA6737" s="40"/>
      <c r="CB6737" s="94"/>
      <c r="CC6737" s="94"/>
      <c r="CD6737" s="94"/>
      <c r="CE6737" s="40"/>
      <c r="CF6737" s="73"/>
      <c r="CG6737" s="41"/>
      <c r="CH6737" s="41"/>
      <c r="CI6737" s="41"/>
      <c r="CJ6737" s="41"/>
      <c r="CK6737" s="41"/>
      <c r="CL6737" s="68"/>
      <c r="CM6737" s="41"/>
      <c r="CN6737" s="41"/>
      <c r="CO6737" s="39"/>
      <c r="CP6737" s="78"/>
    </row>
    <row r="6738" spans="1:94" s="38" customFormat="1" x14ac:dyDescent="0.25">
      <c r="A6738" s="38">
        <v>6735</v>
      </c>
      <c r="F6738" s="39"/>
      <c r="Q6738" s="39"/>
      <c r="R6738" s="40"/>
      <c r="S6738" s="40"/>
      <c r="T6738" s="39"/>
      <c r="AG6738" s="110"/>
      <c r="AH6738" s="94"/>
      <c r="AJ6738" s="97"/>
      <c r="AL6738" s="39"/>
      <c r="AP6738" s="39"/>
      <c r="AQ6738" s="77"/>
      <c r="AR6738" s="94"/>
      <c r="AT6738" s="97"/>
      <c r="BB6738" s="79"/>
      <c r="BC6738" s="94"/>
      <c r="BE6738" s="97"/>
      <c r="BF6738" s="98"/>
      <c r="BG6738" s="40"/>
      <c r="BK6738" s="40"/>
      <c r="BL6738" s="79"/>
      <c r="BM6738" s="94"/>
      <c r="BO6738" s="97"/>
      <c r="BQ6738" s="40"/>
      <c r="BR6738" s="94"/>
      <c r="BS6738" s="94"/>
      <c r="BT6738" s="94"/>
      <c r="BU6738" s="40"/>
      <c r="BV6738" s="82"/>
      <c r="BW6738" s="94"/>
      <c r="BX6738" s="48"/>
      <c r="BY6738" s="97"/>
      <c r="BZ6738" s="48"/>
      <c r="CA6738" s="40"/>
      <c r="CB6738" s="94"/>
      <c r="CC6738" s="94"/>
      <c r="CD6738" s="94"/>
      <c r="CE6738" s="40"/>
      <c r="CF6738" s="73"/>
      <c r="CG6738" s="41"/>
      <c r="CH6738" s="41"/>
      <c r="CI6738" s="41"/>
      <c r="CJ6738" s="41"/>
      <c r="CK6738" s="41"/>
      <c r="CL6738" s="68"/>
      <c r="CM6738" s="41"/>
      <c r="CN6738" s="41"/>
      <c r="CO6738" s="39"/>
      <c r="CP6738" s="78"/>
    </row>
    <row r="6739" spans="1:94" s="38" customFormat="1" x14ac:dyDescent="0.25">
      <c r="A6739" s="38">
        <v>6736</v>
      </c>
      <c r="F6739" s="39"/>
      <c r="Q6739" s="39"/>
      <c r="R6739" s="40"/>
      <c r="S6739" s="40"/>
      <c r="T6739" s="39"/>
      <c r="AG6739" s="110"/>
      <c r="AH6739" s="94"/>
      <c r="AJ6739" s="97"/>
      <c r="AL6739" s="39"/>
      <c r="AP6739" s="39"/>
      <c r="AQ6739" s="77"/>
      <c r="AR6739" s="94"/>
      <c r="AT6739" s="97"/>
      <c r="BB6739" s="79"/>
      <c r="BC6739" s="94"/>
      <c r="BE6739" s="97"/>
      <c r="BF6739" s="98"/>
      <c r="BG6739" s="40"/>
      <c r="BK6739" s="40"/>
      <c r="BL6739" s="79"/>
      <c r="BM6739" s="94"/>
      <c r="BO6739" s="97"/>
      <c r="BQ6739" s="40"/>
      <c r="BR6739" s="94"/>
      <c r="BS6739" s="94"/>
      <c r="BT6739" s="94"/>
      <c r="BU6739" s="40"/>
      <c r="BV6739" s="82"/>
      <c r="BW6739" s="94"/>
      <c r="BX6739" s="48"/>
      <c r="BY6739" s="97"/>
      <c r="BZ6739" s="48"/>
      <c r="CA6739" s="40"/>
      <c r="CB6739" s="94"/>
      <c r="CC6739" s="94"/>
      <c r="CD6739" s="94"/>
      <c r="CE6739" s="40"/>
      <c r="CF6739" s="73"/>
      <c r="CG6739" s="41"/>
      <c r="CH6739" s="41"/>
      <c r="CI6739" s="41"/>
      <c r="CJ6739" s="41"/>
      <c r="CK6739" s="41"/>
      <c r="CL6739" s="68"/>
      <c r="CM6739" s="41"/>
      <c r="CN6739" s="41"/>
      <c r="CO6739" s="39"/>
      <c r="CP6739" s="78"/>
    </row>
    <row r="6740" spans="1:94" s="38" customFormat="1" x14ac:dyDescent="0.25">
      <c r="A6740" s="38">
        <v>6737</v>
      </c>
      <c r="F6740" s="39"/>
      <c r="Q6740" s="39"/>
      <c r="R6740" s="40"/>
      <c r="S6740" s="40"/>
      <c r="T6740" s="39"/>
      <c r="AG6740" s="110"/>
      <c r="AH6740" s="94"/>
      <c r="AJ6740" s="97"/>
      <c r="AL6740" s="39"/>
      <c r="AP6740" s="39"/>
      <c r="AQ6740" s="77"/>
      <c r="AR6740" s="94"/>
      <c r="AT6740" s="97"/>
      <c r="BB6740" s="79"/>
      <c r="BC6740" s="94"/>
      <c r="BE6740" s="97"/>
      <c r="BF6740" s="98"/>
      <c r="BG6740" s="40"/>
      <c r="BK6740" s="40"/>
      <c r="BL6740" s="79"/>
      <c r="BM6740" s="94"/>
      <c r="BO6740" s="97"/>
      <c r="BQ6740" s="40"/>
      <c r="BR6740" s="94"/>
      <c r="BS6740" s="94"/>
      <c r="BT6740" s="94"/>
      <c r="BU6740" s="40"/>
      <c r="BV6740" s="82"/>
      <c r="BW6740" s="94"/>
      <c r="BX6740" s="48"/>
      <c r="BY6740" s="97"/>
      <c r="BZ6740" s="48"/>
      <c r="CA6740" s="40"/>
      <c r="CB6740" s="94"/>
      <c r="CC6740" s="94"/>
      <c r="CD6740" s="94"/>
      <c r="CE6740" s="40"/>
      <c r="CF6740" s="73"/>
      <c r="CG6740" s="41"/>
      <c r="CH6740" s="41"/>
      <c r="CI6740" s="41"/>
      <c r="CJ6740" s="41"/>
      <c r="CK6740" s="41"/>
      <c r="CL6740" s="68"/>
      <c r="CM6740" s="41"/>
      <c r="CN6740" s="41"/>
      <c r="CO6740" s="39"/>
      <c r="CP6740" s="78"/>
    </row>
    <row r="6741" spans="1:94" s="38" customFormat="1" x14ac:dyDescent="0.25">
      <c r="A6741" s="38">
        <v>6738</v>
      </c>
      <c r="F6741" s="39"/>
      <c r="Q6741" s="39"/>
      <c r="R6741" s="40"/>
      <c r="S6741" s="40"/>
      <c r="T6741" s="39"/>
      <c r="AG6741" s="110"/>
      <c r="AH6741" s="94"/>
      <c r="AJ6741" s="97"/>
      <c r="AL6741" s="39"/>
      <c r="AP6741" s="39"/>
      <c r="AQ6741" s="77"/>
      <c r="AR6741" s="94"/>
      <c r="AT6741" s="97"/>
      <c r="BB6741" s="79"/>
      <c r="BC6741" s="94"/>
      <c r="BE6741" s="97"/>
      <c r="BF6741" s="98"/>
      <c r="BG6741" s="40"/>
      <c r="BK6741" s="40"/>
      <c r="BL6741" s="79"/>
      <c r="BM6741" s="94"/>
      <c r="BO6741" s="97"/>
      <c r="BQ6741" s="40"/>
      <c r="BR6741" s="94"/>
      <c r="BS6741" s="94"/>
      <c r="BT6741" s="94"/>
      <c r="BU6741" s="40"/>
      <c r="BV6741" s="82"/>
      <c r="BW6741" s="94"/>
      <c r="BX6741" s="48"/>
      <c r="BY6741" s="97"/>
      <c r="BZ6741" s="48"/>
      <c r="CA6741" s="40"/>
      <c r="CB6741" s="94"/>
      <c r="CC6741" s="94"/>
      <c r="CD6741" s="94"/>
      <c r="CE6741" s="40"/>
      <c r="CF6741" s="73"/>
      <c r="CG6741" s="41"/>
      <c r="CH6741" s="41"/>
      <c r="CI6741" s="41"/>
      <c r="CJ6741" s="41"/>
      <c r="CK6741" s="41"/>
      <c r="CL6741" s="68"/>
      <c r="CM6741" s="41"/>
      <c r="CN6741" s="41"/>
      <c r="CO6741" s="39"/>
      <c r="CP6741" s="78"/>
    </row>
    <row r="6742" spans="1:94" s="38" customFormat="1" x14ac:dyDescent="0.25">
      <c r="A6742" s="38">
        <v>6739</v>
      </c>
      <c r="F6742" s="39"/>
      <c r="Q6742" s="39"/>
      <c r="R6742" s="40"/>
      <c r="S6742" s="40"/>
      <c r="T6742" s="39"/>
      <c r="AG6742" s="110"/>
      <c r="AH6742" s="94"/>
      <c r="AJ6742" s="97"/>
      <c r="AL6742" s="39"/>
      <c r="AP6742" s="39"/>
      <c r="AQ6742" s="77"/>
      <c r="AR6742" s="94"/>
      <c r="AT6742" s="97"/>
      <c r="BB6742" s="79"/>
      <c r="BC6742" s="94"/>
      <c r="BE6742" s="97"/>
      <c r="BF6742" s="98"/>
      <c r="BG6742" s="40"/>
      <c r="BK6742" s="40"/>
      <c r="BL6742" s="79"/>
      <c r="BM6742" s="94"/>
      <c r="BO6742" s="97"/>
      <c r="BQ6742" s="40"/>
      <c r="BR6742" s="94"/>
      <c r="BS6742" s="94"/>
      <c r="BT6742" s="94"/>
      <c r="BU6742" s="40"/>
      <c r="BV6742" s="82"/>
      <c r="BW6742" s="94"/>
      <c r="BX6742" s="48"/>
      <c r="BY6742" s="97"/>
      <c r="BZ6742" s="48"/>
      <c r="CA6742" s="40"/>
      <c r="CB6742" s="94"/>
      <c r="CC6742" s="94"/>
      <c r="CD6742" s="94"/>
      <c r="CE6742" s="40"/>
      <c r="CF6742" s="73"/>
      <c r="CG6742" s="41"/>
      <c r="CH6742" s="41"/>
      <c r="CI6742" s="41"/>
      <c r="CJ6742" s="41"/>
      <c r="CK6742" s="41"/>
      <c r="CL6742" s="68"/>
      <c r="CM6742" s="41"/>
      <c r="CN6742" s="41"/>
      <c r="CO6742" s="39"/>
      <c r="CP6742" s="78"/>
    </row>
    <row r="6743" spans="1:94" s="38" customFormat="1" x14ac:dyDescent="0.25">
      <c r="A6743" s="38">
        <v>6740</v>
      </c>
      <c r="F6743" s="39"/>
      <c r="Q6743" s="39"/>
      <c r="R6743" s="40"/>
      <c r="S6743" s="40"/>
      <c r="T6743" s="39"/>
      <c r="AG6743" s="110"/>
      <c r="AH6743" s="94"/>
      <c r="AJ6743" s="97"/>
      <c r="AL6743" s="39"/>
      <c r="AP6743" s="39"/>
      <c r="AQ6743" s="77"/>
      <c r="AR6743" s="94"/>
      <c r="AT6743" s="97"/>
      <c r="BB6743" s="79"/>
      <c r="BC6743" s="94"/>
      <c r="BE6743" s="97"/>
      <c r="BF6743" s="98"/>
      <c r="BG6743" s="40"/>
      <c r="BK6743" s="40"/>
      <c r="BL6743" s="79"/>
      <c r="BM6743" s="94"/>
      <c r="BO6743" s="97"/>
      <c r="BQ6743" s="40"/>
      <c r="BR6743" s="94"/>
      <c r="BS6743" s="94"/>
      <c r="BT6743" s="94"/>
      <c r="BU6743" s="40"/>
      <c r="BV6743" s="82"/>
      <c r="BW6743" s="94"/>
      <c r="BX6743" s="48"/>
      <c r="BY6743" s="97"/>
      <c r="BZ6743" s="48"/>
      <c r="CA6743" s="40"/>
      <c r="CB6743" s="94"/>
      <c r="CC6743" s="94"/>
      <c r="CD6743" s="94"/>
      <c r="CE6743" s="40"/>
      <c r="CF6743" s="73"/>
      <c r="CG6743" s="41"/>
      <c r="CH6743" s="41"/>
      <c r="CI6743" s="41"/>
      <c r="CJ6743" s="41"/>
      <c r="CK6743" s="41"/>
      <c r="CL6743" s="68"/>
      <c r="CM6743" s="41"/>
      <c r="CN6743" s="41"/>
      <c r="CO6743" s="39"/>
      <c r="CP6743" s="78"/>
    </row>
    <row r="6744" spans="1:94" s="38" customFormat="1" x14ac:dyDescent="0.25">
      <c r="A6744" s="38">
        <v>6741</v>
      </c>
      <c r="F6744" s="39"/>
      <c r="Q6744" s="39"/>
      <c r="R6744" s="40"/>
      <c r="S6744" s="40"/>
      <c r="T6744" s="39"/>
      <c r="AG6744" s="110"/>
      <c r="AH6744" s="94"/>
      <c r="AJ6744" s="97"/>
      <c r="AL6744" s="39"/>
      <c r="AP6744" s="39"/>
      <c r="AQ6744" s="77"/>
      <c r="AR6744" s="94"/>
      <c r="AT6744" s="97"/>
      <c r="BB6744" s="79"/>
      <c r="BC6744" s="94"/>
      <c r="BE6744" s="97"/>
      <c r="BF6744" s="98"/>
      <c r="BG6744" s="40"/>
      <c r="BK6744" s="40"/>
      <c r="BL6744" s="79"/>
      <c r="BM6744" s="94"/>
      <c r="BO6744" s="97"/>
      <c r="BQ6744" s="40"/>
      <c r="BR6744" s="94"/>
      <c r="BS6744" s="94"/>
      <c r="BT6744" s="94"/>
      <c r="BU6744" s="40"/>
      <c r="BV6744" s="82"/>
      <c r="BW6744" s="94"/>
      <c r="BX6744" s="48"/>
      <c r="BY6744" s="97"/>
      <c r="BZ6744" s="48"/>
      <c r="CA6744" s="40"/>
      <c r="CB6744" s="94"/>
      <c r="CC6744" s="94"/>
      <c r="CD6744" s="94"/>
      <c r="CE6744" s="40"/>
      <c r="CF6744" s="73"/>
      <c r="CG6744" s="41"/>
      <c r="CH6744" s="41"/>
      <c r="CI6744" s="41"/>
      <c r="CJ6744" s="41"/>
      <c r="CK6744" s="41"/>
      <c r="CL6744" s="68"/>
      <c r="CM6744" s="41"/>
      <c r="CN6744" s="41"/>
      <c r="CO6744" s="39"/>
      <c r="CP6744" s="78"/>
    </row>
    <row r="6745" spans="1:94" s="38" customFormat="1" x14ac:dyDescent="0.25">
      <c r="A6745" s="38">
        <v>6742</v>
      </c>
      <c r="F6745" s="39"/>
      <c r="Q6745" s="39"/>
      <c r="R6745" s="40"/>
      <c r="S6745" s="40"/>
      <c r="T6745" s="39"/>
      <c r="AG6745" s="110"/>
      <c r="AH6745" s="94"/>
      <c r="AJ6745" s="97"/>
      <c r="AL6745" s="39"/>
      <c r="AP6745" s="39"/>
      <c r="AQ6745" s="77"/>
      <c r="AR6745" s="94"/>
      <c r="AT6745" s="97"/>
      <c r="BB6745" s="79"/>
      <c r="BC6745" s="94"/>
      <c r="BE6745" s="97"/>
      <c r="BF6745" s="98"/>
      <c r="BG6745" s="40"/>
      <c r="BK6745" s="40"/>
      <c r="BL6745" s="79"/>
      <c r="BM6745" s="94"/>
      <c r="BO6745" s="97"/>
      <c r="BQ6745" s="40"/>
      <c r="BR6745" s="94"/>
      <c r="BS6745" s="94"/>
      <c r="BT6745" s="94"/>
      <c r="BU6745" s="40"/>
      <c r="BV6745" s="82"/>
      <c r="BW6745" s="94"/>
      <c r="BX6745" s="48"/>
      <c r="BY6745" s="97"/>
      <c r="BZ6745" s="48"/>
      <c r="CA6745" s="40"/>
      <c r="CB6745" s="94"/>
      <c r="CC6745" s="94"/>
      <c r="CD6745" s="94"/>
      <c r="CE6745" s="40"/>
      <c r="CF6745" s="73"/>
      <c r="CG6745" s="41"/>
      <c r="CH6745" s="41"/>
      <c r="CI6745" s="41"/>
      <c r="CJ6745" s="41"/>
      <c r="CK6745" s="41"/>
      <c r="CL6745" s="68"/>
      <c r="CM6745" s="41"/>
      <c r="CN6745" s="41"/>
      <c r="CO6745" s="39"/>
      <c r="CP6745" s="78"/>
    </row>
    <row r="6746" spans="1:94" s="38" customFormat="1" x14ac:dyDescent="0.25">
      <c r="A6746" s="38">
        <v>6743</v>
      </c>
      <c r="F6746" s="39"/>
      <c r="Q6746" s="39"/>
      <c r="R6746" s="40"/>
      <c r="S6746" s="40"/>
      <c r="T6746" s="39"/>
      <c r="AG6746" s="110"/>
      <c r="AH6746" s="94"/>
      <c r="AJ6746" s="97"/>
      <c r="AL6746" s="39"/>
      <c r="AP6746" s="39"/>
      <c r="AQ6746" s="77"/>
      <c r="AR6746" s="94"/>
      <c r="AT6746" s="97"/>
      <c r="BB6746" s="79"/>
      <c r="BC6746" s="94"/>
      <c r="BE6746" s="97"/>
      <c r="BF6746" s="98"/>
      <c r="BG6746" s="40"/>
      <c r="BK6746" s="40"/>
      <c r="BL6746" s="79"/>
      <c r="BM6746" s="94"/>
      <c r="BO6746" s="97"/>
      <c r="BQ6746" s="40"/>
      <c r="BR6746" s="94"/>
      <c r="BS6746" s="94"/>
      <c r="BT6746" s="94"/>
      <c r="BU6746" s="40"/>
      <c r="BV6746" s="82"/>
      <c r="BW6746" s="94"/>
      <c r="BX6746" s="48"/>
      <c r="BY6746" s="97"/>
      <c r="BZ6746" s="48"/>
      <c r="CA6746" s="40"/>
      <c r="CB6746" s="94"/>
      <c r="CC6746" s="94"/>
      <c r="CD6746" s="94"/>
      <c r="CE6746" s="40"/>
      <c r="CF6746" s="73"/>
      <c r="CG6746" s="41"/>
      <c r="CH6746" s="41"/>
      <c r="CI6746" s="41"/>
      <c r="CJ6746" s="41"/>
      <c r="CK6746" s="41"/>
      <c r="CL6746" s="68"/>
      <c r="CM6746" s="41"/>
      <c r="CN6746" s="41"/>
      <c r="CO6746" s="39"/>
      <c r="CP6746" s="78"/>
    </row>
    <row r="6747" spans="1:94" s="38" customFormat="1" x14ac:dyDescent="0.25">
      <c r="A6747" s="38">
        <v>6744</v>
      </c>
      <c r="F6747" s="39"/>
      <c r="Q6747" s="39"/>
      <c r="R6747" s="40"/>
      <c r="S6747" s="40"/>
      <c r="T6747" s="39"/>
      <c r="AG6747" s="110"/>
      <c r="AH6747" s="94"/>
      <c r="AJ6747" s="97"/>
      <c r="AL6747" s="39"/>
      <c r="AP6747" s="39"/>
      <c r="AQ6747" s="77"/>
      <c r="AR6747" s="94"/>
      <c r="AT6747" s="97"/>
      <c r="BB6747" s="79"/>
      <c r="BC6747" s="94"/>
      <c r="BE6747" s="97"/>
      <c r="BF6747" s="98"/>
      <c r="BG6747" s="40"/>
      <c r="BK6747" s="40"/>
      <c r="BL6747" s="79"/>
      <c r="BM6747" s="94"/>
      <c r="BO6747" s="97"/>
      <c r="BQ6747" s="40"/>
      <c r="BR6747" s="94"/>
      <c r="BS6747" s="94"/>
      <c r="BT6747" s="94"/>
      <c r="BU6747" s="40"/>
      <c r="BV6747" s="82"/>
      <c r="BW6747" s="94"/>
      <c r="BX6747" s="48"/>
      <c r="BY6747" s="97"/>
      <c r="BZ6747" s="48"/>
      <c r="CA6747" s="40"/>
      <c r="CB6747" s="94"/>
      <c r="CC6747" s="94"/>
      <c r="CD6747" s="94"/>
      <c r="CE6747" s="40"/>
      <c r="CF6747" s="73"/>
      <c r="CG6747" s="41"/>
      <c r="CH6747" s="41"/>
      <c r="CI6747" s="41"/>
      <c r="CJ6747" s="41"/>
      <c r="CK6747" s="41"/>
      <c r="CL6747" s="68"/>
      <c r="CM6747" s="41"/>
      <c r="CN6747" s="41"/>
      <c r="CO6747" s="39"/>
      <c r="CP6747" s="78"/>
    </row>
    <row r="6748" spans="1:94" s="38" customFormat="1" x14ac:dyDescent="0.25">
      <c r="A6748" s="38">
        <v>6745</v>
      </c>
      <c r="F6748" s="39"/>
      <c r="Q6748" s="39"/>
      <c r="R6748" s="40"/>
      <c r="S6748" s="40"/>
      <c r="T6748" s="39"/>
      <c r="AG6748" s="110"/>
      <c r="AH6748" s="94"/>
      <c r="AJ6748" s="97"/>
      <c r="AL6748" s="39"/>
      <c r="AP6748" s="39"/>
      <c r="AQ6748" s="77"/>
      <c r="AR6748" s="94"/>
      <c r="AT6748" s="97"/>
      <c r="BB6748" s="79"/>
      <c r="BC6748" s="94"/>
      <c r="BE6748" s="97"/>
      <c r="BF6748" s="98"/>
      <c r="BG6748" s="40"/>
      <c r="BK6748" s="40"/>
      <c r="BL6748" s="79"/>
      <c r="BM6748" s="94"/>
      <c r="BO6748" s="97"/>
      <c r="BQ6748" s="40"/>
      <c r="BR6748" s="94"/>
      <c r="BS6748" s="94"/>
      <c r="BT6748" s="94"/>
      <c r="BU6748" s="40"/>
      <c r="BV6748" s="82"/>
      <c r="BW6748" s="94"/>
      <c r="BX6748" s="48"/>
      <c r="BY6748" s="97"/>
      <c r="BZ6748" s="48"/>
      <c r="CA6748" s="40"/>
      <c r="CB6748" s="94"/>
      <c r="CC6748" s="94"/>
      <c r="CD6748" s="94"/>
      <c r="CE6748" s="40"/>
      <c r="CF6748" s="73"/>
      <c r="CG6748" s="41"/>
      <c r="CH6748" s="41"/>
      <c r="CI6748" s="41"/>
      <c r="CJ6748" s="41"/>
      <c r="CK6748" s="41"/>
      <c r="CL6748" s="68"/>
      <c r="CM6748" s="41"/>
      <c r="CN6748" s="41"/>
      <c r="CO6748" s="39"/>
      <c r="CP6748" s="78"/>
    </row>
    <row r="6749" spans="1:94" s="38" customFormat="1" x14ac:dyDescent="0.25">
      <c r="A6749" s="38">
        <v>6746</v>
      </c>
      <c r="F6749" s="39"/>
      <c r="Q6749" s="39"/>
      <c r="R6749" s="40"/>
      <c r="S6749" s="40"/>
      <c r="T6749" s="39"/>
      <c r="AG6749" s="110"/>
      <c r="AH6749" s="94"/>
      <c r="AJ6749" s="97"/>
      <c r="AL6749" s="39"/>
      <c r="AP6749" s="39"/>
      <c r="AQ6749" s="77"/>
      <c r="AR6749" s="94"/>
      <c r="AT6749" s="97"/>
      <c r="BB6749" s="79"/>
      <c r="BC6749" s="94"/>
      <c r="BE6749" s="97"/>
      <c r="BF6749" s="98"/>
      <c r="BG6749" s="40"/>
      <c r="BK6749" s="40"/>
      <c r="BL6749" s="79"/>
      <c r="BM6749" s="94"/>
      <c r="BO6749" s="97"/>
      <c r="BQ6749" s="40"/>
      <c r="BR6749" s="94"/>
      <c r="BS6749" s="94"/>
      <c r="BT6749" s="94"/>
      <c r="BU6749" s="40"/>
      <c r="BV6749" s="82"/>
      <c r="BW6749" s="94"/>
      <c r="BX6749" s="48"/>
      <c r="BY6749" s="97"/>
      <c r="BZ6749" s="48"/>
      <c r="CA6749" s="40"/>
      <c r="CB6749" s="94"/>
      <c r="CC6749" s="94"/>
      <c r="CD6749" s="94"/>
      <c r="CE6749" s="40"/>
      <c r="CF6749" s="73"/>
      <c r="CG6749" s="41"/>
      <c r="CH6749" s="41"/>
      <c r="CI6749" s="41"/>
      <c r="CJ6749" s="41"/>
      <c r="CK6749" s="41"/>
      <c r="CL6749" s="68"/>
      <c r="CM6749" s="41"/>
      <c r="CN6749" s="41"/>
      <c r="CO6749" s="39"/>
      <c r="CP6749" s="78"/>
    </row>
    <row r="6750" spans="1:94" s="38" customFormat="1" x14ac:dyDescent="0.25">
      <c r="A6750" s="38">
        <v>6747</v>
      </c>
      <c r="F6750" s="39"/>
      <c r="Q6750" s="39"/>
      <c r="R6750" s="40"/>
      <c r="S6750" s="40"/>
      <c r="T6750" s="39"/>
      <c r="AG6750" s="110"/>
      <c r="AH6750" s="94"/>
      <c r="AJ6750" s="97"/>
      <c r="AL6750" s="39"/>
      <c r="AP6750" s="39"/>
      <c r="AQ6750" s="77"/>
      <c r="AR6750" s="94"/>
      <c r="AT6750" s="97"/>
      <c r="BB6750" s="79"/>
      <c r="BC6750" s="94"/>
      <c r="BE6750" s="97"/>
      <c r="BF6750" s="98"/>
      <c r="BG6750" s="40"/>
      <c r="BK6750" s="40"/>
      <c r="BL6750" s="79"/>
      <c r="BM6750" s="94"/>
      <c r="BO6750" s="97"/>
      <c r="BQ6750" s="40"/>
      <c r="BR6750" s="94"/>
      <c r="BS6750" s="94"/>
      <c r="BT6750" s="94"/>
      <c r="BU6750" s="40"/>
      <c r="BV6750" s="82"/>
      <c r="BW6750" s="94"/>
      <c r="BX6750" s="48"/>
      <c r="BY6750" s="97"/>
      <c r="BZ6750" s="48"/>
      <c r="CA6750" s="40"/>
      <c r="CB6750" s="94"/>
      <c r="CC6750" s="94"/>
      <c r="CD6750" s="94"/>
      <c r="CE6750" s="40"/>
      <c r="CF6750" s="73"/>
      <c r="CG6750" s="41"/>
      <c r="CH6750" s="41"/>
      <c r="CI6750" s="41"/>
      <c r="CJ6750" s="41"/>
      <c r="CK6750" s="41"/>
      <c r="CL6750" s="68"/>
      <c r="CM6750" s="41"/>
      <c r="CN6750" s="41"/>
      <c r="CO6750" s="39"/>
      <c r="CP6750" s="78"/>
    </row>
    <row r="6751" spans="1:94" s="38" customFormat="1" x14ac:dyDescent="0.25">
      <c r="A6751" s="38">
        <v>6748</v>
      </c>
      <c r="F6751" s="39"/>
      <c r="Q6751" s="39"/>
      <c r="R6751" s="40"/>
      <c r="S6751" s="40"/>
      <c r="T6751" s="39"/>
      <c r="AG6751" s="110"/>
      <c r="AH6751" s="94"/>
      <c r="AJ6751" s="97"/>
      <c r="AL6751" s="39"/>
      <c r="AP6751" s="39"/>
      <c r="AQ6751" s="77"/>
      <c r="AR6751" s="94"/>
      <c r="AT6751" s="97"/>
      <c r="BB6751" s="79"/>
      <c r="BC6751" s="94"/>
      <c r="BE6751" s="97"/>
      <c r="BF6751" s="98"/>
      <c r="BG6751" s="40"/>
      <c r="BK6751" s="40"/>
      <c r="BL6751" s="79"/>
      <c r="BM6751" s="94"/>
      <c r="BO6751" s="97"/>
      <c r="BQ6751" s="40"/>
      <c r="BR6751" s="94"/>
      <c r="BS6751" s="94"/>
      <c r="BT6751" s="94"/>
      <c r="BU6751" s="40"/>
      <c r="BV6751" s="82"/>
      <c r="BW6751" s="94"/>
      <c r="BX6751" s="48"/>
      <c r="BY6751" s="97"/>
      <c r="BZ6751" s="48"/>
      <c r="CA6751" s="40"/>
      <c r="CB6751" s="94"/>
      <c r="CC6751" s="94"/>
      <c r="CD6751" s="94"/>
      <c r="CE6751" s="40"/>
      <c r="CF6751" s="73"/>
      <c r="CG6751" s="41"/>
      <c r="CH6751" s="41"/>
      <c r="CI6751" s="41"/>
      <c r="CJ6751" s="41"/>
      <c r="CK6751" s="41"/>
      <c r="CL6751" s="68"/>
      <c r="CM6751" s="41"/>
      <c r="CN6751" s="41"/>
      <c r="CO6751" s="39"/>
      <c r="CP6751" s="78"/>
    </row>
    <row r="6752" spans="1:94" s="38" customFormat="1" x14ac:dyDescent="0.25">
      <c r="A6752" s="38">
        <v>6749</v>
      </c>
      <c r="F6752" s="39"/>
      <c r="Q6752" s="39"/>
      <c r="R6752" s="40"/>
      <c r="S6752" s="40"/>
      <c r="T6752" s="39"/>
      <c r="AG6752" s="110"/>
      <c r="AH6752" s="94"/>
      <c r="AJ6752" s="97"/>
      <c r="AL6752" s="39"/>
      <c r="AP6752" s="39"/>
      <c r="AQ6752" s="77"/>
      <c r="AR6752" s="94"/>
      <c r="AT6752" s="97"/>
      <c r="BB6752" s="79"/>
      <c r="BC6752" s="94"/>
      <c r="BE6752" s="97"/>
      <c r="BF6752" s="98"/>
      <c r="BG6752" s="40"/>
      <c r="BK6752" s="40"/>
      <c r="BL6752" s="79"/>
      <c r="BM6752" s="94"/>
      <c r="BO6752" s="97"/>
      <c r="BQ6752" s="40"/>
      <c r="BR6752" s="94"/>
      <c r="BS6752" s="94"/>
      <c r="BT6752" s="94"/>
      <c r="BU6752" s="40"/>
      <c r="BV6752" s="82"/>
      <c r="BW6752" s="94"/>
      <c r="BX6752" s="48"/>
      <c r="BY6752" s="97"/>
      <c r="BZ6752" s="48"/>
      <c r="CA6752" s="40"/>
      <c r="CB6752" s="94"/>
      <c r="CC6752" s="94"/>
      <c r="CD6752" s="94"/>
      <c r="CE6752" s="40"/>
      <c r="CF6752" s="73"/>
      <c r="CG6752" s="41"/>
      <c r="CH6752" s="41"/>
      <c r="CI6752" s="41"/>
      <c r="CJ6752" s="41"/>
      <c r="CK6752" s="41"/>
      <c r="CL6752" s="68"/>
      <c r="CM6752" s="41"/>
      <c r="CN6752" s="41"/>
      <c r="CO6752" s="39"/>
      <c r="CP6752" s="78"/>
    </row>
    <row r="6753" spans="1:94" s="38" customFormat="1" x14ac:dyDescent="0.25">
      <c r="A6753" s="38">
        <v>6750</v>
      </c>
      <c r="F6753" s="39"/>
      <c r="Q6753" s="39"/>
      <c r="R6753" s="40"/>
      <c r="S6753" s="40"/>
      <c r="T6753" s="39"/>
      <c r="AG6753" s="110"/>
      <c r="AH6753" s="94"/>
      <c r="AJ6753" s="97"/>
      <c r="AL6753" s="39"/>
      <c r="AP6753" s="39"/>
      <c r="AQ6753" s="77"/>
      <c r="AR6753" s="94"/>
      <c r="AT6753" s="97"/>
      <c r="BB6753" s="79"/>
      <c r="BC6753" s="94"/>
      <c r="BE6753" s="97"/>
      <c r="BF6753" s="98"/>
      <c r="BG6753" s="40"/>
      <c r="BK6753" s="40"/>
      <c r="BL6753" s="79"/>
      <c r="BM6753" s="94"/>
      <c r="BO6753" s="97"/>
      <c r="BQ6753" s="40"/>
      <c r="BR6753" s="94"/>
      <c r="BS6753" s="94"/>
      <c r="BT6753" s="94"/>
      <c r="BU6753" s="40"/>
      <c r="BV6753" s="82"/>
      <c r="BW6753" s="94"/>
      <c r="BX6753" s="48"/>
      <c r="BY6753" s="97"/>
      <c r="BZ6753" s="48"/>
      <c r="CA6753" s="40"/>
      <c r="CB6753" s="94"/>
      <c r="CC6753" s="94"/>
      <c r="CD6753" s="94"/>
      <c r="CE6753" s="40"/>
      <c r="CF6753" s="73"/>
      <c r="CG6753" s="41"/>
      <c r="CH6753" s="41"/>
      <c r="CI6753" s="41"/>
      <c r="CJ6753" s="41"/>
      <c r="CK6753" s="41"/>
      <c r="CL6753" s="68"/>
      <c r="CM6753" s="41"/>
      <c r="CN6753" s="41"/>
      <c r="CO6753" s="39"/>
      <c r="CP6753" s="78"/>
    </row>
    <row r="6754" spans="1:94" s="38" customFormat="1" x14ac:dyDescent="0.25">
      <c r="A6754" s="38">
        <v>6751</v>
      </c>
      <c r="F6754" s="39"/>
      <c r="Q6754" s="39"/>
      <c r="R6754" s="40"/>
      <c r="S6754" s="40"/>
      <c r="T6754" s="39"/>
      <c r="AG6754" s="110"/>
      <c r="AH6754" s="94"/>
      <c r="AJ6754" s="97"/>
      <c r="AL6754" s="39"/>
      <c r="AP6754" s="39"/>
      <c r="AQ6754" s="77"/>
      <c r="AR6754" s="94"/>
      <c r="AT6754" s="97"/>
      <c r="BB6754" s="79"/>
      <c r="BC6754" s="94"/>
      <c r="BE6754" s="97"/>
      <c r="BF6754" s="98"/>
      <c r="BG6754" s="40"/>
      <c r="BK6754" s="40"/>
      <c r="BL6754" s="79"/>
      <c r="BM6754" s="94"/>
      <c r="BO6754" s="97"/>
      <c r="BQ6754" s="40"/>
      <c r="BR6754" s="94"/>
      <c r="BS6754" s="94"/>
      <c r="BT6754" s="94"/>
      <c r="BU6754" s="40"/>
      <c r="BV6754" s="82"/>
      <c r="BW6754" s="94"/>
      <c r="BX6754" s="48"/>
      <c r="BY6754" s="97"/>
      <c r="BZ6754" s="48"/>
      <c r="CA6754" s="40"/>
      <c r="CB6754" s="94"/>
      <c r="CC6754" s="94"/>
      <c r="CD6754" s="94"/>
      <c r="CE6754" s="40"/>
      <c r="CF6754" s="73"/>
      <c r="CG6754" s="41"/>
      <c r="CH6754" s="41"/>
      <c r="CI6754" s="41"/>
      <c r="CJ6754" s="41"/>
      <c r="CK6754" s="41"/>
      <c r="CL6754" s="68"/>
      <c r="CM6754" s="41"/>
      <c r="CN6754" s="41"/>
      <c r="CO6754" s="39"/>
      <c r="CP6754" s="78"/>
    </row>
    <row r="6755" spans="1:94" s="38" customFormat="1" x14ac:dyDescent="0.25">
      <c r="A6755" s="38">
        <v>6752</v>
      </c>
      <c r="F6755" s="39"/>
      <c r="Q6755" s="39"/>
      <c r="R6755" s="40"/>
      <c r="S6755" s="40"/>
      <c r="T6755" s="39"/>
      <c r="AG6755" s="110"/>
      <c r="AH6755" s="94"/>
      <c r="AJ6755" s="97"/>
      <c r="AL6755" s="39"/>
      <c r="AP6755" s="39"/>
      <c r="AQ6755" s="77"/>
      <c r="AR6755" s="94"/>
      <c r="AT6755" s="97"/>
      <c r="BB6755" s="79"/>
      <c r="BC6755" s="94"/>
      <c r="BE6755" s="97"/>
      <c r="BF6755" s="98"/>
      <c r="BG6755" s="40"/>
      <c r="BK6755" s="40"/>
      <c r="BL6755" s="79"/>
      <c r="BM6755" s="94"/>
      <c r="BO6755" s="97"/>
      <c r="BQ6755" s="40"/>
      <c r="BR6755" s="94"/>
      <c r="BS6755" s="94"/>
      <c r="BT6755" s="94"/>
      <c r="BU6755" s="40"/>
      <c r="BV6755" s="82"/>
      <c r="BW6755" s="94"/>
      <c r="BX6755" s="48"/>
      <c r="BY6755" s="97"/>
      <c r="BZ6755" s="48"/>
      <c r="CA6755" s="40"/>
      <c r="CB6755" s="94"/>
      <c r="CC6755" s="94"/>
      <c r="CD6755" s="94"/>
      <c r="CE6755" s="40"/>
      <c r="CF6755" s="73"/>
      <c r="CG6755" s="41"/>
      <c r="CH6755" s="41"/>
      <c r="CI6755" s="41"/>
      <c r="CJ6755" s="41"/>
      <c r="CK6755" s="41"/>
      <c r="CL6755" s="68"/>
      <c r="CM6755" s="41"/>
      <c r="CN6755" s="41"/>
      <c r="CO6755" s="39"/>
      <c r="CP6755" s="78"/>
    </row>
    <row r="6756" spans="1:94" s="38" customFormat="1" x14ac:dyDescent="0.25">
      <c r="A6756" s="38">
        <v>6753</v>
      </c>
      <c r="F6756" s="39"/>
      <c r="Q6756" s="39"/>
      <c r="R6756" s="40"/>
      <c r="S6756" s="40"/>
      <c r="T6756" s="39"/>
      <c r="AG6756" s="110"/>
      <c r="AH6756" s="94"/>
      <c r="AJ6756" s="97"/>
      <c r="AL6756" s="39"/>
      <c r="AP6756" s="39"/>
      <c r="AQ6756" s="77"/>
      <c r="AR6756" s="94"/>
      <c r="AT6756" s="97"/>
      <c r="BB6756" s="79"/>
      <c r="BC6756" s="94"/>
      <c r="BE6756" s="97"/>
      <c r="BF6756" s="98"/>
      <c r="BG6756" s="40"/>
      <c r="BK6756" s="40"/>
      <c r="BL6756" s="79"/>
      <c r="BM6756" s="94"/>
      <c r="BO6756" s="97"/>
      <c r="BQ6756" s="40"/>
      <c r="BR6756" s="94"/>
      <c r="BS6756" s="94"/>
      <c r="BT6756" s="94"/>
      <c r="BU6756" s="40"/>
      <c r="BV6756" s="82"/>
      <c r="BW6756" s="94"/>
      <c r="BX6756" s="48"/>
      <c r="BY6756" s="97"/>
      <c r="BZ6756" s="48"/>
      <c r="CA6756" s="40"/>
      <c r="CB6756" s="94"/>
      <c r="CC6756" s="94"/>
      <c r="CD6756" s="94"/>
      <c r="CE6756" s="40"/>
      <c r="CF6756" s="73"/>
      <c r="CG6756" s="41"/>
      <c r="CH6756" s="41"/>
      <c r="CI6756" s="41"/>
      <c r="CJ6756" s="41"/>
      <c r="CK6756" s="41"/>
      <c r="CL6756" s="68"/>
      <c r="CM6756" s="41"/>
      <c r="CN6756" s="41"/>
      <c r="CO6756" s="39"/>
      <c r="CP6756" s="78"/>
    </row>
    <row r="6757" spans="1:94" s="38" customFormat="1" x14ac:dyDescent="0.25">
      <c r="A6757" s="38">
        <v>6754</v>
      </c>
      <c r="F6757" s="39"/>
      <c r="Q6757" s="39"/>
      <c r="R6757" s="40"/>
      <c r="S6757" s="40"/>
      <c r="T6757" s="39"/>
      <c r="AG6757" s="110"/>
      <c r="AH6757" s="94"/>
      <c r="AJ6757" s="97"/>
      <c r="AL6757" s="39"/>
      <c r="AP6757" s="39"/>
      <c r="AQ6757" s="77"/>
      <c r="AR6757" s="94"/>
      <c r="AT6757" s="97"/>
      <c r="BB6757" s="79"/>
      <c r="BC6757" s="94"/>
      <c r="BE6757" s="97"/>
      <c r="BF6757" s="98"/>
      <c r="BG6757" s="40"/>
      <c r="BK6757" s="40"/>
      <c r="BL6757" s="79"/>
      <c r="BM6757" s="94"/>
      <c r="BO6757" s="97"/>
      <c r="BQ6757" s="40"/>
      <c r="BR6757" s="94"/>
      <c r="BS6757" s="94"/>
      <c r="BT6757" s="94"/>
      <c r="BU6757" s="40"/>
      <c r="BV6757" s="82"/>
      <c r="BW6757" s="94"/>
      <c r="BX6757" s="48"/>
      <c r="BY6757" s="97"/>
      <c r="BZ6757" s="48"/>
      <c r="CA6757" s="40"/>
      <c r="CB6757" s="94"/>
      <c r="CC6757" s="94"/>
      <c r="CD6757" s="94"/>
      <c r="CE6757" s="40"/>
      <c r="CF6757" s="73"/>
      <c r="CG6757" s="41"/>
      <c r="CH6757" s="41"/>
      <c r="CI6757" s="41"/>
      <c r="CJ6757" s="41"/>
      <c r="CK6757" s="41"/>
      <c r="CL6757" s="68"/>
      <c r="CM6757" s="41"/>
      <c r="CN6757" s="41"/>
      <c r="CO6757" s="39"/>
      <c r="CP6757" s="78"/>
    </row>
    <row r="6758" spans="1:94" s="38" customFormat="1" x14ac:dyDescent="0.25">
      <c r="A6758" s="38">
        <v>6755</v>
      </c>
      <c r="F6758" s="39"/>
      <c r="Q6758" s="39"/>
      <c r="R6758" s="40"/>
      <c r="S6758" s="40"/>
      <c r="T6758" s="39"/>
      <c r="AG6758" s="110"/>
      <c r="AH6758" s="94"/>
      <c r="AJ6758" s="97"/>
      <c r="AL6758" s="39"/>
      <c r="AP6758" s="39"/>
      <c r="AQ6758" s="77"/>
      <c r="AR6758" s="94"/>
      <c r="AT6758" s="97"/>
      <c r="BB6758" s="79"/>
      <c r="BC6758" s="94"/>
      <c r="BE6758" s="97"/>
      <c r="BF6758" s="98"/>
      <c r="BG6758" s="40"/>
      <c r="BK6758" s="40"/>
      <c r="BL6758" s="79"/>
      <c r="BM6758" s="94"/>
      <c r="BO6758" s="97"/>
      <c r="BQ6758" s="40"/>
      <c r="BR6758" s="94"/>
      <c r="BS6758" s="94"/>
      <c r="BT6758" s="94"/>
      <c r="BU6758" s="40"/>
      <c r="BV6758" s="82"/>
      <c r="BW6758" s="94"/>
      <c r="BX6758" s="48"/>
      <c r="BY6758" s="97"/>
      <c r="BZ6758" s="48"/>
      <c r="CA6758" s="40"/>
      <c r="CB6758" s="94"/>
      <c r="CC6758" s="94"/>
      <c r="CD6758" s="94"/>
      <c r="CE6758" s="40"/>
      <c r="CF6758" s="73"/>
      <c r="CG6758" s="41"/>
      <c r="CH6758" s="41"/>
      <c r="CI6758" s="41"/>
      <c r="CJ6758" s="41"/>
      <c r="CK6758" s="41"/>
      <c r="CL6758" s="68"/>
      <c r="CM6758" s="41"/>
      <c r="CN6758" s="41"/>
      <c r="CO6758" s="39"/>
      <c r="CP6758" s="78"/>
    </row>
    <row r="6759" spans="1:94" s="38" customFormat="1" x14ac:dyDescent="0.25">
      <c r="A6759" s="38">
        <v>6756</v>
      </c>
      <c r="F6759" s="39"/>
      <c r="Q6759" s="39"/>
      <c r="R6759" s="40"/>
      <c r="S6759" s="40"/>
      <c r="T6759" s="39"/>
      <c r="AG6759" s="110"/>
      <c r="AH6759" s="94"/>
      <c r="AJ6759" s="97"/>
      <c r="AL6759" s="39"/>
      <c r="AP6759" s="39"/>
      <c r="AQ6759" s="77"/>
      <c r="AR6759" s="94"/>
      <c r="AT6759" s="97"/>
      <c r="BB6759" s="79"/>
      <c r="BC6759" s="94"/>
      <c r="BE6759" s="97"/>
      <c r="BF6759" s="98"/>
      <c r="BG6759" s="40"/>
      <c r="BK6759" s="40"/>
      <c r="BL6759" s="79"/>
      <c r="BM6759" s="94"/>
      <c r="BO6759" s="97"/>
      <c r="BQ6759" s="40"/>
      <c r="BR6759" s="94"/>
      <c r="BS6759" s="94"/>
      <c r="BT6759" s="94"/>
      <c r="BU6759" s="40"/>
      <c r="BV6759" s="82"/>
      <c r="BW6759" s="94"/>
      <c r="BX6759" s="48"/>
      <c r="BY6759" s="97"/>
      <c r="BZ6759" s="48"/>
      <c r="CA6759" s="40"/>
      <c r="CB6759" s="94"/>
      <c r="CC6759" s="94"/>
      <c r="CD6759" s="94"/>
      <c r="CE6759" s="40"/>
      <c r="CF6759" s="73"/>
      <c r="CG6759" s="41"/>
      <c r="CH6759" s="41"/>
      <c r="CI6759" s="41"/>
      <c r="CJ6759" s="41"/>
      <c r="CK6759" s="41"/>
      <c r="CL6759" s="68"/>
      <c r="CM6759" s="41"/>
      <c r="CN6759" s="41"/>
      <c r="CO6759" s="39"/>
      <c r="CP6759" s="78"/>
    </row>
    <row r="6760" spans="1:94" s="38" customFormat="1" x14ac:dyDescent="0.25">
      <c r="A6760" s="38">
        <v>6757</v>
      </c>
      <c r="F6760" s="39"/>
      <c r="Q6760" s="39"/>
      <c r="R6760" s="40"/>
      <c r="S6760" s="40"/>
      <c r="T6760" s="39"/>
      <c r="AG6760" s="110"/>
      <c r="AH6760" s="94"/>
      <c r="AJ6760" s="97"/>
      <c r="AL6760" s="39"/>
      <c r="AP6760" s="39"/>
      <c r="AQ6760" s="77"/>
      <c r="AR6760" s="94"/>
      <c r="AT6760" s="97"/>
      <c r="BB6760" s="79"/>
      <c r="BC6760" s="94"/>
      <c r="BE6760" s="97"/>
      <c r="BF6760" s="98"/>
      <c r="BG6760" s="40"/>
      <c r="BK6760" s="40"/>
      <c r="BL6760" s="79"/>
      <c r="BM6760" s="94"/>
      <c r="BO6760" s="97"/>
      <c r="BQ6760" s="40"/>
      <c r="BR6760" s="94"/>
      <c r="BS6760" s="94"/>
      <c r="BT6760" s="94"/>
      <c r="BU6760" s="40"/>
      <c r="BV6760" s="82"/>
      <c r="BW6760" s="94"/>
      <c r="BX6760" s="48"/>
      <c r="BY6760" s="97"/>
      <c r="BZ6760" s="48"/>
      <c r="CA6760" s="40"/>
      <c r="CB6760" s="94"/>
      <c r="CC6760" s="94"/>
      <c r="CD6760" s="94"/>
      <c r="CE6760" s="40"/>
      <c r="CF6760" s="73"/>
      <c r="CG6760" s="41"/>
      <c r="CH6760" s="41"/>
      <c r="CI6760" s="41"/>
      <c r="CJ6760" s="41"/>
      <c r="CK6760" s="41"/>
      <c r="CL6760" s="68"/>
      <c r="CM6760" s="41"/>
      <c r="CN6760" s="41"/>
      <c r="CO6760" s="39"/>
      <c r="CP6760" s="78"/>
    </row>
    <row r="6761" spans="1:94" s="38" customFormat="1" x14ac:dyDescent="0.25">
      <c r="A6761" s="38">
        <v>6758</v>
      </c>
      <c r="F6761" s="39"/>
      <c r="Q6761" s="39"/>
      <c r="R6761" s="40"/>
      <c r="S6761" s="40"/>
      <c r="T6761" s="39"/>
      <c r="AG6761" s="110"/>
      <c r="AH6761" s="94"/>
      <c r="AJ6761" s="97"/>
      <c r="AL6761" s="39"/>
      <c r="AP6761" s="39"/>
      <c r="AQ6761" s="77"/>
      <c r="AR6761" s="94"/>
      <c r="AT6761" s="97"/>
      <c r="BB6761" s="79"/>
      <c r="BC6761" s="94"/>
      <c r="BE6761" s="97"/>
      <c r="BF6761" s="98"/>
      <c r="BG6761" s="40"/>
      <c r="BK6761" s="40"/>
      <c r="BL6761" s="79"/>
      <c r="BM6761" s="94"/>
      <c r="BO6761" s="97"/>
      <c r="BQ6761" s="40"/>
      <c r="BR6761" s="94"/>
      <c r="BS6761" s="94"/>
      <c r="BT6761" s="94"/>
      <c r="BU6761" s="40"/>
      <c r="BV6761" s="82"/>
      <c r="BW6761" s="94"/>
      <c r="BX6761" s="48"/>
      <c r="BY6761" s="97"/>
      <c r="BZ6761" s="48"/>
      <c r="CA6761" s="40"/>
      <c r="CB6761" s="94"/>
      <c r="CC6761" s="94"/>
      <c r="CD6761" s="94"/>
      <c r="CE6761" s="40"/>
      <c r="CF6761" s="73"/>
      <c r="CG6761" s="41"/>
      <c r="CH6761" s="41"/>
      <c r="CI6761" s="41"/>
      <c r="CJ6761" s="41"/>
      <c r="CK6761" s="41"/>
      <c r="CL6761" s="68"/>
      <c r="CM6761" s="41"/>
      <c r="CN6761" s="41"/>
      <c r="CO6761" s="39"/>
      <c r="CP6761" s="78"/>
    </row>
    <row r="6762" spans="1:94" s="38" customFormat="1" x14ac:dyDescent="0.25">
      <c r="A6762" s="38">
        <v>6759</v>
      </c>
      <c r="F6762" s="39"/>
      <c r="Q6762" s="39"/>
      <c r="R6762" s="40"/>
      <c r="S6762" s="40"/>
      <c r="T6762" s="39"/>
      <c r="AG6762" s="110"/>
      <c r="AH6762" s="94"/>
      <c r="AJ6762" s="97"/>
      <c r="AL6762" s="39"/>
      <c r="AP6762" s="39"/>
      <c r="AQ6762" s="77"/>
      <c r="AR6762" s="94"/>
      <c r="AT6762" s="97"/>
      <c r="BB6762" s="79"/>
      <c r="BC6762" s="94"/>
      <c r="BE6762" s="97"/>
      <c r="BF6762" s="98"/>
      <c r="BG6762" s="40"/>
      <c r="BK6762" s="40"/>
      <c r="BL6762" s="79"/>
      <c r="BM6762" s="94"/>
      <c r="BO6762" s="97"/>
      <c r="BQ6762" s="40"/>
      <c r="BR6762" s="94"/>
      <c r="BS6762" s="94"/>
      <c r="BT6762" s="94"/>
      <c r="BU6762" s="40"/>
      <c r="BV6762" s="82"/>
      <c r="BW6762" s="94"/>
      <c r="BX6762" s="48"/>
      <c r="BY6762" s="97"/>
      <c r="BZ6762" s="48"/>
      <c r="CA6762" s="40"/>
      <c r="CB6762" s="94"/>
      <c r="CC6762" s="94"/>
      <c r="CD6762" s="94"/>
      <c r="CE6762" s="40"/>
      <c r="CF6762" s="73"/>
      <c r="CG6762" s="41"/>
      <c r="CH6762" s="41"/>
      <c r="CI6762" s="41"/>
      <c r="CJ6762" s="41"/>
      <c r="CK6762" s="41"/>
      <c r="CL6762" s="68"/>
      <c r="CM6762" s="41"/>
      <c r="CN6762" s="41"/>
      <c r="CO6762" s="39"/>
      <c r="CP6762" s="78"/>
    </row>
    <row r="6763" spans="1:94" s="38" customFormat="1" x14ac:dyDescent="0.25">
      <c r="A6763" s="38">
        <v>6760</v>
      </c>
      <c r="F6763" s="39"/>
      <c r="Q6763" s="39"/>
      <c r="R6763" s="40"/>
      <c r="S6763" s="40"/>
      <c r="T6763" s="39"/>
      <c r="AG6763" s="110"/>
      <c r="AH6763" s="94"/>
      <c r="AJ6763" s="97"/>
      <c r="AL6763" s="39"/>
      <c r="AP6763" s="39"/>
      <c r="AQ6763" s="77"/>
      <c r="AR6763" s="94"/>
      <c r="AT6763" s="97"/>
      <c r="BB6763" s="79"/>
      <c r="BC6763" s="94"/>
      <c r="BE6763" s="97"/>
      <c r="BF6763" s="98"/>
      <c r="BG6763" s="40"/>
      <c r="BK6763" s="40"/>
      <c r="BL6763" s="79"/>
      <c r="BM6763" s="94"/>
      <c r="BO6763" s="97"/>
      <c r="BQ6763" s="40"/>
      <c r="BR6763" s="94"/>
      <c r="BS6763" s="94"/>
      <c r="BT6763" s="94"/>
      <c r="BU6763" s="40"/>
      <c r="BV6763" s="82"/>
      <c r="BW6763" s="94"/>
      <c r="BX6763" s="48"/>
      <c r="BY6763" s="97"/>
      <c r="BZ6763" s="48"/>
      <c r="CA6763" s="40"/>
      <c r="CB6763" s="94"/>
      <c r="CC6763" s="94"/>
      <c r="CD6763" s="94"/>
      <c r="CE6763" s="40"/>
      <c r="CF6763" s="73"/>
      <c r="CG6763" s="41"/>
      <c r="CH6763" s="41"/>
      <c r="CI6763" s="41"/>
      <c r="CJ6763" s="41"/>
      <c r="CK6763" s="41"/>
      <c r="CL6763" s="68"/>
      <c r="CM6763" s="41"/>
      <c r="CN6763" s="41"/>
      <c r="CO6763" s="39"/>
      <c r="CP6763" s="78"/>
    </row>
    <row r="6764" spans="1:94" s="38" customFormat="1" x14ac:dyDescent="0.25">
      <c r="A6764" s="38">
        <v>6761</v>
      </c>
      <c r="F6764" s="39"/>
      <c r="Q6764" s="39"/>
      <c r="R6764" s="40"/>
      <c r="S6764" s="40"/>
      <c r="T6764" s="39"/>
      <c r="AG6764" s="110"/>
      <c r="AH6764" s="94"/>
      <c r="AJ6764" s="97"/>
      <c r="AL6764" s="39"/>
      <c r="AP6764" s="39"/>
      <c r="AQ6764" s="77"/>
      <c r="AR6764" s="94"/>
      <c r="AT6764" s="97"/>
      <c r="BB6764" s="79"/>
      <c r="BC6764" s="94"/>
      <c r="BE6764" s="97"/>
      <c r="BF6764" s="98"/>
      <c r="BG6764" s="40"/>
      <c r="BK6764" s="40"/>
      <c r="BL6764" s="79"/>
      <c r="BM6764" s="94"/>
      <c r="BO6764" s="97"/>
      <c r="BQ6764" s="40"/>
      <c r="BR6764" s="94"/>
      <c r="BS6764" s="94"/>
      <c r="BT6764" s="94"/>
      <c r="BU6764" s="40"/>
      <c r="BV6764" s="82"/>
      <c r="BW6764" s="94"/>
      <c r="BX6764" s="48"/>
      <c r="BY6764" s="97"/>
      <c r="BZ6764" s="48"/>
      <c r="CA6764" s="40"/>
      <c r="CB6764" s="94"/>
      <c r="CC6764" s="94"/>
      <c r="CD6764" s="94"/>
      <c r="CE6764" s="40"/>
      <c r="CF6764" s="73"/>
      <c r="CG6764" s="41"/>
      <c r="CH6764" s="41"/>
      <c r="CI6764" s="41"/>
      <c r="CJ6764" s="41"/>
      <c r="CK6764" s="41"/>
      <c r="CL6764" s="68"/>
      <c r="CM6764" s="41"/>
      <c r="CN6764" s="41"/>
      <c r="CO6764" s="39"/>
      <c r="CP6764" s="78"/>
    </row>
    <row r="6765" spans="1:94" s="38" customFormat="1" x14ac:dyDescent="0.25">
      <c r="A6765" s="38">
        <v>6762</v>
      </c>
      <c r="F6765" s="39"/>
      <c r="Q6765" s="39"/>
      <c r="R6765" s="40"/>
      <c r="S6765" s="40"/>
      <c r="T6765" s="39"/>
      <c r="AG6765" s="110"/>
      <c r="AH6765" s="94"/>
      <c r="AJ6765" s="97"/>
      <c r="AL6765" s="39"/>
      <c r="AP6765" s="39"/>
      <c r="AQ6765" s="77"/>
      <c r="AR6765" s="94"/>
      <c r="AT6765" s="97"/>
      <c r="BB6765" s="79"/>
      <c r="BC6765" s="94"/>
      <c r="BE6765" s="97"/>
      <c r="BF6765" s="98"/>
      <c r="BG6765" s="40"/>
      <c r="BK6765" s="40"/>
      <c r="BL6765" s="79"/>
      <c r="BM6765" s="94"/>
      <c r="BO6765" s="97"/>
      <c r="BQ6765" s="40"/>
      <c r="BR6765" s="94"/>
      <c r="BS6765" s="94"/>
      <c r="BT6765" s="94"/>
      <c r="BU6765" s="40"/>
      <c r="BV6765" s="82"/>
      <c r="BW6765" s="94"/>
      <c r="BX6765" s="48"/>
      <c r="BY6765" s="97"/>
      <c r="BZ6765" s="48"/>
      <c r="CA6765" s="40"/>
      <c r="CB6765" s="94"/>
      <c r="CC6765" s="94"/>
      <c r="CD6765" s="94"/>
      <c r="CE6765" s="40"/>
      <c r="CF6765" s="73"/>
      <c r="CG6765" s="41"/>
      <c r="CH6765" s="41"/>
      <c r="CI6765" s="41"/>
      <c r="CJ6765" s="41"/>
      <c r="CK6765" s="41"/>
      <c r="CL6765" s="68"/>
      <c r="CM6765" s="41"/>
      <c r="CN6765" s="41"/>
      <c r="CO6765" s="39"/>
      <c r="CP6765" s="78"/>
    </row>
    <row r="6766" spans="1:94" s="38" customFormat="1" x14ac:dyDescent="0.25">
      <c r="A6766" s="38">
        <v>6763</v>
      </c>
      <c r="F6766" s="39"/>
      <c r="Q6766" s="39"/>
      <c r="R6766" s="40"/>
      <c r="S6766" s="40"/>
      <c r="T6766" s="39"/>
      <c r="AG6766" s="110"/>
      <c r="AH6766" s="94"/>
      <c r="AJ6766" s="97"/>
      <c r="AL6766" s="39"/>
      <c r="AP6766" s="39"/>
      <c r="AQ6766" s="77"/>
      <c r="AR6766" s="94"/>
      <c r="AT6766" s="97"/>
      <c r="BB6766" s="79"/>
      <c r="BC6766" s="94"/>
      <c r="BE6766" s="97"/>
      <c r="BF6766" s="98"/>
      <c r="BG6766" s="40"/>
      <c r="BK6766" s="40"/>
      <c r="BL6766" s="79"/>
      <c r="BM6766" s="94"/>
      <c r="BO6766" s="97"/>
      <c r="BQ6766" s="40"/>
      <c r="BR6766" s="94"/>
      <c r="BS6766" s="94"/>
      <c r="BT6766" s="94"/>
      <c r="BU6766" s="40"/>
      <c r="BV6766" s="82"/>
      <c r="BW6766" s="94"/>
      <c r="BX6766" s="48"/>
      <c r="BY6766" s="97"/>
      <c r="BZ6766" s="48"/>
      <c r="CA6766" s="40"/>
      <c r="CB6766" s="94"/>
      <c r="CC6766" s="94"/>
      <c r="CD6766" s="94"/>
      <c r="CE6766" s="40"/>
      <c r="CF6766" s="73"/>
      <c r="CG6766" s="41"/>
      <c r="CH6766" s="41"/>
      <c r="CI6766" s="41"/>
      <c r="CJ6766" s="41"/>
      <c r="CK6766" s="41"/>
      <c r="CL6766" s="68"/>
      <c r="CM6766" s="41"/>
      <c r="CN6766" s="41"/>
      <c r="CO6766" s="39"/>
      <c r="CP6766" s="78"/>
    </row>
    <row r="6767" spans="1:94" s="38" customFormat="1" x14ac:dyDescent="0.25">
      <c r="A6767" s="38">
        <v>6764</v>
      </c>
      <c r="F6767" s="39"/>
      <c r="Q6767" s="39"/>
      <c r="R6767" s="40"/>
      <c r="S6767" s="40"/>
      <c r="T6767" s="39"/>
      <c r="AG6767" s="110"/>
      <c r="AH6767" s="94"/>
      <c r="AJ6767" s="97"/>
      <c r="AL6767" s="39"/>
      <c r="AP6767" s="39"/>
      <c r="AQ6767" s="77"/>
      <c r="AR6767" s="94"/>
      <c r="AT6767" s="97"/>
      <c r="BB6767" s="79"/>
      <c r="BC6767" s="94"/>
      <c r="BE6767" s="97"/>
      <c r="BF6767" s="98"/>
      <c r="BG6767" s="40"/>
      <c r="BK6767" s="40"/>
      <c r="BL6767" s="79"/>
      <c r="BM6767" s="94"/>
      <c r="BO6767" s="97"/>
      <c r="BQ6767" s="40"/>
      <c r="BR6767" s="94"/>
      <c r="BS6767" s="94"/>
      <c r="BT6767" s="94"/>
      <c r="BU6767" s="40"/>
      <c r="BV6767" s="82"/>
      <c r="BW6767" s="94"/>
      <c r="BX6767" s="48"/>
      <c r="BY6767" s="97"/>
      <c r="BZ6767" s="48"/>
      <c r="CA6767" s="40"/>
      <c r="CB6767" s="94"/>
      <c r="CC6767" s="94"/>
      <c r="CD6767" s="94"/>
      <c r="CE6767" s="40"/>
      <c r="CF6767" s="73"/>
      <c r="CG6767" s="41"/>
      <c r="CH6767" s="41"/>
      <c r="CI6767" s="41"/>
      <c r="CJ6767" s="41"/>
      <c r="CK6767" s="41"/>
      <c r="CL6767" s="68"/>
      <c r="CM6767" s="41"/>
      <c r="CN6767" s="41"/>
      <c r="CO6767" s="39"/>
      <c r="CP6767" s="78"/>
    </row>
    <row r="6768" spans="1:94" s="38" customFormat="1" x14ac:dyDescent="0.25">
      <c r="A6768" s="38">
        <v>6765</v>
      </c>
      <c r="F6768" s="39"/>
      <c r="Q6768" s="39"/>
      <c r="R6768" s="40"/>
      <c r="S6768" s="40"/>
      <c r="T6768" s="39"/>
      <c r="AG6768" s="110"/>
      <c r="AH6768" s="94"/>
      <c r="AJ6768" s="97"/>
      <c r="AL6768" s="39"/>
      <c r="AP6768" s="39"/>
      <c r="AQ6768" s="77"/>
      <c r="AR6768" s="94"/>
      <c r="AT6768" s="97"/>
      <c r="BB6768" s="79"/>
      <c r="BC6768" s="94"/>
      <c r="BE6768" s="97"/>
      <c r="BF6768" s="98"/>
      <c r="BG6768" s="40"/>
      <c r="BK6768" s="40"/>
      <c r="BL6768" s="79"/>
      <c r="BM6768" s="94"/>
      <c r="BO6768" s="97"/>
      <c r="BQ6768" s="40"/>
      <c r="BR6768" s="94"/>
      <c r="BS6768" s="94"/>
      <c r="BT6768" s="94"/>
      <c r="BU6768" s="40"/>
      <c r="BV6768" s="82"/>
      <c r="BW6768" s="94"/>
      <c r="BX6768" s="48"/>
      <c r="BY6768" s="97"/>
      <c r="BZ6768" s="48"/>
      <c r="CA6768" s="40"/>
      <c r="CB6768" s="94"/>
      <c r="CC6768" s="94"/>
      <c r="CD6768" s="94"/>
      <c r="CE6768" s="40"/>
      <c r="CF6768" s="73"/>
      <c r="CG6768" s="41"/>
      <c r="CH6768" s="41"/>
      <c r="CI6768" s="41"/>
      <c r="CJ6768" s="41"/>
      <c r="CK6768" s="41"/>
      <c r="CL6768" s="68"/>
      <c r="CM6768" s="41"/>
      <c r="CN6768" s="41"/>
      <c r="CO6768" s="39"/>
      <c r="CP6768" s="78"/>
    </row>
    <row r="6769" spans="1:94" s="38" customFormat="1" x14ac:dyDescent="0.25">
      <c r="A6769" s="38">
        <v>6766</v>
      </c>
      <c r="F6769" s="39"/>
      <c r="Q6769" s="39"/>
      <c r="R6769" s="40"/>
      <c r="S6769" s="40"/>
      <c r="T6769" s="39"/>
      <c r="AG6769" s="110"/>
      <c r="AH6769" s="94"/>
      <c r="AJ6769" s="97"/>
      <c r="AL6769" s="39"/>
      <c r="AP6769" s="39"/>
      <c r="AQ6769" s="77"/>
      <c r="AR6769" s="94"/>
      <c r="AT6769" s="97"/>
      <c r="BB6769" s="79"/>
      <c r="BC6769" s="94"/>
      <c r="BE6769" s="97"/>
      <c r="BF6769" s="98"/>
      <c r="BG6769" s="40"/>
      <c r="BK6769" s="40"/>
      <c r="BL6769" s="79"/>
      <c r="BM6769" s="94"/>
      <c r="BO6769" s="97"/>
      <c r="BQ6769" s="40"/>
      <c r="BR6769" s="94"/>
      <c r="BS6769" s="94"/>
      <c r="BT6769" s="94"/>
      <c r="BU6769" s="40"/>
      <c r="BV6769" s="82"/>
      <c r="BW6769" s="94"/>
      <c r="BX6769" s="48"/>
      <c r="BY6769" s="97"/>
      <c r="BZ6769" s="48"/>
      <c r="CA6769" s="40"/>
      <c r="CB6769" s="94"/>
      <c r="CC6769" s="94"/>
      <c r="CD6769" s="94"/>
      <c r="CE6769" s="40"/>
      <c r="CF6769" s="73"/>
      <c r="CG6769" s="41"/>
      <c r="CH6769" s="41"/>
      <c r="CI6769" s="41"/>
      <c r="CJ6769" s="41"/>
      <c r="CK6769" s="41"/>
      <c r="CL6769" s="68"/>
      <c r="CM6769" s="41"/>
      <c r="CN6769" s="41"/>
      <c r="CO6769" s="39"/>
      <c r="CP6769" s="78"/>
    </row>
    <row r="6770" spans="1:94" s="38" customFormat="1" x14ac:dyDescent="0.25">
      <c r="A6770" s="38">
        <v>6767</v>
      </c>
      <c r="F6770" s="39"/>
      <c r="Q6770" s="39"/>
      <c r="R6770" s="40"/>
      <c r="S6770" s="40"/>
      <c r="T6770" s="39"/>
      <c r="AG6770" s="110"/>
      <c r="AH6770" s="94"/>
      <c r="AJ6770" s="97"/>
      <c r="AL6770" s="39"/>
      <c r="AP6770" s="39"/>
      <c r="AQ6770" s="77"/>
      <c r="AR6770" s="94"/>
      <c r="AT6770" s="97"/>
      <c r="BB6770" s="79"/>
      <c r="BC6770" s="94"/>
      <c r="BE6770" s="97"/>
      <c r="BF6770" s="98"/>
      <c r="BG6770" s="40"/>
      <c r="BK6770" s="40"/>
      <c r="BL6770" s="79"/>
      <c r="BM6770" s="94"/>
      <c r="BO6770" s="97"/>
      <c r="BQ6770" s="40"/>
      <c r="BR6770" s="94"/>
      <c r="BS6770" s="94"/>
      <c r="BT6770" s="94"/>
      <c r="BU6770" s="40"/>
      <c r="BV6770" s="82"/>
      <c r="BW6770" s="94"/>
      <c r="BX6770" s="48"/>
      <c r="BY6770" s="97"/>
      <c r="BZ6770" s="48"/>
      <c r="CA6770" s="40"/>
      <c r="CB6770" s="94"/>
      <c r="CC6770" s="94"/>
      <c r="CD6770" s="94"/>
      <c r="CE6770" s="40"/>
      <c r="CF6770" s="73"/>
      <c r="CG6770" s="41"/>
      <c r="CH6770" s="41"/>
      <c r="CI6770" s="41"/>
      <c r="CJ6770" s="41"/>
      <c r="CK6770" s="41"/>
      <c r="CL6770" s="68"/>
      <c r="CM6770" s="41"/>
      <c r="CN6770" s="41"/>
      <c r="CO6770" s="39"/>
      <c r="CP6770" s="78"/>
    </row>
    <row r="6771" spans="1:94" s="38" customFormat="1" x14ac:dyDescent="0.25">
      <c r="A6771" s="38">
        <v>6768</v>
      </c>
      <c r="F6771" s="39"/>
      <c r="Q6771" s="39"/>
      <c r="R6771" s="40"/>
      <c r="S6771" s="40"/>
      <c r="T6771" s="39"/>
      <c r="AG6771" s="110"/>
      <c r="AH6771" s="94"/>
      <c r="AJ6771" s="97"/>
      <c r="AL6771" s="39"/>
      <c r="AP6771" s="39"/>
      <c r="AQ6771" s="77"/>
      <c r="AR6771" s="94"/>
      <c r="AT6771" s="97"/>
      <c r="BB6771" s="79"/>
      <c r="BC6771" s="94"/>
      <c r="BE6771" s="97"/>
      <c r="BF6771" s="98"/>
      <c r="BG6771" s="40"/>
      <c r="BK6771" s="40"/>
      <c r="BL6771" s="79"/>
      <c r="BM6771" s="94"/>
      <c r="BO6771" s="97"/>
      <c r="BQ6771" s="40"/>
      <c r="BR6771" s="94"/>
      <c r="BS6771" s="94"/>
      <c r="BT6771" s="94"/>
      <c r="BU6771" s="40"/>
      <c r="BV6771" s="82"/>
      <c r="BW6771" s="94"/>
      <c r="BX6771" s="48"/>
      <c r="BY6771" s="97"/>
      <c r="BZ6771" s="48"/>
      <c r="CA6771" s="40"/>
      <c r="CB6771" s="94"/>
      <c r="CC6771" s="94"/>
      <c r="CD6771" s="94"/>
      <c r="CE6771" s="40"/>
      <c r="CF6771" s="73"/>
      <c r="CG6771" s="41"/>
      <c r="CH6771" s="41"/>
      <c r="CI6771" s="41"/>
      <c r="CJ6771" s="41"/>
      <c r="CK6771" s="41"/>
      <c r="CL6771" s="68"/>
      <c r="CM6771" s="41"/>
      <c r="CN6771" s="41"/>
      <c r="CO6771" s="39"/>
      <c r="CP6771" s="78"/>
    </row>
    <row r="6772" spans="1:94" s="38" customFormat="1" x14ac:dyDescent="0.25">
      <c r="A6772" s="38">
        <v>6769</v>
      </c>
      <c r="F6772" s="39"/>
      <c r="Q6772" s="39"/>
      <c r="R6772" s="40"/>
      <c r="S6772" s="40"/>
      <c r="T6772" s="39"/>
      <c r="AG6772" s="110"/>
      <c r="AH6772" s="94"/>
      <c r="AJ6772" s="97"/>
      <c r="AL6772" s="39"/>
      <c r="AP6772" s="39"/>
      <c r="AQ6772" s="77"/>
      <c r="AR6772" s="94"/>
      <c r="AT6772" s="97"/>
      <c r="BB6772" s="79"/>
      <c r="BC6772" s="94"/>
      <c r="BE6772" s="97"/>
      <c r="BF6772" s="98"/>
      <c r="BG6772" s="40"/>
      <c r="BK6772" s="40"/>
      <c r="BL6772" s="79"/>
      <c r="BM6772" s="94"/>
      <c r="BO6772" s="97"/>
      <c r="BQ6772" s="40"/>
      <c r="BR6772" s="94"/>
      <c r="BS6772" s="94"/>
      <c r="BT6772" s="94"/>
      <c r="BU6772" s="40"/>
      <c r="BV6772" s="82"/>
      <c r="BW6772" s="94"/>
      <c r="BX6772" s="48"/>
      <c r="BY6772" s="97"/>
      <c r="BZ6772" s="48"/>
      <c r="CA6772" s="40"/>
      <c r="CB6772" s="94"/>
      <c r="CC6772" s="94"/>
      <c r="CD6772" s="94"/>
      <c r="CE6772" s="40"/>
      <c r="CF6772" s="73"/>
      <c r="CG6772" s="41"/>
      <c r="CH6772" s="41"/>
      <c r="CI6772" s="41"/>
      <c r="CJ6772" s="41"/>
      <c r="CK6772" s="41"/>
      <c r="CL6772" s="68"/>
      <c r="CM6772" s="41"/>
      <c r="CN6772" s="41"/>
      <c r="CO6772" s="39"/>
      <c r="CP6772" s="78"/>
    </row>
    <row r="6773" spans="1:94" s="38" customFormat="1" x14ac:dyDescent="0.25">
      <c r="A6773" s="38">
        <v>6770</v>
      </c>
      <c r="F6773" s="39"/>
      <c r="Q6773" s="39"/>
      <c r="R6773" s="40"/>
      <c r="S6773" s="40"/>
      <c r="T6773" s="39"/>
      <c r="AG6773" s="110"/>
      <c r="AH6773" s="94"/>
      <c r="AJ6773" s="97"/>
      <c r="AL6773" s="39"/>
      <c r="AP6773" s="39"/>
      <c r="AQ6773" s="77"/>
      <c r="AR6773" s="94"/>
      <c r="AT6773" s="97"/>
      <c r="BB6773" s="79"/>
      <c r="BC6773" s="94"/>
      <c r="BE6773" s="97"/>
      <c r="BF6773" s="98"/>
      <c r="BG6773" s="40"/>
      <c r="BK6773" s="40"/>
      <c r="BL6773" s="79"/>
      <c r="BM6773" s="94"/>
      <c r="BO6773" s="97"/>
      <c r="BQ6773" s="40"/>
      <c r="BR6773" s="94"/>
      <c r="BS6773" s="94"/>
      <c r="BT6773" s="94"/>
      <c r="BU6773" s="40"/>
      <c r="BV6773" s="82"/>
      <c r="BW6773" s="94"/>
      <c r="BX6773" s="48"/>
      <c r="BY6773" s="97"/>
      <c r="BZ6773" s="48"/>
      <c r="CA6773" s="40"/>
      <c r="CB6773" s="94"/>
      <c r="CC6773" s="94"/>
      <c r="CD6773" s="94"/>
      <c r="CE6773" s="40"/>
      <c r="CF6773" s="73"/>
      <c r="CG6773" s="41"/>
      <c r="CH6773" s="41"/>
      <c r="CI6773" s="41"/>
      <c r="CJ6773" s="41"/>
      <c r="CK6773" s="41"/>
      <c r="CL6773" s="68"/>
      <c r="CM6773" s="41"/>
      <c r="CN6773" s="41"/>
      <c r="CO6773" s="39"/>
      <c r="CP6773" s="78"/>
    </row>
    <row r="6774" spans="1:94" s="38" customFormat="1" x14ac:dyDescent="0.25">
      <c r="A6774" s="38">
        <v>6771</v>
      </c>
      <c r="F6774" s="39"/>
      <c r="Q6774" s="39"/>
      <c r="R6774" s="40"/>
      <c r="S6774" s="40"/>
      <c r="T6774" s="39"/>
      <c r="AG6774" s="110"/>
      <c r="AH6774" s="94"/>
      <c r="AJ6774" s="97"/>
      <c r="AL6774" s="39"/>
      <c r="AP6774" s="39"/>
      <c r="AQ6774" s="77"/>
      <c r="AR6774" s="94"/>
      <c r="AT6774" s="97"/>
      <c r="BB6774" s="79"/>
      <c r="BC6774" s="94"/>
      <c r="BE6774" s="97"/>
      <c r="BF6774" s="98"/>
      <c r="BG6774" s="40"/>
      <c r="BK6774" s="40"/>
      <c r="BL6774" s="79"/>
      <c r="BM6774" s="94"/>
      <c r="BO6774" s="97"/>
      <c r="BQ6774" s="40"/>
      <c r="BR6774" s="94"/>
      <c r="BS6774" s="94"/>
      <c r="BT6774" s="94"/>
      <c r="BU6774" s="40"/>
      <c r="BV6774" s="82"/>
      <c r="BW6774" s="94"/>
      <c r="BX6774" s="48"/>
      <c r="BY6774" s="97"/>
      <c r="BZ6774" s="48"/>
      <c r="CA6774" s="40"/>
      <c r="CB6774" s="94"/>
      <c r="CC6774" s="94"/>
      <c r="CD6774" s="94"/>
      <c r="CE6774" s="40"/>
      <c r="CF6774" s="73"/>
      <c r="CG6774" s="41"/>
      <c r="CH6774" s="41"/>
      <c r="CI6774" s="41"/>
      <c r="CJ6774" s="41"/>
      <c r="CK6774" s="41"/>
      <c r="CL6774" s="68"/>
      <c r="CM6774" s="41"/>
      <c r="CN6774" s="41"/>
      <c r="CO6774" s="39"/>
      <c r="CP6774" s="78"/>
    </row>
    <row r="6775" spans="1:94" s="38" customFormat="1" x14ac:dyDescent="0.25">
      <c r="A6775" s="38">
        <v>6772</v>
      </c>
      <c r="F6775" s="39"/>
      <c r="Q6775" s="39"/>
      <c r="R6775" s="40"/>
      <c r="S6775" s="40"/>
      <c r="T6775" s="39"/>
      <c r="AG6775" s="110"/>
      <c r="AH6775" s="94"/>
      <c r="AJ6775" s="97"/>
      <c r="AL6775" s="39"/>
      <c r="AP6775" s="39"/>
      <c r="AQ6775" s="77"/>
      <c r="AR6775" s="94"/>
      <c r="AT6775" s="97"/>
      <c r="BB6775" s="79"/>
      <c r="BC6775" s="94"/>
      <c r="BE6775" s="97"/>
      <c r="BF6775" s="98"/>
      <c r="BG6775" s="40"/>
      <c r="BK6775" s="40"/>
      <c r="BL6775" s="79"/>
      <c r="BM6775" s="94"/>
      <c r="BO6775" s="97"/>
      <c r="BQ6775" s="40"/>
      <c r="BR6775" s="94"/>
      <c r="BS6775" s="94"/>
      <c r="BT6775" s="94"/>
      <c r="BU6775" s="40"/>
      <c r="BV6775" s="82"/>
      <c r="BW6775" s="94"/>
      <c r="BX6775" s="48"/>
      <c r="BY6775" s="97"/>
      <c r="BZ6775" s="48"/>
      <c r="CA6775" s="40"/>
      <c r="CB6775" s="94"/>
      <c r="CC6775" s="94"/>
      <c r="CD6775" s="94"/>
      <c r="CE6775" s="40"/>
      <c r="CF6775" s="73"/>
      <c r="CG6775" s="41"/>
      <c r="CH6775" s="41"/>
      <c r="CI6775" s="41"/>
      <c r="CJ6775" s="41"/>
      <c r="CK6775" s="41"/>
      <c r="CL6775" s="68"/>
      <c r="CM6775" s="41"/>
      <c r="CN6775" s="41"/>
      <c r="CO6775" s="39"/>
      <c r="CP6775" s="78"/>
    </row>
    <row r="6776" spans="1:94" s="38" customFormat="1" x14ac:dyDescent="0.25">
      <c r="A6776" s="38">
        <v>6773</v>
      </c>
      <c r="F6776" s="39"/>
      <c r="Q6776" s="39"/>
      <c r="R6776" s="40"/>
      <c r="S6776" s="40"/>
      <c r="T6776" s="39"/>
      <c r="AG6776" s="110"/>
      <c r="AH6776" s="94"/>
      <c r="AJ6776" s="97"/>
      <c r="AL6776" s="39"/>
      <c r="AP6776" s="39"/>
      <c r="AQ6776" s="77"/>
      <c r="AR6776" s="94"/>
      <c r="AT6776" s="97"/>
      <c r="BB6776" s="79"/>
      <c r="BC6776" s="94"/>
      <c r="BE6776" s="97"/>
      <c r="BF6776" s="98"/>
      <c r="BG6776" s="40"/>
      <c r="BK6776" s="40"/>
      <c r="BL6776" s="79"/>
      <c r="BM6776" s="94"/>
      <c r="BO6776" s="97"/>
      <c r="BQ6776" s="40"/>
      <c r="BR6776" s="94"/>
      <c r="BS6776" s="94"/>
      <c r="BT6776" s="94"/>
      <c r="BU6776" s="40"/>
      <c r="BV6776" s="82"/>
      <c r="BW6776" s="94"/>
      <c r="BX6776" s="48"/>
      <c r="BY6776" s="97"/>
      <c r="BZ6776" s="48"/>
      <c r="CA6776" s="40"/>
      <c r="CB6776" s="94"/>
      <c r="CC6776" s="94"/>
      <c r="CD6776" s="94"/>
      <c r="CE6776" s="40"/>
      <c r="CF6776" s="73"/>
      <c r="CG6776" s="41"/>
      <c r="CH6776" s="41"/>
      <c r="CI6776" s="41"/>
      <c r="CJ6776" s="41"/>
      <c r="CK6776" s="41"/>
      <c r="CL6776" s="68"/>
      <c r="CM6776" s="41"/>
      <c r="CN6776" s="41"/>
      <c r="CO6776" s="39"/>
      <c r="CP6776" s="78"/>
    </row>
    <row r="6777" spans="1:94" s="38" customFormat="1" x14ac:dyDescent="0.25">
      <c r="A6777" s="38">
        <v>6774</v>
      </c>
      <c r="F6777" s="39"/>
      <c r="Q6777" s="39"/>
      <c r="R6777" s="40"/>
      <c r="S6777" s="40"/>
      <c r="T6777" s="39"/>
      <c r="AG6777" s="110"/>
      <c r="AH6777" s="94"/>
      <c r="AJ6777" s="97"/>
      <c r="AL6777" s="39"/>
      <c r="AP6777" s="39"/>
      <c r="AQ6777" s="77"/>
      <c r="AR6777" s="94"/>
      <c r="AT6777" s="97"/>
      <c r="BB6777" s="79"/>
      <c r="BC6777" s="94"/>
      <c r="BE6777" s="97"/>
      <c r="BF6777" s="98"/>
      <c r="BG6777" s="40"/>
      <c r="BK6777" s="40"/>
      <c r="BL6777" s="79"/>
      <c r="BM6777" s="94"/>
      <c r="BO6777" s="97"/>
      <c r="BQ6777" s="40"/>
      <c r="BR6777" s="94"/>
      <c r="BS6777" s="94"/>
      <c r="BT6777" s="94"/>
      <c r="BU6777" s="40"/>
      <c r="BV6777" s="82"/>
      <c r="BW6777" s="94"/>
      <c r="BX6777" s="48"/>
      <c r="BY6777" s="97"/>
      <c r="BZ6777" s="48"/>
      <c r="CA6777" s="40"/>
      <c r="CB6777" s="94"/>
      <c r="CC6777" s="94"/>
      <c r="CD6777" s="94"/>
      <c r="CE6777" s="40"/>
      <c r="CF6777" s="73"/>
      <c r="CG6777" s="41"/>
      <c r="CH6777" s="41"/>
      <c r="CI6777" s="41"/>
      <c r="CJ6777" s="41"/>
      <c r="CK6777" s="41"/>
      <c r="CL6777" s="68"/>
      <c r="CM6777" s="41"/>
      <c r="CN6777" s="41"/>
      <c r="CO6777" s="39"/>
      <c r="CP6777" s="78"/>
    </row>
    <row r="6778" spans="1:94" s="38" customFormat="1" x14ac:dyDescent="0.25">
      <c r="A6778" s="38">
        <v>6775</v>
      </c>
      <c r="F6778" s="39"/>
      <c r="Q6778" s="39"/>
      <c r="R6778" s="40"/>
      <c r="S6778" s="40"/>
      <c r="T6778" s="39"/>
      <c r="AG6778" s="110"/>
      <c r="AH6778" s="94"/>
      <c r="AJ6778" s="97"/>
      <c r="AL6778" s="39"/>
      <c r="AP6778" s="39"/>
      <c r="AQ6778" s="77"/>
      <c r="AR6778" s="94"/>
      <c r="AT6778" s="97"/>
      <c r="BB6778" s="79"/>
      <c r="BC6778" s="94"/>
      <c r="BE6778" s="97"/>
      <c r="BF6778" s="98"/>
      <c r="BG6778" s="40"/>
      <c r="BK6778" s="40"/>
      <c r="BL6778" s="79"/>
      <c r="BM6778" s="94"/>
      <c r="BO6778" s="97"/>
      <c r="BQ6778" s="40"/>
      <c r="BR6778" s="94"/>
      <c r="BS6778" s="94"/>
      <c r="BT6778" s="94"/>
      <c r="BU6778" s="40"/>
      <c r="BV6778" s="82"/>
      <c r="BW6778" s="94"/>
      <c r="BX6778" s="48"/>
      <c r="BY6778" s="97"/>
      <c r="BZ6778" s="48"/>
      <c r="CA6778" s="40"/>
      <c r="CB6778" s="94"/>
      <c r="CC6778" s="94"/>
      <c r="CD6778" s="94"/>
      <c r="CE6778" s="40"/>
      <c r="CF6778" s="73"/>
      <c r="CG6778" s="41"/>
      <c r="CH6778" s="41"/>
      <c r="CI6778" s="41"/>
      <c r="CJ6778" s="41"/>
      <c r="CK6778" s="41"/>
      <c r="CL6778" s="68"/>
      <c r="CM6778" s="41"/>
      <c r="CN6778" s="41"/>
      <c r="CO6778" s="39"/>
      <c r="CP6778" s="78"/>
    </row>
    <row r="6779" spans="1:94" s="38" customFormat="1" x14ac:dyDescent="0.25">
      <c r="A6779" s="38">
        <v>6776</v>
      </c>
      <c r="F6779" s="39"/>
      <c r="Q6779" s="39"/>
      <c r="R6779" s="40"/>
      <c r="S6779" s="40"/>
      <c r="T6779" s="39"/>
      <c r="AG6779" s="110"/>
      <c r="AH6779" s="94"/>
      <c r="AJ6779" s="97"/>
      <c r="AL6779" s="39"/>
      <c r="AP6779" s="39"/>
      <c r="AQ6779" s="77"/>
      <c r="AR6779" s="94"/>
      <c r="AT6779" s="97"/>
      <c r="BB6779" s="79"/>
      <c r="BC6779" s="94"/>
      <c r="BE6779" s="97"/>
      <c r="BF6779" s="98"/>
      <c r="BG6779" s="40"/>
      <c r="BK6779" s="40"/>
      <c r="BL6779" s="79"/>
      <c r="BM6779" s="94"/>
      <c r="BO6779" s="97"/>
      <c r="BQ6779" s="40"/>
      <c r="BR6779" s="94"/>
      <c r="BS6779" s="94"/>
      <c r="BT6779" s="94"/>
      <c r="BU6779" s="40"/>
      <c r="BV6779" s="82"/>
      <c r="BW6779" s="94"/>
      <c r="BX6779" s="48"/>
      <c r="BY6779" s="97"/>
      <c r="BZ6779" s="48"/>
      <c r="CA6779" s="40"/>
      <c r="CB6779" s="94"/>
      <c r="CC6779" s="94"/>
      <c r="CD6779" s="94"/>
      <c r="CE6779" s="40"/>
      <c r="CF6779" s="73"/>
      <c r="CG6779" s="41"/>
      <c r="CH6779" s="41"/>
      <c r="CI6779" s="41"/>
      <c r="CJ6779" s="41"/>
      <c r="CK6779" s="41"/>
      <c r="CL6779" s="68"/>
      <c r="CM6779" s="41"/>
      <c r="CN6779" s="41"/>
      <c r="CO6779" s="39"/>
      <c r="CP6779" s="78"/>
    </row>
    <row r="6780" spans="1:94" s="38" customFormat="1" x14ac:dyDescent="0.25">
      <c r="A6780" s="38">
        <v>6777</v>
      </c>
      <c r="F6780" s="39"/>
      <c r="Q6780" s="39"/>
      <c r="R6780" s="40"/>
      <c r="S6780" s="40"/>
      <c r="T6780" s="39"/>
      <c r="AG6780" s="110"/>
      <c r="AH6780" s="94"/>
      <c r="AJ6780" s="97"/>
      <c r="AL6780" s="39"/>
      <c r="AP6780" s="39"/>
      <c r="AQ6780" s="77"/>
      <c r="AR6780" s="94"/>
      <c r="AT6780" s="97"/>
      <c r="BB6780" s="79"/>
      <c r="BC6780" s="94"/>
      <c r="BE6780" s="97"/>
      <c r="BF6780" s="98"/>
      <c r="BG6780" s="40"/>
      <c r="BK6780" s="40"/>
      <c r="BL6780" s="79"/>
      <c r="BM6780" s="94"/>
      <c r="BO6780" s="97"/>
      <c r="BQ6780" s="40"/>
      <c r="BR6780" s="94"/>
      <c r="BS6780" s="94"/>
      <c r="BT6780" s="94"/>
      <c r="BU6780" s="40"/>
      <c r="BV6780" s="82"/>
      <c r="BW6780" s="94"/>
      <c r="BX6780" s="48"/>
      <c r="BY6780" s="97"/>
      <c r="BZ6780" s="48"/>
      <c r="CA6780" s="40"/>
      <c r="CB6780" s="94"/>
      <c r="CC6780" s="94"/>
      <c r="CD6780" s="94"/>
      <c r="CE6780" s="40"/>
      <c r="CF6780" s="73"/>
      <c r="CG6780" s="41"/>
      <c r="CH6780" s="41"/>
      <c r="CI6780" s="41"/>
      <c r="CJ6780" s="41"/>
      <c r="CK6780" s="41"/>
      <c r="CL6780" s="68"/>
      <c r="CM6780" s="41"/>
      <c r="CN6780" s="41"/>
      <c r="CO6780" s="39"/>
      <c r="CP6780" s="78"/>
    </row>
    <row r="6781" spans="1:94" s="38" customFormat="1" x14ac:dyDescent="0.25">
      <c r="A6781" s="38">
        <v>6778</v>
      </c>
      <c r="F6781" s="39"/>
      <c r="Q6781" s="39"/>
      <c r="R6781" s="40"/>
      <c r="S6781" s="40"/>
      <c r="T6781" s="39"/>
      <c r="AG6781" s="110"/>
      <c r="AH6781" s="94"/>
      <c r="AJ6781" s="97"/>
      <c r="AL6781" s="39"/>
      <c r="AP6781" s="39"/>
      <c r="AQ6781" s="77"/>
      <c r="AR6781" s="94"/>
      <c r="AT6781" s="97"/>
      <c r="BB6781" s="79"/>
      <c r="BC6781" s="94"/>
      <c r="BE6781" s="97"/>
      <c r="BF6781" s="98"/>
      <c r="BG6781" s="40"/>
      <c r="BK6781" s="40"/>
      <c r="BL6781" s="79"/>
      <c r="BM6781" s="94"/>
      <c r="BO6781" s="97"/>
      <c r="BQ6781" s="40"/>
      <c r="BR6781" s="94"/>
      <c r="BS6781" s="94"/>
      <c r="BT6781" s="94"/>
      <c r="BU6781" s="40"/>
      <c r="BV6781" s="82"/>
      <c r="BW6781" s="94"/>
      <c r="BX6781" s="48"/>
      <c r="BY6781" s="97"/>
      <c r="BZ6781" s="48"/>
      <c r="CA6781" s="40"/>
      <c r="CB6781" s="94"/>
      <c r="CC6781" s="94"/>
      <c r="CD6781" s="94"/>
      <c r="CE6781" s="40"/>
      <c r="CF6781" s="73"/>
      <c r="CG6781" s="41"/>
      <c r="CH6781" s="41"/>
      <c r="CI6781" s="41"/>
      <c r="CJ6781" s="41"/>
      <c r="CK6781" s="41"/>
      <c r="CL6781" s="68"/>
      <c r="CM6781" s="41"/>
      <c r="CN6781" s="41"/>
      <c r="CO6781" s="39"/>
      <c r="CP6781" s="78"/>
    </row>
    <row r="6782" spans="1:94" s="38" customFormat="1" x14ac:dyDescent="0.25">
      <c r="A6782" s="38">
        <v>6779</v>
      </c>
      <c r="F6782" s="39"/>
      <c r="Q6782" s="39"/>
      <c r="R6782" s="40"/>
      <c r="S6782" s="40"/>
      <c r="T6782" s="39"/>
      <c r="AG6782" s="110"/>
      <c r="AH6782" s="94"/>
      <c r="AJ6782" s="97"/>
      <c r="AL6782" s="39"/>
      <c r="AP6782" s="39"/>
      <c r="AQ6782" s="77"/>
      <c r="AR6782" s="94"/>
      <c r="AT6782" s="97"/>
      <c r="BB6782" s="79"/>
      <c r="BC6782" s="94"/>
      <c r="BE6782" s="97"/>
      <c r="BF6782" s="98"/>
      <c r="BG6782" s="40"/>
      <c r="BK6782" s="40"/>
      <c r="BL6782" s="79"/>
      <c r="BM6782" s="94"/>
      <c r="BO6782" s="97"/>
      <c r="BQ6782" s="40"/>
      <c r="BR6782" s="94"/>
      <c r="BS6782" s="94"/>
      <c r="BT6782" s="94"/>
      <c r="BU6782" s="40"/>
      <c r="BV6782" s="82"/>
      <c r="BW6782" s="94"/>
      <c r="BX6782" s="48"/>
      <c r="BY6782" s="97"/>
      <c r="BZ6782" s="48"/>
      <c r="CA6782" s="40"/>
      <c r="CB6782" s="94"/>
      <c r="CC6782" s="94"/>
      <c r="CD6782" s="94"/>
      <c r="CE6782" s="40"/>
      <c r="CF6782" s="73"/>
      <c r="CG6782" s="41"/>
      <c r="CH6782" s="41"/>
      <c r="CI6782" s="41"/>
      <c r="CJ6782" s="41"/>
      <c r="CK6782" s="41"/>
      <c r="CL6782" s="68"/>
      <c r="CM6782" s="41"/>
      <c r="CN6782" s="41"/>
      <c r="CO6782" s="39"/>
      <c r="CP6782" s="78"/>
    </row>
    <row r="6783" spans="1:94" s="38" customFormat="1" x14ac:dyDescent="0.25">
      <c r="A6783" s="38">
        <v>6780</v>
      </c>
      <c r="F6783" s="39"/>
      <c r="Q6783" s="39"/>
      <c r="R6783" s="40"/>
      <c r="S6783" s="40"/>
      <c r="T6783" s="39"/>
      <c r="AG6783" s="110"/>
      <c r="AH6783" s="94"/>
      <c r="AJ6783" s="97"/>
      <c r="AL6783" s="39"/>
      <c r="AP6783" s="39"/>
      <c r="AQ6783" s="77"/>
      <c r="AR6783" s="94"/>
      <c r="AT6783" s="97"/>
      <c r="BB6783" s="79"/>
      <c r="BC6783" s="94"/>
      <c r="BE6783" s="97"/>
      <c r="BF6783" s="98"/>
      <c r="BG6783" s="40"/>
      <c r="BK6783" s="40"/>
      <c r="BL6783" s="79"/>
      <c r="BM6783" s="94"/>
      <c r="BO6783" s="97"/>
      <c r="BQ6783" s="40"/>
      <c r="BR6783" s="94"/>
      <c r="BS6783" s="94"/>
      <c r="BT6783" s="94"/>
      <c r="BU6783" s="40"/>
      <c r="BV6783" s="82"/>
      <c r="BW6783" s="94"/>
      <c r="BX6783" s="48"/>
      <c r="BY6783" s="97"/>
      <c r="BZ6783" s="48"/>
      <c r="CA6783" s="40"/>
      <c r="CB6783" s="94"/>
      <c r="CC6783" s="94"/>
      <c r="CD6783" s="94"/>
      <c r="CE6783" s="40"/>
      <c r="CF6783" s="73"/>
      <c r="CG6783" s="41"/>
      <c r="CH6783" s="41"/>
      <c r="CI6783" s="41"/>
      <c r="CJ6783" s="41"/>
      <c r="CK6783" s="41"/>
      <c r="CL6783" s="68"/>
      <c r="CM6783" s="41"/>
      <c r="CN6783" s="41"/>
      <c r="CO6783" s="39"/>
      <c r="CP6783" s="78"/>
    </row>
    <row r="6784" spans="1:94" s="38" customFormat="1" x14ac:dyDescent="0.25">
      <c r="A6784" s="38">
        <v>6781</v>
      </c>
      <c r="F6784" s="39"/>
      <c r="Q6784" s="39"/>
      <c r="R6784" s="40"/>
      <c r="S6784" s="40"/>
      <c r="T6784" s="39"/>
      <c r="AG6784" s="110"/>
      <c r="AH6784" s="94"/>
      <c r="AJ6784" s="97"/>
      <c r="AL6784" s="39"/>
      <c r="AP6784" s="39"/>
      <c r="AQ6784" s="77"/>
      <c r="AR6784" s="94"/>
      <c r="AT6784" s="97"/>
      <c r="BB6784" s="79"/>
      <c r="BC6784" s="94"/>
      <c r="BE6784" s="97"/>
      <c r="BF6784" s="98"/>
      <c r="BG6784" s="40"/>
      <c r="BK6784" s="40"/>
      <c r="BL6784" s="79"/>
      <c r="BM6784" s="94"/>
      <c r="BO6784" s="97"/>
      <c r="BQ6784" s="40"/>
      <c r="BR6784" s="94"/>
      <c r="BS6784" s="94"/>
      <c r="BT6784" s="94"/>
      <c r="BU6784" s="40"/>
      <c r="BV6784" s="82"/>
      <c r="BW6784" s="94"/>
      <c r="BX6784" s="48"/>
      <c r="BY6784" s="97"/>
      <c r="BZ6784" s="48"/>
      <c r="CA6784" s="40"/>
      <c r="CB6784" s="94"/>
      <c r="CC6784" s="94"/>
      <c r="CD6784" s="94"/>
      <c r="CE6784" s="40"/>
      <c r="CF6784" s="73"/>
      <c r="CG6784" s="41"/>
      <c r="CH6784" s="41"/>
      <c r="CI6784" s="41"/>
      <c r="CJ6784" s="41"/>
      <c r="CK6784" s="41"/>
      <c r="CL6784" s="68"/>
      <c r="CM6784" s="41"/>
      <c r="CN6784" s="41"/>
      <c r="CO6784" s="39"/>
      <c r="CP6784" s="78"/>
    </row>
    <row r="6785" spans="1:94" s="38" customFormat="1" x14ac:dyDescent="0.25">
      <c r="A6785" s="38">
        <v>6782</v>
      </c>
      <c r="F6785" s="39"/>
      <c r="Q6785" s="39"/>
      <c r="R6785" s="40"/>
      <c r="S6785" s="40"/>
      <c r="T6785" s="39"/>
      <c r="AG6785" s="110"/>
      <c r="AH6785" s="94"/>
      <c r="AJ6785" s="97"/>
      <c r="AL6785" s="39"/>
      <c r="AP6785" s="39"/>
      <c r="AQ6785" s="77"/>
      <c r="AR6785" s="94"/>
      <c r="AT6785" s="97"/>
      <c r="BB6785" s="79"/>
      <c r="BC6785" s="94"/>
      <c r="BE6785" s="97"/>
      <c r="BF6785" s="98"/>
      <c r="BG6785" s="40"/>
      <c r="BK6785" s="40"/>
      <c r="BL6785" s="79"/>
      <c r="BM6785" s="94"/>
      <c r="BO6785" s="97"/>
      <c r="BQ6785" s="40"/>
      <c r="BR6785" s="94"/>
      <c r="BS6785" s="94"/>
      <c r="BT6785" s="94"/>
      <c r="BU6785" s="40"/>
      <c r="BV6785" s="82"/>
      <c r="BW6785" s="94"/>
      <c r="BX6785" s="48"/>
      <c r="BY6785" s="97"/>
      <c r="BZ6785" s="48"/>
      <c r="CA6785" s="40"/>
      <c r="CB6785" s="94"/>
      <c r="CC6785" s="94"/>
      <c r="CD6785" s="94"/>
      <c r="CE6785" s="40"/>
      <c r="CF6785" s="73"/>
      <c r="CG6785" s="41"/>
      <c r="CH6785" s="41"/>
      <c r="CI6785" s="41"/>
      <c r="CJ6785" s="41"/>
      <c r="CK6785" s="41"/>
      <c r="CL6785" s="68"/>
      <c r="CM6785" s="41"/>
      <c r="CN6785" s="41"/>
      <c r="CO6785" s="39"/>
      <c r="CP6785" s="78"/>
    </row>
    <row r="6786" spans="1:94" s="38" customFormat="1" x14ac:dyDescent="0.25">
      <c r="A6786" s="38">
        <v>6783</v>
      </c>
      <c r="F6786" s="39"/>
      <c r="Q6786" s="39"/>
      <c r="R6786" s="40"/>
      <c r="S6786" s="40"/>
      <c r="T6786" s="39"/>
      <c r="AG6786" s="110"/>
      <c r="AH6786" s="94"/>
      <c r="AJ6786" s="97"/>
      <c r="AL6786" s="39"/>
      <c r="AP6786" s="39"/>
      <c r="AQ6786" s="77"/>
      <c r="AR6786" s="94"/>
      <c r="AT6786" s="97"/>
      <c r="BB6786" s="79"/>
      <c r="BC6786" s="94"/>
      <c r="BE6786" s="97"/>
      <c r="BF6786" s="98"/>
      <c r="BG6786" s="40"/>
      <c r="BK6786" s="40"/>
      <c r="BL6786" s="79"/>
      <c r="BM6786" s="94"/>
      <c r="BO6786" s="97"/>
      <c r="BQ6786" s="40"/>
      <c r="BR6786" s="94"/>
      <c r="BS6786" s="94"/>
      <c r="BT6786" s="94"/>
      <c r="BU6786" s="40"/>
      <c r="BV6786" s="82"/>
      <c r="BW6786" s="94"/>
      <c r="BX6786" s="48"/>
      <c r="BY6786" s="97"/>
      <c r="BZ6786" s="48"/>
      <c r="CA6786" s="40"/>
      <c r="CB6786" s="94"/>
      <c r="CC6786" s="94"/>
      <c r="CD6786" s="94"/>
      <c r="CE6786" s="40"/>
      <c r="CF6786" s="73"/>
      <c r="CG6786" s="41"/>
      <c r="CH6786" s="41"/>
      <c r="CI6786" s="41"/>
      <c r="CJ6786" s="41"/>
      <c r="CK6786" s="41"/>
      <c r="CL6786" s="68"/>
      <c r="CM6786" s="41"/>
      <c r="CN6786" s="41"/>
      <c r="CO6786" s="39"/>
      <c r="CP6786" s="78"/>
    </row>
    <row r="6787" spans="1:94" s="38" customFormat="1" x14ac:dyDescent="0.25">
      <c r="A6787" s="38">
        <v>6784</v>
      </c>
      <c r="F6787" s="39"/>
      <c r="Q6787" s="39"/>
      <c r="R6787" s="40"/>
      <c r="S6787" s="40"/>
      <c r="T6787" s="39"/>
      <c r="AG6787" s="110"/>
      <c r="AH6787" s="94"/>
      <c r="AJ6787" s="97"/>
      <c r="AL6787" s="39"/>
      <c r="AP6787" s="39"/>
      <c r="AQ6787" s="77"/>
      <c r="AR6787" s="94"/>
      <c r="AT6787" s="97"/>
      <c r="BB6787" s="79"/>
      <c r="BC6787" s="94"/>
      <c r="BE6787" s="97"/>
      <c r="BF6787" s="98"/>
      <c r="BG6787" s="40"/>
      <c r="BK6787" s="40"/>
      <c r="BL6787" s="79"/>
      <c r="BM6787" s="94"/>
      <c r="BO6787" s="97"/>
      <c r="BQ6787" s="40"/>
      <c r="BR6787" s="94"/>
      <c r="BS6787" s="94"/>
      <c r="BT6787" s="94"/>
      <c r="BU6787" s="40"/>
      <c r="BV6787" s="82"/>
      <c r="BW6787" s="94"/>
      <c r="BX6787" s="48"/>
      <c r="BY6787" s="97"/>
      <c r="BZ6787" s="48"/>
      <c r="CA6787" s="40"/>
      <c r="CB6787" s="94"/>
      <c r="CC6787" s="94"/>
      <c r="CD6787" s="94"/>
      <c r="CE6787" s="40"/>
      <c r="CF6787" s="73"/>
      <c r="CG6787" s="41"/>
      <c r="CH6787" s="41"/>
      <c r="CI6787" s="41"/>
      <c r="CJ6787" s="41"/>
      <c r="CK6787" s="41"/>
      <c r="CL6787" s="68"/>
      <c r="CM6787" s="41"/>
      <c r="CN6787" s="41"/>
      <c r="CO6787" s="39"/>
      <c r="CP6787" s="78"/>
    </row>
    <row r="6788" spans="1:94" s="38" customFormat="1" x14ac:dyDescent="0.25">
      <c r="A6788" s="38">
        <v>6785</v>
      </c>
      <c r="F6788" s="39"/>
      <c r="Q6788" s="39"/>
      <c r="R6788" s="40"/>
      <c r="S6788" s="40"/>
      <c r="T6788" s="39"/>
      <c r="AG6788" s="110"/>
      <c r="AH6788" s="94"/>
      <c r="AJ6788" s="97"/>
      <c r="AL6788" s="39"/>
      <c r="AP6788" s="39"/>
      <c r="AQ6788" s="77"/>
      <c r="AR6788" s="94"/>
      <c r="AT6788" s="97"/>
      <c r="BB6788" s="79"/>
      <c r="BC6788" s="94"/>
      <c r="BE6788" s="97"/>
      <c r="BF6788" s="98"/>
      <c r="BG6788" s="40"/>
      <c r="BK6788" s="40"/>
      <c r="BL6788" s="79"/>
      <c r="BM6788" s="94"/>
      <c r="BO6788" s="97"/>
      <c r="BQ6788" s="40"/>
      <c r="BR6788" s="94"/>
      <c r="BS6788" s="94"/>
      <c r="BT6788" s="94"/>
      <c r="BU6788" s="40"/>
      <c r="BV6788" s="82"/>
      <c r="BW6788" s="94"/>
      <c r="BX6788" s="48"/>
      <c r="BY6788" s="97"/>
      <c r="BZ6788" s="48"/>
      <c r="CA6788" s="40"/>
      <c r="CB6788" s="94"/>
      <c r="CC6788" s="94"/>
      <c r="CD6788" s="94"/>
      <c r="CE6788" s="40"/>
      <c r="CF6788" s="73"/>
      <c r="CG6788" s="41"/>
      <c r="CH6788" s="41"/>
      <c r="CI6788" s="41"/>
      <c r="CJ6788" s="41"/>
      <c r="CK6788" s="41"/>
      <c r="CL6788" s="68"/>
      <c r="CM6788" s="41"/>
      <c r="CN6788" s="41"/>
      <c r="CO6788" s="39"/>
      <c r="CP6788" s="78"/>
    </row>
    <row r="6789" spans="1:94" s="38" customFormat="1" x14ac:dyDescent="0.25">
      <c r="A6789" s="38">
        <v>6786</v>
      </c>
      <c r="F6789" s="39"/>
      <c r="Q6789" s="39"/>
      <c r="R6789" s="40"/>
      <c r="S6789" s="40"/>
      <c r="T6789" s="39"/>
      <c r="AG6789" s="110"/>
      <c r="AH6789" s="94"/>
      <c r="AJ6789" s="97"/>
      <c r="AL6789" s="39"/>
      <c r="AP6789" s="39"/>
      <c r="AQ6789" s="77"/>
      <c r="AR6789" s="94"/>
      <c r="AT6789" s="97"/>
      <c r="BB6789" s="79"/>
      <c r="BC6789" s="94"/>
      <c r="BE6789" s="97"/>
      <c r="BF6789" s="98"/>
      <c r="BG6789" s="40"/>
      <c r="BK6789" s="40"/>
      <c r="BL6789" s="79"/>
      <c r="BM6789" s="94"/>
      <c r="BO6789" s="97"/>
      <c r="BQ6789" s="40"/>
      <c r="BR6789" s="94"/>
      <c r="BS6789" s="94"/>
      <c r="BT6789" s="94"/>
      <c r="BU6789" s="40"/>
      <c r="BV6789" s="82"/>
      <c r="BW6789" s="94"/>
      <c r="BX6789" s="48"/>
      <c r="BY6789" s="97"/>
      <c r="BZ6789" s="48"/>
      <c r="CA6789" s="40"/>
      <c r="CB6789" s="94"/>
      <c r="CC6789" s="94"/>
      <c r="CD6789" s="94"/>
      <c r="CE6789" s="40"/>
      <c r="CF6789" s="73"/>
      <c r="CG6789" s="41"/>
      <c r="CH6789" s="41"/>
      <c r="CI6789" s="41"/>
      <c r="CJ6789" s="41"/>
      <c r="CK6789" s="41"/>
      <c r="CL6789" s="68"/>
      <c r="CM6789" s="41"/>
      <c r="CN6789" s="41"/>
      <c r="CO6789" s="39"/>
      <c r="CP6789" s="78"/>
    </row>
    <row r="6790" spans="1:94" s="38" customFormat="1" x14ac:dyDescent="0.25">
      <c r="A6790" s="38">
        <v>6787</v>
      </c>
      <c r="F6790" s="39"/>
      <c r="Q6790" s="39"/>
      <c r="R6790" s="40"/>
      <c r="S6790" s="40"/>
      <c r="T6790" s="39"/>
      <c r="AG6790" s="110"/>
      <c r="AH6790" s="94"/>
      <c r="AJ6790" s="97"/>
      <c r="AL6790" s="39"/>
      <c r="AP6790" s="39"/>
      <c r="AQ6790" s="77"/>
      <c r="AR6790" s="94"/>
      <c r="AT6790" s="97"/>
      <c r="BB6790" s="79"/>
      <c r="BC6790" s="94"/>
      <c r="BE6790" s="97"/>
      <c r="BF6790" s="98"/>
      <c r="BG6790" s="40"/>
      <c r="BK6790" s="40"/>
      <c r="BL6790" s="79"/>
      <c r="BM6790" s="94"/>
      <c r="BO6790" s="97"/>
      <c r="BQ6790" s="40"/>
      <c r="BR6790" s="94"/>
      <c r="BS6790" s="94"/>
      <c r="BT6790" s="94"/>
      <c r="BU6790" s="40"/>
      <c r="BV6790" s="82"/>
      <c r="BW6790" s="94"/>
      <c r="BX6790" s="48"/>
      <c r="BY6790" s="97"/>
      <c r="BZ6790" s="48"/>
      <c r="CA6790" s="40"/>
      <c r="CB6790" s="94"/>
      <c r="CC6790" s="94"/>
      <c r="CD6790" s="94"/>
      <c r="CE6790" s="40"/>
      <c r="CF6790" s="73"/>
      <c r="CG6790" s="41"/>
      <c r="CH6790" s="41"/>
      <c r="CI6790" s="41"/>
      <c r="CJ6790" s="41"/>
      <c r="CK6790" s="41"/>
      <c r="CL6790" s="68"/>
      <c r="CM6790" s="41"/>
      <c r="CN6790" s="41"/>
      <c r="CO6790" s="39"/>
      <c r="CP6790" s="78"/>
    </row>
    <row r="6791" spans="1:94" s="38" customFormat="1" x14ac:dyDescent="0.25">
      <c r="A6791" s="38">
        <v>6788</v>
      </c>
      <c r="F6791" s="39"/>
      <c r="Q6791" s="39"/>
      <c r="R6791" s="40"/>
      <c r="S6791" s="40"/>
      <c r="T6791" s="39"/>
      <c r="AG6791" s="110"/>
      <c r="AH6791" s="94"/>
      <c r="AJ6791" s="97"/>
      <c r="AL6791" s="39"/>
      <c r="AP6791" s="39"/>
      <c r="AQ6791" s="77"/>
      <c r="AR6791" s="94"/>
      <c r="AT6791" s="97"/>
      <c r="BB6791" s="79"/>
      <c r="BC6791" s="94"/>
      <c r="BE6791" s="97"/>
      <c r="BF6791" s="98"/>
      <c r="BG6791" s="40"/>
      <c r="BK6791" s="40"/>
      <c r="BL6791" s="79"/>
      <c r="BM6791" s="94"/>
      <c r="BO6791" s="97"/>
      <c r="BQ6791" s="40"/>
      <c r="BR6791" s="94"/>
      <c r="BS6791" s="94"/>
      <c r="BT6791" s="94"/>
      <c r="BU6791" s="40"/>
      <c r="BV6791" s="82"/>
      <c r="BW6791" s="94"/>
      <c r="BX6791" s="48"/>
      <c r="BY6791" s="97"/>
      <c r="BZ6791" s="48"/>
      <c r="CA6791" s="40"/>
      <c r="CB6791" s="94"/>
      <c r="CC6791" s="94"/>
      <c r="CD6791" s="94"/>
      <c r="CE6791" s="40"/>
      <c r="CF6791" s="73"/>
      <c r="CG6791" s="41"/>
      <c r="CH6791" s="41"/>
      <c r="CI6791" s="41"/>
      <c r="CJ6791" s="41"/>
      <c r="CK6791" s="41"/>
      <c r="CL6791" s="68"/>
      <c r="CM6791" s="41"/>
      <c r="CN6791" s="41"/>
      <c r="CO6791" s="39"/>
      <c r="CP6791" s="78"/>
    </row>
    <row r="6792" spans="1:94" s="38" customFormat="1" x14ac:dyDescent="0.25">
      <c r="A6792" s="38">
        <v>6789</v>
      </c>
      <c r="F6792" s="39"/>
      <c r="Q6792" s="39"/>
      <c r="R6792" s="40"/>
      <c r="S6792" s="40"/>
      <c r="T6792" s="39"/>
      <c r="AG6792" s="110"/>
      <c r="AH6792" s="94"/>
      <c r="AJ6792" s="97"/>
      <c r="AL6792" s="39"/>
      <c r="AP6792" s="39"/>
      <c r="AQ6792" s="77"/>
      <c r="AR6792" s="94"/>
      <c r="AT6792" s="97"/>
      <c r="BB6792" s="79"/>
      <c r="BC6792" s="94"/>
      <c r="BE6792" s="97"/>
      <c r="BF6792" s="98"/>
      <c r="BG6792" s="40"/>
      <c r="BK6792" s="40"/>
      <c r="BL6792" s="79"/>
      <c r="BM6792" s="94"/>
      <c r="BO6792" s="97"/>
      <c r="BQ6792" s="40"/>
      <c r="BR6792" s="94"/>
      <c r="BS6792" s="94"/>
      <c r="BT6792" s="94"/>
      <c r="BU6792" s="40"/>
      <c r="BV6792" s="82"/>
      <c r="BW6792" s="94"/>
      <c r="BX6792" s="48"/>
      <c r="BY6792" s="97"/>
      <c r="BZ6792" s="48"/>
      <c r="CA6792" s="40"/>
      <c r="CB6792" s="94"/>
      <c r="CC6792" s="94"/>
      <c r="CD6792" s="94"/>
      <c r="CE6792" s="40"/>
      <c r="CF6792" s="73"/>
      <c r="CG6792" s="41"/>
      <c r="CH6792" s="41"/>
      <c r="CI6792" s="41"/>
      <c r="CJ6792" s="41"/>
      <c r="CK6792" s="41"/>
      <c r="CL6792" s="68"/>
      <c r="CM6792" s="41"/>
      <c r="CN6792" s="41"/>
      <c r="CO6792" s="39"/>
      <c r="CP6792" s="78"/>
    </row>
    <row r="6793" spans="1:94" s="38" customFormat="1" x14ac:dyDescent="0.25">
      <c r="A6793" s="38">
        <v>6790</v>
      </c>
      <c r="F6793" s="39"/>
      <c r="Q6793" s="39"/>
      <c r="R6793" s="40"/>
      <c r="S6793" s="40"/>
      <c r="T6793" s="39"/>
      <c r="AG6793" s="110"/>
      <c r="AH6793" s="94"/>
      <c r="AJ6793" s="97"/>
      <c r="AL6793" s="39"/>
      <c r="AP6793" s="39"/>
      <c r="AQ6793" s="77"/>
      <c r="AR6793" s="94"/>
      <c r="AT6793" s="97"/>
      <c r="BB6793" s="79"/>
      <c r="BC6793" s="94"/>
      <c r="BE6793" s="97"/>
      <c r="BF6793" s="98"/>
      <c r="BG6793" s="40"/>
      <c r="BK6793" s="40"/>
      <c r="BL6793" s="79"/>
      <c r="BM6793" s="94"/>
      <c r="BO6793" s="97"/>
      <c r="BQ6793" s="40"/>
      <c r="BR6793" s="94"/>
      <c r="BS6793" s="94"/>
      <c r="BT6793" s="94"/>
      <c r="BU6793" s="40"/>
      <c r="BV6793" s="82"/>
      <c r="BW6793" s="94"/>
      <c r="BX6793" s="48"/>
      <c r="BY6793" s="97"/>
      <c r="BZ6793" s="48"/>
      <c r="CA6793" s="40"/>
      <c r="CB6793" s="94"/>
      <c r="CC6793" s="94"/>
      <c r="CD6793" s="94"/>
      <c r="CE6793" s="40"/>
      <c r="CF6793" s="73"/>
      <c r="CG6793" s="41"/>
      <c r="CH6793" s="41"/>
      <c r="CI6793" s="41"/>
      <c r="CJ6793" s="41"/>
      <c r="CK6793" s="41"/>
      <c r="CL6793" s="68"/>
      <c r="CM6793" s="41"/>
      <c r="CN6793" s="41"/>
      <c r="CO6793" s="39"/>
      <c r="CP6793" s="78"/>
    </row>
    <row r="6794" spans="1:94" s="38" customFormat="1" x14ac:dyDescent="0.25">
      <c r="A6794" s="38">
        <v>6791</v>
      </c>
      <c r="F6794" s="39"/>
      <c r="Q6794" s="39"/>
      <c r="R6794" s="40"/>
      <c r="S6794" s="40"/>
      <c r="T6794" s="39"/>
      <c r="AG6794" s="110"/>
      <c r="AH6794" s="94"/>
      <c r="AJ6794" s="97"/>
      <c r="AL6794" s="39"/>
      <c r="AP6794" s="39"/>
      <c r="AQ6794" s="77"/>
      <c r="AR6794" s="94"/>
      <c r="AT6794" s="97"/>
      <c r="BB6794" s="79"/>
      <c r="BC6794" s="94"/>
      <c r="BE6794" s="97"/>
      <c r="BF6794" s="98"/>
      <c r="BG6794" s="40"/>
      <c r="BK6794" s="40"/>
      <c r="BL6794" s="79"/>
      <c r="BM6794" s="94"/>
      <c r="BO6794" s="97"/>
      <c r="BQ6794" s="40"/>
      <c r="BR6794" s="94"/>
      <c r="BS6794" s="94"/>
      <c r="BT6794" s="94"/>
      <c r="BU6794" s="40"/>
      <c r="BV6794" s="82"/>
      <c r="BW6794" s="94"/>
      <c r="BX6794" s="48"/>
      <c r="BY6794" s="97"/>
      <c r="BZ6794" s="48"/>
      <c r="CA6794" s="40"/>
      <c r="CB6794" s="94"/>
      <c r="CC6794" s="94"/>
      <c r="CD6794" s="94"/>
      <c r="CE6794" s="40"/>
      <c r="CF6794" s="73"/>
      <c r="CG6794" s="41"/>
      <c r="CH6794" s="41"/>
      <c r="CI6794" s="41"/>
      <c r="CJ6794" s="41"/>
      <c r="CK6794" s="41"/>
      <c r="CL6794" s="68"/>
      <c r="CM6794" s="41"/>
      <c r="CN6794" s="41"/>
      <c r="CO6794" s="39"/>
      <c r="CP6794" s="78"/>
    </row>
    <row r="6795" spans="1:94" s="38" customFormat="1" x14ac:dyDescent="0.25">
      <c r="A6795" s="38">
        <v>6792</v>
      </c>
      <c r="F6795" s="39"/>
      <c r="Q6795" s="39"/>
      <c r="R6795" s="40"/>
      <c r="S6795" s="40"/>
      <c r="T6795" s="39"/>
      <c r="AG6795" s="110"/>
      <c r="AH6795" s="94"/>
      <c r="AJ6795" s="97"/>
      <c r="AL6795" s="39"/>
      <c r="AP6795" s="39"/>
      <c r="AQ6795" s="77"/>
      <c r="AR6795" s="94"/>
      <c r="AT6795" s="97"/>
      <c r="BB6795" s="79"/>
      <c r="BC6795" s="94"/>
      <c r="BE6795" s="97"/>
      <c r="BF6795" s="98"/>
      <c r="BG6795" s="40"/>
      <c r="BK6795" s="40"/>
      <c r="BL6795" s="79"/>
      <c r="BM6795" s="94"/>
      <c r="BO6795" s="97"/>
      <c r="BQ6795" s="40"/>
      <c r="BR6795" s="94"/>
      <c r="BS6795" s="94"/>
      <c r="BT6795" s="94"/>
      <c r="BU6795" s="40"/>
      <c r="BV6795" s="82"/>
      <c r="BW6795" s="94"/>
      <c r="BX6795" s="48"/>
      <c r="BY6795" s="97"/>
      <c r="BZ6795" s="48"/>
      <c r="CA6795" s="40"/>
      <c r="CB6795" s="94"/>
      <c r="CC6795" s="94"/>
      <c r="CD6795" s="94"/>
      <c r="CE6795" s="40"/>
      <c r="CF6795" s="73"/>
      <c r="CG6795" s="41"/>
      <c r="CH6795" s="41"/>
      <c r="CI6795" s="41"/>
      <c r="CJ6795" s="41"/>
      <c r="CK6795" s="41"/>
      <c r="CL6795" s="68"/>
      <c r="CM6795" s="41"/>
      <c r="CN6795" s="41"/>
      <c r="CO6795" s="39"/>
      <c r="CP6795" s="78"/>
    </row>
    <row r="6796" spans="1:94" s="38" customFormat="1" x14ac:dyDescent="0.25">
      <c r="A6796" s="38">
        <v>6793</v>
      </c>
      <c r="F6796" s="39"/>
      <c r="Q6796" s="39"/>
      <c r="R6796" s="40"/>
      <c r="S6796" s="40"/>
      <c r="T6796" s="39"/>
      <c r="AG6796" s="110"/>
      <c r="AH6796" s="94"/>
      <c r="AJ6796" s="97"/>
      <c r="AL6796" s="39"/>
      <c r="AP6796" s="39"/>
      <c r="AQ6796" s="77"/>
      <c r="AR6796" s="94"/>
      <c r="AT6796" s="97"/>
      <c r="BB6796" s="79"/>
      <c r="BC6796" s="94"/>
      <c r="BE6796" s="97"/>
      <c r="BF6796" s="98"/>
      <c r="BG6796" s="40"/>
      <c r="BK6796" s="40"/>
      <c r="BL6796" s="79"/>
      <c r="BM6796" s="94"/>
      <c r="BO6796" s="97"/>
      <c r="BQ6796" s="40"/>
      <c r="BR6796" s="94"/>
      <c r="BS6796" s="94"/>
      <c r="BT6796" s="94"/>
      <c r="BU6796" s="40"/>
      <c r="BV6796" s="82"/>
      <c r="BW6796" s="94"/>
      <c r="BX6796" s="48"/>
      <c r="BY6796" s="97"/>
      <c r="BZ6796" s="48"/>
      <c r="CA6796" s="40"/>
      <c r="CB6796" s="94"/>
      <c r="CC6796" s="94"/>
      <c r="CD6796" s="94"/>
      <c r="CE6796" s="40"/>
      <c r="CF6796" s="73"/>
      <c r="CG6796" s="41"/>
      <c r="CH6796" s="41"/>
      <c r="CI6796" s="41"/>
      <c r="CJ6796" s="41"/>
      <c r="CK6796" s="41"/>
      <c r="CL6796" s="68"/>
      <c r="CM6796" s="41"/>
      <c r="CN6796" s="41"/>
      <c r="CO6796" s="39"/>
      <c r="CP6796" s="78"/>
    </row>
    <row r="6797" spans="1:94" s="38" customFormat="1" x14ac:dyDescent="0.25">
      <c r="A6797" s="38">
        <v>6794</v>
      </c>
      <c r="F6797" s="39"/>
      <c r="Q6797" s="39"/>
      <c r="R6797" s="40"/>
      <c r="S6797" s="40"/>
      <c r="T6797" s="39"/>
      <c r="AG6797" s="110"/>
      <c r="AH6797" s="94"/>
      <c r="AJ6797" s="97"/>
      <c r="AL6797" s="39"/>
      <c r="AP6797" s="39"/>
      <c r="AQ6797" s="77"/>
      <c r="AR6797" s="94"/>
      <c r="AT6797" s="97"/>
      <c r="BB6797" s="79"/>
      <c r="BC6797" s="94"/>
      <c r="BE6797" s="97"/>
      <c r="BF6797" s="98"/>
      <c r="BG6797" s="40"/>
      <c r="BK6797" s="40"/>
      <c r="BL6797" s="79"/>
      <c r="BM6797" s="94"/>
      <c r="BO6797" s="97"/>
      <c r="BQ6797" s="40"/>
      <c r="BR6797" s="94"/>
      <c r="BS6797" s="94"/>
      <c r="BT6797" s="94"/>
      <c r="BU6797" s="40"/>
      <c r="BV6797" s="82"/>
      <c r="BW6797" s="94"/>
      <c r="BX6797" s="48"/>
      <c r="BY6797" s="97"/>
      <c r="BZ6797" s="48"/>
      <c r="CA6797" s="40"/>
      <c r="CB6797" s="94"/>
      <c r="CC6797" s="94"/>
      <c r="CD6797" s="94"/>
      <c r="CE6797" s="40"/>
      <c r="CF6797" s="73"/>
      <c r="CG6797" s="41"/>
      <c r="CH6797" s="41"/>
      <c r="CI6797" s="41"/>
      <c r="CJ6797" s="41"/>
      <c r="CK6797" s="41"/>
      <c r="CL6797" s="68"/>
      <c r="CM6797" s="41"/>
      <c r="CN6797" s="41"/>
      <c r="CO6797" s="39"/>
      <c r="CP6797" s="78"/>
    </row>
    <row r="6798" spans="1:94" s="38" customFormat="1" x14ac:dyDescent="0.25">
      <c r="A6798" s="38">
        <v>6795</v>
      </c>
      <c r="F6798" s="39"/>
      <c r="Q6798" s="39"/>
      <c r="R6798" s="40"/>
      <c r="S6798" s="40"/>
      <c r="T6798" s="39"/>
      <c r="AG6798" s="110"/>
      <c r="AH6798" s="94"/>
      <c r="AJ6798" s="97"/>
      <c r="AL6798" s="39"/>
      <c r="AP6798" s="39"/>
      <c r="AQ6798" s="77"/>
      <c r="AR6798" s="94"/>
      <c r="AT6798" s="97"/>
      <c r="BB6798" s="79"/>
      <c r="BC6798" s="94"/>
      <c r="BE6798" s="97"/>
      <c r="BF6798" s="98"/>
      <c r="BG6798" s="40"/>
      <c r="BK6798" s="40"/>
      <c r="BL6798" s="79"/>
      <c r="BM6798" s="94"/>
      <c r="BO6798" s="97"/>
      <c r="BQ6798" s="40"/>
      <c r="BR6798" s="94"/>
      <c r="BS6798" s="94"/>
      <c r="BT6798" s="94"/>
      <c r="BU6798" s="40"/>
      <c r="BV6798" s="82"/>
      <c r="BW6798" s="94"/>
      <c r="BX6798" s="48"/>
      <c r="BY6798" s="97"/>
      <c r="BZ6798" s="48"/>
      <c r="CA6798" s="40"/>
      <c r="CB6798" s="94"/>
      <c r="CC6798" s="94"/>
      <c r="CD6798" s="94"/>
      <c r="CE6798" s="40"/>
      <c r="CF6798" s="73"/>
      <c r="CG6798" s="41"/>
      <c r="CH6798" s="41"/>
      <c r="CI6798" s="41"/>
      <c r="CJ6798" s="41"/>
      <c r="CK6798" s="41"/>
      <c r="CL6798" s="68"/>
      <c r="CM6798" s="41"/>
      <c r="CN6798" s="41"/>
      <c r="CO6798" s="39"/>
      <c r="CP6798" s="78"/>
    </row>
    <row r="6799" spans="1:94" s="38" customFormat="1" x14ac:dyDescent="0.25">
      <c r="A6799" s="38">
        <v>6796</v>
      </c>
      <c r="F6799" s="39"/>
      <c r="Q6799" s="39"/>
      <c r="R6799" s="40"/>
      <c r="S6799" s="40"/>
      <c r="T6799" s="39"/>
      <c r="AG6799" s="110"/>
      <c r="AH6799" s="94"/>
      <c r="AJ6799" s="97"/>
      <c r="AL6799" s="39"/>
      <c r="AP6799" s="39"/>
      <c r="AQ6799" s="77"/>
      <c r="AR6799" s="94"/>
      <c r="AT6799" s="97"/>
      <c r="BB6799" s="79"/>
      <c r="BC6799" s="94"/>
      <c r="BE6799" s="97"/>
      <c r="BF6799" s="98"/>
      <c r="BG6799" s="40"/>
      <c r="BK6799" s="40"/>
      <c r="BL6799" s="79"/>
      <c r="BM6799" s="94"/>
      <c r="BO6799" s="97"/>
      <c r="BQ6799" s="40"/>
      <c r="BR6799" s="94"/>
      <c r="BS6799" s="94"/>
      <c r="BT6799" s="94"/>
      <c r="BU6799" s="40"/>
      <c r="BV6799" s="82"/>
      <c r="BW6799" s="94"/>
      <c r="BX6799" s="48"/>
      <c r="BY6799" s="97"/>
      <c r="BZ6799" s="48"/>
      <c r="CA6799" s="40"/>
      <c r="CB6799" s="94"/>
      <c r="CC6799" s="94"/>
      <c r="CD6799" s="94"/>
      <c r="CE6799" s="40"/>
      <c r="CF6799" s="73"/>
      <c r="CG6799" s="41"/>
      <c r="CH6799" s="41"/>
      <c r="CI6799" s="41"/>
      <c r="CJ6799" s="41"/>
      <c r="CK6799" s="41"/>
      <c r="CL6799" s="68"/>
      <c r="CM6799" s="41"/>
      <c r="CN6799" s="41"/>
      <c r="CO6799" s="39"/>
      <c r="CP6799" s="78"/>
    </row>
    <row r="6800" spans="1:94" s="38" customFormat="1" x14ac:dyDescent="0.25">
      <c r="A6800" s="38">
        <v>6797</v>
      </c>
      <c r="F6800" s="39"/>
      <c r="Q6800" s="39"/>
      <c r="R6800" s="40"/>
      <c r="S6800" s="40"/>
      <c r="T6800" s="39"/>
      <c r="AG6800" s="110"/>
      <c r="AH6800" s="94"/>
      <c r="AJ6800" s="97"/>
      <c r="AL6800" s="39"/>
      <c r="AP6800" s="39"/>
      <c r="AQ6800" s="77"/>
      <c r="AR6800" s="94"/>
      <c r="AT6800" s="97"/>
      <c r="BB6800" s="79"/>
      <c r="BC6800" s="94"/>
      <c r="BE6800" s="97"/>
      <c r="BF6800" s="98"/>
      <c r="BG6800" s="40"/>
      <c r="BK6800" s="40"/>
      <c r="BL6800" s="79"/>
      <c r="BM6800" s="94"/>
      <c r="BO6800" s="97"/>
      <c r="BQ6800" s="40"/>
      <c r="BR6800" s="94"/>
      <c r="BS6800" s="94"/>
      <c r="BT6800" s="94"/>
      <c r="BU6800" s="40"/>
      <c r="BV6800" s="82"/>
      <c r="BW6800" s="94"/>
      <c r="BX6800" s="48"/>
      <c r="BY6800" s="97"/>
      <c r="BZ6800" s="48"/>
      <c r="CA6800" s="40"/>
      <c r="CB6800" s="94"/>
      <c r="CC6800" s="94"/>
      <c r="CD6800" s="94"/>
      <c r="CE6800" s="40"/>
      <c r="CF6800" s="73"/>
      <c r="CG6800" s="41"/>
      <c r="CH6800" s="41"/>
      <c r="CI6800" s="41"/>
      <c r="CJ6800" s="41"/>
      <c r="CK6800" s="41"/>
      <c r="CL6800" s="68"/>
      <c r="CM6800" s="41"/>
      <c r="CN6800" s="41"/>
      <c r="CO6800" s="39"/>
      <c r="CP6800" s="78"/>
    </row>
    <row r="6801" spans="1:94" s="38" customFormat="1" x14ac:dyDescent="0.25">
      <c r="A6801" s="38">
        <v>6798</v>
      </c>
      <c r="F6801" s="39"/>
      <c r="Q6801" s="39"/>
      <c r="R6801" s="40"/>
      <c r="S6801" s="40"/>
      <c r="T6801" s="39"/>
      <c r="AG6801" s="110"/>
      <c r="AH6801" s="94"/>
      <c r="AJ6801" s="97"/>
      <c r="AL6801" s="39"/>
      <c r="AP6801" s="39"/>
      <c r="AQ6801" s="77"/>
      <c r="AR6801" s="94"/>
      <c r="AT6801" s="97"/>
      <c r="BB6801" s="79"/>
      <c r="BC6801" s="94"/>
      <c r="BE6801" s="97"/>
      <c r="BF6801" s="98"/>
      <c r="BG6801" s="40"/>
      <c r="BK6801" s="40"/>
      <c r="BL6801" s="79"/>
      <c r="BM6801" s="94"/>
      <c r="BO6801" s="97"/>
      <c r="BQ6801" s="40"/>
      <c r="BR6801" s="94"/>
      <c r="BS6801" s="94"/>
      <c r="BT6801" s="94"/>
      <c r="BU6801" s="40"/>
      <c r="BV6801" s="82"/>
      <c r="BW6801" s="94"/>
      <c r="BX6801" s="48"/>
      <c r="BY6801" s="97"/>
      <c r="BZ6801" s="48"/>
      <c r="CA6801" s="40"/>
      <c r="CB6801" s="94"/>
      <c r="CC6801" s="94"/>
      <c r="CD6801" s="94"/>
      <c r="CE6801" s="40"/>
      <c r="CF6801" s="73"/>
      <c r="CG6801" s="41"/>
      <c r="CH6801" s="41"/>
      <c r="CI6801" s="41"/>
      <c r="CJ6801" s="41"/>
      <c r="CK6801" s="41"/>
      <c r="CL6801" s="68"/>
      <c r="CM6801" s="41"/>
      <c r="CN6801" s="41"/>
      <c r="CO6801" s="39"/>
      <c r="CP6801" s="78"/>
    </row>
    <row r="6802" spans="1:94" s="38" customFormat="1" x14ac:dyDescent="0.25">
      <c r="A6802" s="38">
        <v>6799</v>
      </c>
      <c r="F6802" s="39"/>
      <c r="Q6802" s="39"/>
      <c r="R6802" s="40"/>
      <c r="S6802" s="40"/>
      <c r="T6802" s="39"/>
      <c r="AG6802" s="110"/>
      <c r="AH6802" s="94"/>
      <c r="AJ6802" s="97"/>
      <c r="AL6802" s="39"/>
      <c r="AP6802" s="39"/>
      <c r="AQ6802" s="77"/>
      <c r="AR6802" s="94"/>
      <c r="AT6802" s="97"/>
      <c r="BB6802" s="79"/>
      <c r="BC6802" s="94"/>
      <c r="BE6802" s="97"/>
      <c r="BF6802" s="98"/>
      <c r="BG6802" s="40"/>
      <c r="BK6802" s="40"/>
      <c r="BL6802" s="79"/>
      <c r="BM6802" s="94"/>
      <c r="BO6802" s="97"/>
      <c r="BQ6802" s="40"/>
      <c r="BR6802" s="94"/>
      <c r="BS6802" s="94"/>
      <c r="BT6802" s="94"/>
      <c r="BU6802" s="40"/>
      <c r="BV6802" s="82"/>
      <c r="BW6802" s="94"/>
      <c r="BX6802" s="48"/>
      <c r="BY6802" s="97"/>
      <c r="BZ6802" s="48"/>
      <c r="CA6802" s="40"/>
      <c r="CB6802" s="94"/>
      <c r="CC6802" s="94"/>
      <c r="CD6802" s="94"/>
      <c r="CE6802" s="40"/>
      <c r="CF6802" s="73"/>
      <c r="CG6802" s="41"/>
      <c r="CH6802" s="41"/>
      <c r="CI6802" s="41"/>
      <c r="CJ6802" s="41"/>
      <c r="CK6802" s="41"/>
      <c r="CL6802" s="68"/>
      <c r="CM6802" s="41"/>
      <c r="CN6802" s="41"/>
      <c r="CO6802" s="39"/>
      <c r="CP6802" s="78"/>
    </row>
    <row r="6803" spans="1:94" s="38" customFormat="1" x14ac:dyDescent="0.25">
      <c r="A6803" s="38">
        <v>6800</v>
      </c>
      <c r="F6803" s="39"/>
      <c r="Q6803" s="39"/>
      <c r="R6803" s="40"/>
      <c r="S6803" s="40"/>
      <c r="T6803" s="39"/>
      <c r="AG6803" s="110"/>
      <c r="AH6803" s="94"/>
      <c r="AJ6803" s="97"/>
      <c r="AL6803" s="39"/>
      <c r="AP6803" s="39"/>
      <c r="AQ6803" s="77"/>
      <c r="AR6803" s="94"/>
      <c r="AT6803" s="97"/>
      <c r="BB6803" s="79"/>
      <c r="BC6803" s="94"/>
      <c r="BE6803" s="97"/>
      <c r="BF6803" s="98"/>
      <c r="BG6803" s="40"/>
      <c r="BK6803" s="40"/>
      <c r="BL6803" s="79"/>
      <c r="BM6803" s="94"/>
      <c r="BO6803" s="97"/>
      <c r="BQ6803" s="40"/>
      <c r="BR6803" s="94"/>
      <c r="BS6803" s="94"/>
      <c r="BT6803" s="94"/>
      <c r="BU6803" s="40"/>
      <c r="BV6803" s="82"/>
      <c r="BW6803" s="94"/>
      <c r="BX6803" s="48"/>
      <c r="BY6803" s="97"/>
      <c r="BZ6803" s="48"/>
      <c r="CA6803" s="40"/>
      <c r="CB6803" s="94"/>
      <c r="CC6803" s="94"/>
      <c r="CD6803" s="94"/>
      <c r="CE6803" s="40"/>
      <c r="CF6803" s="73"/>
      <c r="CG6803" s="41"/>
      <c r="CH6803" s="41"/>
      <c r="CI6803" s="41"/>
      <c r="CJ6803" s="41"/>
      <c r="CK6803" s="41"/>
      <c r="CL6803" s="68"/>
      <c r="CM6803" s="41"/>
      <c r="CN6803" s="41"/>
      <c r="CO6803" s="39"/>
      <c r="CP6803" s="78"/>
    </row>
    <row r="6804" spans="1:94" s="38" customFormat="1" x14ac:dyDescent="0.25">
      <c r="A6804" s="38">
        <v>6801</v>
      </c>
      <c r="F6804" s="39"/>
      <c r="Q6804" s="39"/>
      <c r="R6804" s="40"/>
      <c r="S6804" s="40"/>
      <c r="T6804" s="39"/>
      <c r="AG6804" s="110"/>
      <c r="AH6804" s="94"/>
      <c r="AJ6804" s="97"/>
      <c r="AL6804" s="39"/>
      <c r="AP6804" s="39"/>
      <c r="AQ6804" s="77"/>
      <c r="AR6804" s="94"/>
      <c r="AT6804" s="97"/>
      <c r="BB6804" s="79"/>
      <c r="BC6804" s="94"/>
      <c r="BE6804" s="97"/>
      <c r="BF6804" s="98"/>
      <c r="BG6804" s="40"/>
      <c r="BK6804" s="40"/>
      <c r="BL6804" s="79"/>
      <c r="BM6804" s="94"/>
      <c r="BO6804" s="97"/>
      <c r="BQ6804" s="40"/>
      <c r="BR6804" s="94"/>
      <c r="BS6804" s="94"/>
      <c r="BT6804" s="94"/>
      <c r="BU6804" s="40"/>
      <c r="BV6804" s="82"/>
      <c r="BW6804" s="94"/>
      <c r="BX6804" s="48"/>
      <c r="BY6804" s="97"/>
      <c r="BZ6804" s="48"/>
      <c r="CA6804" s="40"/>
      <c r="CB6804" s="94"/>
      <c r="CC6804" s="94"/>
      <c r="CD6804" s="94"/>
      <c r="CE6804" s="40"/>
      <c r="CF6804" s="73"/>
      <c r="CG6804" s="41"/>
      <c r="CH6804" s="41"/>
      <c r="CI6804" s="41"/>
      <c r="CJ6804" s="41"/>
      <c r="CK6804" s="41"/>
      <c r="CL6804" s="68"/>
      <c r="CM6804" s="41"/>
      <c r="CN6804" s="41"/>
      <c r="CO6804" s="39"/>
      <c r="CP6804" s="78"/>
    </row>
    <row r="6805" spans="1:94" s="38" customFormat="1" x14ac:dyDescent="0.25">
      <c r="A6805" s="38">
        <v>6802</v>
      </c>
      <c r="F6805" s="39"/>
      <c r="Q6805" s="39"/>
      <c r="R6805" s="40"/>
      <c r="S6805" s="40"/>
      <c r="T6805" s="39"/>
      <c r="AG6805" s="110"/>
      <c r="AH6805" s="94"/>
      <c r="AJ6805" s="97"/>
      <c r="AL6805" s="39"/>
      <c r="AP6805" s="39"/>
      <c r="AQ6805" s="77"/>
      <c r="AR6805" s="94"/>
      <c r="AT6805" s="97"/>
      <c r="BB6805" s="79"/>
      <c r="BC6805" s="94"/>
      <c r="BE6805" s="97"/>
      <c r="BF6805" s="98"/>
      <c r="BG6805" s="40"/>
      <c r="BK6805" s="40"/>
      <c r="BL6805" s="79"/>
      <c r="BM6805" s="94"/>
      <c r="BO6805" s="97"/>
      <c r="BQ6805" s="40"/>
      <c r="BR6805" s="94"/>
      <c r="BS6805" s="94"/>
      <c r="BT6805" s="94"/>
      <c r="BU6805" s="40"/>
      <c r="BV6805" s="82"/>
      <c r="BW6805" s="94"/>
      <c r="BX6805" s="48"/>
      <c r="BY6805" s="97"/>
      <c r="BZ6805" s="48"/>
      <c r="CA6805" s="40"/>
      <c r="CB6805" s="94"/>
      <c r="CC6805" s="94"/>
      <c r="CD6805" s="94"/>
      <c r="CE6805" s="40"/>
      <c r="CF6805" s="73"/>
      <c r="CG6805" s="41"/>
      <c r="CH6805" s="41"/>
      <c r="CI6805" s="41"/>
      <c r="CJ6805" s="41"/>
      <c r="CK6805" s="41"/>
      <c r="CL6805" s="68"/>
      <c r="CM6805" s="41"/>
      <c r="CN6805" s="41"/>
      <c r="CO6805" s="39"/>
      <c r="CP6805" s="78"/>
    </row>
    <row r="6806" spans="1:94" s="38" customFormat="1" x14ac:dyDescent="0.25">
      <c r="A6806" s="38">
        <v>6803</v>
      </c>
      <c r="F6806" s="39"/>
      <c r="Q6806" s="39"/>
      <c r="R6806" s="40"/>
      <c r="S6806" s="40"/>
      <c r="T6806" s="39"/>
      <c r="AG6806" s="110"/>
      <c r="AH6806" s="94"/>
      <c r="AJ6806" s="97"/>
      <c r="AL6806" s="39"/>
      <c r="AP6806" s="39"/>
      <c r="AQ6806" s="77"/>
      <c r="AR6806" s="94"/>
      <c r="AT6806" s="97"/>
      <c r="BB6806" s="79"/>
      <c r="BC6806" s="94"/>
      <c r="BE6806" s="97"/>
      <c r="BF6806" s="98"/>
      <c r="BG6806" s="40"/>
      <c r="BK6806" s="40"/>
      <c r="BL6806" s="79"/>
      <c r="BM6806" s="94"/>
      <c r="BO6806" s="97"/>
      <c r="BQ6806" s="40"/>
      <c r="BR6806" s="94"/>
      <c r="BS6806" s="94"/>
      <c r="BT6806" s="94"/>
      <c r="BU6806" s="40"/>
      <c r="BV6806" s="82"/>
      <c r="BW6806" s="94"/>
      <c r="BX6806" s="48"/>
      <c r="BY6806" s="97"/>
      <c r="BZ6806" s="48"/>
      <c r="CA6806" s="40"/>
      <c r="CB6806" s="94"/>
      <c r="CC6806" s="94"/>
      <c r="CD6806" s="94"/>
      <c r="CE6806" s="40"/>
      <c r="CF6806" s="73"/>
      <c r="CG6806" s="41"/>
      <c r="CH6806" s="41"/>
      <c r="CI6806" s="41"/>
      <c r="CJ6806" s="41"/>
      <c r="CK6806" s="41"/>
      <c r="CL6806" s="68"/>
      <c r="CM6806" s="41"/>
      <c r="CN6806" s="41"/>
      <c r="CO6806" s="39"/>
      <c r="CP6806" s="78"/>
    </row>
    <row r="6807" spans="1:94" s="38" customFormat="1" x14ac:dyDescent="0.25">
      <c r="A6807" s="38">
        <v>6804</v>
      </c>
      <c r="F6807" s="39"/>
      <c r="Q6807" s="39"/>
      <c r="R6807" s="40"/>
      <c r="S6807" s="40"/>
      <c r="T6807" s="39"/>
      <c r="AG6807" s="110"/>
      <c r="AH6807" s="94"/>
      <c r="AJ6807" s="97"/>
      <c r="AL6807" s="39"/>
      <c r="AP6807" s="39"/>
      <c r="AQ6807" s="77"/>
      <c r="AR6807" s="94"/>
      <c r="AT6807" s="97"/>
      <c r="BB6807" s="79"/>
      <c r="BC6807" s="94"/>
      <c r="BE6807" s="97"/>
      <c r="BF6807" s="98"/>
      <c r="BG6807" s="40"/>
      <c r="BK6807" s="40"/>
      <c r="BL6807" s="79"/>
      <c r="BM6807" s="94"/>
      <c r="BO6807" s="97"/>
      <c r="BQ6807" s="40"/>
      <c r="BR6807" s="94"/>
      <c r="BS6807" s="94"/>
      <c r="BT6807" s="94"/>
      <c r="BU6807" s="40"/>
      <c r="BV6807" s="82"/>
      <c r="BW6807" s="94"/>
      <c r="BX6807" s="48"/>
      <c r="BY6807" s="97"/>
      <c r="BZ6807" s="48"/>
      <c r="CA6807" s="40"/>
      <c r="CB6807" s="94"/>
      <c r="CC6807" s="94"/>
      <c r="CD6807" s="94"/>
      <c r="CE6807" s="40"/>
      <c r="CF6807" s="73"/>
      <c r="CG6807" s="41"/>
      <c r="CH6807" s="41"/>
      <c r="CI6807" s="41"/>
      <c r="CJ6807" s="41"/>
      <c r="CK6807" s="41"/>
      <c r="CL6807" s="68"/>
      <c r="CM6807" s="41"/>
      <c r="CN6807" s="41"/>
      <c r="CO6807" s="39"/>
      <c r="CP6807" s="78"/>
    </row>
    <row r="6808" spans="1:94" s="38" customFormat="1" x14ac:dyDescent="0.25">
      <c r="A6808" s="38">
        <v>6805</v>
      </c>
      <c r="F6808" s="39"/>
      <c r="Q6808" s="39"/>
      <c r="R6808" s="40"/>
      <c r="S6808" s="40"/>
      <c r="T6808" s="39"/>
      <c r="AG6808" s="110"/>
      <c r="AH6808" s="94"/>
      <c r="AJ6808" s="97"/>
      <c r="AL6808" s="39"/>
      <c r="AP6808" s="39"/>
      <c r="AQ6808" s="77"/>
      <c r="AR6808" s="94"/>
      <c r="AT6808" s="97"/>
      <c r="BB6808" s="79"/>
      <c r="BC6808" s="94"/>
      <c r="BE6808" s="97"/>
      <c r="BF6808" s="98"/>
      <c r="BG6808" s="40"/>
      <c r="BK6808" s="40"/>
      <c r="BL6808" s="79"/>
      <c r="BM6808" s="94"/>
      <c r="BO6808" s="97"/>
      <c r="BQ6808" s="40"/>
      <c r="BR6808" s="94"/>
      <c r="BS6808" s="94"/>
      <c r="BT6808" s="94"/>
      <c r="BU6808" s="40"/>
      <c r="BV6808" s="82"/>
      <c r="BW6808" s="94"/>
      <c r="BX6808" s="48"/>
      <c r="BY6808" s="97"/>
      <c r="BZ6808" s="48"/>
      <c r="CA6808" s="40"/>
      <c r="CB6808" s="94"/>
      <c r="CC6808" s="94"/>
      <c r="CD6808" s="94"/>
      <c r="CE6808" s="40"/>
      <c r="CF6808" s="73"/>
      <c r="CG6808" s="41"/>
      <c r="CH6808" s="41"/>
      <c r="CI6808" s="41"/>
      <c r="CJ6808" s="41"/>
      <c r="CK6808" s="41"/>
      <c r="CL6808" s="68"/>
      <c r="CM6808" s="41"/>
      <c r="CN6808" s="41"/>
      <c r="CO6808" s="39"/>
      <c r="CP6808" s="78"/>
    </row>
    <row r="6809" spans="1:94" s="38" customFormat="1" x14ac:dyDescent="0.25">
      <c r="A6809" s="38">
        <v>6806</v>
      </c>
      <c r="F6809" s="39"/>
      <c r="Q6809" s="39"/>
      <c r="R6809" s="40"/>
      <c r="S6809" s="40"/>
      <c r="T6809" s="39"/>
      <c r="AG6809" s="110"/>
      <c r="AH6809" s="94"/>
      <c r="AJ6809" s="97"/>
      <c r="AL6809" s="39"/>
      <c r="AP6809" s="39"/>
      <c r="AQ6809" s="77"/>
      <c r="AR6809" s="94"/>
      <c r="AT6809" s="97"/>
      <c r="BB6809" s="79"/>
      <c r="BC6809" s="94"/>
      <c r="BE6809" s="97"/>
      <c r="BF6809" s="98"/>
      <c r="BG6809" s="40"/>
      <c r="BK6809" s="40"/>
      <c r="BL6809" s="79"/>
      <c r="BM6809" s="94"/>
      <c r="BO6809" s="97"/>
      <c r="BQ6809" s="40"/>
      <c r="BR6809" s="94"/>
      <c r="BS6809" s="94"/>
      <c r="BT6809" s="94"/>
      <c r="BU6809" s="40"/>
      <c r="BV6809" s="82"/>
      <c r="BW6809" s="94"/>
      <c r="BX6809" s="48"/>
      <c r="BY6809" s="97"/>
      <c r="BZ6809" s="48"/>
      <c r="CA6809" s="40"/>
      <c r="CB6809" s="94"/>
      <c r="CC6809" s="94"/>
      <c r="CD6809" s="94"/>
      <c r="CE6809" s="40"/>
      <c r="CF6809" s="73"/>
      <c r="CG6809" s="41"/>
      <c r="CH6809" s="41"/>
      <c r="CI6809" s="41"/>
      <c r="CJ6809" s="41"/>
      <c r="CK6809" s="41"/>
      <c r="CL6809" s="68"/>
      <c r="CM6809" s="41"/>
      <c r="CN6809" s="41"/>
      <c r="CO6809" s="39"/>
      <c r="CP6809" s="78"/>
    </row>
    <row r="6810" spans="1:94" s="38" customFormat="1" x14ac:dyDescent="0.25">
      <c r="A6810" s="38">
        <v>6807</v>
      </c>
      <c r="F6810" s="39"/>
      <c r="Q6810" s="39"/>
      <c r="R6810" s="40"/>
      <c r="S6810" s="40"/>
      <c r="T6810" s="39"/>
      <c r="AG6810" s="110"/>
      <c r="AH6810" s="94"/>
      <c r="AJ6810" s="97"/>
      <c r="AL6810" s="39"/>
      <c r="AP6810" s="39"/>
      <c r="AQ6810" s="77"/>
      <c r="AR6810" s="94"/>
      <c r="AT6810" s="97"/>
      <c r="BB6810" s="79"/>
      <c r="BC6810" s="94"/>
      <c r="BE6810" s="97"/>
      <c r="BF6810" s="98"/>
      <c r="BG6810" s="40"/>
      <c r="BK6810" s="40"/>
      <c r="BL6810" s="79"/>
      <c r="BM6810" s="94"/>
      <c r="BO6810" s="97"/>
      <c r="BQ6810" s="40"/>
      <c r="BR6810" s="94"/>
      <c r="BS6810" s="94"/>
      <c r="BT6810" s="94"/>
      <c r="BU6810" s="40"/>
      <c r="BV6810" s="82"/>
      <c r="BW6810" s="94"/>
      <c r="BX6810" s="48"/>
      <c r="BY6810" s="97"/>
      <c r="BZ6810" s="48"/>
      <c r="CA6810" s="40"/>
      <c r="CB6810" s="94"/>
      <c r="CC6810" s="94"/>
      <c r="CD6810" s="94"/>
      <c r="CE6810" s="40"/>
      <c r="CF6810" s="73"/>
      <c r="CG6810" s="41"/>
      <c r="CH6810" s="41"/>
      <c r="CI6810" s="41"/>
      <c r="CJ6810" s="41"/>
      <c r="CK6810" s="41"/>
      <c r="CL6810" s="68"/>
      <c r="CM6810" s="41"/>
      <c r="CN6810" s="41"/>
      <c r="CO6810" s="39"/>
      <c r="CP6810" s="78"/>
    </row>
    <row r="6811" spans="1:94" s="38" customFormat="1" x14ac:dyDescent="0.25">
      <c r="A6811" s="38">
        <v>6808</v>
      </c>
      <c r="F6811" s="39"/>
      <c r="Q6811" s="39"/>
      <c r="R6811" s="40"/>
      <c r="S6811" s="40"/>
      <c r="T6811" s="39"/>
      <c r="AG6811" s="110"/>
      <c r="AH6811" s="94"/>
      <c r="AJ6811" s="97"/>
      <c r="AL6811" s="39"/>
      <c r="AP6811" s="39"/>
      <c r="AQ6811" s="77"/>
      <c r="AR6811" s="94"/>
      <c r="AT6811" s="97"/>
      <c r="BB6811" s="79"/>
      <c r="BC6811" s="94"/>
      <c r="BE6811" s="97"/>
      <c r="BF6811" s="98"/>
      <c r="BG6811" s="40"/>
      <c r="BK6811" s="40"/>
      <c r="BL6811" s="79"/>
      <c r="BM6811" s="94"/>
      <c r="BO6811" s="97"/>
      <c r="BQ6811" s="40"/>
      <c r="BR6811" s="94"/>
      <c r="BS6811" s="94"/>
      <c r="BT6811" s="94"/>
      <c r="BU6811" s="40"/>
      <c r="BV6811" s="82"/>
      <c r="BW6811" s="94"/>
      <c r="BX6811" s="48"/>
      <c r="BY6811" s="97"/>
      <c r="BZ6811" s="48"/>
      <c r="CA6811" s="40"/>
      <c r="CB6811" s="94"/>
      <c r="CC6811" s="94"/>
      <c r="CD6811" s="94"/>
      <c r="CE6811" s="40"/>
      <c r="CF6811" s="73"/>
      <c r="CG6811" s="41"/>
      <c r="CH6811" s="41"/>
      <c r="CI6811" s="41"/>
      <c r="CJ6811" s="41"/>
      <c r="CK6811" s="41"/>
      <c r="CL6811" s="68"/>
      <c r="CM6811" s="41"/>
      <c r="CN6811" s="41"/>
      <c r="CO6811" s="39"/>
      <c r="CP6811" s="78"/>
    </row>
    <row r="6812" spans="1:94" s="38" customFormat="1" x14ac:dyDescent="0.25">
      <c r="A6812" s="38">
        <v>6809</v>
      </c>
      <c r="F6812" s="39"/>
      <c r="Q6812" s="39"/>
      <c r="R6812" s="40"/>
      <c r="S6812" s="40"/>
      <c r="T6812" s="39"/>
      <c r="AG6812" s="110"/>
      <c r="AH6812" s="94"/>
      <c r="AJ6812" s="97"/>
      <c r="AL6812" s="39"/>
      <c r="AP6812" s="39"/>
      <c r="AQ6812" s="77"/>
      <c r="AR6812" s="94"/>
      <c r="AT6812" s="97"/>
      <c r="BB6812" s="79"/>
      <c r="BC6812" s="94"/>
      <c r="BE6812" s="97"/>
      <c r="BF6812" s="98"/>
      <c r="BG6812" s="40"/>
      <c r="BK6812" s="40"/>
      <c r="BL6812" s="79"/>
      <c r="BM6812" s="94"/>
      <c r="BO6812" s="97"/>
      <c r="BQ6812" s="40"/>
      <c r="BR6812" s="94"/>
      <c r="BS6812" s="94"/>
      <c r="BT6812" s="94"/>
      <c r="BU6812" s="40"/>
      <c r="BV6812" s="82"/>
      <c r="BW6812" s="94"/>
      <c r="BX6812" s="48"/>
      <c r="BY6812" s="97"/>
      <c r="BZ6812" s="48"/>
      <c r="CA6812" s="40"/>
      <c r="CB6812" s="94"/>
      <c r="CC6812" s="94"/>
      <c r="CD6812" s="94"/>
      <c r="CE6812" s="40"/>
      <c r="CF6812" s="73"/>
      <c r="CG6812" s="41"/>
      <c r="CH6812" s="41"/>
      <c r="CI6812" s="41"/>
      <c r="CJ6812" s="41"/>
      <c r="CK6812" s="41"/>
      <c r="CL6812" s="68"/>
      <c r="CM6812" s="41"/>
      <c r="CN6812" s="41"/>
      <c r="CO6812" s="39"/>
      <c r="CP6812" s="78"/>
    </row>
    <row r="6813" spans="1:94" s="38" customFormat="1" x14ac:dyDescent="0.25">
      <c r="A6813" s="38">
        <v>6810</v>
      </c>
      <c r="F6813" s="39"/>
      <c r="Q6813" s="39"/>
      <c r="R6813" s="40"/>
      <c r="S6813" s="40"/>
      <c r="T6813" s="39"/>
      <c r="AG6813" s="110"/>
      <c r="AH6813" s="94"/>
      <c r="AJ6813" s="97"/>
      <c r="AL6813" s="39"/>
      <c r="AP6813" s="39"/>
      <c r="AQ6813" s="77"/>
      <c r="AR6813" s="94"/>
      <c r="AT6813" s="97"/>
      <c r="BB6813" s="79"/>
      <c r="BC6813" s="94"/>
      <c r="BE6813" s="97"/>
      <c r="BF6813" s="98"/>
      <c r="BG6813" s="40"/>
      <c r="BK6813" s="40"/>
      <c r="BL6813" s="79"/>
      <c r="BM6813" s="94"/>
      <c r="BO6813" s="97"/>
      <c r="BQ6813" s="40"/>
      <c r="BR6813" s="94"/>
      <c r="BS6813" s="94"/>
      <c r="BT6813" s="94"/>
      <c r="BU6813" s="40"/>
      <c r="BV6813" s="82"/>
      <c r="BW6813" s="94"/>
      <c r="BX6813" s="48"/>
      <c r="BY6813" s="97"/>
      <c r="BZ6813" s="48"/>
      <c r="CA6813" s="40"/>
      <c r="CB6813" s="94"/>
      <c r="CC6813" s="94"/>
      <c r="CD6813" s="94"/>
      <c r="CE6813" s="40"/>
      <c r="CF6813" s="73"/>
      <c r="CG6813" s="41"/>
      <c r="CH6813" s="41"/>
      <c r="CI6813" s="41"/>
      <c r="CJ6813" s="41"/>
      <c r="CK6813" s="41"/>
      <c r="CL6813" s="68"/>
      <c r="CM6813" s="41"/>
      <c r="CN6813" s="41"/>
      <c r="CO6813" s="39"/>
      <c r="CP6813" s="78"/>
    </row>
    <row r="6814" spans="1:94" s="38" customFormat="1" x14ac:dyDescent="0.25">
      <c r="A6814" s="38">
        <v>6811</v>
      </c>
      <c r="F6814" s="39"/>
      <c r="Q6814" s="39"/>
      <c r="R6814" s="40"/>
      <c r="S6814" s="40"/>
      <c r="T6814" s="39"/>
      <c r="AG6814" s="110"/>
      <c r="AH6814" s="94"/>
      <c r="AJ6814" s="97"/>
      <c r="AL6814" s="39"/>
      <c r="AP6814" s="39"/>
      <c r="AQ6814" s="77"/>
      <c r="AR6814" s="94"/>
      <c r="AT6814" s="97"/>
      <c r="BB6814" s="79"/>
      <c r="BC6814" s="94"/>
      <c r="BE6814" s="97"/>
      <c r="BF6814" s="98"/>
      <c r="BG6814" s="40"/>
      <c r="BK6814" s="40"/>
      <c r="BL6814" s="79"/>
      <c r="BM6814" s="94"/>
      <c r="BO6814" s="97"/>
      <c r="BQ6814" s="40"/>
      <c r="BR6814" s="94"/>
      <c r="BS6814" s="94"/>
      <c r="BT6814" s="94"/>
      <c r="BU6814" s="40"/>
      <c r="BV6814" s="82"/>
      <c r="BW6814" s="94"/>
      <c r="BX6814" s="48"/>
      <c r="BY6814" s="97"/>
      <c r="BZ6814" s="48"/>
      <c r="CA6814" s="40"/>
      <c r="CB6814" s="94"/>
      <c r="CC6814" s="94"/>
      <c r="CD6814" s="94"/>
      <c r="CE6814" s="40"/>
      <c r="CF6814" s="73"/>
      <c r="CG6814" s="41"/>
      <c r="CH6814" s="41"/>
      <c r="CI6814" s="41"/>
      <c r="CJ6814" s="41"/>
      <c r="CK6814" s="41"/>
      <c r="CL6814" s="68"/>
      <c r="CM6814" s="41"/>
      <c r="CN6814" s="41"/>
      <c r="CO6814" s="39"/>
      <c r="CP6814" s="78"/>
    </row>
    <row r="6815" spans="1:94" s="38" customFormat="1" x14ac:dyDescent="0.25">
      <c r="A6815" s="38">
        <v>6812</v>
      </c>
      <c r="F6815" s="39"/>
      <c r="Q6815" s="39"/>
      <c r="R6815" s="40"/>
      <c r="S6815" s="40"/>
      <c r="T6815" s="39"/>
      <c r="AG6815" s="110"/>
      <c r="AH6815" s="94"/>
      <c r="AJ6815" s="97"/>
      <c r="AL6815" s="39"/>
      <c r="AP6815" s="39"/>
      <c r="AQ6815" s="77"/>
      <c r="AR6815" s="94"/>
      <c r="AT6815" s="97"/>
      <c r="BB6815" s="79"/>
      <c r="BC6815" s="94"/>
      <c r="BE6815" s="97"/>
      <c r="BF6815" s="98"/>
      <c r="BG6815" s="40"/>
      <c r="BK6815" s="40"/>
      <c r="BL6815" s="79"/>
      <c r="BM6815" s="94"/>
      <c r="BO6815" s="97"/>
      <c r="BQ6815" s="40"/>
      <c r="BR6815" s="94"/>
      <c r="BS6815" s="94"/>
      <c r="BT6815" s="94"/>
      <c r="BU6815" s="40"/>
      <c r="BV6815" s="82"/>
      <c r="BW6815" s="94"/>
      <c r="BX6815" s="48"/>
      <c r="BY6815" s="97"/>
      <c r="BZ6815" s="48"/>
      <c r="CA6815" s="40"/>
      <c r="CB6815" s="94"/>
      <c r="CC6815" s="94"/>
      <c r="CD6815" s="94"/>
      <c r="CE6815" s="40"/>
      <c r="CF6815" s="73"/>
      <c r="CG6815" s="41"/>
      <c r="CH6815" s="41"/>
      <c r="CI6815" s="41"/>
      <c r="CJ6815" s="41"/>
      <c r="CK6815" s="41"/>
      <c r="CL6815" s="68"/>
      <c r="CM6815" s="41"/>
      <c r="CN6815" s="41"/>
      <c r="CO6815" s="39"/>
      <c r="CP6815" s="78"/>
    </row>
    <row r="6816" spans="1:94" s="38" customFormat="1" x14ac:dyDescent="0.25">
      <c r="A6816" s="38">
        <v>6813</v>
      </c>
      <c r="F6816" s="39"/>
      <c r="Q6816" s="39"/>
      <c r="R6816" s="40"/>
      <c r="S6816" s="40"/>
      <c r="T6816" s="39"/>
      <c r="AG6816" s="110"/>
      <c r="AH6816" s="94"/>
      <c r="AJ6816" s="97"/>
      <c r="AL6816" s="39"/>
      <c r="AP6816" s="39"/>
      <c r="AQ6816" s="77"/>
      <c r="AR6816" s="94"/>
      <c r="AT6816" s="97"/>
      <c r="BB6816" s="79"/>
      <c r="BC6816" s="94"/>
      <c r="BE6816" s="97"/>
      <c r="BF6816" s="98"/>
      <c r="BG6816" s="40"/>
      <c r="BK6816" s="40"/>
      <c r="BL6816" s="79"/>
      <c r="BM6816" s="94"/>
      <c r="BO6816" s="97"/>
      <c r="BQ6816" s="40"/>
      <c r="BR6816" s="94"/>
      <c r="BS6816" s="94"/>
      <c r="BT6816" s="94"/>
      <c r="BU6816" s="40"/>
      <c r="BV6816" s="82"/>
      <c r="BW6816" s="94"/>
      <c r="BX6816" s="48"/>
      <c r="BY6816" s="97"/>
      <c r="BZ6816" s="48"/>
      <c r="CA6816" s="40"/>
      <c r="CB6816" s="94"/>
      <c r="CC6816" s="94"/>
      <c r="CD6816" s="94"/>
      <c r="CE6816" s="40"/>
      <c r="CF6816" s="73"/>
      <c r="CG6816" s="41"/>
      <c r="CH6816" s="41"/>
      <c r="CI6816" s="41"/>
      <c r="CJ6816" s="41"/>
      <c r="CK6816" s="41"/>
      <c r="CL6816" s="68"/>
      <c r="CM6816" s="41"/>
      <c r="CN6816" s="41"/>
      <c r="CO6816" s="39"/>
      <c r="CP6816" s="78"/>
    </row>
    <row r="6817" spans="1:94" s="38" customFormat="1" x14ac:dyDescent="0.25">
      <c r="A6817" s="38">
        <v>6814</v>
      </c>
      <c r="F6817" s="39"/>
      <c r="Q6817" s="39"/>
      <c r="R6817" s="40"/>
      <c r="S6817" s="40"/>
      <c r="T6817" s="39"/>
      <c r="AG6817" s="110"/>
      <c r="AH6817" s="94"/>
      <c r="AJ6817" s="97"/>
      <c r="AL6817" s="39"/>
      <c r="AP6817" s="39"/>
      <c r="AQ6817" s="77"/>
      <c r="AR6817" s="94"/>
      <c r="AT6817" s="97"/>
      <c r="BB6817" s="79"/>
      <c r="BC6817" s="94"/>
      <c r="BE6817" s="97"/>
      <c r="BF6817" s="98"/>
      <c r="BG6817" s="40"/>
      <c r="BK6817" s="40"/>
      <c r="BL6817" s="79"/>
      <c r="BM6817" s="94"/>
      <c r="BO6817" s="97"/>
      <c r="BQ6817" s="40"/>
      <c r="BR6817" s="94"/>
      <c r="BS6817" s="94"/>
      <c r="BT6817" s="94"/>
      <c r="BU6817" s="40"/>
      <c r="BV6817" s="82"/>
      <c r="BW6817" s="94"/>
      <c r="BX6817" s="48"/>
      <c r="BY6817" s="97"/>
      <c r="BZ6817" s="48"/>
      <c r="CA6817" s="40"/>
      <c r="CB6817" s="94"/>
      <c r="CC6817" s="94"/>
      <c r="CD6817" s="94"/>
      <c r="CE6817" s="40"/>
      <c r="CF6817" s="73"/>
      <c r="CG6817" s="41"/>
      <c r="CH6817" s="41"/>
      <c r="CI6817" s="41"/>
      <c r="CJ6817" s="41"/>
      <c r="CK6817" s="41"/>
      <c r="CL6817" s="68"/>
      <c r="CM6817" s="41"/>
      <c r="CN6817" s="41"/>
      <c r="CO6817" s="39"/>
      <c r="CP6817" s="78"/>
    </row>
    <row r="6818" spans="1:94" s="38" customFormat="1" x14ac:dyDescent="0.25">
      <c r="A6818" s="38">
        <v>6815</v>
      </c>
      <c r="F6818" s="39"/>
      <c r="Q6818" s="39"/>
      <c r="R6818" s="40"/>
      <c r="S6818" s="40"/>
      <c r="T6818" s="39"/>
      <c r="AG6818" s="110"/>
      <c r="AH6818" s="94"/>
      <c r="AJ6818" s="97"/>
      <c r="AL6818" s="39"/>
      <c r="AP6818" s="39"/>
      <c r="AQ6818" s="77"/>
      <c r="AR6818" s="94"/>
      <c r="AT6818" s="97"/>
      <c r="BB6818" s="79"/>
      <c r="BC6818" s="94"/>
      <c r="BE6818" s="97"/>
      <c r="BF6818" s="98"/>
      <c r="BG6818" s="40"/>
      <c r="BK6818" s="40"/>
      <c r="BL6818" s="79"/>
      <c r="BM6818" s="94"/>
      <c r="BO6818" s="97"/>
      <c r="BQ6818" s="40"/>
      <c r="BR6818" s="94"/>
      <c r="BS6818" s="94"/>
      <c r="BT6818" s="94"/>
      <c r="BU6818" s="40"/>
      <c r="BV6818" s="82"/>
      <c r="BW6818" s="94"/>
      <c r="BX6818" s="48"/>
      <c r="BY6818" s="97"/>
      <c r="BZ6818" s="48"/>
      <c r="CA6818" s="40"/>
      <c r="CB6818" s="94"/>
      <c r="CC6818" s="94"/>
      <c r="CD6818" s="94"/>
      <c r="CE6818" s="40"/>
      <c r="CF6818" s="73"/>
      <c r="CG6818" s="41"/>
      <c r="CH6818" s="41"/>
      <c r="CI6818" s="41"/>
      <c r="CJ6818" s="41"/>
      <c r="CK6818" s="41"/>
      <c r="CL6818" s="68"/>
      <c r="CM6818" s="41"/>
      <c r="CN6818" s="41"/>
      <c r="CO6818" s="39"/>
      <c r="CP6818" s="78"/>
    </row>
    <row r="6819" spans="1:94" s="38" customFormat="1" x14ac:dyDescent="0.25">
      <c r="A6819" s="38">
        <v>6816</v>
      </c>
      <c r="F6819" s="39"/>
      <c r="Q6819" s="39"/>
      <c r="R6819" s="40"/>
      <c r="S6819" s="40"/>
      <c r="T6819" s="39"/>
      <c r="AG6819" s="110"/>
      <c r="AH6819" s="94"/>
      <c r="AJ6819" s="97"/>
      <c r="AL6819" s="39"/>
      <c r="AP6819" s="39"/>
      <c r="AQ6819" s="77"/>
      <c r="AR6819" s="94"/>
      <c r="AT6819" s="97"/>
      <c r="BB6819" s="79"/>
      <c r="BC6819" s="94"/>
      <c r="BE6819" s="97"/>
      <c r="BF6819" s="98"/>
      <c r="BG6819" s="40"/>
      <c r="BK6819" s="40"/>
      <c r="BL6819" s="79"/>
      <c r="BM6819" s="94"/>
      <c r="BO6819" s="97"/>
      <c r="BQ6819" s="40"/>
      <c r="BR6819" s="94"/>
      <c r="BS6819" s="94"/>
      <c r="BT6819" s="94"/>
      <c r="BU6819" s="40"/>
      <c r="BV6819" s="82"/>
      <c r="BW6819" s="94"/>
      <c r="BX6819" s="48"/>
      <c r="BY6819" s="97"/>
      <c r="BZ6819" s="48"/>
      <c r="CA6819" s="40"/>
      <c r="CB6819" s="94"/>
      <c r="CC6819" s="94"/>
      <c r="CD6819" s="94"/>
      <c r="CE6819" s="40"/>
      <c r="CF6819" s="73"/>
      <c r="CG6819" s="41"/>
      <c r="CH6819" s="41"/>
      <c r="CI6819" s="41"/>
      <c r="CJ6819" s="41"/>
      <c r="CK6819" s="41"/>
      <c r="CL6819" s="68"/>
      <c r="CM6819" s="41"/>
      <c r="CN6819" s="41"/>
      <c r="CO6819" s="39"/>
      <c r="CP6819" s="78"/>
    </row>
    <row r="6820" spans="1:94" s="38" customFormat="1" x14ac:dyDescent="0.25">
      <c r="A6820" s="38">
        <v>6817</v>
      </c>
      <c r="F6820" s="39"/>
      <c r="Q6820" s="39"/>
      <c r="R6820" s="40"/>
      <c r="S6820" s="40"/>
      <c r="T6820" s="39"/>
      <c r="AG6820" s="110"/>
      <c r="AH6820" s="94"/>
      <c r="AJ6820" s="97"/>
      <c r="AL6820" s="39"/>
      <c r="AP6820" s="39"/>
      <c r="AQ6820" s="77"/>
      <c r="AR6820" s="94"/>
      <c r="AT6820" s="97"/>
      <c r="BB6820" s="79"/>
      <c r="BC6820" s="94"/>
      <c r="BE6820" s="97"/>
      <c r="BF6820" s="98"/>
      <c r="BG6820" s="40"/>
      <c r="BK6820" s="40"/>
      <c r="BL6820" s="79"/>
      <c r="BM6820" s="94"/>
      <c r="BO6820" s="97"/>
      <c r="BQ6820" s="40"/>
      <c r="BR6820" s="94"/>
      <c r="BS6820" s="94"/>
      <c r="BT6820" s="94"/>
      <c r="BU6820" s="40"/>
      <c r="BV6820" s="82"/>
      <c r="BW6820" s="94"/>
      <c r="BX6820" s="48"/>
      <c r="BY6820" s="97"/>
      <c r="BZ6820" s="48"/>
      <c r="CA6820" s="40"/>
      <c r="CB6820" s="94"/>
      <c r="CC6820" s="94"/>
      <c r="CD6820" s="94"/>
      <c r="CE6820" s="40"/>
      <c r="CF6820" s="73"/>
      <c r="CG6820" s="41"/>
      <c r="CH6820" s="41"/>
      <c r="CI6820" s="41"/>
      <c r="CJ6820" s="41"/>
      <c r="CK6820" s="41"/>
      <c r="CL6820" s="68"/>
      <c r="CM6820" s="41"/>
      <c r="CN6820" s="41"/>
      <c r="CO6820" s="39"/>
      <c r="CP6820" s="78"/>
    </row>
    <row r="6821" spans="1:94" s="38" customFormat="1" x14ac:dyDescent="0.25">
      <c r="A6821" s="38">
        <v>6818</v>
      </c>
      <c r="F6821" s="39"/>
      <c r="Q6821" s="39"/>
      <c r="R6821" s="40"/>
      <c r="S6821" s="40"/>
      <c r="T6821" s="39"/>
      <c r="AG6821" s="110"/>
      <c r="AH6821" s="94"/>
      <c r="AJ6821" s="97"/>
      <c r="AL6821" s="39"/>
      <c r="AP6821" s="39"/>
      <c r="AQ6821" s="77"/>
      <c r="AR6821" s="94"/>
      <c r="AT6821" s="97"/>
      <c r="BB6821" s="79"/>
      <c r="BC6821" s="94"/>
      <c r="BE6821" s="97"/>
      <c r="BF6821" s="98"/>
      <c r="BG6821" s="40"/>
      <c r="BK6821" s="40"/>
      <c r="BL6821" s="79"/>
      <c r="BM6821" s="94"/>
      <c r="BO6821" s="97"/>
      <c r="BQ6821" s="40"/>
      <c r="BR6821" s="94"/>
      <c r="BS6821" s="94"/>
      <c r="BT6821" s="94"/>
      <c r="BU6821" s="40"/>
      <c r="BV6821" s="82"/>
      <c r="BW6821" s="94"/>
      <c r="BX6821" s="48"/>
      <c r="BY6821" s="97"/>
      <c r="BZ6821" s="48"/>
      <c r="CA6821" s="40"/>
      <c r="CB6821" s="94"/>
      <c r="CC6821" s="94"/>
      <c r="CD6821" s="94"/>
      <c r="CE6821" s="40"/>
      <c r="CF6821" s="73"/>
      <c r="CG6821" s="41"/>
      <c r="CH6821" s="41"/>
      <c r="CI6821" s="41"/>
      <c r="CJ6821" s="41"/>
      <c r="CK6821" s="41"/>
      <c r="CL6821" s="68"/>
      <c r="CM6821" s="41"/>
      <c r="CN6821" s="41"/>
      <c r="CO6821" s="39"/>
      <c r="CP6821" s="78"/>
    </row>
    <row r="6822" spans="1:94" s="38" customFormat="1" x14ac:dyDescent="0.25">
      <c r="A6822" s="38">
        <v>6819</v>
      </c>
      <c r="F6822" s="39"/>
      <c r="Q6822" s="39"/>
      <c r="R6822" s="40"/>
      <c r="S6822" s="40"/>
      <c r="T6822" s="39"/>
      <c r="AG6822" s="110"/>
      <c r="AH6822" s="94"/>
      <c r="AJ6822" s="97"/>
      <c r="AL6822" s="39"/>
      <c r="AP6822" s="39"/>
      <c r="AQ6822" s="77"/>
      <c r="AR6822" s="94"/>
      <c r="AT6822" s="97"/>
      <c r="BB6822" s="79"/>
      <c r="BC6822" s="94"/>
      <c r="BE6822" s="97"/>
      <c r="BF6822" s="98"/>
      <c r="BG6822" s="40"/>
      <c r="BK6822" s="40"/>
      <c r="BL6822" s="79"/>
      <c r="BM6822" s="94"/>
      <c r="BO6822" s="97"/>
      <c r="BQ6822" s="40"/>
      <c r="BR6822" s="94"/>
      <c r="BS6822" s="94"/>
      <c r="BT6822" s="94"/>
      <c r="BU6822" s="40"/>
      <c r="BV6822" s="82"/>
      <c r="BW6822" s="94"/>
      <c r="BX6822" s="48"/>
      <c r="BY6822" s="97"/>
      <c r="BZ6822" s="48"/>
      <c r="CA6822" s="40"/>
      <c r="CB6822" s="94"/>
      <c r="CC6822" s="94"/>
      <c r="CD6822" s="94"/>
      <c r="CE6822" s="40"/>
      <c r="CF6822" s="73"/>
      <c r="CG6822" s="41"/>
      <c r="CH6822" s="41"/>
      <c r="CI6822" s="41"/>
      <c r="CJ6822" s="41"/>
      <c r="CK6822" s="41"/>
      <c r="CL6822" s="68"/>
      <c r="CM6822" s="41"/>
      <c r="CN6822" s="41"/>
      <c r="CO6822" s="39"/>
      <c r="CP6822" s="78"/>
    </row>
    <row r="6823" spans="1:94" s="38" customFormat="1" x14ac:dyDescent="0.25">
      <c r="A6823" s="38">
        <v>6820</v>
      </c>
      <c r="F6823" s="39"/>
      <c r="Q6823" s="39"/>
      <c r="R6823" s="40"/>
      <c r="S6823" s="40"/>
      <c r="T6823" s="39"/>
      <c r="AG6823" s="110"/>
      <c r="AH6823" s="94"/>
      <c r="AJ6823" s="97"/>
      <c r="AL6823" s="39"/>
      <c r="AP6823" s="39"/>
      <c r="AQ6823" s="77"/>
      <c r="AR6823" s="94"/>
      <c r="AT6823" s="97"/>
      <c r="BB6823" s="79"/>
      <c r="BC6823" s="94"/>
      <c r="BE6823" s="97"/>
      <c r="BF6823" s="98"/>
      <c r="BG6823" s="40"/>
      <c r="BK6823" s="40"/>
      <c r="BL6823" s="79"/>
      <c r="BM6823" s="94"/>
      <c r="BO6823" s="97"/>
      <c r="BQ6823" s="40"/>
      <c r="BR6823" s="94"/>
      <c r="BS6823" s="94"/>
      <c r="BT6823" s="94"/>
      <c r="BU6823" s="40"/>
      <c r="BV6823" s="82"/>
      <c r="BW6823" s="94"/>
      <c r="BX6823" s="48"/>
      <c r="BY6823" s="97"/>
      <c r="BZ6823" s="48"/>
      <c r="CA6823" s="40"/>
      <c r="CB6823" s="94"/>
      <c r="CC6823" s="94"/>
      <c r="CD6823" s="94"/>
      <c r="CE6823" s="40"/>
      <c r="CF6823" s="73"/>
      <c r="CG6823" s="41"/>
      <c r="CH6823" s="41"/>
      <c r="CI6823" s="41"/>
      <c r="CJ6823" s="41"/>
      <c r="CK6823" s="41"/>
      <c r="CL6823" s="68"/>
      <c r="CM6823" s="41"/>
      <c r="CN6823" s="41"/>
      <c r="CO6823" s="39"/>
      <c r="CP6823" s="78"/>
    </row>
    <row r="6824" spans="1:94" s="38" customFormat="1" x14ac:dyDescent="0.25">
      <c r="A6824" s="38">
        <v>6821</v>
      </c>
      <c r="F6824" s="39"/>
      <c r="Q6824" s="39"/>
      <c r="R6824" s="40"/>
      <c r="S6824" s="40"/>
      <c r="T6824" s="39"/>
      <c r="AG6824" s="110"/>
      <c r="AH6824" s="94"/>
      <c r="AJ6824" s="97"/>
      <c r="AL6824" s="39"/>
      <c r="AP6824" s="39"/>
      <c r="AQ6824" s="77"/>
      <c r="AR6824" s="94"/>
      <c r="AT6824" s="97"/>
      <c r="BB6824" s="79"/>
      <c r="BC6824" s="94"/>
      <c r="BE6824" s="97"/>
      <c r="BF6824" s="98"/>
      <c r="BG6824" s="40"/>
      <c r="BK6824" s="40"/>
      <c r="BL6824" s="79"/>
      <c r="BM6824" s="94"/>
      <c r="BO6824" s="97"/>
      <c r="BQ6824" s="40"/>
      <c r="BR6824" s="94"/>
      <c r="BS6824" s="94"/>
      <c r="BT6824" s="94"/>
      <c r="BU6824" s="40"/>
      <c r="BV6824" s="82"/>
      <c r="BW6824" s="94"/>
      <c r="BX6824" s="48"/>
      <c r="BY6824" s="97"/>
      <c r="BZ6824" s="48"/>
      <c r="CA6824" s="40"/>
      <c r="CB6824" s="94"/>
      <c r="CC6824" s="94"/>
      <c r="CD6824" s="94"/>
      <c r="CE6824" s="40"/>
      <c r="CF6824" s="73"/>
      <c r="CG6824" s="41"/>
      <c r="CH6824" s="41"/>
      <c r="CI6824" s="41"/>
      <c r="CJ6824" s="41"/>
      <c r="CK6824" s="41"/>
      <c r="CL6824" s="68"/>
      <c r="CM6824" s="41"/>
      <c r="CN6824" s="41"/>
      <c r="CO6824" s="39"/>
      <c r="CP6824" s="78"/>
    </row>
    <row r="6825" spans="1:94" s="38" customFormat="1" x14ac:dyDescent="0.25">
      <c r="A6825" s="38">
        <v>6822</v>
      </c>
      <c r="F6825" s="39"/>
      <c r="Q6825" s="39"/>
      <c r="R6825" s="40"/>
      <c r="S6825" s="40"/>
      <c r="T6825" s="39"/>
      <c r="AG6825" s="110"/>
      <c r="AH6825" s="94"/>
      <c r="AJ6825" s="97"/>
      <c r="AL6825" s="39"/>
      <c r="AP6825" s="39"/>
      <c r="AQ6825" s="77"/>
      <c r="AR6825" s="94"/>
      <c r="AT6825" s="97"/>
      <c r="BB6825" s="79"/>
      <c r="BC6825" s="94"/>
      <c r="BE6825" s="97"/>
      <c r="BF6825" s="98"/>
      <c r="BG6825" s="40"/>
      <c r="BK6825" s="40"/>
      <c r="BL6825" s="79"/>
      <c r="BM6825" s="94"/>
      <c r="BO6825" s="97"/>
      <c r="BQ6825" s="40"/>
      <c r="BR6825" s="94"/>
      <c r="BS6825" s="94"/>
      <c r="BT6825" s="94"/>
      <c r="BU6825" s="40"/>
      <c r="BV6825" s="82"/>
      <c r="BW6825" s="94"/>
      <c r="BX6825" s="48"/>
      <c r="BY6825" s="97"/>
      <c r="BZ6825" s="48"/>
      <c r="CA6825" s="40"/>
      <c r="CB6825" s="94"/>
      <c r="CC6825" s="94"/>
      <c r="CD6825" s="94"/>
      <c r="CE6825" s="40"/>
      <c r="CF6825" s="73"/>
      <c r="CG6825" s="41"/>
      <c r="CH6825" s="41"/>
      <c r="CI6825" s="41"/>
      <c r="CJ6825" s="41"/>
      <c r="CK6825" s="41"/>
      <c r="CL6825" s="68"/>
      <c r="CM6825" s="41"/>
      <c r="CN6825" s="41"/>
      <c r="CO6825" s="39"/>
      <c r="CP6825" s="78"/>
    </row>
    <row r="6826" spans="1:94" s="38" customFormat="1" x14ac:dyDescent="0.25">
      <c r="A6826" s="38">
        <v>6823</v>
      </c>
      <c r="F6826" s="39"/>
      <c r="Q6826" s="39"/>
      <c r="R6826" s="40"/>
      <c r="S6826" s="40"/>
      <c r="T6826" s="39"/>
      <c r="AG6826" s="110"/>
      <c r="AH6826" s="94"/>
      <c r="AJ6826" s="97"/>
      <c r="AL6826" s="39"/>
      <c r="AP6826" s="39"/>
      <c r="AQ6826" s="77"/>
      <c r="AR6826" s="94"/>
      <c r="AT6826" s="97"/>
      <c r="BB6826" s="79"/>
      <c r="BC6826" s="94"/>
      <c r="BE6826" s="97"/>
      <c r="BF6826" s="98"/>
      <c r="BG6826" s="40"/>
      <c r="BK6826" s="40"/>
      <c r="BL6826" s="79"/>
      <c r="BM6826" s="94"/>
      <c r="BO6826" s="97"/>
      <c r="BQ6826" s="40"/>
      <c r="BR6826" s="94"/>
      <c r="BS6826" s="94"/>
      <c r="BT6826" s="94"/>
      <c r="BU6826" s="40"/>
      <c r="BV6826" s="82"/>
      <c r="BW6826" s="94"/>
      <c r="BX6826" s="48"/>
      <c r="BY6826" s="97"/>
      <c r="BZ6826" s="48"/>
      <c r="CA6826" s="40"/>
      <c r="CB6826" s="94"/>
      <c r="CC6826" s="94"/>
      <c r="CD6826" s="94"/>
      <c r="CE6826" s="40"/>
      <c r="CF6826" s="73"/>
      <c r="CG6826" s="41"/>
      <c r="CH6826" s="41"/>
      <c r="CI6826" s="41"/>
      <c r="CJ6826" s="41"/>
      <c r="CK6826" s="41"/>
      <c r="CL6826" s="68"/>
      <c r="CM6826" s="41"/>
      <c r="CN6826" s="41"/>
      <c r="CO6826" s="39"/>
      <c r="CP6826" s="78"/>
    </row>
    <row r="6827" spans="1:94" s="38" customFormat="1" x14ac:dyDescent="0.25">
      <c r="A6827" s="38">
        <v>6824</v>
      </c>
      <c r="F6827" s="39"/>
      <c r="Q6827" s="39"/>
      <c r="R6827" s="40"/>
      <c r="S6827" s="40"/>
      <c r="T6827" s="39"/>
      <c r="AG6827" s="110"/>
      <c r="AH6827" s="94"/>
      <c r="AJ6827" s="97"/>
      <c r="AL6827" s="39"/>
      <c r="AP6827" s="39"/>
      <c r="AQ6827" s="77"/>
      <c r="AR6827" s="94"/>
      <c r="AT6827" s="97"/>
      <c r="BB6827" s="79"/>
      <c r="BC6827" s="94"/>
      <c r="BE6827" s="97"/>
      <c r="BF6827" s="98"/>
      <c r="BG6827" s="40"/>
      <c r="BK6827" s="40"/>
      <c r="BL6827" s="79"/>
      <c r="BM6827" s="94"/>
      <c r="BO6827" s="97"/>
      <c r="BQ6827" s="40"/>
      <c r="BR6827" s="94"/>
      <c r="BS6827" s="94"/>
      <c r="BT6827" s="94"/>
      <c r="BU6827" s="40"/>
      <c r="BV6827" s="82"/>
      <c r="BW6827" s="94"/>
      <c r="BX6827" s="48"/>
      <c r="BY6827" s="97"/>
      <c r="BZ6827" s="48"/>
      <c r="CA6827" s="40"/>
      <c r="CB6827" s="94"/>
      <c r="CC6827" s="94"/>
      <c r="CD6827" s="94"/>
      <c r="CE6827" s="40"/>
      <c r="CF6827" s="73"/>
      <c r="CG6827" s="41"/>
      <c r="CH6827" s="41"/>
      <c r="CI6827" s="41"/>
      <c r="CJ6827" s="41"/>
      <c r="CK6827" s="41"/>
      <c r="CL6827" s="68"/>
      <c r="CM6827" s="41"/>
      <c r="CN6827" s="41"/>
      <c r="CO6827" s="39"/>
      <c r="CP6827" s="78"/>
    </row>
    <row r="6828" spans="1:94" s="38" customFormat="1" x14ac:dyDescent="0.25">
      <c r="A6828" s="38">
        <v>6825</v>
      </c>
      <c r="F6828" s="39"/>
      <c r="Q6828" s="39"/>
      <c r="R6828" s="40"/>
      <c r="S6828" s="40"/>
      <c r="T6828" s="39"/>
      <c r="AG6828" s="110"/>
      <c r="AH6828" s="94"/>
      <c r="AJ6828" s="97"/>
      <c r="AL6828" s="39"/>
      <c r="AP6828" s="39"/>
      <c r="AQ6828" s="77"/>
      <c r="AR6828" s="94"/>
      <c r="AT6828" s="97"/>
      <c r="BB6828" s="79"/>
      <c r="BC6828" s="94"/>
      <c r="BE6828" s="97"/>
      <c r="BF6828" s="98"/>
      <c r="BG6828" s="40"/>
      <c r="BK6828" s="40"/>
      <c r="BL6828" s="79"/>
      <c r="BM6828" s="94"/>
      <c r="BO6828" s="97"/>
      <c r="BQ6828" s="40"/>
      <c r="BR6828" s="94"/>
      <c r="BS6828" s="94"/>
      <c r="BT6828" s="94"/>
      <c r="BU6828" s="40"/>
      <c r="BV6828" s="82"/>
      <c r="BW6828" s="94"/>
      <c r="BX6828" s="48"/>
      <c r="BY6828" s="97"/>
      <c r="BZ6828" s="48"/>
      <c r="CA6828" s="40"/>
      <c r="CB6828" s="94"/>
      <c r="CC6828" s="94"/>
      <c r="CD6828" s="94"/>
      <c r="CE6828" s="40"/>
      <c r="CF6828" s="73"/>
      <c r="CG6828" s="41"/>
      <c r="CH6828" s="41"/>
      <c r="CI6828" s="41"/>
      <c r="CJ6828" s="41"/>
      <c r="CK6828" s="41"/>
      <c r="CL6828" s="68"/>
      <c r="CM6828" s="41"/>
      <c r="CN6828" s="41"/>
      <c r="CO6828" s="39"/>
      <c r="CP6828" s="78"/>
    </row>
    <row r="6829" spans="1:94" s="38" customFormat="1" x14ac:dyDescent="0.25">
      <c r="A6829" s="38">
        <v>6826</v>
      </c>
      <c r="F6829" s="39"/>
      <c r="Q6829" s="39"/>
      <c r="R6829" s="40"/>
      <c r="S6829" s="40"/>
      <c r="T6829" s="39"/>
      <c r="AG6829" s="110"/>
      <c r="AH6829" s="94"/>
      <c r="AJ6829" s="97"/>
      <c r="AL6829" s="39"/>
      <c r="AP6829" s="39"/>
      <c r="AQ6829" s="77"/>
      <c r="AR6829" s="94"/>
      <c r="AT6829" s="97"/>
      <c r="BB6829" s="79"/>
      <c r="BC6829" s="94"/>
      <c r="BE6829" s="97"/>
      <c r="BF6829" s="98"/>
      <c r="BG6829" s="40"/>
      <c r="BK6829" s="40"/>
      <c r="BL6829" s="79"/>
      <c r="BM6829" s="94"/>
      <c r="BO6829" s="97"/>
      <c r="BQ6829" s="40"/>
      <c r="BR6829" s="94"/>
      <c r="BS6829" s="94"/>
      <c r="BT6829" s="94"/>
      <c r="BU6829" s="40"/>
      <c r="BV6829" s="82"/>
      <c r="BW6829" s="94"/>
      <c r="BX6829" s="48"/>
      <c r="BY6829" s="97"/>
      <c r="BZ6829" s="48"/>
      <c r="CA6829" s="40"/>
      <c r="CB6829" s="94"/>
      <c r="CC6829" s="94"/>
      <c r="CD6829" s="94"/>
      <c r="CE6829" s="40"/>
      <c r="CF6829" s="73"/>
      <c r="CG6829" s="41"/>
      <c r="CH6829" s="41"/>
      <c r="CI6829" s="41"/>
      <c r="CJ6829" s="41"/>
      <c r="CK6829" s="41"/>
      <c r="CL6829" s="68"/>
      <c r="CM6829" s="41"/>
      <c r="CN6829" s="41"/>
      <c r="CO6829" s="39"/>
      <c r="CP6829" s="78"/>
    </row>
    <row r="6830" spans="1:94" s="38" customFormat="1" x14ac:dyDescent="0.25">
      <c r="A6830" s="38">
        <v>6827</v>
      </c>
      <c r="F6830" s="39"/>
      <c r="Q6830" s="39"/>
      <c r="R6830" s="40"/>
      <c r="S6830" s="40"/>
      <c r="T6830" s="39"/>
      <c r="AG6830" s="110"/>
      <c r="AH6830" s="94"/>
      <c r="AJ6830" s="97"/>
      <c r="AL6830" s="39"/>
      <c r="AP6830" s="39"/>
      <c r="AQ6830" s="77"/>
      <c r="AR6830" s="94"/>
      <c r="AT6830" s="97"/>
      <c r="BB6830" s="79"/>
      <c r="BC6830" s="94"/>
      <c r="BE6830" s="97"/>
      <c r="BF6830" s="98"/>
      <c r="BG6830" s="40"/>
      <c r="BK6830" s="40"/>
      <c r="BL6830" s="79"/>
      <c r="BM6830" s="94"/>
      <c r="BO6830" s="97"/>
      <c r="BQ6830" s="40"/>
      <c r="BR6830" s="94"/>
      <c r="BS6830" s="94"/>
      <c r="BT6830" s="94"/>
      <c r="BU6830" s="40"/>
      <c r="BV6830" s="82"/>
      <c r="BW6830" s="94"/>
      <c r="BX6830" s="48"/>
      <c r="BY6830" s="97"/>
      <c r="BZ6830" s="48"/>
      <c r="CA6830" s="40"/>
      <c r="CB6830" s="94"/>
      <c r="CC6830" s="94"/>
      <c r="CD6830" s="94"/>
      <c r="CE6830" s="40"/>
      <c r="CF6830" s="73"/>
      <c r="CG6830" s="41"/>
      <c r="CH6830" s="41"/>
      <c r="CI6830" s="41"/>
      <c r="CJ6830" s="41"/>
      <c r="CK6830" s="41"/>
      <c r="CL6830" s="68"/>
      <c r="CM6830" s="41"/>
      <c r="CN6830" s="41"/>
      <c r="CO6830" s="39"/>
      <c r="CP6830" s="78"/>
    </row>
    <row r="6831" spans="1:94" s="38" customFormat="1" x14ac:dyDescent="0.25">
      <c r="A6831" s="38">
        <v>6828</v>
      </c>
      <c r="F6831" s="39"/>
      <c r="Q6831" s="39"/>
      <c r="R6831" s="40"/>
      <c r="S6831" s="40"/>
      <c r="T6831" s="39"/>
      <c r="AG6831" s="110"/>
      <c r="AH6831" s="94"/>
      <c r="AJ6831" s="97"/>
      <c r="AL6831" s="39"/>
      <c r="AP6831" s="39"/>
      <c r="AQ6831" s="77"/>
      <c r="AR6831" s="94"/>
      <c r="AT6831" s="97"/>
      <c r="BB6831" s="79"/>
      <c r="BC6831" s="94"/>
      <c r="BE6831" s="97"/>
      <c r="BF6831" s="98"/>
      <c r="BG6831" s="40"/>
      <c r="BK6831" s="40"/>
      <c r="BL6831" s="79"/>
      <c r="BM6831" s="94"/>
      <c r="BO6831" s="97"/>
      <c r="BQ6831" s="40"/>
      <c r="BR6831" s="94"/>
      <c r="BS6831" s="94"/>
      <c r="BT6831" s="94"/>
      <c r="BU6831" s="40"/>
      <c r="BV6831" s="82"/>
      <c r="BW6831" s="94"/>
      <c r="BX6831" s="48"/>
      <c r="BY6831" s="97"/>
      <c r="BZ6831" s="48"/>
      <c r="CA6831" s="40"/>
      <c r="CB6831" s="94"/>
      <c r="CC6831" s="94"/>
      <c r="CD6831" s="94"/>
      <c r="CE6831" s="40"/>
      <c r="CF6831" s="73"/>
      <c r="CG6831" s="41"/>
      <c r="CH6831" s="41"/>
      <c r="CI6831" s="41"/>
      <c r="CJ6831" s="41"/>
      <c r="CK6831" s="41"/>
      <c r="CL6831" s="68"/>
      <c r="CM6831" s="41"/>
      <c r="CN6831" s="41"/>
      <c r="CO6831" s="39"/>
      <c r="CP6831" s="78"/>
    </row>
    <row r="6832" spans="1:94" s="38" customFormat="1" x14ac:dyDescent="0.25">
      <c r="A6832" s="38">
        <v>6829</v>
      </c>
      <c r="F6832" s="39"/>
      <c r="Q6832" s="39"/>
      <c r="R6832" s="40"/>
      <c r="S6832" s="40"/>
      <c r="T6832" s="39"/>
      <c r="AG6832" s="110"/>
      <c r="AH6832" s="94"/>
      <c r="AJ6832" s="97"/>
      <c r="AL6832" s="39"/>
      <c r="AP6832" s="39"/>
      <c r="AQ6832" s="77"/>
      <c r="AR6832" s="94"/>
      <c r="AT6832" s="97"/>
      <c r="BB6832" s="79"/>
      <c r="BC6832" s="94"/>
      <c r="BE6832" s="97"/>
      <c r="BF6832" s="98"/>
      <c r="BG6832" s="40"/>
      <c r="BK6832" s="40"/>
      <c r="BL6832" s="79"/>
      <c r="BM6832" s="94"/>
      <c r="BO6832" s="97"/>
      <c r="BQ6832" s="40"/>
      <c r="BR6832" s="94"/>
      <c r="BS6832" s="94"/>
      <c r="BT6832" s="94"/>
      <c r="BU6832" s="40"/>
      <c r="BV6832" s="82"/>
      <c r="BW6832" s="94"/>
      <c r="BX6832" s="48"/>
      <c r="BY6832" s="97"/>
      <c r="BZ6832" s="48"/>
      <c r="CA6832" s="40"/>
      <c r="CB6832" s="94"/>
      <c r="CC6832" s="94"/>
      <c r="CD6832" s="94"/>
      <c r="CE6832" s="40"/>
      <c r="CF6832" s="73"/>
      <c r="CG6832" s="41"/>
      <c r="CH6832" s="41"/>
      <c r="CI6832" s="41"/>
      <c r="CJ6832" s="41"/>
      <c r="CK6832" s="41"/>
      <c r="CL6832" s="68"/>
      <c r="CM6832" s="41"/>
      <c r="CN6832" s="41"/>
      <c r="CO6832" s="39"/>
      <c r="CP6832" s="78"/>
    </row>
    <row r="6833" spans="1:94" s="38" customFormat="1" x14ac:dyDescent="0.25">
      <c r="A6833" s="38">
        <v>6830</v>
      </c>
      <c r="F6833" s="39"/>
      <c r="Q6833" s="39"/>
      <c r="R6833" s="40"/>
      <c r="S6833" s="40"/>
      <c r="T6833" s="39"/>
      <c r="AG6833" s="110"/>
      <c r="AH6833" s="94"/>
      <c r="AJ6833" s="97"/>
      <c r="AL6833" s="39"/>
      <c r="AP6833" s="39"/>
      <c r="AQ6833" s="77"/>
      <c r="AR6833" s="94"/>
      <c r="AT6833" s="97"/>
      <c r="BB6833" s="79"/>
      <c r="BC6833" s="94"/>
      <c r="BE6833" s="97"/>
      <c r="BF6833" s="98"/>
      <c r="BG6833" s="40"/>
      <c r="BK6833" s="40"/>
      <c r="BL6833" s="79"/>
      <c r="BM6833" s="94"/>
      <c r="BO6833" s="97"/>
      <c r="BQ6833" s="40"/>
      <c r="BR6833" s="94"/>
      <c r="BS6833" s="94"/>
      <c r="BT6833" s="94"/>
      <c r="BU6833" s="40"/>
      <c r="BV6833" s="82"/>
      <c r="BW6833" s="94"/>
      <c r="BX6833" s="48"/>
      <c r="BY6833" s="97"/>
      <c r="BZ6833" s="48"/>
      <c r="CA6833" s="40"/>
      <c r="CB6833" s="94"/>
      <c r="CC6833" s="94"/>
      <c r="CD6833" s="94"/>
      <c r="CE6833" s="40"/>
      <c r="CF6833" s="73"/>
      <c r="CG6833" s="41"/>
      <c r="CH6833" s="41"/>
      <c r="CI6833" s="41"/>
      <c r="CJ6833" s="41"/>
      <c r="CK6833" s="41"/>
      <c r="CL6833" s="68"/>
      <c r="CM6833" s="41"/>
      <c r="CN6833" s="41"/>
      <c r="CO6833" s="39"/>
      <c r="CP6833" s="78"/>
    </row>
    <row r="6834" spans="1:94" s="38" customFormat="1" x14ac:dyDescent="0.25">
      <c r="A6834" s="38">
        <v>6831</v>
      </c>
      <c r="F6834" s="39"/>
      <c r="Q6834" s="39"/>
      <c r="R6834" s="40"/>
      <c r="S6834" s="40"/>
      <c r="T6834" s="39"/>
      <c r="AG6834" s="110"/>
      <c r="AH6834" s="94"/>
      <c r="AJ6834" s="97"/>
      <c r="AL6834" s="39"/>
      <c r="AP6834" s="39"/>
      <c r="AQ6834" s="77"/>
      <c r="AR6834" s="94"/>
      <c r="AT6834" s="97"/>
      <c r="BB6834" s="79"/>
      <c r="BC6834" s="94"/>
      <c r="BE6834" s="97"/>
      <c r="BF6834" s="98"/>
      <c r="BG6834" s="40"/>
      <c r="BK6834" s="40"/>
      <c r="BL6834" s="79"/>
      <c r="BM6834" s="94"/>
      <c r="BO6834" s="97"/>
      <c r="BQ6834" s="40"/>
      <c r="BR6834" s="94"/>
      <c r="BS6834" s="94"/>
      <c r="BT6834" s="94"/>
      <c r="BU6834" s="40"/>
      <c r="BV6834" s="82"/>
      <c r="BW6834" s="94"/>
      <c r="BX6834" s="48"/>
      <c r="BY6834" s="97"/>
      <c r="BZ6834" s="48"/>
      <c r="CA6834" s="40"/>
      <c r="CB6834" s="94"/>
      <c r="CC6834" s="94"/>
      <c r="CD6834" s="94"/>
      <c r="CE6834" s="40"/>
      <c r="CF6834" s="73"/>
      <c r="CG6834" s="41"/>
      <c r="CH6834" s="41"/>
      <c r="CI6834" s="41"/>
      <c r="CJ6834" s="41"/>
      <c r="CK6834" s="41"/>
      <c r="CL6834" s="68"/>
      <c r="CM6834" s="41"/>
      <c r="CN6834" s="41"/>
      <c r="CO6834" s="39"/>
      <c r="CP6834" s="78"/>
    </row>
    <row r="6835" spans="1:94" s="38" customFormat="1" x14ac:dyDescent="0.25">
      <c r="A6835" s="38">
        <v>6832</v>
      </c>
      <c r="F6835" s="39"/>
      <c r="Q6835" s="39"/>
      <c r="R6835" s="40"/>
      <c r="S6835" s="40"/>
      <c r="T6835" s="39"/>
      <c r="AG6835" s="110"/>
      <c r="AH6835" s="94"/>
      <c r="AJ6835" s="97"/>
      <c r="AL6835" s="39"/>
      <c r="AP6835" s="39"/>
      <c r="AQ6835" s="77"/>
      <c r="AR6835" s="94"/>
      <c r="AT6835" s="97"/>
      <c r="BB6835" s="79"/>
      <c r="BC6835" s="94"/>
      <c r="BE6835" s="97"/>
      <c r="BF6835" s="98"/>
      <c r="BG6835" s="40"/>
      <c r="BK6835" s="40"/>
      <c r="BL6835" s="79"/>
      <c r="BM6835" s="94"/>
      <c r="BO6835" s="97"/>
      <c r="BQ6835" s="40"/>
      <c r="BR6835" s="94"/>
      <c r="BS6835" s="94"/>
      <c r="BT6835" s="94"/>
      <c r="BU6835" s="40"/>
      <c r="BV6835" s="82"/>
      <c r="BW6835" s="94"/>
      <c r="BX6835" s="48"/>
      <c r="BY6835" s="97"/>
      <c r="BZ6835" s="48"/>
      <c r="CA6835" s="40"/>
      <c r="CB6835" s="94"/>
      <c r="CC6835" s="94"/>
      <c r="CD6835" s="94"/>
      <c r="CE6835" s="40"/>
      <c r="CF6835" s="73"/>
      <c r="CG6835" s="41"/>
      <c r="CH6835" s="41"/>
      <c r="CI6835" s="41"/>
      <c r="CJ6835" s="41"/>
      <c r="CK6835" s="41"/>
      <c r="CL6835" s="68"/>
      <c r="CM6835" s="41"/>
      <c r="CN6835" s="41"/>
      <c r="CO6835" s="39"/>
      <c r="CP6835" s="78"/>
    </row>
    <row r="6836" spans="1:94" s="38" customFormat="1" x14ac:dyDescent="0.25">
      <c r="A6836" s="38">
        <v>6833</v>
      </c>
      <c r="F6836" s="39"/>
      <c r="Q6836" s="39"/>
      <c r="R6836" s="40"/>
      <c r="S6836" s="40"/>
      <c r="T6836" s="39"/>
      <c r="AG6836" s="110"/>
      <c r="AH6836" s="94"/>
      <c r="AJ6836" s="97"/>
      <c r="AL6836" s="39"/>
      <c r="AP6836" s="39"/>
      <c r="AQ6836" s="77"/>
      <c r="AR6836" s="94"/>
      <c r="AT6836" s="97"/>
      <c r="BB6836" s="79"/>
      <c r="BC6836" s="94"/>
      <c r="BE6836" s="97"/>
      <c r="BF6836" s="98"/>
      <c r="BG6836" s="40"/>
      <c r="BK6836" s="40"/>
      <c r="BL6836" s="79"/>
      <c r="BM6836" s="94"/>
      <c r="BO6836" s="97"/>
      <c r="BQ6836" s="40"/>
      <c r="BR6836" s="94"/>
      <c r="BS6836" s="94"/>
      <c r="BT6836" s="94"/>
      <c r="BU6836" s="40"/>
      <c r="BV6836" s="82"/>
      <c r="BW6836" s="94"/>
      <c r="BX6836" s="48"/>
      <c r="BY6836" s="97"/>
      <c r="BZ6836" s="48"/>
      <c r="CA6836" s="40"/>
      <c r="CB6836" s="94"/>
      <c r="CC6836" s="94"/>
      <c r="CD6836" s="94"/>
      <c r="CE6836" s="40"/>
      <c r="CF6836" s="73"/>
      <c r="CG6836" s="41"/>
      <c r="CH6836" s="41"/>
      <c r="CI6836" s="41"/>
      <c r="CJ6836" s="41"/>
      <c r="CK6836" s="41"/>
      <c r="CL6836" s="68"/>
      <c r="CM6836" s="41"/>
      <c r="CN6836" s="41"/>
      <c r="CO6836" s="39"/>
      <c r="CP6836" s="78"/>
    </row>
    <row r="6837" spans="1:94" s="38" customFormat="1" x14ac:dyDescent="0.25">
      <c r="A6837" s="38">
        <v>6834</v>
      </c>
      <c r="F6837" s="39"/>
      <c r="Q6837" s="39"/>
      <c r="R6837" s="40"/>
      <c r="S6837" s="40"/>
      <c r="T6837" s="39"/>
      <c r="AG6837" s="110"/>
      <c r="AH6837" s="94"/>
      <c r="AJ6837" s="97"/>
      <c r="AL6837" s="39"/>
      <c r="AP6837" s="39"/>
      <c r="AQ6837" s="77"/>
      <c r="AR6837" s="94"/>
      <c r="AT6837" s="97"/>
      <c r="BB6837" s="79"/>
      <c r="BC6837" s="94"/>
      <c r="BE6837" s="97"/>
      <c r="BF6837" s="98"/>
      <c r="BG6837" s="40"/>
      <c r="BK6837" s="40"/>
      <c r="BL6837" s="79"/>
      <c r="BM6837" s="94"/>
      <c r="BO6837" s="97"/>
      <c r="BQ6837" s="40"/>
      <c r="BR6837" s="94"/>
      <c r="BS6837" s="94"/>
      <c r="BT6837" s="94"/>
      <c r="BU6837" s="40"/>
      <c r="BV6837" s="82"/>
      <c r="BW6837" s="94"/>
      <c r="BX6837" s="48"/>
      <c r="BY6837" s="97"/>
      <c r="BZ6837" s="48"/>
      <c r="CA6837" s="40"/>
      <c r="CB6837" s="94"/>
      <c r="CC6837" s="94"/>
      <c r="CD6837" s="94"/>
      <c r="CE6837" s="40"/>
      <c r="CF6837" s="73"/>
      <c r="CG6837" s="41"/>
      <c r="CH6837" s="41"/>
      <c r="CI6837" s="41"/>
      <c r="CJ6837" s="41"/>
      <c r="CK6837" s="41"/>
      <c r="CL6837" s="68"/>
      <c r="CM6837" s="41"/>
      <c r="CN6837" s="41"/>
      <c r="CO6837" s="39"/>
      <c r="CP6837" s="78"/>
    </row>
    <row r="6838" spans="1:94" s="38" customFormat="1" x14ac:dyDescent="0.25">
      <c r="A6838" s="38">
        <v>6835</v>
      </c>
      <c r="F6838" s="39"/>
      <c r="Q6838" s="39"/>
      <c r="R6838" s="40"/>
      <c r="S6838" s="40"/>
      <c r="T6838" s="39"/>
      <c r="AG6838" s="110"/>
      <c r="AH6838" s="94"/>
      <c r="AJ6838" s="97"/>
      <c r="AL6838" s="39"/>
      <c r="AP6838" s="39"/>
      <c r="AQ6838" s="77"/>
      <c r="AR6838" s="94"/>
      <c r="AT6838" s="97"/>
      <c r="BB6838" s="79"/>
      <c r="BC6838" s="94"/>
      <c r="BE6838" s="97"/>
      <c r="BF6838" s="98"/>
      <c r="BG6838" s="40"/>
      <c r="BK6838" s="40"/>
      <c r="BL6838" s="79"/>
      <c r="BM6838" s="94"/>
      <c r="BO6838" s="97"/>
      <c r="BQ6838" s="40"/>
      <c r="BR6838" s="94"/>
      <c r="BS6838" s="94"/>
      <c r="BT6838" s="94"/>
      <c r="BU6838" s="40"/>
      <c r="BV6838" s="82"/>
      <c r="BW6838" s="94"/>
      <c r="BX6838" s="48"/>
      <c r="BY6838" s="97"/>
      <c r="BZ6838" s="48"/>
      <c r="CA6838" s="40"/>
      <c r="CB6838" s="94"/>
      <c r="CC6838" s="94"/>
      <c r="CD6838" s="94"/>
      <c r="CE6838" s="40"/>
      <c r="CF6838" s="73"/>
      <c r="CG6838" s="41"/>
      <c r="CH6838" s="41"/>
      <c r="CI6838" s="41"/>
      <c r="CJ6838" s="41"/>
      <c r="CK6838" s="41"/>
      <c r="CL6838" s="68"/>
      <c r="CM6838" s="41"/>
      <c r="CN6838" s="41"/>
      <c r="CO6838" s="39"/>
      <c r="CP6838" s="78"/>
    </row>
    <row r="6839" spans="1:94" s="38" customFormat="1" x14ac:dyDescent="0.25">
      <c r="A6839" s="38">
        <v>6836</v>
      </c>
      <c r="F6839" s="39"/>
      <c r="Q6839" s="39"/>
      <c r="R6839" s="40"/>
      <c r="S6839" s="40"/>
      <c r="T6839" s="39"/>
      <c r="AG6839" s="110"/>
      <c r="AH6839" s="94"/>
      <c r="AJ6839" s="97"/>
      <c r="AL6839" s="39"/>
      <c r="AP6839" s="39"/>
      <c r="AQ6839" s="77"/>
      <c r="AR6839" s="94"/>
      <c r="AT6839" s="97"/>
      <c r="BB6839" s="79"/>
      <c r="BC6839" s="94"/>
      <c r="BE6839" s="97"/>
      <c r="BF6839" s="98"/>
      <c r="BG6839" s="40"/>
      <c r="BK6839" s="40"/>
      <c r="BL6839" s="79"/>
      <c r="BM6839" s="94"/>
      <c r="BO6839" s="97"/>
      <c r="BQ6839" s="40"/>
      <c r="BR6839" s="94"/>
      <c r="BS6839" s="94"/>
      <c r="BT6839" s="94"/>
      <c r="BU6839" s="40"/>
      <c r="BV6839" s="82"/>
      <c r="BW6839" s="94"/>
      <c r="BX6839" s="48"/>
      <c r="BY6839" s="97"/>
      <c r="BZ6839" s="48"/>
      <c r="CA6839" s="40"/>
      <c r="CB6839" s="94"/>
      <c r="CC6839" s="94"/>
      <c r="CD6839" s="94"/>
      <c r="CE6839" s="40"/>
      <c r="CF6839" s="73"/>
      <c r="CG6839" s="41"/>
      <c r="CH6839" s="41"/>
      <c r="CI6839" s="41"/>
      <c r="CJ6839" s="41"/>
      <c r="CK6839" s="41"/>
      <c r="CL6839" s="68"/>
      <c r="CM6839" s="41"/>
      <c r="CN6839" s="41"/>
      <c r="CO6839" s="39"/>
      <c r="CP6839" s="78"/>
    </row>
    <row r="6840" spans="1:94" s="38" customFormat="1" x14ac:dyDescent="0.25">
      <c r="A6840" s="38">
        <v>6837</v>
      </c>
      <c r="F6840" s="39"/>
      <c r="Q6840" s="39"/>
      <c r="R6840" s="40"/>
      <c r="S6840" s="40"/>
      <c r="T6840" s="39"/>
      <c r="AG6840" s="110"/>
      <c r="AH6840" s="94"/>
      <c r="AJ6840" s="97"/>
      <c r="AL6840" s="39"/>
      <c r="AP6840" s="39"/>
      <c r="AQ6840" s="77"/>
      <c r="AR6840" s="94"/>
      <c r="AT6840" s="97"/>
      <c r="BB6840" s="79"/>
      <c r="BC6840" s="94"/>
      <c r="BE6840" s="97"/>
      <c r="BF6840" s="98"/>
      <c r="BG6840" s="40"/>
      <c r="BK6840" s="40"/>
      <c r="BL6840" s="79"/>
      <c r="BM6840" s="94"/>
      <c r="BO6840" s="97"/>
      <c r="BQ6840" s="40"/>
      <c r="BR6840" s="94"/>
      <c r="BS6840" s="94"/>
      <c r="BT6840" s="94"/>
      <c r="BU6840" s="40"/>
      <c r="BV6840" s="82"/>
      <c r="BW6840" s="94"/>
      <c r="BX6840" s="48"/>
      <c r="BY6840" s="97"/>
      <c r="BZ6840" s="48"/>
      <c r="CA6840" s="40"/>
      <c r="CB6840" s="94"/>
      <c r="CC6840" s="94"/>
      <c r="CD6840" s="94"/>
      <c r="CE6840" s="40"/>
      <c r="CF6840" s="73"/>
      <c r="CG6840" s="41"/>
      <c r="CH6840" s="41"/>
      <c r="CI6840" s="41"/>
      <c r="CJ6840" s="41"/>
      <c r="CK6840" s="41"/>
      <c r="CL6840" s="68"/>
      <c r="CM6840" s="41"/>
      <c r="CN6840" s="41"/>
      <c r="CO6840" s="39"/>
      <c r="CP6840" s="78"/>
    </row>
    <row r="6841" spans="1:94" s="38" customFormat="1" x14ac:dyDescent="0.25">
      <c r="A6841" s="38">
        <v>6838</v>
      </c>
      <c r="F6841" s="39"/>
      <c r="Q6841" s="39"/>
      <c r="R6841" s="40"/>
      <c r="S6841" s="40"/>
      <c r="T6841" s="39"/>
      <c r="AG6841" s="110"/>
      <c r="AH6841" s="94"/>
      <c r="AJ6841" s="97"/>
      <c r="AL6841" s="39"/>
      <c r="AP6841" s="39"/>
      <c r="AQ6841" s="77"/>
      <c r="AR6841" s="94"/>
      <c r="AT6841" s="97"/>
      <c r="BB6841" s="79"/>
      <c r="BC6841" s="94"/>
      <c r="BE6841" s="97"/>
      <c r="BF6841" s="98"/>
      <c r="BG6841" s="40"/>
      <c r="BK6841" s="40"/>
      <c r="BL6841" s="79"/>
      <c r="BM6841" s="94"/>
      <c r="BO6841" s="97"/>
      <c r="BQ6841" s="40"/>
      <c r="BR6841" s="94"/>
      <c r="BS6841" s="94"/>
      <c r="BT6841" s="94"/>
      <c r="BU6841" s="40"/>
      <c r="BV6841" s="82"/>
      <c r="BW6841" s="94"/>
      <c r="BX6841" s="48"/>
      <c r="BY6841" s="97"/>
      <c r="BZ6841" s="48"/>
      <c r="CA6841" s="40"/>
      <c r="CB6841" s="94"/>
      <c r="CC6841" s="94"/>
      <c r="CD6841" s="94"/>
      <c r="CE6841" s="40"/>
      <c r="CF6841" s="73"/>
      <c r="CG6841" s="41"/>
      <c r="CH6841" s="41"/>
      <c r="CI6841" s="41"/>
      <c r="CJ6841" s="41"/>
      <c r="CK6841" s="41"/>
      <c r="CL6841" s="68"/>
      <c r="CM6841" s="41"/>
      <c r="CN6841" s="41"/>
      <c r="CO6841" s="39"/>
      <c r="CP6841" s="78"/>
    </row>
    <row r="6842" spans="1:94" s="38" customFormat="1" x14ac:dyDescent="0.25">
      <c r="A6842" s="38">
        <v>6839</v>
      </c>
      <c r="F6842" s="39"/>
      <c r="Q6842" s="39"/>
      <c r="R6842" s="40"/>
      <c r="S6842" s="40"/>
      <c r="T6842" s="39"/>
      <c r="AG6842" s="110"/>
      <c r="AH6842" s="94"/>
      <c r="AJ6842" s="97"/>
      <c r="AL6842" s="39"/>
      <c r="AP6842" s="39"/>
      <c r="AQ6842" s="77"/>
      <c r="AR6842" s="78"/>
      <c r="BB6842" s="79"/>
      <c r="BC6842" s="94"/>
      <c r="BE6842" s="97"/>
      <c r="BF6842" s="98"/>
      <c r="BG6842" s="40"/>
      <c r="BK6842" s="40"/>
      <c r="BL6842" s="79"/>
      <c r="BM6842" s="94"/>
      <c r="BO6842" s="97"/>
      <c r="BQ6842" s="40"/>
      <c r="BR6842" s="94"/>
      <c r="BS6842" s="94"/>
      <c r="BT6842" s="94"/>
      <c r="BU6842" s="40"/>
      <c r="BV6842" s="82"/>
      <c r="BW6842" s="94"/>
      <c r="BX6842" s="48"/>
      <c r="BY6842" s="97"/>
      <c r="BZ6842" s="48"/>
      <c r="CA6842" s="40"/>
      <c r="CB6842" s="94"/>
      <c r="CC6842" s="94"/>
      <c r="CD6842" s="94"/>
      <c r="CE6842" s="40"/>
      <c r="CF6842" s="73"/>
      <c r="CG6842" s="41"/>
      <c r="CH6842" s="41"/>
      <c r="CI6842" s="41"/>
      <c r="CJ6842" s="41"/>
      <c r="CK6842" s="41"/>
      <c r="CL6842" s="68"/>
      <c r="CM6842" s="41"/>
      <c r="CN6842" s="41"/>
      <c r="CO6842" s="39"/>
      <c r="CP6842" s="78"/>
    </row>
    <row r="6843" spans="1:94" s="38" customFormat="1" x14ac:dyDescent="0.25">
      <c r="A6843" s="38">
        <v>6840</v>
      </c>
      <c r="F6843" s="39"/>
      <c r="Q6843" s="39"/>
      <c r="R6843" s="40"/>
      <c r="S6843" s="40"/>
      <c r="T6843" s="39"/>
      <c r="AG6843" s="110"/>
      <c r="AH6843" s="94"/>
      <c r="AJ6843" s="97"/>
      <c r="AL6843" s="39"/>
      <c r="AP6843" s="39"/>
      <c r="AQ6843" s="77"/>
      <c r="AR6843" s="78"/>
      <c r="BB6843" s="79"/>
      <c r="BC6843" s="94"/>
      <c r="BE6843" s="97"/>
      <c r="BF6843" s="98"/>
      <c r="BG6843" s="40"/>
      <c r="BK6843" s="40"/>
      <c r="BL6843" s="79"/>
      <c r="BM6843" s="94"/>
      <c r="BO6843" s="97"/>
      <c r="BQ6843" s="40"/>
      <c r="BR6843" s="94"/>
      <c r="BS6843" s="94"/>
      <c r="BT6843" s="94"/>
      <c r="BU6843" s="40"/>
      <c r="BV6843" s="82"/>
      <c r="BW6843" s="94"/>
      <c r="BX6843" s="48"/>
      <c r="BY6843" s="97"/>
      <c r="BZ6843" s="48"/>
      <c r="CA6843" s="40"/>
      <c r="CB6843" s="94"/>
      <c r="CC6843" s="94"/>
      <c r="CD6843" s="94"/>
      <c r="CE6843" s="40"/>
      <c r="CF6843" s="73"/>
      <c r="CG6843" s="41"/>
      <c r="CH6843" s="41"/>
      <c r="CI6843" s="41"/>
      <c r="CJ6843" s="41"/>
      <c r="CK6843" s="41"/>
      <c r="CL6843" s="68"/>
      <c r="CM6843" s="41"/>
      <c r="CN6843" s="41"/>
      <c r="CO6843" s="39"/>
      <c r="CP6843" s="78"/>
    </row>
    <row r="6844" spans="1:94" s="38" customFormat="1" x14ac:dyDescent="0.25">
      <c r="A6844" s="38">
        <v>6841</v>
      </c>
      <c r="F6844" s="39"/>
      <c r="Q6844" s="39"/>
      <c r="R6844" s="40"/>
      <c r="S6844" s="40"/>
      <c r="T6844" s="39"/>
      <c r="AG6844" s="110"/>
      <c r="AH6844" s="94"/>
      <c r="AJ6844" s="97"/>
      <c r="AL6844" s="39"/>
      <c r="AP6844" s="39"/>
      <c r="AQ6844" s="77"/>
      <c r="AR6844" s="78"/>
      <c r="BB6844" s="79"/>
      <c r="BC6844" s="94"/>
      <c r="BE6844" s="97"/>
      <c r="BF6844" s="98"/>
      <c r="BG6844" s="40"/>
      <c r="BK6844" s="40"/>
      <c r="BL6844" s="79"/>
      <c r="BM6844" s="94"/>
      <c r="BO6844" s="97"/>
      <c r="BQ6844" s="40"/>
      <c r="BR6844" s="94"/>
      <c r="BS6844" s="94"/>
      <c r="BT6844" s="94"/>
      <c r="BU6844" s="40"/>
      <c r="BV6844" s="82"/>
      <c r="BW6844" s="94"/>
      <c r="BX6844" s="48"/>
      <c r="BY6844" s="97"/>
      <c r="BZ6844" s="48"/>
      <c r="CA6844" s="40"/>
      <c r="CB6844" s="94"/>
      <c r="CC6844" s="94"/>
      <c r="CD6844" s="94"/>
      <c r="CE6844" s="40"/>
      <c r="CF6844" s="73"/>
      <c r="CG6844" s="41"/>
      <c r="CH6844" s="41"/>
      <c r="CI6844" s="41"/>
      <c r="CJ6844" s="41"/>
      <c r="CK6844" s="41"/>
      <c r="CL6844" s="68"/>
      <c r="CM6844" s="41"/>
      <c r="CN6844" s="41"/>
      <c r="CO6844" s="39"/>
      <c r="CP6844" s="78"/>
    </row>
    <row r="6845" spans="1:94" s="38" customFormat="1" x14ac:dyDescent="0.25">
      <c r="A6845" s="38">
        <v>6842</v>
      </c>
      <c r="F6845" s="39"/>
      <c r="Q6845" s="39"/>
      <c r="R6845" s="40"/>
      <c r="S6845" s="40"/>
      <c r="T6845" s="39"/>
      <c r="AG6845" s="110"/>
      <c r="AH6845" s="94"/>
      <c r="AJ6845" s="97"/>
      <c r="AL6845" s="39"/>
      <c r="AP6845" s="39"/>
      <c r="AQ6845" s="77"/>
      <c r="AR6845" s="78"/>
      <c r="BB6845" s="79"/>
      <c r="BC6845" s="94"/>
      <c r="BE6845" s="97"/>
      <c r="BF6845" s="98"/>
      <c r="BG6845" s="40"/>
      <c r="BK6845" s="40"/>
      <c r="BL6845" s="79"/>
      <c r="BM6845" s="94"/>
      <c r="BO6845" s="97"/>
      <c r="BQ6845" s="40"/>
      <c r="BR6845" s="94"/>
      <c r="BS6845" s="94"/>
      <c r="BT6845" s="94"/>
      <c r="BU6845" s="40"/>
      <c r="BV6845" s="82"/>
      <c r="BW6845" s="94"/>
      <c r="BX6845" s="48"/>
      <c r="BY6845" s="97"/>
      <c r="BZ6845" s="48"/>
      <c r="CA6845" s="40"/>
      <c r="CB6845" s="94"/>
      <c r="CC6845" s="94"/>
      <c r="CD6845" s="94"/>
      <c r="CE6845" s="40"/>
      <c r="CF6845" s="73"/>
      <c r="CG6845" s="41"/>
      <c r="CH6845" s="41"/>
      <c r="CI6845" s="41"/>
      <c r="CJ6845" s="41"/>
      <c r="CK6845" s="41"/>
      <c r="CL6845" s="68"/>
      <c r="CM6845" s="41"/>
      <c r="CN6845" s="41"/>
      <c r="CO6845" s="39"/>
      <c r="CP6845" s="78"/>
    </row>
    <row r="6846" spans="1:94" s="38" customFormat="1" x14ac:dyDescent="0.25">
      <c r="A6846" s="38">
        <v>6843</v>
      </c>
      <c r="F6846" s="39"/>
      <c r="Q6846" s="39"/>
      <c r="R6846" s="40"/>
      <c r="S6846" s="40"/>
      <c r="T6846" s="39"/>
      <c r="AG6846" s="110"/>
      <c r="AH6846" s="94"/>
      <c r="AJ6846" s="97"/>
      <c r="AL6846" s="39"/>
      <c r="AP6846" s="39"/>
      <c r="AQ6846" s="77"/>
      <c r="AR6846" s="78"/>
      <c r="BB6846" s="79"/>
      <c r="BC6846" s="94"/>
      <c r="BE6846" s="97"/>
      <c r="BF6846" s="98"/>
      <c r="BG6846" s="40"/>
      <c r="BK6846" s="40"/>
      <c r="BL6846" s="79"/>
      <c r="BM6846" s="94"/>
      <c r="BO6846" s="97"/>
      <c r="BQ6846" s="40"/>
      <c r="BR6846" s="94"/>
      <c r="BS6846" s="94"/>
      <c r="BT6846" s="94"/>
      <c r="BU6846" s="40"/>
      <c r="BV6846" s="82"/>
      <c r="BW6846" s="94"/>
      <c r="BX6846" s="48"/>
      <c r="BY6846" s="97"/>
      <c r="BZ6846" s="48"/>
      <c r="CA6846" s="40"/>
      <c r="CB6846" s="94"/>
      <c r="CC6846" s="94"/>
      <c r="CD6846" s="94"/>
      <c r="CE6846" s="40"/>
      <c r="CF6846" s="73"/>
      <c r="CG6846" s="41"/>
      <c r="CH6846" s="41"/>
      <c r="CI6846" s="41"/>
      <c r="CJ6846" s="41"/>
      <c r="CK6846" s="41"/>
      <c r="CL6846" s="68"/>
      <c r="CM6846" s="41"/>
      <c r="CN6846" s="41"/>
      <c r="CO6846" s="39"/>
      <c r="CP6846" s="78"/>
    </row>
    <row r="6847" spans="1:94" s="38" customFormat="1" x14ac:dyDescent="0.25">
      <c r="A6847" s="38">
        <v>6844</v>
      </c>
      <c r="F6847" s="39"/>
      <c r="Q6847" s="39"/>
      <c r="R6847" s="40"/>
      <c r="S6847" s="40"/>
      <c r="T6847" s="39"/>
      <c r="AG6847" s="110"/>
      <c r="AH6847" s="94"/>
      <c r="AJ6847" s="97"/>
      <c r="AL6847" s="39"/>
      <c r="AP6847" s="39"/>
      <c r="AQ6847" s="77"/>
      <c r="AR6847" s="78"/>
      <c r="BB6847" s="79"/>
      <c r="BC6847" s="94"/>
      <c r="BE6847" s="97"/>
      <c r="BF6847" s="98"/>
      <c r="BG6847" s="40"/>
      <c r="BK6847" s="40"/>
      <c r="BL6847" s="79"/>
      <c r="BM6847" s="94"/>
      <c r="BO6847" s="97"/>
      <c r="BQ6847" s="40"/>
      <c r="BR6847" s="94"/>
      <c r="BS6847" s="94"/>
      <c r="BT6847" s="94"/>
      <c r="BU6847" s="40"/>
      <c r="BV6847" s="82"/>
      <c r="BW6847" s="94"/>
      <c r="BX6847" s="48"/>
      <c r="BY6847" s="97"/>
      <c r="BZ6847" s="48"/>
      <c r="CA6847" s="40"/>
      <c r="CB6847" s="94"/>
      <c r="CC6847" s="94"/>
      <c r="CD6847" s="94"/>
      <c r="CE6847" s="40"/>
      <c r="CF6847" s="73"/>
      <c r="CG6847" s="41"/>
      <c r="CH6847" s="41"/>
      <c r="CI6847" s="41"/>
      <c r="CJ6847" s="41"/>
      <c r="CK6847" s="41"/>
      <c r="CL6847" s="68"/>
      <c r="CM6847" s="41"/>
      <c r="CN6847" s="41"/>
      <c r="CO6847" s="39"/>
      <c r="CP6847" s="78"/>
    </row>
    <row r="6848" spans="1:94" s="38" customFormat="1" x14ac:dyDescent="0.25">
      <c r="A6848" s="38">
        <v>6845</v>
      </c>
      <c r="F6848" s="39"/>
      <c r="Q6848" s="39"/>
      <c r="R6848" s="40"/>
      <c r="S6848" s="40"/>
      <c r="T6848" s="39"/>
      <c r="AG6848" s="110"/>
      <c r="AH6848" s="94"/>
      <c r="AJ6848" s="97"/>
      <c r="AL6848" s="39"/>
      <c r="AP6848" s="39"/>
      <c r="AQ6848" s="77"/>
      <c r="AR6848" s="78"/>
      <c r="BB6848" s="79"/>
      <c r="BC6848" s="94"/>
      <c r="BE6848" s="97"/>
      <c r="BF6848" s="98"/>
      <c r="BG6848" s="40"/>
      <c r="BK6848" s="40"/>
      <c r="BL6848" s="79"/>
      <c r="BM6848" s="94"/>
      <c r="BO6848" s="97"/>
      <c r="BQ6848" s="40"/>
      <c r="BR6848" s="94"/>
      <c r="BS6848" s="94"/>
      <c r="BT6848" s="94"/>
      <c r="BU6848" s="40"/>
      <c r="BV6848" s="82"/>
      <c r="BW6848" s="94"/>
      <c r="BX6848" s="48"/>
      <c r="BY6848" s="97"/>
      <c r="BZ6848" s="48"/>
      <c r="CA6848" s="40"/>
      <c r="CB6848" s="94"/>
      <c r="CC6848" s="94"/>
      <c r="CD6848" s="94"/>
      <c r="CE6848" s="40"/>
      <c r="CF6848" s="73"/>
      <c r="CG6848" s="41"/>
      <c r="CH6848" s="41"/>
      <c r="CI6848" s="41"/>
      <c r="CJ6848" s="41"/>
      <c r="CK6848" s="41"/>
      <c r="CL6848" s="68"/>
      <c r="CM6848" s="41"/>
      <c r="CN6848" s="41"/>
      <c r="CO6848" s="39"/>
      <c r="CP6848" s="78"/>
    </row>
    <row r="6849" spans="1:94" s="38" customFormat="1" x14ac:dyDescent="0.25">
      <c r="A6849" s="38">
        <v>6846</v>
      </c>
      <c r="F6849" s="39"/>
      <c r="Q6849" s="39"/>
      <c r="R6849" s="40"/>
      <c r="S6849" s="40"/>
      <c r="T6849" s="39"/>
      <c r="AG6849" s="110"/>
      <c r="AH6849" s="94"/>
      <c r="AJ6849" s="97"/>
      <c r="AL6849" s="39"/>
      <c r="AP6849" s="39"/>
      <c r="AQ6849" s="77"/>
      <c r="AR6849" s="78"/>
      <c r="BB6849" s="79"/>
      <c r="BC6849" s="94"/>
      <c r="BE6849" s="97"/>
      <c r="BF6849" s="98"/>
      <c r="BG6849" s="40"/>
      <c r="BK6849" s="40"/>
      <c r="BL6849" s="79"/>
      <c r="BM6849" s="94"/>
      <c r="BO6849" s="97"/>
      <c r="BQ6849" s="40"/>
      <c r="BR6849" s="94"/>
      <c r="BS6849" s="94"/>
      <c r="BT6849" s="94"/>
      <c r="BU6849" s="40"/>
      <c r="BV6849" s="82"/>
      <c r="BW6849" s="94"/>
      <c r="BX6849" s="48"/>
      <c r="BY6849" s="97"/>
      <c r="BZ6849" s="48"/>
      <c r="CA6849" s="40"/>
      <c r="CB6849" s="94"/>
      <c r="CC6849" s="94"/>
      <c r="CD6849" s="94"/>
      <c r="CE6849" s="40"/>
      <c r="CF6849" s="73"/>
      <c r="CG6849" s="41"/>
      <c r="CH6849" s="41"/>
      <c r="CI6849" s="41"/>
      <c r="CJ6849" s="41"/>
      <c r="CK6849" s="41"/>
      <c r="CL6849" s="68"/>
      <c r="CM6849" s="41"/>
      <c r="CN6849" s="41"/>
      <c r="CO6849" s="39"/>
      <c r="CP6849" s="78"/>
    </row>
    <row r="6850" spans="1:94" s="38" customFormat="1" x14ac:dyDescent="0.25">
      <c r="A6850" s="38">
        <v>6847</v>
      </c>
      <c r="F6850" s="39"/>
      <c r="Q6850" s="39"/>
      <c r="R6850" s="40"/>
      <c r="S6850" s="40"/>
      <c r="T6850" s="39"/>
      <c r="AG6850" s="110"/>
      <c r="AH6850" s="94"/>
      <c r="AJ6850" s="97"/>
      <c r="AL6850" s="39"/>
      <c r="AP6850" s="39"/>
      <c r="AQ6850" s="77"/>
      <c r="AR6850" s="78"/>
      <c r="BB6850" s="79"/>
      <c r="BC6850" s="94"/>
      <c r="BE6850" s="97"/>
      <c r="BF6850" s="98"/>
      <c r="BG6850" s="40"/>
      <c r="BK6850" s="40"/>
      <c r="BL6850" s="79"/>
      <c r="BM6850" s="94"/>
      <c r="BO6850" s="97"/>
      <c r="BQ6850" s="40"/>
      <c r="BR6850" s="94"/>
      <c r="BS6850" s="94"/>
      <c r="BT6850" s="94"/>
      <c r="BU6850" s="40"/>
      <c r="BV6850" s="82"/>
      <c r="BW6850" s="94"/>
      <c r="BX6850" s="48"/>
      <c r="BY6850" s="97"/>
      <c r="BZ6850" s="48"/>
      <c r="CA6850" s="40"/>
      <c r="CB6850" s="94"/>
      <c r="CC6850" s="94"/>
      <c r="CD6850" s="94"/>
      <c r="CE6850" s="40"/>
      <c r="CF6850" s="73"/>
      <c r="CG6850" s="41"/>
      <c r="CH6850" s="41"/>
      <c r="CI6850" s="41"/>
      <c r="CJ6850" s="41"/>
      <c r="CK6850" s="41"/>
      <c r="CL6850" s="68"/>
      <c r="CM6850" s="41"/>
      <c r="CN6850" s="41"/>
      <c r="CO6850" s="39"/>
      <c r="CP6850" s="78"/>
    </row>
    <row r="6851" spans="1:94" s="38" customFormat="1" x14ac:dyDescent="0.25">
      <c r="A6851" s="38">
        <v>6848</v>
      </c>
      <c r="F6851" s="39"/>
      <c r="Q6851" s="39"/>
      <c r="R6851" s="40"/>
      <c r="S6851" s="40"/>
      <c r="T6851" s="39"/>
      <c r="AG6851" s="110"/>
      <c r="AH6851" s="94"/>
      <c r="AJ6851" s="97"/>
      <c r="AL6851" s="39"/>
      <c r="AP6851" s="39"/>
      <c r="AQ6851" s="77"/>
      <c r="AR6851" s="78"/>
      <c r="BB6851" s="79"/>
      <c r="BC6851" s="94"/>
      <c r="BE6851" s="97"/>
      <c r="BF6851" s="98"/>
      <c r="BG6851" s="40"/>
      <c r="BK6851" s="40"/>
      <c r="BL6851" s="79"/>
      <c r="BM6851" s="94"/>
      <c r="BO6851" s="97"/>
      <c r="BQ6851" s="40"/>
      <c r="BR6851" s="94"/>
      <c r="BS6851" s="94"/>
      <c r="BT6851" s="94"/>
      <c r="BU6851" s="40"/>
      <c r="BV6851" s="82"/>
      <c r="BW6851" s="94"/>
      <c r="BX6851" s="48"/>
      <c r="BY6851" s="97"/>
      <c r="BZ6851" s="48"/>
      <c r="CA6851" s="40"/>
      <c r="CB6851" s="94"/>
      <c r="CC6851" s="94"/>
      <c r="CD6851" s="94"/>
      <c r="CE6851" s="40"/>
      <c r="CF6851" s="73"/>
      <c r="CG6851" s="41"/>
      <c r="CH6851" s="41"/>
      <c r="CI6851" s="41"/>
      <c r="CJ6851" s="41"/>
      <c r="CK6851" s="41"/>
      <c r="CL6851" s="68"/>
      <c r="CM6851" s="41"/>
      <c r="CN6851" s="41"/>
      <c r="CO6851" s="39"/>
      <c r="CP6851" s="78"/>
    </row>
    <row r="6852" spans="1:94" s="38" customFormat="1" x14ac:dyDescent="0.25">
      <c r="A6852" s="38">
        <v>6849</v>
      </c>
      <c r="F6852" s="39"/>
      <c r="Q6852" s="39"/>
      <c r="R6852" s="40"/>
      <c r="S6852" s="40"/>
      <c r="T6852" s="39"/>
      <c r="AG6852" s="110"/>
      <c r="AH6852" s="94"/>
      <c r="AJ6852" s="97"/>
      <c r="AL6852" s="39"/>
      <c r="AP6852" s="39"/>
      <c r="AQ6852" s="77"/>
      <c r="AR6852" s="78"/>
      <c r="BB6852" s="79"/>
      <c r="BC6852" s="94"/>
      <c r="BE6852" s="97"/>
      <c r="BF6852" s="98"/>
      <c r="BG6852" s="40"/>
      <c r="BK6852" s="40"/>
      <c r="BL6852" s="79"/>
      <c r="BM6852" s="94"/>
      <c r="BO6852" s="97"/>
      <c r="BQ6852" s="40"/>
      <c r="BR6852" s="94"/>
      <c r="BS6852" s="94"/>
      <c r="BT6852" s="94"/>
      <c r="BU6852" s="40"/>
      <c r="BV6852" s="82"/>
      <c r="BW6852" s="94"/>
      <c r="BX6852" s="48"/>
      <c r="BY6852" s="97"/>
      <c r="BZ6852" s="48"/>
      <c r="CA6852" s="40"/>
      <c r="CB6852" s="94"/>
      <c r="CC6852" s="94"/>
      <c r="CD6852" s="94"/>
      <c r="CE6852" s="40"/>
      <c r="CF6852" s="73"/>
      <c r="CG6852" s="41"/>
      <c r="CH6852" s="41"/>
      <c r="CI6852" s="41"/>
      <c r="CJ6852" s="41"/>
      <c r="CK6852" s="41"/>
      <c r="CL6852" s="68"/>
      <c r="CM6852" s="41"/>
      <c r="CN6852" s="41"/>
      <c r="CO6852" s="39"/>
      <c r="CP6852" s="78"/>
    </row>
    <row r="6853" spans="1:94" s="38" customFormat="1" x14ac:dyDescent="0.25">
      <c r="A6853" s="38">
        <v>6850</v>
      </c>
      <c r="F6853" s="39"/>
      <c r="Q6853" s="39"/>
      <c r="R6853" s="40"/>
      <c r="S6853" s="40"/>
      <c r="T6853" s="39"/>
      <c r="AG6853" s="110"/>
      <c r="AH6853" s="94"/>
      <c r="AJ6853" s="97"/>
      <c r="AL6853" s="39"/>
      <c r="AP6853" s="39"/>
      <c r="AQ6853" s="77"/>
      <c r="AR6853" s="78"/>
      <c r="BB6853" s="79"/>
      <c r="BC6853" s="94"/>
      <c r="BE6853" s="97"/>
      <c r="BF6853" s="98"/>
      <c r="BG6853" s="40"/>
      <c r="BK6853" s="40"/>
      <c r="BL6853" s="79"/>
      <c r="BM6853" s="94"/>
      <c r="BO6853" s="97"/>
      <c r="BQ6853" s="40"/>
      <c r="BR6853" s="94"/>
      <c r="BS6853" s="94"/>
      <c r="BT6853" s="94"/>
      <c r="BU6853" s="40"/>
      <c r="BV6853" s="82"/>
      <c r="BW6853" s="94"/>
      <c r="BX6853" s="48"/>
      <c r="BY6853" s="97"/>
      <c r="BZ6853" s="48"/>
      <c r="CA6853" s="40"/>
      <c r="CB6853" s="94"/>
      <c r="CC6853" s="94"/>
      <c r="CD6853" s="94"/>
      <c r="CE6853" s="40"/>
      <c r="CF6853" s="73"/>
      <c r="CG6853" s="41"/>
      <c r="CH6853" s="41"/>
      <c r="CI6853" s="41"/>
      <c r="CJ6853" s="41"/>
      <c r="CK6853" s="41"/>
      <c r="CL6853" s="68"/>
      <c r="CM6853" s="41"/>
      <c r="CN6853" s="41"/>
      <c r="CO6853" s="39"/>
      <c r="CP6853" s="78"/>
    </row>
    <row r="6854" spans="1:94" s="38" customFormat="1" x14ac:dyDescent="0.25">
      <c r="A6854" s="38">
        <v>6851</v>
      </c>
      <c r="F6854" s="39"/>
      <c r="Q6854" s="39"/>
      <c r="R6854" s="40"/>
      <c r="S6854" s="40"/>
      <c r="T6854" s="39"/>
      <c r="AG6854" s="110"/>
      <c r="AH6854" s="94"/>
      <c r="AJ6854" s="97"/>
      <c r="AL6854" s="39"/>
      <c r="AP6854" s="39"/>
      <c r="AQ6854" s="77"/>
      <c r="AR6854" s="78"/>
      <c r="BB6854" s="79"/>
      <c r="BC6854" s="94"/>
      <c r="BE6854" s="97"/>
      <c r="BF6854" s="98"/>
      <c r="BG6854" s="40"/>
      <c r="BK6854" s="40"/>
      <c r="BL6854" s="79"/>
      <c r="BM6854" s="94"/>
      <c r="BO6854" s="97"/>
      <c r="BQ6854" s="40"/>
      <c r="BR6854" s="94"/>
      <c r="BS6854" s="94"/>
      <c r="BT6854" s="94"/>
      <c r="BU6854" s="40"/>
      <c r="BV6854" s="82"/>
      <c r="BW6854" s="94"/>
      <c r="BX6854" s="48"/>
      <c r="BY6854" s="97"/>
      <c r="BZ6854" s="48"/>
      <c r="CA6854" s="40"/>
      <c r="CB6854" s="94"/>
      <c r="CC6854" s="94"/>
      <c r="CD6854" s="94"/>
      <c r="CE6854" s="40"/>
      <c r="CF6854" s="73"/>
      <c r="CG6854" s="41"/>
      <c r="CH6854" s="41"/>
      <c r="CI6854" s="41"/>
      <c r="CJ6854" s="41"/>
      <c r="CK6854" s="41"/>
      <c r="CL6854" s="68"/>
      <c r="CM6854" s="41"/>
      <c r="CN6854" s="41"/>
      <c r="CO6854" s="39"/>
      <c r="CP6854" s="78"/>
    </row>
    <row r="6855" spans="1:94" s="38" customFormat="1" x14ac:dyDescent="0.25">
      <c r="A6855" s="38">
        <v>6852</v>
      </c>
      <c r="F6855" s="39"/>
      <c r="Q6855" s="39"/>
      <c r="R6855" s="40"/>
      <c r="S6855" s="40"/>
      <c r="T6855" s="39"/>
      <c r="AG6855" s="110"/>
      <c r="AH6855" s="94"/>
      <c r="AJ6855" s="97"/>
      <c r="AL6855" s="39"/>
      <c r="AP6855" s="39"/>
      <c r="AQ6855" s="77"/>
      <c r="AR6855" s="78"/>
      <c r="BB6855" s="79"/>
      <c r="BC6855" s="94"/>
      <c r="BE6855" s="97"/>
      <c r="BF6855" s="98"/>
      <c r="BG6855" s="40"/>
      <c r="BK6855" s="40"/>
      <c r="BL6855" s="79"/>
      <c r="BM6855" s="94"/>
      <c r="BO6855" s="97"/>
      <c r="BQ6855" s="40"/>
      <c r="BR6855" s="94"/>
      <c r="BS6855" s="94"/>
      <c r="BT6855" s="94"/>
      <c r="BU6855" s="40"/>
      <c r="BV6855" s="82"/>
      <c r="BW6855" s="94"/>
      <c r="BX6855" s="48"/>
      <c r="BY6855" s="97"/>
      <c r="BZ6855" s="48"/>
      <c r="CA6855" s="40"/>
      <c r="CB6855" s="94"/>
      <c r="CC6855" s="94"/>
      <c r="CD6855" s="94"/>
      <c r="CE6855" s="40"/>
      <c r="CF6855" s="73"/>
      <c r="CG6855" s="41"/>
      <c r="CH6855" s="41"/>
      <c r="CI6855" s="41"/>
      <c r="CJ6855" s="41"/>
      <c r="CK6855" s="41"/>
      <c r="CL6855" s="68"/>
      <c r="CM6855" s="41"/>
      <c r="CN6855" s="41"/>
      <c r="CO6855" s="39"/>
      <c r="CP6855" s="78"/>
    </row>
    <row r="6856" spans="1:94" s="38" customFormat="1" x14ac:dyDescent="0.25">
      <c r="A6856" s="38">
        <v>6853</v>
      </c>
      <c r="F6856" s="39"/>
      <c r="Q6856" s="39"/>
      <c r="R6856" s="40"/>
      <c r="S6856" s="40"/>
      <c r="T6856" s="39"/>
      <c r="AG6856" s="110"/>
      <c r="AH6856" s="94"/>
      <c r="AJ6856" s="97"/>
      <c r="AL6856" s="39"/>
      <c r="AP6856" s="39"/>
      <c r="AQ6856" s="77"/>
      <c r="AR6856" s="78"/>
      <c r="BB6856" s="79"/>
      <c r="BC6856" s="94"/>
      <c r="BE6856" s="97"/>
      <c r="BF6856" s="98"/>
      <c r="BG6856" s="40"/>
      <c r="BK6856" s="40"/>
      <c r="BL6856" s="79"/>
      <c r="BM6856" s="94"/>
      <c r="BO6856" s="97"/>
      <c r="BQ6856" s="40"/>
      <c r="BR6856" s="94"/>
      <c r="BS6856" s="94"/>
      <c r="BT6856" s="94"/>
      <c r="BU6856" s="40"/>
      <c r="BV6856" s="82"/>
      <c r="BW6856" s="94"/>
      <c r="BX6856" s="48"/>
      <c r="BY6856" s="97"/>
      <c r="BZ6856" s="48"/>
      <c r="CA6856" s="40"/>
      <c r="CB6856" s="94"/>
      <c r="CC6856" s="94"/>
      <c r="CD6856" s="94"/>
      <c r="CE6856" s="40"/>
      <c r="CF6856" s="73"/>
      <c r="CG6856" s="41"/>
      <c r="CH6856" s="41"/>
      <c r="CI6856" s="41"/>
      <c r="CJ6856" s="41"/>
      <c r="CK6856" s="41"/>
      <c r="CL6856" s="68"/>
      <c r="CM6856" s="41"/>
      <c r="CN6856" s="41"/>
      <c r="CO6856" s="39"/>
      <c r="CP6856" s="78"/>
    </row>
    <row r="6857" spans="1:94" s="38" customFormat="1" x14ac:dyDescent="0.25">
      <c r="A6857" s="38">
        <v>6854</v>
      </c>
      <c r="F6857" s="39"/>
      <c r="Q6857" s="39"/>
      <c r="R6857" s="40"/>
      <c r="S6857" s="40"/>
      <c r="T6857" s="39"/>
      <c r="AG6857" s="110"/>
      <c r="AH6857" s="94"/>
      <c r="AJ6857" s="97"/>
      <c r="AL6857" s="39"/>
      <c r="AP6857" s="39"/>
      <c r="AQ6857" s="77"/>
      <c r="AR6857" s="78"/>
      <c r="BB6857" s="79"/>
      <c r="BC6857" s="94"/>
      <c r="BE6857" s="97"/>
      <c r="BF6857" s="98"/>
      <c r="BG6857" s="40"/>
      <c r="BK6857" s="40"/>
      <c r="BL6857" s="79"/>
      <c r="BM6857" s="94"/>
      <c r="BO6857" s="97"/>
      <c r="BQ6857" s="40"/>
      <c r="BR6857" s="94"/>
      <c r="BS6857" s="94"/>
      <c r="BT6857" s="94"/>
      <c r="BU6857" s="40"/>
      <c r="BV6857" s="82"/>
      <c r="BW6857" s="94"/>
      <c r="BX6857" s="48"/>
      <c r="BY6857" s="97"/>
      <c r="BZ6857" s="48"/>
      <c r="CA6857" s="40"/>
      <c r="CB6857" s="94"/>
      <c r="CC6857" s="94"/>
      <c r="CD6857" s="94"/>
      <c r="CE6857" s="40"/>
      <c r="CF6857" s="73"/>
      <c r="CG6857" s="41"/>
      <c r="CH6857" s="41"/>
      <c r="CI6857" s="41"/>
      <c r="CJ6857" s="41"/>
      <c r="CK6857" s="41"/>
      <c r="CL6857" s="68"/>
      <c r="CM6857" s="41"/>
      <c r="CN6857" s="41"/>
      <c r="CO6857" s="39"/>
      <c r="CP6857" s="78"/>
    </row>
    <row r="6858" spans="1:94" s="38" customFormat="1" x14ac:dyDescent="0.25">
      <c r="A6858" s="38">
        <v>6855</v>
      </c>
      <c r="F6858" s="39"/>
      <c r="Q6858" s="39"/>
      <c r="R6858" s="40"/>
      <c r="S6858" s="40"/>
      <c r="T6858" s="39"/>
      <c r="AG6858" s="110"/>
      <c r="AH6858" s="94"/>
      <c r="AJ6858" s="97"/>
      <c r="AL6858" s="39"/>
      <c r="AP6858" s="39"/>
      <c r="AQ6858" s="77"/>
      <c r="AR6858" s="78"/>
      <c r="BB6858" s="79"/>
      <c r="BC6858" s="94"/>
      <c r="BE6858" s="97"/>
      <c r="BF6858" s="98"/>
      <c r="BG6858" s="40"/>
      <c r="BK6858" s="40"/>
      <c r="BL6858" s="79"/>
      <c r="BM6858" s="94"/>
      <c r="BO6858" s="97"/>
      <c r="BQ6858" s="40"/>
      <c r="BR6858" s="94"/>
      <c r="BS6858" s="94"/>
      <c r="BT6858" s="94"/>
      <c r="BU6858" s="40"/>
      <c r="BV6858" s="82"/>
      <c r="BW6858" s="94"/>
      <c r="BX6858" s="48"/>
      <c r="BY6858" s="97"/>
      <c r="BZ6858" s="48"/>
      <c r="CA6858" s="40"/>
      <c r="CB6858" s="94"/>
      <c r="CC6858" s="94"/>
      <c r="CD6858" s="94"/>
      <c r="CE6858" s="40"/>
      <c r="CF6858" s="73"/>
      <c r="CG6858" s="41"/>
      <c r="CH6858" s="41"/>
      <c r="CI6858" s="41"/>
      <c r="CJ6858" s="41"/>
      <c r="CK6858" s="41"/>
      <c r="CL6858" s="68"/>
      <c r="CM6858" s="41"/>
      <c r="CN6858" s="41"/>
      <c r="CO6858" s="39"/>
      <c r="CP6858" s="78"/>
    </row>
    <row r="6859" spans="1:94" s="38" customFormat="1" x14ac:dyDescent="0.25">
      <c r="A6859" s="38">
        <v>6856</v>
      </c>
      <c r="F6859" s="39"/>
      <c r="Q6859" s="39"/>
      <c r="R6859" s="40"/>
      <c r="S6859" s="40"/>
      <c r="T6859" s="39"/>
      <c r="AG6859" s="110"/>
      <c r="AH6859" s="94"/>
      <c r="AJ6859" s="97"/>
      <c r="AL6859" s="39"/>
      <c r="AP6859" s="39"/>
      <c r="AQ6859" s="77"/>
      <c r="AR6859" s="78"/>
      <c r="BB6859" s="79"/>
      <c r="BC6859" s="94"/>
      <c r="BE6859" s="97"/>
      <c r="BF6859" s="98"/>
      <c r="BG6859" s="40"/>
      <c r="BK6859" s="40"/>
      <c r="BL6859" s="79"/>
      <c r="BM6859" s="94"/>
      <c r="BO6859" s="97"/>
      <c r="BQ6859" s="40"/>
      <c r="BR6859" s="94"/>
      <c r="BS6859" s="94"/>
      <c r="BT6859" s="94"/>
      <c r="BU6859" s="40"/>
      <c r="BV6859" s="82"/>
      <c r="BW6859" s="94"/>
      <c r="BX6859" s="48"/>
      <c r="BY6859" s="97"/>
      <c r="BZ6859" s="48"/>
      <c r="CA6859" s="40"/>
      <c r="CB6859" s="94"/>
      <c r="CC6859" s="94"/>
      <c r="CD6859" s="94"/>
      <c r="CE6859" s="40"/>
      <c r="CF6859" s="73"/>
      <c r="CG6859" s="41"/>
      <c r="CH6859" s="41"/>
      <c r="CI6859" s="41"/>
      <c r="CJ6859" s="41"/>
      <c r="CK6859" s="41"/>
      <c r="CL6859" s="68"/>
      <c r="CM6859" s="41"/>
      <c r="CN6859" s="41"/>
      <c r="CO6859" s="39"/>
      <c r="CP6859" s="78"/>
    </row>
    <row r="6860" spans="1:94" s="38" customFormat="1" x14ac:dyDescent="0.25">
      <c r="A6860" s="38">
        <v>6857</v>
      </c>
      <c r="F6860" s="39"/>
      <c r="Q6860" s="39"/>
      <c r="R6860" s="40"/>
      <c r="S6860" s="40"/>
      <c r="T6860" s="39"/>
      <c r="AG6860" s="110"/>
      <c r="AH6860" s="94"/>
      <c r="AJ6860" s="97"/>
      <c r="AL6860" s="39"/>
      <c r="AP6860" s="39"/>
      <c r="AQ6860" s="77"/>
      <c r="AR6860" s="78"/>
      <c r="BB6860" s="79"/>
      <c r="BC6860" s="94"/>
      <c r="BE6860" s="97"/>
      <c r="BF6860" s="98"/>
      <c r="BG6860" s="40"/>
      <c r="BK6860" s="40"/>
      <c r="BL6860" s="79"/>
      <c r="BM6860" s="94"/>
      <c r="BO6860" s="97"/>
      <c r="BQ6860" s="40"/>
      <c r="BR6860" s="94"/>
      <c r="BS6860" s="94"/>
      <c r="BT6860" s="94"/>
      <c r="BU6860" s="40"/>
      <c r="BV6860" s="82"/>
      <c r="BW6860" s="94"/>
      <c r="BX6860" s="48"/>
      <c r="BY6860" s="97"/>
      <c r="BZ6860" s="48"/>
      <c r="CA6860" s="40"/>
      <c r="CB6860" s="94"/>
      <c r="CC6860" s="94"/>
      <c r="CD6860" s="94"/>
      <c r="CE6860" s="40"/>
      <c r="CF6860" s="73"/>
      <c r="CG6860" s="41"/>
      <c r="CH6860" s="41"/>
      <c r="CI6860" s="41"/>
      <c r="CJ6860" s="41"/>
      <c r="CK6860" s="41"/>
      <c r="CL6860" s="68"/>
      <c r="CM6860" s="41"/>
      <c r="CN6860" s="41"/>
      <c r="CO6860" s="39"/>
      <c r="CP6860" s="78"/>
    </row>
    <row r="6861" spans="1:94" s="38" customFormat="1" x14ac:dyDescent="0.25">
      <c r="A6861" s="38">
        <v>6858</v>
      </c>
      <c r="F6861" s="39"/>
      <c r="Q6861" s="39"/>
      <c r="R6861" s="40"/>
      <c r="S6861" s="40"/>
      <c r="T6861" s="39"/>
      <c r="AG6861" s="110"/>
      <c r="AH6861" s="94"/>
      <c r="AJ6861" s="97"/>
      <c r="AL6861" s="39"/>
      <c r="AP6861" s="39"/>
      <c r="AQ6861" s="77"/>
      <c r="AR6861" s="78"/>
      <c r="BB6861" s="79"/>
      <c r="BC6861" s="94"/>
      <c r="BE6861" s="97"/>
      <c r="BF6861" s="98"/>
      <c r="BG6861" s="40"/>
      <c r="BK6861" s="40"/>
      <c r="BL6861" s="79"/>
      <c r="BM6861" s="94"/>
      <c r="BO6861" s="97"/>
      <c r="BQ6861" s="40"/>
      <c r="BR6861" s="94"/>
      <c r="BS6861" s="94"/>
      <c r="BT6861" s="94"/>
      <c r="BU6861" s="40"/>
      <c r="BV6861" s="82"/>
      <c r="BW6861" s="94"/>
      <c r="BX6861" s="48"/>
      <c r="BY6861" s="97"/>
      <c r="BZ6861" s="48"/>
      <c r="CA6861" s="40"/>
      <c r="CB6861" s="94"/>
      <c r="CC6861" s="94"/>
      <c r="CD6861" s="94"/>
      <c r="CE6861" s="40"/>
      <c r="CF6861" s="73"/>
      <c r="CG6861" s="41"/>
      <c r="CH6861" s="41"/>
      <c r="CI6861" s="41"/>
      <c r="CJ6861" s="41"/>
      <c r="CK6861" s="41"/>
      <c r="CL6861" s="68"/>
      <c r="CM6861" s="41"/>
      <c r="CN6861" s="41"/>
      <c r="CO6861" s="39"/>
      <c r="CP6861" s="78"/>
    </row>
    <row r="6862" spans="1:94" s="38" customFormat="1" x14ac:dyDescent="0.25">
      <c r="A6862" s="38">
        <v>6859</v>
      </c>
      <c r="F6862" s="39"/>
      <c r="Q6862" s="39"/>
      <c r="R6862" s="40"/>
      <c r="S6862" s="40"/>
      <c r="T6862" s="39"/>
      <c r="AG6862" s="110"/>
      <c r="AH6862" s="94"/>
      <c r="AJ6862" s="97"/>
      <c r="AL6862" s="39"/>
      <c r="AP6862" s="39"/>
      <c r="AQ6862" s="77"/>
      <c r="AR6862" s="78"/>
      <c r="BB6862" s="79"/>
      <c r="BC6862" s="94"/>
      <c r="BE6862" s="97"/>
      <c r="BF6862" s="98"/>
      <c r="BG6862" s="40"/>
      <c r="BK6862" s="40"/>
      <c r="BL6862" s="79"/>
      <c r="BM6862" s="94"/>
      <c r="BO6862" s="97"/>
      <c r="BQ6862" s="40"/>
      <c r="BR6862" s="94"/>
      <c r="BS6862" s="94"/>
      <c r="BT6862" s="94"/>
      <c r="BU6862" s="40"/>
      <c r="BV6862" s="82"/>
      <c r="BW6862" s="94"/>
      <c r="BX6862" s="48"/>
      <c r="BY6862" s="97"/>
      <c r="BZ6862" s="48"/>
      <c r="CA6862" s="40"/>
      <c r="CB6862" s="94"/>
      <c r="CC6862" s="94"/>
      <c r="CD6862" s="94"/>
      <c r="CE6862" s="40"/>
      <c r="CF6862" s="73"/>
      <c r="CG6862" s="41"/>
      <c r="CH6862" s="41"/>
      <c r="CI6862" s="41"/>
      <c r="CJ6862" s="41"/>
      <c r="CK6862" s="41"/>
      <c r="CL6862" s="68"/>
      <c r="CM6862" s="41"/>
      <c r="CN6862" s="41"/>
      <c r="CO6862" s="39"/>
      <c r="CP6862" s="78"/>
    </row>
    <row r="6863" spans="1:94" s="38" customFormat="1" x14ac:dyDescent="0.25">
      <c r="A6863" s="38">
        <v>6860</v>
      </c>
      <c r="F6863" s="39"/>
      <c r="Q6863" s="39"/>
      <c r="R6863" s="40"/>
      <c r="S6863" s="40"/>
      <c r="T6863" s="39"/>
      <c r="AG6863" s="110"/>
      <c r="AH6863" s="94"/>
      <c r="AJ6863" s="97"/>
      <c r="AL6863" s="39"/>
      <c r="AP6863" s="39"/>
      <c r="AQ6863" s="77"/>
      <c r="AR6863" s="78"/>
      <c r="BB6863" s="79"/>
      <c r="BC6863" s="94"/>
      <c r="BE6863" s="97"/>
      <c r="BF6863" s="98"/>
      <c r="BG6863" s="40"/>
      <c r="BK6863" s="40"/>
      <c r="BL6863" s="79"/>
      <c r="BM6863" s="94"/>
      <c r="BO6863" s="97"/>
      <c r="BQ6863" s="40"/>
      <c r="BR6863" s="94"/>
      <c r="BS6863" s="94"/>
      <c r="BT6863" s="94"/>
      <c r="BU6863" s="40"/>
      <c r="BV6863" s="82"/>
      <c r="BW6863" s="94"/>
      <c r="BX6863" s="48"/>
      <c r="BY6863" s="97"/>
      <c r="BZ6863" s="48"/>
      <c r="CA6863" s="40"/>
      <c r="CB6863" s="94"/>
      <c r="CC6863" s="94"/>
      <c r="CD6863" s="94"/>
      <c r="CE6863" s="40"/>
      <c r="CF6863" s="73"/>
      <c r="CG6863" s="41"/>
      <c r="CH6863" s="41"/>
      <c r="CI6863" s="41"/>
      <c r="CJ6863" s="41"/>
      <c r="CK6863" s="41"/>
      <c r="CL6863" s="68"/>
      <c r="CM6863" s="41"/>
      <c r="CN6863" s="41"/>
      <c r="CO6863" s="39"/>
      <c r="CP6863" s="78"/>
    </row>
    <row r="6864" spans="1:94" s="38" customFormat="1" x14ac:dyDescent="0.25">
      <c r="A6864" s="38">
        <v>6861</v>
      </c>
      <c r="F6864" s="39"/>
      <c r="Q6864" s="39"/>
      <c r="R6864" s="40"/>
      <c r="S6864" s="40"/>
      <c r="T6864" s="39"/>
      <c r="AG6864" s="110"/>
      <c r="AH6864" s="94"/>
      <c r="AJ6864" s="97"/>
      <c r="AL6864" s="39"/>
      <c r="AP6864" s="39"/>
      <c r="AQ6864" s="77"/>
      <c r="AR6864" s="78"/>
      <c r="BB6864" s="79"/>
      <c r="BC6864" s="94"/>
      <c r="BE6864" s="97"/>
      <c r="BF6864" s="98"/>
      <c r="BG6864" s="40"/>
      <c r="BK6864" s="40"/>
      <c r="BL6864" s="79"/>
      <c r="BM6864" s="94"/>
      <c r="BO6864" s="97"/>
      <c r="BQ6864" s="40"/>
      <c r="BR6864" s="94"/>
      <c r="BS6864" s="94"/>
      <c r="BT6864" s="94"/>
      <c r="BU6864" s="40"/>
      <c r="BV6864" s="82"/>
      <c r="BW6864" s="94"/>
      <c r="BX6864" s="48"/>
      <c r="BY6864" s="97"/>
      <c r="BZ6864" s="48"/>
      <c r="CA6864" s="40"/>
      <c r="CB6864" s="94"/>
      <c r="CC6864" s="94"/>
      <c r="CD6864" s="94"/>
      <c r="CE6864" s="40"/>
      <c r="CF6864" s="73"/>
      <c r="CG6864" s="41"/>
      <c r="CH6864" s="41"/>
      <c r="CI6864" s="41"/>
      <c r="CJ6864" s="41"/>
      <c r="CK6864" s="41"/>
      <c r="CL6864" s="68"/>
      <c r="CM6864" s="41"/>
      <c r="CN6864" s="41"/>
      <c r="CO6864" s="39"/>
      <c r="CP6864" s="78"/>
    </row>
    <row r="6865" spans="1:94" s="38" customFormat="1" x14ac:dyDescent="0.25">
      <c r="A6865" s="38">
        <v>6862</v>
      </c>
      <c r="F6865" s="39"/>
      <c r="Q6865" s="39"/>
      <c r="R6865" s="40"/>
      <c r="S6865" s="40"/>
      <c r="T6865" s="39"/>
      <c r="AG6865" s="110"/>
      <c r="AH6865" s="94"/>
      <c r="AJ6865" s="97"/>
      <c r="AL6865" s="39"/>
      <c r="AP6865" s="39"/>
      <c r="AQ6865" s="77"/>
      <c r="AR6865" s="78"/>
      <c r="BB6865" s="79"/>
      <c r="BC6865" s="94"/>
      <c r="BE6865" s="97"/>
      <c r="BF6865" s="98"/>
      <c r="BG6865" s="40"/>
      <c r="BK6865" s="40"/>
      <c r="BL6865" s="79"/>
      <c r="BM6865" s="94"/>
      <c r="BO6865" s="97"/>
      <c r="BQ6865" s="40"/>
      <c r="BR6865" s="94"/>
      <c r="BS6865" s="94"/>
      <c r="BT6865" s="94"/>
      <c r="BU6865" s="40"/>
      <c r="BV6865" s="82"/>
      <c r="BW6865" s="94"/>
      <c r="BX6865" s="48"/>
      <c r="BY6865" s="97"/>
      <c r="BZ6865" s="48"/>
      <c r="CA6865" s="40"/>
      <c r="CB6865" s="94"/>
      <c r="CC6865" s="94"/>
      <c r="CD6865" s="94"/>
      <c r="CE6865" s="40"/>
      <c r="CF6865" s="73"/>
      <c r="CG6865" s="41"/>
      <c r="CH6865" s="41"/>
      <c r="CI6865" s="41"/>
      <c r="CJ6865" s="41"/>
      <c r="CK6865" s="41"/>
      <c r="CL6865" s="68"/>
      <c r="CM6865" s="41"/>
      <c r="CN6865" s="41"/>
      <c r="CO6865" s="39"/>
      <c r="CP6865" s="78"/>
    </row>
    <row r="6866" spans="1:94" s="38" customFormat="1" x14ac:dyDescent="0.25">
      <c r="A6866" s="38">
        <v>6863</v>
      </c>
      <c r="F6866" s="39"/>
      <c r="Q6866" s="39"/>
      <c r="R6866" s="40"/>
      <c r="S6866" s="40"/>
      <c r="T6866" s="39"/>
      <c r="AG6866" s="110"/>
      <c r="AH6866" s="94"/>
      <c r="AJ6866" s="97"/>
      <c r="AL6866" s="39"/>
      <c r="AP6866" s="39"/>
      <c r="AQ6866" s="77"/>
      <c r="AR6866" s="78"/>
      <c r="BB6866" s="79"/>
      <c r="BC6866" s="94"/>
      <c r="BE6866" s="97"/>
      <c r="BF6866" s="98"/>
      <c r="BG6866" s="40"/>
      <c r="BK6866" s="40"/>
      <c r="BL6866" s="79"/>
      <c r="BM6866" s="94"/>
      <c r="BO6866" s="97"/>
      <c r="BQ6866" s="40"/>
      <c r="BR6866" s="94"/>
      <c r="BS6866" s="94"/>
      <c r="BT6866" s="94"/>
      <c r="BU6866" s="40"/>
      <c r="BV6866" s="82"/>
      <c r="BW6866" s="94"/>
      <c r="BX6866" s="48"/>
      <c r="BY6866" s="97"/>
      <c r="BZ6866" s="48"/>
      <c r="CA6866" s="40"/>
      <c r="CB6866" s="94"/>
      <c r="CC6866" s="94"/>
      <c r="CD6866" s="94"/>
      <c r="CE6866" s="40"/>
      <c r="CF6866" s="73"/>
      <c r="CG6866" s="41"/>
      <c r="CH6866" s="41"/>
      <c r="CI6866" s="41"/>
      <c r="CJ6866" s="41"/>
      <c r="CK6866" s="41"/>
      <c r="CL6866" s="68"/>
      <c r="CM6866" s="41"/>
      <c r="CN6866" s="41"/>
      <c r="CO6866" s="39"/>
      <c r="CP6866" s="78"/>
    </row>
    <row r="6867" spans="1:94" s="38" customFormat="1" x14ac:dyDescent="0.25">
      <c r="A6867" s="38">
        <v>6864</v>
      </c>
      <c r="F6867" s="39"/>
      <c r="Q6867" s="39"/>
      <c r="R6867" s="40"/>
      <c r="S6867" s="40"/>
      <c r="T6867" s="39"/>
      <c r="AG6867" s="110"/>
      <c r="AH6867" s="94"/>
      <c r="AJ6867" s="97"/>
      <c r="AL6867" s="39"/>
      <c r="AP6867" s="39"/>
      <c r="AQ6867" s="77"/>
      <c r="AR6867" s="78"/>
      <c r="BB6867" s="79"/>
      <c r="BC6867" s="94"/>
      <c r="BE6867" s="97"/>
      <c r="BF6867" s="98"/>
      <c r="BG6867" s="40"/>
      <c r="BK6867" s="40"/>
      <c r="BL6867" s="79"/>
      <c r="BM6867" s="94"/>
      <c r="BO6867" s="97"/>
      <c r="BQ6867" s="40"/>
      <c r="BR6867" s="94"/>
      <c r="BS6867" s="94"/>
      <c r="BT6867" s="94"/>
      <c r="BU6867" s="40"/>
      <c r="BV6867" s="82"/>
      <c r="BW6867" s="94"/>
      <c r="BX6867" s="48"/>
      <c r="BY6867" s="97"/>
      <c r="BZ6867" s="48"/>
      <c r="CA6867" s="40"/>
      <c r="CB6867" s="94"/>
      <c r="CC6867" s="94"/>
      <c r="CD6867" s="94"/>
      <c r="CE6867" s="40"/>
      <c r="CF6867" s="73"/>
      <c r="CG6867" s="41"/>
      <c r="CH6867" s="41"/>
      <c r="CI6867" s="41"/>
      <c r="CJ6867" s="41"/>
      <c r="CK6867" s="41"/>
      <c r="CL6867" s="68"/>
      <c r="CM6867" s="41"/>
      <c r="CN6867" s="41"/>
      <c r="CO6867" s="39"/>
      <c r="CP6867" s="78"/>
    </row>
    <row r="6868" spans="1:94" s="38" customFormat="1" x14ac:dyDescent="0.25">
      <c r="A6868" s="38">
        <v>6865</v>
      </c>
      <c r="F6868" s="39"/>
      <c r="Q6868" s="39"/>
      <c r="R6868" s="40"/>
      <c r="S6868" s="40"/>
      <c r="T6868" s="39"/>
      <c r="AG6868" s="110"/>
      <c r="AH6868" s="94"/>
      <c r="AJ6868" s="97"/>
      <c r="AL6868" s="39"/>
      <c r="AP6868" s="39"/>
      <c r="AQ6868" s="77"/>
      <c r="AR6868" s="78"/>
      <c r="BB6868" s="79"/>
      <c r="BC6868" s="94"/>
      <c r="BE6868" s="97"/>
      <c r="BF6868" s="98"/>
      <c r="BG6868" s="40"/>
      <c r="BK6868" s="40"/>
      <c r="BL6868" s="79"/>
      <c r="BM6868" s="94"/>
      <c r="BO6868" s="97"/>
      <c r="BQ6868" s="40"/>
      <c r="BR6868" s="94"/>
      <c r="BS6868" s="94"/>
      <c r="BT6868" s="94"/>
      <c r="BU6868" s="40"/>
      <c r="BV6868" s="82"/>
      <c r="BW6868" s="94"/>
      <c r="BX6868" s="48"/>
      <c r="BY6868" s="97"/>
      <c r="BZ6868" s="48"/>
      <c r="CA6868" s="40"/>
      <c r="CB6868" s="94"/>
      <c r="CC6868" s="94"/>
      <c r="CD6868" s="94"/>
      <c r="CE6868" s="40"/>
      <c r="CF6868" s="73"/>
      <c r="CG6868" s="41"/>
      <c r="CH6868" s="41"/>
      <c r="CI6868" s="41"/>
      <c r="CJ6868" s="41"/>
      <c r="CK6868" s="41"/>
      <c r="CL6868" s="68"/>
      <c r="CM6868" s="41"/>
      <c r="CN6868" s="41"/>
      <c r="CO6868" s="39"/>
      <c r="CP6868" s="78"/>
    </row>
    <row r="6869" spans="1:94" s="38" customFormat="1" x14ac:dyDescent="0.25">
      <c r="A6869" s="38">
        <v>6866</v>
      </c>
      <c r="F6869" s="39"/>
      <c r="Q6869" s="39"/>
      <c r="R6869" s="40"/>
      <c r="S6869" s="40"/>
      <c r="T6869" s="39"/>
      <c r="AG6869" s="110"/>
      <c r="AH6869" s="94"/>
      <c r="AJ6869" s="97"/>
      <c r="AL6869" s="39"/>
      <c r="AP6869" s="39"/>
      <c r="AQ6869" s="77"/>
      <c r="AR6869" s="78"/>
      <c r="BB6869" s="79"/>
      <c r="BC6869" s="94"/>
      <c r="BE6869" s="97"/>
      <c r="BF6869" s="98"/>
      <c r="BG6869" s="40"/>
      <c r="BK6869" s="40"/>
      <c r="BL6869" s="79"/>
      <c r="BM6869" s="94"/>
      <c r="BO6869" s="97"/>
      <c r="BQ6869" s="40"/>
      <c r="BR6869" s="94"/>
      <c r="BS6869" s="94"/>
      <c r="BT6869" s="94"/>
      <c r="BU6869" s="40"/>
      <c r="BV6869" s="82"/>
      <c r="BW6869" s="94"/>
      <c r="BX6869" s="48"/>
      <c r="BY6869" s="97"/>
      <c r="BZ6869" s="48"/>
      <c r="CA6869" s="40"/>
      <c r="CB6869" s="94"/>
      <c r="CC6869" s="94"/>
      <c r="CD6869" s="94"/>
      <c r="CE6869" s="40"/>
      <c r="CF6869" s="73"/>
      <c r="CG6869" s="41"/>
      <c r="CH6869" s="41"/>
      <c r="CI6869" s="41"/>
      <c r="CJ6869" s="41"/>
      <c r="CK6869" s="41"/>
      <c r="CL6869" s="68"/>
      <c r="CM6869" s="41"/>
      <c r="CN6869" s="41"/>
      <c r="CO6869" s="39"/>
      <c r="CP6869" s="78"/>
    </row>
    <row r="6870" spans="1:94" s="38" customFormat="1" x14ac:dyDescent="0.25">
      <c r="A6870" s="38">
        <v>6867</v>
      </c>
      <c r="F6870" s="39"/>
      <c r="Q6870" s="39"/>
      <c r="R6870" s="40"/>
      <c r="S6870" s="40"/>
      <c r="T6870" s="39"/>
      <c r="AG6870" s="110"/>
      <c r="AH6870" s="94"/>
      <c r="AJ6870" s="97"/>
      <c r="AL6870" s="39"/>
      <c r="AP6870" s="39"/>
      <c r="AQ6870" s="77"/>
      <c r="AR6870" s="78"/>
      <c r="BB6870" s="79"/>
      <c r="BC6870" s="94"/>
      <c r="BE6870" s="97"/>
      <c r="BF6870" s="98"/>
      <c r="BG6870" s="40"/>
      <c r="BK6870" s="40"/>
      <c r="BL6870" s="79"/>
      <c r="BM6870" s="94"/>
      <c r="BO6870" s="97"/>
      <c r="BQ6870" s="40"/>
      <c r="BR6870" s="94"/>
      <c r="BS6870" s="94"/>
      <c r="BT6870" s="94"/>
      <c r="BU6870" s="40"/>
      <c r="BV6870" s="82"/>
      <c r="BW6870" s="94"/>
      <c r="BX6870" s="48"/>
      <c r="BY6870" s="97"/>
      <c r="BZ6870" s="48"/>
      <c r="CA6870" s="40"/>
      <c r="CB6870" s="94"/>
      <c r="CC6870" s="94"/>
      <c r="CD6870" s="94"/>
      <c r="CE6870" s="40"/>
      <c r="CF6870" s="73"/>
      <c r="CG6870" s="41"/>
      <c r="CH6870" s="41"/>
      <c r="CI6870" s="41"/>
      <c r="CJ6870" s="41"/>
      <c r="CK6870" s="41"/>
      <c r="CL6870" s="68"/>
      <c r="CM6870" s="41"/>
      <c r="CN6870" s="41"/>
      <c r="CO6870" s="39"/>
      <c r="CP6870" s="78"/>
    </row>
    <row r="6871" spans="1:94" s="38" customFormat="1" x14ac:dyDescent="0.25">
      <c r="A6871" s="38">
        <v>6868</v>
      </c>
      <c r="F6871" s="39"/>
      <c r="Q6871" s="39"/>
      <c r="R6871" s="40"/>
      <c r="S6871" s="40"/>
      <c r="T6871" s="39"/>
      <c r="AG6871" s="110"/>
      <c r="AH6871" s="94"/>
      <c r="AJ6871" s="97"/>
      <c r="AL6871" s="39"/>
      <c r="AP6871" s="39"/>
      <c r="AQ6871" s="77"/>
      <c r="AR6871" s="78"/>
      <c r="BB6871" s="79"/>
      <c r="BC6871" s="94"/>
      <c r="BE6871" s="97"/>
      <c r="BF6871" s="98"/>
      <c r="BG6871" s="40"/>
      <c r="BK6871" s="40"/>
      <c r="BL6871" s="79"/>
      <c r="BM6871" s="94"/>
      <c r="BO6871" s="97"/>
      <c r="BQ6871" s="40"/>
      <c r="BR6871" s="94"/>
      <c r="BS6871" s="94"/>
      <c r="BT6871" s="94"/>
      <c r="BU6871" s="40"/>
      <c r="BV6871" s="82"/>
      <c r="BW6871" s="94"/>
      <c r="BX6871" s="48"/>
      <c r="BY6871" s="97"/>
      <c r="BZ6871" s="48"/>
      <c r="CA6871" s="40"/>
      <c r="CB6871" s="94"/>
      <c r="CC6871" s="94"/>
      <c r="CD6871" s="94"/>
      <c r="CE6871" s="40"/>
      <c r="CF6871" s="73"/>
      <c r="CG6871" s="41"/>
      <c r="CH6871" s="41"/>
      <c r="CI6871" s="41"/>
      <c r="CJ6871" s="41"/>
      <c r="CK6871" s="41"/>
      <c r="CL6871" s="68"/>
      <c r="CM6871" s="41"/>
      <c r="CN6871" s="41"/>
      <c r="CO6871" s="39"/>
      <c r="CP6871" s="78"/>
    </row>
    <row r="6872" spans="1:94" s="38" customFormat="1" x14ac:dyDescent="0.25">
      <c r="A6872" s="38">
        <v>6869</v>
      </c>
      <c r="F6872" s="39"/>
      <c r="Q6872" s="39"/>
      <c r="R6872" s="40"/>
      <c r="S6872" s="40"/>
      <c r="T6872" s="39"/>
      <c r="AG6872" s="110"/>
      <c r="AH6872" s="94"/>
      <c r="AJ6872" s="97"/>
      <c r="AL6872" s="39"/>
      <c r="AP6872" s="39"/>
      <c r="AQ6872" s="77"/>
      <c r="AR6872" s="78"/>
      <c r="BB6872" s="79"/>
      <c r="BC6872" s="94"/>
      <c r="BE6872" s="97"/>
      <c r="BF6872" s="98"/>
      <c r="BG6872" s="40"/>
      <c r="BK6872" s="40"/>
      <c r="BL6872" s="79"/>
      <c r="BM6872" s="94"/>
      <c r="BO6872" s="97"/>
      <c r="BQ6872" s="40"/>
      <c r="BR6872" s="94"/>
      <c r="BS6872" s="94"/>
      <c r="BT6872" s="94"/>
      <c r="BU6872" s="40"/>
      <c r="BV6872" s="82"/>
      <c r="BW6872" s="94"/>
      <c r="BX6872" s="48"/>
      <c r="BY6872" s="97"/>
      <c r="BZ6872" s="48"/>
      <c r="CA6872" s="40"/>
      <c r="CB6872" s="94"/>
      <c r="CC6872" s="94"/>
      <c r="CD6872" s="94"/>
      <c r="CE6872" s="40"/>
      <c r="CF6872" s="73"/>
      <c r="CG6872" s="41"/>
      <c r="CH6872" s="41"/>
      <c r="CI6872" s="41"/>
      <c r="CJ6872" s="41"/>
      <c r="CK6872" s="41"/>
      <c r="CL6872" s="68"/>
      <c r="CM6872" s="41"/>
      <c r="CN6872" s="41"/>
      <c r="CO6872" s="39"/>
      <c r="CP6872" s="78"/>
    </row>
    <row r="6873" spans="1:94" s="38" customFormat="1" x14ac:dyDescent="0.25">
      <c r="A6873" s="38">
        <v>6870</v>
      </c>
      <c r="F6873" s="39"/>
      <c r="Q6873" s="39"/>
      <c r="R6873" s="40"/>
      <c r="S6873" s="40"/>
      <c r="T6873" s="39"/>
      <c r="AG6873" s="110"/>
      <c r="AH6873" s="94"/>
      <c r="AJ6873" s="97"/>
      <c r="AL6873" s="39"/>
      <c r="AP6873" s="39"/>
      <c r="AQ6873" s="77"/>
      <c r="AR6873" s="78"/>
      <c r="BB6873" s="79"/>
      <c r="BC6873" s="94"/>
      <c r="BE6873" s="97"/>
      <c r="BF6873" s="98"/>
      <c r="BG6873" s="40"/>
      <c r="BK6873" s="40"/>
      <c r="BL6873" s="79"/>
      <c r="BM6873" s="94"/>
      <c r="BO6873" s="97"/>
      <c r="BQ6873" s="40"/>
      <c r="BR6873" s="94"/>
      <c r="BS6873" s="94"/>
      <c r="BT6873" s="94"/>
      <c r="BU6873" s="40"/>
      <c r="BV6873" s="82"/>
      <c r="BW6873" s="94"/>
      <c r="BX6873" s="48"/>
      <c r="BY6873" s="97"/>
      <c r="BZ6873" s="48"/>
      <c r="CA6873" s="40"/>
      <c r="CB6873" s="94"/>
      <c r="CC6873" s="94"/>
      <c r="CD6873" s="94"/>
      <c r="CE6873" s="40"/>
      <c r="CF6873" s="73"/>
      <c r="CG6873" s="41"/>
      <c r="CH6873" s="41"/>
      <c r="CI6873" s="41"/>
      <c r="CJ6873" s="41"/>
      <c r="CK6873" s="41"/>
      <c r="CL6873" s="68"/>
      <c r="CM6873" s="41"/>
      <c r="CN6873" s="41"/>
      <c r="CO6873" s="39"/>
      <c r="CP6873" s="78"/>
    </row>
    <row r="6874" spans="1:94" s="38" customFormat="1" x14ac:dyDescent="0.25">
      <c r="A6874" s="38">
        <v>6871</v>
      </c>
      <c r="F6874" s="39"/>
      <c r="Q6874" s="39"/>
      <c r="R6874" s="40"/>
      <c r="S6874" s="40"/>
      <c r="T6874" s="39"/>
      <c r="AG6874" s="110"/>
      <c r="AH6874" s="94"/>
      <c r="AJ6874" s="97"/>
      <c r="AL6874" s="39"/>
      <c r="AP6874" s="39"/>
      <c r="AQ6874" s="77"/>
      <c r="AR6874" s="78"/>
      <c r="BB6874" s="79"/>
      <c r="BC6874" s="94"/>
      <c r="BE6874" s="97"/>
      <c r="BF6874" s="98"/>
      <c r="BG6874" s="40"/>
      <c r="BK6874" s="40"/>
      <c r="BL6874" s="79"/>
      <c r="BM6874" s="94"/>
      <c r="BO6874" s="97"/>
      <c r="BQ6874" s="40"/>
      <c r="BR6874" s="94"/>
      <c r="BS6874" s="94"/>
      <c r="BT6874" s="94"/>
      <c r="BU6874" s="40"/>
      <c r="BV6874" s="82"/>
      <c r="BW6874" s="94"/>
      <c r="BX6874" s="48"/>
      <c r="BY6874" s="97"/>
      <c r="BZ6874" s="48"/>
      <c r="CA6874" s="40"/>
      <c r="CB6874" s="94"/>
      <c r="CC6874" s="94"/>
      <c r="CD6874" s="94"/>
      <c r="CE6874" s="40"/>
      <c r="CF6874" s="73"/>
      <c r="CG6874" s="41"/>
      <c r="CH6874" s="41"/>
      <c r="CI6874" s="41"/>
      <c r="CJ6874" s="41"/>
      <c r="CK6874" s="41"/>
      <c r="CL6874" s="68"/>
      <c r="CM6874" s="41"/>
      <c r="CN6874" s="41"/>
      <c r="CO6874" s="39"/>
      <c r="CP6874" s="78"/>
    </row>
    <row r="6875" spans="1:94" s="38" customFormat="1" x14ac:dyDescent="0.25">
      <c r="A6875" s="38">
        <v>6872</v>
      </c>
      <c r="F6875" s="39"/>
      <c r="Q6875" s="39"/>
      <c r="R6875" s="40"/>
      <c r="S6875" s="40"/>
      <c r="T6875" s="39"/>
      <c r="AG6875" s="110"/>
      <c r="AH6875" s="94"/>
      <c r="AJ6875" s="97"/>
      <c r="AL6875" s="39"/>
      <c r="AP6875" s="39"/>
      <c r="AQ6875" s="77"/>
      <c r="AR6875" s="78"/>
      <c r="BB6875" s="79"/>
      <c r="BC6875" s="94"/>
      <c r="BE6875" s="97"/>
      <c r="BF6875" s="98"/>
      <c r="BG6875" s="40"/>
      <c r="BK6875" s="40"/>
      <c r="BL6875" s="79"/>
      <c r="BM6875" s="94"/>
      <c r="BO6875" s="97"/>
      <c r="BQ6875" s="40"/>
      <c r="BR6875" s="94"/>
      <c r="BS6875" s="94"/>
      <c r="BT6875" s="94"/>
      <c r="BU6875" s="40"/>
      <c r="BV6875" s="82"/>
      <c r="BW6875" s="94"/>
      <c r="BX6875" s="48"/>
      <c r="BY6875" s="97"/>
      <c r="BZ6875" s="48"/>
      <c r="CA6875" s="40"/>
      <c r="CB6875" s="94"/>
      <c r="CC6875" s="94"/>
      <c r="CD6875" s="94"/>
      <c r="CE6875" s="40"/>
      <c r="CF6875" s="73"/>
      <c r="CG6875" s="41"/>
      <c r="CH6875" s="41"/>
      <c r="CI6875" s="41"/>
      <c r="CJ6875" s="41"/>
      <c r="CK6875" s="41"/>
      <c r="CL6875" s="68"/>
      <c r="CM6875" s="41"/>
      <c r="CN6875" s="41"/>
      <c r="CO6875" s="39"/>
      <c r="CP6875" s="78"/>
    </row>
    <row r="6876" spans="1:94" s="38" customFormat="1" x14ac:dyDescent="0.25">
      <c r="A6876" s="38">
        <v>6873</v>
      </c>
      <c r="F6876" s="39"/>
      <c r="Q6876" s="39"/>
      <c r="R6876" s="40"/>
      <c r="S6876" s="40"/>
      <c r="T6876" s="39"/>
      <c r="AG6876" s="110"/>
      <c r="AH6876" s="94"/>
      <c r="AJ6876" s="97"/>
      <c r="AL6876" s="39"/>
      <c r="AP6876" s="39"/>
      <c r="AQ6876" s="77"/>
      <c r="AR6876" s="78"/>
      <c r="BB6876" s="79"/>
      <c r="BC6876" s="94"/>
      <c r="BE6876" s="97"/>
      <c r="BF6876" s="98"/>
      <c r="BG6876" s="40"/>
      <c r="BK6876" s="40"/>
      <c r="BL6876" s="79"/>
      <c r="BM6876" s="94"/>
      <c r="BO6876" s="97"/>
      <c r="BQ6876" s="40"/>
      <c r="BR6876" s="94"/>
      <c r="BS6876" s="94"/>
      <c r="BT6876" s="94"/>
      <c r="BU6876" s="40"/>
      <c r="BV6876" s="82"/>
      <c r="BW6876" s="94"/>
      <c r="BX6876" s="48"/>
      <c r="BY6876" s="97"/>
      <c r="BZ6876" s="48"/>
      <c r="CA6876" s="40"/>
      <c r="CB6876" s="94"/>
      <c r="CC6876" s="94"/>
      <c r="CD6876" s="94"/>
      <c r="CE6876" s="40"/>
      <c r="CF6876" s="73"/>
      <c r="CG6876" s="41"/>
      <c r="CH6876" s="41"/>
      <c r="CI6876" s="41"/>
      <c r="CJ6876" s="41"/>
      <c r="CK6876" s="41"/>
      <c r="CL6876" s="68"/>
      <c r="CM6876" s="41"/>
      <c r="CN6876" s="41"/>
      <c r="CO6876" s="39"/>
      <c r="CP6876" s="78"/>
    </row>
    <row r="6877" spans="1:94" s="38" customFormat="1" x14ac:dyDescent="0.25">
      <c r="A6877" s="38">
        <v>6874</v>
      </c>
      <c r="F6877" s="39"/>
      <c r="Q6877" s="39"/>
      <c r="R6877" s="40"/>
      <c r="S6877" s="40"/>
      <c r="T6877" s="39"/>
      <c r="AG6877" s="110"/>
      <c r="AH6877" s="94"/>
      <c r="AJ6877" s="97"/>
      <c r="AL6877" s="39"/>
      <c r="AP6877" s="39"/>
      <c r="AQ6877" s="77"/>
      <c r="AR6877" s="78"/>
      <c r="BB6877" s="79"/>
      <c r="BC6877" s="94"/>
      <c r="BE6877" s="97"/>
      <c r="BF6877" s="98"/>
      <c r="BG6877" s="40"/>
      <c r="BK6877" s="40"/>
      <c r="BL6877" s="79"/>
      <c r="BM6877" s="94"/>
      <c r="BO6877" s="97"/>
      <c r="BQ6877" s="40"/>
      <c r="BR6877" s="94"/>
      <c r="BS6877" s="94"/>
      <c r="BT6877" s="94"/>
      <c r="BU6877" s="40"/>
      <c r="BV6877" s="82"/>
      <c r="BW6877" s="94"/>
      <c r="BX6877" s="48"/>
      <c r="BY6877" s="97"/>
      <c r="BZ6877" s="48"/>
      <c r="CA6877" s="40"/>
      <c r="CB6877" s="94"/>
      <c r="CC6877" s="94"/>
      <c r="CD6877" s="94"/>
      <c r="CE6877" s="40"/>
      <c r="CF6877" s="73"/>
      <c r="CG6877" s="41"/>
      <c r="CH6877" s="41"/>
      <c r="CI6877" s="41"/>
      <c r="CJ6877" s="41"/>
      <c r="CK6877" s="41"/>
      <c r="CL6877" s="68"/>
      <c r="CM6877" s="41"/>
      <c r="CN6877" s="41"/>
      <c r="CO6877" s="39"/>
      <c r="CP6877" s="78"/>
    </row>
    <row r="6878" spans="1:94" s="38" customFormat="1" x14ac:dyDescent="0.25">
      <c r="A6878" s="38">
        <v>6875</v>
      </c>
      <c r="F6878" s="39"/>
      <c r="Q6878" s="39"/>
      <c r="R6878" s="40"/>
      <c r="S6878" s="40"/>
      <c r="T6878" s="39"/>
      <c r="AG6878" s="110"/>
      <c r="AH6878" s="94"/>
      <c r="AJ6878" s="97"/>
      <c r="AL6878" s="39"/>
      <c r="AP6878" s="39"/>
      <c r="AQ6878" s="77"/>
      <c r="AR6878" s="78"/>
      <c r="BB6878" s="79"/>
      <c r="BC6878" s="94"/>
      <c r="BE6878" s="97"/>
      <c r="BF6878" s="98"/>
      <c r="BG6878" s="40"/>
      <c r="BK6878" s="40"/>
      <c r="BL6878" s="79"/>
      <c r="BM6878" s="94"/>
      <c r="BO6878" s="97"/>
      <c r="BQ6878" s="40"/>
      <c r="BR6878" s="94"/>
      <c r="BS6878" s="94"/>
      <c r="BT6878" s="94"/>
      <c r="BU6878" s="40"/>
      <c r="BV6878" s="82"/>
      <c r="BW6878" s="94"/>
      <c r="BX6878" s="48"/>
      <c r="BY6878" s="97"/>
      <c r="BZ6878" s="48"/>
      <c r="CA6878" s="40"/>
      <c r="CB6878" s="94"/>
      <c r="CC6878" s="94"/>
      <c r="CD6878" s="94"/>
      <c r="CE6878" s="40"/>
      <c r="CF6878" s="73"/>
      <c r="CG6878" s="41"/>
      <c r="CH6878" s="41"/>
      <c r="CI6878" s="41"/>
      <c r="CJ6878" s="41"/>
      <c r="CK6878" s="41"/>
      <c r="CL6878" s="68"/>
      <c r="CM6878" s="41"/>
      <c r="CN6878" s="41"/>
      <c r="CO6878" s="39"/>
      <c r="CP6878" s="78"/>
    </row>
    <row r="6879" spans="1:94" s="38" customFormat="1" x14ac:dyDescent="0.25">
      <c r="A6879" s="38">
        <v>6876</v>
      </c>
      <c r="F6879" s="39"/>
      <c r="Q6879" s="39"/>
      <c r="R6879" s="40"/>
      <c r="S6879" s="40"/>
      <c r="T6879" s="39"/>
      <c r="AG6879" s="110"/>
      <c r="AH6879" s="94"/>
      <c r="AJ6879" s="97"/>
      <c r="AL6879" s="39"/>
      <c r="AP6879" s="39"/>
      <c r="AQ6879" s="77"/>
      <c r="AR6879" s="78"/>
      <c r="BB6879" s="79"/>
      <c r="BC6879" s="94"/>
      <c r="BE6879" s="97"/>
      <c r="BF6879" s="98"/>
      <c r="BG6879" s="40"/>
      <c r="BK6879" s="40"/>
      <c r="BL6879" s="79"/>
      <c r="BM6879" s="94"/>
      <c r="BO6879" s="97"/>
      <c r="BQ6879" s="40"/>
      <c r="BR6879" s="94"/>
      <c r="BS6879" s="94"/>
      <c r="BT6879" s="94"/>
      <c r="BU6879" s="40"/>
      <c r="BV6879" s="82"/>
      <c r="BW6879" s="94"/>
      <c r="BX6879" s="48"/>
      <c r="BY6879" s="97"/>
      <c r="BZ6879" s="48"/>
      <c r="CA6879" s="40"/>
      <c r="CB6879" s="94"/>
      <c r="CC6879" s="94"/>
      <c r="CD6879" s="94"/>
      <c r="CE6879" s="40"/>
      <c r="CF6879" s="73"/>
      <c r="CG6879" s="41"/>
      <c r="CH6879" s="41"/>
      <c r="CI6879" s="41"/>
      <c r="CJ6879" s="41"/>
      <c r="CK6879" s="41"/>
      <c r="CL6879" s="68"/>
      <c r="CM6879" s="41"/>
      <c r="CN6879" s="41"/>
      <c r="CO6879" s="39"/>
      <c r="CP6879" s="78"/>
    </row>
    <row r="6880" spans="1:94" s="38" customFormat="1" x14ac:dyDescent="0.25">
      <c r="A6880" s="38">
        <v>6877</v>
      </c>
      <c r="F6880" s="39"/>
      <c r="Q6880" s="39"/>
      <c r="R6880" s="40"/>
      <c r="S6880" s="40"/>
      <c r="T6880" s="39"/>
      <c r="AG6880" s="110"/>
      <c r="AH6880" s="94"/>
      <c r="AJ6880" s="97"/>
      <c r="AL6880" s="39"/>
      <c r="AP6880" s="39"/>
      <c r="AQ6880" s="77"/>
      <c r="AR6880" s="78"/>
      <c r="BB6880" s="79"/>
      <c r="BC6880" s="94"/>
      <c r="BE6880" s="97"/>
      <c r="BF6880" s="98"/>
      <c r="BG6880" s="40"/>
      <c r="BK6880" s="40"/>
      <c r="BL6880" s="79"/>
      <c r="BM6880" s="94"/>
      <c r="BO6880" s="97"/>
      <c r="BQ6880" s="40"/>
      <c r="BR6880" s="94"/>
      <c r="BS6880" s="94"/>
      <c r="BT6880" s="94"/>
      <c r="BU6880" s="40"/>
      <c r="BV6880" s="82"/>
      <c r="BW6880" s="94"/>
      <c r="BX6880" s="48"/>
      <c r="BY6880" s="97"/>
      <c r="BZ6880" s="48"/>
      <c r="CA6880" s="40"/>
      <c r="CB6880" s="94"/>
      <c r="CC6880" s="94"/>
      <c r="CD6880" s="94"/>
      <c r="CE6880" s="40"/>
      <c r="CF6880" s="73"/>
      <c r="CG6880" s="41"/>
      <c r="CH6880" s="41"/>
      <c r="CI6880" s="41"/>
      <c r="CJ6880" s="41"/>
      <c r="CK6880" s="41"/>
      <c r="CL6880" s="68"/>
      <c r="CM6880" s="41"/>
      <c r="CN6880" s="41"/>
      <c r="CO6880" s="39"/>
      <c r="CP6880" s="78"/>
    </row>
    <row r="6881" spans="1:94" s="38" customFormat="1" x14ac:dyDescent="0.25">
      <c r="A6881" s="38">
        <v>6878</v>
      </c>
      <c r="F6881" s="39"/>
      <c r="Q6881" s="39"/>
      <c r="R6881" s="40"/>
      <c r="S6881" s="40"/>
      <c r="T6881" s="39"/>
      <c r="AG6881" s="110"/>
      <c r="AH6881" s="94"/>
      <c r="AJ6881" s="97"/>
      <c r="AL6881" s="39"/>
      <c r="AP6881" s="39"/>
      <c r="AQ6881" s="77"/>
      <c r="AR6881" s="78"/>
      <c r="BB6881" s="79"/>
      <c r="BC6881" s="94"/>
      <c r="BE6881" s="97"/>
      <c r="BF6881" s="98"/>
      <c r="BG6881" s="40"/>
      <c r="BK6881" s="40"/>
      <c r="BL6881" s="79"/>
      <c r="BM6881" s="94"/>
      <c r="BO6881" s="97"/>
      <c r="BQ6881" s="40"/>
      <c r="BR6881" s="94"/>
      <c r="BS6881" s="94"/>
      <c r="BT6881" s="94"/>
      <c r="BU6881" s="40"/>
      <c r="BV6881" s="82"/>
      <c r="BW6881" s="94"/>
      <c r="BX6881" s="48"/>
      <c r="BY6881" s="97"/>
      <c r="BZ6881" s="48"/>
      <c r="CA6881" s="40"/>
      <c r="CB6881" s="94"/>
      <c r="CC6881" s="94"/>
      <c r="CD6881" s="94"/>
      <c r="CE6881" s="40"/>
      <c r="CF6881" s="73"/>
      <c r="CG6881" s="41"/>
      <c r="CH6881" s="41"/>
      <c r="CI6881" s="41"/>
      <c r="CJ6881" s="41"/>
      <c r="CK6881" s="41"/>
      <c r="CL6881" s="68"/>
      <c r="CM6881" s="41"/>
      <c r="CN6881" s="41"/>
      <c r="CO6881" s="39"/>
      <c r="CP6881" s="78"/>
    </row>
    <row r="6882" spans="1:94" s="38" customFormat="1" x14ac:dyDescent="0.25">
      <c r="A6882" s="38">
        <v>6879</v>
      </c>
      <c r="F6882" s="39"/>
      <c r="Q6882" s="39"/>
      <c r="R6882" s="40"/>
      <c r="S6882" s="40"/>
      <c r="T6882" s="39"/>
      <c r="AG6882" s="110"/>
      <c r="AH6882" s="94"/>
      <c r="AJ6882" s="97"/>
      <c r="AL6882" s="39"/>
      <c r="AP6882" s="39"/>
      <c r="AQ6882" s="77"/>
      <c r="AR6882" s="78"/>
      <c r="BB6882" s="79"/>
      <c r="BC6882" s="94"/>
      <c r="BE6882" s="97"/>
      <c r="BF6882" s="98"/>
      <c r="BG6882" s="40"/>
      <c r="BK6882" s="40"/>
      <c r="BL6882" s="79"/>
      <c r="BM6882" s="94"/>
      <c r="BO6882" s="97"/>
      <c r="BQ6882" s="40"/>
      <c r="BR6882" s="94"/>
      <c r="BS6882" s="94"/>
      <c r="BT6882" s="94"/>
      <c r="BU6882" s="40"/>
      <c r="BV6882" s="82"/>
      <c r="BW6882" s="94"/>
      <c r="BX6882" s="48"/>
      <c r="BY6882" s="97"/>
      <c r="BZ6882" s="48"/>
      <c r="CA6882" s="40"/>
      <c r="CB6882" s="94"/>
      <c r="CC6882" s="94"/>
      <c r="CD6882" s="94"/>
      <c r="CE6882" s="40"/>
      <c r="CF6882" s="73"/>
      <c r="CG6882" s="41"/>
      <c r="CH6882" s="41"/>
      <c r="CI6882" s="41"/>
      <c r="CJ6882" s="41"/>
      <c r="CK6882" s="41"/>
      <c r="CL6882" s="68"/>
      <c r="CM6882" s="41"/>
      <c r="CN6882" s="41"/>
      <c r="CO6882" s="39"/>
      <c r="CP6882" s="78"/>
    </row>
    <row r="6883" spans="1:94" s="38" customFormat="1" x14ac:dyDescent="0.25">
      <c r="A6883" s="38">
        <v>6880</v>
      </c>
      <c r="F6883" s="39"/>
      <c r="Q6883" s="39"/>
      <c r="R6883" s="40"/>
      <c r="S6883" s="40"/>
      <c r="T6883" s="39"/>
      <c r="AG6883" s="110"/>
      <c r="AH6883" s="94"/>
      <c r="AJ6883" s="97"/>
      <c r="AL6883" s="39"/>
      <c r="AP6883" s="39"/>
      <c r="AQ6883" s="77"/>
      <c r="AR6883" s="78"/>
      <c r="BB6883" s="79"/>
      <c r="BC6883" s="94"/>
      <c r="BE6883" s="97"/>
      <c r="BF6883" s="98"/>
      <c r="BG6883" s="40"/>
      <c r="BK6883" s="40"/>
      <c r="BL6883" s="79"/>
      <c r="BM6883" s="94"/>
      <c r="BO6883" s="97"/>
      <c r="BQ6883" s="40"/>
      <c r="BR6883" s="94"/>
      <c r="BS6883" s="94"/>
      <c r="BT6883" s="94"/>
      <c r="BU6883" s="40"/>
      <c r="BV6883" s="82"/>
      <c r="BW6883" s="94"/>
      <c r="BX6883" s="48"/>
      <c r="BY6883" s="97"/>
      <c r="BZ6883" s="48"/>
      <c r="CA6883" s="40"/>
      <c r="CB6883" s="94"/>
      <c r="CC6883" s="94"/>
      <c r="CD6883" s="94"/>
      <c r="CE6883" s="40"/>
      <c r="CF6883" s="73"/>
      <c r="CG6883" s="41"/>
      <c r="CH6883" s="41"/>
      <c r="CI6883" s="41"/>
      <c r="CJ6883" s="41"/>
      <c r="CK6883" s="41"/>
      <c r="CL6883" s="68"/>
      <c r="CM6883" s="41"/>
      <c r="CN6883" s="41"/>
      <c r="CO6883" s="39"/>
      <c r="CP6883" s="78"/>
    </row>
    <row r="6884" spans="1:94" s="38" customFormat="1" x14ac:dyDescent="0.25">
      <c r="A6884" s="38">
        <v>6881</v>
      </c>
      <c r="F6884" s="39"/>
      <c r="Q6884" s="39"/>
      <c r="R6884" s="40"/>
      <c r="S6884" s="40"/>
      <c r="T6884" s="39"/>
      <c r="AG6884" s="110"/>
      <c r="AH6884" s="94"/>
      <c r="AJ6884" s="97"/>
      <c r="AL6884" s="39"/>
      <c r="AP6884" s="39"/>
      <c r="AQ6884" s="77"/>
      <c r="AR6884" s="78"/>
      <c r="BB6884" s="79"/>
      <c r="BC6884" s="94"/>
      <c r="BE6884" s="97"/>
      <c r="BF6884" s="98"/>
      <c r="BG6884" s="40"/>
      <c r="BK6884" s="40"/>
      <c r="BL6884" s="79"/>
      <c r="BM6884" s="94"/>
      <c r="BO6884" s="97"/>
      <c r="BQ6884" s="40"/>
      <c r="BR6884" s="94"/>
      <c r="BS6884" s="94"/>
      <c r="BT6884" s="94"/>
      <c r="BU6884" s="40"/>
      <c r="BV6884" s="82"/>
      <c r="BW6884" s="94"/>
      <c r="BX6884" s="48"/>
      <c r="BY6884" s="97"/>
      <c r="BZ6884" s="48"/>
      <c r="CA6884" s="40"/>
      <c r="CB6884" s="94"/>
      <c r="CC6884" s="94"/>
      <c r="CD6884" s="94"/>
      <c r="CE6884" s="40"/>
      <c r="CF6884" s="73"/>
      <c r="CG6884" s="41"/>
      <c r="CH6884" s="41"/>
      <c r="CI6884" s="41"/>
      <c r="CJ6884" s="41"/>
      <c r="CK6884" s="41"/>
      <c r="CL6884" s="68"/>
      <c r="CM6884" s="41"/>
      <c r="CN6884" s="41"/>
      <c r="CO6884" s="39"/>
      <c r="CP6884" s="78"/>
    </row>
    <row r="6885" spans="1:94" s="38" customFormat="1" x14ac:dyDescent="0.25">
      <c r="A6885" s="38">
        <v>6882</v>
      </c>
      <c r="F6885" s="39"/>
      <c r="Q6885" s="39"/>
      <c r="R6885" s="40"/>
      <c r="S6885" s="40"/>
      <c r="T6885" s="39"/>
      <c r="AG6885" s="110"/>
      <c r="AH6885" s="94"/>
      <c r="AJ6885" s="97"/>
      <c r="AL6885" s="39"/>
      <c r="AP6885" s="39"/>
      <c r="AQ6885" s="77"/>
      <c r="AR6885" s="78"/>
      <c r="BB6885" s="79"/>
      <c r="BC6885" s="94"/>
      <c r="BE6885" s="97"/>
      <c r="BF6885" s="98"/>
      <c r="BG6885" s="40"/>
      <c r="BK6885" s="40"/>
      <c r="BL6885" s="79"/>
      <c r="BM6885" s="94"/>
      <c r="BO6885" s="97"/>
      <c r="BQ6885" s="40"/>
      <c r="BR6885" s="94"/>
      <c r="BS6885" s="94"/>
      <c r="BT6885" s="94"/>
      <c r="BU6885" s="40"/>
      <c r="BV6885" s="82"/>
      <c r="BW6885" s="94"/>
      <c r="BX6885" s="48"/>
      <c r="BY6885" s="97"/>
      <c r="BZ6885" s="48"/>
      <c r="CA6885" s="40"/>
      <c r="CB6885" s="94"/>
      <c r="CC6885" s="94"/>
      <c r="CD6885" s="94"/>
      <c r="CE6885" s="40"/>
      <c r="CF6885" s="73"/>
      <c r="CG6885" s="41"/>
      <c r="CH6885" s="41"/>
      <c r="CI6885" s="41"/>
      <c r="CJ6885" s="41"/>
      <c r="CK6885" s="41"/>
      <c r="CL6885" s="68"/>
      <c r="CM6885" s="41"/>
      <c r="CN6885" s="41"/>
      <c r="CO6885" s="39"/>
      <c r="CP6885" s="78"/>
    </row>
    <row r="6886" spans="1:94" s="38" customFormat="1" x14ac:dyDescent="0.25">
      <c r="A6886" s="38">
        <v>6883</v>
      </c>
      <c r="F6886" s="39"/>
      <c r="Q6886" s="39"/>
      <c r="R6886" s="40"/>
      <c r="S6886" s="40"/>
      <c r="T6886" s="39"/>
      <c r="AG6886" s="110"/>
      <c r="AH6886" s="94"/>
      <c r="AJ6886" s="97"/>
      <c r="AL6886" s="39"/>
      <c r="AP6886" s="39"/>
      <c r="AQ6886" s="77"/>
      <c r="AR6886" s="78"/>
      <c r="BB6886" s="79"/>
      <c r="BC6886" s="94"/>
      <c r="BE6886" s="97"/>
      <c r="BF6886" s="98"/>
      <c r="BG6886" s="40"/>
      <c r="BK6886" s="40"/>
      <c r="BL6886" s="79"/>
      <c r="BM6886" s="94"/>
      <c r="BO6886" s="97"/>
      <c r="BQ6886" s="40"/>
      <c r="BR6886" s="94"/>
      <c r="BS6886" s="94"/>
      <c r="BT6886" s="94"/>
      <c r="BU6886" s="40"/>
      <c r="BV6886" s="82"/>
      <c r="BW6886" s="94"/>
      <c r="BX6886" s="48"/>
      <c r="BY6886" s="97"/>
      <c r="BZ6886" s="48"/>
      <c r="CA6886" s="40"/>
      <c r="CB6886" s="94"/>
      <c r="CC6886" s="94"/>
      <c r="CD6886" s="94"/>
      <c r="CE6886" s="40"/>
      <c r="CF6886" s="73"/>
      <c r="CG6886" s="41"/>
      <c r="CH6886" s="41"/>
      <c r="CI6886" s="41"/>
      <c r="CJ6886" s="41"/>
      <c r="CK6886" s="41"/>
      <c r="CL6886" s="68"/>
      <c r="CM6886" s="41"/>
      <c r="CN6886" s="41"/>
      <c r="CO6886" s="39"/>
      <c r="CP6886" s="78"/>
    </row>
    <row r="6887" spans="1:94" s="38" customFormat="1" x14ac:dyDescent="0.25">
      <c r="A6887" s="38">
        <v>6884</v>
      </c>
      <c r="F6887" s="39"/>
      <c r="Q6887" s="39"/>
      <c r="R6887" s="40"/>
      <c r="S6887" s="40"/>
      <c r="T6887" s="39"/>
      <c r="AG6887" s="110"/>
      <c r="AH6887" s="94"/>
      <c r="AJ6887" s="97"/>
      <c r="AL6887" s="39"/>
      <c r="AP6887" s="39"/>
      <c r="AQ6887" s="77"/>
      <c r="AR6887" s="78"/>
      <c r="BB6887" s="79"/>
      <c r="BC6887" s="94"/>
      <c r="BE6887" s="97"/>
      <c r="BF6887" s="98"/>
      <c r="BG6887" s="40"/>
      <c r="BK6887" s="40"/>
      <c r="BL6887" s="79"/>
      <c r="BM6887" s="94"/>
      <c r="BO6887" s="97"/>
      <c r="BQ6887" s="40"/>
      <c r="BR6887" s="94"/>
      <c r="BS6887" s="94"/>
      <c r="BT6887" s="94"/>
      <c r="BU6887" s="40"/>
      <c r="BV6887" s="82"/>
      <c r="BW6887" s="94"/>
      <c r="BX6887" s="48"/>
      <c r="BY6887" s="97"/>
      <c r="BZ6887" s="48"/>
      <c r="CA6887" s="40"/>
      <c r="CB6887" s="94"/>
      <c r="CC6887" s="94"/>
      <c r="CD6887" s="94"/>
      <c r="CE6887" s="40"/>
      <c r="CF6887" s="73"/>
      <c r="CG6887" s="41"/>
      <c r="CH6887" s="41"/>
      <c r="CI6887" s="41"/>
      <c r="CJ6887" s="41"/>
      <c r="CK6887" s="41"/>
      <c r="CL6887" s="68"/>
      <c r="CM6887" s="41"/>
      <c r="CN6887" s="41"/>
      <c r="CO6887" s="39"/>
      <c r="CP6887" s="78"/>
    </row>
    <row r="6888" spans="1:94" s="38" customFormat="1" x14ac:dyDescent="0.25">
      <c r="A6888" s="38">
        <v>6885</v>
      </c>
      <c r="F6888" s="39"/>
      <c r="Q6888" s="39"/>
      <c r="R6888" s="40"/>
      <c r="S6888" s="40"/>
      <c r="T6888" s="39"/>
      <c r="AG6888" s="110"/>
      <c r="AH6888" s="94"/>
      <c r="AJ6888" s="97"/>
      <c r="AL6888" s="39"/>
      <c r="AP6888" s="39"/>
      <c r="AQ6888" s="77"/>
      <c r="AR6888" s="78"/>
      <c r="BB6888" s="79"/>
      <c r="BC6888" s="94"/>
      <c r="BE6888" s="97"/>
      <c r="BF6888" s="98"/>
      <c r="BG6888" s="40"/>
      <c r="BK6888" s="40"/>
      <c r="BL6888" s="79"/>
      <c r="BM6888" s="94"/>
      <c r="BO6888" s="97"/>
      <c r="BQ6888" s="40"/>
      <c r="BR6888" s="94"/>
      <c r="BS6888" s="94"/>
      <c r="BT6888" s="94"/>
      <c r="BU6888" s="40"/>
      <c r="BV6888" s="82"/>
      <c r="BW6888" s="94"/>
      <c r="BX6888" s="48"/>
      <c r="BY6888" s="97"/>
      <c r="BZ6888" s="48"/>
      <c r="CA6888" s="40"/>
      <c r="CB6888" s="94"/>
      <c r="CC6888" s="94"/>
      <c r="CD6888" s="94"/>
      <c r="CE6888" s="40"/>
      <c r="CF6888" s="73"/>
      <c r="CG6888" s="41"/>
      <c r="CH6888" s="41"/>
      <c r="CI6888" s="41"/>
      <c r="CJ6888" s="41"/>
      <c r="CK6888" s="41"/>
      <c r="CL6888" s="68"/>
      <c r="CM6888" s="41"/>
      <c r="CN6888" s="41"/>
      <c r="CO6888" s="39"/>
      <c r="CP6888" s="78"/>
    </row>
    <row r="6889" spans="1:94" s="38" customFormat="1" x14ac:dyDescent="0.25">
      <c r="A6889" s="38">
        <v>6886</v>
      </c>
      <c r="F6889" s="39"/>
      <c r="Q6889" s="39"/>
      <c r="R6889" s="40"/>
      <c r="S6889" s="40"/>
      <c r="T6889" s="39"/>
      <c r="AG6889" s="110"/>
      <c r="AH6889" s="94"/>
      <c r="AJ6889" s="97"/>
      <c r="AL6889" s="39"/>
      <c r="AP6889" s="39"/>
      <c r="AQ6889" s="77"/>
      <c r="AR6889" s="78"/>
      <c r="BB6889" s="79"/>
      <c r="BC6889" s="94"/>
      <c r="BE6889" s="97"/>
      <c r="BF6889" s="98"/>
      <c r="BG6889" s="40"/>
      <c r="BK6889" s="40"/>
      <c r="BL6889" s="79"/>
      <c r="BM6889" s="94"/>
      <c r="BO6889" s="97"/>
      <c r="BQ6889" s="40"/>
      <c r="BR6889" s="94"/>
      <c r="BS6889" s="94"/>
      <c r="BT6889" s="94"/>
      <c r="BU6889" s="40"/>
      <c r="BV6889" s="82"/>
      <c r="BW6889" s="94"/>
      <c r="BX6889" s="48"/>
      <c r="BY6889" s="97"/>
      <c r="BZ6889" s="48"/>
      <c r="CA6889" s="40"/>
      <c r="CB6889" s="94"/>
      <c r="CC6889" s="94"/>
      <c r="CD6889" s="94"/>
      <c r="CE6889" s="40"/>
      <c r="CF6889" s="73"/>
      <c r="CG6889" s="41"/>
      <c r="CH6889" s="41"/>
      <c r="CI6889" s="41"/>
      <c r="CJ6889" s="41"/>
      <c r="CK6889" s="41"/>
      <c r="CL6889" s="68"/>
      <c r="CM6889" s="41"/>
      <c r="CN6889" s="41"/>
      <c r="CO6889" s="39"/>
      <c r="CP6889" s="78"/>
    </row>
    <row r="6890" spans="1:94" s="38" customFormat="1" x14ac:dyDescent="0.25">
      <c r="A6890" s="38">
        <v>6887</v>
      </c>
      <c r="F6890" s="39"/>
      <c r="Q6890" s="39"/>
      <c r="R6890" s="40"/>
      <c r="S6890" s="40"/>
      <c r="T6890" s="39"/>
      <c r="AG6890" s="110"/>
      <c r="AH6890" s="94"/>
      <c r="AJ6890" s="97"/>
      <c r="AL6890" s="39"/>
      <c r="AP6890" s="39"/>
      <c r="AQ6890" s="77"/>
      <c r="AR6890" s="78"/>
      <c r="BB6890" s="79"/>
      <c r="BC6890" s="94"/>
      <c r="BE6890" s="97"/>
      <c r="BF6890" s="98"/>
      <c r="BG6890" s="40"/>
      <c r="BK6890" s="40"/>
      <c r="BL6890" s="79"/>
      <c r="BM6890" s="94"/>
      <c r="BO6890" s="97"/>
      <c r="BQ6890" s="40"/>
      <c r="BR6890" s="94"/>
      <c r="BS6890" s="94"/>
      <c r="BT6890" s="94"/>
      <c r="BU6890" s="40"/>
      <c r="BV6890" s="82"/>
      <c r="BW6890" s="94"/>
      <c r="BX6890" s="48"/>
      <c r="BY6890" s="97"/>
      <c r="BZ6890" s="48"/>
      <c r="CA6890" s="40"/>
      <c r="CB6890" s="94"/>
      <c r="CC6890" s="94"/>
      <c r="CD6890" s="94"/>
      <c r="CE6890" s="40"/>
      <c r="CF6890" s="73"/>
      <c r="CG6890" s="41"/>
      <c r="CH6890" s="41"/>
      <c r="CI6890" s="41"/>
      <c r="CJ6890" s="41"/>
      <c r="CK6890" s="41"/>
      <c r="CL6890" s="68"/>
      <c r="CM6890" s="41"/>
      <c r="CN6890" s="41"/>
      <c r="CO6890" s="39"/>
      <c r="CP6890" s="78"/>
    </row>
    <row r="6891" spans="1:94" s="38" customFormat="1" x14ac:dyDescent="0.25">
      <c r="A6891" s="38">
        <v>6888</v>
      </c>
      <c r="F6891" s="39"/>
      <c r="Q6891" s="39"/>
      <c r="R6891" s="40"/>
      <c r="S6891" s="40"/>
      <c r="T6891" s="39"/>
      <c r="AG6891" s="110"/>
      <c r="AH6891" s="94"/>
      <c r="AJ6891" s="97"/>
      <c r="AL6891" s="39"/>
      <c r="AP6891" s="39"/>
      <c r="AQ6891" s="77"/>
      <c r="AR6891" s="78"/>
      <c r="BB6891" s="79"/>
      <c r="BC6891" s="94"/>
      <c r="BE6891" s="97"/>
      <c r="BF6891" s="98"/>
      <c r="BG6891" s="40"/>
      <c r="BK6891" s="40"/>
      <c r="BL6891" s="79"/>
      <c r="BM6891" s="94"/>
      <c r="BO6891" s="97"/>
      <c r="BQ6891" s="40"/>
      <c r="BR6891" s="94"/>
      <c r="BS6891" s="94"/>
      <c r="BT6891" s="94"/>
      <c r="BU6891" s="40"/>
      <c r="BV6891" s="82"/>
      <c r="BW6891" s="94"/>
      <c r="BX6891" s="48"/>
      <c r="BY6891" s="97"/>
      <c r="BZ6891" s="48"/>
      <c r="CA6891" s="40"/>
      <c r="CB6891" s="94"/>
      <c r="CC6891" s="94"/>
      <c r="CD6891" s="94"/>
      <c r="CE6891" s="40"/>
      <c r="CF6891" s="73"/>
      <c r="CG6891" s="41"/>
      <c r="CH6891" s="41"/>
      <c r="CI6891" s="41"/>
      <c r="CJ6891" s="41"/>
      <c r="CK6891" s="41"/>
      <c r="CL6891" s="68"/>
      <c r="CM6891" s="41"/>
      <c r="CN6891" s="41"/>
      <c r="CO6891" s="39"/>
      <c r="CP6891" s="78"/>
    </row>
    <row r="6892" spans="1:94" s="38" customFormat="1" x14ac:dyDescent="0.25">
      <c r="A6892" s="38">
        <v>6889</v>
      </c>
      <c r="F6892" s="39"/>
      <c r="Q6892" s="39"/>
      <c r="R6892" s="40"/>
      <c r="S6892" s="40"/>
      <c r="T6892" s="39"/>
      <c r="AG6892" s="110"/>
      <c r="AH6892" s="94"/>
      <c r="AJ6892" s="97"/>
      <c r="AL6892" s="39"/>
      <c r="AP6892" s="39"/>
      <c r="AQ6892" s="77"/>
      <c r="AR6892" s="78"/>
      <c r="BB6892" s="79"/>
      <c r="BC6892" s="94"/>
      <c r="BE6892" s="97"/>
      <c r="BF6892" s="98"/>
      <c r="BG6892" s="40"/>
      <c r="BK6892" s="40"/>
      <c r="BL6892" s="79"/>
      <c r="BM6892" s="94"/>
      <c r="BO6892" s="97"/>
      <c r="BQ6892" s="40"/>
      <c r="BR6892" s="94"/>
      <c r="BS6892" s="94"/>
      <c r="BT6892" s="94"/>
      <c r="BU6892" s="40"/>
      <c r="BV6892" s="82"/>
      <c r="BW6892" s="94"/>
      <c r="BX6892" s="48"/>
      <c r="BY6892" s="97"/>
      <c r="BZ6892" s="48"/>
      <c r="CA6892" s="40"/>
      <c r="CB6892" s="94"/>
      <c r="CC6892" s="94"/>
      <c r="CD6892" s="94"/>
      <c r="CE6892" s="40"/>
      <c r="CF6892" s="73"/>
      <c r="CG6892" s="41"/>
      <c r="CH6892" s="41"/>
      <c r="CI6892" s="41"/>
      <c r="CJ6892" s="41"/>
      <c r="CK6892" s="41"/>
      <c r="CL6892" s="68"/>
      <c r="CM6892" s="41"/>
      <c r="CN6892" s="41"/>
      <c r="CO6892" s="39"/>
      <c r="CP6892" s="78"/>
    </row>
    <row r="6893" spans="1:94" s="38" customFormat="1" x14ac:dyDescent="0.25">
      <c r="A6893" s="38">
        <v>6890</v>
      </c>
      <c r="F6893" s="39"/>
      <c r="Q6893" s="39"/>
      <c r="R6893" s="40"/>
      <c r="S6893" s="40"/>
      <c r="T6893" s="39"/>
      <c r="AG6893" s="110"/>
      <c r="AH6893" s="94"/>
      <c r="AJ6893" s="97"/>
      <c r="AL6893" s="39"/>
      <c r="AP6893" s="39"/>
      <c r="AQ6893" s="77"/>
      <c r="AR6893" s="78"/>
      <c r="BB6893" s="79"/>
      <c r="BC6893" s="94"/>
      <c r="BE6893" s="97"/>
      <c r="BF6893" s="98"/>
      <c r="BG6893" s="40"/>
      <c r="BK6893" s="40"/>
      <c r="BL6893" s="79"/>
      <c r="BM6893" s="94"/>
      <c r="BO6893" s="97"/>
      <c r="BQ6893" s="40"/>
      <c r="BR6893" s="94"/>
      <c r="BS6893" s="94"/>
      <c r="BT6893" s="94"/>
      <c r="BU6893" s="40"/>
      <c r="BV6893" s="82"/>
      <c r="BW6893" s="94"/>
      <c r="BX6893" s="48"/>
      <c r="BY6893" s="97"/>
      <c r="BZ6893" s="48"/>
      <c r="CA6893" s="40"/>
      <c r="CB6893" s="94"/>
      <c r="CC6893" s="94"/>
      <c r="CD6893" s="94"/>
      <c r="CE6893" s="40"/>
      <c r="CF6893" s="73"/>
      <c r="CG6893" s="41"/>
      <c r="CH6893" s="41"/>
      <c r="CI6893" s="41"/>
      <c r="CJ6893" s="41"/>
      <c r="CK6893" s="41"/>
      <c r="CL6893" s="68"/>
      <c r="CM6893" s="41"/>
      <c r="CN6893" s="41"/>
      <c r="CO6893" s="39"/>
      <c r="CP6893" s="78"/>
    </row>
    <row r="6894" spans="1:94" s="38" customFormat="1" x14ac:dyDescent="0.25">
      <c r="A6894" s="38">
        <v>6891</v>
      </c>
      <c r="F6894" s="39"/>
      <c r="Q6894" s="39"/>
      <c r="R6894" s="40"/>
      <c r="S6894" s="40"/>
      <c r="T6894" s="39"/>
      <c r="AG6894" s="110"/>
      <c r="AH6894" s="94"/>
      <c r="AJ6894" s="97"/>
      <c r="AL6894" s="39"/>
      <c r="AP6894" s="39"/>
      <c r="AQ6894" s="77"/>
      <c r="AR6894" s="78"/>
      <c r="BB6894" s="79"/>
      <c r="BC6894" s="94"/>
      <c r="BE6894" s="97"/>
      <c r="BF6894" s="98"/>
      <c r="BG6894" s="40"/>
      <c r="BK6894" s="40"/>
      <c r="BL6894" s="79"/>
      <c r="BM6894" s="94"/>
      <c r="BO6894" s="97"/>
      <c r="BQ6894" s="40"/>
      <c r="BR6894" s="94"/>
      <c r="BS6894" s="94"/>
      <c r="BT6894" s="94"/>
      <c r="BU6894" s="40"/>
      <c r="BV6894" s="82"/>
      <c r="BW6894" s="94"/>
      <c r="BX6894" s="48"/>
      <c r="BY6894" s="97"/>
      <c r="BZ6894" s="48"/>
      <c r="CA6894" s="40"/>
      <c r="CB6894" s="94"/>
      <c r="CC6894" s="94"/>
      <c r="CD6894" s="94"/>
      <c r="CE6894" s="40"/>
      <c r="CF6894" s="73"/>
      <c r="CG6894" s="41"/>
      <c r="CH6894" s="41"/>
      <c r="CI6894" s="41"/>
      <c r="CJ6894" s="41"/>
      <c r="CK6894" s="41"/>
      <c r="CL6894" s="68"/>
      <c r="CM6894" s="41"/>
      <c r="CN6894" s="41"/>
      <c r="CO6894" s="39"/>
      <c r="CP6894" s="78"/>
    </row>
    <row r="6895" spans="1:94" s="38" customFormat="1" x14ac:dyDescent="0.25">
      <c r="A6895" s="38">
        <v>6892</v>
      </c>
      <c r="F6895" s="39"/>
      <c r="Q6895" s="39"/>
      <c r="R6895" s="40"/>
      <c r="S6895" s="40"/>
      <c r="T6895" s="39"/>
      <c r="AG6895" s="110"/>
      <c r="AH6895" s="94"/>
      <c r="AJ6895" s="97"/>
      <c r="AL6895" s="39"/>
      <c r="AP6895" s="39"/>
      <c r="AQ6895" s="77"/>
      <c r="AR6895" s="78"/>
      <c r="BB6895" s="79"/>
      <c r="BC6895" s="94"/>
      <c r="BE6895" s="97"/>
      <c r="BF6895" s="98"/>
      <c r="BG6895" s="40"/>
      <c r="BK6895" s="40"/>
      <c r="BL6895" s="79"/>
      <c r="BM6895" s="94"/>
      <c r="BO6895" s="97"/>
      <c r="BQ6895" s="40"/>
      <c r="BR6895" s="94"/>
      <c r="BS6895" s="94"/>
      <c r="BT6895" s="94"/>
      <c r="BU6895" s="40"/>
      <c r="BV6895" s="82"/>
      <c r="BW6895" s="94"/>
      <c r="BX6895" s="48"/>
      <c r="BY6895" s="97"/>
      <c r="BZ6895" s="48"/>
      <c r="CA6895" s="40"/>
      <c r="CB6895" s="94"/>
      <c r="CC6895" s="94"/>
      <c r="CD6895" s="94"/>
      <c r="CE6895" s="40"/>
      <c r="CF6895" s="73"/>
      <c r="CG6895" s="41"/>
      <c r="CH6895" s="41"/>
      <c r="CI6895" s="41"/>
      <c r="CJ6895" s="41"/>
      <c r="CK6895" s="41"/>
      <c r="CL6895" s="68"/>
      <c r="CM6895" s="41"/>
      <c r="CN6895" s="41"/>
      <c r="CO6895" s="39"/>
      <c r="CP6895" s="78"/>
    </row>
    <row r="6896" spans="1:94" s="38" customFormat="1" x14ac:dyDescent="0.25">
      <c r="A6896" s="38">
        <v>6893</v>
      </c>
      <c r="F6896" s="39"/>
      <c r="Q6896" s="39"/>
      <c r="R6896" s="40"/>
      <c r="S6896" s="40"/>
      <c r="T6896" s="39"/>
      <c r="AG6896" s="110"/>
      <c r="AH6896" s="94"/>
      <c r="AJ6896" s="97"/>
      <c r="AL6896" s="39"/>
      <c r="AP6896" s="39"/>
      <c r="AQ6896" s="77"/>
      <c r="AR6896" s="78"/>
      <c r="BB6896" s="79"/>
      <c r="BC6896" s="94"/>
      <c r="BE6896" s="97"/>
      <c r="BF6896" s="98"/>
      <c r="BG6896" s="40"/>
      <c r="BK6896" s="40"/>
      <c r="BL6896" s="79"/>
      <c r="BM6896" s="94"/>
      <c r="BO6896" s="97"/>
      <c r="BQ6896" s="40"/>
      <c r="BR6896" s="94"/>
      <c r="BS6896" s="94"/>
      <c r="BT6896" s="94"/>
      <c r="BU6896" s="40"/>
      <c r="BV6896" s="82"/>
      <c r="BW6896" s="94"/>
      <c r="BX6896" s="48"/>
      <c r="BY6896" s="97"/>
      <c r="BZ6896" s="48"/>
      <c r="CA6896" s="40"/>
      <c r="CB6896" s="94"/>
      <c r="CC6896" s="94"/>
      <c r="CD6896" s="94"/>
      <c r="CE6896" s="40"/>
      <c r="CF6896" s="73"/>
      <c r="CG6896" s="41"/>
      <c r="CH6896" s="41"/>
      <c r="CI6896" s="41"/>
      <c r="CJ6896" s="41"/>
      <c r="CK6896" s="41"/>
      <c r="CL6896" s="68"/>
      <c r="CM6896" s="41"/>
      <c r="CN6896" s="41"/>
      <c r="CO6896" s="39"/>
      <c r="CP6896" s="78"/>
    </row>
    <row r="6897" spans="1:94" s="38" customFormat="1" x14ac:dyDescent="0.25">
      <c r="A6897" s="38">
        <v>6894</v>
      </c>
      <c r="F6897" s="39"/>
      <c r="Q6897" s="39"/>
      <c r="R6897" s="40"/>
      <c r="S6897" s="40"/>
      <c r="T6897" s="39"/>
      <c r="AG6897" s="110"/>
      <c r="AH6897" s="94"/>
      <c r="AJ6897" s="97"/>
      <c r="AL6897" s="39"/>
      <c r="AP6897" s="39"/>
      <c r="AQ6897" s="77"/>
      <c r="AR6897" s="78"/>
      <c r="BB6897" s="79"/>
      <c r="BC6897" s="94"/>
      <c r="BE6897" s="97"/>
      <c r="BF6897" s="98"/>
      <c r="BG6897" s="40"/>
      <c r="BK6897" s="40"/>
      <c r="BL6897" s="79"/>
      <c r="BM6897" s="94"/>
      <c r="BO6897" s="97"/>
      <c r="BQ6897" s="40"/>
      <c r="BR6897" s="94"/>
      <c r="BS6897" s="94"/>
      <c r="BT6897" s="94"/>
      <c r="BU6897" s="40"/>
      <c r="BV6897" s="82"/>
      <c r="BW6897" s="94"/>
      <c r="BX6897" s="48"/>
      <c r="BY6897" s="97"/>
      <c r="BZ6897" s="48"/>
      <c r="CA6897" s="40"/>
      <c r="CB6897" s="94"/>
      <c r="CC6897" s="94"/>
      <c r="CD6897" s="94"/>
      <c r="CE6897" s="40"/>
      <c r="CF6897" s="73"/>
      <c r="CG6897" s="41"/>
      <c r="CH6897" s="41"/>
      <c r="CI6897" s="41"/>
      <c r="CJ6897" s="41"/>
      <c r="CK6897" s="41"/>
      <c r="CL6897" s="68"/>
      <c r="CM6897" s="41"/>
      <c r="CN6897" s="41"/>
      <c r="CO6897" s="39"/>
      <c r="CP6897" s="78"/>
    </row>
    <row r="6898" spans="1:94" s="38" customFormat="1" x14ac:dyDescent="0.25">
      <c r="A6898" s="38">
        <v>6895</v>
      </c>
      <c r="F6898" s="39"/>
      <c r="Q6898" s="39"/>
      <c r="R6898" s="40"/>
      <c r="S6898" s="40"/>
      <c r="T6898" s="39"/>
      <c r="AG6898" s="110"/>
      <c r="AH6898" s="94"/>
      <c r="AJ6898" s="97"/>
      <c r="AL6898" s="39"/>
      <c r="AP6898" s="39"/>
      <c r="AQ6898" s="77"/>
      <c r="AR6898" s="78"/>
      <c r="BB6898" s="79"/>
      <c r="BC6898" s="94"/>
      <c r="BE6898" s="97"/>
      <c r="BF6898" s="98"/>
      <c r="BG6898" s="40"/>
      <c r="BK6898" s="40"/>
      <c r="BL6898" s="79"/>
      <c r="BM6898" s="94"/>
      <c r="BO6898" s="97"/>
      <c r="BQ6898" s="40"/>
      <c r="BR6898" s="94"/>
      <c r="BS6898" s="94"/>
      <c r="BT6898" s="94"/>
      <c r="BU6898" s="40"/>
      <c r="BV6898" s="82"/>
      <c r="BW6898" s="94"/>
      <c r="BX6898" s="48"/>
      <c r="BY6898" s="97"/>
      <c r="BZ6898" s="48"/>
      <c r="CA6898" s="40"/>
      <c r="CB6898" s="94"/>
      <c r="CC6898" s="94"/>
      <c r="CD6898" s="94"/>
      <c r="CE6898" s="40"/>
      <c r="CF6898" s="73"/>
      <c r="CG6898" s="41"/>
      <c r="CH6898" s="41"/>
      <c r="CI6898" s="41"/>
      <c r="CJ6898" s="41"/>
      <c r="CK6898" s="41"/>
      <c r="CL6898" s="68"/>
      <c r="CM6898" s="41"/>
      <c r="CN6898" s="41"/>
      <c r="CO6898" s="39"/>
      <c r="CP6898" s="78"/>
    </row>
    <row r="6899" spans="1:94" s="38" customFormat="1" x14ac:dyDescent="0.25">
      <c r="A6899" s="38">
        <v>6896</v>
      </c>
      <c r="F6899" s="39"/>
      <c r="Q6899" s="39"/>
      <c r="R6899" s="40"/>
      <c r="S6899" s="40"/>
      <c r="T6899" s="39"/>
      <c r="AG6899" s="110"/>
      <c r="AH6899" s="94"/>
      <c r="AJ6899" s="97"/>
      <c r="AL6899" s="39"/>
      <c r="AP6899" s="39"/>
      <c r="AQ6899" s="77"/>
      <c r="AR6899" s="78"/>
      <c r="BB6899" s="79"/>
      <c r="BC6899" s="94"/>
      <c r="BE6899" s="97"/>
      <c r="BF6899" s="98"/>
      <c r="BG6899" s="40"/>
      <c r="BK6899" s="40"/>
      <c r="BL6899" s="79"/>
      <c r="BM6899" s="94"/>
      <c r="BO6899" s="97"/>
      <c r="BQ6899" s="40"/>
      <c r="BR6899" s="94"/>
      <c r="BS6899" s="94"/>
      <c r="BT6899" s="94"/>
      <c r="BU6899" s="40"/>
      <c r="BV6899" s="82"/>
      <c r="BW6899" s="94"/>
      <c r="BX6899" s="48"/>
      <c r="BY6899" s="97"/>
      <c r="BZ6899" s="48"/>
      <c r="CA6899" s="40"/>
      <c r="CB6899" s="94"/>
      <c r="CC6899" s="94"/>
      <c r="CD6899" s="94"/>
      <c r="CE6899" s="40"/>
      <c r="CF6899" s="73"/>
      <c r="CG6899" s="41"/>
      <c r="CH6899" s="41"/>
      <c r="CI6899" s="41"/>
      <c r="CJ6899" s="41"/>
      <c r="CK6899" s="41"/>
      <c r="CL6899" s="68"/>
      <c r="CM6899" s="41"/>
      <c r="CN6899" s="41"/>
      <c r="CO6899" s="39"/>
      <c r="CP6899" s="78"/>
    </row>
    <row r="6900" spans="1:94" s="38" customFormat="1" x14ac:dyDescent="0.25">
      <c r="A6900" s="38">
        <v>6897</v>
      </c>
      <c r="F6900" s="39"/>
      <c r="Q6900" s="39"/>
      <c r="R6900" s="40"/>
      <c r="S6900" s="40"/>
      <c r="T6900" s="39"/>
      <c r="AG6900" s="110"/>
      <c r="AH6900" s="94"/>
      <c r="AJ6900" s="97"/>
      <c r="AL6900" s="39"/>
      <c r="AP6900" s="39"/>
      <c r="AQ6900" s="77"/>
      <c r="AR6900" s="78"/>
      <c r="BB6900" s="79"/>
      <c r="BC6900" s="94"/>
      <c r="BE6900" s="97"/>
      <c r="BF6900" s="98"/>
      <c r="BG6900" s="40"/>
      <c r="BK6900" s="40"/>
      <c r="BL6900" s="79"/>
      <c r="BM6900" s="94"/>
      <c r="BO6900" s="97"/>
      <c r="BQ6900" s="40"/>
      <c r="BR6900" s="94"/>
      <c r="BS6900" s="94"/>
      <c r="BT6900" s="94"/>
      <c r="BU6900" s="40"/>
      <c r="BV6900" s="82"/>
      <c r="BW6900" s="94"/>
      <c r="BX6900" s="48"/>
      <c r="BY6900" s="97"/>
      <c r="BZ6900" s="48"/>
      <c r="CA6900" s="40"/>
      <c r="CB6900" s="94"/>
      <c r="CC6900" s="94"/>
      <c r="CD6900" s="94"/>
      <c r="CE6900" s="40"/>
      <c r="CF6900" s="73"/>
      <c r="CG6900" s="41"/>
      <c r="CH6900" s="41"/>
      <c r="CI6900" s="41"/>
      <c r="CJ6900" s="41"/>
      <c r="CK6900" s="41"/>
      <c r="CL6900" s="68"/>
      <c r="CM6900" s="41"/>
      <c r="CN6900" s="41"/>
      <c r="CO6900" s="39"/>
      <c r="CP6900" s="78"/>
    </row>
    <row r="6901" spans="1:94" s="38" customFormat="1" x14ac:dyDescent="0.25">
      <c r="A6901" s="38">
        <v>6898</v>
      </c>
      <c r="F6901" s="39"/>
      <c r="Q6901" s="39"/>
      <c r="R6901" s="40"/>
      <c r="S6901" s="40"/>
      <c r="T6901" s="39"/>
      <c r="AG6901" s="110"/>
      <c r="AH6901" s="94"/>
      <c r="AJ6901" s="97"/>
      <c r="AL6901" s="39"/>
      <c r="AP6901" s="39"/>
      <c r="AQ6901" s="77"/>
      <c r="AR6901" s="78"/>
      <c r="BB6901" s="79"/>
      <c r="BC6901" s="94"/>
      <c r="BE6901" s="97"/>
      <c r="BF6901" s="98"/>
      <c r="BG6901" s="40"/>
      <c r="BK6901" s="40"/>
      <c r="BL6901" s="79"/>
      <c r="BM6901" s="94"/>
      <c r="BO6901" s="97"/>
      <c r="BQ6901" s="40"/>
      <c r="BR6901" s="94"/>
      <c r="BS6901" s="94"/>
      <c r="BT6901" s="94"/>
      <c r="BU6901" s="40"/>
      <c r="BV6901" s="82"/>
      <c r="BW6901" s="94"/>
      <c r="BX6901" s="48"/>
      <c r="BY6901" s="97"/>
      <c r="BZ6901" s="48"/>
      <c r="CA6901" s="40"/>
      <c r="CB6901" s="94"/>
      <c r="CC6901" s="94"/>
      <c r="CD6901" s="94"/>
      <c r="CE6901" s="40"/>
      <c r="CF6901" s="73"/>
      <c r="CG6901" s="41"/>
      <c r="CH6901" s="41"/>
      <c r="CI6901" s="41"/>
      <c r="CJ6901" s="41"/>
      <c r="CK6901" s="41"/>
      <c r="CL6901" s="68"/>
      <c r="CM6901" s="41"/>
      <c r="CN6901" s="41"/>
      <c r="CO6901" s="39"/>
      <c r="CP6901" s="78"/>
    </row>
    <row r="6902" spans="1:94" s="38" customFormat="1" x14ac:dyDescent="0.25">
      <c r="A6902" s="38">
        <v>6899</v>
      </c>
      <c r="F6902" s="39"/>
      <c r="Q6902" s="39"/>
      <c r="R6902" s="40"/>
      <c r="S6902" s="40"/>
      <c r="T6902" s="39"/>
      <c r="AG6902" s="110"/>
      <c r="AH6902" s="94"/>
      <c r="AJ6902" s="97"/>
      <c r="AL6902" s="39"/>
      <c r="AP6902" s="39"/>
      <c r="AQ6902" s="77"/>
      <c r="AR6902" s="78"/>
      <c r="BB6902" s="79"/>
      <c r="BC6902" s="94"/>
      <c r="BE6902" s="97"/>
      <c r="BF6902" s="98"/>
      <c r="BG6902" s="40"/>
      <c r="BK6902" s="40"/>
      <c r="BL6902" s="79"/>
      <c r="BM6902" s="94"/>
      <c r="BO6902" s="97"/>
      <c r="BQ6902" s="40"/>
      <c r="BR6902" s="94"/>
      <c r="BS6902" s="94"/>
      <c r="BT6902" s="94"/>
      <c r="BU6902" s="40"/>
      <c r="BV6902" s="82"/>
      <c r="BW6902" s="94"/>
      <c r="BX6902" s="48"/>
      <c r="BY6902" s="97"/>
      <c r="BZ6902" s="48"/>
      <c r="CA6902" s="40"/>
      <c r="CB6902" s="94"/>
      <c r="CC6902" s="94"/>
      <c r="CD6902" s="94"/>
      <c r="CE6902" s="40"/>
      <c r="CF6902" s="73"/>
      <c r="CG6902" s="41"/>
      <c r="CH6902" s="41"/>
      <c r="CI6902" s="41"/>
      <c r="CJ6902" s="41"/>
      <c r="CK6902" s="41"/>
      <c r="CL6902" s="68"/>
      <c r="CM6902" s="41"/>
      <c r="CN6902" s="41"/>
      <c r="CO6902" s="39"/>
      <c r="CP6902" s="78"/>
    </row>
    <row r="6903" spans="1:94" s="38" customFormat="1" x14ac:dyDescent="0.25">
      <c r="A6903" s="38">
        <v>6900</v>
      </c>
      <c r="F6903" s="39"/>
      <c r="Q6903" s="39"/>
      <c r="R6903" s="40"/>
      <c r="S6903" s="40"/>
      <c r="T6903" s="39"/>
      <c r="AG6903" s="110"/>
      <c r="AH6903" s="94"/>
      <c r="AJ6903" s="97"/>
      <c r="AL6903" s="39"/>
      <c r="AP6903" s="39"/>
      <c r="AQ6903" s="77"/>
      <c r="AR6903" s="78"/>
      <c r="BB6903" s="79"/>
      <c r="BC6903" s="94"/>
      <c r="BE6903" s="97"/>
      <c r="BF6903" s="98"/>
      <c r="BG6903" s="40"/>
      <c r="BK6903" s="40"/>
      <c r="BL6903" s="79"/>
      <c r="BM6903" s="94"/>
      <c r="BO6903" s="97"/>
      <c r="BQ6903" s="40"/>
      <c r="BR6903" s="94"/>
      <c r="BS6903" s="94"/>
      <c r="BT6903" s="94"/>
      <c r="BU6903" s="40"/>
      <c r="BV6903" s="82"/>
      <c r="BW6903" s="94"/>
      <c r="BX6903" s="48"/>
      <c r="BY6903" s="97"/>
      <c r="BZ6903" s="48"/>
      <c r="CA6903" s="40"/>
      <c r="CB6903" s="94"/>
      <c r="CC6903" s="94"/>
      <c r="CD6903" s="94"/>
      <c r="CE6903" s="40"/>
      <c r="CF6903" s="73"/>
      <c r="CG6903" s="41"/>
      <c r="CH6903" s="41"/>
      <c r="CI6903" s="41"/>
      <c r="CJ6903" s="41"/>
      <c r="CK6903" s="41"/>
      <c r="CL6903" s="68"/>
      <c r="CM6903" s="41"/>
      <c r="CN6903" s="41"/>
      <c r="CO6903" s="39"/>
      <c r="CP6903" s="78"/>
    </row>
    <row r="6904" spans="1:94" s="38" customFormat="1" x14ac:dyDescent="0.25">
      <c r="A6904" s="38">
        <v>6901</v>
      </c>
      <c r="F6904" s="39"/>
      <c r="Q6904" s="39"/>
      <c r="R6904" s="40"/>
      <c r="S6904" s="40"/>
      <c r="T6904" s="39"/>
      <c r="AG6904" s="110"/>
      <c r="AH6904" s="94"/>
      <c r="AJ6904" s="97"/>
      <c r="AL6904" s="39"/>
      <c r="AP6904" s="39"/>
      <c r="AQ6904" s="77"/>
      <c r="AR6904" s="78"/>
      <c r="BB6904" s="79"/>
      <c r="BC6904" s="94"/>
      <c r="BE6904" s="97"/>
      <c r="BF6904" s="98"/>
      <c r="BG6904" s="40"/>
      <c r="BK6904" s="40"/>
      <c r="BL6904" s="79"/>
      <c r="BM6904" s="94"/>
      <c r="BO6904" s="97"/>
      <c r="BQ6904" s="40"/>
      <c r="BR6904" s="94"/>
      <c r="BS6904" s="94"/>
      <c r="BT6904" s="94"/>
      <c r="BU6904" s="40"/>
      <c r="BV6904" s="82"/>
      <c r="BW6904" s="94"/>
      <c r="BX6904" s="48"/>
      <c r="BY6904" s="97"/>
      <c r="BZ6904" s="48"/>
      <c r="CA6904" s="40"/>
      <c r="CB6904" s="94"/>
      <c r="CC6904" s="94"/>
      <c r="CD6904" s="94"/>
      <c r="CE6904" s="40"/>
      <c r="CF6904" s="73"/>
      <c r="CG6904" s="41"/>
      <c r="CH6904" s="41"/>
      <c r="CI6904" s="41"/>
      <c r="CJ6904" s="41"/>
      <c r="CK6904" s="41"/>
      <c r="CL6904" s="68"/>
      <c r="CM6904" s="41"/>
      <c r="CN6904" s="41"/>
      <c r="CO6904" s="39"/>
      <c r="CP6904" s="78"/>
    </row>
    <row r="6905" spans="1:94" s="38" customFormat="1" x14ac:dyDescent="0.25">
      <c r="A6905" s="38">
        <v>6902</v>
      </c>
      <c r="F6905" s="39"/>
      <c r="Q6905" s="39"/>
      <c r="R6905" s="40"/>
      <c r="S6905" s="40"/>
      <c r="T6905" s="39"/>
      <c r="AG6905" s="110"/>
      <c r="AH6905" s="94"/>
      <c r="AJ6905" s="97"/>
      <c r="AL6905" s="39"/>
      <c r="AP6905" s="39"/>
      <c r="AQ6905" s="77"/>
      <c r="AR6905" s="78"/>
      <c r="BB6905" s="79"/>
      <c r="BC6905" s="94"/>
      <c r="BE6905" s="97"/>
      <c r="BF6905" s="98"/>
      <c r="BG6905" s="40"/>
      <c r="BK6905" s="40"/>
      <c r="BL6905" s="79"/>
      <c r="BM6905" s="94"/>
      <c r="BO6905" s="97"/>
      <c r="BQ6905" s="40"/>
      <c r="BR6905" s="94"/>
      <c r="BS6905" s="94"/>
      <c r="BT6905" s="94"/>
      <c r="BU6905" s="40"/>
      <c r="BV6905" s="82"/>
      <c r="BW6905" s="94"/>
      <c r="BX6905" s="48"/>
      <c r="BY6905" s="97"/>
      <c r="BZ6905" s="48"/>
      <c r="CA6905" s="40"/>
      <c r="CB6905" s="94"/>
      <c r="CC6905" s="94"/>
      <c r="CD6905" s="94"/>
      <c r="CE6905" s="40"/>
      <c r="CF6905" s="73"/>
      <c r="CG6905" s="41"/>
      <c r="CH6905" s="41"/>
      <c r="CI6905" s="41"/>
      <c r="CJ6905" s="41"/>
      <c r="CK6905" s="41"/>
      <c r="CL6905" s="68"/>
      <c r="CM6905" s="41"/>
      <c r="CN6905" s="41"/>
      <c r="CO6905" s="39"/>
      <c r="CP6905" s="78"/>
    </row>
    <row r="6906" spans="1:94" s="38" customFormat="1" x14ac:dyDescent="0.25">
      <c r="A6906" s="38">
        <v>6903</v>
      </c>
      <c r="F6906" s="39"/>
      <c r="Q6906" s="39"/>
      <c r="R6906" s="40"/>
      <c r="S6906" s="40"/>
      <c r="T6906" s="39"/>
      <c r="AG6906" s="110"/>
      <c r="AH6906" s="94"/>
      <c r="AJ6906" s="97"/>
      <c r="AL6906" s="39"/>
      <c r="AP6906" s="39"/>
      <c r="AQ6906" s="77"/>
      <c r="AR6906" s="78"/>
      <c r="BB6906" s="79"/>
      <c r="BC6906" s="94"/>
      <c r="BE6906" s="97"/>
      <c r="BF6906" s="98"/>
      <c r="BG6906" s="40"/>
      <c r="BK6906" s="40"/>
      <c r="BL6906" s="79"/>
      <c r="BM6906" s="94"/>
      <c r="BO6906" s="97"/>
      <c r="BQ6906" s="40"/>
      <c r="BR6906" s="94"/>
      <c r="BS6906" s="94"/>
      <c r="BT6906" s="94"/>
      <c r="BU6906" s="40"/>
      <c r="BV6906" s="82"/>
      <c r="BW6906" s="94"/>
      <c r="BX6906" s="48"/>
      <c r="BY6906" s="97"/>
      <c r="BZ6906" s="48"/>
      <c r="CA6906" s="40"/>
      <c r="CB6906" s="94"/>
      <c r="CC6906" s="94"/>
      <c r="CD6906" s="94"/>
      <c r="CE6906" s="40"/>
      <c r="CF6906" s="73"/>
      <c r="CG6906" s="41"/>
      <c r="CH6906" s="41"/>
      <c r="CI6906" s="41"/>
      <c r="CJ6906" s="41"/>
      <c r="CK6906" s="41"/>
      <c r="CL6906" s="68"/>
      <c r="CM6906" s="41"/>
      <c r="CN6906" s="41"/>
      <c r="CO6906" s="39"/>
      <c r="CP6906" s="78"/>
    </row>
    <row r="6907" spans="1:94" s="38" customFormat="1" x14ac:dyDescent="0.25">
      <c r="A6907" s="38">
        <v>6904</v>
      </c>
      <c r="F6907" s="39"/>
      <c r="Q6907" s="39"/>
      <c r="R6907" s="40"/>
      <c r="S6907" s="40"/>
      <c r="T6907" s="39"/>
      <c r="AG6907" s="110"/>
      <c r="AH6907" s="94"/>
      <c r="AJ6907" s="97"/>
      <c r="AL6907" s="39"/>
      <c r="AP6907" s="39"/>
      <c r="AQ6907" s="77"/>
      <c r="AR6907" s="78"/>
      <c r="BB6907" s="79"/>
      <c r="BC6907" s="94"/>
      <c r="BE6907" s="97"/>
      <c r="BF6907" s="98"/>
      <c r="BG6907" s="40"/>
      <c r="BK6907" s="40"/>
      <c r="BL6907" s="79"/>
      <c r="BM6907" s="94"/>
      <c r="BO6907" s="97"/>
      <c r="BQ6907" s="40"/>
      <c r="BR6907" s="94"/>
      <c r="BS6907" s="94"/>
      <c r="BT6907" s="94"/>
      <c r="BU6907" s="40"/>
      <c r="BV6907" s="82"/>
      <c r="BW6907" s="94"/>
      <c r="BX6907" s="48"/>
      <c r="BY6907" s="97"/>
      <c r="BZ6907" s="48"/>
      <c r="CA6907" s="40"/>
      <c r="CB6907" s="94"/>
      <c r="CC6907" s="94"/>
      <c r="CD6907" s="94"/>
      <c r="CE6907" s="40"/>
      <c r="CF6907" s="73"/>
      <c r="CG6907" s="41"/>
      <c r="CH6907" s="41"/>
      <c r="CI6907" s="41"/>
      <c r="CJ6907" s="41"/>
      <c r="CK6907" s="41"/>
      <c r="CL6907" s="68"/>
      <c r="CM6907" s="41"/>
      <c r="CN6907" s="41"/>
      <c r="CO6907" s="39"/>
      <c r="CP6907" s="78"/>
    </row>
    <row r="6908" spans="1:94" s="38" customFormat="1" x14ac:dyDescent="0.25">
      <c r="A6908" s="38">
        <v>6905</v>
      </c>
      <c r="F6908" s="39"/>
      <c r="Q6908" s="39"/>
      <c r="R6908" s="40"/>
      <c r="S6908" s="40"/>
      <c r="T6908" s="39"/>
      <c r="AG6908" s="110"/>
      <c r="AH6908" s="94"/>
      <c r="AJ6908" s="97"/>
      <c r="AL6908" s="39"/>
      <c r="AP6908" s="39"/>
      <c r="AQ6908" s="77"/>
      <c r="AR6908" s="78"/>
      <c r="BB6908" s="79"/>
      <c r="BC6908" s="94"/>
      <c r="BE6908" s="97"/>
      <c r="BF6908" s="98"/>
      <c r="BG6908" s="40"/>
      <c r="BK6908" s="40"/>
      <c r="BL6908" s="79"/>
      <c r="BM6908" s="94"/>
      <c r="BO6908" s="97"/>
      <c r="BQ6908" s="40"/>
      <c r="BR6908" s="94"/>
      <c r="BS6908" s="94"/>
      <c r="BT6908" s="94"/>
      <c r="BU6908" s="40"/>
      <c r="BV6908" s="82"/>
      <c r="BW6908" s="94"/>
      <c r="BX6908" s="48"/>
      <c r="BY6908" s="97"/>
      <c r="BZ6908" s="48"/>
      <c r="CA6908" s="40"/>
      <c r="CB6908" s="94"/>
      <c r="CC6908" s="94"/>
      <c r="CD6908" s="94"/>
      <c r="CE6908" s="40"/>
      <c r="CF6908" s="73"/>
      <c r="CG6908" s="41"/>
      <c r="CH6908" s="41"/>
      <c r="CI6908" s="41"/>
      <c r="CJ6908" s="41"/>
      <c r="CK6908" s="41"/>
      <c r="CL6908" s="68"/>
      <c r="CM6908" s="41"/>
      <c r="CN6908" s="41"/>
      <c r="CO6908" s="39"/>
      <c r="CP6908" s="78"/>
    </row>
    <row r="6909" spans="1:94" s="38" customFormat="1" x14ac:dyDescent="0.25">
      <c r="A6909" s="38">
        <v>6906</v>
      </c>
      <c r="F6909" s="39"/>
      <c r="Q6909" s="39"/>
      <c r="R6909" s="40"/>
      <c r="S6909" s="40"/>
      <c r="T6909" s="39"/>
      <c r="AG6909" s="110"/>
      <c r="AH6909" s="94"/>
      <c r="AJ6909" s="97"/>
      <c r="AL6909" s="39"/>
      <c r="AP6909" s="39"/>
      <c r="AQ6909" s="77"/>
      <c r="AR6909" s="78"/>
      <c r="BB6909" s="79"/>
      <c r="BC6909" s="94"/>
      <c r="BE6909" s="97"/>
      <c r="BF6909" s="98"/>
      <c r="BG6909" s="40"/>
      <c r="BK6909" s="40"/>
      <c r="BL6909" s="79"/>
      <c r="BM6909" s="94"/>
      <c r="BO6909" s="97"/>
      <c r="BQ6909" s="40"/>
      <c r="BR6909" s="94"/>
      <c r="BS6909" s="94"/>
      <c r="BT6909" s="94"/>
      <c r="BU6909" s="40"/>
      <c r="BV6909" s="82"/>
      <c r="BW6909" s="94"/>
      <c r="BX6909" s="48"/>
      <c r="BY6909" s="97"/>
      <c r="BZ6909" s="48"/>
      <c r="CA6909" s="40"/>
      <c r="CB6909" s="94"/>
      <c r="CC6909" s="94"/>
      <c r="CD6909" s="94"/>
      <c r="CE6909" s="40"/>
      <c r="CF6909" s="73"/>
      <c r="CG6909" s="41"/>
      <c r="CH6909" s="41"/>
      <c r="CI6909" s="41"/>
      <c r="CJ6909" s="41"/>
      <c r="CK6909" s="41"/>
      <c r="CL6909" s="68"/>
      <c r="CM6909" s="41"/>
      <c r="CN6909" s="41"/>
      <c r="CO6909" s="39"/>
      <c r="CP6909" s="78"/>
    </row>
    <row r="6910" spans="1:94" s="38" customFormat="1" x14ac:dyDescent="0.25">
      <c r="A6910" s="38">
        <v>6907</v>
      </c>
      <c r="F6910" s="39"/>
      <c r="Q6910" s="39"/>
      <c r="R6910" s="40"/>
      <c r="S6910" s="40"/>
      <c r="T6910" s="39"/>
      <c r="AG6910" s="110"/>
      <c r="AH6910" s="94"/>
      <c r="AJ6910" s="97"/>
      <c r="AL6910" s="39"/>
      <c r="AP6910" s="39"/>
      <c r="AQ6910" s="77"/>
      <c r="AR6910" s="78"/>
      <c r="BB6910" s="79"/>
      <c r="BC6910" s="94"/>
      <c r="BE6910" s="97"/>
      <c r="BF6910" s="98"/>
      <c r="BG6910" s="40"/>
      <c r="BK6910" s="40"/>
      <c r="BL6910" s="79"/>
      <c r="BM6910" s="94"/>
      <c r="BO6910" s="97"/>
      <c r="BQ6910" s="40"/>
      <c r="BR6910" s="94"/>
      <c r="BS6910" s="94"/>
      <c r="BT6910" s="94"/>
      <c r="BU6910" s="40"/>
      <c r="BV6910" s="82"/>
      <c r="BW6910" s="94"/>
      <c r="BX6910" s="48"/>
      <c r="BY6910" s="97"/>
      <c r="BZ6910" s="48"/>
      <c r="CA6910" s="40"/>
      <c r="CB6910" s="94"/>
      <c r="CC6910" s="94"/>
      <c r="CD6910" s="94"/>
      <c r="CE6910" s="40"/>
      <c r="CF6910" s="73"/>
      <c r="CG6910" s="41"/>
      <c r="CH6910" s="41"/>
      <c r="CI6910" s="41"/>
      <c r="CJ6910" s="41"/>
      <c r="CK6910" s="41"/>
      <c r="CL6910" s="68"/>
      <c r="CM6910" s="41"/>
      <c r="CN6910" s="41"/>
      <c r="CO6910" s="39"/>
      <c r="CP6910" s="78"/>
    </row>
    <row r="6911" spans="1:94" s="38" customFormat="1" x14ac:dyDescent="0.25">
      <c r="A6911" s="38">
        <v>6908</v>
      </c>
      <c r="F6911" s="39"/>
      <c r="Q6911" s="39"/>
      <c r="R6911" s="40"/>
      <c r="S6911" s="40"/>
      <c r="T6911" s="39"/>
      <c r="AG6911" s="110"/>
      <c r="AH6911" s="94"/>
      <c r="AJ6911" s="97"/>
      <c r="AL6911" s="39"/>
      <c r="AP6911" s="39"/>
      <c r="AQ6911" s="77"/>
      <c r="AR6911" s="78"/>
      <c r="BB6911" s="79"/>
      <c r="BC6911" s="94"/>
      <c r="BE6911" s="97"/>
      <c r="BF6911" s="98"/>
      <c r="BG6911" s="40"/>
      <c r="BK6911" s="40"/>
      <c r="BL6911" s="79"/>
      <c r="BM6911" s="94"/>
      <c r="BO6911" s="97"/>
      <c r="BQ6911" s="40"/>
      <c r="BR6911" s="94"/>
      <c r="BS6911" s="94"/>
      <c r="BT6911" s="94"/>
      <c r="BU6911" s="40"/>
      <c r="BV6911" s="82"/>
      <c r="BW6911" s="94"/>
      <c r="BX6911" s="48"/>
      <c r="BY6911" s="97"/>
      <c r="BZ6911" s="48"/>
      <c r="CA6911" s="40"/>
      <c r="CB6911" s="94"/>
      <c r="CC6911" s="94"/>
      <c r="CD6911" s="94"/>
      <c r="CE6911" s="40"/>
      <c r="CF6911" s="73"/>
      <c r="CG6911" s="41"/>
      <c r="CH6911" s="41"/>
      <c r="CI6911" s="41"/>
      <c r="CJ6911" s="41"/>
      <c r="CK6911" s="41"/>
      <c r="CL6911" s="68"/>
      <c r="CM6911" s="41"/>
      <c r="CN6911" s="41"/>
      <c r="CO6911" s="39"/>
      <c r="CP6911" s="78"/>
    </row>
    <row r="6912" spans="1:94" s="38" customFormat="1" x14ac:dyDescent="0.25">
      <c r="A6912" s="38">
        <v>6909</v>
      </c>
      <c r="F6912" s="39"/>
      <c r="Q6912" s="39"/>
      <c r="R6912" s="40"/>
      <c r="S6912" s="40"/>
      <c r="T6912" s="39"/>
      <c r="AG6912" s="110"/>
      <c r="AH6912" s="94"/>
      <c r="AJ6912" s="97"/>
      <c r="AL6912" s="39"/>
      <c r="AP6912" s="39"/>
      <c r="AQ6912" s="77"/>
      <c r="AR6912" s="78"/>
      <c r="BB6912" s="79"/>
      <c r="BC6912" s="94"/>
      <c r="BE6912" s="97"/>
      <c r="BF6912" s="98"/>
      <c r="BG6912" s="40"/>
      <c r="BK6912" s="40"/>
      <c r="BL6912" s="79"/>
      <c r="BM6912" s="94"/>
      <c r="BO6912" s="97"/>
      <c r="BQ6912" s="40"/>
      <c r="BR6912" s="94"/>
      <c r="BS6912" s="94"/>
      <c r="BT6912" s="94"/>
      <c r="BU6912" s="40"/>
      <c r="BV6912" s="82"/>
      <c r="BW6912" s="94"/>
      <c r="BX6912" s="48"/>
      <c r="BY6912" s="97"/>
      <c r="BZ6912" s="48"/>
      <c r="CA6912" s="40"/>
      <c r="CB6912" s="94"/>
      <c r="CC6912" s="94"/>
      <c r="CD6912" s="94"/>
      <c r="CE6912" s="40"/>
      <c r="CF6912" s="73"/>
      <c r="CG6912" s="41"/>
      <c r="CH6912" s="41"/>
      <c r="CI6912" s="41"/>
      <c r="CJ6912" s="41"/>
      <c r="CK6912" s="41"/>
      <c r="CL6912" s="68"/>
      <c r="CM6912" s="41"/>
      <c r="CN6912" s="41"/>
      <c r="CO6912" s="39"/>
      <c r="CP6912" s="78"/>
    </row>
    <row r="6913" spans="1:94" s="38" customFormat="1" x14ac:dyDescent="0.25">
      <c r="A6913" s="38">
        <v>6910</v>
      </c>
      <c r="F6913" s="39"/>
      <c r="Q6913" s="39"/>
      <c r="R6913" s="40"/>
      <c r="S6913" s="40"/>
      <c r="T6913" s="39"/>
      <c r="AG6913" s="110"/>
      <c r="AH6913" s="94"/>
      <c r="AJ6913" s="97"/>
      <c r="AL6913" s="39"/>
      <c r="AP6913" s="39"/>
      <c r="AQ6913" s="77"/>
      <c r="AR6913" s="78"/>
      <c r="BB6913" s="79"/>
      <c r="BC6913" s="94"/>
      <c r="BE6913" s="97"/>
      <c r="BF6913" s="98"/>
      <c r="BG6913" s="40"/>
      <c r="BK6913" s="40"/>
      <c r="BL6913" s="79"/>
      <c r="BM6913" s="94"/>
      <c r="BO6913" s="97"/>
      <c r="BQ6913" s="40"/>
      <c r="BR6913" s="94"/>
      <c r="BS6913" s="94"/>
      <c r="BT6913" s="94"/>
      <c r="BU6913" s="40"/>
      <c r="BV6913" s="82"/>
      <c r="BW6913" s="94"/>
      <c r="BX6913" s="48"/>
      <c r="BY6913" s="97"/>
      <c r="BZ6913" s="48"/>
      <c r="CA6913" s="40"/>
      <c r="CB6913" s="94"/>
      <c r="CC6913" s="94"/>
      <c r="CD6913" s="94"/>
      <c r="CE6913" s="40"/>
      <c r="CF6913" s="73"/>
      <c r="CG6913" s="41"/>
      <c r="CH6913" s="41"/>
      <c r="CI6913" s="41"/>
      <c r="CJ6913" s="41"/>
      <c r="CK6913" s="41"/>
      <c r="CL6913" s="68"/>
      <c r="CM6913" s="41"/>
      <c r="CN6913" s="41"/>
      <c r="CO6913" s="39"/>
      <c r="CP6913" s="78"/>
    </row>
    <row r="6914" spans="1:94" s="38" customFormat="1" x14ac:dyDescent="0.25">
      <c r="A6914" s="38">
        <v>6911</v>
      </c>
      <c r="F6914" s="39"/>
      <c r="Q6914" s="39"/>
      <c r="R6914" s="40"/>
      <c r="S6914" s="40"/>
      <c r="T6914" s="39"/>
      <c r="AG6914" s="110"/>
      <c r="AH6914" s="94"/>
      <c r="AJ6914" s="97"/>
      <c r="AL6914" s="39"/>
      <c r="AP6914" s="39"/>
      <c r="AQ6914" s="77"/>
      <c r="AR6914" s="78"/>
      <c r="BB6914" s="79"/>
      <c r="BC6914" s="94"/>
      <c r="BE6914" s="97"/>
      <c r="BF6914" s="98"/>
      <c r="BG6914" s="40"/>
      <c r="BK6914" s="40"/>
      <c r="BL6914" s="79"/>
      <c r="BM6914" s="94"/>
      <c r="BO6914" s="97"/>
      <c r="BQ6914" s="40"/>
      <c r="BR6914" s="94"/>
      <c r="BS6914" s="94"/>
      <c r="BT6914" s="94"/>
      <c r="BU6914" s="40"/>
      <c r="BV6914" s="82"/>
      <c r="BW6914" s="94"/>
      <c r="BX6914" s="48"/>
      <c r="BY6914" s="97"/>
      <c r="BZ6914" s="48"/>
      <c r="CA6914" s="40"/>
      <c r="CB6914" s="94"/>
      <c r="CC6914" s="94"/>
      <c r="CD6914" s="94"/>
      <c r="CE6914" s="40"/>
      <c r="CF6914" s="73"/>
      <c r="CG6914" s="41"/>
      <c r="CH6914" s="41"/>
      <c r="CI6914" s="41"/>
      <c r="CJ6914" s="41"/>
      <c r="CK6914" s="41"/>
      <c r="CL6914" s="68"/>
      <c r="CM6914" s="41"/>
      <c r="CN6914" s="41"/>
      <c r="CO6914" s="39"/>
      <c r="CP6914" s="78"/>
    </row>
    <row r="6915" spans="1:94" s="38" customFormat="1" x14ac:dyDescent="0.25">
      <c r="A6915" s="38">
        <v>6912</v>
      </c>
      <c r="F6915" s="39"/>
      <c r="Q6915" s="39"/>
      <c r="R6915" s="40"/>
      <c r="S6915" s="40"/>
      <c r="T6915" s="39"/>
      <c r="AG6915" s="110"/>
      <c r="AH6915" s="94"/>
      <c r="AJ6915" s="97"/>
      <c r="AL6915" s="39"/>
      <c r="AP6915" s="39"/>
      <c r="AQ6915" s="77"/>
      <c r="AR6915" s="78"/>
      <c r="BB6915" s="79"/>
      <c r="BC6915" s="94"/>
      <c r="BE6915" s="97"/>
      <c r="BF6915" s="98"/>
      <c r="BG6915" s="40"/>
      <c r="BK6915" s="40"/>
      <c r="BL6915" s="79"/>
      <c r="BM6915" s="94"/>
      <c r="BO6915" s="97"/>
      <c r="BQ6915" s="40"/>
      <c r="BR6915" s="94"/>
      <c r="BS6915" s="94"/>
      <c r="BT6915" s="94"/>
      <c r="BU6915" s="40"/>
      <c r="BV6915" s="82"/>
      <c r="BW6915" s="94"/>
      <c r="BX6915" s="48"/>
      <c r="BY6915" s="97"/>
      <c r="BZ6915" s="48"/>
      <c r="CA6915" s="40"/>
      <c r="CB6915" s="94"/>
      <c r="CC6915" s="94"/>
      <c r="CD6915" s="94"/>
      <c r="CE6915" s="40"/>
      <c r="CF6915" s="73"/>
      <c r="CG6915" s="41"/>
      <c r="CH6915" s="41"/>
      <c r="CI6915" s="41"/>
      <c r="CJ6915" s="41"/>
      <c r="CK6915" s="41"/>
      <c r="CL6915" s="68"/>
      <c r="CM6915" s="41"/>
      <c r="CN6915" s="41"/>
      <c r="CO6915" s="39"/>
      <c r="CP6915" s="78"/>
    </row>
    <row r="6916" spans="1:94" s="38" customFormat="1" x14ac:dyDescent="0.25">
      <c r="A6916" s="38">
        <v>6913</v>
      </c>
      <c r="F6916" s="39"/>
      <c r="Q6916" s="39"/>
      <c r="R6916" s="40"/>
      <c r="S6916" s="40"/>
      <c r="T6916" s="39"/>
      <c r="AG6916" s="110"/>
      <c r="AH6916" s="94"/>
      <c r="AJ6916" s="97"/>
      <c r="AL6916" s="39"/>
      <c r="AP6916" s="39"/>
      <c r="AQ6916" s="77"/>
      <c r="AR6916" s="78"/>
      <c r="BB6916" s="79"/>
      <c r="BC6916" s="94"/>
      <c r="BE6916" s="97"/>
      <c r="BF6916" s="98"/>
      <c r="BG6916" s="40"/>
      <c r="BK6916" s="40"/>
      <c r="BL6916" s="79"/>
      <c r="BM6916" s="94"/>
      <c r="BO6916" s="97"/>
      <c r="BQ6916" s="40"/>
      <c r="BR6916" s="94"/>
      <c r="BS6916" s="94"/>
      <c r="BT6916" s="94"/>
      <c r="BU6916" s="40"/>
      <c r="BV6916" s="82"/>
      <c r="BW6916" s="94"/>
      <c r="BX6916" s="48"/>
      <c r="BY6916" s="97"/>
      <c r="BZ6916" s="48"/>
      <c r="CA6916" s="40"/>
      <c r="CB6916" s="94"/>
      <c r="CC6916" s="94"/>
      <c r="CD6916" s="94"/>
      <c r="CE6916" s="40"/>
      <c r="CF6916" s="73"/>
      <c r="CG6916" s="41"/>
      <c r="CH6916" s="41"/>
      <c r="CI6916" s="41"/>
      <c r="CJ6916" s="41"/>
      <c r="CK6916" s="41"/>
      <c r="CL6916" s="68"/>
      <c r="CM6916" s="41"/>
      <c r="CN6916" s="41"/>
      <c r="CO6916" s="39"/>
      <c r="CP6916" s="78"/>
    </row>
    <row r="6917" spans="1:94" s="38" customFormat="1" x14ac:dyDescent="0.25">
      <c r="A6917" s="38">
        <v>6914</v>
      </c>
      <c r="F6917" s="39"/>
      <c r="Q6917" s="39"/>
      <c r="R6917" s="40"/>
      <c r="S6917" s="40"/>
      <c r="T6917" s="39"/>
      <c r="AG6917" s="110"/>
      <c r="AH6917" s="94"/>
      <c r="AJ6917" s="97"/>
      <c r="AL6917" s="39"/>
      <c r="AP6917" s="39"/>
      <c r="AQ6917" s="77"/>
      <c r="AR6917" s="78"/>
      <c r="BB6917" s="79"/>
      <c r="BC6917" s="94"/>
      <c r="BE6917" s="97"/>
      <c r="BF6917" s="98"/>
      <c r="BG6917" s="40"/>
      <c r="BK6917" s="40"/>
      <c r="BL6917" s="79"/>
      <c r="BM6917" s="94"/>
      <c r="BO6917" s="97"/>
      <c r="BQ6917" s="40"/>
      <c r="BR6917" s="94"/>
      <c r="BS6917" s="94"/>
      <c r="BT6917" s="94"/>
      <c r="BU6917" s="40"/>
      <c r="BV6917" s="82"/>
      <c r="BW6917" s="94"/>
      <c r="BX6917" s="48"/>
      <c r="BY6917" s="97"/>
      <c r="BZ6917" s="48"/>
      <c r="CA6917" s="40"/>
      <c r="CB6917" s="94"/>
      <c r="CC6917" s="94"/>
      <c r="CD6917" s="94"/>
      <c r="CE6917" s="40"/>
      <c r="CF6917" s="73"/>
      <c r="CG6917" s="41"/>
      <c r="CH6917" s="41"/>
      <c r="CI6917" s="41"/>
      <c r="CJ6917" s="41"/>
      <c r="CK6917" s="41"/>
      <c r="CL6917" s="68"/>
      <c r="CM6917" s="41"/>
      <c r="CN6917" s="41"/>
      <c r="CO6917" s="39"/>
      <c r="CP6917" s="78"/>
    </row>
    <row r="6918" spans="1:94" s="38" customFormat="1" x14ac:dyDescent="0.25">
      <c r="A6918" s="38">
        <v>6915</v>
      </c>
      <c r="F6918" s="39"/>
      <c r="Q6918" s="39"/>
      <c r="R6918" s="40"/>
      <c r="S6918" s="40"/>
      <c r="T6918" s="39"/>
      <c r="AG6918" s="110"/>
      <c r="AH6918" s="94"/>
      <c r="AJ6918" s="97"/>
      <c r="AL6918" s="39"/>
      <c r="AP6918" s="39"/>
      <c r="AQ6918" s="77"/>
      <c r="AR6918" s="78"/>
      <c r="BB6918" s="79"/>
      <c r="BC6918" s="94"/>
      <c r="BE6918" s="97"/>
      <c r="BF6918" s="98"/>
      <c r="BG6918" s="40"/>
      <c r="BK6918" s="40"/>
      <c r="BL6918" s="79"/>
      <c r="BM6918" s="94"/>
      <c r="BO6918" s="97"/>
      <c r="BQ6918" s="40"/>
      <c r="BR6918" s="94"/>
      <c r="BS6918" s="94"/>
      <c r="BT6918" s="94"/>
      <c r="BU6918" s="40"/>
      <c r="BV6918" s="82"/>
      <c r="BW6918" s="94"/>
      <c r="BX6918" s="48"/>
      <c r="BY6918" s="97"/>
      <c r="BZ6918" s="48"/>
      <c r="CA6918" s="40"/>
      <c r="CB6918" s="94"/>
      <c r="CC6918" s="94"/>
      <c r="CD6918" s="94"/>
      <c r="CE6918" s="40"/>
      <c r="CF6918" s="73"/>
      <c r="CG6918" s="41"/>
      <c r="CH6918" s="41"/>
      <c r="CI6918" s="41"/>
      <c r="CJ6918" s="41"/>
      <c r="CK6918" s="41"/>
      <c r="CL6918" s="68"/>
      <c r="CM6918" s="41"/>
      <c r="CN6918" s="41"/>
      <c r="CO6918" s="39"/>
      <c r="CP6918" s="78"/>
    </row>
    <row r="6919" spans="1:94" s="38" customFormat="1" x14ac:dyDescent="0.25">
      <c r="A6919" s="38">
        <v>6916</v>
      </c>
      <c r="F6919" s="39"/>
      <c r="Q6919" s="39"/>
      <c r="R6919" s="40"/>
      <c r="S6919" s="40"/>
      <c r="T6919" s="39"/>
      <c r="AG6919" s="110"/>
      <c r="AH6919" s="94"/>
      <c r="AJ6919" s="97"/>
      <c r="AL6919" s="39"/>
      <c r="AP6919" s="39"/>
      <c r="AQ6919" s="77"/>
      <c r="AR6919" s="78"/>
      <c r="BB6919" s="79"/>
      <c r="BC6919" s="94"/>
      <c r="BE6919" s="97"/>
      <c r="BF6919" s="98"/>
      <c r="BG6919" s="40"/>
      <c r="BK6919" s="40"/>
      <c r="BL6919" s="79"/>
      <c r="BM6919" s="94"/>
      <c r="BO6919" s="97"/>
      <c r="BQ6919" s="40"/>
      <c r="BR6919" s="94"/>
      <c r="BS6919" s="94"/>
      <c r="BT6919" s="94"/>
      <c r="BU6919" s="40"/>
      <c r="BV6919" s="82"/>
      <c r="BW6919" s="94"/>
      <c r="BX6919" s="48"/>
      <c r="BY6919" s="97"/>
      <c r="BZ6919" s="48"/>
      <c r="CA6919" s="40"/>
      <c r="CB6919" s="94"/>
      <c r="CC6919" s="94"/>
      <c r="CD6919" s="94"/>
      <c r="CE6919" s="40"/>
      <c r="CF6919" s="73"/>
      <c r="CG6919" s="41"/>
      <c r="CH6919" s="41"/>
      <c r="CI6919" s="41"/>
      <c r="CJ6919" s="41"/>
      <c r="CK6919" s="41"/>
      <c r="CL6919" s="68"/>
      <c r="CM6919" s="41"/>
      <c r="CN6919" s="41"/>
      <c r="CO6919" s="39"/>
      <c r="CP6919" s="78"/>
    </row>
    <row r="6920" spans="1:94" s="38" customFormat="1" x14ac:dyDescent="0.25">
      <c r="A6920" s="38">
        <v>6917</v>
      </c>
      <c r="F6920" s="39"/>
      <c r="Q6920" s="39"/>
      <c r="R6920" s="40"/>
      <c r="S6920" s="40"/>
      <c r="T6920" s="39"/>
      <c r="AG6920" s="110"/>
      <c r="AH6920" s="94"/>
      <c r="AJ6920" s="97"/>
      <c r="AL6920" s="39"/>
      <c r="AP6920" s="39"/>
      <c r="AQ6920" s="77"/>
      <c r="AR6920" s="78"/>
      <c r="BB6920" s="79"/>
      <c r="BC6920" s="94"/>
      <c r="BE6920" s="97"/>
      <c r="BF6920" s="98"/>
      <c r="BG6920" s="40"/>
      <c r="BK6920" s="40"/>
      <c r="BL6920" s="79"/>
      <c r="BM6920" s="94"/>
      <c r="BO6920" s="97"/>
      <c r="BQ6920" s="40"/>
      <c r="BR6920" s="94"/>
      <c r="BS6920" s="94"/>
      <c r="BT6920" s="94"/>
      <c r="BU6920" s="40"/>
      <c r="BV6920" s="82"/>
      <c r="BW6920" s="94"/>
      <c r="BX6920" s="48"/>
      <c r="BY6920" s="97"/>
      <c r="BZ6920" s="48"/>
      <c r="CA6920" s="40"/>
      <c r="CB6920" s="94"/>
      <c r="CC6920" s="94"/>
      <c r="CD6920" s="94"/>
      <c r="CE6920" s="40"/>
      <c r="CF6920" s="73"/>
      <c r="CG6920" s="41"/>
      <c r="CH6920" s="41"/>
      <c r="CI6920" s="41"/>
      <c r="CJ6920" s="41"/>
      <c r="CK6920" s="41"/>
      <c r="CL6920" s="68"/>
      <c r="CM6920" s="41"/>
      <c r="CN6920" s="41"/>
      <c r="CO6920" s="39"/>
      <c r="CP6920" s="78"/>
    </row>
    <row r="6921" spans="1:94" s="38" customFormat="1" x14ac:dyDescent="0.25">
      <c r="A6921" s="38">
        <v>6918</v>
      </c>
      <c r="F6921" s="39"/>
      <c r="Q6921" s="39"/>
      <c r="R6921" s="40"/>
      <c r="S6921" s="40"/>
      <c r="T6921" s="39"/>
      <c r="AG6921" s="110"/>
      <c r="AH6921" s="94"/>
      <c r="AJ6921" s="97"/>
      <c r="AL6921" s="39"/>
      <c r="AP6921" s="39"/>
      <c r="AQ6921" s="77"/>
      <c r="AR6921" s="78"/>
      <c r="BB6921" s="79"/>
      <c r="BC6921" s="94"/>
      <c r="BE6921" s="97"/>
      <c r="BF6921" s="98"/>
      <c r="BG6921" s="40"/>
      <c r="BK6921" s="40"/>
      <c r="BL6921" s="79"/>
      <c r="BM6921" s="94"/>
      <c r="BO6921" s="97"/>
      <c r="BQ6921" s="40"/>
      <c r="BR6921" s="94"/>
      <c r="BS6921" s="94"/>
      <c r="BT6921" s="94"/>
      <c r="BU6921" s="40"/>
      <c r="BV6921" s="82"/>
      <c r="BW6921" s="94"/>
      <c r="BX6921" s="48"/>
      <c r="BY6921" s="97"/>
      <c r="BZ6921" s="48"/>
      <c r="CA6921" s="40"/>
      <c r="CB6921" s="94"/>
      <c r="CC6921" s="94"/>
      <c r="CD6921" s="94"/>
      <c r="CE6921" s="40"/>
      <c r="CF6921" s="73"/>
      <c r="CG6921" s="41"/>
      <c r="CH6921" s="41"/>
      <c r="CI6921" s="41"/>
      <c r="CJ6921" s="41"/>
      <c r="CK6921" s="41"/>
      <c r="CL6921" s="68"/>
      <c r="CM6921" s="41"/>
      <c r="CN6921" s="41"/>
      <c r="CO6921" s="39"/>
      <c r="CP6921" s="78"/>
    </row>
    <row r="6922" spans="1:94" s="38" customFormat="1" x14ac:dyDescent="0.25">
      <c r="A6922" s="38">
        <v>6919</v>
      </c>
      <c r="F6922" s="39"/>
      <c r="Q6922" s="39"/>
      <c r="R6922" s="40"/>
      <c r="S6922" s="40"/>
      <c r="T6922" s="39"/>
      <c r="AG6922" s="110"/>
      <c r="AH6922" s="94"/>
      <c r="AJ6922" s="97"/>
      <c r="AL6922" s="39"/>
      <c r="AP6922" s="39"/>
      <c r="AQ6922" s="77"/>
      <c r="AR6922" s="78"/>
      <c r="BB6922" s="79"/>
      <c r="BC6922" s="94"/>
      <c r="BE6922" s="97"/>
      <c r="BF6922" s="98"/>
      <c r="BG6922" s="40"/>
      <c r="BK6922" s="40"/>
      <c r="BL6922" s="79"/>
      <c r="BM6922" s="94"/>
      <c r="BO6922" s="97"/>
      <c r="BQ6922" s="40"/>
      <c r="BR6922" s="94"/>
      <c r="BS6922" s="94"/>
      <c r="BT6922" s="94"/>
      <c r="BU6922" s="40"/>
      <c r="BV6922" s="82"/>
      <c r="BW6922" s="94"/>
      <c r="BX6922" s="48"/>
      <c r="BY6922" s="97"/>
      <c r="BZ6922" s="48"/>
      <c r="CA6922" s="40"/>
      <c r="CB6922" s="94"/>
      <c r="CC6922" s="94"/>
      <c r="CD6922" s="94"/>
      <c r="CE6922" s="40"/>
      <c r="CF6922" s="73"/>
      <c r="CG6922" s="41"/>
      <c r="CH6922" s="41"/>
      <c r="CI6922" s="41"/>
      <c r="CJ6922" s="41"/>
      <c r="CK6922" s="41"/>
      <c r="CL6922" s="68"/>
      <c r="CM6922" s="41"/>
      <c r="CN6922" s="41"/>
      <c r="CO6922" s="39"/>
      <c r="CP6922" s="78"/>
    </row>
    <row r="6923" spans="1:94" s="38" customFormat="1" x14ac:dyDescent="0.25">
      <c r="A6923" s="38">
        <v>6920</v>
      </c>
      <c r="F6923" s="39"/>
      <c r="Q6923" s="39"/>
      <c r="R6923" s="40"/>
      <c r="S6923" s="40"/>
      <c r="T6923" s="39"/>
      <c r="AG6923" s="110"/>
      <c r="AH6923" s="94"/>
      <c r="AJ6923" s="97"/>
      <c r="AL6923" s="39"/>
      <c r="AP6923" s="39"/>
      <c r="AQ6923" s="77"/>
      <c r="AR6923" s="78"/>
      <c r="BB6923" s="79"/>
      <c r="BC6923" s="94"/>
      <c r="BE6923" s="97"/>
      <c r="BF6923" s="98"/>
      <c r="BG6923" s="40"/>
      <c r="BK6923" s="40"/>
      <c r="BL6923" s="79"/>
      <c r="BM6923" s="94"/>
      <c r="BO6923" s="97"/>
      <c r="BQ6923" s="40"/>
      <c r="BR6923" s="94"/>
      <c r="BS6923" s="94"/>
      <c r="BT6923" s="94"/>
      <c r="BU6923" s="40"/>
      <c r="BV6923" s="82"/>
      <c r="BW6923" s="94"/>
      <c r="BX6923" s="48"/>
      <c r="BY6923" s="97"/>
      <c r="BZ6923" s="48"/>
      <c r="CA6923" s="40"/>
      <c r="CB6923" s="94"/>
      <c r="CC6923" s="94"/>
      <c r="CD6923" s="94"/>
      <c r="CE6923" s="40"/>
      <c r="CF6923" s="73"/>
      <c r="CG6923" s="41"/>
      <c r="CH6923" s="41"/>
      <c r="CI6923" s="41"/>
      <c r="CJ6923" s="41"/>
      <c r="CK6923" s="41"/>
      <c r="CL6923" s="68"/>
      <c r="CM6923" s="41"/>
      <c r="CN6923" s="41"/>
      <c r="CO6923" s="39"/>
      <c r="CP6923" s="78"/>
    </row>
    <row r="6924" spans="1:94" s="38" customFormat="1" x14ac:dyDescent="0.25">
      <c r="A6924" s="38">
        <v>6921</v>
      </c>
      <c r="F6924" s="39"/>
      <c r="Q6924" s="39"/>
      <c r="R6924" s="40"/>
      <c r="S6924" s="40"/>
      <c r="T6924" s="39"/>
      <c r="AG6924" s="110"/>
      <c r="AH6924" s="94"/>
      <c r="AJ6924" s="97"/>
      <c r="AL6924" s="39"/>
      <c r="AP6924" s="39"/>
      <c r="AQ6924" s="77"/>
      <c r="AR6924" s="78"/>
      <c r="BB6924" s="79"/>
      <c r="BC6924" s="94"/>
      <c r="BE6924" s="97"/>
      <c r="BF6924" s="98"/>
      <c r="BG6924" s="40"/>
      <c r="BK6924" s="40"/>
      <c r="BL6924" s="79"/>
      <c r="BM6924" s="94"/>
      <c r="BO6924" s="97"/>
      <c r="BQ6924" s="40"/>
      <c r="BR6924" s="94"/>
      <c r="BS6924" s="94"/>
      <c r="BT6924" s="94"/>
      <c r="BU6924" s="40"/>
      <c r="BV6924" s="82"/>
      <c r="BW6924" s="94"/>
      <c r="BX6924" s="48"/>
      <c r="BY6924" s="97"/>
      <c r="BZ6924" s="48"/>
      <c r="CA6924" s="40"/>
      <c r="CB6924" s="94"/>
      <c r="CC6924" s="94"/>
      <c r="CD6924" s="94"/>
      <c r="CE6924" s="40"/>
      <c r="CF6924" s="73"/>
      <c r="CG6924" s="41"/>
      <c r="CH6924" s="41"/>
      <c r="CI6924" s="41"/>
      <c r="CJ6924" s="41"/>
      <c r="CK6924" s="41"/>
      <c r="CL6924" s="68"/>
      <c r="CM6924" s="41"/>
      <c r="CN6924" s="41"/>
      <c r="CO6924" s="39"/>
      <c r="CP6924" s="78"/>
    </row>
    <row r="6925" spans="1:94" s="38" customFormat="1" x14ac:dyDescent="0.25">
      <c r="A6925" s="38">
        <v>6922</v>
      </c>
      <c r="F6925" s="39"/>
      <c r="Q6925" s="39"/>
      <c r="R6925" s="40"/>
      <c r="S6925" s="40"/>
      <c r="T6925" s="39"/>
      <c r="AG6925" s="110"/>
      <c r="AH6925" s="94"/>
      <c r="AJ6925" s="97"/>
      <c r="AL6925" s="39"/>
      <c r="AP6925" s="39"/>
      <c r="AQ6925" s="77"/>
      <c r="AR6925" s="78"/>
      <c r="BB6925" s="79"/>
      <c r="BC6925" s="94"/>
      <c r="BE6925" s="97"/>
      <c r="BF6925" s="98"/>
      <c r="BG6925" s="40"/>
      <c r="BK6925" s="40"/>
      <c r="BL6925" s="79"/>
      <c r="BM6925" s="94"/>
      <c r="BO6925" s="97"/>
      <c r="BQ6925" s="40"/>
      <c r="BR6925" s="94"/>
      <c r="BS6925" s="94"/>
      <c r="BT6925" s="94"/>
      <c r="BU6925" s="40"/>
      <c r="BV6925" s="82"/>
      <c r="BW6925" s="94"/>
      <c r="BX6925" s="48"/>
      <c r="BY6925" s="97"/>
      <c r="BZ6925" s="48"/>
      <c r="CA6925" s="40"/>
      <c r="CB6925" s="94"/>
      <c r="CC6925" s="94"/>
      <c r="CD6925" s="94"/>
      <c r="CE6925" s="40"/>
      <c r="CF6925" s="73"/>
      <c r="CG6925" s="41"/>
      <c r="CH6925" s="41"/>
      <c r="CI6925" s="41"/>
      <c r="CJ6925" s="41"/>
      <c r="CK6925" s="41"/>
      <c r="CL6925" s="68"/>
      <c r="CM6925" s="41"/>
      <c r="CN6925" s="41"/>
      <c r="CO6925" s="39"/>
      <c r="CP6925" s="78"/>
    </row>
    <row r="6926" spans="1:94" s="38" customFormat="1" x14ac:dyDescent="0.25">
      <c r="A6926" s="38">
        <v>6923</v>
      </c>
      <c r="F6926" s="39"/>
      <c r="Q6926" s="39"/>
      <c r="R6926" s="40"/>
      <c r="S6926" s="40"/>
      <c r="T6926" s="39"/>
      <c r="AG6926" s="110"/>
      <c r="AH6926" s="94"/>
      <c r="AJ6926" s="97"/>
      <c r="AL6926" s="39"/>
      <c r="AP6926" s="39"/>
      <c r="AQ6926" s="77"/>
      <c r="AR6926" s="78"/>
      <c r="BB6926" s="79"/>
      <c r="BC6926" s="94"/>
      <c r="BE6926" s="97"/>
      <c r="BF6926" s="98"/>
      <c r="BG6926" s="40"/>
      <c r="BK6926" s="40"/>
      <c r="BL6926" s="79"/>
      <c r="BM6926" s="94"/>
      <c r="BO6926" s="97"/>
      <c r="BQ6926" s="40"/>
      <c r="BR6926" s="94"/>
      <c r="BS6926" s="94"/>
      <c r="BT6926" s="94"/>
      <c r="BU6926" s="40"/>
      <c r="BV6926" s="82"/>
      <c r="BW6926" s="94"/>
      <c r="BX6926" s="48"/>
      <c r="BY6926" s="97"/>
      <c r="BZ6926" s="48"/>
      <c r="CA6926" s="40"/>
      <c r="CB6926" s="94"/>
      <c r="CC6926" s="94"/>
      <c r="CD6926" s="94"/>
      <c r="CE6926" s="40"/>
      <c r="CF6926" s="73"/>
      <c r="CG6926" s="41"/>
      <c r="CH6926" s="41"/>
      <c r="CI6926" s="41"/>
      <c r="CJ6926" s="41"/>
      <c r="CK6926" s="41"/>
      <c r="CL6926" s="68"/>
      <c r="CM6926" s="41"/>
      <c r="CN6926" s="41"/>
      <c r="CO6926" s="39"/>
      <c r="CP6926" s="78"/>
    </row>
    <row r="6927" spans="1:94" s="38" customFormat="1" x14ac:dyDescent="0.25">
      <c r="A6927" s="38">
        <v>6924</v>
      </c>
      <c r="F6927" s="39"/>
      <c r="Q6927" s="39"/>
      <c r="R6927" s="40"/>
      <c r="S6927" s="40"/>
      <c r="T6927" s="39"/>
      <c r="AG6927" s="110"/>
      <c r="AH6927" s="94"/>
      <c r="AJ6927" s="97"/>
      <c r="AL6927" s="39"/>
      <c r="AP6927" s="39"/>
      <c r="AQ6927" s="77"/>
      <c r="AR6927" s="78"/>
      <c r="BB6927" s="79"/>
      <c r="BC6927" s="94"/>
      <c r="BE6927" s="97"/>
      <c r="BF6927" s="98"/>
      <c r="BG6927" s="40"/>
      <c r="BK6927" s="40"/>
      <c r="BL6927" s="79"/>
      <c r="BM6927" s="94"/>
      <c r="BO6927" s="97"/>
      <c r="BQ6927" s="40"/>
      <c r="BR6927" s="94"/>
      <c r="BS6927" s="94"/>
      <c r="BT6927" s="94"/>
      <c r="BU6927" s="40"/>
      <c r="BV6927" s="82"/>
      <c r="BW6927" s="94"/>
      <c r="BX6927" s="48"/>
      <c r="BY6927" s="97"/>
      <c r="BZ6927" s="48"/>
      <c r="CA6927" s="40"/>
      <c r="CB6927" s="94"/>
      <c r="CC6927" s="94"/>
      <c r="CD6927" s="94"/>
      <c r="CE6927" s="40"/>
      <c r="CF6927" s="73"/>
      <c r="CG6927" s="41"/>
      <c r="CH6927" s="41"/>
      <c r="CI6927" s="41"/>
      <c r="CJ6927" s="41"/>
      <c r="CK6927" s="41"/>
      <c r="CL6927" s="68"/>
      <c r="CM6927" s="41"/>
      <c r="CN6927" s="41"/>
      <c r="CO6927" s="39"/>
      <c r="CP6927" s="78"/>
    </row>
    <row r="6928" spans="1:94" s="38" customFormat="1" x14ac:dyDescent="0.25">
      <c r="A6928" s="38">
        <v>6925</v>
      </c>
      <c r="F6928" s="39"/>
      <c r="Q6928" s="39"/>
      <c r="R6928" s="40"/>
      <c r="S6928" s="40"/>
      <c r="T6928" s="39"/>
      <c r="AG6928" s="110"/>
      <c r="AH6928" s="94"/>
      <c r="AJ6928" s="97"/>
      <c r="AL6928" s="39"/>
      <c r="AP6928" s="39"/>
      <c r="AQ6928" s="77"/>
      <c r="AR6928" s="78"/>
      <c r="BB6928" s="79"/>
      <c r="BC6928" s="94"/>
      <c r="BE6928" s="97"/>
      <c r="BF6928" s="98"/>
      <c r="BG6928" s="40"/>
      <c r="BK6928" s="40"/>
      <c r="BL6928" s="79"/>
      <c r="BM6928" s="94"/>
      <c r="BO6928" s="97"/>
      <c r="BQ6928" s="40"/>
      <c r="BR6928" s="94"/>
      <c r="BS6928" s="94"/>
      <c r="BT6928" s="94"/>
      <c r="BU6928" s="40"/>
      <c r="BV6928" s="82"/>
      <c r="BW6928" s="94"/>
      <c r="BX6928" s="48"/>
      <c r="BY6928" s="97"/>
      <c r="BZ6928" s="48"/>
      <c r="CA6928" s="40"/>
      <c r="CB6928" s="94"/>
      <c r="CC6928" s="94"/>
      <c r="CD6928" s="94"/>
      <c r="CE6928" s="40"/>
      <c r="CF6928" s="73"/>
      <c r="CG6928" s="41"/>
      <c r="CH6928" s="41"/>
      <c r="CI6928" s="41"/>
      <c r="CJ6928" s="41"/>
      <c r="CK6928" s="41"/>
      <c r="CL6928" s="68"/>
      <c r="CM6928" s="41"/>
      <c r="CN6928" s="41"/>
      <c r="CO6928" s="39"/>
      <c r="CP6928" s="78"/>
    </row>
    <row r="6929" spans="1:94" s="38" customFormat="1" x14ac:dyDescent="0.25">
      <c r="A6929" s="38">
        <v>6926</v>
      </c>
      <c r="F6929" s="39"/>
      <c r="Q6929" s="39"/>
      <c r="R6929" s="40"/>
      <c r="S6929" s="40"/>
      <c r="T6929" s="39"/>
      <c r="AG6929" s="110"/>
      <c r="AH6929" s="94"/>
      <c r="AJ6929" s="97"/>
      <c r="AL6929" s="39"/>
      <c r="AP6929" s="39"/>
      <c r="AQ6929" s="77"/>
      <c r="AR6929" s="78"/>
      <c r="BB6929" s="79"/>
      <c r="BC6929" s="94"/>
      <c r="BE6929" s="97"/>
      <c r="BF6929" s="98"/>
      <c r="BG6929" s="40"/>
      <c r="BK6929" s="40"/>
      <c r="BL6929" s="79"/>
      <c r="BM6929" s="94"/>
      <c r="BO6929" s="97"/>
      <c r="BQ6929" s="40"/>
      <c r="BR6929" s="94"/>
      <c r="BS6929" s="94"/>
      <c r="BT6929" s="94"/>
      <c r="BU6929" s="40"/>
      <c r="BV6929" s="82"/>
      <c r="BW6929" s="94"/>
      <c r="BX6929" s="48"/>
      <c r="BY6929" s="97"/>
      <c r="BZ6929" s="48"/>
      <c r="CA6929" s="40"/>
      <c r="CB6929" s="94"/>
      <c r="CC6929" s="94"/>
      <c r="CD6929" s="94"/>
      <c r="CE6929" s="40"/>
      <c r="CF6929" s="73"/>
      <c r="CG6929" s="41"/>
      <c r="CH6929" s="41"/>
      <c r="CI6929" s="41"/>
      <c r="CJ6929" s="41"/>
      <c r="CK6929" s="41"/>
      <c r="CL6929" s="68"/>
      <c r="CM6929" s="41"/>
      <c r="CN6929" s="41"/>
      <c r="CO6929" s="39"/>
      <c r="CP6929" s="78"/>
    </row>
    <row r="6930" spans="1:94" s="38" customFormat="1" x14ac:dyDescent="0.25">
      <c r="A6930" s="38">
        <v>6927</v>
      </c>
      <c r="F6930" s="39"/>
      <c r="Q6930" s="39"/>
      <c r="R6930" s="40"/>
      <c r="S6930" s="40"/>
      <c r="T6930" s="39"/>
      <c r="AG6930" s="110"/>
      <c r="AH6930" s="94"/>
      <c r="AJ6930" s="97"/>
      <c r="AL6930" s="39"/>
      <c r="AP6930" s="39"/>
      <c r="AQ6930" s="77"/>
      <c r="AR6930" s="78"/>
      <c r="BB6930" s="79"/>
      <c r="BC6930" s="94"/>
      <c r="BE6930" s="97"/>
      <c r="BF6930" s="98"/>
      <c r="BG6930" s="40"/>
      <c r="BK6930" s="40"/>
      <c r="BL6930" s="79"/>
      <c r="BM6930" s="94"/>
      <c r="BO6930" s="97"/>
      <c r="BQ6930" s="40"/>
      <c r="BR6930" s="94"/>
      <c r="BS6930" s="94"/>
      <c r="BT6930" s="94"/>
      <c r="BU6930" s="40"/>
      <c r="BV6930" s="82"/>
      <c r="BW6930" s="94"/>
      <c r="BX6930" s="48"/>
      <c r="BY6930" s="97"/>
      <c r="BZ6930" s="48"/>
      <c r="CA6930" s="40"/>
      <c r="CB6930" s="94"/>
      <c r="CC6930" s="94"/>
      <c r="CD6930" s="94"/>
      <c r="CE6930" s="40"/>
      <c r="CF6930" s="73"/>
      <c r="CG6930" s="41"/>
      <c r="CH6930" s="41"/>
      <c r="CI6930" s="41"/>
      <c r="CJ6930" s="41"/>
      <c r="CK6930" s="41"/>
      <c r="CL6930" s="68"/>
      <c r="CM6930" s="41"/>
      <c r="CN6930" s="41"/>
      <c r="CO6930" s="39"/>
      <c r="CP6930" s="78"/>
    </row>
    <row r="6931" spans="1:94" s="38" customFormat="1" x14ac:dyDescent="0.25">
      <c r="A6931" s="38">
        <v>6928</v>
      </c>
      <c r="F6931" s="39"/>
      <c r="Q6931" s="39"/>
      <c r="R6931" s="40"/>
      <c r="S6931" s="40"/>
      <c r="T6931" s="39"/>
      <c r="AG6931" s="110"/>
      <c r="AH6931" s="94"/>
      <c r="AJ6931" s="97"/>
      <c r="AL6931" s="39"/>
      <c r="AP6931" s="39"/>
      <c r="AQ6931" s="77"/>
      <c r="AR6931" s="78"/>
      <c r="BB6931" s="79"/>
      <c r="BC6931" s="94"/>
      <c r="BE6931" s="97"/>
      <c r="BF6931" s="98"/>
      <c r="BG6931" s="40"/>
      <c r="BK6931" s="40"/>
      <c r="BL6931" s="79"/>
      <c r="BM6931" s="94"/>
      <c r="BO6931" s="97"/>
      <c r="BQ6931" s="40"/>
      <c r="BR6931" s="94"/>
      <c r="BS6931" s="94"/>
      <c r="BT6931" s="94"/>
      <c r="BU6931" s="40"/>
      <c r="BV6931" s="82"/>
      <c r="BW6931" s="94"/>
      <c r="BX6931" s="48"/>
      <c r="BY6931" s="97"/>
      <c r="BZ6931" s="48"/>
      <c r="CA6931" s="40"/>
      <c r="CB6931" s="94"/>
      <c r="CC6931" s="94"/>
      <c r="CD6931" s="94"/>
      <c r="CE6931" s="40"/>
      <c r="CF6931" s="73"/>
      <c r="CG6931" s="41"/>
      <c r="CH6931" s="41"/>
      <c r="CI6931" s="41"/>
      <c r="CJ6931" s="41"/>
      <c r="CK6931" s="41"/>
      <c r="CL6931" s="68"/>
      <c r="CM6931" s="41"/>
      <c r="CN6931" s="41"/>
      <c r="CO6931" s="39"/>
      <c r="CP6931" s="78"/>
    </row>
    <row r="6932" spans="1:94" s="38" customFormat="1" x14ac:dyDescent="0.25">
      <c r="A6932" s="38">
        <v>6929</v>
      </c>
      <c r="F6932" s="39"/>
      <c r="Q6932" s="39"/>
      <c r="R6932" s="40"/>
      <c r="S6932" s="40"/>
      <c r="T6932" s="39"/>
      <c r="AG6932" s="110"/>
      <c r="AH6932" s="94"/>
      <c r="AJ6932" s="97"/>
      <c r="AL6932" s="39"/>
      <c r="AP6932" s="39"/>
      <c r="AQ6932" s="77"/>
      <c r="AR6932" s="78"/>
      <c r="BB6932" s="79"/>
      <c r="BC6932" s="94"/>
      <c r="BE6932" s="97"/>
      <c r="BF6932" s="98"/>
      <c r="BG6932" s="40"/>
      <c r="BK6932" s="40"/>
      <c r="BL6932" s="79"/>
      <c r="BM6932" s="94"/>
      <c r="BO6932" s="97"/>
      <c r="BQ6932" s="40"/>
      <c r="BR6932" s="94"/>
      <c r="BS6932" s="94"/>
      <c r="BT6932" s="94"/>
      <c r="BU6932" s="40"/>
      <c r="BV6932" s="82"/>
      <c r="BW6932" s="94"/>
      <c r="BX6932" s="48"/>
      <c r="BY6932" s="97"/>
      <c r="BZ6932" s="48"/>
      <c r="CA6932" s="40"/>
      <c r="CB6932" s="94"/>
      <c r="CC6932" s="94"/>
      <c r="CD6932" s="94"/>
      <c r="CE6932" s="40"/>
      <c r="CF6932" s="73"/>
      <c r="CG6932" s="41"/>
      <c r="CH6932" s="41"/>
      <c r="CI6932" s="41"/>
      <c r="CJ6932" s="41"/>
      <c r="CK6932" s="41"/>
      <c r="CL6932" s="68"/>
      <c r="CM6932" s="41"/>
      <c r="CN6932" s="41"/>
      <c r="CO6932" s="39"/>
      <c r="CP6932" s="78"/>
    </row>
    <row r="6933" spans="1:94" s="38" customFormat="1" x14ac:dyDescent="0.25">
      <c r="A6933" s="38">
        <v>6930</v>
      </c>
      <c r="F6933" s="39"/>
      <c r="Q6933" s="39"/>
      <c r="R6933" s="40"/>
      <c r="S6933" s="40"/>
      <c r="T6933" s="39"/>
      <c r="AG6933" s="110"/>
      <c r="AH6933" s="94"/>
      <c r="AJ6933" s="97"/>
      <c r="AL6933" s="39"/>
      <c r="AP6933" s="39"/>
      <c r="AQ6933" s="77"/>
      <c r="AR6933" s="78"/>
      <c r="BB6933" s="79"/>
      <c r="BC6933" s="94"/>
      <c r="BE6933" s="97"/>
      <c r="BF6933" s="98"/>
      <c r="BG6933" s="40"/>
      <c r="BK6933" s="40"/>
      <c r="BL6933" s="79"/>
      <c r="BM6933" s="94"/>
      <c r="BO6933" s="97"/>
      <c r="BQ6933" s="40"/>
      <c r="BR6933" s="94"/>
      <c r="BS6933" s="94"/>
      <c r="BT6933" s="94"/>
      <c r="BU6933" s="40"/>
      <c r="BV6933" s="82"/>
      <c r="BW6933" s="94"/>
      <c r="BX6933" s="48"/>
      <c r="BY6933" s="97"/>
      <c r="BZ6933" s="48"/>
      <c r="CA6933" s="40"/>
      <c r="CB6933" s="94"/>
      <c r="CC6933" s="94"/>
      <c r="CD6933" s="94"/>
      <c r="CE6933" s="40"/>
      <c r="CF6933" s="73"/>
      <c r="CG6933" s="41"/>
      <c r="CH6933" s="41"/>
      <c r="CI6933" s="41"/>
      <c r="CJ6933" s="41"/>
      <c r="CK6933" s="41"/>
      <c r="CL6933" s="68"/>
      <c r="CM6933" s="41"/>
      <c r="CN6933" s="41"/>
      <c r="CO6933" s="39"/>
      <c r="CP6933" s="78"/>
    </row>
    <row r="6934" spans="1:94" s="38" customFormat="1" x14ac:dyDescent="0.25">
      <c r="A6934" s="38">
        <v>6931</v>
      </c>
      <c r="F6934" s="39"/>
      <c r="Q6934" s="39"/>
      <c r="R6934" s="40"/>
      <c r="S6934" s="40"/>
      <c r="T6934" s="39"/>
      <c r="AG6934" s="110"/>
      <c r="AH6934" s="94"/>
      <c r="AJ6934" s="97"/>
      <c r="AL6934" s="39"/>
      <c r="AP6934" s="39"/>
      <c r="AQ6934" s="77"/>
      <c r="AR6934" s="78"/>
      <c r="BB6934" s="79"/>
      <c r="BC6934" s="94"/>
      <c r="BE6934" s="97"/>
      <c r="BF6934" s="98"/>
      <c r="BG6934" s="40"/>
      <c r="BK6934" s="40"/>
      <c r="BL6934" s="79"/>
      <c r="BM6934" s="94"/>
      <c r="BO6934" s="97"/>
      <c r="BQ6934" s="40"/>
      <c r="BR6934" s="94"/>
      <c r="BS6934" s="94"/>
      <c r="BT6934" s="94"/>
      <c r="BU6934" s="40"/>
      <c r="BV6934" s="82"/>
      <c r="BW6934" s="94"/>
      <c r="BX6934" s="48"/>
      <c r="BY6934" s="97"/>
      <c r="BZ6934" s="48"/>
      <c r="CA6934" s="40"/>
      <c r="CB6934" s="94"/>
      <c r="CC6934" s="94"/>
      <c r="CD6934" s="94"/>
      <c r="CE6934" s="40"/>
      <c r="CF6934" s="73"/>
      <c r="CG6934" s="41"/>
      <c r="CH6934" s="41"/>
      <c r="CI6934" s="41"/>
      <c r="CJ6934" s="41"/>
      <c r="CK6934" s="41"/>
      <c r="CL6934" s="68"/>
      <c r="CM6934" s="41"/>
      <c r="CN6934" s="41"/>
      <c r="CO6934" s="39"/>
      <c r="CP6934" s="78"/>
    </row>
    <row r="6935" spans="1:94" s="38" customFormat="1" x14ac:dyDescent="0.25">
      <c r="A6935" s="38">
        <v>6932</v>
      </c>
      <c r="F6935" s="39"/>
      <c r="Q6935" s="39"/>
      <c r="R6935" s="40"/>
      <c r="S6935" s="40"/>
      <c r="T6935" s="39"/>
      <c r="AG6935" s="110"/>
      <c r="AH6935" s="94"/>
      <c r="AJ6935" s="97"/>
      <c r="AL6935" s="39"/>
      <c r="AP6935" s="39"/>
      <c r="AQ6935" s="77"/>
      <c r="AR6935" s="78"/>
      <c r="BB6935" s="79"/>
      <c r="BC6935" s="94"/>
      <c r="BE6935" s="97"/>
      <c r="BF6935" s="98"/>
      <c r="BG6935" s="40"/>
      <c r="BK6935" s="40"/>
      <c r="BL6935" s="79"/>
      <c r="BM6935" s="94"/>
      <c r="BO6935" s="97"/>
      <c r="BQ6935" s="40"/>
      <c r="BR6935" s="94"/>
      <c r="BS6935" s="94"/>
      <c r="BT6935" s="94"/>
      <c r="BU6935" s="40"/>
      <c r="BV6935" s="82"/>
      <c r="BW6935" s="94"/>
      <c r="BX6935" s="48"/>
      <c r="BY6935" s="97"/>
      <c r="BZ6935" s="48"/>
      <c r="CA6935" s="40"/>
      <c r="CB6935" s="94"/>
      <c r="CC6935" s="94"/>
      <c r="CD6935" s="94"/>
      <c r="CE6935" s="40"/>
      <c r="CF6935" s="73"/>
      <c r="CG6935" s="41"/>
      <c r="CH6935" s="41"/>
      <c r="CI6935" s="41"/>
      <c r="CJ6935" s="41"/>
      <c r="CK6935" s="41"/>
      <c r="CL6935" s="68"/>
      <c r="CM6935" s="41"/>
      <c r="CN6935" s="41"/>
      <c r="CO6935" s="39"/>
      <c r="CP6935" s="78"/>
    </row>
    <row r="6936" spans="1:94" s="38" customFormat="1" x14ac:dyDescent="0.25">
      <c r="A6936" s="38">
        <v>6933</v>
      </c>
      <c r="F6936" s="39"/>
      <c r="Q6936" s="39"/>
      <c r="R6936" s="40"/>
      <c r="S6936" s="40"/>
      <c r="T6936" s="39"/>
      <c r="AG6936" s="110"/>
      <c r="AH6936" s="94"/>
      <c r="AJ6936" s="97"/>
      <c r="AL6936" s="39"/>
      <c r="AP6936" s="39"/>
      <c r="AQ6936" s="77"/>
      <c r="AR6936" s="78"/>
      <c r="BB6936" s="79"/>
      <c r="BC6936" s="94"/>
      <c r="BE6936" s="97"/>
      <c r="BF6936" s="98"/>
      <c r="BG6936" s="40"/>
      <c r="BK6936" s="40"/>
      <c r="BL6936" s="79"/>
      <c r="BM6936" s="94"/>
      <c r="BO6936" s="97"/>
      <c r="BQ6936" s="40"/>
      <c r="BR6936" s="94"/>
      <c r="BS6936" s="94"/>
      <c r="BT6936" s="94"/>
      <c r="BU6936" s="40"/>
      <c r="BV6936" s="82"/>
      <c r="BW6936" s="94"/>
      <c r="BX6936" s="48"/>
      <c r="BY6936" s="97"/>
      <c r="BZ6936" s="48"/>
      <c r="CA6936" s="40"/>
      <c r="CB6936" s="94"/>
      <c r="CC6936" s="94"/>
      <c r="CD6936" s="94"/>
      <c r="CE6936" s="40"/>
      <c r="CF6936" s="73"/>
      <c r="CG6936" s="41"/>
      <c r="CH6936" s="41"/>
      <c r="CI6936" s="41"/>
      <c r="CJ6936" s="41"/>
      <c r="CK6936" s="41"/>
      <c r="CL6936" s="68"/>
      <c r="CM6936" s="41"/>
      <c r="CN6936" s="41"/>
      <c r="CO6936" s="39"/>
      <c r="CP6936" s="78"/>
    </row>
    <row r="6937" spans="1:94" s="38" customFormat="1" x14ac:dyDescent="0.25">
      <c r="A6937" s="38">
        <v>6934</v>
      </c>
      <c r="F6937" s="39"/>
      <c r="Q6937" s="39"/>
      <c r="R6937" s="40"/>
      <c r="S6937" s="40"/>
      <c r="T6937" s="39"/>
      <c r="AG6937" s="110"/>
      <c r="AH6937" s="94"/>
      <c r="AJ6937" s="97"/>
      <c r="AL6937" s="39"/>
      <c r="AP6937" s="39"/>
      <c r="AQ6937" s="77"/>
      <c r="AR6937" s="78"/>
      <c r="BB6937" s="79"/>
      <c r="BC6937" s="94"/>
      <c r="BE6937" s="97"/>
      <c r="BF6937" s="98"/>
      <c r="BG6937" s="40"/>
      <c r="BK6937" s="40"/>
      <c r="BL6937" s="79"/>
      <c r="BM6937" s="94"/>
      <c r="BO6937" s="97"/>
      <c r="BQ6937" s="40"/>
      <c r="BR6937" s="94"/>
      <c r="BS6937" s="94"/>
      <c r="BT6937" s="94"/>
      <c r="BU6937" s="40"/>
      <c r="BV6937" s="82"/>
      <c r="BW6937" s="94"/>
      <c r="BX6937" s="48"/>
      <c r="BY6937" s="97"/>
      <c r="BZ6937" s="48"/>
      <c r="CA6937" s="40"/>
      <c r="CB6937" s="94"/>
      <c r="CC6937" s="94"/>
      <c r="CD6937" s="94"/>
      <c r="CE6937" s="40"/>
      <c r="CF6937" s="73"/>
      <c r="CG6937" s="41"/>
      <c r="CH6937" s="41"/>
      <c r="CI6937" s="41"/>
      <c r="CJ6937" s="41"/>
      <c r="CK6937" s="41"/>
      <c r="CL6937" s="68"/>
      <c r="CM6937" s="41"/>
      <c r="CN6937" s="41"/>
      <c r="CO6937" s="39"/>
      <c r="CP6937" s="78"/>
    </row>
    <row r="6938" spans="1:94" s="38" customFormat="1" x14ac:dyDescent="0.25">
      <c r="A6938" s="38">
        <v>6935</v>
      </c>
      <c r="F6938" s="39"/>
      <c r="Q6938" s="39"/>
      <c r="R6938" s="40"/>
      <c r="S6938" s="40"/>
      <c r="T6938" s="39"/>
      <c r="AG6938" s="110"/>
      <c r="AH6938" s="94"/>
      <c r="AJ6938" s="97"/>
      <c r="AL6938" s="39"/>
      <c r="AP6938" s="39"/>
      <c r="AQ6938" s="77"/>
      <c r="AR6938" s="78"/>
      <c r="BB6938" s="79"/>
      <c r="BC6938" s="94"/>
      <c r="BE6938" s="97"/>
      <c r="BF6938" s="98"/>
      <c r="BG6938" s="40"/>
      <c r="BK6938" s="40"/>
      <c r="BL6938" s="79"/>
      <c r="BM6938" s="94"/>
      <c r="BO6938" s="97"/>
      <c r="BQ6938" s="40"/>
      <c r="BR6938" s="94"/>
      <c r="BS6938" s="94"/>
      <c r="BT6938" s="94"/>
      <c r="BU6938" s="40"/>
      <c r="BV6938" s="82"/>
      <c r="BW6938" s="94"/>
      <c r="BX6938" s="48"/>
      <c r="BY6938" s="97"/>
      <c r="BZ6938" s="48"/>
      <c r="CA6938" s="40"/>
      <c r="CB6938" s="94"/>
      <c r="CC6938" s="94"/>
      <c r="CD6938" s="94"/>
      <c r="CE6938" s="40"/>
      <c r="CF6938" s="73"/>
      <c r="CG6938" s="41"/>
      <c r="CH6938" s="41"/>
      <c r="CI6938" s="41"/>
      <c r="CJ6938" s="41"/>
      <c r="CK6938" s="41"/>
      <c r="CL6938" s="68"/>
      <c r="CM6938" s="41"/>
      <c r="CN6938" s="41"/>
      <c r="CO6938" s="39"/>
      <c r="CP6938" s="78"/>
    </row>
    <row r="6939" spans="1:94" s="38" customFormat="1" x14ac:dyDescent="0.25">
      <c r="A6939" s="38">
        <v>6936</v>
      </c>
      <c r="F6939" s="39"/>
      <c r="Q6939" s="39"/>
      <c r="R6939" s="40"/>
      <c r="S6939" s="40"/>
      <c r="T6939" s="39"/>
      <c r="AG6939" s="110"/>
      <c r="AH6939" s="94"/>
      <c r="AJ6939" s="97"/>
      <c r="AL6939" s="39"/>
      <c r="AP6939" s="39"/>
      <c r="AQ6939" s="77"/>
      <c r="AR6939" s="78"/>
      <c r="BB6939" s="79"/>
      <c r="BC6939" s="94"/>
      <c r="BE6939" s="97"/>
      <c r="BF6939" s="98"/>
      <c r="BG6939" s="40"/>
      <c r="BK6939" s="40"/>
      <c r="BL6939" s="79"/>
      <c r="BM6939" s="94"/>
      <c r="BO6939" s="97"/>
      <c r="BQ6939" s="40"/>
      <c r="BR6939" s="94"/>
      <c r="BS6939" s="94"/>
      <c r="BT6939" s="94"/>
      <c r="BU6939" s="40"/>
      <c r="BV6939" s="82"/>
      <c r="BW6939" s="94"/>
      <c r="BX6939" s="48"/>
      <c r="BY6939" s="97"/>
      <c r="BZ6939" s="48"/>
      <c r="CA6939" s="40"/>
      <c r="CB6939" s="94"/>
      <c r="CC6939" s="94"/>
      <c r="CD6939" s="94"/>
      <c r="CE6939" s="40"/>
      <c r="CF6939" s="73"/>
      <c r="CG6939" s="41"/>
      <c r="CH6939" s="41"/>
      <c r="CI6939" s="41"/>
      <c r="CJ6939" s="41"/>
      <c r="CK6939" s="41"/>
      <c r="CL6939" s="68"/>
      <c r="CM6939" s="41"/>
      <c r="CN6939" s="41"/>
      <c r="CO6939" s="39"/>
      <c r="CP6939" s="78"/>
    </row>
    <row r="6940" spans="1:94" s="38" customFormat="1" x14ac:dyDescent="0.25">
      <c r="A6940" s="38">
        <v>6937</v>
      </c>
      <c r="F6940" s="39"/>
      <c r="Q6940" s="39"/>
      <c r="R6940" s="40"/>
      <c r="S6940" s="40"/>
      <c r="T6940" s="39"/>
      <c r="AG6940" s="110"/>
      <c r="AH6940" s="94"/>
      <c r="AJ6940" s="97"/>
      <c r="AL6940" s="39"/>
      <c r="AP6940" s="39"/>
      <c r="AQ6940" s="77"/>
      <c r="AR6940" s="78"/>
      <c r="BB6940" s="79"/>
      <c r="BC6940" s="94"/>
      <c r="BE6940" s="97"/>
      <c r="BF6940" s="98"/>
      <c r="BG6940" s="40"/>
      <c r="BK6940" s="40"/>
      <c r="BL6940" s="79"/>
      <c r="BM6940" s="94"/>
      <c r="BO6940" s="97"/>
      <c r="BQ6940" s="40"/>
      <c r="BR6940" s="94"/>
      <c r="BS6940" s="94"/>
      <c r="BT6940" s="94"/>
      <c r="BU6940" s="40"/>
      <c r="BV6940" s="82"/>
      <c r="BW6940" s="94"/>
      <c r="BX6940" s="48"/>
      <c r="BY6940" s="97"/>
      <c r="BZ6940" s="48"/>
      <c r="CA6940" s="40"/>
      <c r="CB6940" s="94"/>
      <c r="CC6940" s="94"/>
      <c r="CD6940" s="94"/>
      <c r="CE6940" s="40"/>
      <c r="CF6940" s="73"/>
      <c r="CG6940" s="41"/>
      <c r="CH6940" s="41"/>
      <c r="CI6940" s="41"/>
      <c r="CJ6940" s="41"/>
      <c r="CK6940" s="41"/>
      <c r="CL6940" s="68"/>
      <c r="CM6940" s="41"/>
      <c r="CN6940" s="41"/>
      <c r="CO6940" s="39"/>
      <c r="CP6940" s="78"/>
    </row>
    <row r="6941" spans="1:94" s="38" customFormat="1" x14ac:dyDescent="0.25">
      <c r="A6941" s="38">
        <v>6938</v>
      </c>
      <c r="F6941" s="39"/>
      <c r="Q6941" s="39"/>
      <c r="R6941" s="40"/>
      <c r="S6941" s="40"/>
      <c r="T6941" s="39"/>
      <c r="AG6941" s="110"/>
      <c r="AH6941" s="94"/>
      <c r="AJ6941" s="97"/>
      <c r="AL6941" s="39"/>
      <c r="AP6941" s="39"/>
      <c r="AQ6941" s="77"/>
      <c r="AR6941" s="78"/>
      <c r="BB6941" s="79"/>
      <c r="BC6941" s="94"/>
      <c r="BE6941" s="97"/>
      <c r="BF6941" s="98"/>
      <c r="BG6941" s="40"/>
      <c r="BK6941" s="40"/>
      <c r="BL6941" s="79"/>
      <c r="BM6941" s="94"/>
      <c r="BO6941" s="97"/>
      <c r="BQ6941" s="40"/>
      <c r="BR6941" s="94"/>
      <c r="BS6941" s="94"/>
      <c r="BT6941" s="94"/>
      <c r="BU6941" s="40"/>
      <c r="BV6941" s="82"/>
      <c r="BW6941" s="94"/>
      <c r="BX6941" s="48"/>
      <c r="BY6941" s="97"/>
      <c r="BZ6941" s="48"/>
      <c r="CA6941" s="40"/>
      <c r="CB6941" s="94"/>
      <c r="CC6941" s="94"/>
      <c r="CD6941" s="94"/>
      <c r="CE6941" s="40"/>
      <c r="CF6941" s="73"/>
      <c r="CG6941" s="41"/>
      <c r="CH6941" s="41"/>
      <c r="CI6941" s="41"/>
      <c r="CJ6941" s="41"/>
      <c r="CK6941" s="41"/>
      <c r="CL6941" s="68"/>
      <c r="CM6941" s="41"/>
      <c r="CN6941" s="41"/>
      <c r="CO6941" s="39"/>
      <c r="CP6941" s="78"/>
    </row>
    <row r="6942" spans="1:94" s="38" customFormat="1" x14ac:dyDescent="0.25">
      <c r="A6942" s="38">
        <v>6939</v>
      </c>
      <c r="F6942" s="39"/>
      <c r="Q6942" s="39"/>
      <c r="R6942" s="40"/>
      <c r="S6942" s="40"/>
      <c r="T6942" s="39"/>
      <c r="AG6942" s="110"/>
      <c r="AH6942" s="94"/>
      <c r="AJ6942" s="97"/>
      <c r="AL6942" s="39"/>
      <c r="AP6942" s="39"/>
      <c r="AQ6942" s="77"/>
      <c r="AR6942" s="78"/>
      <c r="BB6942" s="79"/>
      <c r="BC6942" s="94"/>
      <c r="BE6942" s="97"/>
      <c r="BF6942" s="98"/>
      <c r="BG6942" s="40"/>
      <c r="BK6942" s="40"/>
      <c r="BL6942" s="79"/>
      <c r="BM6942" s="94"/>
      <c r="BO6942" s="97"/>
      <c r="BQ6942" s="40"/>
      <c r="BR6942" s="94"/>
      <c r="BS6942" s="94"/>
      <c r="BT6942" s="94"/>
      <c r="BU6942" s="40"/>
      <c r="BV6942" s="82"/>
      <c r="BW6942" s="94"/>
      <c r="BX6942" s="48"/>
      <c r="BY6942" s="97"/>
      <c r="BZ6942" s="48"/>
      <c r="CA6942" s="40"/>
      <c r="CB6942" s="94"/>
      <c r="CC6942" s="94"/>
      <c r="CD6942" s="94"/>
      <c r="CE6942" s="40"/>
      <c r="CF6942" s="73"/>
      <c r="CG6942" s="41"/>
      <c r="CH6942" s="41"/>
      <c r="CI6942" s="41"/>
      <c r="CJ6942" s="41"/>
      <c r="CK6942" s="41"/>
      <c r="CL6942" s="68"/>
      <c r="CM6942" s="41"/>
      <c r="CN6942" s="41"/>
      <c r="CO6942" s="39"/>
      <c r="CP6942" s="78"/>
    </row>
    <row r="6943" spans="1:94" s="38" customFormat="1" x14ac:dyDescent="0.25">
      <c r="A6943" s="38">
        <v>6940</v>
      </c>
      <c r="F6943" s="39"/>
      <c r="Q6943" s="39"/>
      <c r="R6943" s="40"/>
      <c r="S6943" s="40"/>
      <c r="T6943" s="39"/>
      <c r="AG6943" s="110"/>
      <c r="AH6943" s="94"/>
      <c r="AJ6943" s="97"/>
      <c r="AL6943" s="39"/>
      <c r="AP6943" s="39"/>
      <c r="AQ6943" s="77"/>
      <c r="AR6943" s="78"/>
      <c r="BB6943" s="79"/>
      <c r="BC6943" s="94"/>
      <c r="BE6943" s="97"/>
      <c r="BF6943" s="98"/>
      <c r="BG6943" s="40"/>
      <c r="BK6943" s="40"/>
      <c r="BL6943" s="79"/>
      <c r="BM6943" s="94"/>
      <c r="BO6943" s="97"/>
      <c r="BQ6943" s="40"/>
      <c r="BR6943" s="94"/>
      <c r="BS6943" s="94"/>
      <c r="BT6943" s="94"/>
      <c r="BU6943" s="40"/>
      <c r="BV6943" s="82"/>
      <c r="BW6943" s="94"/>
      <c r="BX6943" s="48"/>
      <c r="BY6943" s="97"/>
      <c r="BZ6943" s="48"/>
      <c r="CA6943" s="40"/>
      <c r="CB6943" s="94"/>
      <c r="CC6943" s="94"/>
      <c r="CD6943" s="94"/>
      <c r="CE6943" s="40"/>
      <c r="CF6943" s="73"/>
      <c r="CG6943" s="41"/>
      <c r="CH6943" s="41"/>
      <c r="CI6943" s="41"/>
      <c r="CJ6943" s="41"/>
      <c r="CK6943" s="41"/>
      <c r="CL6943" s="68"/>
      <c r="CM6943" s="41"/>
      <c r="CN6943" s="41"/>
      <c r="CO6943" s="39"/>
      <c r="CP6943" s="78"/>
    </row>
    <row r="6944" spans="1:94" s="38" customFormat="1" x14ac:dyDescent="0.25">
      <c r="A6944" s="38">
        <v>6941</v>
      </c>
      <c r="F6944" s="39"/>
      <c r="Q6944" s="39"/>
      <c r="R6944" s="40"/>
      <c r="S6944" s="40"/>
      <c r="T6944" s="39"/>
      <c r="AG6944" s="110"/>
      <c r="AH6944" s="94"/>
      <c r="AJ6944" s="97"/>
      <c r="AL6944" s="39"/>
      <c r="AP6944" s="39"/>
      <c r="AQ6944" s="77"/>
      <c r="AR6944" s="78"/>
      <c r="BB6944" s="79"/>
      <c r="BC6944" s="94"/>
      <c r="BE6944" s="97"/>
      <c r="BF6944" s="98"/>
      <c r="BG6944" s="40"/>
      <c r="BK6944" s="40"/>
      <c r="BL6944" s="79"/>
      <c r="BM6944" s="94"/>
      <c r="BO6944" s="97"/>
      <c r="BQ6944" s="40"/>
      <c r="BR6944" s="94"/>
      <c r="BS6944" s="94"/>
      <c r="BT6944" s="94"/>
      <c r="BU6944" s="40"/>
      <c r="BV6944" s="82"/>
      <c r="BW6944" s="94"/>
      <c r="BX6944" s="48"/>
      <c r="BY6944" s="97"/>
      <c r="BZ6944" s="48"/>
      <c r="CA6944" s="40"/>
      <c r="CB6944" s="94"/>
      <c r="CC6944" s="94"/>
      <c r="CD6944" s="94"/>
      <c r="CE6944" s="40"/>
      <c r="CF6944" s="73"/>
      <c r="CG6944" s="41"/>
      <c r="CH6944" s="41"/>
      <c r="CI6944" s="41"/>
      <c r="CJ6944" s="41"/>
      <c r="CK6944" s="41"/>
      <c r="CL6944" s="68"/>
      <c r="CM6944" s="41"/>
      <c r="CN6944" s="41"/>
      <c r="CO6944" s="39"/>
      <c r="CP6944" s="78"/>
    </row>
    <row r="6945" spans="1:94" s="38" customFormat="1" x14ac:dyDescent="0.25">
      <c r="A6945" s="38">
        <v>6942</v>
      </c>
      <c r="F6945" s="39"/>
      <c r="Q6945" s="39"/>
      <c r="R6945" s="40"/>
      <c r="S6945" s="40"/>
      <c r="T6945" s="39"/>
      <c r="AG6945" s="110"/>
      <c r="AH6945" s="94"/>
      <c r="AJ6945" s="97"/>
      <c r="AL6945" s="39"/>
      <c r="AP6945" s="39"/>
      <c r="AQ6945" s="77"/>
      <c r="AR6945" s="78"/>
      <c r="BB6945" s="79"/>
      <c r="BC6945" s="94"/>
      <c r="BE6945" s="97"/>
      <c r="BF6945" s="98"/>
      <c r="BG6945" s="40"/>
      <c r="BK6945" s="40"/>
      <c r="BL6945" s="79"/>
      <c r="BM6945" s="94"/>
      <c r="BO6945" s="97"/>
      <c r="BQ6945" s="40"/>
      <c r="BR6945" s="94"/>
      <c r="BS6945" s="94"/>
      <c r="BT6945" s="94"/>
      <c r="BU6945" s="40"/>
      <c r="BV6945" s="82"/>
      <c r="BW6945" s="94"/>
      <c r="BX6945" s="48"/>
      <c r="BY6945" s="97"/>
      <c r="BZ6945" s="48"/>
      <c r="CA6945" s="40"/>
      <c r="CB6945" s="94"/>
      <c r="CC6945" s="94"/>
      <c r="CD6945" s="94"/>
      <c r="CE6945" s="40"/>
      <c r="CF6945" s="73"/>
      <c r="CG6945" s="41"/>
      <c r="CH6945" s="41"/>
      <c r="CI6945" s="41"/>
      <c r="CJ6945" s="41"/>
      <c r="CK6945" s="41"/>
      <c r="CL6945" s="68"/>
      <c r="CM6945" s="41"/>
      <c r="CN6945" s="41"/>
      <c r="CO6945" s="39"/>
      <c r="CP6945" s="78"/>
    </row>
    <row r="6946" spans="1:94" s="38" customFormat="1" x14ac:dyDescent="0.25">
      <c r="A6946" s="38">
        <v>6943</v>
      </c>
      <c r="F6946" s="39"/>
      <c r="Q6946" s="39"/>
      <c r="R6946" s="40"/>
      <c r="S6946" s="40"/>
      <c r="T6946" s="39"/>
      <c r="AG6946" s="110"/>
      <c r="AH6946" s="94"/>
      <c r="AJ6946" s="97"/>
      <c r="AL6946" s="39"/>
      <c r="AP6946" s="39"/>
      <c r="AQ6946" s="77"/>
      <c r="AR6946" s="78"/>
      <c r="BB6946" s="79"/>
      <c r="BC6946" s="94"/>
      <c r="BE6946" s="97"/>
      <c r="BF6946" s="98"/>
      <c r="BG6946" s="40"/>
      <c r="BK6946" s="40"/>
      <c r="BL6946" s="79"/>
      <c r="BM6946" s="94"/>
      <c r="BO6946" s="97"/>
      <c r="BQ6946" s="40"/>
      <c r="BR6946" s="94"/>
      <c r="BS6946" s="94"/>
      <c r="BT6946" s="94"/>
      <c r="BU6946" s="40"/>
      <c r="BV6946" s="82"/>
      <c r="BW6946" s="94"/>
      <c r="BX6946" s="48"/>
      <c r="BY6946" s="97"/>
      <c r="BZ6946" s="48"/>
      <c r="CA6946" s="40"/>
      <c r="CB6946" s="94"/>
      <c r="CC6946" s="94"/>
      <c r="CD6946" s="94"/>
      <c r="CE6946" s="40"/>
      <c r="CF6946" s="73"/>
      <c r="CG6946" s="41"/>
      <c r="CH6946" s="41"/>
      <c r="CI6946" s="41"/>
      <c r="CJ6946" s="41"/>
      <c r="CK6946" s="41"/>
      <c r="CL6946" s="68"/>
      <c r="CM6946" s="41"/>
      <c r="CN6946" s="41"/>
      <c r="CO6946" s="39"/>
      <c r="CP6946" s="78"/>
    </row>
    <row r="6947" spans="1:94" s="38" customFormat="1" x14ac:dyDescent="0.25">
      <c r="A6947" s="38">
        <v>6944</v>
      </c>
      <c r="F6947" s="39"/>
      <c r="Q6947" s="39"/>
      <c r="R6947" s="40"/>
      <c r="S6947" s="40"/>
      <c r="T6947" s="39"/>
      <c r="AG6947" s="110"/>
      <c r="AH6947" s="94"/>
      <c r="AJ6947" s="97"/>
      <c r="AL6947" s="39"/>
      <c r="AP6947" s="39"/>
      <c r="AQ6947" s="77"/>
      <c r="AR6947" s="78"/>
      <c r="BB6947" s="79"/>
      <c r="BC6947" s="94"/>
      <c r="BE6947" s="97"/>
      <c r="BF6947" s="98"/>
      <c r="BG6947" s="40"/>
      <c r="BK6947" s="40"/>
      <c r="BL6947" s="79"/>
      <c r="BM6947" s="94"/>
      <c r="BO6947" s="97"/>
      <c r="BQ6947" s="40"/>
      <c r="BR6947" s="94"/>
      <c r="BS6947" s="94"/>
      <c r="BT6947" s="94"/>
      <c r="BU6947" s="40"/>
      <c r="BV6947" s="82"/>
      <c r="BW6947" s="94"/>
      <c r="BX6947" s="48"/>
      <c r="BY6947" s="97"/>
      <c r="BZ6947" s="48"/>
      <c r="CA6947" s="40"/>
      <c r="CB6947" s="94"/>
      <c r="CC6947" s="94"/>
      <c r="CD6947" s="94"/>
      <c r="CE6947" s="40"/>
      <c r="CF6947" s="73"/>
      <c r="CG6947" s="41"/>
      <c r="CH6947" s="41"/>
      <c r="CI6947" s="41"/>
      <c r="CJ6947" s="41"/>
      <c r="CK6947" s="41"/>
      <c r="CL6947" s="68"/>
      <c r="CM6947" s="41"/>
      <c r="CN6947" s="41"/>
      <c r="CO6947" s="39"/>
      <c r="CP6947" s="78"/>
    </row>
    <row r="6948" spans="1:94" s="38" customFormat="1" x14ac:dyDescent="0.25">
      <c r="A6948" s="38">
        <v>6945</v>
      </c>
      <c r="F6948" s="39"/>
      <c r="Q6948" s="39"/>
      <c r="R6948" s="40"/>
      <c r="S6948" s="40"/>
      <c r="T6948" s="39"/>
      <c r="AG6948" s="110"/>
      <c r="AH6948" s="94"/>
      <c r="AJ6948" s="97"/>
      <c r="AL6948" s="39"/>
      <c r="AP6948" s="39"/>
      <c r="AQ6948" s="77"/>
      <c r="AR6948" s="78"/>
      <c r="BB6948" s="79"/>
      <c r="BC6948" s="94"/>
      <c r="BE6948" s="97"/>
      <c r="BF6948" s="98"/>
      <c r="BG6948" s="40"/>
      <c r="BK6948" s="40"/>
      <c r="BL6948" s="79"/>
      <c r="BM6948" s="94"/>
      <c r="BO6948" s="97"/>
      <c r="BQ6948" s="40"/>
      <c r="BR6948" s="94"/>
      <c r="BS6948" s="94"/>
      <c r="BT6948" s="94"/>
      <c r="BU6948" s="40"/>
      <c r="BV6948" s="82"/>
      <c r="BW6948" s="94"/>
      <c r="BX6948" s="48"/>
      <c r="BY6948" s="97"/>
      <c r="BZ6948" s="48"/>
      <c r="CA6948" s="40"/>
      <c r="CB6948" s="94"/>
      <c r="CC6948" s="94"/>
      <c r="CD6948" s="94"/>
      <c r="CE6948" s="40"/>
      <c r="CF6948" s="73"/>
      <c r="CG6948" s="41"/>
      <c r="CH6948" s="41"/>
      <c r="CI6948" s="41"/>
      <c r="CJ6948" s="41"/>
      <c r="CK6948" s="41"/>
      <c r="CL6948" s="68"/>
      <c r="CM6948" s="41"/>
      <c r="CN6948" s="41"/>
      <c r="CO6948" s="39"/>
      <c r="CP6948" s="78"/>
    </row>
    <row r="6949" spans="1:94" s="38" customFormat="1" x14ac:dyDescent="0.25">
      <c r="A6949" s="38">
        <v>6946</v>
      </c>
      <c r="F6949" s="39"/>
      <c r="Q6949" s="39"/>
      <c r="R6949" s="40"/>
      <c r="S6949" s="40"/>
      <c r="T6949" s="39"/>
      <c r="AG6949" s="110"/>
      <c r="AH6949" s="94"/>
      <c r="AJ6949" s="97"/>
      <c r="AL6949" s="39"/>
      <c r="AP6949" s="39"/>
      <c r="AQ6949" s="77"/>
      <c r="AR6949" s="78"/>
      <c r="BB6949" s="79"/>
      <c r="BC6949" s="94"/>
      <c r="BE6949" s="97"/>
      <c r="BF6949" s="98"/>
      <c r="BG6949" s="40"/>
      <c r="BK6949" s="40"/>
      <c r="BL6949" s="79"/>
      <c r="BM6949" s="94"/>
      <c r="BO6949" s="97"/>
      <c r="BQ6949" s="40"/>
      <c r="BR6949" s="94"/>
      <c r="BS6949" s="94"/>
      <c r="BT6949" s="94"/>
      <c r="BU6949" s="40"/>
      <c r="BV6949" s="82"/>
      <c r="BW6949" s="94"/>
      <c r="BX6949" s="48"/>
      <c r="BY6949" s="97"/>
      <c r="BZ6949" s="48"/>
      <c r="CA6949" s="40"/>
      <c r="CB6949" s="94"/>
      <c r="CC6949" s="94"/>
      <c r="CD6949" s="94"/>
      <c r="CE6949" s="40"/>
      <c r="CF6949" s="73"/>
      <c r="CG6949" s="41"/>
      <c r="CH6949" s="41"/>
      <c r="CI6949" s="41"/>
      <c r="CJ6949" s="41"/>
      <c r="CK6949" s="41"/>
      <c r="CL6949" s="68"/>
      <c r="CM6949" s="41"/>
      <c r="CN6949" s="41"/>
      <c r="CO6949" s="39"/>
      <c r="CP6949" s="78"/>
    </row>
    <row r="6950" spans="1:94" s="38" customFormat="1" x14ac:dyDescent="0.25">
      <c r="A6950" s="38">
        <v>6947</v>
      </c>
      <c r="F6950" s="39"/>
      <c r="Q6950" s="39"/>
      <c r="R6950" s="40"/>
      <c r="S6950" s="40"/>
      <c r="T6950" s="39"/>
      <c r="AG6950" s="110"/>
      <c r="AH6950" s="94"/>
      <c r="AJ6950" s="97"/>
      <c r="AL6950" s="39"/>
      <c r="AP6950" s="39"/>
      <c r="AQ6950" s="77"/>
      <c r="AR6950" s="78"/>
      <c r="BB6950" s="79"/>
      <c r="BC6950" s="94"/>
      <c r="BE6950" s="97"/>
      <c r="BF6950" s="98"/>
      <c r="BG6950" s="40"/>
      <c r="BK6950" s="40"/>
      <c r="BL6950" s="79"/>
      <c r="BM6950" s="94"/>
      <c r="BO6950" s="97"/>
      <c r="BQ6950" s="40"/>
      <c r="BR6950" s="94"/>
      <c r="BS6950" s="94"/>
      <c r="BT6950" s="94"/>
      <c r="BU6950" s="40"/>
      <c r="BV6950" s="82"/>
      <c r="BW6950" s="94"/>
      <c r="BX6950" s="48"/>
      <c r="BY6950" s="97"/>
      <c r="BZ6950" s="48"/>
      <c r="CA6950" s="40"/>
      <c r="CB6950" s="94"/>
      <c r="CC6950" s="94"/>
      <c r="CD6950" s="94"/>
      <c r="CE6950" s="40"/>
      <c r="CF6950" s="73"/>
      <c r="CG6950" s="41"/>
      <c r="CH6950" s="41"/>
      <c r="CI6950" s="41"/>
      <c r="CJ6950" s="41"/>
      <c r="CK6950" s="41"/>
      <c r="CL6950" s="68"/>
      <c r="CM6950" s="41"/>
      <c r="CN6950" s="41"/>
      <c r="CO6950" s="39"/>
      <c r="CP6950" s="78"/>
    </row>
    <row r="6951" spans="1:94" s="38" customFormat="1" x14ac:dyDescent="0.25">
      <c r="A6951" s="38">
        <v>6948</v>
      </c>
      <c r="F6951" s="39"/>
      <c r="Q6951" s="39"/>
      <c r="R6951" s="40"/>
      <c r="S6951" s="40"/>
      <c r="T6951" s="39"/>
      <c r="AG6951" s="110"/>
      <c r="AH6951" s="94"/>
      <c r="AJ6951" s="97"/>
      <c r="AL6951" s="39"/>
      <c r="AP6951" s="39"/>
      <c r="AQ6951" s="77"/>
      <c r="AR6951" s="78"/>
      <c r="BB6951" s="79"/>
      <c r="BC6951" s="94"/>
      <c r="BE6951" s="97"/>
      <c r="BF6951" s="98"/>
      <c r="BG6951" s="40"/>
      <c r="BK6951" s="40"/>
      <c r="BL6951" s="79"/>
      <c r="BM6951" s="94"/>
      <c r="BO6951" s="97"/>
      <c r="BQ6951" s="40"/>
      <c r="BR6951" s="94"/>
      <c r="BS6951" s="94"/>
      <c r="BT6951" s="94"/>
      <c r="BU6951" s="40"/>
      <c r="BV6951" s="82"/>
      <c r="BW6951" s="94"/>
      <c r="BX6951" s="48"/>
      <c r="BY6951" s="97"/>
      <c r="BZ6951" s="48"/>
      <c r="CA6951" s="40"/>
      <c r="CB6951" s="94"/>
      <c r="CC6951" s="94"/>
      <c r="CD6951" s="94"/>
      <c r="CE6951" s="40"/>
      <c r="CF6951" s="73"/>
      <c r="CG6951" s="41"/>
      <c r="CH6951" s="41"/>
      <c r="CI6951" s="41"/>
      <c r="CJ6951" s="41"/>
      <c r="CK6951" s="41"/>
      <c r="CL6951" s="68"/>
      <c r="CM6951" s="41"/>
      <c r="CN6951" s="41"/>
      <c r="CO6951" s="39"/>
      <c r="CP6951" s="78"/>
    </row>
    <row r="6952" spans="1:94" s="38" customFormat="1" x14ac:dyDescent="0.25">
      <c r="A6952" s="38">
        <v>6949</v>
      </c>
      <c r="F6952" s="39"/>
      <c r="Q6952" s="39"/>
      <c r="R6952" s="40"/>
      <c r="S6952" s="40"/>
      <c r="T6952" s="39"/>
      <c r="AG6952" s="110"/>
      <c r="AH6952" s="94"/>
      <c r="AJ6952" s="97"/>
      <c r="AL6952" s="39"/>
      <c r="AP6952" s="39"/>
      <c r="AQ6952" s="77"/>
      <c r="AR6952" s="78"/>
      <c r="BB6952" s="79"/>
      <c r="BC6952" s="94"/>
      <c r="BE6952" s="97"/>
      <c r="BF6952" s="98"/>
      <c r="BG6952" s="40"/>
      <c r="BK6952" s="40"/>
      <c r="BL6952" s="79"/>
      <c r="BM6952" s="94"/>
      <c r="BO6952" s="97"/>
      <c r="BQ6952" s="40"/>
      <c r="BR6952" s="94"/>
      <c r="BS6952" s="94"/>
      <c r="BT6952" s="94"/>
      <c r="BU6952" s="40"/>
      <c r="BV6952" s="82"/>
      <c r="BW6952" s="94"/>
      <c r="BX6952" s="48"/>
      <c r="BY6952" s="97"/>
      <c r="BZ6952" s="48"/>
      <c r="CA6952" s="40"/>
      <c r="CB6952" s="94"/>
      <c r="CC6952" s="94"/>
      <c r="CD6952" s="94"/>
      <c r="CE6952" s="40"/>
      <c r="CF6952" s="73"/>
      <c r="CG6952" s="41"/>
      <c r="CH6952" s="41"/>
      <c r="CI6952" s="41"/>
      <c r="CJ6952" s="41"/>
      <c r="CK6952" s="41"/>
      <c r="CL6952" s="68"/>
      <c r="CM6952" s="41"/>
      <c r="CN6952" s="41"/>
      <c r="CO6952" s="39"/>
      <c r="CP6952" s="78"/>
    </row>
    <row r="6953" spans="1:94" s="38" customFormat="1" x14ac:dyDescent="0.25">
      <c r="A6953" s="38">
        <v>6950</v>
      </c>
      <c r="F6953" s="39"/>
      <c r="Q6953" s="39"/>
      <c r="R6953" s="40"/>
      <c r="S6953" s="40"/>
      <c r="T6953" s="39"/>
      <c r="AG6953" s="110"/>
      <c r="AH6953" s="94"/>
      <c r="AJ6953" s="97"/>
      <c r="AL6953" s="39"/>
      <c r="AP6953" s="39"/>
      <c r="AQ6953" s="77"/>
      <c r="AR6953" s="78"/>
      <c r="BB6953" s="79"/>
      <c r="BC6953" s="94"/>
      <c r="BE6953" s="97"/>
      <c r="BF6953" s="98"/>
      <c r="BG6953" s="40"/>
      <c r="BK6953" s="40"/>
      <c r="BL6953" s="79"/>
      <c r="BM6953" s="94"/>
      <c r="BO6953" s="97"/>
      <c r="BQ6953" s="40"/>
      <c r="BR6953" s="94"/>
      <c r="BS6953" s="94"/>
      <c r="BT6953" s="94"/>
      <c r="BU6953" s="40"/>
      <c r="BV6953" s="82"/>
      <c r="BW6953" s="94"/>
      <c r="BX6953" s="48"/>
      <c r="BY6953" s="97"/>
      <c r="BZ6953" s="48"/>
      <c r="CA6953" s="40"/>
      <c r="CB6953" s="94"/>
      <c r="CC6953" s="94"/>
      <c r="CD6953" s="94"/>
      <c r="CE6953" s="40"/>
      <c r="CF6953" s="73"/>
      <c r="CG6953" s="41"/>
      <c r="CH6953" s="41"/>
      <c r="CI6953" s="41"/>
      <c r="CJ6953" s="41"/>
      <c r="CK6953" s="41"/>
      <c r="CL6953" s="68"/>
      <c r="CM6953" s="41"/>
      <c r="CN6953" s="41"/>
      <c r="CO6953" s="39"/>
      <c r="CP6953" s="78"/>
    </row>
    <row r="6954" spans="1:94" s="38" customFormat="1" x14ac:dyDescent="0.25">
      <c r="A6954" s="38">
        <v>6951</v>
      </c>
      <c r="F6954" s="39"/>
      <c r="Q6954" s="39"/>
      <c r="R6954" s="40"/>
      <c r="S6954" s="40"/>
      <c r="T6954" s="39"/>
      <c r="AG6954" s="110"/>
      <c r="AH6954" s="94"/>
      <c r="AJ6954" s="97"/>
      <c r="AL6954" s="39"/>
      <c r="AP6954" s="39"/>
      <c r="AQ6954" s="77"/>
      <c r="AR6954" s="78"/>
      <c r="BB6954" s="79"/>
      <c r="BC6954" s="94"/>
      <c r="BE6954" s="97"/>
      <c r="BF6954" s="98"/>
      <c r="BG6954" s="40"/>
      <c r="BK6954" s="40"/>
      <c r="BL6954" s="79"/>
      <c r="BM6954" s="94"/>
      <c r="BO6954" s="97"/>
      <c r="BQ6954" s="40"/>
      <c r="BR6954" s="94"/>
      <c r="BS6954" s="94"/>
      <c r="BT6954" s="94"/>
      <c r="BU6954" s="40"/>
      <c r="BV6954" s="82"/>
      <c r="BW6954" s="94"/>
      <c r="BX6954" s="48"/>
      <c r="BY6954" s="97"/>
      <c r="BZ6954" s="48"/>
      <c r="CA6954" s="40"/>
      <c r="CB6954" s="94"/>
      <c r="CC6954" s="94"/>
      <c r="CD6954" s="94"/>
      <c r="CE6954" s="40"/>
      <c r="CF6954" s="73"/>
      <c r="CG6954" s="41"/>
      <c r="CH6954" s="41"/>
      <c r="CI6954" s="41"/>
      <c r="CJ6954" s="41"/>
      <c r="CK6954" s="41"/>
      <c r="CL6954" s="68"/>
      <c r="CM6954" s="41"/>
      <c r="CN6954" s="41"/>
      <c r="CO6954" s="39"/>
      <c r="CP6954" s="78"/>
    </row>
    <row r="6955" spans="1:94" s="38" customFormat="1" x14ac:dyDescent="0.25">
      <c r="A6955" s="38">
        <v>6952</v>
      </c>
      <c r="F6955" s="39"/>
      <c r="Q6955" s="39"/>
      <c r="R6955" s="40"/>
      <c r="S6955" s="40"/>
      <c r="T6955" s="39"/>
      <c r="AG6955" s="110"/>
      <c r="AH6955" s="94"/>
      <c r="AJ6955" s="97"/>
      <c r="AL6955" s="39"/>
      <c r="AP6955" s="39"/>
      <c r="AQ6955" s="77"/>
      <c r="AR6955" s="78"/>
      <c r="BB6955" s="79"/>
      <c r="BC6955" s="94"/>
      <c r="BE6955" s="97"/>
      <c r="BF6955" s="98"/>
      <c r="BG6955" s="40"/>
      <c r="BK6955" s="40"/>
      <c r="BL6955" s="79"/>
      <c r="BM6955" s="94"/>
      <c r="BO6955" s="97"/>
      <c r="BQ6955" s="40"/>
      <c r="BR6955" s="94"/>
      <c r="BS6955" s="94"/>
      <c r="BT6955" s="94"/>
      <c r="BU6955" s="40"/>
      <c r="BV6955" s="82"/>
      <c r="BW6955" s="94"/>
      <c r="BX6955" s="48"/>
      <c r="BY6955" s="97"/>
      <c r="BZ6955" s="48"/>
      <c r="CA6955" s="40"/>
      <c r="CB6955" s="94"/>
      <c r="CC6955" s="94"/>
      <c r="CD6955" s="94"/>
      <c r="CE6955" s="40"/>
      <c r="CF6955" s="73"/>
      <c r="CG6955" s="41"/>
      <c r="CH6955" s="41"/>
      <c r="CI6955" s="41"/>
      <c r="CJ6955" s="41"/>
      <c r="CK6955" s="41"/>
      <c r="CL6955" s="68"/>
      <c r="CM6955" s="41"/>
      <c r="CN6955" s="41"/>
      <c r="CO6955" s="39"/>
      <c r="CP6955" s="78"/>
    </row>
    <row r="6956" spans="1:94" s="38" customFormat="1" x14ac:dyDescent="0.25">
      <c r="A6956" s="38">
        <v>6953</v>
      </c>
      <c r="F6956" s="39"/>
      <c r="Q6956" s="39"/>
      <c r="R6956" s="40"/>
      <c r="S6956" s="40"/>
      <c r="T6956" s="39"/>
      <c r="AG6956" s="110"/>
      <c r="AH6956" s="94"/>
      <c r="AJ6956" s="97"/>
      <c r="AL6956" s="39"/>
      <c r="AP6956" s="39"/>
      <c r="AQ6956" s="77"/>
      <c r="AR6956" s="78"/>
      <c r="BB6956" s="79"/>
      <c r="BC6956" s="94"/>
      <c r="BE6956" s="97"/>
      <c r="BF6956" s="98"/>
      <c r="BG6956" s="40"/>
      <c r="BK6956" s="40"/>
      <c r="BL6956" s="79"/>
      <c r="BM6956" s="94"/>
      <c r="BO6956" s="97"/>
      <c r="BQ6956" s="40"/>
      <c r="BR6956" s="94"/>
      <c r="BS6956" s="94"/>
      <c r="BT6956" s="94"/>
      <c r="BU6956" s="40"/>
      <c r="BV6956" s="82"/>
      <c r="BW6956" s="94"/>
      <c r="BX6956" s="48"/>
      <c r="BY6956" s="97"/>
      <c r="BZ6956" s="48"/>
      <c r="CA6956" s="40"/>
      <c r="CB6956" s="94"/>
      <c r="CC6956" s="94"/>
      <c r="CD6956" s="94"/>
      <c r="CE6956" s="40"/>
      <c r="CF6956" s="73"/>
      <c r="CG6956" s="41"/>
      <c r="CH6956" s="41"/>
      <c r="CI6956" s="41"/>
      <c r="CJ6956" s="41"/>
      <c r="CK6956" s="41"/>
      <c r="CL6956" s="68"/>
      <c r="CM6956" s="41"/>
      <c r="CN6956" s="41"/>
      <c r="CO6956" s="39"/>
      <c r="CP6956" s="78"/>
    </row>
    <row r="6957" spans="1:94" s="38" customFormat="1" x14ac:dyDescent="0.25">
      <c r="A6957" s="38">
        <v>6954</v>
      </c>
      <c r="F6957" s="39"/>
      <c r="Q6957" s="39"/>
      <c r="R6957" s="40"/>
      <c r="S6957" s="40"/>
      <c r="T6957" s="39"/>
      <c r="AG6957" s="110"/>
      <c r="AH6957" s="94"/>
      <c r="AJ6957" s="97"/>
      <c r="AL6957" s="39"/>
      <c r="AP6957" s="39"/>
      <c r="AQ6957" s="77"/>
      <c r="AR6957" s="78"/>
      <c r="BB6957" s="79"/>
      <c r="BC6957" s="94"/>
      <c r="BE6957" s="97"/>
      <c r="BF6957" s="98"/>
      <c r="BG6957" s="40"/>
      <c r="BK6957" s="40"/>
      <c r="BL6957" s="79"/>
      <c r="BM6957" s="94"/>
      <c r="BO6957" s="97"/>
      <c r="BQ6957" s="40"/>
      <c r="BR6957" s="94"/>
      <c r="BS6957" s="94"/>
      <c r="BT6957" s="94"/>
      <c r="BU6957" s="40"/>
      <c r="BV6957" s="82"/>
      <c r="BW6957" s="94"/>
      <c r="BX6957" s="48"/>
      <c r="BY6957" s="97"/>
      <c r="BZ6957" s="48"/>
      <c r="CA6957" s="40"/>
      <c r="CB6957" s="94"/>
      <c r="CC6957" s="94"/>
      <c r="CD6957" s="94"/>
      <c r="CE6957" s="40"/>
      <c r="CF6957" s="73"/>
      <c r="CG6957" s="41"/>
      <c r="CH6957" s="41"/>
      <c r="CI6957" s="41"/>
      <c r="CJ6957" s="41"/>
      <c r="CK6957" s="41"/>
      <c r="CL6957" s="68"/>
      <c r="CM6957" s="41"/>
      <c r="CN6957" s="41"/>
      <c r="CO6957" s="39"/>
      <c r="CP6957" s="78"/>
    </row>
    <row r="6958" spans="1:94" s="38" customFormat="1" x14ac:dyDescent="0.25">
      <c r="A6958" s="38">
        <v>6955</v>
      </c>
      <c r="F6958" s="39"/>
      <c r="Q6958" s="39"/>
      <c r="R6958" s="40"/>
      <c r="S6958" s="40"/>
      <c r="T6958" s="39"/>
      <c r="AG6958" s="110"/>
      <c r="AH6958" s="94"/>
      <c r="AJ6958" s="97"/>
      <c r="AL6958" s="39"/>
      <c r="AP6958" s="39"/>
      <c r="AQ6958" s="77"/>
      <c r="AR6958" s="78"/>
      <c r="BB6958" s="79"/>
      <c r="BC6958" s="94"/>
      <c r="BE6958" s="97"/>
      <c r="BF6958" s="98"/>
      <c r="BG6958" s="40"/>
      <c r="BK6958" s="40"/>
      <c r="BL6958" s="79"/>
      <c r="BM6958" s="94"/>
      <c r="BO6958" s="97"/>
      <c r="BQ6958" s="40"/>
      <c r="BR6958" s="94"/>
      <c r="BS6958" s="94"/>
      <c r="BT6958" s="94"/>
      <c r="BU6958" s="40"/>
      <c r="BV6958" s="82"/>
      <c r="BW6958" s="94"/>
      <c r="BX6958" s="48"/>
      <c r="BY6958" s="97"/>
      <c r="BZ6958" s="48"/>
      <c r="CA6958" s="40"/>
      <c r="CB6958" s="94"/>
      <c r="CC6958" s="94"/>
      <c r="CD6958" s="94"/>
      <c r="CE6958" s="40"/>
      <c r="CF6958" s="73"/>
      <c r="CG6958" s="41"/>
      <c r="CH6958" s="41"/>
      <c r="CI6958" s="41"/>
      <c r="CJ6958" s="41"/>
      <c r="CK6958" s="41"/>
      <c r="CL6958" s="68"/>
      <c r="CM6958" s="41"/>
      <c r="CN6958" s="41"/>
      <c r="CO6958" s="39"/>
      <c r="CP6958" s="78"/>
    </row>
    <row r="6959" spans="1:94" s="38" customFormat="1" x14ac:dyDescent="0.25">
      <c r="A6959" s="38">
        <v>6956</v>
      </c>
      <c r="F6959" s="39"/>
      <c r="Q6959" s="39"/>
      <c r="R6959" s="40"/>
      <c r="S6959" s="40"/>
      <c r="T6959" s="39"/>
      <c r="AG6959" s="110"/>
      <c r="AH6959" s="94"/>
      <c r="AJ6959" s="97"/>
      <c r="AL6959" s="39"/>
      <c r="AP6959" s="39"/>
      <c r="AQ6959" s="77"/>
      <c r="AR6959" s="78"/>
      <c r="BB6959" s="79"/>
      <c r="BC6959" s="94"/>
      <c r="BE6959" s="97"/>
      <c r="BF6959" s="98"/>
      <c r="BG6959" s="40"/>
      <c r="BK6959" s="40"/>
      <c r="BL6959" s="79"/>
      <c r="BM6959" s="94"/>
      <c r="BO6959" s="97"/>
      <c r="BQ6959" s="40"/>
      <c r="BR6959" s="94"/>
      <c r="BS6959" s="94"/>
      <c r="BT6959" s="94"/>
      <c r="BU6959" s="40"/>
      <c r="BV6959" s="82"/>
      <c r="BW6959" s="94"/>
      <c r="BX6959" s="48"/>
      <c r="BY6959" s="97"/>
      <c r="BZ6959" s="48"/>
      <c r="CA6959" s="40"/>
      <c r="CB6959" s="94"/>
      <c r="CC6959" s="94"/>
      <c r="CD6959" s="94"/>
      <c r="CE6959" s="40"/>
      <c r="CF6959" s="73"/>
      <c r="CG6959" s="41"/>
      <c r="CH6959" s="41"/>
      <c r="CI6959" s="41"/>
      <c r="CJ6959" s="41"/>
      <c r="CK6959" s="41"/>
      <c r="CL6959" s="68"/>
      <c r="CM6959" s="41"/>
      <c r="CN6959" s="41"/>
      <c r="CO6959" s="39"/>
      <c r="CP6959" s="78"/>
    </row>
    <row r="6960" spans="1:94" s="38" customFormat="1" x14ac:dyDescent="0.25">
      <c r="A6960" s="38">
        <v>6957</v>
      </c>
      <c r="F6960" s="39"/>
      <c r="Q6960" s="39"/>
      <c r="R6960" s="40"/>
      <c r="S6960" s="40"/>
      <c r="T6960" s="39"/>
      <c r="AG6960" s="110"/>
      <c r="AH6960" s="94"/>
      <c r="AJ6960" s="97"/>
      <c r="AL6960" s="39"/>
      <c r="AP6960" s="39"/>
      <c r="AQ6960" s="77"/>
      <c r="AR6960" s="78"/>
      <c r="BB6960" s="79"/>
      <c r="BC6960" s="94"/>
      <c r="BE6960" s="97"/>
      <c r="BF6960" s="98"/>
      <c r="BG6960" s="40"/>
      <c r="BK6960" s="40"/>
      <c r="BL6960" s="79"/>
      <c r="BM6960" s="94"/>
      <c r="BO6960" s="97"/>
      <c r="BQ6960" s="40"/>
      <c r="BR6960" s="94"/>
      <c r="BS6960" s="94"/>
      <c r="BT6960" s="94"/>
      <c r="BU6960" s="40"/>
      <c r="BV6960" s="82"/>
      <c r="BW6960" s="94"/>
      <c r="BX6960" s="48"/>
      <c r="BY6960" s="97"/>
      <c r="BZ6960" s="48"/>
      <c r="CA6960" s="40"/>
      <c r="CB6960" s="94"/>
      <c r="CC6960" s="94"/>
      <c r="CD6960" s="94"/>
      <c r="CE6960" s="40"/>
      <c r="CF6960" s="73"/>
      <c r="CG6960" s="41"/>
      <c r="CH6960" s="41"/>
      <c r="CI6960" s="41"/>
      <c r="CJ6960" s="41"/>
      <c r="CK6960" s="41"/>
      <c r="CL6960" s="68"/>
      <c r="CM6960" s="41"/>
      <c r="CN6960" s="41"/>
      <c r="CO6960" s="39"/>
      <c r="CP6960" s="78"/>
    </row>
    <row r="6961" spans="1:94" s="38" customFormat="1" x14ac:dyDescent="0.25">
      <c r="A6961" s="38">
        <v>6958</v>
      </c>
      <c r="F6961" s="39"/>
      <c r="Q6961" s="39"/>
      <c r="R6961" s="40"/>
      <c r="S6961" s="40"/>
      <c r="T6961" s="39"/>
      <c r="AG6961" s="110"/>
      <c r="AH6961" s="94"/>
      <c r="AJ6961" s="97"/>
      <c r="AL6961" s="39"/>
      <c r="AP6961" s="39"/>
      <c r="AQ6961" s="77"/>
      <c r="AR6961" s="78"/>
      <c r="BB6961" s="79"/>
      <c r="BC6961" s="94"/>
      <c r="BE6961" s="97"/>
      <c r="BF6961" s="98"/>
      <c r="BG6961" s="40"/>
      <c r="BK6961" s="40"/>
      <c r="BL6961" s="79"/>
      <c r="BM6961" s="94"/>
      <c r="BO6961" s="97"/>
      <c r="BQ6961" s="40"/>
      <c r="BR6961" s="94"/>
      <c r="BS6961" s="94"/>
      <c r="BT6961" s="94"/>
      <c r="BU6961" s="40"/>
      <c r="BV6961" s="82"/>
      <c r="BW6961" s="94"/>
      <c r="BX6961" s="48"/>
      <c r="BY6961" s="97"/>
      <c r="BZ6961" s="48"/>
      <c r="CA6961" s="40"/>
      <c r="CB6961" s="94"/>
      <c r="CC6961" s="94"/>
      <c r="CD6961" s="94"/>
      <c r="CE6961" s="40"/>
      <c r="CF6961" s="73"/>
      <c r="CG6961" s="41"/>
      <c r="CH6961" s="41"/>
      <c r="CI6961" s="41"/>
      <c r="CJ6961" s="41"/>
      <c r="CK6961" s="41"/>
      <c r="CL6961" s="68"/>
      <c r="CM6961" s="41"/>
      <c r="CN6961" s="41"/>
      <c r="CO6961" s="39"/>
      <c r="CP6961" s="78"/>
    </row>
    <row r="6962" spans="1:94" s="38" customFormat="1" x14ac:dyDescent="0.25">
      <c r="A6962" s="38">
        <v>6959</v>
      </c>
      <c r="F6962" s="39"/>
      <c r="Q6962" s="39"/>
      <c r="R6962" s="40"/>
      <c r="S6962" s="40"/>
      <c r="T6962" s="39"/>
      <c r="AG6962" s="110"/>
      <c r="AH6962" s="94"/>
      <c r="AJ6962" s="97"/>
      <c r="AL6962" s="39"/>
      <c r="AP6962" s="39"/>
      <c r="AQ6962" s="77"/>
      <c r="AR6962" s="78"/>
      <c r="BB6962" s="79"/>
      <c r="BC6962" s="94"/>
      <c r="BE6962" s="97"/>
      <c r="BF6962" s="98"/>
      <c r="BG6962" s="40"/>
      <c r="BK6962" s="40"/>
      <c r="BL6962" s="79"/>
      <c r="BM6962" s="94"/>
      <c r="BO6962" s="97"/>
      <c r="BQ6962" s="40"/>
      <c r="BR6962" s="94"/>
      <c r="BS6962" s="94"/>
      <c r="BT6962" s="94"/>
      <c r="BU6962" s="40"/>
      <c r="BV6962" s="82"/>
      <c r="BW6962" s="94"/>
      <c r="BX6962" s="48"/>
      <c r="BY6962" s="97"/>
      <c r="BZ6962" s="48"/>
      <c r="CA6962" s="40"/>
      <c r="CB6962" s="94"/>
      <c r="CC6962" s="94"/>
      <c r="CD6962" s="94"/>
      <c r="CE6962" s="40"/>
      <c r="CF6962" s="73"/>
      <c r="CG6962" s="41"/>
      <c r="CH6962" s="41"/>
      <c r="CI6962" s="41"/>
      <c r="CJ6962" s="41"/>
      <c r="CK6962" s="41"/>
      <c r="CL6962" s="68"/>
      <c r="CM6962" s="41"/>
      <c r="CN6962" s="41"/>
      <c r="CO6962" s="39"/>
      <c r="CP6962" s="78"/>
    </row>
    <row r="6963" spans="1:94" s="38" customFormat="1" x14ac:dyDescent="0.25">
      <c r="A6963" s="38">
        <v>6960</v>
      </c>
      <c r="F6963" s="39"/>
      <c r="Q6963" s="39"/>
      <c r="R6963" s="40"/>
      <c r="S6963" s="40"/>
      <c r="T6963" s="39"/>
      <c r="AG6963" s="110"/>
      <c r="AH6963" s="94"/>
      <c r="AJ6963" s="97"/>
      <c r="AL6963" s="39"/>
      <c r="AP6963" s="39"/>
      <c r="AQ6963" s="77"/>
      <c r="AR6963" s="78"/>
      <c r="BB6963" s="79"/>
      <c r="BC6963" s="94"/>
      <c r="BE6963" s="97"/>
      <c r="BF6963" s="98"/>
      <c r="BG6963" s="40"/>
      <c r="BK6963" s="40"/>
      <c r="BL6963" s="79"/>
      <c r="BM6963" s="94"/>
      <c r="BO6963" s="97"/>
      <c r="BQ6963" s="40"/>
      <c r="BR6963" s="94"/>
      <c r="BS6963" s="94"/>
      <c r="BT6963" s="94"/>
      <c r="BU6963" s="40"/>
      <c r="BV6963" s="82"/>
      <c r="BW6963" s="94"/>
      <c r="BX6963" s="48"/>
      <c r="BY6963" s="97"/>
      <c r="BZ6963" s="48"/>
      <c r="CA6963" s="40"/>
      <c r="CB6963" s="94"/>
      <c r="CC6963" s="94"/>
      <c r="CD6963" s="94"/>
      <c r="CE6963" s="40"/>
      <c r="CF6963" s="73"/>
      <c r="CG6963" s="41"/>
      <c r="CH6963" s="41"/>
      <c r="CI6963" s="41"/>
      <c r="CJ6963" s="41"/>
      <c r="CK6963" s="41"/>
      <c r="CL6963" s="68"/>
      <c r="CM6963" s="41"/>
      <c r="CN6963" s="41"/>
      <c r="CO6963" s="39"/>
      <c r="CP6963" s="78"/>
    </row>
    <row r="6964" spans="1:94" s="38" customFormat="1" x14ac:dyDescent="0.25">
      <c r="A6964" s="38">
        <v>6961</v>
      </c>
      <c r="F6964" s="39"/>
      <c r="Q6964" s="39"/>
      <c r="R6964" s="40"/>
      <c r="S6964" s="40"/>
      <c r="T6964" s="39"/>
      <c r="AG6964" s="110"/>
      <c r="AH6964" s="94"/>
      <c r="AJ6964" s="97"/>
      <c r="AL6964" s="39"/>
      <c r="AP6964" s="39"/>
      <c r="AQ6964" s="77"/>
      <c r="AR6964" s="78"/>
      <c r="BB6964" s="79"/>
      <c r="BC6964" s="94"/>
      <c r="BE6964" s="97"/>
      <c r="BF6964" s="98"/>
      <c r="BG6964" s="40"/>
      <c r="BK6964" s="40"/>
      <c r="BL6964" s="79"/>
      <c r="BM6964" s="94"/>
      <c r="BO6964" s="97"/>
      <c r="BQ6964" s="40"/>
      <c r="BR6964" s="94"/>
      <c r="BS6964" s="94"/>
      <c r="BT6964" s="94"/>
      <c r="BU6964" s="40"/>
      <c r="BV6964" s="82"/>
      <c r="BW6964" s="94"/>
      <c r="BX6964" s="48"/>
      <c r="BY6964" s="97"/>
      <c r="BZ6964" s="48"/>
      <c r="CA6964" s="40"/>
      <c r="CB6964" s="94"/>
      <c r="CC6964" s="94"/>
      <c r="CD6964" s="94"/>
      <c r="CE6964" s="40"/>
      <c r="CF6964" s="73"/>
      <c r="CG6964" s="41"/>
      <c r="CH6964" s="41"/>
      <c r="CI6964" s="41"/>
      <c r="CJ6964" s="41"/>
      <c r="CK6964" s="41"/>
      <c r="CL6964" s="68"/>
      <c r="CM6964" s="41"/>
      <c r="CN6964" s="41"/>
      <c r="CO6964" s="39"/>
      <c r="CP6964" s="78"/>
    </row>
    <row r="6965" spans="1:94" s="38" customFormat="1" x14ac:dyDescent="0.25">
      <c r="A6965" s="38">
        <v>6962</v>
      </c>
      <c r="F6965" s="39"/>
      <c r="Q6965" s="39"/>
      <c r="R6965" s="40"/>
      <c r="S6965" s="40"/>
      <c r="T6965" s="39"/>
      <c r="AG6965" s="110"/>
      <c r="AH6965" s="94"/>
      <c r="AJ6965" s="97"/>
      <c r="AL6965" s="39"/>
      <c r="AP6965" s="39"/>
      <c r="AQ6965" s="77"/>
      <c r="AR6965" s="78"/>
      <c r="BB6965" s="79"/>
      <c r="BC6965" s="94"/>
      <c r="BE6965" s="97"/>
      <c r="BF6965" s="98"/>
      <c r="BG6965" s="40"/>
      <c r="BK6965" s="40"/>
      <c r="BL6965" s="79"/>
      <c r="BM6965" s="94"/>
      <c r="BO6965" s="97"/>
      <c r="BQ6965" s="40"/>
      <c r="BR6965" s="94"/>
      <c r="BS6965" s="94"/>
      <c r="BT6965" s="94"/>
      <c r="BU6965" s="40"/>
      <c r="BV6965" s="82"/>
      <c r="BW6965" s="94"/>
      <c r="BX6965" s="48"/>
      <c r="BY6965" s="97"/>
      <c r="BZ6965" s="48"/>
      <c r="CA6965" s="40"/>
      <c r="CB6965" s="94"/>
      <c r="CC6965" s="94"/>
      <c r="CD6965" s="94"/>
      <c r="CE6965" s="40"/>
      <c r="CF6965" s="73"/>
      <c r="CG6965" s="41"/>
      <c r="CH6965" s="41"/>
      <c r="CI6965" s="41"/>
      <c r="CJ6965" s="41"/>
      <c r="CK6965" s="41"/>
      <c r="CL6965" s="68"/>
      <c r="CM6965" s="41"/>
      <c r="CN6965" s="41"/>
      <c r="CO6965" s="39"/>
      <c r="CP6965" s="78"/>
    </row>
    <row r="6966" spans="1:94" s="38" customFormat="1" x14ac:dyDescent="0.25">
      <c r="A6966" s="38">
        <v>6963</v>
      </c>
      <c r="F6966" s="39"/>
      <c r="Q6966" s="39"/>
      <c r="R6966" s="40"/>
      <c r="S6966" s="40"/>
      <c r="T6966" s="39"/>
      <c r="AG6966" s="110"/>
      <c r="AH6966" s="94"/>
      <c r="AJ6966" s="97"/>
      <c r="AL6966" s="39"/>
      <c r="AP6966" s="39"/>
      <c r="AQ6966" s="77"/>
      <c r="AR6966" s="78"/>
      <c r="BB6966" s="79"/>
      <c r="BC6966" s="94"/>
      <c r="BE6966" s="97"/>
      <c r="BF6966" s="98"/>
      <c r="BG6966" s="40"/>
      <c r="BK6966" s="40"/>
      <c r="BL6966" s="79"/>
      <c r="BM6966" s="94"/>
      <c r="BO6966" s="97"/>
      <c r="BQ6966" s="40"/>
      <c r="BR6966" s="94"/>
      <c r="BS6966" s="94"/>
      <c r="BT6966" s="94"/>
      <c r="BU6966" s="40"/>
      <c r="BV6966" s="82"/>
      <c r="BW6966" s="94"/>
      <c r="BX6966" s="48"/>
      <c r="BY6966" s="97"/>
      <c r="BZ6966" s="48"/>
      <c r="CA6966" s="40"/>
      <c r="CB6966" s="94"/>
      <c r="CC6966" s="94"/>
      <c r="CD6966" s="94"/>
      <c r="CE6966" s="40"/>
      <c r="CF6966" s="73"/>
      <c r="CG6966" s="41"/>
      <c r="CH6966" s="41"/>
      <c r="CI6966" s="41"/>
      <c r="CJ6966" s="41"/>
      <c r="CK6966" s="41"/>
      <c r="CL6966" s="68"/>
      <c r="CM6966" s="41"/>
      <c r="CN6966" s="41"/>
      <c r="CO6966" s="39"/>
      <c r="CP6966" s="78"/>
    </row>
    <row r="6967" spans="1:94" s="38" customFormat="1" x14ac:dyDescent="0.25">
      <c r="A6967" s="38">
        <v>6964</v>
      </c>
      <c r="F6967" s="39"/>
      <c r="Q6967" s="39"/>
      <c r="R6967" s="40"/>
      <c r="S6967" s="40"/>
      <c r="T6967" s="39"/>
      <c r="AG6967" s="110"/>
      <c r="AH6967" s="94"/>
      <c r="AJ6967" s="97"/>
      <c r="AL6967" s="39"/>
      <c r="AP6967" s="39"/>
      <c r="AQ6967" s="77"/>
      <c r="AR6967" s="78"/>
      <c r="BB6967" s="79"/>
      <c r="BC6967" s="94"/>
      <c r="BE6967" s="97"/>
      <c r="BF6967" s="98"/>
      <c r="BG6967" s="40"/>
      <c r="BK6967" s="40"/>
      <c r="BL6967" s="79"/>
      <c r="BM6967" s="94"/>
      <c r="BO6967" s="97"/>
      <c r="BQ6967" s="40"/>
      <c r="BR6967" s="94"/>
      <c r="BS6967" s="94"/>
      <c r="BT6967" s="94"/>
      <c r="BU6967" s="40"/>
      <c r="BV6967" s="82"/>
      <c r="BW6967" s="94"/>
      <c r="BX6967" s="48"/>
      <c r="BY6967" s="97"/>
      <c r="BZ6967" s="48"/>
      <c r="CA6967" s="40"/>
      <c r="CB6967" s="94"/>
      <c r="CC6967" s="94"/>
      <c r="CD6967" s="94"/>
      <c r="CE6967" s="40"/>
      <c r="CF6967" s="73"/>
      <c r="CG6967" s="41"/>
      <c r="CH6967" s="41"/>
      <c r="CI6967" s="41"/>
      <c r="CJ6967" s="41"/>
      <c r="CK6967" s="41"/>
      <c r="CL6967" s="68"/>
      <c r="CM6967" s="41"/>
      <c r="CN6967" s="41"/>
      <c r="CO6967" s="39"/>
      <c r="CP6967" s="78"/>
    </row>
    <row r="6968" spans="1:94" s="38" customFormat="1" x14ac:dyDescent="0.25">
      <c r="A6968" s="38">
        <v>6965</v>
      </c>
      <c r="F6968" s="39"/>
      <c r="Q6968" s="39"/>
      <c r="R6968" s="40"/>
      <c r="S6968" s="40"/>
      <c r="T6968" s="39"/>
      <c r="AG6968" s="110"/>
      <c r="AH6968" s="94"/>
      <c r="AJ6968" s="97"/>
      <c r="AL6968" s="39"/>
      <c r="AP6968" s="39"/>
      <c r="AQ6968" s="77"/>
      <c r="AR6968" s="78"/>
      <c r="BB6968" s="79"/>
      <c r="BC6968" s="94"/>
      <c r="BE6968" s="97"/>
      <c r="BF6968" s="98"/>
      <c r="BG6968" s="40"/>
      <c r="BK6968" s="40"/>
      <c r="BL6968" s="79"/>
      <c r="BM6968" s="94"/>
      <c r="BO6968" s="97"/>
      <c r="BQ6968" s="40"/>
      <c r="BR6968" s="94"/>
      <c r="BS6968" s="94"/>
      <c r="BT6968" s="94"/>
      <c r="BU6968" s="40"/>
      <c r="BV6968" s="82"/>
      <c r="BW6968" s="94"/>
      <c r="BX6968" s="48"/>
      <c r="BY6968" s="97"/>
      <c r="BZ6968" s="48"/>
      <c r="CA6968" s="40"/>
      <c r="CB6968" s="94"/>
      <c r="CC6968" s="94"/>
      <c r="CD6968" s="94"/>
      <c r="CE6968" s="40"/>
      <c r="CF6968" s="73"/>
      <c r="CG6968" s="41"/>
      <c r="CH6968" s="41"/>
      <c r="CI6968" s="41"/>
      <c r="CJ6968" s="41"/>
      <c r="CK6968" s="41"/>
      <c r="CL6968" s="68"/>
      <c r="CM6968" s="41"/>
      <c r="CN6968" s="41"/>
      <c r="CO6968" s="39"/>
      <c r="CP6968" s="78"/>
    </row>
    <row r="6969" spans="1:94" s="38" customFormat="1" x14ac:dyDescent="0.25">
      <c r="A6969" s="38">
        <v>6966</v>
      </c>
      <c r="F6969" s="39"/>
      <c r="Q6969" s="39"/>
      <c r="R6969" s="40"/>
      <c r="S6969" s="40"/>
      <c r="T6969" s="39"/>
      <c r="AG6969" s="110"/>
      <c r="AH6969" s="94"/>
      <c r="AJ6969" s="97"/>
      <c r="AL6969" s="39"/>
      <c r="AP6969" s="39"/>
      <c r="AQ6969" s="77"/>
      <c r="AR6969" s="78"/>
      <c r="BB6969" s="79"/>
      <c r="BC6969" s="94"/>
      <c r="BE6969" s="97"/>
      <c r="BF6969" s="98"/>
      <c r="BG6969" s="40"/>
      <c r="BK6969" s="40"/>
      <c r="BL6969" s="79"/>
      <c r="BM6969" s="94"/>
      <c r="BO6969" s="97"/>
      <c r="BQ6969" s="40"/>
      <c r="BR6969" s="94"/>
      <c r="BS6969" s="94"/>
      <c r="BT6969" s="94"/>
      <c r="BU6969" s="40"/>
      <c r="BV6969" s="82"/>
      <c r="BW6969" s="94"/>
      <c r="BX6969" s="48"/>
      <c r="BY6969" s="97"/>
      <c r="BZ6969" s="48"/>
      <c r="CA6969" s="40"/>
      <c r="CB6969" s="94"/>
      <c r="CC6969" s="94"/>
      <c r="CD6969" s="94"/>
      <c r="CE6969" s="40"/>
      <c r="CF6969" s="73"/>
      <c r="CG6969" s="41"/>
      <c r="CH6969" s="41"/>
      <c r="CI6969" s="41"/>
      <c r="CJ6969" s="41"/>
      <c r="CK6969" s="41"/>
      <c r="CL6969" s="68"/>
      <c r="CM6969" s="41"/>
      <c r="CN6969" s="41"/>
      <c r="CO6969" s="39"/>
      <c r="CP6969" s="78"/>
    </row>
    <row r="6970" spans="1:94" s="38" customFormat="1" x14ac:dyDescent="0.25">
      <c r="A6970" s="38">
        <v>6967</v>
      </c>
      <c r="F6970" s="39"/>
      <c r="Q6970" s="39"/>
      <c r="R6970" s="40"/>
      <c r="S6970" s="40"/>
      <c r="T6970" s="39"/>
      <c r="AG6970" s="110"/>
      <c r="AH6970" s="94"/>
      <c r="AJ6970" s="97"/>
      <c r="AL6970" s="39"/>
      <c r="AP6970" s="39"/>
      <c r="AQ6970" s="77"/>
      <c r="AR6970" s="78"/>
      <c r="BB6970" s="79"/>
      <c r="BC6970" s="94"/>
      <c r="BE6970" s="97"/>
      <c r="BF6970" s="98"/>
      <c r="BG6970" s="40"/>
      <c r="BK6970" s="40"/>
      <c r="BL6970" s="79"/>
      <c r="BM6970" s="94"/>
      <c r="BO6970" s="97"/>
      <c r="BQ6970" s="40"/>
      <c r="BR6970" s="94"/>
      <c r="BS6970" s="94"/>
      <c r="BT6970" s="94"/>
      <c r="BU6970" s="40"/>
      <c r="BV6970" s="82"/>
      <c r="BW6970" s="94"/>
      <c r="BX6970" s="48"/>
      <c r="BY6970" s="97"/>
      <c r="BZ6970" s="48"/>
      <c r="CA6970" s="40"/>
      <c r="CB6970" s="94"/>
      <c r="CC6970" s="94"/>
      <c r="CD6970" s="94"/>
      <c r="CE6970" s="40"/>
      <c r="CF6970" s="73"/>
      <c r="CG6970" s="41"/>
      <c r="CH6970" s="41"/>
      <c r="CI6970" s="41"/>
      <c r="CJ6970" s="41"/>
      <c r="CK6970" s="41"/>
      <c r="CL6970" s="68"/>
      <c r="CM6970" s="41"/>
      <c r="CN6970" s="41"/>
      <c r="CO6970" s="39"/>
      <c r="CP6970" s="78"/>
    </row>
    <row r="6971" spans="1:94" s="38" customFormat="1" x14ac:dyDescent="0.25">
      <c r="A6971" s="38">
        <v>6968</v>
      </c>
      <c r="F6971" s="39"/>
      <c r="Q6971" s="39"/>
      <c r="R6971" s="40"/>
      <c r="S6971" s="40"/>
      <c r="T6971" s="39"/>
      <c r="AG6971" s="110"/>
      <c r="AH6971" s="94"/>
      <c r="AJ6971" s="97"/>
      <c r="AL6971" s="39"/>
      <c r="AP6971" s="39"/>
      <c r="AQ6971" s="77"/>
      <c r="AR6971" s="78"/>
      <c r="BB6971" s="79"/>
      <c r="BC6971" s="94"/>
      <c r="BE6971" s="97"/>
      <c r="BF6971" s="98"/>
      <c r="BG6971" s="40"/>
      <c r="BK6971" s="40"/>
      <c r="BL6971" s="79"/>
      <c r="BM6971" s="94"/>
      <c r="BO6971" s="97"/>
      <c r="BQ6971" s="40"/>
      <c r="BR6971" s="94"/>
      <c r="BS6971" s="94"/>
      <c r="BT6971" s="94"/>
      <c r="BU6971" s="40"/>
      <c r="BV6971" s="82"/>
      <c r="BW6971" s="94"/>
      <c r="BX6971" s="48"/>
      <c r="BY6971" s="97"/>
      <c r="BZ6971" s="48"/>
      <c r="CA6971" s="40"/>
      <c r="CB6971" s="94"/>
      <c r="CC6971" s="94"/>
      <c r="CD6971" s="94"/>
      <c r="CE6971" s="40"/>
      <c r="CF6971" s="73"/>
      <c r="CG6971" s="41"/>
      <c r="CH6971" s="41"/>
      <c r="CI6971" s="41"/>
      <c r="CJ6971" s="41"/>
      <c r="CK6971" s="41"/>
      <c r="CL6971" s="68"/>
      <c r="CM6971" s="41"/>
      <c r="CN6971" s="41"/>
      <c r="CO6971" s="39"/>
      <c r="CP6971" s="78"/>
    </row>
    <row r="6972" spans="1:94" s="38" customFormat="1" x14ac:dyDescent="0.25">
      <c r="A6972" s="38">
        <v>6969</v>
      </c>
      <c r="F6972" s="39"/>
      <c r="Q6972" s="39"/>
      <c r="R6972" s="40"/>
      <c r="S6972" s="40"/>
      <c r="T6972" s="39"/>
      <c r="AG6972" s="110"/>
      <c r="AH6972" s="94"/>
      <c r="AJ6972" s="97"/>
      <c r="AL6972" s="39"/>
      <c r="AP6972" s="39"/>
      <c r="AQ6972" s="77"/>
      <c r="AR6972" s="78"/>
      <c r="BB6972" s="79"/>
      <c r="BC6972" s="94"/>
      <c r="BE6972" s="97"/>
      <c r="BF6972" s="98"/>
      <c r="BG6972" s="40"/>
      <c r="BK6972" s="40"/>
      <c r="BL6972" s="79"/>
      <c r="BM6972" s="94"/>
      <c r="BO6972" s="97"/>
      <c r="BQ6972" s="40"/>
      <c r="BR6972" s="94"/>
      <c r="BS6972" s="94"/>
      <c r="BT6972" s="94"/>
      <c r="BU6972" s="40"/>
      <c r="BV6972" s="82"/>
      <c r="BW6972" s="94"/>
      <c r="BX6972" s="48"/>
      <c r="BY6972" s="97"/>
      <c r="BZ6972" s="48"/>
      <c r="CA6972" s="40"/>
      <c r="CB6972" s="94"/>
      <c r="CC6972" s="94"/>
      <c r="CD6972" s="94"/>
      <c r="CE6972" s="40"/>
      <c r="CF6972" s="73"/>
      <c r="CG6972" s="41"/>
      <c r="CH6972" s="41"/>
      <c r="CI6972" s="41"/>
      <c r="CJ6972" s="41"/>
      <c r="CK6972" s="41"/>
      <c r="CL6972" s="68"/>
      <c r="CM6972" s="41"/>
      <c r="CN6972" s="41"/>
      <c r="CO6972" s="39"/>
      <c r="CP6972" s="78"/>
    </row>
    <row r="6973" spans="1:94" s="38" customFormat="1" x14ac:dyDescent="0.25">
      <c r="A6973" s="38">
        <v>6970</v>
      </c>
      <c r="F6973" s="39"/>
      <c r="Q6973" s="39"/>
      <c r="R6973" s="40"/>
      <c r="S6973" s="40"/>
      <c r="T6973" s="39"/>
      <c r="AG6973" s="110"/>
      <c r="AH6973" s="94"/>
      <c r="AJ6973" s="97"/>
      <c r="AL6973" s="39"/>
      <c r="AP6973" s="39"/>
      <c r="AQ6973" s="77"/>
      <c r="AR6973" s="78"/>
      <c r="BB6973" s="79"/>
      <c r="BC6973" s="94"/>
      <c r="BE6973" s="97"/>
      <c r="BF6973" s="98"/>
      <c r="BG6973" s="40"/>
      <c r="BK6973" s="40"/>
      <c r="BL6973" s="79"/>
      <c r="BM6973" s="94"/>
      <c r="BO6973" s="97"/>
      <c r="BQ6973" s="40"/>
      <c r="BR6973" s="94"/>
      <c r="BS6973" s="94"/>
      <c r="BT6973" s="94"/>
      <c r="BU6973" s="40"/>
      <c r="BV6973" s="82"/>
      <c r="BW6973" s="94"/>
      <c r="BX6973" s="48"/>
      <c r="BY6973" s="97"/>
      <c r="BZ6973" s="48"/>
      <c r="CA6973" s="40"/>
      <c r="CB6973" s="94"/>
      <c r="CC6973" s="94"/>
      <c r="CD6973" s="94"/>
      <c r="CE6973" s="40"/>
      <c r="CF6973" s="73"/>
      <c r="CG6973" s="41"/>
      <c r="CH6973" s="41"/>
      <c r="CI6973" s="41"/>
      <c r="CJ6973" s="41"/>
      <c r="CK6973" s="41"/>
      <c r="CL6973" s="68"/>
      <c r="CM6973" s="41"/>
      <c r="CN6973" s="41"/>
      <c r="CO6973" s="39"/>
      <c r="CP6973" s="78"/>
    </row>
    <row r="6974" spans="1:94" s="38" customFormat="1" x14ac:dyDescent="0.25">
      <c r="A6974" s="38">
        <v>6971</v>
      </c>
      <c r="F6974" s="39"/>
      <c r="Q6974" s="39"/>
      <c r="R6974" s="40"/>
      <c r="S6974" s="40"/>
      <c r="T6974" s="39"/>
      <c r="AG6974" s="110"/>
      <c r="AH6974" s="94"/>
      <c r="AJ6974" s="97"/>
      <c r="AL6974" s="39"/>
      <c r="AP6974" s="39"/>
      <c r="AQ6974" s="77"/>
      <c r="AR6974" s="78"/>
      <c r="BB6974" s="79"/>
      <c r="BC6974" s="94"/>
      <c r="BE6974" s="97"/>
      <c r="BF6974" s="98"/>
      <c r="BG6974" s="40"/>
      <c r="BK6974" s="40"/>
      <c r="BL6974" s="79"/>
      <c r="BM6974" s="94"/>
      <c r="BO6974" s="97"/>
      <c r="BQ6974" s="40"/>
      <c r="BR6974" s="94"/>
      <c r="BS6974" s="94"/>
      <c r="BT6974" s="94"/>
      <c r="BU6974" s="40"/>
      <c r="BV6974" s="82"/>
      <c r="BW6974" s="94"/>
      <c r="BX6974" s="48"/>
      <c r="BY6974" s="97"/>
      <c r="BZ6974" s="48"/>
      <c r="CA6974" s="40"/>
      <c r="CB6974" s="94"/>
      <c r="CC6974" s="94"/>
      <c r="CD6974" s="94"/>
      <c r="CE6974" s="40"/>
      <c r="CF6974" s="73"/>
      <c r="CG6974" s="41"/>
      <c r="CH6974" s="41"/>
      <c r="CI6974" s="41"/>
      <c r="CJ6974" s="41"/>
      <c r="CK6974" s="41"/>
      <c r="CL6974" s="68"/>
      <c r="CM6974" s="41"/>
      <c r="CN6974" s="41"/>
      <c r="CO6974" s="39"/>
      <c r="CP6974" s="78"/>
    </row>
    <row r="6975" spans="1:94" s="38" customFormat="1" x14ac:dyDescent="0.25">
      <c r="A6975" s="38">
        <v>6972</v>
      </c>
      <c r="F6975" s="39"/>
      <c r="Q6975" s="39"/>
      <c r="R6975" s="40"/>
      <c r="S6975" s="40"/>
      <c r="T6975" s="39"/>
      <c r="AG6975" s="110"/>
      <c r="AH6975" s="94"/>
      <c r="AJ6975" s="97"/>
      <c r="AL6975" s="39"/>
      <c r="AP6975" s="39"/>
      <c r="AQ6975" s="77"/>
      <c r="AR6975" s="78"/>
      <c r="BB6975" s="79"/>
      <c r="BC6975" s="94"/>
      <c r="BE6975" s="97"/>
      <c r="BF6975" s="98"/>
      <c r="BG6975" s="40"/>
      <c r="BK6975" s="40"/>
      <c r="BL6975" s="79"/>
      <c r="BM6975" s="94"/>
      <c r="BO6975" s="97"/>
      <c r="BQ6975" s="40"/>
      <c r="BR6975" s="94"/>
      <c r="BS6975" s="94"/>
      <c r="BT6975" s="94"/>
      <c r="BU6975" s="40"/>
      <c r="BV6975" s="82"/>
      <c r="BW6975" s="94"/>
      <c r="BX6975" s="48"/>
      <c r="BY6975" s="97"/>
      <c r="BZ6975" s="48"/>
      <c r="CA6975" s="40"/>
      <c r="CB6975" s="94"/>
      <c r="CC6975" s="94"/>
      <c r="CD6975" s="94"/>
      <c r="CE6975" s="40"/>
      <c r="CF6975" s="73"/>
      <c r="CG6975" s="41"/>
      <c r="CH6975" s="41"/>
      <c r="CI6975" s="41"/>
      <c r="CJ6975" s="41"/>
      <c r="CK6975" s="41"/>
      <c r="CL6975" s="68"/>
      <c r="CM6975" s="41"/>
      <c r="CN6975" s="41"/>
      <c r="CO6975" s="39"/>
      <c r="CP6975" s="78"/>
    </row>
    <row r="6976" spans="1:94" s="38" customFormat="1" x14ac:dyDescent="0.25">
      <c r="A6976" s="38">
        <v>6973</v>
      </c>
      <c r="F6976" s="39"/>
      <c r="Q6976" s="39"/>
      <c r="R6976" s="40"/>
      <c r="S6976" s="40"/>
      <c r="T6976" s="39"/>
      <c r="AG6976" s="110"/>
      <c r="AH6976" s="94"/>
      <c r="AJ6976" s="97"/>
      <c r="AL6976" s="39"/>
      <c r="AP6976" s="39"/>
      <c r="AQ6976" s="77"/>
      <c r="AR6976" s="78"/>
      <c r="BB6976" s="79"/>
      <c r="BC6976" s="94"/>
      <c r="BE6976" s="97"/>
      <c r="BF6976" s="98"/>
      <c r="BG6976" s="40"/>
      <c r="BK6976" s="40"/>
      <c r="BL6976" s="79"/>
      <c r="BM6976" s="94"/>
      <c r="BO6976" s="97"/>
      <c r="BQ6976" s="40"/>
      <c r="BR6976" s="94"/>
      <c r="BS6976" s="94"/>
      <c r="BT6976" s="94"/>
      <c r="BU6976" s="40"/>
      <c r="BV6976" s="82"/>
      <c r="BW6976" s="94"/>
      <c r="BX6976" s="48"/>
      <c r="BY6976" s="97"/>
      <c r="BZ6976" s="48"/>
      <c r="CA6976" s="40"/>
      <c r="CB6976" s="94"/>
      <c r="CC6976" s="94"/>
      <c r="CD6976" s="94"/>
      <c r="CE6976" s="40"/>
      <c r="CF6976" s="73"/>
      <c r="CG6976" s="41"/>
      <c r="CH6976" s="41"/>
      <c r="CI6976" s="41"/>
      <c r="CJ6976" s="41"/>
      <c r="CK6976" s="41"/>
      <c r="CL6976" s="68"/>
      <c r="CM6976" s="41"/>
      <c r="CN6976" s="41"/>
      <c r="CO6976" s="39"/>
      <c r="CP6976" s="78"/>
    </row>
    <row r="6977" spans="1:94" s="38" customFormat="1" x14ac:dyDescent="0.25">
      <c r="A6977" s="38">
        <v>6974</v>
      </c>
      <c r="F6977" s="39"/>
      <c r="Q6977" s="39"/>
      <c r="R6977" s="40"/>
      <c r="S6977" s="40"/>
      <c r="T6977" s="39"/>
      <c r="AG6977" s="110"/>
      <c r="AH6977" s="94"/>
      <c r="AJ6977" s="97"/>
      <c r="AL6977" s="39"/>
      <c r="AP6977" s="39"/>
      <c r="AQ6977" s="77"/>
      <c r="AR6977" s="78"/>
      <c r="BB6977" s="79"/>
      <c r="BC6977" s="94"/>
      <c r="BE6977" s="97"/>
      <c r="BF6977" s="98"/>
      <c r="BG6977" s="40"/>
      <c r="BK6977" s="40"/>
      <c r="BL6977" s="79"/>
      <c r="BM6977" s="94"/>
      <c r="BO6977" s="97"/>
      <c r="BQ6977" s="40"/>
      <c r="BR6977" s="94"/>
      <c r="BS6977" s="94"/>
      <c r="BT6977" s="94"/>
      <c r="BU6977" s="40"/>
      <c r="BV6977" s="82"/>
      <c r="BW6977" s="94"/>
      <c r="BX6977" s="48"/>
      <c r="BY6977" s="97"/>
      <c r="BZ6977" s="48"/>
      <c r="CA6977" s="40"/>
      <c r="CB6977" s="94"/>
      <c r="CC6977" s="94"/>
      <c r="CD6977" s="94"/>
      <c r="CE6977" s="40"/>
      <c r="CF6977" s="73"/>
      <c r="CG6977" s="41"/>
      <c r="CH6977" s="41"/>
      <c r="CI6977" s="41"/>
      <c r="CJ6977" s="41"/>
      <c r="CK6977" s="41"/>
      <c r="CL6977" s="68"/>
      <c r="CM6977" s="41"/>
      <c r="CN6977" s="41"/>
      <c r="CO6977" s="39"/>
      <c r="CP6977" s="78"/>
    </row>
    <row r="6978" spans="1:94" s="38" customFormat="1" x14ac:dyDescent="0.25">
      <c r="A6978" s="38">
        <v>6975</v>
      </c>
      <c r="F6978" s="39"/>
      <c r="Q6978" s="39"/>
      <c r="R6978" s="40"/>
      <c r="S6978" s="40"/>
      <c r="T6978" s="39"/>
      <c r="AG6978" s="110"/>
      <c r="AH6978" s="94"/>
      <c r="AJ6978" s="97"/>
      <c r="AL6978" s="39"/>
      <c r="AP6978" s="39"/>
      <c r="AQ6978" s="77"/>
      <c r="AR6978" s="78"/>
      <c r="BB6978" s="79"/>
      <c r="BC6978" s="94"/>
      <c r="BE6978" s="97"/>
      <c r="BF6978" s="98"/>
      <c r="BG6978" s="40"/>
      <c r="BK6978" s="40"/>
      <c r="BL6978" s="79"/>
      <c r="BM6978" s="94"/>
      <c r="BO6978" s="97"/>
      <c r="BQ6978" s="40"/>
      <c r="BR6978" s="94"/>
      <c r="BS6978" s="94"/>
      <c r="BT6978" s="94"/>
      <c r="BU6978" s="40"/>
      <c r="BV6978" s="82"/>
      <c r="BW6978" s="94"/>
      <c r="BX6978" s="48"/>
      <c r="BY6978" s="97"/>
      <c r="BZ6978" s="48"/>
      <c r="CA6978" s="40"/>
      <c r="CB6978" s="94"/>
      <c r="CC6978" s="94"/>
      <c r="CD6978" s="94"/>
      <c r="CE6978" s="40"/>
      <c r="CF6978" s="73"/>
      <c r="CG6978" s="41"/>
      <c r="CH6978" s="41"/>
      <c r="CI6978" s="41"/>
      <c r="CJ6978" s="41"/>
      <c r="CK6978" s="41"/>
      <c r="CL6978" s="68"/>
      <c r="CM6978" s="41"/>
      <c r="CN6978" s="41"/>
      <c r="CO6978" s="39"/>
      <c r="CP6978" s="78"/>
    </row>
    <row r="6979" spans="1:94" s="38" customFormat="1" x14ac:dyDescent="0.25">
      <c r="A6979" s="38">
        <v>6976</v>
      </c>
      <c r="F6979" s="39"/>
      <c r="Q6979" s="39"/>
      <c r="R6979" s="40"/>
      <c r="S6979" s="40"/>
      <c r="T6979" s="39"/>
      <c r="AG6979" s="110"/>
      <c r="AH6979" s="94"/>
      <c r="AJ6979" s="97"/>
      <c r="AL6979" s="39"/>
      <c r="AP6979" s="39"/>
      <c r="AQ6979" s="77"/>
      <c r="AR6979" s="78"/>
      <c r="BB6979" s="79"/>
      <c r="BC6979" s="94"/>
      <c r="BE6979" s="97"/>
      <c r="BF6979" s="98"/>
      <c r="BG6979" s="40"/>
      <c r="BK6979" s="40"/>
      <c r="BL6979" s="79"/>
      <c r="BM6979" s="94"/>
      <c r="BO6979" s="97"/>
      <c r="BQ6979" s="40"/>
      <c r="BR6979" s="94"/>
      <c r="BS6979" s="94"/>
      <c r="BT6979" s="94"/>
      <c r="BU6979" s="40"/>
      <c r="BV6979" s="82"/>
      <c r="BW6979" s="94"/>
      <c r="BX6979" s="48"/>
      <c r="BY6979" s="97"/>
      <c r="BZ6979" s="48"/>
      <c r="CA6979" s="40"/>
      <c r="CB6979" s="94"/>
      <c r="CC6979" s="94"/>
      <c r="CD6979" s="94"/>
      <c r="CE6979" s="40"/>
      <c r="CF6979" s="73"/>
      <c r="CG6979" s="41"/>
      <c r="CH6979" s="41"/>
      <c r="CI6979" s="41"/>
      <c r="CJ6979" s="41"/>
      <c r="CK6979" s="41"/>
      <c r="CL6979" s="68"/>
      <c r="CM6979" s="41"/>
      <c r="CN6979" s="41"/>
      <c r="CO6979" s="39"/>
      <c r="CP6979" s="78"/>
    </row>
    <row r="6980" spans="1:94" s="38" customFormat="1" x14ac:dyDescent="0.25">
      <c r="A6980" s="38">
        <v>6977</v>
      </c>
      <c r="F6980" s="39"/>
      <c r="Q6980" s="39"/>
      <c r="R6980" s="40"/>
      <c r="S6980" s="40"/>
      <c r="T6980" s="39"/>
      <c r="AG6980" s="110"/>
      <c r="AH6980" s="94"/>
      <c r="AJ6980" s="97"/>
      <c r="AL6980" s="39"/>
      <c r="AP6980" s="39"/>
      <c r="AQ6980" s="77"/>
      <c r="AR6980" s="78"/>
      <c r="BB6980" s="79"/>
      <c r="BC6980" s="94"/>
      <c r="BE6980" s="97"/>
      <c r="BF6980" s="98"/>
      <c r="BG6980" s="40"/>
      <c r="BK6980" s="40"/>
      <c r="BL6980" s="79"/>
      <c r="BM6980" s="94"/>
      <c r="BO6980" s="97"/>
      <c r="BQ6980" s="40"/>
      <c r="BR6980" s="94"/>
      <c r="BS6980" s="94"/>
      <c r="BT6980" s="94"/>
      <c r="BU6980" s="40"/>
      <c r="BV6980" s="82"/>
      <c r="BW6980" s="94"/>
      <c r="BX6980" s="48"/>
      <c r="BY6980" s="97"/>
      <c r="BZ6980" s="48"/>
      <c r="CA6980" s="40"/>
      <c r="CB6980" s="94"/>
      <c r="CC6980" s="94"/>
      <c r="CD6980" s="94"/>
      <c r="CE6980" s="40"/>
      <c r="CF6980" s="73"/>
      <c r="CG6980" s="41"/>
      <c r="CH6980" s="41"/>
      <c r="CI6980" s="41"/>
      <c r="CJ6980" s="41"/>
      <c r="CK6980" s="41"/>
      <c r="CL6980" s="68"/>
      <c r="CM6980" s="41"/>
      <c r="CN6980" s="41"/>
      <c r="CO6980" s="39"/>
      <c r="CP6980" s="78"/>
    </row>
    <row r="6981" spans="1:94" s="38" customFormat="1" x14ac:dyDescent="0.25">
      <c r="A6981" s="38">
        <v>6978</v>
      </c>
      <c r="F6981" s="39"/>
      <c r="Q6981" s="39"/>
      <c r="R6981" s="40"/>
      <c r="S6981" s="40"/>
      <c r="T6981" s="39"/>
      <c r="AG6981" s="110"/>
      <c r="AH6981" s="94"/>
      <c r="AJ6981" s="97"/>
      <c r="AL6981" s="39"/>
      <c r="AP6981" s="39"/>
      <c r="AQ6981" s="77"/>
      <c r="AR6981" s="78"/>
      <c r="BB6981" s="79"/>
      <c r="BC6981" s="94"/>
      <c r="BE6981" s="97"/>
      <c r="BF6981" s="98"/>
      <c r="BG6981" s="40"/>
      <c r="BK6981" s="40"/>
      <c r="BL6981" s="79"/>
      <c r="BM6981" s="94"/>
      <c r="BO6981" s="97"/>
      <c r="BQ6981" s="40"/>
      <c r="BR6981" s="94"/>
      <c r="BS6981" s="94"/>
      <c r="BT6981" s="94"/>
      <c r="BU6981" s="40"/>
      <c r="BV6981" s="82"/>
      <c r="BW6981" s="94"/>
      <c r="BX6981" s="48"/>
      <c r="BY6981" s="97"/>
      <c r="BZ6981" s="48"/>
      <c r="CA6981" s="40"/>
      <c r="CB6981" s="94"/>
      <c r="CC6981" s="94"/>
      <c r="CD6981" s="94"/>
      <c r="CE6981" s="40"/>
      <c r="CF6981" s="73"/>
      <c r="CG6981" s="41"/>
      <c r="CH6981" s="41"/>
      <c r="CI6981" s="41"/>
      <c r="CJ6981" s="41"/>
      <c r="CK6981" s="41"/>
      <c r="CL6981" s="68"/>
      <c r="CM6981" s="41"/>
      <c r="CN6981" s="41"/>
      <c r="CO6981" s="39"/>
      <c r="CP6981" s="78"/>
    </row>
    <row r="6982" spans="1:94" s="38" customFormat="1" x14ac:dyDescent="0.25">
      <c r="A6982" s="38">
        <v>6979</v>
      </c>
      <c r="F6982" s="39"/>
      <c r="Q6982" s="39"/>
      <c r="R6982" s="40"/>
      <c r="S6982" s="40"/>
      <c r="T6982" s="39"/>
      <c r="AG6982" s="110"/>
      <c r="AH6982" s="94"/>
      <c r="AJ6982" s="97"/>
      <c r="AL6982" s="39"/>
      <c r="AP6982" s="39"/>
      <c r="AQ6982" s="77"/>
      <c r="AR6982" s="78"/>
      <c r="BB6982" s="79"/>
      <c r="BC6982" s="94"/>
      <c r="BE6982" s="97"/>
      <c r="BF6982" s="98"/>
      <c r="BG6982" s="40"/>
      <c r="BK6982" s="40"/>
      <c r="BL6982" s="79"/>
      <c r="BM6982" s="94"/>
      <c r="BO6982" s="97"/>
      <c r="BQ6982" s="40"/>
      <c r="BR6982" s="94"/>
      <c r="BS6982" s="94"/>
      <c r="BT6982" s="94"/>
      <c r="BU6982" s="40"/>
      <c r="BV6982" s="82"/>
      <c r="BW6982" s="94"/>
      <c r="BX6982" s="48"/>
      <c r="BY6982" s="97"/>
      <c r="BZ6982" s="48"/>
      <c r="CA6982" s="40"/>
      <c r="CB6982" s="94"/>
      <c r="CC6982" s="94"/>
      <c r="CD6982" s="94"/>
      <c r="CE6982" s="40"/>
      <c r="CF6982" s="73"/>
      <c r="CG6982" s="41"/>
      <c r="CH6982" s="41"/>
      <c r="CI6982" s="41"/>
      <c r="CJ6982" s="41"/>
      <c r="CK6982" s="41"/>
      <c r="CL6982" s="68"/>
      <c r="CM6982" s="41"/>
      <c r="CN6982" s="41"/>
      <c r="CO6982" s="39"/>
      <c r="CP6982" s="78"/>
    </row>
    <row r="6983" spans="1:94" s="38" customFormat="1" x14ac:dyDescent="0.25">
      <c r="A6983" s="38">
        <v>6980</v>
      </c>
      <c r="F6983" s="39"/>
      <c r="Q6983" s="39"/>
      <c r="R6983" s="40"/>
      <c r="S6983" s="40"/>
      <c r="T6983" s="39"/>
      <c r="AG6983" s="110"/>
      <c r="AH6983" s="94"/>
      <c r="AJ6983" s="97"/>
      <c r="AL6983" s="39"/>
      <c r="AP6983" s="39"/>
      <c r="AQ6983" s="77"/>
      <c r="AR6983" s="78"/>
      <c r="BB6983" s="79"/>
      <c r="BC6983" s="94"/>
      <c r="BE6983" s="97"/>
      <c r="BF6983" s="98"/>
      <c r="BG6983" s="40"/>
      <c r="BK6983" s="40"/>
      <c r="BL6983" s="79"/>
      <c r="BM6983" s="94"/>
      <c r="BO6983" s="97"/>
      <c r="BQ6983" s="40"/>
      <c r="BR6983" s="94"/>
      <c r="BS6983" s="94"/>
      <c r="BT6983" s="94"/>
      <c r="BU6983" s="40"/>
      <c r="BV6983" s="82"/>
      <c r="BW6983" s="94"/>
      <c r="BX6983" s="48"/>
      <c r="BY6983" s="97"/>
      <c r="BZ6983" s="48"/>
      <c r="CA6983" s="40"/>
      <c r="CB6983" s="94"/>
      <c r="CC6983" s="94"/>
      <c r="CD6983" s="94"/>
      <c r="CE6983" s="40"/>
      <c r="CF6983" s="73"/>
      <c r="CG6983" s="41"/>
      <c r="CH6983" s="41"/>
      <c r="CI6983" s="41"/>
      <c r="CJ6983" s="41"/>
      <c r="CK6983" s="41"/>
      <c r="CL6983" s="68"/>
      <c r="CM6983" s="41"/>
      <c r="CN6983" s="41"/>
      <c r="CO6983" s="39"/>
      <c r="CP6983" s="78"/>
    </row>
    <row r="6984" spans="1:94" s="38" customFormat="1" x14ac:dyDescent="0.25">
      <c r="A6984" s="38">
        <v>6981</v>
      </c>
      <c r="F6984" s="39"/>
      <c r="Q6984" s="39"/>
      <c r="R6984" s="40"/>
      <c r="S6984" s="40"/>
      <c r="T6984" s="39"/>
      <c r="AG6984" s="110"/>
      <c r="AH6984" s="94"/>
      <c r="AJ6984" s="97"/>
      <c r="AL6984" s="39"/>
      <c r="AP6984" s="39"/>
      <c r="AQ6984" s="77"/>
      <c r="AR6984" s="78"/>
      <c r="BB6984" s="79"/>
      <c r="BC6984" s="94"/>
      <c r="BE6984" s="97"/>
      <c r="BF6984" s="98"/>
      <c r="BG6984" s="40"/>
      <c r="BK6984" s="40"/>
      <c r="BL6984" s="79"/>
      <c r="BM6984" s="94"/>
      <c r="BO6984" s="97"/>
      <c r="BQ6984" s="40"/>
      <c r="BR6984" s="94"/>
      <c r="BS6984" s="94"/>
      <c r="BT6984" s="94"/>
      <c r="BU6984" s="40"/>
      <c r="BV6984" s="82"/>
      <c r="BW6984" s="94"/>
      <c r="BX6984" s="48"/>
      <c r="BY6984" s="97"/>
      <c r="BZ6984" s="48"/>
      <c r="CA6984" s="40"/>
      <c r="CB6984" s="94"/>
      <c r="CC6984" s="94"/>
      <c r="CD6984" s="94"/>
      <c r="CE6984" s="40"/>
      <c r="CF6984" s="73"/>
      <c r="CG6984" s="41"/>
      <c r="CH6984" s="41"/>
      <c r="CI6984" s="41"/>
      <c r="CJ6984" s="41"/>
      <c r="CK6984" s="41"/>
      <c r="CL6984" s="68"/>
      <c r="CM6984" s="41"/>
      <c r="CN6984" s="41"/>
      <c r="CO6984" s="39"/>
      <c r="CP6984" s="78"/>
    </row>
    <row r="6985" spans="1:94" s="38" customFormat="1" x14ac:dyDescent="0.25">
      <c r="A6985" s="38">
        <v>6982</v>
      </c>
      <c r="F6985" s="39"/>
      <c r="Q6985" s="39"/>
      <c r="R6985" s="40"/>
      <c r="S6985" s="40"/>
      <c r="T6985" s="39"/>
      <c r="AG6985" s="110"/>
      <c r="AH6985" s="94"/>
      <c r="AJ6985" s="97"/>
      <c r="AL6985" s="39"/>
      <c r="AP6985" s="39"/>
      <c r="AQ6985" s="77"/>
      <c r="AR6985" s="78"/>
      <c r="BB6985" s="79"/>
      <c r="BC6985" s="94"/>
      <c r="BE6985" s="97"/>
      <c r="BF6985" s="98"/>
      <c r="BG6985" s="40"/>
      <c r="BK6985" s="40"/>
      <c r="BL6985" s="79"/>
      <c r="BM6985" s="94"/>
      <c r="BO6985" s="97"/>
      <c r="BQ6985" s="40"/>
      <c r="BR6985" s="94"/>
      <c r="BS6985" s="94"/>
      <c r="BT6985" s="94"/>
      <c r="BU6985" s="40"/>
      <c r="BV6985" s="82"/>
      <c r="BW6985" s="94"/>
      <c r="BX6985" s="48"/>
      <c r="BY6985" s="97"/>
      <c r="BZ6985" s="48"/>
      <c r="CA6985" s="40"/>
      <c r="CB6985" s="94"/>
      <c r="CC6985" s="94"/>
      <c r="CD6985" s="94"/>
      <c r="CE6985" s="40"/>
      <c r="CF6985" s="73"/>
      <c r="CG6985" s="41"/>
      <c r="CH6985" s="41"/>
      <c r="CI6985" s="41"/>
      <c r="CJ6985" s="41"/>
      <c r="CK6985" s="41"/>
      <c r="CL6985" s="68"/>
      <c r="CM6985" s="41"/>
      <c r="CN6985" s="41"/>
      <c r="CO6985" s="39"/>
      <c r="CP6985" s="78"/>
    </row>
    <row r="6986" spans="1:94" s="38" customFormat="1" x14ac:dyDescent="0.25">
      <c r="A6986" s="38">
        <v>6983</v>
      </c>
      <c r="F6986" s="39"/>
      <c r="Q6986" s="39"/>
      <c r="R6986" s="40"/>
      <c r="S6986" s="40"/>
      <c r="T6986" s="39"/>
      <c r="AG6986" s="110"/>
      <c r="AH6986" s="94"/>
      <c r="AJ6986" s="97"/>
      <c r="AL6986" s="39"/>
      <c r="AP6986" s="39"/>
      <c r="AQ6986" s="77"/>
      <c r="AR6986" s="78"/>
      <c r="BB6986" s="79"/>
      <c r="BC6986" s="94"/>
      <c r="BE6986" s="97"/>
      <c r="BF6986" s="98"/>
      <c r="BG6986" s="40"/>
      <c r="BK6986" s="40"/>
      <c r="BL6986" s="79"/>
      <c r="BM6986" s="94"/>
      <c r="BO6986" s="97"/>
      <c r="BQ6986" s="40"/>
      <c r="BR6986" s="94"/>
      <c r="BS6986" s="94"/>
      <c r="BT6986" s="94"/>
      <c r="BU6986" s="40"/>
      <c r="BV6986" s="82"/>
      <c r="BW6986" s="94"/>
      <c r="BX6986" s="48"/>
      <c r="BY6986" s="97"/>
      <c r="BZ6986" s="48"/>
      <c r="CA6986" s="40"/>
      <c r="CB6986" s="94"/>
      <c r="CC6986" s="94"/>
      <c r="CD6986" s="94"/>
      <c r="CE6986" s="40"/>
      <c r="CF6986" s="73"/>
      <c r="CG6986" s="41"/>
      <c r="CH6986" s="41"/>
      <c r="CI6986" s="41"/>
      <c r="CJ6986" s="41"/>
      <c r="CK6986" s="41"/>
      <c r="CL6986" s="68"/>
      <c r="CM6986" s="41"/>
      <c r="CN6986" s="41"/>
      <c r="CO6986" s="39"/>
      <c r="CP6986" s="78"/>
    </row>
    <row r="6987" spans="1:94" s="38" customFormat="1" x14ac:dyDescent="0.25">
      <c r="A6987" s="38">
        <v>6984</v>
      </c>
      <c r="F6987" s="39"/>
      <c r="Q6987" s="39"/>
      <c r="R6987" s="40"/>
      <c r="S6987" s="40"/>
      <c r="T6987" s="39"/>
      <c r="AG6987" s="110"/>
      <c r="AH6987" s="94"/>
      <c r="AJ6987" s="97"/>
      <c r="AL6987" s="39"/>
      <c r="AP6987" s="39"/>
      <c r="AQ6987" s="77"/>
      <c r="AR6987" s="78"/>
      <c r="BB6987" s="79"/>
      <c r="BC6987" s="94"/>
      <c r="BE6987" s="97"/>
      <c r="BF6987" s="98"/>
      <c r="BG6987" s="40"/>
      <c r="BK6987" s="40"/>
      <c r="BL6987" s="79"/>
      <c r="BM6987" s="94"/>
      <c r="BO6987" s="97"/>
      <c r="BQ6987" s="40"/>
      <c r="BR6987" s="94"/>
      <c r="BS6987" s="94"/>
      <c r="BT6987" s="94"/>
      <c r="BU6987" s="40"/>
      <c r="BV6987" s="82"/>
      <c r="BW6987" s="94"/>
      <c r="BX6987" s="48"/>
      <c r="BY6987" s="97"/>
      <c r="BZ6987" s="48"/>
      <c r="CA6987" s="40"/>
      <c r="CB6987" s="94"/>
      <c r="CC6987" s="94"/>
      <c r="CD6987" s="94"/>
      <c r="CE6987" s="40"/>
      <c r="CF6987" s="73"/>
      <c r="CG6987" s="41"/>
      <c r="CH6987" s="41"/>
      <c r="CI6987" s="41"/>
      <c r="CJ6987" s="41"/>
      <c r="CK6987" s="41"/>
      <c r="CL6987" s="68"/>
      <c r="CM6987" s="41"/>
      <c r="CN6987" s="41"/>
      <c r="CO6987" s="39"/>
      <c r="CP6987" s="78"/>
    </row>
    <row r="6988" spans="1:94" s="38" customFormat="1" x14ac:dyDescent="0.25">
      <c r="A6988" s="38">
        <v>6985</v>
      </c>
      <c r="F6988" s="39"/>
      <c r="Q6988" s="39"/>
      <c r="R6988" s="40"/>
      <c r="S6988" s="40"/>
      <c r="T6988" s="39"/>
      <c r="AG6988" s="110"/>
      <c r="AH6988" s="94"/>
      <c r="AJ6988" s="97"/>
      <c r="AL6988" s="39"/>
      <c r="AP6988" s="39"/>
      <c r="AQ6988" s="77"/>
      <c r="AR6988" s="78"/>
      <c r="BB6988" s="79"/>
      <c r="BC6988" s="94"/>
      <c r="BE6988" s="97"/>
      <c r="BF6988" s="98"/>
      <c r="BG6988" s="40"/>
      <c r="BK6988" s="40"/>
      <c r="BL6988" s="79"/>
      <c r="BM6988" s="94"/>
      <c r="BO6988" s="97"/>
      <c r="BQ6988" s="40"/>
      <c r="BR6988" s="94"/>
      <c r="BS6988" s="94"/>
      <c r="BT6988" s="94"/>
      <c r="BU6988" s="40"/>
      <c r="BV6988" s="82"/>
      <c r="BW6988" s="94"/>
      <c r="BX6988" s="48"/>
      <c r="BY6988" s="97"/>
      <c r="BZ6988" s="48"/>
      <c r="CA6988" s="40"/>
      <c r="CB6988" s="94"/>
      <c r="CC6988" s="94"/>
      <c r="CD6988" s="94"/>
      <c r="CE6988" s="40"/>
      <c r="CF6988" s="73"/>
      <c r="CG6988" s="41"/>
      <c r="CH6988" s="41"/>
      <c r="CI6988" s="41"/>
      <c r="CJ6988" s="41"/>
      <c r="CK6988" s="41"/>
      <c r="CL6988" s="68"/>
      <c r="CM6988" s="41"/>
      <c r="CN6988" s="41"/>
      <c r="CO6988" s="39"/>
      <c r="CP6988" s="78"/>
    </row>
    <row r="6989" spans="1:94" s="38" customFormat="1" x14ac:dyDescent="0.25">
      <c r="A6989" s="38">
        <v>6986</v>
      </c>
      <c r="F6989" s="39"/>
      <c r="Q6989" s="39"/>
      <c r="R6989" s="40"/>
      <c r="S6989" s="40"/>
      <c r="T6989" s="39"/>
      <c r="AG6989" s="110"/>
      <c r="AH6989" s="94"/>
      <c r="AJ6989" s="97"/>
      <c r="AL6989" s="39"/>
      <c r="AP6989" s="39"/>
      <c r="AQ6989" s="77"/>
      <c r="AR6989" s="78"/>
      <c r="BB6989" s="79"/>
      <c r="BC6989" s="94"/>
      <c r="BE6989" s="97"/>
      <c r="BF6989" s="98"/>
      <c r="BG6989" s="40"/>
      <c r="BK6989" s="40"/>
      <c r="BL6989" s="79"/>
      <c r="BM6989" s="94"/>
      <c r="BO6989" s="97"/>
      <c r="BQ6989" s="40"/>
      <c r="BR6989" s="94"/>
      <c r="BS6989" s="94"/>
      <c r="BT6989" s="94"/>
      <c r="BU6989" s="40"/>
      <c r="BV6989" s="82"/>
      <c r="BW6989" s="94"/>
      <c r="BX6989" s="48"/>
      <c r="BY6989" s="97"/>
      <c r="BZ6989" s="48"/>
      <c r="CA6989" s="40"/>
      <c r="CB6989" s="94"/>
      <c r="CC6989" s="94"/>
      <c r="CD6989" s="94"/>
      <c r="CE6989" s="40"/>
      <c r="CF6989" s="73"/>
      <c r="CG6989" s="41"/>
      <c r="CH6989" s="41"/>
      <c r="CI6989" s="41"/>
      <c r="CJ6989" s="41"/>
      <c r="CK6989" s="41"/>
      <c r="CL6989" s="68"/>
      <c r="CM6989" s="41"/>
      <c r="CN6989" s="41"/>
      <c r="CO6989" s="39"/>
      <c r="CP6989" s="78"/>
    </row>
    <row r="6990" spans="1:94" s="38" customFormat="1" x14ac:dyDescent="0.25">
      <c r="A6990" s="38">
        <v>6987</v>
      </c>
      <c r="F6990" s="39"/>
      <c r="Q6990" s="39"/>
      <c r="R6990" s="40"/>
      <c r="S6990" s="40"/>
      <c r="T6990" s="39"/>
      <c r="AG6990" s="110"/>
      <c r="AH6990" s="94"/>
      <c r="AJ6990" s="97"/>
      <c r="AL6990" s="39"/>
      <c r="AP6990" s="39"/>
      <c r="AQ6990" s="77"/>
      <c r="AR6990" s="78"/>
      <c r="BB6990" s="79"/>
      <c r="BC6990" s="94"/>
      <c r="BE6990" s="97"/>
      <c r="BF6990" s="98"/>
      <c r="BG6990" s="40"/>
      <c r="BK6990" s="40"/>
      <c r="BL6990" s="79"/>
      <c r="BM6990" s="94"/>
      <c r="BO6990" s="97"/>
      <c r="BQ6990" s="40"/>
      <c r="BR6990" s="94"/>
      <c r="BS6990" s="94"/>
      <c r="BT6990" s="94"/>
      <c r="BU6990" s="40"/>
      <c r="BV6990" s="82"/>
      <c r="BW6990" s="94"/>
      <c r="BX6990" s="48"/>
      <c r="BY6990" s="97"/>
      <c r="BZ6990" s="48"/>
      <c r="CA6990" s="40"/>
      <c r="CB6990" s="94"/>
      <c r="CC6990" s="94"/>
      <c r="CD6990" s="94"/>
      <c r="CE6990" s="40"/>
      <c r="CF6990" s="73"/>
      <c r="CG6990" s="41"/>
      <c r="CH6990" s="41"/>
      <c r="CI6990" s="41"/>
      <c r="CJ6990" s="41"/>
      <c r="CK6990" s="41"/>
      <c r="CL6990" s="68"/>
      <c r="CM6990" s="41"/>
      <c r="CN6990" s="41"/>
      <c r="CO6990" s="39"/>
      <c r="CP6990" s="78"/>
    </row>
    <row r="6991" spans="1:94" s="38" customFormat="1" x14ac:dyDescent="0.25">
      <c r="A6991" s="38">
        <v>6988</v>
      </c>
      <c r="F6991" s="39"/>
      <c r="Q6991" s="39"/>
      <c r="R6991" s="40"/>
      <c r="S6991" s="40"/>
      <c r="T6991" s="39"/>
      <c r="AG6991" s="110"/>
      <c r="AH6991" s="94"/>
      <c r="AJ6991" s="97"/>
      <c r="AL6991" s="39"/>
      <c r="AP6991" s="39"/>
      <c r="AQ6991" s="77"/>
      <c r="AR6991" s="78"/>
      <c r="BB6991" s="79"/>
      <c r="BC6991" s="94"/>
      <c r="BE6991" s="97"/>
      <c r="BF6991" s="98"/>
      <c r="BG6991" s="40"/>
      <c r="BK6991" s="40"/>
      <c r="BL6991" s="79"/>
      <c r="BM6991" s="94"/>
      <c r="BO6991" s="97"/>
      <c r="BQ6991" s="40"/>
      <c r="BR6991" s="94"/>
      <c r="BS6991" s="94"/>
      <c r="BT6991" s="94"/>
      <c r="BU6991" s="40"/>
      <c r="BV6991" s="82"/>
      <c r="BW6991" s="94"/>
      <c r="BX6991" s="48"/>
      <c r="BY6991" s="97"/>
      <c r="BZ6991" s="48"/>
      <c r="CA6991" s="40"/>
      <c r="CB6991" s="94"/>
      <c r="CC6991" s="94"/>
      <c r="CD6991" s="94"/>
      <c r="CE6991" s="40"/>
      <c r="CF6991" s="73"/>
      <c r="CG6991" s="41"/>
      <c r="CH6991" s="41"/>
      <c r="CI6991" s="41"/>
      <c r="CJ6991" s="41"/>
      <c r="CK6991" s="41"/>
      <c r="CL6991" s="68"/>
      <c r="CM6991" s="41"/>
      <c r="CN6991" s="41"/>
      <c r="CO6991" s="39"/>
      <c r="CP6991" s="78"/>
    </row>
    <row r="6992" spans="1:94" s="38" customFormat="1" x14ac:dyDescent="0.25">
      <c r="A6992" s="38">
        <v>6989</v>
      </c>
      <c r="F6992" s="39"/>
      <c r="Q6992" s="39"/>
      <c r="R6992" s="40"/>
      <c r="S6992" s="40"/>
      <c r="T6992" s="39"/>
      <c r="AG6992" s="110"/>
      <c r="AH6992" s="94"/>
      <c r="AJ6992" s="97"/>
      <c r="AL6992" s="39"/>
      <c r="AP6992" s="39"/>
      <c r="AQ6992" s="77"/>
      <c r="AR6992" s="78"/>
      <c r="BB6992" s="79"/>
      <c r="BC6992" s="94"/>
      <c r="BE6992" s="97"/>
      <c r="BF6992" s="98"/>
      <c r="BG6992" s="40"/>
      <c r="BK6992" s="40"/>
      <c r="BL6992" s="79"/>
      <c r="BM6992" s="94"/>
      <c r="BO6992" s="97"/>
      <c r="BQ6992" s="40"/>
      <c r="BR6992" s="94"/>
      <c r="BS6992" s="94"/>
      <c r="BT6992" s="94"/>
      <c r="BU6992" s="40"/>
      <c r="BV6992" s="82"/>
      <c r="BW6992" s="94"/>
      <c r="BX6992" s="48"/>
      <c r="BY6992" s="97"/>
      <c r="BZ6992" s="48"/>
      <c r="CA6992" s="40"/>
      <c r="CB6992" s="94"/>
      <c r="CC6992" s="94"/>
      <c r="CD6992" s="94"/>
      <c r="CE6992" s="40"/>
      <c r="CF6992" s="73"/>
      <c r="CG6992" s="41"/>
      <c r="CH6992" s="41"/>
      <c r="CI6992" s="41"/>
      <c r="CJ6992" s="41"/>
      <c r="CK6992" s="41"/>
      <c r="CL6992" s="68"/>
      <c r="CM6992" s="41"/>
      <c r="CN6992" s="41"/>
      <c r="CO6992" s="39"/>
      <c r="CP6992" s="78"/>
    </row>
    <row r="6993" spans="1:94" s="38" customFormat="1" x14ac:dyDescent="0.25">
      <c r="A6993" s="38">
        <v>6990</v>
      </c>
      <c r="F6993" s="39"/>
      <c r="Q6993" s="39"/>
      <c r="R6993" s="40"/>
      <c r="S6993" s="40"/>
      <c r="T6993" s="39"/>
      <c r="AG6993" s="110"/>
      <c r="AH6993" s="94"/>
      <c r="AJ6993" s="97"/>
      <c r="AL6993" s="39"/>
      <c r="AP6993" s="39"/>
      <c r="AQ6993" s="77"/>
      <c r="AR6993" s="78"/>
      <c r="BB6993" s="79"/>
      <c r="BC6993" s="94"/>
      <c r="BE6993" s="97"/>
      <c r="BF6993" s="98"/>
      <c r="BG6993" s="40"/>
      <c r="BK6993" s="40"/>
      <c r="BL6993" s="79"/>
      <c r="BM6993" s="94"/>
      <c r="BO6993" s="97"/>
      <c r="BQ6993" s="40"/>
      <c r="BR6993" s="94"/>
      <c r="BS6993" s="94"/>
      <c r="BT6993" s="94"/>
      <c r="BU6993" s="40"/>
      <c r="BV6993" s="82"/>
      <c r="BW6993" s="94"/>
      <c r="BX6993" s="48"/>
      <c r="BY6993" s="97"/>
      <c r="BZ6993" s="48"/>
      <c r="CA6993" s="40"/>
      <c r="CB6993" s="94"/>
      <c r="CC6993" s="94"/>
      <c r="CD6993" s="94"/>
      <c r="CE6993" s="40"/>
      <c r="CF6993" s="73"/>
      <c r="CG6993" s="41"/>
      <c r="CH6993" s="41"/>
      <c r="CI6993" s="41"/>
      <c r="CJ6993" s="41"/>
      <c r="CK6993" s="41"/>
      <c r="CL6993" s="68"/>
      <c r="CM6993" s="41"/>
      <c r="CN6993" s="41"/>
      <c r="CO6993" s="39"/>
      <c r="CP6993" s="78"/>
    </row>
    <row r="6994" spans="1:94" s="38" customFormat="1" x14ac:dyDescent="0.25">
      <c r="A6994" s="38">
        <v>6991</v>
      </c>
      <c r="F6994" s="39"/>
      <c r="Q6994" s="39"/>
      <c r="R6994" s="40"/>
      <c r="S6994" s="40"/>
      <c r="T6994" s="39"/>
      <c r="AG6994" s="110"/>
      <c r="AH6994" s="94"/>
      <c r="AJ6994" s="97"/>
      <c r="AL6994" s="39"/>
      <c r="AP6994" s="39"/>
      <c r="AQ6994" s="77"/>
      <c r="AR6994" s="78"/>
      <c r="BB6994" s="79"/>
      <c r="BC6994" s="94"/>
      <c r="BE6994" s="97"/>
      <c r="BF6994" s="98"/>
      <c r="BG6994" s="40"/>
      <c r="BK6994" s="40"/>
      <c r="BL6994" s="79"/>
      <c r="BM6994" s="94"/>
      <c r="BO6994" s="97"/>
      <c r="BQ6994" s="40"/>
      <c r="BR6994" s="94"/>
      <c r="BS6994" s="94"/>
      <c r="BT6994" s="94"/>
      <c r="BU6994" s="40"/>
      <c r="BV6994" s="82"/>
      <c r="BW6994" s="94"/>
      <c r="BX6994" s="48"/>
      <c r="BY6994" s="97"/>
      <c r="BZ6994" s="48"/>
      <c r="CA6994" s="40"/>
      <c r="CB6994" s="94"/>
      <c r="CC6994" s="94"/>
      <c r="CD6994" s="94"/>
      <c r="CE6994" s="40"/>
      <c r="CF6994" s="73"/>
      <c r="CG6994" s="41"/>
      <c r="CH6994" s="41"/>
      <c r="CI6994" s="41"/>
      <c r="CJ6994" s="41"/>
      <c r="CK6994" s="41"/>
      <c r="CL6994" s="68"/>
      <c r="CM6994" s="41"/>
      <c r="CN6994" s="41"/>
      <c r="CO6994" s="39"/>
      <c r="CP6994" s="78"/>
    </row>
    <row r="6995" spans="1:94" s="38" customFormat="1" x14ac:dyDescent="0.25">
      <c r="A6995" s="38">
        <v>6992</v>
      </c>
      <c r="F6995" s="39"/>
      <c r="Q6995" s="39"/>
      <c r="R6995" s="40"/>
      <c r="S6995" s="40"/>
      <c r="T6995" s="39"/>
      <c r="AG6995" s="110"/>
      <c r="AH6995" s="94"/>
      <c r="AJ6995" s="97"/>
      <c r="AL6995" s="39"/>
      <c r="AP6995" s="39"/>
      <c r="AQ6995" s="77"/>
      <c r="AR6995" s="78"/>
      <c r="BB6995" s="79"/>
      <c r="BC6995" s="94"/>
      <c r="BE6995" s="97"/>
      <c r="BF6995" s="98"/>
      <c r="BG6995" s="40"/>
      <c r="BK6995" s="40"/>
      <c r="BL6995" s="79"/>
      <c r="BM6995" s="94"/>
      <c r="BO6995" s="97"/>
      <c r="BQ6995" s="40"/>
      <c r="BR6995" s="94"/>
      <c r="BS6995" s="94"/>
      <c r="BT6995" s="94"/>
      <c r="BU6995" s="40"/>
      <c r="BV6995" s="82"/>
      <c r="BW6995" s="94"/>
      <c r="BX6995" s="48"/>
      <c r="BY6995" s="97"/>
      <c r="BZ6995" s="48"/>
      <c r="CA6995" s="40"/>
      <c r="CB6995" s="94"/>
      <c r="CC6995" s="94"/>
      <c r="CD6995" s="94"/>
      <c r="CE6995" s="40"/>
      <c r="CF6995" s="73"/>
      <c r="CG6995" s="41"/>
      <c r="CH6995" s="41"/>
      <c r="CI6995" s="41"/>
      <c r="CJ6995" s="41"/>
      <c r="CK6995" s="41"/>
      <c r="CL6995" s="68"/>
      <c r="CM6995" s="41"/>
      <c r="CN6995" s="41"/>
      <c r="CO6995" s="39"/>
      <c r="CP6995" s="78"/>
    </row>
    <row r="6996" spans="1:94" s="38" customFormat="1" x14ac:dyDescent="0.25">
      <c r="A6996" s="38">
        <v>6993</v>
      </c>
      <c r="F6996" s="39"/>
      <c r="Q6996" s="39"/>
      <c r="R6996" s="40"/>
      <c r="S6996" s="40"/>
      <c r="T6996" s="39"/>
      <c r="AG6996" s="110"/>
      <c r="AH6996" s="94"/>
      <c r="AJ6996" s="97"/>
      <c r="AL6996" s="39"/>
      <c r="AP6996" s="39"/>
      <c r="AQ6996" s="77"/>
      <c r="AR6996" s="78"/>
      <c r="BB6996" s="79"/>
      <c r="BC6996" s="94"/>
      <c r="BE6996" s="97"/>
      <c r="BF6996" s="98"/>
      <c r="BG6996" s="40"/>
      <c r="BK6996" s="40"/>
      <c r="BL6996" s="79"/>
      <c r="BM6996" s="94"/>
      <c r="BO6996" s="97"/>
      <c r="BQ6996" s="40"/>
      <c r="BR6996" s="94"/>
      <c r="BS6996" s="94"/>
      <c r="BT6996" s="94"/>
      <c r="BU6996" s="40"/>
      <c r="BV6996" s="82"/>
      <c r="BW6996" s="94"/>
      <c r="BX6996" s="48"/>
      <c r="BY6996" s="97"/>
      <c r="BZ6996" s="48"/>
      <c r="CA6996" s="40"/>
      <c r="CB6996" s="94"/>
      <c r="CC6996" s="94"/>
      <c r="CD6996" s="94"/>
      <c r="CE6996" s="40"/>
      <c r="CF6996" s="73"/>
      <c r="CG6996" s="41"/>
      <c r="CH6996" s="41"/>
      <c r="CI6996" s="41"/>
      <c r="CJ6996" s="41"/>
      <c r="CK6996" s="41"/>
      <c r="CL6996" s="68"/>
      <c r="CM6996" s="41"/>
      <c r="CN6996" s="41"/>
      <c r="CO6996" s="39"/>
      <c r="CP6996" s="78"/>
    </row>
    <row r="6997" spans="1:94" s="38" customFormat="1" x14ac:dyDescent="0.25">
      <c r="A6997" s="38">
        <v>6994</v>
      </c>
      <c r="F6997" s="39"/>
      <c r="Q6997" s="39"/>
      <c r="R6997" s="40"/>
      <c r="S6997" s="40"/>
      <c r="T6997" s="39"/>
      <c r="AG6997" s="110"/>
      <c r="AH6997" s="94"/>
      <c r="AJ6997" s="97"/>
      <c r="AL6997" s="39"/>
      <c r="AP6997" s="39"/>
      <c r="AQ6997" s="77"/>
      <c r="AR6997" s="78"/>
      <c r="BB6997" s="79"/>
      <c r="BC6997" s="94"/>
      <c r="BE6997" s="97"/>
      <c r="BF6997" s="98"/>
      <c r="BG6997" s="40"/>
      <c r="BK6997" s="40"/>
      <c r="BL6997" s="79"/>
      <c r="BM6997" s="94"/>
      <c r="BO6997" s="97"/>
      <c r="BQ6997" s="40"/>
      <c r="BR6997" s="94"/>
      <c r="BS6997" s="94"/>
      <c r="BT6997" s="94"/>
      <c r="BU6997" s="40"/>
      <c r="BV6997" s="82"/>
      <c r="BW6997" s="94"/>
      <c r="BX6997" s="48"/>
      <c r="BY6997" s="97"/>
      <c r="BZ6997" s="48"/>
      <c r="CA6997" s="40"/>
      <c r="CB6997" s="94"/>
      <c r="CC6997" s="94"/>
      <c r="CD6997" s="94"/>
      <c r="CE6997" s="40"/>
      <c r="CF6997" s="73"/>
      <c r="CG6997" s="41"/>
      <c r="CH6997" s="41"/>
      <c r="CI6997" s="41"/>
      <c r="CJ6997" s="41"/>
      <c r="CK6997" s="41"/>
      <c r="CL6997" s="68"/>
      <c r="CM6997" s="41"/>
      <c r="CN6997" s="41"/>
      <c r="CO6997" s="39"/>
      <c r="CP6997" s="78"/>
    </row>
    <row r="6998" spans="1:94" s="38" customFormat="1" x14ac:dyDescent="0.25">
      <c r="A6998" s="38">
        <v>6995</v>
      </c>
      <c r="F6998" s="39"/>
      <c r="Q6998" s="39"/>
      <c r="R6998" s="40"/>
      <c r="S6998" s="40"/>
      <c r="T6998" s="39"/>
      <c r="AG6998" s="110"/>
      <c r="AH6998" s="94"/>
      <c r="AJ6998" s="97"/>
      <c r="AL6998" s="39"/>
      <c r="AP6998" s="39"/>
      <c r="AQ6998" s="77"/>
      <c r="AR6998" s="78"/>
      <c r="BB6998" s="79"/>
      <c r="BC6998" s="94"/>
      <c r="BE6998" s="97"/>
      <c r="BF6998" s="98"/>
      <c r="BG6998" s="40"/>
      <c r="BK6998" s="40"/>
      <c r="BL6998" s="79"/>
      <c r="BM6998" s="94"/>
      <c r="BO6998" s="97"/>
      <c r="BQ6998" s="40"/>
      <c r="BR6998" s="94"/>
      <c r="BS6998" s="94"/>
      <c r="BT6998" s="94"/>
      <c r="BU6998" s="40"/>
      <c r="BV6998" s="82"/>
      <c r="BW6998" s="94"/>
      <c r="BX6998" s="48"/>
      <c r="BY6998" s="97"/>
      <c r="BZ6998" s="48"/>
      <c r="CA6998" s="40"/>
      <c r="CB6998" s="94"/>
      <c r="CC6998" s="94"/>
      <c r="CD6998" s="94"/>
      <c r="CE6998" s="40"/>
      <c r="CF6998" s="73"/>
      <c r="CG6998" s="41"/>
      <c r="CH6998" s="41"/>
      <c r="CI6998" s="41"/>
      <c r="CJ6998" s="41"/>
      <c r="CK6998" s="41"/>
      <c r="CL6998" s="68"/>
      <c r="CM6998" s="41"/>
      <c r="CN6998" s="41"/>
      <c r="CO6998" s="39"/>
      <c r="CP6998" s="78"/>
    </row>
    <row r="6999" spans="1:94" s="38" customFormat="1" x14ac:dyDescent="0.25">
      <c r="A6999" s="38">
        <v>6996</v>
      </c>
      <c r="F6999" s="39"/>
      <c r="Q6999" s="39"/>
      <c r="R6999" s="40"/>
      <c r="S6999" s="40"/>
      <c r="T6999" s="39"/>
      <c r="AG6999" s="110"/>
      <c r="AH6999" s="94"/>
      <c r="AJ6999" s="97"/>
      <c r="AL6999" s="39"/>
      <c r="AP6999" s="39"/>
      <c r="AQ6999" s="77"/>
      <c r="AR6999" s="78"/>
      <c r="BB6999" s="79"/>
      <c r="BC6999" s="94"/>
      <c r="BE6999" s="97"/>
      <c r="BF6999" s="98"/>
      <c r="BG6999" s="40"/>
      <c r="BK6999" s="40"/>
      <c r="BL6999" s="79"/>
      <c r="BM6999" s="94"/>
      <c r="BO6999" s="97"/>
      <c r="BQ6999" s="40"/>
      <c r="BR6999" s="94"/>
      <c r="BS6999" s="94"/>
      <c r="BT6999" s="94"/>
      <c r="BU6999" s="40"/>
      <c r="BV6999" s="82"/>
      <c r="BW6999" s="94"/>
      <c r="BX6999" s="48"/>
      <c r="BY6999" s="97"/>
      <c r="BZ6999" s="48"/>
      <c r="CA6999" s="40"/>
      <c r="CB6999" s="94"/>
      <c r="CC6999" s="94"/>
      <c r="CD6999" s="94"/>
      <c r="CE6999" s="40"/>
      <c r="CF6999" s="73"/>
      <c r="CG6999" s="41"/>
      <c r="CH6999" s="41"/>
      <c r="CI6999" s="41"/>
      <c r="CJ6999" s="41"/>
      <c r="CK6999" s="41"/>
      <c r="CL6999" s="68"/>
      <c r="CM6999" s="41"/>
      <c r="CN6999" s="41"/>
      <c r="CO6999" s="39"/>
      <c r="CP6999" s="78"/>
    </row>
    <row r="7000" spans="1:94" s="38" customFormat="1" x14ac:dyDescent="0.25">
      <c r="A7000" s="38">
        <v>6997</v>
      </c>
      <c r="F7000" s="39"/>
      <c r="Q7000" s="39"/>
      <c r="R7000" s="40"/>
      <c r="S7000" s="40"/>
      <c r="T7000" s="39"/>
      <c r="AG7000" s="110"/>
      <c r="AH7000" s="94"/>
      <c r="AJ7000" s="97"/>
      <c r="AL7000" s="39"/>
      <c r="AP7000" s="39"/>
      <c r="AQ7000" s="77"/>
      <c r="AR7000" s="78"/>
      <c r="BB7000" s="79"/>
      <c r="BC7000" s="94"/>
      <c r="BE7000" s="97"/>
      <c r="BF7000" s="98"/>
      <c r="BG7000" s="40"/>
      <c r="BK7000" s="40"/>
      <c r="BL7000" s="79"/>
      <c r="BM7000" s="94"/>
      <c r="BO7000" s="97"/>
      <c r="BQ7000" s="40"/>
      <c r="BR7000" s="94"/>
      <c r="BS7000" s="94"/>
      <c r="BT7000" s="94"/>
      <c r="BU7000" s="40"/>
      <c r="BV7000" s="82"/>
      <c r="BW7000" s="94"/>
      <c r="BX7000" s="48"/>
      <c r="BY7000" s="97"/>
      <c r="BZ7000" s="48"/>
      <c r="CA7000" s="40"/>
      <c r="CB7000" s="94"/>
      <c r="CC7000" s="94"/>
      <c r="CD7000" s="94"/>
      <c r="CE7000" s="40"/>
      <c r="CF7000" s="73"/>
      <c r="CG7000" s="41"/>
      <c r="CH7000" s="41"/>
      <c r="CI7000" s="41"/>
      <c r="CJ7000" s="41"/>
      <c r="CK7000" s="41"/>
      <c r="CL7000" s="68"/>
      <c r="CM7000" s="41"/>
      <c r="CN7000" s="41"/>
      <c r="CO7000" s="39"/>
      <c r="CP7000" s="78"/>
    </row>
    <row r="7001" spans="1:94" s="38" customFormat="1" x14ac:dyDescent="0.25">
      <c r="A7001" s="38">
        <v>6998</v>
      </c>
      <c r="F7001" s="39"/>
      <c r="Q7001" s="39"/>
      <c r="R7001" s="40"/>
      <c r="S7001" s="40"/>
      <c r="T7001" s="39"/>
      <c r="AG7001" s="110"/>
      <c r="AH7001" s="94"/>
      <c r="AJ7001" s="97"/>
      <c r="AL7001" s="39"/>
      <c r="AP7001" s="39"/>
      <c r="AQ7001" s="77"/>
      <c r="AR7001" s="78"/>
      <c r="BB7001" s="79"/>
      <c r="BC7001" s="94"/>
      <c r="BE7001" s="97"/>
      <c r="BF7001" s="98"/>
      <c r="BG7001" s="40"/>
      <c r="BK7001" s="40"/>
      <c r="BL7001" s="79"/>
      <c r="BM7001" s="94"/>
      <c r="BO7001" s="97"/>
      <c r="BQ7001" s="40"/>
      <c r="BR7001" s="94"/>
      <c r="BS7001" s="94"/>
      <c r="BT7001" s="94"/>
      <c r="BU7001" s="40"/>
      <c r="BV7001" s="82"/>
      <c r="BW7001" s="94"/>
      <c r="BX7001" s="48"/>
      <c r="BY7001" s="97"/>
      <c r="BZ7001" s="48"/>
      <c r="CA7001" s="40"/>
      <c r="CB7001" s="94"/>
      <c r="CC7001" s="94"/>
      <c r="CD7001" s="94"/>
      <c r="CE7001" s="40"/>
      <c r="CF7001" s="73"/>
      <c r="CG7001" s="41"/>
      <c r="CH7001" s="41"/>
      <c r="CI7001" s="41"/>
      <c r="CJ7001" s="41"/>
      <c r="CK7001" s="41"/>
      <c r="CL7001" s="68"/>
      <c r="CM7001" s="41"/>
      <c r="CN7001" s="41"/>
      <c r="CO7001" s="39"/>
      <c r="CP7001" s="78"/>
    </row>
    <row r="7002" spans="1:94" s="38" customFormat="1" x14ac:dyDescent="0.25">
      <c r="A7002" s="38">
        <v>6999</v>
      </c>
      <c r="F7002" s="39"/>
      <c r="Q7002" s="39"/>
      <c r="R7002" s="40"/>
      <c r="S7002" s="40"/>
      <c r="T7002" s="39"/>
      <c r="AG7002" s="110"/>
      <c r="AH7002" s="94"/>
      <c r="AJ7002" s="97"/>
      <c r="AL7002" s="39"/>
      <c r="AP7002" s="39"/>
      <c r="AQ7002" s="77"/>
      <c r="AR7002" s="78"/>
      <c r="BB7002" s="79"/>
      <c r="BC7002" s="94"/>
      <c r="BE7002" s="97"/>
      <c r="BF7002" s="98"/>
      <c r="BG7002" s="40"/>
      <c r="BK7002" s="40"/>
      <c r="BL7002" s="79"/>
      <c r="BM7002" s="94"/>
      <c r="BO7002" s="97"/>
      <c r="BQ7002" s="40"/>
      <c r="BR7002" s="94"/>
      <c r="BS7002" s="94"/>
      <c r="BT7002" s="94"/>
      <c r="BU7002" s="40"/>
      <c r="BV7002" s="82"/>
      <c r="BW7002" s="94"/>
      <c r="BX7002" s="48"/>
      <c r="BY7002" s="97"/>
      <c r="BZ7002" s="48"/>
      <c r="CA7002" s="40"/>
      <c r="CB7002" s="94"/>
      <c r="CC7002" s="94"/>
      <c r="CD7002" s="94"/>
      <c r="CE7002" s="40"/>
      <c r="CF7002" s="73"/>
      <c r="CG7002" s="41"/>
      <c r="CH7002" s="41"/>
      <c r="CI7002" s="41"/>
      <c r="CJ7002" s="41"/>
      <c r="CK7002" s="41"/>
      <c r="CL7002" s="68"/>
      <c r="CM7002" s="41"/>
      <c r="CN7002" s="41"/>
      <c r="CO7002" s="39"/>
      <c r="CP7002" s="78"/>
    </row>
    <row r="7003" spans="1:94" s="38" customFormat="1" x14ac:dyDescent="0.25">
      <c r="A7003" s="38">
        <v>7000</v>
      </c>
      <c r="F7003" s="39"/>
      <c r="Q7003" s="39"/>
      <c r="R7003" s="40"/>
      <c r="S7003" s="40"/>
      <c r="T7003" s="39"/>
      <c r="AG7003" s="110"/>
      <c r="AH7003" s="94"/>
      <c r="AJ7003" s="97"/>
      <c r="AL7003" s="39"/>
      <c r="AP7003" s="39"/>
      <c r="AQ7003" s="77"/>
      <c r="AR7003" s="78"/>
      <c r="BB7003" s="79"/>
      <c r="BC7003" s="94"/>
      <c r="BE7003" s="97"/>
      <c r="BF7003" s="98"/>
      <c r="BG7003" s="40"/>
      <c r="BK7003" s="40"/>
      <c r="BL7003" s="79"/>
      <c r="BM7003" s="94"/>
      <c r="BO7003" s="97"/>
      <c r="BQ7003" s="40"/>
      <c r="BR7003" s="94"/>
      <c r="BS7003" s="94"/>
      <c r="BT7003" s="94"/>
      <c r="BU7003" s="40"/>
      <c r="BV7003" s="82"/>
      <c r="BW7003" s="94"/>
      <c r="BX7003" s="48"/>
      <c r="BY7003" s="97"/>
      <c r="BZ7003" s="48"/>
      <c r="CA7003" s="40"/>
      <c r="CB7003" s="94"/>
      <c r="CC7003" s="94"/>
      <c r="CD7003" s="94"/>
      <c r="CE7003" s="40"/>
      <c r="CF7003" s="73"/>
      <c r="CG7003" s="41"/>
      <c r="CH7003" s="41"/>
      <c r="CI7003" s="41"/>
      <c r="CJ7003" s="41"/>
      <c r="CK7003" s="41"/>
      <c r="CL7003" s="68"/>
      <c r="CM7003" s="41"/>
      <c r="CN7003" s="41"/>
      <c r="CO7003" s="39"/>
      <c r="CP7003" s="78"/>
    </row>
    <row r="7004" spans="1:94" s="38" customFormat="1" x14ac:dyDescent="0.25">
      <c r="A7004" s="38">
        <v>7001</v>
      </c>
      <c r="F7004" s="39"/>
      <c r="Q7004" s="39"/>
      <c r="R7004" s="40"/>
      <c r="S7004" s="40"/>
      <c r="T7004" s="39"/>
      <c r="AG7004" s="110"/>
      <c r="AH7004" s="94"/>
      <c r="AJ7004" s="97"/>
      <c r="AL7004" s="39"/>
      <c r="AP7004" s="39"/>
      <c r="AQ7004" s="77"/>
      <c r="AR7004" s="78"/>
      <c r="BB7004" s="79"/>
      <c r="BC7004" s="94"/>
      <c r="BE7004" s="97"/>
      <c r="BF7004" s="98"/>
      <c r="BG7004" s="40"/>
      <c r="BK7004" s="40"/>
      <c r="BL7004" s="79"/>
      <c r="BM7004" s="94"/>
      <c r="BO7004" s="97"/>
      <c r="BQ7004" s="40"/>
      <c r="BR7004" s="94"/>
      <c r="BS7004" s="94"/>
      <c r="BT7004" s="94"/>
      <c r="BU7004" s="40"/>
      <c r="BV7004" s="82"/>
      <c r="BW7004" s="94"/>
      <c r="BX7004" s="48"/>
      <c r="BY7004" s="97"/>
      <c r="BZ7004" s="48"/>
      <c r="CA7004" s="40"/>
      <c r="CB7004" s="94"/>
      <c r="CC7004" s="94"/>
      <c r="CD7004" s="94"/>
      <c r="CE7004" s="40"/>
      <c r="CF7004" s="73"/>
      <c r="CG7004" s="41"/>
      <c r="CH7004" s="41"/>
      <c r="CI7004" s="41"/>
      <c r="CJ7004" s="41"/>
      <c r="CK7004" s="41"/>
      <c r="CL7004" s="68"/>
      <c r="CM7004" s="41"/>
      <c r="CN7004" s="41"/>
      <c r="CO7004" s="39"/>
      <c r="CP7004" s="78"/>
    </row>
    <row r="7005" spans="1:94" s="38" customFormat="1" x14ac:dyDescent="0.25">
      <c r="A7005" s="38">
        <v>7002</v>
      </c>
      <c r="F7005" s="39"/>
      <c r="Q7005" s="39"/>
      <c r="R7005" s="40"/>
      <c r="S7005" s="40"/>
      <c r="T7005" s="39"/>
      <c r="AG7005" s="110"/>
      <c r="AH7005" s="94"/>
      <c r="AJ7005" s="97"/>
      <c r="AL7005" s="39"/>
      <c r="AP7005" s="39"/>
      <c r="AQ7005" s="77"/>
      <c r="AR7005" s="78"/>
      <c r="BB7005" s="79"/>
      <c r="BC7005" s="94"/>
      <c r="BE7005" s="97"/>
      <c r="BF7005" s="98"/>
      <c r="BG7005" s="40"/>
      <c r="BK7005" s="40"/>
      <c r="BL7005" s="79"/>
      <c r="BM7005" s="94"/>
      <c r="BO7005" s="97"/>
      <c r="BQ7005" s="40"/>
      <c r="BR7005" s="94"/>
      <c r="BS7005" s="94"/>
      <c r="BT7005" s="94"/>
      <c r="BU7005" s="40"/>
      <c r="BV7005" s="82"/>
      <c r="BW7005" s="94"/>
      <c r="BX7005" s="48"/>
      <c r="BY7005" s="97"/>
      <c r="BZ7005" s="48"/>
      <c r="CA7005" s="40"/>
      <c r="CB7005" s="94"/>
      <c r="CC7005" s="94"/>
      <c r="CD7005" s="94"/>
      <c r="CE7005" s="40"/>
      <c r="CF7005" s="73"/>
      <c r="CG7005" s="41"/>
      <c r="CH7005" s="41"/>
      <c r="CI7005" s="41"/>
      <c r="CJ7005" s="41"/>
      <c r="CK7005" s="41"/>
      <c r="CL7005" s="68"/>
      <c r="CM7005" s="41"/>
      <c r="CN7005" s="41"/>
      <c r="CO7005" s="39"/>
      <c r="CP7005" s="78"/>
    </row>
    <row r="7006" spans="1:94" s="38" customFormat="1" x14ac:dyDescent="0.25">
      <c r="A7006" s="38">
        <v>7003</v>
      </c>
      <c r="F7006" s="39"/>
      <c r="Q7006" s="39"/>
      <c r="R7006" s="40"/>
      <c r="S7006" s="40"/>
      <c r="T7006" s="39"/>
      <c r="AG7006" s="110"/>
      <c r="AH7006" s="94"/>
      <c r="AJ7006" s="97"/>
      <c r="AL7006" s="39"/>
      <c r="AP7006" s="39"/>
      <c r="AQ7006" s="77"/>
      <c r="AR7006" s="78"/>
      <c r="BB7006" s="79"/>
      <c r="BC7006" s="94"/>
      <c r="BE7006" s="97"/>
      <c r="BF7006" s="98"/>
      <c r="BG7006" s="40"/>
      <c r="BK7006" s="40"/>
      <c r="BL7006" s="79"/>
      <c r="BM7006" s="94"/>
      <c r="BO7006" s="97"/>
      <c r="BQ7006" s="40"/>
      <c r="BR7006" s="94"/>
      <c r="BS7006" s="94"/>
      <c r="BT7006" s="94"/>
      <c r="BU7006" s="40"/>
      <c r="BV7006" s="82"/>
      <c r="BW7006" s="94"/>
      <c r="BX7006" s="48"/>
      <c r="BY7006" s="97"/>
      <c r="BZ7006" s="48"/>
      <c r="CA7006" s="40"/>
      <c r="CB7006" s="94"/>
      <c r="CC7006" s="94"/>
      <c r="CD7006" s="94"/>
      <c r="CE7006" s="40"/>
      <c r="CF7006" s="73"/>
      <c r="CG7006" s="41"/>
      <c r="CH7006" s="41"/>
      <c r="CI7006" s="41"/>
      <c r="CJ7006" s="41"/>
      <c r="CK7006" s="41"/>
      <c r="CL7006" s="68"/>
      <c r="CM7006" s="41"/>
      <c r="CN7006" s="41"/>
      <c r="CO7006" s="39"/>
      <c r="CP7006" s="78"/>
    </row>
    <row r="7007" spans="1:94" s="38" customFormat="1" x14ac:dyDescent="0.25">
      <c r="A7007" s="38">
        <v>7004</v>
      </c>
      <c r="F7007" s="39"/>
      <c r="Q7007" s="39"/>
      <c r="R7007" s="40"/>
      <c r="S7007" s="40"/>
      <c r="T7007" s="39"/>
      <c r="AG7007" s="110"/>
      <c r="AH7007" s="94"/>
      <c r="AJ7007" s="97"/>
      <c r="AL7007" s="39"/>
      <c r="AP7007" s="39"/>
      <c r="AQ7007" s="77"/>
      <c r="AR7007" s="78"/>
      <c r="BB7007" s="79"/>
      <c r="BC7007" s="94"/>
      <c r="BE7007" s="97"/>
      <c r="BF7007" s="98"/>
      <c r="BG7007" s="40"/>
      <c r="BK7007" s="40"/>
      <c r="BL7007" s="79"/>
      <c r="BM7007" s="94"/>
      <c r="BO7007" s="97"/>
      <c r="BQ7007" s="40"/>
      <c r="BR7007" s="94"/>
      <c r="BS7007" s="94"/>
      <c r="BT7007" s="94"/>
      <c r="BU7007" s="40"/>
      <c r="BV7007" s="82"/>
      <c r="BW7007" s="94"/>
      <c r="BX7007" s="48"/>
      <c r="BY7007" s="97"/>
      <c r="BZ7007" s="48"/>
      <c r="CA7007" s="40"/>
      <c r="CB7007" s="94"/>
      <c r="CC7007" s="94"/>
      <c r="CD7007" s="94"/>
      <c r="CE7007" s="40"/>
      <c r="CF7007" s="73"/>
      <c r="CG7007" s="41"/>
      <c r="CH7007" s="41"/>
      <c r="CI7007" s="41"/>
      <c r="CJ7007" s="41"/>
      <c r="CK7007" s="41"/>
      <c r="CL7007" s="68"/>
      <c r="CM7007" s="41"/>
      <c r="CN7007" s="41"/>
      <c r="CO7007" s="39"/>
      <c r="CP7007" s="78"/>
    </row>
    <row r="7008" spans="1:94" s="38" customFormat="1" x14ac:dyDescent="0.25">
      <c r="A7008" s="38">
        <v>7005</v>
      </c>
      <c r="F7008" s="39"/>
      <c r="Q7008" s="39"/>
      <c r="R7008" s="40"/>
      <c r="S7008" s="40"/>
      <c r="T7008" s="39"/>
      <c r="AG7008" s="110"/>
      <c r="AH7008" s="94"/>
      <c r="AJ7008" s="97"/>
      <c r="AL7008" s="39"/>
      <c r="AP7008" s="39"/>
      <c r="AQ7008" s="77"/>
      <c r="AR7008" s="78"/>
      <c r="BB7008" s="79"/>
      <c r="BC7008" s="94"/>
      <c r="BE7008" s="97"/>
      <c r="BF7008" s="98"/>
      <c r="BG7008" s="40"/>
      <c r="BK7008" s="40"/>
      <c r="BL7008" s="79"/>
      <c r="BM7008" s="94"/>
      <c r="BO7008" s="97"/>
      <c r="BQ7008" s="40"/>
      <c r="BR7008" s="94"/>
      <c r="BS7008" s="94"/>
      <c r="BT7008" s="94"/>
      <c r="BU7008" s="40"/>
      <c r="BV7008" s="82"/>
      <c r="BW7008" s="94"/>
      <c r="BX7008" s="48"/>
      <c r="BY7008" s="97"/>
      <c r="BZ7008" s="48"/>
      <c r="CA7008" s="40"/>
      <c r="CB7008" s="94"/>
      <c r="CC7008" s="94"/>
      <c r="CD7008" s="94"/>
      <c r="CE7008" s="40"/>
      <c r="CF7008" s="73"/>
      <c r="CG7008" s="41"/>
      <c r="CH7008" s="41"/>
      <c r="CI7008" s="41"/>
      <c r="CJ7008" s="41"/>
      <c r="CK7008" s="41"/>
      <c r="CL7008" s="68"/>
      <c r="CM7008" s="41"/>
      <c r="CN7008" s="41"/>
      <c r="CO7008" s="39"/>
      <c r="CP7008" s="78"/>
    </row>
    <row r="7009" spans="1:94" s="38" customFormat="1" x14ac:dyDescent="0.25">
      <c r="A7009" s="38">
        <v>7006</v>
      </c>
      <c r="F7009" s="39"/>
      <c r="Q7009" s="39"/>
      <c r="R7009" s="40"/>
      <c r="S7009" s="40"/>
      <c r="T7009" s="39"/>
      <c r="AG7009" s="110"/>
      <c r="AH7009" s="94"/>
      <c r="AJ7009" s="97"/>
      <c r="AL7009" s="39"/>
      <c r="AP7009" s="39"/>
      <c r="AQ7009" s="77"/>
      <c r="AR7009" s="78"/>
      <c r="BB7009" s="79"/>
      <c r="BC7009" s="94"/>
      <c r="BE7009" s="97"/>
      <c r="BF7009" s="98"/>
      <c r="BG7009" s="40"/>
      <c r="BK7009" s="40"/>
      <c r="BL7009" s="79"/>
      <c r="BM7009" s="94"/>
      <c r="BO7009" s="97"/>
      <c r="BQ7009" s="40"/>
      <c r="BR7009" s="94"/>
      <c r="BS7009" s="94"/>
      <c r="BT7009" s="94"/>
      <c r="BU7009" s="40"/>
      <c r="BV7009" s="82"/>
      <c r="BW7009" s="94"/>
      <c r="BX7009" s="48"/>
      <c r="BY7009" s="97"/>
      <c r="BZ7009" s="48"/>
      <c r="CA7009" s="40"/>
      <c r="CB7009" s="94"/>
      <c r="CC7009" s="94"/>
      <c r="CD7009" s="94"/>
      <c r="CE7009" s="40"/>
      <c r="CF7009" s="73"/>
      <c r="CG7009" s="41"/>
      <c r="CH7009" s="41"/>
      <c r="CI7009" s="41"/>
      <c r="CJ7009" s="41"/>
      <c r="CK7009" s="41"/>
      <c r="CL7009" s="68"/>
      <c r="CM7009" s="41"/>
      <c r="CN7009" s="41"/>
      <c r="CO7009" s="39"/>
      <c r="CP7009" s="78"/>
    </row>
    <row r="7010" spans="1:94" s="38" customFormat="1" x14ac:dyDescent="0.25">
      <c r="A7010" s="38">
        <v>7007</v>
      </c>
      <c r="F7010" s="39"/>
      <c r="Q7010" s="39"/>
      <c r="R7010" s="40"/>
      <c r="S7010" s="40"/>
      <c r="T7010" s="39"/>
      <c r="AG7010" s="110"/>
      <c r="AH7010" s="94"/>
      <c r="AJ7010" s="97"/>
      <c r="AL7010" s="39"/>
      <c r="AP7010" s="39"/>
      <c r="AQ7010" s="77"/>
      <c r="AR7010" s="78"/>
      <c r="BB7010" s="79"/>
      <c r="BC7010" s="94"/>
      <c r="BE7010" s="97"/>
      <c r="BF7010" s="98"/>
      <c r="BG7010" s="40"/>
      <c r="BK7010" s="40"/>
      <c r="BL7010" s="79"/>
      <c r="BM7010" s="94"/>
      <c r="BO7010" s="97"/>
      <c r="BQ7010" s="40"/>
      <c r="BR7010" s="94"/>
      <c r="BS7010" s="94"/>
      <c r="BT7010" s="94"/>
      <c r="BU7010" s="40"/>
      <c r="BV7010" s="82"/>
      <c r="BW7010" s="94"/>
      <c r="BX7010" s="48"/>
      <c r="BY7010" s="97"/>
      <c r="BZ7010" s="48"/>
      <c r="CA7010" s="40"/>
      <c r="CB7010" s="94"/>
      <c r="CC7010" s="94"/>
      <c r="CD7010" s="94"/>
      <c r="CE7010" s="40"/>
      <c r="CF7010" s="73"/>
      <c r="CG7010" s="41"/>
      <c r="CH7010" s="41"/>
      <c r="CI7010" s="41"/>
      <c r="CJ7010" s="41"/>
      <c r="CK7010" s="41"/>
      <c r="CL7010" s="68"/>
      <c r="CM7010" s="41"/>
      <c r="CN7010" s="41"/>
      <c r="CO7010" s="39"/>
      <c r="CP7010" s="78"/>
    </row>
    <row r="7011" spans="1:94" s="38" customFormat="1" x14ac:dyDescent="0.25">
      <c r="A7011" s="38">
        <v>7008</v>
      </c>
      <c r="F7011" s="39"/>
      <c r="Q7011" s="39"/>
      <c r="R7011" s="40"/>
      <c r="S7011" s="40"/>
      <c r="T7011" s="39"/>
      <c r="AG7011" s="110"/>
      <c r="AH7011" s="94"/>
      <c r="AJ7011" s="97"/>
      <c r="AL7011" s="39"/>
      <c r="AP7011" s="39"/>
      <c r="AQ7011" s="77"/>
      <c r="AR7011" s="78"/>
      <c r="BB7011" s="79"/>
      <c r="BC7011" s="94"/>
      <c r="BE7011" s="97"/>
      <c r="BF7011" s="98"/>
      <c r="BG7011" s="40"/>
      <c r="BK7011" s="40"/>
      <c r="BL7011" s="79"/>
      <c r="BM7011" s="94"/>
      <c r="BO7011" s="97"/>
      <c r="BQ7011" s="40"/>
      <c r="BR7011" s="94"/>
      <c r="BS7011" s="94"/>
      <c r="BT7011" s="94"/>
      <c r="BU7011" s="40"/>
      <c r="BV7011" s="82"/>
      <c r="BW7011" s="94"/>
      <c r="BX7011" s="48"/>
      <c r="BY7011" s="97"/>
      <c r="BZ7011" s="48"/>
      <c r="CA7011" s="40"/>
      <c r="CB7011" s="94"/>
      <c r="CC7011" s="94"/>
      <c r="CD7011" s="94"/>
      <c r="CE7011" s="40"/>
      <c r="CF7011" s="73"/>
      <c r="CG7011" s="41"/>
      <c r="CH7011" s="41"/>
      <c r="CI7011" s="41"/>
      <c r="CJ7011" s="41"/>
      <c r="CK7011" s="41"/>
      <c r="CL7011" s="68"/>
      <c r="CM7011" s="41"/>
      <c r="CN7011" s="41"/>
      <c r="CO7011" s="39"/>
      <c r="CP7011" s="78"/>
    </row>
    <row r="7012" spans="1:94" s="38" customFormat="1" x14ac:dyDescent="0.25">
      <c r="A7012" s="38">
        <v>7009</v>
      </c>
      <c r="F7012" s="39"/>
      <c r="Q7012" s="39"/>
      <c r="R7012" s="40"/>
      <c r="S7012" s="40"/>
      <c r="T7012" s="39"/>
      <c r="AG7012" s="110"/>
      <c r="AH7012" s="94"/>
      <c r="AJ7012" s="97"/>
      <c r="AL7012" s="39"/>
      <c r="AP7012" s="39"/>
      <c r="AQ7012" s="77"/>
      <c r="AR7012" s="78"/>
      <c r="BB7012" s="79"/>
      <c r="BC7012" s="94"/>
      <c r="BE7012" s="97"/>
      <c r="BF7012" s="98"/>
      <c r="BG7012" s="40"/>
      <c r="BK7012" s="40"/>
      <c r="BL7012" s="79"/>
      <c r="BM7012" s="94"/>
      <c r="BO7012" s="97"/>
      <c r="BQ7012" s="40"/>
      <c r="BR7012" s="94"/>
      <c r="BS7012" s="94"/>
      <c r="BT7012" s="94"/>
      <c r="BU7012" s="40"/>
      <c r="BV7012" s="82"/>
      <c r="BW7012" s="94"/>
      <c r="BX7012" s="48"/>
      <c r="BY7012" s="97"/>
      <c r="BZ7012" s="48"/>
      <c r="CA7012" s="40"/>
      <c r="CB7012" s="94"/>
      <c r="CC7012" s="94"/>
      <c r="CD7012" s="94"/>
      <c r="CE7012" s="40"/>
      <c r="CF7012" s="73"/>
      <c r="CG7012" s="41"/>
      <c r="CH7012" s="41"/>
      <c r="CI7012" s="41"/>
      <c r="CJ7012" s="41"/>
      <c r="CK7012" s="41"/>
      <c r="CL7012" s="68"/>
      <c r="CM7012" s="41"/>
      <c r="CN7012" s="41"/>
      <c r="CO7012" s="39"/>
      <c r="CP7012" s="78"/>
    </row>
    <row r="7013" spans="1:94" s="38" customFormat="1" x14ac:dyDescent="0.25">
      <c r="A7013" s="38">
        <v>7010</v>
      </c>
      <c r="F7013" s="39"/>
      <c r="Q7013" s="39"/>
      <c r="R7013" s="40"/>
      <c r="S7013" s="40"/>
      <c r="T7013" s="39"/>
      <c r="AG7013" s="110"/>
      <c r="AH7013" s="94"/>
      <c r="AJ7013" s="97"/>
      <c r="AL7013" s="39"/>
      <c r="AP7013" s="39"/>
      <c r="AQ7013" s="77"/>
      <c r="AR7013" s="78"/>
      <c r="BB7013" s="79"/>
      <c r="BC7013" s="94"/>
      <c r="BE7013" s="97"/>
      <c r="BF7013" s="98"/>
      <c r="BG7013" s="40"/>
      <c r="BK7013" s="40"/>
      <c r="BL7013" s="79"/>
      <c r="BM7013" s="94"/>
      <c r="BO7013" s="97"/>
      <c r="BQ7013" s="40"/>
      <c r="BR7013" s="94"/>
      <c r="BS7013" s="94"/>
      <c r="BT7013" s="94"/>
      <c r="BU7013" s="40"/>
      <c r="BV7013" s="82"/>
      <c r="BW7013" s="94"/>
      <c r="BX7013" s="48"/>
      <c r="BY7013" s="97"/>
      <c r="BZ7013" s="48"/>
      <c r="CA7013" s="40"/>
      <c r="CB7013" s="94"/>
      <c r="CC7013" s="94"/>
      <c r="CD7013" s="94"/>
      <c r="CE7013" s="40"/>
      <c r="CF7013" s="73"/>
      <c r="CG7013" s="41"/>
      <c r="CH7013" s="41"/>
      <c r="CI7013" s="41"/>
      <c r="CJ7013" s="41"/>
      <c r="CK7013" s="41"/>
      <c r="CL7013" s="68"/>
      <c r="CM7013" s="41"/>
      <c r="CN7013" s="41"/>
      <c r="CO7013" s="39"/>
      <c r="CP7013" s="78"/>
    </row>
    <row r="7014" spans="1:94" s="38" customFormat="1" x14ac:dyDescent="0.25">
      <c r="A7014" s="38">
        <v>7011</v>
      </c>
      <c r="F7014" s="39"/>
      <c r="Q7014" s="39"/>
      <c r="R7014" s="40"/>
      <c r="S7014" s="40"/>
      <c r="T7014" s="39"/>
      <c r="AG7014" s="110"/>
      <c r="AH7014" s="94"/>
      <c r="AJ7014" s="97"/>
      <c r="AL7014" s="39"/>
      <c r="AP7014" s="39"/>
      <c r="AQ7014" s="77"/>
      <c r="AR7014" s="78"/>
      <c r="BB7014" s="79"/>
      <c r="BC7014" s="94"/>
      <c r="BE7014" s="97"/>
      <c r="BF7014" s="98"/>
      <c r="BG7014" s="40"/>
      <c r="BK7014" s="40"/>
      <c r="BL7014" s="79"/>
      <c r="BM7014" s="94"/>
      <c r="BO7014" s="97"/>
      <c r="BQ7014" s="40"/>
      <c r="BR7014" s="94"/>
      <c r="BS7014" s="94"/>
      <c r="BT7014" s="94"/>
      <c r="BU7014" s="40"/>
      <c r="BV7014" s="82"/>
      <c r="BW7014" s="94"/>
      <c r="BX7014" s="48"/>
      <c r="BY7014" s="97"/>
      <c r="BZ7014" s="48"/>
      <c r="CA7014" s="40"/>
      <c r="CB7014" s="94"/>
      <c r="CC7014" s="94"/>
      <c r="CD7014" s="94"/>
      <c r="CE7014" s="40"/>
      <c r="CF7014" s="73"/>
      <c r="CG7014" s="41"/>
      <c r="CH7014" s="41"/>
      <c r="CI7014" s="41"/>
      <c r="CJ7014" s="41"/>
      <c r="CK7014" s="41"/>
      <c r="CL7014" s="68"/>
      <c r="CM7014" s="41"/>
      <c r="CN7014" s="41"/>
      <c r="CO7014" s="39"/>
      <c r="CP7014" s="78"/>
    </row>
    <row r="7015" spans="1:94" s="38" customFormat="1" x14ac:dyDescent="0.25">
      <c r="A7015" s="38">
        <v>7012</v>
      </c>
      <c r="F7015" s="39"/>
      <c r="Q7015" s="39"/>
      <c r="R7015" s="40"/>
      <c r="S7015" s="40"/>
      <c r="T7015" s="39"/>
      <c r="AG7015" s="110"/>
      <c r="AH7015" s="94"/>
      <c r="AJ7015" s="97"/>
      <c r="AL7015" s="39"/>
      <c r="AP7015" s="39"/>
      <c r="AQ7015" s="77"/>
      <c r="AR7015" s="78"/>
      <c r="BB7015" s="79"/>
      <c r="BC7015" s="94"/>
      <c r="BE7015" s="97"/>
      <c r="BF7015" s="98"/>
      <c r="BG7015" s="40"/>
      <c r="BK7015" s="40"/>
      <c r="BL7015" s="79"/>
      <c r="BM7015" s="94"/>
      <c r="BO7015" s="97"/>
      <c r="BQ7015" s="40"/>
      <c r="BR7015" s="94"/>
      <c r="BS7015" s="94"/>
      <c r="BT7015" s="94"/>
      <c r="BU7015" s="40"/>
      <c r="BV7015" s="82"/>
      <c r="BW7015" s="94"/>
      <c r="BX7015" s="48"/>
      <c r="BY7015" s="97"/>
      <c r="BZ7015" s="48"/>
      <c r="CA7015" s="40"/>
      <c r="CB7015" s="94"/>
      <c r="CC7015" s="94"/>
      <c r="CD7015" s="94"/>
      <c r="CE7015" s="40"/>
      <c r="CF7015" s="73"/>
      <c r="CG7015" s="41"/>
      <c r="CH7015" s="41"/>
      <c r="CI7015" s="41"/>
      <c r="CJ7015" s="41"/>
      <c r="CK7015" s="41"/>
      <c r="CL7015" s="68"/>
      <c r="CM7015" s="41"/>
      <c r="CN7015" s="41"/>
      <c r="CO7015" s="39"/>
      <c r="CP7015" s="78"/>
    </row>
    <row r="7016" spans="1:94" s="38" customFormat="1" x14ac:dyDescent="0.25">
      <c r="A7016" s="38">
        <v>7013</v>
      </c>
      <c r="F7016" s="39"/>
      <c r="Q7016" s="39"/>
      <c r="R7016" s="40"/>
      <c r="S7016" s="40"/>
      <c r="T7016" s="39"/>
      <c r="AG7016" s="110"/>
      <c r="AH7016" s="94"/>
      <c r="AJ7016" s="97"/>
      <c r="AL7016" s="39"/>
      <c r="AP7016" s="39"/>
      <c r="AQ7016" s="77"/>
      <c r="AR7016" s="78"/>
      <c r="BB7016" s="79"/>
      <c r="BC7016" s="94"/>
      <c r="BE7016" s="97"/>
      <c r="BF7016" s="98"/>
      <c r="BG7016" s="40"/>
      <c r="BK7016" s="40"/>
      <c r="BL7016" s="79"/>
      <c r="BM7016" s="94"/>
      <c r="BO7016" s="97"/>
      <c r="BQ7016" s="40"/>
      <c r="BR7016" s="94"/>
      <c r="BS7016" s="94"/>
      <c r="BT7016" s="94"/>
      <c r="BU7016" s="40"/>
      <c r="BV7016" s="82"/>
      <c r="BW7016" s="94"/>
      <c r="BX7016" s="48"/>
      <c r="BY7016" s="97"/>
      <c r="BZ7016" s="48"/>
      <c r="CA7016" s="40"/>
      <c r="CB7016" s="94"/>
      <c r="CC7016" s="94"/>
      <c r="CD7016" s="94"/>
      <c r="CE7016" s="40"/>
      <c r="CF7016" s="73"/>
      <c r="CG7016" s="41"/>
      <c r="CH7016" s="41"/>
      <c r="CI7016" s="41"/>
      <c r="CJ7016" s="41"/>
      <c r="CK7016" s="41"/>
      <c r="CL7016" s="68"/>
      <c r="CM7016" s="41"/>
      <c r="CN7016" s="41"/>
      <c r="CO7016" s="39"/>
      <c r="CP7016" s="78"/>
    </row>
    <row r="7017" spans="1:94" s="38" customFormat="1" x14ac:dyDescent="0.25">
      <c r="A7017" s="38">
        <v>7014</v>
      </c>
      <c r="F7017" s="39"/>
      <c r="Q7017" s="39"/>
      <c r="R7017" s="40"/>
      <c r="S7017" s="40"/>
      <c r="T7017" s="39"/>
      <c r="AG7017" s="110"/>
      <c r="AH7017" s="94"/>
      <c r="AJ7017" s="97"/>
      <c r="AL7017" s="39"/>
      <c r="AP7017" s="39"/>
      <c r="AQ7017" s="77"/>
      <c r="AR7017" s="78"/>
      <c r="BB7017" s="79"/>
      <c r="BC7017" s="94"/>
      <c r="BE7017" s="97"/>
      <c r="BF7017" s="98"/>
      <c r="BG7017" s="40"/>
      <c r="BK7017" s="40"/>
      <c r="BL7017" s="79"/>
      <c r="BM7017" s="94"/>
      <c r="BO7017" s="97"/>
      <c r="BQ7017" s="40"/>
      <c r="BR7017" s="94"/>
      <c r="BS7017" s="94"/>
      <c r="BT7017" s="94"/>
      <c r="BU7017" s="40"/>
      <c r="BV7017" s="82"/>
      <c r="BW7017" s="94"/>
      <c r="BX7017" s="48"/>
      <c r="BY7017" s="97"/>
      <c r="BZ7017" s="48"/>
      <c r="CA7017" s="40"/>
      <c r="CB7017" s="94"/>
      <c r="CC7017" s="94"/>
      <c r="CD7017" s="94"/>
      <c r="CE7017" s="40"/>
      <c r="CF7017" s="73"/>
      <c r="CG7017" s="41"/>
      <c r="CH7017" s="41"/>
      <c r="CI7017" s="41"/>
      <c r="CJ7017" s="41"/>
      <c r="CK7017" s="41"/>
      <c r="CL7017" s="68"/>
      <c r="CM7017" s="41"/>
      <c r="CN7017" s="41"/>
      <c r="CO7017" s="39"/>
      <c r="CP7017" s="78"/>
    </row>
    <row r="7018" spans="1:94" s="38" customFormat="1" x14ac:dyDescent="0.25">
      <c r="A7018" s="38">
        <v>7015</v>
      </c>
      <c r="F7018" s="39"/>
      <c r="Q7018" s="39"/>
      <c r="R7018" s="40"/>
      <c r="S7018" s="40"/>
      <c r="T7018" s="39"/>
      <c r="AG7018" s="110"/>
      <c r="AH7018" s="94"/>
      <c r="AJ7018" s="97"/>
      <c r="AL7018" s="39"/>
      <c r="AP7018" s="39"/>
      <c r="AQ7018" s="77"/>
      <c r="AR7018" s="78"/>
      <c r="BB7018" s="79"/>
      <c r="BC7018" s="94"/>
      <c r="BE7018" s="97"/>
      <c r="BF7018" s="98"/>
      <c r="BG7018" s="40"/>
      <c r="BK7018" s="40"/>
      <c r="BL7018" s="79"/>
      <c r="BM7018" s="94"/>
      <c r="BO7018" s="97"/>
      <c r="BQ7018" s="40"/>
      <c r="BR7018" s="94"/>
      <c r="BS7018" s="94"/>
      <c r="BT7018" s="94"/>
      <c r="BU7018" s="40"/>
      <c r="BV7018" s="82"/>
      <c r="BW7018" s="94"/>
      <c r="BX7018" s="48"/>
      <c r="BY7018" s="97"/>
      <c r="BZ7018" s="48"/>
      <c r="CA7018" s="40"/>
      <c r="CB7018" s="94"/>
      <c r="CC7018" s="94"/>
      <c r="CD7018" s="94"/>
      <c r="CE7018" s="40"/>
      <c r="CF7018" s="73"/>
      <c r="CG7018" s="41"/>
      <c r="CH7018" s="41"/>
      <c r="CI7018" s="41"/>
      <c r="CJ7018" s="41"/>
      <c r="CK7018" s="41"/>
      <c r="CL7018" s="68"/>
      <c r="CM7018" s="41"/>
      <c r="CN7018" s="41"/>
      <c r="CO7018" s="39"/>
      <c r="CP7018" s="78"/>
    </row>
    <row r="7019" spans="1:94" s="38" customFormat="1" x14ac:dyDescent="0.25">
      <c r="A7019" s="38">
        <v>7016</v>
      </c>
      <c r="F7019" s="39"/>
      <c r="Q7019" s="39"/>
      <c r="R7019" s="40"/>
      <c r="S7019" s="40"/>
      <c r="T7019" s="39"/>
      <c r="AG7019" s="110"/>
      <c r="AH7019" s="94"/>
      <c r="AJ7019" s="97"/>
      <c r="AL7019" s="39"/>
      <c r="AP7019" s="39"/>
      <c r="AQ7019" s="77"/>
      <c r="AR7019" s="78"/>
      <c r="BB7019" s="79"/>
      <c r="BC7019" s="94"/>
      <c r="BE7019" s="97"/>
      <c r="BF7019" s="98"/>
      <c r="BG7019" s="40"/>
      <c r="BK7019" s="40"/>
      <c r="BL7019" s="79"/>
      <c r="BM7019" s="94"/>
      <c r="BO7019" s="97"/>
      <c r="BQ7019" s="40"/>
      <c r="BR7019" s="94"/>
      <c r="BS7019" s="94"/>
      <c r="BT7019" s="94"/>
      <c r="BU7019" s="40"/>
      <c r="BV7019" s="82"/>
      <c r="BW7019" s="94"/>
      <c r="BX7019" s="48"/>
      <c r="BY7019" s="97"/>
      <c r="BZ7019" s="48"/>
      <c r="CA7019" s="40"/>
      <c r="CB7019" s="94"/>
      <c r="CC7019" s="94"/>
      <c r="CD7019" s="94"/>
      <c r="CE7019" s="40"/>
      <c r="CF7019" s="73"/>
      <c r="CG7019" s="41"/>
      <c r="CH7019" s="41"/>
      <c r="CI7019" s="41"/>
      <c r="CJ7019" s="41"/>
      <c r="CK7019" s="41"/>
      <c r="CL7019" s="68"/>
      <c r="CM7019" s="41"/>
      <c r="CN7019" s="41"/>
      <c r="CO7019" s="39"/>
      <c r="CP7019" s="78"/>
    </row>
    <row r="7020" spans="1:94" s="38" customFormat="1" x14ac:dyDescent="0.25">
      <c r="A7020" s="38">
        <v>7017</v>
      </c>
      <c r="F7020" s="39"/>
      <c r="Q7020" s="39"/>
      <c r="R7020" s="40"/>
      <c r="S7020" s="40"/>
      <c r="T7020" s="39"/>
      <c r="AG7020" s="110"/>
      <c r="AH7020" s="94"/>
      <c r="AJ7020" s="97"/>
      <c r="AL7020" s="39"/>
      <c r="AP7020" s="39"/>
      <c r="AQ7020" s="77"/>
      <c r="AR7020" s="78"/>
      <c r="BB7020" s="79"/>
      <c r="BC7020" s="94"/>
      <c r="BE7020" s="97"/>
      <c r="BF7020" s="98"/>
      <c r="BG7020" s="40"/>
      <c r="BK7020" s="40"/>
      <c r="BL7020" s="79"/>
      <c r="BM7020" s="94"/>
      <c r="BO7020" s="97"/>
      <c r="BQ7020" s="40"/>
      <c r="BR7020" s="94"/>
      <c r="BS7020" s="94"/>
      <c r="BT7020" s="94"/>
      <c r="BU7020" s="40"/>
      <c r="BV7020" s="82"/>
      <c r="BW7020" s="94"/>
      <c r="BX7020" s="48"/>
      <c r="BY7020" s="97"/>
      <c r="BZ7020" s="48"/>
      <c r="CA7020" s="40"/>
      <c r="CB7020" s="94"/>
      <c r="CC7020" s="94"/>
      <c r="CD7020" s="94"/>
      <c r="CE7020" s="40"/>
      <c r="CF7020" s="73"/>
      <c r="CG7020" s="41"/>
      <c r="CH7020" s="41"/>
      <c r="CI7020" s="41"/>
      <c r="CJ7020" s="41"/>
      <c r="CK7020" s="41"/>
      <c r="CL7020" s="68"/>
      <c r="CM7020" s="41"/>
      <c r="CN7020" s="41"/>
      <c r="CO7020" s="39"/>
      <c r="CP7020" s="78"/>
    </row>
    <row r="7021" spans="1:94" s="38" customFormat="1" x14ac:dyDescent="0.25">
      <c r="A7021" s="38">
        <v>7018</v>
      </c>
      <c r="F7021" s="39"/>
      <c r="Q7021" s="39"/>
      <c r="R7021" s="40"/>
      <c r="S7021" s="40"/>
      <c r="T7021" s="39"/>
      <c r="AG7021" s="110"/>
      <c r="AH7021" s="94"/>
      <c r="AJ7021" s="97"/>
      <c r="AL7021" s="39"/>
      <c r="AP7021" s="39"/>
      <c r="AQ7021" s="77"/>
      <c r="AR7021" s="78"/>
      <c r="BB7021" s="79"/>
      <c r="BC7021" s="94"/>
      <c r="BE7021" s="97"/>
      <c r="BF7021" s="98"/>
      <c r="BG7021" s="40"/>
      <c r="BK7021" s="40"/>
      <c r="BL7021" s="79"/>
      <c r="BM7021" s="94"/>
      <c r="BO7021" s="97"/>
      <c r="BQ7021" s="40"/>
      <c r="BR7021" s="94"/>
      <c r="BS7021" s="94"/>
      <c r="BT7021" s="94"/>
      <c r="BU7021" s="40"/>
      <c r="BV7021" s="82"/>
      <c r="BW7021" s="94"/>
      <c r="BX7021" s="48"/>
      <c r="BY7021" s="97"/>
      <c r="BZ7021" s="48"/>
      <c r="CA7021" s="40"/>
      <c r="CB7021" s="94"/>
      <c r="CC7021" s="94"/>
      <c r="CD7021" s="94"/>
      <c r="CE7021" s="40"/>
      <c r="CF7021" s="73"/>
      <c r="CG7021" s="41"/>
      <c r="CH7021" s="41"/>
      <c r="CI7021" s="41"/>
      <c r="CJ7021" s="41"/>
      <c r="CK7021" s="41"/>
      <c r="CL7021" s="68"/>
      <c r="CM7021" s="41"/>
      <c r="CN7021" s="41"/>
      <c r="CO7021" s="39"/>
      <c r="CP7021" s="78"/>
    </row>
    <row r="7022" spans="1:94" s="38" customFormat="1" x14ac:dyDescent="0.25">
      <c r="A7022" s="38">
        <v>7019</v>
      </c>
      <c r="F7022" s="39"/>
      <c r="Q7022" s="39"/>
      <c r="R7022" s="40"/>
      <c r="S7022" s="40"/>
      <c r="T7022" s="39"/>
      <c r="AG7022" s="110"/>
      <c r="AH7022" s="94"/>
      <c r="AJ7022" s="97"/>
      <c r="AL7022" s="39"/>
      <c r="AP7022" s="39"/>
      <c r="AQ7022" s="77"/>
      <c r="AR7022" s="78"/>
      <c r="BB7022" s="79"/>
      <c r="BC7022" s="94"/>
      <c r="BE7022" s="97"/>
      <c r="BF7022" s="98"/>
      <c r="BG7022" s="40"/>
      <c r="BK7022" s="40"/>
      <c r="BL7022" s="79"/>
      <c r="BM7022" s="94"/>
      <c r="BO7022" s="97"/>
      <c r="BQ7022" s="40"/>
      <c r="BR7022" s="94"/>
      <c r="BS7022" s="94"/>
      <c r="BT7022" s="94"/>
      <c r="BU7022" s="40"/>
      <c r="BV7022" s="82"/>
      <c r="BW7022" s="94"/>
      <c r="BX7022" s="48"/>
      <c r="BY7022" s="97"/>
      <c r="BZ7022" s="48"/>
      <c r="CA7022" s="40"/>
      <c r="CB7022" s="94"/>
      <c r="CC7022" s="94"/>
      <c r="CD7022" s="94"/>
      <c r="CE7022" s="40"/>
      <c r="CF7022" s="73"/>
      <c r="CG7022" s="41"/>
      <c r="CH7022" s="41"/>
      <c r="CI7022" s="41"/>
      <c r="CJ7022" s="41"/>
      <c r="CK7022" s="41"/>
      <c r="CL7022" s="68"/>
      <c r="CM7022" s="41"/>
      <c r="CN7022" s="41"/>
      <c r="CO7022" s="39"/>
      <c r="CP7022" s="78"/>
    </row>
    <row r="7023" spans="1:94" s="38" customFormat="1" x14ac:dyDescent="0.25">
      <c r="A7023" s="38">
        <v>7020</v>
      </c>
      <c r="F7023" s="39"/>
      <c r="Q7023" s="39"/>
      <c r="R7023" s="40"/>
      <c r="S7023" s="40"/>
      <c r="T7023" s="39"/>
      <c r="AG7023" s="110"/>
      <c r="AH7023" s="94"/>
      <c r="AJ7023" s="97"/>
      <c r="AL7023" s="39"/>
      <c r="AP7023" s="39"/>
      <c r="AQ7023" s="77"/>
      <c r="AR7023" s="78"/>
      <c r="BB7023" s="79"/>
      <c r="BC7023" s="94"/>
      <c r="BE7023" s="97"/>
      <c r="BF7023" s="98"/>
      <c r="BG7023" s="40"/>
      <c r="BK7023" s="40"/>
      <c r="BL7023" s="79"/>
      <c r="BM7023" s="94"/>
      <c r="BO7023" s="97"/>
      <c r="BQ7023" s="40"/>
      <c r="BR7023" s="94"/>
      <c r="BS7023" s="94"/>
      <c r="BT7023" s="94"/>
      <c r="BU7023" s="40"/>
      <c r="BV7023" s="82"/>
      <c r="BW7023" s="94"/>
      <c r="BX7023" s="48"/>
      <c r="BY7023" s="97"/>
      <c r="BZ7023" s="48"/>
      <c r="CA7023" s="40"/>
      <c r="CB7023" s="94"/>
      <c r="CC7023" s="94"/>
      <c r="CD7023" s="94"/>
      <c r="CE7023" s="40"/>
      <c r="CF7023" s="73"/>
      <c r="CG7023" s="41"/>
      <c r="CH7023" s="41"/>
      <c r="CI7023" s="41"/>
      <c r="CJ7023" s="41"/>
      <c r="CK7023" s="41"/>
      <c r="CL7023" s="68"/>
      <c r="CM7023" s="41"/>
      <c r="CN7023" s="41"/>
      <c r="CO7023" s="39"/>
      <c r="CP7023" s="78"/>
    </row>
    <row r="7024" spans="1:94" s="38" customFormat="1" x14ac:dyDescent="0.25">
      <c r="A7024" s="38">
        <v>7021</v>
      </c>
      <c r="F7024" s="39"/>
      <c r="Q7024" s="39"/>
      <c r="R7024" s="40"/>
      <c r="S7024" s="40"/>
      <c r="T7024" s="39"/>
      <c r="AG7024" s="110"/>
      <c r="AH7024" s="94"/>
      <c r="AJ7024" s="97"/>
      <c r="AL7024" s="39"/>
      <c r="AP7024" s="39"/>
      <c r="AQ7024" s="77"/>
      <c r="AR7024" s="78"/>
      <c r="BB7024" s="79"/>
      <c r="BC7024" s="94"/>
      <c r="BE7024" s="97"/>
      <c r="BF7024" s="98"/>
      <c r="BG7024" s="40"/>
      <c r="BK7024" s="40"/>
      <c r="BL7024" s="79"/>
      <c r="BM7024" s="94"/>
      <c r="BO7024" s="97"/>
      <c r="BQ7024" s="40"/>
      <c r="BR7024" s="94"/>
      <c r="BS7024" s="94"/>
      <c r="BT7024" s="94"/>
      <c r="BU7024" s="40"/>
      <c r="BV7024" s="82"/>
      <c r="BW7024" s="94"/>
      <c r="BX7024" s="48"/>
      <c r="BY7024" s="97"/>
      <c r="BZ7024" s="48"/>
      <c r="CA7024" s="40"/>
      <c r="CB7024" s="94"/>
      <c r="CC7024" s="94"/>
      <c r="CD7024" s="94"/>
      <c r="CE7024" s="40"/>
      <c r="CF7024" s="73"/>
      <c r="CG7024" s="41"/>
      <c r="CH7024" s="41"/>
      <c r="CI7024" s="41"/>
      <c r="CJ7024" s="41"/>
      <c r="CK7024" s="41"/>
      <c r="CL7024" s="68"/>
      <c r="CM7024" s="41"/>
      <c r="CN7024" s="41"/>
      <c r="CO7024" s="39"/>
      <c r="CP7024" s="78"/>
    </row>
    <row r="7025" spans="1:94" s="38" customFormat="1" x14ac:dyDescent="0.25">
      <c r="A7025" s="38">
        <v>7022</v>
      </c>
      <c r="F7025" s="39"/>
      <c r="Q7025" s="39"/>
      <c r="R7025" s="40"/>
      <c r="S7025" s="40"/>
      <c r="T7025" s="39"/>
      <c r="AG7025" s="110"/>
      <c r="AH7025" s="94"/>
      <c r="AJ7025" s="97"/>
      <c r="AL7025" s="39"/>
      <c r="AP7025" s="39"/>
      <c r="AQ7025" s="77"/>
      <c r="AR7025" s="78"/>
      <c r="BB7025" s="79"/>
      <c r="BC7025" s="94"/>
      <c r="BE7025" s="97"/>
      <c r="BF7025" s="98"/>
      <c r="BG7025" s="40"/>
      <c r="BK7025" s="40"/>
      <c r="BL7025" s="79"/>
      <c r="BM7025" s="94"/>
      <c r="BO7025" s="97"/>
      <c r="BQ7025" s="40"/>
      <c r="BR7025" s="94"/>
      <c r="BS7025" s="94"/>
      <c r="BT7025" s="94"/>
      <c r="BU7025" s="40"/>
      <c r="BV7025" s="82"/>
      <c r="BW7025" s="94"/>
      <c r="BX7025" s="48"/>
      <c r="BY7025" s="97"/>
      <c r="BZ7025" s="48"/>
      <c r="CA7025" s="40"/>
      <c r="CB7025" s="94"/>
      <c r="CC7025" s="94"/>
      <c r="CD7025" s="94"/>
      <c r="CE7025" s="40"/>
      <c r="CF7025" s="73"/>
      <c r="CG7025" s="41"/>
      <c r="CH7025" s="41"/>
      <c r="CI7025" s="41"/>
      <c r="CJ7025" s="41"/>
      <c r="CK7025" s="41"/>
      <c r="CL7025" s="68"/>
      <c r="CM7025" s="41"/>
      <c r="CN7025" s="41"/>
      <c r="CO7025" s="39"/>
      <c r="CP7025" s="78"/>
    </row>
    <row r="7026" spans="1:94" s="38" customFormat="1" x14ac:dyDescent="0.25">
      <c r="A7026" s="38">
        <v>7023</v>
      </c>
      <c r="F7026" s="39"/>
      <c r="Q7026" s="39"/>
      <c r="R7026" s="40"/>
      <c r="S7026" s="40"/>
      <c r="T7026" s="39"/>
      <c r="AG7026" s="110"/>
      <c r="AH7026" s="94"/>
      <c r="AJ7026" s="97"/>
      <c r="AL7026" s="39"/>
      <c r="AP7026" s="39"/>
      <c r="AQ7026" s="77"/>
      <c r="AR7026" s="78"/>
      <c r="BB7026" s="79"/>
      <c r="BC7026" s="94"/>
      <c r="BE7026" s="97"/>
      <c r="BF7026" s="98"/>
      <c r="BG7026" s="40"/>
      <c r="BK7026" s="40"/>
      <c r="BL7026" s="79"/>
      <c r="BM7026" s="94"/>
      <c r="BO7026" s="97"/>
      <c r="BQ7026" s="40"/>
      <c r="BR7026" s="94"/>
      <c r="BS7026" s="94"/>
      <c r="BT7026" s="94"/>
      <c r="BU7026" s="40"/>
      <c r="BV7026" s="82"/>
      <c r="BW7026" s="94"/>
      <c r="BX7026" s="48"/>
      <c r="BY7026" s="97"/>
      <c r="BZ7026" s="48"/>
      <c r="CA7026" s="40"/>
      <c r="CB7026" s="94"/>
      <c r="CC7026" s="94"/>
      <c r="CD7026" s="94"/>
      <c r="CE7026" s="40"/>
      <c r="CF7026" s="73"/>
      <c r="CG7026" s="41"/>
      <c r="CH7026" s="41"/>
      <c r="CI7026" s="41"/>
      <c r="CJ7026" s="41"/>
      <c r="CK7026" s="41"/>
      <c r="CL7026" s="68"/>
      <c r="CM7026" s="41"/>
      <c r="CN7026" s="41"/>
      <c r="CO7026" s="39"/>
      <c r="CP7026" s="78"/>
    </row>
    <row r="7027" spans="1:94" s="38" customFormat="1" x14ac:dyDescent="0.25">
      <c r="A7027" s="38">
        <v>7024</v>
      </c>
      <c r="F7027" s="39"/>
      <c r="Q7027" s="39"/>
      <c r="R7027" s="40"/>
      <c r="S7027" s="40"/>
      <c r="T7027" s="39"/>
      <c r="AG7027" s="110"/>
      <c r="AH7027" s="94"/>
      <c r="AJ7027" s="97"/>
      <c r="AL7027" s="39"/>
      <c r="AP7027" s="39"/>
      <c r="AQ7027" s="77"/>
      <c r="AR7027" s="78"/>
      <c r="BB7027" s="79"/>
      <c r="BC7027" s="94"/>
      <c r="BE7027" s="97"/>
      <c r="BF7027" s="98"/>
      <c r="BG7027" s="40"/>
      <c r="BK7027" s="40"/>
      <c r="BL7027" s="79"/>
      <c r="BM7027" s="94"/>
      <c r="BO7027" s="97"/>
      <c r="BQ7027" s="40"/>
      <c r="BR7027" s="94"/>
      <c r="BS7027" s="94"/>
      <c r="BT7027" s="94"/>
      <c r="BU7027" s="40"/>
      <c r="BV7027" s="82"/>
      <c r="BW7027" s="94"/>
      <c r="BX7027" s="48"/>
      <c r="BY7027" s="97"/>
      <c r="BZ7027" s="48"/>
      <c r="CA7027" s="40"/>
      <c r="CB7027" s="94"/>
      <c r="CC7027" s="94"/>
      <c r="CD7027" s="94"/>
      <c r="CE7027" s="40"/>
      <c r="CF7027" s="73"/>
      <c r="CG7027" s="41"/>
      <c r="CH7027" s="41"/>
      <c r="CI7027" s="41"/>
      <c r="CJ7027" s="41"/>
      <c r="CK7027" s="41"/>
      <c r="CL7027" s="68"/>
      <c r="CM7027" s="41"/>
      <c r="CN7027" s="41"/>
      <c r="CO7027" s="39"/>
      <c r="CP7027" s="78"/>
    </row>
    <row r="7028" spans="1:94" s="38" customFormat="1" x14ac:dyDescent="0.25">
      <c r="A7028" s="38">
        <v>7025</v>
      </c>
      <c r="F7028" s="39"/>
      <c r="Q7028" s="39"/>
      <c r="R7028" s="40"/>
      <c r="S7028" s="40"/>
      <c r="T7028" s="39"/>
      <c r="AG7028" s="110"/>
      <c r="AH7028" s="94"/>
      <c r="AJ7028" s="97"/>
      <c r="AL7028" s="39"/>
      <c r="AP7028" s="39"/>
      <c r="AQ7028" s="77"/>
      <c r="AR7028" s="78"/>
      <c r="BB7028" s="79"/>
      <c r="BC7028" s="94"/>
      <c r="BE7028" s="97"/>
      <c r="BF7028" s="98"/>
      <c r="BG7028" s="40"/>
      <c r="BK7028" s="40"/>
      <c r="BL7028" s="79"/>
      <c r="BM7028" s="94"/>
      <c r="BO7028" s="97"/>
      <c r="BQ7028" s="40"/>
      <c r="BR7028" s="94"/>
      <c r="BS7028" s="94"/>
      <c r="BT7028" s="94"/>
      <c r="BU7028" s="40"/>
      <c r="BV7028" s="82"/>
      <c r="BW7028" s="94"/>
      <c r="BX7028" s="48"/>
      <c r="BY7028" s="97"/>
      <c r="BZ7028" s="48"/>
      <c r="CA7028" s="40"/>
      <c r="CB7028" s="94"/>
      <c r="CC7028" s="94"/>
      <c r="CD7028" s="94"/>
      <c r="CE7028" s="40"/>
      <c r="CF7028" s="73"/>
      <c r="CG7028" s="41"/>
      <c r="CH7028" s="41"/>
      <c r="CI7028" s="41"/>
      <c r="CJ7028" s="41"/>
      <c r="CK7028" s="41"/>
      <c r="CL7028" s="68"/>
      <c r="CM7028" s="41"/>
      <c r="CN7028" s="41"/>
      <c r="CO7028" s="39"/>
      <c r="CP7028" s="78"/>
    </row>
    <row r="7029" spans="1:94" s="38" customFormat="1" x14ac:dyDescent="0.25">
      <c r="A7029" s="38">
        <v>7026</v>
      </c>
      <c r="F7029" s="39"/>
      <c r="Q7029" s="39"/>
      <c r="R7029" s="40"/>
      <c r="S7029" s="40"/>
      <c r="T7029" s="39"/>
      <c r="AG7029" s="110"/>
      <c r="AH7029" s="94"/>
      <c r="AJ7029" s="97"/>
      <c r="AL7029" s="39"/>
      <c r="AP7029" s="39"/>
      <c r="AQ7029" s="77"/>
      <c r="AR7029" s="78"/>
      <c r="BB7029" s="79"/>
      <c r="BC7029" s="94"/>
      <c r="BE7029" s="97"/>
      <c r="BF7029" s="98"/>
      <c r="BG7029" s="40"/>
      <c r="BK7029" s="40"/>
      <c r="BL7029" s="79"/>
      <c r="BM7029" s="94"/>
      <c r="BO7029" s="97"/>
      <c r="BQ7029" s="40"/>
      <c r="BR7029" s="94"/>
      <c r="BS7029" s="94"/>
      <c r="BT7029" s="94"/>
      <c r="BU7029" s="40"/>
      <c r="BV7029" s="82"/>
      <c r="BW7029" s="94"/>
      <c r="BX7029" s="48"/>
      <c r="BY7029" s="97"/>
      <c r="BZ7029" s="48"/>
      <c r="CA7029" s="40"/>
      <c r="CB7029" s="94"/>
      <c r="CC7029" s="94"/>
      <c r="CD7029" s="94"/>
      <c r="CE7029" s="40"/>
      <c r="CF7029" s="73"/>
      <c r="CG7029" s="41"/>
      <c r="CH7029" s="41"/>
      <c r="CI7029" s="41"/>
      <c r="CJ7029" s="41"/>
      <c r="CK7029" s="41"/>
      <c r="CL7029" s="68"/>
      <c r="CM7029" s="41"/>
      <c r="CN7029" s="41"/>
      <c r="CO7029" s="39"/>
      <c r="CP7029" s="78"/>
    </row>
    <row r="7030" spans="1:94" s="38" customFormat="1" x14ac:dyDescent="0.25">
      <c r="A7030" s="38">
        <v>7027</v>
      </c>
      <c r="F7030" s="39"/>
      <c r="Q7030" s="39"/>
      <c r="R7030" s="40"/>
      <c r="S7030" s="40"/>
      <c r="T7030" s="39"/>
      <c r="AG7030" s="110"/>
      <c r="AH7030" s="94"/>
      <c r="AJ7030" s="97"/>
      <c r="AL7030" s="39"/>
      <c r="AP7030" s="39"/>
      <c r="AQ7030" s="77"/>
      <c r="AR7030" s="78"/>
      <c r="BB7030" s="79"/>
      <c r="BC7030" s="94"/>
      <c r="BE7030" s="97"/>
      <c r="BF7030" s="98"/>
      <c r="BG7030" s="40"/>
      <c r="BK7030" s="40"/>
      <c r="BL7030" s="79"/>
      <c r="BM7030" s="94"/>
      <c r="BO7030" s="97"/>
      <c r="BQ7030" s="40"/>
      <c r="BR7030" s="94"/>
      <c r="BS7030" s="94"/>
      <c r="BT7030" s="94"/>
      <c r="BU7030" s="40"/>
      <c r="BV7030" s="82"/>
      <c r="BW7030" s="94"/>
      <c r="BX7030" s="48"/>
      <c r="BY7030" s="97"/>
      <c r="BZ7030" s="48"/>
      <c r="CA7030" s="40"/>
      <c r="CB7030" s="94"/>
      <c r="CC7030" s="94"/>
      <c r="CD7030" s="94"/>
      <c r="CE7030" s="40"/>
      <c r="CF7030" s="73"/>
      <c r="CG7030" s="41"/>
      <c r="CH7030" s="41"/>
      <c r="CI7030" s="41"/>
      <c r="CJ7030" s="41"/>
      <c r="CK7030" s="41"/>
      <c r="CL7030" s="68"/>
      <c r="CM7030" s="41"/>
      <c r="CN7030" s="41"/>
      <c r="CO7030" s="39"/>
      <c r="CP7030" s="78"/>
    </row>
    <row r="7031" spans="1:94" s="38" customFormat="1" x14ac:dyDescent="0.25">
      <c r="A7031" s="38">
        <v>7028</v>
      </c>
      <c r="F7031" s="39"/>
      <c r="Q7031" s="39"/>
      <c r="R7031" s="40"/>
      <c r="S7031" s="40"/>
      <c r="T7031" s="39"/>
      <c r="AG7031" s="110"/>
      <c r="AH7031" s="94"/>
      <c r="AJ7031" s="97"/>
      <c r="AL7031" s="39"/>
      <c r="AP7031" s="39"/>
      <c r="AQ7031" s="77"/>
      <c r="AR7031" s="78"/>
      <c r="BB7031" s="79"/>
      <c r="BC7031" s="94"/>
      <c r="BE7031" s="97"/>
      <c r="BF7031" s="98"/>
      <c r="BG7031" s="40"/>
      <c r="BK7031" s="40"/>
      <c r="BL7031" s="79"/>
      <c r="BM7031" s="94"/>
      <c r="BO7031" s="97"/>
      <c r="BQ7031" s="40"/>
      <c r="BR7031" s="94"/>
      <c r="BS7031" s="94"/>
      <c r="BT7031" s="94"/>
      <c r="BU7031" s="40"/>
      <c r="BV7031" s="82"/>
      <c r="BW7031" s="94"/>
      <c r="BX7031" s="48"/>
      <c r="BY7031" s="97"/>
      <c r="BZ7031" s="48"/>
      <c r="CA7031" s="40"/>
      <c r="CB7031" s="94"/>
      <c r="CC7031" s="94"/>
      <c r="CD7031" s="94"/>
      <c r="CE7031" s="40"/>
      <c r="CF7031" s="73"/>
      <c r="CG7031" s="41"/>
      <c r="CH7031" s="41"/>
      <c r="CI7031" s="41"/>
      <c r="CJ7031" s="41"/>
      <c r="CK7031" s="41"/>
      <c r="CL7031" s="68"/>
      <c r="CM7031" s="41"/>
      <c r="CN7031" s="41"/>
      <c r="CO7031" s="39"/>
      <c r="CP7031" s="78"/>
    </row>
    <row r="7032" spans="1:94" s="38" customFormat="1" x14ac:dyDescent="0.25">
      <c r="A7032" s="38">
        <v>7029</v>
      </c>
      <c r="F7032" s="39"/>
      <c r="Q7032" s="39"/>
      <c r="R7032" s="40"/>
      <c r="S7032" s="40"/>
      <c r="T7032" s="39"/>
      <c r="AG7032" s="110"/>
      <c r="AH7032" s="94"/>
      <c r="AJ7032" s="97"/>
      <c r="AL7032" s="39"/>
      <c r="AP7032" s="39"/>
      <c r="AQ7032" s="77"/>
      <c r="AR7032" s="78"/>
      <c r="BB7032" s="79"/>
      <c r="BC7032" s="94"/>
      <c r="BE7032" s="97"/>
      <c r="BF7032" s="98"/>
      <c r="BG7032" s="40"/>
      <c r="BK7032" s="40"/>
      <c r="BL7032" s="79"/>
      <c r="BM7032" s="94"/>
      <c r="BO7032" s="97"/>
      <c r="BQ7032" s="40"/>
      <c r="BR7032" s="94"/>
      <c r="BS7032" s="94"/>
      <c r="BT7032" s="94"/>
      <c r="BU7032" s="40"/>
      <c r="BV7032" s="82"/>
      <c r="BW7032" s="94"/>
      <c r="BX7032" s="48"/>
      <c r="BY7032" s="97"/>
      <c r="BZ7032" s="48"/>
      <c r="CA7032" s="40"/>
      <c r="CB7032" s="94"/>
      <c r="CC7032" s="94"/>
      <c r="CD7032" s="94"/>
      <c r="CE7032" s="40"/>
      <c r="CF7032" s="73"/>
      <c r="CG7032" s="41"/>
      <c r="CH7032" s="41"/>
      <c r="CI7032" s="41"/>
      <c r="CJ7032" s="41"/>
      <c r="CK7032" s="41"/>
      <c r="CL7032" s="68"/>
      <c r="CM7032" s="41"/>
      <c r="CN7032" s="41"/>
      <c r="CO7032" s="39"/>
      <c r="CP7032" s="78"/>
    </row>
    <row r="7033" spans="1:94" s="38" customFormat="1" x14ac:dyDescent="0.25">
      <c r="A7033" s="38">
        <v>7030</v>
      </c>
      <c r="F7033" s="39"/>
      <c r="Q7033" s="39"/>
      <c r="R7033" s="40"/>
      <c r="S7033" s="40"/>
      <c r="T7033" s="39"/>
      <c r="AG7033" s="110"/>
      <c r="AH7033" s="94"/>
      <c r="AJ7033" s="97"/>
      <c r="AL7033" s="39"/>
      <c r="AP7033" s="39"/>
      <c r="AQ7033" s="77"/>
      <c r="AR7033" s="78"/>
      <c r="BB7033" s="79"/>
      <c r="BC7033" s="94"/>
      <c r="BE7033" s="97"/>
      <c r="BF7033" s="98"/>
      <c r="BG7033" s="40"/>
      <c r="BK7033" s="40"/>
      <c r="BL7033" s="79"/>
      <c r="BM7033" s="94"/>
      <c r="BO7033" s="97"/>
      <c r="BQ7033" s="40"/>
      <c r="BR7033" s="94"/>
      <c r="BS7033" s="94"/>
      <c r="BT7033" s="94"/>
      <c r="BU7033" s="40"/>
      <c r="BV7033" s="82"/>
      <c r="BW7033" s="94"/>
      <c r="BX7033" s="48"/>
      <c r="BY7033" s="97"/>
      <c r="BZ7033" s="48"/>
      <c r="CA7033" s="40"/>
      <c r="CB7033" s="94"/>
      <c r="CC7033" s="94"/>
      <c r="CD7033" s="94"/>
      <c r="CE7033" s="40"/>
      <c r="CF7033" s="73"/>
      <c r="CG7033" s="41"/>
      <c r="CH7033" s="41"/>
      <c r="CI7033" s="41"/>
      <c r="CJ7033" s="41"/>
      <c r="CK7033" s="41"/>
      <c r="CL7033" s="68"/>
      <c r="CM7033" s="41"/>
      <c r="CN7033" s="41"/>
      <c r="CO7033" s="39"/>
      <c r="CP7033" s="78"/>
    </row>
    <row r="7034" spans="1:94" s="38" customFormat="1" x14ac:dyDescent="0.25">
      <c r="A7034" s="38">
        <v>7031</v>
      </c>
      <c r="F7034" s="39"/>
      <c r="Q7034" s="39"/>
      <c r="R7034" s="40"/>
      <c r="S7034" s="40"/>
      <c r="T7034" s="39"/>
      <c r="AG7034" s="110"/>
      <c r="AH7034" s="94"/>
      <c r="AJ7034" s="97"/>
      <c r="AL7034" s="39"/>
      <c r="AP7034" s="39"/>
      <c r="AQ7034" s="77"/>
      <c r="AR7034" s="78"/>
      <c r="BB7034" s="79"/>
      <c r="BC7034" s="94"/>
      <c r="BE7034" s="97"/>
      <c r="BF7034" s="98"/>
      <c r="BG7034" s="40"/>
      <c r="BK7034" s="40"/>
      <c r="BL7034" s="79"/>
      <c r="BM7034" s="94"/>
      <c r="BO7034" s="97"/>
      <c r="BQ7034" s="40"/>
      <c r="BR7034" s="94"/>
      <c r="BS7034" s="94"/>
      <c r="BT7034" s="94"/>
      <c r="BU7034" s="40"/>
      <c r="BV7034" s="82"/>
      <c r="BW7034" s="94"/>
      <c r="BX7034" s="48"/>
      <c r="BY7034" s="97"/>
      <c r="BZ7034" s="48"/>
      <c r="CA7034" s="40"/>
      <c r="CB7034" s="94"/>
      <c r="CC7034" s="94"/>
      <c r="CD7034" s="94"/>
      <c r="CE7034" s="40"/>
      <c r="CF7034" s="73"/>
      <c r="CG7034" s="41"/>
      <c r="CH7034" s="41"/>
      <c r="CI7034" s="41"/>
      <c r="CJ7034" s="41"/>
      <c r="CK7034" s="41"/>
      <c r="CL7034" s="68"/>
      <c r="CM7034" s="41"/>
      <c r="CN7034" s="41"/>
      <c r="CO7034" s="39"/>
      <c r="CP7034" s="78"/>
    </row>
    <row r="7035" spans="1:94" s="38" customFormat="1" x14ac:dyDescent="0.25">
      <c r="A7035" s="38">
        <v>7032</v>
      </c>
      <c r="F7035" s="39"/>
      <c r="Q7035" s="39"/>
      <c r="R7035" s="40"/>
      <c r="S7035" s="40"/>
      <c r="T7035" s="39"/>
      <c r="AG7035" s="110"/>
      <c r="AH7035" s="94"/>
      <c r="AJ7035" s="97"/>
      <c r="AL7035" s="39"/>
      <c r="AP7035" s="39"/>
      <c r="AQ7035" s="77"/>
      <c r="AR7035" s="78"/>
      <c r="BB7035" s="79"/>
      <c r="BC7035" s="94"/>
      <c r="BE7035" s="97"/>
      <c r="BF7035" s="98"/>
      <c r="BG7035" s="40"/>
      <c r="BK7035" s="40"/>
      <c r="BL7035" s="79"/>
      <c r="BM7035" s="94"/>
      <c r="BO7035" s="97"/>
      <c r="BQ7035" s="40"/>
      <c r="BR7035" s="94"/>
      <c r="BS7035" s="94"/>
      <c r="BT7035" s="94"/>
      <c r="BU7035" s="40"/>
      <c r="BV7035" s="82"/>
      <c r="BW7035" s="94"/>
      <c r="BX7035" s="48"/>
      <c r="BY7035" s="97"/>
      <c r="BZ7035" s="48"/>
      <c r="CA7035" s="40"/>
      <c r="CB7035" s="94"/>
      <c r="CC7035" s="94"/>
      <c r="CD7035" s="94"/>
      <c r="CE7035" s="40"/>
      <c r="CF7035" s="73"/>
      <c r="CG7035" s="41"/>
      <c r="CH7035" s="41"/>
      <c r="CI7035" s="41"/>
      <c r="CJ7035" s="41"/>
      <c r="CK7035" s="41"/>
      <c r="CL7035" s="68"/>
      <c r="CM7035" s="41"/>
      <c r="CN7035" s="41"/>
      <c r="CO7035" s="39"/>
      <c r="CP7035" s="78"/>
    </row>
    <row r="7036" spans="1:94" s="38" customFormat="1" x14ac:dyDescent="0.25">
      <c r="A7036" s="38">
        <v>7033</v>
      </c>
      <c r="F7036" s="39"/>
      <c r="Q7036" s="39"/>
      <c r="R7036" s="40"/>
      <c r="S7036" s="40"/>
      <c r="T7036" s="39"/>
      <c r="AG7036" s="110"/>
      <c r="AH7036" s="94"/>
      <c r="AJ7036" s="97"/>
      <c r="AL7036" s="39"/>
      <c r="AP7036" s="39"/>
      <c r="AQ7036" s="77"/>
      <c r="AR7036" s="78"/>
      <c r="BB7036" s="79"/>
      <c r="BC7036" s="94"/>
      <c r="BE7036" s="97"/>
      <c r="BF7036" s="98"/>
      <c r="BG7036" s="40"/>
      <c r="BK7036" s="40"/>
      <c r="BL7036" s="79"/>
      <c r="BM7036" s="94"/>
      <c r="BO7036" s="97"/>
      <c r="BQ7036" s="40"/>
      <c r="BR7036" s="94"/>
      <c r="BS7036" s="94"/>
      <c r="BT7036" s="94"/>
      <c r="BU7036" s="40"/>
      <c r="BV7036" s="82"/>
      <c r="BW7036" s="94"/>
      <c r="BX7036" s="48"/>
      <c r="BY7036" s="97"/>
      <c r="BZ7036" s="48"/>
      <c r="CA7036" s="40"/>
      <c r="CB7036" s="94"/>
      <c r="CC7036" s="94"/>
      <c r="CD7036" s="94"/>
      <c r="CE7036" s="40"/>
      <c r="CF7036" s="73"/>
      <c r="CG7036" s="41"/>
      <c r="CH7036" s="41"/>
      <c r="CI7036" s="41"/>
      <c r="CJ7036" s="41"/>
      <c r="CK7036" s="41"/>
      <c r="CL7036" s="68"/>
      <c r="CM7036" s="41"/>
      <c r="CN7036" s="41"/>
      <c r="CO7036" s="39"/>
      <c r="CP7036" s="78"/>
    </row>
    <row r="7037" spans="1:94" s="38" customFormat="1" x14ac:dyDescent="0.25">
      <c r="A7037" s="38">
        <v>7034</v>
      </c>
      <c r="F7037" s="39"/>
      <c r="Q7037" s="39"/>
      <c r="R7037" s="40"/>
      <c r="S7037" s="40"/>
      <c r="T7037" s="39"/>
      <c r="AG7037" s="110"/>
      <c r="AH7037" s="94"/>
      <c r="AJ7037" s="97"/>
      <c r="AL7037" s="39"/>
      <c r="AP7037" s="39"/>
      <c r="AQ7037" s="77"/>
      <c r="AR7037" s="78"/>
      <c r="BB7037" s="79"/>
      <c r="BC7037" s="94"/>
      <c r="BE7037" s="97"/>
      <c r="BF7037" s="98"/>
      <c r="BG7037" s="40"/>
      <c r="BK7037" s="40"/>
      <c r="BL7037" s="79"/>
      <c r="BM7037" s="94"/>
      <c r="BO7037" s="97"/>
      <c r="BQ7037" s="40"/>
      <c r="BR7037" s="94"/>
      <c r="BS7037" s="94"/>
      <c r="BT7037" s="94"/>
      <c r="BU7037" s="40"/>
      <c r="BV7037" s="82"/>
      <c r="BW7037" s="94"/>
      <c r="BX7037" s="48"/>
      <c r="BY7037" s="97"/>
      <c r="BZ7037" s="48"/>
      <c r="CA7037" s="40"/>
      <c r="CB7037" s="94"/>
      <c r="CC7037" s="94"/>
      <c r="CD7037" s="94"/>
      <c r="CE7037" s="40"/>
      <c r="CF7037" s="73"/>
      <c r="CG7037" s="41"/>
      <c r="CH7037" s="41"/>
      <c r="CI7037" s="41"/>
      <c r="CJ7037" s="41"/>
      <c r="CK7037" s="41"/>
      <c r="CL7037" s="68"/>
      <c r="CM7037" s="41"/>
      <c r="CN7037" s="41"/>
      <c r="CO7037" s="39"/>
      <c r="CP7037" s="78"/>
    </row>
    <row r="7038" spans="1:94" s="38" customFormat="1" x14ac:dyDescent="0.25">
      <c r="A7038" s="38">
        <v>7035</v>
      </c>
      <c r="F7038" s="39"/>
      <c r="Q7038" s="39"/>
      <c r="R7038" s="40"/>
      <c r="S7038" s="40"/>
      <c r="T7038" s="39"/>
      <c r="AG7038" s="110"/>
      <c r="AH7038" s="94"/>
      <c r="AJ7038" s="97"/>
      <c r="AL7038" s="39"/>
      <c r="AP7038" s="39"/>
      <c r="AQ7038" s="77"/>
      <c r="AR7038" s="78"/>
      <c r="BB7038" s="79"/>
      <c r="BC7038" s="94"/>
      <c r="BE7038" s="97"/>
      <c r="BF7038" s="98"/>
      <c r="BG7038" s="40"/>
      <c r="BK7038" s="40"/>
      <c r="BL7038" s="79"/>
      <c r="BM7038" s="94"/>
      <c r="BO7038" s="97"/>
      <c r="BQ7038" s="40"/>
      <c r="BR7038" s="94"/>
      <c r="BS7038" s="94"/>
      <c r="BT7038" s="94"/>
      <c r="BU7038" s="40"/>
      <c r="BV7038" s="82"/>
      <c r="BW7038" s="94"/>
      <c r="BX7038" s="48"/>
      <c r="BY7038" s="97"/>
      <c r="BZ7038" s="48"/>
      <c r="CA7038" s="40"/>
      <c r="CB7038" s="94"/>
      <c r="CC7038" s="94"/>
      <c r="CD7038" s="94"/>
      <c r="CE7038" s="40"/>
      <c r="CF7038" s="73"/>
      <c r="CG7038" s="41"/>
      <c r="CH7038" s="41"/>
      <c r="CI7038" s="41"/>
      <c r="CJ7038" s="41"/>
      <c r="CK7038" s="41"/>
      <c r="CL7038" s="68"/>
      <c r="CM7038" s="41"/>
      <c r="CN7038" s="41"/>
      <c r="CO7038" s="39"/>
      <c r="CP7038" s="78"/>
    </row>
    <row r="7039" spans="1:94" s="38" customFormat="1" x14ac:dyDescent="0.25">
      <c r="A7039" s="38">
        <v>7036</v>
      </c>
      <c r="F7039" s="39"/>
      <c r="Q7039" s="39"/>
      <c r="R7039" s="40"/>
      <c r="S7039" s="40"/>
      <c r="T7039" s="39"/>
      <c r="AG7039" s="110"/>
      <c r="AH7039" s="94"/>
      <c r="AJ7039" s="97"/>
      <c r="AL7039" s="39"/>
      <c r="AP7039" s="39"/>
      <c r="AQ7039" s="77"/>
      <c r="AR7039" s="78"/>
      <c r="BB7039" s="79"/>
      <c r="BC7039" s="94"/>
      <c r="BE7039" s="97"/>
      <c r="BF7039" s="98"/>
      <c r="BG7039" s="40"/>
      <c r="BK7039" s="40"/>
      <c r="BL7039" s="79"/>
      <c r="BM7039" s="94"/>
      <c r="BO7039" s="97"/>
      <c r="BQ7039" s="40"/>
      <c r="BR7039" s="94"/>
      <c r="BS7039" s="94"/>
      <c r="BT7039" s="94"/>
      <c r="BU7039" s="40"/>
      <c r="BV7039" s="82"/>
      <c r="BW7039" s="94"/>
      <c r="BX7039" s="48"/>
      <c r="BY7039" s="97"/>
      <c r="BZ7039" s="48"/>
      <c r="CA7039" s="40"/>
      <c r="CB7039" s="94"/>
      <c r="CC7039" s="94"/>
      <c r="CD7039" s="94"/>
      <c r="CE7039" s="40"/>
      <c r="CF7039" s="73"/>
      <c r="CG7039" s="41"/>
      <c r="CH7039" s="41"/>
      <c r="CI7039" s="41"/>
      <c r="CJ7039" s="41"/>
      <c r="CK7039" s="41"/>
      <c r="CL7039" s="68"/>
      <c r="CM7039" s="41"/>
      <c r="CN7039" s="41"/>
      <c r="CO7039" s="39"/>
      <c r="CP7039" s="78"/>
    </row>
    <row r="7040" spans="1:94" s="38" customFormat="1" x14ac:dyDescent="0.25">
      <c r="A7040" s="38">
        <v>7037</v>
      </c>
      <c r="F7040" s="39"/>
      <c r="Q7040" s="39"/>
      <c r="R7040" s="40"/>
      <c r="S7040" s="40"/>
      <c r="T7040" s="39"/>
      <c r="AG7040" s="110"/>
      <c r="AH7040" s="94"/>
      <c r="AJ7040" s="97"/>
      <c r="AL7040" s="39"/>
      <c r="AP7040" s="39"/>
      <c r="AQ7040" s="77"/>
      <c r="AR7040" s="78"/>
      <c r="BB7040" s="79"/>
      <c r="BC7040" s="94"/>
      <c r="BE7040" s="97"/>
      <c r="BF7040" s="98"/>
      <c r="BG7040" s="40"/>
      <c r="BK7040" s="40"/>
      <c r="BL7040" s="79"/>
      <c r="BM7040" s="94"/>
      <c r="BO7040" s="97"/>
      <c r="BQ7040" s="40"/>
      <c r="BR7040" s="94"/>
      <c r="BS7040" s="94"/>
      <c r="BT7040" s="94"/>
      <c r="BU7040" s="40"/>
      <c r="BV7040" s="82"/>
      <c r="BW7040" s="94"/>
      <c r="BX7040" s="48"/>
      <c r="BY7040" s="97"/>
      <c r="BZ7040" s="48"/>
      <c r="CA7040" s="40"/>
      <c r="CB7040" s="94"/>
      <c r="CC7040" s="94"/>
      <c r="CD7040" s="94"/>
      <c r="CE7040" s="40"/>
      <c r="CF7040" s="73"/>
      <c r="CG7040" s="41"/>
      <c r="CH7040" s="41"/>
      <c r="CI7040" s="41"/>
      <c r="CJ7040" s="41"/>
      <c r="CK7040" s="41"/>
      <c r="CL7040" s="68"/>
      <c r="CM7040" s="41"/>
      <c r="CN7040" s="41"/>
      <c r="CO7040" s="39"/>
      <c r="CP7040" s="78"/>
    </row>
    <row r="7041" spans="1:94" s="38" customFormat="1" x14ac:dyDescent="0.25">
      <c r="A7041" s="38">
        <v>7038</v>
      </c>
      <c r="F7041" s="39"/>
      <c r="Q7041" s="39"/>
      <c r="R7041" s="40"/>
      <c r="S7041" s="40"/>
      <c r="T7041" s="39"/>
      <c r="AG7041" s="110"/>
      <c r="AH7041" s="94"/>
      <c r="AJ7041" s="97"/>
      <c r="AL7041" s="39"/>
      <c r="AP7041" s="39"/>
      <c r="AQ7041" s="77"/>
      <c r="AR7041" s="78"/>
      <c r="BB7041" s="79"/>
      <c r="BC7041" s="94"/>
      <c r="BE7041" s="97"/>
      <c r="BF7041" s="98"/>
      <c r="BG7041" s="40"/>
      <c r="BK7041" s="40"/>
      <c r="BL7041" s="79"/>
      <c r="BM7041" s="94"/>
      <c r="BO7041" s="97"/>
      <c r="BQ7041" s="40"/>
      <c r="BR7041" s="94"/>
      <c r="BS7041" s="94"/>
      <c r="BT7041" s="94"/>
      <c r="BU7041" s="40"/>
      <c r="BV7041" s="82"/>
      <c r="BW7041" s="94"/>
      <c r="BX7041" s="48"/>
      <c r="BY7041" s="97"/>
      <c r="BZ7041" s="48"/>
      <c r="CA7041" s="40"/>
      <c r="CB7041" s="94"/>
      <c r="CC7041" s="94"/>
      <c r="CD7041" s="94"/>
      <c r="CE7041" s="40"/>
      <c r="CF7041" s="73"/>
      <c r="CG7041" s="41"/>
      <c r="CH7041" s="41"/>
      <c r="CI7041" s="41"/>
      <c r="CJ7041" s="41"/>
      <c r="CK7041" s="41"/>
      <c r="CL7041" s="68"/>
      <c r="CM7041" s="41"/>
      <c r="CN7041" s="41"/>
      <c r="CO7041" s="39"/>
      <c r="CP7041" s="78"/>
    </row>
    <row r="7042" spans="1:94" s="38" customFormat="1" x14ac:dyDescent="0.25">
      <c r="A7042" s="38">
        <v>7039</v>
      </c>
      <c r="F7042" s="39"/>
      <c r="Q7042" s="39"/>
      <c r="R7042" s="40"/>
      <c r="S7042" s="40"/>
      <c r="T7042" s="39"/>
      <c r="AG7042" s="110"/>
      <c r="AH7042" s="94"/>
      <c r="AJ7042" s="97"/>
      <c r="AL7042" s="39"/>
      <c r="AP7042" s="39"/>
      <c r="AQ7042" s="77"/>
      <c r="AR7042" s="78"/>
      <c r="BB7042" s="79"/>
      <c r="BC7042" s="94"/>
      <c r="BE7042" s="97"/>
      <c r="BF7042" s="98"/>
      <c r="BG7042" s="40"/>
      <c r="BK7042" s="40"/>
      <c r="BL7042" s="79"/>
      <c r="BM7042" s="94"/>
      <c r="BO7042" s="97"/>
      <c r="BQ7042" s="40"/>
      <c r="BR7042" s="94"/>
      <c r="BS7042" s="94"/>
      <c r="BT7042" s="94"/>
      <c r="BU7042" s="40"/>
      <c r="BV7042" s="82"/>
      <c r="BW7042" s="94"/>
      <c r="BX7042" s="48"/>
      <c r="BY7042" s="97"/>
      <c r="BZ7042" s="48"/>
      <c r="CA7042" s="40"/>
      <c r="CB7042" s="94"/>
      <c r="CC7042" s="94"/>
      <c r="CD7042" s="94"/>
      <c r="CE7042" s="40"/>
      <c r="CF7042" s="73"/>
      <c r="CG7042" s="41"/>
      <c r="CH7042" s="41"/>
      <c r="CI7042" s="41"/>
      <c r="CJ7042" s="41"/>
      <c r="CK7042" s="41"/>
      <c r="CL7042" s="68"/>
      <c r="CM7042" s="41"/>
      <c r="CN7042" s="41"/>
      <c r="CO7042" s="39"/>
      <c r="CP7042" s="78"/>
    </row>
    <row r="7043" spans="1:94" s="38" customFormat="1" x14ac:dyDescent="0.25">
      <c r="A7043" s="38">
        <v>7040</v>
      </c>
      <c r="F7043" s="39"/>
      <c r="Q7043" s="39"/>
      <c r="R7043" s="40"/>
      <c r="S7043" s="40"/>
      <c r="T7043" s="39"/>
      <c r="AG7043" s="110"/>
      <c r="AH7043" s="94"/>
      <c r="AJ7043" s="97"/>
      <c r="AL7043" s="39"/>
      <c r="AP7043" s="39"/>
      <c r="AQ7043" s="77"/>
      <c r="AR7043" s="78"/>
      <c r="BB7043" s="79"/>
      <c r="BC7043" s="94"/>
      <c r="BE7043" s="97"/>
      <c r="BF7043" s="98"/>
      <c r="BG7043" s="40"/>
      <c r="BK7043" s="40"/>
      <c r="BL7043" s="79"/>
      <c r="BM7043" s="94"/>
      <c r="BO7043" s="97"/>
      <c r="BQ7043" s="40"/>
      <c r="BR7043" s="94"/>
      <c r="BS7043" s="94"/>
      <c r="BT7043" s="94"/>
      <c r="BU7043" s="40"/>
      <c r="BV7043" s="82"/>
      <c r="BW7043" s="94"/>
      <c r="BX7043" s="48"/>
      <c r="BY7043" s="97"/>
      <c r="BZ7043" s="48"/>
      <c r="CA7043" s="40"/>
      <c r="CB7043" s="94"/>
      <c r="CC7043" s="94"/>
      <c r="CD7043" s="94"/>
      <c r="CE7043" s="40"/>
      <c r="CF7043" s="73"/>
      <c r="CG7043" s="41"/>
      <c r="CH7043" s="41"/>
      <c r="CI7043" s="41"/>
      <c r="CJ7043" s="41"/>
      <c r="CK7043" s="41"/>
      <c r="CL7043" s="68"/>
      <c r="CM7043" s="41"/>
      <c r="CN7043" s="41"/>
      <c r="CO7043" s="39"/>
      <c r="CP7043" s="78"/>
    </row>
    <row r="7044" spans="1:94" s="38" customFormat="1" x14ac:dyDescent="0.25">
      <c r="A7044" s="38">
        <v>7041</v>
      </c>
      <c r="F7044" s="39"/>
      <c r="Q7044" s="39"/>
      <c r="R7044" s="40"/>
      <c r="S7044" s="40"/>
      <c r="T7044" s="39"/>
      <c r="AG7044" s="110"/>
      <c r="AH7044" s="94"/>
      <c r="AJ7044" s="97"/>
      <c r="AL7044" s="39"/>
      <c r="AP7044" s="39"/>
      <c r="AQ7044" s="77"/>
      <c r="AR7044" s="78"/>
      <c r="BB7044" s="79"/>
      <c r="BC7044" s="94"/>
      <c r="BE7044" s="97"/>
      <c r="BF7044" s="98"/>
      <c r="BG7044" s="40"/>
      <c r="BK7044" s="40"/>
      <c r="BL7044" s="79"/>
      <c r="BM7044" s="94"/>
      <c r="BO7044" s="97"/>
      <c r="BQ7044" s="40"/>
      <c r="BR7044" s="94"/>
      <c r="BS7044" s="94"/>
      <c r="BT7044" s="94"/>
      <c r="BU7044" s="40"/>
      <c r="BV7044" s="82"/>
      <c r="BW7044" s="94"/>
      <c r="BX7044" s="48"/>
      <c r="BY7044" s="97"/>
      <c r="BZ7044" s="48"/>
      <c r="CA7044" s="40"/>
      <c r="CB7044" s="94"/>
      <c r="CC7044" s="94"/>
      <c r="CD7044" s="94"/>
      <c r="CE7044" s="40"/>
      <c r="CF7044" s="73"/>
      <c r="CG7044" s="41"/>
      <c r="CH7044" s="41"/>
      <c r="CI7044" s="41"/>
      <c r="CJ7044" s="41"/>
      <c r="CK7044" s="41"/>
      <c r="CL7044" s="68"/>
      <c r="CM7044" s="41"/>
      <c r="CN7044" s="41"/>
      <c r="CO7044" s="39"/>
      <c r="CP7044" s="78"/>
    </row>
    <row r="7045" spans="1:94" s="38" customFormat="1" x14ac:dyDescent="0.25">
      <c r="A7045" s="38">
        <v>7042</v>
      </c>
      <c r="F7045" s="39"/>
      <c r="Q7045" s="39"/>
      <c r="R7045" s="40"/>
      <c r="S7045" s="40"/>
      <c r="T7045" s="39"/>
      <c r="AG7045" s="110"/>
      <c r="AH7045" s="94"/>
      <c r="AJ7045" s="97"/>
      <c r="AL7045" s="39"/>
      <c r="AP7045" s="39"/>
      <c r="AQ7045" s="77"/>
      <c r="AR7045" s="78"/>
      <c r="BB7045" s="79"/>
      <c r="BC7045" s="94"/>
      <c r="BE7045" s="97"/>
      <c r="BF7045" s="98"/>
      <c r="BG7045" s="40"/>
      <c r="BK7045" s="40"/>
      <c r="BL7045" s="79"/>
      <c r="BM7045" s="94"/>
      <c r="BO7045" s="97"/>
      <c r="BQ7045" s="40"/>
      <c r="BR7045" s="94"/>
      <c r="BS7045" s="94"/>
      <c r="BT7045" s="94"/>
      <c r="BU7045" s="40"/>
      <c r="BV7045" s="82"/>
      <c r="BW7045" s="94"/>
      <c r="BX7045" s="48"/>
      <c r="BY7045" s="97"/>
      <c r="BZ7045" s="48"/>
      <c r="CA7045" s="40"/>
      <c r="CB7045" s="94"/>
      <c r="CC7045" s="94"/>
      <c r="CD7045" s="94"/>
      <c r="CE7045" s="40"/>
      <c r="CF7045" s="73"/>
      <c r="CG7045" s="41"/>
      <c r="CH7045" s="41"/>
      <c r="CI7045" s="41"/>
      <c r="CJ7045" s="41"/>
      <c r="CK7045" s="41"/>
      <c r="CL7045" s="68"/>
      <c r="CM7045" s="41"/>
      <c r="CN7045" s="41"/>
      <c r="CO7045" s="39"/>
      <c r="CP7045" s="78"/>
    </row>
    <row r="7046" spans="1:94" s="38" customFormat="1" x14ac:dyDescent="0.25">
      <c r="A7046" s="38">
        <v>7043</v>
      </c>
      <c r="F7046" s="39"/>
      <c r="Q7046" s="39"/>
      <c r="R7046" s="40"/>
      <c r="S7046" s="40"/>
      <c r="T7046" s="39"/>
      <c r="AG7046" s="110"/>
      <c r="AH7046" s="94"/>
      <c r="AJ7046" s="97"/>
      <c r="AL7046" s="39"/>
      <c r="AP7046" s="39"/>
      <c r="AQ7046" s="77"/>
      <c r="AR7046" s="78"/>
      <c r="BB7046" s="79"/>
      <c r="BC7046" s="94"/>
      <c r="BE7046" s="97"/>
      <c r="BF7046" s="98"/>
      <c r="BG7046" s="40"/>
      <c r="BK7046" s="40"/>
      <c r="BL7046" s="79"/>
      <c r="BM7046" s="94"/>
      <c r="BO7046" s="97"/>
      <c r="BQ7046" s="40"/>
      <c r="BR7046" s="94"/>
      <c r="BS7046" s="94"/>
      <c r="BT7046" s="94"/>
      <c r="BU7046" s="40"/>
      <c r="BV7046" s="82"/>
      <c r="BW7046" s="94"/>
      <c r="BX7046" s="48"/>
      <c r="BY7046" s="97"/>
      <c r="BZ7046" s="48"/>
      <c r="CA7046" s="40"/>
      <c r="CB7046" s="94"/>
      <c r="CC7046" s="94"/>
      <c r="CD7046" s="94"/>
      <c r="CE7046" s="40"/>
      <c r="CF7046" s="73"/>
      <c r="CG7046" s="41"/>
      <c r="CH7046" s="41"/>
      <c r="CI7046" s="41"/>
      <c r="CJ7046" s="41"/>
      <c r="CK7046" s="41"/>
      <c r="CL7046" s="68"/>
      <c r="CM7046" s="41"/>
      <c r="CN7046" s="41"/>
      <c r="CO7046" s="39"/>
      <c r="CP7046" s="78"/>
    </row>
    <row r="7047" spans="1:94" s="38" customFormat="1" x14ac:dyDescent="0.25">
      <c r="A7047" s="38">
        <v>7044</v>
      </c>
      <c r="F7047" s="39"/>
      <c r="Q7047" s="39"/>
      <c r="R7047" s="40"/>
      <c r="S7047" s="40"/>
      <c r="T7047" s="39"/>
      <c r="AG7047" s="110"/>
      <c r="AH7047" s="94"/>
      <c r="AJ7047" s="97"/>
      <c r="AL7047" s="39"/>
      <c r="AP7047" s="39"/>
      <c r="AQ7047" s="77"/>
      <c r="AR7047" s="78"/>
      <c r="BB7047" s="79"/>
      <c r="BC7047" s="94"/>
      <c r="BE7047" s="97"/>
      <c r="BF7047" s="98"/>
      <c r="BG7047" s="40"/>
      <c r="BK7047" s="40"/>
      <c r="BL7047" s="79"/>
      <c r="BM7047" s="94"/>
      <c r="BO7047" s="97"/>
      <c r="BQ7047" s="40"/>
      <c r="BR7047" s="94"/>
      <c r="BS7047" s="94"/>
      <c r="BT7047" s="94"/>
      <c r="BU7047" s="40"/>
      <c r="BV7047" s="82"/>
      <c r="BW7047" s="94"/>
      <c r="BX7047" s="48"/>
      <c r="BY7047" s="97"/>
      <c r="BZ7047" s="48"/>
      <c r="CA7047" s="40"/>
      <c r="CB7047" s="94"/>
      <c r="CC7047" s="94"/>
      <c r="CD7047" s="94"/>
      <c r="CE7047" s="40"/>
      <c r="CF7047" s="73"/>
      <c r="CG7047" s="41"/>
      <c r="CH7047" s="41"/>
      <c r="CI7047" s="41"/>
      <c r="CJ7047" s="41"/>
      <c r="CK7047" s="41"/>
      <c r="CL7047" s="68"/>
      <c r="CM7047" s="41"/>
      <c r="CN7047" s="41"/>
      <c r="CO7047" s="39"/>
      <c r="CP7047" s="78"/>
    </row>
    <row r="7048" spans="1:94" s="38" customFormat="1" x14ac:dyDescent="0.25">
      <c r="A7048" s="38">
        <v>7045</v>
      </c>
      <c r="F7048" s="39"/>
      <c r="Q7048" s="39"/>
      <c r="R7048" s="40"/>
      <c r="S7048" s="40"/>
      <c r="T7048" s="39"/>
      <c r="AG7048" s="110"/>
      <c r="AH7048" s="94"/>
      <c r="AJ7048" s="97"/>
      <c r="AL7048" s="39"/>
      <c r="AP7048" s="39"/>
      <c r="AQ7048" s="77"/>
      <c r="AR7048" s="78"/>
      <c r="BB7048" s="79"/>
      <c r="BC7048" s="94"/>
      <c r="BE7048" s="97"/>
      <c r="BF7048" s="98"/>
      <c r="BG7048" s="40"/>
      <c r="BK7048" s="40"/>
      <c r="BL7048" s="79"/>
      <c r="BM7048" s="94"/>
      <c r="BO7048" s="97"/>
      <c r="BQ7048" s="40"/>
      <c r="BR7048" s="94"/>
      <c r="BS7048" s="94"/>
      <c r="BT7048" s="94"/>
      <c r="BU7048" s="40"/>
      <c r="BV7048" s="82"/>
      <c r="BW7048" s="94"/>
      <c r="BX7048" s="48"/>
      <c r="BY7048" s="97"/>
      <c r="BZ7048" s="48"/>
      <c r="CA7048" s="40"/>
      <c r="CB7048" s="94"/>
      <c r="CC7048" s="94"/>
      <c r="CD7048" s="94"/>
      <c r="CE7048" s="40"/>
      <c r="CF7048" s="73"/>
      <c r="CG7048" s="41"/>
      <c r="CH7048" s="41"/>
      <c r="CI7048" s="41"/>
      <c r="CJ7048" s="41"/>
      <c r="CK7048" s="41"/>
      <c r="CL7048" s="68"/>
      <c r="CM7048" s="41"/>
      <c r="CN7048" s="41"/>
      <c r="CO7048" s="39"/>
      <c r="CP7048" s="78"/>
    </row>
    <row r="7049" spans="1:94" s="38" customFormat="1" x14ac:dyDescent="0.25">
      <c r="A7049" s="38">
        <v>7046</v>
      </c>
      <c r="F7049" s="39"/>
      <c r="Q7049" s="39"/>
      <c r="R7049" s="40"/>
      <c r="S7049" s="40"/>
      <c r="T7049" s="39"/>
      <c r="AG7049" s="110"/>
      <c r="AH7049" s="94"/>
      <c r="AJ7049" s="97"/>
      <c r="AL7049" s="39"/>
      <c r="AP7049" s="39"/>
      <c r="AQ7049" s="77"/>
      <c r="AR7049" s="78"/>
      <c r="BB7049" s="79"/>
      <c r="BC7049" s="94"/>
      <c r="BE7049" s="97"/>
      <c r="BF7049" s="98"/>
      <c r="BG7049" s="40"/>
      <c r="BK7049" s="40"/>
      <c r="BL7049" s="79"/>
      <c r="BM7049" s="94"/>
      <c r="BO7049" s="97"/>
      <c r="BQ7049" s="40"/>
      <c r="BR7049" s="94"/>
      <c r="BS7049" s="94"/>
      <c r="BT7049" s="94"/>
      <c r="BU7049" s="40"/>
      <c r="BV7049" s="82"/>
      <c r="BW7049" s="94"/>
      <c r="BX7049" s="48"/>
      <c r="BY7049" s="97"/>
      <c r="BZ7049" s="48"/>
      <c r="CA7049" s="40"/>
      <c r="CB7049" s="94"/>
      <c r="CC7049" s="94"/>
      <c r="CD7049" s="94"/>
      <c r="CE7049" s="40"/>
      <c r="CF7049" s="73"/>
      <c r="CG7049" s="41"/>
      <c r="CH7049" s="41"/>
      <c r="CI7049" s="41"/>
      <c r="CJ7049" s="41"/>
      <c r="CK7049" s="41"/>
      <c r="CL7049" s="68"/>
      <c r="CM7049" s="41"/>
      <c r="CN7049" s="41"/>
      <c r="CO7049" s="39"/>
      <c r="CP7049" s="78"/>
    </row>
    <row r="7050" spans="1:94" s="38" customFormat="1" x14ac:dyDescent="0.25">
      <c r="A7050" s="38">
        <v>7047</v>
      </c>
      <c r="F7050" s="39"/>
      <c r="Q7050" s="39"/>
      <c r="R7050" s="40"/>
      <c r="S7050" s="40"/>
      <c r="T7050" s="39"/>
      <c r="AG7050" s="110"/>
      <c r="AH7050" s="94"/>
      <c r="AJ7050" s="97"/>
      <c r="AL7050" s="39"/>
      <c r="AP7050" s="39"/>
      <c r="AQ7050" s="77"/>
      <c r="AR7050" s="78"/>
      <c r="BB7050" s="79"/>
      <c r="BC7050" s="94"/>
      <c r="BE7050" s="97"/>
      <c r="BF7050" s="98"/>
      <c r="BG7050" s="40"/>
      <c r="BK7050" s="40"/>
      <c r="BL7050" s="79"/>
      <c r="BM7050" s="94"/>
      <c r="BO7050" s="97"/>
      <c r="BQ7050" s="40"/>
      <c r="BR7050" s="94"/>
      <c r="BS7050" s="94"/>
      <c r="BT7050" s="94"/>
      <c r="BU7050" s="40"/>
      <c r="BV7050" s="82"/>
      <c r="BW7050" s="94"/>
      <c r="BX7050" s="48"/>
      <c r="BY7050" s="97"/>
      <c r="BZ7050" s="48"/>
      <c r="CA7050" s="40"/>
      <c r="CB7050" s="94"/>
      <c r="CC7050" s="94"/>
      <c r="CD7050" s="94"/>
      <c r="CE7050" s="40"/>
      <c r="CF7050" s="73"/>
      <c r="CG7050" s="41"/>
      <c r="CH7050" s="41"/>
      <c r="CI7050" s="41"/>
      <c r="CJ7050" s="41"/>
      <c r="CK7050" s="41"/>
      <c r="CL7050" s="68"/>
      <c r="CM7050" s="41"/>
      <c r="CN7050" s="41"/>
      <c r="CO7050" s="39"/>
      <c r="CP7050" s="78"/>
    </row>
    <row r="7051" spans="1:94" s="38" customFormat="1" x14ac:dyDescent="0.25">
      <c r="A7051" s="38">
        <v>7048</v>
      </c>
      <c r="F7051" s="39"/>
      <c r="Q7051" s="39"/>
      <c r="R7051" s="40"/>
      <c r="S7051" s="40"/>
      <c r="T7051" s="39"/>
      <c r="AG7051" s="110"/>
      <c r="AH7051" s="94"/>
      <c r="AJ7051" s="97"/>
      <c r="AL7051" s="39"/>
      <c r="AP7051" s="39"/>
      <c r="AQ7051" s="77"/>
      <c r="AR7051" s="78"/>
      <c r="BB7051" s="79"/>
      <c r="BC7051" s="94"/>
      <c r="BE7051" s="97"/>
      <c r="BF7051" s="98"/>
      <c r="BG7051" s="40"/>
      <c r="BK7051" s="40"/>
      <c r="BL7051" s="79"/>
      <c r="BM7051" s="94"/>
      <c r="BO7051" s="97"/>
      <c r="BQ7051" s="40"/>
      <c r="BR7051" s="94"/>
      <c r="BS7051" s="94"/>
      <c r="BT7051" s="94"/>
      <c r="BU7051" s="40"/>
      <c r="BV7051" s="82"/>
      <c r="BW7051" s="94"/>
      <c r="BX7051" s="48"/>
      <c r="BY7051" s="97"/>
      <c r="BZ7051" s="48"/>
      <c r="CA7051" s="40"/>
      <c r="CB7051" s="94"/>
      <c r="CC7051" s="94"/>
      <c r="CD7051" s="94"/>
      <c r="CE7051" s="40"/>
      <c r="CF7051" s="73"/>
      <c r="CG7051" s="41"/>
      <c r="CH7051" s="41"/>
      <c r="CI7051" s="41"/>
      <c r="CJ7051" s="41"/>
      <c r="CK7051" s="41"/>
      <c r="CL7051" s="68"/>
      <c r="CM7051" s="41"/>
      <c r="CN7051" s="41"/>
      <c r="CO7051" s="39"/>
      <c r="CP7051" s="78"/>
    </row>
    <row r="7052" spans="1:94" s="38" customFormat="1" x14ac:dyDescent="0.25">
      <c r="A7052" s="38">
        <v>7049</v>
      </c>
      <c r="F7052" s="39"/>
      <c r="Q7052" s="39"/>
      <c r="R7052" s="40"/>
      <c r="S7052" s="40"/>
      <c r="T7052" s="39"/>
      <c r="AG7052" s="110"/>
      <c r="AH7052" s="94"/>
      <c r="AJ7052" s="97"/>
      <c r="AL7052" s="39"/>
      <c r="AP7052" s="39"/>
      <c r="AQ7052" s="77"/>
      <c r="AR7052" s="78"/>
      <c r="BB7052" s="79"/>
      <c r="BC7052" s="94"/>
      <c r="BE7052" s="97"/>
      <c r="BF7052" s="98"/>
      <c r="BG7052" s="40"/>
      <c r="BK7052" s="40"/>
      <c r="BL7052" s="79"/>
      <c r="BM7052" s="94"/>
      <c r="BO7052" s="97"/>
      <c r="BQ7052" s="40"/>
      <c r="BR7052" s="94"/>
      <c r="BS7052" s="94"/>
      <c r="BT7052" s="94"/>
      <c r="BU7052" s="40"/>
      <c r="BV7052" s="82"/>
      <c r="BW7052" s="94"/>
      <c r="BX7052" s="48"/>
      <c r="BY7052" s="97"/>
      <c r="BZ7052" s="48"/>
      <c r="CA7052" s="40"/>
      <c r="CB7052" s="94"/>
      <c r="CC7052" s="94"/>
      <c r="CD7052" s="94"/>
      <c r="CE7052" s="40"/>
      <c r="CF7052" s="73"/>
      <c r="CG7052" s="41"/>
      <c r="CH7052" s="41"/>
      <c r="CI7052" s="41"/>
      <c r="CJ7052" s="41"/>
      <c r="CK7052" s="41"/>
      <c r="CL7052" s="68"/>
      <c r="CM7052" s="41"/>
      <c r="CN7052" s="41"/>
      <c r="CO7052" s="39"/>
      <c r="CP7052" s="78"/>
    </row>
    <row r="7053" spans="1:94" s="38" customFormat="1" x14ac:dyDescent="0.25">
      <c r="A7053" s="38">
        <v>7050</v>
      </c>
      <c r="F7053" s="39"/>
      <c r="Q7053" s="39"/>
      <c r="R7053" s="40"/>
      <c r="S7053" s="40"/>
      <c r="T7053" s="39"/>
      <c r="AG7053" s="110"/>
      <c r="AH7053" s="94"/>
      <c r="AJ7053" s="97"/>
      <c r="AL7053" s="39"/>
      <c r="AP7053" s="39"/>
      <c r="AQ7053" s="77"/>
      <c r="AR7053" s="78"/>
      <c r="BB7053" s="79"/>
      <c r="BC7053" s="94"/>
      <c r="BE7053" s="97"/>
      <c r="BF7053" s="98"/>
      <c r="BG7053" s="40"/>
      <c r="BK7053" s="40"/>
      <c r="BL7053" s="79"/>
      <c r="BM7053" s="94"/>
      <c r="BO7053" s="97"/>
      <c r="BQ7053" s="40"/>
      <c r="BR7053" s="94"/>
      <c r="BS7053" s="94"/>
      <c r="BT7053" s="94"/>
      <c r="BU7053" s="40"/>
      <c r="BV7053" s="82"/>
      <c r="BW7053" s="94"/>
      <c r="BX7053" s="48"/>
      <c r="BY7053" s="97"/>
      <c r="BZ7053" s="48"/>
      <c r="CA7053" s="40"/>
      <c r="CB7053" s="94"/>
      <c r="CC7053" s="94"/>
      <c r="CD7053" s="94"/>
      <c r="CE7053" s="40"/>
      <c r="CF7053" s="73"/>
      <c r="CG7053" s="41"/>
      <c r="CH7053" s="41"/>
      <c r="CI7053" s="41"/>
      <c r="CJ7053" s="41"/>
      <c r="CK7053" s="41"/>
      <c r="CL7053" s="68"/>
      <c r="CM7053" s="41"/>
      <c r="CN7053" s="41"/>
      <c r="CO7053" s="39"/>
      <c r="CP7053" s="78"/>
    </row>
    <row r="7054" spans="1:94" s="38" customFormat="1" x14ac:dyDescent="0.25">
      <c r="A7054" s="38">
        <v>7051</v>
      </c>
      <c r="F7054" s="39"/>
      <c r="Q7054" s="39"/>
      <c r="R7054" s="40"/>
      <c r="S7054" s="40"/>
      <c r="T7054" s="39"/>
      <c r="AG7054" s="110"/>
      <c r="AH7054" s="94"/>
      <c r="AJ7054" s="97"/>
      <c r="AL7054" s="39"/>
      <c r="AP7054" s="39"/>
      <c r="AQ7054" s="77"/>
      <c r="AR7054" s="78"/>
      <c r="BB7054" s="79"/>
      <c r="BC7054" s="94"/>
      <c r="BE7054" s="97"/>
      <c r="BF7054" s="98"/>
      <c r="BG7054" s="40"/>
      <c r="BK7054" s="40"/>
      <c r="BL7054" s="79"/>
      <c r="BM7054" s="94"/>
      <c r="BO7054" s="97"/>
      <c r="BQ7054" s="40"/>
      <c r="BR7054" s="94"/>
      <c r="BS7054" s="94"/>
      <c r="BT7054" s="94"/>
      <c r="BU7054" s="40"/>
      <c r="BV7054" s="82"/>
      <c r="BW7054" s="94"/>
      <c r="BX7054" s="48"/>
      <c r="BY7054" s="97"/>
      <c r="BZ7054" s="48"/>
      <c r="CA7054" s="40"/>
      <c r="CB7054" s="94"/>
      <c r="CC7054" s="94"/>
      <c r="CD7054" s="94"/>
      <c r="CE7054" s="40"/>
      <c r="CF7054" s="73"/>
      <c r="CG7054" s="41"/>
      <c r="CH7054" s="41"/>
      <c r="CI7054" s="41"/>
      <c r="CJ7054" s="41"/>
      <c r="CK7054" s="41"/>
      <c r="CL7054" s="68"/>
      <c r="CM7054" s="41"/>
      <c r="CN7054" s="41"/>
      <c r="CO7054" s="39"/>
      <c r="CP7054" s="78"/>
    </row>
    <row r="7055" spans="1:94" s="38" customFormat="1" x14ac:dyDescent="0.25">
      <c r="A7055" s="38">
        <v>7052</v>
      </c>
      <c r="F7055" s="39"/>
      <c r="Q7055" s="39"/>
      <c r="R7055" s="40"/>
      <c r="S7055" s="40"/>
      <c r="T7055" s="39"/>
      <c r="AG7055" s="110"/>
      <c r="AH7055" s="94"/>
      <c r="AJ7055" s="97"/>
      <c r="AL7055" s="39"/>
      <c r="AP7055" s="39"/>
      <c r="AQ7055" s="77"/>
      <c r="AR7055" s="78"/>
      <c r="BB7055" s="79"/>
      <c r="BC7055" s="94"/>
      <c r="BE7055" s="97"/>
      <c r="BF7055" s="98"/>
      <c r="BG7055" s="40"/>
      <c r="BK7055" s="40"/>
      <c r="BL7055" s="79"/>
      <c r="BM7055" s="94"/>
      <c r="BO7055" s="97"/>
      <c r="BQ7055" s="40"/>
      <c r="BR7055" s="94"/>
      <c r="BS7055" s="94"/>
      <c r="BT7055" s="94"/>
      <c r="BU7055" s="40"/>
      <c r="BV7055" s="82"/>
      <c r="BW7055" s="94"/>
      <c r="BX7055" s="48"/>
      <c r="BY7055" s="97"/>
      <c r="BZ7055" s="48"/>
      <c r="CA7055" s="40"/>
      <c r="CB7055" s="94"/>
      <c r="CC7055" s="94"/>
      <c r="CD7055" s="94"/>
      <c r="CE7055" s="40"/>
      <c r="CF7055" s="73"/>
      <c r="CG7055" s="41"/>
      <c r="CH7055" s="41"/>
      <c r="CI7055" s="41"/>
      <c r="CJ7055" s="41"/>
      <c r="CK7055" s="41"/>
      <c r="CL7055" s="68"/>
      <c r="CM7055" s="41"/>
      <c r="CN7055" s="41"/>
      <c r="CO7055" s="39"/>
      <c r="CP7055" s="78"/>
    </row>
    <row r="7056" spans="1:94" s="38" customFormat="1" x14ac:dyDescent="0.25">
      <c r="A7056" s="38">
        <v>7053</v>
      </c>
      <c r="F7056" s="39"/>
      <c r="Q7056" s="39"/>
      <c r="R7056" s="40"/>
      <c r="S7056" s="40"/>
      <c r="T7056" s="39"/>
      <c r="AG7056" s="110"/>
      <c r="AH7056" s="94"/>
      <c r="AJ7056" s="97"/>
      <c r="AL7056" s="39"/>
      <c r="AP7056" s="39"/>
      <c r="AQ7056" s="77"/>
      <c r="AR7056" s="78"/>
      <c r="BB7056" s="79"/>
      <c r="BC7056" s="94"/>
      <c r="BE7056" s="97"/>
      <c r="BF7056" s="98"/>
      <c r="BG7056" s="40"/>
      <c r="BK7056" s="40"/>
      <c r="BL7056" s="79"/>
      <c r="BM7056" s="94"/>
      <c r="BO7056" s="97"/>
      <c r="BQ7056" s="40"/>
      <c r="BR7056" s="94"/>
      <c r="BS7056" s="94"/>
      <c r="BT7056" s="94"/>
      <c r="BU7056" s="40"/>
      <c r="BV7056" s="82"/>
      <c r="BW7056" s="94"/>
      <c r="BX7056" s="48"/>
      <c r="BY7056" s="97"/>
      <c r="BZ7056" s="48"/>
      <c r="CA7056" s="40"/>
      <c r="CB7056" s="94"/>
      <c r="CC7056" s="94"/>
      <c r="CD7056" s="94"/>
      <c r="CE7056" s="40"/>
      <c r="CF7056" s="73"/>
      <c r="CG7056" s="41"/>
      <c r="CH7056" s="41"/>
      <c r="CI7056" s="41"/>
      <c r="CJ7056" s="41"/>
      <c r="CK7056" s="41"/>
      <c r="CL7056" s="68"/>
      <c r="CM7056" s="41"/>
      <c r="CN7056" s="41"/>
      <c r="CO7056" s="39"/>
      <c r="CP7056" s="78"/>
    </row>
    <row r="7057" spans="1:94" s="38" customFormat="1" x14ac:dyDescent="0.25">
      <c r="A7057" s="38">
        <v>7054</v>
      </c>
      <c r="F7057" s="39"/>
      <c r="Q7057" s="39"/>
      <c r="R7057" s="40"/>
      <c r="S7057" s="40"/>
      <c r="T7057" s="39"/>
      <c r="AG7057" s="110"/>
      <c r="AH7057" s="94"/>
      <c r="AJ7057" s="97"/>
      <c r="AL7057" s="39"/>
      <c r="AP7057" s="39"/>
      <c r="AQ7057" s="77"/>
      <c r="AR7057" s="78"/>
      <c r="BB7057" s="79"/>
      <c r="BC7057" s="94"/>
      <c r="BE7057" s="97"/>
      <c r="BF7057" s="98"/>
      <c r="BG7057" s="40"/>
      <c r="BK7057" s="40"/>
      <c r="BL7057" s="79"/>
      <c r="BM7057" s="94"/>
      <c r="BO7057" s="97"/>
      <c r="BQ7057" s="40"/>
      <c r="BR7057" s="94"/>
      <c r="BS7057" s="94"/>
      <c r="BT7057" s="94"/>
      <c r="BU7057" s="40"/>
      <c r="BV7057" s="82"/>
      <c r="BW7057" s="94"/>
      <c r="BX7057" s="48"/>
      <c r="BY7057" s="97"/>
      <c r="BZ7057" s="48"/>
      <c r="CA7057" s="40"/>
      <c r="CB7057" s="94"/>
      <c r="CC7057" s="94"/>
      <c r="CD7057" s="94"/>
      <c r="CE7057" s="40"/>
      <c r="CF7057" s="73"/>
      <c r="CG7057" s="41"/>
      <c r="CH7057" s="41"/>
      <c r="CI7057" s="41"/>
      <c r="CJ7057" s="41"/>
      <c r="CK7057" s="41"/>
      <c r="CL7057" s="68"/>
      <c r="CM7057" s="41"/>
      <c r="CN7057" s="41"/>
      <c r="CO7057" s="39"/>
      <c r="CP7057" s="78"/>
    </row>
    <row r="7058" spans="1:94" s="38" customFormat="1" x14ac:dyDescent="0.25">
      <c r="A7058" s="38">
        <v>7055</v>
      </c>
      <c r="F7058" s="39"/>
      <c r="Q7058" s="39"/>
      <c r="R7058" s="40"/>
      <c r="S7058" s="40"/>
      <c r="T7058" s="39"/>
      <c r="AG7058" s="110"/>
      <c r="AH7058" s="94"/>
      <c r="AJ7058" s="97"/>
      <c r="AL7058" s="39"/>
      <c r="AP7058" s="39"/>
      <c r="AQ7058" s="77"/>
      <c r="AR7058" s="78"/>
      <c r="BB7058" s="79"/>
      <c r="BC7058" s="94"/>
      <c r="BE7058" s="97"/>
      <c r="BF7058" s="98"/>
      <c r="BG7058" s="40"/>
      <c r="BK7058" s="40"/>
      <c r="BL7058" s="79"/>
      <c r="BM7058" s="94"/>
      <c r="BO7058" s="97"/>
      <c r="BQ7058" s="40"/>
      <c r="BR7058" s="94"/>
      <c r="BS7058" s="94"/>
      <c r="BT7058" s="94"/>
      <c r="BU7058" s="40"/>
      <c r="BV7058" s="82"/>
      <c r="BW7058" s="94"/>
      <c r="BX7058" s="48"/>
      <c r="BY7058" s="97"/>
      <c r="BZ7058" s="48"/>
      <c r="CA7058" s="40"/>
      <c r="CB7058" s="94"/>
      <c r="CC7058" s="94"/>
      <c r="CD7058" s="94"/>
      <c r="CE7058" s="40"/>
      <c r="CF7058" s="73"/>
      <c r="CG7058" s="41"/>
      <c r="CH7058" s="41"/>
      <c r="CI7058" s="41"/>
      <c r="CJ7058" s="41"/>
      <c r="CK7058" s="41"/>
      <c r="CL7058" s="68"/>
      <c r="CM7058" s="41"/>
      <c r="CN7058" s="41"/>
      <c r="CO7058" s="39"/>
      <c r="CP7058" s="78"/>
    </row>
    <row r="7059" spans="1:94" s="38" customFormat="1" x14ac:dyDescent="0.25">
      <c r="A7059" s="38">
        <v>7056</v>
      </c>
      <c r="F7059" s="39"/>
      <c r="Q7059" s="39"/>
      <c r="R7059" s="40"/>
      <c r="S7059" s="40"/>
      <c r="T7059" s="39"/>
      <c r="AG7059" s="110"/>
      <c r="AH7059" s="94"/>
      <c r="AJ7059" s="97"/>
      <c r="AL7059" s="39"/>
      <c r="AP7059" s="39"/>
      <c r="AQ7059" s="77"/>
      <c r="AR7059" s="78"/>
      <c r="BB7059" s="79"/>
      <c r="BC7059" s="94"/>
      <c r="BE7059" s="97"/>
      <c r="BF7059" s="98"/>
      <c r="BG7059" s="40"/>
      <c r="BK7059" s="40"/>
      <c r="BL7059" s="79"/>
      <c r="BM7059" s="94"/>
      <c r="BO7059" s="97"/>
      <c r="BQ7059" s="40"/>
      <c r="BR7059" s="94"/>
      <c r="BS7059" s="94"/>
      <c r="BT7059" s="94"/>
      <c r="BU7059" s="40"/>
      <c r="BV7059" s="82"/>
      <c r="BW7059" s="94"/>
      <c r="BX7059" s="48"/>
      <c r="BY7059" s="97"/>
      <c r="BZ7059" s="48"/>
      <c r="CA7059" s="40"/>
      <c r="CB7059" s="94"/>
      <c r="CC7059" s="94"/>
      <c r="CD7059" s="94"/>
      <c r="CE7059" s="40"/>
      <c r="CF7059" s="73"/>
      <c r="CG7059" s="41"/>
      <c r="CH7059" s="41"/>
      <c r="CI7059" s="41"/>
      <c r="CJ7059" s="41"/>
      <c r="CK7059" s="41"/>
      <c r="CL7059" s="68"/>
      <c r="CM7059" s="41"/>
      <c r="CN7059" s="41"/>
      <c r="CO7059" s="39"/>
      <c r="CP7059" s="78"/>
    </row>
    <row r="7060" spans="1:94" s="38" customFormat="1" x14ac:dyDescent="0.25">
      <c r="A7060" s="38">
        <v>7057</v>
      </c>
      <c r="F7060" s="39"/>
      <c r="Q7060" s="39"/>
      <c r="R7060" s="40"/>
      <c r="S7060" s="40"/>
      <c r="T7060" s="39"/>
      <c r="AG7060" s="110"/>
      <c r="AH7060" s="94"/>
      <c r="AJ7060" s="97"/>
      <c r="AL7060" s="39"/>
      <c r="AP7060" s="39"/>
      <c r="AQ7060" s="77"/>
      <c r="AR7060" s="78"/>
      <c r="BB7060" s="79"/>
      <c r="BC7060" s="94"/>
      <c r="BE7060" s="97"/>
      <c r="BF7060" s="98"/>
      <c r="BG7060" s="40"/>
      <c r="BK7060" s="40"/>
      <c r="BL7060" s="79"/>
      <c r="BM7060" s="94"/>
      <c r="BO7060" s="97"/>
      <c r="BQ7060" s="40"/>
      <c r="BR7060" s="94"/>
      <c r="BS7060" s="94"/>
      <c r="BT7060" s="94"/>
      <c r="BU7060" s="40"/>
      <c r="BV7060" s="82"/>
      <c r="BW7060" s="94"/>
      <c r="BX7060" s="48"/>
      <c r="BY7060" s="97"/>
      <c r="BZ7060" s="48"/>
      <c r="CA7060" s="40"/>
      <c r="CB7060" s="94"/>
      <c r="CC7060" s="94"/>
      <c r="CD7060" s="94"/>
      <c r="CE7060" s="40"/>
      <c r="CF7060" s="73"/>
      <c r="CG7060" s="41"/>
      <c r="CH7060" s="41"/>
      <c r="CI7060" s="41"/>
      <c r="CJ7060" s="41"/>
      <c r="CK7060" s="41"/>
      <c r="CL7060" s="68"/>
      <c r="CM7060" s="41"/>
      <c r="CN7060" s="41"/>
      <c r="CO7060" s="39"/>
      <c r="CP7060" s="78"/>
    </row>
    <row r="7061" spans="1:94" s="38" customFormat="1" x14ac:dyDescent="0.25">
      <c r="A7061" s="38">
        <v>7058</v>
      </c>
      <c r="F7061" s="39"/>
      <c r="Q7061" s="39"/>
      <c r="R7061" s="40"/>
      <c r="S7061" s="40"/>
      <c r="T7061" s="39"/>
      <c r="AG7061" s="110"/>
      <c r="AH7061" s="94"/>
      <c r="AJ7061" s="97"/>
      <c r="AL7061" s="39"/>
      <c r="AP7061" s="39"/>
      <c r="AQ7061" s="77"/>
      <c r="AR7061" s="78"/>
      <c r="BB7061" s="79"/>
      <c r="BC7061" s="94"/>
      <c r="BE7061" s="97"/>
      <c r="BF7061" s="98"/>
      <c r="BG7061" s="40"/>
      <c r="BK7061" s="40"/>
      <c r="BL7061" s="79"/>
      <c r="BM7061" s="94"/>
      <c r="BO7061" s="97"/>
      <c r="BQ7061" s="40"/>
      <c r="BR7061" s="94"/>
      <c r="BS7061" s="94"/>
      <c r="BT7061" s="94"/>
      <c r="BU7061" s="40"/>
      <c r="BV7061" s="82"/>
      <c r="BW7061" s="94"/>
      <c r="BX7061" s="48"/>
      <c r="BY7061" s="97"/>
      <c r="BZ7061" s="48"/>
      <c r="CA7061" s="40"/>
      <c r="CB7061" s="94"/>
      <c r="CC7061" s="94"/>
      <c r="CD7061" s="94"/>
      <c r="CE7061" s="40"/>
      <c r="CF7061" s="73"/>
      <c r="CG7061" s="41"/>
      <c r="CH7061" s="41"/>
      <c r="CI7061" s="41"/>
      <c r="CJ7061" s="41"/>
      <c r="CK7061" s="41"/>
      <c r="CL7061" s="68"/>
      <c r="CM7061" s="41"/>
      <c r="CN7061" s="41"/>
      <c r="CO7061" s="39"/>
      <c r="CP7061" s="78"/>
    </row>
    <row r="7062" spans="1:94" s="38" customFormat="1" x14ac:dyDescent="0.25">
      <c r="A7062" s="38">
        <v>7059</v>
      </c>
      <c r="F7062" s="39"/>
      <c r="Q7062" s="39"/>
      <c r="R7062" s="40"/>
      <c r="S7062" s="40"/>
      <c r="T7062" s="39"/>
      <c r="AG7062" s="110"/>
      <c r="AH7062" s="94"/>
      <c r="AJ7062" s="97"/>
      <c r="AL7062" s="39"/>
      <c r="AP7062" s="39"/>
      <c r="AQ7062" s="77"/>
      <c r="AR7062" s="78"/>
      <c r="BB7062" s="79"/>
      <c r="BC7062" s="94"/>
      <c r="BE7062" s="97"/>
      <c r="BF7062" s="98"/>
      <c r="BG7062" s="40"/>
      <c r="BK7062" s="40"/>
      <c r="BL7062" s="79"/>
      <c r="BM7062" s="94"/>
      <c r="BO7062" s="97"/>
      <c r="BQ7062" s="40"/>
      <c r="BR7062" s="94"/>
      <c r="BS7062" s="94"/>
      <c r="BT7062" s="94"/>
      <c r="BU7062" s="40"/>
      <c r="BV7062" s="82"/>
      <c r="BW7062" s="94"/>
      <c r="BX7062" s="48"/>
      <c r="BY7062" s="97"/>
      <c r="BZ7062" s="48"/>
      <c r="CA7062" s="40"/>
      <c r="CB7062" s="94"/>
      <c r="CC7062" s="94"/>
      <c r="CD7062" s="94"/>
      <c r="CE7062" s="40"/>
      <c r="CF7062" s="73"/>
      <c r="CG7062" s="41"/>
      <c r="CH7062" s="41"/>
      <c r="CI7062" s="41"/>
      <c r="CJ7062" s="41"/>
      <c r="CK7062" s="41"/>
      <c r="CL7062" s="68"/>
      <c r="CM7062" s="41"/>
      <c r="CN7062" s="41"/>
      <c r="CO7062" s="39"/>
      <c r="CP7062" s="78"/>
    </row>
    <row r="7063" spans="1:94" s="38" customFormat="1" x14ac:dyDescent="0.25">
      <c r="A7063" s="38">
        <v>7060</v>
      </c>
      <c r="F7063" s="39"/>
      <c r="Q7063" s="39"/>
      <c r="R7063" s="40"/>
      <c r="S7063" s="40"/>
      <c r="T7063" s="39"/>
      <c r="AG7063" s="110"/>
      <c r="AH7063" s="94"/>
      <c r="AJ7063" s="97"/>
      <c r="AL7063" s="39"/>
      <c r="AP7063" s="39"/>
      <c r="AQ7063" s="77"/>
      <c r="AR7063" s="78"/>
      <c r="BB7063" s="79"/>
      <c r="BC7063" s="94"/>
      <c r="BE7063" s="97"/>
      <c r="BF7063" s="98"/>
      <c r="BG7063" s="40"/>
      <c r="BK7063" s="40"/>
      <c r="BL7063" s="79"/>
      <c r="BM7063" s="94"/>
      <c r="BO7063" s="97"/>
      <c r="BQ7063" s="40"/>
      <c r="BR7063" s="94"/>
      <c r="BS7063" s="94"/>
      <c r="BT7063" s="94"/>
      <c r="BU7063" s="40"/>
      <c r="BV7063" s="82"/>
      <c r="BW7063" s="94"/>
      <c r="BX7063" s="48"/>
      <c r="BY7063" s="97"/>
      <c r="BZ7063" s="48"/>
      <c r="CA7063" s="40"/>
      <c r="CB7063" s="94"/>
      <c r="CC7063" s="94"/>
      <c r="CD7063" s="94"/>
      <c r="CE7063" s="40"/>
      <c r="CF7063" s="73"/>
      <c r="CG7063" s="41"/>
      <c r="CH7063" s="41"/>
      <c r="CI7063" s="41"/>
      <c r="CJ7063" s="41"/>
      <c r="CK7063" s="41"/>
      <c r="CL7063" s="68"/>
      <c r="CM7063" s="41"/>
      <c r="CN7063" s="41"/>
      <c r="CO7063" s="39"/>
      <c r="CP7063" s="78"/>
    </row>
    <row r="7064" spans="1:94" s="38" customFormat="1" x14ac:dyDescent="0.25">
      <c r="A7064" s="38">
        <v>7061</v>
      </c>
      <c r="F7064" s="39"/>
      <c r="Q7064" s="39"/>
      <c r="R7064" s="40"/>
      <c r="S7064" s="40"/>
      <c r="T7064" s="39"/>
      <c r="AG7064" s="110"/>
      <c r="AH7064" s="94"/>
      <c r="AJ7064" s="97"/>
      <c r="AL7064" s="39"/>
      <c r="AP7064" s="39"/>
      <c r="AQ7064" s="77"/>
      <c r="AR7064" s="78"/>
      <c r="BB7064" s="79"/>
      <c r="BC7064" s="94"/>
      <c r="BE7064" s="97"/>
      <c r="BF7064" s="98"/>
      <c r="BG7064" s="40"/>
      <c r="BK7064" s="40"/>
      <c r="BL7064" s="79"/>
      <c r="BM7064" s="94"/>
      <c r="BO7064" s="97"/>
      <c r="BQ7064" s="40"/>
      <c r="BR7064" s="94"/>
      <c r="BS7064" s="94"/>
      <c r="BT7064" s="94"/>
      <c r="BU7064" s="40"/>
      <c r="BV7064" s="82"/>
      <c r="BW7064" s="94"/>
      <c r="BX7064" s="48"/>
      <c r="BY7064" s="97"/>
      <c r="BZ7064" s="48"/>
      <c r="CA7064" s="40"/>
      <c r="CB7064" s="94"/>
      <c r="CC7064" s="94"/>
      <c r="CD7064" s="94"/>
      <c r="CE7064" s="40"/>
      <c r="CF7064" s="73"/>
      <c r="CG7064" s="41"/>
      <c r="CH7064" s="41"/>
      <c r="CI7064" s="41"/>
      <c r="CJ7064" s="41"/>
      <c r="CK7064" s="41"/>
      <c r="CL7064" s="68"/>
      <c r="CM7064" s="41"/>
      <c r="CN7064" s="41"/>
      <c r="CO7064" s="39"/>
      <c r="CP7064" s="78"/>
    </row>
    <row r="7065" spans="1:94" s="38" customFormat="1" x14ac:dyDescent="0.25">
      <c r="A7065" s="38">
        <v>7062</v>
      </c>
      <c r="F7065" s="39"/>
      <c r="Q7065" s="39"/>
      <c r="R7065" s="40"/>
      <c r="S7065" s="40"/>
      <c r="T7065" s="39"/>
      <c r="AG7065" s="110"/>
      <c r="AH7065" s="94"/>
      <c r="AJ7065" s="97"/>
      <c r="AL7065" s="39"/>
      <c r="AP7065" s="39"/>
      <c r="AQ7065" s="77"/>
      <c r="AR7065" s="78"/>
      <c r="BB7065" s="79"/>
      <c r="BC7065" s="94"/>
      <c r="BE7065" s="97"/>
      <c r="BF7065" s="98"/>
      <c r="BG7065" s="40"/>
      <c r="BK7065" s="40"/>
      <c r="BL7065" s="79"/>
      <c r="BM7065" s="94"/>
      <c r="BO7065" s="97"/>
      <c r="BQ7065" s="40"/>
      <c r="BR7065" s="94"/>
      <c r="BS7065" s="94"/>
      <c r="BT7065" s="94"/>
      <c r="BU7065" s="40"/>
      <c r="BV7065" s="82"/>
      <c r="BW7065" s="94"/>
      <c r="BX7065" s="48"/>
      <c r="BY7065" s="97"/>
      <c r="BZ7065" s="48"/>
      <c r="CA7065" s="40"/>
      <c r="CB7065" s="94"/>
      <c r="CC7065" s="94"/>
      <c r="CD7065" s="94"/>
      <c r="CE7065" s="40"/>
      <c r="CF7065" s="73"/>
      <c r="CG7065" s="41"/>
      <c r="CH7065" s="41"/>
      <c r="CI7065" s="41"/>
      <c r="CJ7065" s="41"/>
      <c r="CK7065" s="41"/>
      <c r="CL7065" s="68"/>
      <c r="CM7065" s="41"/>
      <c r="CN7065" s="41"/>
      <c r="CO7065" s="39"/>
      <c r="CP7065" s="78"/>
    </row>
    <row r="7066" spans="1:94" s="38" customFormat="1" x14ac:dyDescent="0.25">
      <c r="A7066" s="38">
        <v>7063</v>
      </c>
      <c r="F7066" s="39"/>
      <c r="Q7066" s="39"/>
      <c r="R7066" s="40"/>
      <c r="S7066" s="40"/>
      <c r="T7066" s="39"/>
      <c r="AG7066" s="110"/>
      <c r="AH7066" s="94"/>
      <c r="AJ7066" s="97"/>
      <c r="AL7066" s="39"/>
      <c r="AP7066" s="39"/>
      <c r="AQ7066" s="77"/>
      <c r="AR7066" s="78"/>
      <c r="BB7066" s="79"/>
      <c r="BC7066" s="94"/>
      <c r="BE7066" s="97"/>
      <c r="BF7066" s="98"/>
      <c r="BG7066" s="40"/>
      <c r="BK7066" s="40"/>
      <c r="BL7066" s="79"/>
      <c r="BM7066" s="94"/>
      <c r="BO7066" s="97"/>
      <c r="BQ7066" s="40"/>
      <c r="BR7066" s="94"/>
      <c r="BS7066" s="94"/>
      <c r="BT7066" s="94"/>
      <c r="BU7066" s="40"/>
      <c r="BV7066" s="82"/>
      <c r="BW7066" s="94"/>
      <c r="BX7066" s="48"/>
      <c r="BY7066" s="97"/>
      <c r="BZ7066" s="48"/>
      <c r="CA7066" s="40"/>
      <c r="CB7066" s="94"/>
      <c r="CC7066" s="94"/>
      <c r="CD7066" s="94"/>
      <c r="CE7066" s="40"/>
      <c r="CF7066" s="73"/>
      <c r="CG7066" s="41"/>
      <c r="CH7066" s="41"/>
      <c r="CI7066" s="41"/>
      <c r="CJ7066" s="41"/>
      <c r="CK7066" s="41"/>
      <c r="CL7066" s="68"/>
      <c r="CM7066" s="41"/>
      <c r="CN7066" s="41"/>
      <c r="CO7066" s="39"/>
      <c r="CP7066" s="78"/>
    </row>
    <row r="7067" spans="1:94" s="38" customFormat="1" x14ac:dyDescent="0.25">
      <c r="A7067" s="38">
        <v>7064</v>
      </c>
      <c r="F7067" s="39"/>
      <c r="Q7067" s="39"/>
      <c r="R7067" s="40"/>
      <c r="S7067" s="40"/>
      <c r="T7067" s="39"/>
      <c r="AG7067" s="110"/>
      <c r="AH7067" s="94"/>
      <c r="AJ7067" s="97"/>
      <c r="AL7067" s="39"/>
      <c r="AP7067" s="39"/>
      <c r="AQ7067" s="77"/>
      <c r="AR7067" s="78"/>
      <c r="BB7067" s="79"/>
      <c r="BC7067" s="94"/>
      <c r="BE7067" s="97"/>
      <c r="BF7067" s="98"/>
      <c r="BG7067" s="40"/>
      <c r="BK7067" s="40"/>
      <c r="BL7067" s="79"/>
      <c r="BM7067" s="94"/>
      <c r="BO7067" s="97"/>
      <c r="BQ7067" s="40"/>
      <c r="BR7067" s="94"/>
      <c r="BS7067" s="94"/>
      <c r="BT7067" s="94"/>
      <c r="BU7067" s="40"/>
      <c r="BV7067" s="82"/>
      <c r="BW7067" s="94"/>
      <c r="BX7067" s="48"/>
      <c r="BY7067" s="97"/>
      <c r="BZ7067" s="48"/>
      <c r="CA7067" s="40"/>
      <c r="CB7067" s="94"/>
      <c r="CC7067" s="94"/>
      <c r="CD7067" s="94"/>
      <c r="CE7067" s="40"/>
      <c r="CF7067" s="73"/>
      <c r="CG7067" s="41"/>
      <c r="CH7067" s="41"/>
      <c r="CI7067" s="41"/>
      <c r="CJ7067" s="41"/>
      <c r="CK7067" s="41"/>
      <c r="CL7067" s="68"/>
      <c r="CM7067" s="41"/>
      <c r="CN7067" s="41"/>
      <c r="CO7067" s="39"/>
      <c r="CP7067" s="78"/>
    </row>
    <row r="7068" spans="1:94" s="38" customFormat="1" x14ac:dyDescent="0.25">
      <c r="A7068" s="38">
        <v>7065</v>
      </c>
      <c r="F7068" s="39"/>
      <c r="Q7068" s="39"/>
      <c r="R7068" s="40"/>
      <c r="S7068" s="40"/>
      <c r="T7068" s="39"/>
      <c r="AG7068" s="110"/>
      <c r="AH7068" s="94"/>
      <c r="AJ7068" s="97"/>
      <c r="AL7068" s="39"/>
      <c r="AP7068" s="39"/>
      <c r="AQ7068" s="77"/>
      <c r="AR7068" s="78"/>
      <c r="BB7068" s="79"/>
      <c r="BC7068" s="94"/>
      <c r="BE7068" s="97"/>
      <c r="BF7068" s="98"/>
      <c r="BG7068" s="40"/>
      <c r="BK7068" s="40"/>
      <c r="BL7068" s="79"/>
      <c r="BM7068" s="94"/>
      <c r="BO7068" s="97"/>
      <c r="BQ7068" s="40"/>
      <c r="BR7068" s="94"/>
      <c r="BS7068" s="94"/>
      <c r="BT7068" s="94"/>
      <c r="BU7068" s="40"/>
      <c r="BV7068" s="82"/>
      <c r="BW7068" s="94"/>
      <c r="BX7068" s="48"/>
      <c r="BY7068" s="97"/>
      <c r="BZ7068" s="48"/>
      <c r="CA7068" s="40"/>
      <c r="CB7068" s="94"/>
      <c r="CC7068" s="94"/>
      <c r="CD7068" s="94"/>
      <c r="CE7068" s="40"/>
      <c r="CF7068" s="73"/>
      <c r="CG7068" s="41"/>
      <c r="CH7068" s="41"/>
      <c r="CI7068" s="41"/>
      <c r="CJ7068" s="41"/>
      <c r="CK7068" s="41"/>
      <c r="CL7068" s="68"/>
      <c r="CM7068" s="41"/>
      <c r="CN7068" s="41"/>
      <c r="CO7068" s="39"/>
      <c r="CP7068" s="78"/>
    </row>
    <row r="7069" spans="1:94" s="38" customFormat="1" x14ac:dyDescent="0.25">
      <c r="A7069" s="38">
        <v>7066</v>
      </c>
      <c r="F7069" s="39"/>
      <c r="Q7069" s="39"/>
      <c r="R7069" s="40"/>
      <c r="S7069" s="40"/>
      <c r="T7069" s="39"/>
      <c r="AG7069" s="110"/>
      <c r="AH7069" s="94"/>
      <c r="AJ7069" s="97"/>
      <c r="AL7069" s="39"/>
      <c r="AP7069" s="39"/>
      <c r="AQ7069" s="77"/>
      <c r="AR7069" s="78"/>
      <c r="BB7069" s="79"/>
      <c r="BC7069" s="94"/>
      <c r="BE7069" s="97"/>
      <c r="BF7069" s="98"/>
      <c r="BG7069" s="40"/>
      <c r="BK7069" s="40"/>
      <c r="BL7069" s="79"/>
      <c r="BM7069" s="94"/>
      <c r="BO7069" s="97"/>
      <c r="BQ7069" s="40"/>
      <c r="BR7069" s="94"/>
      <c r="BS7069" s="94"/>
      <c r="BT7069" s="94"/>
      <c r="BU7069" s="40"/>
      <c r="BV7069" s="82"/>
      <c r="BW7069" s="94"/>
      <c r="BX7069" s="48"/>
      <c r="BY7069" s="97"/>
      <c r="BZ7069" s="48"/>
      <c r="CA7069" s="40"/>
      <c r="CB7069" s="94"/>
      <c r="CC7069" s="94"/>
      <c r="CD7069" s="94"/>
      <c r="CE7069" s="40"/>
      <c r="CF7069" s="73"/>
      <c r="CG7069" s="41"/>
      <c r="CH7069" s="41"/>
      <c r="CI7069" s="41"/>
      <c r="CJ7069" s="41"/>
      <c r="CK7069" s="41"/>
      <c r="CL7069" s="68"/>
      <c r="CM7069" s="41"/>
      <c r="CN7069" s="41"/>
      <c r="CO7069" s="39"/>
      <c r="CP7069" s="78"/>
    </row>
    <row r="7070" spans="1:94" s="38" customFormat="1" x14ac:dyDescent="0.25">
      <c r="A7070" s="38">
        <v>7067</v>
      </c>
      <c r="F7070" s="39"/>
      <c r="Q7070" s="39"/>
      <c r="R7070" s="40"/>
      <c r="S7070" s="40"/>
      <c r="T7070" s="39"/>
      <c r="AG7070" s="110"/>
      <c r="AH7070" s="94"/>
      <c r="AJ7070" s="97"/>
      <c r="AL7070" s="39"/>
      <c r="AP7070" s="39"/>
      <c r="AQ7070" s="77"/>
      <c r="AR7070" s="78"/>
      <c r="BB7070" s="79"/>
      <c r="BC7070" s="94"/>
      <c r="BE7070" s="97"/>
      <c r="BF7070" s="98"/>
      <c r="BG7070" s="40"/>
      <c r="BK7070" s="40"/>
      <c r="BL7070" s="79"/>
      <c r="BM7070" s="94"/>
      <c r="BO7070" s="97"/>
      <c r="BQ7070" s="40"/>
      <c r="BR7070" s="94"/>
      <c r="BS7070" s="94"/>
      <c r="BT7070" s="94"/>
      <c r="BU7070" s="40"/>
      <c r="BV7070" s="82"/>
      <c r="BW7070" s="94"/>
      <c r="BX7070" s="48"/>
      <c r="BY7070" s="97"/>
      <c r="BZ7070" s="48"/>
      <c r="CA7070" s="40"/>
      <c r="CB7070" s="94"/>
      <c r="CC7070" s="94"/>
      <c r="CD7070" s="94"/>
      <c r="CE7070" s="40"/>
      <c r="CF7070" s="73"/>
      <c r="CG7070" s="41"/>
      <c r="CH7070" s="41"/>
      <c r="CI7070" s="41"/>
      <c r="CJ7070" s="41"/>
      <c r="CK7070" s="41"/>
      <c r="CL7070" s="68"/>
      <c r="CM7070" s="41"/>
      <c r="CN7070" s="41"/>
      <c r="CO7070" s="39"/>
      <c r="CP7070" s="78"/>
    </row>
    <row r="7071" spans="1:94" s="38" customFormat="1" x14ac:dyDescent="0.25">
      <c r="A7071" s="38">
        <v>7068</v>
      </c>
      <c r="F7071" s="39"/>
      <c r="Q7071" s="39"/>
      <c r="R7071" s="40"/>
      <c r="S7071" s="40"/>
      <c r="T7071" s="39"/>
      <c r="AG7071" s="110"/>
      <c r="AH7071" s="94"/>
      <c r="AJ7071" s="97"/>
      <c r="AL7071" s="39"/>
      <c r="AP7071" s="39"/>
      <c r="AQ7071" s="77"/>
      <c r="AR7071" s="78"/>
      <c r="BB7071" s="79"/>
      <c r="BC7071" s="94"/>
      <c r="BE7071" s="97"/>
      <c r="BF7071" s="98"/>
      <c r="BG7071" s="40"/>
      <c r="BK7071" s="40"/>
      <c r="BL7071" s="79"/>
      <c r="BM7071" s="94"/>
      <c r="BO7071" s="97"/>
      <c r="BQ7071" s="40"/>
      <c r="BR7071" s="94"/>
      <c r="BS7071" s="94"/>
      <c r="BT7071" s="94"/>
      <c r="BU7071" s="40"/>
      <c r="BV7071" s="82"/>
      <c r="BW7071" s="94"/>
      <c r="BX7071" s="48"/>
      <c r="BY7071" s="97"/>
      <c r="BZ7071" s="48"/>
      <c r="CA7071" s="40"/>
      <c r="CB7071" s="94"/>
      <c r="CC7071" s="94"/>
      <c r="CD7071" s="94"/>
      <c r="CE7071" s="40"/>
      <c r="CF7071" s="73"/>
      <c r="CG7071" s="41"/>
      <c r="CH7071" s="41"/>
      <c r="CI7071" s="41"/>
      <c r="CJ7071" s="41"/>
      <c r="CK7071" s="41"/>
      <c r="CL7071" s="68"/>
      <c r="CM7071" s="41"/>
      <c r="CN7071" s="41"/>
      <c r="CO7071" s="39"/>
      <c r="CP7071" s="78"/>
    </row>
    <row r="7072" spans="1:94" s="38" customFormat="1" x14ac:dyDescent="0.25">
      <c r="A7072" s="38">
        <v>7069</v>
      </c>
      <c r="F7072" s="39"/>
      <c r="Q7072" s="39"/>
      <c r="R7072" s="40"/>
      <c r="S7072" s="40"/>
      <c r="T7072" s="39"/>
      <c r="AG7072" s="110"/>
      <c r="AH7072" s="94"/>
      <c r="AJ7072" s="97"/>
      <c r="AL7072" s="39"/>
      <c r="AP7072" s="39"/>
      <c r="AQ7072" s="77"/>
      <c r="AR7072" s="78"/>
      <c r="BB7072" s="79"/>
      <c r="BC7072" s="94"/>
      <c r="BE7072" s="97"/>
      <c r="BF7072" s="98"/>
      <c r="BG7072" s="40"/>
      <c r="BK7072" s="40"/>
      <c r="BL7072" s="79"/>
      <c r="BM7072" s="94"/>
      <c r="BO7072" s="97"/>
      <c r="BQ7072" s="40"/>
      <c r="BR7072" s="94"/>
      <c r="BS7072" s="94"/>
      <c r="BT7072" s="94"/>
      <c r="BU7072" s="40"/>
      <c r="BV7072" s="82"/>
      <c r="BW7072" s="94"/>
      <c r="BX7072" s="48"/>
      <c r="BY7072" s="97"/>
      <c r="BZ7072" s="48"/>
      <c r="CA7072" s="40"/>
      <c r="CB7072" s="94"/>
      <c r="CC7072" s="94"/>
      <c r="CD7072" s="94"/>
      <c r="CE7072" s="40"/>
      <c r="CF7072" s="73"/>
      <c r="CG7072" s="41"/>
      <c r="CH7072" s="41"/>
      <c r="CI7072" s="41"/>
      <c r="CJ7072" s="41"/>
      <c r="CK7072" s="41"/>
      <c r="CL7072" s="68"/>
      <c r="CM7072" s="41"/>
      <c r="CN7072" s="41"/>
      <c r="CO7072" s="39"/>
      <c r="CP7072" s="78"/>
    </row>
    <row r="7073" spans="1:94" s="38" customFormat="1" x14ac:dyDescent="0.25">
      <c r="A7073" s="38">
        <v>7070</v>
      </c>
      <c r="F7073" s="39"/>
      <c r="Q7073" s="39"/>
      <c r="R7073" s="40"/>
      <c r="S7073" s="40"/>
      <c r="T7073" s="39"/>
      <c r="AG7073" s="110"/>
      <c r="AH7073" s="94"/>
      <c r="AJ7073" s="97"/>
      <c r="AL7073" s="39"/>
      <c r="AP7073" s="39"/>
      <c r="AQ7073" s="77"/>
      <c r="AR7073" s="78"/>
      <c r="BB7073" s="79"/>
      <c r="BC7073" s="94"/>
      <c r="BE7073" s="97"/>
      <c r="BF7073" s="98"/>
      <c r="BG7073" s="40"/>
      <c r="BK7073" s="40"/>
      <c r="BL7073" s="79"/>
      <c r="BM7073" s="94"/>
      <c r="BO7073" s="97"/>
      <c r="BQ7073" s="40"/>
      <c r="BR7073" s="94"/>
      <c r="BS7073" s="94"/>
      <c r="BT7073" s="94"/>
      <c r="BU7073" s="40"/>
      <c r="BV7073" s="82"/>
      <c r="BW7073" s="94"/>
      <c r="BX7073" s="48"/>
      <c r="BY7073" s="97"/>
      <c r="BZ7073" s="48"/>
      <c r="CA7073" s="40"/>
      <c r="CB7073" s="94"/>
      <c r="CC7073" s="94"/>
      <c r="CD7073" s="94"/>
      <c r="CE7073" s="40"/>
      <c r="CF7073" s="73"/>
      <c r="CG7073" s="41"/>
      <c r="CH7073" s="41"/>
      <c r="CI7073" s="41"/>
      <c r="CJ7073" s="41"/>
      <c r="CK7073" s="41"/>
      <c r="CL7073" s="68"/>
      <c r="CM7073" s="41"/>
      <c r="CN7073" s="41"/>
      <c r="CO7073" s="39"/>
      <c r="CP7073" s="78"/>
    </row>
    <row r="7074" spans="1:94" s="38" customFormat="1" x14ac:dyDescent="0.25">
      <c r="A7074" s="38">
        <v>7071</v>
      </c>
      <c r="F7074" s="39"/>
      <c r="Q7074" s="39"/>
      <c r="R7074" s="40"/>
      <c r="S7074" s="40"/>
      <c r="T7074" s="39"/>
      <c r="AG7074" s="110"/>
      <c r="AH7074" s="94"/>
      <c r="AJ7074" s="97"/>
      <c r="AL7074" s="39"/>
      <c r="AP7074" s="39"/>
      <c r="AQ7074" s="77"/>
      <c r="AR7074" s="78"/>
      <c r="BB7074" s="79"/>
      <c r="BC7074" s="94"/>
      <c r="BE7074" s="97"/>
      <c r="BF7074" s="98"/>
      <c r="BG7074" s="40"/>
      <c r="BK7074" s="40"/>
      <c r="BL7074" s="79"/>
      <c r="BM7074" s="94"/>
      <c r="BO7074" s="97"/>
      <c r="BQ7074" s="40"/>
      <c r="BR7074" s="94"/>
      <c r="BS7074" s="94"/>
      <c r="BT7074" s="94"/>
      <c r="BU7074" s="40"/>
      <c r="BV7074" s="82"/>
      <c r="BW7074" s="94"/>
      <c r="BX7074" s="48"/>
      <c r="BY7074" s="97"/>
      <c r="BZ7074" s="48"/>
      <c r="CA7074" s="40"/>
      <c r="CB7074" s="94"/>
      <c r="CC7074" s="94"/>
      <c r="CD7074" s="94"/>
      <c r="CE7074" s="40"/>
      <c r="CF7074" s="73"/>
      <c r="CG7074" s="41"/>
      <c r="CH7074" s="41"/>
      <c r="CI7074" s="41"/>
      <c r="CJ7074" s="41"/>
      <c r="CK7074" s="41"/>
      <c r="CL7074" s="68"/>
      <c r="CM7074" s="41"/>
      <c r="CN7074" s="41"/>
      <c r="CO7074" s="39"/>
      <c r="CP7074" s="78"/>
    </row>
    <row r="7075" spans="1:94" s="38" customFormat="1" x14ac:dyDescent="0.25">
      <c r="A7075" s="38">
        <v>7072</v>
      </c>
      <c r="F7075" s="39"/>
      <c r="Q7075" s="39"/>
      <c r="R7075" s="40"/>
      <c r="S7075" s="40"/>
      <c r="T7075" s="39"/>
      <c r="AG7075" s="110"/>
      <c r="AH7075" s="94"/>
      <c r="AJ7075" s="97"/>
      <c r="AL7075" s="39"/>
      <c r="AP7075" s="39"/>
      <c r="AQ7075" s="77"/>
      <c r="AR7075" s="78"/>
      <c r="BB7075" s="79"/>
      <c r="BC7075" s="94"/>
      <c r="BE7075" s="97"/>
      <c r="BF7075" s="98"/>
      <c r="BG7075" s="40"/>
      <c r="BK7075" s="40"/>
      <c r="BL7075" s="79"/>
      <c r="BM7075" s="94"/>
      <c r="BO7075" s="97"/>
      <c r="BQ7075" s="40"/>
      <c r="BR7075" s="94"/>
      <c r="BS7075" s="94"/>
      <c r="BT7075" s="94"/>
      <c r="BU7075" s="40"/>
      <c r="BV7075" s="82"/>
      <c r="BW7075" s="94"/>
      <c r="BX7075" s="48"/>
      <c r="BY7075" s="97"/>
      <c r="BZ7075" s="48"/>
      <c r="CA7075" s="40"/>
      <c r="CB7075" s="94"/>
      <c r="CC7075" s="94"/>
      <c r="CD7075" s="94"/>
      <c r="CE7075" s="40"/>
      <c r="CF7075" s="73"/>
      <c r="CG7075" s="41"/>
      <c r="CH7075" s="41"/>
      <c r="CI7075" s="41"/>
      <c r="CJ7075" s="41"/>
      <c r="CK7075" s="41"/>
      <c r="CL7075" s="68"/>
      <c r="CM7075" s="41"/>
      <c r="CN7075" s="41"/>
      <c r="CO7075" s="39"/>
      <c r="CP7075" s="78"/>
    </row>
    <row r="7076" spans="1:94" s="38" customFormat="1" x14ac:dyDescent="0.25">
      <c r="A7076" s="38">
        <v>7073</v>
      </c>
      <c r="F7076" s="39"/>
      <c r="Q7076" s="39"/>
      <c r="R7076" s="40"/>
      <c r="S7076" s="40"/>
      <c r="T7076" s="39"/>
      <c r="AG7076" s="110"/>
      <c r="AH7076" s="94"/>
      <c r="AJ7076" s="97"/>
      <c r="AL7076" s="39"/>
      <c r="AP7076" s="39"/>
      <c r="AQ7076" s="77"/>
      <c r="AR7076" s="78"/>
      <c r="BB7076" s="79"/>
      <c r="BC7076" s="94"/>
      <c r="BE7076" s="97"/>
      <c r="BF7076" s="98"/>
      <c r="BG7076" s="40"/>
      <c r="BK7076" s="40"/>
      <c r="BL7076" s="79"/>
      <c r="BM7076" s="94"/>
      <c r="BO7076" s="97"/>
      <c r="BQ7076" s="40"/>
      <c r="BR7076" s="94"/>
      <c r="BS7076" s="94"/>
      <c r="BT7076" s="94"/>
      <c r="BU7076" s="40"/>
      <c r="BV7076" s="82"/>
      <c r="BW7076" s="94"/>
      <c r="BX7076" s="48"/>
      <c r="BY7076" s="97"/>
      <c r="BZ7076" s="48"/>
      <c r="CA7076" s="40"/>
      <c r="CB7076" s="94"/>
      <c r="CC7076" s="94"/>
      <c r="CD7076" s="94"/>
      <c r="CE7076" s="40"/>
      <c r="CF7076" s="73"/>
      <c r="CG7076" s="41"/>
      <c r="CH7076" s="41"/>
      <c r="CI7076" s="41"/>
      <c r="CJ7076" s="41"/>
      <c r="CK7076" s="41"/>
      <c r="CL7076" s="68"/>
      <c r="CM7076" s="41"/>
      <c r="CN7076" s="41"/>
      <c r="CO7076" s="39"/>
      <c r="CP7076" s="78"/>
    </row>
    <row r="7077" spans="1:94" s="38" customFormat="1" x14ac:dyDescent="0.25">
      <c r="A7077" s="38">
        <v>7074</v>
      </c>
      <c r="F7077" s="39"/>
      <c r="Q7077" s="39"/>
      <c r="R7077" s="40"/>
      <c r="S7077" s="40"/>
      <c r="T7077" s="39"/>
      <c r="AG7077" s="110"/>
      <c r="AH7077" s="94"/>
      <c r="AJ7077" s="97"/>
      <c r="AL7077" s="39"/>
      <c r="AP7077" s="39"/>
      <c r="AQ7077" s="77"/>
      <c r="AR7077" s="78"/>
      <c r="BB7077" s="79"/>
      <c r="BC7077" s="94"/>
      <c r="BE7077" s="97"/>
      <c r="BF7077" s="98"/>
      <c r="BG7077" s="40"/>
      <c r="BK7077" s="40"/>
      <c r="BL7077" s="79"/>
      <c r="BM7077" s="94"/>
      <c r="BO7077" s="97"/>
      <c r="BQ7077" s="40"/>
      <c r="BR7077" s="94"/>
      <c r="BS7077" s="94"/>
      <c r="BT7077" s="94"/>
      <c r="BU7077" s="40"/>
      <c r="BV7077" s="82"/>
      <c r="BW7077" s="94"/>
      <c r="BX7077" s="48"/>
      <c r="BY7077" s="97"/>
      <c r="BZ7077" s="48"/>
      <c r="CA7077" s="40"/>
      <c r="CB7077" s="94"/>
      <c r="CC7077" s="94"/>
      <c r="CD7077" s="94"/>
      <c r="CE7077" s="40"/>
      <c r="CF7077" s="73"/>
      <c r="CG7077" s="41"/>
      <c r="CH7077" s="41"/>
      <c r="CI7077" s="41"/>
      <c r="CJ7077" s="41"/>
      <c r="CK7077" s="41"/>
      <c r="CL7077" s="68"/>
      <c r="CM7077" s="41"/>
      <c r="CN7077" s="41"/>
      <c r="CO7077" s="39"/>
      <c r="CP7077" s="78"/>
    </row>
    <row r="7078" spans="1:94" s="38" customFormat="1" x14ac:dyDescent="0.25">
      <c r="A7078" s="38">
        <v>7075</v>
      </c>
      <c r="F7078" s="39"/>
      <c r="Q7078" s="39"/>
      <c r="R7078" s="40"/>
      <c r="S7078" s="40"/>
      <c r="T7078" s="39"/>
      <c r="AG7078" s="110"/>
      <c r="AH7078" s="94"/>
      <c r="AJ7078" s="97"/>
      <c r="AL7078" s="39"/>
      <c r="AP7078" s="39"/>
      <c r="AQ7078" s="77"/>
      <c r="AR7078" s="78"/>
      <c r="BB7078" s="79"/>
      <c r="BC7078" s="94"/>
      <c r="BE7078" s="97"/>
      <c r="BF7078" s="98"/>
      <c r="BG7078" s="40"/>
      <c r="BK7078" s="40"/>
      <c r="BL7078" s="79"/>
      <c r="BM7078" s="94"/>
      <c r="BO7078" s="97"/>
      <c r="BQ7078" s="40"/>
      <c r="BR7078" s="94"/>
      <c r="BS7078" s="94"/>
      <c r="BT7078" s="94"/>
      <c r="BU7078" s="40"/>
      <c r="BV7078" s="82"/>
      <c r="BW7078" s="94"/>
      <c r="BX7078" s="48"/>
      <c r="BY7078" s="97"/>
      <c r="BZ7078" s="48"/>
      <c r="CA7078" s="40"/>
      <c r="CB7078" s="94"/>
      <c r="CC7078" s="94"/>
      <c r="CD7078" s="94"/>
      <c r="CE7078" s="40"/>
      <c r="CF7078" s="73"/>
      <c r="CG7078" s="41"/>
      <c r="CH7078" s="41"/>
      <c r="CI7078" s="41"/>
      <c r="CJ7078" s="41"/>
      <c r="CK7078" s="41"/>
      <c r="CL7078" s="68"/>
      <c r="CM7078" s="41"/>
      <c r="CN7078" s="41"/>
      <c r="CO7078" s="39"/>
      <c r="CP7078" s="78"/>
    </row>
    <row r="7079" spans="1:94" s="38" customFormat="1" x14ac:dyDescent="0.25">
      <c r="A7079" s="38">
        <v>7076</v>
      </c>
      <c r="F7079" s="39"/>
      <c r="Q7079" s="39"/>
      <c r="R7079" s="40"/>
      <c r="S7079" s="40"/>
      <c r="T7079" s="39"/>
      <c r="AG7079" s="110"/>
      <c r="AH7079" s="94"/>
      <c r="AJ7079" s="97"/>
      <c r="AL7079" s="39"/>
      <c r="AP7079" s="39"/>
      <c r="AQ7079" s="77"/>
      <c r="AR7079" s="78"/>
      <c r="BB7079" s="79"/>
      <c r="BC7079" s="94"/>
      <c r="BE7079" s="97"/>
      <c r="BF7079" s="98"/>
      <c r="BG7079" s="40"/>
      <c r="BK7079" s="40"/>
      <c r="BL7079" s="79"/>
      <c r="BM7079" s="94"/>
      <c r="BO7079" s="97"/>
      <c r="BQ7079" s="40"/>
      <c r="BR7079" s="94"/>
      <c r="BS7079" s="94"/>
      <c r="BT7079" s="94"/>
      <c r="BU7079" s="40"/>
      <c r="BV7079" s="82"/>
      <c r="BW7079" s="94"/>
      <c r="BX7079" s="48"/>
      <c r="BY7079" s="97"/>
      <c r="BZ7079" s="48"/>
      <c r="CA7079" s="40"/>
      <c r="CB7079" s="94"/>
      <c r="CC7079" s="94"/>
      <c r="CD7079" s="94"/>
      <c r="CE7079" s="40"/>
      <c r="CF7079" s="73"/>
      <c r="CG7079" s="41"/>
      <c r="CH7079" s="41"/>
      <c r="CI7079" s="41"/>
      <c r="CJ7079" s="41"/>
      <c r="CK7079" s="41"/>
      <c r="CL7079" s="68"/>
      <c r="CM7079" s="41"/>
      <c r="CN7079" s="41"/>
      <c r="CO7079" s="39"/>
      <c r="CP7079" s="78"/>
    </row>
    <row r="7080" spans="1:94" s="38" customFormat="1" x14ac:dyDescent="0.25">
      <c r="A7080" s="38">
        <v>7077</v>
      </c>
      <c r="F7080" s="39"/>
      <c r="Q7080" s="39"/>
      <c r="R7080" s="40"/>
      <c r="S7080" s="40"/>
      <c r="T7080" s="39"/>
      <c r="AG7080" s="110"/>
      <c r="AH7080" s="94"/>
      <c r="AJ7080" s="97"/>
      <c r="AL7080" s="39"/>
      <c r="AP7080" s="39"/>
      <c r="AQ7080" s="77"/>
      <c r="AR7080" s="78"/>
      <c r="BB7080" s="79"/>
      <c r="BC7080" s="94"/>
      <c r="BE7080" s="97"/>
      <c r="BF7080" s="98"/>
      <c r="BG7080" s="40"/>
      <c r="BK7080" s="40"/>
      <c r="BL7080" s="79"/>
      <c r="BM7080" s="94"/>
      <c r="BO7080" s="97"/>
      <c r="BQ7080" s="40"/>
      <c r="BR7080" s="94"/>
      <c r="BS7080" s="94"/>
      <c r="BT7080" s="94"/>
      <c r="BU7080" s="40"/>
      <c r="BV7080" s="82"/>
      <c r="BW7080" s="94"/>
      <c r="BX7080" s="48"/>
      <c r="BY7080" s="97"/>
      <c r="BZ7080" s="48"/>
      <c r="CA7080" s="40"/>
      <c r="CB7080" s="94"/>
      <c r="CC7080" s="94"/>
      <c r="CD7080" s="94"/>
      <c r="CE7080" s="40"/>
      <c r="CF7080" s="73"/>
      <c r="CG7080" s="41"/>
      <c r="CH7080" s="41"/>
      <c r="CI7080" s="41"/>
      <c r="CJ7080" s="41"/>
      <c r="CK7080" s="41"/>
      <c r="CL7080" s="68"/>
      <c r="CM7080" s="41"/>
      <c r="CN7080" s="41"/>
      <c r="CO7080" s="39"/>
      <c r="CP7080" s="78"/>
    </row>
    <row r="7081" spans="1:94" s="38" customFormat="1" x14ac:dyDescent="0.25">
      <c r="A7081" s="38">
        <v>7078</v>
      </c>
      <c r="F7081" s="39"/>
      <c r="Q7081" s="39"/>
      <c r="R7081" s="40"/>
      <c r="S7081" s="40"/>
      <c r="T7081" s="39"/>
      <c r="AG7081" s="110"/>
      <c r="AH7081" s="94"/>
      <c r="AJ7081" s="97"/>
      <c r="AL7081" s="39"/>
      <c r="AP7081" s="39"/>
      <c r="AQ7081" s="77"/>
      <c r="AR7081" s="78"/>
      <c r="BB7081" s="79"/>
      <c r="BC7081" s="94"/>
      <c r="BE7081" s="97"/>
      <c r="BF7081" s="98"/>
      <c r="BG7081" s="40"/>
      <c r="BK7081" s="40"/>
      <c r="BL7081" s="79"/>
      <c r="BM7081" s="94"/>
      <c r="BO7081" s="97"/>
      <c r="BQ7081" s="40"/>
      <c r="BR7081" s="94"/>
      <c r="BS7081" s="94"/>
      <c r="BT7081" s="94"/>
      <c r="BU7081" s="40"/>
      <c r="BV7081" s="82"/>
      <c r="BW7081" s="94"/>
      <c r="BX7081" s="48"/>
      <c r="BY7081" s="97"/>
      <c r="BZ7081" s="48"/>
      <c r="CA7081" s="40"/>
      <c r="CB7081" s="94"/>
      <c r="CC7081" s="94"/>
      <c r="CD7081" s="94"/>
      <c r="CE7081" s="40"/>
      <c r="CF7081" s="73"/>
      <c r="CG7081" s="41"/>
      <c r="CH7081" s="41"/>
      <c r="CI7081" s="41"/>
      <c r="CJ7081" s="41"/>
      <c r="CK7081" s="41"/>
      <c r="CL7081" s="68"/>
      <c r="CM7081" s="41"/>
      <c r="CN7081" s="41"/>
      <c r="CO7081" s="39"/>
      <c r="CP7081" s="78"/>
    </row>
    <row r="7082" spans="1:94" s="38" customFormat="1" x14ac:dyDescent="0.25">
      <c r="A7082" s="38">
        <v>7079</v>
      </c>
      <c r="F7082" s="39"/>
      <c r="Q7082" s="39"/>
      <c r="R7082" s="40"/>
      <c r="S7082" s="40"/>
      <c r="T7082" s="39"/>
      <c r="AG7082" s="110"/>
      <c r="AH7082" s="94"/>
      <c r="AJ7082" s="97"/>
      <c r="AL7082" s="39"/>
      <c r="AP7082" s="39"/>
      <c r="AQ7082" s="77"/>
      <c r="AR7082" s="78"/>
      <c r="BB7082" s="79"/>
      <c r="BC7082" s="94"/>
      <c r="BE7082" s="97"/>
      <c r="BF7082" s="98"/>
      <c r="BG7082" s="40"/>
      <c r="BK7082" s="40"/>
      <c r="BL7082" s="79"/>
      <c r="BM7082" s="94"/>
      <c r="BO7082" s="97"/>
      <c r="BQ7082" s="40"/>
      <c r="BR7082" s="94"/>
      <c r="BS7082" s="94"/>
      <c r="BT7082" s="94"/>
      <c r="BU7082" s="40"/>
      <c r="BV7082" s="82"/>
      <c r="BW7082" s="94"/>
      <c r="BX7082" s="48"/>
      <c r="BY7082" s="97"/>
      <c r="BZ7082" s="48"/>
      <c r="CA7082" s="40"/>
      <c r="CB7082" s="94"/>
      <c r="CC7082" s="94"/>
      <c r="CD7082" s="94"/>
      <c r="CE7082" s="40"/>
      <c r="CF7082" s="73"/>
      <c r="CG7082" s="41"/>
      <c r="CH7082" s="41"/>
      <c r="CI7082" s="41"/>
      <c r="CJ7082" s="41"/>
      <c r="CK7082" s="41"/>
      <c r="CL7082" s="68"/>
      <c r="CM7082" s="41"/>
      <c r="CN7082" s="41"/>
      <c r="CO7082" s="39"/>
      <c r="CP7082" s="78"/>
    </row>
    <row r="7083" spans="1:94" s="38" customFormat="1" x14ac:dyDescent="0.25">
      <c r="A7083" s="38">
        <v>7080</v>
      </c>
      <c r="F7083" s="39"/>
      <c r="Q7083" s="39"/>
      <c r="R7083" s="40"/>
      <c r="S7083" s="40"/>
      <c r="T7083" s="39"/>
      <c r="AG7083" s="110"/>
      <c r="AH7083" s="94"/>
      <c r="AJ7083" s="97"/>
      <c r="AL7083" s="39"/>
      <c r="AP7083" s="39"/>
      <c r="AQ7083" s="77"/>
      <c r="AR7083" s="78"/>
      <c r="BB7083" s="79"/>
      <c r="BC7083" s="94"/>
      <c r="BE7083" s="97"/>
      <c r="BF7083" s="98"/>
      <c r="BG7083" s="40"/>
      <c r="BK7083" s="40"/>
      <c r="BL7083" s="79"/>
      <c r="BM7083" s="94"/>
      <c r="BO7083" s="97"/>
      <c r="BQ7083" s="40"/>
      <c r="BR7083" s="94"/>
      <c r="BS7083" s="94"/>
      <c r="BT7083" s="94"/>
      <c r="BU7083" s="40"/>
      <c r="BV7083" s="82"/>
      <c r="BW7083" s="94"/>
      <c r="BX7083" s="48"/>
      <c r="BY7083" s="97"/>
      <c r="BZ7083" s="48"/>
      <c r="CA7083" s="40"/>
      <c r="CB7083" s="94"/>
      <c r="CC7083" s="94"/>
      <c r="CD7083" s="94"/>
      <c r="CE7083" s="40"/>
      <c r="CF7083" s="73"/>
      <c r="CG7083" s="41"/>
      <c r="CH7083" s="41"/>
      <c r="CI7083" s="41"/>
      <c r="CJ7083" s="41"/>
      <c r="CK7083" s="41"/>
      <c r="CL7083" s="68"/>
      <c r="CM7083" s="41"/>
      <c r="CN7083" s="41"/>
      <c r="CO7083" s="39"/>
      <c r="CP7083" s="78"/>
    </row>
    <row r="7084" spans="1:94" s="38" customFormat="1" x14ac:dyDescent="0.25">
      <c r="A7084" s="38">
        <v>7081</v>
      </c>
      <c r="F7084" s="39"/>
      <c r="Q7084" s="39"/>
      <c r="R7084" s="40"/>
      <c r="S7084" s="40"/>
      <c r="T7084" s="39"/>
      <c r="AG7084" s="110"/>
      <c r="AH7084" s="94"/>
      <c r="AJ7084" s="97"/>
      <c r="AL7084" s="39"/>
      <c r="AP7084" s="39"/>
      <c r="AQ7084" s="77"/>
      <c r="AR7084" s="78"/>
      <c r="BB7084" s="79"/>
      <c r="BC7084" s="94"/>
      <c r="BE7084" s="97"/>
      <c r="BF7084" s="98"/>
      <c r="BG7084" s="40"/>
      <c r="BK7084" s="40"/>
      <c r="BL7084" s="79"/>
      <c r="BM7084" s="94"/>
      <c r="BO7084" s="97"/>
      <c r="BQ7084" s="40"/>
      <c r="BR7084" s="94"/>
      <c r="BS7084" s="94"/>
      <c r="BT7084" s="94"/>
      <c r="BU7084" s="40"/>
      <c r="BV7084" s="82"/>
      <c r="BW7084" s="94"/>
      <c r="BX7084" s="48"/>
      <c r="BY7084" s="97"/>
      <c r="BZ7084" s="48"/>
      <c r="CA7084" s="40"/>
      <c r="CB7084" s="94"/>
      <c r="CC7084" s="94"/>
      <c r="CD7084" s="94"/>
      <c r="CE7084" s="40"/>
      <c r="CF7084" s="73"/>
      <c r="CG7084" s="41"/>
      <c r="CH7084" s="41"/>
      <c r="CI7084" s="41"/>
      <c r="CJ7084" s="41"/>
      <c r="CK7084" s="41"/>
      <c r="CL7084" s="68"/>
      <c r="CM7084" s="41"/>
      <c r="CN7084" s="41"/>
      <c r="CO7084" s="39"/>
      <c r="CP7084" s="78"/>
    </row>
    <row r="7085" spans="1:94" s="38" customFormat="1" x14ac:dyDescent="0.25">
      <c r="A7085" s="38">
        <v>7082</v>
      </c>
      <c r="F7085" s="39"/>
      <c r="Q7085" s="39"/>
      <c r="R7085" s="40"/>
      <c r="S7085" s="40"/>
      <c r="T7085" s="39"/>
      <c r="AG7085" s="110"/>
      <c r="AH7085" s="94"/>
      <c r="AJ7085" s="97"/>
      <c r="AL7085" s="39"/>
      <c r="AP7085" s="39"/>
      <c r="AQ7085" s="77"/>
      <c r="AR7085" s="78"/>
      <c r="BB7085" s="79"/>
      <c r="BC7085" s="94"/>
      <c r="BE7085" s="97"/>
      <c r="BF7085" s="98"/>
      <c r="BG7085" s="40"/>
      <c r="BK7085" s="40"/>
      <c r="BL7085" s="79"/>
      <c r="BM7085" s="94"/>
      <c r="BO7085" s="97"/>
      <c r="BQ7085" s="40"/>
      <c r="BR7085" s="94"/>
      <c r="BS7085" s="94"/>
      <c r="BT7085" s="94"/>
      <c r="BU7085" s="40"/>
      <c r="BV7085" s="82"/>
      <c r="BW7085" s="94"/>
      <c r="BX7085" s="48"/>
      <c r="BY7085" s="97"/>
      <c r="BZ7085" s="48"/>
      <c r="CA7085" s="40"/>
      <c r="CB7085" s="94"/>
      <c r="CC7085" s="94"/>
      <c r="CD7085" s="94"/>
      <c r="CE7085" s="40"/>
      <c r="CF7085" s="73"/>
      <c r="CG7085" s="41"/>
      <c r="CH7085" s="41"/>
      <c r="CI7085" s="41"/>
      <c r="CJ7085" s="41"/>
      <c r="CK7085" s="41"/>
      <c r="CL7085" s="68"/>
      <c r="CM7085" s="41"/>
      <c r="CN7085" s="41"/>
      <c r="CO7085" s="39"/>
      <c r="CP7085" s="78"/>
    </row>
    <row r="7086" spans="1:94" s="38" customFormat="1" x14ac:dyDescent="0.25">
      <c r="A7086" s="38">
        <v>7083</v>
      </c>
      <c r="F7086" s="39"/>
      <c r="Q7086" s="39"/>
      <c r="R7086" s="40"/>
      <c r="S7086" s="40"/>
      <c r="T7086" s="39"/>
      <c r="AG7086" s="110"/>
      <c r="AH7086" s="94"/>
      <c r="AJ7086" s="97"/>
      <c r="AL7086" s="39"/>
      <c r="AP7086" s="39"/>
      <c r="AQ7086" s="77"/>
      <c r="AR7086" s="78"/>
      <c r="BB7086" s="79"/>
      <c r="BC7086" s="94"/>
      <c r="BE7086" s="97"/>
      <c r="BF7086" s="98"/>
      <c r="BG7086" s="40"/>
      <c r="BK7086" s="40"/>
      <c r="BL7086" s="79"/>
      <c r="BM7086" s="94"/>
      <c r="BO7086" s="97"/>
      <c r="BQ7086" s="40"/>
      <c r="BR7086" s="94"/>
      <c r="BS7086" s="94"/>
      <c r="BT7086" s="94"/>
      <c r="BU7086" s="40"/>
      <c r="BV7086" s="82"/>
      <c r="BW7086" s="94"/>
      <c r="BX7086" s="48"/>
      <c r="BY7086" s="97"/>
      <c r="BZ7086" s="48"/>
      <c r="CA7086" s="40"/>
      <c r="CB7086" s="94"/>
      <c r="CC7086" s="94"/>
      <c r="CD7086" s="94"/>
      <c r="CE7086" s="40"/>
      <c r="CF7086" s="73"/>
      <c r="CG7086" s="41"/>
      <c r="CH7086" s="41"/>
      <c r="CI7086" s="41"/>
      <c r="CJ7086" s="41"/>
      <c r="CK7086" s="41"/>
      <c r="CL7086" s="68"/>
      <c r="CM7086" s="41"/>
      <c r="CN7086" s="41"/>
      <c r="CO7086" s="39"/>
      <c r="CP7086" s="78"/>
    </row>
    <row r="7087" spans="1:94" s="38" customFormat="1" x14ac:dyDescent="0.25">
      <c r="A7087" s="38">
        <v>7084</v>
      </c>
      <c r="F7087" s="39"/>
      <c r="Q7087" s="39"/>
      <c r="R7087" s="40"/>
      <c r="S7087" s="40"/>
      <c r="T7087" s="39"/>
      <c r="AG7087" s="110"/>
      <c r="AH7087" s="94"/>
      <c r="AJ7087" s="97"/>
      <c r="AL7087" s="39"/>
      <c r="AP7087" s="39"/>
      <c r="AQ7087" s="77"/>
      <c r="AR7087" s="78"/>
      <c r="BB7087" s="79"/>
      <c r="BC7087" s="94"/>
      <c r="BE7087" s="97"/>
      <c r="BF7087" s="98"/>
      <c r="BG7087" s="40"/>
      <c r="BK7087" s="40"/>
      <c r="BL7087" s="79"/>
      <c r="BM7087" s="94"/>
      <c r="BO7087" s="97"/>
      <c r="BQ7087" s="40"/>
      <c r="BR7087" s="94"/>
      <c r="BS7087" s="94"/>
      <c r="BT7087" s="94"/>
      <c r="BU7087" s="40"/>
      <c r="BV7087" s="82"/>
      <c r="BW7087" s="94"/>
      <c r="BX7087" s="48"/>
      <c r="BY7087" s="97"/>
      <c r="BZ7087" s="48"/>
      <c r="CA7087" s="40"/>
      <c r="CB7087" s="94"/>
      <c r="CC7087" s="94"/>
      <c r="CD7087" s="94"/>
      <c r="CE7087" s="40"/>
      <c r="CF7087" s="73"/>
      <c r="CG7087" s="41"/>
      <c r="CH7087" s="41"/>
      <c r="CI7087" s="41"/>
      <c r="CJ7087" s="41"/>
      <c r="CK7087" s="41"/>
      <c r="CL7087" s="68"/>
      <c r="CM7087" s="41"/>
      <c r="CN7087" s="41"/>
      <c r="CO7087" s="39"/>
      <c r="CP7087" s="78"/>
    </row>
    <row r="7088" spans="1:94" s="38" customFormat="1" x14ac:dyDescent="0.25">
      <c r="A7088" s="38">
        <v>7085</v>
      </c>
      <c r="F7088" s="39"/>
      <c r="Q7088" s="39"/>
      <c r="R7088" s="40"/>
      <c r="S7088" s="40"/>
      <c r="T7088" s="39"/>
      <c r="AG7088" s="110"/>
      <c r="AH7088" s="94"/>
      <c r="AJ7088" s="97"/>
      <c r="AL7088" s="39"/>
      <c r="AP7088" s="39"/>
      <c r="AQ7088" s="77"/>
      <c r="AR7088" s="78"/>
      <c r="BB7088" s="79"/>
      <c r="BC7088" s="94"/>
      <c r="BE7088" s="97"/>
      <c r="BF7088" s="98"/>
      <c r="BG7088" s="40"/>
      <c r="BK7088" s="40"/>
      <c r="BL7088" s="79"/>
      <c r="BM7088" s="94"/>
      <c r="BO7088" s="97"/>
      <c r="BQ7088" s="40"/>
      <c r="BR7088" s="94"/>
      <c r="BS7088" s="94"/>
      <c r="BT7088" s="94"/>
      <c r="BU7088" s="40"/>
      <c r="BV7088" s="82"/>
      <c r="BW7088" s="94"/>
      <c r="BX7088" s="48"/>
      <c r="BY7088" s="97"/>
      <c r="BZ7088" s="48"/>
      <c r="CA7088" s="40"/>
      <c r="CB7088" s="94"/>
      <c r="CC7088" s="94"/>
      <c r="CD7088" s="94"/>
      <c r="CE7088" s="40"/>
      <c r="CF7088" s="73"/>
      <c r="CG7088" s="41"/>
      <c r="CH7088" s="41"/>
      <c r="CI7088" s="41"/>
      <c r="CJ7088" s="41"/>
      <c r="CK7088" s="41"/>
      <c r="CL7088" s="68"/>
      <c r="CM7088" s="41"/>
      <c r="CN7088" s="41"/>
      <c r="CO7088" s="39"/>
      <c r="CP7088" s="78"/>
    </row>
    <row r="7089" spans="1:94" s="38" customFormat="1" x14ac:dyDescent="0.25">
      <c r="A7089" s="38">
        <v>7086</v>
      </c>
      <c r="F7089" s="39"/>
      <c r="Q7089" s="39"/>
      <c r="R7089" s="40"/>
      <c r="S7089" s="40"/>
      <c r="T7089" s="39"/>
      <c r="AG7089" s="110"/>
      <c r="AH7089" s="94"/>
      <c r="AJ7089" s="97"/>
      <c r="AL7089" s="39"/>
      <c r="AP7089" s="39"/>
      <c r="AQ7089" s="77"/>
      <c r="AR7089" s="78"/>
      <c r="BB7089" s="79"/>
      <c r="BC7089" s="94"/>
      <c r="BE7089" s="97"/>
      <c r="BF7089" s="98"/>
      <c r="BG7089" s="40"/>
      <c r="BK7089" s="40"/>
      <c r="BL7089" s="79"/>
      <c r="BM7089" s="94"/>
      <c r="BO7089" s="97"/>
      <c r="BQ7089" s="40"/>
      <c r="BR7089" s="94"/>
      <c r="BS7089" s="94"/>
      <c r="BT7089" s="94"/>
      <c r="BU7089" s="40"/>
      <c r="BV7089" s="82"/>
      <c r="BW7089" s="94"/>
      <c r="BX7089" s="48"/>
      <c r="BY7089" s="97"/>
      <c r="BZ7089" s="48"/>
      <c r="CA7089" s="40"/>
      <c r="CB7089" s="94"/>
      <c r="CC7089" s="94"/>
      <c r="CD7089" s="94"/>
      <c r="CE7089" s="40"/>
      <c r="CF7089" s="73"/>
      <c r="CG7089" s="41"/>
      <c r="CH7089" s="41"/>
      <c r="CI7089" s="41"/>
      <c r="CJ7089" s="41"/>
      <c r="CK7089" s="41"/>
      <c r="CL7089" s="68"/>
      <c r="CM7089" s="41"/>
      <c r="CN7089" s="41"/>
      <c r="CO7089" s="39"/>
      <c r="CP7089" s="78"/>
    </row>
    <row r="7090" spans="1:94" s="38" customFormat="1" x14ac:dyDescent="0.25">
      <c r="A7090" s="38">
        <v>7087</v>
      </c>
      <c r="F7090" s="39"/>
      <c r="Q7090" s="39"/>
      <c r="R7090" s="40"/>
      <c r="S7090" s="40"/>
      <c r="T7090" s="39"/>
      <c r="AG7090" s="110"/>
      <c r="AH7090" s="94"/>
      <c r="AJ7090" s="97"/>
      <c r="AL7090" s="39"/>
      <c r="AP7090" s="39"/>
      <c r="AQ7090" s="77"/>
      <c r="AR7090" s="78"/>
      <c r="BB7090" s="79"/>
      <c r="BC7090" s="94"/>
      <c r="BE7090" s="97"/>
      <c r="BF7090" s="98"/>
      <c r="BG7090" s="40"/>
      <c r="BK7090" s="40"/>
      <c r="BL7090" s="79"/>
      <c r="BM7090" s="94"/>
      <c r="BO7090" s="97"/>
      <c r="BQ7090" s="40"/>
      <c r="BR7090" s="94"/>
      <c r="BS7090" s="94"/>
      <c r="BT7090" s="94"/>
      <c r="BU7090" s="40"/>
      <c r="BV7090" s="82"/>
      <c r="BW7090" s="94"/>
      <c r="BX7090" s="48"/>
      <c r="BY7090" s="97"/>
      <c r="BZ7090" s="48"/>
      <c r="CA7090" s="40"/>
      <c r="CB7090" s="94"/>
      <c r="CC7090" s="94"/>
      <c r="CD7090" s="94"/>
      <c r="CE7090" s="40"/>
      <c r="CF7090" s="73"/>
      <c r="CG7090" s="41"/>
      <c r="CH7090" s="41"/>
      <c r="CI7090" s="41"/>
      <c r="CJ7090" s="41"/>
      <c r="CK7090" s="41"/>
      <c r="CL7090" s="68"/>
      <c r="CM7090" s="41"/>
      <c r="CN7090" s="41"/>
      <c r="CO7090" s="39"/>
      <c r="CP7090" s="78"/>
    </row>
    <row r="7091" spans="1:94" s="38" customFormat="1" x14ac:dyDescent="0.25">
      <c r="A7091" s="38">
        <v>7088</v>
      </c>
      <c r="F7091" s="39"/>
      <c r="Q7091" s="39"/>
      <c r="R7091" s="40"/>
      <c r="S7091" s="40"/>
      <c r="T7091" s="39"/>
      <c r="AG7091" s="110"/>
      <c r="AH7091" s="94"/>
      <c r="AJ7091" s="97"/>
      <c r="AL7091" s="39"/>
      <c r="AP7091" s="39"/>
      <c r="AQ7091" s="77"/>
      <c r="AR7091" s="78"/>
      <c r="BB7091" s="79"/>
      <c r="BC7091" s="94"/>
      <c r="BE7091" s="97"/>
      <c r="BF7091" s="98"/>
      <c r="BG7091" s="40"/>
      <c r="BK7091" s="40"/>
      <c r="BL7091" s="79"/>
      <c r="BM7091" s="94"/>
      <c r="BO7091" s="97"/>
      <c r="BQ7091" s="40"/>
      <c r="BR7091" s="94"/>
      <c r="BS7091" s="94"/>
      <c r="BT7091" s="94"/>
      <c r="BU7091" s="40"/>
      <c r="BV7091" s="82"/>
      <c r="BW7091" s="94"/>
      <c r="BX7091" s="48"/>
      <c r="BY7091" s="97"/>
      <c r="BZ7091" s="48"/>
      <c r="CA7091" s="40"/>
      <c r="CB7091" s="94"/>
      <c r="CC7091" s="94"/>
      <c r="CD7091" s="94"/>
      <c r="CE7091" s="40"/>
      <c r="CF7091" s="73"/>
      <c r="CG7091" s="41"/>
      <c r="CH7091" s="41"/>
      <c r="CI7091" s="41"/>
      <c r="CJ7091" s="41"/>
      <c r="CK7091" s="41"/>
      <c r="CL7091" s="68"/>
      <c r="CM7091" s="41"/>
      <c r="CN7091" s="41"/>
      <c r="CO7091" s="39"/>
      <c r="CP7091" s="78"/>
    </row>
    <row r="7092" spans="1:94" s="38" customFormat="1" x14ac:dyDescent="0.25">
      <c r="A7092" s="38">
        <v>7089</v>
      </c>
      <c r="F7092" s="39"/>
      <c r="Q7092" s="39"/>
      <c r="R7092" s="40"/>
      <c r="S7092" s="40"/>
      <c r="T7092" s="39"/>
      <c r="AG7092" s="110"/>
      <c r="AH7092" s="94"/>
      <c r="AJ7092" s="97"/>
      <c r="AL7092" s="39"/>
      <c r="AP7092" s="39"/>
      <c r="AQ7092" s="77"/>
      <c r="AR7092" s="78"/>
      <c r="BB7092" s="79"/>
      <c r="BC7092" s="94"/>
      <c r="BE7092" s="97"/>
      <c r="BF7092" s="98"/>
      <c r="BG7092" s="40"/>
      <c r="BK7092" s="40"/>
      <c r="BL7092" s="79"/>
      <c r="BM7092" s="94"/>
      <c r="BO7092" s="97"/>
      <c r="BQ7092" s="40"/>
      <c r="BR7092" s="94"/>
      <c r="BS7092" s="94"/>
      <c r="BT7092" s="94"/>
      <c r="BU7092" s="40"/>
      <c r="BV7092" s="82"/>
      <c r="BW7092" s="94"/>
      <c r="BX7092" s="48"/>
      <c r="BY7092" s="97"/>
      <c r="BZ7092" s="48"/>
      <c r="CA7092" s="40"/>
      <c r="CB7092" s="94"/>
      <c r="CC7092" s="94"/>
      <c r="CD7092" s="94"/>
      <c r="CE7092" s="40"/>
      <c r="CF7092" s="73"/>
      <c r="CG7092" s="41"/>
      <c r="CH7092" s="41"/>
      <c r="CI7092" s="41"/>
      <c r="CJ7092" s="41"/>
      <c r="CK7092" s="41"/>
      <c r="CL7092" s="68"/>
      <c r="CM7092" s="41"/>
      <c r="CN7092" s="41"/>
      <c r="CO7092" s="39"/>
      <c r="CP7092" s="78"/>
    </row>
    <row r="7093" spans="1:94" s="38" customFormat="1" x14ac:dyDescent="0.25">
      <c r="A7093" s="38">
        <v>7090</v>
      </c>
      <c r="F7093" s="39"/>
      <c r="Q7093" s="39"/>
      <c r="R7093" s="40"/>
      <c r="S7093" s="40"/>
      <c r="T7093" s="39"/>
      <c r="AG7093" s="110"/>
      <c r="AH7093" s="94"/>
      <c r="AJ7093" s="97"/>
      <c r="AL7093" s="39"/>
      <c r="AP7093" s="39"/>
      <c r="AQ7093" s="77"/>
      <c r="AR7093" s="78"/>
      <c r="BB7093" s="79"/>
      <c r="BC7093" s="94"/>
      <c r="BE7093" s="97"/>
      <c r="BF7093" s="98"/>
      <c r="BG7093" s="40"/>
      <c r="BK7093" s="40"/>
      <c r="BL7093" s="79"/>
      <c r="BM7093" s="94"/>
      <c r="BO7093" s="97"/>
      <c r="BQ7093" s="40"/>
      <c r="BR7093" s="94"/>
      <c r="BS7093" s="94"/>
      <c r="BT7093" s="94"/>
      <c r="BU7093" s="40"/>
      <c r="BV7093" s="82"/>
      <c r="BW7093" s="94"/>
      <c r="BX7093" s="48"/>
      <c r="BY7093" s="97"/>
      <c r="BZ7093" s="48"/>
      <c r="CA7093" s="40"/>
      <c r="CB7093" s="94"/>
      <c r="CC7093" s="94"/>
      <c r="CD7093" s="94"/>
      <c r="CE7093" s="40"/>
      <c r="CF7093" s="73"/>
      <c r="CG7093" s="41"/>
      <c r="CH7093" s="41"/>
      <c r="CI7093" s="41"/>
      <c r="CJ7093" s="41"/>
      <c r="CK7093" s="41"/>
      <c r="CL7093" s="68"/>
      <c r="CM7093" s="41"/>
      <c r="CN7093" s="41"/>
      <c r="CO7093" s="39"/>
      <c r="CP7093" s="78"/>
    </row>
    <row r="7094" spans="1:94" s="38" customFormat="1" x14ac:dyDescent="0.25">
      <c r="A7094" s="38">
        <v>7091</v>
      </c>
      <c r="F7094" s="39"/>
      <c r="Q7094" s="39"/>
      <c r="R7094" s="40"/>
      <c r="S7094" s="40"/>
      <c r="T7094" s="39"/>
      <c r="AG7094" s="110"/>
      <c r="AH7094" s="94"/>
      <c r="AJ7094" s="97"/>
      <c r="AL7094" s="39"/>
      <c r="AP7094" s="39"/>
      <c r="AQ7094" s="77"/>
      <c r="AR7094" s="78"/>
      <c r="BB7094" s="79"/>
      <c r="BC7094" s="94"/>
      <c r="BE7094" s="97"/>
      <c r="BF7094" s="98"/>
      <c r="BG7094" s="40"/>
      <c r="BK7094" s="40"/>
      <c r="BL7094" s="79"/>
      <c r="BM7094" s="94"/>
      <c r="BO7094" s="97"/>
      <c r="BQ7094" s="40"/>
      <c r="BR7094" s="94"/>
      <c r="BS7094" s="94"/>
      <c r="BT7094" s="94"/>
      <c r="BU7094" s="40"/>
      <c r="BV7094" s="82"/>
      <c r="BW7094" s="94"/>
      <c r="BX7094" s="48"/>
      <c r="BY7094" s="97"/>
      <c r="BZ7094" s="48"/>
      <c r="CA7094" s="40"/>
      <c r="CB7094" s="94"/>
      <c r="CC7094" s="94"/>
      <c r="CD7094" s="94"/>
      <c r="CE7094" s="40"/>
      <c r="CF7094" s="73"/>
      <c r="CG7094" s="41"/>
      <c r="CH7094" s="41"/>
      <c r="CI7094" s="41"/>
      <c r="CJ7094" s="41"/>
      <c r="CK7094" s="41"/>
      <c r="CL7094" s="68"/>
      <c r="CM7094" s="41"/>
      <c r="CN7094" s="41"/>
      <c r="CO7094" s="39"/>
      <c r="CP7094" s="78"/>
    </row>
    <row r="7095" spans="1:94" s="38" customFormat="1" x14ac:dyDescent="0.25">
      <c r="A7095" s="38">
        <v>7092</v>
      </c>
      <c r="F7095" s="39"/>
      <c r="Q7095" s="39"/>
      <c r="R7095" s="40"/>
      <c r="S7095" s="40"/>
      <c r="T7095" s="39"/>
      <c r="AG7095" s="110"/>
      <c r="AH7095" s="94"/>
      <c r="AJ7095" s="97"/>
      <c r="AL7095" s="39"/>
      <c r="AP7095" s="39"/>
      <c r="AQ7095" s="77"/>
      <c r="AR7095" s="78"/>
      <c r="BB7095" s="79"/>
      <c r="BC7095" s="94"/>
      <c r="BE7095" s="97"/>
      <c r="BF7095" s="98"/>
      <c r="BG7095" s="40"/>
      <c r="BK7095" s="40"/>
      <c r="BL7095" s="79"/>
      <c r="BM7095" s="94"/>
      <c r="BO7095" s="97"/>
      <c r="BQ7095" s="40"/>
      <c r="BR7095" s="94"/>
      <c r="BS7095" s="94"/>
      <c r="BT7095" s="94"/>
      <c r="BU7095" s="40"/>
      <c r="BV7095" s="82"/>
      <c r="BW7095" s="94"/>
      <c r="BX7095" s="48"/>
      <c r="BY7095" s="97"/>
      <c r="BZ7095" s="48"/>
      <c r="CA7095" s="40"/>
      <c r="CB7095" s="94"/>
      <c r="CC7095" s="94"/>
      <c r="CD7095" s="94"/>
      <c r="CE7095" s="40"/>
      <c r="CF7095" s="73"/>
      <c r="CG7095" s="41"/>
      <c r="CH7095" s="41"/>
      <c r="CI7095" s="41"/>
      <c r="CJ7095" s="41"/>
      <c r="CK7095" s="41"/>
      <c r="CL7095" s="68"/>
      <c r="CM7095" s="41"/>
      <c r="CN7095" s="41"/>
      <c r="CO7095" s="39"/>
      <c r="CP7095" s="78"/>
    </row>
    <row r="7096" spans="1:94" s="38" customFormat="1" x14ac:dyDescent="0.25">
      <c r="A7096" s="38">
        <v>7093</v>
      </c>
      <c r="F7096" s="39"/>
      <c r="Q7096" s="39"/>
      <c r="R7096" s="40"/>
      <c r="S7096" s="40"/>
      <c r="T7096" s="39"/>
      <c r="AG7096" s="110"/>
      <c r="AH7096" s="94"/>
      <c r="AJ7096" s="97"/>
      <c r="AL7096" s="39"/>
      <c r="AP7096" s="39"/>
      <c r="AQ7096" s="77"/>
      <c r="AR7096" s="78"/>
      <c r="BB7096" s="79"/>
      <c r="BC7096" s="94"/>
      <c r="BE7096" s="97"/>
      <c r="BF7096" s="98"/>
      <c r="BG7096" s="40"/>
      <c r="BK7096" s="40"/>
      <c r="BL7096" s="79"/>
      <c r="BM7096" s="94"/>
      <c r="BO7096" s="97"/>
      <c r="BQ7096" s="40"/>
      <c r="BR7096" s="94"/>
      <c r="BS7096" s="94"/>
      <c r="BT7096" s="94"/>
      <c r="BU7096" s="40"/>
      <c r="BV7096" s="82"/>
      <c r="BW7096" s="94"/>
      <c r="BX7096" s="48"/>
      <c r="BY7096" s="97"/>
      <c r="BZ7096" s="48"/>
      <c r="CA7096" s="40"/>
      <c r="CB7096" s="94"/>
      <c r="CC7096" s="94"/>
      <c r="CD7096" s="94"/>
      <c r="CE7096" s="40"/>
      <c r="CF7096" s="73"/>
      <c r="CG7096" s="41"/>
      <c r="CH7096" s="41"/>
      <c r="CI7096" s="41"/>
      <c r="CJ7096" s="41"/>
      <c r="CK7096" s="41"/>
      <c r="CL7096" s="68"/>
      <c r="CM7096" s="41"/>
      <c r="CN7096" s="41"/>
      <c r="CO7096" s="39"/>
      <c r="CP7096" s="78"/>
    </row>
    <row r="7097" spans="1:94" s="38" customFormat="1" x14ac:dyDescent="0.25">
      <c r="A7097" s="38">
        <v>7094</v>
      </c>
      <c r="F7097" s="39"/>
      <c r="Q7097" s="39"/>
      <c r="R7097" s="40"/>
      <c r="S7097" s="40"/>
      <c r="T7097" s="39"/>
      <c r="AG7097" s="110"/>
      <c r="AH7097" s="94"/>
      <c r="AJ7097" s="97"/>
      <c r="AL7097" s="39"/>
      <c r="AP7097" s="39"/>
      <c r="AQ7097" s="77"/>
      <c r="AR7097" s="78"/>
      <c r="BB7097" s="79"/>
      <c r="BC7097" s="94"/>
      <c r="BE7097" s="97"/>
      <c r="BF7097" s="98"/>
      <c r="BG7097" s="40"/>
      <c r="BK7097" s="40"/>
      <c r="BL7097" s="79"/>
      <c r="BM7097" s="94"/>
      <c r="BO7097" s="97"/>
      <c r="BQ7097" s="40"/>
      <c r="BR7097" s="94"/>
      <c r="BS7097" s="94"/>
      <c r="BT7097" s="94"/>
      <c r="BU7097" s="40"/>
      <c r="BV7097" s="82"/>
      <c r="BW7097" s="94"/>
      <c r="BX7097" s="48"/>
      <c r="BY7097" s="97"/>
      <c r="BZ7097" s="48"/>
      <c r="CA7097" s="40"/>
      <c r="CB7097" s="94"/>
      <c r="CC7097" s="94"/>
      <c r="CD7097" s="94"/>
      <c r="CE7097" s="40"/>
      <c r="CF7097" s="73"/>
      <c r="CG7097" s="41"/>
      <c r="CH7097" s="41"/>
      <c r="CI7097" s="41"/>
      <c r="CJ7097" s="41"/>
      <c r="CK7097" s="41"/>
      <c r="CL7097" s="68"/>
      <c r="CM7097" s="41"/>
      <c r="CN7097" s="41"/>
      <c r="CO7097" s="39"/>
      <c r="CP7097" s="78"/>
    </row>
    <row r="7098" spans="1:94" s="38" customFormat="1" x14ac:dyDescent="0.25">
      <c r="A7098" s="38">
        <v>7095</v>
      </c>
      <c r="F7098" s="39"/>
      <c r="Q7098" s="39"/>
      <c r="R7098" s="40"/>
      <c r="S7098" s="40"/>
      <c r="T7098" s="39"/>
      <c r="AG7098" s="110"/>
      <c r="AH7098" s="94"/>
      <c r="AJ7098" s="97"/>
      <c r="AL7098" s="39"/>
      <c r="AP7098" s="39"/>
      <c r="AQ7098" s="77"/>
      <c r="AR7098" s="78"/>
      <c r="BB7098" s="79"/>
      <c r="BC7098" s="94"/>
      <c r="BE7098" s="97"/>
      <c r="BF7098" s="98"/>
      <c r="BG7098" s="40"/>
      <c r="BK7098" s="40"/>
      <c r="BL7098" s="79"/>
      <c r="BM7098" s="94"/>
      <c r="BO7098" s="97"/>
      <c r="BQ7098" s="40"/>
      <c r="BR7098" s="94"/>
      <c r="BS7098" s="94"/>
      <c r="BT7098" s="94"/>
      <c r="BU7098" s="40"/>
      <c r="BV7098" s="82"/>
      <c r="BW7098" s="94"/>
      <c r="BX7098" s="48"/>
      <c r="BY7098" s="97"/>
      <c r="BZ7098" s="48"/>
      <c r="CA7098" s="40"/>
      <c r="CB7098" s="94"/>
      <c r="CC7098" s="94"/>
      <c r="CD7098" s="94"/>
      <c r="CE7098" s="40"/>
      <c r="CF7098" s="73"/>
      <c r="CG7098" s="41"/>
      <c r="CH7098" s="41"/>
      <c r="CI7098" s="41"/>
      <c r="CJ7098" s="41"/>
      <c r="CK7098" s="41"/>
      <c r="CL7098" s="68"/>
      <c r="CM7098" s="41"/>
      <c r="CN7098" s="41"/>
      <c r="CO7098" s="39"/>
      <c r="CP7098" s="78"/>
    </row>
    <row r="7099" spans="1:94" s="38" customFormat="1" x14ac:dyDescent="0.25">
      <c r="A7099" s="38">
        <v>7096</v>
      </c>
      <c r="F7099" s="39"/>
      <c r="Q7099" s="39"/>
      <c r="R7099" s="40"/>
      <c r="S7099" s="40"/>
      <c r="T7099" s="39"/>
      <c r="AG7099" s="110"/>
      <c r="AH7099" s="94"/>
      <c r="AJ7099" s="97"/>
      <c r="AL7099" s="39"/>
      <c r="AP7099" s="39"/>
      <c r="AQ7099" s="77"/>
      <c r="AR7099" s="78"/>
      <c r="BB7099" s="79"/>
      <c r="BC7099" s="94"/>
      <c r="BE7099" s="97"/>
      <c r="BF7099" s="98"/>
      <c r="BG7099" s="40"/>
      <c r="BK7099" s="40"/>
      <c r="BL7099" s="79"/>
      <c r="BM7099" s="94"/>
      <c r="BO7099" s="97"/>
      <c r="BQ7099" s="40"/>
      <c r="BR7099" s="94"/>
      <c r="BS7099" s="94"/>
      <c r="BT7099" s="94"/>
      <c r="BU7099" s="40"/>
      <c r="BV7099" s="82"/>
      <c r="BW7099" s="94"/>
      <c r="BX7099" s="48"/>
      <c r="BY7099" s="97"/>
      <c r="BZ7099" s="48"/>
      <c r="CA7099" s="40"/>
      <c r="CB7099" s="94"/>
      <c r="CC7099" s="94"/>
      <c r="CD7099" s="94"/>
      <c r="CE7099" s="40"/>
      <c r="CF7099" s="73"/>
      <c r="CG7099" s="41"/>
      <c r="CH7099" s="41"/>
      <c r="CI7099" s="41"/>
      <c r="CJ7099" s="41"/>
      <c r="CK7099" s="41"/>
      <c r="CL7099" s="68"/>
      <c r="CM7099" s="41"/>
      <c r="CN7099" s="41"/>
      <c r="CO7099" s="39"/>
      <c r="CP7099" s="78"/>
    </row>
    <row r="7100" spans="1:94" s="38" customFormat="1" x14ac:dyDescent="0.25">
      <c r="A7100" s="38">
        <v>7097</v>
      </c>
      <c r="F7100" s="39"/>
      <c r="Q7100" s="39"/>
      <c r="R7100" s="40"/>
      <c r="S7100" s="40"/>
      <c r="T7100" s="39"/>
      <c r="AG7100" s="110"/>
      <c r="AH7100" s="94"/>
      <c r="AJ7100" s="97"/>
      <c r="AL7100" s="39"/>
      <c r="AP7100" s="39"/>
      <c r="AQ7100" s="77"/>
      <c r="AR7100" s="78"/>
      <c r="BB7100" s="79"/>
      <c r="BC7100" s="94"/>
      <c r="BE7100" s="97"/>
      <c r="BF7100" s="98"/>
      <c r="BG7100" s="40"/>
      <c r="BK7100" s="40"/>
      <c r="BL7100" s="79"/>
      <c r="BM7100" s="94"/>
      <c r="BO7100" s="97"/>
      <c r="BQ7100" s="40"/>
      <c r="BR7100" s="94"/>
      <c r="BS7100" s="94"/>
      <c r="BT7100" s="94"/>
      <c r="BU7100" s="40"/>
      <c r="BV7100" s="82"/>
      <c r="BW7100" s="94"/>
      <c r="BX7100" s="48"/>
      <c r="BY7100" s="97"/>
      <c r="BZ7100" s="48"/>
      <c r="CA7100" s="40"/>
      <c r="CB7100" s="94"/>
      <c r="CC7100" s="94"/>
      <c r="CD7100" s="94"/>
      <c r="CE7100" s="40"/>
      <c r="CF7100" s="73"/>
      <c r="CG7100" s="41"/>
      <c r="CH7100" s="41"/>
      <c r="CI7100" s="41"/>
      <c r="CJ7100" s="41"/>
      <c r="CK7100" s="41"/>
      <c r="CL7100" s="68"/>
      <c r="CM7100" s="41"/>
      <c r="CN7100" s="41"/>
      <c r="CO7100" s="39"/>
      <c r="CP7100" s="78"/>
    </row>
    <row r="7101" spans="1:94" s="38" customFormat="1" x14ac:dyDescent="0.25">
      <c r="A7101" s="38">
        <v>7098</v>
      </c>
      <c r="F7101" s="39"/>
      <c r="Q7101" s="39"/>
      <c r="R7101" s="40"/>
      <c r="S7101" s="40"/>
      <c r="T7101" s="39"/>
      <c r="AG7101" s="110"/>
      <c r="AH7101" s="94"/>
      <c r="AJ7101" s="97"/>
      <c r="AL7101" s="39"/>
      <c r="AP7101" s="39"/>
      <c r="AQ7101" s="77"/>
      <c r="AR7101" s="78"/>
      <c r="BB7101" s="79"/>
      <c r="BC7101" s="94"/>
      <c r="BE7101" s="97"/>
      <c r="BF7101" s="98"/>
      <c r="BG7101" s="40"/>
      <c r="BK7101" s="40"/>
      <c r="BL7101" s="79"/>
      <c r="BM7101" s="94"/>
      <c r="BO7101" s="97"/>
      <c r="BQ7101" s="40"/>
      <c r="BR7101" s="94"/>
      <c r="BS7101" s="94"/>
      <c r="BT7101" s="94"/>
      <c r="BU7101" s="40"/>
      <c r="BV7101" s="82"/>
      <c r="BW7101" s="94"/>
      <c r="BX7101" s="48"/>
      <c r="BY7101" s="97"/>
      <c r="BZ7101" s="48"/>
      <c r="CA7101" s="40"/>
      <c r="CB7101" s="94"/>
      <c r="CC7101" s="94"/>
      <c r="CD7101" s="94"/>
      <c r="CE7101" s="40"/>
      <c r="CF7101" s="73"/>
      <c r="CG7101" s="41"/>
      <c r="CH7101" s="41"/>
      <c r="CI7101" s="41"/>
      <c r="CJ7101" s="41"/>
      <c r="CK7101" s="41"/>
      <c r="CL7101" s="68"/>
      <c r="CM7101" s="41"/>
      <c r="CN7101" s="41"/>
      <c r="CO7101" s="39"/>
      <c r="CP7101" s="78"/>
    </row>
    <row r="7102" spans="1:94" s="38" customFormat="1" x14ac:dyDescent="0.25">
      <c r="A7102" s="38">
        <v>7099</v>
      </c>
      <c r="F7102" s="39"/>
      <c r="Q7102" s="39"/>
      <c r="R7102" s="40"/>
      <c r="S7102" s="40"/>
      <c r="T7102" s="39"/>
      <c r="AG7102" s="110"/>
      <c r="AH7102" s="94"/>
      <c r="AJ7102" s="97"/>
      <c r="AL7102" s="39"/>
      <c r="AP7102" s="39"/>
      <c r="AQ7102" s="77"/>
      <c r="AR7102" s="78"/>
      <c r="BB7102" s="79"/>
      <c r="BC7102" s="94"/>
      <c r="BE7102" s="97"/>
      <c r="BF7102" s="98"/>
      <c r="BG7102" s="40"/>
      <c r="BK7102" s="40"/>
      <c r="BL7102" s="79"/>
      <c r="BM7102" s="94"/>
      <c r="BO7102" s="97"/>
      <c r="BQ7102" s="40"/>
      <c r="BR7102" s="94"/>
      <c r="BS7102" s="94"/>
      <c r="BT7102" s="94"/>
      <c r="BU7102" s="40"/>
      <c r="BV7102" s="82"/>
      <c r="BW7102" s="94"/>
      <c r="BX7102" s="48"/>
      <c r="BY7102" s="97"/>
      <c r="BZ7102" s="48"/>
      <c r="CA7102" s="40"/>
      <c r="CB7102" s="94"/>
      <c r="CC7102" s="94"/>
      <c r="CD7102" s="94"/>
      <c r="CE7102" s="40"/>
      <c r="CF7102" s="73"/>
      <c r="CG7102" s="41"/>
      <c r="CH7102" s="41"/>
      <c r="CI7102" s="41"/>
      <c r="CJ7102" s="41"/>
      <c r="CK7102" s="41"/>
      <c r="CL7102" s="68"/>
      <c r="CM7102" s="41"/>
      <c r="CN7102" s="41"/>
      <c r="CO7102" s="39"/>
      <c r="CP7102" s="78"/>
    </row>
    <row r="7103" spans="1:94" s="38" customFormat="1" x14ac:dyDescent="0.25">
      <c r="A7103" s="38">
        <v>7100</v>
      </c>
      <c r="F7103" s="39"/>
      <c r="Q7103" s="39"/>
      <c r="R7103" s="40"/>
      <c r="S7103" s="40"/>
      <c r="T7103" s="39"/>
      <c r="AG7103" s="110"/>
      <c r="AH7103" s="94"/>
      <c r="AJ7103" s="97"/>
      <c r="AL7103" s="39"/>
      <c r="AP7103" s="39"/>
      <c r="AQ7103" s="77"/>
      <c r="AR7103" s="78"/>
      <c r="BB7103" s="79"/>
      <c r="BC7103" s="94"/>
      <c r="BE7103" s="97"/>
      <c r="BF7103" s="98"/>
      <c r="BG7103" s="40"/>
      <c r="BK7103" s="40"/>
      <c r="BL7103" s="79"/>
      <c r="BM7103" s="94"/>
      <c r="BO7103" s="97"/>
      <c r="BQ7103" s="40"/>
      <c r="BR7103" s="94"/>
      <c r="BS7103" s="94"/>
      <c r="BT7103" s="94"/>
      <c r="BU7103" s="40"/>
      <c r="BV7103" s="82"/>
      <c r="BW7103" s="94"/>
      <c r="BX7103" s="48"/>
      <c r="BY7103" s="97"/>
      <c r="BZ7103" s="48"/>
      <c r="CA7103" s="40"/>
      <c r="CB7103" s="94"/>
      <c r="CC7103" s="94"/>
      <c r="CD7103" s="94"/>
      <c r="CE7103" s="40"/>
      <c r="CF7103" s="73"/>
      <c r="CG7103" s="41"/>
      <c r="CH7103" s="41"/>
      <c r="CI7103" s="41"/>
      <c r="CJ7103" s="41"/>
      <c r="CK7103" s="41"/>
      <c r="CL7103" s="68"/>
      <c r="CM7103" s="41"/>
      <c r="CN7103" s="41"/>
      <c r="CO7103" s="39"/>
      <c r="CP7103" s="78"/>
    </row>
    <row r="7104" spans="1:94" s="38" customFormat="1" x14ac:dyDescent="0.25">
      <c r="A7104" s="38">
        <v>7101</v>
      </c>
      <c r="F7104" s="39"/>
      <c r="Q7104" s="39"/>
      <c r="R7104" s="40"/>
      <c r="S7104" s="40"/>
      <c r="T7104" s="39"/>
      <c r="AG7104" s="110"/>
      <c r="AH7104" s="94"/>
      <c r="AJ7104" s="97"/>
      <c r="AL7104" s="39"/>
      <c r="AP7104" s="39"/>
      <c r="AQ7104" s="77"/>
      <c r="AR7104" s="78"/>
      <c r="BB7104" s="79"/>
      <c r="BC7104" s="94"/>
      <c r="BE7104" s="97"/>
      <c r="BF7104" s="98"/>
      <c r="BG7104" s="40"/>
      <c r="BK7104" s="40"/>
      <c r="BL7104" s="79"/>
      <c r="BM7104" s="94"/>
      <c r="BO7104" s="97"/>
      <c r="BQ7104" s="40"/>
      <c r="BR7104" s="94"/>
      <c r="BS7104" s="94"/>
      <c r="BT7104" s="94"/>
      <c r="BU7104" s="40"/>
      <c r="BV7104" s="82"/>
      <c r="BW7104" s="94"/>
      <c r="BX7104" s="48"/>
      <c r="BY7104" s="97"/>
      <c r="BZ7104" s="48"/>
      <c r="CA7104" s="40"/>
      <c r="CB7104" s="94"/>
      <c r="CC7104" s="94"/>
      <c r="CD7104" s="94"/>
      <c r="CE7104" s="40"/>
      <c r="CF7104" s="73"/>
      <c r="CG7104" s="41"/>
      <c r="CH7104" s="41"/>
      <c r="CI7104" s="41"/>
      <c r="CJ7104" s="41"/>
      <c r="CK7104" s="41"/>
      <c r="CL7104" s="68"/>
      <c r="CM7104" s="41"/>
      <c r="CN7104" s="41"/>
      <c r="CO7104" s="39"/>
      <c r="CP7104" s="78"/>
    </row>
    <row r="7105" spans="1:94" s="38" customFormat="1" x14ac:dyDescent="0.25">
      <c r="A7105" s="38">
        <v>7102</v>
      </c>
      <c r="F7105" s="39"/>
      <c r="Q7105" s="39"/>
      <c r="R7105" s="40"/>
      <c r="S7105" s="40"/>
      <c r="T7105" s="39"/>
      <c r="AG7105" s="110"/>
      <c r="AH7105" s="94"/>
      <c r="AJ7105" s="97"/>
      <c r="AL7105" s="39"/>
      <c r="AP7105" s="39"/>
      <c r="AQ7105" s="77"/>
      <c r="AR7105" s="78"/>
      <c r="BB7105" s="79"/>
      <c r="BC7105" s="94"/>
      <c r="BE7105" s="97"/>
      <c r="BF7105" s="98"/>
      <c r="BG7105" s="40"/>
      <c r="BK7105" s="40"/>
      <c r="BL7105" s="79"/>
      <c r="BM7105" s="94"/>
      <c r="BO7105" s="97"/>
      <c r="BQ7105" s="40"/>
      <c r="BR7105" s="94"/>
      <c r="BS7105" s="94"/>
      <c r="BT7105" s="94"/>
      <c r="BU7105" s="40"/>
      <c r="BV7105" s="82"/>
      <c r="BW7105" s="94"/>
      <c r="BX7105" s="48"/>
      <c r="BY7105" s="97"/>
      <c r="BZ7105" s="48"/>
      <c r="CA7105" s="40"/>
      <c r="CB7105" s="94"/>
      <c r="CC7105" s="94"/>
      <c r="CD7105" s="94"/>
      <c r="CE7105" s="40"/>
      <c r="CF7105" s="73"/>
      <c r="CG7105" s="41"/>
      <c r="CH7105" s="41"/>
      <c r="CI7105" s="41"/>
      <c r="CJ7105" s="41"/>
      <c r="CK7105" s="41"/>
      <c r="CL7105" s="68"/>
      <c r="CM7105" s="41"/>
      <c r="CN7105" s="41"/>
      <c r="CO7105" s="39"/>
      <c r="CP7105" s="78"/>
    </row>
    <row r="7106" spans="1:94" s="38" customFormat="1" x14ac:dyDescent="0.25">
      <c r="A7106" s="38">
        <v>7103</v>
      </c>
      <c r="F7106" s="39"/>
      <c r="Q7106" s="39"/>
      <c r="R7106" s="40"/>
      <c r="S7106" s="40"/>
      <c r="T7106" s="39"/>
      <c r="AG7106" s="110"/>
      <c r="AH7106" s="94"/>
      <c r="AJ7106" s="97"/>
      <c r="AL7106" s="39"/>
      <c r="AP7106" s="39"/>
      <c r="AQ7106" s="77"/>
      <c r="AR7106" s="78"/>
      <c r="BB7106" s="79"/>
      <c r="BC7106" s="94"/>
      <c r="BE7106" s="97"/>
      <c r="BF7106" s="98"/>
      <c r="BG7106" s="40"/>
      <c r="BK7106" s="40"/>
      <c r="BL7106" s="79"/>
      <c r="BM7106" s="94"/>
      <c r="BO7106" s="97"/>
      <c r="BQ7106" s="40"/>
      <c r="BR7106" s="94"/>
      <c r="BS7106" s="94"/>
      <c r="BT7106" s="94"/>
      <c r="BU7106" s="40"/>
      <c r="BV7106" s="82"/>
      <c r="BW7106" s="94"/>
      <c r="BX7106" s="48"/>
      <c r="BY7106" s="97"/>
      <c r="BZ7106" s="48"/>
      <c r="CA7106" s="40"/>
      <c r="CB7106" s="94"/>
      <c r="CC7106" s="94"/>
      <c r="CD7106" s="94"/>
      <c r="CE7106" s="40"/>
      <c r="CF7106" s="73"/>
      <c r="CG7106" s="41"/>
      <c r="CH7106" s="41"/>
      <c r="CI7106" s="41"/>
      <c r="CJ7106" s="41"/>
      <c r="CK7106" s="41"/>
      <c r="CL7106" s="68"/>
      <c r="CM7106" s="41"/>
      <c r="CN7106" s="41"/>
      <c r="CO7106" s="39"/>
      <c r="CP7106" s="78"/>
    </row>
    <row r="7107" spans="1:94" s="38" customFormat="1" x14ac:dyDescent="0.25">
      <c r="A7107" s="38">
        <v>7104</v>
      </c>
      <c r="F7107" s="39"/>
      <c r="Q7107" s="39"/>
      <c r="R7107" s="40"/>
      <c r="S7107" s="40"/>
      <c r="T7107" s="39"/>
      <c r="AG7107" s="110"/>
      <c r="AH7107" s="94"/>
      <c r="AJ7107" s="97"/>
      <c r="AL7107" s="39"/>
      <c r="AP7107" s="39"/>
      <c r="AQ7107" s="77"/>
      <c r="AR7107" s="78"/>
      <c r="BB7107" s="79"/>
      <c r="BC7107" s="94"/>
      <c r="BE7107" s="97"/>
      <c r="BF7107" s="98"/>
      <c r="BG7107" s="40"/>
      <c r="BK7107" s="40"/>
      <c r="BL7107" s="79"/>
      <c r="BM7107" s="94"/>
      <c r="BO7107" s="97"/>
      <c r="BQ7107" s="40"/>
      <c r="BR7107" s="94"/>
      <c r="BS7107" s="94"/>
      <c r="BT7107" s="94"/>
      <c r="BU7107" s="40"/>
      <c r="BV7107" s="82"/>
      <c r="BW7107" s="94"/>
      <c r="BX7107" s="48"/>
      <c r="BY7107" s="97"/>
      <c r="BZ7107" s="48"/>
      <c r="CA7107" s="40"/>
      <c r="CB7107" s="94"/>
      <c r="CC7107" s="94"/>
      <c r="CD7107" s="94"/>
      <c r="CE7107" s="40"/>
      <c r="CF7107" s="73"/>
      <c r="CG7107" s="41"/>
      <c r="CH7107" s="41"/>
      <c r="CI7107" s="41"/>
      <c r="CJ7107" s="41"/>
      <c r="CK7107" s="41"/>
      <c r="CL7107" s="68"/>
      <c r="CM7107" s="41"/>
      <c r="CN7107" s="41"/>
      <c r="CO7107" s="39"/>
      <c r="CP7107" s="78"/>
    </row>
    <row r="7108" spans="1:94" s="38" customFormat="1" x14ac:dyDescent="0.25">
      <c r="A7108" s="38">
        <v>7105</v>
      </c>
      <c r="F7108" s="39"/>
      <c r="Q7108" s="39"/>
      <c r="R7108" s="40"/>
      <c r="S7108" s="40"/>
      <c r="T7108" s="39"/>
      <c r="AG7108" s="110"/>
      <c r="AH7108" s="94"/>
      <c r="AJ7108" s="97"/>
      <c r="AL7108" s="39"/>
      <c r="AP7108" s="39"/>
      <c r="AQ7108" s="77"/>
      <c r="AR7108" s="78"/>
      <c r="BB7108" s="79"/>
      <c r="BC7108" s="94"/>
      <c r="BE7108" s="97"/>
      <c r="BF7108" s="98"/>
      <c r="BG7108" s="40"/>
      <c r="BK7108" s="40"/>
      <c r="BL7108" s="79"/>
      <c r="BM7108" s="94"/>
      <c r="BO7108" s="97"/>
      <c r="BQ7108" s="40"/>
      <c r="BR7108" s="94"/>
      <c r="BS7108" s="94"/>
      <c r="BT7108" s="94"/>
      <c r="BU7108" s="40"/>
      <c r="BV7108" s="82"/>
      <c r="BW7108" s="94"/>
      <c r="BX7108" s="48"/>
      <c r="BY7108" s="97"/>
      <c r="BZ7108" s="48"/>
      <c r="CA7108" s="40"/>
      <c r="CB7108" s="94"/>
      <c r="CC7108" s="94"/>
      <c r="CD7108" s="94"/>
      <c r="CE7108" s="40"/>
      <c r="CF7108" s="73"/>
      <c r="CG7108" s="41"/>
      <c r="CH7108" s="41"/>
      <c r="CI7108" s="41"/>
      <c r="CJ7108" s="41"/>
      <c r="CK7108" s="41"/>
      <c r="CL7108" s="68"/>
      <c r="CM7108" s="41"/>
      <c r="CN7108" s="41"/>
      <c r="CO7108" s="39"/>
      <c r="CP7108" s="78"/>
    </row>
    <row r="7109" spans="1:94" s="38" customFormat="1" x14ac:dyDescent="0.25">
      <c r="A7109" s="38">
        <v>7106</v>
      </c>
      <c r="F7109" s="39"/>
      <c r="Q7109" s="39"/>
      <c r="R7109" s="40"/>
      <c r="S7109" s="40"/>
      <c r="T7109" s="39"/>
      <c r="AG7109" s="110"/>
      <c r="AH7109" s="94"/>
      <c r="AJ7109" s="97"/>
      <c r="AL7109" s="39"/>
      <c r="AP7109" s="39"/>
      <c r="AQ7109" s="77"/>
      <c r="AR7109" s="78"/>
      <c r="BB7109" s="79"/>
      <c r="BC7109" s="94"/>
      <c r="BE7109" s="97"/>
      <c r="BF7109" s="98"/>
      <c r="BG7109" s="40"/>
      <c r="BK7109" s="40"/>
      <c r="BL7109" s="79"/>
      <c r="BM7109" s="94"/>
      <c r="BO7109" s="97"/>
      <c r="BQ7109" s="40"/>
      <c r="BR7109" s="94"/>
      <c r="BS7109" s="94"/>
      <c r="BT7109" s="94"/>
      <c r="BU7109" s="40"/>
      <c r="BV7109" s="82"/>
      <c r="BW7109" s="94"/>
      <c r="BX7109" s="48"/>
      <c r="BY7109" s="97"/>
      <c r="BZ7109" s="48"/>
      <c r="CA7109" s="40"/>
      <c r="CB7109" s="94"/>
      <c r="CC7109" s="94"/>
      <c r="CD7109" s="94"/>
      <c r="CE7109" s="40"/>
      <c r="CF7109" s="73"/>
      <c r="CG7109" s="41"/>
      <c r="CH7109" s="41"/>
      <c r="CI7109" s="41"/>
      <c r="CJ7109" s="41"/>
      <c r="CK7109" s="41"/>
      <c r="CL7109" s="68"/>
      <c r="CM7109" s="41"/>
      <c r="CN7109" s="41"/>
      <c r="CO7109" s="39"/>
      <c r="CP7109" s="78"/>
    </row>
    <row r="7110" spans="1:94" s="38" customFormat="1" x14ac:dyDescent="0.25">
      <c r="A7110" s="38">
        <v>7107</v>
      </c>
      <c r="F7110" s="39"/>
      <c r="Q7110" s="39"/>
      <c r="R7110" s="40"/>
      <c r="S7110" s="40"/>
      <c r="T7110" s="39"/>
      <c r="AG7110" s="110"/>
      <c r="AH7110" s="94"/>
      <c r="AJ7110" s="97"/>
      <c r="AL7110" s="39"/>
      <c r="AP7110" s="39"/>
      <c r="AQ7110" s="77"/>
      <c r="AR7110" s="78"/>
      <c r="BB7110" s="79"/>
      <c r="BC7110" s="94"/>
      <c r="BE7110" s="97"/>
      <c r="BF7110" s="98"/>
      <c r="BG7110" s="40"/>
      <c r="BK7110" s="40"/>
      <c r="BL7110" s="79"/>
      <c r="BM7110" s="94"/>
      <c r="BO7110" s="97"/>
      <c r="BQ7110" s="40"/>
      <c r="BR7110" s="94"/>
      <c r="BS7110" s="94"/>
      <c r="BT7110" s="94"/>
      <c r="BU7110" s="40"/>
      <c r="BV7110" s="82"/>
      <c r="BW7110" s="94"/>
      <c r="BX7110" s="48"/>
      <c r="BY7110" s="97"/>
      <c r="BZ7110" s="48"/>
      <c r="CA7110" s="40"/>
      <c r="CB7110" s="94"/>
      <c r="CC7110" s="94"/>
      <c r="CD7110" s="94"/>
      <c r="CE7110" s="40"/>
      <c r="CF7110" s="73"/>
      <c r="CG7110" s="41"/>
      <c r="CH7110" s="41"/>
      <c r="CI7110" s="41"/>
      <c r="CJ7110" s="41"/>
      <c r="CK7110" s="41"/>
      <c r="CL7110" s="68"/>
      <c r="CM7110" s="41"/>
      <c r="CN7110" s="41"/>
      <c r="CO7110" s="39"/>
      <c r="CP7110" s="78"/>
    </row>
    <row r="7111" spans="1:94" s="38" customFormat="1" x14ac:dyDescent="0.25">
      <c r="A7111" s="38">
        <v>7108</v>
      </c>
      <c r="F7111" s="39"/>
      <c r="Q7111" s="39"/>
      <c r="R7111" s="40"/>
      <c r="S7111" s="40"/>
      <c r="T7111" s="39"/>
      <c r="AG7111" s="110"/>
      <c r="AH7111" s="94"/>
      <c r="AJ7111" s="97"/>
      <c r="AL7111" s="39"/>
      <c r="AP7111" s="39"/>
      <c r="AQ7111" s="77"/>
      <c r="AR7111" s="78"/>
      <c r="BB7111" s="79"/>
      <c r="BC7111" s="94"/>
      <c r="BE7111" s="97"/>
      <c r="BF7111" s="98"/>
      <c r="BG7111" s="40"/>
      <c r="BK7111" s="40"/>
      <c r="BL7111" s="79"/>
      <c r="BM7111" s="94"/>
      <c r="BO7111" s="97"/>
      <c r="BQ7111" s="40"/>
      <c r="BR7111" s="94"/>
      <c r="BS7111" s="94"/>
      <c r="BT7111" s="94"/>
      <c r="BU7111" s="40"/>
      <c r="BV7111" s="82"/>
      <c r="BW7111" s="94"/>
      <c r="BX7111" s="48"/>
      <c r="BY7111" s="97"/>
      <c r="BZ7111" s="48"/>
      <c r="CA7111" s="40"/>
      <c r="CB7111" s="94"/>
      <c r="CC7111" s="94"/>
      <c r="CD7111" s="94"/>
      <c r="CE7111" s="40"/>
      <c r="CF7111" s="73"/>
      <c r="CG7111" s="41"/>
      <c r="CH7111" s="41"/>
      <c r="CI7111" s="41"/>
      <c r="CJ7111" s="41"/>
      <c r="CK7111" s="41"/>
      <c r="CL7111" s="68"/>
      <c r="CM7111" s="41"/>
      <c r="CN7111" s="41"/>
      <c r="CO7111" s="39"/>
      <c r="CP7111" s="78"/>
    </row>
    <row r="7112" spans="1:94" s="38" customFormat="1" x14ac:dyDescent="0.25">
      <c r="A7112" s="38">
        <v>7109</v>
      </c>
      <c r="F7112" s="39"/>
      <c r="Q7112" s="39"/>
      <c r="R7112" s="40"/>
      <c r="S7112" s="40"/>
      <c r="T7112" s="39"/>
      <c r="AG7112" s="110"/>
      <c r="AH7112" s="94"/>
      <c r="AJ7112" s="97"/>
      <c r="AL7112" s="39"/>
      <c r="AP7112" s="39"/>
      <c r="AQ7112" s="77"/>
      <c r="AR7112" s="78"/>
      <c r="BB7112" s="79"/>
      <c r="BC7112" s="94"/>
      <c r="BE7112" s="97"/>
      <c r="BF7112" s="98"/>
      <c r="BG7112" s="40"/>
      <c r="BK7112" s="40"/>
      <c r="BL7112" s="79"/>
      <c r="BM7112" s="94"/>
      <c r="BO7112" s="97"/>
      <c r="BQ7112" s="40"/>
      <c r="BR7112" s="94"/>
      <c r="BS7112" s="94"/>
      <c r="BT7112" s="94"/>
      <c r="BU7112" s="40"/>
      <c r="BV7112" s="82"/>
      <c r="BW7112" s="94"/>
      <c r="BX7112" s="48"/>
      <c r="BY7112" s="97"/>
      <c r="BZ7112" s="48"/>
      <c r="CA7112" s="40"/>
      <c r="CB7112" s="94"/>
      <c r="CC7112" s="94"/>
      <c r="CD7112" s="94"/>
      <c r="CE7112" s="40"/>
      <c r="CF7112" s="73"/>
      <c r="CG7112" s="41"/>
      <c r="CH7112" s="41"/>
      <c r="CI7112" s="41"/>
      <c r="CJ7112" s="41"/>
      <c r="CK7112" s="41"/>
      <c r="CL7112" s="68"/>
      <c r="CM7112" s="41"/>
      <c r="CN7112" s="41"/>
      <c r="CO7112" s="39"/>
      <c r="CP7112" s="78"/>
    </row>
    <row r="7113" spans="1:94" s="38" customFormat="1" x14ac:dyDescent="0.25">
      <c r="A7113" s="38">
        <v>7110</v>
      </c>
      <c r="F7113" s="39"/>
      <c r="Q7113" s="39"/>
      <c r="R7113" s="40"/>
      <c r="S7113" s="40"/>
      <c r="T7113" s="39"/>
      <c r="AG7113" s="110"/>
      <c r="AH7113" s="94"/>
      <c r="AJ7113" s="97"/>
      <c r="AL7113" s="39"/>
      <c r="AP7113" s="39"/>
      <c r="AQ7113" s="77"/>
      <c r="AR7113" s="78"/>
      <c r="BB7113" s="79"/>
      <c r="BC7113" s="94"/>
      <c r="BE7113" s="97"/>
      <c r="BF7113" s="98"/>
      <c r="BG7113" s="40"/>
      <c r="BK7113" s="40"/>
      <c r="BL7113" s="79"/>
      <c r="BM7113" s="94"/>
      <c r="BO7113" s="97"/>
      <c r="BQ7113" s="40"/>
      <c r="BR7113" s="94"/>
      <c r="BS7113" s="94"/>
      <c r="BT7113" s="94"/>
      <c r="BU7113" s="40"/>
      <c r="BV7113" s="82"/>
      <c r="BW7113" s="94"/>
      <c r="BX7113" s="48"/>
      <c r="BY7113" s="97"/>
      <c r="BZ7113" s="48"/>
      <c r="CA7113" s="40"/>
      <c r="CB7113" s="94"/>
      <c r="CC7113" s="94"/>
      <c r="CD7113" s="94"/>
      <c r="CE7113" s="40"/>
      <c r="CF7113" s="73"/>
      <c r="CG7113" s="41"/>
      <c r="CH7113" s="41"/>
      <c r="CI7113" s="41"/>
      <c r="CJ7113" s="41"/>
      <c r="CK7113" s="41"/>
      <c r="CL7113" s="68"/>
      <c r="CM7113" s="41"/>
      <c r="CN7113" s="41"/>
      <c r="CO7113" s="39"/>
      <c r="CP7113" s="78"/>
    </row>
    <row r="7114" spans="1:94" s="38" customFormat="1" x14ac:dyDescent="0.25">
      <c r="A7114" s="38">
        <v>7111</v>
      </c>
      <c r="F7114" s="39"/>
      <c r="Q7114" s="39"/>
      <c r="R7114" s="40"/>
      <c r="S7114" s="40"/>
      <c r="T7114" s="39"/>
      <c r="AG7114" s="110"/>
      <c r="AH7114" s="94"/>
      <c r="AJ7114" s="97"/>
      <c r="AL7114" s="39"/>
      <c r="AP7114" s="39"/>
      <c r="AQ7114" s="77"/>
      <c r="AR7114" s="78"/>
      <c r="BB7114" s="79"/>
      <c r="BC7114" s="94"/>
      <c r="BE7114" s="97"/>
      <c r="BF7114" s="98"/>
      <c r="BG7114" s="40"/>
      <c r="BK7114" s="40"/>
      <c r="BL7114" s="79"/>
      <c r="BM7114" s="94"/>
      <c r="BO7114" s="97"/>
      <c r="BQ7114" s="40"/>
      <c r="BR7114" s="94"/>
      <c r="BS7114" s="94"/>
      <c r="BT7114" s="94"/>
      <c r="BU7114" s="40"/>
      <c r="BV7114" s="82"/>
      <c r="BW7114" s="94"/>
      <c r="BX7114" s="48"/>
      <c r="BY7114" s="97"/>
      <c r="BZ7114" s="48"/>
      <c r="CA7114" s="40"/>
      <c r="CB7114" s="94"/>
      <c r="CC7114" s="94"/>
      <c r="CD7114" s="94"/>
      <c r="CE7114" s="40"/>
      <c r="CF7114" s="73"/>
      <c r="CG7114" s="41"/>
      <c r="CH7114" s="41"/>
      <c r="CI7114" s="41"/>
      <c r="CJ7114" s="41"/>
      <c r="CK7114" s="41"/>
      <c r="CL7114" s="68"/>
      <c r="CM7114" s="41"/>
      <c r="CN7114" s="41"/>
      <c r="CO7114" s="39"/>
      <c r="CP7114" s="78"/>
    </row>
    <row r="7115" spans="1:94" s="38" customFormat="1" x14ac:dyDescent="0.25">
      <c r="A7115" s="38">
        <v>7112</v>
      </c>
      <c r="F7115" s="39"/>
      <c r="Q7115" s="39"/>
      <c r="R7115" s="40"/>
      <c r="S7115" s="40"/>
      <c r="T7115" s="39"/>
      <c r="AG7115" s="110"/>
      <c r="AH7115" s="94"/>
      <c r="AJ7115" s="97"/>
      <c r="AL7115" s="39"/>
      <c r="AP7115" s="39"/>
      <c r="AQ7115" s="77"/>
      <c r="AR7115" s="78"/>
      <c r="BB7115" s="79"/>
      <c r="BC7115" s="94"/>
      <c r="BE7115" s="97"/>
      <c r="BF7115" s="98"/>
      <c r="BG7115" s="40"/>
      <c r="BK7115" s="40"/>
      <c r="BL7115" s="79"/>
      <c r="BM7115" s="94"/>
      <c r="BO7115" s="97"/>
      <c r="BQ7115" s="40"/>
      <c r="BR7115" s="94"/>
      <c r="BS7115" s="94"/>
      <c r="BT7115" s="94"/>
      <c r="BU7115" s="40"/>
      <c r="BV7115" s="82"/>
      <c r="BW7115" s="94"/>
      <c r="BX7115" s="48"/>
      <c r="BY7115" s="97"/>
      <c r="BZ7115" s="48"/>
      <c r="CA7115" s="40"/>
      <c r="CB7115" s="94"/>
      <c r="CC7115" s="94"/>
      <c r="CD7115" s="94"/>
      <c r="CE7115" s="40"/>
      <c r="CF7115" s="73"/>
      <c r="CG7115" s="41"/>
      <c r="CH7115" s="41"/>
      <c r="CI7115" s="41"/>
      <c r="CJ7115" s="41"/>
      <c r="CK7115" s="41"/>
      <c r="CL7115" s="68"/>
      <c r="CM7115" s="41"/>
      <c r="CN7115" s="41"/>
      <c r="CO7115" s="39"/>
      <c r="CP7115" s="78"/>
    </row>
    <row r="7116" spans="1:94" s="38" customFormat="1" x14ac:dyDescent="0.25">
      <c r="A7116" s="38">
        <v>7113</v>
      </c>
      <c r="F7116" s="39"/>
      <c r="Q7116" s="39"/>
      <c r="R7116" s="40"/>
      <c r="S7116" s="40"/>
      <c r="T7116" s="39"/>
      <c r="AG7116" s="110"/>
      <c r="AH7116" s="94"/>
      <c r="AJ7116" s="97"/>
      <c r="AL7116" s="39"/>
      <c r="AP7116" s="39"/>
      <c r="AQ7116" s="77"/>
      <c r="AR7116" s="78"/>
      <c r="BB7116" s="79"/>
      <c r="BC7116" s="94"/>
      <c r="BE7116" s="97"/>
      <c r="BF7116" s="98"/>
      <c r="BG7116" s="40"/>
      <c r="BK7116" s="40"/>
      <c r="BL7116" s="79"/>
      <c r="BM7116" s="94"/>
      <c r="BO7116" s="97"/>
      <c r="BQ7116" s="40"/>
      <c r="BR7116" s="94"/>
      <c r="BS7116" s="94"/>
      <c r="BT7116" s="94"/>
      <c r="BU7116" s="40"/>
      <c r="BV7116" s="82"/>
      <c r="BW7116" s="94"/>
      <c r="BX7116" s="48"/>
      <c r="BY7116" s="97"/>
      <c r="BZ7116" s="48"/>
      <c r="CA7116" s="40"/>
      <c r="CB7116" s="94"/>
      <c r="CC7116" s="94"/>
      <c r="CD7116" s="94"/>
      <c r="CE7116" s="40"/>
      <c r="CF7116" s="73"/>
      <c r="CG7116" s="41"/>
      <c r="CH7116" s="41"/>
      <c r="CI7116" s="41"/>
      <c r="CJ7116" s="41"/>
      <c r="CK7116" s="41"/>
      <c r="CL7116" s="68"/>
      <c r="CM7116" s="41"/>
      <c r="CN7116" s="41"/>
      <c r="CO7116" s="39"/>
      <c r="CP7116" s="78"/>
    </row>
    <row r="7117" spans="1:94" s="38" customFormat="1" x14ac:dyDescent="0.25">
      <c r="A7117" s="38">
        <v>7114</v>
      </c>
      <c r="F7117" s="39"/>
      <c r="Q7117" s="39"/>
      <c r="R7117" s="40"/>
      <c r="S7117" s="40"/>
      <c r="T7117" s="39"/>
      <c r="AG7117" s="110"/>
      <c r="AH7117" s="94"/>
      <c r="AJ7117" s="97"/>
      <c r="AL7117" s="39"/>
      <c r="AP7117" s="39"/>
      <c r="AQ7117" s="77"/>
      <c r="AR7117" s="78"/>
      <c r="BB7117" s="79"/>
      <c r="BC7117" s="94"/>
      <c r="BE7117" s="97"/>
      <c r="BF7117" s="98"/>
      <c r="BG7117" s="40"/>
      <c r="BK7117" s="40"/>
      <c r="BL7117" s="79"/>
      <c r="BM7117" s="94"/>
      <c r="BO7117" s="97"/>
      <c r="BQ7117" s="40"/>
      <c r="BR7117" s="94"/>
      <c r="BS7117" s="94"/>
      <c r="BT7117" s="94"/>
      <c r="BU7117" s="40"/>
      <c r="BV7117" s="82"/>
      <c r="BW7117" s="94"/>
      <c r="BX7117" s="48"/>
      <c r="BY7117" s="97"/>
      <c r="BZ7117" s="48"/>
      <c r="CA7117" s="40"/>
      <c r="CB7117" s="94"/>
      <c r="CC7117" s="94"/>
      <c r="CD7117" s="94"/>
      <c r="CE7117" s="40"/>
      <c r="CF7117" s="73"/>
      <c r="CG7117" s="41"/>
      <c r="CH7117" s="41"/>
      <c r="CI7117" s="41"/>
      <c r="CJ7117" s="41"/>
      <c r="CK7117" s="41"/>
      <c r="CL7117" s="68"/>
      <c r="CM7117" s="41"/>
      <c r="CN7117" s="41"/>
      <c r="CO7117" s="39"/>
      <c r="CP7117" s="78"/>
    </row>
    <row r="7118" spans="1:94" s="38" customFormat="1" x14ac:dyDescent="0.25">
      <c r="A7118" s="38">
        <v>7115</v>
      </c>
      <c r="F7118" s="39"/>
      <c r="Q7118" s="39"/>
      <c r="R7118" s="40"/>
      <c r="S7118" s="40"/>
      <c r="T7118" s="39"/>
      <c r="AG7118" s="110"/>
      <c r="AH7118" s="94"/>
      <c r="AJ7118" s="97"/>
      <c r="AL7118" s="39"/>
      <c r="AP7118" s="39"/>
      <c r="AQ7118" s="77"/>
      <c r="AR7118" s="78"/>
      <c r="BB7118" s="79"/>
      <c r="BC7118" s="94"/>
      <c r="BE7118" s="97"/>
      <c r="BF7118" s="98"/>
      <c r="BG7118" s="40"/>
      <c r="BK7118" s="40"/>
      <c r="BL7118" s="79"/>
      <c r="BM7118" s="94"/>
      <c r="BO7118" s="97"/>
      <c r="BQ7118" s="40"/>
      <c r="BR7118" s="94"/>
      <c r="BS7118" s="94"/>
      <c r="BT7118" s="94"/>
      <c r="BU7118" s="40"/>
      <c r="BV7118" s="82"/>
      <c r="BW7118" s="94"/>
      <c r="BX7118" s="48"/>
      <c r="BY7118" s="97"/>
      <c r="BZ7118" s="48"/>
      <c r="CA7118" s="40"/>
      <c r="CB7118" s="94"/>
      <c r="CC7118" s="94"/>
      <c r="CD7118" s="94"/>
      <c r="CE7118" s="40"/>
      <c r="CF7118" s="73"/>
      <c r="CG7118" s="41"/>
      <c r="CH7118" s="41"/>
      <c r="CI7118" s="41"/>
      <c r="CJ7118" s="41"/>
      <c r="CK7118" s="41"/>
      <c r="CL7118" s="68"/>
      <c r="CM7118" s="41"/>
      <c r="CN7118" s="41"/>
      <c r="CO7118" s="39"/>
      <c r="CP7118" s="78"/>
    </row>
    <row r="7119" spans="1:94" s="38" customFormat="1" x14ac:dyDescent="0.25">
      <c r="A7119" s="38">
        <v>7116</v>
      </c>
      <c r="F7119" s="39"/>
      <c r="Q7119" s="39"/>
      <c r="R7119" s="40"/>
      <c r="S7119" s="40"/>
      <c r="T7119" s="39"/>
      <c r="AG7119" s="110"/>
      <c r="AH7119" s="94"/>
      <c r="AJ7119" s="97"/>
      <c r="AL7119" s="39"/>
      <c r="AP7119" s="39"/>
      <c r="AQ7119" s="77"/>
      <c r="AR7119" s="78"/>
      <c r="BB7119" s="79"/>
      <c r="BC7119" s="94"/>
      <c r="BE7119" s="97"/>
      <c r="BF7119" s="98"/>
      <c r="BG7119" s="40"/>
      <c r="BK7119" s="40"/>
      <c r="BL7119" s="79"/>
      <c r="BM7119" s="94"/>
      <c r="BO7119" s="97"/>
      <c r="BQ7119" s="40"/>
      <c r="BR7119" s="94"/>
      <c r="BS7119" s="94"/>
      <c r="BT7119" s="94"/>
      <c r="BU7119" s="40"/>
      <c r="BV7119" s="82"/>
      <c r="BW7119" s="94"/>
      <c r="BX7119" s="48"/>
      <c r="BY7119" s="97"/>
      <c r="BZ7119" s="48"/>
      <c r="CA7119" s="40"/>
      <c r="CB7119" s="94"/>
      <c r="CC7119" s="94"/>
      <c r="CD7119" s="94"/>
      <c r="CE7119" s="40"/>
      <c r="CF7119" s="73"/>
      <c r="CG7119" s="41"/>
      <c r="CH7119" s="41"/>
      <c r="CI7119" s="41"/>
      <c r="CJ7119" s="41"/>
      <c r="CK7119" s="41"/>
      <c r="CL7119" s="68"/>
      <c r="CM7119" s="41"/>
      <c r="CN7119" s="41"/>
      <c r="CO7119" s="39"/>
      <c r="CP7119" s="78"/>
    </row>
    <row r="7120" spans="1:94" s="38" customFormat="1" x14ac:dyDescent="0.25">
      <c r="A7120" s="38">
        <v>7117</v>
      </c>
      <c r="F7120" s="39"/>
      <c r="Q7120" s="39"/>
      <c r="R7120" s="40"/>
      <c r="S7120" s="40"/>
      <c r="T7120" s="39"/>
      <c r="AG7120" s="110"/>
      <c r="AH7120" s="94"/>
      <c r="AJ7120" s="97"/>
      <c r="AL7120" s="39"/>
      <c r="AP7120" s="39"/>
      <c r="AQ7120" s="77"/>
      <c r="AR7120" s="78"/>
      <c r="BB7120" s="79"/>
      <c r="BC7120" s="94"/>
      <c r="BE7120" s="97"/>
      <c r="BF7120" s="98"/>
      <c r="BG7120" s="40"/>
      <c r="BK7120" s="40"/>
      <c r="BL7120" s="79"/>
      <c r="BM7120" s="94"/>
      <c r="BO7120" s="97"/>
      <c r="BQ7120" s="40"/>
      <c r="BR7120" s="94"/>
      <c r="BS7120" s="94"/>
      <c r="BT7120" s="94"/>
      <c r="BU7120" s="40"/>
      <c r="BV7120" s="82"/>
      <c r="BW7120" s="94"/>
      <c r="BX7120" s="48"/>
      <c r="BY7120" s="97"/>
      <c r="BZ7120" s="48"/>
      <c r="CA7120" s="40"/>
      <c r="CB7120" s="94"/>
      <c r="CC7120" s="94"/>
      <c r="CD7120" s="94"/>
      <c r="CE7120" s="40"/>
      <c r="CF7120" s="73"/>
      <c r="CG7120" s="41"/>
      <c r="CH7120" s="41"/>
      <c r="CI7120" s="41"/>
      <c r="CJ7120" s="41"/>
      <c r="CK7120" s="41"/>
      <c r="CL7120" s="68"/>
      <c r="CM7120" s="41"/>
      <c r="CN7120" s="41"/>
      <c r="CO7120" s="39"/>
      <c r="CP7120" s="78"/>
    </row>
    <row r="7121" spans="1:94" s="38" customFormat="1" x14ac:dyDescent="0.25">
      <c r="A7121" s="38">
        <v>7118</v>
      </c>
      <c r="F7121" s="39"/>
      <c r="Q7121" s="39"/>
      <c r="R7121" s="40"/>
      <c r="S7121" s="40"/>
      <c r="T7121" s="39"/>
      <c r="AG7121" s="110"/>
      <c r="AH7121" s="94"/>
      <c r="AJ7121" s="97"/>
      <c r="AL7121" s="39"/>
      <c r="AP7121" s="39"/>
      <c r="AQ7121" s="77"/>
      <c r="AR7121" s="78"/>
      <c r="BB7121" s="79"/>
      <c r="BC7121" s="94"/>
      <c r="BE7121" s="97"/>
      <c r="BF7121" s="98"/>
      <c r="BG7121" s="40"/>
      <c r="BK7121" s="40"/>
      <c r="BL7121" s="79"/>
      <c r="BM7121" s="94"/>
      <c r="BO7121" s="97"/>
      <c r="BQ7121" s="40"/>
      <c r="BR7121" s="94"/>
      <c r="BS7121" s="94"/>
      <c r="BT7121" s="94"/>
      <c r="BU7121" s="40"/>
      <c r="BV7121" s="82"/>
      <c r="BW7121" s="94"/>
      <c r="BX7121" s="48"/>
      <c r="BY7121" s="97"/>
      <c r="BZ7121" s="48"/>
      <c r="CA7121" s="40"/>
      <c r="CB7121" s="94"/>
      <c r="CC7121" s="94"/>
      <c r="CD7121" s="94"/>
      <c r="CE7121" s="40"/>
      <c r="CF7121" s="73"/>
      <c r="CG7121" s="41"/>
      <c r="CH7121" s="41"/>
      <c r="CI7121" s="41"/>
      <c r="CJ7121" s="41"/>
      <c r="CK7121" s="41"/>
      <c r="CL7121" s="68"/>
      <c r="CM7121" s="41"/>
      <c r="CN7121" s="41"/>
      <c r="CO7121" s="39"/>
      <c r="CP7121" s="78"/>
    </row>
    <row r="7122" spans="1:94" s="38" customFormat="1" x14ac:dyDescent="0.25">
      <c r="A7122" s="38">
        <v>7119</v>
      </c>
      <c r="F7122" s="39"/>
      <c r="Q7122" s="39"/>
      <c r="R7122" s="40"/>
      <c r="S7122" s="40"/>
      <c r="T7122" s="39"/>
      <c r="AG7122" s="110"/>
      <c r="AH7122" s="94"/>
      <c r="AJ7122" s="97"/>
      <c r="AL7122" s="39"/>
      <c r="AP7122" s="39"/>
      <c r="AQ7122" s="77"/>
      <c r="AR7122" s="78"/>
      <c r="BB7122" s="79"/>
      <c r="BC7122" s="94"/>
      <c r="BE7122" s="97"/>
      <c r="BF7122" s="98"/>
      <c r="BG7122" s="40"/>
      <c r="BK7122" s="40"/>
      <c r="BL7122" s="79"/>
      <c r="BM7122" s="94"/>
      <c r="BO7122" s="97"/>
      <c r="BQ7122" s="40"/>
      <c r="BR7122" s="94"/>
      <c r="BS7122" s="94"/>
      <c r="BT7122" s="94"/>
      <c r="BU7122" s="40"/>
      <c r="BV7122" s="82"/>
      <c r="BW7122" s="94"/>
      <c r="BX7122" s="48"/>
      <c r="BY7122" s="97"/>
      <c r="BZ7122" s="48"/>
      <c r="CA7122" s="40"/>
      <c r="CB7122" s="94"/>
      <c r="CC7122" s="94"/>
      <c r="CD7122" s="94"/>
      <c r="CE7122" s="40"/>
      <c r="CF7122" s="73"/>
      <c r="CG7122" s="41"/>
      <c r="CH7122" s="41"/>
      <c r="CI7122" s="41"/>
      <c r="CJ7122" s="41"/>
      <c r="CK7122" s="41"/>
      <c r="CL7122" s="68"/>
      <c r="CM7122" s="41"/>
      <c r="CN7122" s="41"/>
      <c r="CO7122" s="39"/>
      <c r="CP7122" s="78"/>
    </row>
    <row r="7123" spans="1:94" s="38" customFormat="1" x14ac:dyDescent="0.25">
      <c r="A7123" s="38">
        <v>7120</v>
      </c>
      <c r="F7123" s="39"/>
      <c r="Q7123" s="39"/>
      <c r="R7123" s="40"/>
      <c r="S7123" s="40"/>
      <c r="T7123" s="39"/>
      <c r="AG7123" s="110"/>
      <c r="AH7123" s="94"/>
      <c r="AJ7123" s="97"/>
      <c r="AL7123" s="39"/>
      <c r="AP7123" s="39"/>
      <c r="AQ7123" s="77"/>
      <c r="AR7123" s="78"/>
      <c r="BB7123" s="79"/>
      <c r="BC7123" s="94"/>
      <c r="BE7123" s="97"/>
      <c r="BF7123" s="98"/>
      <c r="BG7123" s="40"/>
      <c r="BK7123" s="40"/>
      <c r="BL7123" s="79"/>
      <c r="BM7123" s="94"/>
      <c r="BO7123" s="97"/>
      <c r="BQ7123" s="40"/>
      <c r="BR7123" s="94"/>
      <c r="BS7123" s="94"/>
      <c r="BT7123" s="94"/>
      <c r="BU7123" s="40"/>
      <c r="BV7123" s="82"/>
      <c r="BW7123" s="94"/>
      <c r="BX7123" s="48"/>
      <c r="BY7123" s="97"/>
      <c r="BZ7123" s="48"/>
      <c r="CA7123" s="40"/>
      <c r="CB7123" s="94"/>
      <c r="CC7123" s="94"/>
      <c r="CD7123" s="94"/>
      <c r="CE7123" s="40"/>
      <c r="CF7123" s="73"/>
      <c r="CG7123" s="41"/>
      <c r="CH7123" s="41"/>
      <c r="CI7123" s="41"/>
      <c r="CJ7123" s="41"/>
      <c r="CK7123" s="41"/>
      <c r="CL7123" s="68"/>
      <c r="CM7123" s="41"/>
      <c r="CN7123" s="41"/>
      <c r="CO7123" s="39"/>
      <c r="CP7123" s="78"/>
    </row>
    <row r="7124" spans="1:94" s="38" customFormat="1" x14ac:dyDescent="0.25">
      <c r="A7124" s="38">
        <v>7121</v>
      </c>
      <c r="F7124" s="39"/>
      <c r="Q7124" s="39"/>
      <c r="R7124" s="40"/>
      <c r="S7124" s="40"/>
      <c r="T7124" s="39"/>
      <c r="AG7124" s="110"/>
      <c r="AH7124" s="94"/>
      <c r="AJ7124" s="97"/>
      <c r="AL7124" s="39"/>
      <c r="AP7124" s="39"/>
      <c r="AQ7124" s="77"/>
      <c r="AR7124" s="78"/>
      <c r="BB7124" s="79"/>
      <c r="BC7124" s="94"/>
      <c r="BE7124" s="97"/>
      <c r="BF7124" s="98"/>
      <c r="BG7124" s="40"/>
      <c r="BK7124" s="40"/>
      <c r="BL7124" s="79"/>
      <c r="BM7124" s="94"/>
      <c r="BO7124" s="97"/>
      <c r="BQ7124" s="40"/>
      <c r="BR7124" s="94"/>
      <c r="BS7124" s="94"/>
      <c r="BT7124" s="94"/>
      <c r="BU7124" s="40"/>
      <c r="BV7124" s="82"/>
      <c r="BW7124" s="94"/>
      <c r="BX7124" s="48"/>
      <c r="BY7124" s="97"/>
      <c r="BZ7124" s="48"/>
      <c r="CA7124" s="40"/>
      <c r="CB7124" s="94"/>
      <c r="CC7124" s="94"/>
      <c r="CD7124" s="94"/>
      <c r="CE7124" s="40"/>
      <c r="CF7124" s="73"/>
      <c r="CG7124" s="41"/>
      <c r="CH7124" s="41"/>
      <c r="CI7124" s="41"/>
      <c r="CJ7124" s="41"/>
      <c r="CK7124" s="41"/>
      <c r="CL7124" s="68"/>
      <c r="CM7124" s="41"/>
      <c r="CN7124" s="41"/>
      <c r="CO7124" s="39"/>
      <c r="CP7124" s="78"/>
    </row>
    <row r="7125" spans="1:94" s="38" customFormat="1" x14ac:dyDescent="0.25">
      <c r="A7125" s="38">
        <v>7122</v>
      </c>
      <c r="F7125" s="39"/>
      <c r="Q7125" s="39"/>
      <c r="R7125" s="40"/>
      <c r="S7125" s="40"/>
      <c r="T7125" s="39"/>
      <c r="AG7125" s="110"/>
      <c r="AH7125" s="94"/>
      <c r="AJ7125" s="97"/>
      <c r="AL7125" s="39"/>
      <c r="AP7125" s="39"/>
      <c r="AQ7125" s="77"/>
      <c r="AR7125" s="78"/>
      <c r="BB7125" s="79"/>
      <c r="BC7125" s="94"/>
      <c r="BE7125" s="97"/>
      <c r="BF7125" s="98"/>
      <c r="BG7125" s="40"/>
      <c r="BK7125" s="40"/>
      <c r="BL7125" s="79"/>
      <c r="BM7125" s="94"/>
      <c r="BO7125" s="97"/>
      <c r="BQ7125" s="40"/>
      <c r="BR7125" s="94"/>
      <c r="BS7125" s="94"/>
      <c r="BT7125" s="94"/>
      <c r="BU7125" s="40"/>
      <c r="BV7125" s="82"/>
      <c r="BW7125" s="94"/>
      <c r="BX7125" s="48"/>
      <c r="BY7125" s="97"/>
      <c r="BZ7125" s="48"/>
      <c r="CA7125" s="40"/>
      <c r="CB7125" s="94"/>
      <c r="CC7125" s="94"/>
      <c r="CD7125" s="94"/>
      <c r="CE7125" s="40"/>
      <c r="CF7125" s="73"/>
      <c r="CG7125" s="41"/>
      <c r="CH7125" s="41"/>
      <c r="CI7125" s="41"/>
      <c r="CJ7125" s="41"/>
      <c r="CK7125" s="41"/>
      <c r="CL7125" s="68"/>
      <c r="CM7125" s="41"/>
      <c r="CN7125" s="41"/>
      <c r="CO7125" s="39"/>
      <c r="CP7125" s="78"/>
    </row>
    <row r="7126" spans="1:94" s="38" customFormat="1" x14ac:dyDescent="0.25">
      <c r="A7126" s="38">
        <v>7123</v>
      </c>
      <c r="F7126" s="39"/>
      <c r="Q7126" s="39"/>
      <c r="R7126" s="40"/>
      <c r="S7126" s="40"/>
      <c r="T7126" s="39"/>
      <c r="AG7126" s="110"/>
      <c r="AH7126" s="94"/>
      <c r="AJ7126" s="97"/>
      <c r="AL7126" s="39"/>
      <c r="AP7126" s="39"/>
      <c r="AQ7126" s="77"/>
      <c r="AR7126" s="78"/>
      <c r="BB7126" s="79"/>
      <c r="BC7126" s="94"/>
      <c r="BE7126" s="97"/>
      <c r="BF7126" s="98"/>
      <c r="BG7126" s="40"/>
      <c r="BK7126" s="40"/>
      <c r="BL7126" s="79"/>
      <c r="BM7126" s="94"/>
      <c r="BO7126" s="97"/>
      <c r="BQ7126" s="40"/>
      <c r="BR7126" s="94"/>
      <c r="BS7126" s="94"/>
      <c r="BT7126" s="94"/>
      <c r="BU7126" s="40"/>
      <c r="BV7126" s="82"/>
      <c r="BW7126" s="94"/>
      <c r="BX7126" s="48"/>
      <c r="BY7126" s="97"/>
      <c r="BZ7126" s="48"/>
      <c r="CA7126" s="40"/>
      <c r="CB7126" s="94"/>
      <c r="CC7126" s="94"/>
      <c r="CD7126" s="94"/>
      <c r="CE7126" s="40"/>
      <c r="CF7126" s="73"/>
      <c r="CG7126" s="41"/>
      <c r="CH7126" s="41"/>
      <c r="CI7126" s="41"/>
      <c r="CJ7126" s="41"/>
      <c r="CK7126" s="41"/>
      <c r="CL7126" s="68"/>
      <c r="CM7126" s="41"/>
      <c r="CN7126" s="41"/>
      <c r="CO7126" s="39"/>
      <c r="CP7126" s="78"/>
    </row>
    <row r="7127" spans="1:94" s="38" customFormat="1" x14ac:dyDescent="0.25">
      <c r="A7127" s="38">
        <v>7124</v>
      </c>
      <c r="F7127" s="39"/>
      <c r="Q7127" s="39"/>
      <c r="R7127" s="40"/>
      <c r="S7127" s="40"/>
      <c r="T7127" s="39"/>
      <c r="AG7127" s="110"/>
      <c r="AH7127" s="94"/>
      <c r="AJ7127" s="97"/>
      <c r="AL7127" s="39"/>
      <c r="AP7127" s="39"/>
      <c r="AQ7127" s="77"/>
      <c r="AR7127" s="78"/>
      <c r="BB7127" s="79"/>
      <c r="BC7127" s="94"/>
      <c r="BE7127" s="97"/>
      <c r="BF7127" s="98"/>
      <c r="BG7127" s="40"/>
      <c r="BK7127" s="40"/>
      <c r="BL7127" s="79"/>
      <c r="BM7127" s="94"/>
      <c r="BO7127" s="97"/>
      <c r="BQ7127" s="40"/>
      <c r="BR7127" s="94"/>
      <c r="BS7127" s="94"/>
      <c r="BT7127" s="94"/>
      <c r="BU7127" s="40"/>
      <c r="BV7127" s="82"/>
      <c r="BW7127" s="94"/>
      <c r="BX7127" s="48"/>
      <c r="BY7127" s="97"/>
      <c r="BZ7127" s="48"/>
      <c r="CA7127" s="40"/>
      <c r="CB7127" s="94"/>
      <c r="CC7127" s="94"/>
      <c r="CD7127" s="94"/>
      <c r="CE7127" s="40"/>
      <c r="CF7127" s="73"/>
      <c r="CG7127" s="41"/>
      <c r="CH7127" s="41"/>
      <c r="CI7127" s="41"/>
      <c r="CJ7127" s="41"/>
      <c r="CK7127" s="41"/>
      <c r="CL7127" s="68"/>
      <c r="CM7127" s="41"/>
      <c r="CN7127" s="41"/>
      <c r="CO7127" s="39"/>
      <c r="CP7127" s="78"/>
    </row>
    <row r="7128" spans="1:94" s="38" customFormat="1" x14ac:dyDescent="0.25">
      <c r="A7128" s="38">
        <v>7125</v>
      </c>
      <c r="F7128" s="39"/>
      <c r="Q7128" s="39"/>
      <c r="R7128" s="40"/>
      <c r="S7128" s="40"/>
      <c r="T7128" s="39"/>
      <c r="AG7128" s="110"/>
      <c r="AH7128" s="94"/>
      <c r="AJ7128" s="97"/>
      <c r="AL7128" s="39"/>
      <c r="AP7128" s="39"/>
      <c r="AQ7128" s="77"/>
      <c r="AR7128" s="78"/>
      <c r="BB7128" s="79"/>
      <c r="BC7128" s="94"/>
      <c r="BE7128" s="97"/>
      <c r="BF7128" s="98"/>
      <c r="BG7128" s="40"/>
      <c r="BK7128" s="40"/>
      <c r="BL7128" s="79"/>
      <c r="BM7128" s="94"/>
      <c r="BO7128" s="97"/>
      <c r="BQ7128" s="40"/>
      <c r="BR7128" s="94"/>
      <c r="BS7128" s="94"/>
      <c r="BT7128" s="94"/>
      <c r="BU7128" s="40"/>
      <c r="BV7128" s="82"/>
      <c r="BW7128" s="94"/>
      <c r="BX7128" s="48"/>
      <c r="BY7128" s="97"/>
      <c r="BZ7128" s="48"/>
      <c r="CA7128" s="40"/>
      <c r="CB7128" s="94"/>
      <c r="CC7128" s="94"/>
      <c r="CD7128" s="94"/>
      <c r="CE7128" s="40"/>
      <c r="CF7128" s="73"/>
      <c r="CG7128" s="41"/>
      <c r="CH7128" s="41"/>
      <c r="CI7128" s="41"/>
      <c r="CJ7128" s="41"/>
      <c r="CK7128" s="41"/>
      <c r="CL7128" s="68"/>
      <c r="CM7128" s="41"/>
      <c r="CN7128" s="41"/>
      <c r="CO7128" s="39"/>
      <c r="CP7128" s="78"/>
    </row>
    <row r="7129" spans="1:94" s="38" customFormat="1" x14ac:dyDescent="0.25">
      <c r="A7129" s="38">
        <v>7126</v>
      </c>
      <c r="F7129" s="39"/>
      <c r="Q7129" s="39"/>
      <c r="R7129" s="40"/>
      <c r="S7129" s="40"/>
      <c r="T7129" s="39"/>
      <c r="AG7129" s="110"/>
      <c r="AH7129" s="94"/>
      <c r="AJ7129" s="97"/>
      <c r="AL7129" s="39"/>
      <c r="AP7129" s="39"/>
      <c r="AQ7129" s="77"/>
      <c r="AR7129" s="78"/>
      <c r="BB7129" s="79"/>
      <c r="BC7129" s="94"/>
      <c r="BE7129" s="97"/>
      <c r="BF7129" s="98"/>
      <c r="BG7129" s="40"/>
      <c r="BK7129" s="40"/>
      <c r="BL7129" s="79"/>
      <c r="BM7129" s="94"/>
      <c r="BO7129" s="97"/>
      <c r="BQ7129" s="40"/>
      <c r="BR7129" s="94"/>
      <c r="BS7129" s="94"/>
      <c r="BT7129" s="94"/>
      <c r="BU7129" s="40"/>
      <c r="BV7129" s="82"/>
      <c r="BW7129" s="94"/>
      <c r="BX7129" s="48"/>
      <c r="BY7129" s="97"/>
      <c r="BZ7129" s="48"/>
      <c r="CA7129" s="40"/>
      <c r="CB7129" s="94"/>
      <c r="CC7129" s="94"/>
      <c r="CD7129" s="94"/>
      <c r="CE7129" s="40"/>
      <c r="CF7129" s="73"/>
      <c r="CG7129" s="41"/>
      <c r="CH7129" s="41"/>
      <c r="CI7129" s="41"/>
      <c r="CJ7129" s="41"/>
      <c r="CK7129" s="41"/>
      <c r="CL7129" s="68"/>
      <c r="CM7129" s="41"/>
      <c r="CN7129" s="41"/>
      <c r="CO7129" s="39"/>
      <c r="CP7129" s="78"/>
    </row>
    <row r="7130" spans="1:94" s="38" customFormat="1" x14ac:dyDescent="0.25">
      <c r="A7130" s="38">
        <v>7127</v>
      </c>
      <c r="F7130" s="39"/>
      <c r="Q7130" s="39"/>
      <c r="R7130" s="40"/>
      <c r="S7130" s="40"/>
      <c r="T7130" s="39"/>
      <c r="AG7130" s="110"/>
      <c r="AH7130" s="94"/>
      <c r="AJ7130" s="97"/>
      <c r="AL7130" s="39"/>
      <c r="AP7130" s="39"/>
      <c r="AQ7130" s="77"/>
      <c r="AR7130" s="78"/>
      <c r="BB7130" s="79"/>
      <c r="BC7130" s="94"/>
      <c r="BE7130" s="97"/>
      <c r="BF7130" s="98"/>
      <c r="BG7130" s="40"/>
      <c r="BK7130" s="40"/>
      <c r="BL7130" s="79"/>
      <c r="BM7130" s="94"/>
      <c r="BO7130" s="97"/>
      <c r="BQ7130" s="40"/>
      <c r="BR7130" s="94"/>
      <c r="BS7130" s="94"/>
      <c r="BT7130" s="94"/>
      <c r="BU7130" s="40"/>
      <c r="BV7130" s="82"/>
      <c r="BW7130" s="94"/>
      <c r="BX7130" s="48"/>
      <c r="BY7130" s="97"/>
      <c r="BZ7130" s="48"/>
      <c r="CA7130" s="40"/>
      <c r="CB7130" s="94"/>
      <c r="CC7130" s="94"/>
      <c r="CD7130" s="94"/>
      <c r="CE7130" s="40"/>
      <c r="CF7130" s="73"/>
      <c r="CG7130" s="41"/>
      <c r="CH7130" s="41"/>
      <c r="CI7130" s="41"/>
      <c r="CJ7130" s="41"/>
      <c r="CK7130" s="41"/>
      <c r="CL7130" s="68"/>
      <c r="CM7130" s="41"/>
      <c r="CN7130" s="41"/>
      <c r="CO7130" s="39"/>
      <c r="CP7130" s="78"/>
    </row>
    <row r="7131" spans="1:94" s="38" customFormat="1" x14ac:dyDescent="0.25">
      <c r="A7131" s="38">
        <v>7128</v>
      </c>
      <c r="F7131" s="39"/>
      <c r="Q7131" s="39"/>
      <c r="R7131" s="40"/>
      <c r="S7131" s="40"/>
      <c r="T7131" s="39"/>
      <c r="AG7131" s="110"/>
      <c r="AH7131" s="94"/>
      <c r="AJ7131" s="97"/>
      <c r="AL7131" s="39"/>
      <c r="AP7131" s="39"/>
      <c r="AQ7131" s="77"/>
      <c r="AR7131" s="78"/>
      <c r="BB7131" s="79"/>
      <c r="BC7131" s="94"/>
      <c r="BE7131" s="97"/>
      <c r="BF7131" s="98"/>
      <c r="BG7131" s="40"/>
      <c r="BK7131" s="40"/>
      <c r="BL7131" s="79"/>
      <c r="BM7131" s="94"/>
      <c r="BO7131" s="97"/>
      <c r="BQ7131" s="40"/>
      <c r="BR7131" s="94"/>
      <c r="BS7131" s="94"/>
      <c r="BT7131" s="94"/>
      <c r="BU7131" s="40"/>
      <c r="BV7131" s="82"/>
      <c r="BW7131" s="94"/>
      <c r="BX7131" s="48"/>
      <c r="BY7131" s="97"/>
      <c r="BZ7131" s="48"/>
      <c r="CA7131" s="40"/>
      <c r="CB7131" s="94"/>
      <c r="CC7131" s="94"/>
      <c r="CD7131" s="94"/>
      <c r="CE7131" s="40"/>
      <c r="CF7131" s="73"/>
      <c r="CG7131" s="41"/>
      <c r="CH7131" s="41"/>
      <c r="CI7131" s="41"/>
      <c r="CJ7131" s="41"/>
      <c r="CK7131" s="41"/>
      <c r="CL7131" s="68"/>
      <c r="CM7131" s="41"/>
      <c r="CN7131" s="41"/>
      <c r="CO7131" s="39"/>
      <c r="CP7131" s="78"/>
    </row>
    <row r="7132" spans="1:94" s="38" customFormat="1" x14ac:dyDescent="0.25">
      <c r="A7132" s="38">
        <v>7129</v>
      </c>
      <c r="F7132" s="39"/>
      <c r="Q7132" s="39"/>
      <c r="R7132" s="40"/>
      <c r="S7132" s="40"/>
      <c r="T7132" s="39"/>
      <c r="AG7132" s="110"/>
      <c r="AH7132" s="94"/>
      <c r="AJ7132" s="97"/>
      <c r="AL7132" s="39"/>
      <c r="AP7132" s="39"/>
      <c r="AQ7132" s="77"/>
      <c r="AR7132" s="78"/>
      <c r="BB7132" s="79"/>
      <c r="BC7132" s="94"/>
      <c r="BE7132" s="97"/>
      <c r="BF7132" s="98"/>
      <c r="BG7132" s="40"/>
      <c r="BK7132" s="40"/>
      <c r="BL7132" s="79"/>
      <c r="BM7132" s="94"/>
      <c r="BO7132" s="97"/>
      <c r="BQ7132" s="40"/>
      <c r="BR7132" s="94"/>
      <c r="BS7132" s="94"/>
      <c r="BT7132" s="94"/>
      <c r="BU7132" s="40"/>
      <c r="BV7132" s="82"/>
      <c r="BW7132" s="94"/>
      <c r="BX7132" s="48"/>
      <c r="BY7132" s="97"/>
      <c r="BZ7132" s="48"/>
      <c r="CA7132" s="40"/>
      <c r="CB7132" s="94"/>
      <c r="CC7132" s="94"/>
      <c r="CD7132" s="94"/>
      <c r="CE7132" s="40"/>
      <c r="CF7132" s="73"/>
      <c r="CG7132" s="41"/>
      <c r="CH7132" s="41"/>
      <c r="CI7132" s="41"/>
      <c r="CJ7132" s="41"/>
      <c r="CK7132" s="41"/>
      <c r="CL7132" s="68"/>
      <c r="CM7132" s="41"/>
      <c r="CN7132" s="41"/>
      <c r="CO7132" s="39"/>
      <c r="CP7132" s="78"/>
    </row>
    <row r="7133" spans="1:94" s="38" customFormat="1" x14ac:dyDescent="0.25">
      <c r="A7133" s="38">
        <v>7130</v>
      </c>
      <c r="F7133" s="39"/>
      <c r="Q7133" s="39"/>
      <c r="R7133" s="40"/>
      <c r="S7133" s="40"/>
      <c r="T7133" s="39"/>
      <c r="AG7133" s="110"/>
      <c r="AH7133" s="94"/>
      <c r="AJ7133" s="97"/>
      <c r="AL7133" s="39"/>
      <c r="AP7133" s="39"/>
      <c r="AQ7133" s="77"/>
      <c r="AR7133" s="78"/>
      <c r="BB7133" s="79"/>
      <c r="BC7133" s="94"/>
      <c r="BE7133" s="97"/>
      <c r="BF7133" s="98"/>
      <c r="BG7133" s="40"/>
      <c r="BK7133" s="40"/>
      <c r="BL7133" s="79"/>
      <c r="BM7133" s="94"/>
      <c r="BO7133" s="97"/>
      <c r="BQ7133" s="40"/>
      <c r="BR7133" s="94"/>
      <c r="BS7133" s="94"/>
      <c r="BT7133" s="94"/>
      <c r="BU7133" s="40"/>
      <c r="BV7133" s="82"/>
      <c r="BW7133" s="94"/>
      <c r="BX7133" s="48"/>
      <c r="BY7133" s="97"/>
      <c r="BZ7133" s="48"/>
      <c r="CA7133" s="40"/>
      <c r="CB7133" s="94"/>
      <c r="CC7133" s="94"/>
      <c r="CD7133" s="94"/>
      <c r="CE7133" s="40"/>
      <c r="CF7133" s="73"/>
      <c r="CG7133" s="41"/>
      <c r="CH7133" s="41"/>
      <c r="CI7133" s="41"/>
      <c r="CJ7133" s="41"/>
      <c r="CK7133" s="41"/>
      <c r="CL7133" s="68"/>
      <c r="CM7133" s="41"/>
      <c r="CN7133" s="41"/>
      <c r="CO7133" s="39"/>
      <c r="CP7133" s="78"/>
    </row>
    <row r="7134" spans="1:94" s="38" customFormat="1" x14ac:dyDescent="0.25">
      <c r="A7134" s="38">
        <v>7131</v>
      </c>
      <c r="F7134" s="39"/>
      <c r="Q7134" s="39"/>
      <c r="R7134" s="40"/>
      <c r="S7134" s="40"/>
      <c r="T7134" s="39"/>
      <c r="AG7134" s="110"/>
      <c r="AH7134" s="94"/>
      <c r="AJ7134" s="97"/>
      <c r="AL7134" s="39"/>
      <c r="AP7134" s="39"/>
      <c r="AQ7134" s="77"/>
      <c r="AR7134" s="78"/>
      <c r="BB7134" s="79"/>
      <c r="BC7134" s="94"/>
      <c r="BE7134" s="97"/>
      <c r="BF7134" s="98"/>
      <c r="BG7134" s="40"/>
      <c r="BK7134" s="40"/>
      <c r="BL7134" s="79"/>
      <c r="BM7134" s="94"/>
      <c r="BO7134" s="97"/>
      <c r="BQ7134" s="40"/>
      <c r="BR7134" s="94"/>
      <c r="BS7134" s="94"/>
      <c r="BT7134" s="94"/>
      <c r="BU7134" s="40"/>
      <c r="BV7134" s="82"/>
      <c r="BW7134" s="94"/>
      <c r="BX7134" s="48"/>
      <c r="BY7134" s="97"/>
      <c r="BZ7134" s="48"/>
      <c r="CA7134" s="40"/>
      <c r="CB7134" s="94"/>
      <c r="CC7134" s="94"/>
      <c r="CD7134" s="94"/>
      <c r="CE7134" s="40"/>
      <c r="CF7134" s="73"/>
      <c r="CG7134" s="41"/>
      <c r="CH7134" s="41"/>
      <c r="CI7134" s="41"/>
      <c r="CJ7134" s="41"/>
      <c r="CK7134" s="41"/>
      <c r="CL7134" s="68"/>
      <c r="CM7134" s="41"/>
      <c r="CN7134" s="41"/>
      <c r="CO7134" s="39"/>
      <c r="CP7134" s="78"/>
    </row>
    <row r="7135" spans="1:94" s="38" customFormat="1" x14ac:dyDescent="0.25">
      <c r="A7135" s="38">
        <v>7132</v>
      </c>
      <c r="F7135" s="39"/>
      <c r="Q7135" s="39"/>
      <c r="R7135" s="40"/>
      <c r="S7135" s="40"/>
      <c r="T7135" s="39"/>
      <c r="AG7135" s="110"/>
      <c r="AH7135" s="94"/>
      <c r="AJ7135" s="97"/>
      <c r="AL7135" s="39"/>
      <c r="AP7135" s="39"/>
      <c r="AQ7135" s="77"/>
      <c r="AR7135" s="78"/>
      <c r="BB7135" s="79"/>
      <c r="BC7135" s="94"/>
      <c r="BE7135" s="97"/>
      <c r="BF7135" s="98"/>
      <c r="BG7135" s="40"/>
      <c r="BK7135" s="40"/>
      <c r="BL7135" s="79"/>
      <c r="BM7135" s="94"/>
      <c r="BO7135" s="97"/>
      <c r="BQ7135" s="40"/>
      <c r="BR7135" s="94"/>
      <c r="BS7135" s="94"/>
      <c r="BT7135" s="94"/>
      <c r="BU7135" s="40"/>
      <c r="BV7135" s="82"/>
      <c r="BW7135" s="94"/>
      <c r="BX7135" s="48"/>
      <c r="BY7135" s="97"/>
      <c r="BZ7135" s="48"/>
      <c r="CA7135" s="40"/>
      <c r="CB7135" s="94"/>
      <c r="CC7135" s="94"/>
      <c r="CD7135" s="94"/>
      <c r="CE7135" s="40"/>
      <c r="CF7135" s="73"/>
      <c r="CG7135" s="41"/>
      <c r="CH7135" s="41"/>
      <c r="CI7135" s="41"/>
      <c r="CJ7135" s="41"/>
      <c r="CK7135" s="41"/>
      <c r="CL7135" s="68"/>
      <c r="CM7135" s="41"/>
      <c r="CN7135" s="41"/>
      <c r="CO7135" s="39"/>
      <c r="CP7135" s="78"/>
    </row>
    <row r="7136" spans="1:94" s="38" customFormat="1" x14ac:dyDescent="0.25">
      <c r="A7136" s="38">
        <v>7133</v>
      </c>
      <c r="F7136" s="39"/>
      <c r="Q7136" s="39"/>
      <c r="R7136" s="40"/>
      <c r="S7136" s="40"/>
      <c r="T7136" s="39"/>
      <c r="AG7136" s="110"/>
      <c r="AH7136" s="94"/>
      <c r="AJ7136" s="97"/>
      <c r="AL7136" s="39"/>
      <c r="AP7136" s="39"/>
      <c r="AQ7136" s="77"/>
      <c r="AR7136" s="78"/>
      <c r="BB7136" s="79"/>
      <c r="BC7136" s="94"/>
      <c r="BE7136" s="97"/>
      <c r="BF7136" s="98"/>
      <c r="BG7136" s="40"/>
      <c r="BK7136" s="40"/>
      <c r="BL7136" s="79"/>
      <c r="BM7136" s="94"/>
      <c r="BO7136" s="97"/>
      <c r="BQ7136" s="40"/>
      <c r="BR7136" s="94"/>
      <c r="BS7136" s="94"/>
      <c r="BT7136" s="94"/>
      <c r="BU7136" s="40"/>
      <c r="BV7136" s="82"/>
      <c r="BW7136" s="94"/>
      <c r="BX7136" s="48"/>
      <c r="BY7136" s="97"/>
      <c r="BZ7136" s="48"/>
      <c r="CA7136" s="40"/>
      <c r="CB7136" s="94"/>
      <c r="CC7136" s="94"/>
      <c r="CD7136" s="94"/>
      <c r="CE7136" s="40"/>
      <c r="CF7136" s="73"/>
      <c r="CG7136" s="41"/>
      <c r="CH7136" s="41"/>
      <c r="CI7136" s="41"/>
      <c r="CJ7136" s="41"/>
      <c r="CK7136" s="41"/>
      <c r="CL7136" s="68"/>
      <c r="CM7136" s="41"/>
      <c r="CN7136" s="41"/>
      <c r="CO7136" s="39"/>
      <c r="CP7136" s="78"/>
    </row>
    <row r="7137" spans="1:94" s="38" customFormat="1" x14ac:dyDescent="0.25">
      <c r="A7137" s="38">
        <v>7134</v>
      </c>
      <c r="F7137" s="39"/>
      <c r="Q7137" s="39"/>
      <c r="R7137" s="40"/>
      <c r="S7137" s="40"/>
      <c r="T7137" s="39"/>
      <c r="AG7137" s="110"/>
      <c r="AH7137" s="94"/>
      <c r="AJ7137" s="97"/>
      <c r="AL7137" s="39"/>
      <c r="AP7137" s="39"/>
      <c r="AQ7137" s="77"/>
      <c r="AR7137" s="78"/>
      <c r="BB7137" s="79"/>
      <c r="BC7137" s="94"/>
      <c r="BE7137" s="97"/>
      <c r="BF7137" s="98"/>
      <c r="BG7137" s="40"/>
      <c r="BK7137" s="40"/>
      <c r="BL7137" s="79"/>
      <c r="BM7137" s="94"/>
      <c r="BO7137" s="97"/>
      <c r="BQ7137" s="40"/>
      <c r="BR7137" s="94"/>
      <c r="BS7137" s="94"/>
      <c r="BT7137" s="94"/>
      <c r="BU7137" s="40"/>
      <c r="BV7137" s="82"/>
      <c r="BW7137" s="94"/>
      <c r="BX7137" s="48"/>
      <c r="BY7137" s="97"/>
      <c r="BZ7137" s="48"/>
      <c r="CA7137" s="40"/>
      <c r="CB7137" s="94"/>
      <c r="CC7137" s="94"/>
      <c r="CD7137" s="94"/>
      <c r="CE7137" s="40"/>
      <c r="CF7137" s="73"/>
      <c r="CG7137" s="41"/>
      <c r="CH7137" s="41"/>
      <c r="CI7137" s="41"/>
      <c r="CJ7137" s="41"/>
      <c r="CK7137" s="41"/>
      <c r="CL7137" s="68"/>
      <c r="CM7137" s="41"/>
      <c r="CN7137" s="41"/>
      <c r="CO7137" s="39"/>
      <c r="CP7137" s="78"/>
    </row>
    <row r="7138" spans="1:94" s="38" customFormat="1" x14ac:dyDescent="0.25">
      <c r="A7138" s="38">
        <v>7135</v>
      </c>
      <c r="F7138" s="39"/>
      <c r="Q7138" s="39"/>
      <c r="R7138" s="40"/>
      <c r="S7138" s="40"/>
      <c r="T7138" s="39"/>
      <c r="AG7138" s="110"/>
      <c r="AH7138" s="94"/>
      <c r="AJ7138" s="97"/>
      <c r="AL7138" s="39"/>
      <c r="AP7138" s="39"/>
      <c r="AQ7138" s="77"/>
      <c r="AR7138" s="78"/>
      <c r="BB7138" s="79"/>
      <c r="BC7138" s="94"/>
      <c r="BE7138" s="97"/>
      <c r="BF7138" s="98"/>
      <c r="BG7138" s="40"/>
      <c r="BK7138" s="40"/>
      <c r="BL7138" s="79"/>
      <c r="BM7138" s="94"/>
      <c r="BO7138" s="97"/>
      <c r="BQ7138" s="40"/>
      <c r="BR7138" s="94"/>
      <c r="BS7138" s="94"/>
      <c r="BT7138" s="94"/>
      <c r="BU7138" s="40"/>
      <c r="BV7138" s="82"/>
      <c r="BW7138" s="94"/>
      <c r="BX7138" s="48"/>
      <c r="BY7138" s="97"/>
      <c r="BZ7138" s="48"/>
      <c r="CA7138" s="40"/>
      <c r="CB7138" s="94"/>
      <c r="CC7138" s="94"/>
      <c r="CD7138" s="94"/>
      <c r="CE7138" s="40"/>
      <c r="CF7138" s="73"/>
      <c r="CG7138" s="41"/>
      <c r="CH7138" s="41"/>
      <c r="CI7138" s="41"/>
      <c r="CJ7138" s="41"/>
      <c r="CK7138" s="41"/>
      <c r="CL7138" s="68"/>
      <c r="CM7138" s="41"/>
      <c r="CN7138" s="41"/>
      <c r="CO7138" s="39"/>
      <c r="CP7138" s="78"/>
    </row>
    <row r="7139" spans="1:94" s="38" customFormat="1" x14ac:dyDescent="0.25">
      <c r="A7139" s="38">
        <v>7136</v>
      </c>
      <c r="F7139" s="39"/>
      <c r="Q7139" s="39"/>
      <c r="R7139" s="40"/>
      <c r="S7139" s="40"/>
      <c r="T7139" s="39"/>
      <c r="AG7139" s="110"/>
      <c r="AH7139" s="94"/>
      <c r="AJ7139" s="97"/>
      <c r="AL7139" s="39"/>
      <c r="AP7139" s="39"/>
      <c r="AQ7139" s="77"/>
      <c r="AR7139" s="78"/>
      <c r="BB7139" s="79"/>
      <c r="BC7139" s="94"/>
      <c r="BE7139" s="97"/>
      <c r="BF7139" s="98"/>
      <c r="BG7139" s="40"/>
      <c r="BK7139" s="40"/>
      <c r="BL7139" s="79"/>
      <c r="BM7139" s="94"/>
      <c r="BO7139" s="97"/>
      <c r="BQ7139" s="40"/>
      <c r="BR7139" s="94"/>
      <c r="BS7139" s="94"/>
      <c r="BT7139" s="94"/>
      <c r="BU7139" s="40"/>
      <c r="BV7139" s="82"/>
      <c r="BW7139" s="94"/>
      <c r="BX7139" s="48"/>
      <c r="BY7139" s="97"/>
      <c r="BZ7139" s="48"/>
      <c r="CA7139" s="40"/>
      <c r="CB7139" s="94"/>
      <c r="CC7139" s="94"/>
      <c r="CD7139" s="94"/>
      <c r="CE7139" s="40"/>
      <c r="CF7139" s="73"/>
      <c r="CG7139" s="41"/>
      <c r="CH7139" s="41"/>
      <c r="CI7139" s="41"/>
      <c r="CJ7139" s="41"/>
      <c r="CK7139" s="41"/>
      <c r="CL7139" s="68"/>
      <c r="CM7139" s="41"/>
      <c r="CN7139" s="41"/>
      <c r="CO7139" s="39"/>
      <c r="CP7139" s="78"/>
    </row>
    <row r="7140" spans="1:94" s="38" customFormat="1" x14ac:dyDescent="0.25">
      <c r="A7140" s="38">
        <v>7137</v>
      </c>
      <c r="F7140" s="39"/>
      <c r="Q7140" s="39"/>
      <c r="R7140" s="40"/>
      <c r="S7140" s="40"/>
      <c r="T7140" s="39"/>
      <c r="AG7140" s="110"/>
      <c r="AH7140" s="94"/>
      <c r="AJ7140" s="97"/>
      <c r="AL7140" s="39"/>
      <c r="AP7140" s="39"/>
      <c r="AQ7140" s="77"/>
      <c r="AR7140" s="78"/>
      <c r="BB7140" s="79"/>
      <c r="BC7140" s="94"/>
      <c r="BE7140" s="97"/>
      <c r="BF7140" s="98"/>
      <c r="BG7140" s="40"/>
      <c r="BK7140" s="40"/>
      <c r="BL7140" s="79"/>
      <c r="BM7140" s="94"/>
      <c r="BO7140" s="97"/>
      <c r="BQ7140" s="40"/>
      <c r="BR7140" s="94"/>
      <c r="BS7140" s="94"/>
      <c r="BT7140" s="94"/>
      <c r="BU7140" s="40"/>
      <c r="BV7140" s="82"/>
      <c r="BW7140" s="94"/>
      <c r="BX7140" s="48"/>
      <c r="BY7140" s="97"/>
      <c r="BZ7140" s="48"/>
      <c r="CA7140" s="40"/>
      <c r="CB7140" s="94"/>
      <c r="CC7140" s="94"/>
      <c r="CD7140" s="94"/>
      <c r="CE7140" s="40"/>
      <c r="CF7140" s="73"/>
      <c r="CG7140" s="41"/>
      <c r="CH7140" s="41"/>
      <c r="CI7140" s="41"/>
      <c r="CJ7140" s="41"/>
      <c r="CK7140" s="41"/>
      <c r="CL7140" s="68"/>
      <c r="CM7140" s="41"/>
      <c r="CN7140" s="41"/>
      <c r="CO7140" s="39"/>
      <c r="CP7140" s="78"/>
    </row>
    <row r="7141" spans="1:94" s="38" customFormat="1" x14ac:dyDescent="0.25">
      <c r="A7141" s="38">
        <v>7138</v>
      </c>
      <c r="F7141" s="39"/>
      <c r="Q7141" s="39"/>
      <c r="R7141" s="40"/>
      <c r="S7141" s="40"/>
      <c r="T7141" s="39"/>
      <c r="AG7141" s="110"/>
      <c r="AH7141" s="94"/>
      <c r="AJ7141" s="97"/>
      <c r="AL7141" s="39"/>
      <c r="AP7141" s="39"/>
      <c r="AQ7141" s="77"/>
      <c r="AR7141" s="78"/>
      <c r="BB7141" s="79"/>
      <c r="BC7141" s="94"/>
      <c r="BE7141" s="97"/>
      <c r="BF7141" s="98"/>
      <c r="BG7141" s="40"/>
      <c r="BK7141" s="40"/>
      <c r="BL7141" s="79"/>
      <c r="BM7141" s="94"/>
      <c r="BO7141" s="97"/>
      <c r="BQ7141" s="40"/>
      <c r="BR7141" s="94"/>
      <c r="BS7141" s="94"/>
      <c r="BT7141" s="94"/>
      <c r="BU7141" s="40"/>
      <c r="BV7141" s="82"/>
      <c r="BW7141" s="94"/>
      <c r="BX7141" s="48"/>
      <c r="BY7141" s="97"/>
      <c r="BZ7141" s="48"/>
      <c r="CA7141" s="40"/>
      <c r="CB7141" s="94"/>
      <c r="CC7141" s="94"/>
      <c r="CD7141" s="94"/>
      <c r="CE7141" s="40"/>
      <c r="CF7141" s="73"/>
      <c r="CG7141" s="41"/>
      <c r="CH7141" s="41"/>
      <c r="CI7141" s="41"/>
      <c r="CJ7141" s="41"/>
      <c r="CK7141" s="41"/>
      <c r="CL7141" s="68"/>
      <c r="CM7141" s="41"/>
      <c r="CN7141" s="41"/>
      <c r="CO7141" s="39"/>
      <c r="CP7141" s="78"/>
    </row>
    <row r="7142" spans="1:94" s="38" customFormat="1" x14ac:dyDescent="0.25">
      <c r="A7142" s="38">
        <v>7139</v>
      </c>
      <c r="F7142" s="39"/>
      <c r="Q7142" s="39"/>
      <c r="R7142" s="40"/>
      <c r="S7142" s="40"/>
      <c r="T7142" s="39"/>
      <c r="AG7142" s="110"/>
      <c r="AH7142" s="94"/>
      <c r="AJ7142" s="97"/>
      <c r="AL7142" s="39"/>
      <c r="AP7142" s="39"/>
      <c r="AQ7142" s="77"/>
      <c r="AR7142" s="78"/>
      <c r="BB7142" s="79"/>
      <c r="BC7142" s="94"/>
      <c r="BE7142" s="97"/>
      <c r="BF7142" s="98"/>
      <c r="BG7142" s="40"/>
      <c r="BK7142" s="40"/>
      <c r="BL7142" s="79"/>
      <c r="BM7142" s="94"/>
      <c r="BO7142" s="97"/>
      <c r="BQ7142" s="40"/>
      <c r="BR7142" s="94"/>
      <c r="BS7142" s="94"/>
      <c r="BT7142" s="94"/>
      <c r="BU7142" s="40"/>
      <c r="BV7142" s="82"/>
      <c r="BW7142" s="94"/>
      <c r="BX7142" s="48"/>
      <c r="BY7142" s="97"/>
      <c r="BZ7142" s="48"/>
      <c r="CA7142" s="40"/>
      <c r="CB7142" s="94"/>
      <c r="CC7142" s="94"/>
      <c r="CD7142" s="94"/>
      <c r="CE7142" s="40"/>
      <c r="CF7142" s="73"/>
      <c r="CG7142" s="41"/>
      <c r="CH7142" s="41"/>
      <c r="CI7142" s="41"/>
      <c r="CJ7142" s="41"/>
      <c r="CK7142" s="41"/>
      <c r="CL7142" s="68"/>
      <c r="CM7142" s="41"/>
      <c r="CN7142" s="41"/>
      <c r="CO7142" s="39"/>
      <c r="CP7142" s="78"/>
    </row>
    <row r="7143" spans="1:94" s="38" customFormat="1" x14ac:dyDescent="0.25">
      <c r="A7143" s="38">
        <v>7140</v>
      </c>
      <c r="F7143" s="39"/>
      <c r="Q7143" s="39"/>
      <c r="R7143" s="40"/>
      <c r="S7143" s="40"/>
      <c r="T7143" s="39"/>
      <c r="AG7143" s="110"/>
      <c r="AH7143" s="94"/>
      <c r="AJ7143" s="97"/>
      <c r="AL7143" s="39"/>
      <c r="AP7143" s="39"/>
      <c r="AQ7143" s="77"/>
      <c r="AR7143" s="78"/>
      <c r="BB7143" s="79"/>
      <c r="BC7143" s="94"/>
      <c r="BE7143" s="97"/>
      <c r="BF7143" s="98"/>
      <c r="BG7143" s="40"/>
      <c r="BK7143" s="40"/>
      <c r="BL7143" s="79"/>
      <c r="BM7143" s="94"/>
      <c r="BO7143" s="97"/>
      <c r="BQ7143" s="40"/>
      <c r="BR7143" s="94"/>
      <c r="BS7143" s="94"/>
      <c r="BT7143" s="94"/>
      <c r="BU7143" s="40"/>
      <c r="BV7143" s="82"/>
      <c r="BW7143" s="94"/>
      <c r="BX7143" s="48"/>
      <c r="BY7143" s="97"/>
      <c r="BZ7143" s="48"/>
      <c r="CA7143" s="40"/>
      <c r="CB7143" s="94"/>
      <c r="CC7143" s="94"/>
      <c r="CD7143" s="94"/>
      <c r="CE7143" s="40"/>
      <c r="CF7143" s="73"/>
      <c r="CG7143" s="41"/>
      <c r="CH7143" s="41"/>
      <c r="CI7143" s="41"/>
      <c r="CJ7143" s="41"/>
      <c r="CK7143" s="41"/>
      <c r="CL7143" s="68"/>
      <c r="CM7143" s="41"/>
      <c r="CN7143" s="41"/>
      <c r="CO7143" s="39"/>
      <c r="CP7143" s="78"/>
    </row>
    <row r="7144" spans="1:94" s="38" customFormat="1" x14ac:dyDescent="0.25">
      <c r="A7144" s="38">
        <v>7141</v>
      </c>
      <c r="F7144" s="39"/>
      <c r="Q7144" s="39"/>
      <c r="R7144" s="40"/>
      <c r="S7144" s="40"/>
      <c r="T7144" s="39"/>
      <c r="AG7144" s="110"/>
      <c r="AH7144" s="94"/>
      <c r="AJ7144" s="97"/>
      <c r="AL7144" s="39"/>
      <c r="AP7144" s="39"/>
      <c r="AQ7144" s="77"/>
      <c r="AR7144" s="78"/>
      <c r="BB7144" s="79"/>
      <c r="BC7144" s="94"/>
      <c r="BE7144" s="97"/>
      <c r="BF7144" s="98"/>
      <c r="BG7144" s="40"/>
      <c r="BK7144" s="40"/>
      <c r="BL7144" s="79"/>
      <c r="BM7144" s="94"/>
      <c r="BO7144" s="97"/>
      <c r="BQ7144" s="40"/>
      <c r="BR7144" s="94"/>
      <c r="BS7144" s="94"/>
      <c r="BT7144" s="94"/>
      <c r="BU7144" s="40"/>
      <c r="BV7144" s="82"/>
      <c r="BW7144" s="94"/>
      <c r="BX7144" s="48"/>
      <c r="BY7144" s="97"/>
      <c r="BZ7144" s="48"/>
      <c r="CA7144" s="40"/>
      <c r="CB7144" s="94"/>
      <c r="CC7144" s="94"/>
      <c r="CD7144" s="94"/>
      <c r="CE7144" s="40"/>
      <c r="CF7144" s="73"/>
      <c r="CG7144" s="41"/>
      <c r="CH7144" s="41"/>
      <c r="CI7144" s="41"/>
      <c r="CJ7144" s="41"/>
      <c r="CK7144" s="41"/>
      <c r="CL7144" s="68"/>
      <c r="CM7144" s="41"/>
      <c r="CN7144" s="41"/>
      <c r="CO7144" s="39"/>
      <c r="CP7144" s="78"/>
    </row>
    <row r="7145" spans="1:94" s="38" customFormat="1" x14ac:dyDescent="0.25">
      <c r="A7145" s="38">
        <v>7142</v>
      </c>
      <c r="F7145" s="39"/>
      <c r="Q7145" s="39"/>
      <c r="R7145" s="40"/>
      <c r="S7145" s="40"/>
      <c r="T7145" s="39"/>
      <c r="AG7145" s="110"/>
      <c r="AH7145" s="94"/>
      <c r="AJ7145" s="97"/>
      <c r="AL7145" s="39"/>
      <c r="AP7145" s="39"/>
      <c r="AQ7145" s="77"/>
      <c r="AR7145" s="78"/>
      <c r="BB7145" s="79"/>
      <c r="BC7145" s="94"/>
      <c r="BE7145" s="97"/>
      <c r="BF7145" s="98"/>
      <c r="BG7145" s="40"/>
      <c r="BK7145" s="40"/>
      <c r="BL7145" s="79"/>
      <c r="BM7145" s="94"/>
      <c r="BO7145" s="97"/>
      <c r="BQ7145" s="40"/>
      <c r="BR7145" s="94"/>
      <c r="BS7145" s="94"/>
      <c r="BT7145" s="94"/>
      <c r="BU7145" s="40"/>
      <c r="BV7145" s="82"/>
      <c r="BW7145" s="94"/>
      <c r="BX7145" s="48"/>
      <c r="BY7145" s="97"/>
      <c r="BZ7145" s="48"/>
      <c r="CA7145" s="40"/>
      <c r="CB7145" s="94"/>
      <c r="CC7145" s="94"/>
      <c r="CD7145" s="94"/>
      <c r="CE7145" s="40"/>
      <c r="CF7145" s="73"/>
      <c r="CG7145" s="41"/>
      <c r="CH7145" s="41"/>
      <c r="CI7145" s="41"/>
      <c r="CJ7145" s="41"/>
      <c r="CK7145" s="41"/>
      <c r="CL7145" s="68"/>
      <c r="CM7145" s="41"/>
      <c r="CN7145" s="41"/>
      <c r="CO7145" s="39"/>
      <c r="CP7145" s="78"/>
    </row>
    <row r="7146" spans="1:94" s="38" customFormat="1" x14ac:dyDescent="0.25">
      <c r="A7146" s="38">
        <v>7143</v>
      </c>
      <c r="F7146" s="39"/>
      <c r="Q7146" s="39"/>
      <c r="R7146" s="40"/>
      <c r="S7146" s="40"/>
      <c r="T7146" s="39"/>
      <c r="AG7146" s="110"/>
      <c r="AH7146" s="94"/>
      <c r="AJ7146" s="97"/>
      <c r="AL7146" s="39"/>
      <c r="AP7146" s="39"/>
      <c r="AQ7146" s="77"/>
      <c r="AR7146" s="78"/>
      <c r="BB7146" s="79"/>
      <c r="BC7146" s="94"/>
      <c r="BE7146" s="97"/>
      <c r="BF7146" s="98"/>
      <c r="BG7146" s="40"/>
      <c r="BK7146" s="40"/>
      <c r="BL7146" s="79"/>
      <c r="BM7146" s="94"/>
      <c r="BO7146" s="97"/>
      <c r="BQ7146" s="40"/>
      <c r="BR7146" s="94"/>
      <c r="BS7146" s="94"/>
      <c r="BT7146" s="94"/>
      <c r="BU7146" s="40"/>
      <c r="BV7146" s="82"/>
      <c r="BW7146" s="94"/>
      <c r="BX7146" s="48"/>
      <c r="BY7146" s="97"/>
      <c r="BZ7146" s="48"/>
      <c r="CA7146" s="40"/>
      <c r="CB7146" s="94"/>
      <c r="CC7146" s="94"/>
      <c r="CD7146" s="94"/>
      <c r="CE7146" s="40"/>
      <c r="CF7146" s="73"/>
      <c r="CG7146" s="41"/>
      <c r="CH7146" s="41"/>
      <c r="CI7146" s="41"/>
      <c r="CJ7146" s="41"/>
      <c r="CK7146" s="41"/>
      <c r="CL7146" s="68"/>
      <c r="CM7146" s="41"/>
      <c r="CN7146" s="41"/>
      <c r="CO7146" s="39"/>
      <c r="CP7146" s="78"/>
    </row>
    <row r="7147" spans="1:94" s="38" customFormat="1" x14ac:dyDescent="0.25">
      <c r="A7147" s="38">
        <v>7144</v>
      </c>
      <c r="F7147" s="39"/>
      <c r="Q7147" s="39"/>
      <c r="R7147" s="40"/>
      <c r="S7147" s="40"/>
      <c r="T7147" s="39"/>
      <c r="AG7147" s="110"/>
      <c r="AH7147" s="94"/>
      <c r="AJ7147" s="97"/>
      <c r="AL7147" s="39"/>
      <c r="AP7147" s="39"/>
      <c r="AQ7147" s="77"/>
      <c r="AR7147" s="78"/>
      <c r="BB7147" s="79"/>
      <c r="BC7147" s="94"/>
      <c r="BE7147" s="97"/>
      <c r="BF7147" s="98"/>
      <c r="BG7147" s="40"/>
      <c r="BK7147" s="40"/>
      <c r="BL7147" s="79"/>
      <c r="BM7147" s="94"/>
      <c r="BO7147" s="97"/>
      <c r="BQ7147" s="40"/>
      <c r="BR7147" s="94"/>
      <c r="BS7147" s="94"/>
      <c r="BT7147" s="94"/>
      <c r="BU7147" s="40"/>
      <c r="BV7147" s="82"/>
      <c r="BW7147" s="94"/>
      <c r="BX7147" s="48"/>
      <c r="BY7147" s="97"/>
      <c r="BZ7147" s="48"/>
      <c r="CA7147" s="40"/>
      <c r="CB7147" s="94"/>
      <c r="CC7147" s="94"/>
      <c r="CD7147" s="94"/>
      <c r="CE7147" s="40"/>
      <c r="CF7147" s="73"/>
      <c r="CG7147" s="41"/>
      <c r="CH7147" s="41"/>
      <c r="CI7147" s="41"/>
      <c r="CJ7147" s="41"/>
      <c r="CK7147" s="41"/>
      <c r="CL7147" s="68"/>
      <c r="CM7147" s="41"/>
      <c r="CN7147" s="41"/>
      <c r="CO7147" s="39"/>
      <c r="CP7147" s="78"/>
    </row>
    <row r="7148" spans="1:94" s="38" customFormat="1" x14ac:dyDescent="0.25">
      <c r="A7148" s="38">
        <v>7145</v>
      </c>
      <c r="F7148" s="39"/>
      <c r="Q7148" s="39"/>
      <c r="R7148" s="40"/>
      <c r="S7148" s="40"/>
      <c r="T7148" s="39"/>
      <c r="AG7148" s="110"/>
      <c r="AH7148" s="94"/>
      <c r="AJ7148" s="97"/>
      <c r="AL7148" s="39"/>
      <c r="AP7148" s="39"/>
      <c r="AQ7148" s="77"/>
      <c r="AR7148" s="78"/>
      <c r="BB7148" s="79"/>
      <c r="BC7148" s="94"/>
      <c r="BE7148" s="97"/>
      <c r="BF7148" s="98"/>
      <c r="BG7148" s="40"/>
      <c r="BK7148" s="40"/>
      <c r="BL7148" s="79"/>
      <c r="BM7148" s="94"/>
      <c r="BO7148" s="97"/>
      <c r="BQ7148" s="40"/>
      <c r="BR7148" s="94"/>
      <c r="BS7148" s="94"/>
      <c r="BT7148" s="94"/>
      <c r="BU7148" s="40"/>
      <c r="BV7148" s="82"/>
      <c r="BW7148" s="94"/>
      <c r="BX7148" s="48"/>
      <c r="BY7148" s="97"/>
      <c r="BZ7148" s="48"/>
      <c r="CA7148" s="40"/>
      <c r="CB7148" s="94"/>
      <c r="CC7148" s="94"/>
      <c r="CD7148" s="94"/>
      <c r="CE7148" s="40"/>
      <c r="CF7148" s="73"/>
      <c r="CG7148" s="41"/>
      <c r="CH7148" s="41"/>
      <c r="CI7148" s="41"/>
      <c r="CJ7148" s="41"/>
      <c r="CK7148" s="41"/>
      <c r="CL7148" s="68"/>
      <c r="CM7148" s="41"/>
      <c r="CN7148" s="41"/>
      <c r="CO7148" s="39"/>
      <c r="CP7148" s="78"/>
    </row>
    <row r="7149" spans="1:94" s="38" customFormat="1" x14ac:dyDescent="0.25">
      <c r="A7149" s="38">
        <v>7146</v>
      </c>
      <c r="F7149" s="39"/>
      <c r="Q7149" s="39"/>
      <c r="R7149" s="40"/>
      <c r="S7149" s="40"/>
      <c r="T7149" s="39"/>
      <c r="AG7149" s="110"/>
      <c r="AH7149" s="94"/>
      <c r="AJ7149" s="97"/>
      <c r="AL7149" s="39"/>
      <c r="AP7149" s="39"/>
      <c r="AQ7149" s="77"/>
      <c r="AR7149" s="78"/>
      <c r="BB7149" s="79"/>
      <c r="BC7149" s="94"/>
      <c r="BE7149" s="97"/>
      <c r="BF7149" s="98"/>
      <c r="BG7149" s="40"/>
      <c r="BK7149" s="40"/>
      <c r="BL7149" s="79"/>
      <c r="BM7149" s="94"/>
      <c r="BO7149" s="97"/>
      <c r="BQ7149" s="40"/>
      <c r="BR7149" s="94"/>
      <c r="BS7149" s="94"/>
      <c r="BT7149" s="94"/>
      <c r="BU7149" s="40"/>
      <c r="BV7149" s="82"/>
      <c r="BW7149" s="94"/>
      <c r="BX7149" s="48"/>
      <c r="BY7149" s="97"/>
      <c r="BZ7149" s="48"/>
      <c r="CA7149" s="40"/>
      <c r="CB7149" s="94"/>
      <c r="CC7149" s="94"/>
      <c r="CD7149" s="94"/>
      <c r="CE7149" s="40"/>
      <c r="CF7149" s="73"/>
      <c r="CG7149" s="41"/>
      <c r="CH7149" s="41"/>
      <c r="CI7149" s="41"/>
      <c r="CJ7149" s="41"/>
      <c r="CK7149" s="41"/>
      <c r="CL7149" s="68"/>
      <c r="CM7149" s="41"/>
      <c r="CN7149" s="41"/>
      <c r="CO7149" s="39"/>
      <c r="CP7149" s="78"/>
    </row>
    <row r="7150" spans="1:94" s="38" customFormat="1" x14ac:dyDescent="0.25">
      <c r="A7150" s="38">
        <v>7147</v>
      </c>
      <c r="F7150" s="39"/>
      <c r="Q7150" s="39"/>
      <c r="R7150" s="40"/>
      <c r="S7150" s="40"/>
      <c r="T7150" s="39"/>
      <c r="AG7150" s="110"/>
      <c r="AH7150" s="94"/>
      <c r="AJ7150" s="97"/>
      <c r="AL7150" s="39"/>
      <c r="AP7150" s="39"/>
      <c r="AQ7150" s="77"/>
      <c r="AR7150" s="78"/>
      <c r="BB7150" s="79"/>
      <c r="BC7150" s="94"/>
      <c r="BE7150" s="97"/>
      <c r="BF7150" s="98"/>
      <c r="BG7150" s="40"/>
      <c r="BK7150" s="40"/>
      <c r="BL7150" s="79"/>
      <c r="BM7150" s="94"/>
      <c r="BO7150" s="97"/>
      <c r="BQ7150" s="40"/>
      <c r="BR7150" s="94"/>
      <c r="BS7150" s="94"/>
      <c r="BT7150" s="94"/>
      <c r="BU7150" s="40"/>
      <c r="BV7150" s="82"/>
      <c r="BW7150" s="94"/>
      <c r="BX7150" s="48"/>
      <c r="BY7150" s="97"/>
      <c r="BZ7150" s="48"/>
      <c r="CA7150" s="40"/>
      <c r="CB7150" s="94"/>
      <c r="CC7150" s="94"/>
      <c r="CD7150" s="94"/>
      <c r="CE7150" s="40"/>
      <c r="CF7150" s="73"/>
      <c r="CG7150" s="41"/>
      <c r="CH7150" s="41"/>
      <c r="CI7150" s="41"/>
      <c r="CJ7150" s="41"/>
      <c r="CK7150" s="41"/>
      <c r="CL7150" s="68"/>
      <c r="CM7150" s="41"/>
      <c r="CN7150" s="41"/>
      <c r="CO7150" s="39"/>
      <c r="CP7150" s="78"/>
    </row>
    <row r="7151" spans="1:94" s="38" customFormat="1" x14ac:dyDescent="0.25">
      <c r="A7151" s="38">
        <v>7148</v>
      </c>
      <c r="F7151" s="39"/>
      <c r="Q7151" s="39"/>
      <c r="R7151" s="40"/>
      <c r="S7151" s="40"/>
      <c r="T7151" s="39"/>
      <c r="AG7151" s="110"/>
      <c r="AH7151" s="94"/>
      <c r="AJ7151" s="97"/>
      <c r="AL7151" s="39"/>
      <c r="AP7151" s="39"/>
      <c r="AQ7151" s="77"/>
      <c r="AR7151" s="78"/>
      <c r="BB7151" s="79"/>
      <c r="BC7151" s="94"/>
      <c r="BE7151" s="97"/>
      <c r="BF7151" s="98"/>
      <c r="BG7151" s="40"/>
      <c r="BK7151" s="40"/>
      <c r="BL7151" s="79"/>
      <c r="BM7151" s="94"/>
      <c r="BO7151" s="97"/>
      <c r="BQ7151" s="40"/>
      <c r="BR7151" s="94"/>
      <c r="BS7151" s="94"/>
      <c r="BT7151" s="94"/>
      <c r="BU7151" s="40"/>
      <c r="BV7151" s="82"/>
      <c r="BW7151" s="94"/>
      <c r="BX7151" s="48"/>
      <c r="BY7151" s="97"/>
      <c r="BZ7151" s="48"/>
      <c r="CA7151" s="40"/>
      <c r="CB7151" s="94"/>
      <c r="CC7151" s="94"/>
      <c r="CD7151" s="94"/>
      <c r="CE7151" s="40"/>
      <c r="CF7151" s="73"/>
      <c r="CG7151" s="41"/>
      <c r="CH7151" s="41"/>
      <c r="CI7151" s="41"/>
      <c r="CJ7151" s="41"/>
      <c r="CK7151" s="41"/>
      <c r="CL7151" s="68"/>
      <c r="CM7151" s="41"/>
      <c r="CN7151" s="41"/>
      <c r="CO7151" s="39"/>
      <c r="CP7151" s="78"/>
    </row>
    <row r="7152" spans="1:94" s="38" customFormat="1" x14ac:dyDescent="0.25">
      <c r="A7152" s="38">
        <v>7149</v>
      </c>
      <c r="F7152" s="39"/>
      <c r="Q7152" s="39"/>
      <c r="R7152" s="40"/>
      <c r="S7152" s="40"/>
      <c r="T7152" s="39"/>
      <c r="AG7152" s="110"/>
      <c r="AH7152" s="94"/>
      <c r="AJ7152" s="97"/>
      <c r="AL7152" s="39"/>
      <c r="AP7152" s="39"/>
      <c r="AQ7152" s="77"/>
      <c r="AR7152" s="78"/>
      <c r="BB7152" s="79"/>
      <c r="BC7152" s="94"/>
      <c r="BE7152" s="97"/>
      <c r="BF7152" s="98"/>
      <c r="BG7152" s="40"/>
      <c r="BK7152" s="40"/>
      <c r="BL7152" s="79"/>
      <c r="BM7152" s="94"/>
      <c r="BO7152" s="97"/>
      <c r="BQ7152" s="40"/>
      <c r="BR7152" s="94"/>
      <c r="BS7152" s="94"/>
      <c r="BT7152" s="94"/>
      <c r="BU7152" s="40"/>
      <c r="BV7152" s="82"/>
      <c r="BW7152" s="94"/>
      <c r="BX7152" s="48"/>
      <c r="BY7152" s="97"/>
      <c r="BZ7152" s="48"/>
      <c r="CA7152" s="40"/>
      <c r="CB7152" s="94"/>
      <c r="CC7152" s="94"/>
      <c r="CD7152" s="94"/>
      <c r="CE7152" s="40"/>
      <c r="CF7152" s="73"/>
      <c r="CG7152" s="41"/>
      <c r="CH7152" s="41"/>
      <c r="CI7152" s="41"/>
      <c r="CJ7152" s="41"/>
      <c r="CK7152" s="41"/>
      <c r="CL7152" s="68"/>
      <c r="CM7152" s="41"/>
      <c r="CN7152" s="41"/>
      <c r="CO7152" s="39"/>
      <c r="CP7152" s="78"/>
    </row>
    <row r="7153" spans="1:94" s="38" customFormat="1" x14ac:dyDescent="0.25">
      <c r="A7153" s="38">
        <v>7150</v>
      </c>
      <c r="F7153" s="39"/>
      <c r="Q7153" s="39"/>
      <c r="R7153" s="40"/>
      <c r="S7153" s="40"/>
      <c r="T7153" s="39"/>
      <c r="AG7153" s="110"/>
      <c r="AH7153" s="94"/>
      <c r="AJ7153" s="97"/>
      <c r="AL7153" s="39"/>
      <c r="AP7153" s="39"/>
      <c r="AQ7153" s="77"/>
      <c r="AR7153" s="78"/>
      <c r="BB7153" s="79"/>
      <c r="BC7153" s="94"/>
      <c r="BE7153" s="97"/>
      <c r="BF7153" s="98"/>
      <c r="BG7153" s="40"/>
      <c r="BK7153" s="40"/>
      <c r="BL7153" s="79"/>
      <c r="BM7153" s="94"/>
      <c r="BO7153" s="97"/>
      <c r="BQ7153" s="40"/>
      <c r="BR7153" s="94"/>
      <c r="BS7153" s="94"/>
      <c r="BT7153" s="94"/>
      <c r="BU7153" s="40"/>
      <c r="BV7153" s="82"/>
      <c r="BW7153" s="94"/>
      <c r="BX7153" s="48"/>
      <c r="BY7153" s="97"/>
      <c r="BZ7153" s="48"/>
      <c r="CA7153" s="40"/>
      <c r="CB7153" s="94"/>
      <c r="CC7153" s="94"/>
      <c r="CD7153" s="94"/>
      <c r="CE7153" s="40"/>
      <c r="CF7153" s="73"/>
      <c r="CG7153" s="41"/>
      <c r="CH7153" s="41"/>
      <c r="CI7153" s="41"/>
      <c r="CJ7153" s="41"/>
      <c r="CK7153" s="41"/>
      <c r="CL7153" s="68"/>
      <c r="CM7153" s="41"/>
      <c r="CN7153" s="41"/>
      <c r="CO7153" s="39"/>
      <c r="CP7153" s="78"/>
    </row>
    <row r="7154" spans="1:94" s="38" customFormat="1" x14ac:dyDescent="0.25">
      <c r="A7154" s="38">
        <v>7151</v>
      </c>
      <c r="F7154" s="39"/>
      <c r="Q7154" s="39"/>
      <c r="R7154" s="40"/>
      <c r="S7154" s="40"/>
      <c r="T7154" s="39"/>
      <c r="AG7154" s="110"/>
      <c r="AH7154" s="94"/>
      <c r="AJ7154" s="97"/>
      <c r="AL7154" s="39"/>
      <c r="AP7154" s="39"/>
      <c r="AQ7154" s="77"/>
      <c r="AR7154" s="78"/>
      <c r="BB7154" s="79"/>
      <c r="BC7154" s="94"/>
      <c r="BE7154" s="97"/>
      <c r="BF7154" s="98"/>
      <c r="BG7154" s="40"/>
      <c r="BK7154" s="40"/>
      <c r="BL7154" s="79"/>
      <c r="BM7154" s="94"/>
      <c r="BO7154" s="97"/>
      <c r="BQ7154" s="40"/>
      <c r="BR7154" s="94"/>
      <c r="BS7154" s="94"/>
      <c r="BT7154" s="94"/>
      <c r="BU7154" s="40"/>
      <c r="BV7154" s="82"/>
      <c r="BW7154" s="94"/>
      <c r="BX7154" s="48"/>
      <c r="BY7154" s="97"/>
      <c r="BZ7154" s="48"/>
      <c r="CA7154" s="40"/>
      <c r="CB7154" s="94"/>
      <c r="CC7154" s="94"/>
      <c r="CD7154" s="94"/>
      <c r="CE7154" s="40"/>
      <c r="CF7154" s="73"/>
      <c r="CG7154" s="41"/>
      <c r="CH7154" s="41"/>
      <c r="CI7154" s="41"/>
      <c r="CJ7154" s="41"/>
      <c r="CK7154" s="41"/>
      <c r="CL7154" s="68"/>
      <c r="CM7154" s="41"/>
      <c r="CN7154" s="41"/>
      <c r="CO7154" s="39"/>
      <c r="CP7154" s="78"/>
    </row>
    <row r="7155" spans="1:94" s="38" customFormat="1" x14ac:dyDescent="0.25">
      <c r="A7155" s="38">
        <v>7152</v>
      </c>
      <c r="F7155" s="39"/>
      <c r="Q7155" s="39"/>
      <c r="R7155" s="40"/>
      <c r="S7155" s="40"/>
      <c r="T7155" s="39"/>
      <c r="AG7155" s="110"/>
      <c r="AH7155" s="94"/>
      <c r="AJ7155" s="97"/>
      <c r="AL7155" s="39"/>
      <c r="AP7155" s="39"/>
      <c r="AQ7155" s="77"/>
      <c r="AR7155" s="78"/>
      <c r="BB7155" s="79"/>
      <c r="BC7155" s="94"/>
      <c r="BE7155" s="97"/>
      <c r="BF7155" s="98"/>
      <c r="BG7155" s="40"/>
      <c r="BK7155" s="40"/>
      <c r="BL7155" s="79"/>
      <c r="BM7155" s="94"/>
      <c r="BO7155" s="97"/>
      <c r="BQ7155" s="40"/>
      <c r="BR7155" s="94"/>
      <c r="BS7155" s="94"/>
      <c r="BT7155" s="94"/>
      <c r="BU7155" s="40"/>
      <c r="BV7155" s="82"/>
      <c r="BW7155" s="94"/>
      <c r="BX7155" s="48"/>
      <c r="BY7155" s="97"/>
      <c r="BZ7155" s="48"/>
      <c r="CA7155" s="40"/>
      <c r="CB7155" s="94"/>
      <c r="CC7155" s="94"/>
      <c r="CD7155" s="94"/>
      <c r="CE7155" s="40"/>
      <c r="CF7155" s="73"/>
      <c r="CG7155" s="41"/>
      <c r="CH7155" s="41"/>
      <c r="CI7155" s="41"/>
      <c r="CJ7155" s="41"/>
      <c r="CK7155" s="41"/>
      <c r="CL7155" s="68"/>
      <c r="CM7155" s="41"/>
      <c r="CN7155" s="41"/>
      <c r="CO7155" s="39"/>
      <c r="CP7155" s="78"/>
    </row>
    <row r="7156" spans="1:94" s="38" customFormat="1" x14ac:dyDescent="0.25">
      <c r="A7156" s="38">
        <v>7153</v>
      </c>
      <c r="F7156" s="39"/>
      <c r="Q7156" s="39"/>
      <c r="R7156" s="40"/>
      <c r="S7156" s="40"/>
      <c r="T7156" s="39"/>
      <c r="AG7156" s="110"/>
      <c r="AH7156" s="94"/>
      <c r="AJ7156" s="97"/>
      <c r="AL7156" s="39"/>
      <c r="AP7156" s="39"/>
      <c r="AQ7156" s="77"/>
      <c r="AR7156" s="78"/>
      <c r="BB7156" s="79"/>
      <c r="BC7156" s="94"/>
      <c r="BE7156" s="97"/>
      <c r="BF7156" s="98"/>
      <c r="BG7156" s="40"/>
      <c r="BK7156" s="40"/>
      <c r="BL7156" s="79"/>
      <c r="BM7156" s="94"/>
      <c r="BO7156" s="97"/>
      <c r="BQ7156" s="40"/>
      <c r="BR7156" s="94"/>
      <c r="BS7156" s="94"/>
      <c r="BT7156" s="94"/>
      <c r="BU7156" s="40"/>
      <c r="BV7156" s="82"/>
      <c r="BW7156" s="94"/>
      <c r="BX7156" s="48"/>
      <c r="BY7156" s="97"/>
      <c r="BZ7156" s="48"/>
      <c r="CA7156" s="40"/>
      <c r="CB7156" s="94"/>
      <c r="CC7156" s="94"/>
      <c r="CD7156" s="94"/>
      <c r="CE7156" s="40"/>
      <c r="CF7156" s="73"/>
      <c r="CG7156" s="41"/>
      <c r="CH7156" s="41"/>
      <c r="CI7156" s="41"/>
      <c r="CJ7156" s="41"/>
      <c r="CK7156" s="41"/>
      <c r="CL7156" s="68"/>
      <c r="CM7156" s="41"/>
      <c r="CN7156" s="41"/>
      <c r="CO7156" s="39"/>
      <c r="CP7156" s="78"/>
    </row>
    <row r="7157" spans="1:94" s="38" customFormat="1" x14ac:dyDescent="0.25">
      <c r="A7157" s="38">
        <v>7154</v>
      </c>
      <c r="F7157" s="39"/>
      <c r="Q7157" s="39"/>
      <c r="R7157" s="40"/>
      <c r="S7157" s="40"/>
      <c r="T7157" s="39"/>
      <c r="AG7157" s="110"/>
      <c r="AH7157" s="94"/>
      <c r="AJ7157" s="97"/>
      <c r="AL7157" s="39"/>
      <c r="AP7157" s="39"/>
      <c r="AQ7157" s="77"/>
      <c r="AR7157" s="78"/>
      <c r="BB7157" s="79"/>
      <c r="BC7157" s="94"/>
      <c r="BE7157" s="97"/>
      <c r="BF7157" s="98"/>
      <c r="BG7157" s="40"/>
      <c r="BK7157" s="40"/>
      <c r="BL7157" s="79"/>
      <c r="BM7157" s="94"/>
      <c r="BO7157" s="97"/>
      <c r="BQ7157" s="40"/>
      <c r="BR7157" s="94"/>
      <c r="BS7157" s="94"/>
      <c r="BT7157" s="94"/>
      <c r="BU7157" s="40"/>
      <c r="BV7157" s="82"/>
      <c r="BW7157" s="94"/>
      <c r="BX7157" s="48"/>
      <c r="BY7157" s="97"/>
      <c r="BZ7157" s="48"/>
      <c r="CA7157" s="40"/>
      <c r="CB7157" s="94"/>
      <c r="CC7157" s="94"/>
      <c r="CD7157" s="94"/>
      <c r="CE7157" s="40"/>
      <c r="CF7157" s="73"/>
      <c r="CG7157" s="41"/>
      <c r="CH7157" s="41"/>
      <c r="CI7157" s="41"/>
      <c r="CJ7157" s="41"/>
      <c r="CK7157" s="41"/>
      <c r="CL7157" s="68"/>
      <c r="CM7157" s="41"/>
      <c r="CN7157" s="41"/>
      <c r="CO7157" s="39"/>
      <c r="CP7157" s="78"/>
    </row>
    <row r="7158" spans="1:94" s="38" customFormat="1" x14ac:dyDescent="0.25">
      <c r="A7158" s="38">
        <v>7155</v>
      </c>
      <c r="F7158" s="39"/>
      <c r="Q7158" s="39"/>
      <c r="R7158" s="40"/>
      <c r="S7158" s="40"/>
      <c r="T7158" s="39"/>
      <c r="AG7158" s="110"/>
      <c r="AH7158" s="94"/>
      <c r="AJ7158" s="97"/>
      <c r="AL7158" s="39"/>
      <c r="AP7158" s="39"/>
      <c r="AQ7158" s="77"/>
      <c r="AR7158" s="78"/>
      <c r="BB7158" s="79"/>
      <c r="BC7158" s="94"/>
      <c r="BE7158" s="97"/>
      <c r="BF7158" s="98"/>
      <c r="BG7158" s="40"/>
      <c r="BK7158" s="40"/>
      <c r="BL7158" s="79"/>
      <c r="BM7158" s="94"/>
      <c r="BO7158" s="97"/>
      <c r="BQ7158" s="40"/>
      <c r="BR7158" s="94"/>
      <c r="BS7158" s="94"/>
      <c r="BT7158" s="94"/>
      <c r="BU7158" s="40"/>
      <c r="BV7158" s="82"/>
      <c r="BW7158" s="94"/>
      <c r="BX7158" s="48"/>
      <c r="BY7158" s="97"/>
      <c r="BZ7158" s="48"/>
      <c r="CA7158" s="40"/>
      <c r="CB7158" s="94"/>
      <c r="CC7158" s="94"/>
      <c r="CD7158" s="94"/>
      <c r="CE7158" s="40"/>
      <c r="CF7158" s="73"/>
      <c r="CG7158" s="41"/>
      <c r="CH7158" s="41"/>
      <c r="CI7158" s="41"/>
      <c r="CJ7158" s="41"/>
      <c r="CK7158" s="41"/>
      <c r="CL7158" s="68"/>
      <c r="CM7158" s="41"/>
      <c r="CN7158" s="41"/>
      <c r="CO7158" s="39"/>
      <c r="CP7158" s="78"/>
    </row>
    <row r="7159" spans="1:94" s="38" customFormat="1" x14ac:dyDescent="0.25">
      <c r="A7159" s="38">
        <v>7156</v>
      </c>
      <c r="F7159" s="39"/>
      <c r="Q7159" s="39"/>
      <c r="R7159" s="40"/>
      <c r="S7159" s="40"/>
      <c r="T7159" s="39"/>
      <c r="AG7159" s="110"/>
      <c r="AH7159" s="94"/>
      <c r="AJ7159" s="97"/>
      <c r="AL7159" s="39"/>
      <c r="AP7159" s="39"/>
      <c r="AQ7159" s="77"/>
      <c r="AR7159" s="78"/>
      <c r="BB7159" s="79"/>
      <c r="BC7159" s="94"/>
      <c r="BE7159" s="97"/>
      <c r="BF7159" s="98"/>
      <c r="BG7159" s="40"/>
      <c r="BK7159" s="40"/>
      <c r="BL7159" s="79"/>
      <c r="BM7159" s="94"/>
      <c r="BO7159" s="97"/>
      <c r="BQ7159" s="40"/>
      <c r="BR7159" s="94"/>
      <c r="BS7159" s="94"/>
      <c r="BT7159" s="94"/>
      <c r="BU7159" s="40"/>
      <c r="BV7159" s="82"/>
      <c r="BW7159" s="94"/>
      <c r="BX7159" s="48"/>
      <c r="BY7159" s="97"/>
      <c r="BZ7159" s="48"/>
      <c r="CA7159" s="40"/>
      <c r="CB7159" s="94"/>
      <c r="CC7159" s="94"/>
      <c r="CD7159" s="94"/>
      <c r="CE7159" s="40"/>
      <c r="CF7159" s="73"/>
      <c r="CG7159" s="41"/>
      <c r="CH7159" s="41"/>
      <c r="CI7159" s="41"/>
      <c r="CJ7159" s="41"/>
      <c r="CK7159" s="41"/>
      <c r="CL7159" s="68"/>
      <c r="CM7159" s="41"/>
      <c r="CN7159" s="41"/>
      <c r="CO7159" s="39"/>
      <c r="CP7159" s="78"/>
    </row>
    <row r="7160" spans="1:94" s="38" customFormat="1" x14ac:dyDescent="0.25">
      <c r="A7160" s="38">
        <v>7157</v>
      </c>
      <c r="F7160" s="39"/>
      <c r="Q7160" s="39"/>
      <c r="R7160" s="40"/>
      <c r="S7160" s="40"/>
      <c r="T7160" s="39"/>
      <c r="AG7160" s="110"/>
      <c r="AH7160" s="94"/>
      <c r="AJ7160" s="97"/>
      <c r="AL7160" s="39"/>
      <c r="AP7160" s="39"/>
      <c r="AQ7160" s="77"/>
      <c r="AR7160" s="78"/>
      <c r="BB7160" s="79"/>
      <c r="BC7160" s="94"/>
      <c r="BE7160" s="97"/>
      <c r="BF7160" s="98"/>
      <c r="BG7160" s="40"/>
      <c r="BK7160" s="40"/>
      <c r="BL7160" s="79"/>
      <c r="BM7160" s="94"/>
      <c r="BO7160" s="97"/>
      <c r="BQ7160" s="40"/>
      <c r="BR7160" s="94"/>
      <c r="BS7160" s="94"/>
      <c r="BT7160" s="94"/>
      <c r="BU7160" s="40"/>
      <c r="BV7160" s="82"/>
      <c r="BW7160" s="94"/>
      <c r="BX7160" s="48"/>
      <c r="BY7160" s="97"/>
      <c r="BZ7160" s="48"/>
      <c r="CA7160" s="40"/>
      <c r="CB7160" s="94"/>
      <c r="CC7160" s="94"/>
      <c r="CD7160" s="94"/>
      <c r="CE7160" s="40"/>
      <c r="CF7160" s="73"/>
      <c r="CG7160" s="41"/>
      <c r="CH7160" s="41"/>
      <c r="CI7160" s="41"/>
      <c r="CJ7160" s="41"/>
      <c r="CK7160" s="41"/>
      <c r="CL7160" s="68"/>
      <c r="CM7160" s="41"/>
      <c r="CN7160" s="41"/>
      <c r="CO7160" s="39"/>
      <c r="CP7160" s="78"/>
    </row>
    <row r="7161" spans="1:94" s="38" customFormat="1" x14ac:dyDescent="0.25">
      <c r="A7161" s="38">
        <v>7158</v>
      </c>
      <c r="F7161" s="39"/>
      <c r="Q7161" s="39"/>
      <c r="R7161" s="40"/>
      <c r="S7161" s="40"/>
      <c r="T7161" s="39"/>
      <c r="AG7161" s="110"/>
      <c r="AH7161" s="94"/>
      <c r="AJ7161" s="97"/>
      <c r="AL7161" s="39"/>
      <c r="AP7161" s="39"/>
      <c r="AQ7161" s="77"/>
      <c r="AR7161" s="78"/>
      <c r="BB7161" s="79"/>
      <c r="BC7161" s="94"/>
      <c r="BE7161" s="97"/>
      <c r="BF7161" s="98"/>
      <c r="BG7161" s="40"/>
      <c r="BK7161" s="40"/>
      <c r="BL7161" s="79"/>
      <c r="BM7161" s="94"/>
      <c r="BO7161" s="97"/>
      <c r="BQ7161" s="40"/>
      <c r="BR7161" s="94"/>
      <c r="BS7161" s="94"/>
      <c r="BT7161" s="94"/>
      <c r="BU7161" s="40"/>
      <c r="BV7161" s="82"/>
      <c r="BW7161" s="94"/>
      <c r="BX7161" s="48"/>
      <c r="BY7161" s="97"/>
      <c r="BZ7161" s="48"/>
      <c r="CA7161" s="40"/>
      <c r="CB7161" s="94"/>
      <c r="CC7161" s="94"/>
      <c r="CD7161" s="94"/>
      <c r="CE7161" s="40"/>
      <c r="CF7161" s="73"/>
      <c r="CG7161" s="41"/>
      <c r="CH7161" s="41"/>
      <c r="CI7161" s="41"/>
      <c r="CJ7161" s="41"/>
      <c r="CK7161" s="41"/>
      <c r="CL7161" s="68"/>
      <c r="CM7161" s="41"/>
      <c r="CN7161" s="41"/>
      <c r="CO7161" s="39"/>
      <c r="CP7161" s="78"/>
    </row>
    <row r="7162" spans="1:94" s="38" customFormat="1" x14ac:dyDescent="0.25">
      <c r="A7162" s="38">
        <v>7159</v>
      </c>
      <c r="F7162" s="39"/>
      <c r="Q7162" s="39"/>
      <c r="R7162" s="40"/>
      <c r="S7162" s="40"/>
      <c r="T7162" s="39"/>
      <c r="AG7162" s="110"/>
      <c r="AH7162" s="94"/>
      <c r="AJ7162" s="97"/>
      <c r="AL7162" s="39"/>
      <c r="AP7162" s="39"/>
      <c r="AQ7162" s="77"/>
      <c r="AR7162" s="78"/>
      <c r="BB7162" s="79"/>
      <c r="BC7162" s="94"/>
      <c r="BE7162" s="97"/>
      <c r="BF7162" s="98"/>
      <c r="BG7162" s="40"/>
      <c r="BK7162" s="40"/>
      <c r="BL7162" s="79"/>
      <c r="BM7162" s="94"/>
      <c r="BO7162" s="97"/>
      <c r="BQ7162" s="40"/>
      <c r="BR7162" s="94"/>
      <c r="BS7162" s="94"/>
      <c r="BT7162" s="94"/>
      <c r="BU7162" s="40"/>
      <c r="BV7162" s="82"/>
      <c r="BW7162" s="94"/>
      <c r="BX7162" s="48"/>
      <c r="BY7162" s="97"/>
      <c r="BZ7162" s="48"/>
      <c r="CA7162" s="40"/>
      <c r="CB7162" s="94"/>
      <c r="CC7162" s="94"/>
      <c r="CD7162" s="94"/>
      <c r="CE7162" s="40"/>
      <c r="CF7162" s="73"/>
      <c r="CG7162" s="41"/>
      <c r="CH7162" s="41"/>
      <c r="CI7162" s="41"/>
      <c r="CJ7162" s="41"/>
      <c r="CK7162" s="41"/>
      <c r="CL7162" s="68"/>
      <c r="CM7162" s="41"/>
      <c r="CN7162" s="41"/>
      <c r="CO7162" s="39"/>
      <c r="CP7162" s="78"/>
    </row>
    <row r="7163" spans="1:94" s="38" customFormat="1" x14ac:dyDescent="0.25">
      <c r="A7163" s="38">
        <v>7160</v>
      </c>
      <c r="F7163" s="39"/>
      <c r="Q7163" s="39"/>
      <c r="R7163" s="40"/>
      <c r="S7163" s="40"/>
      <c r="T7163" s="39"/>
      <c r="AG7163" s="110"/>
      <c r="AH7163" s="94"/>
      <c r="AJ7163" s="97"/>
      <c r="AL7163" s="39"/>
      <c r="AP7163" s="39"/>
      <c r="AQ7163" s="77"/>
      <c r="AR7163" s="78"/>
      <c r="BB7163" s="79"/>
      <c r="BC7163" s="94"/>
      <c r="BE7163" s="97"/>
      <c r="BF7163" s="98"/>
      <c r="BG7163" s="40"/>
      <c r="BK7163" s="40"/>
      <c r="BL7163" s="79"/>
      <c r="BM7163" s="94"/>
      <c r="BO7163" s="97"/>
      <c r="BQ7163" s="40"/>
      <c r="BR7163" s="94"/>
      <c r="BS7163" s="94"/>
      <c r="BT7163" s="94"/>
      <c r="BU7163" s="40"/>
      <c r="BV7163" s="82"/>
      <c r="BW7163" s="94"/>
      <c r="BX7163" s="48"/>
      <c r="BY7163" s="97"/>
      <c r="BZ7163" s="48"/>
      <c r="CA7163" s="40"/>
      <c r="CB7163" s="94"/>
      <c r="CC7163" s="94"/>
      <c r="CD7163" s="94"/>
      <c r="CE7163" s="40"/>
      <c r="CF7163" s="73"/>
      <c r="CG7163" s="41"/>
      <c r="CH7163" s="41"/>
      <c r="CI7163" s="41"/>
      <c r="CJ7163" s="41"/>
      <c r="CK7163" s="41"/>
      <c r="CL7163" s="68"/>
      <c r="CM7163" s="41"/>
      <c r="CN7163" s="41"/>
      <c r="CO7163" s="39"/>
      <c r="CP7163" s="78"/>
    </row>
    <row r="7164" spans="1:94" s="38" customFormat="1" x14ac:dyDescent="0.25">
      <c r="A7164" s="38">
        <v>7161</v>
      </c>
      <c r="F7164" s="39"/>
      <c r="Q7164" s="39"/>
      <c r="R7164" s="40"/>
      <c r="S7164" s="40"/>
      <c r="T7164" s="39"/>
      <c r="AG7164" s="110"/>
      <c r="AH7164" s="94"/>
      <c r="AJ7164" s="97"/>
      <c r="AL7164" s="39"/>
      <c r="AP7164" s="39"/>
      <c r="AQ7164" s="77"/>
      <c r="AR7164" s="78"/>
      <c r="BB7164" s="79"/>
      <c r="BC7164" s="94"/>
      <c r="BE7164" s="97"/>
      <c r="BF7164" s="98"/>
      <c r="BG7164" s="40"/>
      <c r="BK7164" s="40"/>
      <c r="BL7164" s="79"/>
      <c r="BM7164" s="94"/>
      <c r="BO7164" s="97"/>
      <c r="BQ7164" s="40"/>
      <c r="BR7164" s="94"/>
      <c r="BS7164" s="94"/>
      <c r="BT7164" s="94"/>
      <c r="BU7164" s="40"/>
      <c r="BV7164" s="82"/>
      <c r="BW7164" s="94"/>
      <c r="BX7164" s="48"/>
      <c r="BY7164" s="97"/>
      <c r="BZ7164" s="48"/>
      <c r="CA7164" s="40"/>
      <c r="CB7164" s="94"/>
      <c r="CC7164" s="94"/>
      <c r="CD7164" s="94"/>
      <c r="CE7164" s="40"/>
      <c r="CF7164" s="73"/>
      <c r="CG7164" s="41"/>
      <c r="CH7164" s="41"/>
      <c r="CI7164" s="41"/>
      <c r="CJ7164" s="41"/>
      <c r="CK7164" s="41"/>
      <c r="CL7164" s="68"/>
      <c r="CM7164" s="41"/>
      <c r="CN7164" s="41"/>
      <c r="CO7164" s="39"/>
      <c r="CP7164" s="78"/>
    </row>
    <row r="7165" spans="1:94" s="38" customFormat="1" x14ac:dyDescent="0.25">
      <c r="A7165" s="38">
        <v>7162</v>
      </c>
      <c r="F7165" s="39"/>
      <c r="Q7165" s="39"/>
      <c r="R7165" s="40"/>
      <c r="S7165" s="40"/>
      <c r="T7165" s="39"/>
      <c r="AG7165" s="110"/>
      <c r="AH7165" s="94"/>
      <c r="AJ7165" s="97"/>
      <c r="AL7165" s="39"/>
      <c r="AP7165" s="39"/>
      <c r="AQ7165" s="77"/>
      <c r="AR7165" s="78"/>
      <c r="BB7165" s="79"/>
      <c r="BC7165" s="94"/>
      <c r="BE7165" s="97"/>
      <c r="BF7165" s="98"/>
      <c r="BG7165" s="40"/>
      <c r="BK7165" s="40"/>
      <c r="BL7165" s="79"/>
      <c r="BM7165" s="94"/>
      <c r="BO7165" s="97"/>
      <c r="BQ7165" s="40"/>
      <c r="BR7165" s="94"/>
      <c r="BS7165" s="94"/>
      <c r="BT7165" s="94"/>
      <c r="BU7165" s="40"/>
      <c r="BV7165" s="82"/>
      <c r="BW7165" s="94"/>
      <c r="BX7165" s="48"/>
      <c r="BY7165" s="97"/>
      <c r="BZ7165" s="48"/>
      <c r="CA7165" s="40"/>
      <c r="CB7165" s="94"/>
      <c r="CC7165" s="94"/>
      <c r="CD7165" s="94"/>
      <c r="CE7165" s="40"/>
      <c r="CF7165" s="73"/>
      <c r="CG7165" s="41"/>
      <c r="CH7165" s="41"/>
      <c r="CI7165" s="41"/>
      <c r="CJ7165" s="41"/>
      <c r="CK7165" s="41"/>
      <c r="CL7165" s="68"/>
      <c r="CM7165" s="41"/>
      <c r="CN7165" s="41"/>
      <c r="CO7165" s="39"/>
      <c r="CP7165" s="78"/>
    </row>
    <row r="7166" spans="1:94" s="38" customFormat="1" x14ac:dyDescent="0.25">
      <c r="A7166" s="38">
        <v>7163</v>
      </c>
      <c r="F7166" s="39"/>
      <c r="Q7166" s="39"/>
      <c r="R7166" s="40"/>
      <c r="S7166" s="40"/>
      <c r="T7166" s="39"/>
      <c r="AG7166" s="110"/>
      <c r="AH7166" s="94"/>
      <c r="AJ7166" s="97"/>
      <c r="AL7166" s="39"/>
      <c r="AP7166" s="39"/>
      <c r="AQ7166" s="77"/>
      <c r="AR7166" s="78"/>
      <c r="BB7166" s="79"/>
      <c r="BC7166" s="94"/>
      <c r="BE7166" s="97"/>
      <c r="BF7166" s="98"/>
      <c r="BG7166" s="40"/>
      <c r="BK7166" s="40"/>
      <c r="BL7166" s="79"/>
      <c r="BM7166" s="94"/>
      <c r="BO7166" s="97"/>
      <c r="BQ7166" s="40"/>
      <c r="BR7166" s="94"/>
      <c r="BS7166" s="94"/>
      <c r="BT7166" s="94"/>
      <c r="BU7166" s="40"/>
      <c r="BV7166" s="82"/>
      <c r="BW7166" s="94"/>
      <c r="BX7166" s="48"/>
      <c r="BY7166" s="97"/>
      <c r="BZ7166" s="48"/>
      <c r="CA7166" s="40"/>
      <c r="CB7166" s="94"/>
      <c r="CC7166" s="94"/>
      <c r="CD7166" s="94"/>
      <c r="CE7166" s="40"/>
      <c r="CF7166" s="73"/>
      <c r="CG7166" s="41"/>
      <c r="CH7166" s="41"/>
      <c r="CI7166" s="41"/>
      <c r="CJ7166" s="41"/>
      <c r="CK7166" s="41"/>
      <c r="CL7166" s="68"/>
      <c r="CM7166" s="41"/>
      <c r="CN7166" s="41"/>
      <c r="CO7166" s="39"/>
      <c r="CP7166" s="78"/>
    </row>
    <row r="7167" spans="1:94" s="38" customFormat="1" x14ac:dyDescent="0.25">
      <c r="A7167" s="38">
        <v>7164</v>
      </c>
      <c r="F7167" s="39"/>
      <c r="Q7167" s="39"/>
      <c r="R7167" s="40"/>
      <c r="S7167" s="40"/>
      <c r="T7167" s="39"/>
      <c r="AG7167" s="110"/>
      <c r="AH7167" s="94"/>
      <c r="AJ7167" s="97"/>
      <c r="AL7167" s="39"/>
      <c r="AP7167" s="39"/>
      <c r="AQ7167" s="77"/>
      <c r="AR7167" s="78"/>
      <c r="BB7167" s="79"/>
      <c r="BC7167" s="94"/>
      <c r="BE7167" s="97"/>
      <c r="BF7167" s="98"/>
      <c r="BG7167" s="40"/>
      <c r="BK7167" s="40"/>
      <c r="BL7167" s="79"/>
      <c r="BM7167" s="94"/>
      <c r="BO7167" s="97"/>
      <c r="BQ7167" s="40"/>
      <c r="BR7167" s="94"/>
      <c r="BS7167" s="94"/>
      <c r="BT7167" s="94"/>
      <c r="BU7167" s="40"/>
      <c r="BV7167" s="82"/>
      <c r="BW7167" s="94"/>
      <c r="BX7167" s="48"/>
      <c r="BY7167" s="97"/>
      <c r="BZ7167" s="48"/>
      <c r="CA7167" s="40"/>
      <c r="CB7167" s="94"/>
      <c r="CC7167" s="94"/>
      <c r="CD7167" s="94"/>
      <c r="CE7167" s="40"/>
      <c r="CF7167" s="73"/>
      <c r="CG7167" s="41"/>
      <c r="CH7167" s="41"/>
      <c r="CI7167" s="41"/>
      <c r="CJ7167" s="41"/>
      <c r="CK7167" s="41"/>
      <c r="CL7167" s="68"/>
      <c r="CM7167" s="41"/>
      <c r="CN7167" s="41"/>
      <c r="CO7167" s="39"/>
      <c r="CP7167" s="78"/>
    </row>
    <row r="7168" spans="1:94" s="38" customFormat="1" x14ac:dyDescent="0.25">
      <c r="A7168" s="38">
        <v>7165</v>
      </c>
      <c r="F7168" s="39"/>
      <c r="Q7168" s="39"/>
      <c r="R7168" s="40"/>
      <c r="S7168" s="40"/>
      <c r="T7168" s="39"/>
      <c r="AG7168" s="110"/>
      <c r="AH7168" s="94"/>
      <c r="AJ7168" s="97"/>
      <c r="AL7168" s="39"/>
      <c r="AP7168" s="39"/>
      <c r="AQ7168" s="77"/>
      <c r="AR7168" s="78"/>
      <c r="BB7168" s="79"/>
      <c r="BC7168" s="94"/>
      <c r="BE7168" s="97"/>
      <c r="BF7168" s="98"/>
      <c r="BG7168" s="40"/>
      <c r="BK7168" s="40"/>
      <c r="BL7168" s="79"/>
      <c r="BM7168" s="94"/>
      <c r="BO7168" s="97"/>
      <c r="BQ7168" s="40"/>
      <c r="BR7168" s="94"/>
      <c r="BS7168" s="94"/>
      <c r="BT7168" s="94"/>
      <c r="BU7168" s="40"/>
      <c r="BV7168" s="82"/>
      <c r="BW7168" s="94"/>
      <c r="BX7168" s="48"/>
      <c r="BY7168" s="97"/>
      <c r="BZ7168" s="48"/>
      <c r="CA7168" s="40"/>
      <c r="CB7168" s="94"/>
      <c r="CC7168" s="94"/>
      <c r="CD7168" s="94"/>
      <c r="CE7168" s="40"/>
      <c r="CF7168" s="73"/>
      <c r="CG7168" s="41"/>
      <c r="CH7168" s="41"/>
      <c r="CI7168" s="41"/>
      <c r="CJ7168" s="41"/>
      <c r="CK7168" s="41"/>
      <c r="CL7168" s="68"/>
      <c r="CM7168" s="41"/>
      <c r="CN7168" s="41"/>
      <c r="CO7168" s="39"/>
      <c r="CP7168" s="78"/>
    </row>
    <row r="7169" spans="1:94" s="38" customFormat="1" x14ac:dyDescent="0.25">
      <c r="A7169" s="38">
        <v>7166</v>
      </c>
      <c r="F7169" s="39"/>
      <c r="Q7169" s="39"/>
      <c r="R7169" s="40"/>
      <c r="S7169" s="40"/>
      <c r="T7169" s="39"/>
      <c r="AG7169" s="110"/>
      <c r="AH7169" s="94"/>
      <c r="AJ7169" s="97"/>
      <c r="AL7169" s="39"/>
      <c r="AP7169" s="39"/>
      <c r="AQ7169" s="77"/>
      <c r="AR7169" s="78"/>
      <c r="BB7169" s="79"/>
      <c r="BC7169" s="94"/>
      <c r="BE7169" s="97"/>
      <c r="BF7169" s="98"/>
      <c r="BG7169" s="40"/>
      <c r="BK7169" s="40"/>
      <c r="BL7169" s="79"/>
      <c r="BM7169" s="94"/>
      <c r="BO7169" s="97"/>
      <c r="BQ7169" s="40"/>
      <c r="BR7169" s="94"/>
      <c r="BS7169" s="94"/>
      <c r="BT7169" s="94"/>
      <c r="BU7169" s="40"/>
      <c r="BV7169" s="82"/>
      <c r="BW7169" s="94"/>
      <c r="BX7169" s="48"/>
      <c r="BY7169" s="97"/>
      <c r="BZ7169" s="48"/>
      <c r="CA7169" s="40"/>
      <c r="CB7169" s="94"/>
      <c r="CC7169" s="94"/>
      <c r="CD7169" s="94"/>
      <c r="CE7169" s="40"/>
      <c r="CF7169" s="73"/>
      <c r="CG7169" s="41"/>
      <c r="CH7169" s="41"/>
      <c r="CI7169" s="41"/>
      <c r="CJ7169" s="41"/>
      <c r="CK7169" s="41"/>
      <c r="CL7169" s="68"/>
      <c r="CM7169" s="41"/>
      <c r="CN7169" s="41"/>
      <c r="CO7169" s="39"/>
      <c r="CP7169" s="78"/>
    </row>
    <row r="7170" spans="1:94" s="38" customFormat="1" x14ac:dyDescent="0.25">
      <c r="A7170" s="38">
        <v>7167</v>
      </c>
      <c r="F7170" s="39"/>
      <c r="Q7170" s="39"/>
      <c r="R7170" s="40"/>
      <c r="S7170" s="40"/>
      <c r="T7170" s="39"/>
      <c r="AG7170" s="110"/>
      <c r="AH7170" s="94"/>
      <c r="AJ7170" s="97"/>
      <c r="AL7170" s="39"/>
      <c r="AP7170" s="39"/>
      <c r="AQ7170" s="77"/>
      <c r="AR7170" s="78"/>
      <c r="BB7170" s="79"/>
      <c r="BC7170" s="94"/>
      <c r="BE7170" s="97"/>
      <c r="BF7170" s="98"/>
      <c r="BG7170" s="40"/>
      <c r="BK7170" s="40"/>
      <c r="BL7170" s="79"/>
      <c r="BM7170" s="94"/>
      <c r="BO7170" s="97"/>
      <c r="BQ7170" s="40"/>
      <c r="BR7170" s="94"/>
      <c r="BS7170" s="94"/>
      <c r="BT7170" s="94"/>
      <c r="BU7170" s="40"/>
      <c r="BV7170" s="82"/>
      <c r="BW7170" s="94"/>
      <c r="BX7170" s="48"/>
      <c r="BY7170" s="97"/>
      <c r="BZ7170" s="48"/>
      <c r="CA7170" s="40"/>
      <c r="CB7170" s="94"/>
      <c r="CC7170" s="94"/>
      <c r="CD7170" s="94"/>
      <c r="CE7170" s="40"/>
      <c r="CF7170" s="73"/>
      <c r="CG7170" s="41"/>
      <c r="CH7170" s="41"/>
      <c r="CI7170" s="41"/>
      <c r="CJ7170" s="41"/>
      <c r="CK7170" s="41"/>
      <c r="CL7170" s="68"/>
      <c r="CM7170" s="41"/>
      <c r="CN7170" s="41"/>
      <c r="CO7170" s="39"/>
      <c r="CP7170" s="78"/>
    </row>
    <row r="7171" spans="1:94" s="38" customFormat="1" x14ac:dyDescent="0.25">
      <c r="A7171" s="38">
        <v>7168</v>
      </c>
      <c r="F7171" s="39"/>
      <c r="Q7171" s="39"/>
      <c r="R7171" s="40"/>
      <c r="S7171" s="40"/>
      <c r="T7171" s="39"/>
      <c r="AG7171" s="110"/>
      <c r="AH7171" s="94"/>
      <c r="AJ7171" s="97"/>
      <c r="AL7171" s="39"/>
      <c r="AP7171" s="39"/>
      <c r="AQ7171" s="77"/>
      <c r="AR7171" s="78"/>
      <c r="BB7171" s="79"/>
      <c r="BC7171" s="94"/>
      <c r="BE7171" s="97"/>
      <c r="BF7171" s="98"/>
      <c r="BG7171" s="40"/>
      <c r="BK7171" s="40"/>
      <c r="BL7171" s="79"/>
      <c r="BM7171" s="94"/>
      <c r="BO7171" s="97"/>
      <c r="BQ7171" s="40"/>
      <c r="BR7171" s="94"/>
      <c r="BS7171" s="94"/>
      <c r="BT7171" s="94"/>
      <c r="BU7171" s="40"/>
      <c r="BV7171" s="82"/>
      <c r="BW7171" s="94"/>
      <c r="BX7171" s="48"/>
      <c r="BY7171" s="97"/>
      <c r="BZ7171" s="48"/>
      <c r="CA7171" s="40"/>
      <c r="CB7171" s="94"/>
      <c r="CC7171" s="94"/>
      <c r="CD7171" s="94"/>
      <c r="CE7171" s="40"/>
      <c r="CF7171" s="73"/>
      <c r="CG7171" s="41"/>
      <c r="CH7171" s="41"/>
      <c r="CI7171" s="41"/>
      <c r="CJ7171" s="41"/>
      <c r="CK7171" s="41"/>
      <c r="CL7171" s="68"/>
      <c r="CM7171" s="41"/>
      <c r="CN7171" s="41"/>
      <c r="CO7171" s="39"/>
      <c r="CP7171" s="78"/>
    </row>
    <row r="7172" spans="1:94" s="38" customFormat="1" x14ac:dyDescent="0.25">
      <c r="A7172" s="38">
        <v>7169</v>
      </c>
      <c r="F7172" s="39"/>
      <c r="Q7172" s="39"/>
      <c r="R7172" s="40"/>
      <c r="S7172" s="40"/>
      <c r="T7172" s="39"/>
      <c r="AG7172" s="110"/>
      <c r="AH7172" s="94"/>
      <c r="AJ7172" s="97"/>
      <c r="AL7172" s="39"/>
      <c r="AP7172" s="39"/>
      <c r="AQ7172" s="77"/>
      <c r="AR7172" s="78"/>
      <c r="BB7172" s="79"/>
      <c r="BC7172" s="94"/>
      <c r="BE7172" s="97"/>
      <c r="BF7172" s="98"/>
      <c r="BG7172" s="40"/>
      <c r="BK7172" s="40"/>
      <c r="BL7172" s="79"/>
      <c r="BM7172" s="94"/>
      <c r="BO7172" s="97"/>
      <c r="BQ7172" s="40"/>
      <c r="BR7172" s="94"/>
      <c r="BS7172" s="94"/>
      <c r="BT7172" s="94"/>
      <c r="BU7172" s="40"/>
      <c r="BV7172" s="82"/>
      <c r="BW7172" s="94"/>
      <c r="BX7172" s="48"/>
      <c r="BY7172" s="97"/>
      <c r="BZ7172" s="48"/>
      <c r="CA7172" s="40"/>
      <c r="CB7172" s="94"/>
      <c r="CC7172" s="94"/>
      <c r="CD7172" s="94"/>
      <c r="CE7172" s="40"/>
      <c r="CF7172" s="73"/>
      <c r="CG7172" s="41"/>
      <c r="CH7172" s="41"/>
      <c r="CI7172" s="41"/>
      <c r="CJ7172" s="41"/>
      <c r="CK7172" s="41"/>
      <c r="CL7172" s="68"/>
      <c r="CM7172" s="41"/>
      <c r="CN7172" s="41"/>
      <c r="CO7172" s="39"/>
      <c r="CP7172" s="78"/>
    </row>
    <row r="7173" spans="1:94" s="38" customFormat="1" x14ac:dyDescent="0.25">
      <c r="A7173" s="38">
        <v>7170</v>
      </c>
      <c r="F7173" s="39"/>
      <c r="Q7173" s="39"/>
      <c r="R7173" s="40"/>
      <c r="S7173" s="40"/>
      <c r="T7173" s="39"/>
      <c r="AG7173" s="110"/>
      <c r="AH7173" s="94"/>
      <c r="AJ7173" s="97"/>
      <c r="AL7173" s="39"/>
      <c r="AP7173" s="39"/>
      <c r="AQ7173" s="77"/>
      <c r="AR7173" s="78"/>
      <c r="BB7173" s="79"/>
      <c r="BC7173" s="94"/>
      <c r="BE7173" s="97"/>
      <c r="BF7173" s="98"/>
      <c r="BG7173" s="40"/>
      <c r="BK7173" s="40"/>
      <c r="BL7173" s="79"/>
      <c r="BM7173" s="94"/>
      <c r="BO7173" s="97"/>
      <c r="BQ7173" s="40"/>
      <c r="BR7173" s="94"/>
      <c r="BS7173" s="94"/>
      <c r="BT7173" s="94"/>
      <c r="BU7173" s="40"/>
      <c r="BV7173" s="82"/>
      <c r="BW7173" s="94"/>
      <c r="BX7173" s="48"/>
      <c r="BY7173" s="97"/>
      <c r="BZ7173" s="48"/>
      <c r="CA7173" s="40"/>
      <c r="CB7173" s="94"/>
      <c r="CC7173" s="94"/>
      <c r="CD7173" s="94"/>
      <c r="CE7173" s="40"/>
      <c r="CF7173" s="73"/>
      <c r="CG7173" s="41"/>
      <c r="CH7173" s="41"/>
      <c r="CI7173" s="41"/>
      <c r="CJ7173" s="41"/>
      <c r="CK7173" s="41"/>
      <c r="CL7173" s="68"/>
      <c r="CM7173" s="41"/>
      <c r="CN7173" s="41"/>
      <c r="CO7173" s="39"/>
      <c r="CP7173" s="78"/>
    </row>
    <row r="7174" spans="1:94" s="38" customFormat="1" x14ac:dyDescent="0.25">
      <c r="A7174" s="38">
        <v>7171</v>
      </c>
      <c r="F7174" s="39"/>
      <c r="Q7174" s="39"/>
      <c r="R7174" s="40"/>
      <c r="S7174" s="40"/>
      <c r="T7174" s="39"/>
      <c r="AG7174" s="110"/>
      <c r="AH7174" s="94"/>
      <c r="AJ7174" s="97"/>
      <c r="AL7174" s="39"/>
      <c r="AP7174" s="39"/>
      <c r="AQ7174" s="77"/>
      <c r="AR7174" s="78"/>
      <c r="BB7174" s="79"/>
      <c r="BC7174" s="94"/>
      <c r="BE7174" s="97"/>
      <c r="BF7174" s="98"/>
      <c r="BG7174" s="40"/>
      <c r="BK7174" s="40"/>
      <c r="BL7174" s="79"/>
      <c r="BM7174" s="94"/>
      <c r="BO7174" s="97"/>
      <c r="BQ7174" s="40"/>
      <c r="BR7174" s="94"/>
      <c r="BS7174" s="94"/>
      <c r="BT7174" s="94"/>
      <c r="BU7174" s="40"/>
      <c r="BV7174" s="82"/>
      <c r="BW7174" s="94"/>
      <c r="BX7174" s="48"/>
      <c r="BY7174" s="97"/>
      <c r="BZ7174" s="48"/>
      <c r="CA7174" s="40"/>
      <c r="CB7174" s="94"/>
      <c r="CC7174" s="94"/>
      <c r="CD7174" s="94"/>
      <c r="CE7174" s="40"/>
      <c r="CF7174" s="73"/>
      <c r="CG7174" s="41"/>
      <c r="CH7174" s="41"/>
      <c r="CI7174" s="41"/>
      <c r="CJ7174" s="41"/>
      <c r="CK7174" s="41"/>
      <c r="CL7174" s="68"/>
      <c r="CM7174" s="41"/>
      <c r="CN7174" s="41"/>
      <c r="CO7174" s="39"/>
      <c r="CP7174" s="78"/>
    </row>
    <row r="7175" spans="1:94" s="38" customFormat="1" x14ac:dyDescent="0.25">
      <c r="A7175" s="38">
        <v>7172</v>
      </c>
      <c r="F7175" s="39"/>
      <c r="Q7175" s="39"/>
      <c r="R7175" s="40"/>
      <c r="S7175" s="40"/>
      <c r="T7175" s="39"/>
      <c r="AG7175" s="110"/>
      <c r="AH7175" s="94"/>
      <c r="AJ7175" s="97"/>
      <c r="AL7175" s="39"/>
      <c r="AP7175" s="39"/>
      <c r="AQ7175" s="77"/>
      <c r="AR7175" s="78"/>
      <c r="BB7175" s="79"/>
      <c r="BC7175" s="94"/>
      <c r="BE7175" s="97"/>
      <c r="BF7175" s="98"/>
      <c r="BG7175" s="40"/>
      <c r="BK7175" s="40"/>
      <c r="BL7175" s="79"/>
      <c r="BM7175" s="94"/>
      <c r="BO7175" s="97"/>
      <c r="BQ7175" s="40"/>
      <c r="BR7175" s="94"/>
      <c r="BS7175" s="94"/>
      <c r="BT7175" s="94"/>
      <c r="BU7175" s="40"/>
      <c r="BV7175" s="82"/>
      <c r="BW7175" s="94"/>
      <c r="BX7175" s="48"/>
      <c r="BY7175" s="97"/>
      <c r="BZ7175" s="48"/>
      <c r="CA7175" s="40"/>
      <c r="CB7175" s="94"/>
      <c r="CC7175" s="94"/>
      <c r="CD7175" s="94"/>
      <c r="CE7175" s="40"/>
      <c r="CF7175" s="73"/>
      <c r="CG7175" s="41"/>
      <c r="CH7175" s="41"/>
      <c r="CI7175" s="41"/>
      <c r="CJ7175" s="41"/>
      <c r="CK7175" s="41"/>
      <c r="CL7175" s="68"/>
      <c r="CM7175" s="41"/>
      <c r="CN7175" s="41"/>
      <c r="CO7175" s="39"/>
      <c r="CP7175" s="78"/>
    </row>
    <row r="7176" spans="1:94" s="38" customFormat="1" x14ac:dyDescent="0.25">
      <c r="A7176" s="38">
        <v>7173</v>
      </c>
      <c r="F7176" s="39"/>
      <c r="Q7176" s="39"/>
      <c r="R7176" s="40"/>
      <c r="S7176" s="40"/>
      <c r="T7176" s="39"/>
      <c r="AG7176" s="110"/>
      <c r="AH7176" s="94"/>
      <c r="AJ7176" s="97"/>
      <c r="AL7176" s="39"/>
      <c r="AP7176" s="39"/>
      <c r="AQ7176" s="77"/>
      <c r="AR7176" s="78"/>
      <c r="BB7176" s="79"/>
      <c r="BC7176" s="94"/>
      <c r="BE7176" s="97"/>
      <c r="BF7176" s="98"/>
      <c r="BG7176" s="40"/>
      <c r="BK7176" s="40"/>
      <c r="BL7176" s="79"/>
      <c r="BM7176" s="94"/>
      <c r="BO7176" s="97"/>
      <c r="BQ7176" s="40"/>
      <c r="BR7176" s="94"/>
      <c r="BS7176" s="94"/>
      <c r="BT7176" s="94"/>
      <c r="BU7176" s="40"/>
      <c r="BV7176" s="82"/>
      <c r="BW7176" s="94"/>
      <c r="BX7176" s="48"/>
      <c r="BY7176" s="97"/>
      <c r="BZ7176" s="48"/>
      <c r="CA7176" s="40"/>
      <c r="CB7176" s="94"/>
      <c r="CC7176" s="94"/>
      <c r="CD7176" s="94"/>
      <c r="CE7176" s="40"/>
      <c r="CF7176" s="73"/>
      <c r="CG7176" s="41"/>
      <c r="CH7176" s="41"/>
      <c r="CI7176" s="41"/>
      <c r="CJ7176" s="41"/>
      <c r="CK7176" s="41"/>
      <c r="CL7176" s="68"/>
      <c r="CM7176" s="41"/>
      <c r="CN7176" s="41"/>
      <c r="CO7176" s="39"/>
      <c r="CP7176" s="78"/>
    </row>
    <row r="7177" spans="1:94" s="38" customFormat="1" x14ac:dyDescent="0.25">
      <c r="A7177" s="38">
        <v>7174</v>
      </c>
      <c r="F7177" s="39"/>
      <c r="Q7177" s="39"/>
      <c r="R7177" s="40"/>
      <c r="S7177" s="40"/>
      <c r="T7177" s="39"/>
      <c r="AG7177" s="110"/>
      <c r="AH7177" s="94"/>
      <c r="AJ7177" s="97"/>
      <c r="AL7177" s="39"/>
      <c r="AP7177" s="39"/>
      <c r="AQ7177" s="77"/>
      <c r="AR7177" s="78"/>
      <c r="BB7177" s="79"/>
      <c r="BC7177" s="94"/>
      <c r="BE7177" s="97"/>
      <c r="BF7177" s="98"/>
      <c r="BG7177" s="40"/>
      <c r="BK7177" s="40"/>
      <c r="BL7177" s="79"/>
      <c r="BM7177" s="94"/>
      <c r="BO7177" s="97"/>
      <c r="BQ7177" s="40"/>
      <c r="BR7177" s="94"/>
      <c r="BS7177" s="94"/>
      <c r="BT7177" s="94"/>
      <c r="BU7177" s="40"/>
      <c r="BV7177" s="82"/>
      <c r="BW7177" s="94"/>
      <c r="BX7177" s="48"/>
      <c r="BY7177" s="97"/>
      <c r="BZ7177" s="48"/>
      <c r="CA7177" s="40"/>
      <c r="CB7177" s="94"/>
      <c r="CC7177" s="94"/>
      <c r="CD7177" s="94"/>
      <c r="CE7177" s="40"/>
      <c r="CF7177" s="73"/>
      <c r="CG7177" s="41"/>
      <c r="CH7177" s="41"/>
      <c r="CI7177" s="41"/>
      <c r="CJ7177" s="41"/>
      <c r="CK7177" s="41"/>
      <c r="CL7177" s="68"/>
      <c r="CM7177" s="41"/>
      <c r="CN7177" s="41"/>
      <c r="CO7177" s="39"/>
      <c r="CP7177" s="78"/>
    </row>
    <row r="7178" spans="1:94" s="38" customFormat="1" x14ac:dyDescent="0.25">
      <c r="A7178" s="38">
        <v>7175</v>
      </c>
      <c r="F7178" s="39"/>
      <c r="Q7178" s="39"/>
      <c r="R7178" s="40"/>
      <c r="S7178" s="40"/>
      <c r="T7178" s="39"/>
      <c r="AG7178" s="110"/>
      <c r="AH7178" s="94"/>
      <c r="AJ7178" s="97"/>
      <c r="AL7178" s="39"/>
      <c r="AP7178" s="39"/>
      <c r="AQ7178" s="77"/>
      <c r="AR7178" s="78"/>
      <c r="BB7178" s="79"/>
      <c r="BC7178" s="94"/>
      <c r="BE7178" s="97"/>
      <c r="BF7178" s="98"/>
      <c r="BG7178" s="40"/>
      <c r="BK7178" s="40"/>
      <c r="BL7178" s="79"/>
      <c r="BM7178" s="94"/>
      <c r="BO7178" s="97"/>
      <c r="BQ7178" s="40"/>
      <c r="BR7178" s="94"/>
      <c r="BS7178" s="94"/>
      <c r="BT7178" s="94"/>
      <c r="BU7178" s="40"/>
      <c r="BV7178" s="82"/>
      <c r="BW7178" s="94"/>
      <c r="BX7178" s="48"/>
      <c r="BY7178" s="97"/>
      <c r="BZ7178" s="48"/>
      <c r="CA7178" s="40"/>
      <c r="CB7178" s="94"/>
      <c r="CC7178" s="94"/>
      <c r="CD7178" s="94"/>
      <c r="CE7178" s="40"/>
      <c r="CF7178" s="73"/>
      <c r="CG7178" s="41"/>
      <c r="CH7178" s="41"/>
      <c r="CI7178" s="41"/>
      <c r="CJ7178" s="41"/>
      <c r="CK7178" s="41"/>
      <c r="CL7178" s="68"/>
      <c r="CM7178" s="41"/>
      <c r="CN7178" s="41"/>
      <c r="CO7178" s="39"/>
      <c r="CP7178" s="78"/>
    </row>
    <row r="7179" spans="1:94" s="38" customFormat="1" x14ac:dyDescent="0.25">
      <c r="A7179" s="38">
        <v>7176</v>
      </c>
      <c r="F7179" s="39"/>
      <c r="Q7179" s="39"/>
      <c r="R7179" s="40"/>
      <c r="S7179" s="40"/>
      <c r="T7179" s="39"/>
      <c r="AG7179" s="110"/>
      <c r="AH7179" s="94"/>
      <c r="AJ7179" s="97"/>
      <c r="AL7179" s="39"/>
      <c r="AP7179" s="39"/>
      <c r="AQ7179" s="77"/>
      <c r="AR7179" s="78"/>
      <c r="BB7179" s="79"/>
      <c r="BC7179" s="94"/>
      <c r="BE7179" s="97"/>
      <c r="BF7179" s="98"/>
      <c r="BG7179" s="40"/>
      <c r="BK7179" s="40"/>
      <c r="BL7179" s="79"/>
      <c r="BM7179" s="94"/>
      <c r="BO7179" s="97"/>
      <c r="BQ7179" s="40"/>
      <c r="BR7179" s="94"/>
      <c r="BS7179" s="94"/>
      <c r="BT7179" s="94"/>
      <c r="BU7179" s="40"/>
      <c r="BV7179" s="82"/>
      <c r="BW7179" s="94"/>
      <c r="BX7179" s="48"/>
      <c r="BY7179" s="97"/>
      <c r="BZ7179" s="48"/>
      <c r="CA7179" s="40"/>
      <c r="CB7179" s="94"/>
      <c r="CC7179" s="94"/>
      <c r="CD7179" s="94"/>
      <c r="CE7179" s="40"/>
      <c r="CF7179" s="73"/>
      <c r="CG7179" s="41"/>
      <c r="CH7179" s="41"/>
      <c r="CI7179" s="41"/>
      <c r="CJ7179" s="41"/>
      <c r="CK7179" s="41"/>
      <c r="CL7179" s="68"/>
      <c r="CM7179" s="41"/>
      <c r="CN7179" s="41"/>
      <c r="CO7179" s="39"/>
      <c r="CP7179" s="78"/>
    </row>
    <row r="7180" spans="1:94" s="38" customFormat="1" x14ac:dyDescent="0.25">
      <c r="A7180" s="38">
        <v>7177</v>
      </c>
      <c r="F7180" s="39"/>
      <c r="Q7180" s="39"/>
      <c r="R7180" s="40"/>
      <c r="S7180" s="40"/>
      <c r="T7180" s="39"/>
      <c r="AG7180" s="110"/>
      <c r="AH7180" s="94"/>
      <c r="AJ7180" s="97"/>
      <c r="AL7180" s="39"/>
      <c r="AP7180" s="39"/>
      <c r="AQ7180" s="77"/>
      <c r="AR7180" s="78"/>
      <c r="BB7180" s="79"/>
      <c r="BC7180" s="94"/>
      <c r="BE7180" s="97"/>
      <c r="BF7180" s="98"/>
      <c r="BG7180" s="40"/>
      <c r="BK7180" s="40"/>
      <c r="BL7180" s="79"/>
      <c r="BM7180" s="94"/>
      <c r="BO7180" s="97"/>
      <c r="BQ7180" s="40"/>
      <c r="BR7180" s="94"/>
      <c r="BS7180" s="94"/>
      <c r="BT7180" s="94"/>
      <c r="BU7180" s="40"/>
      <c r="BV7180" s="82"/>
      <c r="BW7180" s="94"/>
      <c r="BX7180" s="48"/>
      <c r="BY7180" s="97"/>
      <c r="BZ7180" s="48"/>
      <c r="CA7180" s="40"/>
      <c r="CB7180" s="94"/>
      <c r="CC7180" s="94"/>
      <c r="CD7180" s="94"/>
      <c r="CE7180" s="40"/>
      <c r="CF7180" s="73"/>
      <c r="CG7180" s="41"/>
      <c r="CH7180" s="41"/>
      <c r="CI7180" s="41"/>
      <c r="CJ7180" s="41"/>
      <c r="CK7180" s="41"/>
      <c r="CL7180" s="68"/>
      <c r="CM7180" s="41"/>
      <c r="CN7180" s="41"/>
      <c r="CO7180" s="39"/>
      <c r="CP7180" s="78"/>
    </row>
    <row r="7181" spans="1:94" s="38" customFormat="1" x14ac:dyDescent="0.25">
      <c r="A7181" s="38">
        <v>7178</v>
      </c>
      <c r="F7181" s="39"/>
      <c r="Q7181" s="39"/>
      <c r="R7181" s="40"/>
      <c r="S7181" s="40"/>
      <c r="T7181" s="39"/>
      <c r="AG7181" s="110"/>
      <c r="AH7181" s="94"/>
      <c r="AJ7181" s="97"/>
      <c r="AL7181" s="39"/>
      <c r="AP7181" s="39"/>
      <c r="AQ7181" s="77"/>
      <c r="AR7181" s="78"/>
      <c r="BB7181" s="79"/>
      <c r="BC7181" s="94"/>
      <c r="BE7181" s="97"/>
      <c r="BF7181" s="98"/>
      <c r="BG7181" s="40"/>
      <c r="BK7181" s="40"/>
      <c r="BL7181" s="79"/>
      <c r="BM7181" s="94"/>
      <c r="BO7181" s="97"/>
      <c r="BQ7181" s="40"/>
      <c r="BR7181" s="94"/>
      <c r="BS7181" s="94"/>
      <c r="BT7181" s="94"/>
      <c r="BU7181" s="40"/>
      <c r="BV7181" s="82"/>
      <c r="BW7181" s="94"/>
      <c r="BX7181" s="48"/>
      <c r="BY7181" s="97"/>
      <c r="BZ7181" s="48"/>
      <c r="CA7181" s="40"/>
      <c r="CB7181" s="94"/>
      <c r="CC7181" s="94"/>
      <c r="CD7181" s="94"/>
      <c r="CE7181" s="40"/>
      <c r="CF7181" s="73"/>
      <c r="CG7181" s="41"/>
      <c r="CH7181" s="41"/>
      <c r="CI7181" s="41"/>
      <c r="CJ7181" s="41"/>
      <c r="CK7181" s="41"/>
      <c r="CL7181" s="68"/>
      <c r="CM7181" s="41"/>
      <c r="CN7181" s="41"/>
      <c r="CO7181" s="39"/>
      <c r="CP7181" s="78"/>
    </row>
    <row r="7182" spans="1:94" s="38" customFormat="1" x14ac:dyDescent="0.25">
      <c r="A7182" s="38">
        <v>7179</v>
      </c>
      <c r="F7182" s="39"/>
      <c r="Q7182" s="39"/>
      <c r="R7182" s="40"/>
      <c r="S7182" s="40"/>
      <c r="T7182" s="39"/>
      <c r="AG7182" s="110"/>
      <c r="AH7182" s="94"/>
      <c r="AJ7182" s="97"/>
      <c r="AL7182" s="39"/>
      <c r="AP7182" s="39"/>
      <c r="AQ7182" s="77"/>
      <c r="AR7182" s="78"/>
      <c r="BB7182" s="79"/>
      <c r="BC7182" s="94"/>
      <c r="BE7182" s="97"/>
      <c r="BF7182" s="98"/>
      <c r="BG7182" s="40"/>
      <c r="BK7182" s="40"/>
      <c r="BL7182" s="79"/>
      <c r="BM7182" s="94"/>
      <c r="BO7182" s="97"/>
      <c r="BQ7182" s="40"/>
      <c r="BR7182" s="94"/>
      <c r="BS7182" s="94"/>
      <c r="BT7182" s="94"/>
      <c r="BU7182" s="40"/>
      <c r="BV7182" s="82"/>
      <c r="BW7182" s="94"/>
      <c r="BX7182" s="48"/>
      <c r="BY7182" s="97"/>
      <c r="BZ7182" s="48"/>
      <c r="CA7182" s="40"/>
      <c r="CB7182" s="94"/>
      <c r="CC7182" s="94"/>
      <c r="CD7182" s="94"/>
      <c r="CE7182" s="40"/>
      <c r="CF7182" s="73"/>
      <c r="CG7182" s="41"/>
      <c r="CH7182" s="41"/>
      <c r="CI7182" s="41"/>
      <c r="CJ7182" s="41"/>
      <c r="CK7182" s="41"/>
      <c r="CL7182" s="68"/>
      <c r="CM7182" s="41"/>
      <c r="CN7182" s="41"/>
      <c r="CO7182" s="39"/>
      <c r="CP7182" s="78"/>
    </row>
    <row r="7183" spans="1:94" s="38" customFormat="1" x14ac:dyDescent="0.25">
      <c r="A7183" s="38">
        <v>7180</v>
      </c>
      <c r="F7183" s="39"/>
      <c r="Q7183" s="39"/>
      <c r="R7183" s="40"/>
      <c r="S7183" s="40"/>
      <c r="T7183" s="39"/>
      <c r="AG7183" s="110"/>
      <c r="AH7183" s="94"/>
      <c r="AJ7183" s="97"/>
      <c r="AL7183" s="39"/>
      <c r="AP7183" s="39"/>
      <c r="AQ7183" s="77"/>
      <c r="AR7183" s="78"/>
      <c r="BB7183" s="79"/>
      <c r="BC7183" s="94"/>
      <c r="BE7183" s="97"/>
      <c r="BF7183" s="98"/>
      <c r="BG7183" s="40"/>
      <c r="BK7183" s="40"/>
      <c r="BL7183" s="79"/>
      <c r="BM7183" s="94"/>
      <c r="BO7183" s="97"/>
      <c r="BQ7183" s="40"/>
      <c r="BR7183" s="94"/>
      <c r="BS7183" s="94"/>
      <c r="BT7183" s="94"/>
      <c r="BU7183" s="40"/>
      <c r="BV7183" s="82"/>
      <c r="BW7183" s="94"/>
      <c r="BX7183" s="48"/>
      <c r="BY7183" s="97"/>
      <c r="BZ7183" s="48"/>
      <c r="CA7183" s="40"/>
      <c r="CB7183" s="94"/>
      <c r="CC7183" s="94"/>
      <c r="CD7183" s="94"/>
      <c r="CE7183" s="40"/>
      <c r="CF7183" s="73"/>
      <c r="CG7183" s="41"/>
      <c r="CH7183" s="41"/>
      <c r="CI7183" s="41"/>
      <c r="CJ7183" s="41"/>
      <c r="CK7183" s="41"/>
      <c r="CL7183" s="68"/>
      <c r="CM7183" s="41"/>
      <c r="CN7183" s="41"/>
      <c r="CO7183" s="39"/>
      <c r="CP7183" s="78"/>
    </row>
    <row r="7184" spans="1:94" s="38" customFormat="1" x14ac:dyDescent="0.25">
      <c r="A7184" s="38">
        <v>7181</v>
      </c>
      <c r="F7184" s="39"/>
      <c r="Q7184" s="39"/>
      <c r="R7184" s="40"/>
      <c r="S7184" s="40"/>
      <c r="T7184" s="39"/>
      <c r="AG7184" s="110"/>
      <c r="AH7184" s="94"/>
      <c r="AJ7184" s="97"/>
      <c r="AL7184" s="39"/>
      <c r="AP7184" s="39"/>
      <c r="AQ7184" s="77"/>
      <c r="AR7184" s="78"/>
      <c r="BB7184" s="79"/>
      <c r="BC7184" s="94"/>
      <c r="BE7184" s="97"/>
      <c r="BF7184" s="98"/>
      <c r="BG7184" s="40"/>
      <c r="BK7184" s="40"/>
      <c r="BL7184" s="79"/>
      <c r="BM7184" s="94"/>
      <c r="BO7184" s="97"/>
      <c r="BQ7184" s="40"/>
      <c r="BR7184" s="94"/>
      <c r="BS7184" s="94"/>
      <c r="BT7184" s="94"/>
      <c r="BU7184" s="40"/>
      <c r="BV7184" s="82"/>
      <c r="BW7184" s="94"/>
      <c r="BX7184" s="48"/>
      <c r="BY7184" s="97"/>
      <c r="BZ7184" s="48"/>
      <c r="CA7184" s="40"/>
      <c r="CB7184" s="94"/>
      <c r="CC7184" s="94"/>
      <c r="CD7184" s="94"/>
      <c r="CE7184" s="40"/>
      <c r="CF7184" s="73"/>
      <c r="CG7184" s="41"/>
      <c r="CH7184" s="41"/>
      <c r="CI7184" s="41"/>
      <c r="CJ7184" s="41"/>
      <c r="CK7184" s="41"/>
      <c r="CL7184" s="68"/>
      <c r="CM7184" s="41"/>
      <c r="CN7184" s="41"/>
      <c r="CO7184" s="39"/>
      <c r="CP7184" s="78"/>
    </row>
    <row r="7185" spans="1:94" s="38" customFormat="1" x14ac:dyDescent="0.25">
      <c r="A7185" s="38">
        <v>7182</v>
      </c>
      <c r="F7185" s="39"/>
      <c r="Q7185" s="39"/>
      <c r="R7185" s="40"/>
      <c r="S7185" s="40"/>
      <c r="T7185" s="39"/>
      <c r="AG7185" s="110"/>
      <c r="AH7185" s="94"/>
      <c r="AJ7185" s="97"/>
      <c r="AL7185" s="39"/>
      <c r="AP7185" s="39"/>
      <c r="AQ7185" s="77"/>
      <c r="AR7185" s="78"/>
      <c r="BB7185" s="79"/>
      <c r="BC7185" s="94"/>
      <c r="BE7185" s="97"/>
      <c r="BF7185" s="98"/>
      <c r="BG7185" s="40"/>
      <c r="BK7185" s="40"/>
      <c r="BL7185" s="79"/>
      <c r="BM7185" s="94"/>
      <c r="BO7185" s="97"/>
      <c r="BQ7185" s="40"/>
      <c r="BR7185" s="94"/>
      <c r="BS7185" s="94"/>
      <c r="BT7185" s="94"/>
      <c r="BU7185" s="40"/>
      <c r="BV7185" s="82"/>
      <c r="BW7185" s="94"/>
      <c r="BX7185" s="48"/>
      <c r="BY7185" s="97"/>
      <c r="BZ7185" s="48"/>
      <c r="CA7185" s="40"/>
      <c r="CB7185" s="94"/>
      <c r="CC7185" s="94"/>
      <c r="CD7185" s="94"/>
      <c r="CE7185" s="40"/>
      <c r="CF7185" s="73"/>
      <c r="CG7185" s="41"/>
      <c r="CH7185" s="41"/>
      <c r="CI7185" s="41"/>
      <c r="CJ7185" s="41"/>
      <c r="CK7185" s="41"/>
      <c r="CL7185" s="68"/>
      <c r="CM7185" s="41"/>
      <c r="CN7185" s="41"/>
      <c r="CO7185" s="39"/>
      <c r="CP7185" s="78"/>
    </row>
    <row r="7186" spans="1:94" s="38" customFormat="1" x14ac:dyDescent="0.25">
      <c r="A7186" s="38">
        <v>7183</v>
      </c>
      <c r="F7186" s="39"/>
      <c r="Q7186" s="39"/>
      <c r="R7186" s="40"/>
      <c r="S7186" s="40"/>
      <c r="T7186" s="39"/>
      <c r="AG7186" s="110"/>
      <c r="AH7186" s="94"/>
      <c r="AJ7186" s="97"/>
      <c r="AL7186" s="39"/>
      <c r="AP7186" s="39"/>
      <c r="AQ7186" s="77"/>
      <c r="AR7186" s="78"/>
      <c r="BB7186" s="79"/>
      <c r="BC7186" s="94"/>
      <c r="BE7186" s="97"/>
      <c r="BF7186" s="98"/>
      <c r="BG7186" s="40"/>
      <c r="BK7186" s="40"/>
      <c r="BL7186" s="79"/>
      <c r="BM7186" s="94"/>
      <c r="BO7186" s="97"/>
      <c r="BQ7186" s="40"/>
      <c r="BR7186" s="94"/>
      <c r="BS7186" s="94"/>
      <c r="BT7186" s="94"/>
      <c r="BU7186" s="40"/>
      <c r="BV7186" s="82"/>
      <c r="BW7186" s="94"/>
      <c r="BX7186" s="48"/>
      <c r="BY7186" s="97"/>
      <c r="BZ7186" s="48"/>
      <c r="CA7186" s="40"/>
      <c r="CB7186" s="94"/>
      <c r="CC7186" s="94"/>
      <c r="CD7186" s="94"/>
      <c r="CE7186" s="40"/>
      <c r="CF7186" s="73"/>
      <c r="CG7186" s="41"/>
      <c r="CH7186" s="41"/>
      <c r="CI7186" s="41"/>
      <c r="CJ7186" s="41"/>
      <c r="CK7186" s="41"/>
      <c r="CL7186" s="68"/>
      <c r="CM7186" s="41"/>
      <c r="CN7186" s="41"/>
      <c r="CO7186" s="39"/>
      <c r="CP7186" s="78"/>
    </row>
    <row r="7187" spans="1:94" s="38" customFormat="1" x14ac:dyDescent="0.25">
      <c r="A7187" s="38">
        <v>7184</v>
      </c>
      <c r="F7187" s="39"/>
      <c r="Q7187" s="39"/>
      <c r="R7187" s="40"/>
      <c r="S7187" s="40"/>
      <c r="T7187" s="39"/>
      <c r="AG7187" s="110"/>
      <c r="AH7187" s="94"/>
      <c r="AJ7187" s="97"/>
      <c r="AL7187" s="39"/>
      <c r="AP7187" s="39"/>
      <c r="AQ7187" s="77"/>
      <c r="AR7187" s="78"/>
      <c r="BB7187" s="79"/>
      <c r="BC7187" s="94"/>
      <c r="BE7187" s="97"/>
      <c r="BF7187" s="98"/>
      <c r="BG7187" s="40"/>
      <c r="BK7187" s="40"/>
      <c r="BL7187" s="79"/>
      <c r="BM7187" s="94"/>
      <c r="BO7187" s="97"/>
      <c r="BQ7187" s="40"/>
      <c r="BR7187" s="94"/>
      <c r="BS7187" s="94"/>
      <c r="BT7187" s="94"/>
      <c r="BU7187" s="40"/>
      <c r="BV7187" s="82"/>
      <c r="BW7187" s="94"/>
      <c r="BX7187" s="48"/>
      <c r="BY7187" s="97"/>
      <c r="BZ7187" s="48"/>
      <c r="CA7187" s="40"/>
      <c r="CB7187" s="94"/>
      <c r="CC7187" s="94"/>
      <c r="CD7187" s="94"/>
      <c r="CE7187" s="40"/>
      <c r="CF7187" s="73"/>
      <c r="CG7187" s="41"/>
      <c r="CH7187" s="41"/>
      <c r="CI7187" s="41"/>
      <c r="CJ7187" s="41"/>
      <c r="CK7187" s="41"/>
      <c r="CL7187" s="68"/>
      <c r="CM7187" s="41"/>
      <c r="CN7187" s="41"/>
      <c r="CO7187" s="39"/>
      <c r="CP7187" s="78"/>
    </row>
    <row r="7188" spans="1:94" s="38" customFormat="1" x14ac:dyDescent="0.25">
      <c r="A7188" s="38">
        <v>7185</v>
      </c>
      <c r="F7188" s="39"/>
      <c r="Q7188" s="39"/>
      <c r="R7188" s="40"/>
      <c r="S7188" s="40"/>
      <c r="T7188" s="39"/>
      <c r="AG7188" s="110"/>
      <c r="AH7188" s="94"/>
      <c r="AJ7188" s="97"/>
      <c r="AL7188" s="39"/>
      <c r="AP7188" s="39"/>
      <c r="AQ7188" s="77"/>
      <c r="AR7188" s="78"/>
      <c r="BB7188" s="79"/>
      <c r="BC7188" s="94"/>
      <c r="BE7188" s="97"/>
      <c r="BF7188" s="98"/>
      <c r="BG7188" s="40"/>
      <c r="BK7188" s="40"/>
      <c r="BL7188" s="79"/>
      <c r="BM7188" s="94"/>
      <c r="BO7188" s="97"/>
      <c r="BQ7188" s="40"/>
      <c r="BR7188" s="94"/>
      <c r="BS7188" s="94"/>
      <c r="BT7188" s="94"/>
      <c r="BU7188" s="40"/>
      <c r="BV7188" s="82"/>
      <c r="BW7188" s="94"/>
      <c r="BX7188" s="48"/>
      <c r="BY7188" s="97"/>
      <c r="BZ7188" s="48"/>
      <c r="CA7188" s="40"/>
      <c r="CB7188" s="94"/>
      <c r="CC7188" s="94"/>
      <c r="CD7188" s="94"/>
      <c r="CE7188" s="40"/>
      <c r="CF7188" s="73"/>
      <c r="CG7188" s="41"/>
      <c r="CH7188" s="41"/>
      <c r="CI7188" s="41"/>
      <c r="CJ7188" s="41"/>
      <c r="CK7188" s="41"/>
      <c r="CL7188" s="68"/>
      <c r="CM7188" s="41"/>
      <c r="CN7188" s="41"/>
      <c r="CO7188" s="39"/>
      <c r="CP7188" s="78"/>
    </row>
    <row r="7189" spans="1:94" s="38" customFormat="1" x14ac:dyDescent="0.25">
      <c r="A7189" s="38">
        <v>7186</v>
      </c>
      <c r="F7189" s="39"/>
      <c r="Q7189" s="39"/>
      <c r="R7189" s="40"/>
      <c r="S7189" s="40"/>
      <c r="T7189" s="39"/>
      <c r="AG7189" s="110"/>
      <c r="AH7189" s="94"/>
      <c r="AJ7189" s="97"/>
      <c r="AL7189" s="39"/>
      <c r="AP7189" s="39"/>
      <c r="AQ7189" s="77"/>
      <c r="AR7189" s="78"/>
      <c r="BB7189" s="79"/>
      <c r="BC7189" s="94"/>
      <c r="BE7189" s="97"/>
      <c r="BF7189" s="98"/>
      <c r="BG7189" s="40"/>
      <c r="BK7189" s="40"/>
      <c r="BL7189" s="79"/>
      <c r="BM7189" s="94"/>
      <c r="BO7189" s="97"/>
      <c r="BQ7189" s="40"/>
      <c r="BR7189" s="94"/>
      <c r="BS7189" s="94"/>
      <c r="BT7189" s="94"/>
      <c r="BU7189" s="40"/>
      <c r="BV7189" s="82"/>
      <c r="BW7189" s="94"/>
      <c r="BX7189" s="48"/>
      <c r="BY7189" s="97"/>
      <c r="BZ7189" s="48"/>
      <c r="CA7189" s="40"/>
      <c r="CB7189" s="94"/>
      <c r="CC7189" s="94"/>
      <c r="CD7189" s="94"/>
      <c r="CE7189" s="40"/>
      <c r="CF7189" s="73"/>
      <c r="CG7189" s="41"/>
      <c r="CH7189" s="41"/>
      <c r="CI7189" s="41"/>
      <c r="CJ7189" s="41"/>
      <c r="CK7189" s="41"/>
      <c r="CL7189" s="68"/>
      <c r="CM7189" s="41"/>
      <c r="CN7189" s="41"/>
      <c r="CO7189" s="39"/>
      <c r="CP7189" s="78"/>
    </row>
    <row r="7190" spans="1:94" s="38" customFormat="1" x14ac:dyDescent="0.25">
      <c r="A7190" s="38">
        <v>7187</v>
      </c>
      <c r="F7190" s="39"/>
      <c r="Q7190" s="39"/>
      <c r="R7190" s="40"/>
      <c r="S7190" s="40"/>
      <c r="T7190" s="39"/>
      <c r="AG7190" s="110"/>
      <c r="AH7190" s="94"/>
      <c r="AJ7190" s="97"/>
      <c r="AL7190" s="39"/>
      <c r="AP7190" s="39"/>
      <c r="AQ7190" s="77"/>
      <c r="AR7190" s="78"/>
      <c r="BB7190" s="79"/>
      <c r="BC7190" s="94"/>
      <c r="BE7190" s="97"/>
      <c r="BF7190" s="98"/>
      <c r="BG7190" s="40"/>
      <c r="BK7190" s="40"/>
      <c r="BL7190" s="79"/>
      <c r="BM7190" s="94"/>
      <c r="BO7190" s="97"/>
      <c r="BQ7190" s="40"/>
      <c r="BR7190" s="94"/>
      <c r="BS7190" s="94"/>
      <c r="BT7190" s="94"/>
      <c r="BU7190" s="40"/>
      <c r="BV7190" s="82"/>
      <c r="BW7190" s="94"/>
      <c r="BX7190" s="48"/>
      <c r="BY7190" s="97"/>
      <c r="BZ7190" s="48"/>
      <c r="CA7190" s="40"/>
      <c r="CB7190" s="94"/>
      <c r="CC7190" s="94"/>
      <c r="CD7190" s="94"/>
      <c r="CE7190" s="40"/>
      <c r="CF7190" s="73"/>
      <c r="CG7190" s="41"/>
      <c r="CH7190" s="41"/>
      <c r="CI7190" s="41"/>
      <c r="CJ7190" s="41"/>
      <c r="CK7190" s="41"/>
      <c r="CL7190" s="68"/>
      <c r="CM7190" s="41"/>
      <c r="CN7190" s="41"/>
      <c r="CO7190" s="39"/>
      <c r="CP7190" s="78"/>
    </row>
    <row r="7191" spans="1:94" s="38" customFormat="1" x14ac:dyDescent="0.25">
      <c r="A7191" s="38">
        <v>7188</v>
      </c>
      <c r="F7191" s="39"/>
      <c r="Q7191" s="39"/>
      <c r="R7191" s="40"/>
      <c r="S7191" s="40"/>
      <c r="T7191" s="39"/>
      <c r="AG7191" s="110"/>
      <c r="AH7191" s="94"/>
      <c r="AJ7191" s="97"/>
      <c r="AL7191" s="39"/>
      <c r="AP7191" s="39"/>
      <c r="AQ7191" s="77"/>
      <c r="AR7191" s="78"/>
      <c r="BB7191" s="79"/>
      <c r="BC7191" s="94"/>
      <c r="BE7191" s="97"/>
      <c r="BF7191" s="98"/>
      <c r="BG7191" s="40"/>
      <c r="BK7191" s="40"/>
      <c r="BL7191" s="79"/>
      <c r="BM7191" s="94"/>
      <c r="BO7191" s="97"/>
      <c r="BQ7191" s="40"/>
      <c r="BR7191" s="94"/>
      <c r="BS7191" s="94"/>
      <c r="BT7191" s="94"/>
      <c r="BU7191" s="40"/>
      <c r="BV7191" s="82"/>
      <c r="BW7191" s="94"/>
      <c r="BX7191" s="48"/>
      <c r="BY7191" s="97"/>
      <c r="BZ7191" s="48"/>
      <c r="CA7191" s="40"/>
      <c r="CB7191" s="94"/>
      <c r="CC7191" s="94"/>
      <c r="CD7191" s="94"/>
      <c r="CE7191" s="40"/>
      <c r="CF7191" s="73"/>
      <c r="CG7191" s="41"/>
      <c r="CH7191" s="41"/>
      <c r="CI7191" s="41"/>
      <c r="CJ7191" s="41"/>
      <c r="CK7191" s="41"/>
      <c r="CL7191" s="68"/>
      <c r="CM7191" s="41"/>
      <c r="CN7191" s="41"/>
      <c r="CO7191" s="39"/>
      <c r="CP7191" s="78"/>
    </row>
    <row r="7192" spans="1:94" s="38" customFormat="1" x14ac:dyDescent="0.25">
      <c r="A7192" s="38">
        <v>7189</v>
      </c>
      <c r="F7192" s="39"/>
      <c r="Q7192" s="39"/>
      <c r="R7192" s="40"/>
      <c r="S7192" s="40"/>
      <c r="T7192" s="39"/>
      <c r="AG7192" s="110"/>
      <c r="AH7192" s="94"/>
      <c r="AJ7192" s="97"/>
      <c r="AL7192" s="39"/>
      <c r="AP7192" s="39"/>
      <c r="AQ7192" s="77"/>
      <c r="AR7192" s="78"/>
      <c r="BB7192" s="79"/>
      <c r="BC7192" s="94"/>
      <c r="BE7192" s="97"/>
      <c r="BF7192" s="98"/>
      <c r="BG7192" s="40"/>
      <c r="BK7192" s="40"/>
      <c r="BL7192" s="79"/>
      <c r="BM7192" s="94"/>
      <c r="BO7192" s="97"/>
      <c r="BQ7192" s="40"/>
      <c r="BR7192" s="94"/>
      <c r="BS7192" s="94"/>
      <c r="BT7192" s="94"/>
      <c r="BU7192" s="40"/>
      <c r="BV7192" s="82"/>
      <c r="BW7192" s="94"/>
      <c r="BX7192" s="48"/>
      <c r="BY7192" s="97"/>
      <c r="BZ7192" s="48"/>
      <c r="CA7192" s="40"/>
      <c r="CB7192" s="94"/>
      <c r="CC7192" s="94"/>
      <c r="CD7192" s="94"/>
      <c r="CE7192" s="40"/>
      <c r="CF7192" s="73"/>
      <c r="CG7192" s="41"/>
      <c r="CH7192" s="41"/>
      <c r="CI7192" s="41"/>
      <c r="CJ7192" s="41"/>
      <c r="CK7192" s="41"/>
      <c r="CL7192" s="68"/>
      <c r="CM7192" s="41"/>
      <c r="CN7192" s="41"/>
      <c r="CO7192" s="39"/>
      <c r="CP7192" s="78"/>
    </row>
    <row r="7193" spans="1:94" s="38" customFormat="1" x14ac:dyDescent="0.25">
      <c r="A7193" s="38">
        <v>7190</v>
      </c>
      <c r="F7193" s="39"/>
      <c r="Q7193" s="39"/>
      <c r="R7193" s="40"/>
      <c r="S7193" s="40"/>
      <c r="T7193" s="39"/>
      <c r="AG7193" s="110"/>
      <c r="AH7193" s="94"/>
      <c r="AJ7193" s="97"/>
      <c r="AL7193" s="39"/>
      <c r="AP7193" s="39"/>
      <c r="AQ7193" s="77"/>
      <c r="AR7193" s="78"/>
      <c r="BB7193" s="79"/>
      <c r="BC7193" s="94"/>
      <c r="BE7193" s="97"/>
      <c r="BF7193" s="98"/>
      <c r="BG7193" s="40"/>
      <c r="BK7193" s="40"/>
      <c r="BL7193" s="79"/>
      <c r="BM7193" s="94"/>
      <c r="BO7193" s="97"/>
      <c r="BQ7193" s="40"/>
      <c r="BR7193" s="94"/>
      <c r="BS7193" s="94"/>
      <c r="BT7193" s="94"/>
      <c r="BU7193" s="40"/>
      <c r="BV7193" s="82"/>
      <c r="BW7193" s="94"/>
      <c r="BX7193" s="48"/>
      <c r="BY7193" s="97"/>
      <c r="BZ7193" s="48"/>
      <c r="CA7193" s="40"/>
      <c r="CB7193" s="94"/>
      <c r="CC7193" s="94"/>
      <c r="CD7193" s="94"/>
      <c r="CE7193" s="40"/>
      <c r="CF7193" s="73"/>
      <c r="CG7193" s="41"/>
      <c r="CH7193" s="41"/>
      <c r="CI7193" s="41"/>
      <c r="CJ7193" s="41"/>
      <c r="CK7193" s="41"/>
      <c r="CL7193" s="68"/>
      <c r="CM7193" s="41"/>
      <c r="CN7193" s="41"/>
      <c r="CO7193" s="39"/>
      <c r="CP7193" s="78"/>
    </row>
    <row r="7194" spans="1:94" s="38" customFormat="1" x14ac:dyDescent="0.25">
      <c r="A7194" s="38">
        <v>7191</v>
      </c>
      <c r="F7194" s="39"/>
      <c r="Q7194" s="39"/>
      <c r="R7194" s="40"/>
      <c r="S7194" s="40"/>
      <c r="T7194" s="39"/>
      <c r="AG7194" s="110"/>
      <c r="AH7194" s="94"/>
      <c r="AJ7194" s="97"/>
      <c r="AL7194" s="39"/>
      <c r="AP7194" s="39"/>
      <c r="AQ7194" s="77"/>
      <c r="AR7194" s="78"/>
      <c r="BB7194" s="79"/>
      <c r="BC7194" s="94"/>
      <c r="BE7194" s="97"/>
      <c r="BF7194" s="98"/>
      <c r="BG7194" s="40"/>
      <c r="BK7194" s="40"/>
      <c r="BL7194" s="79"/>
      <c r="BM7194" s="94"/>
      <c r="BO7194" s="97"/>
      <c r="BQ7194" s="40"/>
      <c r="BR7194" s="94"/>
      <c r="BS7194" s="94"/>
      <c r="BT7194" s="94"/>
      <c r="BU7194" s="40"/>
      <c r="BV7194" s="82"/>
      <c r="BW7194" s="94"/>
      <c r="BX7194" s="48"/>
      <c r="BY7194" s="97"/>
      <c r="BZ7194" s="48"/>
      <c r="CA7194" s="40"/>
      <c r="CB7194" s="94"/>
      <c r="CC7194" s="94"/>
      <c r="CD7194" s="94"/>
      <c r="CE7194" s="40"/>
      <c r="CF7194" s="73"/>
      <c r="CG7194" s="41"/>
      <c r="CH7194" s="41"/>
      <c r="CI7194" s="41"/>
      <c r="CJ7194" s="41"/>
      <c r="CK7194" s="41"/>
      <c r="CL7194" s="68"/>
      <c r="CM7194" s="41"/>
      <c r="CN7194" s="41"/>
      <c r="CO7194" s="39"/>
      <c r="CP7194" s="78"/>
    </row>
    <row r="7195" spans="1:94" s="38" customFormat="1" x14ac:dyDescent="0.25">
      <c r="A7195" s="38">
        <v>7192</v>
      </c>
      <c r="F7195" s="39"/>
      <c r="Q7195" s="39"/>
      <c r="R7195" s="40"/>
      <c r="S7195" s="40"/>
      <c r="T7195" s="39"/>
      <c r="AG7195" s="110"/>
      <c r="AH7195" s="94"/>
      <c r="AJ7195" s="97"/>
      <c r="AL7195" s="39"/>
      <c r="AP7195" s="39"/>
      <c r="AQ7195" s="77"/>
      <c r="AR7195" s="78"/>
      <c r="BB7195" s="79"/>
      <c r="BC7195" s="94"/>
      <c r="BE7195" s="97"/>
      <c r="BF7195" s="98"/>
      <c r="BG7195" s="40"/>
      <c r="BK7195" s="40"/>
      <c r="BL7195" s="79"/>
      <c r="BM7195" s="94"/>
      <c r="BO7195" s="97"/>
      <c r="BQ7195" s="40"/>
      <c r="BR7195" s="94"/>
      <c r="BS7195" s="94"/>
      <c r="BT7195" s="94"/>
      <c r="BU7195" s="40"/>
      <c r="BV7195" s="82"/>
      <c r="BW7195" s="94"/>
      <c r="BX7195" s="48"/>
      <c r="BY7195" s="97"/>
      <c r="BZ7195" s="48"/>
      <c r="CA7195" s="40"/>
      <c r="CB7195" s="94"/>
      <c r="CC7195" s="94"/>
      <c r="CD7195" s="94"/>
      <c r="CE7195" s="40"/>
      <c r="CF7195" s="73"/>
      <c r="CG7195" s="41"/>
      <c r="CH7195" s="41"/>
      <c r="CI7195" s="41"/>
      <c r="CJ7195" s="41"/>
      <c r="CK7195" s="41"/>
      <c r="CL7195" s="68"/>
      <c r="CM7195" s="41"/>
      <c r="CN7195" s="41"/>
      <c r="CO7195" s="39"/>
      <c r="CP7195" s="78"/>
    </row>
    <row r="7196" spans="1:94" s="38" customFormat="1" x14ac:dyDescent="0.25">
      <c r="A7196" s="38">
        <v>7193</v>
      </c>
      <c r="F7196" s="39"/>
      <c r="Q7196" s="39"/>
      <c r="R7196" s="40"/>
      <c r="S7196" s="40"/>
      <c r="T7196" s="39"/>
      <c r="AG7196" s="110"/>
      <c r="AH7196" s="94"/>
      <c r="AJ7196" s="97"/>
      <c r="AL7196" s="39"/>
      <c r="AP7196" s="39"/>
      <c r="AQ7196" s="77"/>
      <c r="AR7196" s="78"/>
      <c r="BB7196" s="79"/>
      <c r="BC7196" s="94"/>
      <c r="BE7196" s="97"/>
      <c r="BF7196" s="98"/>
      <c r="BG7196" s="40"/>
      <c r="BK7196" s="40"/>
      <c r="BL7196" s="79"/>
      <c r="BM7196" s="94"/>
      <c r="BO7196" s="97"/>
      <c r="BQ7196" s="40"/>
      <c r="BR7196" s="94"/>
      <c r="BS7196" s="94"/>
      <c r="BT7196" s="94"/>
      <c r="BU7196" s="40"/>
      <c r="BV7196" s="82"/>
      <c r="BW7196" s="94"/>
      <c r="BX7196" s="48"/>
      <c r="BY7196" s="97"/>
      <c r="BZ7196" s="48"/>
      <c r="CA7196" s="40"/>
      <c r="CB7196" s="94"/>
      <c r="CC7196" s="94"/>
      <c r="CD7196" s="94"/>
      <c r="CE7196" s="40"/>
      <c r="CF7196" s="73"/>
      <c r="CG7196" s="41"/>
      <c r="CH7196" s="41"/>
      <c r="CI7196" s="41"/>
      <c r="CJ7196" s="41"/>
      <c r="CK7196" s="41"/>
      <c r="CL7196" s="68"/>
      <c r="CM7196" s="41"/>
      <c r="CN7196" s="41"/>
      <c r="CO7196" s="39"/>
      <c r="CP7196" s="78"/>
    </row>
    <row r="7197" spans="1:94" s="38" customFormat="1" x14ac:dyDescent="0.25">
      <c r="A7197" s="38">
        <v>7194</v>
      </c>
      <c r="F7197" s="39"/>
      <c r="Q7197" s="39"/>
      <c r="R7197" s="40"/>
      <c r="S7197" s="40"/>
      <c r="T7197" s="39"/>
      <c r="AG7197" s="110"/>
      <c r="AH7197" s="94"/>
      <c r="AJ7197" s="97"/>
      <c r="AL7197" s="39"/>
      <c r="AP7197" s="39"/>
      <c r="AQ7197" s="77"/>
      <c r="AR7197" s="78"/>
      <c r="BB7197" s="79"/>
      <c r="BC7197" s="94"/>
      <c r="BE7197" s="97"/>
      <c r="BF7197" s="98"/>
      <c r="BG7197" s="40"/>
      <c r="BK7197" s="40"/>
      <c r="BL7197" s="79"/>
      <c r="BM7197" s="94"/>
      <c r="BO7197" s="97"/>
      <c r="BQ7197" s="40"/>
      <c r="BR7197" s="94"/>
      <c r="BS7197" s="94"/>
      <c r="BT7197" s="94"/>
      <c r="BU7197" s="40"/>
      <c r="BV7197" s="82"/>
      <c r="BW7197" s="94"/>
      <c r="BX7197" s="48"/>
      <c r="BY7197" s="97"/>
      <c r="BZ7197" s="48"/>
      <c r="CA7197" s="40"/>
      <c r="CB7197" s="94"/>
      <c r="CC7197" s="94"/>
      <c r="CD7197" s="94"/>
      <c r="CE7197" s="40"/>
      <c r="CF7197" s="73"/>
      <c r="CG7197" s="41"/>
      <c r="CH7197" s="41"/>
      <c r="CI7197" s="41"/>
      <c r="CJ7197" s="41"/>
      <c r="CK7197" s="41"/>
      <c r="CL7197" s="68"/>
      <c r="CM7197" s="41"/>
      <c r="CN7197" s="41"/>
      <c r="CO7197" s="39"/>
      <c r="CP7197" s="78"/>
    </row>
    <row r="7198" spans="1:94" s="38" customFormat="1" x14ac:dyDescent="0.25">
      <c r="A7198" s="38">
        <v>7195</v>
      </c>
      <c r="F7198" s="39"/>
      <c r="Q7198" s="39"/>
      <c r="R7198" s="40"/>
      <c r="S7198" s="40"/>
      <c r="T7198" s="39"/>
      <c r="AG7198" s="110"/>
      <c r="AH7198" s="94"/>
      <c r="AJ7198" s="97"/>
      <c r="AL7198" s="39"/>
      <c r="AP7198" s="39"/>
      <c r="AQ7198" s="77"/>
      <c r="AR7198" s="78"/>
      <c r="BB7198" s="79"/>
      <c r="BC7198" s="94"/>
      <c r="BE7198" s="97"/>
      <c r="BF7198" s="98"/>
      <c r="BG7198" s="40"/>
      <c r="BK7198" s="40"/>
      <c r="BL7198" s="79"/>
      <c r="BM7198" s="94"/>
      <c r="BO7198" s="97"/>
      <c r="BQ7198" s="40"/>
      <c r="BR7198" s="94"/>
      <c r="BS7198" s="94"/>
      <c r="BT7198" s="94"/>
      <c r="BU7198" s="40"/>
      <c r="BV7198" s="82"/>
      <c r="BW7198" s="94"/>
      <c r="BX7198" s="48"/>
      <c r="BY7198" s="97"/>
      <c r="BZ7198" s="48"/>
      <c r="CA7198" s="40"/>
      <c r="CB7198" s="94"/>
      <c r="CC7198" s="94"/>
      <c r="CD7198" s="94"/>
      <c r="CE7198" s="40"/>
      <c r="CF7198" s="73"/>
      <c r="CG7198" s="41"/>
      <c r="CH7198" s="41"/>
      <c r="CI7198" s="41"/>
      <c r="CJ7198" s="41"/>
      <c r="CK7198" s="41"/>
      <c r="CL7198" s="68"/>
      <c r="CM7198" s="41"/>
      <c r="CN7198" s="41"/>
      <c r="CO7198" s="39"/>
      <c r="CP7198" s="78"/>
    </row>
    <row r="7199" spans="1:94" s="38" customFormat="1" x14ac:dyDescent="0.25">
      <c r="A7199" s="38">
        <v>7196</v>
      </c>
      <c r="F7199" s="39"/>
      <c r="Q7199" s="39"/>
      <c r="R7199" s="40"/>
      <c r="S7199" s="40"/>
      <c r="T7199" s="39"/>
      <c r="AG7199" s="110"/>
      <c r="AH7199" s="94"/>
      <c r="AJ7199" s="97"/>
      <c r="AL7199" s="39"/>
      <c r="AP7199" s="39"/>
      <c r="AQ7199" s="77"/>
      <c r="AR7199" s="78"/>
      <c r="BB7199" s="79"/>
      <c r="BC7199" s="94"/>
      <c r="BE7199" s="97"/>
      <c r="BF7199" s="98"/>
      <c r="BG7199" s="40"/>
      <c r="BK7199" s="40"/>
      <c r="BL7199" s="79"/>
      <c r="BM7199" s="94"/>
      <c r="BO7199" s="97"/>
      <c r="BQ7199" s="40"/>
      <c r="BR7199" s="94"/>
      <c r="BS7199" s="94"/>
      <c r="BT7199" s="94"/>
      <c r="BU7199" s="40"/>
      <c r="BV7199" s="82"/>
      <c r="BW7199" s="94"/>
      <c r="BX7199" s="48"/>
      <c r="BY7199" s="97"/>
      <c r="BZ7199" s="48"/>
      <c r="CA7199" s="40"/>
      <c r="CB7199" s="94"/>
      <c r="CC7199" s="94"/>
      <c r="CD7199" s="94"/>
      <c r="CE7199" s="40"/>
      <c r="CF7199" s="73"/>
      <c r="CG7199" s="41"/>
      <c r="CH7199" s="41"/>
      <c r="CI7199" s="41"/>
      <c r="CJ7199" s="41"/>
      <c r="CK7199" s="41"/>
      <c r="CL7199" s="68"/>
      <c r="CM7199" s="41"/>
      <c r="CN7199" s="41"/>
      <c r="CO7199" s="39"/>
      <c r="CP7199" s="78"/>
    </row>
    <row r="7200" spans="1:94" s="38" customFormat="1" x14ac:dyDescent="0.25">
      <c r="A7200" s="38">
        <v>7197</v>
      </c>
      <c r="F7200" s="39"/>
      <c r="Q7200" s="39"/>
      <c r="R7200" s="40"/>
      <c r="S7200" s="40"/>
      <c r="T7200" s="39"/>
      <c r="AG7200" s="110"/>
      <c r="AH7200" s="94"/>
      <c r="AJ7200" s="97"/>
      <c r="AL7200" s="39"/>
      <c r="AP7200" s="39"/>
      <c r="AQ7200" s="77"/>
      <c r="AR7200" s="78"/>
      <c r="BB7200" s="79"/>
      <c r="BC7200" s="94"/>
      <c r="BE7200" s="97"/>
      <c r="BF7200" s="98"/>
      <c r="BG7200" s="40"/>
      <c r="BK7200" s="40"/>
      <c r="BL7200" s="79"/>
      <c r="BM7200" s="94"/>
      <c r="BO7200" s="97"/>
      <c r="BQ7200" s="40"/>
      <c r="BR7200" s="94"/>
      <c r="BS7200" s="94"/>
      <c r="BT7200" s="94"/>
      <c r="BU7200" s="40"/>
      <c r="BV7200" s="82"/>
      <c r="BW7200" s="94"/>
      <c r="BX7200" s="48"/>
      <c r="BY7200" s="97"/>
      <c r="BZ7200" s="48"/>
      <c r="CA7200" s="40"/>
      <c r="CB7200" s="94"/>
      <c r="CC7200" s="94"/>
      <c r="CD7200" s="94"/>
      <c r="CE7200" s="40"/>
      <c r="CF7200" s="73"/>
      <c r="CG7200" s="41"/>
      <c r="CH7200" s="41"/>
      <c r="CI7200" s="41"/>
      <c r="CJ7200" s="41"/>
      <c r="CK7200" s="41"/>
      <c r="CL7200" s="68"/>
      <c r="CM7200" s="41"/>
      <c r="CN7200" s="41"/>
      <c r="CO7200" s="39"/>
      <c r="CP7200" s="78"/>
    </row>
    <row r="7201" spans="1:94" s="38" customFormat="1" x14ac:dyDescent="0.25">
      <c r="A7201" s="38">
        <v>7198</v>
      </c>
      <c r="F7201" s="39"/>
      <c r="Q7201" s="39"/>
      <c r="R7201" s="40"/>
      <c r="S7201" s="40"/>
      <c r="T7201" s="39"/>
      <c r="AG7201" s="110"/>
      <c r="AH7201" s="94"/>
      <c r="AJ7201" s="97"/>
      <c r="AL7201" s="39"/>
      <c r="AP7201" s="39"/>
      <c r="AQ7201" s="77"/>
      <c r="AR7201" s="78"/>
      <c r="BB7201" s="79"/>
      <c r="BC7201" s="94"/>
      <c r="BE7201" s="97"/>
      <c r="BF7201" s="98"/>
      <c r="BG7201" s="40"/>
      <c r="BK7201" s="40"/>
      <c r="BL7201" s="79"/>
      <c r="BM7201" s="94"/>
      <c r="BO7201" s="97"/>
      <c r="BQ7201" s="40"/>
      <c r="BR7201" s="94"/>
      <c r="BS7201" s="94"/>
      <c r="BT7201" s="94"/>
      <c r="BU7201" s="40"/>
      <c r="BV7201" s="82"/>
      <c r="BW7201" s="94"/>
      <c r="BX7201" s="48"/>
      <c r="BY7201" s="97"/>
      <c r="BZ7201" s="48"/>
      <c r="CA7201" s="40"/>
      <c r="CB7201" s="94"/>
      <c r="CC7201" s="94"/>
      <c r="CD7201" s="94"/>
      <c r="CE7201" s="40"/>
      <c r="CF7201" s="73"/>
      <c r="CG7201" s="41"/>
      <c r="CH7201" s="41"/>
      <c r="CI7201" s="41"/>
      <c r="CJ7201" s="41"/>
      <c r="CK7201" s="41"/>
      <c r="CL7201" s="68"/>
      <c r="CM7201" s="41"/>
      <c r="CN7201" s="41"/>
      <c r="CO7201" s="39"/>
      <c r="CP7201" s="78"/>
    </row>
    <row r="7202" spans="1:94" s="38" customFormat="1" x14ac:dyDescent="0.25">
      <c r="A7202" s="38">
        <v>7199</v>
      </c>
      <c r="F7202" s="39"/>
      <c r="Q7202" s="39"/>
      <c r="R7202" s="40"/>
      <c r="S7202" s="40"/>
      <c r="T7202" s="39"/>
      <c r="AG7202" s="110"/>
      <c r="AH7202" s="94"/>
      <c r="AJ7202" s="97"/>
      <c r="AL7202" s="39"/>
      <c r="AP7202" s="39"/>
      <c r="AQ7202" s="77"/>
      <c r="AR7202" s="78"/>
      <c r="BB7202" s="79"/>
      <c r="BC7202" s="94"/>
      <c r="BE7202" s="97"/>
      <c r="BF7202" s="98"/>
      <c r="BG7202" s="40"/>
      <c r="BK7202" s="40"/>
      <c r="BL7202" s="79"/>
      <c r="BM7202" s="94"/>
      <c r="BO7202" s="97"/>
      <c r="BQ7202" s="40"/>
      <c r="BR7202" s="94"/>
      <c r="BS7202" s="94"/>
      <c r="BT7202" s="94"/>
      <c r="BU7202" s="40"/>
      <c r="BV7202" s="82"/>
      <c r="BW7202" s="94"/>
      <c r="BX7202" s="48"/>
      <c r="BY7202" s="97"/>
      <c r="BZ7202" s="48"/>
      <c r="CA7202" s="40"/>
      <c r="CB7202" s="94"/>
      <c r="CC7202" s="94"/>
      <c r="CD7202" s="94"/>
      <c r="CE7202" s="40"/>
      <c r="CF7202" s="73"/>
      <c r="CG7202" s="41"/>
      <c r="CH7202" s="41"/>
      <c r="CI7202" s="41"/>
      <c r="CJ7202" s="41"/>
      <c r="CK7202" s="41"/>
      <c r="CL7202" s="68"/>
      <c r="CM7202" s="41"/>
      <c r="CN7202" s="41"/>
      <c r="CO7202" s="39"/>
      <c r="CP7202" s="78"/>
    </row>
    <row r="7203" spans="1:94" s="38" customFormat="1" x14ac:dyDescent="0.25">
      <c r="A7203" s="38">
        <v>7200</v>
      </c>
      <c r="F7203" s="39"/>
      <c r="Q7203" s="39"/>
      <c r="R7203" s="40"/>
      <c r="S7203" s="40"/>
      <c r="T7203" s="39"/>
      <c r="AG7203" s="110"/>
      <c r="AH7203" s="94"/>
      <c r="AJ7203" s="97"/>
      <c r="AL7203" s="39"/>
      <c r="AP7203" s="39"/>
      <c r="AQ7203" s="77"/>
      <c r="AR7203" s="78"/>
      <c r="BB7203" s="79"/>
      <c r="BC7203" s="94"/>
      <c r="BE7203" s="97"/>
      <c r="BF7203" s="98"/>
      <c r="BG7203" s="40"/>
      <c r="BK7203" s="40"/>
      <c r="BL7203" s="79"/>
      <c r="BM7203" s="94"/>
      <c r="BO7203" s="97"/>
      <c r="BQ7203" s="40"/>
      <c r="BR7203" s="94"/>
      <c r="BS7203" s="94"/>
      <c r="BT7203" s="94"/>
      <c r="BU7203" s="40"/>
      <c r="BV7203" s="82"/>
      <c r="BW7203" s="94"/>
      <c r="BX7203" s="48"/>
      <c r="BY7203" s="97"/>
      <c r="BZ7203" s="48"/>
      <c r="CA7203" s="40"/>
      <c r="CB7203" s="94"/>
      <c r="CC7203" s="94"/>
      <c r="CD7203" s="94"/>
      <c r="CE7203" s="40"/>
      <c r="CF7203" s="73"/>
      <c r="CG7203" s="41"/>
      <c r="CH7203" s="41"/>
      <c r="CI7203" s="41"/>
      <c r="CJ7203" s="41"/>
      <c r="CK7203" s="41"/>
      <c r="CL7203" s="68"/>
      <c r="CM7203" s="41"/>
      <c r="CN7203" s="41"/>
      <c r="CO7203" s="39"/>
      <c r="CP7203" s="78"/>
    </row>
    <row r="7204" spans="1:94" s="38" customFormat="1" x14ac:dyDescent="0.25">
      <c r="A7204" s="38">
        <v>7201</v>
      </c>
      <c r="F7204" s="39"/>
      <c r="Q7204" s="39"/>
      <c r="R7204" s="40"/>
      <c r="S7204" s="40"/>
      <c r="T7204" s="39"/>
      <c r="AG7204" s="110"/>
      <c r="AH7204" s="94"/>
      <c r="AJ7204" s="97"/>
      <c r="AL7204" s="39"/>
      <c r="AP7204" s="39"/>
      <c r="AQ7204" s="77"/>
      <c r="AR7204" s="78"/>
      <c r="BB7204" s="79"/>
      <c r="BC7204" s="94"/>
      <c r="BE7204" s="97"/>
      <c r="BF7204" s="98"/>
      <c r="BG7204" s="40"/>
      <c r="BK7204" s="40"/>
      <c r="BL7204" s="79"/>
      <c r="BM7204" s="94"/>
      <c r="BO7204" s="97"/>
      <c r="BQ7204" s="40"/>
      <c r="BR7204" s="94"/>
      <c r="BS7204" s="94"/>
      <c r="BT7204" s="94"/>
      <c r="BU7204" s="40"/>
      <c r="BV7204" s="82"/>
      <c r="BW7204" s="94"/>
      <c r="BX7204" s="48"/>
      <c r="BY7204" s="97"/>
      <c r="BZ7204" s="48"/>
      <c r="CA7204" s="40"/>
      <c r="CB7204" s="94"/>
      <c r="CC7204" s="94"/>
      <c r="CD7204" s="94"/>
      <c r="CE7204" s="40"/>
      <c r="CF7204" s="73"/>
      <c r="CG7204" s="41"/>
      <c r="CH7204" s="41"/>
      <c r="CI7204" s="41"/>
      <c r="CJ7204" s="41"/>
      <c r="CK7204" s="41"/>
      <c r="CL7204" s="68"/>
      <c r="CM7204" s="41"/>
      <c r="CN7204" s="41"/>
      <c r="CO7204" s="39"/>
      <c r="CP7204" s="78"/>
    </row>
    <row r="7205" spans="1:94" s="38" customFormat="1" x14ac:dyDescent="0.25">
      <c r="A7205" s="38">
        <v>7202</v>
      </c>
      <c r="F7205" s="39"/>
      <c r="Q7205" s="39"/>
      <c r="R7205" s="40"/>
      <c r="S7205" s="40"/>
      <c r="T7205" s="39"/>
      <c r="AG7205" s="110"/>
      <c r="AH7205" s="94"/>
      <c r="AJ7205" s="97"/>
      <c r="AL7205" s="39"/>
      <c r="AP7205" s="39"/>
      <c r="AQ7205" s="77"/>
      <c r="AR7205" s="78"/>
      <c r="BB7205" s="79"/>
      <c r="BC7205" s="94"/>
      <c r="BE7205" s="97"/>
      <c r="BF7205" s="98"/>
      <c r="BG7205" s="40"/>
      <c r="BK7205" s="40"/>
      <c r="BL7205" s="79"/>
      <c r="BM7205" s="94"/>
      <c r="BO7205" s="97"/>
      <c r="BQ7205" s="40"/>
      <c r="BR7205" s="94"/>
      <c r="BS7205" s="94"/>
      <c r="BT7205" s="94"/>
      <c r="BU7205" s="40"/>
      <c r="BV7205" s="82"/>
      <c r="BW7205" s="94"/>
      <c r="BX7205" s="48"/>
      <c r="BY7205" s="97"/>
      <c r="BZ7205" s="48"/>
      <c r="CA7205" s="40"/>
      <c r="CB7205" s="94"/>
      <c r="CC7205" s="94"/>
      <c r="CD7205" s="94"/>
      <c r="CE7205" s="40"/>
      <c r="CF7205" s="73"/>
      <c r="CG7205" s="41"/>
      <c r="CH7205" s="41"/>
      <c r="CI7205" s="41"/>
      <c r="CJ7205" s="41"/>
      <c r="CK7205" s="41"/>
      <c r="CL7205" s="68"/>
      <c r="CM7205" s="41"/>
      <c r="CN7205" s="41"/>
      <c r="CO7205" s="39"/>
      <c r="CP7205" s="78"/>
    </row>
    <row r="7206" spans="1:94" s="38" customFormat="1" x14ac:dyDescent="0.25">
      <c r="A7206" s="38">
        <v>7203</v>
      </c>
      <c r="F7206" s="39"/>
      <c r="Q7206" s="39"/>
      <c r="R7206" s="40"/>
      <c r="S7206" s="40"/>
      <c r="T7206" s="39"/>
      <c r="AG7206" s="110"/>
      <c r="AH7206" s="94"/>
      <c r="AJ7206" s="97"/>
      <c r="AL7206" s="39"/>
      <c r="AP7206" s="39"/>
      <c r="AQ7206" s="77"/>
      <c r="AR7206" s="78"/>
      <c r="BB7206" s="79"/>
      <c r="BC7206" s="94"/>
      <c r="BE7206" s="97"/>
      <c r="BF7206" s="98"/>
      <c r="BG7206" s="40"/>
      <c r="BK7206" s="40"/>
      <c r="BL7206" s="79"/>
      <c r="BM7206" s="94"/>
      <c r="BO7206" s="97"/>
      <c r="BQ7206" s="40"/>
      <c r="BR7206" s="94"/>
      <c r="BS7206" s="94"/>
      <c r="BT7206" s="94"/>
      <c r="BU7206" s="40"/>
      <c r="BV7206" s="82"/>
      <c r="BW7206" s="94"/>
      <c r="BX7206" s="48"/>
      <c r="BY7206" s="97"/>
      <c r="BZ7206" s="48"/>
      <c r="CA7206" s="40"/>
      <c r="CB7206" s="94"/>
      <c r="CC7206" s="94"/>
      <c r="CD7206" s="94"/>
      <c r="CE7206" s="40"/>
      <c r="CF7206" s="73"/>
      <c r="CG7206" s="41"/>
      <c r="CH7206" s="41"/>
      <c r="CI7206" s="41"/>
      <c r="CJ7206" s="41"/>
      <c r="CK7206" s="41"/>
      <c r="CL7206" s="68"/>
      <c r="CM7206" s="41"/>
      <c r="CN7206" s="41"/>
      <c r="CO7206" s="39"/>
      <c r="CP7206" s="78"/>
    </row>
    <row r="7207" spans="1:94" s="38" customFormat="1" x14ac:dyDescent="0.25">
      <c r="A7207" s="38">
        <v>7204</v>
      </c>
      <c r="F7207" s="39"/>
      <c r="Q7207" s="39"/>
      <c r="R7207" s="40"/>
      <c r="S7207" s="40"/>
      <c r="T7207" s="39"/>
      <c r="AG7207" s="110"/>
      <c r="AH7207" s="94"/>
      <c r="AJ7207" s="97"/>
      <c r="AL7207" s="39"/>
      <c r="AP7207" s="39"/>
      <c r="AQ7207" s="77"/>
      <c r="AR7207" s="78"/>
      <c r="BB7207" s="79"/>
      <c r="BC7207" s="94"/>
      <c r="BE7207" s="97"/>
      <c r="BF7207" s="98"/>
      <c r="BG7207" s="40"/>
      <c r="BK7207" s="40"/>
      <c r="BL7207" s="79"/>
      <c r="BM7207" s="94"/>
      <c r="BO7207" s="97"/>
      <c r="BQ7207" s="40"/>
      <c r="BR7207" s="94"/>
      <c r="BS7207" s="94"/>
      <c r="BT7207" s="94"/>
      <c r="BU7207" s="40"/>
      <c r="BV7207" s="82"/>
      <c r="BW7207" s="94"/>
      <c r="BX7207" s="48"/>
      <c r="BY7207" s="97"/>
      <c r="BZ7207" s="48"/>
      <c r="CA7207" s="40"/>
      <c r="CB7207" s="94"/>
      <c r="CC7207" s="94"/>
      <c r="CD7207" s="94"/>
      <c r="CE7207" s="40"/>
      <c r="CF7207" s="73"/>
      <c r="CG7207" s="41"/>
      <c r="CH7207" s="41"/>
      <c r="CI7207" s="41"/>
      <c r="CJ7207" s="41"/>
      <c r="CK7207" s="41"/>
      <c r="CL7207" s="68"/>
      <c r="CM7207" s="41"/>
      <c r="CN7207" s="41"/>
      <c r="CO7207" s="39"/>
      <c r="CP7207" s="78"/>
    </row>
    <row r="7208" spans="1:94" s="38" customFormat="1" x14ac:dyDescent="0.25">
      <c r="A7208" s="38">
        <v>7205</v>
      </c>
      <c r="F7208" s="39"/>
      <c r="Q7208" s="39"/>
      <c r="R7208" s="40"/>
      <c r="S7208" s="40"/>
      <c r="T7208" s="39"/>
      <c r="AG7208" s="110"/>
      <c r="AH7208" s="94"/>
      <c r="AJ7208" s="97"/>
      <c r="AL7208" s="39"/>
      <c r="AP7208" s="39"/>
      <c r="AQ7208" s="77"/>
      <c r="AR7208" s="78"/>
      <c r="BB7208" s="79"/>
      <c r="BC7208" s="94"/>
      <c r="BE7208" s="97"/>
      <c r="BF7208" s="98"/>
      <c r="BG7208" s="40"/>
      <c r="BK7208" s="40"/>
      <c r="BL7208" s="79"/>
      <c r="BM7208" s="94"/>
      <c r="BO7208" s="97"/>
      <c r="BQ7208" s="40"/>
      <c r="BR7208" s="94"/>
      <c r="BS7208" s="94"/>
      <c r="BT7208" s="94"/>
      <c r="BU7208" s="40"/>
      <c r="BV7208" s="82"/>
      <c r="BW7208" s="94"/>
      <c r="BX7208" s="48"/>
      <c r="BY7208" s="97"/>
      <c r="BZ7208" s="48"/>
      <c r="CA7208" s="40"/>
      <c r="CB7208" s="94"/>
      <c r="CC7208" s="94"/>
      <c r="CD7208" s="94"/>
      <c r="CE7208" s="40"/>
      <c r="CF7208" s="73"/>
      <c r="CG7208" s="41"/>
      <c r="CH7208" s="41"/>
      <c r="CI7208" s="41"/>
      <c r="CJ7208" s="41"/>
      <c r="CK7208" s="41"/>
      <c r="CL7208" s="68"/>
      <c r="CM7208" s="41"/>
      <c r="CN7208" s="41"/>
      <c r="CO7208" s="39"/>
      <c r="CP7208" s="78"/>
    </row>
    <row r="7209" spans="1:94" s="38" customFormat="1" x14ac:dyDescent="0.25">
      <c r="A7209" s="38">
        <v>7206</v>
      </c>
      <c r="F7209" s="39"/>
      <c r="Q7209" s="39"/>
      <c r="R7209" s="40"/>
      <c r="S7209" s="40"/>
      <c r="T7209" s="39"/>
      <c r="AG7209" s="110"/>
      <c r="AH7209" s="94"/>
      <c r="AJ7209" s="97"/>
      <c r="AL7209" s="39"/>
      <c r="AP7209" s="39"/>
      <c r="AQ7209" s="77"/>
      <c r="AR7209" s="78"/>
      <c r="BB7209" s="79"/>
      <c r="BC7209" s="94"/>
      <c r="BE7209" s="97"/>
      <c r="BF7209" s="98"/>
      <c r="BG7209" s="40"/>
      <c r="BK7209" s="40"/>
      <c r="BL7209" s="79"/>
      <c r="BM7209" s="94"/>
      <c r="BO7209" s="97"/>
      <c r="BQ7209" s="40"/>
      <c r="BR7209" s="94"/>
      <c r="BS7209" s="94"/>
      <c r="BT7209" s="94"/>
      <c r="BU7209" s="40"/>
      <c r="BV7209" s="82"/>
      <c r="BW7209" s="94"/>
      <c r="BX7209" s="48"/>
      <c r="BY7209" s="97"/>
      <c r="BZ7209" s="48"/>
      <c r="CA7209" s="40"/>
      <c r="CB7209" s="94"/>
      <c r="CC7209" s="94"/>
      <c r="CD7209" s="94"/>
      <c r="CE7209" s="40"/>
      <c r="CF7209" s="73"/>
      <c r="CG7209" s="41"/>
      <c r="CH7209" s="41"/>
      <c r="CI7209" s="41"/>
      <c r="CJ7209" s="41"/>
      <c r="CK7209" s="41"/>
      <c r="CL7209" s="68"/>
      <c r="CM7209" s="41"/>
      <c r="CN7209" s="41"/>
      <c r="CO7209" s="39"/>
      <c r="CP7209" s="78"/>
    </row>
    <row r="7210" spans="1:94" s="38" customFormat="1" x14ac:dyDescent="0.25">
      <c r="A7210" s="38">
        <v>7207</v>
      </c>
      <c r="F7210" s="39"/>
      <c r="Q7210" s="39"/>
      <c r="R7210" s="40"/>
      <c r="S7210" s="40"/>
      <c r="T7210" s="39"/>
      <c r="AG7210" s="110"/>
      <c r="AH7210" s="94"/>
      <c r="AJ7210" s="97"/>
      <c r="AL7210" s="39"/>
      <c r="AP7210" s="39"/>
      <c r="AQ7210" s="77"/>
      <c r="AR7210" s="78"/>
      <c r="BB7210" s="79"/>
      <c r="BC7210" s="94"/>
      <c r="BE7210" s="97"/>
      <c r="BF7210" s="98"/>
      <c r="BG7210" s="40"/>
      <c r="BK7210" s="40"/>
      <c r="BL7210" s="79"/>
      <c r="BM7210" s="94"/>
      <c r="BO7210" s="97"/>
      <c r="BQ7210" s="40"/>
      <c r="BR7210" s="94"/>
      <c r="BS7210" s="94"/>
      <c r="BT7210" s="94"/>
      <c r="BU7210" s="40"/>
      <c r="BV7210" s="82"/>
      <c r="BW7210" s="94"/>
      <c r="BX7210" s="48"/>
      <c r="BY7210" s="97"/>
      <c r="BZ7210" s="48"/>
      <c r="CA7210" s="40"/>
      <c r="CB7210" s="94"/>
      <c r="CC7210" s="94"/>
      <c r="CD7210" s="94"/>
      <c r="CE7210" s="40"/>
      <c r="CF7210" s="73"/>
      <c r="CG7210" s="41"/>
      <c r="CH7210" s="41"/>
      <c r="CI7210" s="41"/>
      <c r="CJ7210" s="41"/>
      <c r="CK7210" s="41"/>
      <c r="CL7210" s="68"/>
      <c r="CM7210" s="41"/>
      <c r="CN7210" s="41"/>
      <c r="CO7210" s="39"/>
      <c r="CP7210" s="78"/>
    </row>
    <row r="7211" spans="1:94" s="38" customFormat="1" x14ac:dyDescent="0.25">
      <c r="A7211" s="38">
        <v>7208</v>
      </c>
      <c r="F7211" s="39"/>
      <c r="Q7211" s="39"/>
      <c r="R7211" s="40"/>
      <c r="S7211" s="40"/>
      <c r="T7211" s="39"/>
      <c r="AG7211" s="110"/>
      <c r="AH7211" s="94"/>
      <c r="AJ7211" s="97"/>
      <c r="AL7211" s="39"/>
      <c r="AP7211" s="39"/>
      <c r="AQ7211" s="77"/>
      <c r="AR7211" s="78"/>
      <c r="BB7211" s="79"/>
      <c r="BC7211" s="94"/>
      <c r="BE7211" s="97"/>
      <c r="BF7211" s="98"/>
      <c r="BG7211" s="40"/>
      <c r="BK7211" s="40"/>
      <c r="BL7211" s="79"/>
      <c r="BM7211" s="94"/>
      <c r="BO7211" s="97"/>
      <c r="BQ7211" s="40"/>
      <c r="BR7211" s="94"/>
      <c r="BS7211" s="94"/>
      <c r="BT7211" s="94"/>
      <c r="BU7211" s="40"/>
      <c r="BV7211" s="82"/>
      <c r="BW7211" s="94"/>
      <c r="BX7211" s="48"/>
      <c r="BY7211" s="97"/>
      <c r="BZ7211" s="48"/>
      <c r="CA7211" s="40"/>
      <c r="CB7211" s="94"/>
      <c r="CC7211" s="94"/>
      <c r="CD7211" s="94"/>
      <c r="CE7211" s="40"/>
      <c r="CF7211" s="73"/>
      <c r="CG7211" s="41"/>
      <c r="CH7211" s="41"/>
      <c r="CI7211" s="41"/>
      <c r="CJ7211" s="41"/>
      <c r="CK7211" s="41"/>
      <c r="CL7211" s="68"/>
      <c r="CM7211" s="41"/>
      <c r="CN7211" s="41"/>
      <c r="CO7211" s="39"/>
      <c r="CP7211" s="78"/>
    </row>
    <row r="7212" spans="1:94" s="38" customFormat="1" x14ac:dyDescent="0.25">
      <c r="A7212" s="38">
        <v>7209</v>
      </c>
      <c r="F7212" s="39"/>
      <c r="Q7212" s="39"/>
      <c r="R7212" s="40"/>
      <c r="S7212" s="40"/>
      <c r="T7212" s="39"/>
      <c r="AG7212" s="110"/>
      <c r="AH7212" s="94"/>
      <c r="AJ7212" s="97"/>
      <c r="AL7212" s="39"/>
      <c r="AP7212" s="39"/>
      <c r="AQ7212" s="77"/>
      <c r="AR7212" s="78"/>
      <c r="BB7212" s="79"/>
      <c r="BC7212" s="94"/>
      <c r="BE7212" s="97"/>
      <c r="BF7212" s="98"/>
      <c r="BG7212" s="40"/>
      <c r="BK7212" s="40"/>
      <c r="BL7212" s="79"/>
      <c r="BM7212" s="94"/>
      <c r="BO7212" s="97"/>
      <c r="BQ7212" s="40"/>
      <c r="BR7212" s="94"/>
      <c r="BS7212" s="94"/>
      <c r="BT7212" s="94"/>
      <c r="BU7212" s="40"/>
      <c r="BV7212" s="82"/>
      <c r="BW7212" s="94"/>
      <c r="BX7212" s="48"/>
      <c r="BY7212" s="97"/>
      <c r="BZ7212" s="48"/>
      <c r="CA7212" s="40"/>
      <c r="CB7212" s="94"/>
      <c r="CC7212" s="94"/>
      <c r="CD7212" s="94"/>
      <c r="CE7212" s="40"/>
      <c r="CF7212" s="73"/>
      <c r="CG7212" s="41"/>
      <c r="CH7212" s="41"/>
      <c r="CI7212" s="41"/>
      <c r="CJ7212" s="41"/>
      <c r="CK7212" s="41"/>
      <c r="CL7212" s="68"/>
      <c r="CM7212" s="41"/>
      <c r="CN7212" s="41"/>
      <c r="CO7212" s="39"/>
      <c r="CP7212" s="78"/>
    </row>
    <row r="7213" spans="1:94" s="38" customFormat="1" x14ac:dyDescent="0.25">
      <c r="A7213" s="38">
        <v>7210</v>
      </c>
      <c r="F7213" s="39"/>
      <c r="Q7213" s="39"/>
      <c r="R7213" s="40"/>
      <c r="S7213" s="40"/>
      <c r="T7213" s="39"/>
      <c r="AG7213" s="110"/>
      <c r="AH7213" s="94"/>
      <c r="AJ7213" s="97"/>
      <c r="AL7213" s="39"/>
      <c r="AP7213" s="39"/>
      <c r="AQ7213" s="77"/>
      <c r="AR7213" s="78"/>
      <c r="BB7213" s="79"/>
      <c r="BC7213" s="94"/>
      <c r="BE7213" s="97"/>
      <c r="BG7213" s="40"/>
      <c r="BK7213" s="40"/>
      <c r="BL7213" s="79"/>
      <c r="BM7213" s="94"/>
      <c r="BO7213" s="97"/>
      <c r="BQ7213" s="40"/>
      <c r="BR7213" s="94"/>
      <c r="BS7213" s="94"/>
      <c r="BT7213" s="94"/>
      <c r="BU7213" s="40"/>
      <c r="BV7213" s="82"/>
      <c r="BW7213" s="94"/>
      <c r="BX7213" s="48"/>
      <c r="BY7213" s="97"/>
      <c r="BZ7213" s="48"/>
      <c r="CA7213" s="40"/>
      <c r="CB7213" s="94"/>
      <c r="CC7213" s="94"/>
      <c r="CD7213" s="94"/>
      <c r="CE7213" s="40"/>
      <c r="CF7213" s="73"/>
      <c r="CG7213" s="41"/>
      <c r="CH7213" s="41"/>
      <c r="CI7213" s="41"/>
      <c r="CJ7213" s="41"/>
      <c r="CK7213" s="41"/>
      <c r="CL7213" s="68"/>
      <c r="CM7213" s="41"/>
      <c r="CN7213" s="41"/>
      <c r="CO7213" s="39"/>
      <c r="CP7213" s="78"/>
    </row>
    <row r="7214" spans="1:94" s="38" customFormat="1" x14ac:dyDescent="0.25">
      <c r="A7214" s="38">
        <v>7211</v>
      </c>
      <c r="F7214" s="39"/>
      <c r="Q7214" s="39"/>
      <c r="R7214" s="40"/>
      <c r="S7214" s="40"/>
      <c r="T7214" s="39"/>
      <c r="AG7214" s="110"/>
      <c r="AH7214" s="94"/>
      <c r="AJ7214" s="97"/>
      <c r="AL7214" s="39"/>
      <c r="AP7214" s="39"/>
      <c r="AQ7214" s="77"/>
      <c r="AR7214" s="78"/>
      <c r="BB7214" s="79"/>
      <c r="BC7214" s="94"/>
      <c r="BE7214" s="97"/>
      <c r="BG7214" s="40"/>
      <c r="BK7214" s="40"/>
      <c r="BL7214" s="79"/>
      <c r="BM7214" s="94"/>
      <c r="BO7214" s="97"/>
      <c r="BQ7214" s="40"/>
      <c r="BR7214" s="94"/>
      <c r="BS7214" s="94"/>
      <c r="BT7214" s="94"/>
      <c r="BU7214" s="40"/>
      <c r="BV7214" s="82"/>
      <c r="BW7214" s="94"/>
      <c r="BX7214" s="48"/>
      <c r="BY7214" s="97"/>
      <c r="BZ7214" s="48"/>
      <c r="CA7214" s="40"/>
      <c r="CB7214" s="94"/>
      <c r="CC7214" s="94"/>
      <c r="CD7214" s="94"/>
      <c r="CE7214" s="40"/>
      <c r="CF7214" s="73"/>
      <c r="CG7214" s="41"/>
      <c r="CH7214" s="41"/>
      <c r="CI7214" s="41"/>
      <c r="CJ7214" s="41"/>
      <c r="CK7214" s="41"/>
      <c r="CL7214" s="68"/>
      <c r="CM7214" s="41"/>
      <c r="CN7214" s="41"/>
      <c r="CO7214" s="39"/>
      <c r="CP7214" s="78"/>
    </row>
    <row r="7215" spans="1:94" s="38" customFormat="1" x14ac:dyDescent="0.25">
      <c r="A7215" s="38">
        <v>7212</v>
      </c>
      <c r="F7215" s="39"/>
      <c r="Q7215" s="39"/>
      <c r="R7215" s="40"/>
      <c r="S7215" s="40"/>
      <c r="T7215" s="39"/>
      <c r="AG7215" s="110"/>
      <c r="AH7215" s="94"/>
      <c r="AJ7215" s="97"/>
      <c r="AL7215" s="39"/>
      <c r="AP7215" s="39"/>
      <c r="AQ7215" s="77"/>
      <c r="AR7215" s="78"/>
      <c r="BB7215" s="79"/>
      <c r="BC7215" s="94"/>
      <c r="BE7215" s="97"/>
      <c r="BG7215" s="40"/>
      <c r="BK7215" s="40"/>
      <c r="BL7215" s="79"/>
      <c r="BM7215" s="94"/>
      <c r="BO7215" s="97"/>
      <c r="BQ7215" s="40"/>
      <c r="BR7215" s="94"/>
      <c r="BS7215" s="94"/>
      <c r="BT7215" s="94"/>
      <c r="BU7215" s="40"/>
      <c r="BV7215" s="82"/>
      <c r="BW7215" s="94"/>
      <c r="BX7215" s="48"/>
      <c r="BY7215" s="97"/>
      <c r="BZ7215" s="48"/>
      <c r="CA7215" s="40"/>
      <c r="CB7215" s="94"/>
      <c r="CC7215" s="94"/>
      <c r="CD7215" s="94"/>
      <c r="CE7215" s="40"/>
      <c r="CF7215" s="73"/>
      <c r="CG7215" s="41"/>
      <c r="CH7215" s="41"/>
      <c r="CI7215" s="41"/>
      <c r="CJ7215" s="41"/>
      <c r="CK7215" s="41"/>
      <c r="CL7215" s="68"/>
      <c r="CM7215" s="41"/>
      <c r="CN7215" s="41"/>
      <c r="CO7215" s="39"/>
      <c r="CP7215" s="78"/>
    </row>
    <row r="7216" spans="1:94" s="38" customFormat="1" x14ac:dyDescent="0.25">
      <c r="A7216" s="38">
        <v>7213</v>
      </c>
      <c r="F7216" s="39"/>
      <c r="Q7216" s="39"/>
      <c r="R7216" s="40"/>
      <c r="S7216" s="40"/>
      <c r="T7216" s="39"/>
      <c r="AG7216" s="110"/>
      <c r="AH7216" s="94"/>
      <c r="AJ7216" s="97"/>
      <c r="AL7216" s="39"/>
      <c r="AP7216" s="39"/>
      <c r="AQ7216" s="77"/>
      <c r="AR7216" s="78"/>
      <c r="BB7216" s="79"/>
      <c r="BC7216" s="94"/>
      <c r="BE7216" s="97"/>
      <c r="BG7216" s="40"/>
      <c r="BK7216" s="40"/>
      <c r="BL7216" s="79"/>
      <c r="BM7216" s="94"/>
      <c r="BO7216" s="97"/>
      <c r="BQ7216" s="40"/>
      <c r="BR7216" s="94"/>
      <c r="BS7216" s="94"/>
      <c r="BT7216" s="94"/>
      <c r="BU7216" s="40"/>
      <c r="BV7216" s="82"/>
      <c r="BW7216" s="94"/>
      <c r="BX7216" s="48"/>
      <c r="BY7216" s="97"/>
      <c r="BZ7216" s="48"/>
      <c r="CA7216" s="40"/>
      <c r="CB7216" s="94"/>
      <c r="CC7216" s="94"/>
      <c r="CD7216" s="94"/>
      <c r="CE7216" s="40"/>
      <c r="CF7216" s="73"/>
      <c r="CG7216" s="41"/>
      <c r="CH7216" s="41"/>
      <c r="CI7216" s="41"/>
      <c r="CJ7216" s="41"/>
      <c r="CK7216" s="41"/>
      <c r="CL7216" s="68"/>
      <c r="CM7216" s="41"/>
      <c r="CN7216" s="41"/>
      <c r="CO7216" s="39"/>
      <c r="CP7216" s="78"/>
    </row>
    <row r="7217" spans="1:94" s="38" customFormat="1" x14ac:dyDescent="0.25">
      <c r="A7217" s="38">
        <v>7214</v>
      </c>
      <c r="F7217" s="39"/>
      <c r="Q7217" s="39"/>
      <c r="R7217" s="40"/>
      <c r="S7217" s="40"/>
      <c r="T7217" s="39"/>
      <c r="AG7217" s="110"/>
      <c r="AH7217" s="94"/>
      <c r="AJ7217" s="97"/>
      <c r="AL7217" s="39"/>
      <c r="AP7217" s="39"/>
      <c r="AQ7217" s="77"/>
      <c r="AR7217" s="78"/>
      <c r="BB7217" s="79"/>
      <c r="BC7217" s="94"/>
      <c r="BE7217" s="97"/>
      <c r="BG7217" s="40"/>
      <c r="BK7217" s="40"/>
      <c r="BL7217" s="79"/>
      <c r="BM7217" s="94"/>
      <c r="BO7217" s="97"/>
      <c r="BQ7217" s="40"/>
      <c r="BR7217" s="94"/>
      <c r="BS7217" s="94"/>
      <c r="BT7217" s="94"/>
      <c r="BU7217" s="40"/>
      <c r="BV7217" s="82"/>
      <c r="BW7217" s="94"/>
      <c r="BX7217" s="48"/>
      <c r="BY7217" s="97"/>
      <c r="BZ7217" s="48"/>
      <c r="CA7217" s="40"/>
      <c r="CB7217" s="94"/>
      <c r="CC7217" s="94"/>
      <c r="CD7217" s="94"/>
      <c r="CE7217" s="40"/>
      <c r="CF7217" s="73"/>
      <c r="CG7217" s="41"/>
      <c r="CH7217" s="41"/>
      <c r="CI7217" s="41"/>
      <c r="CJ7217" s="41"/>
      <c r="CK7217" s="41"/>
      <c r="CL7217" s="68"/>
      <c r="CM7217" s="41"/>
      <c r="CN7217" s="41"/>
      <c r="CO7217" s="39"/>
      <c r="CP7217" s="78"/>
    </row>
    <row r="7218" spans="1:94" s="38" customFormat="1" x14ac:dyDescent="0.25">
      <c r="A7218" s="38">
        <v>7215</v>
      </c>
      <c r="F7218" s="39"/>
      <c r="Q7218" s="39"/>
      <c r="R7218" s="40"/>
      <c r="S7218" s="40"/>
      <c r="T7218" s="39"/>
      <c r="AG7218" s="110"/>
      <c r="AH7218" s="94"/>
      <c r="AJ7218" s="97"/>
      <c r="AL7218" s="39"/>
      <c r="AP7218" s="39"/>
      <c r="AQ7218" s="77"/>
      <c r="AR7218" s="78"/>
      <c r="BB7218" s="79"/>
      <c r="BC7218" s="94"/>
      <c r="BE7218" s="97"/>
      <c r="BG7218" s="40"/>
      <c r="BK7218" s="40"/>
      <c r="BL7218" s="79"/>
      <c r="BM7218" s="94"/>
      <c r="BO7218" s="97"/>
      <c r="BQ7218" s="40"/>
      <c r="BR7218" s="94"/>
      <c r="BS7218" s="94"/>
      <c r="BT7218" s="94"/>
      <c r="BU7218" s="40"/>
      <c r="BV7218" s="82"/>
      <c r="BW7218" s="94"/>
      <c r="BX7218" s="48"/>
      <c r="BY7218" s="97"/>
      <c r="BZ7218" s="48"/>
      <c r="CA7218" s="40"/>
      <c r="CB7218" s="94"/>
      <c r="CC7218" s="94"/>
      <c r="CD7218" s="94"/>
      <c r="CE7218" s="40"/>
      <c r="CF7218" s="73"/>
      <c r="CG7218" s="41"/>
      <c r="CH7218" s="41"/>
      <c r="CI7218" s="41"/>
      <c r="CJ7218" s="41"/>
      <c r="CK7218" s="41"/>
      <c r="CL7218" s="68"/>
      <c r="CM7218" s="41"/>
      <c r="CN7218" s="41"/>
      <c r="CO7218" s="39"/>
      <c r="CP7218" s="78"/>
    </row>
    <row r="7219" spans="1:94" s="38" customFormat="1" x14ac:dyDescent="0.25">
      <c r="A7219" s="38">
        <v>7216</v>
      </c>
      <c r="F7219" s="39"/>
      <c r="Q7219" s="39"/>
      <c r="R7219" s="40"/>
      <c r="S7219" s="40"/>
      <c r="T7219" s="39"/>
      <c r="AG7219" s="110"/>
      <c r="AH7219" s="94"/>
      <c r="AJ7219" s="97"/>
      <c r="AL7219" s="39"/>
      <c r="AP7219" s="39"/>
      <c r="AQ7219" s="77"/>
      <c r="AR7219" s="78"/>
      <c r="BB7219" s="79"/>
      <c r="BC7219" s="94"/>
      <c r="BE7219" s="97"/>
      <c r="BG7219" s="40"/>
      <c r="BK7219" s="40"/>
      <c r="BL7219" s="79"/>
      <c r="BM7219" s="94"/>
      <c r="BO7219" s="97"/>
      <c r="BQ7219" s="40"/>
      <c r="BR7219" s="94"/>
      <c r="BS7219" s="94"/>
      <c r="BT7219" s="94"/>
      <c r="BU7219" s="40"/>
      <c r="BV7219" s="82"/>
      <c r="BW7219" s="94"/>
      <c r="BX7219" s="48"/>
      <c r="BY7219" s="97"/>
      <c r="BZ7219" s="48"/>
      <c r="CA7219" s="40"/>
      <c r="CB7219" s="94"/>
      <c r="CC7219" s="94"/>
      <c r="CD7219" s="94"/>
      <c r="CE7219" s="40"/>
      <c r="CF7219" s="73"/>
      <c r="CG7219" s="41"/>
      <c r="CH7219" s="41"/>
      <c r="CI7219" s="41"/>
      <c r="CJ7219" s="41"/>
      <c r="CK7219" s="41"/>
      <c r="CL7219" s="68"/>
      <c r="CM7219" s="41"/>
      <c r="CN7219" s="41"/>
      <c r="CO7219" s="39"/>
      <c r="CP7219" s="78"/>
    </row>
    <row r="7220" spans="1:94" s="38" customFormat="1" x14ac:dyDescent="0.25">
      <c r="A7220" s="38">
        <v>7217</v>
      </c>
      <c r="F7220" s="39"/>
      <c r="Q7220" s="39"/>
      <c r="R7220" s="40"/>
      <c r="S7220" s="40"/>
      <c r="T7220" s="39"/>
      <c r="AG7220" s="110"/>
      <c r="AH7220" s="94"/>
      <c r="AJ7220" s="97"/>
      <c r="AL7220" s="39"/>
      <c r="AP7220" s="39"/>
      <c r="AQ7220" s="77"/>
      <c r="AR7220" s="78"/>
      <c r="BB7220" s="79"/>
      <c r="BC7220" s="94"/>
      <c r="BE7220" s="97"/>
      <c r="BG7220" s="40"/>
      <c r="BK7220" s="40"/>
      <c r="BL7220" s="79"/>
      <c r="BM7220" s="94"/>
      <c r="BO7220" s="97"/>
      <c r="BQ7220" s="40"/>
      <c r="BR7220" s="94"/>
      <c r="BS7220" s="94"/>
      <c r="BT7220" s="94"/>
      <c r="BU7220" s="40"/>
      <c r="BV7220" s="82"/>
      <c r="BW7220" s="94"/>
      <c r="BX7220" s="48"/>
      <c r="BY7220" s="97"/>
      <c r="BZ7220" s="48"/>
      <c r="CA7220" s="40"/>
      <c r="CB7220" s="94"/>
      <c r="CC7220" s="94"/>
      <c r="CD7220" s="94"/>
      <c r="CE7220" s="40"/>
      <c r="CF7220" s="73"/>
      <c r="CG7220" s="41"/>
      <c r="CH7220" s="41"/>
      <c r="CI7220" s="41"/>
      <c r="CJ7220" s="41"/>
      <c r="CK7220" s="41"/>
      <c r="CL7220" s="68"/>
      <c r="CM7220" s="41"/>
      <c r="CN7220" s="41"/>
      <c r="CO7220" s="39"/>
      <c r="CP7220" s="78"/>
    </row>
    <row r="7221" spans="1:94" s="38" customFormat="1" x14ac:dyDescent="0.25">
      <c r="A7221" s="38">
        <v>7218</v>
      </c>
      <c r="F7221" s="39"/>
      <c r="Q7221" s="39"/>
      <c r="R7221" s="40"/>
      <c r="S7221" s="40"/>
      <c r="T7221" s="39"/>
      <c r="AG7221" s="110"/>
      <c r="AH7221" s="94"/>
      <c r="AJ7221" s="97"/>
      <c r="AL7221" s="39"/>
      <c r="AP7221" s="39"/>
      <c r="AQ7221" s="77"/>
      <c r="AR7221" s="78"/>
      <c r="BB7221" s="79"/>
      <c r="BC7221" s="94"/>
      <c r="BE7221" s="97"/>
      <c r="BG7221" s="40"/>
      <c r="BK7221" s="40"/>
      <c r="BL7221" s="79"/>
      <c r="BM7221" s="94"/>
      <c r="BO7221" s="97"/>
      <c r="BQ7221" s="40"/>
      <c r="BR7221" s="94"/>
      <c r="BS7221" s="94"/>
      <c r="BT7221" s="94"/>
      <c r="BU7221" s="40"/>
      <c r="BV7221" s="82"/>
      <c r="BW7221" s="94"/>
      <c r="BX7221" s="48"/>
      <c r="BY7221" s="97"/>
      <c r="BZ7221" s="48"/>
      <c r="CA7221" s="40"/>
      <c r="CB7221" s="94"/>
      <c r="CC7221" s="94"/>
      <c r="CD7221" s="94"/>
      <c r="CE7221" s="40"/>
      <c r="CF7221" s="73"/>
      <c r="CG7221" s="41"/>
      <c r="CH7221" s="41"/>
      <c r="CI7221" s="41"/>
      <c r="CJ7221" s="41"/>
      <c r="CK7221" s="41"/>
      <c r="CL7221" s="68"/>
      <c r="CM7221" s="41"/>
      <c r="CN7221" s="41"/>
      <c r="CO7221" s="39"/>
      <c r="CP7221" s="78"/>
    </row>
    <row r="7222" spans="1:94" s="38" customFormat="1" x14ac:dyDescent="0.25">
      <c r="A7222" s="38">
        <v>7219</v>
      </c>
      <c r="F7222" s="39"/>
      <c r="Q7222" s="39"/>
      <c r="R7222" s="40"/>
      <c r="S7222" s="40"/>
      <c r="T7222" s="39"/>
      <c r="AG7222" s="110"/>
      <c r="AH7222" s="94"/>
      <c r="AJ7222" s="97"/>
      <c r="AL7222" s="39"/>
      <c r="AP7222" s="39"/>
      <c r="AQ7222" s="77"/>
      <c r="AR7222" s="78"/>
      <c r="BB7222" s="79"/>
      <c r="BC7222" s="94"/>
      <c r="BE7222" s="97"/>
      <c r="BG7222" s="40"/>
      <c r="BK7222" s="40"/>
      <c r="BL7222" s="79"/>
      <c r="BM7222" s="94"/>
      <c r="BO7222" s="97"/>
      <c r="BQ7222" s="40"/>
      <c r="BR7222" s="94"/>
      <c r="BS7222" s="94"/>
      <c r="BT7222" s="94"/>
      <c r="BU7222" s="40"/>
      <c r="BV7222" s="82"/>
      <c r="BW7222" s="94"/>
      <c r="BX7222" s="48"/>
      <c r="BY7222" s="97"/>
      <c r="BZ7222" s="48"/>
      <c r="CA7222" s="40"/>
      <c r="CB7222" s="94"/>
      <c r="CC7222" s="94"/>
      <c r="CD7222" s="94"/>
      <c r="CE7222" s="40"/>
      <c r="CF7222" s="73"/>
      <c r="CG7222" s="41"/>
      <c r="CH7222" s="41"/>
      <c r="CI7222" s="41"/>
      <c r="CJ7222" s="41"/>
      <c r="CK7222" s="41"/>
      <c r="CL7222" s="68"/>
      <c r="CM7222" s="41"/>
      <c r="CN7222" s="41"/>
      <c r="CO7222" s="39"/>
      <c r="CP7222" s="78"/>
    </row>
    <row r="7223" spans="1:94" s="38" customFormat="1" x14ac:dyDescent="0.25">
      <c r="A7223" s="38">
        <v>7220</v>
      </c>
      <c r="F7223" s="39"/>
      <c r="Q7223" s="39"/>
      <c r="R7223" s="40"/>
      <c r="S7223" s="40"/>
      <c r="T7223" s="39"/>
      <c r="AG7223" s="110"/>
      <c r="AH7223" s="94"/>
      <c r="AJ7223" s="97"/>
      <c r="AL7223" s="39"/>
      <c r="AP7223" s="39"/>
      <c r="AQ7223" s="77"/>
      <c r="AR7223" s="78"/>
      <c r="BB7223" s="79"/>
      <c r="BC7223" s="94"/>
      <c r="BE7223" s="97"/>
      <c r="BG7223" s="40"/>
      <c r="BK7223" s="40"/>
      <c r="BL7223" s="79"/>
      <c r="BM7223" s="94"/>
      <c r="BO7223" s="97"/>
      <c r="BQ7223" s="40"/>
      <c r="BR7223" s="94"/>
      <c r="BS7223" s="94"/>
      <c r="BT7223" s="94"/>
      <c r="BU7223" s="40"/>
      <c r="BV7223" s="82"/>
      <c r="BW7223" s="94"/>
      <c r="BX7223" s="48"/>
      <c r="BY7223" s="97"/>
      <c r="BZ7223" s="48"/>
      <c r="CA7223" s="40"/>
      <c r="CB7223" s="94"/>
      <c r="CC7223" s="94"/>
      <c r="CD7223" s="94"/>
      <c r="CE7223" s="40"/>
      <c r="CF7223" s="73"/>
      <c r="CG7223" s="41"/>
      <c r="CH7223" s="41"/>
      <c r="CI7223" s="41"/>
      <c r="CJ7223" s="41"/>
      <c r="CK7223" s="41"/>
      <c r="CL7223" s="68"/>
      <c r="CM7223" s="41"/>
      <c r="CN7223" s="41"/>
      <c r="CO7223" s="39"/>
      <c r="CP7223" s="78"/>
    </row>
    <row r="7224" spans="1:94" s="38" customFormat="1" x14ac:dyDescent="0.25">
      <c r="A7224" s="38">
        <v>7221</v>
      </c>
      <c r="F7224" s="39"/>
      <c r="Q7224" s="39"/>
      <c r="R7224" s="40"/>
      <c r="S7224" s="40"/>
      <c r="T7224" s="39"/>
      <c r="AG7224" s="110"/>
      <c r="AH7224" s="94"/>
      <c r="AJ7224" s="97"/>
      <c r="AL7224" s="39"/>
      <c r="AP7224" s="39"/>
      <c r="AQ7224" s="77"/>
      <c r="AR7224" s="78"/>
      <c r="BB7224" s="79"/>
      <c r="BC7224" s="94"/>
      <c r="BE7224" s="97"/>
      <c r="BG7224" s="40"/>
      <c r="BK7224" s="40"/>
      <c r="BL7224" s="79"/>
      <c r="BM7224" s="94"/>
      <c r="BO7224" s="97"/>
      <c r="BQ7224" s="40"/>
      <c r="BR7224" s="94"/>
      <c r="BS7224" s="94"/>
      <c r="BT7224" s="94"/>
      <c r="BU7224" s="40"/>
      <c r="BV7224" s="82"/>
      <c r="BW7224" s="94"/>
      <c r="BX7224" s="48"/>
      <c r="BY7224" s="97"/>
      <c r="BZ7224" s="48"/>
      <c r="CA7224" s="40"/>
      <c r="CB7224" s="94"/>
      <c r="CC7224" s="94"/>
      <c r="CD7224" s="94"/>
      <c r="CE7224" s="40"/>
      <c r="CF7224" s="73"/>
      <c r="CG7224" s="41"/>
      <c r="CH7224" s="41"/>
      <c r="CI7224" s="41"/>
      <c r="CJ7224" s="41"/>
      <c r="CK7224" s="41"/>
      <c r="CL7224" s="68"/>
      <c r="CM7224" s="41"/>
      <c r="CN7224" s="41"/>
      <c r="CO7224" s="39"/>
      <c r="CP7224" s="78"/>
    </row>
    <row r="7225" spans="1:94" s="38" customFormat="1" x14ac:dyDescent="0.25">
      <c r="A7225" s="38">
        <v>7222</v>
      </c>
      <c r="F7225" s="39"/>
      <c r="Q7225" s="39"/>
      <c r="R7225" s="40"/>
      <c r="S7225" s="40"/>
      <c r="T7225" s="39"/>
      <c r="AG7225" s="110"/>
      <c r="AH7225" s="94"/>
      <c r="AJ7225" s="97"/>
      <c r="AL7225" s="39"/>
      <c r="AP7225" s="39"/>
      <c r="AQ7225" s="77"/>
      <c r="AR7225" s="78"/>
      <c r="BB7225" s="79"/>
      <c r="BC7225" s="94"/>
      <c r="BE7225" s="97"/>
      <c r="BG7225" s="40"/>
      <c r="BK7225" s="40"/>
      <c r="BL7225" s="79"/>
      <c r="BM7225" s="94"/>
      <c r="BO7225" s="97"/>
      <c r="BQ7225" s="40"/>
      <c r="BR7225" s="94"/>
      <c r="BS7225" s="94"/>
      <c r="BT7225" s="94"/>
      <c r="BU7225" s="40"/>
      <c r="BV7225" s="82"/>
      <c r="BW7225" s="94"/>
      <c r="BX7225" s="48"/>
      <c r="BY7225" s="97"/>
      <c r="BZ7225" s="48"/>
      <c r="CA7225" s="40"/>
      <c r="CB7225" s="94"/>
      <c r="CC7225" s="94"/>
      <c r="CD7225" s="94"/>
      <c r="CE7225" s="40"/>
      <c r="CF7225" s="73"/>
      <c r="CG7225" s="41"/>
      <c r="CH7225" s="41"/>
      <c r="CI7225" s="41"/>
      <c r="CJ7225" s="41"/>
      <c r="CK7225" s="41"/>
      <c r="CL7225" s="68"/>
      <c r="CM7225" s="41"/>
      <c r="CN7225" s="41"/>
      <c r="CO7225" s="39"/>
      <c r="CP7225" s="78"/>
    </row>
    <row r="7226" spans="1:94" s="38" customFormat="1" x14ac:dyDescent="0.25">
      <c r="A7226" s="38">
        <v>7223</v>
      </c>
      <c r="F7226" s="39"/>
      <c r="Q7226" s="39"/>
      <c r="R7226" s="40"/>
      <c r="S7226" s="40"/>
      <c r="T7226" s="39"/>
      <c r="AG7226" s="110"/>
      <c r="AH7226" s="94"/>
      <c r="AJ7226" s="97"/>
      <c r="AL7226" s="39"/>
      <c r="AP7226" s="39"/>
      <c r="AQ7226" s="77"/>
      <c r="AR7226" s="78"/>
      <c r="BB7226" s="79"/>
      <c r="BC7226" s="94"/>
      <c r="BE7226" s="97"/>
      <c r="BG7226" s="40"/>
      <c r="BK7226" s="40"/>
      <c r="BL7226" s="79"/>
      <c r="BM7226" s="94"/>
      <c r="BO7226" s="97"/>
      <c r="BQ7226" s="40"/>
      <c r="BR7226" s="94"/>
      <c r="BS7226" s="94"/>
      <c r="BT7226" s="94"/>
      <c r="BU7226" s="40"/>
      <c r="BV7226" s="82"/>
      <c r="BW7226" s="94"/>
      <c r="BX7226" s="48"/>
      <c r="BY7226" s="97"/>
      <c r="BZ7226" s="48"/>
      <c r="CA7226" s="40"/>
      <c r="CB7226" s="94"/>
      <c r="CC7226" s="94"/>
      <c r="CD7226" s="94"/>
      <c r="CE7226" s="40"/>
      <c r="CF7226" s="73"/>
      <c r="CG7226" s="41"/>
      <c r="CH7226" s="41"/>
      <c r="CI7226" s="41"/>
      <c r="CJ7226" s="41"/>
      <c r="CK7226" s="41"/>
      <c r="CL7226" s="68"/>
      <c r="CM7226" s="41"/>
      <c r="CN7226" s="41"/>
      <c r="CO7226" s="39"/>
      <c r="CP7226" s="78"/>
    </row>
    <row r="7227" spans="1:94" s="38" customFormat="1" x14ac:dyDescent="0.25">
      <c r="A7227" s="38">
        <v>7224</v>
      </c>
      <c r="F7227" s="39"/>
      <c r="Q7227" s="39"/>
      <c r="R7227" s="40"/>
      <c r="S7227" s="40"/>
      <c r="T7227" s="39"/>
      <c r="AG7227" s="110"/>
      <c r="AH7227" s="94"/>
      <c r="AJ7227" s="97"/>
      <c r="AL7227" s="39"/>
      <c r="AP7227" s="39"/>
      <c r="AQ7227" s="77"/>
      <c r="AR7227" s="78"/>
      <c r="BB7227" s="79"/>
      <c r="BC7227" s="94"/>
      <c r="BE7227" s="97"/>
      <c r="BG7227" s="40"/>
      <c r="BK7227" s="40"/>
      <c r="BL7227" s="79"/>
      <c r="BM7227" s="94"/>
      <c r="BO7227" s="97"/>
      <c r="BQ7227" s="40"/>
      <c r="BR7227" s="94"/>
      <c r="BS7227" s="94"/>
      <c r="BT7227" s="94"/>
      <c r="BU7227" s="40"/>
      <c r="BV7227" s="82"/>
      <c r="BW7227" s="94"/>
      <c r="BX7227" s="48"/>
      <c r="BY7227" s="97"/>
      <c r="BZ7227" s="48"/>
      <c r="CA7227" s="40"/>
      <c r="CB7227" s="94"/>
      <c r="CC7227" s="94"/>
      <c r="CD7227" s="94"/>
      <c r="CE7227" s="40"/>
      <c r="CF7227" s="73"/>
      <c r="CG7227" s="41"/>
      <c r="CH7227" s="41"/>
      <c r="CI7227" s="41"/>
      <c r="CJ7227" s="41"/>
      <c r="CK7227" s="41"/>
      <c r="CL7227" s="68"/>
      <c r="CM7227" s="41"/>
      <c r="CN7227" s="41"/>
      <c r="CO7227" s="39"/>
      <c r="CP7227" s="78"/>
    </row>
    <row r="7228" spans="1:94" s="38" customFormat="1" x14ac:dyDescent="0.25">
      <c r="A7228" s="38">
        <v>7225</v>
      </c>
      <c r="F7228" s="39"/>
      <c r="Q7228" s="39"/>
      <c r="R7228" s="40"/>
      <c r="S7228" s="40"/>
      <c r="T7228" s="39"/>
      <c r="AG7228" s="110"/>
      <c r="AH7228" s="94"/>
      <c r="AJ7228" s="97"/>
      <c r="AL7228" s="39"/>
      <c r="AP7228" s="39"/>
      <c r="AQ7228" s="77"/>
      <c r="AR7228" s="78"/>
      <c r="BB7228" s="79"/>
      <c r="BC7228" s="94"/>
      <c r="BE7228" s="97"/>
      <c r="BG7228" s="40"/>
      <c r="BK7228" s="40"/>
      <c r="BL7228" s="79"/>
      <c r="BM7228" s="94"/>
      <c r="BO7228" s="97"/>
      <c r="BQ7228" s="40"/>
      <c r="BR7228" s="94"/>
      <c r="BS7228" s="94"/>
      <c r="BT7228" s="94"/>
      <c r="BU7228" s="40"/>
      <c r="BV7228" s="82"/>
      <c r="BW7228" s="94"/>
      <c r="BX7228" s="48"/>
      <c r="BY7228" s="97"/>
      <c r="BZ7228" s="48"/>
      <c r="CA7228" s="40"/>
      <c r="CB7228" s="94"/>
      <c r="CC7228" s="94"/>
      <c r="CD7228" s="94"/>
      <c r="CE7228" s="40"/>
      <c r="CF7228" s="73"/>
      <c r="CG7228" s="41"/>
      <c r="CH7228" s="41"/>
      <c r="CI7228" s="41"/>
      <c r="CJ7228" s="41"/>
      <c r="CK7228" s="41"/>
      <c r="CL7228" s="68"/>
      <c r="CM7228" s="41"/>
      <c r="CN7228" s="41"/>
      <c r="CO7228" s="39"/>
      <c r="CP7228" s="78"/>
    </row>
    <row r="7229" spans="1:94" s="38" customFormat="1" x14ac:dyDescent="0.25">
      <c r="A7229" s="38">
        <v>7226</v>
      </c>
      <c r="F7229" s="39"/>
      <c r="Q7229" s="39"/>
      <c r="R7229" s="40"/>
      <c r="S7229" s="40"/>
      <c r="T7229" s="39"/>
      <c r="AG7229" s="110"/>
      <c r="AH7229" s="94"/>
      <c r="AJ7229" s="97"/>
      <c r="AL7229" s="39"/>
      <c r="AP7229" s="39"/>
      <c r="AQ7229" s="77"/>
      <c r="AR7229" s="78"/>
      <c r="BB7229" s="79"/>
      <c r="BC7229" s="94"/>
      <c r="BE7229" s="97"/>
      <c r="BG7229" s="40"/>
      <c r="BK7229" s="40"/>
      <c r="BL7229" s="79"/>
      <c r="BM7229" s="94"/>
      <c r="BO7229" s="97"/>
      <c r="BQ7229" s="40"/>
      <c r="BR7229" s="94"/>
      <c r="BS7229" s="94"/>
      <c r="BT7229" s="94"/>
      <c r="BU7229" s="40"/>
      <c r="BV7229" s="82"/>
      <c r="BW7229" s="94"/>
      <c r="BX7229" s="48"/>
      <c r="BY7229" s="97"/>
      <c r="BZ7229" s="48"/>
      <c r="CA7229" s="40"/>
      <c r="CB7229" s="94"/>
      <c r="CC7229" s="94"/>
      <c r="CD7229" s="94"/>
      <c r="CE7229" s="40"/>
      <c r="CF7229" s="73"/>
      <c r="CG7229" s="41"/>
      <c r="CH7229" s="41"/>
      <c r="CI7229" s="41"/>
      <c r="CJ7229" s="41"/>
      <c r="CK7229" s="41"/>
      <c r="CL7229" s="68"/>
      <c r="CM7229" s="41"/>
      <c r="CN7229" s="41"/>
      <c r="CO7229" s="39"/>
      <c r="CP7229" s="78"/>
    </row>
    <row r="7230" spans="1:94" s="38" customFormat="1" x14ac:dyDescent="0.25">
      <c r="A7230" s="38">
        <v>7227</v>
      </c>
      <c r="F7230" s="39"/>
      <c r="Q7230" s="39"/>
      <c r="R7230" s="40"/>
      <c r="S7230" s="40"/>
      <c r="T7230" s="39"/>
      <c r="AG7230" s="110"/>
      <c r="AH7230" s="94"/>
      <c r="AJ7230" s="97"/>
      <c r="AL7230" s="39"/>
      <c r="AP7230" s="39"/>
      <c r="AQ7230" s="77"/>
      <c r="AR7230" s="78"/>
      <c r="BB7230" s="79"/>
      <c r="BC7230" s="94"/>
      <c r="BE7230" s="97"/>
      <c r="BG7230" s="40"/>
      <c r="BK7230" s="40"/>
      <c r="BL7230" s="79"/>
      <c r="BM7230" s="94"/>
      <c r="BO7230" s="97"/>
      <c r="BQ7230" s="40"/>
      <c r="BR7230" s="94"/>
      <c r="BS7230" s="94"/>
      <c r="BT7230" s="94"/>
      <c r="BU7230" s="40"/>
      <c r="BV7230" s="82"/>
      <c r="BW7230" s="94"/>
      <c r="BX7230" s="48"/>
      <c r="BY7230" s="97"/>
      <c r="BZ7230" s="48"/>
      <c r="CA7230" s="40"/>
      <c r="CB7230" s="94"/>
      <c r="CC7230" s="94"/>
      <c r="CD7230" s="94"/>
      <c r="CE7230" s="40"/>
      <c r="CF7230" s="73"/>
      <c r="CG7230" s="41"/>
      <c r="CH7230" s="41"/>
      <c r="CI7230" s="41"/>
      <c r="CJ7230" s="41"/>
      <c r="CK7230" s="41"/>
      <c r="CL7230" s="68"/>
      <c r="CM7230" s="41"/>
      <c r="CN7230" s="41"/>
      <c r="CO7230" s="39"/>
      <c r="CP7230" s="78"/>
    </row>
    <row r="7231" spans="1:94" s="38" customFormat="1" x14ac:dyDescent="0.25">
      <c r="A7231" s="38">
        <v>7228</v>
      </c>
      <c r="F7231" s="39"/>
      <c r="Q7231" s="39"/>
      <c r="R7231" s="40"/>
      <c r="S7231" s="40"/>
      <c r="T7231" s="39"/>
      <c r="AG7231" s="110"/>
      <c r="AH7231" s="94"/>
      <c r="AJ7231" s="97"/>
      <c r="AL7231" s="39"/>
      <c r="AP7231" s="39"/>
      <c r="AQ7231" s="77"/>
      <c r="AR7231" s="78"/>
      <c r="BB7231" s="79"/>
      <c r="BC7231" s="94"/>
      <c r="BE7231" s="97"/>
      <c r="BG7231" s="40"/>
      <c r="BK7231" s="40"/>
      <c r="BL7231" s="79"/>
      <c r="BM7231" s="94"/>
      <c r="BO7231" s="97"/>
      <c r="BQ7231" s="40"/>
      <c r="BR7231" s="94"/>
      <c r="BS7231" s="94"/>
      <c r="BT7231" s="94"/>
      <c r="BU7231" s="40"/>
      <c r="BV7231" s="82"/>
      <c r="BW7231" s="94"/>
      <c r="BX7231" s="48"/>
      <c r="BY7231" s="97"/>
      <c r="BZ7231" s="48"/>
      <c r="CA7231" s="40"/>
      <c r="CB7231" s="94"/>
      <c r="CC7231" s="94"/>
      <c r="CD7231" s="94"/>
      <c r="CE7231" s="40"/>
      <c r="CF7231" s="73"/>
      <c r="CG7231" s="41"/>
      <c r="CH7231" s="41"/>
      <c r="CI7231" s="41"/>
      <c r="CJ7231" s="41"/>
      <c r="CK7231" s="41"/>
      <c r="CL7231" s="68"/>
      <c r="CM7231" s="41"/>
      <c r="CN7231" s="41"/>
      <c r="CO7231" s="39"/>
      <c r="CP7231" s="78"/>
    </row>
    <row r="7232" spans="1:94" s="38" customFormat="1" x14ac:dyDescent="0.25">
      <c r="A7232" s="38">
        <v>7229</v>
      </c>
      <c r="F7232" s="39"/>
      <c r="Q7232" s="39"/>
      <c r="R7232" s="40"/>
      <c r="S7232" s="40"/>
      <c r="T7232" s="39"/>
      <c r="AG7232" s="110"/>
      <c r="AH7232" s="94"/>
      <c r="AJ7232" s="97"/>
      <c r="AL7232" s="39"/>
      <c r="AP7232" s="39"/>
      <c r="AQ7232" s="77"/>
      <c r="AR7232" s="78"/>
      <c r="BB7232" s="79"/>
      <c r="BC7232" s="94"/>
      <c r="BE7232" s="97"/>
      <c r="BG7232" s="40"/>
      <c r="BK7232" s="40"/>
      <c r="BL7232" s="79"/>
      <c r="BM7232" s="94"/>
      <c r="BO7232" s="97"/>
      <c r="BQ7232" s="40"/>
      <c r="BR7232" s="94"/>
      <c r="BS7232" s="94"/>
      <c r="BT7232" s="94"/>
      <c r="BU7232" s="40"/>
      <c r="BV7232" s="82"/>
      <c r="BW7232" s="94"/>
      <c r="BX7232" s="48"/>
      <c r="BY7232" s="97"/>
      <c r="BZ7232" s="48"/>
      <c r="CA7232" s="40"/>
      <c r="CB7232" s="94"/>
      <c r="CC7232" s="94"/>
      <c r="CD7232" s="94"/>
      <c r="CE7232" s="40"/>
      <c r="CF7232" s="73"/>
      <c r="CG7232" s="41"/>
      <c r="CH7232" s="41"/>
      <c r="CI7232" s="41"/>
      <c r="CJ7232" s="41"/>
      <c r="CK7232" s="41"/>
      <c r="CL7232" s="68"/>
      <c r="CM7232" s="41"/>
      <c r="CN7232" s="41"/>
      <c r="CO7232" s="39"/>
      <c r="CP7232" s="78"/>
    </row>
    <row r="7233" spans="1:94" s="38" customFormat="1" x14ac:dyDescent="0.25">
      <c r="A7233" s="38">
        <v>7230</v>
      </c>
      <c r="F7233" s="39"/>
      <c r="Q7233" s="39"/>
      <c r="R7233" s="40"/>
      <c r="S7233" s="40"/>
      <c r="T7233" s="39"/>
      <c r="AG7233" s="110"/>
      <c r="AH7233" s="94"/>
      <c r="AJ7233" s="97"/>
      <c r="AL7233" s="39"/>
      <c r="AP7233" s="39"/>
      <c r="AQ7233" s="77"/>
      <c r="AR7233" s="78"/>
      <c r="BB7233" s="79"/>
      <c r="BC7233" s="94"/>
      <c r="BE7233" s="97"/>
      <c r="BG7233" s="40"/>
      <c r="BK7233" s="40"/>
      <c r="BL7233" s="79"/>
      <c r="BM7233" s="94"/>
      <c r="BO7233" s="97"/>
      <c r="BQ7233" s="40"/>
      <c r="BR7233" s="94"/>
      <c r="BS7233" s="94"/>
      <c r="BT7233" s="94"/>
      <c r="BU7233" s="40"/>
      <c r="BV7233" s="82"/>
      <c r="BW7233" s="94"/>
      <c r="BX7233" s="48"/>
      <c r="BY7233" s="97"/>
      <c r="BZ7233" s="48"/>
      <c r="CA7233" s="40"/>
      <c r="CB7233" s="94"/>
      <c r="CC7233" s="94"/>
      <c r="CD7233" s="94"/>
      <c r="CE7233" s="40"/>
      <c r="CF7233" s="73"/>
      <c r="CG7233" s="41"/>
      <c r="CH7233" s="41"/>
      <c r="CI7233" s="41"/>
      <c r="CJ7233" s="41"/>
      <c r="CK7233" s="41"/>
      <c r="CL7233" s="68"/>
      <c r="CM7233" s="41"/>
      <c r="CN7233" s="41"/>
      <c r="CO7233" s="39"/>
      <c r="CP7233" s="78"/>
    </row>
    <row r="7234" spans="1:94" s="38" customFormat="1" x14ac:dyDescent="0.25">
      <c r="A7234" s="38">
        <v>7231</v>
      </c>
      <c r="F7234" s="39"/>
      <c r="Q7234" s="39"/>
      <c r="R7234" s="40"/>
      <c r="S7234" s="40"/>
      <c r="T7234" s="39"/>
      <c r="AG7234" s="110"/>
      <c r="AH7234" s="94"/>
      <c r="AJ7234" s="97"/>
      <c r="AL7234" s="39"/>
      <c r="AP7234" s="39"/>
      <c r="AQ7234" s="77"/>
      <c r="AR7234" s="78"/>
      <c r="BB7234" s="79"/>
      <c r="BC7234" s="94"/>
      <c r="BE7234" s="97"/>
      <c r="BG7234" s="40"/>
      <c r="BK7234" s="40"/>
      <c r="BL7234" s="79"/>
      <c r="BM7234" s="94"/>
      <c r="BO7234" s="97"/>
      <c r="BQ7234" s="40"/>
      <c r="BR7234" s="94"/>
      <c r="BS7234" s="94"/>
      <c r="BT7234" s="94"/>
      <c r="BU7234" s="40"/>
      <c r="BV7234" s="82"/>
      <c r="BW7234" s="94"/>
      <c r="BX7234" s="48"/>
      <c r="BY7234" s="97"/>
      <c r="BZ7234" s="48"/>
      <c r="CA7234" s="40"/>
      <c r="CB7234" s="94"/>
      <c r="CC7234" s="94"/>
      <c r="CD7234" s="94"/>
      <c r="CE7234" s="40"/>
      <c r="CF7234" s="73"/>
      <c r="CG7234" s="41"/>
      <c r="CH7234" s="41"/>
      <c r="CI7234" s="41"/>
      <c r="CJ7234" s="41"/>
      <c r="CK7234" s="41"/>
      <c r="CL7234" s="68"/>
      <c r="CM7234" s="41"/>
      <c r="CN7234" s="41"/>
      <c r="CO7234" s="39"/>
      <c r="CP7234" s="78"/>
    </row>
    <row r="7235" spans="1:94" s="38" customFormat="1" x14ac:dyDescent="0.25">
      <c r="A7235" s="38">
        <v>7232</v>
      </c>
      <c r="F7235" s="39"/>
      <c r="Q7235" s="39"/>
      <c r="R7235" s="40"/>
      <c r="S7235" s="40"/>
      <c r="T7235" s="39"/>
      <c r="AG7235" s="110"/>
      <c r="AH7235" s="94"/>
      <c r="AJ7235" s="97"/>
      <c r="AL7235" s="39"/>
      <c r="AP7235" s="39"/>
      <c r="AQ7235" s="77"/>
      <c r="AR7235" s="78"/>
      <c r="BB7235" s="79"/>
      <c r="BC7235" s="94"/>
      <c r="BE7235" s="97"/>
      <c r="BG7235" s="40"/>
      <c r="BK7235" s="40"/>
      <c r="BL7235" s="79"/>
      <c r="BM7235" s="94"/>
      <c r="BO7235" s="97"/>
      <c r="BQ7235" s="40"/>
      <c r="BR7235" s="94"/>
      <c r="BS7235" s="94"/>
      <c r="BT7235" s="94"/>
      <c r="BU7235" s="40"/>
      <c r="BV7235" s="82"/>
      <c r="BW7235" s="94"/>
      <c r="BX7235" s="48"/>
      <c r="BY7235" s="97"/>
      <c r="BZ7235" s="48"/>
      <c r="CA7235" s="40"/>
      <c r="CB7235" s="94"/>
      <c r="CC7235" s="94"/>
      <c r="CD7235" s="94"/>
      <c r="CE7235" s="40"/>
      <c r="CF7235" s="73"/>
      <c r="CG7235" s="41"/>
      <c r="CH7235" s="41"/>
      <c r="CI7235" s="41"/>
      <c r="CJ7235" s="41"/>
      <c r="CK7235" s="41"/>
      <c r="CL7235" s="68"/>
      <c r="CM7235" s="41"/>
      <c r="CN7235" s="41"/>
      <c r="CO7235" s="39"/>
      <c r="CP7235" s="78"/>
    </row>
    <row r="7236" spans="1:94" s="38" customFormat="1" x14ac:dyDescent="0.25">
      <c r="A7236" s="38">
        <v>7233</v>
      </c>
      <c r="F7236" s="39"/>
      <c r="Q7236" s="39"/>
      <c r="R7236" s="40"/>
      <c r="S7236" s="40"/>
      <c r="T7236" s="39"/>
      <c r="AG7236" s="110"/>
      <c r="AH7236" s="94"/>
      <c r="AJ7236" s="97"/>
      <c r="AL7236" s="39"/>
      <c r="AP7236" s="39"/>
      <c r="AQ7236" s="77"/>
      <c r="AR7236" s="78"/>
      <c r="BB7236" s="79"/>
      <c r="BC7236" s="94"/>
      <c r="BE7236" s="97"/>
      <c r="BG7236" s="40"/>
      <c r="BK7236" s="40"/>
      <c r="BL7236" s="79"/>
      <c r="BM7236" s="94"/>
      <c r="BO7236" s="97"/>
      <c r="BQ7236" s="40"/>
      <c r="BR7236" s="94"/>
      <c r="BS7236" s="94"/>
      <c r="BT7236" s="94"/>
      <c r="BU7236" s="40"/>
      <c r="BV7236" s="82"/>
      <c r="BW7236" s="94"/>
      <c r="BX7236" s="48"/>
      <c r="BY7236" s="97"/>
      <c r="BZ7236" s="48"/>
      <c r="CA7236" s="40"/>
      <c r="CB7236" s="94"/>
      <c r="CC7236" s="94"/>
      <c r="CD7236" s="94"/>
      <c r="CE7236" s="40"/>
      <c r="CF7236" s="73"/>
      <c r="CG7236" s="41"/>
      <c r="CH7236" s="41"/>
      <c r="CI7236" s="41"/>
      <c r="CJ7236" s="41"/>
      <c r="CK7236" s="41"/>
      <c r="CL7236" s="68"/>
      <c r="CM7236" s="41"/>
      <c r="CN7236" s="41"/>
      <c r="CO7236" s="39"/>
      <c r="CP7236" s="78"/>
    </row>
    <row r="7237" spans="1:94" s="38" customFormat="1" x14ac:dyDescent="0.25">
      <c r="A7237" s="38">
        <v>7234</v>
      </c>
      <c r="F7237" s="39"/>
      <c r="Q7237" s="39"/>
      <c r="R7237" s="40"/>
      <c r="S7237" s="40"/>
      <c r="T7237" s="39"/>
      <c r="AG7237" s="110"/>
      <c r="AH7237" s="94"/>
      <c r="AJ7237" s="97"/>
      <c r="AL7237" s="39"/>
      <c r="AP7237" s="39"/>
      <c r="AQ7237" s="77"/>
      <c r="AR7237" s="78"/>
      <c r="BB7237" s="79"/>
      <c r="BC7237" s="94"/>
      <c r="BE7237" s="97"/>
      <c r="BG7237" s="40"/>
      <c r="BK7237" s="40"/>
      <c r="BL7237" s="79"/>
      <c r="BM7237" s="94"/>
      <c r="BO7237" s="97"/>
      <c r="BQ7237" s="40"/>
      <c r="BR7237" s="94"/>
      <c r="BS7237" s="94"/>
      <c r="BT7237" s="94"/>
      <c r="BU7237" s="40"/>
      <c r="BV7237" s="82"/>
      <c r="BW7237" s="94"/>
      <c r="BX7237" s="48"/>
      <c r="BY7237" s="97"/>
      <c r="BZ7237" s="48"/>
      <c r="CA7237" s="40"/>
      <c r="CB7237" s="94"/>
      <c r="CC7237" s="94"/>
      <c r="CD7237" s="94"/>
      <c r="CE7237" s="40"/>
      <c r="CF7237" s="73"/>
      <c r="CG7237" s="41"/>
      <c r="CH7237" s="41"/>
      <c r="CI7237" s="41"/>
      <c r="CJ7237" s="41"/>
      <c r="CK7237" s="41"/>
      <c r="CL7237" s="68"/>
      <c r="CM7237" s="41"/>
      <c r="CN7237" s="41"/>
      <c r="CO7237" s="39"/>
      <c r="CP7237" s="78"/>
    </row>
    <row r="7238" spans="1:94" s="38" customFormat="1" x14ac:dyDescent="0.25">
      <c r="A7238" s="38">
        <v>7235</v>
      </c>
      <c r="F7238" s="39"/>
      <c r="Q7238" s="39"/>
      <c r="R7238" s="40"/>
      <c r="S7238" s="40"/>
      <c r="T7238" s="39"/>
      <c r="AG7238" s="110"/>
      <c r="AH7238" s="94"/>
      <c r="AJ7238" s="97"/>
      <c r="AL7238" s="39"/>
      <c r="AP7238" s="39"/>
      <c r="AQ7238" s="77"/>
      <c r="AR7238" s="78"/>
      <c r="BB7238" s="79"/>
      <c r="BC7238" s="94"/>
      <c r="BE7238" s="97"/>
      <c r="BG7238" s="40"/>
      <c r="BK7238" s="40"/>
      <c r="BL7238" s="79"/>
      <c r="BM7238" s="94"/>
      <c r="BO7238" s="97"/>
      <c r="BQ7238" s="40"/>
      <c r="BR7238" s="94"/>
      <c r="BS7238" s="94"/>
      <c r="BT7238" s="94"/>
      <c r="BU7238" s="40"/>
      <c r="BV7238" s="82"/>
      <c r="BW7238" s="94"/>
      <c r="BX7238" s="48"/>
      <c r="BY7238" s="97"/>
      <c r="BZ7238" s="48"/>
      <c r="CA7238" s="40"/>
      <c r="CB7238" s="94"/>
      <c r="CC7238" s="94"/>
      <c r="CD7238" s="94"/>
      <c r="CE7238" s="40"/>
      <c r="CF7238" s="73"/>
      <c r="CG7238" s="41"/>
      <c r="CH7238" s="41"/>
      <c r="CI7238" s="41"/>
      <c r="CJ7238" s="41"/>
      <c r="CK7238" s="41"/>
      <c r="CL7238" s="68"/>
      <c r="CM7238" s="41"/>
      <c r="CN7238" s="41"/>
      <c r="CO7238" s="39"/>
      <c r="CP7238" s="78"/>
    </row>
    <row r="7239" spans="1:94" s="38" customFormat="1" x14ac:dyDescent="0.25">
      <c r="A7239" s="38">
        <v>7236</v>
      </c>
      <c r="F7239" s="39"/>
      <c r="Q7239" s="39"/>
      <c r="R7239" s="40"/>
      <c r="S7239" s="40"/>
      <c r="T7239" s="39"/>
      <c r="AG7239" s="110"/>
      <c r="AH7239" s="94"/>
      <c r="AJ7239" s="97"/>
      <c r="AL7239" s="39"/>
      <c r="AP7239" s="39"/>
      <c r="AQ7239" s="77"/>
      <c r="AR7239" s="78"/>
      <c r="BB7239" s="79"/>
      <c r="BC7239" s="94"/>
      <c r="BE7239" s="97"/>
      <c r="BG7239" s="40"/>
      <c r="BK7239" s="40"/>
      <c r="BL7239" s="79"/>
      <c r="BM7239" s="94"/>
      <c r="BO7239" s="97"/>
      <c r="BQ7239" s="40"/>
      <c r="BR7239" s="94"/>
      <c r="BS7239" s="94"/>
      <c r="BT7239" s="94"/>
      <c r="BU7239" s="40"/>
      <c r="BV7239" s="82"/>
      <c r="BW7239" s="94"/>
      <c r="BX7239" s="48"/>
      <c r="BY7239" s="97"/>
      <c r="BZ7239" s="48"/>
      <c r="CA7239" s="40"/>
      <c r="CB7239" s="94"/>
      <c r="CC7239" s="94"/>
      <c r="CD7239" s="94"/>
      <c r="CE7239" s="40"/>
      <c r="CF7239" s="73"/>
      <c r="CG7239" s="41"/>
      <c r="CH7239" s="41"/>
      <c r="CI7239" s="41"/>
      <c r="CJ7239" s="41"/>
      <c r="CK7239" s="41"/>
      <c r="CL7239" s="68"/>
      <c r="CM7239" s="41"/>
      <c r="CN7239" s="41"/>
      <c r="CO7239" s="39"/>
      <c r="CP7239" s="78"/>
    </row>
    <row r="7240" spans="1:94" s="38" customFormat="1" x14ac:dyDescent="0.25">
      <c r="A7240" s="38">
        <v>7237</v>
      </c>
      <c r="F7240" s="39"/>
      <c r="Q7240" s="39"/>
      <c r="R7240" s="40"/>
      <c r="S7240" s="40"/>
      <c r="T7240" s="39"/>
      <c r="AG7240" s="110"/>
      <c r="AH7240" s="94"/>
      <c r="AJ7240" s="97"/>
      <c r="AL7240" s="39"/>
      <c r="AP7240" s="39"/>
      <c r="AQ7240" s="77"/>
      <c r="AR7240" s="78"/>
      <c r="BB7240" s="79"/>
      <c r="BC7240" s="94"/>
      <c r="BE7240" s="97"/>
      <c r="BG7240" s="40"/>
      <c r="BK7240" s="40"/>
      <c r="BL7240" s="79"/>
      <c r="BM7240" s="94"/>
      <c r="BO7240" s="97"/>
      <c r="BQ7240" s="40"/>
      <c r="BR7240" s="94"/>
      <c r="BS7240" s="94"/>
      <c r="BT7240" s="94"/>
      <c r="BU7240" s="40"/>
      <c r="BV7240" s="82"/>
      <c r="BW7240" s="94"/>
      <c r="BX7240" s="48"/>
      <c r="BY7240" s="97"/>
      <c r="BZ7240" s="48"/>
      <c r="CA7240" s="40"/>
      <c r="CB7240" s="94"/>
      <c r="CC7240" s="94"/>
      <c r="CD7240" s="94"/>
      <c r="CE7240" s="40"/>
      <c r="CF7240" s="73"/>
      <c r="CG7240" s="41"/>
      <c r="CH7240" s="41"/>
      <c r="CI7240" s="41"/>
      <c r="CJ7240" s="41"/>
      <c r="CK7240" s="41"/>
      <c r="CL7240" s="68"/>
      <c r="CM7240" s="41"/>
      <c r="CN7240" s="41"/>
      <c r="CO7240" s="39"/>
      <c r="CP7240" s="78"/>
    </row>
    <row r="7241" spans="1:94" s="38" customFormat="1" x14ac:dyDescent="0.25">
      <c r="A7241" s="38">
        <v>7238</v>
      </c>
      <c r="F7241" s="39"/>
      <c r="Q7241" s="39"/>
      <c r="R7241" s="40"/>
      <c r="S7241" s="40"/>
      <c r="T7241" s="39"/>
      <c r="AG7241" s="110"/>
      <c r="AH7241" s="94"/>
      <c r="AJ7241" s="97"/>
      <c r="AL7241" s="39"/>
      <c r="AP7241" s="39"/>
      <c r="AQ7241" s="77"/>
      <c r="AR7241" s="78"/>
      <c r="BB7241" s="79"/>
      <c r="BC7241" s="94"/>
      <c r="BE7241" s="97"/>
      <c r="BG7241" s="40"/>
      <c r="BK7241" s="40"/>
      <c r="BL7241" s="79"/>
      <c r="BM7241" s="94"/>
      <c r="BO7241" s="97"/>
      <c r="BQ7241" s="40"/>
      <c r="BR7241" s="94"/>
      <c r="BS7241" s="94"/>
      <c r="BT7241" s="94"/>
      <c r="BU7241" s="40"/>
      <c r="BV7241" s="82"/>
      <c r="BW7241" s="94"/>
      <c r="BX7241" s="48"/>
      <c r="BY7241" s="97"/>
      <c r="BZ7241" s="48"/>
      <c r="CA7241" s="40"/>
      <c r="CB7241" s="94"/>
      <c r="CC7241" s="94"/>
      <c r="CD7241" s="94"/>
      <c r="CE7241" s="40"/>
      <c r="CF7241" s="73"/>
      <c r="CG7241" s="41"/>
      <c r="CH7241" s="41"/>
      <c r="CI7241" s="41"/>
      <c r="CJ7241" s="41"/>
      <c r="CK7241" s="41"/>
      <c r="CL7241" s="68"/>
      <c r="CM7241" s="41"/>
      <c r="CN7241" s="41"/>
      <c r="CO7241" s="39"/>
      <c r="CP7241" s="78"/>
    </row>
    <row r="7242" spans="1:94" s="38" customFormat="1" x14ac:dyDescent="0.25">
      <c r="A7242" s="38">
        <v>7239</v>
      </c>
      <c r="F7242" s="39"/>
      <c r="Q7242" s="39"/>
      <c r="R7242" s="40"/>
      <c r="S7242" s="40"/>
      <c r="T7242" s="39"/>
      <c r="AG7242" s="110"/>
      <c r="AH7242" s="94"/>
      <c r="AJ7242" s="97"/>
      <c r="AL7242" s="39"/>
      <c r="AP7242" s="39"/>
      <c r="AQ7242" s="77"/>
      <c r="AR7242" s="78"/>
      <c r="BB7242" s="79"/>
      <c r="BC7242" s="94"/>
      <c r="BE7242" s="97"/>
      <c r="BG7242" s="40"/>
      <c r="BK7242" s="40"/>
      <c r="BL7242" s="79"/>
      <c r="BM7242" s="94"/>
      <c r="BO7242" s="97"/>
      <c r="BQ7242" s="40"/>
      <c r="BR7242" s="94"/>
      <c r="BS7242" s="94"/>
      <c r="BT7242" s="94"/>
      <c r="BU7242" s="40"/>
      <c r="BV7242" s="82"/>
      <c r="BW7242" s="94"/>
      <c r="BX7242" s="48"/>
      <c r="BY7242" s="97"/>
      <c r="BZ7242" s="48"/>
      <c r="CA7242" s="40"/>
      <c r="CB7242" s="94"/>
      <c r="CC7242" s="94"/>
      <c r="CD7242" s="94"/>
      <c r="CE7242" s="40"/>
      <c r="CF7242" s="73"/>
      <c r="CG7242" s="41"/>
      <c r="CH7242" s="41"/>
      <c r="CI7242" s="41"/>
      <c r="CJ7242" s="41"/>
      <c r="CK7242" s="41"/>
      <c r="CL7242" s="68"/>
      <c r="CM7242" s="41"/>
      <c r="CN7242" s="41"/>
      <c r="CO7242" s="39"/>
      <c r="CP7242" s="78"/>
    </row>
    <row r="7243" spans="1:94" s="38" customFormat="1" x14ac:dyDescent="0.25">
      <c r="A7243" s="38">
        <v>7240</v>
      </c>
      <c r="F7243" s="39"/>
      <c r="Q7243" s="39"/>
      <c r="R7243" s="40"/>
      <c r="S7243" s="40"/>
      <c r="T7243" s="39"/>
      <c r="AG7243" s="110"/>
      <c r="AH7243" s="94"/>
      <c r="AJ7243" s="97"/>
      <c r="AL7243" s="39"/>
      <c r="AP7243" s="39"/>
      <c r="AQ7243" s="77"/>
      <c r="AR7243" s="78"/>
      <c r="BB7243" s="79"/>
      <c r="BC7243" s="94"/>
      <c r="BE7243" s="97"/>
      <c r="BG7243" s="40"/>
      <c r="BK7243" s="40"/>
      <c r="BL7243" s="79"/>
      <c r="BM7243" s="94"/>
      <c r="BO7243" s="97"/>
      <c r="BQ7243" s="40"/>
      <c r="BR7243" s="94"/>
      <c r="BS7243" s="94"/>
      <c r="BT7243" s="94"/>
      <c r="BU7243" s="40"/>
      <c r="BV7243" s="82"/>
      <c r="BW7243" s="94"/>
      <c r="BX7243" s="48"/>
      <c r="BY7243" s="97"/>
      <c r="BZ7243" s="48"/>
      <c r="CA7243" s="40"/>
      <c r="CB7243" s="94"/>
      <c r="CC7243" s="94"/>
      <c r="CD7243" s="94"/>
      <c r="CE7243" s="40"/>
      <c r="CF7243" s="73"/>
      <c r="CG7243" s="41"/>
      <c r="CH7243" s="41"/>
      <c r="CI7243" s="41"/>
      <c r="CJ7243" s="41"/>
      <c r="CK7243" s="41"/>
      <c r="CL7243" s="68"/>
      <c r="CM7243" s="41"/>
      <c r="CN7243" s="41"/>
      <c r="CO7243" s="39"/>
      <c r="CP7243" s="78"/>
    </row>
    <row r="7244" spans="1:94" s="38" customFormat="1" x14ac:dyDescent="0.25">
      <c r="A7244" s="38">
        <v>7241</v>
      </c>
      <c r="F7244" s="39"/>
      <c r="Q7244" s="39"/>
      <c r="R7244" s="40"/>
      <c r="S7244" s="40"/>
      <c r="T7244" s="39"/>
      <c r="AG7244" s="110"/>
      <c r="AH7244" s="94"/>
      <c r="AJ7244" s="97"/>
      <c r="AL7244" s="39"/>
      <c r="AP7244" s="39"/>
      <c r="AQ7244" s="77"/>
      <c r="AR7244" s="78"/>
      <c r="BB7244" s="79"/>
      <c r="BC7244" s="94"/>
      <c r="BE7244" s="97"/>
      <c r="BG7244" s="40"/>
      <c r="BK7244" s="40"/>
      <c r="BL7244" s="79"/>
      <c r="BM7244" s="94"/>
      <c r="BO7244" s="97"/>
      <c r="BQ7244" s="40"/>
      <c r="BR7244" s="94"/>
      <c r="BS7244" s="94"/>
      <c r="BT7244" s="94"/>
      <c r="BU7244" s="40"/>
      <c r="BV7244" s="82"/>
      <c r="BW7244" s="94"/>
      <c r="BX7244" s="48"/>
      <c r="BY7244" s="97"/>
      <c r="BZ7244" s="48"/>
      <c r="CA7244" s="40"/>
      <c r="CB7244" s="94"/>
      <c r="CC7244" s="94"/>
      <c r="CD7244" s="94"/>
      <c r="CE7244" s="40"/>
      <c r="CF7244" s="73"/>
      <c r="CG7244" s="41"/>
      <c r="CH7244" s="41"/>
      <c r="CI7244" s="41"/>
      <c r="CJ7244" s="41"/>
      <c r="CK7244" s="41"/>
      <c r="CL7244" s="68"/>
      <c r="CM7244" s="41"/>
      <c r="CN7244" s="41"/>
      <c r="CO7244" s="39"/>
      <c r="CP7244" s="78"/>
    </row>
    <row r="7245" spans="1:94" s="38" customFormat="1" x14ac:dyDescent="0.25">
      <c r="A7245" s="38">
        <v>7242</v>
      </c>
      <c r="F7245" s="39"/>
      <c r="Q7245" s="39"/>
      <c r="R7245" s="40"/>
      <c r="S7245" s="40"/>
      <c r="T7245" s="39"/>
      <c r="AG7245" s="110"/>
      <c r="AH7245" s="94"/>
      <c r="AJ7245" s="97"/>
      <c r="AL7245" s="39"/>
      <c r="AP7245" s="39"/>
      <c r="AQ7245" s="77"/>
      <c r="AR7245" s="78"/>
      <c r="BB7245" s="79"/>
      <c r="BC7245" s="94"/>
      <c r="BE7245" s="97"/>
      <c r="BG7245" s="40"/>
      <c r="BK7245" s="40"/>
      <c r="BL7245" s="79"/>
      <c r="BM7245" s="94"/>
      <c r="BO7245" s="97"/>
      <c r="BQ7245" s="40"/>
      <c r="BR7245" s="94"/>
      <c r="BS7245" s="94"/>
      <c r="BT7245" s="94"/>
      <c r="BU7245" s="40"/>
      <c r="BV7245" s="82"/>
      <c r="BW7245" s="94"/>
      <c r="BX7245" s="48"/>
      <c r="BY7245" s="97"/>
      <c r="BZ7245" s="48"/>
      <c r="CA7245" s="40"/>
      <c r="CB7245" s="94"/>
      <c r="CC7245" s="94"/>
      <c r="CD7245" s="94"/>
      <c r="CE7245" s="40"/>
      <c r="CF7245" s="73"/>
      <c r="CG7245" s="41"/>
      <c r="CH7245" s="41"/>
      <c r="CI7245" s="41"/>
      <c r="CJ7245" s="41"/>
      <c r="CK7245" s="41"/>
      <c r="CL7245" s="68"/>
      <c r="CM7245" s="41"/>
      <c r="CN7245" s="41"/>
      <c r="CO7245" s="39"/>
      <c r="CP7245" s="78"/>
    </row>
    <row r="7246" spans="1:94" s="38" customFormat="1" x14ac:dyDescent="0.25">
      <c r="A7246" s="38">
        <v>7243</v>
      </c>
      <c r="F7246" s="39"/>
      <c r="Q7246" s="39"/>
      <c r="R7246" s="40"/>
      <c r="S7246" s="40"/>
      <c r="T7246" s="39"/>
      <c r="AG7246" s="110"/>
      <c r="AH7246" s="94"/>
      <c r="AJ7246" s="97"/>
      <c r="AL7246" s="39"/>
      <c r="AP7246" s="39"/>
      <c r="AQ7246" s="77"/>
      <c r="AR7246" s="78"/>
      <c r="BB7246" s="79"/>
      <c r="BC7246" s="94"/>
      <c r="BE7246" s="97"/>
      <c r="BG7246" s="40"/>
      <c r="BK7246" s="40"/>
      <c r="BL7246" s="79"/>
      <c r="BM7246" s="94"/>
      <c r="BO7246" s="97"/>
      <c r="BQ7246" s="40"/>
      <c r="BR7246" s="94"/>
      <c r="BS7246" s="94"/>
      <c r="BT7246" s="94"/>
      <c r="BU7246" s="40"/>
      <c r="BV7246" s="82"/>
      <c r="BW7246" s="94"/>
      <c r="BX7246" s="48"/>
      <c r="BY7246" s="97"/>
      <c r="BZ7246" s="48"/>
      <c r="CA7246" s="40"/>
      <c r="CB7246" s="94"/>
      <c r="CC7246" s="94"/>
      <c r="CD7246" s="94"/>
      <c r="CE7246" s="40"/>
      <c r="CF7246" s="73"/>
      <c r="CG7246" s="41"/>
      <c r="CH7246" s="41"/>
      <c r="CI7246" s="41"/>
      <c r="CJ7246" s="41"/>
      <c r="CK7246" s="41"/>
      <c r="CL7246" s="68"/>
      <c r="CM7246" s="41"/>
      <c r="CN7246" s="41"/>
      <c r="CO7246" s="39"/>
      <c r="CP7246" s="78"/>
    </row>
    <row r="7247" spans="1:94" s="38" customFormat="1" x14ac:dyDescent="0.25">
      <c r="A7247" s="38">
        <v>7244</v>
      </c>
      <c r="F7247" s="39"/>
      <c r="Q7247" s="39"/>
      <c r="R7247" s="40"/>
      <c r="S7247" s="40"/>
      <c r="T7247" s="39"/>
      <c r="AG7247" s="110"/>
      <c r="AH7247" s="94"/>
      <c r="AJ7247" s="97"/>
      <c r="AL7247" s="39"/>
      <c r="AP7247" s="39"/>
      <c r="AQ7247" s="77"/>
      <c r="AR7247" s="78"/>
      <c r="BB7247" s="79"/>
      <c r="BC7247" s="94"/>
      <c r="BE7247" s="97"/>
      <c r="BG7247" s="40"/>
      <c r="BK7247" s="40"/>
      <c r="BL7247" s="79"/>
      <c r="BM7247" s="94"/>
      <c r="BO7247" s="97"/>
      <c r="BQ7247" s="40"/>
      <c r="BR7247" s="94"/>
      <c r="BS7247" s="94"/>
      <c r="BT7247" s="94"/>
      <c r="BU7247" s="40"/>
      <c r="BV7247" s="82"/>
      <c r="BW7247" s="94"/>
      <c r="BX7247" s="48"/>
      <c r="BY7247" s="97"/>
      <c r="BZ7247" s="48"/>
      <c r="CA7247" s="40"/>
      <c r="CB7247" s="94"/>
      <c r="CC7247" s="94"/>
      <c r="CD7247" s="94"/>
      <c r="CE7247" s="40"/>
      <c r="CF7247" s="73"/>
      <c r="CG7247" s="41"/>
      <c r="CH7247" s="41"/>
      <c r="CI7247" s="41"/>
      <c r="CJ7247" s="41"/>
      <c r="CK7247" s="41"/>
      <c r="CL7247" s="68"/>
      <c r="CM7247" s="41"/>
      <c r="CN7247" s="41"/>
      <c r="CO7247" s="39"/>
      <c r="CP7247" s="78"/>
    </row>
    <row r="7248" spans="1:94" s="38" customFormat="1" x14ac:dyDescent="0.25">
      <c r="A7248" s="38">
        <v>7245</v>
      </c>
      <c r="F7248" s="39"/>
      <c r="Q7248" s="39"/>
      <c r="R7248" s="40"/>
      <c r="S7248" s="40"/>
      <c r="T7248" s="39"/>
      <c r="AG7248" s="110"/>
      <c r="AH7248" s="94"/>
      <c r="AJ7248" s="97"/>
      <c r="AL7248" s="39"/>
      <c r="AP7248" s="39"/>
      <c r="AQ7248" s="77"/>
      <c r="AR7248" s="78"/>
      <c r="BB7248" s="79"/>
      <c r="BC7248" s="94"/>
      <c r="BE7248" s="97"/>
      <c r="BG7248" s="40"/>
      <c r="BK7248" s="40"/>
      <c r="BL7248" s="79"/>
      <c r="BM7248" s="94"/>
      <c r="BO7248" s="97"/>
      <c r="BQ7248" s="40"/>
      <c r="BR7248" s="94"/>
      <c r="BS7248" s="94"/>
      <c r="BT7248" s="94"/>
      <c r="BU7248" s="40"/>
      <c r="BV7248" s="82"/>
      <c r="BW7248" s="94"/>
      <c r="BX7248" s="48"/>
      <c r="BY7248" s="97"/>
      <c r="BZ7248" s="48"/>
      <c r="CA7248" s="40"/>
      <c r="CB7248" s="94"/>
      <c r="CC7248" s="94"/>
      <c r="CD7248" s="94"/>
      <c r="CE7248" s="40"/>
      <c r="CF7248" s="73"/>
      <c r="CG7248" s="41"/>
      <c r="CH7248" s="41"/>
      <c r="CI7248" s="41"/>
      <c r="CJ7248" s="41"/>
      <c r="CK7248" s="41"/>
      <c r="CL7248" s="68"/>
      <c r="CM7248" s="41"/>
      <c r="CN7248" s="41"/>
      <c r="CO7248" s="39"/>
      <c r="CP7248" s="78"/>
    </row>
    <row r="7249" spans="1:94" s="38" customFormat="1" x14ac:dyDescent="0.25">
      <c r="A7249" s="38">
        <v>7246</v>
      </c>
      <c r="F7249" s="39"/>
      <c r="Q7249" s="39"/>
      <c r="R7249" s="40"/>
      <c r="S7249" s="40"/>
      <c r="T7249" s="39"/>
      <c r="AG7249" s="110"/>
      <c r="AH7249" s="94"/>
      <c r="AJ7249" s="97"/>
      <c r="AL7249" s="39"/>
      <c r="AP7249" s="39"/>
      <c r="AQ7249" s="77"/>
      <c r="AR7249" s="78"/>
      <c r="BB7249" s="79"/>
      <c r="BC7249" s="94"/>
      <c r="BE7249" s="97"/>
      <c r="BG7249" s="40"/>
      <c r="BK7249" s="40"/>
      <c r="BL7249" s="79"/>
      <c r="BM7249" s="94"/>
      <c r="BO7249" s="97"/>
      <c r="BQ7249" s="40"/>
      <c r="BR7249" s="94"/>
      <c r="BS7249" s="94"/>
      <c r="BT7249" s="94"/>
      <c r="BU7249" s="40"/>
      <c r="BV7249" s="82"/>
      <c r="BW7249" s="94"/>
      <c r="BX7249" s="48"/>
      <c r="BY7249" s="97"/>
      <c r="BZ7249" s="48"/>
      <c r="CA7249" s="40"/>
      <c r="CB7249" s="94"/>
      <c r="CC7249" s="94"/>
      <c r="CD7249" s="94"/>
      <c r="CE7249" s="40"/>
      <c r="CF7249" s="73"/>
      <c r="CG7249" s="41"/>
      <c r="CH7249" s="41"/>
      <c r="CI7249" s="41"/>
      <c r="CJ7249" s="41"/>
      <c r="CK7249" s="41"/>
      <c r="CL7249" s="68"/>
      <c r="CM7249" s="41"/>
      <c r="CN7249" s="41"/>
      <c r="CO7249" s="39"/>
      <c r="CP7249" s="78"/>
    </row>
    <row r="7250" spans="1:94" s="38" customFormat="1" x14ac:dyDescent="0.25">
      <c r="A7250" s="38">
        <v>7247</v>
      </c>
      <c r="F7250" s="39"/>
      <c r="Q7250" s="39"/>
      <c r="R7250" s="40"/>
      <c r="S7250" s="40"/>
      <c r="T7250" s="39"/>
      <c r="AG7250" s="110"/>
      <c r="AH7250" s="94"/>
      <c r="AJ7250" s="97"/>
      <c r="AL7250" s="39"/>
      <c r="AP7250" s="39"/>
      <c r="AQ7250" s="77"/>
      <c r="AR7250" s="78"/>
      <c r="BB7250" s="79"/>
      <c r="BC7250" s="94"/>
      <c r="BE7250" s="97"/>
      <c r="BG7250" s="40"/>
      <c r="BK7250" s="40"/>
      <c r="BL7250" s="79"/>
      <c r="BM7250" s="94"/>
      <c r="BO7250" s="97"/>
      <c r="BQ7250" s="40"/>
      <c r="BR7250" s="94"/>
      <c r="BS7250" s="94"/>
      <c r="BT7250" s="94"/>
      <c r="BU7250" s="40"/>
      <c r="BV7250" s="82"/>
      <c r="BW7250" s="94"/>
      <c r="BX7250" s="48"/>
      <c r="BY7250" s="97"/>
      <c r="BZ7250" s="48"/>
      <c r="CA7250" s="40"/>
      <c r="CB7250" s="94"/>
      <c r="CC7250" s="94"/>
      <c r="CD7250" s="94"/>
      <c r="CE7250" s="40"/>
      <c r="CF7250" s="73"/>
      <c r="CG7250" s="41"/>
      <c r="CH7250" s="41"/>
      <c r="CI7250" s="41"/>
      <c r="CJ7250" s="41"/>
      <c r="CK7250" s="41"/>
      <c r="CL7250" s="68"/>
      <c r="CM7250" s="41"/>
      <c r="CN7250" s="41"/>
      <c r="CO7250" s="39"/>
      <c r="CP7250" s="78"/>
    </row>
    <row r="7251" spans="1:94" s="38" customFormat="1" x14ac:dyDescent="0.25">
      <c r="A7251" s="38">
        <v>7248</v>
      </c>
      <c r="F7251" s="39"/>
      <c r="Q7251" s="39"/>
      <c r="R7251" s="40"/>
      <c r="S7251" s="40"/>
      <c r="T7251" s="39"/>
      <c r="AG7251" s="110"/>
      <c r="AH7251" s="94"/>
      <c r="AJ7251" s="97"/>
      <c r="AL7251" s="39"/>
      <c r="AP7251" s="39"/>
      <c r="AQ7251" s="77"/>
      <c r="AR7251" s="78"/>
      <c r="BB7251" s="79"/>
      <c r="BC7251" s="94"/>
      <c r="BE7251" s="97"/>
      <c r="BG7251" s="40"/>
      <c r="BK7251" s="40"/>
      <c r="BL7251" s="79"/>
      <c r="BM7251" s="94"/>
      <c r="BO7251" s="97"/>
      <c r="BQ7251" s="40"/>
      <c r="BR7251" s="94"/>
      <c r="BS7251" s="94"/>
      <c r="BT7251" s="94"/>
      <c r="BU7251" s="40"/>
      <c r="BV7251" s="82"/>
      <c r="BW7251" s="94"/>
      <c r="BX7251" s="48"/>
      <c r="BY7251" s="97"/>
      <c r="BZ7251" s="48"/>
      <c r="CA7251" s="40"/>
      <c r="CB7251" s="94"/>
      <c r="CC7251" s="94"/>
      <c r="CD7251" s="94"/>
      <c r="CE7251" s="40"/>
      <c r="CF7251" s="73"/>
      <c r="CG7251" s="41"/>
      <c r="CH7251" s="41"/>
      <c r="CI7251" s="41"/>
      <c r="CJ7251" s="41"/>
      <c r="CK7251" s="41"/>
      <c r="CL7251" s="68"/>
      <c r="CM7251" s="41"/>
      <c r="CN7251" s="41"/>
      <c r="CO7251" s="39"/>
      <c r="CP7251" s="78"/>
    </row>
    <row r="7252" spans="1:94" s="38" customFormat="1" x14ac:dyDescent="0.25">
      <c r="A7252" s="38">
        <v>7249</v>
      </c>
      <c r="F7252" s="39"/>
      <c r="Q7252" s="39"/>
      <c r="R7252" s="40"/>
      <c r="S7252" s="40"/>
      <c r="T7252" s="39"/>
      <c r="AG7252" s="110"/>
      <c r="AH7252" s="94"/>
      <c r="AJ7252" s="97"/>
      <c r="AL7252" s="39"/>
      <c r="AP7252" s="39"/>
      <c r="AQ7252" s="77"/>
      <c r="AR7252" s="78"/>
      <c r="BB7252" s="79"/>
      <c r="BC7252" s="94"/>
      <c r="BE7252" s="97"/>
      <c r="BG7252" s="40"/>
      <c r="BK7252" s="40"/>
      <c r="BL7252" s="79"/>
      <c r="BM7252" s="94"/>
      <c r="BO7252" s="97"/>
      <c r="BQ7252" s="40"/>
      <c r="BR7252" s="94"/>
      <c r="BS7252" s="94"/>
      <c r="BT7252" s="94"/>
      <c r="BU7252" s="40"/>
      <c r="BV7252" s="82"/>
      <c r="BW7252" s="94"/>
      <c r="BX7252" s="48"/>
      <c r="BY7252" s="97"/>
      <c r="BZ7252" s="48"/>
      <c r="CA7252" s="40"/>
      <c r="CB7252" s="94"/>
      <c r="CC7252" s="94"/>
      <c r="CD7252" s="94"/>
      <c r="CE7252" s="40"/>
      <c r="CF7252" s="73"/>
      <c r="CG7252" s="41"/>
      <c r="CH7252" s="41"/>
      <c r="CI7252" s="41"/>
      <c r="CJ7252" s="41"/>
      <c r="CK7252" s="41"/>
      <c r="CL7252" s="68"/>
      <c r="CM7252" s="41"/>
      <c r="CN7252" s="41"/>
      <c r="CO7252" s="39"/>
      <c r="CP7252" s="78"/>
    </row>
    <row r="7253" spans="1:94" s="38" customFormat="1" x14ac:dyDescent="0.25">
      <c r="A7253" s="38">
        <v>7250</v>
      </c>
      <c r="F7253" s="39"/>
      <c r="Q7253" s="39"/>
      <c r="R7253" s="40"/>
      <c r="S7253" s="40"/>
      <c r="T7253" s="39"/>
      <c r="AG7253" s="110"/>
      <c r="AH7253" s="94"/>
      <c r="AJ7253" s="97"/>
      <c r="AL7253" s="39"/>
      <c r="AP7253" s="39"/>
      <c r="AQ7253" s="77"/>
      <c r="AR7253" s="78"/>
      <c r="BB7253" s="79"/>
      <c r="BC7253" s="94"/>
      <c r="BE7253" s="97"/>
      <c r="BG7253" s="40"/>
      <c r="BK7253" s="40"/>
      <c r="BL7253" s="79"/>
      <c r="BM7253" s="94"/>
      <c r="BO7253" s="97"/>
      <c r="BQ7253" s="40"/>
      <c r="BR7253" s="94"/>
      <c r="BS7253" s="94"/>
      <c r="BT7253" s="94"/>
      <c r="BU7253" s="40"/>
      <c r="BV7253" s="82"/>
      <c r="BW7253" s="94"/>
      <c r="BX7253" s="48"/>
      <c r="BY7253" s="97"/>
      <c r="BZ7253" s="48"/>
      <c r="CA7253" s="40"/>
      <c r="CB7253" s="94"/>
      <c r="CC7253" s="94"/>
      <c r="CD7253" s="94"/>
      <c r="CE7253" s="40"/>
      <c r="CF7253" s="73"/>
      <c r="CG7253" s="41"/>
      <c r="CH7253" s="41"/>
      <c r="CI7253" s="41"/>
      <c r="CJ7253" s="41"/>
      <c r="CK7253" s="41"/>
      <c r="CL7253" s="68"/>
      <c r="CM7253" s="41"/>
      <c r="CN7253" s="41"/>
      <c r="CO7253" s="39"/>
      <c r="CP7253" s="78"/>
    </row>
    <row r="7254" spans="1:94" s="38" customFormat="1" x14ac:dyDescent="0.25">
      <c r="A7254" s="38">
        <v>7251</v>
      </c>
      <c r="F7254" s="39"/>
      <c r="Q7254" s="39"/>
      <c r="R7254" s="40"/>
      <c r="S7254" s="40"/>
      <c r="T7254" s="39"/>
      <c r="AG7254" s="110"/>
      <c r="AH7254" s="94"/>
      <c r="AJ7254" s="97"/>
      <c r="AL7254" s="39"/>
      <c r="AP7254" s="39"/>
      <c r="AQ7254" s="77"/>
      <c r="AR7254" s="78"/>
      <c r="BB7254" s="79"/>
      <c r="BC7254" s="94"/>
      <c r="BE7254" s="97"/>
      <c r="BG7254" s="40"/>
      <c r="BK7254" s="40"/>
      <c r="BL7254" s="79"/>
      <c r="BM7254" s="94"/>
      <c r="BO7254" s="97"/>
      <c r="BQ7254" s="40"/>
      <c r="BR7254" s="94"/>
      <c r="BS7254" s="94"/>
      <c r="BT7254" s="94"/>
      <c r="BU7254" s="40"/>
      <c r="BV7254" s="82"/>
      <c r="BW7254" s="94"/>
      <c r="BX7254" s="48"/>
      <c r="BY7254" s="97"/>
      <c r="BZ7254" s="48"/>
      <c r="CA7254" s="40"/>
      <c r="CB7254" s="94"/>
      <c r="CC7254" s="94"/>
      <c r="CD7254" s="94"/>
      <c r="CE7254" s="40"/>
      <c r="CF7254" s="73"/>
      <c r="CG7254" s="41"/>
      <c r="CH7254" s="41"/>
      <c r="CI7254" s="41"/>
      <c r="CJ7254" s="41"/>
      <c r="CK7254" s="41"/>
      <c r="CL7254" s="68"/>
      <c r="CM7254" s="41"/>
      <c r="CN7254" s="41"/>
      <c r="CO7254" s="39"/>
      <c r="CP7254" s="78"/>
    </row>
    <row r="7255" spans="1:94" s="38" customFormat="1" x14ac:dyDescent="0.25">
      <c r="A7255" s="38">
        <v>7252</v>
      </c>
      <c r="F7255" s="39"/>
      <c r="Q7255" s="39"/>
      <c r="R7255" s="40"/>
      <c r="S7255" s="40"/>
      <c r="T7255" s="39"/>
      <c r="AG7255" s="110"/>
      <c r="AH7255" s="94"/>
      <c r="AJ7255" s="97"/>
      <c r="AL7255" s="39"/>
      <c r="AP7255" s="39"/>
      <c r="AQ7255" s="77"/>
      <c r="AR7255" s="78"/>
      <c r="BB7255" s="79"/>
      <c r="BC7255" s="94"/>
      <c r="BE7255" s="97"/>
      <c r="BG7255" s="40"/>
      <c r="BK7255" s="40"/>
      <c r="BL7255" s="79"/>
      <c r="BM7255" s="94"/>
      <c r="BO7255" s="97"/>
      <c r="BQ7255" s="40"/>
      <c r="BR7255" s="94"/>
      <c r="BS7255" s="94"/>
      <c r="BT7255" s="94"/>
      <c r="BU7255" s="40"/>
      <c r="BV7255" s="82"/>
      <c r="BW7255" s="94"/>
      <c r="BX7255" s="48"/>
      <c r="BY7255" s="97"/>
      <c r="BZ7255" s="48"/>
      <c r="CA7255" s="40"/>
      <c r="CB7255" s="94"/>
      <c r="CC7255" s="94"/>
      <c r="CD7255" s="94"/>
      <c r="CE7255" s="40"/>
      <c r="CF7255" s="73"/>
      <c r="CG7255" s="41"/>
      <c r="CH7255" s="41"/>
      <c r="CI7255" s="41"/>
      <c r="CJ7255" s="41"/>
      <c r="CK7255" s="41"/>
      <c r="CL7255" s="68"/>
      <c r="CM7255" s="41"/>
      <c r="CN7255" s="41"/>
      <c r="CO7255" s="39"/>
      <c r="CP7255" s="78"/>
    </row>
    <row r="7256" spans="1:94" s="38" customFormat="1" x14ac:dyDescent="0.25">
      <c r="A7256" s="38">
        <v>7253</v>
      </c>
      <c r="F7256" s="39"/>
      <c r="Q7256" s="39"/>
      <c r="R7256" s="40"/>
      <c r="S7256" s="40"/>
      <c r="T7256" s="39"/>
      <c r="AG7256" s="110"/>
      <c r="AH7256" s="94"/>
      <c r="AJ7256" s="97"/>
      <c r="AL7256" s="39"/>
      <c r="AP7256" s="39"/>
      <c r="AQ7256" s="77"/>
      <c r="AR7256" s="78"/>
      <c r="BB7256" s="79"/>
      <c r="BC7256" s="94"/>
      <c r="BE7256" s="97"/>
      <c r="BG7256" s="40"/>
      <c r="BK7256" s="40"/>
      <c r="BL7256" s="79"/>
      <c r="BM7256" s="94"/>
      <c r="BO7256" s="97"/>
      <c r="BQ7256" s="40"/>
      <c r="BR7256" s="94"/>
      <c r="BS7256" s="94"/>
      <c r="BT7256" s="94"/>
      <c r="BU7256" s="40"/>
      <c r="BV7256" s="82"/>
      <c r="BW7256" s="94"/>
      <c r="BX7256" s="48"/>
      <c r="BY7256" s="97"/>
      <c r="BZ7256" s="48"/>
      <c r="CA7256" s="40"/>
      <c r="CB7256" s="94"/>
      <c r="CC7256" s="94"/>
      <c r="CD7256" s="94"/>
      <c r="CE7256" s="40"/>
      <c r="CF7256" s="73"/>
      <c r="CG7256" s="41"/>
      <c r="CH7256" s="41"/>
      <c r="CI7256" s="41"/>
      <c r="CJ7256" s="41"/>
      <c r="CK7256" s="41"/>
      <c r="CL7256" s="68"/>
      <c r="CM7256" s="41"/>
      <c r="CN7256" s="41"/>
      <c r="CO7256" s="39"/>
      <c r="CP7256" s="78"/>
    </row>
    <row r="7257" spans="1:94" s="38" customFormat="1" x14ac:dyDescent="0.25">
      <c r="A7257" s="38">
        <v>7254</v>
      </c>
      <c r="F7257" s="39"/>
      <c r="Q7257" s="39"/>
      <c r="R7257" s="40"/>
      <c r="S7257" s="40"/>
      <c r="T7257" s="39"/>
      <c r="AG7257" s="110"/>
      <c r="AH7257" s="94"/>
      <c r="AJ7257" s="97"/>
      <c r="AL7257" s="39"/>
      <c r="AP7257" s="39"/>
      <c r="AQ7257" s="77"/>
      <c r="AR7257" s="78"/>
      <c r="BB7257" s="79"/>
      <c r="BC7257" s="94"/>
      <c r="BE7257" s="97"/>
      <c r="BG7257" s="40"/>
      <c r="BK7257" s="40"/>
      <c r="BL7257" s="79"/>
      <c r="BM7257" s="94"/>
      <c r="BO7257" s="97"/>
      <c r="BQ7257" s="40"/>
      <c r="BR7257" s="94"/>
      <c r="BS7257" s="94"/>
      <c r="BT7257" s="94"/>
      <c r="BU7257" s="40"/>
      <c r="BV7257" s="82"/>
      <c r="BW7257" s="94"/>
      <c r="BX7257" s="48"/>
      <c r="BY7257" s="97"/>
      <c r="BZ7257" s="48"/>
      <c r="CA7257" s="40"/>
      <c r="CB7257" s="94"/>
      <c r="CC7257" s="94"/>
      <c r="CD7257" s="94"/>
      <c r="CE7257" s="40"/>
      <c r="CF7257" s="73"/>
      <c r="CG7257" s="41"/>
      <c r="CH7257" s="41"/>
      <c r="CI7257" s="41"/>
      <c r="CJ7257" s="41"/>
      <c r="CK7257" s="41"/>
      <c r="CL7257" s="68"/>
      <c r="CM7257" s="41"/>
      <c r="CN7257" s="41"/>
      <c r="CO7257" s="39"/>
      <c r="CP7257" s="78"/>
    </row>
    <row r="7258" spans="1:94" s="38" customFormat="1" x14ac:dyDescent="0.25">
      <c r="A7258" s="38">
        <v>7255</v>
      </c>
      <c r="F7258" s="39"/>
      <c r="Q7258" s="39"/>
      <c r="R7258" s="40"/>
      <c r="S7258" s="40"/>
      <c r="T7258" s="39"/>
      <c r="AG7258" s="110"/>
      <c r="AH7258" s="94"/>
      <c r="AJ7258" s="97"/>
      <c r="AL7258" s="39"/>
      <c r="AP7258" s="39"/>
      <c r="AQ7258" s="77"/>
      <c r="AR7258" s="78"/>
      <c r="BB7258" s="79"/>
      <c r="BC7258" s="94"/>
      <c r="BE7258" s="97"/>
      <c r="BG7258" s="40"/>
      <c r="BK7258" s="40"/>
      <c r="BL7258" s="79"/>
      <c r="BM7258" s="94"/>
      <c r="BO7258" s="97"/>
      <c r="BQ7258" s="40"/>
      <c r="BR7258" s="94"/>
      <c r="BS7258" s="94"/>
      <c r="BT7258" s="94"/>
      <c r="BU7258" s="40"/>
      <c r="BV7258" s="82"/>
      <c r="BW7258" s="94"/>
      <c r="BX7258" s="48"/>
      <c r="BY7258" s="97"/>
      <c r="BZ7258" s="48"/>
      <c r="CA7258" s="40"/>
      <c r="CB7258" s="94"/>
      <c r="CC7258" s="94"/>
      <c r="CD7258" s="94"/>
      <c r="CE7258" s="40"/>
      <c r="CF7258" s="73"/>
      <c r="CG7258" s="41"/>
      <c r="CH7258" s="41"/>
      <c r="CI7258" s="41"/>
      <c r="CJ7258" s="41"/>
      <c r="CK7258" s="41"/>
      <c r="CL7258" s="68"/>
      <c r="CM7258" s="41"/>
      <c r="CN7258" s="41"/>
      <c r="CO7258" s="39"/>
      <c r="CP7258" s="78"/>
    </row>
    <row r="7259" spans="1:94" s="38" customFormat="1" x14ac:dyDescent="0.25">
      <c r="A7259" s="38">
        <v>7256</v>
      </c>
      <c r="F7259" s="39"/>
      <c r="Q7259" s="39"/>
      <c r="R7259" s="40"/>
      <c r="S7259" s="40"/>
      <c r="T7259" s="39"/>
      <c r="AG7259" s="110"/>
      <c r="AH7259" s="94"/>
      <c r="AJ7259" s="97"/>
      <c r="AL7259" s="39"/>
      <c r="AP7259" s="39"/>
      <c r="AQ7259" s="77"/>
      <c r="AR7259" s="78"/>
      <c r="BB7259" s="79"/>
      <c r="BC7259" s="94"/>
      <c r="BE7259" s="97"/>
      <c r="BG7259" s="40"/>
      <c r="BK7259" s="40"/>
      <c r="BL7259" s="79"/>
      <c r="BM7259" s="94"/>
      <c r="BO7259" s="97"/>
      <c r="BQ7259" s="40"/>
      <c r="BR7259" s="94"/>
      <c r="BS7259" s="94"/>
      <c r="BT7259" s="94"/>
      <c r="BU7259" s="40"/>
      <c r="BV7259" s="82"/>
      <c r="BW7259" s="94"/>
      <c r="BX7259" s="48"/>
      <c r="BY7259" s="97"/>
      <c r="BZ7259" s="48"/>
      <c r="CA7259" s="40"/>
      <c r="CB7259" s="94"/>
      <c r="CC7259" s="94"/>
      <c r="CD7259" s="94"/>
      <c r="CE7259" s="40"/>
      <c r="CF7259" s="73"/>
      <c r="CG7259" s="41"/>
      <c r="CH7259" s="41"/>
      <c r="CI7259" s="41"/>
      <c r="CJ7259" s="41"/>
      <c r="CK7259" s="41"/>
      <c r="CL7259" s="68"/>
      <c r="CM7259" s="41"/>
      <c r="CN7259" s="41"/>
      <c r="CO7259" s="39"/>
      <c r="CP7259" s="78"/>
    </row>
    <row r="7260" spans="1:94" s="38" customFormat="1" x14ac:dyDescent="0.25">
      <c r="A7260" s="38">
        <v>7257</v>
      </c>
      <c r="F7260" s="39"/>
      <c r="Q7260" s="39"/>
      <c r="R7260" s="40"/>
      <c r="S7260" s="40"/>
      <c r="T7260" s="39"/>
      <c r="AG7260" s="110"/>
      <c r="AH7260" s="94"/>
      <c r="AJ7260" s="97"/>
      <c r="AL7260" s="39"/>
      <c r="AP7260" s="39"/>
      <c r="AQ7260" s="77"/>
      <c r="AR7260" s="78"/>
      <c r="BB7260" s="79"/>
      <c r="BC7260" s="94"/>
      <c r="BE7260" s="97"/>
      <c r="BG7260" s="40"/>
      <c r="BK7260" s="40"/>
      <c r="BL7260" s="79"/>
      <c r="BM7260" s="94"/>
      <c r="BO7260" s="97"/>
      <c r="BQ7260" s="40"/>
      <c r="BR7260" s="94"/>
      <c r="BS7260" s="94"/>
      <c r="BT7260" s="94"/>
      <c r="BU7260" s="40"/>
      <c r="BV7260" s="82"/>
      <c r="BW7260" s="94"/>
      <c r="BX7260" s="48"/>
      <c r="BY7260" s="97"/>
      <c r="BZ7260" s="48"/>
      <c r="CA7260" s="40"/>
      <c r="CB7260" s="94"/>
      <c r="CC7260" s="94"/>
      <c r="CD7260" s="94"/>
      <c r="CE7260" s="40"/>
      <c r="CF7260" s="73"/>
      <c r="CG7260" s="41"/>
      <c r="CH7260" s="41"/>
      <c r="CI7260" s="41"/>
      <c r="CJ7260" s="41"/>
      <c r="CK7260" s="41"/>
      <c r="CL7260" s="68"/>
      <c r="CM7260" s="41"/>
      <c r="CN7260" s="41"/>
      <c r="CO7260" s="39"/>
      <c r="CP7260" s="78"/>
    </row>
    <row r="7261" spans="1:94" s="38" customFormat="1" x14ac:dyDescent="0.25">
      <c r="A7261" s="38">
        <v>7258</v>
      </c>
      <c r="F7261" s="39"/>
      <c r="Q7261" s="39"/>
      <c r="R7261" s="40"/>
      <c r="S7261" s="40"/>
      <c r="T7261" s="39"/>
      <c r="AG7261" s="110"/>
      <c r="AH7261" s="94"/>
      <c r="AJ7261" s="97"/>
      <c r="AL7261" s="39"/>
      <c r="AP7261" s="39"/>
      <c r="AQ7261" s="77"/>
      <c r="AR7261" s="78"/>
      <c r="BB7261" s="79"/>
      <c r="BC7261" s="94"/>
      <c r="BE7261" s="97"/>
      <c r="BG7261" s="40"/>
      <c r="BK7261" s="40"/>
      <c r="BL7261" s="79"/>
      <c r="BM7261" s="94"/>
      <c r="BO7261" s="97"/>
      <c r="BQ7261" s="40"/>
      <c r="BR7261" s="94"/>
      <c r="BS7261" s="94"/>
      <c r="BT7261" s="94"/>
      <c r="BU7261" s="40"/>
      <c r="BV7261" s="82"/>
      <c r="BW7261" s="94"/>
      <c r="BX7261" s="48"/>
      <c r="BY7261" s="97"/>
      <c r="BZ7261" s="48"/>
      <c r="CA7261" s="40"/>
      <c r="CB7261" s="94"/>
      <c r="CC7261" s="94"/>
      <c r="CD7261" s="94"/>
      <c r="CE7261" s="40"/>
      <c r="CF7261" s="73"/>
      <c r="CG7261" s="41"/>
      <c r="CH7261" s="41"/>
      <c r="CI7261" s="41"/>
      <c r="CJ7261" s="41"/>
      <c r="CK7261" s="41"/>
      <c r="CL7261" s="68"/>
      <c r="CM7261" s="41"/>
      <c r="CN7261" s="41"/>
      <c r="CO7261" s="39"/>
      <c r="CP7261" s="78"/>
    </row>
    <row r="7262" spans="1:94" s="38" customFormat="1" x14ac:dyDescent="0.25">
      <c r="A7262" s="38">
        <v>7259</v>
      </c>
      <c r="F7262" s="39"/>
      <c r="Q7262" s="39"/>
      <c r="R7262" s="40"/>
      <c r="S7262" s="40"/>
      <c r="T7262" s="39"/>
      <c r="AG7262" s="110"/>
      <c r="AH7262" s="94"/>
      <c r="AJ7262" s="97"/>
      <c r="AL7262" s="39"/>
      <c r="AP7262" s="39"/>
      <c r="AQ7262" s="77"/>
      <c r="AR7262" s="78"/>
      <c r="BB7262" s="79"/>
      <c r="BC7262" s="94"/>
      <c r="BE7262" s="97"/>
      <c r="BG7262" s="40"/>
      <c r="BK7262" s="40"/>
      <c r="BL7262" s="79"/>
      <c r="BM7262" s="94"/>
      <c r="BO7262" s="97"/>
      <c r="BQ7262" s="40"/>
      <c r="BR7262" s="94"/>
      <c r="BS7262" s="94"/>
      <c r="BT7262" s="94"/>
      <c r="BU7262" s="40"/>
      <c r="BV7262" s="82"/>
      <c r="BW7262" s="94"/>
      <c r="BX7262" s="48"/>
      <c r="BY7262" s="97"/>
      <c r="BZ7262" s="48"/>
      <c r="CA7262" s="40"/>
      <c r="CB7262" s="94"/>
      <c r="CC7262" s="94"/>
      <c r="CD7262" s="94"/>
      <c r="CE7262" s="40"/>
      <c r="CF7262" s="73"/>
      <c r="CG7262" s="41"/>
      <c r="CH7262" s="41"/>
      <c r="CI7262" s="41"/>
      <c r="CJ7262" s="41"/>
      <c r="CK7262" s="41"/>
      <c r="CL7262" s="68"/>
      <c r="CM7262" s="41"/>
      <c r="CN7262" s="41"/>
      <c r="CO7262" s="39"/>
      <c r="CP7262" s="78"/>
    </row>
    <row r="7263" spans="1:94" s="38" customFormat="1" x14ac:dyDescent="0.25">
      <c r="A7263" s="38">
        <v>7260</v>
      </c>
      <c r="F7263" s="39"/>
      <c r="Q7263" s="39"/>
      <c r="R7263" s="40"/>
      <c r="S7263" s="40"/>
      <c r="T7263" s="39"/>
      <c r="AG7263" s="110"/>
      <c r="AH7263" s="94"/>
      <c r="AJ7263" s="97"/>
      <c r="AL7263" s="39"/>
      <c r="AP7263" s="39"/>
      <c r="AQ7263" s="77"/>
      <c r="AR7263" s="78"/>
      <c r="BB7263" s="79"/>
      <c r="BC7263" s="94"/>
      <c r="BE7263" s="97"/>
      <c r="BG7263" s="40"/>
      <c r="BK7263" s="40"/>
      <c r="BL7263" s="79"/>
      <c r="BM7263" s="94"/>
      <c r="BO7263" s="97"/>
      <c r="BQ7263" s="40"/>
      <c r="BR7263" s="94"/>
      <c r="BS7263" s="94"/>
      <c r="BT7263" s="94"/>
      <c r="BU7263" s="40"/>
      <c r="BV7263" s="82"/>
      <c r="BW7263" s="94"/>
      <c r="BX7263" s="48"/>
      <c r="BY7263" s="97"/>
      <c r="BZ7263" s="48"/>
      <c r="CA7263" s="40"/>
      <c r="CB7263" s="94"/>
      <c r="CC7263" s="94"/>
      <c r="CD7263" s="94"/>
      <c r="CE7263" s="40"/>
      <c r="CF7263" s="73"/>
      <c r="CG7263" s="41"/>
      <c r="CH7263" s="41"/>
      <c r="CI7263" s="41"/>
      <c r="CJ7263" s="41"/>
      <c r="CK7263" s="41"/>
      <c r="CL7263" s="68"/>
      <c r="CM7263" s="41"/>
      <c r="CN7263" s="41"/>
      <c r="CO7263" s="39"/>
      <c r="CP7263" s="78"/>
    </row>
    <row r="7264" spans="1:94" s="38" customFormat="1" x14ac:dyDescent="0.25">
      <c r="A7264" s="38">
        <v>7261</v>
      </c>
      <c r="F7264" s="39"/>
      <c r="Q7264" s="39"/>
      <c r="R7264" s="40"/>
      <c r="S7264" s="40"/>
      <c r="T7264" s="39"/>
      <c r="AG7264" s="110"/>
      <c r="AH7264" s="94"/>
      <c r="AJ7264" s="97"/>
      <c r="AL7264" s="39"/>
      <c r="AP7264" s="39"/>
      <c r="AQ7264" s="77"/>
      <c r="AR7264" s="78"/>
      <c r="BB7264" s="79"/>
      <c r="BC7264" s="94"/>
      <c r="BE7264" s="97"/>
      <c r="BG7264" s="40"/>
      <c r="BK7264" s="40"/>
      <c r="BL7264" s="79"/>
      <c r="BM7264" s="94"/>
      <c r="BO7264" s="97"/>
      <c r="BQ7264" s="40"/>
      <c r="BR7264" s="94"/>
      <c r="BS7264" s="94"/>
      <c r="BT7264" s="94"/>
      <c r="BU7264" s="40"/>
      <c r="BV7264" s="82"/>
      <c r="BW7264" s="94"/>
      <c r="BX7264" s="48"/>
      <c r="BY7264" s="97"/>
      <c r="BZ7264" s="48"/>
      <c r="CA7264" s="40"/>
      <c r="CB7264" s="94"/>
      <c r="CC7264" s="94"/>
      <c r="CD7264" s="94"/>
      <c r="CE7264" s="40"/>
      <c r="CF7264" s="73"/>
      <c r="CG7264" s="41"/>
      <c r="CH7264" s="41"/>
      <c r="CI7264" s="41"/>
      <c r="CJ7264" s="41"/>
      <c r="CK7264" s="41"/>
      <c r="CL7264" s="68"/>
      <c r="CM7264" s="41"/>
      <c r="CN7264" s="41"/>
      <c r="CO7264" s="39"/>
      <c r="CP7264" s="78"/>
    </row>
    <row r="7265" spans="1:94" s="38" customFormat="1" x14ac:dyDescent="0.25">
      <c r="A7265" s="38">
        <v>7262</v>
      </c>
      <c r="F7265" s="39"/>
      <c r="Q7265" s="39"/>
      <c r="R7265" s="40"/>
      <c r="S7265" s="40"/>
      <c r="T7265" s="39"/>
      <c r="AG7265" s="110"/>
      <c r="AH7265" s="94"/>
      <c r="AJ7265" s="97"/>
      <c r="AL7265" s="39"/>
      <c r="AP7265" s="39"/>
      <c r="AQ7265" s="77"/>
      <c r="AR7265" s="78"/>
      <c r="BB7265" s="79"/>
      <c r="BC7265" s="94"/>
      <c r="BE7265" s="97"/>
      <c r="BG7265" s="40"/>
      <c r="BK7265" s="40"/>
      <c r="BL7265" s="79"/>
      <c r="BM7265" s="94"/>
      <c r="BO7265" s="97"/>
      <c r="BQ7265" s="40"/>
      <c r="BR7265" s="94"/>
      <c r="BS7265" s="94"/>
      <c r="BT7265" s="94"/>
      <c r="BU7265" s="40"/>
      <c r="BV7265" s="82"/>
      <c r="BW7265" s="94"/>
      <c r="BX7265" s="48"/>
      <c r="BY7265" s="97"/>
      <c r="BZ7265" s="48"/>
      <c r="CA7265" s="40"/>
      <c r="CB7265" s="94"/>
      <c r="CC7265" s="94"/>
      <c r="CD7265" s="94"/>
      <c r="CE7265" s="40"/>
      <c r="CF7265" s="73"/>
      <c r="CG7265" s="41"/>
      <c r="CH7265" s="41"/>
      <c r="CI7265" s="41"/>
      <c r="CJ7265" s="41"/>
      <c r="CK7265" s="41"/>
      <c r="CL7265" s="68"/>
      <c r="CM7265" s="41"/>
      <c r="CN7265" s="41"/>
      <c r="CO7265" s="39"/>
      <c r="CP7265" s="78"/>
    </row>
    <row r="7266" spans="1:94" s="38" customFormat="1" x14ac:dyDescent="0.25">
      <c r="A7266" s="38">
        <v>7263</v>
      </c>
      <c r="F7266" s="39"/>
      <c r="Q7266" s="39"/>
      <c r="R7266" s="40"/>
      <c r="S7266" s="40"/>
      <c r="T7266" s="39"/>
      <c r="AG7266" s="110"/>
      <c r="AH7266" s="94"/>
      <c r="AJ7266" s="97"/>
      <c r="AL7266" s="39"/>
      <c r="AP7266" s="39"/>
      <c r="AQ7266" s="77"/>
      <c r="AR7266" s="78"/>
      <c r="BB7266" s="79"/>
      <c r="BC7266" s="94"/>
      <c r="BE7266" s="97"/>
      <c r="BG7266" s="40"/>
      <c r="BK7266" s="40"/>
      <c r="BL7266" s="79"/>
      <c r="BM7266" s="94"/>
      <c r="BO7266" s="97"/>
      <c r="BQ7266" s="40"/>
      <c r="BR7266" s="94"/>
      <c r="BS7266" s="94"/>
      <c r="BT7266" s="94"/>
      <c r="BU7266" s="40"/>
      <c r="BV7266" s="82"/>
      <c r="BW7266" s="94"/>
      <c r="BX7266" s="48"/>
      <c r="BY7266" s="97"/>
      <c r="BZ7266" s="48"/>
      <c r="CA7266" s="40"/>
      <c r="CB7266" s="94"/>
      <c r="CC7266" s="94"/>
      <c r="CD7266" s="94"/>
      <c r="CE7266" s="40"/>
      <c r="CF7266" s="73"/>
      <c r="CG7266" s="41"/>
      <c r="CH7266" s="41"/>
      <c r="CI7266" s="41"/>
      <c r="CJ7266" s="41"/>
      <c r="CK7266" s="41"/>
      <c r="CL7266" s="68"/>
      <c r="CM7266" s="41"/>
      <c r="CN7266" s="41"/>
      <c r="CO7266" s="39"/>
      <c r="CP7266" s="78"/>
    </row>
    <row r="7267" spans="1:94" s="38" customFormat="1" x14ac:dyDescent="0.25">
      <c r="A7267" s="38">
        <v>7264</v>
      </c>
      <c r="F7267" s="39"/>
      <c r="Q7267" s="39"/>
      <c r="R7267" s="40"/>
      <c r="S7267" s="40"/>
      <c r="T7267" s="39"/>
      <c r="AG7267" s="110"/>
      <c r="AH7267" s="94"/>
      <c r="AJ7267" s="97"/>
      <c r="AL7267" s="39"/>
      <c r="AP7267" s="39"/>
      <c r="AQ7267" s="77"/>
      <c r="AR7267" s="78"/>
      <c r="BB7267" s="79"/>
      <c r="BC7267" s="94"/>
      <c r="BE7267" s="97"/>
      <c r="BG7267" s="40"/>
      <c r="BK7267" s="40"/>
      <c r="BL7267" s="79"/>
      <c r="BM7267" s="94"/>
      <c r="BO7267" s="97"/>
      <c r="BQ7267" s="40"/>
      <c r="BR7267" s="94"/>
      <c r="BS7267" s="94"/>
      <c r="BT7267" s="94"/>
      <c r="BU7267" s="40"/>
      <c r="BV7267" s="82"/>
      <c r="BW7267" s="94"/>
      <c r="BX7267" s="48"/>
      <c r="BY7267" s="97"/>
      <c r="BZ7267" s="48"/>
      <c r="CA7267" s="40"/>
      <c r="CB7267" s="94"/>
      <c r="CC7267" s="94"/>
      <c r="CD7267" s="94"/>
      <c r="CE7267" s="40"/>
      <c r="CF7267" s="73"/>
      <c r="CG7267" s="41"/>
      <c r="CH7267" s="41"/>
      <c r="CI7267" s="41"/>
      <c r="CJ7267" s="41"/>
      <c r="CK7267" s="41"/>
      <c r="CL7267" s="68"/>
      <c r="CM7267" s="41"/>
      <c r="CN7267" s="41"/>
      <c r="CO7267" s="39"/>
      <c r="CP7267" s="78"/>
    </row>
    <row r="7268" spans="1:94" s="38" customFormat="1" x14ac:dyDescent="0.25">
      <c r="A7268" s="38">
        <v>7265</v>
      </c>
      <c r="F7268" s="39"/>
      <c r="Q7268" s="39"/>
      <c r="R7268" s="40"/>
      <c r="S7268" s="40"/>
      <c r="T7268" s="39"/>
      <c r="AG7268" s="110"/>
      <c r="AH7268" s="94"/>
      <c r="AJ7268" s="97"/>
      <c r="AL7268" s="39"/>
      <c r="AP7268" s="39"/>
      <c r="AQ7268" s="77"/>
      <c r="AR7268" s="78"/>
      <c r="BB7268" s="79"/>
      <c r="BC7268" s="94"/>
      <c r="BE7268" s="97"/>
      <c r="BG7268" s="40"/>
      <c r="BK7268" s="40"/>
      <c r="BL7268" s="79"/>
      <c r="BM7268" s="94"/>
      <c r="BO7268" s="97"/>
      <c r="BQ7268" s="40"/>
      <c r="BR7268" s="94"/>
      <c r="BS7268" s="94"/>
      <c r="BT7268" s="94"/>
      <c r="BU7268" s="40"/>
      <c r="BV7268" s="82"/>
      <c r="BW7268" s="94"/>
      <c r="BX7268" s="48"/>
      <c r="BY7268" s="97"/>
      <c r="BZ7268" s="48"/>
      <c r="CA7268" s="40"/>
      <c r="CB7268" s="94"/>
      <c r="CC7268" s="94"/>
      <c r="CD7268" s="94"/>
      <c r="CE7268" s="40"/>
      <c r="CF7268" s="73"/>
      <c r="CG7268" s="41"/>
      <c r="CH7268" s="41"/>
      <c r="CI7268" s="41"/>
      <c r="CJ7268" s="41"/>
      <c r="CK7268" s="41"/>
      <c r="CL7268" s="68"/>
      <c r="CM7268" s="41"/>
      <c r="CN7268" s="41"/>
      <c r="CO7268" s="39"/>
      <c r="CP7268" s="78"/>
    </row>
    <row r="7269" spans="1:94" s="38" customFormat="1" x14ac:dyDescent="0.25">
      <c r="A7269" s="38">
        <v>7266</v>
      </c>
      <c r="F7269" s="39"/>
      <c r="Q7269" s="39"/>
      <c r="R7269" s="40"/>
      <c r="S7269" s="40"/>
      <c r="T7269" s="39"/>
      <c r="AG7269" s="110"/>
      <c r="AH7269" s="94"/>
      <c r="AJ7269" s="97"/>
      <c r="AL7269" s="39"/>
      <c r="AP7269" s="39"/>
      <c r="AQ7269" s="77"/>
      <c r="AR7269" s="78"/>
      <c r="BB7269" s="79"/>
      <c r="BC7269" s="94"/>
      <c r="BE7269" s="97"/>
      <c r="BG7269" s="40"/>
      <c r="BK7269" s="40"/>
      <c r="BL7269" s="79"/>
      <c r="BM7269" s="94"/>
      <c r="BO7269" s="97"/>
      <c r="BQ7269" s="40"/>
      <c r="BR7269" s="94"/>
      <c r="BS7269" s="94"/>
      <c r="BT7269" s="94"/>
      <c r="BU7269" s="40"/>
      <c r="BV7269" s="82"/>
      <c r="BW7269" s="94"/>
      <c r="BX7269" s="48"/>
      <c r="BY7269" s="97"/>
      <c r="BZ7269" s="48"/>
      <c r="CA7269" s="40"/>
      <c r="CB7269" s="94"/>
      <c r="CC7269" s="94"/>
      <c r="CD7269" s="94"/>
      <c r="CE7269" s="40"/>
      <c r="CF7269" s="73"/>
      <c r="CG7269" s="41"/>
      <c r="CH7269" s="41"/>
      <c r="CI7269" s="41"/>
      <c r="CJ7269" s="41"/>
      <c r="CK7269" s="41"/>
      <c r="CL7269" s="68"/>
      <c r="CM7269" s="41"/>
      <c r="CN7269" s="41"/>
      <c r="CO7269" s="39"/>
      <c r="CP7269" s="78"/>
    </row>
    <row r="7270" spans="1:94" s="38" customFormat="1" x14ac:dyDescent="0.25">
      <c r="A7270" s="38">
        <v>7267</v>
      </c>
      <c r="F7270" s="39"/>
      <c r="Q7270" s="39"/>
      <c r="R7270" s="40"/>
      <c r="S7270" s="40"/>
      <c r="T7270" s="39"/>
      <c r="AG7270" s="110"/>
      <c r="AH7270" s="94"/>
      <c r="AJ7270" s="97"/>
      <c r="AL7270" s="39"/>
      <c r="AP7270" s="39"/>
      <c r="AQ7270" s="77"/>
      <c r="AR7270" s="78"/>
      <c r="BB7270" s="79"/>
      <c r="BC7270" s="94"/>
      <c r="BE7270" s="97"/>
      <c r="BG7270" s="40"/>
      <c r="BK7270" s="40"/>
      <c r="BL7270" s="79"/>
      <c r="BM7270" s="94"/>
      <c r="BO7270" s="97"/>
      <c r="BQ7270" s="40"/>
      <c r="BR7270" s="94"/>
      <c r="BS7270" s="94"/>
      <c r="BT7270" s="94"/>
      <c r="BU7270" s="40"/>
      <c r="BV7270" s="82"/>
      <c r="BW7270" s="94"/>
      <c r="BX7270" s="48"/>
      <c r="BY7270" s="97"/>
      <c r="BZ7270" s="48"/>
      <c r="CA7270" s="40"/>
      <c r="CB7270" s="94"/>
      <c r="CC7270" s="94"/>
      <c r="CD7270" s="94"/>
      <c r="CE7270" s="40"/>
      <c r="CF7270" s="73"/>
      <c r="CG7270" s="41"/>
      <c r="CH7270" s="41"/>
      <c r="CI7270" s="41"/>
      <c r="CJ7270" s="41"/>
      <c r="CK7270" s="41"/>
      <c r="CL7270" s="68"/>
      <c r="CM7270" s="41"/>
      <c r="CN7270" s="41"/>
      <c r="CO7270" s="39"/>
      <c r="CP7270" s="78"/>
    </row>
    <row r="7271" spans="1:94" s="38" customFormat="1" x14ac:dyDescent="0.25">
      <c r="A7271" s="38">
        <v>7268</v>
      </c>
      <c r="F7271" s="39"/>
      <c r="Q7271" s="39"/>
      <c r="R7271" s="40"/>
      <c r="S7271" s="40"/>
      <c r="T7271" s="39"/>
      <c r="AG7271" s="110"/>
      <c r="AH7271" s="94"/>
      <c r="AJ7271" s="97"/>
      <c r="AL7271" s="39"/>
      <c r="AP7271" s="39"/>
      <c r="AQ7271" s="77"/>
      <c r="AR7271" s="78"/>
      <c r="BB7271" s="79"/>
      <c r="BC7271" s="94"/>
      <c r="BE7271" s="97"/>
      <c r="BG7271" s="40"/>
      <c r="BK7271" s="40"/>
      <c r="BL7271" s="79"/>
      <c r="BM7271" s="94"/>
      <c r="BO7271" s="97"/>
      <c r="BQ7271" s="40"/>
      <c r="BR7271" s="94"/>
      <c r="BS7271" s="94"/>
      <c r="BT7271" s="94"/>
      <c r="BU7271" s="40"/>
      <c r="BV7271" s="82"/>
      <c r="BW7271" s="94"/>
      <c r="BX7271" s="48"/>
      <c r="BY7271" s="97"/>
      <c r="BZ7271" s="48"/>
      <c r="CA7271" s="40"/>
      <c r="CB7271" s="94"/>
      <c r="CC7271" s="94"/>
      <c r="CD7271" s="94"/>
      <c r="CE7271" s="40"/>
      <c r="CF7271" s="73"/>
      <c r="CG7271" s="41"/>
      <c r="CH7271" s="41"/>
      <c r="CI7271" s="41"/>
      <c r="CJ7271" s="41"/>
      <c r="CK7271" s="41"/>
      <c r="CL7271" s="68"/>
      <c r="CM7271" s="41"/>
      <c r="CN7271" s="41"/>
      <c r="CO7271" s="39"/>
      <c r="CP7271" s="78"/>
    </row>
    <row r="7272" spans="1:94" s="38" customFormat="1" x14ac:dyDescent="0.25">
      <c r="A7272" s="38">
        <v>7269</v>
      </c>
      <c r="F7272" s="39"/>
      <c r="Q7272" s="39"/>
      <c r="R7272" s="40"/>
      <c r="S7272" s="40"/>
      <c r="T7272" s="39"/>
      <c r="AG7272" s="110"/>
      <c r="AH7272" s="94"/>
      <c r="AJ7272" s="97"/>
      <c r="AL7272" s="39"/>
      <c r="AP7272" s="39"/>
      <c r="AQ7272" s="77"/>
      <c r="AR7272" s="78"/>
      <c r="BB7272" s="79"/>
      <c r="BC7272" s="94"/>
      <c r="BE7272" s="97"/>
      <c r="BG7272" s="40"/>
      <c r="BK7272" s="40"/>
      <c r="BL7272" s="79"/>
      <c r="BM7272" s="94"/>
      <c r="BO7272" s="97"/>
      <c r="BQ7272" s="40"/>
      <c r="BR7272" s="94"/>
      <c r="BS7272" s="94"/>
      <c r="BT7272" s="94"/>
      <c r="BU7272" s="40"/>
      <c r="BV7272" s="82"/>
      <c r="BW7272" s="94"/>
      <c r="BX7272" s="48"/>
      <c r="BY7272" s="97"/>
      <c r="BZ7272" s="48"/>
      <c r="CA7272" s="40"/>
      <c r="CB7272" s="94"/>
      <c r="CC7272" s="94"/>
      <c r="CD7272" s="94"/>
      <c r="CE7272" s="40"/>
      <c r="CF7272" s="73"/>
      <c r="CG7272" s="41"/>
      <c r="CH7272" s="41"/>
      <c r="CI7272" s="41"/>
      <c r="CJ7272" s="41"/>
      <c r="CK7272" s="41"/>
      <c r="CL7272" s="68"/>
      <c r="CM7272" s="41"/>
      <c r="CN7272" s="41"/>
      <c r="CO7272" s="39"/>
      <c r="CP7272" s="78"/>
    </row>
    <row r="7273" spans="1:94" s="38" customFormat="1" x14ac:dyDescent="0.25">
      <c r="A7273" s="38">
        <v>7270</v>
      </c>
      <c r="F7273" s="39"/>
      <c r="Q7273" s="39"/>
      <c r="R7273" s="40"/>
      <c r="S7273" s="40"/>
      <c r="T7273" s="39"/>
      <c r="AG7273" s="110"/>
      <c r="AH7273" s="94"/>
      <c r="AJ7273" s="97"/>
      <c r="AL7273" s="39"/>
      <c r="AP7273" s="39"/>
      <c r="AQ7273" s="77"/>
      <c r="AR7273" s="78"/>
      <c r="BB7273" s="79"/>
      <c r="BC7273" s="94"/>
      <c r="BE7273" s="97"/>
      <c r="BG7273" s="40"/>
      <c r="BK7273" s="40"/>
      <c r="BL7273" s="79"/>
      <c r="BM7273" s="94"/>
      <c r="BO7273" s="97"/>
      <c r="BQ7273" s="40"/>
      <c r="BR7273" s="94"/>
      <c r="BS7273" s="94"/>
      <c r="BT7273" s="94"/>
      <c r="BU7273" s="40"/>
      <c r="BV7273" s="82"/>
      <c r="BW7273" s="94"/>
      <c r="BX7273" s="48"/>
      <c r="BY7273" s="97"/>
      <c r="BZ7273" s="48"/>
      <c r="CA7273" s="40"/>
      <c r="CB7273" s="94"/>
      <c r="CC7273" s="94"/>
      <c r="CD7273" s="94"/>
      <c r="CE7273" s="40"/>
      <c r="CF7273" s="73"/>
      <c r="CG7273" s="41"/>
      <c r="CH7273" s="41"/>
      <c r="CI7273" s="41"/>
      <c r="CJ7273" s="41"/>
      <c r="CK7273" s="41"/>
      <c r="CL7273" s="68"/>
      <c r="CM7273" s="41"/>
      <c r="CN7273" s="41"/>
      <c r="CO7273" s="39"/>
      <c r="CP7273" s="78"/>
    </row>
    <row r="7274" spans="1:94" s="38" customFormat="1" x14ac:dyDescent="0.25">
      <c r="A7274" s="38">
        <v>7271</v>
      </c>
      <c r="F7274" s="39"/>
      <c r="Q7274" s="39"/>
      <c r="R7274" s="40"/>
      <c r="S7274" s="40"/>
      <c r="T7274" s="39"/>
      <c r="AG7274" s="110"/>
      <c r="AH7274" s="94"/>
      <c r="AJ7274" s="97"/>
      <c r="AL7274" s="39"/>
      <c r="AP7274" s="39"/>
      <c r="AQ7274" s="77"/>
      <c r="AR7274" s="78"/>
      <c r="BB7274" s="79"/>
      <c r="BC7274" s="94"/>
      <c r="BE7274" s="97"/>
      <c r="BG7274" s="40"/>
      <c r="BK7274" s="40"/>
      <c r="BL7274" s="79"/>
      <c r="BM7274" s="94"/>
      <c r="BO7274" s="97"/>
      <c r="BQ7274" s="40"/>
      <c r="BR7274" s="94"/>
      <c r="BS7274" s="94"/>
      <c r="BT7274" s="94"/>
      <c r="BU7274" s="40"/>
      <c r="BV7274" s="82"/>
      <c r="BW7274" s="94"/>
      <c r="BX7274" s="48"/>
      <c r="BY7274" s="97"/>
      <c r="BZ7274" s="48"/>
      <c r="CA7274" s="40"/>
      <c r="CB7274" s="94"/>
      <c r="CC7274" s="94"/>
      <c r="CD7274" s="94"/>
      <c r="CE7274" s="40"/>
      <c r="CF7274" s="73"/>
      <c r="CG7274" s="41"/>
      <c r="CH7274" s="41"/>
      <c r="CI7274" s="41"/>
      <c r="CJ7274" s="41"/>
      <c r="CK7274" s="41"/>
      <c r="CL7274" s="68"/>
      <c r="CM7274" s="41"/>
      <c r="CN7274" s="41"/>
      <c r="CO7274" s="39"/>
      <c r="CP7274" s="78"/>
    </row>
    <row r="7275" spans="1:94" s="38" customFormat="1" x14ac:dyDescent="0.25">
      <c r="A7275" s="38">
        <v>7272</v>
      </c>
      <c r="F7275" s="39"/>
      <c r="Q7275" s="39"/>
      <c r="R7275" s="40"/>
      <c r="S7275" s="40"/>
      <c r="T7275" s="39"/>
      <c r="AG7275" s="110"/>
      <c r="AH7275" s="94"/>
      <c r="AJ7275" s="97"/>
      <c r="AL7275" s="39"/>
      <c r="AP7275" s="39"/>
      <c r="AQ7275" s="77"/>
      <c r="AR7275" s="78"/>
      <c r="BB7275" s="79"/>
      <c r="BC7275" s="94"/>
      <c r="BE7275" s="97"/>
      <c r="BG7275" s="40"/>
      <c r="BK7275" s="40"/>
      <c r="BL7275" s="79"/>
      <c r="BM7275" s="94"/>
      <c r="BO7275" s="97"/>
      <c r="BQ7275" s="40"/>
      <c r="BR7275" s="94"/>
      <c r="BS7275" s="94"/>
      <c r="BT7275" s="94"/>
      <c r="BU7275" s="40"/>
      <c r="BV7275" s="82"/>
      <c r="BW7275" s="94"/>
      <c r="BX7275" s="48"/>
      <c r="BY7275" s="97"/>
      <c r="BZ7275" s="48"/>
      <c r="CA7275" s="40"/>
      <c r="CB7275" s="94"/>
      <c r="CC7275" s="94"/>
      <c r="CD7275" s="94"/>
      <c r="CE7275" s="40"/>
      <c r="CF7275" s="73"/>
      <c r="CG7275" s="41"/>
      <c r="CH7275" s="41"/>
      <c r="CI7275" s="41"/>
      <c r="CJ7275" s="41"/>
      <c r="CK7275" s="41"/>
      <c r="CL7275" s="68"/>
      <c r="CM7275" s="41"/>
      <c r="CN7275" s="41"/>
      <c r="CO7275" s="39"/>
      <c r="CP7275" s="78"/>
    </row>
    <row r="7276" spans="1:94" s="38" customFormat="1" x14ac:dyDescent="0.25">
      <c r="A7276" s="38">
        <v>7273</v>
      </c>
      <c r="F7276" s="39"/>
      <c r="Q7276" s="39"/>
      <c r="R7276" s="40"/>
      <c r="S7276" s="40"/>
      <c r="T7276" s="39"/>
      <c r="AG7276" s="110"/>
      <c r="AH7276" s="94"/>
      <c r="AJ7276" s="97"/>
      <c r="AL7276" s="39"/>
      <c r="AP7276" s="39"/>
      <c r="AQ7276" s="77"/>
      <c r="AR7276" s="78"/>
      <c r="BB7276" s="79"/>
      <c r="BC7276" s="94"/>
      <c r="BE7276" s="97"/>
      <c r="BG7276" s="40"/>
      <c r="BK7276" s="40"/>
      <c r="BL7276" s="79"/>
      <c r="BM7276" s="94"/>
      <c r="BO7276" s="97"/>
      <c r="BQ7276" s="40"/>
      <c r="BR7276" s="94"/>
      <c r="BS7276" s="94"/>
      <c r="BT7276" s="94"/>
      <c r="BU7276" s="40"/>
      <c r="BV7276" s="82"/>
      <c r="BW7276" s="94"/>
      <c r="BX7276" s="48"/>
      <c r="BY7276" s="97"/>
      <c r="BZ7276" s="48"/>
      <c r="CA7276" s="40"/>
      <c r="CB7276" s="94"/>
      <c r="CC7276" s="94"/>
      <c r="CD7276" s="94"/>
      <c r="CE7276" s="40"/>
      <c r="CF7276" s="73"/>
      <c r="CG7276" s="41"/>
      <c r="CH7276" s="41"/>
      <c r="CI7276" s="41"/>
      <c r="CJ7276" s="41"/>
      <c r="CK7276" s="41"/>
      <c r="CL7276" s="68"/>
      <c r="CM7276" s="41"/>
      <c r="CN7276" s="41"/>
      <c r="CO7276" s="39"/>
      <c r="CP7276" s="78"/>
    </row>
    <row r="7277" spans="1:94" s="38" customFormat="1" x14ac:dyDescent="0.25">
      <c r="A7277" s="38">
        <v>7274</v>
      </c>
      <c r="F7277" s="39"/>
      <c r="Q7277" s="39"/>
      <c r="R7277" s="40"/>
      <c r="S7277" s="40"/>
      <c r="T7277" s="39"/>
      <c r="AG7277" s="110"/>
      <c r="AH7277" s="94"/>
      <c r="AJ7277" s="97"/>
      <c r="AL7277" s="39"/>
      <c r="AP7277" s="39"/>
      <c r="AQ7277" s="77"/>
      <c r="AR7277" s="78"/>
      <c r="BB7277" s="79"/>
      <c r="BC7277" s="94"/>
      <c r="BE7277" s="97"/>
      <c r="BG7277" s="40"/>
      <c r="BK7277" s="40"/>
      <c r="BL7277" s="79"/>
      <c r="BM7277" s="94"/>
      <c r="BO7277" s="97"/>
      <c r="BQ7277" s="40"/>
      <c r="BR7277" s="94"/>
      <c r="BS7277" s="94"/>
      <c r="BT7277" s="94"/>
      <c r="BU7277" s="40"/>
      <c r="BV7277" s="82"/>
      <c r="BW7277" s="94"/>
      <c r="BX7277" s="48"/>
      <c r="BY7277" s="97"/>
      <c r="BZ7277" s="48"/>
      <c r="CA7277" s="40"/>
      <c r="CB7277" s="94"/>
      <c r="CC7277" s="94"/>
      <c r="CD7277" s="94"/>
      <c r="CE7277" s="40"/>
      <c r="CF7277" s="73"/>
      <c r="CG7277" s="41"/>
      <c r="CH7277" s="41"/>
      <c r="CI7277" s="41"/>
      <c r="CJ7277" s="41"/>
      <c r="CK7277" s="41"/>
      <c r="CL7277" s="68"/>
      <c r="CM7277" s="41"/>
      <c r="CN7277" s="41"/>
      <c r="CO7277" s="39"/>
      <c r="CP7277" s="78"/>
    </row>
    <row r="7278" spans="1:94" s="38" customFormat="1" x14ac:dyDescent="0.25">
      <c r="A7278" s="38">
        <v>7275</v>
      </c>
      <c r="F7278" s="39"/>
      <c r="Q7278" s="39"/>
      <c r="R7278" s="40"/>
      <c r="S7278" s="40"/>
      <c r="T7278" s="39"/>
      <c r="AG7278" s="110"/>
      <c r="AH7278" s="94"/>
      <c r="AJ7278" s="97"/>
      <c r="AL7278" s="39"/>
      <c r="AP7278" s="39"/>
      <c r="AQ7278" s="77"/>
      <c r="AR7278" s="78"/>
      <c r="BB7278" s="79"/>
      <c r="BC7278" s="94"/>
      <c r="BE7278" s="97"/>
      <c r="BG7278" s="40"/>
      <c r="BK7278" s="40"/>
      <c r="BL7278" s="79"/>
      <c r="BM7278" s="94"/>
      <c r="BO7278" s="97"/>
      <c r="BQ7278" s="40"/>
      <c r="BR7278" s="94"/>
      <c r="BS7278" s="94"/>
      <c r="BT7278" s="94"/>
      <c r="BU7278" s="40"/>
      <c r="BV7278" s="82"/>
      <c r="BW7278" s="94"/>
      <c r="BX7278" s="48"/>
      <c r="BY7278" s="97"/>
      <c r="BZ7278" s="48"/>
      <c r="CA7278" s="40"/>
      <c r="CB7278" s="94"/>
      <c r="CC7278" s="94"/>
      <c r="CD7278" s="94"/>
      <c r="CE7278" s="40"/>
      <c r="CF7278" s="73"/>
      <c r="CG7278" s="41"/>
      <c r="CH7278" s="41"/>
      <c r="CI7278" s="41"/>
      <c r="CJ7278" s="41"/>
      <c r="CK7278" s="41"/>
      <c r="CL7278" s="68"/>
      <c r="CM7278" s="41"/>
      <c r="CN7278" s="41"/>
      <c r="CO7278" s="39"/>
      <c r="CP7278" s="78"/>
    </row>
    <row r="7279" spans="1:94" s="38" customFormat="1" x14ac:dyDescent="0.25">
      <c r="A7279" s="38">
        <v>7276</v>
      </c>
      <c r="F7279" s="39"/>
      <c r="Q7279" s="39"/>
      <c r="R7279" s="40"/>
      <c r="S7279" s="40"/>
      <c r="T7279" s="39"/>
      <c r="AG7279" s="110"/>
      <c r="AH7279" s="94"/>
      <c r="AJ7279" s="97"/>
      <c r="AL7279" s="39"/>
      <c r="AP7279" s="39"/>
      <c r="AQ7279" s="77"/>
      <c r="AR7279" s="78"/>
      <c r="BB7279" s="79"/>
      <c r="BC7279" s="94"/>
      <c r="BE7279" s="97"/>
      <c r="BG7279" s="40"/>
      <c r="BK7279" s="40"/>
      <c r="BL7279" s="79"/>
      <c r="BM7279" s="94"/>
      <c r="BO7279" s="97"/>
      <c r="BQ7279" s="40"/>
      <c r="BR7279" s="94"/>
      <c r="BS7279" s="94"/>
      <c r="BT7279" s="94"/>
      <c r="BU7279" s="40"/>
      <c r="BV7279" s="82"/>
      <c r="BW7279" s="94"/>
      <c r="BX7279" s="48"/>
      <c r="BY7279" s="97"/>
      <c r="BZ7279" s="48"/>
      <c r="CA7279" s="40"/>
      <c r="CB7279" s="94"/>
      <c r="CC7279" s="94"/>
      <c r="CD7279" s="94"/>
      <c r="CE7279" s="40"/>
      <c r="CF7279" s="73"/>
      <c r="CG7279" s="41"/>
      <c r="CH7279" s="41"/>
      <c r="CI7279" s="41"/>
      <c r="CJ7279" s="41"/>
      <c r="CK7279" s="41"/>
      <c r="CL7279" s="68"/>
      <c r="CM7279" s="41"/>
      <c r="CN7279" s="41"/>
      <c r="CO7279" s="39"/>
      <c r="CP7279" s="78"/>
    </row>
    <row r="7280" spans="1:94" s="38" customFormat="1" x14ac:dyDescent="0.25">
      <c r="A7280" s="38">
        <v>7277</v>
      </c>
      <c r="F7280" s="39"/>
      <c r="Q7280" s="39"/>
      <c r="R7280" s="40"/>
      <c r="S7280" s="40"/>
      <c r="T7280" s="39"/>
      <c r="AG7280" s="110"/>
      <c r="AH7280" s="94"/>
      <c r="AJ7280" s="97"/>
      <c r="AL7280" s="39"/>
      <c r="AP7280" s="39"/>
      <c r="AQ7280" s="77"/>
      <c r="AR7280" s="78"/>
      <c r="BB7280" s="79"/>
      <c r="BC7280" s="94"/>
      <c r="BE7280" s="97"/>
      <c r="BG7280" s="40"/>
      <c r="BK7280" s="40"/>
      <c r="BL7280" s="79"/>
      <c r="BM7280" s="94"/>
      <c r="BO7280" s="97"/>
      <c r="BQ7280" s="40"/>
      <c r="BR7280" s="94"/>
      <c r="BS7280" s="94"/>
      <c r="BT7280" s="94"/>
      <c r="BU7280" s="40"/>
      <c r="BV7280" s="82"/>
      <c r="BW7280" s="94"/>
      <c r="BX7280" s="48"/>
      <c r="BY7280" s="97"/>
      <c r="BZ7280" s="48"/>
      <c r="CA7280" s="40"/>
      <c r="CB7280" s="94"/>
      <c r="CC7280" s="94"/>
      <c r="CD7280" s="94"/>
      <c r="CE7280" s="40"/>
      <c r="CF7280" s="73"/>
      <c r="CG7280" s="41"/>
      <c r="CH7280" s="41"/>
      <c r="CI7280" s="41"/>
      <c r="CJ7280" s="41"/>
      <c r="CK7280" s="41"/>
      <c r="CL7280" s="68"/>
      <c r="CM7280" s="41"/>
      <c r="CN7280" s="41"/>
      <c r="CO7280" s="39"/>
      <c r="CP7280" s="78"/>
    </row>
    <row r="7281" spans="1:94" s="38" customFormat="1" x14ac:dyDescent="0.25">
      <c r="A7281" s="38">
        <v>7278</v>
      </c>
      <c r="F7281" s="39"/>
      <c r="Q7281" s="39"/>
      <c r="R7281" s="40"/>
      <c r="S7281" s="40"/>
      <c r="T7281" s="39"/>
      <c r="AG7281" s="110"/>
      <c r="AH7281" s="94"/>
      <c r="AJ7281" s="97"/>
      <c r="AL7281" s="39"/>
      <c r="AP7281" s="39"/>
      <c r="AQ7281" s="77"/>
      <c r="AR7281" s="78"/>
      <c r="BB7281" s="79"/>
      <c r="BC7281" s="94"/>
      <c r="BE7281" s="97"/>
      <c r="BG7281" s="40"/>
      <c r="BK7281" s="40"/>
      <c r="BL7281" s="79"/>
      <c r="BM7281" s="94"/>
      <c r="BO7281" s="97"/>
      <c r="BQ7281" s="40"/>
      <c r="BR7281" s="94"/>
      <c r="BS7281" s="94"/>
      <c r="BT7281" s="94"/>
      <c r="BU7281" s="40"/>
      <c r="BV7281" s="82"/>
      <c r="BW7281" s="94"/>
      <c r="BX7281" s="48"/>
      <c r="BY7281" s="97"/>
      <c r="BZ7281" s="48"/>
      <c r="CA7281" s="40"/>
      <c r="CB7281" s="94"/>
      <c r="CC7281" s="94"/>
      <c r="CD7281" s="94"/>
      <c r="CE7281" s="40"/>
      <c r="CF7281" s="73"/>
      <c r="CG7281" s="41"/>
      <c r="CH7281" s="41"/>
      <c r="CI7281" s="41"/>
      <c r="CJ7281" s="41"/>
      <c r="CK7281" s="41"/>
      <c r="CL7281" s="68"/>
      <c r="CM7281" s="41"/>
      <c r="CN7281" s="41"/>
      <c r="CO7281" s="39"/>
      <c r="CP7281" s="78"/>
    </row>
    <row r="7282" spans="1:94" s="38" customFormat="1" x14ac:dyDescent="0.25">
      <c r="A7282" s="38">
        <v>7279</v>
      </c>
      <c r="F7282" s="39"/>
      <c r="Q7282" s="39"/>
      <c r="R7282" s="40"/>
      <c r="S7282" s="40"/>
      <c r="T7282" s="39"/>
      <c r="AG7282" s="110"/>
      <c r="AH7282" s="94"/>
      <c r="AJ7282" s="97"/>
      <c r="AL7282" s="39"/>
      <c r="AP7282" s="39"/>
      <c r="AQ7282" s="77"/>
      <c r="AR7282" s="78"/>
      <c r="BB7282" s="79"/>
      <c r="BC7282" s="94"/>
      <c r="BE7282" s="97"/>
      <c r="BG7282" s="40"/>
      <c r="BK7282" s="40"/>
      <c r="BL7282" s="79"/>
      <c r="BM7282" s="94"/>
      <c r="BO7282" s="97"/>
      <c r="BQ7282" s="40"/>
      <c r="BR7282" s="94"/>
      <c r="BS7282" s="94"/>
      <c r="BT7282" s="94"/>
      <c r="BU7282" s="40"/>
      <c r="BV7282" s="82"/>
      <c r="BW7282" s="94"/>
      <c r="BX7282" s="48"/>
      <c r="BY7282" s="97"/>
      <c r="BZ7282" s="48"/>
      <c r="CA7282" s="40"/>
      <c r="CB7282" s="94"/>
      <c r="CC7282" s="94"/>
      <c r="CD7282" s="94"/>
      <c r="CE7282" s="40"/>
      <c r="CF7282" s="73"/>
      <c r="CG7282" s="41"/>
      <c r="CH7282" s="41"/>
      <c r="CI7282" s="41"/>
      <c r="CJ7282" s="41"/>
      <c r="CK7282" s="41"/>
      <c r="CL7282" s="68"/>
      <c r="CM7282" s="41"/>
      <c r="CN7282" s="41"/>
      <c r="CO7282" s="39"/>
      <c r="CP7282" s="78"/>
    </row>
    <row r="7283" spans="1:94" s="38" customFormat="1" x14ac:dyDescent="0.25">
      <c r="A7283" s="38">
        <v>7280</v>
      </c>
      <c r="F7283" s="39"/>
      <c r="Q7283" s="39"/>
      <c r="R7283" s="40"/>
      <c r="S7283" s="40"/>
      <c r="T7283" s="39"/>
      <c r="AG7283" s="110"/>
      <c r="AH7283" s="94"/>
      <c r="AJ7283" s="97"/>
      <c r="AL7283" s="39"/>
      <c r="AP7283" s="39"/>
      <c r="AQ7283" s="77"/>
      <c r="AR7283" s="78"/>
      <c r="BB7283" s="79"/>
      <c r="BC7283" s="94"/>
      <c r="BE7283" s="97"/>
      <c r="BG7283" s="40"/>
      <c r="BK7283" s="40"/>
      <c r="BL7283" s="79"/>
      <c r="BM7283" s="94"/>
      <c r="BO7283" s="97"/>
      <c r="BQ7283" s="40"/>
      <c r="BR7283" s="94"/>
      <c r="BS7283" s="94"/>
      <c r="BT7283" s="94"/>
      <c r="BU7283" s="40"/>
      <c r="BV7283" s="82"/>
      <c r="BW7283" s="94"/>
      <c r="BX7283" s="48"/>
      <c r="BY7283" s="97"/>
      <c r="BZ7283" s="48"/>
      <c r="CA7283" s="40"/>
      <c r="CB7283" s="94"/>
      <c r="CC7283" s="94"/>
      <c r="CD7283" s="94"/>
      <c r="CE7283" s="40"/>
      <c r="CF7283" s="73"/>
      <c r="CG7283" s="41"/>
      <c r="CH7283" s="41"/>
      <c r="CI7283" s="41"/>
      <c r="CJ7283" s="41"/>
      <c r="CK7283" s="41"/>
      <c r="CL7283" s="68"/>
      <c r="CM7283" s="41"/>
      <c r="CN7283" s="41"/>
      <c r="CO7283" s="39"/>
      <c r="CP7283" s="78"/>
    </row>
    <row r="7284" spans="1:94" s="38" customFormat="1" x14ac:dyDescent="0.25">
      <c r="A7284" s="38">
        <v>7281</v>
      </c>
      <c r="F7284" s="39"/>
      <c r="Q7284" s="39"/>
      <c r="R7284" s="40"/>
      <c r="S7284" s="40"/>
      <c r="T7284" s="39"/>
      <c r="AG7284" s="110"/>
      <c r="AH7284" s="94"/>
      <c r="AJ7284" s="97"/>
      <c r="AL7284" s="39"/>
      <c r="AP7284" s="39"/>
      <c r="AQ7284" s="77"/>
      <c r="AR7284" s="78"/>
      <c r="BB7284" s="79"/>
      <c r="BC7284" s="94"/>
      <c r="BE7284" s="97"/>
      <c r="BG7284" s="40"/>
      <c r="BK7284" s="40"/>
      <c r="BL7284" s="79"/>
      <c r="BM7284" s="94"/>
      <c r="BO7284" s="97"/>
      <c r="BQ7284" s="40"/>
      <c r="BR7284" s="94"/>
      <c r="BS7284" s="94"/>
      <c r="BT7284" s="94"/>
      <c r="BU7284" s="40"/>
      <c r="BV7284" s="82"/>
      <c r="BW7284" s="94"/>
      <c r="BX7284" s="48"/>
      <c r="BY7284" s="97"/>
      <c r="BZ7284" s="48"/>
      <c r="CA7284" s="40"/>
      <c r="CB7284" s="94"/>
      <c r="CC7284" s="94"/>
      <c r="CD7284" s="94"/>
      <c r="CE7284" s="40"/>
      <c r="CF7284" s="73"/>
      <c r="CG7284" s="41"/>
      <c r="CH7284" s="41"/>
      <c r="CI7284" s="41"/>
      <c r="CJ7284" s="41"/>
      <c r="CK7284" s="41"/>
      <c r="CL7284" s="68"/>
      <c r="CM7284" s="41"/>
      <c r="CN7284" s="41"/>
      <c r="CO7284" s="39"/>
      <c r="CP7284" s="78"/>
    </row>
    <row r="7285" spans="1:94" s="38" customFormat="1" x14ac:dyDescent="0.25">
      <c r="A7285" s="38">
        <v>7282</v>
      </c>
      <c r="F7285" s="39"/>
      <c r="Q7285" s="39"/>
      <c r="R7285" s="40"/>
      <c r="S7285" s="40"/>
      <c r="T7285" s="39"/>
      <c r="AG7285" s="110"/>
      <c r="AH7285" s="94"/>
      <c r="AJ7285" s="97"/>
      <c r="AL7285" s="39"/>
      <c r="AP7285" s="39"/>
      <c r="AQ7285" s="77"/>
      <c r="AR7285" s="78"/>
      <c r="BB7285" s="79"/>
      <c r="BC7285" s="94"/>
      <c r="BE7285" s="97"/>
      <c r="BG7285" s="40"/>
      <c r="BK7285" s="40"/>
      <c r="BL7285" s="79"/>
      <c r="BM7285" s="94"/>
      <c r="BO7285" s="97"/>
      <c r="BQ7285" s="40"/>
      <c r="BR7285" s="94"/>
      <c r="BS7285" s="94"/>
      <c r="BT7285" s="94"/>
      <c r="BU7285" s="40"/>
      <c r="BV7285" s="82"/>
      <c r="BW7285" s="94"/>
      <c r="BX7285" s="48"/>
      <c r="BY7285" s="97"/>
      <c r="BZ7285" s="48"/>
      <c r="CA7285" s="40"/>
      <c r="CB7285" s="94"/>
      <c r="CC7285" s="94"/>
      <c r="CD7285" s="94"/>
      <c r="CE7285" s="40"/>
      <c r="CF7285" s="73"/>
      <c r="CG7285" s="41"/>
      <c r="CH7285" s="41"/>
      <c r="CI7285" s="41"/>
      <c r="CJ7285" s="41"/>
      <c r="CK7285" s="41"/>
      <c r="CL7285" s="68"/>
      <c r="CM7285" s="41"/>
      <c r="CN7285" s="41"/>
      <c r="CO7285" s="39"/>
      <c r="CP7285" s="78"/>
    </row>
    <row r="7286" spans="1:94" s="38" customFormat="1" x14ac:dyDescent="0.25">
      <c r="A7286" s="38">
        <v>7283</v>
      </c>
      <c r="F7286" s="39"/>
      <c r="Q7286" s="39"/>
      <c r="R7286" s="40"/>
      <c r="S7286" s="40"/>
      <c r="T7286" s="39"/>
      <c r="AG7286" s="110"/>
      <c r="AH7286" s="94"/>
      <c r="AJ7286" s="97"/>
      <c r="AL7286" s="39"/>
      <c r="AP7286" s="39"/>
      <c r="AQ7286" s="77"/>
      <c r="AR7286" s="78"/>
      <c r="BB7286" s="79"/>
      <c r="BC7286" s="94"/>
      <c r="BE7286" s="97"/>
      <c r="BG7286" s="40"/>
      <c r="BK7286" s="40"/>
      <c r="BL7286" s="79"/>
      <c r="BM7286" s="94"/>
      <c r="BO7286" s="97"/>
      <c r="BQ7286" s="40"/>
      <c r="BR7286" s="94"/>
      <c r="BS7286" s="94"/>
      <c r="BT7286" s="94"/>
      <c r="BU7286" s="40"/>
      <c r="BV7286" s="82"/>
      <c r="BW7286" s="94"/>
      <c r="BX7286" s="48"/>
      <c r="BY7286" s="97"/>
      <c r="BZ7286" s="48"/>
      <c r="CA7286" s="40"/>
      <c r="CB7286" s="94"/>
      <c r="CC7286" s="94"/>
      <c r="CD7286" s="94"/>
      <c r="CE7286" s="40"/>
      <c r="CF7286" s="73"/>
      <c r="CG7286" s="41"/>
      <c r="CH7286" s="41"/>
      <c r="CI7286" s="41"/>
      <c r="CJ7286" s="41"/>
      <c r="CK7286" s="41"/>
      <c r="CL7286" s="68"/>
      <c r="CM7286" s="41"/>
      <c r="CN7286" s="41"/>
      <c r="CO7286" s="39"/>
      <c r="CP7286" s="78"/>
    </row>
    <row r="7287" spans="1:94" s="38" customFormat="1" x14ac:dyDescent="0.25">
      <c r="A7287" s="38">
        <v>7284</v>
      </c>
      <c r="F7287" s="39"/>
      <c r="Q7287" s="39"/>
      <c r="R7287" s="40"/>
      <c r="S7287" s="40"/>
      <c r="T7287" s="39"/>
      <c r="AG7287" s="110"/>
      <c r="AH7287" s="94"/>
      <c r="AJ7287" s="97"/>
      <c r="AL7287" s="39"/>
      <c r="AP7287" s="39"/>
      <c r="AQ7287" s="77"/>
      <c r="AR7287" s="78"/>
      <c r="BB7287" s="79"/>
      <c r="BC7287" s="94"/>
      <c r="BE7287" s="97"/>
      <c r="BG7287" s="40"/>
      <c r="BK7287" s="40"/>
      <c r="BL7287" s="79"/>
      <c r="BM7287" s="94"/>
      <c r="BO7287" s="97"/>
      <c r="BQ7287" s="40"/>
      <c r="BR7287" s="94"/>
      <c r="BS7287" s="94"/>
      <c r="BT7287" s="94"/>
      <c r="BU7287" s="40"/>
      <c r="BV7287" s="82"/>
      <c r="BW7287" s="94"/>
      <c r="BX7287" s="48"/>
      <c r="BY7287" s="97"/>
      <c r="BZ7287" s="48"/>
      <c r="CA7287" s="40"/>
      <c r="CB7287" s="94"/>
      <c r="CC7287" s="94"/>
      <c r="CD7287" s="94"/>
      <c r="CE7287" s="40"/>
      <c r="CF7287" s="73"/>
      <c r="CG7287" s="41"/>
      <c r="CH7287" s="41"/>
      <c r="CI7287" s="41"/>
      <c r="CJ7287" s="41"/>
      <c r="CK7287" s="41"/>
      <c r="CL7287" s="68"/>
      <c r="CM7287" s="41"/>
      <c r="CN7287" s="41"/>
      <c r="CO7287" s="39"/>
      <c r="CP7287" s="78"/>
    </row>
    <row r="7288" spans="1:94" s="38" customFormat="1" x14ac:dyDescent="0.25">
      <c r="A7288" s="38">
        <v>7285</v>
      </c>
      <c r="F7288" s="39"/>
      <c r="Q7288" s="39"/>
      <c r="R7288" s="40"/>
      <c r="S7288" s="40"/>
      <c r="T7288" s="39"/>
      <c r="AG7288" s="110"/>
      <c r="AH7288" s="94"/>
      <c r="AJ7288" s="97"/>
      <c r="AL7288" s="39"/>
      <c r="AP7288" s="39"/>
      <c r="AQ7288" s="77"/>
      <c r="AR7288" s="78"/>
      <c r="BB7288" s="79"/>
      <c r="BC7288" s="94"/>
      <c r="BE7288" s="97"/>
      <c r="BG7288" s="40"/>
      <c r="BK7288" s="40"/>
      <c r="BL7288" s="79"/>
      <c r="BM7288" s="94"/>
      <c r="BO7288" s="97"/>
      <c r="BQ7288" s="40"/>
      <c r="BR7288" s="94"/>
      <c r="BS7288" s="94"/>
      <c r="BT7288" s="94"/>
      <c r="BU7288" s="40"/>
      <c r="BV7288" s="82"/>
      <c r="BW7288" s="94"/>
      <c r="BX7288" s="48"/>
      <c r="BY7288" s="97"/>
      <c r="BZ7288" s="48"/>
      <c r="CA7288" s="40"/>
      <c r="CB7288" s="94"/>
      <c r="CC7288" s="94"/>
      <c r="CD7288" s="94"/>
      <c r="CE7288" s="40"/>
      <c r="CF7288" s="73"/>
      <c r="CG7288" s="41"/>
      <c r="CH7288" s="41"/>
      <c r="CI7288" s="41"/>
      <c r="CJ7288" s="41"/>
      <c r="CK7288" s="41"/>
      <c r="CL7288" s="68"/>
      <c r="CM7288" s="41"/>
      <c r="CN7288" s="41"/>
      <c r="CO7288" s="39"/>
      <c r="CP7288" s="78"/>
    </row>
    <row r="7289" spans="1:94" s="38" customFormat="1" x14ac:dyDescent="0.25">
      <c r="A7289" s="38">
        <v>7286</v>
      </c>
      <c r="F7289" s="39"/>
      <c r="Q7289" s="39"/>
      <c r="R7289" s="40"/>
      <c r="S7289" s="40"/>
      <c r="T7289" s="39"/>
      <c r="AG7289" s="110"/>
      <c r="AH7289" s="94"/>
      <c r="AJ7289" s="97"/>
      <c r="AL7289" s="39"/>
      <c r="AP7289" s="39"/>
      <c r="AQ7289" s="77"/>
      <c r="AR7289" s="78"/>
      <c r="BB7289" s="79"/>
      <c r="BC7289" s="94"/>
      <c r="BE7289" s="97"/>
      <c r="BG7289" s="40"/>
      <c r="BK7289" s="40"/>
      <c r="BL7289" s="79"/>
      <c r="BM7289" s="94"/>
      <c r="BO7289" s="97"/>
      <c r="BQ7289" s="40"/>
      <c r="BR7289" s="94"/>
      <c r="BS7289" s="94"/>
      <c r="BT7289" s="94"/>
      <c r="BU7289" s="40"/>
      <c r="BV7289" s="82"/>
      <c r="BW7289" s="94"/>
      <c r="BX7289" s="48"/>
      <c r="BY7289" s="97"/>
      <c r="BZ7289" s="48"/>
      <c r="CA7289" s="40"/>
      <c r="CB7289" s="94"/>
      <c r="CC7289" s="94"/>
      <c r="CD7289" s="94"/>
      <c r="CE7289" s="40"/>
      <c r="CF7289" s="73"/>
      <c r="CG7289" s="41"/>
      <c r="CH7289" s="41"/>
      <c r="CI7289" s="41"/>
      <c r="CJ7289" s="41"/>
      <c r="CK7289" s="41"/>
      <c r="CL7289" s="68"/>
      <c r="CM7289" s="41"/>
      <c r="CN7289" s="41"/>
      <c r="CO7289" s="39"/>
      <c r="CP7289" s="78"/>
    </row>
    <row r="7290" spans="1:94" s="38" customFormat="1" x14ac:dyDescent="0.25">
      <c r="A7290" s="38">
        <v>7287</v>
      </c>
      <c r="F7290" s="39"/>
      <c r="Q7290" s="39"/>
      <c r="R7290" s="40"/>
      <c r="S7290" s="40"/>
      <c r="T7290" s="39"/>
      <c r="AG7290" s="110"/>
      <c r="AH7290" s="94"/>
      <c r="AJ7290" s="97"/>
      <c r="AL7290" s="39"/>
      <c r="AP7290" s="39"/>
      <c r="AQ7290" s="77"/>
      <c r="AR7290" s="78"/>
      <c r="BB7290" s="79"/>
      <c r="BC7290" s="94"/>
      <c r="BE7290" s="97"/>
      <c r="BG7290" s="40"/>
      <c r="BK7290" s="40"/>
      <c r="BL7290" s="79"/>
      <c r="BM7290" s="94"/>
      <c r="BO7290" s="97"/>
      <c r="BQ7290" s="40"/>
      <c r="BR7290" s="94"/>
      <c r="BS7290" s="94"/>
      <c r="BT7290" s="94"/>
      <c r="BU7290" s="40"/>
      <c r="BV7290" s="82"/>
      <c r="BW7290" s="94"/>
      <c r="BX7290" s="48"/>
      <c r="BY7290" s="97"/>
      <c r="BZ7290" s="48"/>
      <c r="CA7290" s="40"/>
      <c r="CB7290" s="94"/>
      <c r="CC7290" s="94"/>
      <c r="CD7290" s="94"/>
      <c r="CE7290" s="40"/>
      <c r="CF7290" s="73"/>
      <c r="CG7290" s="41"/>
      <c r="CH7290" s="41"/>
      <c r="CI7290" s="41"/>
      <c r="CJ7290" s="41"/>
      <c r="CK7290" s="41"/>
      <c r="CL7290" s="68"/>
      <c r="CM7290" s="41"/>
      <c r="CN7290" s="41"/>
      <c r="CO7290" s="39"/>
      <c r="CP7290" s="78"/>
    </row>
    <row r="7291" spans="1:94" s="38" customFormat="1" x14ac:dyDescent="0.25">
      <c r="A7291" s="38">
        <v>7288</v>
      </c>
      <c r="F7291" s="39"/>
      <c r="Q7291" s="39"/>
      <c r="R7291" s="40"/>
      <c r="S7291" s="40"/>
      <c r="T7291" s="39"/>
      <c r="AG7291" s="110"/>
      <c r="AH7291" s="94"/>
      <c r="AJ7291" s="97"/>
      <c r="AL7291" s="39"/>
      <c r="AP7291" s="39"/>
      <c r="AQ7291" s="77"/>
      <c r="AR7291" s="78"/>
      <c r="BB7291" s="79"/>
      <c r="BC7291" s="94"/>
      <c r="BE7291" s="97"/>
      <c r="BG7291" s="40"/>
      <c r="BK7291" s="40"/>
      <c r="BL7291" s="79"/>
      <c r="BM7291" s="94"/>
      <c r="BO7291" s="97"/>
      <c r="BQ7291" s="40"/>
      <c r="BR7291" s="94"/>
      <c r="BS7291" s="94"/>
      <c r="BT7291" s="94"/>
      <c r="BU7291" s="40"/>
      <c r="BV7291" s="82"/>
      <c r="BW7291" s="94"/>
      <c r="BX7291" s="48"/>
      <c r="BY7291" s="97"/>
      <c r="BZ7291" s="48"/>
      <c r="CA7291" s="40"/>
      <c r="CB7291" s="94"/>
      <c r="CC7291" s="94"/>
      <c r="CD7291" s="94"/>
      <c r="CE7291" s="40"/>
      <c r="CF7291" s="73"/>
      <c r="CG7291" s="41"/>
      <c r="CH7291" s="41"/>
      <c r="CI7291" s="41"/>
      <c r="CJ7291" s="41"/>
      <c r="CK7291" s="41"/>
      <c r="CL7291" s="68"/>
      <c r="CM7291" s="41"/>
      <c r="CN7291" s="41"/>
      <c r="CO7291" s="39"/>
      <c r="CP7291" s="78"/>
    </row>
    <row r="7292" spans="1:94" s="38" customFormat="1" x14ac:dyDescent="0.25">
      <c r="A7292" s="38">
        <v>7289</v>
      </c>
      <c r="F7292" s="39"/>
      <c r="Q7292" s="39"/>
      <c r="R7292" s="40"/>
      <c r="S7292" s="40"/>
      <c r="T7292" s="39"/>
      <c r="AG7292" s="110"/>
      <c r="AH7292" s="94"/>
      <c r="AJ7292" s="97"/>
      <c r="AL7292" s="39"/>
      <c r="AP7292" s="39"/>
      <c r="AQ7292" s="77"/>
      <c r="AR7292" s="78"/>
      <c r="BB7292" s="79"/>
      <c r="BC7292" s="94"/>
      <c r="BE7292" s="97"/>
      <c r="BG7292" s="40"/>
      <c r="BK7292" s="40"/>
      <c r="BL7292" s="79"/>
      <c r="BM7292" s="94"/>
      <c r="BO7292" s="97"/>
      <c r="BQ7292" s="40"/>
      <c r="BR7292" s="94"/>
      <c r="BS7292" s="94"/>
      <c r="BT7292" s="94"/>
      <c r="BU7292" s="40"/>
      <c r="BV7292" s="82"/>
      <c r="BW7292" s="94"/>
      <c r="BX7292" s="48"/>
      <c r="BY7292" s="97"/>
      <c r="BZ7292" s="48"/>
      <c r="CA7292" s="40"/>
      <c r="CB7292" s="94"/>
      <c r="CC7292" s="94"/>
      <c r="CD7292" s="94"/>
      <c r="CE7292" s="40"/>
      <c r="CF7292" s="73"/>
      <c r="CG7292" s="41"/>
      <c r="CH7292" s="41"/>
      <c r="CI7292" s="41"/>
      <c r="CJ7292" s="41"/>
      <c r="CK7292" s="41"/>
      <c r="CL7292" s="68"/>
      <c r="CM7292" s="41"/>
      <c r="CN7292" s="41"/>
      <c r="CO7292" s="39"/>
      <c r="CP7292" s="78"/>
    </row>
    <row r="7293" spans="1:94" s="38" customFormat="1" x14ac:dyDescent="0.25">
      <c r="A7293" s="38">
        <v>7290</v>
      </c>
      <c r="F7293" s="39"/>
      <c r="Q7293" s="39"/>
      <c r="R7293" s="40"/>
      <c r="S7293" s="40"/>
      <c r="T7293" s="39"/>
      <c r="AG7293" s="110"/>
      <c r="AH7293" s="94"/>
      <c r="AJ7293" s="97"/>
      <c r="AL7293" s="39"/>
      <c r="AP7293" s="39"/>
      <c r="AQ7293" s="77"/>
      <c r="AR7293" s="78"/>
      <c r="BB7293" s="79"/>
      <c r="BC7293" s="94"/>
      <c r="BE7293" s="97"/>
      <c r="BG7293" s="40"/>
      <c r="BK7293" s="40"/>
      <c r="BL7293" s="79"/>
      <c r="BM7293" s="94"/>
      <c r="BO7293" s="97"/>
      <c r="BQ7293" s="40"/>
      <c r="BR7293" s="94"/>
      <c r="BS7293" s="94"/>
      <c r="BT7293" s="94"/>
      <c r="BU7293" s="40"/>
      <c r="BV7293" s="82"/>
      <c r="BW7293" s="94"/>
      <c r="BX7293" s="48"/>
      <c r="BY7293" s="97"/>
      <c r="BZ7293" s="48"/>
      <c r="CA7293" s="40"/>
      <c r="CB7293" s="94"/>
      <c r="CC7293" s="94"/>
      <c r="CD7293" s="94"/>
      <c r="CE7293" s="40"/>
      <c r="CF7293" s="73"/>
      <c r="CG7293" s="41"/>
      <c r="CH7293" s="41"/>
      <c r="CI7293" s="41"/>
      <c r="CJ7293" s="41"/>
      <c r="CK7293" s="41"/>
      <c r="CL7293" s="68"/>
      <c r="CM7293" s="41"/>
      <c r="CN7293" s="41"/>
      <c r="CO7293" s="39"/>
      <c r="CP7293" s="78"/>
    </row>
    <row r="7294" spans="1:94" s="38" customFormat="1" x14ac:dyDescent="0.25">
      <c r="A7294" s="38">
        <v>7291</v>
      </c>
      <c r="F7294" s="39"/>
      <c r="Q7294" s="39"/>
      <c r="R7294" s="40"/>
      <c r="S7294" s="40"/>
      <c r="T7294" s="39"/>
      <c r="AG7294" s="110"/>
      <c r="AH7294" s="94"/>
      <c r="AJ7294" s="97"/>
      <c r="AL7294" s="39"/>
      <c r="AP7294" s="39"/>
      <c r="AQ7294" s="77"/>
      <c r="AR7294" s="78"/>
      <c r="BB7294" s="79"/>
      <c r="BC7294" s="94"/>
      <c r="BE7294" s="97"/>
      <c r="BG7294" s="40"/>
      <c r="BK7294" s="40"/>
      <c r="BL7294" s="79"/>
      <c r="BM7294" s="94"/>
      <c r="BO7294" s="97"/>
      <c r="BQ7294" s="40"/>
      <c r="BR7294" s="94"/>
      <c r="BS7294" s="94"/>
      <c r="BT7294" s="94"/>
      <c r="BU7294" s="40"/>
      <c r="BV7294" s="82"/>
      <c r="BW7294" s="94"/>
      <c r="BX7294" s="48"/>
      <c r="BY7294" s="97"/>
      <c r="BZ7294" s="48"/>
      <c r="CA7294" s="40"/>
      <c r="CB7294" s="94"/>
      <c r="CC7294" s="94"/>
      <c r="CD7294" s="94"/>
      <c r="CE7294" s="40"/>
      <c r="CF7294" s="73"/>
      <c r="CG7294" s="41"/>
      <c r="CH7294" s="41"/>
      <c r="CI7294" s="41"/>
      <c r="CJ7294" s="41"/>
      <c r="CK7294" s="41"/>
      <c r="CL7294" s="68"/>
      <c r="CM7294" s="41"/>
      <c r="CN7294" s="41"/>
      <c r="CO7294" s="39"/>
      <c r="CP7294" s="78"/>
    </row>
    <row r="7295" spans="1:94" s="38" customFormat="1" x14ac:dyDescent="0.25">
      <c r="A7295" s="38">
        <v>7292</v>
      </c>
      <c r="F7295" s="39"/>
      <c r="Q7295" s="39"/>
      <c r="R7295" s="40"/>
      <c r="S7295" s="40"/>
      <c r="T7295" s="39"/>
      <c r="AG7295" s="110"/>
      <c r="AH7295" s="94"/>
      <c r="AJ7295" s="97"/>
      <c r="AL7295" s="39"/>
      <c r="AP7295" s="39"/>
      <c r="AQ7295" s="77"/>
      <c r="AR7295" s="78"/>
      <c r="BB7295" s="79"/>
      <c r="BC7295" s="94"/>
      <c r="BE7295" s="97"/>
      <c r="BG7295" s="40"/>
      <c r="BK7295" s="40"/>
      <c r="BL7295" s="79"/>
      <c r="BM7295" s="94"/>
      <c r="BO7295" s="97"/>
      <c r="BQ7295" s="40"/>
      <c r="BR7295" s="94"/>
      <c r="BS7295" s="94"/>
      <c r="BT7295" s="94"/>
      <c r="BU7295" s="40"/>
      <c r="BV7295" s="82"/>
      <c r="BW7295" s="94"/>
      <c r="BX7295" s="48"/>
      <c r="BY7295" s="97"/>
      <c r="BZ7295" s="48"/>
      <c r="CA7295" s="40"/>
      <c r="CB7295" s="94"/>
      <c r="CC7295" s="94"/>
      <c r="CD7295" s="94"/>
      <c r="CE7295" s="40"/>
      <c r="CF7295" s="73"/>
      <c r="CG7295" s="41"/>
      <c r="CH7295" s="41"/>
      <c r="CI7295" s="41"/>
      <c r="CJ7295" s="41"/>
      <c r="CK7295" s="41"/>
      <c r="CL7295" s="68"/>
      <c r="CM7295" s="41"/>
      <c r="CN7295" s="41"/>
      <c r="CO7295" s="39"/>
      <c r="CP7295" s="78"/>
    </row>
    <row r="7296" spans="1:94" s="38" customFormat="1" x14ac:dyDescent="0.25">
      <c r="A7296" s="38">
        <v>7293</v>
      </c>
      <c r="F7296" s="39"/>
      <c r="Q7296" s="39"/>
      <c r="R7296" s="40"/>
      <c r="S7296" s="40"/>
      <c r="T7296" s="39"/>
      <c r="AG7296" s="110"/>
      <c r="AH7296" s="94"/>
      <c r="AJ7296" s="97"/>
      <c r="AL7296" s="39"/>
      <c r="AP7296" s="39"/>
      <c r="AQ7296" s="77"/>
      <c r="AR7296" s="78"/>
      <c r="BB7296" s="79"/>
      <c r="BC7296" s="94"/>
      <c r="BE7296" s="97"/>
      <c r="BG7296" s="40"/>
      <c r="BK7296" s="40"/>
      <c r="BL7296" s="79"/>
      <c r="BM7296" s="94"/>
      <c r="BO7296" s="97"/>
      <c r="BQ7296" s="40"/>
      <c r="BR7296" s="94"/>
      <c r="BS7296" s="94"/>
      <c r="BT7296" s="94"/>
      <c r="BU7296" s="40"/>
      <c r="BV7296" s="82"/>
      <c r="BW7296" s="94"/>
      <c r="BX7296" s="48"/>
      <c r="BY7296" s="97"/>
      <c r="BZ7296" s="48"/>
      <c r="CA7296" s="40"/>
      <c r="CB7296" s="94"/>
      <c r="CC7296" s="94"/>
      <c r="CD7296" s="94"/>
      <c r="CE7296" s="40"/>
      <c r="CF7296" s="73"/>
      <c r="CG7296" s="41"/>
      <c r="CH7296" s="41"/>
      <c r="CI7296" s="41"/>
      <c r="CJ7296" s="41"/>
      <c r="CK7296" s="41"/>
      <c r="CL7296" s="68"/>
      <c r="CM7296" s="41"/>
      <c r="CN7296" s="41"/>
      <c r="CO7296" s="39"/>
      <c r="CP7296" s="78"/>
    </row>
    <row r="7297" spans="1:94" s="38" customFormat="1" x14ac:dyDescent="0.25">
      <c r="A7297" s="38">
        <v>7294</v>
      </c>
      <c r="F7297" s="39"/>
      <c r="Q7297" s="39"/>
      <c r="R7297" s="40"/>
      <c r="S7297" s="40"/>
      <c r="T7297" s="39"/>
      <c r="AG7297" s="110"/>
      <c r="AH7297" s="94"/>
      <c r="AJ7297" s="97"/>
      <c r="AL7297" s="39"/>
      <c r="AP7297" s="39"/>
      <c r="AQ7297" s="77"/>
      <c r="AR7297" s="78"/>
      <c r="BB7297" s="79"/>
      <c r="BC7297" s="94"/>
      <c r="BE7297" s="97"/>
      <c r="BG7297" s="40"/>
      <c r="BK7297" s="40"/>
      <c r="BL7297" s="79"/>
      <c r="BM7297" s="94"/>
      <c r="BO7297" s="97"/>
      <c r="BQ7297" s="40"/>
      <c r="BR7297" s="94"/>
      <c r="BS7297" s="94"/>
      <c r="BT7297" s="94"/>
      <c r="BU7297" s="40"/>
      <c r="BV7297" s="82"/>
      <c r="BW7297" s="94"/>
      <c r="BX7297" s="48"/>
      <c r="BY7297" s="97"/>
      <c r="BZ7297" s="48"/>
      <c r="CA7297" s="40"/>
      <c r="CB7297" s="94"/>
      <c r="CC7297" s="94"/>
      <c r="CD7297" s="94"/>
      <c r="CE7297" s="40"/>
      <c r="CF7297" s="73"/>
      <c r="CG7297" s="41"/>
      <c r="CH7297" s="41"/>
      <c r="CI7297" s="41"/>
      <c r="CJ7297" s="41"/>
      <c r="CK7297" s="41"/>
      <c r="CL7297" s="68"/>
      <c r="CM7297" s="41"/>
      <c r="CN7297" s="41"/>
      <c r="CO7297" s="39"/>
      <c r="CP7297" s="78"/>
    </row>
    <row r="7298" spans="1:94" s="38" customFormat="1" x14ac:dyDescent="0.25">
      <c r="A7298" s="38">
        <v>7295</v>
      </c>
      <c r="F7298" s="39"/>
      <c r="Q7298" s="39"/>
      <c r="R7298" s="40"/>
      <c r="S7298" s="40"/>
      <c r="T7298" s="39"/>
      <c r="AG7298" s="110"/>
      <c r="AH7298" s="94"/>
      <c r="AJ7298" s="97"/>
      <c r="AL7298" s="39"/>
      <c r="AP7298" s="39"/>
      <c r="AQ7298" s="77"/>
      <c r="AR7298" s="78"/>
      <c r="BB7298" s="79"/>
      <c r="BC7298" s="94"/>
      <c r="BE7298" s="97"/>
      <c r="BG7298" s="40"/>
      <c r="BK7298" s="40"/>
      <c r="BL7298" s="79"/>
      <c r="BM7298" s="94"/>
      <c r="BO7298" s="97"/>
      <c r="BQ7298" s="40"/>
      <c r="BR7298" s="94"/>
      <c r="BS7298" s="94"/>
      <c r="BT7298" s="94"/>
      <c r="BU7298" s="40"/>
      <c r="BV7298" s="82"/>
      <c r="BW7298" s="94"/>
      <c r="BX7298" s="48"/>
      <c r="BY7298" s="97"/>
      <c r="BZ7298" s="48"/>
      <c r="CA7298" s="40"/>
      <c r="CB7298" s="94"/>
      <c r="CC7298" s="94"/>
      <c r="CD7298" s="94"/>
      <c r="CE7298" s="40"/>
      <c r="CF7298" s="73"/>
      <c r="CG7298" s="41"/>
      <c r="CH7298" s="41"/>
      <c r="CI7298" s="41"/>
      <c r="CJ7298" s="41"/>
      <c r="CK7298" s="41"/>
      <c r="CL7298" s="68"/>
      <c r="CM7298" s="41"/>
      <c r="CN7298" s="41"/>
      <c r="CO7298" s="39"/>
      <c r="CP7298" s="78"/>
    </row>
    <row r="7299" spans="1:94" s="38" customFormat="1" x14ac:dyDescent="0.25">
      <c r="A7299" s="38">
        <v>7296</v>
      </c>
      <c r="F7299" s="39"/>
      <c r="Q7299" s="39"/>
      <c r="R7299" s="40"/>
      <c r="S7299" s="40"/>
      <c r="T7299" s="39"/>
      <c r="AG7299" s="110"/>
      <c r="AH7299" s="94"/>
      <c r="AJ7299" s="97"/>
      <c r="AL7299" s="39"/>
      <c r="AP7299" s="39"/>
      <c r="AQ7299" s="77"/>
      <c r="AR7299" s="78"/>
      <c r="BB7299" s="79"/>
      <c r="BC7299" s="94"/>
      <c r="BE7299" s="97"/>
      <c r="BG7299" s="40"/>
      <c r="BK7299" s="40"/>
      <c r="BL7299" s="79"/>
      <c r="BM7299" s="94"/>
      <c r="BO7299" s="97"/>
      <c r="BQ7299" s="40"/>
      <c r="BR7299" s="94"/>
      <c r="BS7299" s="94"/>
      <c r="BT7299" s="94"/>
      <c r="BU7299" s="40"/>
      <c r="BV7299" s="82"/>
      <c r="BW7299" s="94"/>
      <c r="BX7299" s="48"/>
      <c r="BY7299" s="97"/>
      <c r="BZ7299" s="48"/>
      <c r="CA7299" s="40"/>
      <c r="CB7299" s="94"/>
      <c r="CC7299" s="94"/>
      <c r="CD7299" s="94"/>
      <c r="CE7299" s="40"/>
      <c r="CF7299" s="73"/>
      <c r="CG7299" s="41"/>
      <c r="CH7299" s="41"/>
      <c r="CI7299" s="41"/>
      <c r="CJ7299" s="41"/>
      <c r="CK7299" s="41"/>
      <c r="CL7299" s="68"/>
      <c r="CM7299" s="41"/>
      <c r="CN7299" s="41"/>
      <c r="CO7299" s="39"/>
      <c r="CP7299" s="78"/>
    </row>
    <row r="7300" spans="1:94" s="38" customFormat="1" x14ac:dyDescent="0.25">
      <c r="A7300" s="38">
        <v>7297</v>
      </c>
      <c r="F7300" s="39"/>
      <c r="Q7300" s="39"/>
      <c r="R7300" s="40"/>
      <c r="S7300" s="40"/>
      <c r="T7300" s="39"/>
      <c r="AG7300" s="110"/>
      <c r="AH7300" s="94"/>
      <c r="AJ7300" s="97"/>
      <c r="AL7300" s="39"/>
      <c r="AP7300" s="39"/>
      <c r="AQ7300" s="77"/>
      <c r="AR7300" s="78"/>
      <c r="BB7300" s="79"/>
      <c r="BC7300" s="94"/>
      <c r="BE7300" s="97"/>
      <c r="BG7300" s="40"/>
      <c r="BK7300" s="40"/>
      <c r="BL7300" s="79"/>
      <c r="BM7300" s="94"/>
      <c r="BO7300" s="97"/>
      <c r="BQ7300" s="40"/>
      <c r="BR7300" s="94"/>
      <c r="BS7300" s="94"/>
      <c r="BT7300" s="94"/>
      <c r="BU7300" s="40"/>
      <c r="BV7300" s="82"/>
      <c r="BW7300" s="94"/>
      <c r="BX7300" s="48"/>
      <c r="BY7300" s="97"/>
      <c r="BZ7300" s="48"/>
      <c r="CA7300" s="40"/>
      <c r="CB7300" s="94"/>
      <c r="CC7300" s="94"/>
      <c r="CD7300" s="94"/>
      <c r="CE7300" s="40"/>
      <c r="CF7300" s="73"/>
      <c r="CG7300" s="41"/>
      <c r="CH7300" s="41"/>
      <c r="CI7300" s="41"/>
      <c r="CJ7300" s="41"/>
      <c r="CK7300" s="41"/>
      <c r="CL7300" s="68"/>
      <c r="CM7300" s="41"/>
      <c r="CN7300" s="41"/>
      <c r="CO7300" s="39"/>
      <c r="CP7300" s="78"/>
    </row>
    <row r="7301" spans="1:94" s="38" customFormat="1" x14ac:dyDescent="0.25">
      <c r="A7301" s="38">
        <v>7298</v>
      </c>
      <c r="F7301" s="39"/>
      <c r="Q7301" s="39"/>
      <c r="R7301" s="40"/>
      <c r="S7301" s="40"/>
      <c r="T7301" s="39"/>
      <c r="AG7301" s="110"/>
      <c r="AH7301" s="94"/>
      <c r="AJ7301" s="97"/>
      <c r="AL7301" s="39"/>
      <c r="AP7301" s="39"/>
      <c r="AQ7301" s="77"/>
      <c r="AR7301" s="78"/>
      <c r="BB7301" s="79"/>
      <c r="BC7301" s="94"/>
      <c r="BE7301" s="97"/>
      <c r="BG7301" s="40"/>
      <c r="BK7301" s="40"/>
      <c r="BL7301" s="79"/>
      <c r="BM7301" s="94"/>
      <c r="BO7301" s="97"/>
      <c r="BQ7301" s="40"/>
      <c r="BR7301" s="94"/>
      <c r="BS7301" s="94"/>
      <c r="BT7301" s="94"/>
      <c r="BU7301" s="40"/>
      <c r="BV7301" s="82"/>
      <c r="BW7301" s="94"/>
      <c r="BX7301" s="48"/>
      <c r="BY7301" s="97"/>
      <c r="BZ7301" s="48"/>
      <c r="CA7301" s="40"/>
      <c r="CB7301" s="94"/>
      <c r="CC7301" s="94"/>
      <c r="CD7301" s="94"/>
      <c r="CE7301" s="40"/>
      <c r="CF7301" s="73"/>
      <c r="CG7301" s="41"/>
      <c r="CH7301" s="41"/>
      <c r="CI7301" s="41"/>
      <c r="CJ7301" s="41"/>
      <c r="CK7301" s="41"/>
      <c r="CL7301" s="68"/>
      <c r="CM7301" s="41"/>
      <c r="CN7301" s="41"/>
      <c r="CO7301" s="39"/>
      <c r="CP7301" s="78"/>
    </row>
    <row r="7302" spans="1:94" s="38" customFormat="1" x14ac:dyDescent="0.25">
      <c r="A7302" s="38">
        <v>7299</v>
      </c>
      <c r="F7302" s="39"/>
      <c r="Q7302" s="39"/>
      <c r="R7302" s="40"/>
      <c r="S7302" s="40"/>
      <c r="T7302" s="39"/>
      <c r="AG7302" s="110"/>
      <c r="AH7302" s="94"/>
      <c r="AJ7302" s="97"/>
      <c r="AL7302" s="39"/>
      <c r="AP7302" s="39"/>
      <c r="AQ7302" s="77"/>
      <c r="AR7302" s="78"/>
      <c r="BB7302" s="79"/>
      <c r="BC7302" s="94"/>
      <c r="BE7302" s="97"/>
      <c r="BG7302" s="40"/>
      <c r="BK7302" s="40"/>
      <c r="BL7302" s="79"/>
      <c r="BM7302" s="94"/>
      <c r="BO7302" s="97"/>
      <c r="BQ7302" s="40"/>
      <c r="BR7302" s="94"/>
      <c r="BS7302" s="94"/>
      <c r="BT7302" s="94"/>
      <c r="BU7302" s="40"/>
      <c r="BV7302" s="82"/>
      <c r="BW7302" s="94"/>
      <c r="BX7302" s="48"/>
      <c r="BY7302" s="97"/>
      <c r="BZ7302" s="48"/>
      <c r="CA7302" s="40"/>
      <c r="CB7302" s="94"/>
      <c r="CC7302" s="94"/>
      <c r="CD7302" s="94"/>
      <c r="CE7302" s="40"/>
      <c r="CF7302" s="73"/>
      <c r="CG7302" s="41"/>
      <c r="CH7302" s="41"/>
      <c r="CI7302" s="41"/>
      <c r="CJ7302" s="41"/>
      <c r="CK7302" s="41"/>
      <c r="CL7302" s="68"/>
      <c r="CM7302" s="41"/>
      <c r="CN7302" s="41"/>
      <c r="CO7302" s="39"/>
      <c r="CP7302" s="78"/>
    </row>
    <row r="7303" spans="1:94" s="38" customFormat="1" x14ac:dyDescent="0.25">
      <c r="A7303" s="38">
        <v>7300</v>
      </c>
      <c r="F7303" s="39"/>
      <c r="Q7303" s="39"/>
      <c r="R7303" s="40"/>
      <c r="S7303" s="40"/>
      <c r="T7303" s="39"/>
      <c r="AG7303" s="110"/>
      <c r="AH7303" s="94"/>
      <c r="AJ7303" s="97"/>
      <c r="AL7303" s="39"/>
      <c r="AP7303" s="39"/>
      <c r="AQ7303" s="77"/>
      <c r="AR7303" s="78"/>
      <c r="BB7303" s="79"/>
      <c r="BC7303" s="94"/>
      <c r="BE7303" s="97"/>
      <c r="BG7303" s="40"/>
      <c r="BK7303" s="40"/>
      <c r="BL7303" s="79"/>
      <c r="BM7303" s="94"/>
      <c r="BO7303" s="97"/>
      <c r="BQ7303" s="40"/>
      <c r="BR7303" s="94"/>
      <c r="BS7303" s="94"/>
      <c r="BT7303" s="94"/>
      <c r="BU7303" s="40"/>
      <c r="BV7303" s="82"/>
      <c r="BW7303" s="94"/>
      <c r="BX7303" s="48"/>
      <c r="BY7303" s="97"/>
      <c r="BZ7303" s="48"/>
      <c r="CA7303" s="40"/>
      <c r="CB7303" s="94"/>
      <c r="CC7303" s="94"/>
      <c r="CD7303" s="94"/>
      <c r="CE7303" s="40"/>
      <c r="CF7303" s="73"/>
      <c r="CG7303" s="41"/>
      <c r="CH7303" s="41"/>
      <c r="CI7303" s="41"/>
      <c r="CJ7303" s="41"/>
      <c r="CK7303" s="41"/>
      <c r="CL7303" s="68"/>
      <c r="CM7303" s="41"/>
      <c r="CN7303" s="41"/>
      <c r="CO7303" s="39"/>
      <c r="CP7303" s="78"/>
    </row>
    <row r="7304" spans="1:94" s="38" customFormat="1" x14ac:dyDescent="0.25">
      <c r="A7304" s="38">
        <v>7301</v>
      </c>
      <c r="F7304" s="39"/>
      <c r="Q7304" s="39"/>
      <c r="R7304" s="40"/>
      <c r="S7304" s="40"/>
      <c r="T7304" s="39"/>
      <c r="AG7304" s="110"/>
      <c r="AH7304" s="94"/>
      <c r="AJ7304" s="97"/>
      <c r="AL7304" s="39"/>
      <c r="AP7304" s="39"/>
      <c r="AQ7304" s="77"/>
      <c r="AR7304" s="78"/>
      <c r="BB7304" s="79"/>
      <c r="BC7304" s="94"/>
      <c r="BE7304" s="97"/>
      <c r="BG7304" s="40"/>
      <c r="BK7304" s="40"/>
      <c r="BL7304" s="79"/>
      <c r="BM7304" s="94"/>
      <c r="BO7304" s="97"/>
      <c r="BQ7304" s="40"/>
      <c r="BR7304" s="94"/>
      <c r="BS7304" s="94"/>
      <c r="BT7304" s="94"/>
      <c r="BU7304" s="40"/>
      <c r="BV7304" s="82"/>
      <c r="BW7304" s="94"/>
      <c r="BX7304" s="48"/>
      <c r="BY7304" s="97"/>
      <c r="BZ7304" s="48"/>
      <c r="CA7304" s="40"/>
      <c r="CB7304" s="94"/>
      <c r="CC7304" s="94"/>
      <c r="CD7304" s="94"/>
      <c r="CE7304" s="40"/>
      <c r="CF7304" s="73"/>
      <c r="CG7304" s="41"/>
      <c r="CH7304" s="41"/>
      <c r="CI7304" s="41"/>
      <c r="CJ7304" s="41"/>
      <c r="CK7304" s="41"/>
      <c r="CL7304" s="68"/>
      <c r="CM7304" s="41"/>
      <c r="CN7304" s="41"/>
      <c r="CO7304" s="39"/>
      <c r="CP7304" s="78"/>
    </row>
    <row r="7305" spans="1:94" s="38" customFormat="1" x14ac:dyDescent="0.25">
      <c r="A7305" s="38">
        <v>7302</v>
      </c>
      <c r="F7305" s="39"/>
      <c r="Q7305" s="39"/>
      <c r="R7305" s="40"/>
      <c r="S7305" s="40"/>
      <c r="T7305" s="39"/>
      <c r="AG7305" s="110"/>
      <c r="AH7305" s="94"/>
      <c r="AJ7305" s="97"/>
      <c r="AL7305" s="39"/>
      <c r="AP7305" s="39"/>
      <c r="AQ7305" s="77"/>
      <c r="AR7305" s="78"/>
      <c r="BB7305" s="79"/>
      <c r="BC7305" s="94"/>
      <c r="BE7305" s="97"/>
      <c r="BG7305" s="40"/>
      <c r="BK7305" s="40"/>
      <c r="BL7305" s="79"/>
      <c r="BM7305" s="94"/>
      <c r="BO7305" s="97"/>
      <c r="BQ7305" s="40"/>
      <c r="BR7305" s="94"/>
      <c r="BS7305" s="94"/>
      <c r="BT7305" s="94"/>
      <c r="BU7305" s="40"/>
      <c r="BV7305" s="82"/>
      <c r="BW7305" s="94"/>
      <c r="BX7305" s="48"/>
      <c r="BY7305" s="97"/>
      <c r="BZ7305" s="48"/>
      <c r="CA7305" s="40"/>
      <c r="CB7305" s="94"/>
      <c r="CC7305" s="94"/>
      <c r="CD7305" s="94"/>
      <c r="CE7305" s="40"/>
      <c r="CF7305" s="73"/>
      <c r="CG7305" s="41"/>
      <c r="CH7305" s="41"/>
      <c r="CI7305" s="41"/>
      <c r="CJ7305" s="41"/>
      <c r="CK7305" s="41"/>
      <c r="CL7305" s="68"/>
      <c r="CM7305" s="41"/>
      <c r="CN7305" s="41"/>
      <c r="CO7305" s="39"/>
      <c r="CP7305" s="78"/>
    </row>
    <row r="7306" spans="1:94" s="38" customFormat="1" x14ac:dyDescent="0.25">
      <c r="A7306" s="38">
        <v>7303</v>
      </c>
      <c r="F7306" s="39"/>
      <c r="Q7306" s="39"/>
      <c r="R7306" s="40"/>
      <c r="S7306" s="40"/>
      <c r="T7306" s="39"/>
      <c r="AG7306" s="110"/>
      <c r="AH7306" s="94"/>
      <c r="AJ7306" s="97"/>
      <c r="AL7306" s="39"/>
      <c r="AP7306" s="39"/>
      <c r="AQ7306" s="77"/>
      <c r="AR7306" s="78"/>
      <c r="BB7306" s="79"/>
      <c r="BC7306" s="94"/>
      <c r="BE7306" s="97"/>
      <c r="BG7306" s="40"/>
      <c r="BK7306" s="40"/>
      <c r="BL7306" s="79"/>
      <c r="BM7306" s="94"/>
      <c r="BO7306" s="97"/>
      <c r="BQ7306" s="40"/>
      <c r="BR7306" s="94"/>
      <c r="BS7306" s="94"/>
      <c r="BT7306" s="94"/>
      <c r="BU7306" s="40"/>
      <c r="BV7306" s="82"/>
      <c r="BW7306" s="94"/>
      <c r="BX7306" s="48"/>
      <c r="BY7306" s="97"/>
      <c r="BZ7306" s="48"/>
      <c r="CA7306" s="40"/>
      <c r="CB7306" s="94"/>
      <c r="CC7306" s="94"/>
      <c r="CD7306" s="94"/>
      <c r="CE7306" s="40"/>
      <c r="CF7306" s="73"/>
      <c r="CG7306" s="41"/>
      <c r="CH7306" s="41"/>
      <c r="CI7306" s="41"/>
      <c r="CJ7306" s="41"/>
      <c r="CK7306" s="41"/>
      <c r="CL7306" s="68"/>
      <c r="CM7306" s="41"/>
      <c r="CN7306" s="41"/>
      <c r="CO7306" s="39"/>
      <c r="CP7306" s="78"/>
    </row>
    <row r="7307" spans="1:94" s="38" customFormat="1" x14ac:dyDescent="0.25">
      <c r="A7307" s="38">
        <v>7304</v>
      </c>
      <c r="F7307" s="39"/>
      <c r="Q7307" s="39"/>
      <c r="R7307" s="40"/>
      <c r="S7307" s="40"/>
      <c r="T7307" s="39"/>
      <c r="AG7307" s="110"/>
      <c r="AH7307" s="94"/>
      <c r="AJ7307" s="97"/>
      <c r="AL7307" s="39"/>
      <c r="AP7307" s="39"/>
      <c r="AQ7307" s="77"/>
      <c r="AR7307" s="78"/>
      <c r="BB7307" s="79"/>
      <c r="BC7307" s="94"/>
      <c r="BE7307" s="97"/>
      <c r="BG7307" s="40"/>
      <c r="BK7307" s="40"/>
      <c r="BL7307" s="79"/>
      <c r="BM7307" s="94"/>
      <c r="BO7307" s="97"/>
      <c r="BQ7307" s="40"/>
      <c r="BR7307" s="94"/>
      <c r="BS7307" s="94"/>
      <c r="BT7307" s="94"/>
      <c r="BU7307" s="40"/>
      <c r="BV7307" s="82"/>
      <c r="BW7307" s="94"/>
      <c r="BX7307" s="48"/>
      <c r="BY7307" s="97"/>
      <c r="BZ7307" s="48"/>
      <c r="CA7307" s="40"/>
      <c r="CB7307" s="94"/>
      <c r="CC7307" s="94"/>
      <c r="CD7307" s="94"/>
      <c r="CE7307" s="40"/>
      <c r="CF7307" s="73"/>
      <c r="CG7307" s="41"/>
      <c r="CH7307" s="41"/>
      <c r="CI7307" s="41"/>
      <c r="CJ7307" s="41"/>
      <c r="CK7307" s="41"/>
      <c r="CL7307" s="68"/>
      <c r="CM7307" s="41"/>
      <c r="CN7307" s="41"/>
      <c r="CO7307" s="39"/>
      <c r="CP7307" s="78"/>
    </row>
    <row r="7308" spans="1:94" s="38" customFormat="1" x14ac:dyDescent="0.25">
      <c r="A7308" s="38">
        <v>7305</v>
      </c>
      <c r="F7308" s="39"/>
      <c r="Q7308" s="39"/>
      <c r="R7308" s="40"/>
      <c r="S7308" s="40"/>
      <c r="T7308" s="39"/>
      <c r="AG7308" s="110"/>
      <c r="AH7308" s="94"/>
      <c r="AJ7308" s="97"/>
      <c r="AL7308" s="39"/>
      <c r="AP7308" s="39"/>
      <c r="AQ7308" s="77"/>
      <c r="AR7308" s="78"/>
      <c r="BB7308" s="79"/>
      <c r="BC7308" s="94"/>
      <c r="BE7308" s="97"/>
      <c r="BG7308" s="40"/>
      <c r="BK7308" s="40"/>
      <c r="BL7308" s="79"/>
      <c r="BM7308" s="94"/>
      <c r="BO7308" s="97"/>
      <c r="BQ7308" s="40"/>
      <c r="BR7308" s="94"/>
      <c r="BS7308" s="94"/>
      <c r="BT7308" s="94"/>
      <c r="BU7308" s="40"/>
      <c r="BV7308" s="82"/>
      <c r="BW7308" s="94"/>
      <c r="BX7308" s="48"/>
      <c r="BY7308" s="97"/>
      <c r="BZ7308" s="48"/>
      <c r="CA7308" s="40"/>
      <c r="CB7308" s="94"/>
      <c r="CC7308" s="94"/>
      <c r="CD7308" s="94"/>
      <c r="CE7308" s="40"/>
      <c r="CF7308" s="73"/>
      <c r="CG7308" s="41"/>
      <c r="CH7308" s="41"/>
      <c r="CI7308" s="41"/>
      <c r="CJ7308" s="41"/>
      <c r="CK7308" s="41"/>
      <c r="CL7308" s="68"/>
      <c r="CM7308" s="41"/>
      <c r="CN7308" s="41"/>
      <c r="CO7308" s="39"/>
      <c r="CP7308" s="78"/>
    </row>
    <row r="7309" spans="1:94" s="38" customFormat="1" x14ac:dyDescent="0.25">
      <c r="A7309" s="38">
        <v>7306</v>
      </c>
      <c r="F7309" s="39"/>
      <c r="Q7309" s="39"/>
      <c r="R7309" s="40"/>
      <c r="S7309" s="40"/>
      <c r="T7309" s="39"/>
      <c r="AG7309" s="110"/>
      <c r="AH7309" s="94"/>
      <c r="AJ7309" s="97"/>
      <c r="AL7309" s="39"/>
      <c r="AP7309" s="39"/>
      <c r="AQ7309" s="77"/>
      <c r="AR7309" s="78"/>
      <c r="BB7309" s="79"/>
      <c r="BC7309" s="94"/>
      <c r="BE7309" s="97"/>
      <c r="BG7309" s="40"/>
      <c r="BK7309" s="40"/>
      <c r="BL7309" s="79"/>
      <c r="BM7309" s="94"/>
      <c r="BO7309" s="97"/>
      <c r="BQ7309" s="40"/>
      <c r="BR7309" s="94"/>
      <c r="BS7309" s="94"/>
      <c r="BT7309" s="94"/>
      <c r="BU7309" s="40"/>
      <c r="BV7309" s="82"/>
      <c r="BW7309" s="94"/>
      <c r="BX7309" s="48"/>
      <c r="BY7309" s="97"/>
      <c r="BZ7309" s="48"/>
      <c r="CA7309" s="40"/>
      <c r="CB7309" s="94"/>
      <c r="CC7309" s="94"/>
      <c r="CD7309" s="94"/>
      <c r="CE7309" s="40"/>
      <c r="CF7309" s="73"/>
      <c r="CG7309" s="41"/>
      <c r="CH7309" s="41"/>
      <c r="CI7309" s="41"/>
      <c r="CJ7309" s="41"/>
      <c r="CK7309" s="41"/>
      <c r="CL7309" s="68"/>
      <c r="CM7309" s="41"/>
      <c r="CN7309" s="41"/>
      <c r="CO7309" s="39"/>
      <c r="CP7309" s="78"/>
    </row>
    <row r="7310" spans="1:94" s="38" customFormat="1" x14ac:dyDescent="0.25">
      <c r="A7310" s="38">
        <v>7307</v>
      </c>
      <c r="F7310" s="39"/>
      <c r="Q7310" s="39"/>
      <c r="R7310" s="40"/>
      <c r="S7310" s="40"/>
      <c r="T7310" s="39"/>
      <c r="AG7310" s="110"/>
      <c r="AH7310" s="94"/>
      <c r="AJ7310" s="97"/>
      <c r="AL7310" s="39"/>
      <c r="AP7310" s="39"/>
      <c r="AQ7310" s="77"/>
      <c r="AR7310" s="78"/>
      <c r="BB7310" s="79"/>
      <c r="BC7310" s="94"/>
      <c r="BE7310" s="97"/>
      <c r="BG7310" s="40"/>
      <c r="BK7310" s="40"/>
      <c r="BL7310" s="79"/>
      <c r="BM7310" s="94"/>
      <c r="BO7310" s="97"/>
      <c r="BQ7310" s="40"/>
      <c r="BR7310" s="94"/>
      <c r="BS7310" s="94"/>
      <c r="BT7310" s="94"/>
      <c r="BU7310" s="40"/>
      <c r="BV7310" s="82"/>
      <c r="BW7310" s="94"/>
      <c r="BX7310" s="48"/>
      <c r="BY7310" s="97"/>
      <c r="BZ7310" s="48"/>
      <c r="CA7310" s="40"/>
      <c r="CB7310" s="94"/>
      <c r="CC7310" s="94"/>
      <c r="CD7310" s="94"/>
      <c r="CE7310" s="40"/>
      <c r="CF7310" s="73"/>
      <c r="CG7310" s="41"/>
      <c r="CH7310" s="41"/>
      <c r="CI7310" s="41"/>
      <c r="CJ7310" s="41"/>
      <c r="CK7310" s="41"/>
      <c r="CL7310" s="68"/>
      <c r="CM7310" s="41"/>
      <c r="CN7310" s="41"/>
      <c r="CO7310" s="39"/>
      <c r="CP7310" s="78"/>
    </row>
    <row r="7311" spans="1:94" s="38" customFormat="1" x14ac:dyDescent="0.25">
      <c r="A7311" s="38">
        <v>7308</v>
      </c>
      <c r="F7311" s="39"/>
      <c r="Q7311" s="39"/>
      <c r="R7311" s="40"/>
      <c r="S7311" s="40"/>
      <c r="T7311" s="39"/>
      <c r="AG7311" s="110"/>
      <c r="AH7311" s="94"/>
      <c r="AJ7311" s="97"/>
      <c r="AL7311" s="39"/>
      <c r="AP7311" s="39"/>
      <c r="AQ7311" s="77"/>
      <c r="AR7311" s="78"/>
      <c r="BB7311" s="79"/>
      <c r="BC7311" s="94"/>
      <c r="BE7311" s="97"/>
      <c r="BG7311" s="40"/>
      <c r="BK7311" s="40"/>
      <c r="BL7311" s="79"/>
      <c r="BM7311" s="94"/>
      <c r="BO7311" s="97"/>
      <c r="BQ7311" s="40"/>
      <c r="BR7311" s="94"/>
      <c r="BS7311" s="94"/>
      <c r="BT7311" s="94"/>
      <c r="BU7311" s="40"/>
      <c r="BV7311" s="82"/>
      <c r="BW7311" s="94"/>
      <c r="BX7311" s="48"/>
      <c r="BY7311" s="97"/>
      <c r="BZ7311" s="48"/>
      <c r="CA7311" s="40"/>
      <c r="CB7311" s="94"/>
      <c r="CC7311" s="94"/>
      <c r="CD7311" s="94"/>
      <c r="CE7311" s="40"/>
      <c r="CF7311" s="73"/>
      <c r="CG7311" s="41"/>
      <c r="CH7311" s="41"/>
      <c r="CI7311" s="41"/>
      <c r="CJ7311" s="41"/>
      <c r="CK7311" s="41"/>
      <c r="CL7311" s="68"/>
      <c r="CM7311" s="41"/>
      <c r="CN7311" s="41"/>
      <c r="CO7311" s="39"/>
      <c r="CP7311" s="78"/>
    </row>
    <row r="7312" spans="1:94" s="38" customFormat="1" x14ac:dyDescent="0.25">
      <c r="A7312" s="38">
        <v>7309</v>
      </c>
      <c r="F7312" s="39"/>
      <c r="Q7312" s="39"/>
      <c r="R7312" s="40"/>
      <c r="S7312" s="40"/>
      <c r="T7312" s="39"/>
      <c r="AG7312" s="110"/>
      <c r="AH7312" s="94"/>
      <c r="AJ7312" s="97"/>
      <c r="AL7312" s="39"/>
      <c r="AP7312" s="39"/>
      <c r="AQ7312" s="77"/>
      <c r="AR7312" s="78"/>
      <c r="BB7312" s="79"/>
      <c r="BC7312" s="94"/>
      <c r="BE7312" s="97"/>
      <c r="BG7312" s="40"/>
      <c r="BK7312" s="40"/>
      <c r="BL7312" s="79"/>
      <c r="BM7312" s="94"/>
      <c r="BO7312" s="97"/>
      <c r="BQ7312" s="40"/>
      <c r="BR7312" s="94"/>
      <c r="BS7312" s="94"/>
      <c r="BT7312" s="94"/>
      <c r="BU7312" s="40"/>
      <c r="BV7312" s="82"/>
      <c r="BW7312" s="94"/>
      <c r="BX7312" s="48"/>
      <c r="BY7312" s="97"/>
      <c r="BZ7312" s="48"/>
      <c r="CA7312" s="40"/>
      <c r="CB7312" s="94"/>
      <c r="CC7312" s="94"/>
      <c r="CD7312" s="94"/>
      <c r="CE7312" s="40"/>
      <c r="CF7312" s="73"/>
      <c r="CG7312" s="41"/>
      <c r="CH7312" s="41"/>
      <c r="CI7312" s="41"/>
      <c r="CJ7312" s="41"/>
      <c r="CK7312" s="41"/>
      <c r="CL7312" s="68"/>
      <c r="CM7312" s="41"/>
      <c r="CN7312" s="41"/>
      <c r="CO7312" s="39"/>
      <c r="CP7312" s="78"/>
    </row>
    <row r="7313" spans="1:94" s="38" customFormat="1" x14ac:dyDescent="0.25">
      <c r="A7313" s="38">
        <v>7310</v>
      </c>
      <c r="F7313" s="39"/>
      <c r="Q7313" s="39"/>
      <c r="R7313" s="40"/>
      <c r="S7313" s="40"/>
      <c r="T7313" s="39"/>
      <c r="AG7313" s="110"/>
      <c r="AH7313" s="94"/>
      <c r="AJ7313" s="97"/>
      <c r="AL7313" s="39"/>
      <c r="AP7313" s="39"/>
      <c r="AQ7313" s="77"/>
      <c r="AR7313" s="78"/>
      <c r="BB7313" s="79"/>
      <c r="BC7313" s="94"/>
      <c r="BE7313" s="97"/>
      <c r="BG7313" s="40"/>
      <c r="BK7313" s="40"/>
      <c r="BL7313" s="79"/>
      <c r="BM7313" s="94"/>
      <c r="BO7313" s="97"/>
      <c r="BQ7313" s="40"/>
      <c r="BR7313" s="94"/>
      <c r="BS7313" s="94"/>
      <c r="BT7313" s="94"/>
      <c r="BU7313" s="40"/>
      <c r="BV7313" s="82"/>
      <c r="BW7313" s="94"/>
      <c r="BX7313" s="48"/>
      <c r="BY7313" s="97"/>
      <c r="BZ7313" s="48"/>
      <c r="CA7313" s="40"/>
      <c r="CB7313" s="94"/>
      <c r="CC7313" s="94"/>
      <c r="CD7313" s="94"/>
      <c r="CE7313" s="40"/>
      <c r="CF7313" s="73"/>
      <c r="CG7313" s="41"/>
      <c r="CH7313" s="41"/>
      <c r="CI7313" s="41"/>
      <c r="CJ7313" s="41"/>
      <c r="CK7313" s="41"/>
      <c r="CL7313" s="68"/>
      <c r="CM7313" s="41"/>
      <c r="CN7313" s="41"/>
      <c r="CO7313" s="39"/>
      <c r="CP7313" s="78"/>
    </row>
    <row r="7314" spans="1:94" s="38" customFormat="1" x14ac:dyDescent="0.25">
      <c r="A7314" s="38">
        <v>7311</v>
      </c>
      <c r="F7314" s="39"/>
      <c r="Q7314" s="39"/>
      <c r="R7314" s="40"/>
      <c r="S7314" s="40"/>
      <c r="T7314" s="39"/>
      <c r="AG7314" s="110"/>
      <c r="AH7314" s="94"/>
      <c r="AJ7314" s="97"/>
      <c r="AL7314" s="39"/>
      <c r="AP7314" s="39"/>
      <c r="AQ7314" s="77"/>
      <c r="AR7314" s="78"/>
      <c r="BB7314" s="79"/>
      <c r="BC7314" s="94"/>
      <c r="BE7314" s="97"/>
      <c r="BG7314" s="40"/>
      <c r="BK7314" s="40"/>
      <c r="BL7314" s="79"/>
      <c r="BM7314" s="94"/>
      <c r="BO7314" s="97"/>
      <c r="BQ7314" s="40"/>
      <c r="BR7314" s="94"/>
      <c r="BS7314" s="94"/>
      <c r="BT7314" s="94"/>
      <c r="BU7314" s="40"/>
      <c r="BV7314" s="82"/>
      <c r="BW7314" s="94"/>
      <c r="BX7314" s="48"/>
      <c r="BY7314" s="97"/>
      <c r="BZ7314" s="48"/>
      <c r="CA7314" s="40"/>
      <c r="CB7314" s="94"/>
      <c r="CC7314" s="94"/>
      <c r="CD7314" s="94"/>
      <c r="CE7314" s="40"/>
      <c r="CF7314" s="73"/>
      <c r="CG7314" s="41"/>
      <c r="CH7314" s="41"/>
      <c r="CI7314" s="41"/>
      <c r="CJ7314" s="41"/>
      <c r="CK7314" s="41"/>
      <c r="CL7314" s="68"/>
      <c r="CM7314" s="41"/>
      <c r="CN7314" s="41"/>
      <c r="CO7314" s="39"/>
      <c r="CP7314" s="78"/>
    </row>
    <row r="7315" spans="1:94" s="38" customFormat="1" x14ac:dyDescent="0.25">
      <c r="A7315" s="38">
        <v>7312</v>
      </c>
      <c r="F7315" s="39"/>
      <c r="Q7315" s="39"/>
      <c r="R7315" s="40"/>
      <c r="S7315" s="40"/>
      <c r="T7315" s="39"/>
      <c r="AG7315" s="110"/>
      <c r="AH7315" s="94"/>
      <c r="AJ7315" s="97"/>
      <c r="AL7315" s="39"/>
      <c r="AP7315" s="39"/>
      <c r="AQ7315" s="77"/>
      <c r="AR7315" s="78"/>
      <c r="BB7315" s="79"/>
      <c r="BC7315" s="94"/>
      <c r="BE7315" s="97"/>
      <c r="BG7315" s="40"/>
      <c r="BK7315" s="40"/>
      <c r="BL7315" s="79"/>
      <c r="BM7315" s="94"/>
      <c r="BO7315" s="97"/>
      <c r="BQ7315" s="40"/>
      <c r="BR7315" s="94"/>
      <c r="BS7315" s="94"/>
      <c r="BT7315" s="94"/>
      <c r="BU7315" s="40"/>
      <c r="BV7315" s="82"/>
      <c r="BW7315" s="94"/>
      <c r="BX7315" s="48"/>
      <c r="BY7315" s="97"/>
      <c r="BZ7315" s="48"/>
      <c r="CA7315" s="40"/>
      <c r="CB7315" s="94"/>
      <c r="CC7315" s="94"/>
      <c r="CD7315" s="94"/>
      <c r="CE7315" s="40"/>
      <c r="CF7315" s="73"/>
      <c r="CG7315" s="41"/>
      <c r="CH7315" s="41"/>
      <c r="CI7315" s="41"/>
      <c r="CJ7315" s="41"/>
      <c r="CK7315" s="41"/>
      <c r="CL7315" s="68"/>
      <c r="CM7315" s="41"/>
      <c r="CN7315" s="41"/>
      <c r="CO7315" s="39"/>
      <c r="CP7315" s="78"/>
    </row>
    <row r="7316" spans="1:94" s="38" customFormat="1" x14ac:dyDescent="0.25">
      <c r="A7316" s="38">
        <v>7313</v>
      </c>
      <c r="F7316" s="39"/>
      <c r="Q7316" s="39"/>
      <c r="R7316" s="40"/>
      <c r="S7316" s="40"/>
      <c r="T7316" s="39"/>
      <c r="AG7316" s="110"/>
      <c r="AH7316" s="94"/>
      <c r="AJ7316" s="97"/>
      <c r="AL7316" s="39"/>
      <c r="AP7316" s="39"/>
      <c r="AQ7316" s="77"/>
      <c r="AR7316" s="78"/>
      <c r="BB7316" s="79"/>
      <c r="BC7316" s="94"/>
      <c r="BE7316" s="97"/>
      <c r="BG7316" s="40"/>
      <c r="BK7316" s="40"/>
      <c r="BL7316" s="79"/>
      <c r="BM7316" s="94"/>
      <c r="BO7316" s="97"/>
      <c r="BQ7316" s="40"/>
      <c r="BR7316" s="94"/>
      <c r="BS7316" s="94"/>
      <c r="BT7316" s="94"/>
      <c r="BU7316" s="40"/>
      <c r="BV7316" s="82"/>
      <c r="BW7316" s="94"/>
      <c r="BX7316" s="48"/>
      <c r="BY7316" s="97"/>
      <c r="BZ7316" s="48"/>
      <c r="CA7316" s="40"/>
      <c r="CB7316" s="94"/>
      <c r="CC7316" s="94"/>
      <c r="CD7316" s="94"/>
      <c r="CE7316" s="40"/>
      <c r="CF7316" s="73"/>
      <c r="CG7316" s="41"/>
      <c r="CH7316" s="41"/>
      <c r="CI7316" s="41"/>
      <c r="CJ7316" s="41"/>
      <c r="CK7316" s="41"/>
      <c r="CL7316" s="68"/>
      <c r="CM7316" s="41"/>
      <c r="CN7316" s="41"/>
      <c r="CO7316" s="39"/>
      <c r="CP7316" s="78"/>
    </row>
    <row r="7317" spans="1:94" s="38" customFormat="1" x14ac:dyDescent="0.25">
      <c r="A7317" s="38">
        <v>7314</v>
      </c>
      <c r="F7317" s="39"/>
      <c r="Q7317" s="39"/>
      <c r="R7317" s="40"/>
      <c r="S7317" s="40"/>
      <c r="T7317" s="39"/>
      <c r="AG7317" s="110"/>
      <c r="AH7317" s="94"/>
      <c r="AJ7317" s="97"/>
      <c r="AL7317" s="39"/>
      <c r="AP7317" s="39"/>
      <c r="AQ7317" s="77"/>
      <c r="AR7317" s="78"/>
      <c r="BB7317" s="79"/>
      <c r="BC7317" s="94"/>
      <c r="BE7317" s="97"/>
      <c r="BG7317" s="40"/>
      <c r="BK7317" s="40"/>
      <c r="BL7317" s="79"/>
      <c r="BM7317" s="94"/>
      <c r="BO7317" s="97"/>
      <c r="BQ7317" s="40"/>
      <c r="BR7317" s="94"/>
      <c r="BS7317" s="94"/>
      <c r="BT7317" s="94"/>
      <c r="BU7317" s="40"/>
      <c r="BV7317" s="82"/>
      <c r="BW7317" s="94"/>
      <c r="BX7317" s="48"/>
      <c r="BY7317" s="97"/>
      <c r="BZ7317" s="48"/>
      <c r="CA7317" s="40"/>
      <c r="CB7317" s="94"/>
      <c r="CC7317" s="94"/>
      <c r="CD7317" s="94"/>
      <c r="CE7317" s="40"/>
      <c r="CF7317" s="73"/>
      <c r="CG7317" s="41"/>
      <c r="CH7317" s="41"/>
      <c r="CI7317" s="41"/>
      <c r="CJ7317" s="41"/>
      <c r="CK7317" s="41"/>
      <c r="CL7317" s="68"/>
      <c r="CM7317" s="41"/>
      <c r="CN7317" s="41"/>
      <c r="CO7317" s="39"/>
      <c r="CP7317" s="78"/>
    </row>
    <row r="7318" spans="1:94" s="38" customFormat="1" x14ac:dyDescent="0.25">
      <c r="A7318" s="38">
        <v>7315</v>
      </c>
      <c r="F7318" s="39"/>
      <c r="Q7318" s="39"/>
      <c r="R7318" s="40"/>
      <c r="S7318" s="40"/>
      <c r="T7318" s="39"/>
      <c r="AG7318" s="110"/>
      <c r="AH7318" s="94"/>
      <c r="AJ7318" s="97"/>
      <c r="AL7318" s="39"/>
      <c r="AP7318" s="39"/>
      <c r="AQ7318" s="77"/>
      <c r="AR7318" s="78"/>
      <c r="BB7318" s="79"/>
      <c r="BC7318" s="94"/>
      <c r="BE7318" s="97"/>
      <c r="BG7318" s="40"/>
      <c r="BK7318" s="40"/>
      <c r="BL7318" s="79"/>
      <c r="BM7318" s="94"/>
      <c r="BO7318" s="97"/>
      <c r="BQ7318" s="40"/>
      <c r="BR7318" s="94"/>
      <c r="BS7318" s="94"/>
      <c r="BT7318" s="94"/>
      <c r="BU7318" s="40"/>
      <c r="BV7318" s="82"/>
      <c r="BW7318" s="94"/>
      <c r="BX7318" s="48"/>
      <c r="BY7318" s="97"/>
      <c r="BZ7318" s="48"/>
      <c r="CA7318" s="40"/>
      <c r="CB7318" s="94"/>
      <c r="CC7318" s="94"/>
      <c r="CD7318" s="94"/>
      <c r="CE7318" s="40"/>
      <c r="CF7318" s="73"/>
      <c r="CG7318" s="41"/>
      <c r="CH7318" s="41"/>
      <c r="CI7318" s="41"/>
      <c r="CJ7318" s="41"/>
      <c r="CK7318" s="41"/>
      <c r="CL7318" s="68"/>
      <c r="CM7318" s="41"/>
      <c r="CN7318" s="41"/>
      <c r="CO7318" s="39"/>
      <c r="CP7318" s="78"/>
    </row>
    <row r="7319" spans="1:94" s="38" customFormat="1" x14ac:dyDescent="0.25">
      <c r="A7319" s="38">
        <v>7316</v>
      </c>
      <c r="F7319" s="39"/>
      <c r="Q7319" s="39"/>
      <c r="R7319" s="40"/>
      <c r="S7319" s="40"/>
      <c r="T7319" s="39"/>
      <c r="AG7319" s="110"/>
      <c r="AH7319" s="94"/>
      <c r="AJ7319" s="97"/>
      <c r="AL7319" s="39"/>
      <c r="AP7319" s="39"/>
      <c r="AQ7319" s="77"/>
      <c r="AR7319" s="78"/>
      <c r="BB7319" s="79"/>
      <c r="BC7319" s="94"/>
      <c r="BE7319" s="97"/>
      <c r="BG7319" s="40"/>
      <c r="BK7319" s="40"/>
      <c r="BL7319" s="79"/>
      <c r="BM7319" s="94"/>
      <c r="BO7319" s="97"/>
      <c r="BQ7319" s="40"/>
      <c r="BR7319" s="94"/>
      <c r="BS7319" s="94"/>
      <c r="BT7319" s="94"/>
      <c r="BU7319" s="40"/>
      <c r="BV7319" s="82"/>
      <c r="BW7319" s="94"/>
      <c r="BX7319" s="48"/>
      <c r="BY7319" s="97"/>
      <c r="BZ7319" s="48"/>
      <c r="CA7319" s="40"/>
      <c r="CB7319" s="94"/>
      <c r="CC7319" s="94"/>
      <c r="CD7319" s="94"/>
      <c r="CE7319" s="40"/>
      <c r="CF7319" s="73"/>
      <c r="CG7319" s="41"/>
      <c r="CH7319" s="41"/>
      <c r="CI7319" s="41"/>
      <c r="CJ7319" s="41"/>
      <c r="CK7319" s="41"/>
      <c r="CL7319" s="68"/>
      <c r="CM7319" s="41"/>
      <c r="CN7319" s="41"/>
      <c r="CO7319" s="39"/>
      <c r="CP7319" s="78"/>
    </row>
    <row r="7320" spans="1:94" s="38" customFormat="1" x14ac:dyDescent="0.25">
      <c r="A7320" s="38">
        <v>7317</v>
      </c>
      <c r="F7320" s="39"/>
      <c r="Q7320" s="39"/>
      <c r="R7320" s="40"/>
      <c r="S7320" s="40"/>
      <c r="T7320" s="39"/>
      <c r="AG7320" s="110"/>
      <c r="AH7320" s="94"/>
      <c r="AJ7320" s="97"/>
      <c r="AL7320" s="39"/>
      <c r="AP7320" s="39"/>
      <c r="AQ7320" s="77"/>
      <c r="AR7320" s="78"/>
      <c r="BB7320" s="79"/>
      <c r="BC7320" s="94"/>
      <c r="BE7320" s="97"/>
      <c r="BG7320" s="40"/>
      <c r="BK7320" s="40"/>
      <c r="BL7320" s="79"/>
      <c r="BM7320" s="94"/>
      <c r="BO7320" s="97"/>
      <c r="BQ7320" s="40"/>
      <c r="BR7320" s="94"/>
      <c r="BS7320" s="94"/>
      <c r="BT7320" s="94"/>
      <c r="BU7320" s="40"/>
      <c r="BV7320" s="82"/>
      <c r="BW7320" s="94"/>
      <c r="BX7320" s="48"/>
      <c r="BY7320" s="97"/>
      <c r="BZ7320" s="48"/>
      <c r="CA7320" s="40"/>
      <c r="CB7320" s="94"/>
      <c r="CC7320" s="94"/>
      <c r="CD7320" s="94"/>
      <c r="CE7320" s="40"/>
      <c r="CF7320" s="73"/>
      <c r="CG7320" s="41"/>
      <c r="CH7320" s="41"/>
      <c r="CI7320" s="41"/>
      <c r="CJ7320" s="41"/>
      <c r="CK7320" s="41"/>
      <c r="CL7320" s="68"/>
      <c r="CM7320" s="41"/>
      <c r="CN7320" s="41"/>
      <c r="CO7320" s="39"/>
      <c r="CP7320" s="78"/>
    </row>
    <row r="7321" spans="1:94" s="38" customFormat="1" x14ac:dyDescent="0.25">
      <c r="A7321" s="38">
        <v>7318</v>
      </c>
      <c r="F7321" s="39"/>
      <c r="Q7321" s="39"/>
      <c r="R7321" s="40"/>
      <c r="S7321" s="40"/>
      <c r="T7321" s="39"/>
      <c r="AG7321" s="110"/>
      <c r="AH7321" s="94"/>
      <c r="AJ7321" s="97"/>
      <c r="AL7321" s="39"/>
      <c r="AP7321" s="39"/>
      <c r="AQ7321" s="77"/>
      <c r="AR7321" s="78"/>
      <c r="BB7321" s="79"/>
      <c r="BC7321" s="94"/>
      <c r="BE7321" s="97"/>
      <c r="BG7321" s="40"/>
      <c r="BK7321" s="40"/>
      <c r="BL7321" s="79"/>
      <c r="BM7321" s="94"/>
      <c r="BO7321" s="97"/>
      <c r="BQ7321" s="40"/>
      <c r="BR7321" s="94"/>
      <c r="BS7321" s="94"/>
      <c r="BT7321" s="94"/>
      <c r="BU7321" s="40"/>
      <c r="BV7321" s="82"/>
      <c r="BW7321" s="94"/>
      <c r="BX7321" s="48"/>
      <c r="BY7321" s="97"/>
      <c r="BZ7321" s="48"/>
      <c r="CA7321" s="40"/>
      <c r="CB7321" s="94"/>
      <c r="CC7321" s="94"/>
      <c r="CD7321" s="94"/>
      <c r="CE7321" s="40"/>
      <c r="CF7321" s="73"/>
      <c r="CG7321" s="41"/>
      <c r="CH7321" s="41"/>
      <c r="CI7321" s="41"/>
      <c r="CJ7321" s="41"/>
      <c r="CK7321" s="41"/>
      <c r="CL7321" s="68"/>
      <c r="CM7321" s="41"/>
      <c r="CN7321" s="41"/>
      <c r="CO7321" s="39"/>
      <c r="CP7321" s="78"/>
    </row>
    <row r="7322" spans="1:94" s="38" customFormat="1" x14ac:dyDescent="0.25">
      <c r="A7322" s="38">
        <v>7319</v>
      </c>
      <c r="F7322" s="39"/>
      <c r="Q7322" s="39"/>
      <c r="R7322" s="40"/>
      <c r="S7322" s="40"/>
      <c r="T7322" s="39"/>
      <c r="AG7322" s="110"/>
      <c r="AH7322" s="94"/>
      <c r="AJ7322" s="97"/>
      <c r="AL7322" s="39"/>
      <c r="AP7322" s="39"/>
      <c r="AQ7322" s="77"/>
      <c r="AR7322" s="78"/>
      <c r="BB7322" s="79"/>
      <c r="BC7322" s="94"/>
      <c r="BE7322" s="97"/>
      <c r="BG7322" s="40"/>
      <c r="BK7322" s="40"/>
      <c r="BL7322" s="79"/>
      <c r="BM7322" s="94"/>
      <c r="BO7322" s="97"/>
      <c r="BQ7322" s="40"/>
      <c r="BR7322" s="94"/>
      <c r="BS7322" s="94"/>
      <c r="BT7322" s="94"/>
      <c r="BU7322" s="40"/>
      <c r="BV7322" s="82"/>
      <c r="BW7322" s="94"/>
      <c r="BX7322" s="48"/>
      <c r="BY7322" s="97"/>
      <c r="BZ7322" s="48"/>
      <c r="CA7322" s="40"/>
      <c r="CB7322" s="94"/>
      <c r="CC7322" s="94"/>
      <c r="CD7322" s="94"/>
      <c r="CE7322" s="40"/>
      <c r="CF7322" s="73"/>
      <c r="CG7322" s="41"/>
      <c r="CH7322" s="41"/>
      <c r="CI7322" s="41"/>
      <c r="CJ7322" s="41"/>
      <c r="CK7322" s="41"/>
      <c r="CL7322" s="68"/>
      <c r="CM7322" s="41"/>
      <c r="CN7322" s="41"/>
      <c r="CO7322" s="39"/>
      <c r="CP7322" s="78"/>
    </row>
    <row r="7323" spans="1:94" s="38" customFormat="1" x14ac:dyDescent="0.25">
      <c r="A7323" s="38">
        <v>7320</v>
      </c>
      <c r="F7323" s="39"/>
      <c r="Q7323" s="39"/>
      <c r="R7323" s="40"/>
      <c r="S7323" s="40"/>
      <c r="T7323" s="39"/>
      <c r="AG7323" s="110"/>
      <c r="AH7323" s="94"/>
      <c r="AJ7323" s="97"/>
      <c r="AL7323" s="39"/>
      <c r="AP7323" s="39"/>
      <c r="AQ7323" s="77"/>
      <c r="AR7323" s="78"/>
      <c r="BB7323" s="79"/>
      <c r="BC7323" s="94"/>
      <c r="BE7323" s="97"/>
      <c r="BG7323" s="40"/>
      <c r="BK7323" s="40"/>
      <c r="BL7323" s="79"/>
      <c r="BM7323" s="94"/>
      <c r="BO7323" s="97"/>
      <c r="BQ7323" s="40"/>
      <c r="BR7323" s="94"/>
      <c r="BS7323" s="94"/>
      <c r="BT7323" s="94"/>
      <c r="BU7323" s="40"/>
      <c r="BV7323" s="82"/>
      <c r="BW7323" s="94"/>
      <c r="BX7323" s="48"/>
      <c r="BY7323" s="97"/>
      <c r="BZ7323" s="48"/>
      <c r="CA7323" s="40"/>
      <c r="CB7323" s="94"/>
      <c r="CC7323" s="94"/>
      <c r="CD7323" s="94"/>
      <c r="CE7323" s="40"/>
      <c r="CF7323" s="73"/>
      <c r="CG7323" s="41"/>
      <c r="CH7323" s="41"/>
      <c r="CI7323" s="41"/>
      <c r="CJ7323" s="41"/>
      <c r="CK7323" s="41"/>
      <c r="CL7323" s="68"/>
      <c r="CM7323" s="41"/>
      <c r="CN7323" s="41"/>
      <c r="CO7323" s="39"/>
      <c r="CP7323" s="78"/>
    </row>
    <row r="7324" spans="1:94" s="38" customFormat="1" x14ac:dyDescent="0.25">
      <c r="A7324" s="38">
        <v>7321</v>
      </c>
      <c r="F7324" s="39"/>
      <c r="Q7324" s="39"/>
      <c r="R7324" s="40"/>
      <c r="S7324" s="40"/>
      <c r="T7324" s="39"/>
      <c r="AG7324" s="110"/>
      <c r="AH7324" s="94"/>
      <c r="AJ7324" s="97"/>
      <c r="AL7324" s="39"/>
      <c r="AP7324" s="39"/>
      <c r="AQ7324" s="77"/>
      <c r="AR7324" s="78"/>
      <c r="BB7324" s="79"/>
      <c r="BC7324" s="94"/>
      <c r="BE7324" s="97"/>
      <c r="BG7324" s="40"/>
      <c r="BK7324" s="40"/>
      <c r="BL7324" s="79"/>
      <c r="BM7324" s="94"/>
      <c r="BO7324" s="97"/>
      <c r="BQ7324" s="40"/>
      <c r="BR7324" s="94"/>
      <c r="BS7324" s="94"/>
      <c r="BT7324" s="94"/>
      <c r="BU7324" s="40"/>
      <c r="BV7324" s="82"/>
      <c r="BW7324" s="94"/>
      <c r="BX7324" s="48"/>
      <c r="BY7324" s="97"/>
      <c r="BZ7324" s="48"/>
      <c r="CA7324" s="40"/>
      <c r="CB7324" s="94"/>
      <c r="CC7324" s="94"/>
      <c r="CD7324" s="94"/>
      <c r="CE7324" s="40"/>
      <c r="CF7324" s="73"/>
      <c r="CG7324" s="41"/>
      <c r="CH7324" s="41"/>
      <c r="CI7324" s="41"/>
      <c r="CJ7324" s="41"/>
      <c r="CK7324" s="41"/>
      <c r="CL7324" s="68"/>
      <c r="CM7324" s="41"/>
      <c r="CN7324" s="41"/>
      <c r="CO7324" s="39"/>
      <c r="CP7324" s="78"/>
    </row>
    <row r="7325" spans="1:94" s="38" customFormat="1" x14ac:dyDescent="0.25">
      <c r="A7325" s="38">
        <v>7322</v>
      </c>
      <c r="F7325" s="39"/>
      <c r="Q7325" s="39"/>
      <c r="R7325" s="40"/>
      <c r="S7325" s="40"/>
      <c r="T7325" s="39"/>
      <c r="AG7325" s="110"/>
      <c r="AH7325" s="94"/>
      <c r="AJ7325" s="97"/>
      <c r="AL7325" s="39"/>
      <c r="AP7325" s="39"/>
      <c r="AQ7325" s="77"/>
      <c r="AR7325" s="78"/>
      <c r="BB7325" s="79"/>
      <c r="BC7325" s="94"/>
      <c r="BE7325" s="97"/>
      <c r="BG7325" s="40"/>
      <c r="BK7325" s="40"/>
      <c r="BL7325" s="79"/>
      <c r="BM7325" s="94"/>
      <c r="BO7325" s="97"/>
      <c r="BQ7325" s="40"/>
      <c r="BR7325" s="94"/>
      <c r="BS7325" s="94"/>
      <c r="BT7325" s="94"/>
      <c r="BU7325" s="40"/>
      <c r="BV7325" s="82"/>
      <c r="BW7325" s="94"/>
      <c r="BX7325" s="48"/>
      <c r="BY7325" s="97"/>
      <c r="BZ7325" s="48"/>
      <c r="CA7325" s="40"/>
      <c r="CB7325" s="94"/>
      <c r="CC7325" s="94"/>
      <c r="CD7325" s="94"/>
      <c r="CE7325" s="40"/>
      <c r="CF7325" s="73"/>
      <c r="CG7325" s="41"/>
      <c r="CH7325" s="41"/>
      <c r="CI7325" s="41"/>
      <c r="CJ7325" s="41"/>
      <c r="CK7325" s="41"/>
      <c r="CL7325" s="68"/>
      <c r="CM7325" s="41"/>
      <c r="CN7325" s="41"/>
      <c r="CO7325" s="39"/>
      <c r="CP7325" s="78"/>
    </row>
    <row r="7326" spans="1:94" s="38" customFormat="1" x14ac:dyDescent="0.25">
      <c r="A7326" s="38">
        <v>7323</v>
      </c>
      <c r="F7326" s="39"/>
      <c r="Q7326" s="39"/>
      <c r="R7326" s="40"/>
      <c r="S7326" s="40"/>
      <c r="T7326" s="39"/>
      <c r="AG7326" s="110"/>
      <c r="AH7326" s="94"/>
      <c r="AJ7326" s="97"/>
      <c r="AL7326" s="39"/>
      <c r="AP7326" s="39"/>
      <c r="AQ7326" s="77"/>
      <c r="AR7326" s="78"/>
      <c r="BB7326" s="79"/>
      <c r="BC7326" s="94"/>
      <c r="BE7326" s="97"/>
      <c r="BG7326" s="40"/>
      <c r="BK7326" s="40"/>
      <c r="BL7326" s="79"/>
      <c r="BM7326" s="94"/>
      <c r="BO7326" s="97"/>
      <c r="BQ7326" s="40"/>
      <c r="BR7326" s="94"/>
      <c r="BS7326" s="94"/>
      <c r="BT7326" s="94"/>
      <c r="BU7326" s="40"/>
      <c r="BV7326" s="82"/>
      <c r="BW7326" s="94"/>
      <c r="BX7326" s="48"/>
      <c r="BY7326" s="97"/>
      <c r="BZ7326" s="48"/>
      <c r="CA7326" s="40"/>
      <c r="CB7326" s="94"/>
      <c r="CC7326" s="94"/>
      <c r="CD7326" s="94"/>
      <c r="CE7326" s="40"/>
      <c r="CF7326" s="73"/>
      <c r="CG7326" s="41"/>
      <c r="CH7326" s="41"/>
      <c r="CI7326" s="41"/>
      <c r="CJ7326" s="41"/>
      <c r="CK7326" s="41"/>
      <c r="CL7326" s="68"/>
      <c r="CM7326" s="41"/>
      <c r="CN7326" s="41"/>
      <c r="CO7326" s="39"/>
      <c r="CP7326" s="78"/>
    </row>
    <row r="7327" spans="1:94" s="38" customFormat="1" x14ac:dyDescent="0.25">
      <c r="A7327" s="38">
        <v>7324</v>
      </c>
      <c r="F7327" s="39"/>
      <c r="Q7327" s="39"/>
      <c r="R7327" s="40"/>
      <c r="S7327" s="40"/>
      <c r="T7327" s="39"/>
      <c r="AG7327" s="110"/>
      <c r="AH7327" s="94"/>
      <c r="AJ7327" s="97"/>
      <c r="AL7327" s="39"/>
      <c r="AP7327" s="39"/>
      <c r="AQ7327" s="77"/>
      <c r="AR7327" s="78"/>
      <c r="BB7327" s="79"/>
      <c r="BC7327" s="94"/>
      <c r="BE7327" s="97"/>
      <c r="BG7327" s="40"/>
      <c r="BK7327" s="40"/>
      <c r="BL7327" s="79"/>
      <c r="BM7327" s="94"/>
      <c r="BO7327" s="97"/>
      <c r="BQ7327" s="40"/>
      <c r="BR7327" s="94"/>
      <c r="BS7327" s="94"/>
      <c r="BT7327" s="94"/>
      <c r="BU7327" s="40"/>
      <c r="BV7327" s="82"/>
      <c r="BW7327" s="94"/>
      <c r="BX7327" s="48"/>
      <c r="BY7327" s="97"/>
      <c r="BZ7327" s="48"/>
      <c r="CA7327" s="40"/>
      <c r="CB7327" s="94"/>
      <c r="CC7327" s="94"/>
      <c r="CD7327" s="94"/>
      <c r="CE7327" s="40"/>
      <c r="CF7327" s="73"/>
      <c r="CG7327" s="41"/>
      <c r="CH7327" s="41"/>
      <c r="CI7327" s="41"/>
      <c r="CJ7327" s="41"/>
      <c r="CK7327" s="41"/>
      <c r="CL7327" s="68"/>
      <c r="CM7327" s="41"/>
      <c r="CN7327" s="41"/>
      <c r="CO7327" s="39"/>
      <c r="CP7327" s="78"/>
    </row>
    <row r="7328" spans="1:94" s="38" customFormat="1" x14ac:dyDescent="0.25">
      <c r="A7328" s="38">
        <v>7325</v>
      </c>
      <c r="F7328" s="39"/>
      <c r="Q7328" s="39"/>
      <c r="R7328" s="40"/>
      <c r="S7328" s="40"/>
      <c r="T7328" s="39"/>
      <c r="AG7328" s="110"/>
      <c r="AH7328" s="94"/>
      <c r="AJ7328" s="97"/>
      <c r="AL7328" s="39"/>
      <c r="AP7328" s="39"/>
      <c r="AQ7328" s="77"/>
      <c r="AR7328" s="78"/>
      <c r="BB7328" s="79"/>
      <c r="BC7328" s="94"/>
      <c r="BE7328" s="97"/>
      <c r="BG7328" s="40"/>
      <c r="BK7328" s="40"/>
      <c r="BL7328" s="79"/>
      <c r="BM7328" s="94"/>
      <c r="BO7328" s="97"/>
      <c r="BQ7328" s="40"/>
      <c r="BR7328" s="94"/>
      <c r="BS7328" s="94"/>
      <c r="BT7328" s="94"/>
      <c r="BU7328" s="40"/>
      <c r="BV7328" s="82"/>
      <c r="BW7328" s="94"/>
      <c r="BX7328" s="48"/>
      <c r="BY7328" s="97"/>
      <c r="BZ7328" s="48"/>
      <c r="CA7328" s="40"/>
      <c r="CB7328" s="94"/>
      <c r="CC7328" s="94"/>
      <c r="CD7328" s="94"/>
      <c r="CE7328" s="40"/>
      <c r="CF7328" s="73"/>
      <c r="CG7328" s="41"/>
      <c r="CH7328" s="41"/>
      <c r="CI7328" s="41"/>
      <c r="CJ7328" s="41"/>
      <c r="CK7328" s="41"/>
      <c r="CL7328" s="68"/>
      <c r="CM7328" s="41"/>
      <c r="CN7328" s="41"/>
      <c r="CO7328" s="39"/>
      <c r="CP7328" s="78"/>
    </row>
    <row r="7329" spans="1:94" s="38" customFormat="1" x14ac:dyDescent="0.25">
      <c r="A7329" s="38">
        <v>7326</v>
      </c>
      <c r="F7329" s="39"/>
      <c r="Q7329" s="39"/>
      <c r="R7329" s="40"/>
      <c r="S7329" s="40"/>
      <c r="T7329" s="39"/>
      <c r="AG7329" s="110"/>
      <c r="AH7329" s="94"/>
      <c r="AJ7329" s="97"/>
      <c r="AL7329" s="39"/>
      <c r="AP7329" s="39"/>
      <c r="AQ7329" s="77"/>
      <c r="AR7329" s="78"/>
      <c r="BB7329" s="79"/>
      <c r="BC7329" s="94"/>
      <c r="BE7329" s="97"/>
      <c r="BG7329" s="40"/>
      <c r="BK7329" s="40"/>
      <c r="BL7329" s="79"/>
      <c r="BM7329" s="94"/>
      <c r="BO7329" s="97"/>
      <c r="BQ7329" s="40"/>
      <c r="BR7329" s="94"/>
      <c r="BS7329" s="94"/>
      <c r="BT7329" s="94"/>
      <c r="BU7329" s="40"/>
      <c r="BV7329" s="82"/>
      <c r="BW7329" s="94"/>
      <c r="BX7329" s="48"/>
      <c r="BY7329" s="97"/>
      <c r="BZ7329" s="48"/>
      <c r="CA7329" s="40"/>
      <c r="CB7329" s="94"/>
      <c r="CC7329" s="94"/>
      <c r="CD7329" s="94"/>
      <c r="CE7329" s="40"/>
      <c r="CF7329" s="73"/>
      <c r="CG7329" s="41"/>
      <c r="CH7329" s="41"/>
      <c r="CI7329" s="41"/>
      <c r="CJ7329" s="41"/>
      <c r="CK7329" s="41"/>
      <c r="CL7329" s="68"/>
      <c r="CM7329" s="41"/>
      <c r="CN7329" s="41"/>
      <c r="CO7329" s="39"/>
      <c r="CP7329" s="78"/>
    </row>
    <row r="7330" spans="1:94" s="38" customFormat="1" x14ac:dyDescent="0.25">
      <c r="A7330" s="38">
        <v>7327</v>
      </c>
      <c r="F7330" s="39"/>
      <c r="Q7330" s="39"/>
      <c r="R7330" s="40"/>
      <c r="S7330" s="40"/>
      <c r="T7330" s="39"/>
      <c r="AG7330" s="110"/>
      <c r="AH7330" s="94"/>
      <c r="AJ7330" s="97"/>
      <c r="AL7330" s="39"/>
      <c r="AP7330" s="39"/>
      <c r="AQ7330" s="77"/>
      <c r="AR7330" s="78"/>
      <c r="BB7330" s="79"/>
      <c r="BC7330" s="94"/>
      <c r="BE7330" s="97"/>
      <c r="BG7330" s="40"/>
      <c r="BK7330" s="40"/>
      <c r="BL7330" s="79"/>
      <c r="BM7330" s="94"/>
      <c r="BO7330" s="97"/>
      <c r="BQ7330" s="40"/>
      <c r="BR7330" s="94"/>
      <c r="BS7330" s="94"/>
      <c r="BT7330" s="94"/>
      <c r="BU7330" s="40"/>
      <c r="BV7330" s="82"/>
      <c r="BW7330" s="94"/>
      <c r="BX7330" s="48"/>
      <c r="BY7330" s="97"/>
      <c r="BZ7330" s="48"/>
      <c r="CA7330" s="40"/>
      <c r="CB7330" s="94"/>
      <c r="CC7330" s="94"/>
      <c r="CD7330" s="94"/>
      <c r="CE7330" s="40"/>
      <c r="CF7330" s="73"/>
      <c r="CG7330" s="41"/>
      <c r="CH7330" s="41"/>
      <c r="CI7330" s="41"/>
      <c r="CJ7330" s="41"/>
      <c r="CK7330" s="41"/>
      <c r="CL7330" s="68"/>
      <c r="CM7330" s="41"/>
      <c r="CN7330" s="41"/>
      <c r="CO7330" s="39"/>
      <c r="CP7330" s="78"/>
    </row>
    <row r="7331" spans="1:94" s="38" customFormat="1" x14ac:dyDescent="0.25">
      <c r="A7331" s="38">
        <v>7328</v>
      </c>
      <c r="F7331" s="39"/>
      <c r="Q7331" s="39"/>
      <c r="R7331" s="40"/>
      <c r="S7331" s="40"/>
      <c r="T7331" s="39"/>
      <c r="AG7331" s="110"/>
      <c r="AH7331" s="94"/>
      <c r="AJ7331" s="97"/>
      <c r="AL7331" s="39"/>
      <c r="AP7331" s="39"/>
      <c r="AQ7331" s="77"/>
      <c r="AR7331" s="78"/>
      <c r="BB7331" s="79"/>
      <c r="BC7331" s="94"/>
      <c r="BE7331" s="97"/>
      <c r="BG7331" s="40"/>
      <c r="BK7331" s="40"/>
      <c r="BL7331" s="79"/>
      <c r="BM7331" s="94"/>
      <c r="BO7331" s="97"/>
      <c r="BQ7331" s="40"/>
      <c r="BR7331" s="94"/>
      <c r="BS7331" s="94"/>
      <c r="BT7331" s="94"/>
      <c r="BU7331" s="40"/>
      <c r="BV7331" s="82"/>
      <c r="BW7331" s="94"/>
      <c r="BX7331" s="48"/>
      <c r="BY7331" s="97"/>
      <c r="BZ7331" s="48"/>
      <c r="CA7331" s="40"/>
      <c r="CB7331" s="94"/>
      <c r="CC7331" s="94"/>
      <c r="CD7331" s="94"/>
      <c r="CE7331" s="40"/>
      <c r="CF7331" s="73"/>
      <c r="CG7331" s="41"/>
      <c r="CH7331" s="41"/>
      <c r="CI7331" s="41"/>
      <c r="CJ7331" s="41"/>
      <c r="CK7331" s="41"/>
      <c r="CL7331" s="68"/>
      <c r="CM7331" s="41"/>
      <c r="CN7331" s="41"/>
      <c r="CO7331" s="39"/>
      <c r="CP7331" s="78"/>
    </row>
    <row r="7332" spans="1:94" s="38" customFormat="1" x14ac:dyDescent="0.25">
      <c r="A7332" s="38">
        <v>7329</v>
      </c>
      <c r="F7332" s="39"/>
      <c r="Q7332" s="39"/>
      <c r="R7332" s="40"/>
      <c r="S7332" s="40"/>
      <c r="T7332" s="39"/>
      <c r="AG7332" s="110"/>
      <c r="AH7332" s="94"/>
      <c r="AJ7332" s="97"/>
      <c r="AL7332" s="39"/>
      <c r="AP7332" s="39"/>
      <c r="AQ7332" s="77"/>
      <c r="AR7332" s="78"/>
      <c r="BB7332" s="79"/>
      <c r="BC7332" s="94"/>
      <c r="BE7332" s="97"/>
      <c r="BG7332" s="40"/>
      <c r="BK7332" s="40"/>
      <c r="BL7332" s="79"/>
      <c r="BM7332" s="94"/>
      <c r="BO7332" s="97"/>
      <c r="BQ7332" s="40"/>
      <c r="BR7332" s="94"/>
      <c r="BS7332" s="94"/>
      <c r="BT7332" s="94"/>
      <c r="BU7332" s="40"/>
      <c r="BV7332" s="82"/>
      <c r="BW7332" s="94"/>
      <c r="BX7332" s="48"/>
      <c r="BY7332" s="97"/>
      <c r="BZ7332" s="48"/>
      <c r="CA7332" s="40"/>
      <c r="CB7332" s="94"/>
      <c r="CC7332" s="94"/>
      <c r="CD7332" s="94"/>
      <c r="CE7332" s="40"/>
      <c r="CF7332" s="73"/>
      <c r="CG7332" s="41"/>
      <c r="CH7332" s="41"/>
      <c r="CI7332" s="41"/>
      <c r="CJ7332" s="41"/>
      <c r="CK7332" s="41"/>
      <c r="CL7332" s="68"/>
      <c r="CM7332" s="41"/>
      <c r="CN7332" s="41"/>
      <c r="CO7332" s="39"/>
      <c r="CP7332" s="78"/>
    </row>
    <row r="7333" spans="1:94" s="38" customFormat="1" x14ac:dyDescent="0.25">
      <c r="A7333" s="38">
        <v>7330</v>
      </c>
      <c r="F7333" s="39"/>
      <c r="Q7333" s="39"/>
      <c r="R7333" s="40"/>
      <c r="S7333" s="40"/>
      <c r="T7333" s="39"/>
      <c r="AG7333" s="110"/>
      <c r="AH7333" s="94"/>
      <c r="AJ7333" s="97"/>
      <c r="AL7333" s="39"/>
      <c r="AP7333" s="39"/>
      <c r="AQ7333" s="77"/>
      <c r="AR7333" s="78"/>
      <c r="BB7333" s="79"/>
      <c r="BC7333" s="94"/>
      <c r="BE7333" s="97"/>
      <c r="BG7333" s="40"/>
      <c r="BK7333" s="40"/>
      <c r="BL7333" s="79"/>
      <c r="BM7333" s="94"/>
      <c r="BO7333" s="97"/>
      <c r="BQ7333" s="40"/>
      <c r="BR7333" s="94"/>
      <c r="BS7333" s="94"/>
      <c r="BT7333" s="94"/>
      <c r="BU7333" s="40"/>
      <c r="BV7333" s="82"/>
      <c r="BW7333" s="94"/>
      <c r="BX7333" s="48"/>
      <c r="BY7333" s="97"/>
      <c r="BZ7333" s="48"/>
      <c r="CA7333" s="40"/>
      <c r="CB7333" s="94"/>
      <c r="CC7333" s="94"/>
      <c r="CD7333" s="94"/>
      <c r="CE7333" s="40"/>
      <c r="CF7333" s="73"/>
      <c r="CG7333" s="41"/>
      <c r="CH7333" s="41"/>
      <c r="CI7333" s="41"/>
      <c r="CJ7333" s="41"/>
      <c r="CK7333" s="41"/>
      <c r="CL7333" s="68"/>
      <c r="CM7333" s="41"/>
      <c r="CN7333" s="41"/>
      <c r="CO7333" s="39"/>
      <c r="CP7333" s="78"/>
    </row>
    <row r="7334" spans="1:94" s="38" customFormat="1" x14ac:dyDescent="0.25">
      <c r="A7334" s="38">
        <v>7331</v>
      </c>
      <c r="F7334" s="39"/>
      <c r="Q7334" s="39"/>
      <c r="R7334" s="40"/>
      <c r="S7334" s="40"/>
      <c r="T7334" s="39"/>
      <c r="AG7334" s="110"/>
      <c r="AH7334" s="94"/>
      <c r="AJ7334" s="97"/>
      <c r="AL7334" s="39"/>
      <c r="AP7334" s="39"/>
      <c r="AQ7334" s="77"/>
      <c r="AR7334" s="78"/>
      <c r="BB7334" s="79"/>
      <c r="BC7334" s="94"/>
      <c r="BE7334" s="97"/>
      <c r="BG7334" s="40"/>
      <c r="BK7334" s="40"/>
      <c r="BL7334" s="79"/>
      <c r="BM7334" s="94"/>
      <c r="BO7334" s="97"/>
      <c r="BQ7334" s="40"/>
      <c r="BR7334" s="94"/>
      <c r="BS7334" s="94"/>
      <c r="BT7334" s="94"/>
      <c r="BU7334" s="40"/>
      <c r="BV7334" s="82"/>
      <c r="BW7334" s="94"/>
      <c r="BX7334" s="48"/>
      <c r="BY7334" s="97"/>
      <c r="BZ7334" s="48"/>
      <c r="CA7334" s="40"/>
      <c r="CB7334" s="94"/>
      <c r="CC7334" s="94"/>
      <c r="CD7334" s="94"/>
      <c r="CE7334" s="40"/>
      <c r="CF7334" s="73"/>
      <c r="CG7334" s="41"/>
      <c r="CH7334" s="41"/>
      <c r="CI7334" s="41"/>
      <c r="CJ7334" s="41"/>
      <c r="CK7334" s="41"/>
      <c r="CL7334" s="68"/>
      <c r="CM7334" s="41"/>
      <c r="CN7334" s="41"/>
      <c r="CO7334" s="39"/>
      <c r="CP7334" s="78"/>
    </row>
    <row r="7335" spans="1:94" s="38" customFormat="1" x14ac:dyDescent="0.25">
      <c r="A7335" s="38">
        <v>7332</v>
      </c>
      <c r="F7335" s="39"/>
      <c r="Q7335" s="39"/>
      <c r="R7335" s="40"/>
      <c r="S7335" s="40"/>
      <c r="T7335" s="39"/>
      <c r="AG7335" s="110"/>
      <c r="AH7335" s="94"/>
      <c r="AJ7335" s="97"/>
      <c r="AL7335" s="39"/>
      <c r="AP7335" s="39"/>
      <c r="AQ7335" s="77"/>
      <c r="AR7335" s="78"/>
      <c r="BB7335" s="79"/>
      <c r="BC7335" s="94"/>
      <c r="BE7335" s="97"/>
      <c r="BG7335" s="40"/>
      <c r="BK7335" s="40"/>
      <c r="BL7335" s="79"/>
      <c r="BM7335" s="94"/>
      <c r="BO7335" s="97"/>
      <c r="BQ7335" s="40"/>
      <c r="BR7335" s="94"/>
      <c r="BS7335" s="94"/>
      <c r="BT7335" s="94"/>
      <c r="BU7335" s="40"/>
      <c r="BV7335" s="82"/>
      <c r="BW7335" s="94"/>
      <c r="BX7335" s="48"/>
      <c r="BY7335" s="97"/>
      <c r="BZ7335" s="48"/>
      <c r="CA7335" s="40"/>
      <c r="CB7335" s="94"/>
      <c r="CC7335" s="94"/>
      <c r="CD7335" s="94"/>
      <c r="CE7335" s="40"/>
      <c r="CF7335" s="73"/>
      <c r="CG7335" s="41"/>
      <c r="CH7335" s="41"/>
      <c r="CI7335" s="41"/>
      <c r="CJ7335" s="41"/>
      <c r="CK7335" s="41"/>
      <c r="CL7335" s="68"/>
      <c r="CM7335" s="41"/>
      <c r="CN7335" s="41"/>
      <c r="CO7335" s="39"/>
      <c r="CP7335" s="78"/>
    </row>
    <row r="7336" spans="1:94" s="38" customFormat="1" x14ac:dyDescent="0.25">
      <c r="A7336" s="38">
        <v>7333</v>
      </c>
      <c r="F7336" s="39"/>
      <c r="Q7336" s="39"/>
      <c r="R7336" s="40"/>
      <c r="S7336" s="40"/>
      <c r="T7336" s="39"/>
      <c r="AG7336" s="110"/>
      <c r="AH7336" s="94"/>
      <c r="AJ7336" s="97"/>
      <c r="AL7336" s="39"/>
      <c r="AP7336" s="39"/>
      <c r="AQ7336" s="77"/>
      <c r="AR7336" s="78"/>
      <c r="BB7336" s="79"/>
      <c r="BC7336" s="94"/>
      <c r="BE7336" s="97"/>
      <c r="BG7336" s="40"/>
      <c r="BK7336" s="40"/>
      <c r="BL7336" s="79"/>
      <c r="BM7336" s="94"/>
      <c r="BO7336" s="97"/>
      <c r="BQ7336" s="40"/>
      <c r="BR7336" s="94"/>
      <c r="BS7336" s="94"/>
      <c r="BT7336" s="94"/>
      <c r="BU7336" s="40"/>
      <c r="BV7336" s="82"/>
      <c r="BW7336" s="94"/>
      <c r="BX7336" s="48"/>
      <c r="BY7336" s="97"/>
      <c r="BZ7336" s="48"/>
      <c r="CA7336" s="40"/>
      <c r="CB7336" s="94"/>
      <c r="CC7336" s="94"/>
      <c r="CD7336" s="94"/>
      <c r="CE7336" s="40"/>
      <c r="CF7336" s="73"/>
      <c r="CG7336" s="41"/>
      <c r="CH7336" s="41"/>
      <c r="CI7336" s="41"/>
      <c r="CJ7336" s="41"/>
      <c r="CK7336" s="41"/>
      <c r="CL7336" s="68"/>
      <c r="CM7336" s="41"/>
      <c r="CN7336" s="41"/>
      <c r="CO7336" s="39"/>
      <c r="CP7336" s="78"/>
    </row>
    <row r="7337" spans="1:94" s="38" customFormat="1" x14ac:dyDescent="0.25">
      <c r="A7337" s="38">
        <v>7334</v>
      </c>
      <c r="F7337" s="39"/>
      <c r="Q7337" s="39"/>
      <c r="R7337" s="40"/>
      <c r="S7337" s="40"/>
      <c r="T7337" s="39"/>
      <c r="AG7337" s="110"/>
      <c r="AH7337" s="94"/>
      <c r="AJ7337" s="97"/>
      <c r="AL7337" s="39"/>
      <c r="AP7337" s="39"/>
      <c r="AQ7337" s="77"/>
      <c r="AR7337" s="78"/>
      <c r="BB7337" s="79"/>
      <c r="BC7337" s="94"/>
      <c r="BE7337" s="97"/>
      <c r="BG7337" s="40"/>
      <c r="BK7337" s="40"/>
      <c r="BL7337" s="79"/>
      <c r="BM7337" s="94"/>
      <c r="BO7337" s="97"/>
      <c r="BQ7337" s="40"/>
      <c r="BR7337" s="94"/>
      <c r="BS7337" s="94"/>
      <c r="BT7337" s="94"/>
      <c r="BU7337" s="40"/>
      <c r="BV7337" s="82"/>
      <c r="BW7337" s="94"/>
      <c r="BX7337" s="48"/>
      <c r="BY7337" s="97"/>
      <c r="BZ7337" s="48"/>
      <c r="CA7337" s="40"/>
      <c r="CB7337" s="94"/>
      <c r="CC7337" s="94"/>
      <c r="CD7337" s="94"/>
      <c r="CE7337" s="40"/>
      <c r="CF7337" s="73"/>
      <c r="CG7337" s="41"/>
      <c r="CH7337" s="41"/>
      <c r="CI7337" s="41"/>
      <c r="CJ7337" s="41"/>
      <c r="CK7337" s="41"/>
      <c r="CL7337" s="68"/>
      <c r="CM7337" s="41"/>
      <c r="CN7337" s="41"/>
      <c r="CO7337" s="39"/>
      <c r="CP7337" s="78"/>
    </row>
    <row r="7338" spans="1:94" s="38" customFormat="1" x14ac:dyDescent="0.25">
      <c r="A7338" s="38">
        <v>7335</v>
      </c>
      <c r="F7338" s="39"/>
      <c r="Q7338" s="39"/>
      <c r="R7338" s="40"/>
      <c r="S7338" s="40"/>
      <c r="T7338" s="39"/>
      <c r="AG7338" s="110"/>
      <c r="AH7338" s="94"/>
      <c r="AJ7338" s="97"/>
      <c r="AL7338" s="39"/>
      <c r="AP7338" s="39"/>
      <c r="AQ7338" s="77"/>
      <c r="AR7338" s="78"/>
      <c r="BB7338" s="79"/>
      <c r="BC7338" s="94"/>
      <c r="BE7338" s="97"/>
      <c r="BG7338" s="40"/>
      <c r="BK7338" s="40"/>
      <c r="BL7338" s="79"/>
      <c r="BM7338" s="94"/>
      <c r="BO7338" s="97"/>
      <c r="BQ7338" s="40"/>
      <c r="BR7338" s="94"/>
      <c r="BS7338" s="94"/>
      <c r="BT7338" s="94"/>
      <c r="BU7338" s="40"/>
      <c r="BV7338" s="82"/>
      <c r="BW7338" s="94"/>
      <c r="BX7338" s="48"/>
      <c r="BY7338" s="97"/>
      <c r="BZ7338" s="48"/>
      <c r="CA7338" s="40"/>
      <c r="CB7338" s="94"/>
      <c r="CC7338" s="94"/>
      <c r="CD7338" s="94"/>
      <c r="CE7338" s="40"/>
      <c r="CF7338" s="73"/>
      <c r="CG7338" s="41"/>
      <c r="CH7338" s="41"/>
      <c r="CI7338" s="41"/>
      <c r="CJ7338" s="41"/>
      <c r="CK7338" s="41"/>
      <c r="CL7338" s="68"/>
      <c r="CM7338" s="41"/>
      <c r="CN7338" s="41"/>
      <c r="CO7338" s="39"/>
      <c r="CP7338" s="78"/>
    </row>
    <row r="7339" spans="1:94" s="38" customFormat="1" x14ac:dyDescent="0.25">
      <c r="A7339" s="38">
        <v>7336</v>
      </c>
      <c r="F7339" s="39"/>
      <c r="Q7339" s="39"/>
      <c r="R7339" s="40"/>
      <c r="S7339" s="40"/>
      <c r="T7339" s="39"/>
      <c r="AG7339" s="110"/>
      <c r="AH7339" s="94"/>
      <c r="AJ7339" s="97"/>
      <c r="AL7339" s="39"/>
      <c r="AP7339" s="39"/>
      <c r="AQ7339" s="77"/>
      <c r="AR7339" s="78"/>
      <c r="BB7339" s="79"/>
      <c r="BC7339" s="94"/>
      <c r="BE7339" s="97"/>
      <c r="BG7339" s="40"/>
      <c r="BK7339" s="40"/>
      <c r="BL7339" s="79"/>
      <c r="BM7339" s="94"/>
      <c r="BO7339" s="97"/>
      <c r="BQ7339" s="40"/>
      <c r="BR7339" s="94"/>
      <c r="BS7339" s="94"/>
      <c r="BT7339" s="94"/>
      <c r="BU7339" s="40"/>
      <c r="BV7339" s="82"/>
      <c r="BW7339" s="94"/>
      <c r="BX7339" s="48"/>
      <c r="BY7339" s="97"/>
      <c r="BZ7339" s="48"/>
      <c r="CA7339" s="40"/>
      <c r="CB7339" s="94"/>
      <c r="CC7339" s="94"/>
      <c r="CD7339" s="94"/>
      <c r="CE7339" s="40"/>
      <c r="CF7339" s="73"/>
      <c r="CG7339" s="41"/>
      <c r="CH7339" s="41"/>
      <c r="CI7339" s="41"/>
      <c r="CJ7339" s="41"/>
      <c r="CK7339" s="41"/>
      <c r="CL7339" s="68"/>
      <c r="CM7339" s="41"/>
      <c r="CN7339" s="41"/>
      <c r="CO7339" s="39"/>
      <c r="CP7339" s="78"/>
    </row>
    <row r="7340" spans="1:94" s="38" customFormat="1" x14ac:dyDescent="0.25">
      <c r="A7340" s="38">
        <v>7337</v>
      </c>
      <c r="F7340" s="39"/>
      <c r="Q7340" s="39"/>
      <c r="R7340" s="40"/>
      <c r="S7340" s="40"/>
      <c r="T7340" s="39"/>
      <c r="AG7340" s="110"/>
      <c r="AH7340" s="94"/>
      <c r="AJ7340" s="97"/>
      <c r="AL7340" s="39"/>
      <c r="AP7340" s="39"/>
      <c r="AQ7340" s="77"/>
      <c r="AR7340" s="78"/>
      <c r="BB7340" s="79"/>
      <c r="BC7340" s="94"/>
      <c r="BE7340" s="97"/>
      <c r="BG7340" s="40"/>
      <c r="BK7340" s="40"/>
      <c r="BL7340" s="79"/>
      <c r="BM7340" s="94"/>
      <c r="BO7340" s="97"/>
      <c r="BQ7340" s="40"/>
      <c r="BR7340" s="94"/>
      <c r="BS7340" s="94"/>
      <c r="BT7340" s="94"/>
      <c r="BU7340" s="40"/>
      <c r="BV7340" s="82"/>
      <c r="BW7340" s="94"/>
      <c r="BX7340" s="48"/>
      <c r="BY7340" s="97"/>
      <c r="BZ7340" s="48"/>
      <c r="CA7340" s="40"/>
      <c r="CB7340" s="94"/>
      <c r="CC7340" s="94"/>
      <c r="CD7340" s="94"/>
      <c r="CE7340" s="40"/>
      <c r="CF7340" s="73"/>
      <c r="CG7340" s="41"/>
      <c r="CH7340" s="41"/>
      <c r="CI7340" s="41"/>
      <c r="CJ7340" s="41"/>
      <c r="CK7340" s="41"/>
      <c r="CL7340" s="68"/>
      <c r="CM7340" s="41"/>
      <c r="CN7340" s="41"/>
      <c r="CO7340" s="39"/>
      <c r="CP7340" s="78"/>
    </row>
    <row r="7341" spans="1:94" s="38" customFormat="1" x14ac:dyDescent="0.25">
      <c r="A7341" s="38">
        <v>7338</v>
      </c>
      <c r="F7341" s="39"/>
      <c r="Q7341" s="39"/>
      <c r="R7341" s="40"/>
      <c r="S7341" s="40"/>
      <c r="T7341" s="39"/>
      <c r="AG7341" s="110"/>
      <c r="AH7341" s="94"/>
      <c r="AJ7341" s="97"/>
      <c r="AL7341" s="39"/>
      <c r="AP7341" s="39"/>
      <c r="AQ7341" s="77"/>
      <c r="AR7341" s="78"/>
      <c r="BB7341" s="79"/>
      <c r="BC7341" s="94"/>
      <c r="BE7341" s="97"/>
      <c r="BG7341" s="40"/>
      <c r="BK7341" s="40"/>
      <c r="BL7341" s="79"/>
      <c r="BM7341" s="94"/>
      <c r="BO7341" s="97"/>
      <c r="BQ7341" s="40"/>
      <c r="BR7341" s="94"/>
      <c r="BS7341" s="94"/>
      <c r="BT7341" s="94"/>
      <c r="BU7341" s="40"/>
      <c r="BV7341" s="82"/>
      <c r="BW7341" s="94"/>
      <c r="BX7341" s="48"/>
      <c r="BY7341" s="97"/>
      <c r="BZ7341" s="48"/>
      <c r="CA7341" s="40"/>
      <c r="CB7341" s="94"/>
      <c r="CC7341" s="94"/>
      <c r="CD7341" s="94"/>
      <c r="CE7341" s="40"/>
      <c r="CF7341" s="73"/>
      <c r="CG7341" s="41"/>
      <c r="CH7341" s="41"/>
      <c r="CI7341" s="41"/>
      <c r="CJ7341" s="41"/>
      <c r="CK7341" s="41"/>
      <c r="CL7341" s="68"/>
      <c r="CM7341" s="41"/>
      <c r="CN7341" s="41"/>
      <c r="CO7341" s="39"/>
      <c r="CP7341" s="78"/>
    </row>
    <row r="7342" spans="1:94" s="38" customFormat="1" x14ac:dyDescent="0.25">
      <c r="A7342" s="38">
        <v>7339</v>
      </c>
      <c r="F7342" s="39"/>
      <c r="Q7342" s="39"/>
      <c r="R7342" s="40"/>
      <c r="S7342" s="40"/>
      <c r="T7342" s="39"/>
      <c r="AG7342" s="110"/>
      <c r="AH7342" s="94"/>
      <c r="AJ7342" s="97"/>
      <c r="AL7342" s="39"/>
      <c r="AP7342" s="39"/>
      <c r="AQ7342" s="77"/>
      <c r="AR7342" s="78"/>
      <c r="BB7342" s="79"/>
      <c r="BC7342" s="94"/>
      <c r="BE7342" s="97"/>
      <c r="BG7342" s="40"/>
      <c r="BK7342" s="40"/>
      <c r="BL7342" s="79"/>
      <c r="BM7342" s="94"/>
      <c r="BO7342" s="97"/>
      <c r="BQ7342" s="40"/>
      <c r="BR7342" s="94"/>
      <c r="BS7342" s="94"/>
      <c r="BT7342" s="94"/>
      <c r="BU7342" s="40"/>
      <c r="BV7342" s="82"/>
      <c r="BW7342" s="94"/>
      <c r="BX7342" s="48"/>
      <c r="BY7342" s="97"/>
      <c r="BZ7342" s="48"/>
      <c r="CA7342" s="40"/>
      <c r="CB7342" s="94"/>
      <c r="CC7342" s="94"/>
      <c r="CD7342" s="94"/>
      <c r="CE7342" s="40"/>
      <c r="CF7342" s="73"/>
      <c r="CG7342" s="41"/>
      <c r="CH7342" s="41"/>
      <c r="CI7342" s="41"/>
      <c r="CJ7342" s="41"/>
      <c r="CK7342" s="41"/>
      <c r="CL7342" s="68"/>
      <c r="CM7342" s="41"/>
      <c r="CN7342" s="41"/>
      <c r="CO7342" s="39"/>
      <c r="CP7342" s="78"/>
    </row>
    <row r="7343" spans="1:94" s="38" customFormat="1" x14ac:dyDescent="0.25">
      <c r="A7343" s="38">
        <v>7340</v>
      </c>
      <c r="F7343" s="39"/>
      <c r="Q7343" s="39"/>
      <c r="R7343" s="40"/>
      <c r="S7343" s="40"/>
      <c r="T7343" s="39"/>
      <c r="AG7343" s="110"/>
      <c r="AH7343" s="94"/>
      <c r="AJ7343" s="97"/>
      <c r="AL7343" s="39"/>
      <c r="AP7343" s="39"/>
      <c r="AQ7343" s="77"/>
      <c r="AR7343" s="78"/>
      <c r="BB7343" s="79"/>
      <c r="BC7343" s="94"/>
      <c r="BE7343" s="97"/>
      <c r="BG7343" s="40"/>
      <c r="BK7343" s="40"/>
      <c r="BL7343" s="79"/>
      <c r="BM7343" s="94"/>
      <c r="BO7343" s="97"/>
      <c r="BQ7343" s="40"/>
      <c r="BR7343" s="94"/>
      <c r="BS7343" s="94"/>
      <c r="BT7343" s="94"/>
      <c r="BU7343" s="40"/>
      <c r="BV7343" s="82"/>
      <c r="BW7343" s="94"/>
      <c r="BX7343" s="48"/>
      <c r="BY7343" s="97"/>
      <c r="BZ7343" s="48"/>
      <c r="CA7343" s="40"/>
      <c r="CB7343" s="94"/>
      <c r="CC7343" s="94"/>
      <c r="CD7343" s="94"/>
      <c r="CE7343" s="40"/>
      <c r="CF7343" s="73"/>
      <c r="CG7343" s="41"/>
      <c r="CH7343" s="41"/>
      <c r="CI7343" s="41"/>
      <c r="CJ7343" s="41"/>
      <c r="CK7343" s="41"/>
      <c r="CL7343" s="68"/>
      <c r="CM7343" s="41"/>
      <c r="CN7343" s="41"/>
      <c r="CO7343" s="39"/>
      <c r="CP7343" s="78"/>
    </row>
    <row r="7344" spans="1:94" s="38" customFormat="1" x14ac:dyDescent="0.25">
      <c r="A7344" s="38">
        <v>7341</v>
      </c>
      <c r="F7344" s="39"/>
      <c r="Q7344" s="39"/>
      <c r="R7344" s="40"/>
      <c r="S7344" s="40"/>
      <c r="T7344" s="39"/>
      <c r="AG7344" s="110"/>
      <c r="AH7344" s="94"/>
      <c r="AJ7344" s="97"/>
      <c r="AL7344" s="39"/>
      <c r="AP7344" s="39"/>
      <c r="AQ7344" s="77"/>
      <c r="AR7344" s="78"/>
      <c r="BB7344" s="79"/>
      <c r="BC7344" s="94"/>
      <c r="BE7344" s="97"/>
      <c r="BG7344" s="40"/>
      <c r="BK7344" s="40"/>
      <c r="BL7344" s="79"/>
      <c r="BM7344" s="94"/>
      <c r="BO7344" s="97"/>
      <c r="BQ7344" s="40"/>
      <c r="BR7344" s="94"/>
      <c r="BS7344" s="94"/>
      <c r="BT7344" s="94"/>
      <c r="BU7344" s="40"/>
      <c r="BV7344" s="82"/>
      <c r="BW7344" s="94"/>
      <c r="BX7344" s="48"/>
      <c r="BY7344" s="97"/>
      <c r="BZ7344" s="48"/>
      <c r="CA7344" s="40"/>
      <c r="CB7344" s="94"/>
      <c r="CC7344" s="94"/>
      <c r="CD7344" s="94"/>
      <c r="CE7344" s="40"/>
      <c r="CF7344" s="73"/>
      <c r="CG7344" s="41"/>
      <c r="CH7344" s="41"/>
      <c r="CI7344" s="41"/>
      <c r="CJ7344" s="41"/>
      <c r="CK7344" s="41"/>
      <c r="CL7344" s="68"/>
      <c r="CM7344" s="41"/>
      <c r="CN7344" s="41"/>
      <c r="CO7344" s="39"/>
      <c r="CP7344" s="78"/>
    </row>
    <row r="7345" spans="1:94" s="38" customFormat="1" x14ac:dyDescent="0.25">
      <c r="A7345" s="38">
        <v>7342</v>
      </c>
      <c r="F7345" s="39"/>
      <c r="Q7345" s="39"/>
      <c r="R7345" s="40"/>
      <c r="S7345" s="40"/>
      <c r="T7345" s="39"/>
      <c r="AG7345" s="110"/>
      <c r="AH7345" s="94"/>
      <c r="AJ7345" s="97"/>
      <c r="AL7345" s="39"/>
      <c r="AP7345" s="39"/>
      <c r="AQ7345" s="77"/>
      <c r="AR7345" s="78"/>
      <c r="BB7345" s="79"/>
      <c r="BC7345" s="94"/>
      <c r="BE7345" s="97"/>
      <c r="BG7345" s="40"/>
      <c r="BK7345" s="40"/>
      <c r="BL7345" s="79"/>
      <c r="BM7345" s="94"/>
      <c r="BO7345" s="97"/>
      <c r="BQ7345" s="40"/>
      <c r="BR7345" s="94"/>
      <c r="BS7345" s="94"/>
      <c r="BT7345" s="94"/>
      <c r="BU7345" s="40"/>
      <c r="BV7345" s="82"/>
      <c r="BW7345" s="94"/>
      <c r="BX7345" s="48"/>
      <c r="BY7345" s="97"/>
      <c r="BZ7345" s="48"/>
      <c r="CA7345" s="40"/>
      <c r="CB7345" s="94"/>
      <c r="CC7345" s="94"/>
      <c r="CD7345" s="94"/>
      <c r="CE7345" s="40"/>
      <c r="CF7345" s="73"/>
      <c r="CG7345" s="41"/>
      <c r="CH7345" s="41"/>
      <c r="CI7345" s="41"/>
      <c r="CJ7345" s="41"/>
      <c r="CK7345" s="41"/>
      <c r="CL7345" s="68"/>
      <c r="CM7345" s="41"/>
      <c r="CN7345" s="41"/>
      <c r="CO7345" s="39"/>
      <c r="CP7345" s="78"/>
    </row>
    <row r="7346" spans="1:94" s="38" customFormat="1" x14ac:dyDescent="0.25">
      <c r="A7346" s="38">
        <v>7343</v>
      </c>
      <c r="F7346" s="39"/>
      <c r="Q7346" s="39"/>
      <c r="R7346" s="40"/>
      <c r="S7346" s="40"/>
      <c r="T7346" s="39"/>
      <c r="AG7346" s="110"/>
      <c r="AH7346" s="94"/>
      <c r="AJ7346" s="97"/>
      <c r="AL7346" s="39"/>
      <c r="AP7346" s="39"/>
      <c r="AQ7346" s="77"/>
      <c r="AR7346" s="78"/>
      <c r="BB7346" s="79"/>
      <c r="BC7346" s="94"/>
      <c r="BE7346" s="97"/>
      <c r="BG7346" s="40"/>
      <c r="BK7346" s="40"/>
      <c r="BL7346" s="79"/>
      <c r="BM7346" s="94"/>
      <c r="BO7346" s="97"/>
      <c r="BQ7346" s="40"/>
      <c r="BR7346" s="94"/>
      <c r="BS7346" s="94"/>
      <c r="BT7346" s="94"/>
      <c r="BU7346" s="40"/>
      <c r="BV7346" s="82"/>
      <c r="BW7346" s="94"/>
      <c r="BX7346" s="48"/>
      <c r="BY7346" s="97"/>
      <c r="BZ7346" s="48"/>
      <c r="CA7346" s="40"/>
      <c r="CB7346" s="94"/>
      <c r="CC7346" s="94"/>
      <c r="CD7346" s="94"/>
      <c r="CE7346" s="40"/>
      <c r="CF7346" s="73"/>
      <c r="CG7346" s="41"/>
      <c r="CH7346" s="41"/>
      <c r="CI7346" s="41"/>
      <c r="CJ7346" s="41"/>
      <c r="CK7346" s="41"/>
      <c r="CL7346" s="68"/>
      <c r="CM7346" s="41"/>
      <c r="CN7346" s="41"/>
      <c r="CO7346" s="39"/>
      <c r="CP7346" s="78"/>
    </row>
    <row r="7347" spans="1:94" s="38" customFormat="1" x14ac:dyDescent="0.25">
      <c r="A7347" s="38">
        <v>7344</v>
      </c>
      <c r="F7347" s="39"/>
      <c r="Q7347" s="39"/>
      <c r="R7347" s="40"/>
      <c r="S7347" s="40"/>
      <c r="T7347" s="39"/>
      <c r="AG7347" s="110"/>
      <c r="AH7347" s="94"/>
      <c r="AJ7347" s="97"/>
      <c r="AL7347" s="39"/>
      <c r="AP7347" s="39"/>
      <c r="AQ7347" s="77"/>
      <c r="AR7347" s="78"/>
      <c r="BB7347" s="79"/>
      <c r="BC7347" s="94"/>
      <c r="BE7347" s="97"/>
      <c r="BG7347" s="40"/>
      <c r="BK7347" s="40"/>
      <c r="BL7347" s="79"/>
      <c r="BM7347" s="94"/>
      <c r="BO7347" s="97"/>
      <c r="BQ7347" s="40"/>
      <c r="BR7347" s="94"/>
      <c r="BS7347" s="94"/>
      <c r="BT7347" s="94"/>
      <c r="BU7347" s="40"/>
      <c r="BV7347" s="82"/>
      <c r="BW7347" s="94"/>
      <c r="BX7347" s="48"/>
      <c r="BY7347" s="97"/>
      <c r="BZ7347" s="48"/>
      <c r="CA7347" s="40"/>
      <c r="CB7347" s="94"/>
      <c r="CC7347" s="94"/>
      <c r="CD7347" s="94"/>
      <c r="CE7347" s="40"/>
      <c r="CF7347" s="73"/>
      <c r="CG7347" s="41"/>
      <c r="CH7347" s="41"/>
      <c r="CI7347" s="41"/>
      <c r="CJ7347" s="41"/>
      <c r="CK7347" s="41"/>
      <c r="CL7347" s="68"/>
      <c r="CM7347" s="41"/>
      <c r="CN7347" s="41"/>
      <c r="CO7347" s="39"/>
      <c r="CP7347" s="78"/>
    </row>
    <row r="7348" spans="1:94" s="38" customFormat="1" x14ac:dyDescent="0.25">
      <c r="A7348" s="38">
        <v>7345</v>
      </c>
      <c r="F7348" s="39"/>
      <c r="Q7348" s="39"/>
      <c r="R7348" s="40"/>
      <c r="S7348" s="40"/>
      <c r="T7348" s="39"/>
      <c r="AG7348" s="110"/>
      <c r="AH7348" s="94"/>
      <c r="AJ7348" s="97"/>
      <c r="AL7348" s="39"/>
      <c r="AP7348" s="39"/>
      <c r="AQ7348" s="77"/>
      <c r="AR7348" s="78"/>
      <c r="BB7348" s="79"/>
      <c r="BC7348" s="94"/>
      <c r="BE7348" s="97"/>
      <c r="BG7348" s="40"/>
      <c r="BK7348" s="40"/>
      <c r="BL7348" s="79"/>
      <c r="BM7348" s="94"/>
      <c r="BO7348" s="97"/>
      <c r="BQ7348" s="40"/>
      <c r="BR7348" s="94"/>
      <c r="BS7348" s="94"/>
      <c r="BT7348" s="94"/>
      <c r="BU7348" s="40"/>
      <c r="BV7348" s="82"/>
      <c r="BW7348" s="94"/>
      <c r="BX7348" s="48"/>
      <c r="BY7348" s="97"/>
      <c r="BZ7348" s="48"/>
      <c r="CA7348" s="40"/>
      <c r="CB7348" s="94"/>
      <c r="CC7348" s="94"/>
      <c r="CD7348" s="94"/>
      <c r="CE7348" s="40"/>
      <c r="CF7348" s="73"/>
      <c r="CG7348" s="41"/>
      <c r="CH7348" s="41"/>
      <c r="CI7348" s="41"/>
      <c r="CJ7348" s="41"/>
      <c r="CK7348" s="41"/>
      <c r="CL7348" s="68"/>
      <c r="CM7348" s="41"/>
      <c r="CN7348" s="41"/>
      <c r="CO7348" s="39"/>
      <c r="CP7348" s="78"/>
    </row>
    <row r="7349" spans="1:94" s="38" customFormat="1" x14ac:dyDescent="0.25">
      <c r="A7349" s="38">
        <v>7346</v>
      </c>
      <c r="F7349" s="39"/>
      <c r="Q7349" s="39"/>
      <c r="R7349" s="40"/>
      <c r="S7349" s="40"/>
      <c r="T7349" s="39"/>
      <c r="AG7349" s="110"/>
      <c r="AH7349" s="94"/>
      <c r="AJ7349" s="97"/>
      <c r="AL7349" s="39"/>
      <c r="AP7349" s="39"/>
      <c r="AQ7349" s="77"/>
      <c r="AR7349" s="78"/>
      <c r="BB7349" s="79"/>
      <c r="BC7349" s="94"/>
      <c r="BE7349" s="97"/>
      <c r="BG7349" s="40"/>
      <c r="BK7349" s="40"/>
      <c r="BL7349" s="79"/>
      <c r="BM7349" s="94"/>
      <c r="BO7349" s="97"/>
      <c r="BQ7349" s="40"/>
      <c r="BR7349" s="94"/>
      <c r="BS7349" s="94"/>
      <c r="BT7349" s="94"/>
      <c r="BU7349" s="40"/>
      <c r="BV7349" s="82"/>
      <c r="BW7349" s="94"/>
      <c r="BX7349" s="48"/>
      <c r="BY7349" s="97"/>
      <c r="BZ7349" s="48"/>
      <c r="CA7349" s="40"/>
      <c r="CB7349" s="94"/>
      <c r="CC7349" s="94"/>
      <c r="CD7349" s="94"/>
      <c r="CE7349" s="40"/>
      <c r="CF7349" s="73"/>
      <c r="CG7349" s="41"/>
      <c r="CH7349" s="41"/>
      <c r="CI7349" s="41"/>
      <c r="CJ7349" s="41"/>
      <c r="CK7349" s="41"/>
      <c r="CL7349" s="68"/>
      <c r="CM7349" s="41"/>
      <c r="CN7349" s="41"/>
      <c r="CO7349" s="39"/>
      <c r="CP7349" s="78"/>
    </row>
    <row r="7350" spans="1:94" s="38" customFormat="1" x14ac:dyDescent="0.25">
      <c r="A7350" s="38">
        <v>7347</v>
      </c>
      <c r="F7350" s="39"/>
      <c r="Q7350" s="39"/>
      <c r="R7350" s="40"/>
      <c r="S7350" s="40"/>
      <c r="T7350" s="39"/>
      <c r="AG7350" s="110"/>
      <c r="AH7350" s="94"/>
      <c r="AJ7350" s="97"/>
      <c r="AL7350" s="39"/>
      <c r="AP7350" s="39"/>
      <c r="AQ7350" s="77"/>
      <c r="AR7350" s="78"/>
      <c r="BB7350" s="79"/>
      <c r="BC7350" s="94"/>
      <c r="BE7350" s="97"/>
      <c r="BG7350" s="40"/>
      <c r="BK7350" s="40"/>
      <c r="BL7350" s="79"/>
      <c r="BM7350" s="94"/>
      <c r="BO7350" s="97"/>
      <c r="BQ7350" s="40"/>
      <c r="BR7350" s="94"/>
      <c r="BS7350" s="94"/>
      <c r="BT7350" s="94"/>
      <c r="BU7350" s="40"/>
      <c r="BV7350" s="82"/>
      <c r="BW7350" s="94"/>
      <c r="BX7350" s="48"/>
      <c r="BY7350" s="97"/>
      <c r="BZ7350" s="48"/>
      <c r="CA7350" s="40"/>
      <c r="CB7350" s="94"/>
      <c r="CC7350" s="94"/>
      <c r="CD7350" s="94"/>
      <c r="CE7350" s="40"/>
      <c r="CF7350" s="73"/>
      <c r="CG7350" s="41"/>
      <c r="CH7350" s="41"/>
      <c r="CI7350" s="41"/>
      <c r="CJ7350" s="41"/>
      <c r="CK7350" s="41"/>
      <c r="CL7350" s="68"/>
      <c r="CM7350" s="41"/>
      <c r="CN7350" s="41"/>
      <c r="CO7350" s="39"/>
      <c r="CP7350" s="78"/>
    </row>
    <row r="7351" spans="1:94" s="38" customFormat="1" x14ac:dyDescent="0.25">
      <c r="A7351" s="38">
        <v>7348</v>
      </c>
      <c r="F7351" s="39"/>
      <c r="Q7351" s="39"/>
      <c r="R7351" s="40"/>
      <c r="S7351" s="40"/>
      <c r="T7351" s="39"/>
      <c r="AG7351" s="110"/>
      <c r="AH7351" s="94"/>
      <c r="AJ7351" s="97"/>
      <c r="AL7351" s="39"/>
      <c r="AP7351" s="39"/>
      <c r="AQ7351" s="77"/>
      <c r="AR7351" s="78"/>
      <c r="BB7351" s="79"/>
      <c r="BC7351" s="94"/>
      <c r="BE7351" s="97"/>
      <c r="BG7351" s="40"/>
      <c r="BK7351" s="40"/>
      <c r="BL7351" s="79"/>
      <c r="BM7351" s="94"/>
      <c r="BO7351" s="97"/>
      <c r="BQ7351" s="40"/>
      <c r="BR7351" s="94"/>
      <c r="BS7351" s="94"/>
      <c r="BT7351" s="94"/>
      <c r="BU7351" s="40"/>
      <c r="BV7351" s="82"/>
      <c r="BW7351" s="94"/>
      <c r="BX7351" s="48"/>
      <c r="BY7351" s="97"/>
      <c r="BZ7351" s="48"/>
      <c r="CA7351" s="40"/>
      <c r="CB7351" s="94"/>
      <c r="CC7351" s="94"/>
      <c r="CD7351" s="94"/>
      <c r="CE7351" s="40"/>
      <c r="CF7351" s="73"/>
      <c r="CG7351" s="41"/>
      <c r="CH7351" s="41"/>
      <c r="CI7351" s="41"/>
      <c r="CJ7351" s="41"/>
      <c r="CK7351" s="41"/>
      <c r="CL7351" s="68"/>
      <c r="CM7351" s="41"/>
      <c r="CN7351" s="41"/>
      <c r="CO7351" s="39"/>
      <c r="CP7351" s="78"/>
    </row>
    <row r="7352" spans="1:94" s="38" customFormat="1" x14ac:dyDescent="0.25">
      <c r="A7352" s="38">
        <v>7349</v>
      </c>
      <c r="F7352" s="39"/>
      <c r="Q7352" s="39"/>
      <c r="R7352" s="40"/>
      <c r="S7352" s="40"/>
      <c r="T7352" s="39"/>
      <c r="AG7352" s="110"/>
      <c r="AH7352" s="94"/>
      <c r="AJ7352" s="97"/>
      <c r="AL7352" s="39"/>
      <c r="AP7352" s="39"/>
      <c r="AQ7352" s="77"/>
      <c r="AR7352" s="78"/>
      <c r="BB7352" s="79"/>
      <c r="BC7352" s="94"/>
      <c r="BE7352" s="97"/>
      <c r="BG7352" s="40"/>
      <c r="BK7352" s="40"/>
      <c r="BL7352" s="79"/>
      <c r="BM7352" s="94"/>
      <c r="BO7352" s="97"/>
      <c r="BQ7352" s="40"/>
      <c r="BR7352" s="94"/>
      <c r="BS7352" s="94"/>
      <c r="BT7352" s="94"/>
      <c r="BU7352" s="40"/>
      <c r="BV7352" s="82"/>
      <c r="BW7352" s="94"/>
      <c r="BX7352" s="48"/>
      <c r="BY7352" s="97"/>
      <c r="BZ7352" s="48"/>
      <c r="CA7352" s="40"/>
      <c r="CB7352" s="94"/>
      <c r="CC7352" s="94"/>
      <c r="CD7352" s="94"/>
      <c r="CE7352" s="40"/>
      <c r="CF7352" s="73"/>
      <c r="CG7352" s="41"/>
      <c r="CH7352" s="41"/>
      <c r="CI7352" s="41"/>
      <c r="CJ7352" s="41"/>
      <c r="CK7352" s="41"/>
      <c r="CL7352" s="68"/>
      <c r="CM7352" s="41"/>
      <c r="CN7352" s="41"/>
      <c r="CO7352" s="39"/>
      <c r="CP7352" s="78"/>
    </row>
    <row r="7353" spans="1:94" s="38" customFormat="1" x14ac:dyDescent="0.25">
      <c r="A7353" s="38">
        <v>7350</v>
      </c>
      <c r="F7353" s="39"/>
      <c r="Q7353" s="39"/>
      <c r="R7353" s="40"/>
      <c r="S7353" s="40"/>
      <c r="T7353" s="39"/>
      <c r="AG7353" s="110"/>
      <c r="AH7353" s="94"/>
      <c r="AJ7353" s="97"/>
      <c r="AL7353" s="39"/>
      <c r="AP7353" s="39"/>
      <c r="AQ7353" s="77"/>
      <c r="AR7353" s="78"/>
      <c r="BB7353" s="79"/>
      <c r="BC7353" s="94"/>
      <c r="BE7353" s="97"/>
      <c r="BG7353" s="40"/>
      <c r="BK7353" s="40"/>
      <c r="BL7353" s="79"/>
      <c r="BM7353" s="94"/>
      <c r="BO7353" s="97"/>
      <c r="BQ7353" s="40"/>
      <c r="BR7353" s="94"/>
      <c r="BS7353" s="94"/>
      <c r="BT7353" s="94"/>
      <c r="BU7353" s="40"/>
      <c r="BV7353" s="82"/>
      <c r="BW7353" s="94"/>
      <c r="BX7353" s="48"/>
      <c r="BY7353" s="97"/>
      <c r="BZ7353" s="48"/>
      <c r="CA7353" s="40"/>
      <c r="CB7353" s="94"/>
      <c r="CC7353" s="94"/>
      <c r="CD7353" s="94"/>
      <c r="CE7353" s="40"/>
      <c r="CF7353" s="73"/>
      <c r="CG7353" s="41"/>
      <c r="CH7353" s="41"/>
      <c r="CI7353" s="41"/>
      <c r="CJ7353" s="41"/>
      <c r="CK7353" s="41"/>
      <c r="CL7353" s="68"/>
      <c r="CM7353" s="41"/>
      <c r="CN7353" s="41"/>
      <c r="CO7353" s="39"/>
      <c r="CP7353" s="78"/>
    </row>
    <row r="7354" spans="1:94" s="38" customFormat="1" x14ac:dyDescent="0.25">
      <c r="A7354" s="38">
        <v>7351</v>
      </c>
      <c r="F7354" s="39"/>
      <c r="Q7354" s="39"/>
      <c r="R7354" s="40"/>
      <c r="S7354" s="40"/>
      <c r="T7354" s="39"/>
      <c r="AG7354" s="110"/>
      <c r="AH7354" s="94"/>
      <c r="AJ7354" s="97"/>
      <c r="AL7354" s="39"/>
      <c r="AP7354" s="39"/>
      <c r="AQ7354" s="77"/>
      <c r="AR7354" s="78"/>
      <c r="BB7354" s="79"/>
      <c r="BC7354" s="94"/>
      <c r="BE7354" s="97"/>
      <c r="BG7354" s="40"/>
      <c r="BK7354" s="40"/>
      <c r="BL7354" s="79"/>
      <c r="BM7354" s="94"/>
      <c r="BO7354" s="97"/>
      <c r="BQ7354" s="40"/>
      <c r="BR7354" s="94"/>
      <c r="BS7354" s="94"/>
      <c r="BT7354" s="94"/>
      <c r="BU7354" s="40"/>
      <c r="BV7354" s="82"/>
      <c r="BW7354" s="94"/>
      <c r="BX7354" s="48"/>
      <c r="BY7354" s="97"/>
      <c r="BZ7354" s="48"/>
      <c r="CA7354" s="40"/>
      <c r="CB7354" s="94"/>
      <c r="CC7354" s="94"/>
      <c r="CD7354" s="94"/>
      <c r="CE7354" s="40"/>
      <c r="CF7354" s="73"/>
      <c r="CG7354" s="41"/>
      <c r="CH7354" s="41"/>
      <c r="CI7354" s="41"/>
      <c r="CJ7354" s="41"/>
      <c r="CK7354" s="41"/>
      <c r="CL7354" s="68"/>
      <c r="CM7354" s="41"/>
      <c r="CN7354" s="41"/>
      <c r="CO7354" s="39"/>
      <c r="CP7354" s="78"/>
    </row>
    <row r="7355" spans="1:94" s="38" customFormat="1" x14ac:dyDescent="0.25">
      <c r="A7355" s="38">
        <v>7352</v>
      </c>
      <c r="F7355" s="39"/>
      <c r="Q7355" s="39"/>
      <c r="R7355" s="40"/>
      <c r="S7355" s="40"/>
      <c r="T7355" s="39"/>
      <c r="AG7355" s="110"/>
      <c r="AH7355" s="94"/>
      <c r="AJ7355" s="97"/>
      <c r="AL7355" s="39"/>
      <c r="AP7355" s="39"/>
      <c r="AQ7355" s="77"/>
      <c r="AR7355" s="78"/>
      <c r="BB7355" s="79"/>
      <c r="BC7355" s="94"/>
      <c r="BE7355" s="97"/>
      <c r="BG7355" s="40"/>
      <c r="BK7355" s="40"/>
      <c r="BL7355" s="79"/>
      <c r="BM7355" s="94"/>
      <c r="BO7355" s="97"/>
      <c r="BQ7355" s="40"/>
      <c r="BR7355" s="94"/>
      <c r="BS7355" s="94"/>
      <c r="BT7355" s="94"/>
      <c r="BU7355" s="40"/>
      <c r="BV7355" s="82"/>
      <c r="BW7355" s="94"/>
      <c r="BX7355" s="48"/>
      <c r="BY7355" s="97"/>
      <c r="BZ7355" s="48"/>
      <c r="CA7355" s="40"/>
      <c r="CB7355" s="94"/>
      <c r="CC7355" s="94"/>
      <c r="CD7355" s="94"/>
      <c r="CE7355" s="40"/>
      <c r="CF7355" s="73"/>
      <c r="CG7355" s="41"/>
      <c r="CH7355" s="41"/>
      <c r="CI7355" s="41"/>
      <c r="CJ7355" s="41"/>
      <c r="CK7355" s="41"/>
      <c r="CL7355" s="68"/>
      <c r="CM7355" s="41"/>
      <c r="CN7355" s="41"/>
      <c r="CO7355" s="39"/>
      <c r="CP7355" s="78"/>
    </row>
    <row r="7356" spans="1:94" s="38" customFormat="1" x14ac:dyDescent="0.25">
      <c r="A7356" s="38">
        <v>7353</v>
      </c>
      <c r="F7356" s="39"/>
      <c r="Q7356" s="39"/>
      <c r="R7356" s="40"/>
      <c r="S7356" s="40"/>
      <c r="T7356" s="39"/>
      <c r="AG7356" s="110"/>
      <c r="AH7356" s="94"/>
      <c r="AJ7356" s="97"/>
      <c r="AL7356" s="39"/>
      <c r="AP7356" s="39"/>
      <c r="AQ7356" s="77"/>
      <c r="AR7356" s="78"/>
      <c r="BB7356" s="79"/>
      <c r="BC7356" s="94"/>
      <c r="BE7356" s="97"/>
      <c r="BG7356" s="40"/>
      <c r="BK7356" s="40"/>
      <c r="BL7356" s="79"/>
      <c r="BM7356" s="94"/>
      <c r="BO7356" s="97"/>
      <c r="BQ7356" s="40"/>
      <c r="BR7356" s="94"/>
      <c r="BS7356" s="94"/>
      <c r="BT7356" s="94"/>
      <c r="BU7356" s="40"/>
      <c r="BV7356" s="82"/>
      <c r="BW7356" s="94"/>
      <c r="BX7356" s="48"/>
      <c r="BY7356" s="97"/>
      <c r="BZ7356" s="48"/>
      <c r="CA7356" s="40"/>
      <c r="CB7356" s="94"/>
      <c r="CC7356" s="94"/>
      <c r="CD7356" s="94"/>
      <c r="CE7356" s="40"/>
      <c r="CF7356" s="73"/>
      <c r="CG7356" s="41"/>
      <c r="CH7356" s="41"/>
      <c r="CI7356" s="41"/>
      <c r="CJ7356" s="41"/>
      <c r="CK7356" s="41"/>
      <c r="CL7356" s="68"/>
      <c r="CM7356" s="41"/>
      <c r="CN7356" s="41"/>
      <c r="CO7356" s="39"/>
      <c r="CP7356" s="78"/>
    </row>
    <row r="7357" spans="1:94" s="38" customFormat="1" x14ac:dyDescent="0.25">
      <c r="A7357" s="38">
        <v>7354</v>
      </c>
      <c r="F7357" s="39"/>
      <c r="Q7357" s="39"/>
      <c r="R7357" s="40"/>
      <c r="S7357" s="40"/>
      <c r="T7357" s="39"/>
      <c r="AG7357" s="110"/>
      <c r="AH7357" s="94"/>
      <c r="AJ7357" s="97"/>
      <c r="AL7357" s="39"/>
      <c r="AP7357" s="39"/>
      <c r="AQ7357" s="77"/>
      <c r="AR7357" s="78"/>
      <c r="BB7357" s="79"/>
      <c r="BC7357" s="94"/>
      <c r="BE7357" s="97"/>
      <c r="BG7357" s="40"/>
      <c r="BK7357" s="40"/>
      <c r="BL7357" s="79"/>
      <c r="BM7357" s="94"/>
      <c r="BO7357" s="97"/>
      <c r="BQ7357" s="40"/>
      <c r="BR7357" s="94"/>
      <c r="BS7357" s="94"/>
      <c r="BT7357" s="94"/>
      <c r="BU7357" s="40"/>
      <c r="BV7357" s="82"/>
      <c r="BW7357" s="94"/>
      <c r="BX7357" s="48"/>
      <c r="BY7357" s="97"/>
      <c r="BZ7357" s="48"/>
      <c r="CA7357" s="40"/>
      <c r="CB7357" s="94"/>
      <c r="CC7357" s="94"/>
      <c r="CD7357" s="94"/>
      <c r="CE7357" s="40"/>
      <c r="CF7357" s="73"/>
      <c r="CG7357" s="41"/>
      <c r="CH7357" s="41"/>
      <c r="CI7357" s="41"/>
      <c r="CJ7357" s="41"/>
      <c r="CK7357" s="41"/>
      <c r="CL7357" s="68"/>
      <c r="CM7357" s="41"/>
      <c r="CN7357" s="41"/>
      <c r="CO7357" s="39"/>
      <c r="CP7357" s="78"/>
    </row>
    <row r="7358" spans="1:94" s="38" customFormat="1" x14ac:dyDescent="0.25">
      <c r="A7358" s="38">
        <v>7355</v>
      </c>
      <c r="F7358" s="39"/>
      <c r="Q7358" s="39"/>
      <c r="R7358" s="40"/>
      <c r="S7358" s="40"/>
      <c r="T7358" s="39"/>
      <c r="AG7358" s="110"/>
      <c r="AH7358" s="94"/>
      <c r="AJ7358" s="97"/>
      <c r="AL7358" s="39"/>
      <c r="AP7358" s="39"/>
      <c r="AQ7358" s="77"/>
      <c r="AR7358" s="78"/>
      <c r="BB7358" s="79"/>
      <c r="BC7358" s="94"/>
      <c r="BE7358" s="97"/>
      <c r="BG7358" s="40"/>
      <c r="BK7358" s="40"/>
      <c r="BL7358" s="79"/>
      <c r="BM7358" s="94"/>
      <c r="BO7358" s="97"/>
      <c r="BQ7358" s="40"/>
      <c r="BR7358" s="94"/>
      <c r="BS7358" s="94"/>
      <c r="BT7358" s="94"/>
      <c r="BU7358" s="40"/>
      <c r="BV7358" s="82"/>
      <c r="BW7358" s="94"/>
      <c r="BX7358" s="48"/>
      <c r="BY7358" s="97"/>
      <c r="BZ7358" s="48"/>
      <c r="CA7358" s="40"/>
      <c r="CB7358" s="94"/>
      <c r="CC7358" s="94"/>
      <c r="CD7358" s="94"/>
      <c r="CE7358" s="40"/>
      <c r="CF7358" s="73"/>
      <c r="CG7358" s="41"/>
      <c r="CH7358" s="41"/>
      <c r="CI7358" s="41"/>
      <c r="CJ7358" s="41"/>
      <c r="CK7358" s="41"/>
      <c r="CL7358" s="68"/>
      <c r="CM7358" s="41"/>
      <c r="CN7358" s="41"/>
      <c r="CO7358" s="39"/>
      <c r="CP7358" s="78"/>
    </row>
    <row r="7359" spans="1:94" s="38" customFormat="1" x14ac:dyDescent="0.25">
      <c r="A7359" s="38">
        <v>7356</v>
      </c>
      <c r="F7359" s="39"/>
      <c r="Q7359" s="39"/>
      <c r="R7359" s="40"/>
      <c r="S7359" s="40"/>
      <c r="T7359" s="39"/>
      <c r="AG7359" s="110"/>
      <c r="AH7359" s="94"/>
      <c r="AJ7359" s="97"/>
      <c r="AL7359" s="39"/>
      <c r="AP7359" s="39"/>
      <c r="AQ7359" s="77"/>
      <c r="AR7359" s="78"/>
      <c r="BB7359" s="79"/>
      <c r="BC7359" s="94"/>
      <c r="BE7359" s="97"/>
      <c r="BG7359" s="40"/>
      <c r="BK7359" s="40"/>
      <c r="BL7359" s="79"/>
      <c r="BM7359" s="94"/>
      <c r="BO7359" s="97"/>
      <c r="BQ7359" s="40"/>
      <c r="BR7359" s="94"/>
      <c r="BS7359" s="94"/>
      <c r="BT7359" s="94"/>
      <c r="BU7359" s="40"/>
      <c r="BV7359" s="82"/>
      <c r="BW7359" s="94"/>
      <c r="BX7359" s="48"/>
      <c r="BY7359" s="97"/>
      <c r="BZ7359" s="48"/>
      <c r="CA7359" s="40"/>
      <c r="CB7359" s="94"/>
      <c r="CC7359" s="94"/>
      <c r="CD7359" s="94"/>
      <c r="CE7359" s="40"/>
      <c r="CF7359" s="73"/>
      <c r="CG7359" s="41"/>
      <c r="CH7359" s="41"/>
      <c r="CI7359" s="41"/>
      <c r="CJ7359" s="41"/>
      <c r="CK7359" s="41"/>
      <c r="CL7359" s="68"/>
      <c r="CM7359" s="41"/>
      <c r="CN7359" s="41"/>
      <c r="CO7359" s="39"/>
      <c r="CP7359" s="78"/>
    </row>
    <row r="7360" spans="1:94" s="38" customFormat="1" x14ac:dyDescent="0.25">
      <c r="A7360" s="38">
        <v>7357</v>
      </c>
      <c r="F7360" s="39"/>
      <c r="Q7360" s="39"/>
      <c r="R7360" s="40"/>
      <c r="S7360" s="40"/>
      <c r="T7360" s="39"/>
      <c r="AG7360" s="110"/>
      <c r="AH7360" s="94"/>
      <c r="AJ7360" s="97"/>
      <c r="AL7360" s="39"/>
      <c r="AP7360" s="39"/>
      <c r="AQ7360" s="77"/>
      <c r="AR7360" s="78"/>
      <c r="BB7360" s="79"/>
      <c r="BC7360" s="94"/>
      <c r="BE7360" s="97"/>
      <c r="BG7360" s="40"/>
      <c r="BK7360" s="40"/>
      <c r="BL7360" s="79"/>
      <c r="BM7360" s="94"/>
      <c r="BO7360" s="97"/>
      <c r="BQ7360" s="40"/>
      <c r="BR7360" s="94"/>
      <c r="BS7360" s="94"/>
      <c r="BT7360" s="94"/>
      <c r="BU7360" s="40"/>
      <c r="BV7360" s="82"/>
      <c r="BW7360" s="94"/>
      <c r="BX7360" s="48"/>
      <c r="BY7360" s="97"/>
      <c r="BZ7360" s="48"/>
      <c r="CA7360" s="40"/>
      <c r="CB7360" s="94"/>
      <c r="CC7360" s="94"/>
      <c r="CD7360" s="94"/>
      <c r="CE7360" s="40"/>
      <c r="CF7360" s="73"/>
      <c r="CG7360" s="41"/>
      <c r="CH7360" s="41"/>
      <c r="CI7360" s="41"/>
      <c r="CJ7360" s="41"/>
      <c r="CK7360" s="41"/>
      <c r="CL7360" s="68"/>
      <c r="CM7360" s="41"/>
      <c r="CN7360" s="41"/>
      <c r="CO7360" s="39"/>
      <c r="CP7360" s="78"/>
    </row>
    <row r="7361" spans="1:94" s="38" customFormat="1" x14ac:dyDescent="0.25">
      <c r="A7361" s="38">
        <v>7358</v>
      </c>
      <c r="F7361" s="39"/>
      <c r="Q7361" s="39"/>
      <c r="R7361" s="40"/>
      <c r="S7361" s="40"/>
      <c r="T7361" s="39"/>
      <c r="AG7361" s="110"/>
      <c r="AH7361" s="94"/>
      <c r="AJ7361" s="97"/>
      <c r="AL7361" s="39"/>
      <c r="AP7361" s="39"/>
      <c r="AQ7361" s="77"/>
      <c r="AR7361" s="78"/>
      <c r="BB7361" s="79"/>
      <c r="BC7361" s="94"/>
      <c r="BE7361" s="97"/>
      <c r="BG7361" s="40"/>
      <c r="BK7361" s="40"/>
      <c r="BL7361" s="79"/>
      <c r="BM7361" s="94"/>
      <c r="BO7361" s="97"/>
      <c r="BQ7361" s="40"/>
      <c r="BR7361" s="94"/>
      <c r="BS7361" s="94"/>
      <c r="BT7361" s="94"/>
      <c r="BU7361" s="40"/>
      <c r="BV7361" s="82"/>
      <c r="BW7361" s="94"/>
      <c r="BX7361" s="48"/>
      <c r="BY7361" s="97"/>
      <c r="BZ7361" s="48"/>
      <c r="CA7361" s="40"/>
      <c r="CB7361" s="94"/>
      <c r="CC7361" s="94"/>
      <c r="CD7361" s="94"/>
      <c r="CE7361" s="40"/>
      <c r="CF7361" s="73"/>
      <c r="CG7361" s="41"/>
      <c r="CH7361" s="41"/>
      <c r="CI7361" s="41"/>
      <c r="CJ7361" s="41"/>
      <c r="CK7361" s="41"/>
      <c r="CL7361" s="68"/>
      <c r="CM7361" s="41"/>
      <c r="CN7361" s="41"/>
      <c r="CO7361" s="39"/>
      <c r="CP7361" s="78"/>
    </row>
    <row r="7362" spans="1:94" s="38" customFormat="1" x14ac:dyDescent="0.25">
      <c r="A7362" s="38">
        <v>7359</v>
      </c>
      <c r="F7362" s="39"/>
      <c r="Q7362" s="39"/>
      <c r="R7362" s="40"/>
      <c r="S7362" s="40"/>
      <c r="T7362" s="39"/>
      <c r="AG7362" s="110"/>
      <c r="AH7362" s="94"/>
      <c r="AJ7362" s="97"/>
      <c r="AL7362" s="39"/>
      <c r="AP7362" s="39"/>
      <c r="AQ7362" s="77"/>
      <c r="AR7362" s="78"/>
      <c r="BB7362" s="79"/>
      <c r="BC7362" s="94"/>
      <c r="BE7362" s="97"/>
      <c r="BG7362" s="40"/>
      <c r="BK7362" s="40"/>
      <c r="BL7362" s="79"/>
      <c r="BM7362" s="94"/>
      <c r="BO7362" s="97"/>
      <c r="BQ7362" s="40"/>
      <c r="BR7362" s="94"/>
      <c r="BS7362" s="94"/>
      <c r="BT7362" s="94"/>
      <c r="BU7362" s="40"/>
      <c r="BV7362" s="82"/>
      <c r="BW7362" s="94"/>
      <c r="BX7362" s="48"/>
      <c r="BY7362" s="97"/>
      <c r="BZ7362" s="48"/>
      <c r="CA7362" s="40"/>
      <c r="CB7362" s="94"/>
      <c r="CC7362" s="94"/>
      <c r="CD7362" s="94"/>
      <c r="CE7362" s="40"/>
      <c r="CF7362" s="73"/>
      <c r="CG7362" s="41"/>
      <c r="CH7362" s="41"/>
      <c r="CI7362" s="41"/>
      <c r="CJ7362" s="41"/>
      <c r="CK7362" s="41"/>
      <c r="CL7362" s="68"/>
      <c r="CM7362" s="41"/>
      <c r="CN7362" s="41"/>
      <c r="CO7362" s="39"/>
      <c r="CP7362" s="78"/>
    </row>
    <row r="7363" spans="1:94" s="38" customFormat="1" x14ac:dyDescent="0.25">
      <c r="A7363" s="38">
        <v>7360</v>
      </c>
      <c r="F7363" s="39"/>
      <c r="Q7363" s="39"/>
      <c r="R7363" s="40"/>
      <c r="S7363" s="40"/>
      <c r="T7363" s="39"/>
      <c r="AG7363" s="110"/>
      <c r="AH7363" s="94"/>
      <c r="AJ7363" s="97"/>
      <c r="AL7363" s="39"/>
      <c r="AP7363" s="39"/>
      <c r="AQ7363" s="77"/>
      <c r="AR7363" s="78"/>
      <c r="BB7363" s="79"/>
      <c r="BC7363" s="94"/>
      <c r="BE7363" s="97"/>
      <c r="BG7363" s="40"/>
      <c r="BK7363" s="40"/>
      <c r="BL7363" s="79"/>
      <c r="BM7363" s="94"/>
      <c r="BO7363" s="97"/>
      <c r="BQ7363" s="40"/>
      <c r="BR7363" s="94"/>
      <c r="BS7363" s="94"/>
      <c r="BT7363" s="94"/>
      <c r="BU7363" s="40"/>
      <c r="BV7363" s="82"/>
      <c r="BW7363" s="94"/>
      <c r="BX7363" s="48"/>
      <c r="BY7363" s="97"/>
      <c r="BZ7363" s="48"/>
      <c r="CA7363" s="40"/>
      <c r="CB7363" s="94"/>
      <c r="CC7363" s="94"/>
      <c r="CD7363" s="94"/>
      <c r="CE7363" s="40"/>
      <c r="CF7363" s="73"/>
      <c r="CG7363" s="41"/>
      <c r="CH7363" s="41"/>
      <c r="CI7363" s="41"/>
      <c r="CJ7363" s="41"/>
      <c r="CK7363" s="41"/>
      <c r="CL7363" s="68"/>
      <c r="CM7363" s="41"/>
      <c r="CN7363" s="41"/>
      <c r="CO7363" s="39"/>
      <c r="CP7363" s="78"/>
    </row>
    <row r="7364" spans="1:94" s="38" customFormat="1" x14ac:dyDescent="0.25">
      <c r="A7364" s="38">
        <v>7361</v>
      </c>
      <c r="F7364" s="39"/>
      <c r="Q7364" s="39"/>
      <c r="R7364" s="40"/>
      <c r="S7364" s="40"/>
      <c r="T7364" s="39"/>
      <c r="AG7364" s="110"/>
      <c r="AH7364" s="94"/>
      <c r="AJ7364" s="97"/>
      <c r="AL7364" s="39"/>
      <c r="AP7364" s="39"/>
      <c r="AQ7364" s="77"/>
      <c r="AR7364" s="78"/>
      <c r="BB7364" s="79"/>
      <c r="BC7364" s="94"/>
      <c r="BE7364" s="97"/>
      <c r="BG7364" s="40"/>
      <c r="BK7364" s="40"/>
      <c r="BL7364" s="79"/>
      <c r="BM7364" s="94"/>
      <c r="BO7364" s="97"/>
      <c r="BQ7364" s="40"/>
      <c r="BR7364" s="94"/>
      <c r="BS7364" s="94"/>
      <c r="BT7364" s="94"/>
      <c r="BU7364" s="40"/>
      <c r="BV7364" s="82"/>
      <c r="BW7364" s="94"/>
      <c r="BX7364" s="48"/>
      <c r="BY7364" s="97"/>
      <c r="BZ7364" s="48"/>
      <c r="CA7364" s="40"/>
      <c r="CB7364" s="94"/>
      <c r="CC7364" s="94"/>
      <c r="CD7364" s="94"/>
      <c r="CE7364" s="40"/>
      <c r="CF7364" s="73"/>
      <c r="CG7364" s="41"/>
      <c r="CH7364" s="41"/>
      <c r="CI7364" s="41"/>
      <c r="CJ7364" s="41"/>
      <c r="CK7364" s="41"/>
      <c r="CL7364" s="68"/>
      <c r="CM7364" s="41"/>
      <c r="CN7364" s="41"/>
      <c r="CO7364" s="39"/>
      <c r="CP7364" s="78"/>
    </row>
    <row r="7365" spans="1:94" s="38" customFormat="1" x14ac:dyDescent="0.25">
      <c r="A7365" s="38">
        <v>7362</v>
      </c>
      <c r="F7365" s="39"/>
      <c r="Q7365" s="39"/>
      <c r="R7365" s="40"/>
      <c r="S7365" s="40"/>
      <c r="T7365" s="39"/>
      <c r="AG7365" s="110"/>
      <c r="AH7365" s="94"/>
      <c r="AJ7365" s="97"/>
      <c r="AL7365" s="39"/>
      <c r="AP7365" s="39"/>
      <c r="AQ7365" s="77"/>
      <c r="AR7365" s="78"/>
      <c r="BB7365" s="79"/>
      <c r="BC7365" s="94"/>
      <c r="BE7365" s="97"/>
      <c r="BG7365" s="40"/>
      <c r="BK7365" s="40"/>
      <c r="BL7365" s="79"/>
      <c r="BM7365" s="94"/>
      <c r="BO7365" s="97"/>
      <c r="BQ7365" s="40"/>
      <c r="BR7365" s="94"/>
      <c r="BS7365" s="94"/>
      <c r="BT7365" s="94"/>
      <c r="BU7365" s="40"/>
      <c r="BV7365" s="82"/>
      <c r="BW7365" s="94"/>
      <c r="BX7365" s="48"/>
      <c r="BY7365" s="97"/>
      <c r="BZ7365" s="48"/>
      <c r="CA7365" s="40"/>
      <c r="CB7365" s="94"/>
      <c r="CC7365" s="94"/>
      <c r="CD7365" s="94"/>
      <c r="CE7365" s="40"/>
      <c r="CF7365" s="73"/>
      <c r="CG7365" s="41"/>
      <c r="CH7365" s="41"/>
      <c r="CI7365" s="41"/>
      <c r="CJ7365" s="41"/>
      <c r="CK7365" s="41"/>
      <c r="CL7365" s="68"/>
      <c r="CM7365" s="41"/>
      <c r="CN7365" s="41"/>
      <c r="CO7365" s="39"/>
      <c r="CP7365" s="78"/>
    </row>
    <row r="7366" spans="1:94" s="38" customFormat="1" x14ac:dyDescent="0.25">
      <c r="A7366" s="38">
        <v>7363</v>
      </c>
      <c r="F7366" s="39"/>
      <c r="Q7366" s="39"/>
      <c r="R7366" s="40"/>
      <c r="S7366" s="40"/>
      <c r="T7366" s="39"/>
      <c r="AG7366" s="110"/>
      <c r="AH7366" s="94"/>
      <c r="AJ7366" s="97"/>
      <c r="AL7366" s="39"/>
      <c r="AP7366" s="39"/>
      <c r="AQ7366" s="77"/>
      <c r="AR7366" s="78"/>
      <c r="BB7366" s="79"/>
      <c r="BC7366" s="94"/>
      <c r="BE7366" s="97"/>
      <c r="BG7366" s="40"/>
      <c r="BK7366" s="40"/>
      <c r="BL7366" s="79"/>
      <c r="BM7366" s="94"/>
      <c r="BO7366" s="97"/>
      <c r="BQ7366" s="40"/>
      <c r="BR7366" s="94"/>
      <c r="BS7366" s="94"/>
      <c r="BT7366" s="94"/>
      <c r="BU7366" s="40"/>
      <c r="BV7366" s="82"/>
      <c r="BW7366" s="94"/>
      <c r="BX7366" s="48"/>
      <c r="BY7366" s="97"/>
      <c r="BZ7366" s="48"/>
      <c r="CA7366" s="40"/>
      <c r="CB7366" s="94"/>
      <c r="CC7366" s="94"/>
      <c r="CD7366" s="94"/>
      <c r="CE7366" s="40"/>
      <c r="CF7366" s="73"/>
      <c r="CG7366" s="41"/>
      <c r="CH7366" s="41"/>
      <c r="CI7366" s="41"/>
      <c r="CJ7366" s="41"/>
      <c r="CK7366" s="41"/>
      <c r="CL7366" s="68"/>
      <c r="CM7366" s="41"/>
      <c r="CN7366" s="41"/>
      <c r="CO7366" s="39"/>
      <c r="CP7366" s="78"/>
    </row>
    <row r="7367" spans="1:94" s="38" customFormat="1" x14ac:dyDescent="0.25">
      <c r="A7367" s="38">
        <v>7364</v>
      </c>
      <c r="F7367" s="39"/>
      <c r="Q7367" s="39"/>
      <c r="R7367" s="40"/>
      <c r="S7367" s="40"/>
      <c r="T7367" s="39"/>
      <c r="AG7367" s="110"/>
      <c r="AH7367" s="94"/>
      <c r="AJ7367" s="97"/>
      <c r="AL7367" s="39"/>
      <c r="AP7367" s="39"/>
      <c r="AQ7367" s="77"/>
      <c r="AR7367" s="78"/>
      <c r="BB7367" s="79"/>
      <c r="BC7367" s="94"/>
      <c r="BE7367" s="97"/>
      <c r="BG7367" s="40"/>
      <c r="BK7367" s="40"/>
      <c r="BL7367" s="79"/>
      <c r="BM7367" s="94"/>
      <c r="BO7367" s="97"/>
      <c r="BQ7367" s="40"/>
      <c r="BR7367" s="94"/>
      <c r="BS7367" s="94"/>
      <c r="BT7367" s="94"/>
      <c r="BU7367" s="40"/>
      <c r="BV7367" s="82"/>
      <c r="BW7367" s="94"/>
      <c r="BX7367" s="48"/>
      <c r="BY7367" s="97"/>
      <c r="BZ7367" s="48"/>
      <c r="CA7367" s="40"/>
      <c r="CB7367" s="94"/>
      <c r="CC7367" s="94"/>
      <c r="CD7367" s="94"/>
      <c r="CE7367" s="40"/>
      <c r="CF7367" s="73"/>
      <c r="CG7367" s="41"/>
      <c r="CH7367" s="41"/>
      <c r="CI7367" s="41"/>
      <c r="CJ7367" s="41"/>
      <c r="CK7367" s="41"/>
      <c r="CL7367" s="68"/>
      <c r="CM7367" s="41"/>
      <c r="CN7367" s="41"/>
      <c r="CO7367" s="39"/>
      <c r="CP7367" s="78"/>
    </row>
    <row r="7368" spans="1:94" s="38" customFormat="1" x14ac:dyDescent="0.25">
      <c r="A7368" s="38">
        <v>7365</v>
      </c>
      <c r="F7368" s="39"/>
      <c r="Q7368" s="39"/>
      <c r="R7368" s="40"/>
      <c r="S7368" s="40"/>
      <c r="T7368" s="39"/>
      <c r="AG7368" s="110"/>
      <c r="AH7368" s="94"/>
      <c r="AJ7368" s="97"/>
      <c r="AL7368" s="39"/>
      <c r="AP7368" s="39"/>
      <c r="AQ7368" s="77"/>
      <c r="AR7368" s="78"/>
      <c r="BB7368" s="79"/>
      <c r="BC7368" s="94"/>
      <c r="BE7368" s="97"/>
      <c r="BG7368" s="40"/>
      <c r="BK7368" s="40"/>
      <c r="BL7368" s="79"/>
      <c r="BM7368" s="94"/>
      <c r="BO7368" s="97"/>
      <c r="BQ7368" s="40"/>
      <c r="BR7368" s="94"/>
      <c r="BS7368" s="94"/>
      <c r="BT7368" s="94"/>
      <c r="BU7368" s="40"/>
      <c r="BV7368" s="82"/>
      <c r="BW7368" s="94"/>
      <c r="BX7368" s="48"/>
      <c r="BY7368" s="97"/>
      <c r="BZ7368" s="48"/>
      <c r="CA7368" s="40"/>
      <c r="CB7368" s="94"/>
      <c r="CC7368" s="94"/>
      <c r="CD7368" s="94"/>
      <c r="CE7368" s="40"/>
      <c r="CF7368" s="73"/>
      <c r="CG7368" s="41"/>
      <c r="CH7368" s="41"/>
      <c r="CI7368" s="41"/>
      <c r="CJ7368" s="41"/>
      <c r="CK7368" s="41"/>
      <c r="CL7368" s="68"/>
      <c r="CM7368" s="41"/>
      <c r="CN7368" s="41"/>
      <c r="CO7368" s="39"/>
      <c r="CP7368" s="78"/>
    </row>
    <row r="7369" spans="1:94" s="38" customFormat="1" x14ac:dyDescent="0.25">
      <c r="A7369" s="38">
        <v>7366</v>
      </c>
      <c r="F7369" s="39"/>
      <c r="Q7369" s="39"/>
      <c r="R7369" s="40"/>
      <c r="S7369" s="40"/>
      <c r="T7369" s="39"/>
      <c r="AG7369" s="110"/>
      <c r="AH7369" s="94"/>
      <c r="AJ7369" s="97"/>
      <c r="AL7369" s="39"/>
      <c r="AP7369" s="39"/>
      <c r="AQ7369" s="77"/>
      <c r="AR7369" s="78"/>
      <c r="BB7369" s="79"/>
      <c r="BC7369" s="94"/>
      <c r="BE7369" s="97"/>
      <c r="BG7369" s="40"/>
      <c r="BK7369" s="40"/>
      <c r="BL7369" s="79"/>
      <c r="BM7369" s="94"/>
      <c r="BO7369" s="97"/>
      <c r="BQ7369" s="40"/>
      <c r="BR7369" s="94"/>
      <c r="BS7369" s="94"/>
      <c r="BT7369" s="94"/>
      <c r="BU7369" s="40"/>
      <c r="BV7369" s="82"/>
      <c r="BW7369" s="94"/>
      <c r="BX7369" s="48"/>
      <c r="BY7369" s="97"/>
      <c r="BZ7369" s="48"/>
      <c r="CA7369" s="40"/>
      <c r="CB7369" s="94"/>
      <c r="CC7369" s="94"/>
      <c r="CD7369" s="94"/>
      <c r="CE7369" s="40"/>
      <c r="CF7369" s="73"/>
      <c r="CG7369" s="41"/>
      <c r="CH7369" s="41"/>
      <c r="CI7369" s="41"/>
      <c r="CJ7369" s="41"/>
      <c r="CK7369" s="41"/>
      <c r="CL7369" s="68"/>
      <c r="CM7369" s="41"/>
      <c r="CN7369" s="41"/>
      <c r="CO7369" s="39"/>
      <c r="CP7369" s="78"/>
    </row>
    <row r="7370" spans="1:94" s="38" customFormat="1" x14ac:dyDescent="0.25">
      <c r="A7370" s="38">
        <v>7367</v>
      </c>
      <c r="F7370" s="39"/>
      <c r="Q7370" s="39"/>
      <c r="R7370" s="40"/>
      <c r="S7370" s="40"/>
      <c r="T7370" s="39"/>
      <c r="AG7370" s="110"/>
      <c r="AH7370" s="94"/>
      <c r="AJ7370" s="97"/>
      <c r="AL7370" s="39"/>
      <c r="AP7370" s="39"/>
      <c r="AQ7370" s="77"/>
      <c r="AR7370" s="78"/>
      <c r="BB7370" s="79"/>
      <c r="BC7370" s="94"/>
      <c r="BE7370" s="97"/>
      <c r="BG7370" s="40"/>
      <c r="BK7370" s="40"/>
      <c r="BL7370" s="79"/>
      <c r="BM7370" s="94"/>
      <c r="BO7370" s="97"/>
      <c r="BQ7370" s="40"/>
      <c r="BR7370" s="94"/>
      <c r="BS7370" s="94"/>
      <c r="BT7370" s="94"/>
      <c r="BU7370" s="40"/>
      <c r="BV7370" s="82"/>
      <c r="BW7370" s="94"/>
      <c r="BX7370" s="48"/>
      <c r="BY7370" s="97"/>
      <c r="BZ7370" s="48"/>
      <c r="CA7370" s="40"/>
      <c r="CB7370" s="94"/>
      <c r="CC7370" s="94"/>
      <c r="CD7370" s="94"/>
      <c r="CE7370" s="40"/>
      <c r="CF7370" s="73"/>
      <c r="CG7370" s="41"/>
      <c r="CH7370" s="41"/>
      <c r="CI7370" s="41"/>
      <c r="CJ7370" s="41"/>
      <c r="CK7370" s="41"/>
      <c r="CL7370" s="68"/>
      <c r="CM7370" s="41"/>
      <c r="CN7370" s="41"/>
      <c r="CO7370" s="39"/>
      <c r="CP7370" s="78"/>
    </row>
    <row r="7371" spans="1:94" s="38" customFormat="1" x14ac:dyDescent="0.25">
      <c r="A7371" s="38">
        <v>7368</v>
      </c>
      <c r="F7371" s="39"/>
      <c r="Q7371" s="39"/>
      <c r="R7371" s="40"/>
      <c r="S7371" s="40"/>
      <c r="T7371" s="39"/>
      <c r="AG7371" s="110"/>
      <c r="AH7371" s="94"/>
      <c r="AJ7371" s="97"/>
      <c r="AL7371" s="39"/>
      <c r="AP7371" s="39"/>
      <c r="AQ7371" s="77"/>
      <c r="AR7371" s="78"/>
      <c r="BB7371" s="79"/>
      <c r="BC7371" s="94"/>
      <c r="BE7371" s="97"/>
      <c r="BG7371" s="40"/>
      <c r="BK7371" s="40"/>
      <c r="BL7371" s="79"/>
      <c r="BM7371" s="94"/>
      <c r="BO7371" s="97"/>
      <c r="BQ7371" s="40"/>
      <c r="BR7371" s="94"/>
      <c r="BS7371" s="94"/>
      <c r="BT7371" s="94"/>
      <c r="BU7371" s="40"/>
      <c r="BV7371" s="82"/>
      <c r="BW7371" s="94"/>
      <c r="BX7371" s="48"/>
      <c r="BY7371" s="97"/>
      <c r="BZ7371" s="48"/>
      <c r="CA7371" s="40"/>
      <c r="CB7371" s="94"/>
      <c r="CC7371" s="94"/>
      <c r="CD7371" s="94"/>
      <c r="CE7371" s="40"/>
      <c r="CF7371" s="73"/>
      <c r="CG7371" s="41"/>
      <c r="CH7371" s="41"/>
      <c r="CI7371" s="41"/>
      <c r="CJ7371" s="41"/>
      <c r="CK7371" s="41"/>
      <c r="CL7371" s="68"/>
      <c r="CM7371" s="41"/>
      <c r="CN7371" s="41"/>
      <c r="CO7371" s="39"/>
      <c r="CP7371" s="78"/>
    </row>
    <row r="7372" spans="1:94" s="38" customFormat="1" x14ac:dyDescent="0.25">
      <c r="A7372" s="38">
        <v>7369</v>
      </c>
      <c r="F7372" s="39"/>
      <c r="Q7372" s="39"/>
      <c r="R7372" s="40"/>
      <c r="S7372" s="40"/>
      <c r="T7372" s="39"/>
      <c r="AG7372" s="110"/>
      <c r="AH7372" s="94"/>
      <c r="AJ7372" s="97"/>
      <c r="AL7372" s="39"/>
      <c r="AP7372" s="39"/>
      <c r="AQ7372" s="77"/>
      <c r="AR7372" s="78"/>
      <c r="BB7372" s="79"/>
      <c r="BC7372" s="94"/>
      <c r="BE7372" s="97"/>
      <c r="BG7372" s="40"/>
      <c r="BK7372" s="40"/>
      <c r="BL7372" s="79"/>
      <c r="BM7372" s="94"/>
      <c r="BO7372" s="97"/>
      <c r="BQ7372" s="40"/>
      <c r="BR7372" s="94"/>
      <c r="BS7372" s="94"/>
      <c r="BT7372" s="94"/>
      <c r="BU7372" s="40"/>
      <c r="BV7372" s="82"/>
      <c r="BW7372" s="94"/>
      <c r="BX7372" s="48"/>
      <c r="BY7372" s="97"/>
      <c r="BZ7372" s="48"/>
      <c r="CA7372" s="40"/>
      <c r="CB7372" s="94"/>
      <c r="CC7372" s="94"/>
      <c r="CD7372" s="94"/>
      <c r="CE7372" s="40"/>
      <c r="CF7372" s="73"/>
      <c r="CG7372" s="41"/>
      <c r="CH7372" s="41"/>
      <c r="CI7372" s="41"/>
      <c r="CJ7372" s="41"/>
      <c r="CK7372" s="41"/>
      <c r="CL7372" s="68"/>
      <c r="CM7372" s="41"/>
      <c r="CN7372" s="41"/>
      <c r="CO7372" s="39"/>
      <c r="CP7372" s="78"/>
    </row>
    <row r="7373" spans="1:94" s="38" customFormat="1" x14ac:dyDescent="0.25">
      <c r="A7373" s="38">
        <v>7370</v>
      </c>
      <c r="F7373" s="39"/>
      <c r="Q7373" s="39"/>
      <c r="R7373" s="40"/>
      <c r="S7373" s="40"/>
      <c r="T7373" s="39"/>
      <c r="AG7373" s="110"/>
      <c r="AH7373" s="94"/>
      <c r="AJ7373" s="97"/>
      <c r="AL7373" s="39"/>
      <c r="AP7373" s="39"/>
      <c r="AQ7373" s="77"/>
      <c r="AR7373" s="78"/>
      <c r="BB7373" s="79"/>
      <c r="BC7373" s="94"/>
      <c r="BE7373" s="97"/>
      <c r="BG7373" s="40"/>
      <c r="BK7373" s="40"/>
      <c r="BL7373" s="79"/>
      <c r="BM7373" s="94"/>
      <c r="BO7373" s="97"/>
      <c r="BQ7373" s="40"/>
      <c r="BR7373" s="94"/>
      <c r="BS7373" s="94"/>
      <c r="BT7373" s="94"/>
      <c r="BU7373" s="40"/>
      <c r="BV7373" s="82"/>
      <c r="BW7373" s="94"/>
      <c r="BX7373" s="48"/>
      <c r="BY7373" s="97"/>
      <c r="BZ7373" s="48"/>
      <c r="CA7373" s="40"/>
      <c r="CB7373" s="94"/>
      <c r="CC7373" s="94"/>
      <c r="CD7373" s="94"/>
      <c r="CE7373" s="40"/>
      <c r="CF7373" s="73"/>
      <c r="CG7373" s="41"/>
      <c r="CH7373" s="41"/>
      <c r="CI7373" s="41"/>
      <c r="CJ7373" s="41"/>
      <c r="CK7373" s="41"/>
      <c r="CL7373" s="68"/>
      <c r="CM7373" s="41"/>
      <c r="CN7373" s="41"/>
      <c r="CO7373" s="39"/>
      <c r="CP7373" s="78"/>
    </row>
    <row r="7374" spans="1:94" s="38" customFormat="1" x14ac:dyDescent="0.25">
      <c r="A7374" s="38">
        <v>7371</v>
      </c>
      <c r="F7374" s="39"/>
      <c r="Q7374" s="39"/>
      <c r="R7374" s="40"/>
      <c r="S7374" s="40"/>
      <c r="T7374" s="39"/>
      <c r="AG7374" s="110"/>
      <c r="AH7374" s="94"/>
      <c r="AJ7374" s="97"/>
      <c r="AL7374" s="39"/>
      <c r="AP7374" s="39"/>
      <c r="AQ7374" s="77"/>
      <c r="AR7374" s="78"/>
      <c r="BB7374" s="79"/>
      <c r="BC7374" s="94"/>
      <c r="BE7374" s="97"/>
      <c r="BG7374" s="40"/>
      <c r="BK7374" s="40"/>
      <c r="BL7374" s="79"/>
      <c r="BM7374" s="94"/>
      <c r="BO7374" s="97"/>
      <c r="BQ7374" s="40"/>
      <c r="BR7374" s="94"/>
      <c r="BS7374" s="94"/>
      <c r="BT7374" s="94"/>
      <c r="BU7374" s="40"/>
      <c r="BV7374" s="82"/>
      <c r="BW7374" s="94"/>
      <c r="BX7374" s="48"/>
      <c r="BY7374" s="97"/>
      <c r="BZ7374" s="48"/>
      <c r="CA7374" s="40"/>
      <c r="CB7374" s="94"/>
      <c r="CC7374" s="94"/>
      <c r="CD7374" s="94"/>
      <c r="CE7374" s="40"/>
      <c r="CF7374" s="73"/>
      <c r="CG7374" s="41"/>
      <c r="CH7374" s="41"/>
      <c r="CI7374" s="41"/>
      <c r="CJ7374" s="41"/>
      <c r="CK7374" s="41"/>
      <c r="CL7374" s="68"/>
      <c r="CM7374" s="41"/>
      <c r="CN7374" s="41"/>
      <c r="CO7374" s="39"/>
      <c r="CP7374" s="78"/>
    </row>
    <row r="7375" spans="1:94" s="38" customFormat="1" x14ac:dyDescent="0.25">
      <c r="A7375" s="38">
        <v>7372</v>
      </c>
      <c r="F7375" s="39"/>
      <c r="Q7375" s="39"/>
      <c r="R7375" s="40"/>
      <c r="S7375" s="40"/>
      <c r="T7375" s="39"/>
      <c r="AG7375" s="110"/>
      <c r="AH7375" s="94"/>
      <c r="AJ7375" s="97"/>
      <c r="AL7375" s="39"/>
      <c r="AP7375" s="39"/>
      <c r="AQ7375" s="77"/>
      <c r="AR7375" s="78"/>
      <c r="BB7375" s="79"/>
      <c r="BC7375" s="94"/>
      <c r="BE7375" s="97"/>
      <c r="BG7375" s="40"/>
      <c r="BK7375" s="40"/>
      <c r="BL7375" s="79"/>
      <c r="BM7375" s="94"/>
      <c r="BO7375" s="97"/>
      <c r="BQ7375" s="40"/>
      <c r="BR7375" s="94"/>
      <c r="BS7375" s="94"/>
      <c r="BT7375" s="94"/>
      <c r="BU7375" s="40"/>
      <c r="BV7375" s="82"/>
      <c r="BW7375" s="94"/>
      <c r="BX7375" s="48"/>
      <c r="BY7375" s="97"/>
      <c r="BZ7375" s="48"/>
      <c r="CA7375" s="40"/>
      <c r="CB7375" s="94"/>
      <c r="CC7375" s="94"/>
      <c r="CD7375" s="94"/>
      <c r="CE7375" s="40"/>
      <c r="CF7375" s="73"/>
      <c r="CG7375" s="41"/>
      <c r="CH7375" s="41"/>
      <c r="CI7375" s="41"/>
      <c r="CJ7375" s="41"/>
      <c r="CK7375" s="41"/>
      <c r="CL7375" s="68"/>
      <c r="CM7375" s="41"/>
      <c r="CN7375" s="41"/>
      <c r="CO7375" s="39"/>
      <c r="CP7375" s="78"/>
    </row>
    <row r="7376" spans="1:94" s="38" customFormat="1" x14ac:dyDescent="0.25">
      <c r="A7376" s="38">
        <v>7373</v>
      </c>
      <c r="F7376" s="39"/>
      <c r="Q7376" s="39"/>
      <c r="R7376" s="40"/>
      <c r="S7376" s="40"/>
      <c r="T7376" s="39"/>
      <c r="AG7376" s="110"/>
      <c r="AH7376" s="94"/>
      <c r="AJ7376" s="97"/>
      <c r="AL7376" s="39"/>
      <c r="AP7376" s="39"/>
      <c r="AQ7376" s="77"/>
      <c r="AR7376" s="78"/>
      <c r="BB7376" s="79"/>
      <c r="BC7376" s="94"/>
      <c r="BE7376" s="97"/>
      <c r="BG7376" s="40"/>
      <c r="BK7376" s="40"/>
      <c r="BL7376" s="79"/>
      <c r="BM7376" s="94"/>
      <c r="BO7376" s="97"/>
      <c r="BQ7376" s="40"/>
      <c r="BR7376" s="94"/>
      <c r="BS7376" s="94"/>
      <c r="BT7376" s="94"/>
      <c r="BU7376" s="40"/>
      <c r="BV7376" s="82"/>
      <c r="BW7376" s="94"/>
      <c r="BX7376" s="48"/>
      <c r="BY7376" s="97"/>
      <c r="BZ7376" s="48"/>
      <c r="CA7376" s="40"/>
      <c r="CB7376" s="94"/>
      <c r="CC7376" s="94"/>
      <c r="CD7376" s="94"/>
      <c r="CE7376" s="40"/>
      <c r="CF7376" s="73"/>
      <c r="CG7376" s="41"/>
      <c r="CH7376" s="41"/>
      <c r="CI7376" s="41"/>
      <c r="CJ7376" s="41"/>
      <c r="CK7376" s="41"/>
      <c r="CL7376" s="68"/>
      <c r="CM7376" s="41"/>
      <c r="CN7376" s="41"/>
      <c r="CO7376" s="39"/>
      <c r="CP7376" s="78"/>
    </row>
    <row r="7377" spans="1:94" s="38" customFormat="1" x14ac:dyDescent="0.25">
      <c r="A7377" s="38">
        <v>7374</v>
      </c>
      <c r="F7377" s="39"/>
      <c r="Q7377" s="39"/>
      <c r="R7377" s="40"/>
      <c r="S7377" s="40"/>
      <c r="T7377" s="39"/>
      <c r="AG7377" s="110"/>
      <c r="AH7377" s="94"/>
      <c r="AJ7377" s="97"/>
      <c r="AL7377" s="39"/>
      <c r="AP7377" s="39"/>
      <c r="AQ7377" s="77"/>
      <c r="AR7377" s="78"/>
      <c r="BB7377" s="79"/>
      <c r="BC7377" s="94"/>
      <c r="BE7377" s="97"/>
      <c r="BG7377" s="40"/>
      <c r="BK7377" s="40"/>
      <c r="BL7377" s="79"/>
      <c r="BM7377" s="94"/>
      <c r="BO7377" s="97"/>
      <c r="BQ7377" s="40"/>
      <c r="BR7377" s="94"/>
      <c r="BS7377" s="94"/>
      <c r="BT7377" s="94"/>
      <c r="BU7377" s="40"/>
      <c r="BV7377" s="82"/>
      <c r="BW7377" s="94"/>
      <c r="BX7377" s="48"/>
      <c r="BY7377" s="97"/>
      <c r="BZ7377" s="48"/>
      <c r="CA7377" s="40"/>
      <c r="CB7377" s="94"/>
      <c r="CC7377" s="94"/>
      <c r="CD7377" s="94"/>
      <c r="CE7377" s="40"/>
      <c r="CF7377" s="73"/>
      <c r="CG7377" s="41"/>
      <c r="CH7377" s="41"/>
      <c r="CI7377" s="41"/>
      <c r="CJ7377" s="41"/>
      <c r="CK7377" s="41"/>
      <c r="CL7377" s="68"/>
      <c r="CM7377" s="41"/>
      <c r="CN7377" s="41"/>
      <c r="CO7377" s="39"/>
      <c r="CP7377" s="78"/>
    </row>
    <row r="7378" spans="1:94" s="38" customFormat="1" x14ac:dyDescent="0.25">
      <c r="A7378" s="38">
        <v>7375</v>
      </c>
      <c r="F7378" s="39"/>
      <c r="Q7378" s="39"/>
      <c r="R7378" s="40"/>
      <c r="S7378" s="40"/>
      <c r="T7378" s="39"/>
      <c r="AG7378" s="110"/>
      <c r="AH7378" s="94"/>
      <c r="AJ7378" s="97"/>
      <c r="AL7378" s="39"/>
      <c r="AP7378" s="39"/>
      <c r="AQ7378" s="77"/>
      <c r="AR7378" s="78"/>
      <c r="BB7378" s="79"/>
      <c r="BC7378" s="94"/>
      <c r="BE7378" s="97"/>
      <c r="BG7378" s="40"/>
      <c r="BK7378" s="40"/>
      <c r="BL7378" s="79"/>
      <c r="BM7378" s="94"/>
      <c r="BO7378" s="97"/>
      <c r="BQ7378" s="40"/>
      <c r="BR7378" s="94"/>
      <c r="BS7378" s="94"/>
      <c r="BT7378" s="94"/>
      <c r="BU7378" s="40"/>
      <c r="BV7378" s="82"/>
      <c r="BW7378" s="94"/>
      <c r="BX7378" s="48"/>
      <c r="BY7378" s="97"/>
      <c r="BZ7378" s="48"/>
      <c r="CA7378" s="40"/>
      <c r="CB7378" s="94"/>
      <c r="CC7378" s="94"/>
      <c r="CD7378" s="94"/>
      <c r="CE7378" s="40"/>
      <c r="CF7378" s="73"/>
      <c r="CG7378" s="41"/>
      <c r="CH7378" s="41"/>
      <c r="CI7378" s="41"/>
      <c r="CJ7378" s="41"/>
      <c r="CK7378" s="41"/>
      <c r="CL7378" s="68"/>
      <c r="CM7378" s="41"/>
      <c r="CN7378" s="41"/>
      <c r="CO7378" s="39"/>
      <c r="CP7378" s="78"/>
    </row>
    <row r="7379" spans="1:94" s="38" customFormat="1" x14ac:dyDescent="0.25">
      <c r="A7379" s="38">
        <v>7376</v>
      </c>
      <c r="F7379" s="39"/>
      <c r="Q7379" s="39"/>
      <c r="R7379" s="40"/>
      <c r="S7379" s="40"/>
      <c r="T7379" s="39"/>
      <c r="AG7379" s="110"/>
      <c r="AH7379" s="94"/>
      <c r="AJ7379" s="97"/>
      <c r="AL7379" s="39"/>
      <c r="AP7379" s="39"/>
      <c r="AQ7379" s="77"/>
      <c r="AR7379" s="78"/>
      <c r="BB7379" s="79"/>
      <c r="BC7379" s="94"/>
      <c r="BE7379" s="97"/>
      <c r="BG7379" s="40"/>
      <c r="BK7379" s="40"/>
      <c r="BL7379" s="79"/>
      <c r="BM7379" s="94"/>
      <c r="BO7379" s="97"/>
      <c r="BQ7379" s="40"/>
      <c r="BR7379" s="94"/>
      <c r="BS7379" s="94"/>
      <c r="BT7379" s="94"/>
      <c r="BU7379" s="40"/>
      <c r="BV7379" s="82"/>
      <c r="BW7379" s="94"/>
      <c r="BX7379" s="48"/>
      <c r="BY7379" s="97"/>
      <c r="BZ7379" s="48"/>
      <c r="CA7379" s="40"/>
      <c r="CB7379" s="94"/>
      <c r="CC7379" s="94"/>
      <c r="CD7379" s="94"/>
      <c r="CE7379" s="40"/>
      <c r="CF7379" s="73"/>
      <c r="CG7379" s="41"/>
      <c r="CH7379" s="41"/>
      <c r="CI7379" s="41"/>
      <c r="CJ7379" s="41"/>
      <c r="CK7379" s="41"/>
      <c r="CL7379" s="68"/>
      <c r="CM7379" s="41"/>
      <c r="CN7379" s="41"/>
      <c r="CO7379" s="39"/>
      <c r="CP7379" s="78"/>
    </row>
    <row r="7380" spans="1:94" s="38" customFormat="1" x14ac:dyDescent="0.25">
      <c r="A7380" s="38">
        <v>7377</v>
      </c>
      <c r="F7380" s="39"/>
      <c r="Q7380" s="39"/>
      <c r="R7380" s="40"/>
      <c r="S7380" s="40"/>
      <c r="T7380" s="39"/>
      <c r="AG7380" s="110"/>
      <c r="AH7380" s="94"/>
      <c r="AJ7380" s="97"/>
      <c r="AL7380" s="39"/>
      <c r="AP7380" s="39"/>
      <c r="AQ7380" s="77"/>
      <c r="AR7380" s="78"/>
      <c r="BB7380" s="79"/>
      <c r="BC7380" s="94"/>
      <c r="BE7380" s="97"/>
      <c r="BG7380" s="40"/>
      <c r="BK7380" s="40"/>
      <c r="BL7380" s="79"/>
      <c r="BM7380" s="94"/>
      <c r="BO7380" s="97"/>
      <c r="BQ7380" s="40"/>
      <c r="BR7380" s="94"/>
      <c r="BS7380" s="94"/>
      <c r="BT7380" s="94"/>
      <c r="BU7380" s="40"/>
      <c r="BV7380" s="82"/>
      <c r="BW7380" s="94"/>
      <c r="BX7380" s="48"/>
      <c r="BY7380" s="97"/>
      <c r="BZ7380" s="48"/>
      <c r="CA7380" s="40"/>
      <c r="CB7380" s="94"/>
      <c r="CC7380" s="94"/>
      <c r="CD7380" s="94"/>
      <c r="CE7380" s="40"/>
      <c r="CF7380" s="73"/>
      <c r="CG7380" s="41"/>
      <c r="CH7380" s="41"/>
      <c r="CI7380" s="41"/>
      <c r="CJ7380" s="41"/>
      <c r="CK7380" s="41"/>
      <c r="CL7380" s="68"/>
      <c r="CM7380" s="41"/>
      <c r="CN7380" s="41"/>
      <c r="CO7380" s="39"/>
      <c r="CP7380" s="78"/>
    </row>
    <row r="7381" spans="1:94" s="38" customFormat="1" x14ac:dyDescent="0.25">
      <c r="A7381" s="38">
        <v>7378</v>
      </c>
      <c r="F7381" s="39"/>
      <c r="Q7381" s="39"/>
      <c r="R7381" s="40"/>
      <c r="S7381" s="40"/>
      <c r="T7381" s="39"/>
      <c r="AG7381" s="110"/>
      <c r="AH7381" s="94"/>
      <c r="AJ7381" s="97"/>
      <c r="AL7381" s="39"/>
      <c r="AP7381" s="39"/>
      <c r="AQ7381" s="77"/>
      <c r="AR7381" s="78"/>
      <c r="BB7381" s="79"/>
      <c r="BC7381" s="94"/>
      <c r="BE7381" s="97"/>
      <c r="BG7381" s="40"/>
      <c r="BK7381" s="40"/>
      <c r="BL7381" s="79"/>
      <c r="BM7381" s="94"/>
      <c r="BO7381" s="97"/>
      <c r="BQ7381" s="40"/>
      <c r="BR7381" s="94"/>
      <c r="BS7381" s="94"/>
      <c r="BT7381" s="94"/>
      <c r="BU7381" s="40"/>
      <c r="BV7381" s="82"/>
      <c r="BW7381" s="94"/>
      <c r="BX7381" s="48"/>
      <c r="BY7381" s="97"/>
      <c r="BZ7381" s="48"/>
      <c r="CA7381" s="40"/>
      <c r="CB7381" s="94"/>
      <c r="CC7381" s="94"/>
      <c r="CD7381" s="94"/>
      <c r="CE7381" s="40"/>
      <c r="CF7381" s="73"/>
      <c r="CG7381" s="41"/>
      <c r="CH7381" s="41"/>
      <c r="CI7381" s="41"/>
      <c r="CJ7381" s="41"/>
      <c r="CK7381" s="41"/>
      <c r="CL7381" s="68"/>
      <c r="CM7381" s="41"/>
      <c r="CN7381" s="41"/>
      <c r="CO7381" s="39"/>
      <c r="CP7381" s="78"/>
    </row>
    <row r="7382" spans="1:94" s="38" customFormat="1" x14ac:dyDescent="0.25">
      <c r="A7382" s="38">
        <v>7379</v>
      </c>
      <c r="F7382" s="39"/>
      <c r="Q7382" s="39"/>
      <c r="R7382" s="40"/>
      <c r="S7382" s="40"/>
      <c r="T7382" s="39"/>
      <c r="AG7382" s="110"/>
      <c r="AH7382" s="94"/>
      <c r="AJ7382" s="97"/>
      <c r="AL7382" s="39"/>
      <c r="AP7382" s="39"/>
      <c r="AQ7382" s="77"/>
      <c r="AR7382" s="78"/>
      <c r="BB7382" s="79"/>
      <c r="BC7382" s="94"/>
      <c r="BE7382" s="97"/>
      <c r="BG7382" s="40"/>
      <c r="BK7382" s="40"/>
      <c r="BL7382" s="79"/>
      <c r="BM7382" s="94"/>
      <c r="BO7382" s="97"/>
      <c r="BQ7382" s="40"/>
      <c r="BR7382" s="94"/>
      <c r="BS7382" s="94"/>
      <c r="BT7382" s="94"/>
      <c r="BU7382" s="40"/>
      <c r="BV7382" s="82"/>
      <c r="BW7382" s="94"/>
      <c r="BX7382" s="48"/>
      <c r="BY7382" s="97"/>
      <c r="BZ7382" s="48"/>
      <c r="CA7382" s="40"/>
      <c r="CB7382" s="94"/>
      <c r="CC7382" s="94"/>
      <c r="CD7382" s="94"/>
      <c r="CE7382" s="40"/>
      <c r="CF7382" s="73"/>
      <c r="CG7382" s="41"/>
      <c r="CH7382" s="41"/>
      <c r="CI7382" s="41"/>
      <c r="CJ7382" s="41"/>
      <c r="CK7382" s="41"/>
      <c r="CL7382" s="68"/>
      <c r="CM7382" s="41"/>
      <c r="CN7382" s="41"/>
      <c r="CO7382" s="39"/>
      <c r="CP7382" s="78"/>
    </row>
    <row r="7383" spans="1:94" s="38" customFormat="1" x14ac:dyDescent="0.25">
      <c r="A7383" s="38">
        <v>7380</v>
      </c>
      <c r="F7383" s="39"/>
      <c r="Q7383" s="39"/>
      <c r="R7383" s="40"/>
      <c r="S7383" s="40"/>
      <c r="T7383" s="39"/>
      <c r="AG7383" s="110"/>
      <c r="AH7383" s="94"/>
      <c r="AJ7383" s="97"/>
      <c r="AL7383" s="39"/>
      <c r="AP7383" s="39"/>
      <c r="AQ7383" s="77"/>
      <c r="AR7383" s="78"/>
      <c r="BB7383" s="79"/>
      <c r="BC7383" s="94"/>
      <c r="BE7383" s="97"/>
      <c r="BG7383" s="40"/>
      <c r="BK7383" s="40"/>
      <c r="BL7383" s="79"/>
      <c r="BM7383" s="94"/>
      <c r="BO7383" s="97"/>
      <c r="BQ7383" s="40"/>
      <c r="BR7383" s="94"/>
      <c r="BS7383" s="94"/>
      <c r="BT7383" s="94"/>
      <c r="BU7383" s="40"/>
      <c r="BV7383" s="82"/>
      <c r="BW7383" s="94"/>
      <c r="BX7383" s="48"/>
      <c r="BY7383" s="97"/>
      <c r="BZ7383" s="48"/>
      <c r="CA7383" s="40"/>
      <c r="CB7383" s="94"/>
      <c r="CC7383" s="94"/>
      <c r="CD7383" s="94"/>
      <c r="CE7383" s="40"/>
      <c r="CF7383" s="73"/>
      <c r="CG7383" s="41"/>
      <c r="CH7383" s="41"/>
      <c r="CI7383" s="41"/>
      <c r="CJ7383" s="41"/>
      <c r="CK7383" s="41"/>
      <c r="CL7383" s="68"/>
      <c r="CM7383" s="41"/>
      <c r="CN7383" s="41"/>
      <c r="CO7383" s="39"/>
      <c r="CP7383" s="78"/>
    </row>
    <row r="7384" spans="1:94" s="38" customFormat="1" x14ac:dyDescent="0.25">
      <c r="A7384" s="38">
        <v>7381</v>
      </c>
      <c r="F7384" s="39"/>
      <c r="Q7384" s="39"/>
      <c r="R7384" s="40"/>
      <c r="S7384" s="40"/>
      <c r="T7384" s="39"/>
      <c r="AG7384" s="110"/>
      <c r="AH7384" s="94"/>
      <c r="AJ7384" s="97"/>
      <c r="AL7384" s="39"/>
      <c r="AP7384" s="39"/>
      <c r="AQ7384" s="77"/>
      <c r="AR7384" s="78"/>
      <c r="BB7384" s="79"/>
      <c r="BC7384" s="94"/>
      <c r="BE7384" s="97"/>
      <c r="BG7384" s="40"/>
      <c r="BK7384" s="40"/>
      <c r="BL7384" s="79"/>
      <c r="BM7384" s="94"/>
      <c r="BO7384" s="97"/>
      <c r="BQ7384" s="40"/>
      <c r="BR7384" s="94"/>
      <c r="BS7384" s="94"/>
      <c r="BT7384" s="94"/>
      <c r="BU7384" s="40"/>
      <c r="BV7384" s="82"/>
      <c r="BW7384" s="94"/>
      <c r="BX7384" s="48"/>
      <c r="BY7384" s="97"/>
      <c r="BZ7384" s="48"/>
      <c r="CA7384" s="40"/>
      <c r="CB7384" s="94"/>
      <c r="CC7384" s="94"/>
      <c r="CD7384" s="94"/>
      <c r="CE7384" s="40"/>
      <c r="CF7384" s="73"/>
      <c r="CG7384" s="41"/>
      <c r="CH7384" s="41"/>
      <c r="CI7384" s="41"/>
      <c r="CJ7384" s="41"/>
      <c r="CK7384" s="41"/>
      <c r="CL7384" s="68"/>
      <c r="CM7384" s="41"/>
      <c r="CN7384" s="41"/>
      <c r="CO7384" s="39"/>
      <c r="CP7384" s="78"/>
    </row>
    <row r="7385" spans="1:94" s="38" customFormat="1" x14ac:dyDescent="0.25">
      <c r="A7385" s="38">
        <v>7382</v>
      </c>
      <c r="F7385" s="39"/>
      <c r="Q7385" s="39"/>
      <c r="R7385" s="40"/>
      <c r="S7385" s="40"/>
      <c r="T7385" s="39"/>
      <c r="AG7385" s="110"/>
      <c r="AH7385" s="94"/>
      <c r="AJ7385" s="97"/>
      <c r="AL7385" s="39"/>
      <c r="AP7385" s="39"/>
      <c r="AQ7385" s="77"/>
      <c r="AR7385" s="78"/>
      <c r="BB7385" s="79"/>
      <c r="BC7385" s="94"/>
      <c r="BE7385" s="97"/>
      <c r="BG7385" s="40"/>
      <c r="BK7385" s="40"/>
      <c r="BL7385" s="79"/>
      <c r="BM7385" s="94"/>
      <c r="BO7385" s="97"/>
      <c r="BQ7385" s="40"/>
      <c r="BR7385" s="94"/>
      <c r="BS7385" s="94"/>
      <c r="BT7385" s="94"/>
      <c r="BU7385" s="40"/>
      <c r="BV7385" s="82"/>
      <c r="BW7385" s="94"/>
      <c r="BX7385" s="48"/>
      <c r="BY7385" s="97"/>
      <c r="BZ7385" s="48"/>
      <c r="CA7385" s="40"/>
      <c r="CB7385" s="94"/>
      <c r="CC7385" s="94"/>
      <c r="CD7385" s="94"/>
      <c r="CE7385" s="40"/>
      <c r="CF7385" s="73"/>
      <c r="CG7385" s="41"/>
      <c r="CH7385" s="41"/>
      <c r="CI7385" s="41"/>
      <c r="CJ7385" s="41"/>
      <c r="CK7385" s="41"/>
      <c r="CL7385" s="68"/>
      <c r="CM7385" s="41"/>
      <c r="CN7385" s="41"/>
      <c r="CO7385" s="39"/>
      <c r="CP7385" s="78"/>
    </row>
    <row r="7386" spans="1:94" s="38" customFormat="1" x14ac:dyDescent="0.25">
      <c r="A7386" s="38">
        <v>7383</v>
      </c>
      <c r="F7386" s="39"/>
      <c r="Q7386" s="39"/>
      <c r="R7386" s="40"/>
      <c r="S7386" s="40"/>
      <c r="T7386" s="39"/>
      <c r="AG7386" s="110"/>
      <c r="AH7386" s="94"/>
      <c r="AJ7386" s="97"/>
      <c r="AL7386" s="39"/>
      <c r="AP7386" s="39"/>
      <c r="AQ7386" s="77"/>
      <c r="AR7386" s="78"/>
      <c r="BB7386" s="79"/>
      <c r="BC7386" s="94"/>
      <c r="BE7386" s="97"/>
      <c r="BG7386" s="40"/>
      <c r="BK7386" s="40"/>
      <c r="BL7386" s="79"/>
      <c r="BM7386" s="94"/>
      <c r="BO7386" s="97"/>
      <c r="BQ7386" s="40"/>
      <c r="BR7386" s="94"/>
      <c r="BS7386" s="94"/>
      <c r="BT7386" s="94"/>
      <c r="BU7386" s="40"/>
      <c r="BV7386" s="82"/>
      <c r="BW7386" s="94"/>
      <c r="BX7386" s="48"/>
      <c r="BY7386" s="97"/>
      <c r="BZ7386" s="48"/>
      <c r="CA7386" s="40"/>
      <c r="CB7386" s="94"/>
      <c r="CC7386" s="94"/>
      <c r="CD7386" s="94"/>
      <c r="CE7386" s="40"/>
      <c r="CF7386" s="73"/>
      <c r="CG7386" s="41"/>
      <c r="CH7386" s="41"/>
      <c r="CI7386" s="41"/>
      <c r="CJ7386" s="41"/>
      <c r="CK7386" s="41"/>
      <c r="CL7386" s="68"/>
      <c r="CM7386" s="41"/>
      <c r="CN7386" s="41"/>
      <c r="CO7386" s="39"/>
      <c r="CP7386" s="78"/>
    </row>
    <row r="7387" spans="1:94" s="38" customFormat="1" x14ac:dyDescent="0.25">
      <c r="A7387" s="38">
        <v>7384</v>
      </c>
      <c r="F7387" s="39"/>
      <c r="Q7387" s="39"/>
      <c r="R7387" s="40"/>
      <c r="S7387" s="40"/>
      <c r="T7387" s="39"/>
      <c r="AG7387" s="110"/>
      <c r="AH7387" s="94"/>
      <c r="AJ7387" s="97"/>
      <c r="AL7387" s="39"/>
      <c r="AP7387" s="39"/>
      <c r="AQ7387" s="77"/>
      <c r="AR7387" s="78"/>
      <c r="BB7387" s="79"/>
      <c r="BC7387" s="94"/>
      <c r="BE7387" s="97"/>
      <c r="BG7387" s="40"/>
      <c r="BK7387" s="40"/>
      <c r="BL7387" s="79"/>
      <c r="BM7387" s="94"/>
      <c r="BO7387" s="97"/>
      <c r="BQ7387" s="40"/>
      <c r="BR7387" s="94"/>
      <c r="BS7387" s="94"/>
      <c r="BT7387" s="94"/>
      <c r="BU7387" s="40"/>
      <c r="BV7387" s="82"/>
      <c r="BW7387" s="94"/>
      <c r="BX7387" s="48"/>
      <c r="BY7387" s="97"/>
      <c r="BZ7387" s="48"/>
      <c r="CA7387" s="40"/>
      <c r="CB7387" s="94"/>
      <c r="CC7387" s="94"/>
      <c r="CD7387" s="94"/>
      <c r="CE7387" s="40"/>
      <c r="CF7387" s="73"/>
      <c r="CG7387" s="41"/>
      <c r="CH7387" s="41"/>
      <c r="CI7387" s="41"/>
      <c r="CJ7387" s="41"/>
      <c r="CK7387" s="41"/>
      <c r="CL7387" s="68"/>
      <c r="CM7387" s="41"/>
      <c r="CN7387" s="41"/>
      <c r="CO7387" s="39"/>
      <c r="CP7387" s="78"/>
    </row>
    <row r="7388" spans="1:94" s="38" customFormat="1" x14ac:dyDescent="0.25">
      <c r="A7388" s="38">
        <v>7385</v>
      </c>
      <c r="F7388" s="39"/>
      <c r="Q7388" s="39"/>
      <c r="R7388" s="40"/>
      <c r="S7388" s="40"/>
      <c r="T7388" s="39"/>
      <c r="AG7388" s="110"/>
      <c r="AH7388" s="94"/>
      <c r="AJ7388" s="97"/>
      <c r="AL7388" s="39"/>
      <c r="AP7388" s="39"/>
      <c r="AQ7388" s="77"/>
      <c r="AR7388" s="78"/>
      <c r="BB7388" s="79"/>
      <c r="BC7388" s="94"/>
      <c r="BE7388" s="97"/>
      <c r="BG7388" s="40"/>
      <c r="BK7388" s="40"/>
      <c r="BL7388" s="79"/>
      <c r="BM7388" s="94"/>
      <c r="BO7388" s="97"/>
      <c r="BQ7388" s="40"/>
      <c r="BR7388" s="94"/>
      <c r="BS7388" s="94"/>
      <c r="BT7388" s="94"/>
      <c r="BU7388" s="40"/>
      <c r="BV7388" s="82"/>
      <c r="BW7388" s="94"/>
      <c r="BX7388" s="48"/>
      <c r="BY7388" s="97"/>
      <c r="BZ7388" s="48"/>
      <c r="CA7388" s="40"/>
      <c r="CB7388" s="94"/>
      <c r="CC7388" s="94"/>
      <c r="CD7388" s="94"/>
      <c r="CE7388" s="40"/>
      <c r="CF7388" s="73"/>
      <c r="CG7388" s="41"/>
      <c r="CH7388" s="41"/>
      <c r="CI7388" s="41"/>
      <c r="CJ7388" s="41"/>
      <c r="CK7388" s="41"/>
      <c r="CL7388" s="68"/>
      <c r="CM7388" s="41"/>
      <c r="CN7388" s="41"/>
      <c r="CO7388" s="39"/>
      <c r="CP7388" s="78"/>
    </row>
    <row r="7389" spans="1:94" s="38" customFormat="1" x14ac:dyDescent="0.25">
      <c r="A7389" s="38">
        <v>7386</v>
      </c>
      <c r="F7389" s="39"/>
      <c r="Q7389" s="39"/>
      <c r="R7389" s="40"/>
      <c r="S7389" s="40"/>
      <c r="T7389" s="39"/>
      <c r="AG7389" s="110"/>
      <c r="AH7389" s="94"/>
      <c r="AJ7389" s="97"/>
      <c r="AL7389" s="39"/>
      <c r="AP7389" s="39"/>
      <c r="AQ7389" s="77"/>
      <c r="AR7389" s="78"/>
      <c r="BB7389" s="79"/>
      <c r="BC7389" s="94"/>
      <c r="BE7389" s="97"/>
      <c r="BG7389" s="40"/>
      <c r="BK7389" s="40"/>
      <c r="BL7389" s="79"/>
      <c r="BM7389" s="94"/>
      <c r="BO7389" s="97"/>
      <c r="BQ7389" s="40"/>
      <c r="BR7389" s="94"/>
      <c r="BS7389" s="94"/>
      <c r="BT7389" s="94"/>
      <c r="BU7389" s="40"/>
      <c r="BV7389" s="82"/>
      <c r="BW7389" s="94"/>
      <c r="BX7389" s="48"/>
      <c r="BY7389" s="97"/>
      <c r="BZ7389" s="48"/>
      <c r="CA7389" s="40"/>
      <c r="CB7389" s="94"/>
      <c r="CC7389" s="94"/>
      <c r="CD7389" s="94"/>
      <c r="CE7389" s="40"/>
      <c r="CF7389" s="73"/>
      <c r="CG7389" s="41"/>
      <c r="CH7389" s="41"/>
      <c r="CI7389" s="41"/>
      <c r="CJ7389" s="41"/>
      <c r="CK7389" s="41"/>
      <c r="CL7389" s="68"/>
      <c r="CM7389" s="41"/>
      <c r="CN7389" s="41"/>
      <c r="CO7389" s="39"/>
      <c r="CP7389" s="78"/>
    </row>
    <row r="7390" spans="1:94" s="38" customFormat="1" x14ac:dyDescent="0.25">
      <c r="A7390" s="38">
        <v>7387</v>
      </c>
      <c r="F7390" s="39"/>
      <c r="Q7390" s="39"/>
      <c r="R7390" s="40"/>
      <c r="S7390" s="40"/>
      <c r="T7390" s="39"/>
      <c r="AG7390" s="110"/>
      <c r="AH7390" s="94"/>
      <c r="AJ7390" s="97"/>
      <c r="AL7390" s="39"/>
      <c r="AP7390" s="39"/>
      <c r="AQ7390" s="77"/>
      <c r="AR7390" s="78"/>
      <c r="BB7390" s="79"/>
      <c r="BC7390" s="94"/>
      <c r="BE7390" s="97"/>
      <c r="BG7390" s="40"/>
      <c r="BK7390" s="40"/>
      <c r="BL7390" s="79"/>
      <c r="BM7390" s="94"/>
      <c r="BO7390" s="97"/>
      <c r="BQ7390" s="40"/>
      <c r="BR7390" s="94"/>
      <c r="BS7390" s="94"/>
      <c r="BT7390" s="94"/>
      <c r="BU7390" s="40"/>
      <c r="BV7390" s="82"/>
      <c r="BW7390" s="94"/>
      <c r="BX7390" s="48"/>
      <c r="BY7390" s="97"/>
      <c r="BZ7390" s="48"/>
      <c r="CA7390" s="40"/>
      <c r="CB7390" s="94"/>
      <c r="CC7390" s="94"/>
      <c r="CD7390" s="94"/>
      <c r="CE7390" s="40"/>
      <c r="CF7390" s="73"/>
      <c r="CG7390" s="41"/>
      <c r="CH7390" s="41"/>
      <c r="CI7390" s="41"/>
      <c r="CJ7390" s="41"/>
      <c r="CK7390" s="41"/>
      <c r="CL7390" s="68"/>
      <c r="CM7390" s="41"/>
      <c r="CN7390" s="41"/>
      <c r="CO7390" s="39"/>
      <c r="CP7390" s="78"/>
    </row>
    <row r="7391" spans="1:94" s="38" customFormat="1" x14ac:dyDescent="0.25">
      <c r="A7391" s="38">
        <v>7388</v>
      </c>
      <c r="F7391" s="39"/>
      <c r="Q7391" s="39"/>
      <c r="R7391" s="40"/>
      <c r="S7391" s="40"/>
      <c r="T7391" s="39"/>
      <c r="AG7391" s="110"/>
      <c r="AH7391" s="94"/>
      <c r="AJ7391" s="97"/>
      <c r="AL7391" s="39"/>
      <c r="AP7391" s="39"/>
      <c r="AQ7391" s="77"/>
      <c r="AR7391" s="78"/>
      <c r="BB7391" s="79"/>
      <c r="BC7391" s="94"/>
      <c r="BE7391" s="97"/>
      <c r="BG7391" s="40"/>
      <c r="BK7391" s="40"/>
      <c r="BL7391" s="79"/>
      <c r="BM7391" s="94"/>
      <c r="BO7391" s="97"/>
      <c r="BQ7391" s="40"/>
      <c r="BR7391" s="94"/>
      <c r="BS7391" s="94"/>
      <c r="BT7391" s="94"/>
      <c r="BU7391" s="40"/>
      <c r="BV7391" s="82"/>
      <c r="BW7391" s="94"/>
      <c r="BX7391" s="48"/>
      <c r="BY7391" s="97"/>
      <c r="BZ7391" s="48"/>
      <c r="CA7391" s="40"/>
      <c r="CB7391" s="94"/>
      <c r="CC7391" s="94"/>
      <c r="CD7391" s="94"/>
      <c r="CE7391" s="40"/>
      <c r="CF7391" s="73"/>
      <c r="CG7391" s="41"/>
      <c r="CH7391" s="41"/>
      <c r="CI7391" s="41"/>
      <c r="CJ7391" s="41"/>
      <c r="CK7391" s="41"/>
      <c r="CL7391" s="68"/>
      <c r="CM7391" s="41"/>
      <c r="CN7391" s="41"/>
      <c r="CO7391" s="39"/>
      <c r="CP7391" s="78"/>
    </row>
    <row r="7392" spans="1:94" s="38" customFormat="1" x14ac:dyDescent="0.25">
      <c r="A7392" s="38">
        <v>7389</v>
      </c>
      <c r="F7392" s="39"/>
      <c r="Q7392" s="39"/>
      <c r="R7392" s="40"/>
      <c r="S7392" s="40"/>
      <c r="T7392" s="39"/>
      <c r="AG7392" s="110"/>
      <c r="AH7392" s="94"/>
      <c r="AJ7392" s="97"/>
      <c r="AL7392" s="39"/>
      <c r="AP7392" s="39"/>
      <c r="AQ7392" s="77"/>
      <c r="AR7392" s="78"/>
      <c r="BB7392" s="79"/>
      <c r="BC7392" s="94"/>
      <c r="BE7392" s="97"/>
      <c r="BG7392" s="40"/>
      <c r="BK7392" s="40"/>
      <c r="BL7392" s="79"/>
      <c r="BM7392" s="94"/>
      <c r="BO7392" s="97"/>
      <c r="BQ7392" s="40"/>
      <c r="BR7392" s="94"/>
      <c r="BS7392" s="94"/>
      <c r="BT7392" s="94"/>
      <c r="BU7392" s="40"/>
      <c r="BV7392" s="82"/>
      <c r="BW7392" s="94"/>
      <c r="BX7392" s="48"/>
      <c r="BY7392" s="97"/>
      <c r="BZ7392" s="48"/>
      <c r="CA7392" s="40"/>
      <c r="CB7392" s="94"/>
      <c r="CC7392" s="94"/>
      <c r="CD7392" s="94"/>
      <c r="CE7392" s="40"/>
      <c r="CF7392" s="73"/>
      <c r="CG7392" s="41"/>
      <c r="CH7392" s="41"/>
      <c r="CI7392" s="41"/>
      <c r="CJ7392" s="41"/>
      <c r="CK7392" s="41"/>
      <c r="CL7392" s="68"/>
      <c r="CM7392" s="41"/>
      <c r="CN7392" s="41"/>
      <c r="CO7392" s="39"/>
      <c r="CP7392" s="78"/>
    </row>
    <row r="7393" spans="1:94" s="38" customFormat="1" x14ac:dyDescent="0.25">
      <c r="A7393" s="38">
        <v>7390</v>
      </c>
      <c r="F7393" s="39"/>
      <c r="Q7393" s="39"/>
      <c r="R7393" s="40"/>
      <c r="S7393" s="40"/>
      <c r="T7393" s="39"/>
      <c r="AG7393" s="110"/>
      <c r="AH7393" s="94"/>
      <c r="AJ7393" s="97"/>
      <c r="AL7393" s="39"/>
      <c r="AP7393" s="39"/>
      <c r="AQ7393" s="77"/>
      <c r="AR7393" s="78"/>
      <c r="BB7393" s="79"/>
      <c r="BC7393" s="94"/>
      <c r="BE7393" s="97"/>
      <c r="BG7393" s="40"/>
      <c r="BK7393" s="40"/>
      <c r="BL7393" s="79"/>
      <c r="BM7393" s="94"/>
      <c r="BO7393" s="97"/>
      <c r="BQ7393" s="40"/>
      <c r="BR7393" s="94"/>
      <c r="BS7393" s="94"/>
      <c r="BT7393" s="94"/>
      <c r="BU7393" s="40"/>
      <c r="BV7393" s="82"/>
      <c r="BW7393" s="94"/>
      <c r="BX7393" s="48"/>
      <c r="BY7393" s="97"/>
      <c r="BZ7393" s="48"/>
      <c r="CA7393" s="40"/>
      <c r="CB7393" s="94"/>
      <c r="CC7393" s="94"/>
      <c r="CD7393" s="94"/>
      <c r="CE7393" s="40"/>
      <c r="CF7393" s="73"/>
      <c r="CG7393" s="41"/>
      <c r="CH7393" s="41"/>
      <c r="CI7393" s="41"/>
      <c r="CJ7393" s="41"/>
      <c r="CK7393" s="41"/>
      <c r="CL7393" s="68"/>
      <c r="CM7393" s="41"/>
      <c r="CN7393" s="41"/>
      <c r="CO7393" s="39"/>
      <c r="CP7393" s="78"/>
    </row>
    <row r="7394" spans="1:94" s="38" customFormat="1" x14ac:dyDescent="0.25">
      <c r="A7394" s="38">
        <v>7391</v>
      </c>
      <c r="F7394" s="39"/>
      <c r="Q7394" s="39"/>
      <c r="R7394" s="40"/>
      <c r="S7394" s="40"/>
      <c r="T7394" s="39"/>
      <c r="AG7394" s="110"/>
      <c r="AH7394" s="94"/>
      <c r="AJ7394" s="97"/>
      <c r="AL7394" s="39"/>
      <c r="AP7394" s="39"/>
      <c r="AQ7394" s="77"/>
      <c r="AR7394" s="78"/>
      <c r="BB7394" s="79"/>
      <c r="BC7394" s="94"/>
      <c r="BE7394" s="97"/>
      <c r="BG7394" s="40"/>
      <c r="BK7394" s="40"/>
      <c r="BL7394" s="79"/>
      <c r="BM7394" s="94"/>
      <c r="BO7394" s="97"/>
      <c r="BQ7394" s="40"/>
      <c r="BR7394" s="94"/>
      <c r="BS7394" s="94"/>
      <c r="BT7394" s="94"/>
      <c r="BU7394" s="40"/>
      <c r="BV7394" s="82"/>
      <c r="BW7394" s="94"/>
      <c r="BX7394" s="48"/>
      <c r="BY7394" s="97"/>
      <c r="BZ7394" s="48"/>
      <c r="CA7394" s="40"/>
      <c r="CB7394" s="94"/>
      <c r="CC7394" s="94"/>
      <c r="CD7394" s="94"/>
      <c r="CE7394" s="40"/>
      <c r="CF7394" s="73"/>
      <c r="CG7394" s="41"/>
      <c r="CH7394" s="41"/>
      <c r="CI7394" s="41"/>
      <c r="CJ7394" s="41"/>
      <c r="CK7394" s="41"/>
      <c r="CL7394" s="68"/>
      <c r="CM7394" s="41"/>
      <c r="CN7394" s="41"/>
      <c r="CO7394" s="39"/>
      <c r="CP7394" s="78"/>
    </row>
    <row r="7395" spans="1:94" s="38" customFormat="1" x14ac:dyDescent="0.25">
      <c r="A7395" s="38">
        <v>7392</v>
      </c>
      <c r="F7395" s="39"/>
      <c r="Q7395" s="39"/>
      <c r="R7395" s="40"/>
      <c r="S7395" s="40"/>
      <c r="T7395" s="39"/>
      <c r="AG7395" s="110"/>
      <c r="AH7395" s="94"/>
      <c r="AJ7395" s="97"/>
      <c r="AL7395" s="39"/>
      <c r="AP7395" s="39"/>
      <c r="AQ7395" s="77"/>
      <c r="AR7395" s="78"/>
      <c r="BB7395" s="79"/>
      <c r="BC7395" s="94"/>
      <c r="BE7395" s="97"/>
      <c r="BG7395" s="40"/>
      <c r="BK7395" s="40"/>
      <c r="BL7395" s="79"/>
      <c r="BM7395" s="94"/>
      <c r="BO7395" s="97"/>
      <c r="BQ7395" s="40"/>
      <c r="BR7395" s="94"/>
      <c r="BS7395" s="94"/>
      <c r="BT7395" s="94"/>
      <c r="BU7395" s="40"/>
      <c r="BV7395" s="82"/>
      <c r="BW7395" s="94"/>
      <c r="BX7395" s="48"/>
      <c r="BY7395" s="97"/>
      <c r="BZ7395" s="48"/>
      <c r="CA7395" s="40"/>
      <c r="CB7395" s="94"/>
      <c r="CC7395" s="94"/>
      <c r="CD7395" s="94"/>
      <c r="CE7395" s="40"/>
      <c r="CF7395" s="73"/>
      <c r="CG7395" s="41"/>
      <c r="CH7395" s="41"/>
      <c r="CI7395" s="41"/>
      <c r="CJ7395" s="41"/>
      <c r="CK7395" s="41"/>
      <c r="CL7395" s="68"/>
      <c r="CM7395" s="41"/>
      <c r="CN7395" s="41"/>
      <c r="CO7395" s="39"/>
      <c r="CP7395" s="78"/>
    </row>
    <row r="7396" spans="1:94" s="38" customFormat="1" x14ac:dyDescent="0.25">
      <c r="A7396" s="38">
        <v>7393</v>
      </c>
      <c r="F7396" s="39"/>
      <c r="Q7396" s="39"/>
      <c r="R7396" s="40"/>
      <c r="S7396" s="40"/>
      <c r="T7396" s="39"/>
      <c r="AG7396" s="110"/>
      <c r="AH7396" s="94"/>
      <c r="AJ7396" s="97"/>
      <c r="AL7396" s="39"/>
      <c r="AP7396" s="39"/>
      <c r="AQ7396" s="77"/>
      <c r="AR7396" s="78"/>
      <c r="BB7396" s="79"/>
      <c r="BC7396" s="94"/>
      <c r="BE7396" s="97"/>
      <c r="BG7396" s="40"/>
      <c r="BK7396" s="40"/>
      <c r="BL7396" s="79"/>
      <c r="BM7396" s="94"/>
      <c r="BO7396" s="97"/>
      <c r="BQ7396" s="40"/>
      <c r="BR7396" s="94"/>
      <c r="BS7396" s="94"/>
      <c r="BT7396" s="94"/>
      <c r="BU7396" s="40"/>
      <c r="BV7396" s="82"/>
      <c r="BW7396" s="94"/>
      <c r="BX7396" s="48"/>
      <c r="BY7396" s="97"/>
      <c r="BZ7396" s="48"/>
      <c r="CA7396" s="40"/>
      <c r="CB7396" s="94"/>
      <c r="CC7396" s="94"/>
      <c r="CD7396" s="94"/>
      <c r="CE7396" s="40"/>
      <c r="CF7396" s="73"/>
      <c r="CG7396" s="41"/>
      <c r="CH7396" s="41"/>
      <c r="CI7396" s="41"/>
      <c r="CJ7396" s="41"/>
      <c r="CK7396" s="41"/>
      <c r="CL7396" s="68"/>
      <c r="CM7396" s="41"/>
      <c r="CN7396" s="41"/>
      <c r="CO7396" s="39"/>
      <c r="CP7396" s="78"/>
    </row>
    <row r="7397" spans="1:94" s="38" customFormat="1" x14ac:dyDescent="0.25">
      <c r="A7397" s="38">
        <v>7394</v>
      </c>
      <c r="F7397" s="39"/>
      <c r="Q7397" s="39"/>
      <c r="R7397" s="40"/>
      <c r="S7397" s="40"/>
      <c r="T7397" s="39"/>
      <c r="AG7397" s="110"/>
      <c r="AH7397" s="94"/>
      <c r="AJ7397" s="97"/>
      <c r="AL7397" s="39"/>
      <c r="AP7397" s="39"/>
      <c r="AQ7397" s="77"/>
      <c r="AR7397" s="78"/>
      <c r="BB7397" s="79"/>
      <c r="BC7397" s="94"/>
      <c r="BE7397" s="97"/>
      <c r="BG7397" s="40"/>
      <c r="BK7397" s="40"/>
      <c r="BL7397" s="79"/>
      <c r="BM7397" s="94"/>
      <c r="BO7397" s="97"/>
      <c r="BQ7397" s="40"/>
      <c r="BR7397" s="94"/>
      <c r="BS7397" s="94"/>
      <c r="BT7397" s="94"/>
      <c r="BU7397" s="40"/>
      <c r="BV7397" s="82"/>
      <c r="BW7397" s="94"/>
      <c r="BX7397" s="48"/>
      <c r="BY7397" s="97"/>
      <c r="BZ7397" s="48"/>
      <c r="CA7397" s="40"/>
      <c r="CB7397" s="94"/>
      <c r="CC7397" s="94"/>
      <c r="CD7397" s="94"/>
      <c r="CE7397" s="40"/>
      <c r="CF7397" s="73"/>
      <c r="CG7397" s="41"/>
      <c r="CH7397" s="41"/>
      <c r="CI7397" s="41"/>
      <c r="CJ7397" s="41"/>
      <c r="CK7397" s="41"/>
      <c r="CL7397" s="68"/>
      <c r="CM7397" s="41"/>
      <c r="CN7397" s="41"/>
      <c r="CO7397" s="39"/>
      <c r="CP7397" s="78"/>
    </row>
    <row r="7398" spans="1:94" s="38" customFormat="1" x14ac:dyDescent="0.25">
      <c r="A7398" s="38">
        <v>7395</v>
      </c>
      <c r="F7398" s="39"/>
      <c r="Q7398" s="39"/>
      <c r="R7398" s="40"/>
      <c r="S7398" s="40"/>
      <c r="T7398" s="39"/>
      <c r="AG7398" s="110"/>
      <c r="AH7398" s="94"/>
      <c r="AJ7398" s="97"/>
      <c r="AL7398" s="39"/>
      <c r="AP7398" s="39"/>
      <c r="AQ7398" s="77"/>
      <c r="AR7398" s="78"/>
      <c r="BB7398" s="79"/>
      <c r="BC7398" s="94"/>
      <c r="BE7398" s="97"/>
      <c r="BG7398" s="40"/>
      <c r="BK7398" s="40"/>
      <c r="BL7398" s="79"/>
      <c r="BM7398" s="94"/>
      <c r="BO7398" s="97"/>
      <c r="BQ7398" s="40"/>
      <c r="BR7398" s="94"/>
      <c r="BS7398" s="94"/>
      <c r="BT7398" s="94"/>
      <c r="BU7398" s="40"/>
      <c r="BV7398" s="82"/>
      <c r="BW7398" s="94"/>
      <c r="BX7398" s="48"/>
      <c r="BY7398" s="97"/>
      <c r="BZ7398" s="48"/>
      <c r="CA7398" s="40"/>
      <c r="CB7398" s="94"/>
      <c r="CC7398" s="94"/>
      <c r="CD7398" s="94"/>
      <c r="CE7398" s="40"/>
      <c r="CF7398" s="73"/>
      <c r="CG7398" s="41"/>
      <c r="CH7398" s="41"/>
      <c r="CI7398" s="41"/>
      <c r="CJ7398" s="41"/>
      <c r="CK7398" s="41"/>
      <c r="CL7398" s="68"/>
      <c r="CM7398" s="41"/>
      <c r="CN7398" s="41"/>
      <c r="CO7398" s="39"/>
      <c r="CP7398" s="78"/>
    </row>
    <row r="7399" spans="1:94" s="38" customFormat="1" x14ac:dyDescent="0.25">
      <c r="A7399" s="38">
        <v>7396</v>
      </c>
      <c r="F7399" s="39"/>
      <c r="Q7399" s="39"/>
      <c r="R7399" s="40"/>
      <c r="S7399" s="40"/>
      <c r="T7399" s="39"/>
      <c r="AG7399" s="110"/>
      <c r="AH7399" s="94"/>
      <c r="AJ7399" s="97"/>
      <c r="AL7399" s="39"/>
      <c r="AP7399" s="39"/>
      <c r="AQ7399" s="77"/>
      <c r="AR7399" s="78"/>
      <c r="BB7399" s="79"/>
      <c r="BC7399" s="94"/>
      <c r="BE7399" s="97"/>
      <c r="BG7399" s="40"/>
      <c r="BK7399" s="40"/>
      <c r="BL7399" s="79"/>
      <c r="BM7399" s="94"/>
      <c r="BO7399" s="97"/>
      <c r="BQ7399" s="40"/>
      <c r="BR7399" s="94"/>
      <c r="BS7399" s="94"/>
      <c r="BT7399" s="94"/>
      <c r="BU7399" s="40"/>
      <c r="BV7399" s="82"/>
      <c r="BW7399" s="94"/>
      <c r="BX7399" s="48"/>
      <c r="BY7399" s="97"/>
      <c r="BZ7399" s="48"/>
      <c r="CA7399" s="40"/>
      <c r="CB7399" s="94"/>
      <c r="CC7399" s="94"/>
      <c r="CD7399" s="94"/>
      <c r="CE7399" s="40"/>
      <c r="CF7399" s="73"/>
      <c r="CG7399" s="41"/>
      <c r="CH7399" s="41"/>
      <c r="CI7399" s="41"/>
      <c r="CJ7399" s="41"/>
      <c r="CK7399" s="41"/>
      <c r="CL7399" s="68"/>
      <c r="CM7399" s="41"/>
      <c r="CN7399" s="41"/>
      <c r="CO7399" s="39"/>
      <c r="CP7399" s="78"/>
    </row>
    <row r="7400" spans="1:94" s="38" customFormat="1" x14ac:dyDescent="0.25">
      <c r="A7400" s="38">
        <v>7397</v>
      </c>
      <c r="F7400" s="39"/>
      <c r="Q7400" s="39"/>
      <c r="R7400" s="40"/>
      <c r="S7400" s="40"/>
      <c r="T7400" s="39"/>
      <c r="AG7400" s="110"/>
      <c r="AH7400" s="94"/>
      <c r="AJ7400" s="97"/>
      <c r="AL7400" s="39"/>
      <c r="AP7400" s="39"/>
      <c r="AQ7400" s="77"/>
      <c r="AR7400" s="78"/>
      <c r="BB7400" s="79"/>
      <c r="BC7400" s="94"/>
      <c r="BE7400" s="97"/>
      <c r="BG7400" s="40"/>
      <c r="BK7400" s="40"/>
      <c r="BL7400" s="79"/>
      <c r="BM7400" s="94"/>
      <c r="BO7400" s="97"/>
      <c r="BQ7400" s="40"/>
      <c r="BR7400" s="94"/>
      <c r="BS7400" s="94"/>
      <c r="BT7400" s="94"/>
      <c r="BU7400" s="40"/>
      <c r="BV7400" s="82"/>
      <c r="BW7400" s="94"/>
      <c r="BX7400" s="48"/>
      <c r="BY7400" s="97"/>
      <c r="BZ7400" s="48"/>
      <c r="CA7400" s="40"/>
      <c r="CB7400" s="94"/>
      <c r="CC7400" s="94"/>
      <c r="CD7400" s="94"/>
      <c r="CE7400" s="40"/>
      <c r="CF7400" s="73"/>
      <c r="CG7400" s="41"/>
      <c r="CH7400" s="41"/>
      <c r="CI7400" s="41"/>
      <c r="CJ7400" s="41"/>
      <c r="CK7400" s="41"/>
      <c r="CL7400" s="68"/>
      <c r="CM7400" s="41"/>
      <c r="CN7400" s="41"/>
      <c r="CO7400" s="39"/>
      <c r="CP7400" s="78"/>
    </row>
    <row r="7401" spans="1:94" s="38" customFormat="1" x14ac:dyDescent="0.25">
      <c r="A7401" s="38">
        <v>7398</v>
      </c>
      <c r="F7401" s="39"/>
      <c r="Q7401" s="39"/>
      <c r="R7401" s="40"/>
      <c r="S7401" s="40"/>
      <c r="T7401" s="39"/>
      <c r="AG7401" s="110"/>
      <c r="AH7401" s="94"/>
      <c r="AJ7401" s="97"/>
      <c r="AL7401" s="39"/>
      <c r="AP7401" s="39"/>
      <c r="AQ7401" s="77"/>
      <c r="AR7401" s="78"/>
      <c r="BB7401" s="79"/>
      <c r="BC7401" s="94"/>
      <c r="BE7401" s="97"/>
      <c r="BG7401" s="40"/>
      <c r="BK7401" s="40"/>
      <c r="BL7401" s="79"/>
      <c r="BM7401" s="94"/>
      <c r="BO7401" s="97"/>
      <c r="BQ7401" s="40"/>
      <c r="BR7401" s="94"/>
      <c r="BS7401" s="94"/>
      <c r="BT7401" s="94"/>
      <c r="BU7401" s="40"/>
      <c r="BV7401" s="82"/>
      <c r="BW7401" s="94"/>
      <c r="BX7401" s="48"/>
      <c r="BY7401" s="97"/>
      <c r="BZ7401" s="48"/>
      <c r="CA7401" s="40"/>
      <c r="CB7401" s="94"/>
      <c r="CC7401" s="94"/>
      <c r="CD7401" s="94"/>
      <c r="CE7401" s="40"/>
      <c r="CF7401" s="73"/>
      <c r="CG7401" s="41"/>
      <c r="CH7401" s="41"/>
      <c r="CI7401" s="41"/>
      <c r="CJ7401" s="41"/>
      <c r="CK7401" s="41"/>
      <c r="CL7401" s="68"/>
      <c r="CM7401" s="41"/>
      <c r="CN7401" s="41"/>
      <c r="CO7401" s="39"/>
      <c r="CP7401" s="78"/>
    </row>
    <row r="7402" spans="1:94" s="38" customFormat="1" x14ac:dyDescent="0.25">
      <c r="A7402" s="38">
        <v>7399</v>
      </c>
      <c r="F7402" s="39"/>
      <c r="Q7402" s="39"/>
      <c r="R7402" s="40"/>
      <c r="S7402" s="40"/>
      <c r="T7402" s="39"/>
      <c r="AG7402" s="110"/>
      <c r="AH7402" s="94"/>
      <c r="AJ7402" s="97"/>
      <c r="AL7402" s="39"/>
      <c r="AP7402" s="39"/>
      <c r="AQ7402" s="77"/>
      <c r="AR7402" s="78"/>
      <c r="BB7402" s="79"/>
      <c r="BC7402" s="94"/>
      <c r="BE7402" s="97"/>
      <c r="BG7402" s="40"/>
      <c r="BK7402" s="40"/>
      <c r="BL7402" s="79"/>
      <c r="BM7402" s="94"/>
      <c r="BO7402" s="97"/>
      <c r="BQ7402" s="40"/>
      <c r="BR7402" s="94"/>
      <c r="BS7402" s="94"/>
      <c r="BT7402" s="94"/>
      <c r="BU7402" s="40"/>
      <c r="BV7402" s="82"/>
      <c r="BW7402" s="94"/>
      <c r="BX7402" s="48"/>
      <c r="BY7402" s="97"/>
      <c r="BZ7402" s="48"/>
      <c r="CA7402" s="40"/>
      <c r="CB7402" s="94"/>
      <c r="CC7402" s="94"/>
      <c r="CD7402" s="94"/>
      <c r="CE7402" s="40"/>
      <c r="CF7402" s="73"/>
      <c r="CG7402" s="41"/>
      <c r="CH7402" s="41"/>
      <c r="CI7402" s="41"/>
      <c r="CJ7402" s="41"/>
      <c r="CK7402" s="41"/>
      <c r="CL7402" s="68"/>
      <c r="CM7402" s="41"/>
      <c r="CN7402" s="41"/>
      <c r="CO7402" s="39"/>
      <c r="CP7402" s="78"/>
    </row>
    <row r="7403" spans="1:94" s="38" customFormat="1" x14ac:dyDescent="0.25">
      <c r="A7403" s="38">
        <v>7400</v>
      </c>
      <c r="F7403" s="39"/>
      <c r="Q7403" s="39"/>
      <c r="R7403" s="40"/>
      <c r="S7403" s="40"/>
      <c r="T7403" s="39"/>
      <c r="AG7403" s="110"/>
      <c r="AH7403" s="94"/>
      <c r="AJ7403" s="97"/>
      <c r="AL7403" s="39"/>
      <c r="AP7403" s="39"/>
      <c r="AQ7403" s="77"/>
      <c r="AR7403" s="78"/>
      <c r="BB7403" s="79"/>
      <c r="BC7403" s="94"/>
      <c r="BE7403" s="97"/>
      <c r="BG7403" s="40"/>
      <c r="BK7403" s="40"/>
      <c r="BL7403" s="79"/>
      <c r="BM7403" s="94"/>
      <c r="BO7403" s="97"/>
      <c r="BQ7403" s="40"/>
      <c r="BR7403" s="94"/>
      <c r="BS7403" s="94"/>
      <c r="BT7403" s="94"/>
      <c r="BU7403" s="40"/>
      <c r="BV7403" s="82"/>
      <c r="BW7403" s="94"/>
      <c r="BX7403" s="48"/>
      <c r="BY7403" s="97"/>
      <c r="BZ7403" s="48"/>
      <c r="CA7403" s="40"/>
      <c r="CB7403" s="94"/>
      <c r="CC7403" s="94"/>
      <c r="CD7403" s="94"/>
      <c r="CE7403" s="40"/>
      <c r="CF7403" s="73"/>
      <c r="CG7403" s="41"/>
      <c r="CH7403" s="41"/>
      <c r="CI7403" s="41"/>
      <c r="CJ7403" s="41"/>
      <c r="CK7403" s="41"/>
      <c r="CL7403" s="68"/>
      <c r="CM7403" s="41"/>
      <c r="CN7403" s="41"/>
      <c r="CO7403" s="39"/>
      <c r="CP7403" s="78"/>
    </row>
    <row r="7404" spans="1:94" s="38" customFormat="1" x14ac:dyDescent="0.25">
      <c r="A7404" s="38">
        <v>7401</v>
      </c>
      <c r="F7404" s="39"/>
      <c r="Q7404" s="39"/>
      <c r="R7404" s="40"/>
      <c r="S7404" s="40"/>
      <c r="T7404" s="39"/>
      <c r="AG7404" s="110"/>
      <c r="AH7404" s="94"/>
      <c r="AJ7404" s="97"/>
      <c r="AL7404" s="39"/>
      <c r="AP7404" s="39"/>
      <c r="AQ7404" s="77"/>
      <c r="AR7404" s="78"/>
      <c r="BB7404" s="79"/>
      <c r="BC7404" s="94"/>
      <c r="BE7404" s="97"/>
      <c r="BG7404" s="40"/>
      <c r="BK7404" s="40"/>
      <c r="BL7404" s="79"/>
      <c r="BM7404" s="94"/>
      <c r="BO7404" s="97"/>
      <c r="BQ7404" s="40"/>
      <c r="BR7404" s="94"/>
      <c r="BS7404" s="94"/>
      <c r="BT7404" s="94"/>
      <c r="BU7404" s="40"/>
      <c r="BV7404" s="82"/>
      <c r="BW7404" s="94"/>
      <c r="BX7404" s="48"/>
      <c r="BY7404" s="97"/>
      <c r="BZ7404" s="48"/>
      <c r="CA7404" s="40"/>
      <c r="CB7404" s="94"/>
      <c r="CC7404" s="94"/>
      <c r="CD7404" s="94"/>
      <c r="CE7404" s="40"/>
      <c r="CF7404" s="73"/>
      <c r="CG7404" s="41"/>
      <c r="CH7404" s="41"/>
      <c r="CI7404" s="41"/>
      <c r="CJ7404" s="41"/>
      <c r="CK7404" s="41"/>
      <c r="CL7404" s="68"/>
      <c r="CM7404" s="41"/>
      <c r="CN7404" s="41"/>
      <c r="CO7404" s="39"/>
      <c r="CP7404" s="78"/>
    </row>
    <row r="7405" spans="1:94" s="38" customFormat="1" x14ac:dyDescent="0.25">
      <c r="A7405" s="38">
        <v>7402</v>
      </c>
      <c r="F7405" s="39"/>
      <c r="Q7405" s="39"/>
      <c r="R7405" s="40"/>
      <c r="S7405" s="40"/>
      <c r="T7405" s="39"/>
      <c r="AG7405" s="110"/>
      <c r="AH7405" s="94"/>
      <c r="AJ7405" s="97"/>
      <c r="AL7405" s="39"/>
      <c r="AP7405" s="39"/>
      <c r="AQ7405" s="77"/>
      <c r="AR7405" s="78"/>
      <c r="BB7405" s="79"/>
      <c r="BC7405" s="94"/>
      <c r="BE7405" s="97"/>
      <c r="BG7405" s="40"/>
      <c r="BK7405" s="40"/>
      <c r="BL7405" s="79"/>
      <c r="BM7405" s="94"/>
      <c r="BO7405" s="97"/>
      <c r="BQ7405" s="40"/>
      <c r="BR7405" s="94"/>
      <c r="BS7405" s="94"/>
      <c r="BT7405" s="94"/>
      <c r="BU7405" s="40"/>
      <c r="BV7405" s="82"/>
      <c r="BW7405" s="94"/>
      <c r="BX7405" s="48"/>
      <c r="BY7405" s="97"/>
      <c r="BZ7405" s="48"/>
      <c r="CA7405" s="40"/>
      <c r="CB7405" s="94"/>
      <c r="CC7405" s="94"/>
      <c r="CD7405" s="94"/>
      <c r="CE7405" s="40"/>
      <c r="CF7405" s="73"/>
      <c r="CG7405" s="41"/>
      <c r="CH7405" s="41"/>
      <c r="CI7405" s="41"/>
      <c r="CJ7405" s="41"/>
      <c r="CK7405" s="41"/>
      <c r="CL7405" s="68"/>
      <c r="CM7405" s="41"/>
      <c r="CN7405" s="41"/>
      <c r="CO7405" s="39"/>
      <c r="CP7405" s="78"/>
    </row>
    <row r="7406" spans="1:94" s="38" customFormat="1" x14ac:dyDescent="0.25">
      <c r="A7406" s="38">
        <v>7403</v>
      </c>
      <c r="F7406" s="39"/>
      <c r="Q7406" s="39"/>
      <c r="R7406" s="40"/>
      <c r="S7406" s="40"/>
      <c r="T7406" s="39"/>
      <c r="AG7406" s="110"/>
      <c r="AH7406" s="94"/>
      <c r="AJ7406" s="97"/>
      <c r="AL7406" s="39"/>
      <c r="AP7406" s="39"/>
      <c r="AQ7406" s="77"/>
      <c r="AR7406" s="78"/>
      <c r="BB7406" s="79"/>
      <c r="BC7406" s="94"/>
      <c r="BE7406" s="97"/>
      <c r="BG7406" s="40"/>
      <c r="BK7406" s="40"/>
      <c r="BL7406" s="79"/>
      <c r="BM7406" s="94"/>
      <c r="BO7406" s="97"/>
      <c r="BQ7406" s="40"/>
      <c r="BR7406" s="94"/>
      <c r="BS7406" s="94"/>
      <c r="BT7406" s="94"/>
      <c r="BU7406" s="40"/>
      <c r="BV7406" s="82"/>
      <c r="BW7406" s="94"/>
      <c r="BX7406" s="48"/>
      <c r="BY7406" s="97"/>
      <c r="BZ7406" s="48"/>
      <c r="CA7406" s="40"/>
      <c r="CB7406" s="94"/>
      <c r="CC7406" s="94"/>
      <c r="CD7406" s="94"/>
      <c r="CE7406" s="40"/>
      <c r="CF7406" s="73"/>
      <c r="CG7406" s="41"/>
      <c r="CH7406" s="41"/>
      <c r="CI7406" s="41"/>
      <c r="CJ7406" s="41"/>
      <c r="CK7406" s="41"/>
      <c r="CL7406" s="68"/>
      <c r="CM7406" s="41"/>
      <c r="CN7406" s="41"/>
      <c r="CO7406" s="39"/>
      <c r="CP7406" s="78"/>
    </row>
    <row r="7407" spans="1:94" s="38" customFormat="1" x14ac:dyDescent="0.25">
      <c r="A7407" s="38">
        <v>7404</v>
      </c>
      <c r="F7407" s="39"/>
      <c r="Q7407" s="39"/>
      <c r="R7407" s="40"/>
      <c r="S7407" s="40"/>
      <c r="T7407" s="39"/>
      <c r="AG7407" s="110"/>
      <c r="AH7407" s="94"/>
      <c r="AJ7407" s="97"/>
      <c r="AL7407" s="39"/>
      <c r="AP7407" s="39"/>
      <c r="AQ7407" s="77"/>
      <c r="AR7407" s="78"/>
      <c r="BB7407" s="79"/>
      <c r="BC7407" s="94"/>
      <c r="BE7407" s="97"/>
      <c r="BG7407" s="40"/>
      <c r="BK7407" s="40"/>
      <c r="BL7407" s="79"/>
      <c r="BM7407" s="94"/>
      <c r="BO7407" s="97"/>
      <c r="BQ7407" s="40"/>
      <c r="BR7407" s="94"/>
      <c r="BS7407" s="94"/>
      <c r="BT7407" s="94"/>
      <c r="BU7407" s="40"/>
      <c r="BV7407" s="82"/>
      <c r="BW7407" s="94"/>
      <c r="BX7407" s="48"/>
      <c r="BY7407" s="97"/>
      <c r="BZ7407" s="48"/>
      <c r="CA7407" s="40"/>
      <c r="CB7407" s="94"/>
      <c r="CC7407" s="94"/>
      <c r="CD7407" s="94"/>
      <c r="CE7407" s="40"/>
      <c r="CF7407" s="73"/>
      <c r="CG7407" s="41"/>
      <c r="CH7407" s="41"/>
      <c r="CI7407" s="41"/>
      <c r="CJ7407" s="41"/>
      <c r="CK7407" s="41"/>
      <c r="CL7407" s="68"/>
      <c r="CM7407" s="41"/>
      <c r="CN7407" s="41"/>
      <c r="CO7407" s="39"/>
      <c r="CP7407" s="78"/>
    </row>
    <row r="7408" spans="1:94" s="38" customFormat="1" x14ac:dyDescent="0.25">
      <c r="A7408" s="38">
        <v>7405</v>
      </c>
      <c r="F7408" s="39"/>
      <c r="Q7408" s="39"/>
      <c r="R7408" s="40"/>
      <c r="S7408" s="40"/>
      <c r="T7408" s="39"/>
      <c r="AG7408" s="110"/>
      <c r="AH7408" s="94"/>
      <c r="AJ7408" s="97"/>
      <c r="AL7408" s="39"/>
      <c r="AP7408" s="39"/>
      <c r="AQ7408" s="77"/>
      <c r="AR7408" s="78"/>
      <c r="BB7408" s="79"/>
      <c r="BC7408" s="94"/>
      <c r="BE7408" s="97"/>
      <c r="BG7408" s="40"/>
      <c r="BK7408" s="40"/>
      <c r="BL7408" s="79"/>
      <c r="BM7408" s="94"/>
      <c r="BO7408" s="97"/>
      <c r="BQ7408" s="40"/>
      <c r="BR7408" s="94"/>
      <c r="BS7408" s="94"/>
      <c r="BT7408" s="94"/>
      <c r="BU7408" s="40"/>
      <c r="BV7408" s="82"/>
      <c r="BW7408" s="94"/>
      <c r="BX7408" s="48"/>
      <c r="BY7408" s="97"/>
      <c r="BZ7408" s="48"/>
      <c r="CA7408" s="40"/>
      <c r="CB7408" s="94"/>
      <c r="CC7408" s="94"/>
      <c r="CD7408" s="94"/>
      <c r="CE7408" s="40"/>
      <c r="CF7408" s="73"/>
      <c r="CG7408" s="41"/>
      <c r="CH7408" s="41"/>
      <c r="CI7408" s="41"/>
      <c r="CJ7408" s="41"/>
      <c r="CK7408" s="41"/>
      <c r="CL7408" s="68"/>
      <c r="CM7408" s="41"/>
      <c r="CN7408" s="41"/>
      <c r="CO7408" s="39"/>
      <c r="CP7408" s="78"/>
    </row>
    <row r="7409" spans="1:94" s="38" customFormat="1" x14ac:dyDescent="0.25">
      <c r="A7409" s="38">
        <v>7406</v>
      </c>
      <c r="F7409" s="39"/>
      <c r="Q7409" s="39"/>
      <c r="R7409" s="40"/>
      <c r="S7409" s="40"/>
      <c r="T7409" s="39"/>
      <c r="AG7409" s="110"/>
      <c r="AH7409" s="94"/>
      <c r="AJ7409" s="97"/>
      <c r="AL7409" s="39"/>
      <c r="AP7409" s="39"/>
      <c r="AQ7409" s="77"/>
      <c r="AR7409" s="78"/>
      <c r="BB7409" s="79"/>
      <c r="BC7409" s="94"/>
      <c r="BE7409" s="97"/>
      <c r="BG7409" s="40"/>
      <c r="BK7409" s="40"/>
      <c r="BL7409" s="79"/>
      <c r="BM7409" s="94"/>
      <c r="BO7409" s="97"/>
      <c r="BQ7409" s="40"/>
      <c r="BR7409" s="94"/>
      <c r="BS7409" s="94"/>
      <c r="BT7409" s="94"/>
      <c r="BU7409" s="40"/>
      <c r="BV7409" s="82"/>
      <c r="BW7409" s="94"/>
      <c r="BX7409" s="48"/>
      <c r="BY7409" s="97"/>
      <c r="BZ7409" s="48"/>
      <c r="CA7409" s="40"/>
      <c r="CB7409" s="94"/>
      <c r="CC7409" s="94"/>
      <c r="CD7409" s="94"/>
      <c r="CE7409" s="40"/>
      <c r="CF7409" s="73"/>
      <c r="CG7409" s="41"/>
      <c r="CH7409" s="41"/>
      <c r="CI7409" s="41"/>
      <c r="CJ7409" s="41"/>
      <c r="CK7409" s="41"/>
      <c r="CL7409" s="68"/>
      <c r="CM7409" s="41"/>
      <c r="CN7409" s="41"/>
      <c r="CO7409" s="39"/>
      <c r="CP7409" s="78"/>
    </row>
    <row r="7410" spans="1:94" s="38" customFormat="1" x14ac:dyDescent="0.25">
      <c r="A7410" s="38">
        <v>7407</v>
      </c>
      <c r="F7410" s="39"/>
      <c r="Q7410" s="39"/>
      <c r="R7410" s="40"/>
      <c r="S7410" s="40"/>
      <c r="T7410" s="39"/>
      <c r="AG7410" s="110"/>
      <c r="AH7410" s="94"/>
      <c r="AJ7410" s="97"/>
      <c r="AL7410" s="39"/>
      <c r="AP7410" s="39"/>
      <c r="AQ7410" s="77"/>
      <c r="AR7410" s="78"/>
      <c r="BB7410" s="79"/>
      <c r="BC7410" s="94"/>
      <c r="BE7410" s="97"/>
      <c r="BG7410" s="40"/>
      <c r="BK7410" s="40"/>
      <c r="BL7410" s="79"/>
      <c r="BM7410" s="94"/>
      <c r="BO7410" s="97"/>
      <c r="BQ7410" s="40"/>
      <c r="BR7410" s="94"/>
      <c r="BS7410" s="94"/>
      <c r="BT7410" s="94"/>
      <c r="BU7410" s="40"/>
      <c r="BV7410" s="82"/>
      <c r="BW7410" s="94"/>
      <c r="BX7410" s="48"/>
      <c r="BY7410" s="97"/>
      <c r="BZ7410" s="48"/>
      <c r="CA7410" s="40"/>
      <c r="CB7410" s="94"/>
      <c r="CC7410" s="94"/>
      <c r="CD7410" s="94"/>
      <c r="CE7410" s="40"/>
      <c r="CF7410" s="73"/>
      <c r="CG7410" s="41"/>
      <c r="CH7410" s="41"/>
      <c r="CI7410" s="41"/>
      <c r="CJ7410" s="41"/>
      <c r="CK7410" s="41"/>
      <c r="CL7410" s="68"/>
      <c r="CM7410" s="41"/>
      <c r="CN7410" s="41"/>
      <c r="CO7410" s="39"/>
      <c r="CP7410" s="78"/>
    </row>
    <row r="7411" spans="1:94" s="38" customFormat="1" x14ac:dyDescent="0.25">
      <c r="A7411" s="38">
        <v>7408</v>
      </c>
      <c r="F7411" s="39"/>
      <c r="Q7411" s="39"/>
      <c r="R7411" s="40"/>
      <c r="S7411" s="40"/>
      <c r="T7411" s="39"/>
      <c r="AG7411" s="110"/>
      <c r="AH7411" s="94"/>
      <c r="AJ7411" s="97"/>
      <c r="AL7411" s="39"/>
      <c r="AP7411" s="39"/>
      <c r="AQ7411" s="77"/>
      <c r="AR7411" s="78"/>
      <c r="BB7411" s="79"/>
      <c r="BC7411" s="94"/>
      <c r="BE7411" s="97"/>
      <c r="BG7411" s="40"/>
      <c r="BK7411" s="40"/>
      <c r="BL7411" s="79"/>
      <c r="BM7411" s="94"/>
      <c r="BO7411" s="97"/>
      <c r="BQ7411" s="40"/>
      <c r="BR7411" s="94"/>
      <c r="BS7411" s="94"/>
      <c r="BT7411" s="94"/>
      <c r="BU7411" s="40"/>
      <c r="BV7411" s="82"/>
      <c r="BW7411" s="94"/>
      <c r="BX7411" s="48"/>
      <c r="BY7411" s="97"/>
      <c r="BZ7411" s="48"/>
      <c r="CA7411" s="40"/>
      <c r="CB7411" s="94"/>
      <c r="CC7411" s="94"/>
      <c r="CD7411" s="94"/>
      <c r="CE7411" s="40"/>
      <c r="CF7411" s="73"/>
      <c r="CG7411" s="41"/>
      <c r="CH7411" s="41"/>
      <c r="CI7411" s="41"/>
      <c r="CJ7411" s="41"/>
      <c r="CK7411" s="41"/>
      <c r="CL7411" s="68"/>
      <c r="CM7411" s="41"/>
      <c r="CN7411" s="41"/>
      <c r="CO7411" s="39"/>
      <c r="CP7411" s="78"/>
    </row>
    <row r="7412" spans="1:94" s="38" customFormat="1" x14ac:dyDescent="0.25">
      <c r="A7412" s="38">
        <v>7409</v>
      </c>
      <c r="F7412" s="39"/>
      <c r="Q7412" s="39"/>
      <c r="R7412" s="40"/>
      <c r="S7412" s="40"/>
      <c r="T7412" s="39"/>
      <c r="AG7412" s="110"/>
      <c r="AH7412" s="94"/>
      <c r="AJ7412" s="97"/>
      <c r="AL7412" s="39"/>
      <c r="AP7412" s="39"/>
      <c r="AQ7412" s="77"/>
      <c r="AR7412" s="78"/>
      <c r="BB7412" s="79"/>
      <c r="BC7412" s="94"/>
      <c r="BE7412" s="97"/>
      <c r="BG7412" s="40"/>
      <c r="BK7412" s="40"/>
      <c r="BL7412" s="79"/>
      <c r="BM7412" s="94"/>
      <c r="BO7412" s="97"/>
      <c r="BQ7412" s="40"/>
      <c r="BR7412" s="94"/>
      <c r="BS7412" s="94"/>
      <c r="BT7412" s="94"/>
      <c r="BU7412" s="40"/>
      <c r="BV7412" s="82"/>
      <c r="BW7412" s="94"/>
      <c r="BX7412" s="48"/>
      <c r="BY7412" s="97"/>
      <c r="BZ7412" s="48"/>
      <c r="CA7412" s="40"/>
      <c r="CB7412" s="94"/>
      <c r="CC7412" s="94"/>
      <c r="CD7412" s="94"/>
      <c r="CE7412" s="40"/>
      <c r="CF7412" s="73"/>
      <c r="CG7412" s="41"/>
      <c r="CH7412" s="41"/>
      <c r="CI7412" s="41"/>
      <c r="CJ7412" s="41"/>
      <c r="CK7412" s="41"/>
      <c r="CL7412" s="68"/>
      <c r="CM7412" s="41"/>
      <c r="CN7412" s="41"/>
      <c r="CO7412" s="39"/>
      <c r="CP7412" s="78"/>
    </row>
    <row r="7413" spans="1:94" s="38" customFormat="1" x14ac:dyDescent="0.25">
      <c r="A7413" s="38">
        <v>7410</v>
      </c>
      <c r="F7413" s="39"/>
      <c r="Q7413" s="39"/>
      <c r="R7413" s="40"/>
      <c r="S7413" s="40"/>
      <c r="T7413" s="39"/>
      <c r="AG7413" s="110"/>
      <c r="AH7413" s="94"/>
      <c r="AJ7413" s="97"/>
      <c r="AL7413" s="39"/>
      <c r="AP7413" s="39"/>
      <c r="AQ7413" s="77"/>
      <c r="AR7413" s="78"/>
      <c r="BB7413" s="79"/>
      <c r="BC7413" s="94"/>
      <c r="BE7413" s="97"/>
      <c r="BG7413" s="40"/>
      <c r="BK7413" s="40"/>
      <c r="BL7413" s="79"/>
      <c r="BM7413" s="94"/>
      <c r="BO7413" s="97"/>
      <c r="BQ7413" s="40"/>
      <c r="BR7413" s="94"/>
      <c r="BS7413" s="94"/>
      <c r="BT7413" s="94"/>
      <c r="BU7413" s="40"/>
      <c r="BV7413" s="82"/>
      <c r="BW7413" s="94"/>
      <c r="BX7413" s="48"/>
      <c r="BY7413" s="97"/>
      <c r="BZ7413" s="48"/>
      <c r="CA7413" s="40"/>
      <c r="CB7413" s="94"/>
      <c r="CC7413" s="94"/>
      <c r="CD7413" s="94"/>
      <c r="CE7413" s="40"/>
      <c r="CF7413" s="73"/>
      <c r="CG7413" s="41"/>
      <c r="CH7413" s="41"/>
      <c r="CI7413" s="41"/>
      <c r="CJ7413" s="41"/>
      <c r="CK7413" s="41"/>
      <c r="CL7413" s="68"/>
      <c r="CM7413" s="41"/>
      <c r="CN7413" s="41"/>
      <c r="CO7413" s="39"/>
      <c r="CP7413" s="78"/>
    </row>
    <row r="7414" spans="1:94" s="38" customFormat="1" x14ac:dyDescent="0.25">
      <c r="A7414" s="38">
        <v>7411</v>
      </c>
      <c r="F7414" s="39"/>
      <c r="Q7414" s="39"/>
      <c r="R7414" s="40"/>
      <c r="S7414" s="40"/>
      <c r="T7414" s="39"/>
      <c r="AG7414" s="110"/>
      <c r="AH7414" s="94"/>
      <c r="AJ7414" s="97"/>
      <c r="AL7414" s="39"/>
      <c r="AP7414" s="39"/>
      <c r="AQ7414" s="77"/>
      <c r="AR7414" s="78"/>
      <c r="BB7414" s="79"/>
      <c r="BC7414" s="94"/>
      <c r="BE7414" s="97"/>
      <c r="BG7414" s="40"/>
      <c r="BK7414" s="40"/>
      <c r="BL7414" s="79"/>
      <c r="BM7414" s="94"/>
      <c r="BO7414" s="97"/>
      <c r="BQ7414" s="40"/>
      <c r="BR7414" s="94"/>
      <c r="BS7414" s="94"/>
      <c r="BT7414" s="94"/>
      <c r="BU7414" s="40"/>
      <c r="BV7414" s="82"/>
      <c r="BW7414" s="94"/>
      <c r="BX7414" s="48"/>
      <c r="BY7414" s="97"/>
      <c r="BZ7414" s="48"/>
      <c r="CA7414" s="40"/>
      <c r="CB7414" s="94"/>
      <c r="CC7414" s="94"/>
      <c r="CD7414" s="94"/>
      <c r="CE7414" s="40"/>
      <c r="CF7414" s="73"/>
      <c r="CG7414" s="41"/>
      <c r="CH7414" s="41"/>
      <c r="CI7414" s="41"/>
      <c r="CJ7414" s="41"/>
      <c r="CK7414" s="41"/>
      <c r="CL7414" s="68"/>
      <c r="CM7414" s="41"/>
      <c r="CN7414" s="41"/>
      <c r="CO7414" s="39"/>
      <c r="CP7414" s="78"/>
    </row>
    <row r="7415" spans="1:94" s="38" customFormat="1" x14ac:dyDescent="0.25">
      <c r="A7415" s="38">
        <v>7412</v>
      </c>
      <c r="F7415" s="39"/>
      <c r="Q7415" s="39"/>
      <c r="R7415" s="40"/>
      <c r="S7415" s="40"/>
      <c r="T7415" s="39"/>
      <c r="AG7415" s="110"/>
      <c r="AH7415" s="94"/>
      <c r="AJ7415" s="97"/>
      <c r="AL7415" s="39"/>
      <c r="AP7415" s="39"/>
      <c r="AQ7415" s="77"/>
      <c r="AR7415" s="78"/>
      <c r="BB7415" s="79"/>
      <c r="BC7415" s="94"/>
      <c r="BE7415" s="97"/>
      <c r="BG7415" s="40"/>
      <c r="BK7415" s="40"/>
      <c r="BL7415" s="79"/>
      <c r="BM7415" s="94"/>
      <c r="BO7415" s="97"/>
      <c r="BQ7415" s="40"/>
      <c r="BR7415" s="94"/>
      <c r="BS7415" s="94"/>
      <c r="BT7415" s="94"/>
      <c r="BU7415" s="40"/>
      <c r="BV7415" s="82"/>
      <c r="BW7415" s="94"/>
      <c r="BX7415" s="48"/>
      <c r="BY7415" s="97"/>
      <c r="BZ7415" s="48"/>
      <c r="CA7415" s="40"/>
      <c r="CB7415" s="94"/>
      <c r="CC7415" s="94"/>
      <c r="CD7415" s="94"/>
      <c r="CE7415" s="40"/>
      <c r="CF7415" s="73"/>
      <c r="CG7415" s="41"/>
      <c r="CH7415" s="41"/>
      <c r="CI7415" s="41"/>
      <c r="CJ7415" s="41"/>
      <c r="CK7415" s="41"/>
      <c r="CL7415" s="68"/>
      <c r="CM7415" s="41"/>
      <c r="CN7415" s="41"/>
      <c r="CO7415" s="39"/>
      <c r="CP7415" s="78"/>
    </row>
    <row r="7416" spans="1:94" s="38" customFormat="1" x14ac:dyDescent="0.25">
      <c r="A7416" s="38">
        <v>7413</v>
      </c>
      <c r="F7416" s="39"/>
      <c r="Q7416" s="39"/>
      <c r="R7416" s="40"/>
      <c r="S7416" s="40"/>
      <c r="T7416" s="39"/>
      <c r="AG7416" s="110"/>
      <c r="AH7416" s="94"/>
      <c r="AJ7416" s="97"/>
      <c r="AL7416" s="39"/>
      <c r="AP7416" s="39"/>
      <c r="AQ7416" s="77"/>
      <c r="AR7416" s="78"/>
      <c r="BB7416" s="79"/>
      <c r="BC7416" s="94"/>
      <c r="BE7416" s="97"/>
      <c r="BG7416" s="40"/>
      <c r="BK7416" s="40"/>
      <c r="BL7416" s="79"/>
      <c r="BM7416" s="94"/>
      <c r="BO7416" s="97"/>
      <c r="BQ7416" s="40"/>
      <c r="BR7416" s="94"/>
      <c r="BS7416" s="94"/>
      <c r="BT7416" s="94"/>
      <c r="BU7416" s="40"/>
      <c r="BV7416" s="82"/>
      <c r="BW7416" s="94"/>
      <c r="BX7416" s="48"/>
      <c r="BY7416" s="97"/>
      <c r="BZ7416" s="48"/>
      <c r="CA7416" s="40"/>
      <c r="CB7416" s="94"/>
      <c r="CC7416" s="94"/>
      <c r="CD7416" s="94"/>
      <c r="CE7416" s="40"/>
      <c r="CF7416" s="73"/>
      <c r="CG7416" s="41"/>
      <c r="CH7416" s="41"/>
      <c r="CI7416" s="41"/>
      <c r="CJ7416" s="41"/>
      <c r="CK7416" s="41"/>
      <c r="CL7416" s="68"/>
      <c r="CM7416" s="41"/>
      <c r="CN7416" s="41"/>
      <c r="CO7416" s="39"/>
      <c r="CP7416" s="78"/>
    </row>
    <row r="7417" spans="1:94" s="38" customFormat="1" x14ac:dyDescent="0.25">
      <c r="A7417" s="38">
        <v>7414</v>
      </c>
      <c r="F7417" s="39"/>
      <c r="Q7417" s="39"/>
      <c r="R7417" s="40"/>
      <c r="S7417" s="40"/>
      <c r="T7417" s="39"/>
      <c r="AG7417" s="110"/>
      <c r="AH7417" s="94"/>
      <c r="AJ7417" s="97"/>
      <c r="AL7417" s="39"/>
      <c r="AP7417" s="39"/>
      <c r="AQ7417" s="77"/>
      <c r="AR7417" s="78"/>
      <c r="BB7417" s="79"/>
      <c r="BC7417" s="94"/>
      <c r="BE7417" s="97"/>
      <c r="BG7417" s="40"/>
      <c r="BK7417" s="40"/>
      <c r="BL7417" s="79"/>
      <c r="BM7417" s="94"/>
      <c r="BO7417" s="97"/>
      <c r="BQ7417" s="40"/>
      <c r="BR7417" s="94"/>
      <c r="BS7417" s="94"/>
      <c r="BT7417" s="94"/>
      <c r="BU7417" s="40"/>
      <c r="BV7417" s="82"/>
      <c r="BW7417" s="94"/>
      <c r="BX7417" s="48"/>
      <c r="BY7417" s="97"/>
      <c r="BZ7417" s="48"/>
      <c r="CA7417" s="40"/>
      <c r="CB7417" s="94"/>
      <c r="CC7417" s="94"/>
      <c r="CD7417" s="94"/>
      <c r="CE7417" s="40"/>
      <c r="CF7417" s="73"/>
      <c r="CG7417" s="41"/>
      <c r="CH7417" s="41"/>
      <c r="CI7417" s="41"/>
      <c r="CJ7417" s="41"/>
      <c r="CK7417" s="41"/>
      <c r="CL7417" s="68"/>
      <c r="CM7417" s="41"/>
      <c r="CN7417" s="41"/>
      <c r="CO7417" s="39"/>
      <c r="CP7417" s="78"/>
    </row>
    <row r="7418" spans="1:94" s="38" customFormat="1" x14ac:dyDescent="0.25">
      <c r="A7418" s="38">
        <v>7415</v>
      </c>
      <c r="F7418" s="39"/>
      <c r="Q7418" s="39"/>
      <c r="R7418" s="40"/>
      <c r="S7418" s="40"/>
      <c r="T7418" s="39"/>
      <c r="AG7418" s="110"/>
      <c r="AH7418" s="94"/>
      <c r="AJ7418" s="97"/>
      <c r="AL7418" s="39"/>
      <c r="AP7418" s="39"/>
      <c r="AQ7418" s="77"/>
      <c r="AR7418" s="78"/>
      <c r="BB7418" s="79"/>
      <c r="BC7418" s="94"/>
      <c r="BE7418" s="97"/>
      <c r="BG7418" s="40"/>
      <c r="BK7418" s="40"/>
      <c r="BL7418" s="79"/>
      <c r="BM7418" s="94"/>
      <c r="BO7418" s="97"/>
      <c r="BQ7418" s="40"/>
      <c r="BR7418" s="94"/>
      <c r="BS7418" s="94"/>
      <c r="BT7418" s="94"/>
      <c r="BU7418" s="40"/>
      <c r="BV7418" s="82"/>
      <c r="BW7418" s="94"/>
      <c r="BX7418" s="48"/>
      <c r="BY7418" s="97"/>
      <c r="BZ7418" s="48"/>
      <c r="CA7418" s="40"/>
      <c r="CB7418" s="94"/>
      <c r="CC7418" s="94"/>
      <c r="CD7418" s="94"/>
      <c r="CE7418" s="40"/>
      <c r="CF7418" s="73"/>
      <c r="CG7418" s="41"/>
      <c r="CH7418" s="41"/>
      <c r="CI7418" s="41"/>
      <c r="CJ7418" s="41"/>
      <c r="CK7418" s="41"/>
      <c r="CL7418" s="68"/>
      <c r="CM7418" s="41"/>
      <c r="CN7418" s="41"/>
      <c r="CO7418" s="39"/>
      <c r="CP7418" s="78"/>
    </row>
    <row r="7419" spans="1:94" s="38" customFormat="1" x14ac:dyDescent="0.25">
      <c r="A7419" s="38">
        <v>7416</v>
      </c>
      <c r="F7419" s="39"/>
      <c r="Q7419" s="39"/>
      <c r="R7419" s="40"/>
      <c r="S7419" s="40"/>
      <c r="T7419" s="39"/>
      <c r="AG7419" s="110"/>
      <c r="AH7419" s="94"/>
      <c r="AJ7419" s="97"/>
      <c r="AL7419" s="39"/>
      <c r="AP7419" s="39"/>
      <c r="AQ7419" s="77"/>
      <c r="AR7419" s="78"/>
      <c r="BB7419" s="79"/>
      <c r="BC7419" s="94"/>
      <c r="BE7419" s="97"/>
      <c r="BG7419" s="40"/>
      <c r="BK7419" s="40"/>
      <c r="BL7419" s="79"/>
      <c r="BM7419" s="94"/>
      <c r="BO7419" s="97"/>
      <c r="BQ7419" s="40"/>
      <c r="BR7419" s="94"/>
      <c r="BS7419" s="94"/>
      <c r="BT7419" s="94"/>
      <c r="BU7419" s="40"/>
      <c r="BV7419" s="82"/>
      <c r="BW7419" s="94"/>
      <c r="BX7419" s="48"/>
      <c r="BY7419" s="97"/>
      <c r="BZ7419" s="48"/>
      <c r="CA7419" s="40"/>
      <c r="CB7419" s="94"/>
      <c r="CC7419" s="94"/>
      <c r="CD7419" s="94"/>
      <c r="CE7419" s="40"/>
      <c r="CF7419" s="73"/>
      <c r="CG7419" s="41"/>
      <c r="CH7419" s="41"/>
      <c r="CI7419" s="41"/>
      <c r="CJ7419" s="41"/>
      <c r="CK7419" s="41"/>
      <c r="CL7419" s="68"/>
      <c r="CM7419" s="41"/>
      <c r="CN7419" s="41"/>
      <c r="CO7419" s="39"/>
      <c r="CP7419" s="78"/>
    </row>
    <row r="7420" spans="1:94" s="38" customFormat="1" x14ac:dyDescent="0.25">
      <c r="A7420" s="38">
        <v>7417</v>
      </c>
      <c r="F7420" s="39"/>
      <c r="Q7420" s="39"/>
      <c r="R7420" s="40"/>
      <c r="S7420" s="40"/>
      <c r="T7420" s="39"/>
      <c r="AG7420" s="110"/>
      <c r="AH7420" s="94"/>
      <c r="AJ7420" s="97"/>
      <c r="AL7420" s="39"/>
      <c r="AP7420" s="39"/>
      <c r="AQ7420" s="77"/>
      <c r="AR7420" s="78"/>
      <c r="BB7420" s="79"/>
      <c r="BC7420" s="94"/>
      <c r="BE7420" s="97"/>
      <c r="BG7420" s="40"/>
      <c r="BK7420" s="40"/>
      <c r="BL7420" s="79"/>
      <c r="BM7420" s="94"/>
      <c r="BO7420" s="97"/>
      <c r="BQ7420" s="40"/>
      <c r="BR7420" s="94"/>
      <c r="BS7420" s="94"/>
      <c r="BT7420" s="94"/>
      <c r="BU7420" s="40"/>
      <c r="BV7420" s="82"/>
      <c r="BW7420" s="94"/>
      <c r="BX7420" s="48"/>
      <c r="BY7420" s="97"/>
      <c r="BZ7420" s="48"/>
      <c r="CA7420" s="40"/>
      <c r="CB7420" s="94"/>
      <c r="CC7420" s="94"/>
      <c r="CD7420" s="94"/>
      <c r="CE7420" s="40"/>
      <c r="CF7420" s="73"/>
      <c r="CG7420" s="41"/>
      <c r="CH7420" s="41"/>
      <c r="CI7420" s="41"/>
      <c r="CJ7420" s="41"/>
      <c r="CK7420" s="41"/>
      <c r="CL7420" s="68"/>
      <c r="CM7420" s="41"/>
      <c r="CN7420" s="41"/>
      <c r="CO7420" s="39"/>
      <c r="CP7420" s="78"/>
    </row>
    <row r="7421" spans="1:94" s="38" customFormat="1" x14ac:dyDescent="0.25">
      <c r="A7421" s="38">
        <v>7418</v>
      </c>
      <c r="F7421" s="39"/>
      <c r="Q7421" s="39"/>
      <c r="R7421" s="40"/>
      <c r="S7421" s="40"/>
      <c r="T7421" s="39"/>
      <c r="AG7421" s="110"/>
      <c r="AH7421" s="94"/>
      <c r="AJ7421" s="97"/>
      <c r="AL7421" s="39"/>
      <c r="AP7421" s="39"/>
      <c r="AQ7421" s="77"/>
      <c r="AR7421" s="78"/>
      <c r="BB7421" s="79"/>
      <c r="BC7421" s="94"/>
      <c r="BE7421" s="97"/>
      <c r="BG7421" s="40"/>
      <c r="BK7421" s="40"/>
      <c r="BL7421" s="79"/>
      <c r="BM7421" s="94"/>
      <c r="BO7421" s="97"/>
      <c r="BQ7421" s="40"/>
      <c r="BR7421" s="94"/>
      <c r="BS7421" s="94"/>
      <c r="BT7421" s="94"/>
      <c r="BU7421" s="40"/>
      <c r="BV7421" s="82"/>
      <c r="BW7421" s="94"/>
      <c r="BX7421" s="48"/>
      <c r="BY7421" s="97"/>
      <c r="BZ7421" s="48"/>
      <c r="CA7421" s="40"/>
      <c r="CB7421" s="94"/>
      <c r="CC7421" s="94"/>
      <c r="CD7421" s="94"/>
      <c r="CE7421" s="40"/>
      <c r="CF7421" s="73"/>
      <c r="CG7421" s="41"/>
      <c r="CH7421" s="41"/>
      <c r="CI7421" s="41"/>
      <c r="CJ7421" s="41"/>
      <c r="CK7421" s="41"/>
      <c r="CL7421" s="68"/>
      <c r="CM7421" s="41"/>
      <c r="CN7421" s="41"/>
      <c r="CO7421" s="39"/>
      <c r="CP7421" s="78"/>
    </row>
    <row r="7422" spans="1:94" s="38" customFormat="1" x14ac:dyDescent="0.25">
      <c r="A7422" s="38">
        <v>7419</v>
      </c>
      <c r="F7422" s="39"/>
      <c r="Q7422" s="39"/>
      <c r="R7422" s="40"/>
      <c r="S7422" s="40"/>
      <c r="T7422" s="39"/>
      <c r="AG7422" s="110"/>
      <c r="AH7422" s="94"/>
      <c r="AJ7422" s="97"/>
      <c r="AL7422" s="39"/>
      <c r="AP7422" s="39"/>
      <c r="AQ7422" s="77"/>
      <c r="AR7422" s="78"/>
      <c r="BB7422" s="79"/>
      <c r="BC7422" s="94"/>
      <c r="BE7422" s="97"/>
      <c r="BG7422" s="40"/>
      <c r="BK7422" s="40"/>
      <c r="BL7422" s="79"/>
      <c r="BM7422" s="94"/>
      <c r="BO7422" s="97"/>
      <c r="BQ7422" s="40"/>
      <c r="BR7422" s="94"/>
      <c r="BS7422" s="94"/>
      <c r="BT7422" s="94"/>
      <c r="BU7422" s="40"/>
      <c r="BV7422" s="82"/>
      <c r="BW7422" s="94"/>
      <c r="BX7422" s="48"/>
      <c r="BY7422" s="97"/>
      <c r="BZ7422" s="48"/>
      <c r="CA7422" s="40"/>
      <c r="CB7422" s="94"/>
      <c r="CC7422" s="94"/>
      <c r="CD7422" s="94"/>
      <c r="CE7422" s="40"/>
      <c r="CF7422" s="73"/>
      <c r="CG7422" s="41"/>
      <c r="CH7422" s="41"/>
      <c r="CI7422" s="41"/>
      <c r="CJ7422" s="41"/>
      <c r="CK7422" s="41"/>
      <c r="CL7422" s="68"/>
      <c r="CM7422" s="41"/>
      <c r="CN7422" s="41"/>
      <c r="CO7422" s="39"/>
      <c r="CP7422" s="78"/>
    </row>
    <row r="7423" spans="1:94" s="38" customFormat="1" x14ac:dyDescent="0.25">
      <c r="A7423" s="38">
        <v>7420</v>
      </c>
      <c r="F7423" s="39"/>
      <c r="Q7423" s="39"/>
      <c r="R7423" s="40"/>
      <c r="S7423" s="40"/>
      <c r="T7423" s="39"/>
      <c r="AG7423" s="110"/>
      <c r="AH7423" s="94"/>
      <c r="AJ7423" s="97"/>
      <c r="AL7423" s="39"/>
      <c r="AP7423" s="39"/>
      <c r="AQ7423" s="77"/>
      <c r="AR7423" s="78"/>
      <c r="BB7423" s="79"/>
      <c r="BC7423" s="94"/>
      <c r="BE7423" s="97"/>
      <c r="BG7423" s="40"/>
      <c r="BK7423" s="40"/>
      <c r="BL7423" s="79"/>
      <c r="BM7423" s="94"/>
      <c r="BO7423" s="97"/>
      <c r="BQ7423" s="40"/>
      <c r="BR7423" s="94"/>
      <c r="BS7423" s="94"/>
      <c r="BT7423" s="94"/>
      <c r="BU7423" s="40"/>
      <c r="BV7423" s="82"/>
      <c r="BW7423" s="94"/>
      <c r="BX7423" s="48"/>
      <c r="BY7423" s="97"/>
      <c r="BZ7423" s="48"/>
      <c r="CA7423" s="40"/>
      <c r="CB7423" s="94"/>
      <c r="CC7423" s="94"/>
      <c r="CD7423" s="94"/>
      <c r="CE7423" s="40"/>
      <c r="CF7423" s="73"/>
      <c r="CG7423" s="41"/>
      <c r="CH7423" s="41"/>
      <c r="CI7423" s="41"/>
      <c r="CJ7423" s="41"/>
      <c r="CK7423" s="41"/>
      <c r="CL7423" s="68"/>
      <c r="CM7423" s="41"/>
      <c r="CN7423" s="41"/>
      <c r="CO7423" s="39"/>
      <c r="CP7423" s="78"/>
    </row>
    <row r="7424" spans="1:94" s="38" customFormat="1" x14ac:dyDescent="0.25">
      <c r="A7424" s="38">
        <v>7421</v>
      </c>
      <c r="F7424" s="39"/>
      <c r="Q7424" s="39"/>
      <c r="R7424" s="40"/>
      <c r="S7424" s="40"/>
      <c r="T7424" s="39"/>
      <c r="AG7424" s="110"/>
      <c r="AH7424" s="94"/>
      <c r="AJ7424" s="97"/>
      <c r="AL7424" s="39"/>
      <c r="AP7424" s="39"/>
      <c r="AQ7424" s="77"/>
      <c r="AR7424" s="78"/>
      <c r="BB7424" s="79"/>
      <c r="BC7424" s="94"/>
      <c r="BE7424" s="97"/>
      <c r="BG7424" s="40"/>
      <c r="BK7424" s="40"/>
      <c r="BL7424" s="79"/>
      <c r="BM7424" s="94"/>
      <c r="BO7424" s="97"/>
      <c r="BQ7424" s="40"/>
      <c r="BR7424" s="94"/>
      <c r="BS7424" s="94"/>
      <c r="BT7424" s="94"/>
      <c r="BU7424" s="40"/>
      <c r="BV7424" s="82"/>
      <c r="BW7424" s="94"/>
      <c r="BX7424" s="48"/>
      <c r="BY7424" s="97"/>
      <c r="BZ7424" s="48"/>
      <c r="CA7424" s="40"/>
      <c r="CB7424" s="94"/>
      <c r="CC7424" s="94"/>
      <c r="CD7424" s="94"/>
      <c r="CE7424" s="40"/>
      <c r="CF7424" s="73"/>
      <c r="CG7424" s="41"/>
      <c r="CH7424" s="41"/>
      <c r="CI7424" s="41"/>
      <c r="CJ7424" s="41"/>
      <c r="CK7424" s="41"/>
      <c r="CL7424" s="68"/>
      <c r="CM7424" s="41"/>
      <c r="CN7424" s="41"/>
      <c r="CO7424" s="39"/>
      <c r="CP7424" s="78"/>
    </row>
    <row r="7425" spans="1:94" s="38" customFormat="1" x14ac:dyDescent="0.25">
      <c r="A7425" s="38">
        <v>7422</v>
      </c>
      <c r="F7425" s="39"/>
      <c r="Q7425" s="39"/>
      <c r="R7425" s="40"/>
      <c r="S7425" s="40"/>
      <c r="T7425" s="39"/>
      <c r="AG7425" s="110"/>
      <c r="AH7425" s="94"/>
      <c r="AJ7425" s="97"/>
      <c r="AL7425" s="39"/>
      <c r="AP7425" s="39"/>
      <c r="AQ7425" s="77"/>
      <c r="AR7425" s="78"/>
      <c r="BB7425" s="79"/>
      <c r="BC7425" s="94"/>
      <c r="BE7425" s="97"/>
      <c r="BG7425" s="40"/>
      <c r="BK7425" s="40"/>
      <c r="BL7425" s="79"/>
      <c r="BM7425" s="94"/>
      <c r="BO7425" s="97"/>
      <c r="BQ7425" s="40"/>
      <c r="BR7425" s="94"/>
      <c r="BS7425" s="94"/>
      <c r="BT7425" s="94"/>
      <c r="BU7425" s="40"/>
      <c r="BV7425" s="82"/>
      <c r="BW7425" s="94"/>
      <c r="BX7425" s="48"/>
      <c r="BY7425" s="97"/>
      <c r="BZ7425" s="48"/>
      <c r="CA7425" s="40"/>
      <c r="CB7425" s="94"/>
      <c r="CC7425" s="94"/>
      <c r="CD7425" s="94"/>
      <c r="CE7425" s="40"/>
      <c r="CF7425" s="73"/>
      <c r="CG7425" s="41"/>
      <c r="CH7425" s="41"/>
      <c r="CI7425" s="41"/>
      <c r="CJ7425" s="41"/>
      <c r="CK7425" s="41"/>
      <c r="CL7425" s="68"/>
      <c r="CM7425" s="41"/>
      <c r="CN7425" s="41"/>
      <c r="CO7425" s="39"/>
      <c r="CP7425" s="78"/>
    </row>
    <row r="7426" spans="1:94" s="38" customFormat="1" x14ac:dyDescent="0.25">
      <c r="A7426" s="38">
        <v>7423</v>
      </c>
      <c r="F7426" s="39"/>
      <c r="Q7426" s="39"/>
      <c r="R7426" s="40"/>
      <c r="S7426" s="40"/>
      <c r="T7426" s="39"/>
      <c r="AG7426" s="110"/>
      <c r="AH7426" s="94"/>
      <c r="AJ7426" s="97"/>
      <c r="AL7426" s="39"/>
      <c r="AP7426" s="39"/>
      <c r="AQ7426" s="77"/>
      <c r="AR7426" s="78"/>
      <c r="BB7426" s="79"/>
      <c r="BC7426" s="94"/>
      <c r="BE7426" s="97"/>
      <c r="BG7426" s="40"/>
      <c r="BK7426" s="40"/>
      <c r="BL7426" s="79"/>
      <c r="BM7426" s="94"/>
      <c r="BO7426" s="97"/>
      <c r="BQ7426" s="40"/>
      <c r="BR7426" s="94"/>
      <c r="BS7426" s="94"/>
      <c r="BT7426" s="94"/>
      <c r="BU7426" s="40"/>
      <c r="BV7426" s="82"/>
      <c r="BW7426" s="94"/>
      <c r="BX7426" s="48"/>
      <c r="BY7426" s="97"/>
      <c r="BZ7426" s="48"/>
      <c r="CA7426" s="40"/>
      <c r="CB7426" s="94"/>
      <c r="CC7426" s="94"/>
      <c r="CD7426" s="94"/>
      <c r="CE7426" s="40"/>
      <c r="CF7426" s="73"/>
      <c r="CG7426" s="41"/>
      <c r="CH7426" s="41"/>
      <c r="CI7426" s="41"/>
      <c r="CJ7426" s="41"/>
      <c r="CK7426" s="41"/>
      <c r="CL7426" s="68"/>
      <c r="CM7426" s="41"/>
      <c r="CN7426" s="41"/>
      <c r="CO7426" s="39"/>
      <c r="CP7426" s="78"/>
    </row>
    <row r="7427" spans="1:94" s="38" customFormat="1" x14ac:dyDescent="0.25">
      <c r="A7427" s="38">
        <v>7424</v>
      </c>
      <c r="F7427" s="39"/>
      <c r="Q7427" s="39"/>
      <c r="R7427" s="40"/>
      <c r="S7427" s="40"/>
      <c r="T7427" s="39"/>
      <c r="AG7427" s="110"/>
      <c r="AH7427" s="94"/>
      <c r="AJ7427" s="97"/>
      <c r="AL7427" s="39"/>
      <c r="AP7427" s="39"/>
      <c r="AQ7427" s="77"/>
      <c r="AR7427" s="78"/>
      <c r="BB7427" s="79"/>
      <c r="BC7427" s="94"/>
      <c r="BE7427" s="97"/>
      <c r="BG7427" s="40"/>
      <c r="BK7427" s="40"/>
      <c r="BL7427" s="79"/>
      <c r="BM7427" s="94"/>
      <c r="BO7427" s="97"/>
      <c r="BQ7427" s="40"/>
      <c r="BR7427" s="94"/>
      <c r="BS7427" s="94"/>
      <c r="BT7427" s="94"/>
      <c r="BU7427" s="40"/>
      <c r="BV7427" s="82"/>
      <c r="BW7427" s="94"/>
      <c r="BX7427" s="48"/>
      <c r="BY7427" s="97"/>
      <c r="BZ7427" s="48"/>
      <c r="CA7427" s="40"/>
      <c r="CB7427" s="94"/>
      <c r="CC7427" s="94"/>
      <c r="CD7427" s="94"/>
      <c r="CE7427" s="40"/>
      <c r="CF7427" s="73"/>
      <c r="CG7427" s="41"/>
      <c r="CH7427" s="41"/>
      <c r="CI7427" s="41"/>
      <c r="CJ7427" s="41"/>
      <c r="CK7427" s="41"/>
      <c r="CL7427" s="68"/>
      <c r="CM7427" s="41"/>
      <c r="CN7427" s="41"/>
      <c r="CO7427" s="39"/>
      <c r="CP7427" s="78"/>
    </row>
    <row r="7428" spans="1:94" s="38" customFormat="1" x14ac:dyDescent="0.25">
      <c r="A7428" s="38">
        <v>7425</v>
      </c>
      <c r="F7428" s="39"/>
      <c r="Q7428" s="39"/>
      <c r="R7428" s="40"/>
      <c r="S7428" s="40"/>
      <c r="T7428" s="39"/>
      <c r="AG7428" s="110"/>
      <c r="AH7428" s="94"/>
      <c r="AJ7428" s="97"/>
      <c r="AL7428" s="39"/>
      <c r="AP7428" s="39"/>
      <c r="AQ7428" s="77"/>
      <c r="AR7428" s="78"/>
      <c r="BB7428" s="79"/>
      <c r="BC7428" s="94"/>
      <c r="BE7428" s="97"/>
      <c r="BG7428" s="40"/>
      <c r="BK7428" s="40"/>
      <c r="BL7428" s="79"/>
      <c r="BM7428" s="94"/>
      <c r="BO7428" s="97"/>
      <c r="BQ7428" s="40"/>
      <c r="BR7428" s="94"/>
      <c r="BS7428" s="94"/>
      <c r="BT7428" s="94"/>
      <c r="BU7428" s="40"/>
      <c r="BV7428" s="82"/>
      <c r="BW7428" s="94"/>
      <c r="BX7428" s="48"/>
      <c r="BY7428" s="97"/>
      <c r="BZ7428" s="48"/>
      <c r="CA7428" s="40"/>
      <c r="CB7428" s="94"/>
      <c r="CC7428" s="94"/>
      <c r="CD7428" s="94"/>
      <c r="CE7428" s="40"/>
      <c r="CF7428" s="73"/>
      <c r="CG7428" s="41"/>
      <c r="CH7428" s="41"/>
      <c r="CI7428" s="41"/>
      <c r="CJ7428" s="41"/>
      <c r="CK7428" s="41"/>
      <c r="CL7428" s="68"/>
      <c r="CM7428" s="41"/>
      <c r="CN7428" s="41"/>
      <c r="CO7428" s="39"/>
      <c r="CP7428" s="78"/>
    </row>
    <row r="7429" spans="1:94" s="38" customFormat="1" x14ac:dyDescent="0.25">
      <c r="A7429" s="38">
        <v>7426</v>
      </c>
      <c r="F7429" s="39"/>
      <c r="Q7429" s="39"/>
      <c r="R7429" s="40"/>
      <c r="S7429" s="40"/>
      <c r="T7429" s="39"/>
      <c r="AG7429" s="110"/>
      <c r="AH7429" s="94"/>
      <c r="AJ7429" s="97"/>
      <c r="AL7429" s="39"/>
      <c r="AP7429" s="39"/>
      <c r="AQ7429" s="77"/>
      <c r="AR7429" s="78"/>
      <c r="BB7429" s="79"/>
      <c r="BC7429" s="94"/>
      <c r="BE7429" s="97"/>
      <c r="BG7429" s="40"/>
      <c r="BK7429" s="40"/>
      <c r="BL7429" s="79"/>
      <c r="BM7429" s="94"/>
      <c r="BO7429" s="97"/>
      <c r="BQ7429" s="40"/>
      <c r="BR7429" s="94"/>
      <c r="BS7429" s="94"/>
      <c r="BT7429" s="94"/>
      <c r="BU7429" s="40"/>
      <c r="BV7429" s="82"/>
      <c r="BW7429" s="94"/>
      <c r="BX7429" s="48"/>
      <c r="BY7429" s="97"/>
      <c r="BZ7429" s="48"/>
      <c r="CA7429" s="40"/>
      <c r="CB7429" s="94"/>
      <c r="CC7429" s="94"/>
      <c r="CD7429" s="94"/>
      <c r="CE7429" s="40"/>
      <c r="CF7429" s="73"/>
      <c r="CG7429" s="41"/>
      <c r="CH7429" s="41"/>
      <c r="CI7429" s="41"/>
      <c r="CJ7429" s="41"/>
      <c r="CK7429" s="41"/>
      <c r="CL7429" s="68"/>
      <c r="CM7429" s="41"/>
      <c r="CN7429" s="41"/>
      <c r="CO7429" s="39"/>
      <c r="CP7429" s="78"/>
    </row>
    <row r="7430" spans="1:94" s="38" customFormat="1" x14ac:dyDescent="0.25">
      <c r="A7430" s="38">
        <v>7427</v>
      </c>
      <c r="F7430" s="39"/>
      <c r="Q7430" s="39"/>
      <c r="R7430" s="40"/>
      <c r="S7430" s="40"/>
      <c r="T7430" s="39"/>
      <c r="AG7430" s="110"/>
      <c r="AH7430" s="94"/>
      <c r="AJ7430" s="97"/>
      <c r="AL7430" s="39"/>
      <c r="AP7430" s="39"/>
      <c r="AQ7430" s="77"/>
      <c r="AR7430" s="78"/>
      <c r="BB7430" s="79"/>
      <c r="BC7430" s="94"/>
      <c r="BE7430" s="97"/>
      <c r="BG7430" s="40"/>
      <c r="BK7430" s="40"/>
      <c r="BL7430" s="79"/>
      <c r="BM7430" s="94"/>
      <c r="BO7430" s="97"/>
      <c r="BQ7430" s="40"/>
      <c r="BR7430" s="94"/>
      <c r="BS7430" s="94"/>
      <c r="BT7430" s="94"/>
      <c r="BU7430" s="40"/>
      <c r="BV7430" s="82"/>
      <c r="BW7430" s="94"/>
      <c r="BX7430" s="48"/>
      <c r="BY7430" s="97"/>
      <c r="BZ7430" s="48"/>
      <c r="CA7430" s="40"/>
      <c r="CB7430" s="94"/>
      <c r="CC7430" s="94"/>
      <c r="CD7430" s="94"/>
      <c r="CE7430" s="40"/>
      <c r="CF7430" s="73"/>
      <c r="CG7430" s="41"/>
      <c r="CH7430" s="41"/>
      <c r="CI7430" s="41"/>
      <c r="CJ7430" s="41"/>
      <c r="CK7430" s="41"/>
      <c r="CL7430" s="68"/>
      <c r="CM7430" s="41"/>
      <c r="CN7430" s="41"/>
      <c r="CO7430" s="39"/>
      <c r="CP7430" s="78"/>
    </row>
    <row r="7431" spans="1:94" s="38" customFormat="1" x14ac:dyDescent="0.25">
      <c r="A7431" s="38">
        <v>7428</v>
      </c>
      <c r="F7431" s="39"/>
      <c r="Q7431" s="39"/>
      <c r="R7431" s="40"/>
      <c r="S7431" s="40"/>
      <c r="T7431" s="39"/>
      <c r="AG7431" s="110"/>
      <c r="AH7431" s="94"/>
      <c r="AJ7431" s="97"/>
      <c r="AL7431" s="39"/>
      <c r="AP7431" s="39"/>
      <c r="AQ7431" s="77"/>
      <c r="AR7431" s="78"/>
      <c r="BB7431" s="79"/>
      <c r="BC7431" s="94"/>
      <c r="BE7431" s="97"/>
      <c r="BG7431" s="40"/>
      <c r="BK7431" s="40"/>
      <c r="BL7431" s="79"/>
      <c r="BM7431" s="94"/>
      <c r="BO7431" s="97"/>
      <c r="BQ7431" s="40"/>
      <c r="BR7431" s="94"/>
      <c r="BS7431" s="94"/>
      <c r="BT7431" s="94"/>
      <c r="BU7431" s="40"/>
      <c r="BV7431" s="82"/>
      <c r="BW7431" s="94"/>
      <c r="BX7431" s="48"/>
      <c r="BY7431" s="97"/>
      <c r="BZ7431" s="48"/>
      <c r="CA7431" s="40"/>
      <c r="CB7431" s="94"/>
      <c r="CC7431" s="94"/>
      <c r="CD7431" s="94"/>
      <c r="CE7431" s="40"/>
      <c r="CF7431" s="73"/>
      <c r="CG7431" s="41"/>
      <c r="CH7431" s="41"/>
      <c r="CI7431" s="41"/>
      <c r="CJ7431" s="41"/>
      <c r="CK7431" s="41"/>
      <c r="CL7431" s="68"/>
      <c r="CM7431" s="41"/>
      <c r="CN7431" s="41"/>
      <c r="CO7431" s="39"/>
      <c r="CP7431" s="78"/>
    </row>
    <row r="7432" spans="1:94" s="38" customFormat="1" x14ac:dyDescent="0.25">
      <c r="A7432" s="38">
        <v>7429</v>
      </c>
      <c r="F7432" s="39"/>
      <c r="Q7432" s="39"/>
      <c r="R7432" s="40"/>
      <c r="S7432" s="40"/>
      <c r="T7432" s="39"/>
      <c r="AG7432" s="110"/>
      <c r="AH7432" s="94"/>
      <c r="AJ7432" s="97"/>
      <c r="AL7432" s="39"/>
      <c r="AP7432" s="39"/>
      <c r="AQ7432" s="77"/>
      <c r="AR7432" s="78"/>
      <c r="BB7432" s="79"/>
      <c r="BC7432" s="94"/>
      <c r="BE7432" s="97"/>
      <c r="BG7432" s="40"/>
      <c r="BK7432" s="40"/>
      <c r="BL7432" s="79"/>
      <c r="BM7432" s="94"/>
      <c r="BO7432" s="97"/>
      <c r="BQ7432" s="40"/>
      <c r="BR7432" s="94"/>
      <c r="BS7432" s="94"/>
      <c r="BT7432" s="94"/>
      <c r="BU7432" s="40"/>
      <c r="BV7432" s="82"/>
      <c r="BW7432" s="94"/>
      <c r="BX7432" s="48"/>
      <c r="BY7432" s="97"/>
      <c r="BZ7432" s="48"/>
      <c r="CA7432" s="40"/>
      <c r="CB7432" s="94"/>
      <c r="CC7432" s="94"/>
      <c r="CD7432" s="94"/>
      <c r="CE7432" s="40"/>
      <c r="CF7432" s="73"/>
      <c r="CG7432" s="41"/>
      <c r="CH7432" s="41"/>
      <c r="CI7432" s="41"/>
      <c r="CJ7432" s="41"/>
      <c r="CK7432" s="41"/>
      <c r="CL7432" s="68"/>
      <c r="CM7432" s="41"/>
      <c r="CN7432" s="41"/>
      <c r="CO7432" s="39"/>
      <c r="CP7432" s="78"/>
    </row>
    <row r="7433" spans="1:94" s="38" customFormat="1" x14ac:dyDescent="0.25">
      <c r="A7433" s="38">
        <v>7430</v>
      </c>
      <c r="F7433" s="39"/>
      <c r="Q7433" s="39"/>
      <c r="R7433" s="40"/>
      <c r="S7433" s="40"/>
      <c r="T7433" s="39"/>
      <c r="AG7433" s="110"/>
      <c r="AH7433" s="94"/>
      <c r="AJ7433" s="97"/>
      <c r="AL7433" s="39"/>
      <c r="AP7433" s="39"/>
      <c r="AQ7433" s="77"/>
      <c r="AR7433" s="78"/>
      <c r="BB7433" s="79"/>
      <c r="BC7433" s="94"/>
      <c r="BE7433" s="97"/>
      <c r="BG7433" s="40"/>
      <c r="BK7433" s="40"/>
      <c r="BL7433" s="79"/>
      <c r="BM7433" s="94"/>
      <c r="BO7433" s="97"/>
      <c r="BQ7433" s="40"/>
      <c r="BR7433" s="94"/>
      <c r="BS7433" s="94"/>
      <c r="BT7433" s="94"/>
      <c r="BU7433" s="40"/>
      <c r="BV7433" s="82"/>
      <c r="BW7433" s="94"/>
      <c r="BX7433" s="48"/>
      <c r="BY7433" s="97"/>
      <c r="BZ7433" s="48"/>
      <c r="CA7433" s="40"/>
      <c r="CB7433" s="94"/>
      <c r="CC7433" s="94"/>
      <c r="CD7433" s="94"/>
      <c r="CE7433" s="40"/>
      <c r="CF7433" s="73"/>
      <c r="CG7433" s="41"/>
      <c r="CH7433" s="41"/>
      <c r="CI7433" s="41"/>
      <c r="CJ7433" s="41"/>
      <c r="CK7433" s="41"/>
      <c r="CL7433" s="68"/>
      <c r="CM7433" s="41"/>
      <c r="CN7433" s="41"/>
      <c r="CO7433" s="39"/>
      <c r="CP7433" s="78"/>
    </row>
    <row r="7434" spans="1:94" s="38" customFormat="1" x14ac:dyDescent="0.25">
      <c r="A7434" s="38">
        <v>7431</v>
      </c>
      <c r="F7434" s="39"/>
      <c r="Q7434" s="39"/>
      <c r="R7434" s="40"/>
      <c r="S7434" s="40"/>
      <c r="T7434" s="39"/>
      <c r="AG7434" s="110"/>
      <c r="AH7434" s="94"/>
      <c r="AJ7434" s="97"/>
      <c r="AL7434" s="39"/>
      <c r="AP7434" s="39"/>
      <c r="AQ7434" s="77"/>
      <c r="AR7434" s="78"/>
      <c r="BB7434" s="79"/>
      <c r="BC7434" s="94"/>
      <c r="BE7434" s="97"/>
      <c r="BG7434" s="40"/>
      <c r="BK7434" s="40"/>
      <c r="BL7434" s="79"/>
      <c r="BM7434" s="94"/>
      <c r="BO7434" s="97"/>
      <c r="BQ7434" s="40"/>
      <c r="BR7434" s="94"/>
      <c r="BS7434" s="94"/>
      <c r="BT7434" s="94"/>
      <c r="BU7434" s="40"/>
      <c r="BV7434" s="82"/>
      <c r="BW7434" s="94"/>
      <c r="BX7434" s="48"/>
      <c r="BY7434" s="97"/>
      <c r="BZ7434" s="48"/>
      <c r="CA7434" s="40"/>
      <c r="CB7434" s="94"/>
      <c r="CC7434" s="94"/>
      <c r="CD7434" s="94"/>
      <c r="CE7434" s="40"/>
      <c r="CF7434" s="73"/>
      <c r="CG7434" s="41"/>
      <c r="CH7434" s="41"/>
      <c r="CI7434" s="41"/>
      <c r="CJ7434" s="41"/>
      <c r="CK7434" s="41"/>
      <c r="CL7434" s="68"/>
      <c r="CM7434" s="41"/>
      <c r="CN7434" s="41"/>
      <c r="CO7434" s="39"/>
      <c r="CP7434" s="78"/>
    </row>
    <row r="7435" spans="1:94" s="38" customFormat="1" x14ac:dyDescent="0.25">
      <c r="A7435" s="38">
        <v>7432</v>
      </c>
      <c r="F7435" s="39"/>
      <c r="Q7435" s="39"/>
      <c r="R7435" s="40"/>
      <c r="S7435" s="40"/>
      <c r="T7435" s="39"/>
      <c r="AG7435" s="110"/>
      <c r="AH7435" s="94"/>
      <c r="AJ7435" s="97"/>
      <c r="AL7435" s="39"/>
      <c r="AP7435" s="39"/>
      <c r="AQ7435" s="77"/>
      <c r="AR7435" s="78"/>
      <c r="BB7435" s="79"/>
      <c r="BC7435" s="94"/>
      <c r="BE7435" s="97"/>
      <c r="BG7435" s="40"/>
      <c r="BK7435" s="40"/>
      <c r="BL7435" s="79"/>
      <c r="BM7435" s="94"/>
      <c r="BO7435" s="97"/>
      <c r="BQ7435" s="40"/>
      <c r="BR7435" s="94"/>
      <c r="BS7435" s="94"/>
      <c r="BT7435" s="94"/>
      <c r="BU7435" s="40"/>
      <c r="BV7435" s="82"/>
      <c r="BW7435" s="94"/>
      <c r="BX7435" s="48"/>
      <c r="BY7435" s="97"/>
      <c r="BZ7435" s="48"/>
      <c r="CA7435" s="40"/>
      <c r="CB7435" s="94"/>
      <c r="CC7435" s="94"/>
      <c r="CD7435" s="94"/>
      <c r="CE7435" s="40"/>
      <c r="CF7435" s="73"/>
      <c r="CG7435" s="41"/>
      <c r="CH7435" s="41"/>
      <c r="CI7435" s="41"/>
      <c r="CJ7435" s="41"/>
      <c r="CK7435" s="41"/>
      <c r="CL7435" s="68"/>
      <c r="CM7435" s="41"/>
      <c r="CN7435" s="41"/>
      <c r="CO7435" s="39"/>
      <c r="CP7435" s="78"/>
    </row>
    <row r="7436" spans="1:94" s="38" customFormat="1" x14ac:dyDescent="0.25">
      <c r="A7436" s="38">
        <v>7433</v>
      </c>
      <c r="F7436" s="39"/>
      <c r="Q7436" s="39"/>
      <c r="R7436" s="40"/>
      <c r="S7436" s="40"/>
      <c r="T7436" s="39"/>
      <c r="AG7436" s="110"/>
      <c r="AH7436" s="94"/>
      <c r="AJ7436" s="97"/>
      <c r="AL7436" s="39"/>
      <c r="AP7436" s="39"/>
      <c r="AQ7436" s="77"/>
      <c r="AR7436" s="78"/>
      <c r="BB7436" s="79"/>
      <c r="BC7436" s="94"/>
      <c r="BE7436" s="97"/>
      <c r="BG7436" s="40"/>
      <c r="BK7436" s="40"/>
      <c r="BL7436" s="79"/>
      <c r="BM7436" s="94"/>
      <c r="BO7436" s="97"/>
      <c r="BQ7436" s="40"/>
      <c r="BR7436" s="94"/>
      <c r="BS7436" s="94"/>
      <c r="BT7436" s="94"/>
      <c r="BU7436" s="40"/>
      <c r="BV7436" s="82"/>
      <c r="BW7436" s="94"/>
      <c r="BX7436" s="48"/>
      <c r="BY7436" s="97"/>
      <c r="BZ7436" s="48"/>
      <c r="CA7436" s="40"/>
      <c r="CB7436" s="94"/>
      <c r="CC7436" s="94"/>
      <c r="CD7436" s="94"/>
      <c r="CE7436" s="40"/>
      <c r="CF7436" s="73"/>
      <c r="CG7436" s="41"/>
      <c r="CH7436" s="41"/>
      <c r="CI7436" s="41"/>
      <c r="CJ7436" s="41"/>
      <c r="CK7436" s="41"/>
      <c r="CL7436" s="68"/>
      <c r="CM7436" s="41"/>
      <c r="CN7436" s="41"/>
      <c r="CO7436" s="39"/>
      <c r="CP7436" s="78"/>
    </row>
    <row r="7437" spans="1:94" s="38" customFormat="1" x14ac:dyDescent="0.25">
      <c r="A7437" s="38">
        <v>7434</v>
      </c>
      <c r="F7437" s="39"/>
      <c r="Q7437" s="39"/>
      <c r="R7437" s="40"/>
      <c r="S7437" s="40"/>
      <c r="T7437" s="39"/>
      <c r="AG7437" s="110"/>
      <c r="AH7437" s="94"/>
      <c r="AJ7437" s="97"/>
      <c r="AL7437" s="39"/>
      <c r="AP7437" s="39"/>
      <c r="AQ7437" s="77"/>
      <c r="AR7437" s="78"/>
      <c r="BB7437" s="79"/>
      <c r="BC7437" s="94"/>
      <c r="BE7437" s="97"/>
      <c r="BG7437" s="40"/>
      <c r="BK7437" s="40"/>
      <c r="BL7437" s="79"/>
      <c r="BM7437" s="94"/>
      <c r="BO7437" s="97"/>
      <c r="BQ7437" s="40"/>
      <c r="BR7437" s="94"/>
      <c r="BS7437" s="94"/>
      <c r="BT7437" s="94"/>
      <c r="BU7437" s="40"/>
      <c r="BV7437" s="82"/>
      <c r="BW7437" s="94"/>
      <c r="BX7437" s="48"/>
      <c r="BY7437" s="97"/>
      <c r="BZ7437" s="48"/>
      <c r="CA7437" s="40"/>
      <c r="CB7437" s="94"/>
      <c r="CC7437" s="94"/>
      <c r="CD7437" s="94"/>
      <c r="CE7437" s="40"/>
      <c r="CF7437" s="73"/>
      <c r="CG7437" s="41"/>
      <c r="CH7437" s="41"/>
      <c r="CI7437" s="41"/>
      <c r="CJ7437" s="41"/>
      <c r="CK7437" s="41"/>
      <c r="CL7437" s="68"/>
      <c r="CM7437" s="41"/>
      <c r="CN7437" s="41"/>
      <c r="CO7437" s="39"/>
      <c r="CP7437" s="78"/>
    </row>
    <row r="7438" spans="1:94" s="38" customFormat="1" x14ac:dyDescent="0.25">
      <c r="A7438" s="38">
        <v>7435</v>
      </c>
      <c r="F7438" s="39"/>
      <c r="Q7438" s="39"/>
      <c r="R7438" s="40"/>
      <c r="S7438" s="40"/>
      <c r="T7438" s="39"/>
      <c r="AG7438" s="110"/>
      <c r="AH7438" s="94"/>
      <c r="AJ7438" s="97"/>
      <c r="AL7438" s="39"/>
      <c r="AP7438" s="39"/>
      <c r="AQ7438" s="77"/>
      <c r="AR7438" s="78"/>
      <c r="BB7438" s="79"/>
      <c r="BC7438" s="94"/>
      <c r="BE7438" s="97"/>
      <c r="BG7438" s="40"/>
      <c r="BK7438" s="40"/>
      <c r="BL7438" s="79"/>
      <c r="BM7438" s="94"/>
      <c r="BO7438" s="97"/>
      <c r="BQ7438" s="40"/>
      <c r="BR7438" s="94"/>
      <c r="BS7438" s="94"/>
      <c r="BT7438" s="94"/>
      <c r="BU7438" s="40"/>
      <c r="BV7438" s="82"/>
      <c r="BW7438" s="94"/>
      <c r="BX7438" s="48"/>
      <c r="BY7438" s="97"/>
      <c r="BZ7438" s="48"/>
      <c r="CA7438" s="40"/>
      <c r="CB7438" s="94"/>
      <c r="CC7438" s="94"/>
      <c r="CD7438" s="94"/>
      <c r="CE7438" s="40"/>
      <c r="CF7438" s="73"/>
      <c r="CG7438" s="41"/>
      <c r="CH7438" s="41"/>
      <c r="CI7438" s="41"/>
      <c r="CJ7438" s="41"/>
      <c r="CK7438" s="41"/>
      <c r="CL7438" s="68"/>
      <c r="CM7438" s="41"/>
      <c r="CN7438" s="41"/>
      <c r="CO7438" s="39"/>
      <c r="CP7438" s="78"/>
    </row>
    <row r="7439" spans="1:94" s="38" customFormat="1" x14ac:dyDescent="0.25">
      <c r="A7439" s="38">
        <v>7436</v>
      </c>
      <c r="F7439" s="39"/>
      <c r="Q7439" s="39"/>
      <c r="R7439" s="40"/>
      <c r="S7439" s="40"/>
      <c r="T7439" s="39"/>
      <c r="AG7439" s="110"/>
      <c r="AH7439" s="94"/>
      <c r="AJ7439" s="97"/>
      <c r="AL7439" s="39"/>
      <c r="AP7439" s="39"/>
      <c r="AQ7439" s="77"/>
      <c r="AR7439" s="78"/>
      <c r="BB7439" s="79"/>
      <c r="BC7439" s="94"/>
      <c r="BE7439" s="97"/>
      <c r="BG7439" s="40"/>
      <c r="BK7439" s="40"/>
      <c r="BL7439" s="79"/>
      <c r="BM7439" s="94"/>
      <c r="BO7439" s="97"/>
      <c r="BQ7439" s="40"/>
      <c r="BR7439" s="94"/>
      <c r="BS7439" s="94"/>
      <c r="BT7439" s="94"/>
      <c r="BU7439" s="40"/>
      <c r="BV7439" s="82"/>
      <c r="BW7439" s="94"/>
      <c r="BX7439" s="48"/>
      <c r="BY7439" s="97"/>
      <c r="BZ7439" s="48"/>
      <c r="CA7439" s="40"/>
      <c r="CB7439" s="94"/>
      <c r="CC7439" s="94"/>
      <c r="CD7439" s="94"/>
      <c r="CE7439" s="40"/>
      <c r="CF7439" s="73"/>
      <c r="CG7439" s="41"/>
      <c r="CH7439" s="41"/>
      <c r="CI7439" s="41"/>
      <c r="CJ7439" s="41"/>
      <c r="CK7439" s="41"/>
      <c r="CL7439" s="68"/>
      <c r="CM7439" s="41"/>
      <c r="CN7439" s="41"/>
      <c r="CO7439" s="39"/>
      <c r="CP7439" s="78"/>
    </row>
    <row r="7440" spans="1:94" s="38" customFormat="1" x14ac:dyDescent="0.25">
      <c r="A7440" s="38">
        <v>7437</v>
      </c>
      <c r="F7440" s="39"/>
      <c r="Q7440" s="39"/>
      <c r="R7440" s="40"/>
      <c r="S7440" s="40"/>
      <c r="T7440" s="39"/>
      <c r="AG7440" s="110"/>
      <c r="AH7440" s="94"/>
      <c r="AJ7440" s="97"/>
      <c r="AL7440" s="39"/>
      <c r="AP7440" s="39"/>
      <c r="AQ7440" s="77"/>
      <c r="AR7440" s="78"/>
      <c r="BB7440" s="79"/>
      <c r="BC7440" s="94"/>
      <c r="BE7440" s="97"/>
      <c r="BG7440" s="40"/>
      <c r="BK7440" s="40"/>
      <c r="BL7440" s="79"/>
      <c r="BM7440" s="94"/>
      <c r="BO7440" s="97"/>
      <c r="BQ7440" s="40"/>
      <c r="BR7440" s="94"/>
      <c r="BS7440" s="94"/>
      <c r="BT7440" s="94"/>
      <c r="BU7440" s="40"/>
      <c r="BV7440" s="82"/>
      <c r="BW7440" s="94"/>
      <c r="BX7440" s="48"/>
      <c r="BY7440" s="97"/>
      <c r="BZ7440" s="48"/>
      <c r="CA7440" s="40"/>
      <c r="CB7440" s="94"/>
      <c r="CC7440" s="94"/>
      <c r="CD7440" s="94"/>
      <c r="CE7440" s="40"/>
      <c r="CF7440" s="73"/>
      <c r="CG7440" s="41"/>
      <c r="CH7440" s="41"/>
      <c r="CI7440" s="41"/>
      <c r="CJ7440" s="41"/>
      <c r="CK7440" s="41"/>
      <c r="CL7440" s="68"/>
      <c r="CM7440" s="41"/>
      <c r="CN7440" s="41"/>
      <c r="CO7440" s="39"/>
      <c r="CP7440" s="78"/>
    </row>
    <row r="7441" spans="1:94" s="38" customFormat="1" x14ac:dyDescent="0.25">
      <c r="A7441" s="38">
        <v>7438</v>
      </c>
      <c r="F7441" s="39"/>
      <c r="Q7441" s="39"/>
      <c r="R7441" s="40"/>
      <c r="S7441" s="40"/>
      <c r="T7441" s="39"/>
      <c r="AG7441" s="110"/>
      <c r="AH7441" s="94"/>
      <c r="AJ7441" s="97"/>
      <c r="AL7441" s="39"/>
      <c r="AP7441" s="39"/>
      <c r="AQ7441" s="77"/>
      <c r="AR7441" s="78"/>
      <c r="BB7441" s="79"/>
      <c r="BC7441" s="94"/>
      <c r="BE7441" s="97"/>
      <c r="BG7441" s="40"/>
      <c r="BK7441" s="40"/>
      <c r="BL7441" s="79"/>
      <c r="BM7441" s="94"/>
      <c r="BO7441" s="97"/>
      <c r="BQ7441" s="40"/>
      <c r="BR7441" s="94"/>
      <c r="BS7441" s="94"/>
      <c r="BT7441" s="94"/>
      <c r="BU7441" s="40"/>
      <c r="BV7441" s="82"/>
      <c r="BW7441" s="94"/>
      <c r="BX7441" s="48"/>
      <c r="BY7441" s="97"/>
      <c r="BZ7441" s="48"/>
      <c r="CA7441" s="40"/>
      <c r="CB7441" s="94"/>
      <c r="CC7441" s="94"/>
      <c r="CD7441" s="94"/>
      <c r="CE7441" s="40"/>
      <c r="CF7441" s="73"/>
      <c r="CG7441" s="41"/>
      <c r="CH7441" s="41"/>
      <c r="CI7441" s="41"/>
      <c r="CJ7441" s="41"/>
      <c r="CK7441" s="41"/>
      <c r="CL7441" s="68"/>
      <c r="CM7441" s="41"/>
      <c r="CN7441" s="41"/>
      <c r="CO7441" s="39"/>
      <c r="CP7441" s="78"/>
    </row>
    <row r="7442" spans="1:94" s="38" customFormat="1" x14ac:dyDescent="0.25">
      <c r="A7442" s="38">
        <v>7439</v>
      </c>
      <c r="F7442" s="39"/>
      <c r="Q7442" s="39"/>
      <c r="R7442" s="40"/>
      <c r="S7442" s="40"/>
      <c r="T7442" s="39"/>
      <c r="AG7442" s="110"/>
      <c r="AH7442" s="94"/>
      <c r="AJ7442" s="97"/>
      <c r="AL7442" s="39"/>
      <c r="AP7442" s="39"/>
      <c r="AQ7442" s="77"/>
      <c r="AR7442" s="78"/>
      <c r="BB7442" s="79"/>
      <c r="BC7442" s="94"/>
      <c r="BE7442" s="97"/>
      <c r="BG7442" s="40"/>
      <c r="BK7442" s="40"/>
      <c r="BL7442" s="79"/>
      <c r="BM7442" s="94"/>
      <c r="BO7442" s="97"/>
      <c r="BQ7442" s="40"/>
      <c r="BR7442" s="94"/>
      <c r="BS7442" s="94"/>
      <c r="BT7442" s="94"/>
      <c r="BU7442" s="40"/>
      <c r="BV7442" s="82"/>
      <c r="BW7442" s="94"/>
      <c r="BX7442" s="48"/>
      <c r="BY7442" s="97"/>
      <c r="BZ7442" s="48"/>
      <c r="CA7442" s="40"/>
      <c r="CB7442" s="94"/>
      <c r="CC7442" s="94"/>
      <c r="CD7442" s="94"/>
      <c r="CE7442" s="40"/>
      <c r="CF7442" s="73"/>
      <c r="CG7442" s="41"/>
      <c r="CH7442" s="41"/>
      <c r="CI7442" s="41"/>
      <c r="CJ7442" s="41"/>
      <c r="CK7442" s="41"/>
      <c r="CL7442" s="68"/>
      <c r="CM7442" s="41"/>
      <c r="CN7442" s="41"/>
      <c r="CO7442" s="39"/>
      <c r="CP7442" s="78"/>
    </row>
    <row r="7443" spans="1:94" s="38" customFormat="1" x14ac:dyDescent="0.25">
      <c r="A7443" s="38">
        <v>7440</v>
      </c>
      <c r="F7443" s="39"/>
      <c r="Q7443" s="39"/>
      <c r="R7443" s="40"/>
      <c r="S7443" s="40"/>
      <c r="T7443" s="39"/>
      <c r="AG7443" s="110"/>
      <c r="AH7443" s="94"/>
      <c r="AJ7443" s="97"/>
      <c r="AL7443" s="39"/>
      <c r="AP7443" s="39"/>
      <c r="AQ7443" s="77"/>
      <c r="AR7443" s="78"/>
      <c r="BB7443" s="79"/>
      <c r="BC7443" s="94"/>
      <c r="BE7443" s="97"/>
      <c r="BG7443" s="40"/>
      <c r="BK7443" s="40"/>
      <c r="BL7443" s="79"/>
      <c r="BM7443" s="94"/>
      <c r="BO7443" s="97"/>
      <c r="BQ7443" s="40"/>
      <c r="BR7443" s="94"/>
      <c r="BS7443" s="94"/>
      <c r="BT7443" s="94"/>
      <c r="BU7443" s="40"/>
      <c r="BV7443" s="82"/>
      <c r="BW7443" s="94"/>
      <c r="BX7443" s="48"/>
      <c r="BY7443" s="97"/>
      <c r="BZ7443" s="48"/>
      <c r="CA7443" s="40"/>
      <c r="CB7443" s="94"/>
      <c r="CC7443" s="94"/>
      <c r="CD7443" s="94"/>
      <c r="CE7443" s="40"/>
      <c r="CF7443" s="73"/>
      <c r="CG7443" s="41"/>
      <c r="CH7443" s="41"/>
      <c r="CI7443" s="41"/>
      <c r="CJ7443" s="41"/>
      <c r="CK7443" s="41"/>
      <c r="CL7443" s="68"/>
      <c r="CM7443" s="41"/>
      <c r="CN7443" s="41"/>
      <c r="CO7443" s="39"/>
      <c r="CP7443" s="78"/>
    </row>
    <row r="7444" spans="1:94" s="38" customFormat="1" x14ac:dyDescent="0.25">
      <c r="A7444" s="38">
        <v>7441</v>
      </c>
      <c r="F7444" s="39"/>
      <c r="Q7444" s="39"/>
      <c r="R7444" s="40"/>
      <c r="S7444" s="40"/>
      <c r="T7444" s="39"/>
      <c r="AG7444" s="110"/>
      <c r="AH7444" s="94"/>
      <c r="AJ7444" s="97"/>
      <c r="AL7444" s="39"/>
      <c r="AP7444" s="39"/>
      <c r="AQ7444" s="77"/>
      <c r="AR7444" s="78"/>
      <c r="BB7444" s="79"/>
      <c r="BC7444" s="94"/>
      <c r="BE7444" s="97"/>
      <c r="BG7444" s="40"/>
      <c r="BK7444" s="40"/>
      <c r="BL7444" s="79"/>
      <c r="BM7444" s="94"/>
      <c r="BO7444" s="97"/>
      <c r="BQ7444" s="40"/>
      <c r="BR7444" s="94"/>
      <c r="BS7444" s="94"/>
      <c r="BT7444" s="94"/>
      <c r="BU7444" s="40"/>
      <c r="BV7444" s="82"/>
      <c r="BW7444" s="94"/>
      <c r="BX7444" s="48"/>
      <c r="BY7444" s="97"/>
      <c r="BZ7444" s="48"/>
      <c r="CA7444" s="40"/>
      <c r="CB7444" s="94"/>
      <c r="CC7444" s="94"/>
      <c r="CD7444" s="94"/>
      <c r="CE7444" s="40"/>
      <c r="CF7444" s="73"/>
      <c r="CG7444" s="41"/>
      <c r="CH7444" s="41"/>
      <c r="CI7444" s="41"/>
      <c r="CJ7444" s="41"/>
      <c r="CK7444" s="41"/>
      <c r="CL7444" s="68"/>
      <c r="CM7444" s="41"/>
      <c r="CN7444" s="41"/>
      <c r="CO7444" s="39"/>
      <c r="CP7444" s="78"/>
    </row>
    <row r="7445" spans="1:94" s="38" customFormat="1" x14ac:dyDescent="0.25">
      <c r="A7445" s="38">
        <v>7442</v>
      </c>
      <c r="F7445" s="39"/>
      <c r="Q7445" s="39"/>
      <c r="R7445" s="40"/>
      <c r="S7445" s="40"/>
      <c r="T7445" s="39"/>
      <c r="AG7445" s="110"/>
      <c r="AH7445" s="94"/>
      <c r="AJ7445" s="97"/>
      <c r="AL7445" s="39"/>
      <c r="AP7445" s="39"/>
      <c r="AQ7445" s="77"/>
      <c r="AR7445" s="78"/>
      <c r="BB7445" s="79"/>
      <c r="BC7445" s="94"/>
      <c r="BE7445" s="97"/>
      <c r="BG7445" s="40"/>
      <c r="BK7445" s="40"/>
      <c r="BL7445" s="79"/>
      <c r="BM7445" s="94"/>
      <c r="BO7445" s="97"/>
      <c r="BQ7445" s="40"/>
      <c r="BR7445" s="94"/>
      <c r="BS7445" s="94"/>
      <c r="BT7445" s="94"/>
      <c r="BU7445" s="40"/>
      <c r="BV7445" s="82"/>
      <c r="BW7445" s="94"/>
      <c r="BX7445" s="48"/>
      <c r="BY7445" s="97"/>
      <c r="BZ7445" s="48"/>
      <c r="CA7445" s="40"/>
      <c r="CB7445" s="94"/>
      <c r="CC7445" s="94"/>
      <c r="CD7445" s="94"/>
      <c r="CE7445" s="40"/>
      <c r="CF7445" s="73"/>
      <c r="CG7445" s="41"/>
      <c r="CH7445" s="41"/>
      <c r="CI7445" s="41"/>
      <c r="CJ7445" s="41"/>
      <c r="CK7445" s="41"/>
      <c r="CL7445" s="68"/>
      <c r="CM7445" s="41"/>
      <c r="CN7445" s="41"/>
      <c r="CO7445" s="39"/>
      <c r="CP7445" s="78"/>
    </row>
    <row r="7446" spans="1:94" s="38" customFormat="1" x14ac:dyDescent="0.25">
      <c r="A7446" s="38">
        <v>7443</v>
      </c>
      <c r="F7446" s="39"/>
      <c r="Q7446" s="39"/>
      <c r="R7446" s="40"/>
      <c r="S7446" s="40"/>
      <c r="T7446" s="39"/>
      <c r="AG7446" s="110"/>
      <c r="AH7446" s="94"/>
      <c r="AJ7446" s="97"/>
      <c r="AL7446" s="39"/>
      <c r="AP7446" s="39"/>
      <c r="AQ7446" s="77"/>
      <c r="AR7446" s="78"/>
      <c r="BB7446" s="79"/>
      <c r="BC7446" s="94"/>
      <c r="BE7446" s="97"/>
      <c r="BG7446" s="40"/>
      <c r="BK7446" s="40"/>
      <c r="BL7446" s="79"/>
      <c r="BM7446" s="94"/>
      <c r="BO7446" s="97"/>
      <c r="BQ7446" s="40"/>
      <c r="BR7446" s="94"/>
      <c r="BS7446" s="94"/>
      <c r="BT7446" s="94"/>
      <c r="BU7446" s="40"/>
      <c r="BV7446" s="82"/>
      <c r="BW7446" s="94"/>
      <c r="BX7446" s="48"/>
      <c r="BY7446" s="97"/>
      <c r="BZ7446" s="48"/>
      <c r="CA7446" s="40"/>
      <c r="CB7446" s="94"/>
      <c r="CC7446" s="94"/>
      <c r="CD7446" s="94"/>
      <c r="CE7446" s="40"/>
      <c r="CF7446" s="73"/>
      <c r="CG7446" s="41"/>
      <c r="CH7446" s="41"/>
      <c r="CI7446" s="41"/>
      <c r="CJ7446" s="41"/>
      <c r="CK7446" s="41"/>
      <c r="CL7446" s="68"/>
      <c r="CM7446" s="41"/>
      <c r="CN7446" s="41"/>
      <c r="CO7446" s="39"/>
      <c r="CP7446" s="78"/>
    </row>
    <row r="7447" spans="1:94" s="38" customFormat="1" x14ac:dyDescent="0.25">
      <c r="A7447" s="38">
        <v>7444</v>
      </c>
      <c r="F7447" s="39"/>
      <c r="Q7447" s="39"/>
      <c r="R7447" s="40"/>
      <c r="S7447" s="40"/>
      <c r="T7447" s="39"/>
      <c r="AG7447" s="110"/>
      <c r="AH7447" s="94"/>
      <c r="AJ7447" s="97"/>
      <c r="AL7447" s="39"/>
      <c r="AP7447" s="39"/>
      <c r="AQ7447" s="77"/>
      <c r="AR7447" s="78"/>
      <c r="BB7447" s="79"/>
      <c r="BC7447" s="94"/>
      <c r="BE7447" s="97"/>
      <c r="BG7447" s="40"/>
      <c r="BK7447" s="40"/>
      <c r="BL7447" s="79"/>
      <c r="BM7447" s="94"/>
      <c r="BO7447" s="97"/>
      <c r="BQ7447" s="40"/>
      <c r="BR7447" s="94"/>
      <c r="BS7447" s="94"/>
      <c r="BT7447" s="94"/>
      <c r="BU7447" s="40"/>
      <c r="BV7447" s="82"/>
      <c r="BW7447" s="94"/>
      <c r="BX7447" s="48"/>
      <c r="BY7447" s="97"/>
      <c r="BZ7447" s="48"/>
      <c r="CA7447" s="40"/>
      <c r="CB7447" s="94"/>
      <c r="CC7447" s="94"/>
      <c r="CD7447" s="94"/>
      <c r="CE7447" s="40"/>
      <c r="CF7447" s="73"/>
      <c r="CG7447" s="41"/>
      <c r="CH7447" s="41"/>
      <c r="CI7447" s="41"/>
      <c r="CJ7447" s="41"/>
      <c r="CK7447" s="41"/>
      <c r="CL7447" s="68"/>
      <c r="CM7447" s="41"/>
      <c r="CN7447" s="41"/>
      <c r="CO7447" s="39"/>
      <c r="CP7447" s="78"/>
    </row>
    <row r="7448" spans="1:94" s="38" customFormat="1" x14ac:dyDescent="0.25">
      <c r="A7448" s="38">
        <v>7445</v>
      </c>
      <c r="F7448" s="39"/>
      <c r="Q7448" s="39"/>
      <c r="R7448" s="40"/>
      <c r="S7448" s="40"/>
      <c r="T7448" s="39"/>
      <c r="AG7448" s="110"/>
      <c r="AH7448" s="94"/>
      <c r="AJ7448" s="97"/>
      <c r="AL7448" s="39"/>
      <c r="AP7448" s="39"/>
      <c r="AQ7448" s="77"/>
      <c r="AR7448" s="78"/>
      <c r="BB7448" s="79"/>
      <c r="BC7448" s="94"/>
      <c r="BE7448" s="97"/>
      <c r="BG7448" s="40"/>
      <c r="BK7448" s="40"/>
      <c r="BL7448" s="79"/>
      <c r="BM7448" s="94"/>
      <c r="BO7448" s="97"/>
      <c r="BQ7448" s="40"/>
      <c r="BR7448" s="94"/>
      <c r="BS7448" s="94"/>
      <c r="BT7448" s="94"/>
      <c r="BU7448" s="40"/>
      <c r="BV7448" s="82"/>
      <c r="BW7448" s="94"/>
      <c r="BX7448" s="48"/>
      <c r="BY7448" s="97"/>
      <c r="BZ7448" s="48"/>
      <c r="CA7448" s="40"/>
      <c r="CB7448" s="94"/>
      <c r="CC7448" s="94"/>
      <c r="CD7448" s="94"/>
      <c r="CE7448" s="40"/>
      <c r="CF7448" s="73"/>
      <c r="CG7448" s="41"/>
      <c r="CH7448" s="41"/>
      <c r="CI7448" s="41"/>
      <c r="CJ7448" s="41"/>
      <c r="CK7448" s="41"/>
      <c r="CL7448" s="68"/>
      <c r="CM7448" s="41"/>
      <c r="CN7448" s="41"/>
      <c r="CO7448" s="39"/>
      <c r="CP7448" s="78"/>
    </row>
    <row r="7449" spans="1:94" s="38" customFormat="1" x14ac:dyDescent="0.25">
      <c r="A7449" s="38">
        <v>7446</v>
      </c>
      <c r="F7449" s="39"/>
      <c r="Q7449" s="39"/>
      <c r="R7449" s="40"/>
      <c r="S7449" s="40"/>
      <c r="T7449" s="39"/>
      <c r="AG7449" s="110"/>
      <c r="AH7449" s="94"/>
      <c r="AJ7449" s="97"/>
      <c r="AL7449" s="39"/>
      <c r="AP7449" s="39"/>
      <c r="AQ7449" s="77"/>
      <c r="AR7449" s="78"/>
      <c r="BB7449" s="79"/>
      <c r="BC7449" s="94"/>
      <c r="BE7449" s="97"/>
      <c r="BG7449" s="40"/>
      <c r="BK7449" s="40"/>
      <c r="BL7449" s="79"/>
      <c r="BM7449" s="94"/>
      <c r="BO7449" s="97"/>
      <c r="BQ7449" s="40"/>
      <c r="BR7449" s="94"/>
      <c r="BS7449" s="94"/>
      <c r="BT7449" s="94"/>
      <c r="BU7449" s="40"/>
      <c r="BV7449" s="82"/>
      <c r="BW7449" s="94"/>
      <c r="BX7449" s="48"/>
      <c r="BY7449" s="97"/>
      <c r="BZ7449" s="48"/>
      <c r="CA7449" s="40"/>
      <c r="CB7449" s="94"/>
      <c r="CC7449" s="94"/>
      <c r="CD7449" s="94"/>
      <c r="CE7449" s="40"/>
      <c r="CF7449" s="73"/>
      <c r="CG7449" s="41"/>
      <c r="CH7449" s="41"/>
      <c r="CI7449" s="41"/>
      <c r="CJ7449" s="41"/>
      <c r="CK7449" s="41"/>
      <c r="CL7449" s="68"/>
      <c r="CM7449" s="41"/>
      <c r="CN7449" s="41"/>
      <c r="CO7449" s="39"/>
      <c r="CP7449" s="78"/>
    </row>
    <row r="7450" spans="1:94" s="38" customFormat="1" x14ac:dyDescent="0.25">
      <c r="A7450" s="38">
        <v>7447</v>
      </c>
      <c r="F7450" s="39"/>
      <c r="Q7450" s="39"/>
      <c r="R7450" s="40"/>
      <c r="S7450" s="40"/>
      <c r="T7450" s="39"/>
      <c r="AG7450" s="110"/>
      <c r="AH7450" s="94"/>
      <c r="AJ7450" s="97"/>
      <c r="AL7450" s="39"/>
      <c r="AP7450" s="39"/>
      <c r="AQ7450" s="77"/>
      <c r="AR7450" s="78"/>
      <c r="BB7450" s="79"/>
      <c r="BC7450" s="94"/>
      <c r="BE7450" s="97"/>
      <c r="BG7450" s="40"/>
      <c r="BK7450" s="40"/>
      <c r="BL7450" s="79"/>
      <c r="BM7450" s="94"/>
      <c r="BO7450" s="97"/>
      <c r="BQ7450" s="40"/>
      <c r="BR7450" s="94"/>
      <c r="BS7450" s="94"/>
      <c r="BT7450" s="94"/>
      <c r="BU7450" s="40"/>
      <c r="BV7450" s="82"/>
      <c r="BW7450" s="94"/>
      <c r="BX7450" s="48"/>
      <c r="BY7450" s="97"/>
      <c r="BZ7450" s="48"/>
      <c r="CA7450" s="40"/>
      <c r="CB7450" s="94"/>
      <c r="CC7450" s="94"/>
      <c r="CD7450" s="94"/>
      <c r="CE7450" s="40"/>
      <c r="CF7450" s="73"/>
      <c r="CG7450" s="41"/>
      <c r="CH7450" s="41"/>
      <c r="CI7450" s="41"/>
      <c r="CJ7450" s="41"/>
      <c r="CK7450" s="41"/>
      <c r="CL7450" s="68"/>
      <c r="CM7450" s="41"/>
      <c r="CN7450" s="41"/>
      <c r="CO7450" s="39"/>
      <c r="CP7450" s="78"/>
    </row>
    <row r="7451" spans="1:94" s="38" customFormat="1" x14ac:dyDescent="0.25">
      <c r="A7451" s="38">
        <v>7448</v>
      </c>
      <c r="F7451" s="39"/>
      <c r="Q7451" s="39"/>
      <c r="R7451" s="40"/>
      <c r="S7451" s="40"/>
      <c r="T7451" s="39"/>
      <c r="AG7451" s="110"/>
      <c r="AH7451" s="94"/>
      <c r="AJ7451" s="97"/>
      <c r="AL7451" s="39"/>
      <c r="AP7451" s="39"/>
      <c r="AQ7451" s="77"/>
      <c r="AR7451" s="78"/>
      <c r="BB7451" s="79"/>
      <c r="BC7451" s="94"/>
      <c r="BE7451" s="97"/>
      <c r="BG7451" s="40"/>
      <c r="BK7451" s="40"/>
      <c r="BL7451" s="79"/>
      <c r="BM7451" s="94"/>
      <c r="BO7451" s="97"/>
      <c r="BQ7451" s="40"/>
      <c r="BR7451" s="94"/>
      <c r="BS7451" s="94"/>
      <c r="BT7451" s="94"/>
      <c r="BU7451" s="40"/>
      <c r="BV7451" s="82"/>
      <c r="BW7451" s="94"/>
      <c r="BX7451" s="48"/>
      <c r="BY7451" s="97"/>
      <c r="BZ7451" s="48"/>
      <c r="CA7451" s="40"/>
      <c r="CB7451" s="94"/>
      <c r="CC7451" s="94"/>
      <c r="CD7451" s="94"/>
      <c r="CE7451" s="40"/>
      <c r="CF7451" s="73"/>
      <c r="CG7451" s="41"/>
      <c r="CH7451" s="41"/>
      <c r="CI7451" s="41"/>
      <c r="CJ7451" s="41"/>
      <c r="CK7451" s="41"/>
      <c r="CL7451" s="68"/>
      <c r="CM7451" s="41"/>
      <c r="CN7451" s="41"/>
      <c r="CO7451" s="39"/>
      <c r="CP7451" s="78"/>
    </row>
    <row r="7452" spans="1:94" s="38" customFormat="1" x14ac:dyDescent="0.25">
      <c r="A7452" s="38">
        <v>7449</v>
      </c>
      <c r="F7452" s="39"/>
      <c r="Q7452" s="39"/>
      <c r="R7452" s="40"/>
      <c r="S7452" s="40"/>
      <c r="T7452" s="39"/>
      <c r="AG7452" s="110"/>
      <c r="AH7452" s="94"/>
      <c r="AJ7452" s="97"/>
      <c r="AL7452" s="39"/>
      <c r="AP7452" s="39"/>
      <c r="AQ7452" s="77"/>
      <c r="AR7452" s="78"/>
      <c r="BB7452" s="79"/>
      <c r="BC7452" s="94"/>
      <c r="BE7452" s="97"/>
      <c r="BG7452" s="40"/>
      <c r="BK7452" s="40"/>
      <c r="BL7452" s="79"/>
      <c r="BM7452" s="94"/>
      <c r="BO7452" s="97"/>
      <c r="BQ7452" s="40"/>
      <c r="BR7452" s="94"/>
      <c r="BS7452" s="94"/>
      <c r="BT7452" s="94"/>
      <c r="BU7452" s="40"/>
      <c r="BV7452" s="82"/>
      <c r="BW7452" s="94"/>
      <c r="BX7452" s="48"/>
      <c r="BY7452" s="97"/>
      <c r="BZ7452" s="48"/>
      <c r="CA7452" s="40"/>
      <c r="CB7452" s="94"/>
      <c r="CC7452" s="94"/>
      <c r="CD7452" s="94"/>
      <c r="CE7452" s="40"/>
      <c r="CF7452" s="73"/>
      <c r="CG7452" s="41"/>
      <c r="CH7452" s="41"/>
      <c r="CI7452" s="41"/>
      <c r="CJ7452" s="41"/>
      <c r="CK7452" s="41"/>
      <c r="CL7452" s="68"/>
      <c r="CM7452" s="41"/>
      <c r="CN7452" s="41"/>
      <c r="CO7452" s="39"/>
      <c r="CP7452" s="78"/>
    </row>
    <row r="7453" spans="1:94" s="38" customFormat="1" x14ac:dyDescent="0.25">
      <c r="A7453" s="38">
        <v>7450</v>
      </c>
      <c r="F7453" s="39"/>
      <c r="Q7453" s="39"/>
      <c r="R7453" s="40"/>
      <c r="S7453" s="40"/>
      <c r="T7453" s="39"/>
      <c r="AG7453" s="110"/>
      <c r="AH7453" s="94"/>
      <c r="AJ7453" s="97"/>
      <c r="AL7453" s="39"/>
      <c r="AP7453" s="39"/>
      <c r="AQ7453" s="77"/>
      <c r="AR7453" s="78"/>
      <c r="BB7453" s="79"/>
      <c r="BC7453" s="94"/>
      <c r="BE7453" s="97"/>
      <c r="BG7453" s="40"/>
      <c r="BK7453" s="40"/>
      <c r="BL7453" s="79"/>
      <c r="BM7453" s="94"/>
      <c r="BO7453" s="97"/>
      <c r="BQ7453" s="40"/>
      <c r="BR7453" s="94"/>
      <c r="BS7453" s="94"/>
      <c r="BT7453" s="94"/>
      <c r="BU7453" s="40"/>
      <c r="BV7453" s="82"/>
      <c r="BW7453" s="94"/>
      <c r="BX7453" s="48"/>
      <c r="BY7453" s="97"/>
      <c r="BZ7453" s="48"/>
      <c r="CA7453" s="40"/>
      <c r="CB7453" s="94"/>
      <c r="CC7453" s="94"/>
      <c r="CD7453" s="94"/>
      <c r="CE7453" s="40"/>
      <c r="CF7453" s="73"/>
      <c r="CG7453" s="41"/>
      <c r="CH7453" s="41"/>
      <c r="CI7453" s="41"/>
      <c r="CJ7453" s="41"/>
      <c r="CK7453" s="41"/>
      <c r="CL7453" s="68"/>
      <c r="CM7453" s="41"/>
      <c r="CN7453" s="41"/>
      <c r="CO7453" s="39"/>
      <c r="CP7453" s="78"/>
    </row>
    <row r="7454" spans="1:94" s="38" customFormat="1" x14ac:dyDescent="0.25">
      <c r="A7454" s="38">
        <v>7451</v>
      </c>
      <c r="F7454" s="39"/>
      <c r="Q7454" s="39"/>
      <c r="R7454" s="40"/>
      <c r="S7454" s="40"/>
      <c r="T7454" s="39"/>
      <c r="AG7454" s="110"/>
      <c r="AH7454" s="94"/>
      <c r="AJ7454" s="97"/>
      <c r="AL7454" s="39"/>
      <c r="AP7454" s="39"/>
      <c r="AQ7454" s="77"/>
      <c r="AR7454" s="78"/>
      <c r="BB7454" s="79"/>
      <c r="BC7454" s="94"/>
      <c r="BE7454" s="97"/>
      <c r="BG7454" s="40"/>
      <c r="BK7454" s="40"/>
      <c r="BL7454" s="79"/>
      <c r="BM7454" s="94"/>
      <c r="BO7454" s="97"/>
      <c r="BQ7454" s="40"/>
      <c r="BR7454" s="94"/>
      <c r="BS7454" s="94"/>
      <c r="BT7454" s="94"/>
      <c r="BU7454" s="40"/>
      <c r="BV7454" s="82"/>
      <c r="BW7454" s="94"/>
      <c r="BX7454" s="48"/>
      <c r="BY7454" s="97"/>
      <c r="BZ7454" s="48"/>
      <c r="CA7454" s="40"/>
      <c r="CB7454" s="94"/>
      <c r="CC7454" s="94"/>
      <c r="CD7454" s="94"/>
      <c r="CE7454" s="40"/>
      <c r="CF7454" s="73"/>
      <c r="CG7454" s="41"/>
      <c r="CH7454" s="41"/>
      <c r="CI7454" s="41"/>
      <c r="CJ7454" s="41"/>
      <c r="CK7454" s="41"/>
      <c r="CL7454" s="68"/>
      <c r="CM7454" s="41"/>
      <c r="CN7454" s="41"/>
      <c r="CO7454" s="39"/>
      <c r="CP7454" s="78"/>
    </row>
    <row r="7455" spans="1:94" s="38" customFormat="1" x14ac:dyDescent="0.25">
      <c r="A7455" s="38">
        <v>7452</v>
      </c>
      <c r="F7455" s="39"/>
      <c r="Q7455" s="39"/>
      <c r="R7455" s="40"/>
      <c r="S7455" s="40"/>
      <c r="T7455" s="39"/>
      <c r="AG7455" s="110"/>
      <c r="AH7455" s="94"/>
      <c r="AJ7455" s="97"/>
      <c r="AL7455" s="39"/>
      <c r="AP7455" s="39"/>
      <c r="AQ7455" s="77"/>
      <c r="AR7455" s="78"/>
      <c r="BB7455" s="79"/>
      <c r="BC7455" s="94"/>
      <c r="BE7455" s="97"/>
      <c r="BG7455" s="40"/>
      <c r="BK7455" s="40"/>
      <c r="BL7455" s="79"/>
      <c r="BM7455" s="94"/>
      <c r="BO7455" s="97"/>
      <c r="BQ7455" s="40"/>
      <c r="BR7455" s="94"/>
      <c r="BS7455" s="94"/>
      <c r="BT7455" s="94"/>
      <c r="BU7455" s="40"/>
      <c r="BV7455" s="82"/>
      <c r="BW7455" s="94"/>
      <c r="BX7455" s="48"/>
      <c r="BY7455" s="97"/>
      <c r="BZ7455" s="48"/>
      <c r="CA7455" s="40"/>
      <c r="CB7455" s="94"/>
      <c r="CC7455" s="94"/>
      <c r="CD7455" s="94"/>
      <c r="CE7455" s="40"/>
      <c r="CF7455" s="73"/>
      <c r="CG7455" s="41"/>
      <c r="CH7455" s="41"/>
      <c r="CI7455" s="41"/>
      <c r="CJ7455" s="41"/>
      <c r="CK7455" s="41"/>
      <c r="CL7455" s="68"/>
      <c r="CM7455" s="41"/>
      <c r="CN7455" s="41"/>
      <c r="CO7455" s="39"/>
      <c r="CP7455" s="78"/>
    </row>
    <row r="7456" spans="1:94" s="38" customFormat="1" x14ac:dyDescent="0.25">
      <c r="A7456" s="38">
        <v>7453</v>
      </c>
      <c r="F7456" s="39"/>
      <c r="Q7456" s="39"/>
      <c r="R7456" s="40"/>
      <c r="S7456" s="40"/>
      <c r="T7456" s="39"/>
      <c r="AG7456" s="110"/>
      <c r="AH7456" s="94"/>
      <c r="AJ7456" s="97"/>
      <c r="AL7456" s="39"/>
      <c r="AP7456" s="39"/>
      <c r="AQ7456" s="77"/>
      <c r="AR7456" s="78"/>
      <c r="BB7456" s="79"/>
      <c r="BC7456" s="94"/>
      <c r="BE7456" s="97"/>
      <c r="BG7456" s="40"/>
      <c r="BK7456" s="40"/>
      <c r="BL7456" s="79"/>
      <c r="BM7456" s="94"/>
      <c r="BO7456" s="97"/>
      <c r="BQ7456" s="40"/>
      <c r="BR7456" s="94"/>
      <c r="BS7456" s="94"/>
      <c r="BT7456" s="94"/>
      <c r="BU7456" s="40"/>
      <c r="BV7456" s="82"/>
      <c r="BW7456" s="94"/>
      <c r="BX7456" s="48"/>
      <c r="BY7456" s="97"/>
      <c r="BZ7456" s="48"/>
      <c r="CA7456" s="40"/>
      <c r="CB7456" s="94"/>
      <c r="CC7456" s="94"/>
      <c r="CD7456" s="94"/>
      <c r="CE7456" s="40"/>
      <c r="CF7456" s="73"/>
      <c r="CG7456" s="41"/>
      <c r="CH7456" s="41"/>
      <c r="CI7456" s="41"/>
      <c r="CJ7456" s="41"/>
      <c r="CK7456" s="41"/>
      <c r="CL7456" s="68"/>
      <c r="CM7456" s="41"/>
      <c r="CN7456" s="41"/>
      <c r="CO7456" s="39"/>
      <c r="CP7456" s="78"/>
    </row>
    <row r="7457" spans="1:94" s="38" customFormat="1" x14ac:dyDescent="0.25">
      <c r="A7457" s="38">
        <v>7454</v>
      </c>
      <c r="F7457" s="39"/>
      <c r="Q7457" s="39"/>
      <c r="R7457" s="40"/>
      <c r="S7457" s="40"/>
      <c r="T7457" s="39"/>
      <c r="AG7457" s="110"/>
      <c r="AH7457" s="94"/>
      <c r="AJ7457" s="97"/>
      <c r="AL7457" s="39"/>
      <c r="AP7457" s="39"/>
      <c r="AQ7457" s="77"/>
      <c r="AR7457" s="78"/>
      <c r="BB7457" s="79"/>
      <c r="BC7457" s="94"/>
      <c r="BE7457" s="97"/>
      <c r="BG7457" s="40"/>
      <c r="BK7457" s="40"/>
      <c r="BL7457" s="79"/>
      <c r="BM7457" s="94"/>
      <c r="BO7457" s="97"/>
      <c r="BQ7457" s="40"/>
      <c r="BR7457" s="94"/>
      <c r="BS7457" s="94"/>
      <c r="BT7457" s="94"/>
      <c r="BU7457" s="40"/>
      <c r="BV7457" s="82"/>
      <c r="BW7457" s="94"/>
      <c r="BX7457" s="48"/>
      <c r="BY7457" s="97"/>
      <c r="BZ7457" s="48"/>
      <c r="CA7457" s="40"/>
      <c r="CB7457" s="94"/>
      <c r="CC7457" s="94"/>
      <c r="CD7457" s="94"/>
      <c r="CE7457" s="40"/>
      <c r="CF7457" s="73"/>
      <c r="CG7457" s="41"/>
      <c r="CH7457" s="41"/>
      <c r="CI7457" s="41"/>
      <c r="CJ7457" s="41"/>
      <c r="CK7457" s="41"/>
      <c r="CL7457" s="68"/>
      <c r="CM7457" s="41"/>
      <c r="CN7457" s="41"/>
      <c r="CO7457" s="39"/>
      <c r="CP7457" s="78"/>
    </row>
    <row r="7458" spans="1:94" s="38" customFormat="1" x14ac:dyDescent="0.25">
      <c r="A7458" s="38">
        <v>7455</v>
      </c>
      <c r="F7458" s="39"/>
      <c r="Q7458" s="39"/>
      <c r="R7458" s="40"/>
      <c r="S7458" s="40"/>
      <c r="T7458" s="39"/>
      <c r="AG7458" s="110"/>
      <c r="AH7458" s="94"/>
      <c r="AJ7458" s="97"/>
      <c r="AL7458" s="39"/>
      <c r="AP7458" s="39"/>
      <c r="AQ7458" s="77"/>
      <c r="AR7458" s="78"/>
      <c r="BB7458" s="79"/>
      <c r="BC7458" s="94"/>
      <c r="BE7458" s="97"/>
      <c r="BG7458" s="40"/>
      <c r="BK7458" s="40"/>
      <c r="BL7458" s="79"/>
      <c r="BM7458" s="94"/>
      <c r="BO7458" s="97"/>
      <c r="BQ7458" s="40"/>
      <c r="BR7458" s="94"/>
      <c r="BS7458" s="94"/>
      <c r="BT7458" s="94"/>
      <c r="BU7458" s="40"/>
      <c r="BV7458" s="82"/>
      <c r="BW7458" s="94"/>
      <c r="BX7458" s="48"/>
      <c r="BY7458" s="97"/>
      <c r="BZ7458" s="48"/>
      <c r="CA7458" s="40"/>
      <c r="CB7458" s="94"/>
      <c r="CC7458" s="94"/>
      <c r="CD7458" s="94"/>
      <c r="CE7458" s="40"/>
      <c r="CF7458" s="73"/>
      <c r="CG7458" s="41"/>
      <c r="CH7458" s="41"/>
      <c r="CI7458" s="41"/>
      <c r="CJ7458" s="41"/>
      <c r="CK7458" s="41"/>
      <c r="CL7458" s="68"/>
      <c r="CM7458" s="41"/>
      <c r="CN7458" s="41"/>
      <c r="CO7458" s="39"/>
      <c r="CP7458" s="78"/>
    </row>
    <row r="7459" spans="1:94" s="38" customFormat="1" x14ac:dyDescent="0.25">
      <c r="A7459" s="38">
        <v>7456</v>
      </c>
      <c r="F7459" s="39"/>
      <c r="Q7459" s="39"/>
      <c r="R7459" s="40"/>
      <c r="S7459" s="40"/>
      <c r="T7459" s="39"/>
      <c r="AG7459" s="110"/>
      <c r="AH7459" s="94"/>
      <c r="AJ7459" s="97"/>
      <c r="AL7459" s="39"/>
      <c r="AP7459" s="39"/>
      <c r="AQ7459" s="77"/>
      <c r="AR7459" s="78"/>
      <c r="BB7459" s="79"/>
      <c r="BC7459" s="94"/>
      <c r="BE7459" s="97"/>
      <c r="BG7459" s="40"/>
      <c r="BK7459" s="40"/>
      <c r="BL7459" s="79"/>
      <c r="BM7459" s="94"/>
      <c r="BO7459" s="97"/>
      <c r="BQ7459" s="40"/>
      <c r="BR7459" s="94"/>
      <c r="BS7459" s="94"/>
      <c r="BT7459" s="94"/>
      <c r="BU7459" s="40"/>
      <c r="BV7459" s="82"/>
      <c r="BW7459" s="94"/>
      <c r="BX7459" s="48"/>
      <c r="BY7459" s="97"/>
      <c r="BZ7459" s="48"/>
      <c r="CA7459" s="40"/>
      <c r="CB7459" s="94"/>
      <c r="CC7459" s="94"/>
      <c r="CD7459" s="94"/>
      <c r="CE7459" s="40"/>
      <c r="CF7459" s="73"/>
      <c r="CG7459" s="41"/>
      <c r="CH7459" s="41"/>
      <c r="CI7459" s="41"/>
      <c r="CJ7459" s="41"/>
      <c r="CK7459" s="41"/>
      <c r="CL7459" s="68"/>
      <c r="CM7459" s="41"/>
      <c r="CN7459" s="41"/>
      <c r="CO7459" s="39"/>
      <c r="CP7459" s="78"/>
    </row>
    <row r="7460" spans="1:94" s="38" customFormat="1" x14ac:dyDescent="0.25">
      <c r="A7460" s="38">
        <v>7457</v>
      </c>
      <c r="F7460" s="39"/>
      <c r="Q7460" s="39"/>
      <c r="R7460" s="40"/>
      <c r="S7460" s="40"/>
      <c r="T7460" s="39"/>
      <c r="AG7460" s="110"/>
      <c r="AH7460" s="94"/>
      <c r="AJ7460" s="97"/>
      <c r="AL7460" s="39"/>
      <c r="AP7460" s="39"/>
      <c r="AQ7460" s="77"/>
      <c r="AR7460" s="78"/>
      <c r="BB7460" s="79"/>
      <c r="BC7460" s="94"/>
      <c r="BE7460" s="97"/>
      <c r="BG7460" s="40"/>
      <c r="BK7460" s="40"/>
      <c r="BL7460" s="79"/>
      <c r="BM7460" s="94"/>
      <c r="BO7460" s="97"/>
      <c r="BQ7460" s="40"/>
      <c r="BR7460" s="94"/>
      <c r="BS7460" s="94"/>
      <c r="BT7460" s="94"/>
      <c r="BU7460" s="40"/>
      <c r="BV7460" s="82"/>
      <c r="BW7460" s="94"/>
      <c r="BX7460" s="48"/>
      <c r="BY7460" s="97"/>
      <c r="BZ7460" s="48"/>
      <c r="CA7460" s="40"/>
      <c r="CB7460" s="94"/>
      <c r="CC7460" s="94"/>
      <c r="CD7460" s="94"/>
      <c r="CE7460" s="40"/>
      <c r="CF7460" s="73"/>
      <c r="CG7460" s="41"/>
      <c r="CH7460" s="41"/>
      <c r="CI7460" s="41"/>
      <c r="CJ7460" s="41"/>
      <c r="CK7460" s="41"/>
      <c r="CL7460" s="68"/>
      <c r="CM7460" s="41"/>
      <c r="CN7460" s="41"/>
      <c r="CO7460" s="39"/>
      <c r="CP7460" s="78"/>
    </row>
    <row r="7461" spans="1:94" s="38" customFormat="1" x14ac:dyDescent="0.25">
      <c r="A7461" s="38">
        <v>7458</v>
      </c>
      <c r="F7461" s="39"/>
      <c r="Q7461" s="39"/>
      <c r="R7461" s="40"/>
      <c r="S7461" s="40"/>
      <c r="T7461" s="39"/>
      <c r="AG7461" s="110"/>
      <c r="AH7461" s="94"/>
      <c r="AJ7461" s="97"/>
      <c r="AL7461" s="39"/>
      <c r="AP7461" s="39"/>
      <c r="AQ7461" s="77"/>
      <c r="AR7461" s="78"/>
      <c r="BB7461" s="79"/>
      <c r="BC7461" s="94"/>
      <c r="BE7461" s="97"/>
      <c r="BG7461" s="40"/>
      <c r="BK7461" s="40"/>
      <c r="BL7461" s="79"/>
      <c r="BM7461" s="94"/>
      <c r="BO7461" s="97"/>
      <c r="BQ7461" s="40"/>
      <c r="BR7461" s="94"/>
      <c r="BS7461" s="94"/>
      <c r="BT7461" s="94"/>
      <c r="BU7461" s="40"/>
      <c r="BV7461" s="82"/>
      <c r="BW7461" s="94"/>
      <c r="BX7461" s="48"/>
      <c r="BY7461" s="97"/>
      <c r="BZ7461" s="48"/>
      <c r="CA7461" s="40"/>
      <c r="CB7461" s="94"/>
      <c r="CC7461" s="94"/>
      <c r="CD7461" s="94"/>
      <c r="CE7461" s="40"/>
      <c r="CF7461" s="73"/>
      <c r="CG7461" s="41"/>
      <c r="CH7461" s="41"/>
      <c r="CI7461" s="41"/>
      <c r="CJ7461" s="41"/>
      <c r="CK7461" s="41"/>
      <c r="CL7461" s="68"/>
      <c r="CM7461" s="41"/>
      <c r="CN7461" s="41"/>
      <c r="CO7461" s="39"/>
      <c r="CP7461" s="78"/>
    </row>
    <row r="7462" spans="1:94" s="38" customFormat="1" x14ac:dyDescent="0.25">
      <c r="A7462" s="38">
        <v>7459</v>
      </c>
      <c r="F7462" s="39"/>
      <c r="Q7462" s="39"/>
      <c r="R7462" s="40"/>
      <c r="S7462" s="40"/>
      <c r="T7462" s="39"/>
      <c r="AG7462" s="110"/>
      <c r="AH7462" s="94"/>
      <c r="AJ7462" s="97"/>
      <c r="AL7462" s="39"/>
      <c r="AP7462" s="39"/>
      <c r="AQ7462" s="77"/>
      <c r="AR7462" s="78"/>
      <c r="BB7462" s="79"/>
      <c r="BC7462" s="94"/>
      <c r="BE7462" s="97"/>
      <c r="BG7462" s="40"/>
      <c r="BK7462" s="40"/>
      <c r="BL7462" s="79"/>
      <c r="BM7462" s="94"/>
      <c r="BO7462" s="97"/>
      <c r="BQ7462" s="40"/>
      <c r="BR7462" s="94"/>
      <c r="BS7462" s="94"/>
      <c r="BT7462" s="94"/>
      <c r="BU7462" s="40"/>
      <c r="BV7462" s="82"/>
      <c r="BW7462" s="94"/>
      <c r="BX7462" s="48"/>
      <c r="BY7462" s="97"/>
      <c r="BZ7462" s="48"/>
      <c r="CA7462" s="40"/>
      <c r="CB7462" s="94"/>
      <c r="CC7462" s="94"/>
      <c r="CD7462" s="94"/>
      <c r="CE7462" s="40"/>
      <c r="CF7462" s="73"/>
      <c r="CG7462" s="41"/>
      <c r="CH7462" s="41"/>
      <c r="CI7462" s="41"/>
      <c r="CJ7462" s="41"/>
      <c r="CK7462" s="41"/>
      <c r="CL7462" s="68"/>
      <c r="CM7462" s="41"/>
      <c r="CN7462" s="41"/>
      <c r="CO7462" s="39"/>
      <c r="CP7462" s="78"/>
    </row>
    <row r="7463" spans="1:94" s="38" customFormat="1" x14ac:dyDescent="0.25">
      <c r="A7463" s="38">
        <v>7460</v>
      </c>
      <c r="F7463" s="39"/>
      <c r="Q7463" s="39"/>
      <c r="R7463" s="40"/>
      <c r="S7463" s="40"/>
      <c r="T7463" s="39"/>
      <c r="AG7463" s="110"/>
      <c r="AH7463" s="94"/>
      <c r="AJ7463" s="97"/>
      <c r="AL7463" s="39"/>
      <c r="AP7463" s="39"/>
      <c r="AQ7463" s="77"/>
      <c r="AR7463" s="78"/>
      <c r="BB7463" s="79"/>
      <c r="BC7463" s="94"/>
      <c r="BE7463" s="97"/>
      <c r="BG7463" s="40"/>
      <c r="BK7463" s="40"/>
      <c r="BL7463" s="79"/>
      <c r="BM7463" s="94"/>
      <c r="BO7463" s="97"/>
      <c r="BQ7463" s="40"/>
      <c r="BR7463" s="94"/>
      <c r="BS7463" s="94"/>
      <c r="BT7463" s="94"/>
      <c r="BU7463" s="40"/>
      <c r="BV7463" s="82"/>
      <c r="BW7463" s="94"/>
      <c r="BX7463" s="48"/>
      <c r="BY7463" s="97"/>
      <c r="BZ7463" s="48"/>
      <c r="CA7463" s="40"/>
      <c r="CB7463" s="94"/>
      <c r="CC7463" s="94"/>
      <c r="CD7463" s="94"/>
      <c r="CE7463" s="40"/>
      <c r="CF7463" s="73"/>
      <c r="CG7463" s="41"/>
      <c r="CH7463" s="41"/>
      <c r="CI7463" s="41"/>
      <c r="CJ7463" s="41"/>
      <c r="CK7463" s="41"/>
      <c r="CL7463" s="68"/>
      <c r="CM7463" s="41"/>
      <c r="CN7463" s="41"/>
      <c r="CO7463" s="39"/>
      <c r="CP7463" s="78"/>
    </row>
    <row r="7464" spans="1:94" s="38" customFormat="1" x14ac:dyDescent="0.25">
      <c r="A7464" s="38">
        <v>7461</v>
      </c>
      <c r="F7464" s="39"/>
      <c r="Q7464" s="39"/>
      <c r="R7464" s="40"/>
      <c r="S7464" s="40"/>
      <c r="T7464" s="39"/>
      <c r="AG7464" s="110"/>
      <c r="AH7464" s="94"/>
      <c r="AJ7464" s="97"/>
      <c r="AL7464" s="39"/>
      <c r="AP7464" s="39"/>
      <c r="AQ7464" s="77"/>
      <c r="AR7464" s="78"/>
      <c r="BB7464" s="79"/>
      <c r="BC7464" s="94"/>
      <c r="BE7464" s="97"/>
      <c r="BG7464" s="40"/>
      <c r="BK7464" s="40"/>
      <c r="BL7464" s="79"/>
      <c r="BM7464" s="94"/>
      <c r="BO7464" s="97"/>
      <c r="BQ7464" s="40"/>
      <c r="BR7464" s="94"/>
      <c r="BS7464" s="94"/>
      <c r="BT7464" s="94"/>
      <c r="BU7464" s="40"/>
      <c r="BV7464" s="82"/>
      <c r="BW7464" s="94"/>
      <c r="BX7464" s="48"/>
      <c r="BY7464" s="97"/>
      <c r="BZ7464" s="48"/>
      <c r="CA7464" s="40"/>
      <c r="CB7464" s="94"/>
      <c r="CC7464" s="94"/>
      <c r="CD7464" s="94"/>
      <c r="CE7464" s="40"/>
      <c r="CF7464" s="73"/>
      <c r="CG7464" s="41"/>
      <c r="CH7464" s="41"/>
      <c r="CI7464" s="41"/>
      <c r="CJ7464" s="41"/>
      <c r="CK7464" s="41"/>
      <c r="CL7464" s="68"/>
      <c r="CM7464" s="41"/>
      <c r="CN7464" s="41"/>
      <c r="CO7464" s="39"/>
      <c r="CP7464" s="78"/>
    </row>
    <row r="7465" spans="1:94" s="38" customFormat="1" x14ac:dyDescent="0.25">
      <c r="A7465" s="38">
        <v>7462</v>
      </c>
      <c r="F7465" s="39"/>
      <c r="Q7465" s="39"/>
      <c r="R7465" s="40"/>
      <c r="S7465" s="40"/>
      <c r="T7465" s="39"/>
      <c r="AG7465" s="110"/>
      <c r="AH7465" s="94"/>
      <c r="AJ7465" s="97"/>
      <c r="AL7465" s="39"/>
      <c r="AP7465" s="39"/>
      <c r="AQ7465" s="77"/>
      <c r="AR7465" s="78"/>
      <c r="BB7465" s="79"/>
      <c r="BC7465" s="94"/>
      <c r="BE7465" s="97"/>
      <c r="BG7465" s="40"/>
      <c r="BK7465" s="40"/>
      <c r="BL7465" s="79"/>
      <c r="BM7465" s="94"/>
      <c r="BO7465" s="97"/>
      <c r="BQ7465" s="40"/>
      <c r="BR7465" s="94"/>
      <c r="BS7465" s="94"/>
      <c r="BT7465" s="94"/>
      <c r="BU7465" s="40"/>
      <c r="BV7465" s="82"/>
      <c r="BW7465" s="94"/>
      <c r="BX7465" s="48"/>
      <c r="BY7465" s="97"/>
      <c r="BZ7465" s="48"/>
      <c r="CA7465" s="40"/>
      <c r="CB7465" s="94"/>
      <c r="CC7465" s="94"/>
      <c r="CD7465" s="94"/>
      <c r="CE7465" s="40"/>
      <c r="CF7465" s="73"/>
      <c r="CG7465" s="41"/>
      <c r="CH7465" s="41"/>
      <c r="CI7465" s="41"/>
      <c r="CJ7465" s="41"/>
      <c r="CK7465" s="41"/>
      <c r="CL7465" s="68"/>
      <c r="CM7465" s="41"/>
      <c r="CN7465" s="41"/>
      <c r="CO7465" s="39"/>
      <c r="CP7465" s="78"/>
    </row>
    <row r="7466" spans="1:94" s="38" customFormat="1" x14ac:dyDescent="0.25">
      <c r="A7466" s="38">
        <v>7463</v>
      </c>
      <c r="F7466" s="39"/>
      <c r="Q7466" s="39"/>
      <c r="R7466" s="40"/>
      <c r="S7466" s="40"/>
      <c r="T7466" s="39"/>
      <c r="AG7466" s="110"/>
      <c r="AH7466" s="94"/>
      <c r="AJ7466" s="97"/>
      <c r="AL7466" s="39"/>
      <c r="AP7466" s="39"/>
      <c r="AQ7466" s="77"/>
      <c r="AR7466" s="78"/>
      <c r="BB7466" s="79"/>
      <c r="BC7466" s="94"/>
      <c r="BE7466" s="97"/>
      <c r="BG7466" s="40"/>
      <c r="BK7466" s="40"/>
      <c r="BL7466" s="79"/>
      <c r="BM7466" s="94"/>
      <c r="BO7466" s="97"/>
      <c r="BQ7466" s="40"/>
      <c r="BR7466" s="94"/>
      <c r="BS7466" s="94"/>
      <c r="BT7466" s="94"/>
      <c r="BU7466" s="40"/>
      <c r="BV7466" s="82"/>
      <c r="BW7466" s="94"/>
      <c r="BX7466" s="48"/>
      <c r="BY7466" s="97"/>
      <c r="BZ7466" s="48"/>
      <c r="CA7466" s="40"/>
      <c r="CB7466" s="94"/>
      <c r="CC7466" s="94"/>
      <c r="CD7466" s="94"/>
      <c r="CE7466" s="40"/>
      <c r="CF7466" s="73"/>
      <c r="CG7466" s="41"/>
      <c r="CH7466" s="41"/>
      <c r="CI7466" s="41"/>
      <c r="CJ7466" s="41"/>
      <c r="CK7466" s="41"/>
      <c r="CL7466" s="68"/>
      <c r="CM7466" s="41"/>
      <c r="CN7466" s="41"/>
      <c r="CO7466" s="39"/>
      <c r="CP7466" s="78"/>
    </row>
    <row r="7467" spans="1:94" s="38" customFormat="1" x14ac:dyDescent="0.25">
      <c r="A7467" s="38">
        <v>7464</v>
      </c>
      <c r="F7467" s="39"/>
      <c r="Q7467" s="39"/>
      <c r="R7467" s="40"/>
      <c r="S7467" s="40"/>
      <c r="T7467" s="39"/>
      <c r="AG7467" s="110"/>
      <c r="AH7467" s="94"/>
      <c r="AJ7467" s="97"/>
      <c r="AL7467" s="39"/>
      <c r="AP7467" s="39"/>
      <c r="AQ7467" s="77"/>
      <c r="AR7467" s="78"/>
      <c r="BB7467" s="79"/>
      <c r="BC7467" s="94"/>
      <c r="BE7467" s="97"/>
      <c r="BG7467" s="40"/>
      <c r="BK7467" s="40"/>
      <c r="BL7467" s="79"/>
      <c r="BM7467" s="94"/>
      <c r="BO7467" s="97"/>
      <c r="BQ7467" s="40"/>
      <c r="BR7467" s="94"/>
      <c r="BS7467" s="94"/>
      <c r="BT7467" s="94"/>
      <c r="BU7467" s="40"/>
      <c r="BV7467" s="82"/>
      <c r="BW7467" s="94"/>
      <c r="BX7467" s="48"/>
      <c r="BY7467" s="97"/>
      <c r="BZ7467" s="48"/>
      <c r="CA7467" s="40"/>
      <c r="CB7467" s="94"/>
      <c r="CC7467" s="94"/>
      <c r="CD7467" s="94"/>
      <c r="CE7467" s="40"/>
      <c r="CF7467" s="73"/>
      <c r="CG7467" s="41"/>
      <c r="CH7467" s="41"/>
      <c r="CI7467" s="41"/>
      <c r="CJ7467" s="41"/>
      <c r="CK7467" s="41"/>
      <c r="CL7467" s="68"/>
      <c r="CM7467" s="41"/>
      <c r="CN7467" s="41"/>
      <c r="CO7467" s="39"/>
      <c r="CP7467" s="78"/>
    </row>
    <row r="7468" spans="1:94" s="38" customFormat="1" x14ac:dyDescent="0.25">
      <c r="A7468" s="38">
        <v>7465</v>
      </c>
      <c r="F7468" s="39"/>
      <c r="Q7468" s="39"/>
      <c r="R7468" s="40"/>
      <c r="S7468" s="40"/>
      <c r="T7468" s="39"/>
      <c r="AG7468" s="110"/>
      <c r="AH7468" s="94"/>
      <c r="AJ7468" s="97"/>
      <c r="AL7468" s="39"/>
      <c r="AP7468" s="39"/>
      <c r="AQ7468" s="77"/>
      <c r="AR7468" s="78"/>
      <c r="BB7468" s="79"/>
      <c r="BC7468" s="94"/>
      <c r="BE7468" s="97"/>
      <c r="BG7468" s="40"/>
      <c r="BK7468" s="40"/>
      <c r="BL7468" s="79"/>
      <c r="BM7468" s="94"/>
      <c r="BO7468" s="97"/>
      <c r="BQ7468" s="40"/>
      <c r="BR7468" s="94"/>
      <c r="BS7468" s="94"/>
      <c r="BT7468" s="94"/>
      <c r="BU7468" s="40"/>
      <c r="BV7468" s="82"/>
      <c r="BW7468" s="94"/>
      <c r="BX7468" s="48"/>
      <c r="BY7468" s="97"/>
      <c r="BZ7468" s="48"/>
      <c r="CA7468" s="40"/>
      <c r="CB7468" s="94"/>
      <c r="CC7468" s="94"/>
      <c r="CD7468" s="94"/>
      <c r="CE7468" s="40"/>
      <c r="CF7468" s="73"/>
      <c r="CG7468" s="41"/>
      <c r="CH7468" s="41"/>
      <c r="CI7468" s="41"/>
      <c r="CJ7468" s="41"/>
      <c r="CK7468" s="41"/>
      <c r="CL7468" s="68"/>
      <c r="CM7468" s="41"/>
      <c r="CN7468" s="41"/>
      <c r="CO7468" s="39"/>
      <c r="CP7468" s="78"/>
    </row>
    <row r="7469" spans="1:94" s="38" customFormat="1" x14ac:dyDescent="0.25">
      <c r="A7469" s="38">
        <v>7466</v>
      </c>
      <c r="F7469" s="39"/>
      <c r="Q7469" s="39"/>
      <c r="R7469" s="40"/>
      <c r="S7469" s="40"/>
      <c r="T7469" s="39"/>
      <c r="AG7469" s="110"/>
      <c r="AH7469" s="94"/>
      <c r="AJ7469" s="97"/>
      <c r="AL7469" s="39"/>
      <c r="AP7469" s="39"/>
      <c r="AQ7469" s="77"/>
      <c r="AR7469" s="78"/>
      <c r="BB7469" s="79"/>
      <c r="BC7469" s="94"/>
      <c r="BE7469" s="97"/>
      <c r="BG7469" s="40"/>
      <c r="BK7469" s="40"/>
      <c r="BL7469" s="79"/>
      <c r="BM7469" s="94"/>
      <c r="BO7469" s="97"/>
      <c r="BQ7469" s="40"/>
      <c r="BR7469" s="94"/>
      <c r="BS7469" s="94"/>
      <c r="BT7469" s="94"/>
      <c r="BU7469" s="40"/>
      <c r="BV7469" s="82"/>
      <c r="BW7469" s="94"/>
      <c r="BX7469" s="48"/>
      <c r="BY7469" s="97"/>
      <c r="BZ7469" s="48"/>
      <c r="CA7469" s="40"/>
      <c r="CB7469" s="94"/>
      <c r="CC7469" s="94"/>
      <c r="CD7469" s="94"/>
      <c r="CE7469" s="40"/>
      <c r="CF7469" s="73"/>
      <c r="CG7469" s="41"/>
      <c r="CH7469" s="41"/>
      <c r="CI7469" s="41"/>
      <c r="CJ7469" s="41"/>
      <c r="CK7469" s="41"/>
      <c r="CL7469" s="68"/>
      <c r="CM7469" s="41"/>
      <c r="CN7469" s="41"/>
      <c r="CO7469" s="39"/>
      <c r="CP7469" s="78"/>
    </row>
    <row r="7470" spans="1:94" s="38" customFormat="1" x14ac:dyDescent="0.25">
      <c r="A7470" s="38">
        <v>7467</v>
      </c>
      <c r="F7470" s="39"/>
      <c r="Q7470" s="39"/>
      <c r="R7470" s="40"/>
      <c r="S7470" s="40"/>
      <c r="T7470" s="39"/>
      <c r="AG7470" s="110"/>
      <c r="AH7470" s="94"/>
      <c r="AJ7470" s="97"/>
      <c r="AL7470" s="39"/>
      <c r="AP7470" s="39"/>
      <c r="AQ7470" s="77"/>
      <c r="AR7470" s="78"/>
      <c r="BB7470" s="79"/>
      <c r="BC7470" s="94"/>
      <c r="BE7470" s="97"/>
      <c r="BG7470" s="40"/>
      <c r="BK7470" s="40"/>
      <c r="BL7470" s="79"/>
      <c r="BM7470" s="94"/>
      <c r="BO7470" s="97"/>
      <c r="BQ7470" s="40"/>
      <c r="BR7470" s="94"/>
      <c r="BS7470" s="94"/>
      <c r="BT7470" s="94"/>
      <c r="BU7470" s="40"/>
      <c r="BV7470" s="82"/>
      <c r="BW7470" s="94"/>
      <c r="BX7470" s="48"/>
      <c r="BY7470" s="97"/>
      <c r="BZ7470" s="48"/>
      <c r="CA7470" s="40"/>
      <c r="CB7470" s="94"/>
      <c r="CC7470" s="94"/>
      <c r="CD7470" s="94"/>
      <c r="CE7470" s="40"/>
      <c r="CF7470" s="73"/>
      <c r="CG7470" s="41"/>
      <c r="CH7470" s="41"/>
      <c r="CI7470" s="41"/>
      <c r="CJ7470" s="41"/>
      <c r="CK7470" s="41"/>
      <c r="CL7470" s="68"/>
      <c r="CM7470" s="41"/>
      <c r="CN7470" s="41"/>
      <c r="CO7470" s="39"/>
      <c r="CP7470" s="78"/>
    </row>
    <row r="7471" spans="1:94" s="38" customFormat="1" x14ac:dyDescent="0.25">
      <c r="A7471" s="38">
        <v>7468</v>
      </c>
      <c r="F7471" s="39"/>
      <c r="Q7471" s="39"/>
      <c r="R7471" s="40"/>
      <c r="S7471" s="40"/>
      <c r="T7471" s="39"/>
      <c r="AG7471" s="110"/>
      <c r="AH7471" s="94"/>
      <c r="AJ7471" s="97"/>
      <c r="AL7471" s="39"/>
      <c r="AP7471" s="39"/>
      <c r="AQ7471" s="77"/>
      <c r="AR7471" s="78"/>
      <c r="BB7471" s="79"/>
      <c r="BC7471" s="94"/>
      <c r="BE7471" s="97"/>
      <c r="BG7471" s="40"/>
      <c r="BK7471" s="40"/>
      <c r="BL7471" s="79"/>
      <c r="BM7471" s="94"/>
      <c r="BO7471" s="97"/>
      <c r="BQ7471" s="40"/>
      <c r="BR7471" s="94"/>
      <c r="BS7471" s="94"/>
      <c r="BT7471" s="94"/>
      <c r="BU7471" s="40"/>
      <c r="BV7471" s="82"/>
      <c r="BW7471" s="94"/>
      <c r="BX7471" s="48"/>
      <c r="BY7471" s="97"/>
      <c r="BZ7471" s="48"/>
      <c r="CA7471" s="40"/>
      <c r="CB7471" s="94"/>
      <c r="CC7471" s="94"/>
      <c r="CD7471" s="94"/>
      <c r="CE7471" s="40"/>
      <c r="CF7471" s="73"/>
      <c r="CG7471" s="41"/>
      <c r="CH7471" s="41"/>
      <c r="CI7471" s="41"/>
      <c r="CJ7471" s="41"/>
      <c r="CK7471" s="41"/>
      <c r="CL7471" s="68"/>
      <c r="CM7471" s="41"/>
      <c r="CN7471" s="41"/>
      <c r="CO7471" s="39"/>
      <c r="CP7471" s="78"/>
    </row>
    <row r="7472" spans="1:94" s="38" customFormat="1" x14ac:dyDescent="0.25">
      <c r="A7472" s="38">
        <v>7469</v>
      </c>
      <c r="F7472" s="39"/>
      <c r="Q7472" s="39"/>
      <c r="R7472" s="40"/>
      <c r="S7472" s="40"/>
      <c r="T7472" s="39"/>
      <c r="AG7472" s="110"/>
      <c r="AH7472" s="94"/>
      <c r="AJ7472" s="97"/>
      <c r="AL7472" s="39"/>
      <c r="AP7472" s="39"/>
      <c r="AQ7472" s="77"/>
      <c r="AR7472" s="78"/>
      <c r="BB7472" s="79"/>
      <c r="BC7472" s="94"/>
      <c r="BE7472" s="97"/>
      <c r="BG7472" s="40"/>
      <c r="BK7472" s="40"/>
      <c r="BL7472" s="79"/>
      <c r="BM7472" s="94"/>
      <c r="BO7472" s="97"/>
      <c r="BQ7472" s="40"/>
      <c r="BR7472" s="94"/>
      <c r="BS7472" s="94"/>
      <c r="BT7472" s="94"/>
      <c r="BU7472" s="40"/>
      <c r="BV7472" s="82"/>
      <c r="BW7472" s="94"/>
      <c r="BX7472" s="48"/>
      <c r="BY7472" s="97"/>
      <c r="BZ7472" s="48"/>
      <c r="CA7472" s="40"/>
      <c r="CB7472" s="94"/>
      <c r="CC7472" s="94"/>
      <c r="CD7472" s="94"/>
      <c r="CE7472" s="40"/>
      <c r="CF7472" s="73"/>
      <c r="CG7472" s="41"/>
      <c r="CH7472" s="41"/>
      <c r="CI7472" s="41"/>
      <c r="CJ7472" s="41"/>
      <c r="CK7472" s="41"/>
      <c r="CL7472" s="68"/>
      <c r="CM7472" s="41"/>
      <c r="CN7472" s="41"/>
      <c r="CO7472" s="39"/>
      <c r="CP7472" s="78"/>
    </row>
    <row r="7473" spans="1:94" s="38" customFormat="1" x14ac:dyDescent="0.25">
      <c r="A7473" s="38">
        <v>7470</v>
      </c>
      <c r="F7473" s="39"/>
      <c r="Q7473" s="39"/>
      <c r="R7473" s="40"/>
      <c r="S7473" s="40"/>
      <c r="T7473" s="39"/>
      <c r="AG7473" s="110"/>
      <c r="AH7473" s="94"/>
      <c r="AJ7473" s="97"/>
      <c r="AL7473" s="39"/>
      <c r="AP7473" s="39"/>
      <c r="AQ7473" s="77"/>
      <c r="AR7473" s="78"/>
      <c r="BB7473" s="79"/>
      <c r="BC7473" s="94"/>
      <c r="BE7473" s="97"/>
      <c r="BG7473" s="40"/>
      <c r="BK7473" s="40"/>
      <c r="BL7473" s="79"/>
      <c r="BM7473" s="94"/>
      <c r="BO7473" s="97"/>
      <c r="BQ7473" s="40"/>
      <c r="BR7473" s="94"/>
      <c r="BS7473" s="94"/>
      <c r="BT7473" s="94"/>
      <c r="BU7473" s="40"/>
      <c r="BV7473" s="82"/>
      <c r="BW7473" s="94"/>
      <c r="BX7473" s="48"/>
      <c r="BY7473" s="97"/>
      <c r="BZ7473" s="48"/>
      <c r="CA7473" s="40"/>
      <c r="CB7473" s="94"/>
      <c r="CC7473" s="94"/>
      <c r="CD7473" s="94"/>
      <c r="CE7473" s="40"/>
      <c r="CF7473" s="73"/>
      <c r="CG7473" s="41"/>
      <c r="CH7473" s="41"/>
      <c r="CI7473" s="41"/>
      <c r="CJ7473" s="41"/>
      <c r="CK7473" s="41"/>
      <c r="CL7473" s="68"/>
      <c r="CM7473" s="41"/>
      <c r="CN7473" s="41"/>
      <c r="CO7473" s="39"/>
      <c r="CP7473" s="78"/>
    </row>
    <row r="7474" spans="1:94" s="38" customFormat="1" x14ac:dyDescent="0.25">
      <c r="A7474" s="38">
        <v>7471</v>
      </c>
      <c r="F7474" s="39"/>
      <c r="Q7474" s="39"/>
      <c r="R7474" s="40"/>
      <c r="S7474" s="40"/>
      <c r="T7474" s="39"/>
      <c r="AG7474" s="110"/>
      <c r="AH7474" s="94"/>
      <c r="AJ7474" s="97"/>
      <c r="AL7474" s="39"/>
      <c r="AP7474" s="39"/>
      <c r="AQ7474" s="77"/>
      <c r="AR7474" s="78"/>
      <c r="BB7474" s="79"/>
      <c r="BC7474" s="94"/>
      <c r="BE7474" s="97"/>
      <c r="BG7474" s="40"/>
      <c r="BK7474" s="40"/>
      <c r="BL7474" s="79"/>
      <c r="BM7474" s="94"/>
      <c r="BO7474" s="97"/>
      <c r="BQ7474" s="40"/>
      <c r="BR7474" s="94"/>
      <c r="BS7474" s="94"/>
      <c r="BT7474" s="94"/>
      <c r="BU7474" s="40"/>
      <c r="BV7474" s="82"/>
      <c r="BW7474" s="94"/>
      <c r="BX7474" s="48"/>
      <c r="BY7474" s="97"/>
      <c r="BZ7474" s="48"/>
      <c r="CA7474" s="40"/>
      <c r="CB7474" s="94"/>
      <c r="CC7474" s="94"/>
      <c r="CD7474" s="94"/>
      <c r="CE7474" s="40"/>
      <c r="CF7474" s="73"/>
      <c r="CG7474" s="41"/>
      <c r="CH7474" s="41"/>
      <c r="CI7474" s="41"/>
      <c r="CJ7474" s="41"/>
      <c r="CK7474" s="41"/>
      <c r="CL7474" s="68"/>
      <c r="CM7474" s="41"/>
      <c r="CN7474" s="41"/>
      <c r="CO7474" s="39"/>
      <c r="CP7474" s="78"/>
    </row>
    <row r="7475" spans="1:94" s="38" customFormat="1" x14ac:dyDescent="0.25">
      <c r="A7475" s="38">
        <v>7472</v>
      </c>
      <c r="F7475" s="39"/>
      <c r="Q7475" s="39"/>
      <c r="R7475" s="40"/>
      <c r="S7475" s="40"/>
      <c r="T7475" s="39"/>
      <c r="AG7475" s="110"/>
      <c r="AH7475" s="94"/>
      <c r="AJ7475" s="97"/>
      <c r="AL7475" s="39"/>
      <c r="AP7475" s="39"/>
      <c r="AQ7475" s="77"/>
      <c r="AR7475" s="78"/>
      <c r="BB7475" s="79"/>
      <c r="BC7475" s="94"/>
      <c r="BE7475" s="97"/>
      <c r="BG7475" s="40"/>
      <c r="BK7475" s="40"/>
      <c r="BL7475" s="79"/>
      <c r="BM7475" s="94"/>
      <c r="BO7475" s="97"/>
      <c r="BQ7475" s="40"/>
      <c r="BR7475" s="94"/>
      <c r="BS7475" s="94"/>
      <c r="BT7475" s="94"/>
      <c r="BU7475" s="40"/>
      <c r="BV7475" s="82"/>
      <c r="BW7475" s="94"/>
      <c r="BX7475" s="48"/>
      <c r="BY7475" s="97"/>
      <c r="BZ7475" s="48"/>
      <c r="CA7475" s="40"/>
      <c r="CB7475" s="94"/>
      <c r="CC7475" s="94"/>
      <c r="CD7475" s="94"/>
      <c r="CE7475" s="40"/>
      <c r="CF7475" s="73"/>
      <c r="CG7475" s="41"/>
      <c r="CH7475" s="41"/>
      <c r="CI7475" s="41"/>
      <c r="CJ7475" s="41"/>
      <c r="CK7475" s="41"/>
      <c r="CL7475" s="68"/>
      <c r="CM7475" s="41"/>
      <c r="CN7475" s="41"/>
      <c r="CO7475" s="39"/>
      <c r="CP7475" s="78"/>
    </row>
    <row r="7476" spans="1:94" s="38" customFormat="1" x14ac:dyDescent="0.25">
      <c r="A7476" s="38">
        <v>7473</v>
      </c>
      <c r="F7476" s="39"/>
      <c r="Q7476" s="39"/>
      <c r="R7476" s="40"/>
      <c r="S7476" s="40"/>
      <c r="T7476" s="39"/>
      <c r="AG7476" s="110"/>
      <c r="AH7476" s="94"/>
      <c r="AJ7476" s="97"/>
      <c r="AL7476" s="39"/>
      <c r="AP7476" s="39"/>
      <c r="AQ7476" s="77"/>
      <c r="AR7476" s="78"/>
      <c r="BB7476" s="79"/>
      <c r="BC7476" s="94"/>
      <c r="BE7476" s="97"/>
      <c r="BG7476" s="40"/>
      <c r="BK7476" s="40"/>
      <c r="BL7476" s="79"/>
      <c r="BM7476" s="94"/>
      <c r="BO7476" s="97"/>
      <c r="BQ7476" s="40"/>
      <c r="BR7476" s="94"/>
      <c r="BS7476" s="94"/>
      <c r="BT7476" s="94"/>
      <c r="BU7476" s="40"/>
      <c r="BV7476" s="82"/>
      <c r="BW7476" s="94"/>
      <c r="BX7476" s="48"/>
      <c r="BY7476" s="97"/>
      <c r="BZ7476" s="48"/>
      <c r="CA7476" s="40"/>
      <c r="CB7476" s="94"/>
      <c r="CC7476" s="94"/>
      <c r="CD7476" s="94"/>
      <c r="CE7476" s="40"/>
      <c r="CF7476" s="73"/>
      <c r="CG7476" s="41"/>
      <c r="CH7476" s="41"/>
      <c r="CI7476" s="41"/>
      <c r="CJ7476" s="41"/>
      <c r="CK7476" s="41"/>
      <c r="CL7476" s="68"/>
      <c r="CM7476" s="41"/>
      <c r="CN7476" s="41"/>
      <c r="CO7476" s="39"/>
      <c r="CP7476" s="78"/>
    </row>
    <row r="7477" spans="1:94" s="38" customFormat="1" x14ac:dyDescent="0.25">
      <c r="A7477" s="38">
        <v>7474</v>
      </c>
      <c r="F7477" s="39"/>
      <c r="Q7477" s="39"/>
      <c r="R7477" s="40"/>
      <c r="S7477" s="40"/>
      <c r="T7477" s="39"/>
      <c r="AG7477" s="110"/>
      <c r="AH7477" s="94"/>
      <c r="AJ7477" s="97"/>
      <c r="AL7477" s="39"/>
      <c r="AP7477" s="39"/>
      <c r="AQ7477" s="77"/>
      <c r="AR7477" s="78"/>
      <c r="BB7477" s="79"/>
      <c r="BC7477" s="94"/>
      <c r="BE7477" s="97"/>
      <c r="BG7477" s="40"/>
      <c r="BK7477" s="40"/>
      <c r="BL7477" s="79"/>
      <c r="BM7477" s="94"/>
      <c r="BO7477" s="97"/>
      <c r="BQ7477" s="40"/>
      <c r="BR7477" s="94"/>
      <c r="BS7477" s="94"/>
      <c r="BT7477" s="94"/>
      <c r="BU7477" s="40"/>
      <c r="BV7477" s="82"/>
      <c r="BW7477" s="94"/>
      <c r="BX7477" s="48"/>
      <c r="BY7477" s="97"/>
      <c r="BZ7477" s="48"/>
      <c r="CA7477" s="40"/>
      <c r="CB7477" s="94"/>
      <c r="CC7477" s="94"/>
      <c r="CD7477" s="94"/>
      <c r="CE7477" s="40"/>
      <c r="CF7477" s="73"/>
      <c r="CG7477" s="41"/>
      <c r="CH7477" s="41"/>
      <c r="CI7477" s="41"/>
      <c r="CJ7477" s="41"/>
      <c r="CK7477" s="41"/>
      <c r="CL7477" s="68"/>
      <c r="CM7477" s="41"/>
      <c r="CN7477" s="41"/>
      <c r="CO7477" s="39"/>
      <c r="CP7477" s="78"/>
    </row>
    <row r="7478" spans="1:94" s="38" customFormat="1" x14ac:dyDescent="0.25">
      <c r="A7478" s="38">
        <v>7475</v>
      </c>
      <c r="F7478" s="39"/>
      <c r="Q7478" s="39"/>
      <c r="R7478" s="40"/>
      <c r="S7478" s="40"/>
      <c r="T7478" s="39"/>
      <c r="AG7478" s="110"/>
      <c r="AH7478" s="94"/>
      <c r="AJ7478" s="97"/>
      <c r="AL7478" s="39"/>
      <c r="AP7478" s="39"/>
      <c r="AQ7478" s="77"/>
      <c r="AR7478" s="78"/>
      <c r="BB7478" s="79"/>
      <c r="BC7478" s="94"/>
      <c r="BE7478" s="97"/>
      <c r="BG7478" s="40"/>
      <c r="BK7478" s="40"/>
      <c r="BL7478" s="79"/>
      <c r="BM7478" s="94"/>
      <c r="BO7478" s="97"/>
      <c r="BQ7478" s="40"/>
      <c r="BR7478" s="94"/>
      <c r="BS7478" s="94"/>
      <c r="BT7478" s="94"/>
      <c r="BU7478" s="40"/>
      <c r="BV7478" s="82"/>
      <c r="BW7478" s="94"/>
      <c r="BX7478" s="48"/>
      <c r="BY7478" s="97"/>
      <c r="BZ7478" s="48"/>
      <c r="CA7478" s="40"/>
      <c r="CB7478" s="94"/>
      <c r="CC7478" s="94"/>
      <c r="CD7478" s="94"/>
      <c r="CE7478" s="40"/>
      <c r="CF7478" s="73"/>
      <c r="CG7478" s="41"/>
      <c r="CH7478" s="41"/>
      <c r="CI7478" s="41"/>
      <c r="CJ7478" s="41"/>
      <c r="CK7478" s="41"/>
      <c r="CL7478" s="68"/>
      <c r="CM7478" s="41"/>
      <c r="CN7478" s="41"/>
      <c r="CO7478" s="39"/>
      <c r="CP7478" s="78"/>
    </row>
    <row r="7479" spans="1:94" s="38" customFormat="1" x14ac:dyDescent="0.25">
      <c r="A7479" s="38">
        <v>7476</v>
      </c>
      <c r="F7479" s="39"/>
      <c r="Q7479" s="39"/>
      <c r="R7479" s="40"/>
      <c r="S7479" s="40"/>
      <c r="T7479" s="39"/>
      <c r="AG7479" s="110"/>
      <c r="AH7479" s="94"/>
      <c r="AJ7479" s="97"/>
      <c r="AL7479" s="39"/>
      <c r="AP7479" s="39"/>
      <c r="AQ7479" s="77"/>
      <c r="AR7479" s="78"/>
      <c r="BB7479" s="79"/>
      <c r="BC7479" s="94"/>
      <c r="BE7479" s="97"/>
      <c r="BG7479" s="40"/>
      <c r="BK7479" s="40"/>
      <c r="BL7479" s="79"/>
      <c r="BM7479" s="94"/>
      <c r="BO7479" s="97"/>
      <c r="BQ7479" s="40"/>
      <c r="BR7479" s="94"/>
      <c r="BS7479" s="94"/>
      <c r="BT7479" s="94"/>
      <c r="BU7479" s="40"/>
      <c r="BV7479" s="82"/>
      <c r="BW7479" s="94"/>
      <c r="BX7479" s="48"/>
      <c r="BY7479" s="97"/>
      <c r="BZ7479" s="48"/>
      <c r="CA7479" s="40"/>
      <c r="CB7479" s="94"/>
      <c r="CC7479" s="94"/>
      <c r="CD7479" s="94"/>
      <c r="CE7479" s="40"/>
      <c r="CF7479" s="73"/>
      <c r="CG7479" s="41"/>
      <c r="CH7479" s="41"/>
      <c r="CI7479" s="41"/>
      <c r="CJ7479" s="41"/>
      <c r="CK7479" s="41"/>
      <c r="CL7479" s="68"/>
      <c r="CM7479" s="41"/>
      <c r="CN7479" s="41"/>
      <c r="CO7479" s="39"/>
      <c r="CP7479" s="78"/>
    </row>
    <row r="7480" spans="1:94" s="38" customFormat="1" x14ac:dyDescent="0.25">
      <c r="A7480" s="38">
        <v>7477</v>
      </c>
      <c r="F7480" s="39"/>
      <c r="Q7480" s="39"/>
      <c r="R7480" s="40"/>
      <c r="S7480" s="40"/>
      <c r="T7480" s="39"/>
      <c r="AG7480" s="110"/>
      <c r="AH7480" s="94"/>
      <c r="AJ7480" s="97"/>
      <c r="AL7480" s="39"/>
      <c r="AP7480" s="39"/>
      <c r="AQ7480" s="77"/>
      <c r="AR7480" s="78"/>
      <c r="BB7480" s="79"/>
      <c r="BC7480" s="94"/>
      <c r="BE7480" s="97"/>
      <c r="BG7480" s="40"/>
      <c r="BK7480" s="40"/>
      <c r="BL7480" s="79"/>
      <c r="BM7480" s="94"/>
      <c r="BO7480" s="97"/>
      <c r="BQ7480" s="40"/>
      <c r="BR7480" s="94"/>
      <c r="BS7480" s="94"/>
      <c r="BT7480" s="94"/>
      <c r="BU7480" s="40"/>
      <c r="BV7480" s="82"/>
      <c r="BW7480" s="94"/>
      <c r="BX7480" s="48"/>
      <c r="BY7480" s="97"/>
      <c r="BZ7480" s="48"/>
      <c r="CA7480" s="40"/>
      <c r="CB7480" s="94"/>
      <c r="CC7480" s="94"/>
      <c r="CD7480" s="94"/>
      <c r="CE7480" s="40"/>
      <c r="CF7480" s="73"/>
      <c r="CG7480" s="41"/>
      <c r="CH7480" s="41"/>
      <c r="CI7480" s="41"/>
      <c r="CJ7480" s="41"/>
      <c r="CK7480" s="41"/>
      <c r="CL7480" s="68"/>
      <c r="CM7480" s="41"/>
      <c r="CN7480" s="41"/>
      <c r="CO7480" s="39"/>
      <c r="CP7480" s="78"/>
    </row>
    <row r="7481" spans="1:94" s="38" customFormat="1" x14ac:dyDescent="0.25">
      <c r="A7481" s="38">
        <v>7478</v>
      </c>
      <c r="F7481" s="39"/>
      <c r="Q7481" s="39"/>
      <c r="R7481" s="40"/>
      <c r="S7481" s="40"/>
      <c r="T7481" s="39"/>
      <c r="AG7481" s="110"/>
      <c r="AH7481" s="94"/>
      <c r="AJ7481" s="97"/>
      <c r="AL7481" s="39"/>
      <c r="AP7481" s="39"/>
      <c r="AQ7481" s="77"/>
      <c r="AR7481" s="78"/>
      <c r="BB7481" s="79"/>
      <c r="BC7481" s="94"/>
      <c r="BE7481" s="97"/>
      <c r="BG7481" s="40"/>
      <c r="BK7481" s="40"/>
      <c r="BL7481" s="79"/>
      <c r="BM7481" s="94"/>
      <c r="BO7481" s="97"/>
      <c r="BQ7481" s="40"/>
      <c r="BR7481" s="94"/>
      <c r="BS7481" s="94"/>
      <c r="BT7481" s="94"/>
      <c r="BU7481" s="40"/>
      <c r="BV7481" s="82"/>
      <c r="BW7481" s="94"/>
      <c r="BX7481" s="48"/>
      <c r="BY7481" s="97"/>
      <c r="BZ7481" s="48"/>
      <c r="CA7481" s="40"/>
      <c r="CB7481" s="94"/>
      <c r="CC7481" s="94"/>
      <c r="CD7481" s="94"/>
      <c r="CE7481" s="40"/>
      <c r="CF7481" s="73"/>
      <c r="CG7481" s="41"/>
      <c r="CH7481" s="41"/>
      <c r="CI7481" s="41"/>
      <c r="CJ7481" s="41"/>
      <c r="CK7481" s="41"/>
      <c r="CL7481" s="68"/>
      <c r="CM7481" s="41"/>
      <c r="CN7481" s="41"/>
      <c r="CO7481" s="39"/>
      <c r="CP7481" s="78"/>
    </row>
    <row r="7482" spans="1:94" s="38" customFormat="1" x14ac:dyDescent="0.25">
      <c r="A7482" s="38">
        <v>7479</v>
      </c>
      <c r="F7482" s="39"/>
      <c r="Q7482" s="39"/>
      <c r="R7482" s="40"/>
      <c r="S7482" s="40"/>
      <c r="T7482" s="39"/>
      <c r="AG7482" s="110"/>
      <c r="AH7482" s="94"/>
      <c r="AJ7482" s="97"/>
      <c r="AL7482" s="39"/>
      <c r="AP7482" s="39"/>
      <c r="AQ7482" s="77"/>
      <c r="AR7482" s="78"/>
      <c r="BB7482" s="79"/>
      <c r="BC7482" s="94"/>
      <c r="BE7482" s="97"/>
      <c r="BG7482" s="40"/>
      <c r="BK7482" s="40"/>
      <c r="BL7482" s="79"/>
      <c r="BM7482" s="94"/>
      <c r="BO7482" s="97"/>
      <c r="BQ7482" s="40"/>
      <c r="BR7482" s="94"/>
      <c r="BS7482" s="94"/>
      <c r="BT7482" s="94"/>
      <c r="BU7482" s="40"/>
      <c r="BV7482" s="82"/>
      <c r="BW7482" s="94"/>
      <c r="BX7482" s="48"/>
      <c r="BY7482" s="97"/>
      <c r="BZ7482" s="48"/>
      <c r="CA7482" s="40"/>
      <c r="CB7482" s="94"/>
      <c r="CC7482" s="94"/>
      <c r="CD7482" s="94"/>
      <c r="CE7482" s="40"/>
      <c r="CF7482" s="73"/>
      <c r="CG7482" s="41"/>
      <c r="CH7482" s="41"/>
      <c r="CI7482" s="41"/>
      <c r="CJ7482" s="41"/>
      <c r="CK7482" s="41"/>
      <c r="CL7482" s="68"/>
      <c r="CM7482" s="41"/>
      <c r="CN7482" s="41"/>
      <c r="CO7482" s="39"/>
      <c r="CP7482" s="78"/>
    </row>
    <row r="7483" spans="1:94" s="38" customFormat="1" x14ac:dyDescent="0.25">
      <c r="A7483" s="38">
        <v>7480</v>
      </c>
      <c r="F7483" s="39"/>
      <c r="Q7483" s="39"/>
      <c r="R7483" s="40"/>
      <c r="S7483" s="40"/>
      <c r="T7483" s="39"/>
      <c r="AG7483" s="110"/>
      <c r="AH7483" s="94"/>
      <c r="AJ7483" s="97"/>
      <c r="AL7483" s="39"/>
      <c r="AP7483" s="39"/>
      <c r="AQ7483" s="77"/>
      <c r="AR7483" s="78"/>
      <c r="BB7483" s="79"/>
      <c r="BC7483" s="94"/>
      <c r="BE7483" s="97"/>
      <c r="BG7483" s="40"/>
      <c r="BK7483" s="40"/>
      <c r="BL7483" s="79"/>
      <c r="BM7483" s="94"/>
      <c r="BO7483" s="97"/>
      <c r="BQ7483" s="40"/>
      <c r="BR7483" s="94"/>
      <c r="BS7483" s="94"/>
      <c r="BT7483" s="94"/>
      <c r="BU7483" s="40"/>
      <c r="BV7483" s="82"/>
      <c r="BW7483" s="94"/>
      <c r="BX7483" s="48"/>
      <c r="BY7483" s="97"/>
      <c r="BZ7483" s="48"/>
      <c r="CA7483" s="40"/>
      <c r="CB7483" s="94"/>
      <c r="CC7483" s="94"/>
      <c r="CD7483" s="94"/>
      <c r="CE7483" s="40"/>
      <c r="CF7483" s="73"/>
      <c r="CG7483" s="41"/>
      <c r="CH7483" s="41"/>
      <c r="CI7483" s="41"/>
      <c r="CJ7483" s="41"/>
      <c r="CK7483" s="41"/>
      <c r="CL7483" s="68"/>
      <c r="CM7483" s="41"/>
      <c r="CN7483" s="41"/>
      <c r="CO7483" s="39"/>
      <c r="CP7483" s="78"/>
    </row>
    <row r="7484" spans="1:94" s="38" customFormat="1" x14ac:dyDescent="0.25">
      <c r="A7484" s="38">
        <v>7481</v>
      </c>
      <c r="F7484" s="39"/>
      <c r="Q7484" s="39"/>
      <c r="R7484" s="40"/>
      <c r="S7484" s="40"/>
      <c r="T7484" s="39"/>
      <c r="AG7484" s="110"/>
      <c r="AH7484" s="94"/>
      <c r="AJ7484" s="97"/>
      <c r="AL7484" s="39"/>
      <c r="AP7484" s="39"/>
      <c r="AQ7484" s="77"/>
      <c r="AR7484" s="78"/>
      <c r="BB7484" s="79"/>
      <c r="BC7484" s="94"/>
      <c r="BE7484" s="97"/>
      <c r="BG7484" s="40"/>
      <c r="BK7484" s="40"/>
      <c r="BL7484" s="79"/>
      <c r="BM7484" s="94"/>
      <c r="BO7484" s="97"/>
      <c r="BQ7484" s="40"/>
      <c r="BR7484" s="94"/>
      <c r="BS7484" s="94"/>
      <c r="BT7484" s="94"/>
      <c r="BU7484" s="40"/>
      <c r="BV7484" s="82"/>
      <c r="BW7484" s="94"/>
      <c r="BX7484" s="48"/>
      <c r="BY7484" s="97"/>
      <c r="BZ7484" s="48"/>
      <c r="CA7484" s="40"/>
      <c r="CB7484" s="94"/>
      <c r="CC7484" s="94"/>
      <c r="CD7484" s="94"/>
      <c r="CE7484" s="40"/>
      <c r="CF7484" s="73"/>
      <c r="CG7484" s="41"/>
      <c r="CH7484" s="41"/>
      <c r="CI7484" s="41"/>
      <c r="CJ7484" s="41"/>
      <c r="CK7484" s="41"/>
      <c r="CL7484" s="68"/>
      <c r="CM7484" s="41"/>
      <c r="CN7484" s="41"/>
      <c r="CO7484" s="39"/>
      <c r="CP7484" s="78"/>
    </row>
    <row r="7485" spans="1:94" s="38" customFormat="1" x14ac:dyDescent="0.25">
      <c r="A7485" s="38">
        <v>7482</v>
      </c>
      <c r="F7485" s="39"/>
      <c r="Q7485" s="39"/>
      <c r="R7485" s="40"/>
      <c r="S7485" s="40"/>
      <c r="T7485" s="39"/>
      <c r="AG7485" s="110"/>
      <c r="AH7485" s="94"/>
      <c r="AJ7485" s="97"/>
      <c r="AL7485" s="39"/>
      <c r="AP7485" s="39"/>
      <c r="AQ7485" s="77"/>
      <c r="AR7485" s="78"/>
      <c r="BB7485" s="79"/>
      <c r="BC7485" s="94"/>
      <c r="BE7485" s="97"/>
      <c r="BG7485" s="40"/>
      <c r="BK7485" s="40"/>
      <c r="BL7485" s="79"/>
      <c r="BM7485" s="94"/>
      <c r="BO7485" s="97"/>
      <c r="BQ7485" s="40"/>
      <c r="BR7485" s="94"/>
      <c r="BS7485" s="94"/>
      <c r="BT7485" s="94"/>
      <c r="BU7485" s="40"/>
      <c r="BV7485" s="82"/>
      <c r="BW7485" s="94"/>
      <c r="BX7485" s="48"/>
      <c r="BY7485" s="97"/>
      <c r="BZ7485" s="48"/>
      <c r="CA7485" s="40"/>
      <c r="CB7485" s="94"/>
      <c r="CC7485" s="94"/>
      <c r="CD7485" s="94"/>
      <c r="CE7485" s="40"/>
      <c r="CF7485" s="73"/>
      <c r="CG7485" s="41"/>
      <c r="CH7485" s="41"/>
      <c r="CI7485" s="41"/>
      <c r="CJ7485" s="41"/>
      <c r="CK7485" s="41"/>
      <c r="CL7485" s="68"/>
      <c r="CM7485" s="41"/>
      <c r="CN7485" s="41"/>
      <c r="CO7485" s="39"/>
      <c r="CP7485" s="78"/>
    </row>
    <row r="7486" spans="1:94" s="38" customFormat="1" x14ac:dyDescent="0.25">
      <c r="A7486" s="38">
        <v>7483</v>
      </c>
      <c r="F7486" s="39"/>
      <c r="Q7486" s="39"/>
      <c r="R7486" s="40"/>
      <c r="S7486" s="40"/>
      <c r="T7486" s="39"/>
      <c r="AG7486" s="110"/>
      <c r="AH7486" s="94"/>
      <c r="AJ7486" s="97"/>
      <c r="AL7486" s="39"/>
      <c r="AP7486" s="39"/>
      <c r="AQ7486" s="77"/>
      <c r="AR7486" s="78"/>
      <c r="BB7486" s="79"/>
      <c r="BC7486" s="94"/>
      <c r="BE7486" s="97"/>
      <c r="BG7486" s="40"/>
      <c r="BK7486" s="40"/>
      <c r="BL7486" s="79"/>
      <c r="BM7486" s="94"/>
      <c r="BO7486" s="97"/>
      <c r="BQ7486" s="40"/>
      <c r="BR7486" s="94"/>
      <c r="BS7486" s="94"/>
      <c r="BT7486" s="94"/>
      <c r="BU7486" s="40"/>
      <c r="BV7486" s="82"/>
      <c r="BW7486" s="94"/>
      <c r="BX7486" s="48"/>
      <c r="BY7486" s="97"/>
      <c r="BZ7486" s="48"/>
      <c r="CA7486" s="40"/>
      <c r="CB7486" s="94"/>
      <c r="CC7486" s="94"/>
      <c r="CD7486" s="94"/>
      <c r="CE7486" s="40"/>
      <c r="CF7486" s="73"/>
      <c r="CG7486" s="41"/>
      <c r="CH7486" s="41"/>
      <c r="CI7486" s="41"/>
      <c r="CJ7486" s="41"/>
      <c r="CK7486" s="41"/>
      <c r="CL7486" s="68"/>
      <c r="CM7486" s="41"/>
      <c r="CN7486" s="41"/>
      <c r="CO7486" s="39"/>
      <c r="CP7486" s="78"/>
    </row>
    <row r="7487" spans="1:94" s="38" customFormat="1" x14ac:dyDescent="0.25">
      <c r="A7487" s="38">
        <v>7484</v>
      </c>
      <c r="F7487" s="39"/>
      <c r="Q7487" s="39"/>
      <c r="R7487" s="40"/>
      <c r="S7487" s="40"/>
      <c r="T7487" s="39"/>
      <c r="AG7487" s="110"/>
      <c r="AH7487" s="94"/>
      <c r="AJ7487" s="97"/>
      <c r="AL7487" s="39"/>
      <c r="AP7487" s="39"/>
      <c r="AQ7487" s="77"/>
      <c r="AR7487" s="78"/>
      <c r="BB7487" s="79"/>
      <c r="BC7487" s="94"/>
      <c r="BE7487" s="97"/>
      <c r="BG7487" s="40"/>
      <c r="BK7487" s="40"/>
      <c r="BL7487" s="79"/>
      <c r="BM7487" s="94"/>
      <c r="BO7487" s="97"/>
      <c r="BQ7487" s="40"/>
      <c r="BR7487" s="94"/>
      <c r="BS7487" s="94"/>
      <c r="BT7487" s="94"/>
      <c r="BU7487" s="40"/>
      <c r="BV7487" s="82"/>
      <c r="BW7487" s="94"/>
      <c r="BX7487" s="48"/>
      <c r="BY7487" s="97"/>
      <c r="BZ7487" s="48"/>
      <c r="CA7487" s="40"/>
      <c r="CB7487" s="94"/>
      <c r="CC7487" s="94"/>
      <c r="CD7487" s="94"/>
      <c r="CE7487" s="40"/>
      <c r="CF7487" s="73"/>
      <c r="CG7487" s="41"/>
      <c r="CH7487" s="41"/>
      <c r="CI7487" s="41"/>
      <c r="CJ7487" s="41"/>
      <c r="CK7487" s="41"/>
      <c r="CL7487" s="68"/>
      <c r="CM7487" s="41"/>
      <c r="CN7487" s="41"/>
      <c r="CO7487" s="39"/>
      <c r="CP7487" s="78"/>
    </row>
    <row r="7488" spans="1:94" s="38" customFormat="1" x14ac:dyDescent="0.25">
      <c r="A7488" s="38">
        <v>7485</v>
      </c>
      <c r="F7488" s="39"/>
      <c r="Q7488" s="39"/>
      <c r="R7488" s="40"/>
      <c r="S7488" s="40"/>
      <c r="T7488" s="39"/>
      <c r="AG7488" s="110"/>
      <c r="AH7488" s="94"/>
      <c r="AJ7488" s="97"/>
      <c r="AL7488" s="39"/>
      <c r="AP7488" s="39"/>
      <c r="AQ7488" s="77"/>
      <c r="AR7488" s="78"/>
      <c r="BB7488" s="79"/>
      <c r="BC7488" s="94"/>
      <c r="BE7488" s="97"/>
      <c r="BG7488" s="40"/>
      <c r="BK7488" s="40"/>
      <c r="BL7488" s="79"/>
      <c r="BM7488" s="94"/>
      <c r="BO7488" s="97"/>
      <c r="BQ7488" s="40"/>
      <c r="BR7488" s="94"/>
      <c r="BS7488" s="94"/>
      <c r="BT7488" s="94"/>
      <c r="BU7488" s="40"/>
      <c r="BV7488" s="82"/>
      <c r="BW7488" s="94"/>
      <c r="BX7488" s="48"/>
      <c r="BY7488" s="97"/>
      <c r="BZ7488" s="48"/>
      <c r="CA7488" s="40"/>
      <c r="CB7488" s="94"/>
      <c r="CC7488" s="94"/>
      <c r="CD7488" s="94"/>
      <c r="CE7488" s="40"/>
      <c r="CF7488" s="73"/>
      <c r="CG7488" s="41"/>
      <c r="CH7488" s="41"/>
      <c r="CI7488" s="41"/>
      <c r="CJ7488" s="41"/>
      <c r="CK7488" s="41"/>
      <c r="CL7488" s="68"/>
      <c r="CM7488" s="41"/>
      <c r="CN7488" s="41"/>
      <c r="CO7488" s="39"/>
      <c r="CP7488" s="78"/>
    </row>
    <row r="7489" spans="1:94" s="38" customFormat="1" x14ac:dyDescent="0.25">
      <c r="A7489" s="38">
        <v>7486</v>
      </c>
      <c r="F7489" s="39"/>
      <c r="Q7489" s="39"/>
      <c r="R7489" s="40"/>
      <c r="S7489" s="40"/>
      <c r="T7489" s="39"/>
      <c r="AG7489" s="110"/>
      <c r="AH7489" s="94"/>
      <c r="AJ7489" s="97"/>
      <c r="AL7489" s="39"/>
      <c r="AP7489" s="39"/>
      <c r="AQ7489" s="77"/>
      <c r="AR7489" s="78"/>
      <c r="BB7489" s="79"/>
      <c r="BC7489" s="94"/>
      <c r="BE7489" s="97"/>
      <c r="BG7489" s="40"/>
      <c r="BK7489" s="40"/>
      <c r="BL7489" s="79"/>
      <c r="BM7489" s="94"/>
      <c r="BO7489" s="97"/>
      <c r="BQ7489" s="40"/>
      <c r="BR7489" s="94"/>
      <c r="BS7489" s="94"/>
      <c r="BT7489" s="94"/>
      <c r="BU7489" s="40"/>
      <c r="BV7489" s="82"/>
      <c r="BW7489" s="94"/>
      <c r="BX7489" s="48"/>
      <c r="BY7489" s="97"/>
      <c r="BZ7489" s="48"/>
      <c r="CA7489" s="40"/>
      <c r="CB7489" s="94"/>
      <c r="CC7489" s="94"/>
      <c r="CD7489" s="94"/>
      <c r="CE7489" s="40"/>
      <c r="CF7489" s="73"/>
      <c r="CG7489" s="41"/>
      <c r="CH7489" s="41"/>
      <c r="CI7489" s="41"/>
      <c r="CJ7489" s="41"/>
      <c r="CK7489" s="41"/>
      <c r="CL7489" s="68"/>
      <c r="CM7489" s="41"/>
      <c r="CN7489" s="41"/>
      <c r="CO7489" s="39"/>
      <c r="CP7489" s="78"/>
    </row>
    <row r="7490" spans="1:94" s="38" customFormat="1" x14ac:dyDescent="0.25">
      <c r="A7490" s="38">
        <v>7487</v>
      </c>
      <c r="F7490" s="39"/>
      <c r="Q7490" s="39"/>
      <c r="R7490" s="40"/>
      <c r="S7490" s="40"/>
      <c r="T7490" s="39"/>
      <c r="AG7490" s="110"/>
      <c r="AH7490" s="94"/>
      <c r="AJ7490" s="97"/>
      <c r="AL7490" s="39"/>
      <c r="AP7490" s="39"/>
      <c r="AQ7490" s="77"/>
      <c r="AR7490" s="78"/>
      <c r="BB7490" s="79"/>
      <c r="BC7490" s="94"/>
      <c r="BE7490" s="97"/>
      <c r="BG7490" s="40"/>
      <c r="BK7490" s="40"/>
      <c r="BL7490" s="79"/>
      <c r="BM7490" s="94"/>
      <c r="BO7490" s="97"/>
      <c r="BQ7490" s="40"/>
      <c r="BR7490" s="94"/>
      <c r="BS7490" s="94"/>
      <c r="BT7490" s="94"/>
      <c r="BU7490" s="40"/>
      <c r="BV7490" s="82"/>
      <c r="BW7490" s="94"/>
      <c r="BX7490" s="48"/>
      <c r="BY7490" s="97"/>
      <c r="BZ7490" s="48"/>
      <c r="CA7490" s="40"/>
      <c r="CB7490" s="94"/>
      <c r="CC7490" s="94"/>
      <c r="CD7490" s="94"/>
      <c r="CE7490" s="40"/>
      <c r="CF7490" s="73"/>
      <c r="CG7490" s="41"/>
      <c r="CH7490" s="41"/>
      <c r="CI7490" s="41"/>
      <c r="CJ7490" s="41"/>
      <c r="CK7490" s="41"/>
      <c r="CL7490" s="68"/>
      <c r="CM7490" s="41"/>
      <c r="CN7490" s="41"/>
      <c r="CO7490" s="39"/>
      <c r="CP7490" s="78"/>
    </row>
    <row r="7491" spans="1:94" s="38" customFormat="1" x14ac:dyDescent="0.25">
      <c r="A7491" s="38">
        <v>7488</v>
      </c>
      <c r="F7491" s="39"/>
      <c r="Q7491" s="39"/>
      <c r="R7491" s="40"/>
      <c r="S7491" s="40"/>
      <c r="T7491" s="39"/>
      <c r="AG7491" s="110"/>
      <c r="AH7491" s="94"/>
      <c r="AJ7491" s="97"/>
      <c r="AL7491" s="39"/>
      <c r="AP7491" s="39"/>
      <c r="AQ7491" s="77"/>
      <c r="AR7491" s="78"/>
      <c r="BB7491" s="79"/>
      <c r="BC7491" s="94"/>
      <c r="BE7491" s="97"/>
      <c r="BG7491" s="40"/>
      <c r="BK7491" s="40"/>
      <c r="BL7491" s="79"/>
      <c r="BM7491" s="94"/>
      <c r="BO7491" s="97"/>
      <c r="BQ7491" s="40"/>
      <c r="BR7491" s="94"/>
      <c r="BS7491" s="94"/>
      <c r="BT7491" s="94"/>
      <c r="BU7491" s="40"/>
      <c r="BV7491" s="82"/>
      <c r="BW7491" s="94"/>
      <c r="BX7491" s="48"/>
      <c r="BY7491" s="97"/>
      <c r="BZ7491" s="48"/>
      <c r="CA7491" s="40"/>
      <c r="CB7491" s="94"/>
      <c r="CC7491" s="94"/>
      <c r="CD7491" s="94"/>
      <c r="CE7491" s="40"/>
      <c r="CF7491" s="73"/>
      <c r="CG7491" s="41"/>
      <c r="CH7491" s="41"/>
      <c r="CI7491" s="41"/>
      <c r="CJ7491" s="41"/>
      <c r="CK7491" s="41"/>
      <c r="CL7491" s="68"/>
      <c r="CM7491" s="41"/>
      <c r="CN7491" s="41"/>
      <c r="CO7491" s="39"/>
      <c r="CP7491" s="78"/>
    </row>
    <row r="7492" spans="1:94" s="38" customFormat="1" x14ac:dyDescent="0.25">
      <c r="A7492" s="38">
        <v>7489</v>
      </c>
      <c r="F7492" s="39"/>
      <c r="Q7492" s="39"/>
      <c r="R7492" s="40"/>
      <c r="S7492" s="40"/>
      <c r="T7492" s="39"/>
      <c r="AG7492" s="110"/>
      <c r="AH7492" s="94"/>
      <c r="AJ7492" s="97"/>
      <c r="AL7492" s="39"/>
      <c r="AP7492" s="39"/>
      <c r="AQ7492" s="77"/>
      <c r="AR7492" s="78"/>
      <c r="BB7492" s="79"/>
      <c r="BC7492" s="94"/>
      <c r="BE7492" s="97"/>
      <c r="BG7492" s="40"/>
      <c r="BK7492" s="40"/>
      <c r="BL7492" s="79"/>
      <c r="BM7492" s="94"/>
      <c r="BO7492" s="97"/>
      <c r="BQ7492" s="40"/>
      <c r="BR7492" s="94"/>
      <c r="BS7492" s="94"/>
      <c r="BT7492" s="94"/>
      <c r="BU7492" s="40"/>
      <c r="BV7492" s="82"/>
      <c r="BW7492" s="94"/>
      <c r="BX7492" s="48"/>
      <c r="BY7492" s="97"/>
      <c r="BZ7492" s="48"/>
      <c r="CA7492" s="40"/>
      <c r="CB7492" s="94"/>
      <c r="CC7492" s="94"/>
      <c r="CD7492" s="94"/>
      <c r="CE7492" s="40"/>
      <c r="CF7492" s="73"/>
      <c r="CG7492" s="41"/>
      <c r="CH7492" s="41"/>
      <c r="CI7492" s="41"/>
      <c r="CJ7492" s="41"/>
      <c r="CK7492" s="41"/>
      <c r="CL7492" s="68"/>
      <c r="CM7492" s="41"/>
      <c r="CN7492" s="41"/>
      <c r="CO7492" s="39"/>
      <c r="CP7492" s="78"/>
    </row>
    <row r="7493" spans="1:94" s="38" customFormat="1" x14ac:dyDescent="0.25">
      <c r="A7493" s="38">
        <v>7490</v>
      </c>
      <c r="F7493" s="39"/>
      <c r="Q7493" s="39"/>
      <c r="R7493" s="40"/>
      <c r="S7493" s="40"/>
      <c r="T7493" s="39"/>
      <c r="AG7493" s="110"/>
      <c r="AH7493" s="94"/>
      <c r="AJ7493" s="97"/>
      <c r="AL7493" s="39"/>
      <c r="AP7493" s="39"/>
      <c r="AQ7493" s="77"/>
      <c r="AR7493" s="78"/>
      <c r="BB7493" s="79"/>
      <c r="BC7493" s="94"/>
      <c r="BE7493" s="97"/>
      <c r="BG7493" s="40"/>
      <c r="BK7493" s="40"/>
      <c r="BL7493" s="79"/>
      <c r="BM7493" s="94"/>
      <c r="BO7493" s="97"/>
      <c r="BQ7493" s="40"/>
      <c r="BR7493" s="94"/>
      <c r="BS7493" s="94"/>
      <c r="BT7493" s="94"/>
      <c r="BU7493" s="40"/>
      <c r="BV7493" s="82"/>
      <c r="BW7493" s="94"/>
      <c r="BX7493" s="48"/>
      <c r="BY7493" s="97"/>
      <c r="BZ7493" s="48"/>
      <c r="CA7493" s="40"/>
      <c r="CB7493" s="94"/>
      <c r="CC7493" s="94"/>
      <c r="CD7493" s="94"/>
      <c r="CE7493" s="40"/>
      <c r="CF7493" s="73"/>
      <c r="CG7493" s="41"/>
      <c r="CH7493" s="41"/>
      <c r="CI7493" s="41"/>
      <c r="CJ7493" s="41"/>
      <c r="CK7493" s="41"/>
      <c r="CL7493" s="68"/>
      <c r="CM7493" s="41"/>
      <c r="CN7493" s="41"/>
      <c r="CO7493" s="39"/>
      <c r="CP7493" s="78"/>
    </row>
    <row r="7494" spans="1:94" s="38" customFormat="1" x14ac:dyDescent="0.25">
      <c r="A7494" s="38">
        <v>7491</v>
      </c>
      <c r="F7494" s="39"/>
      <c r="Q7494" s="39"/>
      <c r="R7494" s="40"/>
      <c r="S7494" s="40"/>
      <c r="T7494" s="39"/>
      <c r="AG7494" s="110"/>
      <c r="AH7494" s="94"/>
      <c r="AJ7494" s="97"/>
      <c r="AL7494" s="39"/>
      <c r="AP7494" s="39"/>
      <c r="AQ7494" s="77"/>
      <c r="AR7494" s="78"/>
      <c r="BB7494" s="79"/>
      <c r="BC7494" s="94"/>
      <c r="BE7494" s="97"/>
      <c r="BG7494" s="40"/>
      <c r="BK7494" s="40"/>
      <c r="BL7494" s="79"/>
      <c r="BM7494" s="94"/>
      <c r="BO7494" s="97"/>
      <c r="BQ7494" s="40"/>
      <c r="BR7494" s="94"/>
      <c r="BS7494" s="94"/>
      <c r="BT7494" s="94"/>
      <c r="BU7494" s="40"/>
      <c r="BV7494" s="82"/>
      <c r="BW7494" s="94"/>
      <c r="BX7494" s="48"/>
      <c r="BY7494" s="97"/>
      <c r="BZ7494" s="48"/>
      <c r="CA7494" s="40"/>
      <c r="CB7494" s="94"/>
      <c r="CC7494" s="94"/>
      <c r="CD7494" s="94"/>
      <c r="CE7494" s="40"/>
      <c r="CF7494" s="73"/>
      <c r="CG7494" s="41"/>
      <c r="CH7494" s="41"/>
      <c r="CI7494" s="41"/>
      <c r="CJ7494" s="41"/>
      <c r="CK7494" s="41"/>
      <c r="CL7494" s="68"/>
      <c r="CM7494" s="41"/>
      <c r="CN7494" s="41"/>
      <c r="CO7494" s="39"/>
      <c r="CP7494" s="78"/>
    </row>
    <row r="7495" spans="1:94" s="38" customFormat="1" x14ac:dyDescent="0.25">
      <c r="A7495" s="38">
        <v>7492</v>
      </c>
      <c r="F7495" s="39"/>
      <c r="Q7495" s="39"/>
      <c r="R7495" s="40"/>
      <c r="S7495" s="40"/>
      <c r="T7495" s="39"/>
      <c r="AG7495" s="110"/>
      <c r="AH7495" s="94"/>
      <c r="AJ7495" s="97"/>
      <c r="AL7495" s="39"/>
      <c r="AP7495" s="39"/>
      <c r="AQ7495" s="77"/>
      <c r="AR7495" s="78"/>
      <c r="BB7495" s="79"/>
      <c r="BC7495" s="94"/>
      <c r="BE7495" s="97"/>
      <c r="BG7495" s="40"/>
      <c r="BK7495" s="40"/>
      <c r="BL7495" s="79"/>
      <c r="BM7495" s="94"/>
      <c r="BO7495" s="97"/>
      <c r="BQ7495" s="40"/>
      <c r="BR7495" s="94"/>
      <c r="BS7495" s="94"/>
      <c r="BT7495" s="94"/>
      <c r="BU7495" s="40"/>
      <c r="BV7495" s="82"/>
      <c r="BW7495" s="94"/>
      <c r="BX7495" s="48"/>
      <c r="BY7495" s="97"/>
      <c r="BZ7495" s="48"/>
      <c r="CA7495" s="40"/>
      <c r="CB7495" s="94"/>
      <c r="CC7495" s="94"/>
      <c r="CD7495" s="94"/>
      <c r="CE7495" s="40"/>
      <c r="CF7495" s="73"/>
      <c r="CG7495" s="41"/>
      <c r="CH7495" s="41"/>
      <c r="CI7495" s="41"/>
      <c r="CJ7495" s="41"/>
      <c r="CK7495" s="41"/>
      <c r="CL7495" s="68"/>
      <c r="CM7495" s="41"/>
      <c r="CN7495" s="41"/>
      <c r="CO7495" s="39"/>
      <c r="CP7495" s="78"/>
    </row>
    <row r="7496" spans="1:94" s="38" customFormat="1" x14ac:dyDescent="0.25">
      <c r="A7496" s="38">
        <v>7493</v>
      </c>
      <c r="F7496" s="39"/>
      <c r="Q7496" s="39"/>
      <c r="R7496" s="40"/>
      <c r="S7496" s="40"/>
      <c r="T7496" s="39"/>
      <c r="AG7496" s="110"/>
      <c r="AH7496" s="94"/>
      <c r="AJ7496" s="97"/>
      <c r="AL7496" s="39"/>
      <c r="AP7496" s="39"/>
      <c r="AQ7496" s="77"/>
      <c r="AR7496" s="78"/>
      <c r="BB7496" s="79"/>
      <c r="BC7496" s="94"/>
      <c r="BE7496" s="97"/>
      <c r="BG7496" s="40"/>
      <c r="BK7496" s="40"/>
      <c r="BL7496" s="79"/>
      <c r="BM7496" s="94"/>
      <c r="BO7496" s="97"/>
      <c r="BQ7496" s="40"/>
      <c r="BR7496" s="94"/>
      <c r="BS7496" s="94"/>
      <c r="BT7496" s="94"/>
      <c r="BU7496" s="40"/>
      <c r="BV7496" s="82"/>
      <c r="BW7496" s="94"/>
      <c r="BX7496" s="48"/>
      <c r="BY7496" s="97"/>
      <c r="BZ7496" s="48"/>
      <c r="CA7496" s="40"/>
      <c r="CB7496" s="94"/>
      <c r="CC7496" s="94"/>
      <c r="CD7496" s="94"/>
      <c r="CE7496" s="40"/>
      <c r="CF7496" s="73"/>
      <c r="CG7496" s="41"/>
      <c r="CH7496" s="41"/>
      <c r="CI7496" s="41"/>
      <c r="CJ7496" s="41"/>
      <c r="CK7496" s="41"/>
      <c r="CL7496" s="68"/>
      <c r="CM7496" s="41"/>
      <c r="CN7496" s="41"/>
      <c r="CO7496" s="39"/>
      <c r="CP7496" s="78"/>
    </row>
    <row r="7497" spans="1:94" s="38" customFormat="1" x14ac:dyDescent="0.25">
      <c r="A7497" s="38">
        <v>7494</v>
      </c>
      <c r="F7497" s="39"/>
      <c r="Q7497" s="39"/>
      <c r="R7497" s="40"/>
      <c r="S7497" s="40"/>
      <c r="T7497" s="39"/>
      <c r="AG7497" s="110"/>
      <c r="AH7497" s="94"/>
      <c r="AJ7497" s="97"/>
      <c r="AL7497" s="39"/>
      <c r="AP7497" s="39"/>
      <c r="AQ7497" s="77"/>
      <c r="AR7497" s="78"/>
      <c r="BB7497" s="79"/>
      <c r="BC7497" s="94"/>
      <c r="BE7497" s="97"/>
      <c r="BG7497" s="40"/>
      <c r="BK7497" s="40"/>
      <c r="BL7497" s="79"/>
      <c r="BM7497" s="94"/>
      <c r="BO7497" s="97"/>
      <c r="BQ7497" s="40"/>
      <c r="BR7497" s="94"/>
      <c r="BS7497" s="94"/>
      <c r="BT7497" s="94"/>
      <c r="BU7497" s="40"/>
      <c r="BV7497" s="82"/>
      <c r="BW7497" s="94"/>
      <c r="BX7497" s="48"/>
      <c r="BY7497" s="97"/>
      <c r="BZ7497" s="48"/>
      <c r="CA7497" s="40"/>
      <c r="CB7497" s="94"/>
      <c r="CC7497" s="94"/>
      <c r="CD7497" s="94"/>
      <c r="CE7497" s="40"/>
      <c r="CF7497" s="73"/>
      <c r="CG7497" s="41"/>
      <c r="CH7497" s="41"/>
      <c r="CI7497" s="41"/>
      <c r="CJ7497" s="41"/>
      <c r="CK7497" s="41"/>
      <c r="CL7497" s="68"/>
      <c r="CM7497" s="41"/>
      <c r="CN7497" s="41"/>
      <c r="CO7497" s="39"/>
      <c r="CP7497" s="78"/>
    </row>
    <row r="7498" spans="1:94" s="38" customFormat="1" x14ac:dyDescent="0.25">
      <c r="A7498" s="38">
        <v>7495</v>
      </c>
      <c r="F7498" s="39"/>
      <c r="Q7498" s="39"/>
      <c r="R7498" s="40"/>
      <c r="S7498" s="40"/>
      <c r="T7498" s="39"/>
      <c r="AG7498" s="110"/>
      <c r="AH7498" s="94"/>
      <c r="AJ7498" s="97"/>
      <c r="AL7498" s="39"/>
      <c r="AP7498" s="39"/>
      <c r="AQ7498" s="77"/>
      <c r="AR7498" s="78"/>
      <c r="BB7498" s="79"/>
      <c r="BC7498" s="94"/>
      <c r="BE7498" s="97"/>
      <c r="BG7498" s="40"/>
      <c r="BK7498" s="40"/>
      <c r="BL7498" s="79"/>
      <c r="BM7498" s="94"/>
      <c r="BO7498" s="97"/>
      <c r="BQ7498" s="40"/>
      <c r="BR7498" s="94"/>
      <c r="BS7498" s="94"/>
      <c r="BT7498" s="94"/>
      <c r="BU7498" s="40"/>
      <c r="BV7498" s="82"/>
      <c r="BW7498" s="94"/>
      <c r="BX7498" s="48"/>
      <c r="BY7498" s="97"/>
      <c r="BZ7498" s="48"/>
      <c r="CA7498" s="40"/>
      <c r="CB7498" s="94"/>
      <c r="CC7498" s="94"/>
      <c r="CD7498" s="94"/>
      <c r="CE7498" s="40"/>
      <c r="CF7498" s="73"/>
      <c r="CG7498" s="41"/>
      <c r="CH7498" s="41"/>
      <c r="CI7498" s="41"/>
      <c r="CJ7498" s="41"/>
      <c r="CK7498" s="41"/>
      <c r="CL7498" s="68"/>
      <c r="CM7498" s="41"/>
      <c r="CN7498" s="41"/>
      <c r="CO7498" s="39"/>
      <c r="CP7498" s="78"/>
    </row>
    <row r="7499" spans="1:94" s="38" customFormat="1" x14ac:dyDescent="0.25">
      <c r="A7499" s="38">
        <v>7496</v>
      </c>
      <c r="F7499" s="39"/>
      <c r="Q7499" s="39"/>
      <c r="R7499" s="40"/>
      <c r="S7499" s="40"/>
      <c r="T7499" s="39"/>
      <c r="AG7499" s="110"/>
      <c r="AH7499" s="94"/>
      <c r="AJ7499" s="97"/>
      <c r="AL7499" s="39"/>
      <c r="AP7499" s="39"/>
      <c r="AQ7499" s="77"/>
      <c r="AR7499" s="78"/>
      <c r="BB7499" s="79"/>
      <c r="BC7499" s="94"/>
      <c r="BE7499" s="97"/>
      <c r="BG7499" s="40"/>
      <c r="BK7499" s="40"/>
      <c r="BL7499" s="79"/>
      <c r="BM7499" s="94"/>
      <c r="BO7499" s="97"/>
      <c r="BQ7499" s="40"/>
      <c r="BR7499" s="94"/>
      <c r="BS7499" s="94"/>
      <c r="BT7499" s="94"/>
      <c r="BU7499" s="40"/>
      <c r="BV7499" s="82"/>
      <c r="BW7499" s="94"/>
      <c r="BX7499" s="48"/>
      <c r="BY7499" s="97"/>
      <c r="BZ7499" s="48"/>
      <c r="CA7499" s="40"/>
      <c r="CB7499" s="94"/>
      <c r="CC7499" s="94"/>
      <c r="CD7499" s="94"/>
      <c r="CE7499" s="40"/>
      <c r="CF7499" s="73"/>
      <c r="CG7499" s="41"/>
      <c r="CH7499" s="41"/>
      <c r="CI7499" s="41"/>
      <c r="CJ7499" s="41"/>
      <c r="CK7499" s="41"/>
      <c r="CL7499" s="68"/>
      <c r="CM7499" s="41"/>
      <c r="CN7499" s="41"/>
      <c r="CO7499" s="39"/>
      <c r="CP7499" s="78"/>
    </row>
    <row r="7500" spans="1:94" s="38" customFormat="1" x14ac:dyDescent="0.25">
      <c r="A7500" s="38">
        <v>7497</v>
      </c>
      <c r="F7500" s="39"/>
      <c r="Q7500" s="39"/>
      <c r="R7500" s="40"/>
      <c r="S7500" s="40"/>
      <c r="T7500" s="39"/>
      <c r="AG7500" s="110"/>
      <c r="AH7500" s="94"/>
      <c r="AJ7500" s="97"/>
      <c r="AL7500" s="39"/>
      <c r="AP7500" s="39"/>
      <c r="AQ7500" s="77"/>
      <c r="AR7500" s="78"/>
      <c r="BB7500" s="79"/>
      <c r="BC7500" s="94"/>
      <c r="BE7500" s="97"/>
      <c r="BG7500" s="40"/>
      <c r="BK7500" s="40"/>
      <c r="BL7500" s="79"/>
      <c r="BM7500" s="94"/>
      <c r="BO7500" s="97"/>
      <c r="BQ7500" s="40"/>
      <c r="BR7500" s="94"/>
      <c r="BS7500" s="94"/>
      <c r="BT7500" s="94"/>
      <c r="BU7500" s="40"/>
      <c r="BV7500" s="82"/>
      <c r="BW7500" s="94"/>
      <c r="BX7500" s="48"/>
      <c r="BY7500" s="97"/>
      <c r="BZ7500" s="48"/>
      <c r="CA7500" s="40"/>
      <c r="CB7500" s="94"/>
      <c r="CC7500" s="94"/>
      <c r="CD7500" s="94"/>
      <c r="CE7500" s="40"/>
      <c r="CF7500" s="73"/>
      <c r="CG7500" s="41"/>
      <c r="CH7500" s="41"/>
      <c r="CI7500" s="41"/>
      <c r="CJ7500" s="41"/>
      <c r="CK7500" s="41"/>
      <c r="CL7500" s="68"/>
      <c r="CM7500" s="41"/>
      <c r="CN7500" s="41"/>
      <c r="CO7500" s="39"/>
      <c r="CP7500" s="78"/>
    </row>
    <row r="7501" spans="1:94" s="38" customFormat="1" x14ac:dyDescent="0.25">
      <c r="A7501" s="38">
        <v>7498</v>
      </c>
      <c r="F7501" s="39"/>
      <c r="Q7501" s="39"/>
      <c r="R7501" s="40"/>
      <c r="S7501" s="40"/>
      <c r="T7501" s="39"/>
      <c r="AG7501" s="110"/>
      <c r="AH7501" s="94"/>
      <c r="AJ7501" s="97"/>
      <c r="AL7501" s="39"/>
      <c r="AP7501" s="39"/>
      <c r="AQ7501" s="77"/>
      <c r="AR7501" s="78"/>
      <c r="BB7501" s="79"/>
      <c r="BC7501" s="94"/>
      <c r="BE7501" s="97"/>
      <c r="BG7501" s="40"/>
      <c r="BK7501" s="40"/>
      <c r="BL7501" s="79"/>
      <c r="BM7501" s="94"/>
      <c r="BO7501" s="97"/>
      <c r="BQ7501" s="40"/>
      <c r="BR7501" s="94"/>
      <c r="BS7501" s="94"/>
      <c r="BT7501" s="94"/>
      <c r="BU7501" s="40"/>
      <c r="BV7501" s="82"/>
      <c r="BW7501" s="94"/>
      <c r="BX7501" s="48"/>
      <c r="BY7501" s="97"/>
      <c r="BZ7501" s="48"/>
      <c r="CA7501" s="40"/>
      <c r="CB7501" s="94"/>
      <c r="CC7501" s="94"/>
      <c r="CD7501" s="94"/>
      <c r="CE7501" s="40"/>
      <c r="CF7501" s="73"/>
      <c r="CG7501" s="41"/>
      <c r="CH7501" s="41"/>
      <c r="CI7501" s="41"/>
      <c r="CJ7501" s="41"/>
      <c r="CK7501" s="41"/>
      <c r="CL7501" s="68"/>
      <c r="CM7501" s="41"/>
      <c r="CN7501" s="41"/>
      <c r="CO7501" s="39"/>
      <c r="CP7501" s="78"/>
    </row>
    <row r="7502" spans="1:94" s="38" customFormat="1" x14ac:dyDescent="0.25">
      <c r="A7502" s="38">
        <v>7499</v>
      </c>
      <c r="F7502" s="39"/>
      <c r="Q7502" s="39"/>
      <c r="R7502" s="40"/>
      <c r="S7502" s="40"/>
      <c r="T7502" s="39"/>
      <c r="AG7502" s="110"/>
      <c r="AH7502" s="94"/>
      <c r="AJ7502" s="97"/>
      <c r="AL7502" s="39"/>
      <c r="AP7502" s="39"/>
      <c r="AQ7502" s="77"/>
      <c r="AR7502" s="78"/>
      <c r="BB7502" s="79"/>
      <c r="BC7502" s="94"/>
      <c r="BE7502" s="97"/>
      <c r="BG7502" s="40"/>
      <c r="BK7502" s="40"/>
      <c r="BL7502" s="79"/>
      <c r="BM7502" s="94"/>
      <c r="BO7502" s="97"/>
      <c r="BQ7502" s="40"/>
      <c r="BR7502" s="94"/>
      <c r="BS7502" s="94"/>
      <c r="BT7502" s="94"/>
      <c r="BU7502" s="40"/>
      <c r="BV7502" s="82"/>
      <c r="BW7502" s="94"/>
      <c r="BX7502" s="48"/>
      <c r="BY7502" s="97"/>
      <c r="BZ7502" s="48"/>
      <c r="CA7502" s="40"/>
      <c r="CB7502" s="94"/>
      <c r="CC7502" s="94"/>
      <c r="CD7502" s="94"/>
      <c r="CE7502" s="40"/>
      <c r="CF7502" s="73"/>
      <c r="CG7502" s="41"/>
      <c r="CH7502" s="41"/>
      <c r="CI7502" s="41"/>
      <c r="CJ7502" s="41"/>
      <c r="CK7502" s="41"/>
      <c r="CL7502" s="68"/>
      <c r="CM7502" s="41"/>
      <c r="CN7502" s="41"/>
      <c r="CO7502" s="39"/>
      <c r="CP7502" s="78"/>
    </row>
    <row r="7503" spans="1:94" s="38" customFormat="1" x14ac:dyDescent="0.25">
      <c r="A7503" s="38">
        <v>7500</v>
      </c>
      <c r="F7503" s="39"/>
      <c r="Q7503" s="39"/>
      <c r="R7503" s="40"/>
      <c r="S7503" s="40"/>
      <c r="T7503" s="39"/>
      <c r="AG7503" s="110"/>
      <c r="AH7503" s="94"/>
      <c r="AJ7503" s="97"/>
      <c r="AL7503" s="39"/>
      <c r="AP7503" s="39"/>
      <c r="AQ7503" s="77"/>
      <c r="AR7503" s="78"/>
      <c r="BB7503" s="79"/>
      <c r="BC7503" s="94"/>
      <c r="BE7503" s="97"/>
      <c r="BG7503" s="40"/>
      <c r="BK7503" s="40"/>
      <c r="BL7503" s="79"/>
      <c r="BM7503" s="94"/>
      <c r="BO7503" s="97"/>
      <c r="BQ7503" s="40"/>
      <c r="BR7503" s="94"/>
      <c r="BS7503" s="94"/>
      <c r="BT7503" s="94"/>
      <c r="BU7503" s="40"/>
      <c r="BV7503" s="82"/>
      <c r="BW7503" s="94"/>
      <c r="BX7503" s="48"/>
      <c r="BY7503" s="97"/>
      <c r="BZ7503" s="48"/>
      <c r="CA7503" s="40"/>
      <c r="CB7503" s="94"/>
      <c r="CC7503" s="94"/>
      <c r="CD7503" s="94"/>
      <c r="CE7503" s="40"/>
      <c r="CF7503" s="73"/>
      <c r="CG7503" s="41"/>
      <c r="CH7503" s="41"/>
      <c r="CI7503" s="41"/>
      <c r="CJ7503" s="41"/>
      <c r="CK7503" s="41"/>
      <c r="CL7503" s="68"/>
      <c r="CM7503" s="41"/>
      <c r="CN7503" s="41"/>
      <c r="CO7503" s="39"/>
      <c r="CP7503" s="78"/>
    </row>
    <row r="7504" spans="1:94" s="38" customFormat="1" x14ac:dyDescent="0.25">
      <c r="A7504" s="38">
        <v>7501</v>
      </c>
      <c r="F7504" s="39"/>
      <c r="Q7504" s="39"/>
      <c r="R7504" s="40"/>
      <c r="S7504" s="40"/>
      <c r="T7504" s="39"/>
      <c r="AG7504" s="110"/>
      <c r="AH7504" s="94"/>
      <c r="AJ7504" s="97"/>
      <c r="AL7504" s="39"/>
      <c r="AP7504" s="39"/>
      <c r="AQ7504" s="77"/>
      <c r="AR7504" s="78"/>
      <c r="BB7504" s="79"/>
      <c r="BC7504" s="94"/>
      <c r="BE7504" s="97"/>
      <c r="BG7504" s="40"/>
      <c r="BK7504" s="40"/>
      <c r="BL7504" s="79"/>
      <c r="BM7504" s="94"/>
      <c r="BO7504" s="97"/>
      <c r="BQ7504" s="40"/>
      <c r="BR7504" s="94"/>
      <c r="BS7504" s="94"/>
      <c r="BT7504" s="94"/>
      <c r="BU7504" s="40"/>
      <c r="BV7504" s="82"/>
      <c r="BW7504" s="94"/>
      <c r="BX7504" s="48"/>
      <c r="BY7504" s="97"/>
      <c r="BZ7504" s="48"/>
      <c r="CA7504" s="40"/>
      <c r="CB7504" s="94"/>
      <c r="CC7504" s="94"/>
      <c r="CD7504" s="94"/>
      <c r="CE7504" s="40"/>
      <c r="CF7504" s="73"/>
      <c r="CG7504" s="41"/>
      <c r="CH7504" s="41"/>
      <c r="CI7504" s="41"/>
      <c r="CJ7504" s="41"/>
      <c r="CK7504" s="41"/>
      <c r="CL7504" s="68"/>
      <c r="CM7504" s="41"/>
      <c r="CN7504" s="41"/>
      <c r="CO7504" s="39"/>
      <c r="CP7504" s="78"/>
    </row>
    <row r="7505" spans="1:94" s="38" customFormat="1" x14ac:dyDescent="0.25">
      <c r="A7505" s="38">
        <v>7502</v>
      </c>
      <c r="F7505" s="39"/>
      <c r="Q7505" s="39"/>
      <c r="R7505" s="40"/>
      <c r="S7505" s="40"/>
      <c r="T7505" s="39"/>
      <c r="AG7505" s="110"/>
      <c r="AH7505" s="94"/>
      <c r="AJ7505" s="97"/>
      <c r="AL7505" s="39"/>
      <c r="AP7505" s="39"/>
      <c r="AQ7505" s="77"/>
      <c r="AR7505" s="78"/>
      <c r="BB7505" s="79"/>
      <c r="BC7505" s="94"/>
      <c r="BE7505" s="97"/>
      <c r="BG7505" s="40"/>
      <c r="BK7505" s="40"/>
      <c r="BL7505" s="79"/>
      <c r="BM7505" s="94"/>
      <c r="BO7505" s="97"/>
      <c r="BQ7505" s="40"/>
      <c r="BR7505" s="94"/>
      <c r="BS7505" s="94"/>
      <c r="BT7505" s="94"/>
      <c r="BU7505" s="40"/>
      <c r="BV7505" s="82"/>
      <c r="BW7505" s="94"/>
      <c r="BX7505" s="48"/>
      <c r="BY7505" s="97"/>
      <c r="BZ7505" s="48"/>
      <c r="CA7505" s="40"/>
      <c r="CB7505" s="94"/>
      <c r="CC7505" s="94"/>
      <c r="CD7505" s="94"/>
      <c r="CE7505" s="40"/>
      <c r="CF7505" s="73"/>
      <c r="CG7505" s="41"/>
      <c r="CH7505" s="41"/>
      <c r="CI7505" s="41"/>
      <c r="CJ7505" s="41"/>
      <c r="CK7505" s="41"/>
      <c r="CL7505" s="68"/>
      <c r="CM7505" s="41"/>
      <c r="CN7505" s="41"/>
      <c r="CO7505" s="39"/>
      <c r="CP7505" s="78"/>
    </row>
    <row r="7506" spans="1:94" s="38" customFormat="1" x14ac:dyDescent="0.25">
      <c r="A7506" s="38">
        <v>7503</v>
      </c>
      <c r="F7506" s="39"/>
      <c r="Q7506" s="39"/>
      <c r="R7506" s="40"/>
      <c r="S7506" s="40"/>
      <c r="T7506" s="39"/>
      <c r="AG7506" s="110"/>
      <c r="AH7506" s="94"/>
      <c r="AJ7506" s="97"/>
      <c r="AL7506" s="39"/>
      <c r="AP7506" s="39"/>
      <c r="AQ7506" s="77"/>
      <c r="AR7506" s="78"/>
      <c r="BB7506" s="79"/>
      <c r="BC7506" s="94"/>
      <c r="BE7506" s="97"/>
      <c r="BG7506" s="40"/>
      <c r="BK7506" s="40"/>
      <c r="BL7506" s="79"/>
      <c r="BM7506" s="94"/>
      <c r="BO7506" s="97"/>
      <c r="BQ7506" s="40"/>
      <c r="BR7506" s="94"/>
      <c r="BS7506" s="94"/>
      <c r="BT7506" s="94"/>
      <c r="BU7506" s="40"/>
      <c r="BV7506" s="82"/>
      <c r="BW7506" s="94"/>
      <c r="BX7506" s="48"/>
      <c r="BY7506" s="97"/>
      <c r="BZ7506" s="48"/>
      <c r="CA7506" s="40"/>
      <c r="CB7506" s="94"/>
      <c r="CC7506" s="94"/>
      <c r="CD7506" s="94"/>
      <c r="CE7506" s="40"/>
      <c r="CF7506" s="73"/>
      <c r="CG7506" s="41"/>
      <c r="CH7506" s="41"/>
      <c r="CI7506" s="41"/>
      <c r="CJ7506" s="41"/>
      <c r="CK7506" s="41"/>
      <c r="CL7506" s="68"/>
      <c r="CM7506" s="41"/>
      <c r="CN7506" s="41"/>
      <c r="CO7506" s="39"/>
      <c r="CP7506" s="78"/>
    </row>
    <row r="7507" spans="1:94" s="38" customFormat="1" x14ac:dyDescent="0.25">
      <c r="A7507" s="38">
        <v>7504</v>
      </c>
      <c r="F7507" s="39"/>
      <c r="Q7507" s="39"/>
      <c r="R7507" s="40"/>
      <c r="S7507" s="40"/>
      <c r="T7507" s="39"/>
      <c r="AG7507" s="110"/>
      <c r="AH7507" s="94"/>
      <c r="AJ7507" s="97"/>
      <c r="AL7507" s="39"/>
      <c r="AP7507" s="39"/>
      <c r="AQ7507" s="77"/>
      <c r="AR7507" s="78"/>
      <c r="BB7507" s="79"/>
      <c r="BC7507" s="94"/>
      <c r="BE7507" s="97"/>
      <c r="BG7507" s="40"/>
      <c r="BK7507" s="40"/>
      <c r="BL7507" s="79"/>
      <c r="BM7507" s="94"/>
      <c r="BO7507" s="97"/>
      <c r="BQ7507" s="40"/>
      <c r="BR7507" s="94"/>
      <c r="BS7507" s="94"/>
      <c r="BT7507" s="94"/>
      <c r="BU7507" s="40"/>
      <c r="BV7507" s="82"/>
      <c r="BW7507" s="94"/>
      <c r="BX7507" s="48"/>
      <c r="BY7507" s="97"/>
      <c r="BZ7507" s="48"/>
      <c r="CA7507" s="40"/>
      <c r="CB7507" s="94"/>
      <c r="CC7507" s="94"/>
      <c r="CD7507" s="94"/>
      <c r="CE7507" s="40"/>
      <c r="CF7507" s="73"/>
      <c r="CG7507" s="41"/>
      <c r="CH7507" s="41"/>
      <c r="CI7507" s="41"/>
      <c r="CJ7507" s="41"/>
      <c r="CK7507" s="41"/>
      <c r="CL7507" s="68"/>
      <c r="CM7507" s="41"/>
      <c r="CN7507" s="41"/>
      <c r="CO7507" s="39"/>
      <c r="CP7507" s="78"/>
    </row>
    <row r="7508" spans="1:94" s="38" customFormat="1" x14ac:dyDescent="0.25">
      <c r="A7508" s="38">
        <v>7505</v>
      </c>
      <c r="F7508" s="39"/>
      <c r="Q7508" s="39"/>
      <c r="R7508" s="40"/>
      <c r="S7508" s="40"/>
      <c r="T7508" s="39"/>
      <c r="AG7508" s="110"/>
      <c r="AH7508" s="94"/>
      <c r="AJ7508" s="97"/>
      <c r="AL7508" s="39"/>
      <c r="AP7508" s="39"/>
      <c r="AQ7508" s="77"/>
      <c r="AR7508" s="78"/>
      <c r="BB7508" s="79"/>
      <c r="BC7508" s="94"/>
      <c r="BE7508" s="97"/>
      <c r="BG7508" s="40"/>
      <c r="BK7508" s="40"/>
      <c r="BL7508" s="79"/>
      <c r="BM7508" s="94"/>
      <c r="BO7508" s="97"/>
      <c r="BQ7508" s="40"/>
      <c r="BR7508" s="94"/>
      <c r="BS7508" s="94"/>
      <c r="BT7508" s="94"/>
      <c r="BU7508" s="40"/>
      <c r="BV7508" s="82"/>
      <c r="BW7508" s="94"/>
      <c r="BX7508" s="48"/>
      <c r="BY7508" s="97"/>
      <c r="BZ7508" s="48"/>
      <c r="CA7508" s="40"/>
      <c r="CB7508" s="94"/>
      <c r="CC7508" s="94"/>
      <c r="CD7508" s="94"/>
      <c r="CE7508" s="40"/>
      <c r="CF7508" s="73"/>
      <c r="CG7508" s="41"/>
      <c r="CH7508" s="41"/>
      <c r="CI7508" s="41"/>
      <c r="CJ7508" s="41"/>
      <c r="CK7508" s="41"/>
      <c r="CL7508" s="68"/>
      <c r="CM7508" s="41"/>
      <c r="CN7508" s="41"/>
      <c r="CO7508" s="39"/>
      <c r="CP7508" s="78"/>
    </row>
    <row r="7509" spans="1:94" s="38" customFormat="1" x14ac:dyDescent="0.25">
      <c r="A7509" s="38">
        <v>7506</v>
      </c>
      <c r="F7509" s="39"/>
      <c r="Q7509" s="39"/>
      <c r="R7509" s="40"/>
      <c r="S7509" s="40"/>
      <c r="T7509" s="39"/>
      <c r="AG7509" s="110"/>
      <c r="AH7509" s="94"/>
      <c r="AJ7509" s="97"/>
      <c r="AL7509" s="39"/>
      <c r="AP7509" s="39"/>
      <c r="AQ7509" s="77"/>
      <c r="AR7509" s="78"/>
      <c r="BB7509" s="79"/>
      <c r="BC7509" s="94"/>
      <c r="BE7509" s="97"/>
      <c r="BG7509" s="40"/>
      <c r="BK7509" s="40"/>
      <c r="BL7509" s="79"/>
      <c r="BM7509" s="94"/>
      <c r="BO7509" s="97"/>
      <c r="BQ7509" s="40"/>
      <c r="BR7509" s="94"/>
      <c r="BS7509" s="94"/>
      <c r="BT7509" s="94"/>
      <c r="BU7509" s="40"/>
      <c r="BV7509" s="82"/>
      <c r="BW7509" s="94"/>
      <c r="BX7509" s="48"/>
      <c r="BY7509" s="97"/>
      <c r="BZ7509" s="48"/>
      <c r="CA7509" s="40"/>
      <c r="CB7509" s="94"/>
      <c r="CC7509" s="94"/>
      <c r="CD7509" s="94"/>
      <c r="CE7509" s="40"/>
      <c r="CF7509" s="73"/>
      <c r="CG7509" s="41"/>
      <c r="CH7509" s="41"/>
      <c r="CI7509" s="41"/>
      <c r="CJ7509" s="41"/>
      <c r="CK7509" s="41"/>
      <c r="CL7509" s="68"/>
      <c r="CM7509" s="41"/>
      <c r="CN7509" s="41"/>
      <c r="CO7509" s="39"/>
      <c r="CP7509" s="78"/>
    </row>
    <row r="7510" spans="1:94" s="38" customFormat="1" x14ac:dyDescent="0.25">
      <c r="A7510" s="38">
        <v>7507</v>
      </c>
      <c r="F7510" s="39"/>
      <c r="Q7510" s="39"/>
      <c r="R7510" s="40"/>
      <c r="S7510" s="40"/>
      <c r="T7510" s="39"/>
      <c r="AG7510" s="110"/>
      <c r="AH7510" s="94"/>
      <c r="AJ7510" s="97"/>
      <c r="AL7510" s="39"/>
      <c r="AP7510" s="39"/>
      <c r="AQ7510" s="77"/>
      <c r="AR7510" s="78"/>
      <c r="BB7510" s="79"/>
      <c r="BC7510" s="94"/>
      <c r="BE7510" s="97"/>
      <c r="BG7510" s="40"/>
      <c r="BK7510" s="40"/>
      <c r="BL7510" s="79"/>
      <c r="BM7510" s="94"/>
      <c r="BO7510" s="97"/>
      <c r="BQ7510" s="40"/>
      <c r="BR7510" s="94"/>
      <c r="BS7510" s="94"/>
      <c r="BT7510" s="94"/>
      <c r="BU7510" s="40"/>
      <c r="BV7510" s="82"/>
      <c r="BW7510" s="94"/>
      <c r="BX7510" s="48"/>
      <c r="BY7510" s="97"/>
      <c r="BZ7510" s="48"/>
      <c r="CA7510" s="40"/>
      <c r="CB7510" s="94"/>
      <c r="CC7510" s="94"/>
      <c r="CD7510" s="94"/>
      <c r="CE7510" s="40"/>
      <c r="CF7510" s="73"/>
      <c r="CG7510" s="41"/>
      <c r="CH7510" s="41"/>
      <c r="CI7510" s="41"/>
      <c r="CJ7510" s="41"/>
      <c r="CK7510" s="41"/>
      <c r="CL7510" s="68"/>
      <c r="CM7510" s="41"/>
      <c r="CN7510" s="41"/>
      <c r="CO7510" s="39"/>
      <c r="CP7510" s="78"/>
    </row>
    <row r="7511" spans="1:94" s="38" customFormat="1" x14ac:dyDescent="0.25">
      <c r="A7511" s="38">
        <v>7508</v>
      </c>
      <c r="F7511" s="39"/>
      <c r="Q7511" s="39"/>
      <c r="R7511" s="40"/>
      <c r="S7511" s="40"/>
      <c r="T7511" s="39"/>
      <c r="AG7511" s="110"/>
      <c r="AH7511" s="94"/>
      <c r="AJ7511" s="97"/>
      <c r="AL7511" s="39"/>
      <c r="AP7511" s="39"/>
      <c r="AQ7511" s="77"/>
      <c r="AR7511" s="78"/>
      <c r="BB7511" s="79"/>
      <c r="BC7511" s="94"/>
      <c r="BE7511" s="97"/>
      <c r="BG7511" s="40"/>
      <c r="BK7511" s="40"/>
      <c r="BL7511" s="79"/>
      <c r="BM7511" s="94"/>
      <c r="BO7511" s="97"/>
      <c r="BQ7511" s="40"/>
      <c r="BR7511" s="94"/>
      <c r="BS7511" s="94"/>
      <c r="BT7511" s="94"/>
      <c r="BU7511" s="40"/>
      <c r="BV7511" s="82"/>
      <c r="BW7511" s="94"/>
      <c r="BX7511" s="48"/>
      <c r="BY7511" s="97"/>
      <c r="BZ7511" s="48"/>
      <c r="CA7511" s="40"/>
      <c r="CB7511" s="94"/>
      <c r="CC7511" s="94"/>
      <c r="CD7511" s="94"/>
      <c r="CE7511" s="40"/>
      <c r="CF7511" s="73"/>
      <c r="CG7511" s="41"/>
      <c r="CH7511" s="41"/>
      <c r="CI7511" s="41"/>
      <c r="CJ7511" s="41"/>
      <c r="CK7511" s="41"/>
      <c r="CL7511" s="68"/>
      <c r="CM7511" s="41"/>
      <c r="CN7511" s="41"/>
      <c r="CO7511" s="39"/>
      <c r="CP7511" s="78"/>
    </row>
    <row r="7512" spans="1:94" s="38" customFormat="1" x14ac:dyDescent="0.25">
      <c r="A7512" s="38">
        <v>7509</v>
      </c>
      <c r="F7512" s="39"/>
      <c r="Q7512" s="39"/>
      <c r="R7512" s="40"/>
      <c r="S7512" s="40"/>
      <c r="T7512" s="39"/>
      <c r="AG7512" s="110"/>
      <c r="AH7512" s="94"/>
      <c r="AJ7512" s="97"/>
      <c r="AL7512" s="39"/>
      <c r="AP7512" s="39"/>
      <c r="AQ7512" s="77"/>
      <c r="AR7512" s="78"/>
      <c r="BB7512" s="79"/>
      <c r="BC7512" s="94"/>
      <c r="BE7512" s="97"/>
      <c r="BG7512" s="40"/>
      <c r="BK7512" s="40"/>
      <c r="BL7512" s="79"/>
      <c r="BM7512" s="94"/>
      <c r="BO7512" s="97"/>
      <c r="BQ7512" s="40"/>
      <c r="BR7512" s="94"/>
      <c r="BS7512" s="94"/>
      <c r="BT7512" s="94"/>
      <c r="BU7512" s="40"/>
      <c r="BV7512" s="82"/>
      <c r="BW7512" s="94"/>
      <c r="BX7512" s="48"/>
      <c r="BY7512" s="97"/>
      <c r="BZ7512" s="48"/>
      <c r="CA7512" s="40"/>
      <c r="CB7512" s="94"/>
      <c r="CC7512" s="94"/>
      <c r="CD7512" s="94"/>
      <c r="CE7512" s="40"/>
      <c r="CF7512" s="73"/>
      <c r="CG7512" s="41"/>
      <c r="CH7512" s="41"/>
      <c r="CI7512" s="41"/>
      <c r="CJ7512" s="41"/>
      <c r="CK7512" s="41"/>
      <c r="CL7512" s="68"/>
      <c r="CM7512" s="41"/>
      <c r="CN7512" s="41"/>
      <c r="CO7512" s="39"/>
      <c r="CP7512" s="78"/>
    </row>
    <row r="7513" spans="1:94" s="38" customFormat="1" x14ac:dyDescent="0.25">
      <c r="A7513" s="38">
        <v>7510</v>
      </c>
      <c r="F7513" s="39"/>
      <c r="Q7513" s="39"/>
      <c r="R7513" s="40"/>
      <c r="S7513" s="40"/>
      <c r="T7513" s="39"/>
      <c r="AG7513" s="110"/>
      <c r="AH7513" s="94"/>
      <c r="AJ7513" s="97"/>
      <c r="AL7513" s="39"/>
      <c r="AP7513" s="39"/>
      <c r="AQ7513" s="77"/>
      <c r="AR7513" s="78"/>
      <c r="BB7513" s="79"/>
      <c r="BC7513" s="94"/>
      <c r="BE7513" s="97"/>
      <c r="BG7513" s="40"/>
      <c r="BK7513" s="40"/>
      <c r="BL7513" s="79"/>
      <c r="BM7513" s="94"/>
      <c r="BO7513" s="97"/>
      <c r="BQ7513" s="40"/>
      <c r="BR7513" s="94"/>
      <c r="BS7513" s="94"/>
      <c r="BT7513" s="94"/>
      <c r="BU7513" s="40"/>
      <c r="BV7513" s="82"/>
      <c r="BW7513" s="94"/>
      <c r="BX7513" s="48"/>
      <c r="BY7513" s="97"/>
      <c r="BZ7513" s="48"/>
      <c r="CA7513" s="40"/>
      <c r="CB7513" s="94"/>
      <c r="CC7513" s="94"/>
      <c r="CD7513" s="94"/>
      <c r="CE7513" s="40"/>
      <c r="CF7513" s="73"/>
      <c r="CG7513" s="41"/>
      <c r="CH7513" s="41"/>
      <c r="CI7513" s="41"/>
      <c r="CJ7513" s="41"/>
      <c r="CK7513" s="41"/>
      <c r="CL7513" s="68"/>
      <c r="CM7513" s="41"/>
      <c r="CN7513" s="41"/>
      <c r="CO7513" s="39"/>
      <c r="CP7513" s="78"/>
    </row>
    <row r="7514" spans="1:94" s="38" customFormat="1" x14ac:dyDescent="0.25">
      <c r="A7514" s="38">
        <v>7511</v>
      </c>
      <c r="F7514" s="39"/>
      <c r="Q7514" s="39"/>
      <c r="R7514" s="40"/>
      <c r="S7514" s="40"/>
      <c r="T7514" s="39"/>
      <c r="AG7514" s="110"/>
      <c r="AH7514" s="94"/>
      <c r="AJ7514" s="97"/>
      <c r="AL7514" s="39"/>
      <c r="AP7514" s="39"/>
      <c r="AQ7514" s="77"/>
      <c r="AR7514" s="78"/>
      <c r="BB7514" s="79"/>
      <c r="BC7514" s="94"/>
      <c r="BE7514" s="97"/>
      <c r="BG7514" s="40"/>
      <c r="BK7514" s="40"/>
      <c r="BL7514" s="79"/>
      <c r="BM7514" s="94"/>
      <c r="BO7514" s="97"/>
      <c r="BQ7514" s="40"/>
      <c r="BR7514" s="94"/>
      <c r="BS7514" s="94"/>
      <c r="BT7514" s="94"/>
      <c r="BU7514" s="40"/>
      <c r="BV7514" s="82"/>
      <c r="BW7514" s="94"/>
      <c r="BX7514" s="48"/>
      <c r="BY7514" s="97"/>
      <c r="BZ7514" s="48"/>
      <c r="CA7514" s="40"/>
      <c r="CB7514" s="94"/>
      <c r="CC7514" s="94"/>
      <c r="CD7514" s="94"/>
      <c r="CE7514" s="40"/>
      <c r="CF7514" s="73"/>
      <c r="CG7514" s="41"/>
      <c r="CH7514" s="41"/>
      <c r="CI7514" s="41"/>
      <c r="CJ7514" s="41"/>
      <c r="CK7514" s="41"/>
      <c r="CL7514" s="68"/>
      <c r="CM7514" s="41"/>
      <c r="CN7514" s="41"/>
      <c r="CO7514" s="39"/>
      <c r="CP7514" s="78"/>
    </row>
    <row r="7515" spans="1:94" s="38" customFormat="1" x14ac:dyDescent="0.25">
      <c r="A7515" s="38">
        <v>7512</v>
      </c>
      <c r="F7515" s="39"/>
      <c r="Q7515" s="39"/>
      <c r="R7515" s="40"/>
      <c r="S7515" s="40"/>
      <c r="T7515" s="39"/>
      <c r="AG7515" s="110"/>
      <c r="AH7515" s="94"/>
      <c r="AJ7515" s="97"/>
      <c r="AL7515" s="39"/>
      <c r="AP7515" s="39"/>
      <c r="AQ7515" s="77"/>
      <c r="AR7515" s="78"/>
      <c r="BB7515" s="79"/>
      <c r="BC7515" s="94"/>
      <c r="BE7515" s="97"/>
      <c r="BG7515" s="40"/>
      <c r="BK7515" s="40"/>
      <c r="BL7515" s="79"/>
      <c r="BM7515" s="94"/>
      <c r="BO7515" s="97"/>
      <c r="BQ7515" s="40"/>
      <c r="BR7515" s="94"/>
      <c r="BS7515" s="94"/>
      <c r="BT7515" s="94"/>
      <c r="BU7515" s="40"/>
      <c r="BV7515" s="82"/>
      <c r="BW7515" s="94"/>
      <c r="BX7515" s="48"/>
      <c r="BY7515" s="97"/>
      <c r="BZ7515" s="48"/>
      <c r="CA7515" s="40"/>
      <c r="CB7515" s="94"/>
      <c r="CC7515" s="94"/>
      <c r="CD7515" s="94"/>
      <c r="CE7515" s="40"/>
      <c r="CF7515" s="73"/>
      <c r="CG7515" s="41"/>
      <c r="CH7515" s="41"/>
      <c r="CI7515" s="41"/>
      <c r="CJ7515" s="41"/>
      <c r="CK7515" s="41"/>
      <c r="CL7515" s="68"/>
      <c r="CM7515" s="41"/>
      <c r="CN7515" s="41"/>
      <c r="CO7515" s="39"/>
      <c r="CP7515" s="78"/>
    </row>
    <row r="7516" spans="1:94" s="38" customFormat="1" x14ac:dyDescent="0.25">
      <c r="A7516" s="38">
        <v>7513</v>
      </c>
      <c r="F7516" s="39"/>
      <c r="Q7516" s="39"/>
      <c r="R7516" s="40"/>
      <c r="S7516" s="40"/>
      <c r="T7516" s="39"/>
      <c r="AG7516" s="110"/>
      <c r="AH7516" s="94"/>
      <c r="AJ7516" s="97"/>
      <c r="AL7516" s="39"/>
      <c r="AP7516" s="39"/>
      <c r="AQ7516" s="77"/>
      <c r="AR7516" s="78"/>
      <c r="BB7516" s="79"/>
      <c r="BC7516" s="94"/>
      <c r="BE7516" s="97"/>
      <c r="BG7516" s="40"/>
      <c r="BK7516" s="40"/>
      <c r="BL7516" s="79"/>
      <c r="BM7516" s="94"/>
      <c r="BO7516" s="97"/>
      <c r="BQ7516" s="40"/>
      <c r="BR7516" s="94"/>
      <c r="BS7516" s="94"/>
      <c r="BT7516" s="94"/>
      <c r="BU7516" s="40"/>
      <c r="BV7516" s="82"/>
      <c r="BW7516" s="94"/>
      <c r="BX7516" s="48"/>
      <c r="BY7516" s="97"/>
      <c r="BZ7516" s="48"/>
      <c r="CA7516" s="40"/>
      <c r="CB7516" s="94"/>
      <c r="CC7516" s="94"/>
      <c r="CD7516" s="94"/>
      <c r="CE7516" s="40"/>
      <c r="CF7516" s="73"/>
      <c r="CG7516" s="41"/>
      <c r="CH7516" s="41"/>
      <c r="CI7516" s="41"/>
      <c r="CJ7516" s="41"/>
      <c r="CK7516" s="41"/>
      <c r="CL7516" s="68"/>
      <c r="CM7516" s="41"/>
      <c r="CN7516" s="41"/>
      <c r="CO7516" s="39"/>
      <c r="CP7516" s="78"/>
    </row>
    <row r="7517" spans="1:94" s="38" customFormat="1" x14ac:dyDescent="0.25">
      <c r="A7517" s="38">
        <v>7514</v>
      </c>
      <c r="F7517" s="39"/>
      <c r="Q7517" s="39"/>
      <c r="R7517" s="40"/>
      <c r="S7517" s="40"/>
      <c r="T7517" s="39"/>
      <c r="AG7517" s="110"/>
      <c r="AH7517" s="94"/>
      <c r="AJ7517" s="97"/>
      <c r="AL7517" s="39"/>
      <c r="AP7517" s="39"/>
      <c r="AQ7517" s="77"/>
      <c r="AR7517" s="78"/>
      <c r="BB7517" s="79"/>
      <c r="BC7517" s="94"/>
      <c r="BE7517" s="97"/>
      <c r="BG7517" s="40"/>
      <c r="BK7517" s="40"/>
      <c r="BL7517" s="79"/>
      <c r="BM7517" s="94"/>
      <c r="BO7517" s="97"/>
      <c r="BQ7517" s="40"/>
      <c r="BR7517" s="94"/>
      <c r="BS7517" s="94"/>
      <c r="BT7517" s="94"/>
      <c r="BU7517" s="40"/>
      <c r="BV7517" s="82"/>
      <c r="BW7517" s="94"/>
      <c r="BX7517" s="48"/>
      <c r="BY7517" s="97"/>
      <c r="BZ7517" s="48"/>
      <c r="CA7517" s="40"/>
      <c r="CB7517" s="94"/>
      <c r="CC7517" s="94"/>
      <c r="CD7517" s="94"/>
      <c r="CE7517" s="40"/>
      <c r="CF7517" s="73"/>
      <c r="CG7517" s="41"/>
      <c r="CH7517" s="41"/>
      <c r="CI7517" s="41"/>
      <c r="CJ7517" s="41"/>
      <c r="CK7517" s="41"/>
      <c r="CL7517" s="68"/>
      <c r="CM7517" s="41"/>
      <c r="CN7517" s="41"/>
      <c r="CO7517" s="39"/>
      <c r="CP7517" s="78"/>
    </row>
    <row r="7518" spans="1:94" s="38" customFormat="1" x14ac:dyDescent="0.25">
      <c r="A7518" s="38">
        <v>7515</v>
      </c>
      <c r="F7518" s="39"/>
      <c r="Q7518" s="39"/>
      <c r="R7518" s="40"/>
      <c r="S7518" s="40"/>
      <c r="T7518" s="39"/>
      <c r="AG7518" s="110"/>
      <c r="AH7518" s="94"/>
      <c r="AJ7518" s="97"/>
      <c r="AL7518" s="39"/>
      <c r="AP7518" s="39"/>
      <c r="AQ7518" s="77"/>
      <c r="AR7518" s="78"/>
      <c r="BB7518" s="79"/>
      <c r="BC7518" s="94"/>
      <c r="BE7518" s="97"/>
      <c r="BG7518" s="40"/>
      <c r="BK7518" s="40"/>
      <c r="BL7518" s="79"/>
      <c r="BM7518" s="94"/>
      <c r="BO7518" s="97"/>
      <c r="BQ7518" s="40"/>
      <c r="BR7518" s="94"/>
      <c r="BS7518" s="94"/>
      <c r="BT7518" s="94"/>
      <c r="BU7518" s="40"/>
      <c r="BV7518" s="82"/>
      <c r="BW7518" s="94"/>
      <c r="BX7518" s="48"/>
      <c r="BY7518" s="97"/>
      <c r="BZ7518" s="48"/>
      <c r="CA7518" s="40"/>
      <c r="CB7518" s="94"/>
      <c r="CC7518" s="94"/>
      <c r="CD7518" s="94"/>
      <c r="CE7518" s="40"/>
      <c r="CF7518" s="73"/>
      <c r="CG7518" s="41"/>
      <c r="CH7518" s="41"/>
      <c r="CI7518" s="41"/>
      <c r="CJ7518" s="41"/>
      <c r="CK7518" s="41"/>
      <c r="CL7518" s="68"/>
      <c r="CM7518" s="41"/>
      <c r="CN7518" s="41"/>
      <c r="CO7518" s="39"/>
      <c r="CP7518" s="78"/>
    </row>
    <row r="7519" spans="1:94" s="38" customFormat="1" x14ac:dyDescent="0.25">
      <c r="A7519" s="38">
        <v>7516</v>
      </c>
      <c r="F7519" s="39"/>
      <c r="Q7519" s="39"/>
      <c r="R7519" s="40"/>
      <c r="S7519" s="40"/>
      <c r="T7519" s="39"/>
      <c r="AG7519" s="110"/>
      <c r="AH7519" s="94"/>
      <c r="AJ7519" s="97"/>
      <c r="AL7519" s="39"/>
      <c r="AP7519" s="39"/>
      <c r="AQ7519" s="77"/>
      <c r="AR7519" s="78"/>
      <c r="BB7519" s="79"/>
      <c r="BC7519" s="94"/>
      <c r="BE7519" s="97"/>
      <c r="BG7519" s="40"/>
      <c r="BK7519" s="40"/>
      <c r="BL7519" s="79"/>
      <c r="BM7519" s="94"/>
      <c r="BO7519" s="97"/>
      <c r="BQ7519" s="40"/>
      <c r="BR7519" s="94"/>
      <c r="BS7519" s="94"/>
      <c r="BT7519" s="94"/>
      <c r="BU7519" s="40"/>
      <c r="BV7519" s="82"/>
      <c r="BW7519" s="94"/>
      <c r="BX7519" s="48"/>
      <c r="BY7519" s="97"/>
      <c r="BZ7519" s="48"/>
      <c r="CA7519" s="40"/>
      <c r="CB7519" s="94"/>
      <c r="CC7519" s="94"/>
      <c r="CD7519" s="94"/>
      <c r="CE7519" s="40"/>
      <c r="CF7519" s="73"/>
      <c r="CG7519" s="41"/>
      <c r="CH7519" s="41"/>
      <c r="CI7519" s="41"/>
      <c r="CJ7519" s="41"/>
      <c r="CK7519" s="41"/>
      <c r="CL7519" s="68"/>
      <c r="CM7519" s="41"/>
      <c r="CN7519" s="41"/>
      <c r="CO7519" s="39"/>
      <c r="CP7519" s="78"/>
    </row>
    <row r="7520" spans="1:94" s="38" customFormat="1" x14ac:dyDescent="0.25">
      <c r="A7520" s="38">
        <v>7517</v>
      </c>
      <c r="F7520" s="39"/>
      <c r="Q7520" s="39"/>
      <c r="R7520" s="40"/>
      <c r="S7520" s="40"/>
      <c r="T7520" s="39"/>
      <c r="AG7520" s="110"/>
      <c r="AH7520" s="94"/>
      <c r="AJ7520" s="97"/>
      <c r="AL7520" s="39"/>
      <c r="AP7520" s="39"/>
      <c r="AQ7520" s="77"/>
      <c r="AR7520" s="78"/>
      <c r="BB7520" s="79"/>
      <c r="BC7520" s="94"/>
      <c r="BE7520" s="97"/>
      <c r="BG7520" s="40"/>
      <c r="BK7520" s="40"/>
      <c r="BL7520" s="79"/>
      <c r="BM7520" s="94"/>
      <c r="BO7520" s="97"/>
      <c r="BQ7520" s="40"/>
      <c r="BR7520" s="94"/>
      <c r="BS7520" s="94"/>
      <c r="BT7520" s="94"/>
      <c r="BU7520" s="40"/>
      <c r="BV7520" s="82"/>
      <c r="BW7520" s="94"/>
      <c r="BX7520" s="48"/>
      <c r="BY7520" s="97"/>
      <c r="BZ7520" s="48"/>
      <c r="CA7520" s="40"/>
      <c r="CB7520" s="94"/>
      <c r="CC7520" s="94"/>
      <c r="CD7520" s="94"/>
      <c r="CE7520" s="40"/>
      <c r="CF7520" s="73"/>
      <c r="CG7520" s="41"/>
      <c r="CH7520" s="41"/>
      <c r="CI7520" s="41"/>
      <c r="CJ7520" s="41"/>
      <c r="CK7520" s="41"/>
      <c r="CL7520" s="68"/>
      <c r="CM7520" s="41"/>
      <c r="CN7520" s="41"/>
      <c r="CO7520" s="39"/>
      <c r="CP7520" s="78"/>
    </row>
    <row r="7521" spans="1:94" s="38" customFormat="1" x14ac:dyDescent="0.25">
      <c r="A7521" s="38">
        <v>7518</v>
      </c>
      <c r="F7521" s="39"/>
      <c r="Q7521" s="39"/>
      <c r="R7521" s="40"/>
      <c r="S7521" s="40"/>
      <c r="T7521" s="39"/>
      <c r="AG7521" s="110"/>
      <c r="AH7521" s="94"/>
      <c r="AJ7521" s="97"/>
      <c r="AL7521" s="39"/>
      <c r="AP7521" s="39"/>
      <c r="AQ7521" s="77"/>
      <c r="AR7521" s="78"/>
      <c r="BB7521" s="79"/>
      <c r="BC7521" s="94"/>
      <c r="BE7521" s="97"/>
      <c r="BG7521" s="40"/>
      <c r="BK7521" s="40"/>
      <c r="BL7521" s="79"/>
      <c r="BM7521" s="94"/>
      <c r="BO7521" s="97"/>
      <c r="BQ7521" s="40"/>
      <c r="BR7521" s="94"/>
      <c r="BS7521" s="94"/>
      <c r="BT7521" s="94"/>
      <c r="BU7521" s="40"/>
      <c r="BV7521" s="82"/>
      <c r="BW7521" s="94"/>
      <c r="BX7521" s="48"/>
      <c r="BY7521" s="97"/>
      <c r="BZ7521" s="48"/>
      <c r="CA7521" s="40"/>
      <c r="CB7521" s="94"/>
      <c r="CC7521" s="94"/>
      <c r="CD7521" s="94"/>
      <c r="CE7521" s="40"/>
      <c r="CF7521" s="73"/>
      <c r="CG7521" s="41"/>
      <c r="CH7521" s="41"/>
      <c r="CI7521" s="41"/>
      <c r="CJ7521" s="41"/>
      <c r="CK7521" s="41"/>
      <c r="CL7521" s="68"/>
      <c r="CM7521" s="41"/>
      <c r="CN7521" s="41"/>
      <c r="CO7521" s="39"/>
      <c r="CP7521" s="78"/>
    </row>
    <row r="7522" spans="1:94" s="38" customFormat="1" x14ac:dyDescent="0.25">
      <c r="A7522" s="38">
        <v>7519</v>
      </c>
      <c r="F7522" s="39"/>
      <c r="Q7522" s="39"/>
      <c r="R7522" s="40"/>
      <c r="S7522" s="40"/>
      <c r="T7522" s="39"/>
      <c r="AG7522" s="110"/>
      <c r="AH7522" s="94"/>
      <c r="AJ7522" s="97"/>
      <c r="AL7522" s="39"/>
      <c r="AP7522" s="39"/>
      <c r="AQ7522" s="77"/>
      <c r="AR7522" s="78"/>
      <c r="BB7522" s="79"/>
      <c r="BC7522" s="94"/>
      <c r="BE7522" s="97"/>
      <c r="BG7522" s="40"/>
      <c r="BK7522" s="40"/>
      <c r="BL7522" s="79"/>
      <c r="BM7522" s="94"/>
      <c r="BO7522" s="97"/>
      <c r="BQ7522" s="40"/>
      <c r="BR7522" s="94"/>
      <c r="BS7522" s="94"/>
      <c r="BT7522" s="94"/>
      <c r="BU7522" s="40"/>
      <c r="BV7522" s="82"/>
      <c r="BW7522" s="94"/>
      <c r="BX7522" s="48"/>
      <c r="BY7522" s="97"/>
      <c r="BZ7522" s="48"/>
      <c r="CA7522" s="40"/>
      <c r="CB7522" s="94"/>
      <c r="CC7522" s="94"/>
      <c r="CD7522" s="94"/>
      <c r="CE7522" s="40"/>
      <c r="CF7522" s="73"/>
      <c r="CG7522" s="41"/>
      <c r="CH7522" s="41"/>
      <c r="CI7522" s="41"/>
      <c r="CJ7522" s="41"/>
      <c r="CK7522" s="41"/>
      <c r="CL7522" s="68"/>
      <c r="CM7522" s="41"/>
      <c r="CN7522" s="41"/>
      <c r="CO7522" s="39"/>
      <c r="CP7522" s="78"/>
    </row>
    <row r="7523" spans="1:94" s="38" customFormat="1" x14ac:dyDescent="0.25">
      <c r="A7523" s="38">
        <v>7520</v>
      </c>
      <c r="F7523" s="39"/>
      <c r="Q7523" s="39"/>
      <c r="R7523" s="40"/>
      <c r="S7523" s="40"/>
      <c r="T7523" s="39"/>
      <c r="AG7523" s="110"/>
      <c r="AH7523" s="94"/>
      <c r="AJ7523" s="97"/>
      <c r="AL7523" s="39"/>
      <c r="AP7523" s="39"/>
      <c r="AQ7523" s="77"/>
      <c r="AR7523" s="78"/>
      <c r="BB7523" s="79"/>
      <c r="BC7523" s="94"/>
      <c r="BE7523" s="97"/>
      <c r="BG7523" s="40"/>
      <c r="BK7523" s="40"/>
      <c r="BL7523" s="79"/>
      <c r="BM7523" s="94"/>
      <c r="BO7523" s="97"/>
      <c r="BQ7523" s="40"/>
      <c r="BR7523" s="94"/>
      <c r="BS7523" s="94"/>
      <c r="BT7523" s="94"/>
      <c r="BU7523" s="40"/>
      <c r="BV7523" s="82"/>
      <c r="BW7523" s="94"/>
      <c r="BX7523" s="48"/>
      <c r="BY7523" s="97"/>
      <c r="BZ7523" s="48"/>
      <c r="CA7523" s="40"/>
      <c r="CB7523" s="94"/>
      <c r="CC7523" s="94"/>
      <c r="CD7523" s="94"/>
      <c r="CE7523" s="40"/>
      <c r="CF7523" s="73"/>
      <c r="CG7523" s="41"/>
      <c r="CH7523" s="41"/>
      <c r="CI7523" s="41"/>
      <c r="CJ7523" s="41"/>
      <c r="CK7523" s="41"/>
      <c r="CL7523" s="68"/>
      <c r="CM7523" s="41"/>
      <c r="CN7523" s="41"/>
      <c r="CO7523" s="39"/>
      <c r="CP7523" s="78"/>
    </row>
    <row r="7524" spans="1:94" s="38" customFormat="1" x14ac:dyDescent="0.25">
      <c r="A7524" s="38">
        <v>7521</v>
      </c>
      <c r="F7524" s="39"/>
      <c r="Q7524" s="39"/>
      <c r="R7524" s="40"/>
      <c r="S7524" s="40"/>
      <c r="T7524" s="39"/>
      <c r="AG7524" s="110"/>
      <c r="AH7524" s="94"/>
      <c r="AJ7524" s="97"/>
      <c r="AL7524" s="39"/>
      <c r="AP7524" s="39"/>
      <c r="AQ7524" s="77"/>
      <c r="AR7524" s="78"/>
      <c r="BB7524" s="79"/>
      <c r="BC7524" s="94"/>
      <c r="BE7524" s="97"/>
      <c r="BG7524" s="40"/>
      <c r="BK7524" s="40"/>
      <c r="BL7524" s="79"/>
      <c r="BM7524" s="94"/>
      <c r="BO7524" s="97"/>
      <c r="BQ7524" s="40"/>
      <c r="BR7524" s="94"/>
      <c r="BS7524" s="94"/>
      <c r="BT7524" s="94"/>
      <c r="BU7524" s="40"/>
      <c r="BV7524" s="82"/>
      <c r="BW7524" s="94"/>
      <c r="BX7524" s="48"/>
      <c r="BY7524" s="97"/>
      <c r="BZ7524" s="48"/>
      <c r="CA7524" s="40"/>
      <c r="CB7524" s="94"/>
      <c r="CC7524" s="94"/>
      <c r="CD7524" s="94"/>
      <c r="CE7524" s="40"/>
      <c r="CF7524" s="73"/>
      <c r="CG7524" s="41"/>
      <c r="CH7524" s="41"/>
      <c r="CI7524" s="41"/>
      <c r="CJ7524" s="41"/>
      <c r="CK7524" s="41"/>
      <c r="CL7524" s="68"/>
      <c r="CM7524" s="41"/>
      <c r="CN7524" s="41"/>
      <c r="CO7524" s="39"/>
      <c r="CP7524" s="78"/>
    </row>
    <row r="7525" spans="1:94" s="38" customFormat="1" x14ac:dyDescent="0.25">
      <c r="A7525" s="38">
        <v>7522</v>
      </c>
      <c r="F7525" s="39"/>
      <c r="Q7525" s="39"/>
      <c r="R7525" s="40"/>
      <c r="S7525" s="40"/>
      <c r="T7525" s="39"/>
      <c r="AG7525" s="110"/>
      <c r="AH7525" s="94"/>
      <c r="AJ7525" s="97"/>
      <c r="AL7525" s="39"/>
      <c r="AP7525" s="39"/>
      <c r="AQ7525" s="77"/>
      <c r="AR7525" s="78"/>
      <c r="BB7525" s="79"/>
      <c r="BC7525" s="94"/>
      <c r="BE7525" s="97"/>
      <c r="BG7525" s="40"/>
      <c r="BK7525" s="40"/>
      <c r="BL7525" s="79"/>
      <c r="BM7525" s="94"/>
      <c r="BO7525" s="97"/>
      <c r="BQ7525" s="40"/>
      <c r="BR7525" s="94"/>
      <c r="BS7525" s="94"/>
      <c r="BT7525" s="94"/>
      <c r="BU7525" s="40"/>
      <c r="BV7525" s="82"/>
      <c r="BW7525" s="94"/>
      <c r="BX7525" s="48"/>
      <c r="BY7525" s="97"/>
      <c r="BZ7525" s="48"/>
      <c r="CA7525" s="40"/>
      <c r="CB7525" s="94"/>
      <c r="CC7525" s="94"/>
      <c r="CD7525" s="94"/>
      <c r="CE7525" s="40"/>
      <c r="CF7525" s="73"/>
      <c r="CG7525" s="41"/>
      <c r="CH7525" s="41"/>
      <c r="CI7525" s="41"/>
      <c r="CJ7525" s="41"/>
      <c r="CK7525" s="41"/>
      <c r="CL7525" s="68"/>
      <c r="CM7525" s="41"/>
      <c r="CN7525" s="41"/>
      <c r="CO7525" s="39"/>
      <c r="CP7525" s="78"/>
    </row>
    <row r="7526" spans="1:94" s="38" customFormat="1" x14ac:dyDescent="0.25">
      <c r="A7526" s="38">
        <v>7523</v>
      </c>
      <c r="F7526" s="39"/>
      <c r="Q7526" s="39"/>
      <c r="R7526" s="40"/>
      <c r="S7526" s="40"/>
      <c r="T7526" s="39"/>
      <c r="AG7526" s="110"/>
      <c r="AH7526" s="94"/>
      <c r="AJ7526" s="97"/>
      <c r="AL7526" s="39"/>
      <c r="AP7526" s="39"/>
      <c r="AQ7526" s="77"/>
      <c r="AR7526" s="78"/>
      <c r="BB7526" s="79"/>
      <c r="BC7526" s="94"/>
      <c r="BE7526" s="97"/>
      <c r="BG7526" s="40"/>
      <c r="BK7526" s="40"/>
      <c r="BL7526" s="79"/>
      <c r="BM7526" s="94"/>
      <c r="BO7526" s="97"/>
      <c r="BQ7526" s="40"/>
      <c r="BR7526" s="94"/>
      <c r="BS7526" s="94"/>
      <c r="BT7526" s="94"/>
      <c r="BU7526" s="40"/>
      <c r="BV7526" s="82"/>
      <c r="BW7526" s="94"/>
      <c r="BX7526" s="48"/>
      <c r="BY7526" s="97"/>
      <c r="BZ7526" s="48"/>
      <c r="CA7526" s="40"/>
      <c r="CB7526" s="94"/>
      <c r="CC7526" s="94"/>
      <c r="CD7526" s="94"/>
      <c r="CE7526" s="40"/>
      <c r="CF7526" s="73"/>
      <c r="CG7526" s="41"/>
      <c r="CH7526" s="41"/>
      <c r="CI7526" s="41"/>
      <c r="CJ7526" s="41"/>
      <c r="CK7526" s="41"/>
      <c r="CL7526" s="68"/>
      <c r="CM7526" s="41"/>
      <c r="CN7526" s="41"/>
      <c r="CO7526" s="39"/>
      <c r="CP7526" s="78"/>
    </row>
    <row r="7527" spans="1:94" s="38" customFormat="1" x14ac:dyDescent="0.25">
      <c r="A7527" s="38">
        <v>7524</v>
      </c>
      <c r="F7527" s="39"/>
      <c r="Q7527" s="39"/>
      <c r="R7527" s="40"/>
      <c r="S7527" s="40"/>
      <c r="T7527" s="39"/>
      <c r="AG7527" s="110"/>
      <c r="AH7527" s="94"/>
      <c r="AJ7527" s="97"/>
      <c r="AL7527" s="39"/>
      <c r="AP7527" s="39"/>
      <c r="AQ7527" s="77"/>
      <c r="AR7527" s="78"/>
      <c r="BB7527" s="79"/>
      <c r="BC7527" s="94"/>
      <c r="BE7527" s="97"/>
      <c r="BG7527" s="40"/>
      <c r="BK7527" s="40"/>
      <c r="BL7527" s="79"/>
      <c r="BM7527" s="94"/>
      <c r="BO7527" s="97"/>
      <c r="BQ7527" s="40"/>
      <c r="BR7527" s="94"/>
      <c r="BS7527" s="94"/>
      <c r="BT7527" s="94"/>
      <c r="BU7527" s="40"/>
      <c r="BV7527" s="82"/>
      <c r="BW7527" s="94"/>
      <c r="BX7527" s="48"/>
      <c r="BY7527" s="97"/>
      <c r="BZ7527" s="48"/>
      <c r="CA7527" s="40"/>
      <c r="CB7527" s="94"/>
      <c r="CC7527" s="94"/>
      <c r="CD7527" s="94"/>
      <c r="CE7527" s="40"/>
      <c r="CF7527" s="73"/>
      <c r="CG7527" s="41"/>
      <c r="CH7527" s="41"/>
      <c r="CI7527" s="41"/>
      <c r="CJ7527" s="41"/>
      <c r="CK7527" s="41"/>
      <c r="CL7527" s="68"/>
      <c r="CM7527" s="41"/>
      <c r="CN7527" s="41"/>
      <c r="CO7527" s="39"/>
      <c r="CP7527" s="78"/>
    </row>
    <row r="7528" spans="1:94" s="38" customFormat="1" x14ac:dyDescent="0.25">
      <c r="A7528" s="38">
        <v>7525</v>
      </c>
      <c r="F7528" s="39"/>
      <c r="Q7528" s="39"/>
      <c r="R7528" s="40"/>
      <c r="S7528" s="40"/>
      <c r="T7528" s="39"/>
      <c r="AG7528" s="110"/>
      <c r="AH7528" s="94"/>
      <c r="AJ7528" s="97"/>
      <c r="AL7528" s="39"/>
      <c r="AP7528" s="39"/>
      <c r="AQ7528" s="77"/>
      <c r="AR7528" s="78"/>
      <c r="BB7528" s="79"/>
      <c r="BC7528" s="94"/>
      <c r="BE7528" s="97"/>
      <c r="BG7528" s="40"/>
      <c r="BK7528" s="40"/>
      <c r="BL7528" s="79"/>
      <c r="BM7528" s="94"/>
      <c r="BO7528" s="97"/>
      <c r="BQ7528" s="40"/>
      <c r="BR7528" s="94"/>
      <c r="BS7528" s="94"/>
      <c r="BT7528" s="94"/>
      <c r="BU7528" s="40"/>
      <c r="BV7528" s="82"/>
      <c r="BW7528" s="94"/>
      <c r="BX7528" s="48"/>
      <c r="BY7528" s="97"/>
      <c r="BZ7528" s="48"/>
      <c r="CA7528" s="40"/>
      <c r="CB7528" s="94"/>
      <c r="CC7528" s="94"/>
      <c r="CD7528" s="94"/>
      <c r="CE7528" s="40"/>
      <c r="CF7528" s="73"/>
      <c r="CG7528" s="41"/>
      <c r="CH7528" s="41"/>
      <c r="CI7528" s="41"/>
      <c r="CJ7528" s="41"/>
      <c r="CK7528" s="41"/>
      <c r="CL7528" s="68"/>
      <c r="CM7528" s="41"/>
      <c r="CN7528" s="41"/>
      <c r="CO7528" s="39"/>
      <c r="CP7528" s="78"/>
    </row>
    <row r="7529" spans="1:94" s="38" customFormat="1" x14ac:dyDescent="0.25">
      <c r="A7529" s="38">
        <v>7526</v>
      </c>
      <c r="F7529" s="39"/>
      <c r="Q7529" s="39"/>
      <c r="R7529" s="40"/>
      <c r="S7529" s="40"/>
      <c r="T7529" s="39"/>
      <c r="AG7529" s="110"/>
      <c r="AH7529" s="94"/>
      <c r="AJ7529" s="97"/>
      <c r="AL7529" s="39"/>
      <c r="AP7529" s="39"/>
      <c r="AQ7529" s="77"/>
      <c r="AR7529" s="78"/>
      <c r="BB7529" s="79"/>
      <c r="BC7529" s="94"/>
      <c r="BE7529" s="97"/>
      <c r="BG7529" s="40"/>
      <c r="BK7529" s="40"/>
      <c r="BL7529" s="79"/>
      <c r="BM7529" s="94"/>
      <c r="BO7529" s="97"/>
      <c r="BQ7529" s="40"/>
      <c r="BR7529" s="94"/>
      <c r="BS7529" s="94"/>
      <c r="BT7529" s="94"/>
      <c r="BU7529" s="40"/>
      <c r="BV7529" s="82"/>
      <c r="BW7529" s="94"/>
      <c r="BX7529" s="48"/>
      <c r="BY7529" s="97"/>
      <c r="BZ7529" s="48"/>
      <c r="CA7529" s="40"/>
      <c r="CB7529" s="94"/>
      <c r="CC7529" s="94"/>
      <c r="CD7529" s="94"/>
      <c r="CE7529" s="40"/>
      <c r="CF7529" s="73"/>
      <c r="CG7529" s="41"/>
      <c r="CH7529" s="41"/>
      <c r="CI7529" s="41"/>
      <c r="CJ7529" s="41"/>
      <c r="CK7529" s="41"/>
      <c r="CL7529" s="68"/>
      <c r="CM7529" s="41"/>
      <c r="CN7529" s="41"/>
      <c r="CO7529" s="39"/>
      <c r="CP7529" s="78"/>
    </row>
    <row r="7530" spans="1:94" s="38" customFormat="1" x14ac:dyDescent="0.25">
      <c r="A7530" s="38">
        <v>7527</v>
      </c>
      <c r="F7530" s="39"/>
      <c r="Q7530" s="39"/>
      <c r="R7530" s="40"/>
      <c r="S7530" s="40"/>
      <c r="T7530" s="39"/>
      <c r="AG7530" s="110"/>
      <c r="AH7530" s="94"/>
      <c r="AJ7530" s="97"/>
      <c r="AL7530" s="39"/>
      <c r="AP7530" s="39"/>
      <c r="AQ7530" s="77"/>
      <c r="AR7530" s="78"/>
      <c r="BB7530" s="79"/>
      <c r="BC7530" s="94"/>
      <c r="BE7530" s="97"/>
      <c r="BG7530" s="40"/>
      <c r="BK7530" s="40"/>
      <c r="BL7530" s="79"/>
      <c r="BM7530" s="94"/>
      <c r="BO7530" s="97"/>
      <c r="BQ7530" s="40"/>
      <c r="BR7530" s="94"/>
      <c r="BS7530" s="94"/>
      <c r="BT7530" s="94"/>
      <c r="BU7530" s="40"/>
      <c r="BV7530" s="82"/>
      <c r="BW7530" s="94"/>
      <c r="BX7530" s="48"/>
      <c r="BY7530" s="97"/>
      <c r="BZ7530" s="48"/>
      <c r="CA7530" s="40"/>
      <c r="CB7530" s="94"/>
      <c r="CC7530" s="94"/>
      <c r="CD7530" s="94"/>
      <c r="CE7530" s="40"/>
      <c r="CF7530" s="73"/>
      <c r="CG7530" s="41"/>
      <c r="CH7530" s="41"/>
      <c r="CI7530" s="41"/>
      <c r="CJ7530" s="41"/>
      <c r="CK7530" s="41"/>
      <c r="CL7530" s="68"/>
      <c r="CM7530" s="41"/>
      <c r="CN7530" s="41"/>
      <c r="CO7530" s="39"/>
      <c r="CP7530" s="78"/>
    </row>
    <row r="7531" spans="1:94" s="38" customFormat="1" x14ac:dyDescent="0.25">
      <c r="A7531" s="38">
        <v>7528</v>
      </c>
      <c r="F7531" s="39"/>
      <c r="Q7531" s="39"/>
      <c r="R7531" s="40"/>
      <c r="S7531" s="40"/>
      <c r="T7531" s="39"/>
      <c r="AG7531" s="110"/>
      <c r="AH7531" s="94"/>
      <c r="AJ7531" s="97"/>
      <c r="AL7531" s="39"/>
      <c r="AP7531" s="39"/>
      <c r="AQ7531" s="77"/>
      <c r="AR7531" s="78"/>
      <c r="BB7531" s="79"/>
      <c r="BC7531" s="94"/>
      <c r="BE7531" s="97"/>
      <c r="BG7531" s="40"/>
      <c r="BK7531" s="40"/>
      <c r="BL7531" s="79"/>
      <c r="BM7531" s="94"/>
      <c r="BO7531" s="97"/>
      <c r="BQ7531" s="40"/>
      <c r="BR7531" s="94"/>
      <c r="BS7531" s="94"/>
      <c r="BT7531" s="94"/>
      <c r="BU7531" s="40"/>
      <c r="BV7531" s="82"/>
      <c r="BW7531" s="94"/>
      <c r="BX7531" s="48"/>
      <c r="BY7531" s="97"/>
      <c r="BZ7531" s="48"/>
      <c r="CA7531" s="40"/>
      <c r="CB7531" s="94"/>
      <c r="CC7531" s="94"/>
      <c r="CD7531" s="94"/>
      <c r="CE7531" s="40"/>
      <c r="CF7531" s="73"/>
      <c r="CG7531" s="41"/>
      <c r="CH7531" s="41"/>
      <c r="CI7531" s="41"/>
      <c r="CJ7531" s="41"/>
      <c r="CK7531" s="41"/>
      <c r="CL7531" s="68"/>
      <c r="CM7531" s="41"/>
      <c r="CN7531" s="41"/>
      <c r="CO7531" s="39"/>
      <c r="CP7531" s="78"/>
    </row>
    <row r="7532" spans="1:94" s="38" customFormat="1" x14ac:dyDescent="0.25">
      <c r="A7532" s="38">
        <v>7529</v>
      </c>
      <c r="F7532" s="39"/>
      <c r="Q7532" s="39"/>
      <c r="R7532" s="40"/>
      <c r="S7532" s="40"/>
      <c r="T7532" s="39"/>
      <c r="AG7532" s="110"/>
      <c r="AH7532" s="94"/>
      <c r="AJ7532" s="97"/>
      <c r="AL7532" s="39"/>
      <c r="AP7532" s="39"/>
      <c r="AQ7532" s="77"/>
      <c r="AR7532" s="78"/>
      <c r="BB7532" s="79"/>
      <c r="BC7532" s="94"/>
      <c r="BE7532" s="97"/>
      <c r="BG7532" s="40"/>
      <c r="BK7532" s="40"/>
      <c r="BL7532" s="79"/>
      <c r="BM7532" s="94"/>
      <c r="BO7532" s="97"/>
      <c r="BQ7532" s="40"/>
      <c r="BR7532" s="94"/>
      <c r="BS7532" s="94"/>
      <c r="BT7532" s="94"/>
      <c r="BU7532" s="40"/>
      <c r="BV7532" s="82"/>
      <c r="BW7532" s="94"/>
      <c r="BX7532" s="48"/>
      <c r="BY7532" s="97"/>
      <c r="BZ7532" s="48"/>
      <c r="CA7532" s="40"/>
      <c r="CB7532" s="94"/>
      <c r="CC7532" s="94"/>
      <c r="CD7532" s="94"/>
      <c r="CE7532" s="40"/>
      <c r="CF7532" s="73"/>
      <c r="CG7532" s="41"/>
      <c r="CH7532" s="41"/>
      <c r="CI7532" s="41"/>
      <c r="CJ7532" s="41"/>
      <c r="CK7532" s="41"/>
      <c r="CL7532" s="68"/>
      <c r="CM7532" s="41"/>
      <c r="CN7532" s="41"/>
      <c r="CO7532" s="39"/>
      <c r="CP7532" s="78"/>
    </row>
    <row r="7533" spans="1:94" s="38" customFormat="1" x14ac:dyDescent="0.25">
      <c r="A7533" s="38">
        <v>7530</v>
      </c>
      <c r="F7533" s="39"/>
      <c r="Q7533" s="39"/>
      <c r="R7533" s="40"/>
      <c r="S7533" s="40"/>
      <c r="T7533" s="39"/>
      <c r="AG7533" s="110"/>
      <c r="AH7533" s="94"/>
      <c r="AJ7533" s="97"/>
      <c r="AL7533" s="39"/>
      <c r="AP7533" s="39"/>
      <c r="AQ7533" s="77"/>
      <c r="AR7533" s="78"/>
      <c r="BB7533" s="79"/>
      <c r="BC7533" s="94"/>
      <c r="BE7533" s="97"/>
      <c r="BG7533" s="40"/>
      <c r="BK7533" s="40"/>
      <c r="BL7533" s="79"/>
      <c r="BM7533" s="94"/>
      <c r="BO7533" s="97"/>
      <c r="BQ7533" s="40"/>
      <c r="BR7533" s="94"/>
      <c r="BS7533" s="94"/>
      <c r="BT7533" s="94"/>
      <c r="BU7533" s="40"/>
      <c r="BV7533" s="82"/>
      <c r="BW7533" s="94"/>
      <c r="BX7533" s="48"/>
      <c r="BY7533" s="97"/>
      <c r="BZ7533" s="48"/>
      <c r="CA7533" s="40"/>
      <c r="CB7533" s="94"/>
      <c r="CC7533" s="94"/>
      <c r="CD7533" s="94"/>
      <c r="CE7533" s="40"/>
      <c r="CF7533" s="73"/>
      <c r="CG7533" s="41"/>
      <c r="CH7533" s="41"/>
      <c r="CI7533" s="41"/>
      <c r="CJ7533" s="41"/>
      <c r="CK7533" s="41"/>
      <c r="CL7533" s="68"/>
      <c r="CM7533" s="41"/>
      <c r="CN7533" s="41"/>
      <c r="CO7533" s="39"/>
      <c r="CP7533" s="78"/>
    </row>
    <row r="7534" spans="1:94" s="38" customFormat="1" x14ac:dyDescent="0.25">
      <c r="A7534" s="38">
        <v>7531</v>
      </c>
      <c r="F7534" s="39"/>
      <c r="Q7534" s="39"/>
      <c r="R7534" s="40"/>
      <c r="S7534" s="40"/>
      <c r="T7534" s="39"/>
      <c r="AG7534" s="110"/>
      <c r="AH7534" s="94"/>
      <c r="AJ7534" s="97"/>
      <c r="AL7534" s="39"/>
      <c r="AP7534" s="39"/>
      <c r="AQ7534" s="77"/>
      <c r="AR7534" s="78"/>
      <c r="BB7534" s="79"/>
      <c r="BC7534" s="94"/>
      <c r="BE7534" s="97"/>
      <c r="BG7534" s="40"/>
      <c r="BK7534" s="40"/>
      <c r="BL7534" s="79"/>
      <c r="BM7534" s="94"/>
      <c r="BO7534" s="97"/>
      <c r="BQ7534" s="40"/>
      <c r="BR7534" s="94"/>
      <c r="BS7534" s="94"/>
      <c r="BT7534" s="94"/>
      <c r="BU7534" s="40"/>
      <c r="BV7534" s="82"/>
      <c r="BW7534" s="94"/>
      <c r="BX7534" s="48"/>
      <c r="BY7534" s="97"/>
      <c r="BZ7534" s="48"/>
      <c r="CA7534" s="40"/>
      <c r="CB7534" s="94"/>
      <c r="CC7534" s="94"/>
      <c r="CD7534" s="94"/>
      <c r="CE7534" s="40"/>
      <c r="CF7534" s="73"/>
      <c r="CG7534" s="41"/>
      <c r="CH7534" s="41"/>
      <c r="CI7534" s="41"/>
      <c r="CJ7534" s="41"/>
      <c r="CK7534" s="41"/>
      <c r="CL7534" s="68"/>
      <c r="CM7534" s="41"/>
      <c r="CN7534" s="41"/>
      <c r="CO7534" s="39"/>
      <c r="CP7534" s="78"/>
    </row>
    <row r="7535" spans="1:94" s="38" customFormat="1" x14ac:dyDescent="0.25">
      <c r="A7535" s="38">
        <v>7532</v>
      </c>
      <c r="F7535" s="39"/>
      <c r="Q7535" s="39"/>
      <c r="R7535" s="40"/>
      <c r="S7535" s="40"/>
      <c r="T7535" s="39"/>
      <c r="AG7535" s="110"/>
      <c r="AH7535" s="94"/>
      <c r="AJ7535" s="97"/>
      <c r="AL7535" s="39"/>
      <c r="AP7535" s="39"/>
      <c r="AQ7535" s="77"/>
      <c r="AR7535" s="78"/>
      <c r="BB7535" s="79"/>
      <c r="BC7535" s="94"/>
      <c r="BE7535" s="97"/>
      <c r="BG7535" s="40"/>
      <c r="BK7535" s="40"/>
      <c r="BL7535" s="79"/>
      <c r="BM7535" s="94"/>
      <c r="BO7535" s="97"/>
      <c r="BQ7535" s="40"/>
      <c r="BR7535" s="94"/>
      <c r="BS7535" s="94"/>
      <c r="BT7535" s="94"/>
      <c r="BU7535" s="40"/>
      <c r="BV7535" s="82"/>
      <c r="BW7535" s="94"/>
      <c r="BX7535" s="48"/>
      <c r="BY7535" s="97"/>
      <c r="BZ7535" s="48"/>
      <c r="CA7535" s="40"/>
      <c r="CB7535" s="94"/>
      <c r="CC7535" s="94"/>
      <c r="CD7535" s="94"/>
      <c r="CE7535" s="40"/>
      <c r="CF7535" s="73"/>
      <c r="CG7535" s="41"/>
      <c r="CH7535" s="41"/>
      <c r="CI7535" s="41"/>
      <c r="CJ7535" s="41"/>
      <c r="CK7535" s="41"/>
      <c r="CL7535" s="68"/>
      <c r="CM7535" s="41"/>
      <c r="CN7535" s="41"/>
      <c r="CO7535" s="39"/>
      <c r="CP7535" s="78"/>
    </row>
    <row r="7536" spans="1:94" s="38" customFormat="1" x14ac:dyDescent="0.25">
      <c r="A7536" s="38">
        <v>7533</v>
      </c>
      <c r="F7536" s="39"/>
      <c r="Q7536" s="39"/>
      <c r="R7536" s="40"/>
      <c r="S7536" s="40"/>
      <c r="T7536" s="39"/>
      <c r="AG7536" s="110"/>
      <c r="AH7536" s="94"/>
      <c r="AJ7536" s="97"/>
      <c r="AL7536" s="39"/>
      <c r="AP7536" s="39"/>
      <c r="AQ7536" s="77"/>
      <c r="AR7536" s="78"/>
      <c r="BB7536" s="79"/>
      <c r="BC7536" s="94"/>
      <c r="BE7536" s="97"/>
      <c r="BG7536" s="40"/>
      <c r="BK7536" s="40"/>
      <c r="BL7536" s="79"/>
      <c r="BM7536" s="94"/>
      <c r="BO7536" s="97"/>
      <c r="BQ7536" s="40"/>
      <c r="BR7536" s="94"/>
      <c r="BS7536" s="94"/>
      <c r="BT7536" s="94"/>
      <c r="BU7536" s="40"/>
      <c r="BV7536" s="82"/>
      <c r="BW7536" s="94"/>
      <c r="BX7536" s="48"/>
      <c r="BY7536" s="97"/>
      <c r="BZ7536" s="48"/>
      <c r="CA7536" s="40"/>
      <c r="CB7536" s="94"/>
      <c r="CC7536" s="94"/>
      <c r="CD7536" s="94"/>
      <c r="CE7536" s="40"/>
      <c r="CF7536" s="73"/>
      <c r="CG7536" s="41"/>
      <c r="CH7536" s="41"/>
      <c r="CI7536" s="41"/>
      <c r="CJ7536" s="41"/>
      <c r="CK7536" s="41"/>
      <c r="CL7536" s="68"/>
      <c r="CM7536" s="41"/>
      <c r="CN7536" s="41"/>
      <c r="CO7536" s="39"/>
      <c r="CP7536" s="78"/>
    </row>
    <row r="7537" spans="1:94" s="38" customFormat="1" x14ac:dyDescent="0.25">
      <c r="A7537" s="38">
        <v>7534</v>
      </c>
      <c r="F7537" s="39"/>
      <c r="Q7537" s="39"/>
      <c r="R7537" s="40"/>
      <c r="S7537" s="40"/>
      <c r="T7537" s="39"/>
      <c r="AG7537" s="110"/>
      <c r="AH7537" s="94"/>
      <c r="AJ7537" s="97"/>
      <c r="AL7537" s="39"/>
      <c r="AP7537" s="39"/>
      <c r="AQ7537" s="77"/>
      <c r="AR7537" s="78"/>
      <c r="BB7537" s="79"/>
      <c r="BC7537" s="94"/>
      <c r="BE7537" s="97"/>
      <c r="BG7537" s="40"/>
      <c r="BK7537" s="40"/>
      <c r="BL7537" s="79"/>
      <c r="BM7537" s="94"/>
      <c r="BO7537" s="97"/>
      <c r="BQ7537" s="40"/>
      <c r="BR7537" s="94"/>
      <c r="BS7537" s="94"/>
      <c r="BT7537" s="94"/>
      <c r="BU7537" s="40"/>
      <c r="BV7537" s="82"/>
      <c r="BW7537" s="94"/>
      <c r="BX7537" s="48"/>
      <c r="BY7537" s="97"/>
      <c r="BZ7537" s="48"/>
      <c r="CA7537" s="40"/>
      <c r="CB7537" s="94"/>
      <c r="CC7537" s="94"/>
      <c r="CD7537" s="94"/>
      <c r="CE7537" s="40"/>
      <c r="CF7537" s="73"/>
      <c r="CG7537" s="41"/>
      <c r="CH7537" s="41"/>
      <c r="CI7537" s="41"/>
      <c r="CJ7537" s="41"/>
      <c r="CK7537" s="41"/>
      <c r="CL7537" s="68"/>
      <c r="CM7537" s="41"/>
      <c r="CN7537" s="41"/>
      <c r="CO7537" s="39"/>
      <c r="CP7537" s="78"/>
    </row>
    <row r="7538" spans="1:94" s="38" customFormat="1" x14ac:dyDescent="0.25">
      <c r="A7538" s="38">
        <v>7535</v>
      </c>
      <c r="F7538" s="39"/>
      <c r="Q7538" s="39"/>
      <c r="R7538" s="40"/>
      <c r="S7538" s="40"/>
      <c r="T7538" s="39"/>
      <c r="AG7538" s="110"/>
      <c r="AH7538" s="94"/>
      <c r="AJ7538" s="97"/>
      <c r="AL7538" s="39"/>
      <c r="AP7538" s="39"/>
      <c r="AQ7538" s="77"/>
      <c r="AR7538" s="78"/>
      <c r="BB7538" s="79"/>
      <c r="BC7538" s="94"/>
      <c r="BE7538" s="97"/>
      <c r="BG7538" s="40"/>
      <c r="BK7538" s="40"/>
      <c r="BL7538" s="79"/>
      <c r="BM7538" s="94"/>
      <c r="BO7538" s="97"/>
      <c r="BQ7538" s="40"/>
      <c r="BR7538" s="94"/>
      <c r="BS7538" s="94"/>
      <c r="BT7538" s="94"/>
      <c r="BU7538" s="40"/>
      <c r="BV7538" s="82"/>
      <c r="BW7538" s="94"/>
      <c r="BX7538" s="48"/>
      <c r="BY7538" s="97"/>
      <c r="BZ7538" s="48"/>
      <c r="CA7538" s="40"/>
      <c r="CB7538" s="94"/>
      <c r="CC7538" s="94"/>
      <c r="CD7538" s="94"/>
      <c r="CE7538" s="40"/>
      <c r="CF7538" s="73"/>
      <c r="CG7538" s="41"/>
      <c r="CH7538" s="41"/>
      <c r="CI7538" s="41"/>
      <c r="CJ7538" s="41"/>
      <c r="CK7538" s="41"/>
      <c r="CL7538" s="68"/>
      <c r="CM7538" s="41"/>
      <c r="CN7538" s="41"/>
      <c r="CO7538" s="39"/>
      <c r="CP7538" s="78"/>
    </row>
    <row r="7539" spans="1:94" s="38" customFormat="1" x14ac:dyDescent="0.25">
      <c r="A7539" s="38">
        <v>7536</v>
      </c>
      <c r="F7539" s="39"/>
      <c r="Q7539" s="39"/>
      <c r="R7539" s="40"/>
      <c r="S7539" s="40"/>
      <c r="T7539" s="39"/>
      <c r="AG7539" s="110"/>
      <c r="AH7539" s="94"/>
      <c r="AJ7539" s="97"/>
      <c r="AL7539" s="39"/>
      <c r="AP7539" s="39"/>
      <c r="AQ7539" s="77"/>
      <c r="AR7539" s="78"/>
      <c r="BB7539" s="79"/>
      <c r="BC7539" s="94"/>
      <c r="BE7539" s="97"/>
      <c r="BG7539" s="40"/>
      <c r="BK7539" s="40"/>
      <c r="BL7539" s="79"/>
      <c r="BM7539" s="94"/>
      <c r="BO7539" s="97"/>
      <c r="BQ7539" s="40"/>
      <c r="BR7539" s="94"/>
      <c r="BS7539" s="94"/>
      <c r="BT7539" s="94"/>
      <c r="BU7539" s="40"/>
      <c r="BV7539" s="82"/>
      <c r="BW7539" s="94"/>
      <c r="BX7539" s="48"/>
      <c r="BY7539" s="97"/>
      <c r="BZ7539" s="48"/>
      <c r="CA7539" s="40"/>
      <c r="CB7539" s="94"/>
      <c r="CC7539" s="94"/>
      <c r="CD7539" s="94"/>
      <c r="CE7539" s="40"/>
      <c r="CF7539" s="73"/>
      <c r="CG7539" s="41"/>
      <c r="CH7539" s="41"/>
      <c r="CI7539" s="41"/>
      <c r="CJ7539" s="41"/>
      <c r="CK7539" s="41"/>
      <c r="CL7539" s="68"/>
      <c r="CM7539" s="41"/>
      <c r="CN7539" s="41"/>
      <c r="CO7539" s="39"/>
      <c r="CP7539" s="78"/>
    </row>
    <row r="7540" spans="1:94" s="38" customFormat="1" x14ac:dyDescent="0.25">
      <c r="A7540" s="38">
        <v>7537</v>
      </c>
      <c r="F7540" s="39"/>
      <c r="Q7540" s="39"/>
      <c r="R7540" s="40"/>
      <c r="S7540" s="40"/>
      <c r="T7540" s="39"/>
      <c r="AG7540" s="110"/>
      <c r="AH7540" s="94"/>
      <c r="AJ7540" s="97"/>
      <c r="AL7540" s="39"/>
      <c r="AP7540" s="39"/>
      <c r="AQ7540" s="77"/>
      <c r="AR7540" s="78"/>
      <c r="BB7540" s="79"/>
      <c r="BC7540" s="94"/>
      <c r="BE7540" s="97"/>
      <c r="BG7540" s="40"/>
      <c r="BK7540" s="40"/>
      <c r="BL7540" s="79"/>
      <c r="BM7540" s="94"/>
      <c r="BO7540" s="97"/>
      <c r="BQ7540" s="40"/>
      <c r="BR7540" s="94"/>
      <c r="BS7540" s="94"/>
      <c r="BT7540" s="94"/>
      <c r="BU7540" s="40"/>
      <c r="BV7540" s="82"/>
      <c r="BW7540" s="94"/>
      <c r="BX7540" s="48"/>
      <c r="BY7540" s="97"/>
      <c r="BZ7540" s="48"/>
      <c r="CA7540" s="40"/>
      <c r="CB7540" s="94"/>
      <c r="CC7540" s="94"/>
      <c r="CD7540" s="94"/>
      <c r="CE7540" s="40"/>
      <c r="CF7540" s="73"/>
      <c r="CG7540" s="41"/>
      <c r="CH7540" s="41"/>
      <c r="CI7540" s="41"/>
      <c r="CJ7540" s="41"/>
      <c r="CK7540" s="41"/>
      <c r="CL7540" s="68"/>
      <c r="CM7540" s="41"/>
      <c r="CN7540" s="41"/>
      <c r="CO7540" s="39"/>
      <c r="CP7540" s="78"/>
    </row>
    <row r="7541" spans="1:94" s="38" customFormat="1" x14ac:dyDescent="0.25">
      <c r="A7541" s="38">
        <v>7538</v>
      </c>
      <c r="F7541" s="39"/>
      <c r="Q7541" s="39"/>
      <c r="R7541" s="40"/>
      <c r="S7541" s="40"/>
      <c r="T7541" s="39"/>
      <c r="AG7541" s="110"/>
      <c r="AH7541" s="94"/>
      <c r="AJ7541" s="97"/>
      <c r="AL7541" s="39"/>
      <c r="AP7541" s="39"/>
      <c r="AQ7541" s="77"/>
      <c r="AR7541" s="78"/>
      <c r="BB7541" s="79"/>
      <c r="BC7541" s="94"/>
      <c r="BE7541" s="97"/>
      <c r="BG7541" s="40"/>
      <c r="BK7541" s="40"/>
      <c r="BL7541" s="79"/>
      <c r="BM7541" s="94"/>
      <c r="BO7541" s="97"/>
      <c r="BQ7541" s="40"/>
      <c r="BR7541" s="94"/>
      <c r="BS7541" s="94"/>
      <c r="BT7541" s="94"/>
      <c r="BU7541" s="40"/>
      <c r="BV7541" s="82"/>
      <c r="BW7541" s="94"/>
      <c r="BX7541" s="48"/>
      <c r="BY7541" s="97"/>
      <c r="BZ7541" s="48"/>
      <c r="CA7541" s="40"/>
      <c r="CB7541" s="94"/>
      <c r="CC7541" s="94"/>
      <c r="CD7541" s="94"/>
      <c r="CE7541" s="40"/>
      <c r="CF7541" s="73"/>
      <c r="CG7541" s="41"/>
      <c r="CH7541" s="41"/>
      <c r="CI7541" s="41"/>
      <c r="CJ7541" s="41"/>
      <c r="CK7541" s="41"/>
      <c r="CL7541" s="68"/>
      <c r="CM7541" s="41"/>
      <c r="CN7541" s="41"/>
      <c r="CO7541" s="39"/>
      <c r="CP7541" s="78"/>
    </row>
    <row r="7542" spans="1:94" s="38" customFormat="1" x14ac:dyDescent="0.25">
      <c r="A7542" s="38">
        <v>7539</v>
      </c>
      <c r="F7542" s="39"/>
      <c r="Q7542" s="39"/>
      <c r="R7542" s="40"/>
      <c r="S7542" s="40"/>
      <c r="T7542" s="39"/>
      <c r="AG7542" s="110"/>
      <c r="AH7542" s="94"/>
      <c r="AJ7542" s="97"/>
      <c r="AL7542" s="39"/>
      <c r="AP7542" s="39"/>
      <c r="AQ7542" s="77"/>
      <c r="AR7542" s="78"/>
      <c r="BB7542" s="79"/>
      <c r="BC7542" s="94"/>
      <c r="BE7542" s="97"/>
      <c r="BG7542" s="40"/>
      <c r="BK7542" s="40"/>
      <c r="BL7542" s="79"/>
      <c r="BM7542" s="94"/>
      <c r="BO7542" s="97"/>
      <c r="BQ7542" s="40"/>
      <c r="BR7542" s="94"/>
      <c r="BS7542" s="94"/>
      <c r="BT7542" s="94"/>
      <c r="BU7542" s="40"/>
      <c r="BV7542" s="82"/>
      <c r="BW7542" s="94"/>
      <c r="BX7542" s="48"/>
      <c r="BY7542" s="97"/>
      <c r="BZ7542" s="48"/>
      <c r="CA7542" s="40"/>
      <c r="CB7542" s="94"/>
      <c r="CC7542" s="94"/>
      <c r="CD7542" s="94"/>
      <c r="CE7542" s="40"/>
      <c r="CF7542" s="73"/>
      <c r="CG7542" s="41"/>
      <c r="CH7542" s="41"/>
      <c r="CI7542" s="41"/>
      <c r="CJ7542" s="41"/>
      <c r="CK7542" s="41"/>
      <c r="CL7542" s="68"/>
      <c r="CM7542" s="41"/>
      <c r="CN7542" s="41"/>
      <c r="CO7542" s="39"/>
      <c r="CP7542" s="78"/>
    </row>
    <row r="7543" spans="1:94" s="38" customFormat="1" x14ac:dyDescent="0.25">
      <c r="A7543" s="38">
        <v>7540</v>
      </c>
      <c r="F7543" s="39"/>
      <c r="Q7543" s="39"/>
      <c r="R7543" s="40"/>
      <c r="S7543" s="40"/>
      <c r="T7543" s="39"/>
      <c r="AG7543" s="110"/>
      <c r="AH7543" s="94"/>
      <c r="AJ7543" s="97"/>
      <c r="AL7543" s="39"/>
      <c r="AP7543" s="39"/>
      <c r="AQ7543" s="77"/>
      <c r="AR7543" s="78"/>
      <c r="BB7543" s="79"/>
      <c r="BC7543" s="94"/>
      <c r="BE7543" s="97"/>
      <c r="BG7543" s="40"/>
      <c r="BK7543" s="40"/>
      <c r="BL7543" s="79"/>
      <c r="BM7543" s="94"/>
      <c r="BO7543" s="97"/>
      <c r="BQ7543" s="40"/>
      <c r="BR7543" s="94"/>
      <c r="BS7543" s="94"/>
      <c r="BT7543" s="94"/>
      <c r="BU7543" s="40"/>
      <c r="BV7543" s="82"/>
      <c r="BW7543" s="94"/>
      <c r="BX7543" s="48"/>
      <c r="BY7543" s="97"/>
      <c r="BZ7543" s="48"/>
      <c r="CA7543" s="40"/>
      <c r="CB7543" s="94"/>
      <c r="CC7543" s="94"/>
      <c r="CD7543" s="94"/>
      <c r="CE7543" s="40"/>
      <c r="CF7543" s="73"/>
      <c r="CG7543" s="41"/>
      <c r="CH7543" s="41"/>
      <c r="CI7543" s="41"/>
      <c r="CJ7543" s="41"/>
      <c r="CK7543" s="41"/>
      <c r="CL7543" s="68"/>
      <c r="CM7543" s="41"/>
      <c r="CN7543" s="41"/>
      <c r="CO7543" s="39"/>
      <c r="CP7543" s="78"/>
    </row>
    <row r="7544" spans="1:94" s="38" customFormat="1" x14ac:dyDescent="0.25">
      <c r="A7544" s="38">
        <v>7541</v>
      </c>
      <c r="F7544" s="39"/>
      <c r="Q7544" s="39"/>
      <c r="R7544" s="40"/>
      <c r="S7544" s="40"/>
      <c r="T7544" s="39"/>
      <c r="AG7544" s="110"/>
      <c r="AH7544" s="94"/>
      <c r="AJ7544" s="97"/>
      <c r="AL7544" s="39"/>
      <c r="AP7544" s="39"/>
      <c r="AQ7544" s="77"/>
      <c r="AR7544" s="78"/>
      <c r="BB7544" s="79"/>
      <c r="BC7544" s="94"/>
      <c r="BE7544" s="97"/>
      <c r="BG7544" s="40"/>
      <c r="BK7544" s="40"/>
      <c r="BL7544" s="79"/>
      <c r="BM7544" s="94"/>
      <c r="BO7544" s="97"/>
      <c r="BQ7544" s="40"/>
      <c r="BR7544" s="94"/>
      <c r="BS7544" s="94"/>
      <c r="BT7544" s="94"/>
      <c r="BU7544" s="40"/>
      <c r="BV7544" s="82"/>
      <c r="BW7544" s="94"/>
      <c r="BX7544" s="48"/>
      <c r="BY7544" s="97"/>
      <c r="BZ7544" s="48"/>
      <c r="CA7544" s="40"/>
      <c r="CB7544" s="94"/>
      <c r="CC7544" s="94"/>
      <c r="CD7544" s="94"/>
      <c r="CE7544" s="40"/>
      <c r="CF7544" s="73"/>
      <c r="CG7544" s="41"/>
      <c r="CH7544" s="41"/>
      <c r="CI7544" s="41"/>
      <c r="CJ7544" s="41"/>
      <c r="CK7544" s="41"/>
      <c r="CL7544" s="68"/>
      <c r="CM7544" s="41"/>
      <c r="CN7544" s="41"/>
      <c r="CO7544" s="39"/>
      <c r="CP7544" s="78"/>
    </row>
    <row r="7545" spans="1:94" s="38" customFormat="1" x14ac:dyDescent="0.25">
      <c r="A7545" s="38">
        <v>7542</v>
      </c>
      <c r="F7545" s="39"/>
      <c r="Q7545" s="39"/>
      <c r="R7545" s="40"/>
      <c r="S7545" s="40"/>
      <c r="T7545" s="39"/>
      <c r="AG7545" s="110"/>
      <c r="AH7545" s="94"/>
      <c r="AJ7545" s="97"/>
      <c r="AL7545" s="39"/>
      <c r="AP7545" s="39"/>
      <c r="AQ7545" s="77"/>
      <c r="AR7545" s="78"/>
      <c r="BB7545" s="79"/>
      <c r="BC7545" s="94"/>
      <c r="BE7545" s="97"/>
      <c r="BG7545" s="40"/>
      <c r="BK7545" s="40"/>
      <c r="BL7545" s="79"/>
      <c r="BM7545" s="94"/>
      <c r="BO7545" s="97"/>
      <c r="BQ7545" s="40"/>
      <c r="BR7545" s="94"/>
      <c r="BS7545" s="94"/>
      <c r="BT7545" s="94"/>
      <c r="BU7545" s="40"/>
      <c r="BV7545" s="82"/>
      <c r="BW7545" s="94"/>
      <c r="BX7545" s="48"/>
      <c r="BY7545" s="97"/>
      <c r="BZ7545" s="48"/>
      <c r="CA7545" s="40"/>
      <c r="CB7545" s="94"/>
      <c r="CC7545" s="94"/>
      <c r="CD7545" s="94"/>
      <c r="CE7545" s="40"/>
      <c r="CF7545" s="73"/>
      <c r="CG7545" s="41"/>
      <c r="CH7545" s="41"/>
      <c r="CI7545" s="41"/>
      <c r="CJ7545" s="41"/>
      <c r="CK7545" s="41"/>
      <c r="CL7545" s="68"/>
      <c r="CM7545" s="41"/>
      <c r="CN7545" s="41"/>
      <c r="CO7545" s="39"/>
      <c r="CP7545" s="78"/>
    </row>
    <row r="7546" spans="1:94" s="38" customFormat="1" x14ac:dyDescent="0.25">
      <c r="A7546" s="38">
        <v>7543</v>
      </c>
      <c r="F7546" s="39"/>
      <c r="Q7546" s="39"/>
      <c r="R7546" s="40"/>
      <c r="S7546" s="40"/>
      <c r="T7546" s="39"/>
      <c r="AG7546" s="110"/>
      <c r="AH7546" s="94"/>
      <c r="AJ7546" s="97"/>
      <c r="AL7546" s="39"/>
      <c r="AP7546" s="39"/>
      <c r="AQ7546" s="77"/>
      <c r="AR7546" s="78"/>
      <c r="BB7546" s="79"/>
      <c r="BC7546" s="94"/>
      <c r="BE7546" s="97"/>
      <c r="BG7546" s="40"/>
      <c r="BK7546" s="40"/>
      <c r="BL7546" s="79"/>
      <c r="BM7546" s="94"/>
      <c r="BO7546" s="97"/>
      <c r="BQ7546" s="40"/>
      <c r="BR7546" s="94"/>
      <c r="BS7546" s="94"/>
      <c r="BT7546" s="94"/>
      <c r="BU7546" s="40"/>
      <c r="BV7546" s="82"/>
      <c r="BW7546" s="94"/>
      <c r="BX7546" s="48"/>
      <c r="BY7546" s="97"/>
      <c r="BZ7546" s="48"/>
      <c r="CA7546" s="40"/>
      <c r="CB7546" s="94"/>
      <c r="CC7546" s="94"/>
      <c r="CD7546" s="94"/>
      <c r="CE7546" s="40"/>
      <c r="CF7546" s="73"/>
      <c r="CG7546" s="41"/>
      <c r="CH7546" s="41"/>
      <c r="CI7546" s="41"/>
      <c r="CJ7546" s="41"/>
      <c r="CK7546" s="41"/>
      <c r="CL7546" s="68"/>
      <c r="CM7546" s="41"/>
      <c r="CN7546" s="41"/>
      <c r="CO7546" s="39"/>
      <c r="CP7546" s="78"/>
    </row>
    <row r="7547" spans="1:94" s="38" customFormat="1" x14ac:dyDescent="0.25">
      <c r="A7547" s="38">
        <v>7544</v>
      </c>
      <c r="F7547" s="39"/>
      <c r="Q7547" s="39"/>
      <c r="R7547" s="40"/>
      <c r="S7547" s="40"/>
      <c r="T7547" s="39"/>
      <c r="AG7547" s="110"/>
      <c r="AH7547" s="94"/>
      <c r="AJ7547" s="97"/>
      <c r="AL7547" s="39"/>
      <c r="AP7547" s="39"/>
      <c r="AQ7547" s="77"/>
      <c r="AR7547" s="78"/>
      <c r="BB7547" s="79"/>
      <c r="BC7547" s="94"/>
      <c r="BE7547" s="97"/>
      <c r="BG7547" s="40"/>
      <c r="BK7547" s="40"/>
      <c r="BL7547" s="79"/>
      <c r="BM7547" s="94"/>
      <c r="BO7547" s="97"/>
      <c r="BQ7547" s="40"/>
      <c r="BR7547" s="94"/>
      <c r="BS7547" s="94"/>
      <c r="BT7547" s="94"/>
      <c r="BU7547" s="40"/>
      <c r="BV7547" s="82"/>
      <c r="BW7547" s="94"/>
      <c r="BX7547" s="48"/>
      <c r="BY7547" s="97"/>
      <c r="BZ7547" s="48"/>
      <c r="CA7547" s="40"/>
      <c r="CB7547" s="94"/>
      <c r="CC7547" s="94"/>
      <c r="CD7547" s="94"/>
      <c r="CE7547" s="40"/>
      <c r="CF7547" s="73"/>
      <c r="CG7547" s="41"/>
      <c r="CH7547" s="41"/>
      <c r="CI7547" s="41"/>
      <c r="CJ7547" s="41"/>
      <c r="CK7547" s="41"/>
      <c r="CL7547" s="68"/>
      <c r="CM7547" s="41"/>
      <c r="CN7547" s="41"/>
      <c r="CO7547" s="39"/>
      <c r="CP7547" s="78"/>
    </row>
    <row r="7548" spans="1:94" s="38" customFormat="1" x14ac:dyDescent="0.25">
      <c r="A7548" s="38">
        <v>7545</v>
      </c>
      <c r="F7548" s="39"/>
      <c r="Q7548" s="39"/>
      <c r="R7548" s="40"/>
      <c r="S7548" s="40"/>
      <c r="T7548" s="39"/>
      <c r="AG7548" s="110"/>
      <c r="AH7548" s="94"/>
      <c r="AJ7548" s="97"/>
      <c r="AL7548" s="39"/>
      <c r="AP7548" s="39"/>
      <c r="AQ7548" s="77"/>
      <c r="AR7548" s="78"/>
      <c r="BB7548" s="79"/>
      <c r="BC7548" s="94"/>
      <c r="BE7548" s="97"/>
      <c r="BG7548" s="40"/>
      <c r="BK7548" s="40"/>
      <c r="BL7548" s="79"/>
      <c r="BM7548" s="94"/>
      <c r="BO7548" s="97"/>
      <c r="BQ7548" s="40"/>
      <c r="BR7548" s="94"/>
      <c r="BS7548" s="94"/>
      <c r="BT7548" s="94"/>
      <c r="BU7548" s="40"/>
      <c r="BV7548" s="82"/>
      <c r="BW7548" s="94"/>
      <c r="BX7548" s="48"/>
      <c r="BY7548" s="97"/>
      <c r="BZ7548" s="48"/>
      <c r="CA7548" s="40"/>
      <c r="CB7548" s="94"/>
      <c r="CC7548" s="94"/>
      <c r="CD7548" s="94"/>
      <c r="CE7548" s="40"/>
      <c r="CF7548" s="73"/>
      <c r="CG7548" s="41"/>
      <c r="CH7548" s="41"/>
      <c r="CI7548" s="41"/>
      <c r="CJ7548" s="41"/>
      <c r="CK7548" s="41"/>
      <c r="CL7548" s="68"/>
      <c r="CM7548" s="41"/>
      <c r="CN7548" s="41"/>
      <c r="CO7548" s="39"/>
      <c r="CP7548" s="78"/>
    </row>
    <row r="7549" spans="1:94" s="38" customFormat="1" x14ac:dyDescent="0.25">
      <c r="A7549" s="38">
        <v>7546</v>
      </c>
      <c r="F7549" s="39"/>
      <c r="Q7549" s="39"/>
      <c r="R7549" s="40"/>
      <c r="S7549" s="40"/>
      <c r="T7549" s="39"/>
      <c r="AG7549" s="110"/>
      <c r="AH7549" s="94"/>
      <c r="AJ7549" s="97"/>
      <c r="AL7549" s="39"/>
      <c r="AP7549" s="39"/>
      <c r="AQ7549" s="77"/>
      <c r="AR7549" s="78"/>
      <c r="BB7549" s="79"/>
      <c r="BC7549" s="94"/>
      <c r="BE7549" s="97"/>
      <c r="BG7549" s="40"/>
      <c r="BK7549" s="40"/>
      <c r="BL7549" s="79"/>
      <c r="BM7549" s="94"/>
      <c r="BO7549" s="97"/>
      <c r="BQ7549" s="40"/>
      <c r="BR7549" s="94"/>
      <c r="BS7549" s="94"/>
      <c r="BT7549" s="94"/>
      <c r="BU7549" s="40"/>
      <c r="BV7549" s="82"/>
      <c r="BW7549" s="94"/>
      <c r="BX7549" s="48"/>
      <c r="BY7549" s="97"/>
      <c r="BZ7549" s="48"/>
      <c r="CA7549" s="40"/>
      <c r="CB7549" s="94"/>
      <c r="CC7549" s="94"/>
      <c r="CD7549" s="94"/>
      <c r="CE7549" s="40"/>
      <c r="CF7549" s="73"/>
      <c r="CG7549" s="41"/>
      <c r="CH7549" s="41"/>
      <c r="CI7549" s="41"/>
      <c r="CJ7549" s="41"/>
      <c r="CK7549" s="41"/>
      <c r="CL7549" s="68"/>
      <c r="CM7549" s="41"/>
      <c r="CN7549" s="41"/>
      <c r="CO7549" s="39"/>
      <c r="CP7549" s="78"/>
    </row>
    <row r="7550" spans="1:94" s="38" customFormat="1" x14ac:dyDescent="0.25">
      <c r="A7550" s="38">
        <v>7547</v>
      </c>
      <c r="F7550" s="39"/>
      <c r="Q7550" s="39"/>
      <c r="R7550" s="40"/>
      <c r="S7550" s="40"/>
      <c r="T7550" s="39"/>
      <c r="AG7550" s="110"/>
      <c r="AH7550" s="94"/>
      <c r="AJ7550" s="97"/>
      <c r="AL7550" s="39"/>
      <c r="AP7550" s="39"/>
      <c r="AQ7550" s="77"/>
      <c r="AR7550" s="78"/>
      <c r="BB7550" s="79"/>
      <c r="BC7550" s="94"/>
      <c r="BE7550" s="97"/>
      <c r="BG7550" s="40"/>
      <c r="BK7550" s="40"/>
      <c r="BL7550" s="79"/>
      <c r="BM7550" s="94"/>
      <c r="BO7550" s="97"/>
      <c r="BQ7550" s="40"/>
      <c r="BR7550" s="94"/>
      <c r="BS7550" s="94"/>
      <c r="BT7550" s="94"/>
      <c r="BU7550" s="40"/>
      <c r="BV7550" s="82"/>
      <c r="BW7550" s="94"/>
      <c r="BX7550" s="48"/>
      <c r="BY7550" s="97"/>
      <c r="BZ7550" s="48"/>
      <c r="CA7550" s="40"/>
      <c r="CB7550" s="94"/>
      <c r="CC7550" s="94"/>
      <c r="CD7550" s="94"/>
      <c r="CE7550" s="40"/>
      <c r="CF7550" s="73"/>
      <c r="CG7550" s="41"/>
      <c r="CH7550" s="41"/>
      <c r="CI7550" s="41"/>
      <c r="CJ7550" s="41"/>
      <c r="CK7550" s="41"/>
      <c r="CL7550" s="68"/>
      <c r="CM7550" s="41"/>
      <c r="CN7550" s="41"/>
      <c r="CO7550" s="39"/>
      <c r="CP7550" s="78"/>
    </row>
    <row r="7551" spans="1:94" s="38" customFormat="1" x14ac:dyDescent="0.25">
      <c r="A7551" s="38">
        <v>7548</v>
      </c>
      <c r="F7551" s="39"/>
      <c r="Q7551" s="39"/>
      <c r="R7551" s="40"/>
      <c r="S7551" s="40"/>
      <c r="T7551" s="39"/>
      <c r="AG7551" s="110"/>
      <c r="AH7551" s="94"/>
      <c r="AJ7551" s="97"/>
      <c r="AL7551" s="39"/>
      <c r="AP7551" s="39"/>
      <c r="AQ7551" s="77"/>
      <c r="AR7551" s="78"/>
      <c r="BB7551" s="79"/>
      <c r="BC7551" s="94"/>
      <c r="BE7551" s="97"/>
      <c r="BG7551" s="40"/>
      <c r="BK7551" s="40"/>
      <c r="BL7551" s="79"/>
      <c r="BM7551" s="94"/>
      <c r="BO7551" s="97"/>
      <c r="BQ7551" s="40"/>
      <c r="BR7551" s="94"/>
      <c r="BS7551" s="94"/>
      <c r="BT7551" s="94"/>
      <c r="BU7551" s="40"/>
      <c r="BV7551" s="82"/>
      <c r="BW7551" s="94"/>
      <c r="BX7551" s="48"/>
      <c r="BY7551" s="97"/>
      <c r="BZ7551" s="48"/>
      <c r="CA7551" s="40"/>
      <c r="CB7551" s="94"/>
      <c r="CC7551" s="94"/>
      <c r="CD7551" s="94"/>
      <c r="CE7551" s="40"/>
      <c r="CF7551" s="73"/>
      <c r="CG7551" s="41"/>
      <c r="CH7551" s="41"/>
      <c r="CI7551" s="41"/>
      <c r="CJ7551" s="41"/>
      <c r="CK7551" s="41"/>
      <c r="CL7551" s="68"/>
      <c r="CM7551" s="41"/>
      <c r="CN7551" s="41"/>
      <c r="CO7551" s="39"/>
      <c r="CP7551" s="78"/>
    </row>
    <row r="7552" spans="1:94" s="38" customFormat="1" x14ac:dyDescent="0.25">
      <c r="A7552" s="38">
        <v>7549</v>
      </c>
      <c r="F7552" s="39"/>
      <c r="Q7552" s="39"/>
      <c r="R7552" s="40"/>
      <c r="S7552" s="40"/>
      <c r="T7552" s="39"/>
      <c r="AG7552" s="110"/>
      <c r="AH7552" s="94"/>
      <c r="AJ7552" s="97"/>
      <c r="AL7552" s="39"/>
      <c r="AP7552" s="39"/>
      <c r="AQ7552" s="77"/>
      <c r="AR7552" s="78"/>
      <c r="BB7552" s="79"/>
      <c r="BC7552" s="94"/>
      <c r="BE7552" s="97"/>
      <c r="BG7552" s="40"/>
      <c r="BK7552" s="40"/>
      <c r="BL7552" s="79"/>
      <c r="BM7552" s="94"/>
      <c r="BO7552" s="97"/>
      <c r="BQ7552" s="40"/>
      <c r="BR7552" s="94"/>
      <c r="BS7552" s="94"/>
      <c r="BT7552" s="94"/>
      <c r="BU7552" s="40"/>
      <c r="BV7552" s="82"/>
      <c r="BW7552" s="94"/>
      <c r="BX7552" s="48"/>
      <c r="BY7552" s="97"/>
      <c r="BZ7552" s="48"/>
      <c r="CA7552" s="40"/>
      <c r="CB7552" s="94"/>
      <c r="CC7552" s="94"/>
      <c r="CD7552" s="94"/>
      <c r="CE7552" s="40"/>
      <c r="CF7552" s="73"/>
      <c r="CG7552" s="41"/>
      <c r="CH7552" s="41"/>
      <c r="CI7552" s="41"/>
      <c r="CJ7552" s="41"/>
      <c r="CK7552" s="41"/>
      <c r="CL7552" s="68"/>
      <c r="CM7552" s="41"/>
      <c r="CN7552" s="41"/>
      <c r="CO7552" s="39"/>
      <c r="CP7552" s="78"/>
    </row>
    <row r="7553" spans="1:94" s="38" customFormat="1" x14ac:dyDescent="0.25">
      <c r="A7553" s="38">
        <v>7550</v>
      </c>
      <c r="F7553" s="39"/>
      <c r="Q7553" s="39"/>
      <c r="R7553" s="40"/>
      <c r="S7553" s="40"/>
      <c r="T7553" s="39"/>
      <c r="AG7553" s="110"/>
      <c r="AH7553" s="94"/>
      <c r="AJ7553" s="97"/>
      <c r="AL7553" s="39"/>
      <c r="AP7553" s="39"/>
      <c r="AQ7553" s="77"/>
      <c r="AR7553" s="78"/>
      <c r="BB7553" s="79"/>
      <c r="BC7553" s="94"/>
      <c r="BE7553" s="97"/>
      <c r="BG7553" s="40"/>
      <c r="BK7553" s="40"/>
      <c r="BL7553" s="79"/>
      <c r="BM7553" s="94"/>
      <c r="BO7553" s="97"/>
      <c r="BQ7553" s="40"/>
      <c r="BR7553" s="94"/>
      <c r="BS7553" s="94"/>
      <c r="BT7553" s="94"/>
      <c r="BU7553" s="40"/>
      <c r="BV7553" s="82"/>
      <c r="BW7553" s="94"/>
      <c r="BX7553" s="48"/>
      <c r="BY7553" s="97"/>
      <c r="BZ7553" s="48"/>
      <c r="CA7553" s="40"/>
      <c r="CB7553" s="94"/>
      <c r="CC7553" s="94"/>
      <c r="CD7553" s="94"/>
      <c r="CE7553" s="40"/>
      <c r="CF7553" s="73"/>
      <c r="CG7553" s="41"/>
      <c r="CH7553" s="41"/>
      <c r="CI7553" s="41"/>
      <c r="CJ7553" s="41"/>
      <c r="CK7553" s="41"/>
      <c r="CL7553" s="68"/>
      <c r="CM7553" s="41"/>
      <c r="CN7553" s="41"/>
      <c r="CO7553" s="39"/>
      <c r="CP7553" s="78"/>
    </row>
    <row r="7554" spans="1:94" s="38" customFormat="1" x14ac:dyDescent="0.25">
      <c r="A7554" s="38">
        <v>7551</v>
      </c>
      <c r="F7554" s="39"/>
      <c r="Q7554" s="39"/>
      <c r="R7554" s="40"/>
      <c r="S7554" s="40"/>
      <c r="T7554" s="39"/>
      <c r="AG7554" s="110"/>
      <c r="AH7554" s="94"/>
      <c r="AJ7554" s="97"/>
      <c r="AL7554" s="39"/>
      <c r="AP7554" s="39"/>
      <c r="AQ7554" s="77"/>
      <c r="AR7554" s="78"/>
      <c r="BB7554" s="79"/>
      <c r="BC7554" s="94"/>
      <c r="BE7554" s="97"/>
      <c r="BG7554" s="40"/>
      <c r="BK7554" s="40"/>
      <c r="BL7554" s="79"/>
      <c r="BM7554" s="94"/>
      <c r="BO7554" s="97"/>
      <c r="BQ7554" s="40"/>
      <c r="BR7554" s="94"/>
      <c r="BS7554" s="94"/>
      <c r="BT7554" s="94"/>
      <c r="BU7554" s="40"/>
      <c r="BV7554" s="82"/>
      <c r="BW7554" s="94"/>
      <c r="BX7554" s="48"/>
      <c r="BY7554" s="97"/>
      <c r="BZ7554" s="48"/>
      <c r="CA7554" s="40"/>
      <c r="CB7554" s="94"/>
      <c r="CC7554" s="94"/>
      <c r="CD7554" s="94"/>
      <c r="CE7554" s="40"/>
      <c r="CF7554" s="73"/>
      <c r="CG7554" s="41"/>
      <c r="CH7554" s="41"/>
      <c r="CI7554" s="41"/>
      <c r="CJ7554" s="41"/>
      <c r="CK7554" s="41"/>
      <c r="CL7554" s="68"/>
      <c r="CM7554" s="41"/>
      <c r="CN7554" s="41"/>
      <c r="CO7554" s="39"/>
      <c r="CP7554" s="78"/>
    </row>
    <row r="7555" spans="1:94" s="38" customFormat="1" x14ac:dyDescent="0.25">
      <c r="A7555" s="38">
        <v>7552</v>
      </c>
      <c r="F7555" s="39"/>
      <c r="Q7555" s="39"/>
      <c r="R7555" s="40"/>
      <c r="S7555" s="40"/>
      <c r="T7555" s="39"/>
      <c r="AG7555" s="110"/>
      <c r="AH7555" s="94"/>
      <c r="AJ7555" s="97"/>
      <c r="AL7555" s="39"/>
      <c r="AP7555" s="39"/>
      <c r="AQ7555" s="77"/>
      <c r="AR7555" s="78"/>
      <c r="BB7555" s="79"/>
      <c r="BC7555" s="94"/>
      <c r="BE7555" s="97"/>
      <c r="BG7555" s="40"/>
      <c r="BK7555" s="40"/>
      <c r="BL7555" s="79"/>
      <c r="BM7555" s="94"/>
      <c r="BO7555" s="97"/>
      <c r="BQ7555" s="40"/>
      <c r="BR7555" s="94"/>
      <c r="BS7555" s="94"/>
      <c r="BT7555" s="94"/>
      <c r="BU7555" s="40"/>
      <c r="BV7555" s="82"/>
      <c r="BW7555" s="94"/>
      <c r="BX7555" s="48"/>
      <c r="BY7555" s="97"/>
      <c r="BZ7555" s="48"/>
      <c r="CA7555" s="40"/>
      <c r="CB7555" s="94"/>
      <c r="CC7555" s="94"/>
      <c r="CD7555" s="94"/>
      <c r="CE7555" s="40"/>
      <c r="CF7555" s="73"/>
      <c r="CG7555" s="41"/>
      <c r="CH7555" s="41"/>
      <c r="CI7555" s="41"/>
      <c r="CJ7555" s="41"/>
      <c r="CK7555" s="41"/>
      <c r="CL7555" s="68"/>
      <c r="CM7555" s="41"/>
      <c r="CN7555" s="41"/>
      <c r="CO7555" s="39"/>
      <c r="CP7555" s="78"/>
    </row>
    <row r="7556" spans="1:94" s="38" customFormat="1" x14ac:dyDescent="0.25">
      <c r="A7556" s="38">
        <v>7553</v>
      </c>
      <c r="F7556" s="39"/>
      <c r="Q7556" s="39"/>
      <c r="R7556" s="40"/>
      <c r="S7556" s="40"/>
      <c r="T7556" s="39"/>
      <c r="AG7556" s="110"/>
      <c r="AH7556" s="94"/>
      <c r="AJ7556" s="97"/>
      <c r="AL7556" s="39"/>
      <c r="AP7556" s="39"/>
      <c r="AQ7556" s="77"/>
      <c r="AR7556" s="78"/>
      <c r="BB7556" s="79"/>
      <c r="BC7556" s="94"/>
      <c r="BE7556" s="97"/>
      <c r="BG7556" s="40"/>
      <c r="BK7556" s="40"/>
      <c r="BL7556" s="79"/>
      <c r="BM7556" s="94"/>
      <c r="BO7556" s="97"/>
      <c r="BQ7556" s="40"/>
      <c r="BR7556" s="94"/>
      <c r="BS7556" s="94"/>
      <c r="BT7556" s="94"/>
      <c r="BU7556" s="40"/>
      <c r="BV7556" s="82"/>
      <c r="BW7556" s="94"/>
      <c r="BX7556" s="48"/>
      <c r="BY7556" s="97"/>
      <c r="BZ7556" s="48"/>
      <c r="CA7556" s="40"/>
      <c r="CB7556" s="94"/>
      <c r="CC7556" s="94"/>
      <c r="CD7556" s="94"/>
      <c r="CE7556" s="40"/>
      <c r="CF7556" s="73"/>
      <c r="CG7556" s="41"/>
      <c r="CH7556" s="41"/>
      <c r="CI7556" s="41"/>
      <c r="CJ7556" s="41"/>
      <c r="CK7556" s="41"/>
      <c r="CL7556" s="68"/>
      <c r="CM7556" s="41"/>
      <c r="CN7556" s="41"/>
      <c r="CO7556" s="39"/>
      <c r="CP7556" s="78"/>
    </row>
    <row r="7557" spans="1:94" s="38" customFormat="1" x14ac:dyDescent="0.25">
      <c r="A7557" s="38">
        <v>7554</v>
      </c>
      <c r="F7557" s="39"/>
      <c r="Q7557" s="39"/>
      <c r="R7557" s="40"/>
      <c r="S7557" s="40"/>
      <c r="T7557" s="39"/>
      <c r="AG7557" s="110"/>
      <c r="AH7557" s="94"/>
      <c r="AJ7557" s="97"/>
      <c r="AL7557" s="39"/>
      <c r="AP7557" s="39"/>
      <c r="AQ7557" s="77"/>
      <c r="AR7557" s="78"/>
      <c r="BB7557" s="79"/>
      <c r="BC7557" s="94"/>
      <c r="BE7557" s="97"/>
      <c r="BG7557" s="40"/>
      <c r="BK7557" s="40"/>
      <c r="BL7557" s="79"/>
      <c r="BM7557" s="94"/>
      <c r="BO7557" s="97"/>
      <c r="BQ7557" s="40"/>
      <c r="BR7557" s="94"/>
      <c r="BS7557" s="94"/>
      <c r="BT7557" s="94"/>
      <c r="BU7557" s="40"/>
      <c r="BV7557" s="82"/>
      <c r="BW7557" s="94"/>
      <c r="BX7557" s="48"/>
      <c r="BY7557" s="97"/>
      <c r="BZ7557" s="48"/>
      <c r="CA7557" s="40"/>
      <c r="CB7557" s="94"/>
      <c r="CC7557" s="94"/>
      <c r="CD7557" s="94"/>
      <c r="CE7557" s="40"/>
      <c r="CF7557" s="73"/>
      <c r="CG7557" s="41"/>
      <c r="CH7557" s="41"/>
      <c r="CI7557" s="41"/>
      <c r="CJ7557" s="41"/>
      <c r="CK7557" s="41"/>
      <c r="CL7557" s="68"/>
      <c r="CM7557" s="41"/>
      <c r="CN7557" s="41"/>
      <c r="CO7557" s="39"/>
      <c r="CP7557" s="78"/>
    </row>
    <row r="7558" spans="1:94" s="38" customFormat="1" x14ac:dyDescent="0.25">
      <c r="A7558" s="38">
        <v>7555</v>
      </c>
      <c r="F7558" s="39"/>
      <c r="Q7558" s="39"/>
      <c r="R7558" s="40"/>
      <c r="S7558" s="40"/>
      <c r="T7558" s="39"/>
      <c r="AG7558" s="110"/>
      <c r="AH7558" s="94"/>
      <c r="AJ7558" s="97"/>
      <c r="AL7558" s="39"/>
      <c r="AP7558" s="39"/>
      <c r="AQ7558" s="77"/>
      <c r="AR7558" s="78"/>
      <c r="BB7558" s="79"/>
      <c r="BC7558" s="94"/>
      <c r="BE7558" s="97"/>
      <c r="BG7558" s="40"/>
      <c r="BK7558" s="40"/>
      <c r="BL7558" s="79"/>
      <c r="BM7558" s="94"/>
      <c r="BO7558" s="97"/>
      <c r="BQ7558" s="40"/>
      <c r="BR7558" s="94"/>
      <c r="BS7558" s="94"/>
      <c r="BT7558" s="94"/>
      <c r="BU7558" s="40"/>
      <c r="BV7558" s="82"/>
      <c r="BW7558" s="94"/>
      <c r="BX7558" s="48"/>
      <c r="BY7558" s="97"/>
      <c r="BZ7558" s="48"/>
      <c r="CA7558" s="40"/>
      <c r="CB7558" s="94"/>
      <c r="CC7558" s="94"/>
      <c r="CD7558" s="94"/>
      <c r="CE7558" s="40"/>
      <c r="CF7558" s="73"/>
      <c r="CG7558" s="41"/>
      <c r="CH7558" s="41"/>
      <c r="CI7558" s="41"/>
      <c r="CJ7558" s="41"/>
      <c r="CK7558" s="41"/>
      <c r="CL7558" s="68"/>
      <c r="CM7558" s="41"/>
      <c r="CN7558" s="41"/>
      <c r="CO7558" s="39"/>
      <c r="CP7558" s="78"/>
    </row>
    <row r="7559" spans="1:94" s="38" customFormat="1" x14ac:dyDescent="0.25">
      <c r="A7559" s="38">
        <v>7556</v>
      </c>
      <c r="F7559" s="39"/>
      <c r="Q7559" s="39"/>
      <c r="R7559" s="40"/>
      <c r="S7559" s="40"/>
      <c r="T7559" s="39"/>
      <c r="AG7559" s="110"/>
      <c r="AH7559" s="94"/>
      <c r="AJ7559" s="97"/>
      <c r="AL7559" s="39"/>
      <c r="AP7559" s="39"/>
      <c r="AQ7559" s="77"/>
      <c r="AR7559" s="78"/>
      <c r="BB7559" s="79"/>
      <c r="BC7559" s="94"/>
      <c r="BE7559" s="97"/>
      <c r="BG7559" s="40"/>
      <c r="BK7559" s="40"/>
      <c r="BL7559" s="79"/>
      <c r="BM7559" s="94"/>
      <c r="BO7559" s="97"/>
      <c r="BQ7559" s="40"/>
      <c r="BR7559" s="94"/>
      <c r="BS7559" s="94"/>
      <c r="BT7559" s="94"/>
      <c r="BU7559" s="40"/>
      <c r="BV7559" s="82"/>
      <c r="BW7559" s="94"/>
      <c r="BX7559" s="48"/>
      <c r="BY7559" s="97"/>
      <c r="BZ7559" s="48"/>
      <c r="CA7559" s="40"/>
      <c r="CB7559" s="94"/>
      <c r="CC7559" s="94"/>
      <c r="CD7559" s="94"/>
      <c r="CE7559" s="40"/>
      <c r="CF7559" s="73"/>
      <c r="CG7559" s="41"/>
      <c r="CH7559" s="41"/>
      <c r="CI7559" s="41"/>
      <c r="CJ7559" s="41"/>
      <c r="CK7559" s="41"/>
      <c r="CL7559" s="68"/>
      <c r="CM7559" s="41"/>
      <c r="CN7559" s="41"/>
      <c r="CO7559" s="39"/>
      <c r="CP7559" s="78"/>
    </row>
    <row r="7560" spans="1:94" s="38" customFormat="1" x14ac:dyDescent="0.25">
      <c r="A7560" s="38">
        <v>7557</v>
      </c>
      <c r="F7560" s="39"/>
      <c r="Q7560" s="39"/>
      <c r="R7560" s="40"/>
      <c r="S7560" s="40"/>
      <c r="T7560" s="39"/>
      <c r="AG7560" s="110"/>
      <c r="AH7560" s="94"/>
      <c r="AJ7560" s="97"/>
      <c r="AL7560" s="39"/>
      <c r="AP7560" s="39"/>
      <c r="AQ7560" s="77"/>
      <c r="AR7560" s="78"/>
      <c r="BB7560" s="79"/>
      <c r="BC7560" s="94"/>
      <c r="BE7560" s="97"/>
      <c r="BG7560" s="40"/>
      <c r="BK7560" s="40"/>
      <c r="BL7560" s="79"/>
      <c r="BM7560" s="94"/>
      <c r="BO7560" s="97"/>
      <c r="BQ7560" s="40"/>
      <c r="BR7560" s="94"/>
      <c r="BS7560" s="94"/>
      <c r="BT7560" s="94"/>
      <c r="BU7560" s="40"/>
      <c r="BV7560" s="82"/>
      <c r="BW7560" s="94"/>
      <c r="BX7560" s="48"/>
      <c r="BY7560" s="97"/>
      <c r="BZ7560" s="48"/>
      <c r="CA7560" s="40"/>
      <c r="CB7560" s="94"/>
      <c r="CC7560" s="94"/>
      <c r="CD7560" s="94"/>
      <c r="CE7560" s="40"/>
      <c r="CF7560" s="73"/>
      <c r="CG7560" s="41"/>
      <c r="CH7560" s="41"/>
      <c r="CI7560" s="41"/>
      <c r="CJ7560" s="41"/>
      <c r="CK7560" s="41"/>
      <c r="CL7560" s="68"/>
      <c r="CM7560" s="41"/>
      <c r="CN7560" s="41"/>
      <c r="CO7560" s="39"/>
      <c r="CP7560" s="78"/>
    </row>
    <row r="7561" spans="1:94" s="38" customFormat="1" x14ac:dyDescent="0.25">
      <c r="A7561" s="38">
        <v>7558</v>
      </c>
      <c r="F7561" s="39"/>
      <c r="Q7561" s="39"/>
      <c r="R7561" s="40"/>
      <c r="S7561" s="40"/>
      <c r="T7561" s="39"/>
      <c r="AG7561" s="110"/>
      <c r="AH7561" s="94"/>
      <c r="AJ7561" s="97"/>
      <c r="AL7561" s="39"/>
      <c r="AP7561" s="39"/>
      <c r="AQ7561" s="77"/>
      <c r="AR7561" s="78"/>
      <c r="BB7561" s="79"/>
      <c r="BC7561" s="94"/>
      <c r="BE7561" s="97"/>
      <c r="BG7561" s="40"/>
      <c r="BK7561" s="40"/>
      <c r="BL7561" s="79"/>
      <c r="BM7561" s="94"/>
      <c r="BO7561" s="97"/>
      <c r="BQ7561" s="40"/>
      <c r="BR7561" s="94"/>
      <c r="BS7561" s="94"/>
      <c r="BT7561" s="94"/>
      <c r="BU7561" s="40"/>
      <c r="BV7561" s="82"/>
      <c r="BW7561" s="94"/>
      <c r="BX7561" s="48"/>
      <c r="BY7561" s="97"/>
      <c r="BZ7561" s="48"/>
      <c r="CA7561" s="40"/>
      <c r="CB7561" s="94"/>
      <c r="CC7561" s="94"/>
      <c r="CD7561" s="94"/>
      <c r="CE7561" s="40"/>
      <c r="CF7561" s="73"/>
      <c r="CG7561" s="41"/>
      <c r="CH7561" s="41"/>
      <c r="CI7561" s="41"/>
      <c r="CJ7561" s="41"/>
      <c r="CK7561" s="41"/>
      <c r="CL7561" s="68"/>
      <c r="CM7561" s="41"/>
      <c r="CN7561" s="41"/>
      <c r="CO7561" s="39"/>
      <c r="CP7561" s="78"/>
    </row>
    <row r="7562" spans="1:94" s="38" customFormat="1" x14ac:dyDescent="0.25">
      <c r="A7562" s="38">
        <v>7559</v>
      </c>
      <c r="F7562" s="39"/>
      <c r="Q7562" s="39"/>
      <c r="R7562" s="40"/>
      <c r="S7562" s="40"/>
      <c r="T7562" s="39"/>
      <c r="AG7562" s="110"/>
      <c r="AH7562" s="94"/>
      <c r="AJ7562" s="97"/>
      <c r="AL7562" s="39"/>
      <c r="AP7562" s="39"/>
      <c r="AQ7562" s="77"/>
      <c r="AR7562" s="78"/>
      <c r="BB7562" s="79"/>
      <c r="BC7562" s="94"/>
      <c r="BE7562" s="97"/>
      <c r="BG7562" s="40"/>
      <c r="BK7562" s="40"/>
      <c r="BL7562" s="79"/>
      <c r="BM7562" s="94"/>
      <c r="BO7562" s="97"/>
      <c r="BQ7562" s="40"/>
      <c r="BR7562" s="94"/>
      <c r="BS7562" s="94"/>
      <c r="BT7562" s="94"/>
      <c r="BU7562" s="40"/>
      <c r="BV7562" s="82"/>
      <c r="BW7562" s="94"/>
      <c r="BX7562" s="48"/>
      <c r="BY7562" s="97"/>
      <c r="BZ7562" s="48"/>
      <c r="CA7562" s="40"/>
      <c r="CB7562" s="94"/>
      <c r="CC7562" s="94"/>
      <c r="CD7562" s="94"/>
      <c r="CE7562" s="40"/>
      <c r="CF7562" s="73"/>
      <c r="CG7562" s="41"/>
      <c r="CH7562" s="41"/>
      <c r="CI7562" s="41"/>
      <c r="CJ7562" s="41"/>
      <c r="CK7562" s="41"/>
      <c r="CL7562" s="68"/>
      <c r="CM7562" s="41"/>
      <c r="CN7562" s="41"/>
      <c r="CO7562" s="39"/>
      <c r="CP7562" s="78"/>
    </row>
    <row r="7563" spans="1:94" s="38" customFormat="1" x14ac:dyDescent="0.25">
      <c r="A7563" s="38">
        <v>7560</v>
      </c>
      <c r="F7563" s="39"/>
      <c r="Q7563" s="39"/>
      <c r="R7563" s="40"/>
      <c r="S7563" s="40"/>
      <c r="T7563" s="39"/>
      <c r="AG7563" s="110"/>
      <c r="AH7563" s="94"/>
      <c r="AJ7563" s="97"/>
      <c r="AL7563" s="39"/>
      <c r="AP7563" s="39"/>
      <c r="AQ7563" s="77"/>
      <c r="AR7563" s="78"/>
      <c r="BB7563" s="79"/>
      <c r="BC7563" s="94"/>
      <c r="BE7563" s="97"/>
      <c r="BG7563" s="40"/>
      <c r="BK7563" s="40"/>
      <c r="BL7563" s="79"/>
      <c r="BM7563" s="94"/>
      <c r="BO7563" s="97"/>
      <c r="BQ7563" s="40"/>
      <c r="BR7563" s="94"/>
      <c r="BS7563" s="94"/>
      <c r="BT7563" s="94"/>
      <c r="BU7563" s="40"/>
      <c r="BV7563" s="82"/>
      <c r="BW7563" s="94"/>
      <c r="BX7563" s="48"/>
      <c r="BY7563" s="97"/>
      <c r="BZ7563" s="48"/>
      <c r="CA7563" s="40"/>
      <c r="CB7563" s="94"/>
      <c r="CC7563" s="94"/>
      <c r="CD7563" s="94"/>
      <c r="CE7563" s="40"/>
      <c r="CF7563" s="73"/>
      <c r="CG7563" s="41"/>
      <c r="CH7563" s="41"/>
      <c r="CI7563" s="41"/>
      <c r="CJ7563" s="41"/>
      <c r="CK7563" s="41"/>
      <c r="CL7563" s="68"/>
      <c r="CM7563" s="41"/>
      <c r="CN7563" s="41"/>
      <c r="CO7563" s="39"/>
      <c r="CP7563" s="78"/>
    </row>
    <row r="7564" spans="1:94" s="38" customFormat="1" x14ac:dyDescent="0.25">
      <c r="A7564" s="38">
        <v>7561</v>
      </c>
      <c r="F7564" s="39"/>
      <c r="Q7564" s="39"/>
      <c r="R7564" s="40"/>
      <c r="S7564" s="40"/>
      <c r="T7564" s="39"/>
      <c r="AG7564" s="110"/>
      <c r="AH7564" s="94"/>
      <c r="AJ7564" s="97"/>
      <c r="AL7564" s="39"/>
      <c r="AP7564" s="39"/>
      <c r="AQ7564" s="77"/>
      <c r="AR7564" s="78"/>
      <c r="BB7564" s="79"/>
      <c r="BC7564" s="94"/>
      <c r="BE7564" s="97"/>
      <c r="BG7564" s="40"/>
      <c r="BK7564" s="40"/>
      <c r="BL7564" s="79"/>
      <c r="BM7564" s="94"/>
      <c r="BO7564" s="97"/>
      <c r="BQ7564" s="40"/>
      <c r="BR7564" s="94"/>
      <c r="BS7564" s="94"/>
      <c r="BT7564" s="94"/>
      <c r="BU7564" s="40"/>
      <c r="BV7564" s="82"/>
      <c r="BW7564" s="94"/>
      <c r="BX7564" s="48"/>
      <c r="BY7564" s="97"/>
      <c r="BZ7564" s="48"/>
      <c r="CA7564" s="40"/>
      <c r="CB7564" s="94"/>
      <c r="CC7564" s="94"/>
      <c r="CD7564" s="94"/>
      <c r="CE7564" s="40"/>
      <c r="CF7564" s="73"/>
      <c r="CG7564" s="41"/>
      <c r="CH7564" s="41"/>
      <c r="CI7564" s="41"/>
      <c r="CJ7564" s="41"/>
      <c r="CK7564" s="41"/>
      <c r="CL7564" s="68"/>
      <c r="CM7564" s="41"/>
      <c r="CN7564" s="41"/>
      <c r="CO7564" s="39"/>
      <c r="CP7564" s="78"/>
    </row>
    <row r="7565" spans="1:94" s="38" customFormat="1" x14ac:dyDescent="0.25">
      <c r="A7565" s="38">
        <v>7562</v>
      </c>
      <c r="F7565" s="39"/>
      <c r="Q7565" s="39"/>
      <c r="R7565" s="40"/>
      <c r="S7565" s="40"/>
      <c r="T7565" s="39"/>
      <c r="AG7565" s="110"/>
      <c r="AH7565" s="94"/>
      <c r="AJ7565" s="97"/>
      <c r="AL7565" s="39"/>
      <c r="AP7565" s="39"/>
      <c r="AQ7565" s="77"/>
      <c r="AR7565" s="78"/>
      <c r="BB7565" s="79"/>
      <c r="BC7565" s="94"/>
      <c r="BE7565" s="97"/>
      <c r="BG7565" s="40"/>
      <c r="BK7565" s="40"/>
      <c r="BL7565" s="79"/>
      <c r="BM7565" s="94"/>
      <c r="BO7565" s="97"/>
      <c r="BQ7565" s="40"/>
      <c r="BR7565" s="94"/>
      <c r="BS7565" s="94"/>
      <c r="BT7565" s="94"/>
      <c r="BU7565" s="40"/>
      <c r="BV7565" s="82"/>
      <c r="BW7565" s="94"/>
      <c r="BX7565" s="48"/>
      <c r="BY7565" s="97"/>
      <c r="BZ7565" s="48"/>
      <c r="CA7565" s="40"/>
      <c r="CB7565" s="94"/>
      <c r="CC7565" s="94"/>
      <c r="CD7565" s="94"/>
      <c r="CE7565" s="40"/>
      <c r="CF7565" s="73"/>
      <c r="CG7565" s="41"/>
      <c r="CH7565" s="41"/>
      <c r="CI7565" s="41"/>
      <c r="CJ7565" s="41"/>
      <c r="CK7565" s="41"/>
      <c r="CL7565" s="68"/>
      <c r="CM7565" s="41"/>
      <c r="CN7565" s="41"/>
      <c r="CO7565" s="39"/>
      <c r="CP7565" s="78"/>
    </row>
    <row r="7566" spans="1:94" s="38" customFormat="1" x14ac:dyDescent="0.25">
      <c r="A7566" s="38">
        <v>7563</v>
      </c>
      <c r="F7566" s="39"/>
      <c r="Q7566" s="39"/>
      <c r="R7566" s="40"/>
      <c r="S7566" s="40"/>
      <c r="T7566" s="39"/>
      <c r="AG7566" s="110"/>
      <c r="AH7566" s="94"/>
      <c r="AJ7566" s="97"/>
      <c r="AL7566" s="39"/>
      <c r="AP7566" s="39"/>
      <c r="AQ7566" s="77"/>
      <c r="AR7566" s="78"/>
      <c r="BB7566" s="79"/>
      <c r="BC7566" s="94"/>
      <c r="BE7566" s="97"/>
      <c r="BG7566" s="40"/>
      <c r="BK7566" s="40"/>
      <c r="BL7566" s="79"/>
      <c r="BM7566" s="94"/>
      <c r="BO7566" s="97"/>
      <c r="BQ7566" s="40"/>
      <c r="BR7566" s="94"/>
      <c r="BS7566" s="94"/>
      <c r="BT7566" s="94"/>
      <c r="BU7566" s="40"/>
      <c r="BV7566" s="82"/>
      <c r="BW7566" s="94"/>
      <c r="BX7566" s="48"/>
      <c r="BY7566" s="97"/>
      <c r="BZ7566" s="48"/>
      <c r="CA7566" s="40"/>
      <c r="CB7566" s="94"/>
      <c r="CC7566" s="94"/>
      <c r="CD7566" s="94"/>
      <c r="CE7566" s="40"/>
      <c r="CF7566" s="73"/>
      <c r="CG7566" s="41"/>
      <c r="CH7566" s="41"/>
      <c r="CI7566" s="41"/>
      <c r="CJ7566" s="41"/>
      <c r="CK7566" s="41"/>
      <c r="CL7566" s="68"/>
      <c r="CM7566" s="41"/>
      <c r="CN7566" s="41"/>
      <c r="CO7566" s="39"/>
      <c r="CP7566" s="78"/>
    </row>
    <row r="7567" spans="1:94" s="38" customFormat="1" x14ac:dyDescent="0.25">
      <c r="A7567" s="38">
        <v>7564</v>
      </c>
      <c r="F7567" s="39"/>
      <c r="Q7567" s="39"/>
      <c r="R7567" s="40"/>
      <c r="S7567" s="40"/>
      <c r="T7567" s="39"/>
      <c r="AG7567" s="110"/>
      <c r="AH7567" s="94"/>
      <c r="AJ7567" s="97"/>
      <c r="AL7567" s="39"/>
      <c r="AP7567" s="39"/>
      <c r="AQ7567" s="77"/>
      <c r="AR7567" s="78"/>
      <c r="BB7567" s="79"/>
      <c r="BC7567" s="94"/>
      <c r="BE7567" s="97"/>
      <c r="BG7567" s="40"/>
      <c r="BK7567" s="40"/>
      <c r="BL7567" s="79"/>
      <c r="BM7567" s="94"/>
      <c r="BO7567" s="97"/>
      <c r="BQ7567" s="40"/>
      <c r="BR7567" s="94"/>
      <c r="BS7567" s="94"/>
      <c r="BT7567" s="94"/>
      <c r="BU7567" s="40"/>
      <c r="BV7567" s="82"/>
      <c r="BW7567" s="94"/>
      <c r="BX7567" s="48"/>
      <c r="BY7567" s="97"/>
      <c r="BZ7567" s="48"/>
      <c r="CA7567" s="40"/>
      <c r="CB7567" s="94"/>
      <c r="CC7567" s="94"/>
      <c r="CD7567" s="94"/>
      <c r="CE7567" s="40"/>
      <c r="CF7567" s="73"/>
      <c r="CG7567" s="41"/>
      <c r="CH7567" s="41"/>
      <c r="CI7567" s="41"/>
      <c r="CJ7567" s="41"/>
      <c r="CK7567" s="41"/>
      <c r="CL7567" s="68"/>
      <c r="CM7567" s="41"/>
      <c r="CN7567" s="41"/>
      <c r="CO7567" s="39"/>
      <c r="CP7567" s="78"/>
    </row>
    <row r="7568" spans="1:94" s="38" customFormat="1" x14ac:dyDescent="0.25">
      <c r="A7568" s="38">
        <v>7565</v>
      </c>
      <c r="F7568" s="39"/>
      <c r="Q7568" s="39"/>
      <c r="R7568" s="40"/>
      <c r="S7568" s="40"/>
      <c r="T7568" s="39"/>
      <c r="AG7568" s="110"/>
      <c r="AH7568" s="94"/>
      <c r="AJ7568" s="97"/>
      <c r="AL7568" s="39"/>
      <c r="AP7568" s="39"/>
      <c r="AQ7568" s="77"/>
      <c r="AR7568" s="78"/>
      <c r="BB7568" s="79"/>
      <c r="BC7568" s="94"/>
      <c r="BE7568" s="97"/>
      <c r="BG7568" s="40"/>
      <c r="BK7568" s="40"/>
      <c r="BL7568" s="79"/>
      <c r="BM7568" s="94"/>
      <c r="BO7568" s="97"/>
      <c r="BQ7568" s="40"/>
      <c r="BR7568" s="94"/>
      <c r="BS7568" s="94"/>
      <c r="BT7568" s="94"/>
      <c r="BU7568" s="40"/>
      <c r="BV7568" s="82"/>
      <c r="BW7568" s="94"/>
      <c r="BX7568" s="48"/>
      <c r="BY7568" s="97"/>
      <c r="BZ7568" s="48"/>
      <c r="CA7568" s="40"/>
      <c r="CB7568" s="94"/>
      <c r="CC7568" s="94"/>
      <c r="CD7568" s="94"/>
      <c r="CE7568" s="40"/>
      <c r="CF7568" s="73"/>
      <c r="CG7568" s="41"/>
      <c r="CH7568" s="41"/>
      <c r="CI7568" s="41"/>
      <c r="CJ7568" s="41"/>
      <c r="CK7568" s="41"/>
      <c r="CL7568" s="68"/>
      <c r="CM7568" s="41"/>
      <c r="CN7568" s="41"/>
      <c r="CO7568" s="39"/>
      <c r="CP7568" s="78"/>
    </row>
    <row r="7569" spans="1:94" s="38" customFormat="1" x14ac:dyDescent="0.25">
      <c r="A7569" s="38">
        <v>7566</v>
      </c>
      <c r="F7569" s="39"/>
      <c r="Q7569" s="39"/>
      <c r="R7569" s="40"/>
      <c r="S7569" s="40"/>
      <c r="T7569" s="39"/>
      <c r="AG7569" s="110"/>
      <c r="AH7569" s="94"/>
      <c r="AJ7569" s="97"/>
      <c r="AL7569" s="39"/>
      <c r="AP7569" s="39"/>
      <c r="AQ7569" s="77"/>
      <c r="AR7569" s="78"/>
      <c r="BB7569" s="79"/>
      <c r="BC7569" s="94"/>
      <c r="BE7569" s="97"/>
      <c r="BG7569" s="40"/>
      <c r="BK7569" s="40"/>
      <c r="BL7569" s="79"/>
      <c r="BM7569" s="94"/>
      <c r="BO7569" s="97"/>
      <c r="BQ7569" s="40"/>
      <c r="BR7569" s="94"/>
      <c r="BS7569" s="94"/>
      <c r="BT7569" s="94"/>
      <c r="BU7569" s="40"/>
      <c r="BV7569" s="82"/>
      <c r="BW7569" s="94"/>
      <c r="BX7569" s="48"/>
      <c r="BY7569" s="97"/>
      <c r="BZ7569" s="48"/>
      <c r="CA7569" s="40"/>
      <c r="CB7569" s="94"/>
      <c r="CC7569" s="94"/>
      <c r="CD7569" s="94"/>
      <c r="CE7569" s="40"/>
      <c r="CF7569" s="73"/>
      <c r="CG7569" s="41"/>
      <c r="CH7569" s="41"/>
      <c r="CI7569" s="41"/>
      <c r="CJ7569" s="41"/>
      <c r="CK7569" s="41"/>
      <c r="CL7569" s="68"/>
      <c r="CM7569" s="41"/>
      <c r="CN7569" s="41"/>
      <c r="CO7569" s="39"/>
      <c r="CP7569" s="78"/>
    </row>
    <row r="7570" spans="1:94" s="38" customFormat="1" x14ac:dyDescent="0.25">
      <c r="A7570" s="38">
        <v>7567</v>
      </c>
      <c r="F7570" s="39"/>
      <c r="Q7570" s="39"/>
      <c r="R7570" s="40"/>
      <c r="S7570" s="40"/>
      <c r="T7570" s="39"/>
      <c r="AG7570" s="110"/>
      <c r="AH7570" s="94"/>
      <c r="AJ7570" s="97"/>
      <c r="AL7570" s="39"/>
      <c r="AP7570" s="39"/>
      <c r="AQ7570" s="77"/>
      <c r="AR7570" s="78"/>
      <c r="BB7570" s="79"/>
      <c r="BC7570" s="94"/>
      <c r="BE7570" s="97"/>
      <c r="BG7570" s="40"/>
      <c r="BK7570" s="40"/>
      <c r="BL7570" s="79"/>
      <c r="BM7570" s="94"/>
      <c r="BO7570" s="97"/>
      <c r="BQ7570" s="40"/>
      <c r="BR7570" s="94"/>
      <c r="BS7570" s="94"/>
      <c r="BT7570" s="94"/>
      <c r="BU7570" s="40"/>
      <c r="BV7570" s="82"/>
      <c r="BW7570" s="94"/>
      <c r="BX7570" s="48"/>
      <c r="BY7570" s="97"/>
      <c r="BZ7570" s="48"/>
      <c r="CA7570" s="40"/>
      <c r="CB7570" s="94"/>
      <c r="CC7570" s="94"/>
      <c r="CD7570" s="94"/>
      <c r="CE7570" s="40"/>
      <c r="CF7570" s="73"/>
      <c r="CG7570" s="41"/>
      <c r="CH7570" s="41"/>
      <c r="CI7570" s="41"/>
      <c r="CJ7570" s="41"/>
      <c r="CK7570" s="41"/>
      <c r="CL7570" s="68"/>
      <c r="CM7570" s="41"/>
      <c r="CN7570" s="41"/>
      <c r="CO7570" s="39"/>
      <c r="CP7570" s="78"/>
    </row>
    <row r="7571" spans="1:94" s="38" customFormat="1" x14ac:dyDescent="0.25">
      <c r="A7571" s="38">
        <v>7568</v>
      </c>
      <c r="F7571" s="39"/>
      <c r="Q7571" s="39"/>
      <c r="R7571" s="40"/>
      <c r="S7571" s="40"/>
      <c r="T7571" s="39"/>
      <c r="AG7571" s="110"/>
      <c r="AH7571" s="94"/>
      <c r="AJ7571" s="97"/>
      <c r="AL7571" s="39"/>
      <c r="AP7571" s="39"/>
      <c r="AQ7571" s="77"/>
      <c r="AR7571" s="78"/>
      <c r="BB7571" s="79"/>
      <c r="BC7571" s="94"/>
      <c r="BE7571" s="97"/>
      <c r="BG7571" s="40"/>
      <c r="BK7571" s="40"/>
      <c r="BL7571" s="79"/>
      <c r="BM7571" s="94"/>
      <c r="BO7571" s="97"/>
      <c r="BQ7571" s="40"/>
      <c r="BR7571" s="94"/>
      <c r="BS7571" s="94"/>
      <c r="BT7571" s="94"/>
      <c r="BU7571" s="40"/>
      <c r="BV7571" s="82"/>
      <c r="BW7571" s="94"/>
      <c r="BX7571" s="48"/>
      <c r="BY7571" s="97"/>
      <c r="BZ7571" s="48"/>
      <c r="CA7571" s="40"/>
      <c r="CB7571" s="94"/>
      <c r="CC7571" s="94"/>
      <c r="CD7571" s="94"/>
      <c r="CE7571" s="40"/>
      <c r="CF7571" s="73"/>
      <c r="CG7571" s="41"/>
      <c r="CH7571" s="41"/>
      <c r="CI7571" s="41"/>
      <c r="CJ7571" s="41"/>
      <c r="CK7571" s="41"/>
      <c r="CL7571" s="68"/>
      <c r="CM7571" s="41"/>
      <c r="CN7571" s="41"/>
      <c r="CO7571" s="39"/>
      <c r="CP7571" s="78"/>
    </row>
    <row r="7572" spans="1:94" s="38" customFormat="1" x14ac:dyDescent="0.25">
      <c r="A7572" s="38">
        <v>7569</v>
      </c>
      <c r="F7572" s="39"/>
      <c r="Q7572" s="39"/>
      <c r="R7572" s="40"/>
      <c r="S7572" s="40"/>
      <c r="T7572" s="39"/>
      <c r="AG7572" s="110"/>
      <c r="AH7572" s="94"/>
      <c r="AJ7572" s="97"/>
      <c r="AL7572" s="39"/>
      <c r="AP7572" s="39"/>
      <c r="AQ7572" s="77"/>
      <c r="AR7572" s="78"/>
      <c r="BB7572" s="79"/>
      <c r="BC7572" s="94"/>
      <c r="BE7572" s="97"/>
      <c r="BG7572" s="40"/>
      <c r="BK7572" s="40"/>
      <c r="BL7572" s="79"/>
      <c r="BM7572" s="94"/>
      <c r="BO7572" s="97"/>
      <c r="BQ7572" s="40"/>
      <c r="BR7572" s="94"/>
      <c r="BS7572" s="94"/>
      <c r="BT7572" s="94"/>
      <c r="BU7572" s="40"/>
      <c r="BV7572" s="82"/>
      <c r="BW7572" s="94"/>
      <c r="BX7572" s="48"/>
      <c r="BY7572" s="97"/>
      <c r="BZ7572" s="48"/>
      <c r="CA7572" s="40"/>
      <c r="CB7572" s="94"/>
      <c r="CC7572" s="94"/>
      <c r="CD7572" s="94"/>
      <c r="CE7572" s="40"/>
      <c r="CF7572" s="73"/>
      <c r="CG7572" s="41"/>
      <c r="CH7572" s="41"/>
      <c r="CI7572" s="41"/>
      <c r="CJ7572" s="41"/>
      <c r="CK7572" s="41"/>
      <c r="CL7572" s="68"/>
      <c r="CM7572" s="41"/>
      <c r="CN7572" s="41"/>
      <c r="CO7572" s="39"/>
      <c r="CP7572" s="78"/>
    </row>
    <row r="7573" spans="1:94" s="38" customFormat="1" x14ac:dyDescent="0.25">
      <c r="A7573" s="38">
        <v>7570</v>
      </c>
      <c r="F7573" s="39"/>
      <c r="Q7573" s="39"/>
      <c r="R7573" s="40"/>
      <c r="S7573" s="40"/>
      <c r="T7573" s="39"/>
      <c r="AG7573" s="110"/>
      <c r="AH7573" s="94"/>
      <c r="AJ7573" s="97"/>
      <c r="AL7573" s="39"/>
      <c r="AP7573" s="39"/>
      <c r="AQ7573" s="77"/>
      <c r="AR7573" s="78"/>
      <c r="BB7573" s="79"/>
      <c r="BC7573" s="94"/>
      <c r="BE7573" s="97"/>
      <c r="BG7573" s="40"/>
      <c r="BK7573" s="40"/>
      <c r="BL7573" s="79"/>
      <c r="BM7573" s="94"/>
      <c r="BO7573" s="97"/>
      <c r="BQ7573" s="40"/>
      <c r="BR7573" s="94"/>
      <c r="BS7573" s="94"/>
      <c r="BT7573" s="94"/>
      <c r="BU7573" s="40"/>
      <c r="BV7573" s="82"/>
      <c r="BW7573" s="94"/>
      <c r="BX7573" s="48"/>
      <c r="BY7573" s="97"/>
      <c r="BZ7573" s="48"/>
      <c r="CA7573" s="40"/>
      <c r="CB7573" s="94"/>
      <c r="CC7573" s="94"/>
      <c r="CD7573" s="94"/>
      <c r="CE7573" s="40"/>
      <c r="CF7573" s="73"/>
      <c r="CG7573" s="41"/>
      <c r="CH7573" s="41"/>
      <c r="CI7573" s="41"/>
      <c r="CJ7573" s="41"/>
      <c r="CK7573" s="41"/>
      <c r="CL7573" s="68"/>
      <c r="CM7573" s="41"/>
      <c r="CN7573" s="41"/>
      <c r="CO7573" s="39"/>
      <c r="CP7573" s="78"/>
    </row>
    <row r="7574" spans="1:94" s="38" customFormat="1" x14ac:dyDescent="0.25">
      <c r="A7574" s="38">
        <v>7571</v>
      </c>
      <c r="F7574" s="39"/>
      <c r="Q7574" s="39"/>
      <c r="R7574" s="40"/>
      <c r="S7574" s="40"/>
      <c r="T7574" s="39"/>
      <c r="AG7574" s="110"/>
      <c r="AH7574" s="94"/>
      <c r="AJ7574" s="97"/>
      <c r="AL7574" s="39"/>
      <c r="AP7574" s="39"/>
      <c r="AQ7574" s="77"/>
      <c r="AR7574" s="78"/>
      <c r="BB7574" s="79"/>
      <c r="BC7574" s="94"/>
      <c r="BE7574" s="97"/>
      <c r="BG7574" s="40"/>
      <c r="BK7574" s="40"/>
      <c r="BL7574" s="79"/>
      <c r="BM7574" s="94"/>
      <c r="BO7574" s="97"/>
      <c r="BQ7574" s="40"/>
      <c r="BR7574" s="94"/>
      <c r="BS7574" s="94"/>
      <c r="BT7574" s="94"/>
      <c r="BU7574" s="40"/>
      <c r="BV7574" s="82"/>
      <c r="BW7574" s="94"/>
      <c r="BX7574" s="48"/>
      <c r="BY7574" s="97"/>
      <c r="BZ7574" s="48"/>
      <c r="CA7574" s="40"/>
      <c r="CB7574" s="94"/>
      <c r="CC7574" s="94"/>
      <c r="CD7574" s="94"/>
      <c r="CE7574" s="40"/>
      <c r="CF7574" s="73"/>
      <c r="CG7574" s="41"/>
      <c r="CH7574" s="41"/>
      <c r="CI7574" s="41"/>
      <c r="CJ7574" s="41"/>
      <c r="CK7574" s="41"/>
      <c r="CL7574" s="68"/>
      <c r="CM7574" s="41"/>
      <c r="CN7574" s="41"/>
      <c r="CO7574" s="39"/>
      <c r="CP7574" s="78"/>
    </row>
    <row r="7575" spans="1:94" s="38" customFormat="1" x14ac:dyDescent="0.25">
      <c r="A7575" s="38">
        <v>7572</v>
      </c>
      <c r="F7575" s="39"/>
      <c r="Q7575" s="39"/>
      <c r="R7575" s="40"/>
      <c r="S7575" s="40"/>
      <c r="T7575" s="39"/>
      <c r="AG7575" s="110"/>
      <c r="AH7575" s="94"/>
      <c r="AJ7575" s="97"/>
      <c r="AL7575" s="39"/>
      <c r="AP7575" s="39"/>
      <c r="AQ7575" s="77"/>
      <c r="AR7575" s="78"/>
      <c r="BB7575" s="79"/>
      <c r="BC7575" s="94"/>
      <c r="BE7575" s="97"/>
      <c r="BG7575" s="40"/>
      <c r="BK7575" s="40"/>
      <c r="BL7575" s="79"/>
      <c r="BM7575" s="94"/>
      <c r="BO7575" s="97"/>
      <c r="BQ7575" s="40"/>
      <c r="BR7575" s="94"/>
      <c r="BS7575" s="94"/>
      <c r="BT7575" s="94"/>
      <c r="BU7575" s="40"/>
      <c r="BV7575" s="82"/>
      <c r="BW7575" s="94"/>
      <c r="BX7575" s="48"/>
      <c r="BY7575" s="97"/>
      <c r="BZ7575" s="48"/>
      <c r="CA7575" s="40"/>
      <c r="CB7575" s="94"/>
      <c r="CC7575" s="94"/>
      <c r="CD7575" s="94"/>
      <c r="CE7575" s="40"/>
      <c r="CF7575" s="73"/>
      <c r="CG7575" s="41"/>
      <c r="CH7575" s="41"/>
      <c r="CI7575" s="41"/>
      <c r="CJ7575" s="41"/>
      <c r="CK7575" s="41"/>
      <c r="CL7575" s="68"/>
      <c r="CM7575" s="41"/>
      <c r="CN7575" s="41"/>
      <c r="CO7575" s="39"/>
      <c r="CP7575" s="78"/>
    </row>
    <row r="7576" spans="1:94" s="38" customFormat="1" x14ac:dyDescent="0.25">
      <c r="A7576" s="38">
        <v>7573</v>
      </c>
      <c r="F7576" s="39"/>
      <c r="Q7576" s="39"/>
      <c r="R7576" s="40"/>
      <c r="S7576" s="40"/>
      <c r="T7576" s="39"/>
      <c r="AG7576" s="110"/>
      <c r="AH7576" s="94"/>
      <c r="AJ7576" s="97"/>
      <c r="AL7576" s="39"/>
      <c r="AP7576" s="39"/>
      <c r="AQ7576" s="77"/>
      <c r="AR7576" s="78"/>
      <c r="BB7576" s="79"/>
      <c r="BC7576" s="94"/>
      <c r="BE7576" s="97"/>
      <c r="BG7576" s="40"/>
      <c r="BK7576" s="40"/>
      <c r="BL7576" s="79"/>
      <c r="BM7576" s="94"/>
      <c r="BO7576" s="97"/>
      <c r="BQ7576" s="40"/>
      <c r="BR7576" s="94"/>
      <c r="BS7576" s="94"/>
      <c r="BT7576" s="94"/>
      <c r="BU7576" s="40"/>
      <c r="BV7576" s="82"/>
      <c r="BW7576" s="94"/>
      <c r="BX7576" s="48"/>
      <c r="BY7576" s="97"/>
      <c r="BZ7576" s="48"/>
      <c r="CA7576" s="40"/>
      <c r="CB7576" s="94"/>
      <c r="CC7576" s="94"/>
      <c r="CD7576" s="94"/>
      <c r="CE7576" s="40"/>
      <c r="CF7576" s="73"/>
      <c r="CG7576" s="41"/>
      <c r="CH7576" s="41"/>
      <c r="CI7576" s="41"/>
      <c r="CJ7576" s="41"/>
      <c r="CK7576" s="41"/>
      <c r="CL7576" s="68"/>
      <c r="CM7576" s="41"/>
      <c r="CN7576" s="41"/>
      <c r="CO7576" s="39"/>
      <c r="CP7576" s="78"/>
    </row>
    <row r="7577" spans="1:94" s="38" customFormat="1" x14ac:dyDescent="0.25">
      <c r="A7577" s="38">
        <v>7574</v>
      </c>
      <c r="F7577" s="39"/>
      <c r="Q7577" s="39"/>
      <c r="R7577" s="40"/>
      <c r="S7577" s="40"/>
      <c r="T7577" s="39"/>
      <c r="AG7577" s="110"/>
      <c r="AH7577" s="94"/>
      <c r="AJ7577" s="97"/>
      <c r="AL7577" s="39"/>
      <c r="AP7577" s="39"/>
      <c r="AQ7577" s="77"/>
      <c r="AR7577" s="78"/>
      <c r="BB7577" s="79"/>
      <c r="BC7577" s="94"/>
      <c r="BE7577" s="97"/>
      <c r="BG7577" s="40"/>
      <c r="BK7577" s="40"/>
      <c r="BL7577" s="79"/>
      <c r="BM7577" s="94"/>
      <c r="BO7577" s="97"/>
      <c r="BQ7577" s="40"/>
      <c r="BR7577" s="94"/>
      <c r="BS7577" s="94"/>
      <c r="BT7577" s="94"/>
      <c r="BU7577" s="40"/>
      <c r="BV7577" s="82"/>
      <c r="BW7577" s="94"/>
      <c r="BX7577" s="48"/>
      <c r="BY7577" s="97"/>
      <c r="BZ7577" s="48"/>
      <c r="CA7577" s="40"/>
      <c r="CB7577" s="94"/>
      <c r="CC7577" s="94"/>
      <c r="CD7577" s="94"/>
      <c r="CE7577" s="40"/>
      <c r="CF7577" s="73"/>
      <c r="CG7577" s="41"/>
      <c r="CH7577" s="41"/>
      <c r="CI7577" s="41"/>
      <c r="CJ7577" s="41"/>
      <c r="CK7577" s="41"/>
      <c r="CL7577" s="68"/>
      <c r="CM7577" s="41"/>
      <c r="CN7577" s="41"/>
      <c r="CO7577" s="39"/>
      <c r="CP7577" s="78"/>
    </row>
    <row r="7578" spans="1:94" s="38" customFormat="1" x14ac:dyDescent="0.25">
      <c r="A7578" s="38">
        <v>7575</v>
      </c>
      <c r="F7578" s="39"/>
      <c r="Q7578" s="39"/>
      <c r="R7578" s="40"/>
      <c r="S7578" s="40"/>
      <c r="T7578" s="39"/>
      <c r="AG7578" s="110"/>
      <c r="AH7578" s="94"/>
      <c r="AJ7578" s="97"/>
      <c r="AL7578" s="39"/>
      <c r="AP7578" s="39"/>
      <c r="AQ7578" s="77"/>
      <c r="AR7578" s="78"/>
      <c r="BB7578" s="79"/>
      <c r="BC7578" s="94"/>
      <c r="BE7578" s="97"/>
      <c r="BG7578" s="40"/>
      <c r="BK7578" s="40"/>
      <c r="BL7578" s="79"/>
      <c r="BM7578" s="94"/>
      <c r="BO7578" s="97"/>
      <c r="BQ7578" s="40"/>
      <c r="BR7578" s="94"/>
      <c r="BS7578" s="94"/>
      <c r="BT7578" s="94"/>
      <c r="BU7578" s="40"/>
      <c r="BV7578" s="82"/>
      <c r="BW7578" s="94"/>
      <c r="BX7578" s="48"/>
      <c r="BY7578" s="97"/>
      <c r="BZ7578" s="48"/>
      <c r="CA7578" s="40"/>
      <c r="CB7578" s="94"/>
      <c r="CC7578" s="94"/>
      <c r="CD7578" s="94"/>
      <c r="CE7578" s="40"/>
      <c r="CF7578" s="73"/>
      <c r="CG7578" s="41"/>
      <c r="CH7578" s="41"/>
      <c r="CI7578" s="41"/>
      <c r="CJ7578" s="41"/>
      <c r="CK7578" s="41"/>
      <c r="CL7578" s="68"/>
      <c r="CM7578" s="41"/>
      <c r="CN7578" s="41"/>
      <c r="CO7578" s="39"/>
      <c r="CP7578" s="78"/>
    </row>
    <row r="7579" spans="1:94" s="38" customFormat="1" x14ac:dyDescent="0.25">
      <c r="A7579" s="38">
        <v>7576</v>
      </c>
      <c r="F7579" s="39"/>
      <c r="Q7579" s="39"/>
      <c r="R7579" s="40"/>
      <c r="S7579" s="40"/>
      <c r="T7579" s="39"/>
      <c r="AG7579" s="110"/>
      <c r="AH7579" s="94"/>
      <c r="AJ7579" s="97"/>
      <c r="AL7579" s="39"/>
      <c r="AP7579" s="39"/>
      <c r="AQ7579" s="77"/>
      <c r="AR7579" s="78"/>
      <c r="BB7579" s="79"/>
      <c r="BC7579" s="94"/>
      <c r="BE7579" s="97"/>
      <c r="BG7579" s="40"/>
      <c r="BK7579" s="40"/>
      <c r="BL7579" s="79"/>
      <c r="BM7579" s="94"/>
      <c r="BO7579" s="97"/>
      <c r="BQ7579" s="40"/>
      <c r="BR7579" s="94"/>
      <c r="BS7579" s="94"/>
      <c r="BT7579" s="94"/>
      <c r="BU7579" s="40"/>
      <c r="BV7579" s="82"/>
      <c r="BW7579" s="94"/>
      <c r="BX7579" s="48"/>
      <c r="BY7579" s="97"/>
      <c r="BZ7579" s="48"/>
      <c r="CA7579" s="40"/>
      <c r="CB7579" s="94"/>
      <c r="CC7579" s="94"/>
      <c r="CD7579" s="94"/>
      <c r="CE7579" s="40"/>
      <c r="CF7579" s="73"/>
      <c r="CG7579" s="41"/>
      <c r="CH7579" s="41"/>
      <c r="CI7579" s="41"/>
      <c r="CJ7579" s="41"/>
      <c r="CK7579" s="41"/>
      <c r="CL7579" s="68"/>
      <c r="CM7579" s="41"/>
      <c r="CN7579" s="41"/>
      <c r="CO7579" s="39"/>
      <c r="CP7579" s="78"/>
    </row>
    <row r="7580" spans="1:94" s="38" customFormat="1" x14ac:dyDescent="0.25">
      <c r="A7580" s="38">
        <v>7577</v>
      </c>
      <c r="F7580" s="39"/>
      <c r="Q7580" s="39"/>
      <c r="R7580" s="40"/>
      <c r="S7580" s="40"/>
      <c r="T7580" s="39"/>
      <c r="AG7580" s="110"/>
      <c r="AH7580" s="94"/>
      <c r="AJ7580" s="97"/>
      <c r="AL7580" s="39"/>
      <c r="AP7580" s="39"/>
      <c r="AQ7580" s="77"/>
      <c r="AR7580" s="78"/>
      <c r="BB7580" s="79"/>
      <c r="BC7580" s="94"/>
      <c r="BE7580" s="97"/>
      <c r="BG7580" s="40"/>
      <c r="BK7580" s="40"/>
      <c r="BL7580" s="79"/>
      <c r="BM7580" s="94"/>
      <c r="BO7580" s="97"/>
      <c r="BQ7580" s="40"/>
      <c r="BR7580" s="94"/>
      <c r="BS7580" s="94"/>
      <c r="BT7580" s="94"/>
      <c r="BU7580" s="40"/>
      <c r="BV7580" s="82"/>
      <c r="BW7580" s="94"/>
      <c r="BX7580" s="48"/>
      <c r="BY7580" s="97"/>
      <c r="BZ7580" s="48"/>
      <c r="CA7580" s="40"/>
      <c r="CB7580" s="94"/>
      <c r="CC7580" s="94"/>
      <c r="CD7580" s="94"/>
      <c r="CE7580" s="40"/>
      <c r="CF7580" s="73"/>
      <c r="CG7580" s="41"/>
      <c r="CH7580" s="41"/>
      <c r="CI7580" s="41"/>
      <c r="CJ7580" s="41"/>
      <c r="CK7580" s="41"/>
      <c r="CL7580" s="68"/>
      <c r="CM7580" s="41"/>
      <c r="CN7580" s="41"/>
      <c r="CO7580" s="39"/>
      <c r="CP7580" s="78"/>
    </row>
    <row r="7581" spans="1:94" s="38" customFormat="1" x14ac:dyDescent="0.25">
      <c r="A7581" s="38">
        <v>7578</v>
      </c>
      <c r="F7581" s="39"/>
      <c r="Q7581" s="39"/>
      <c r="R7581" s="40"/>
      <c r="S7581" s="40"/>
      <c r="T7581" s="39"/>
      <c r="AG7581" s="110"/>
      <c r="AH7581" s="94"/>
      <c r="AJ7581" s="97"/>
      <c r="AL7581" s="39"/>
      <c r="AP7581" s="39"/>
      <c r="AQ7581" s="77"/>
      <c r="AR7581" s="78"/>
      <c r="BB7581" s="79"/>
      <c r="BC7581" s="94"/>
      <c r="BE7581" s="97"/>
      <c r="BG7581" s="40"/>
      <c r="BK7581" s="40"/>
      <c r="BL7581" s="79"/>
      <c r="BM7581" s="94"/>
      <c r="BO7581" s="97"/>
      <c r="BQ7581" s="40"/>
      <c r="BR7581" s="94"/>
      <c r="BS7581" s="94"/>
      <c r="BT7581" s="94"/>
      <c r="BU7581" s="40"/>
      <c r="BV7581" s="82"/>
      <c r="BW7581" s="94"/>
      <c r="BX7581" s="48"/>
      <c r="BY7581" s="97"/>
      <c r="BZ7581" s="48"/>
      <c r="CA7581" s="40"/>
      <c r="CB7581" s="94"/>
      <c r="CC7581" s="94"/>
      <c r="CD7581" s="94"/>
      <c r="CE7581" s="40"/>
      <c r="CF7581" s="73"/>
      <c r="CG7581" s="41"/>
      <c r="CH7581" s="41"/>
      <c r="CI7581" s="41"/>
      <c r="CJ7581" s="41"/>
      <c r="CK7581" s="41"/>
      <c r="CL7581" s="68"/>
      <c r="CM7581" s="41"/>
      <c r="CN7581" s="41"/>
      <c r="CO7581" s="39"/>
      <c r="CP7581" s="78"/>
    </row>
    <row r="7582" spans="1:94" s="38" customFormat="1" x14ac:dyDescent="0.25">
      <c r="A7582" s="38">
        <v>7579</v>
      </c>
      <c r="F7582" s="39"/>
      <c r="Q7582" s="39"/>
      <c r="R7582" s="40"/>
      <c r="S7582" s="40"/>
      <c r="T7582" s="39"/>
      <c r="AG7582" s="110"/>
      <c r="AH7582" s="94"/>
      <c r="AJ7582" s="97"/>
      <c r="AL7582" s="39"/>
      <c r="AP7582" s="39"/>
      <c r="AQ7582" s="77"/>
      <c r="AR7582" s="78"/>
      <c r="BB7582" s="79"/>
      <c r="BC7582" s="94"/>
      <c r="BE7582" s="97"/>
      <c r="BG7582" s="40"/>
      <c r="BK7582" s="40"/>
      <c r="BL7582" s="79"/>
      <c r="BM7582" s="94"/>
      <c r="BO7582" s="97"/>
      <c r="BQ7582" s="40"/>
      <c r="BR7582" s="94"/>
      <c r="BS7582" s="94"/>
      <c r="BT7582" s="94"/>
      <c r="BU7582" s="40"/>
      <c r="BV7582" s="82"/>
      <c r="BW7582" s="94"/>
      <c r="BX7582" s="48"/>
      <c r="BY7582" s="97"/>
      <c r="BZ7582" s="48"/>
      <c r="CA7582" s="40"/>
      <c r="CB7582" s="94"/>
      <c r="CC7582" s="94"/>
      <c r="CD7582" s="94"/>
      <c r="CE7582" s="40"/>
      <c r="CF7582" s="73"/>
      <c r="CG7582" s="41"/>
      <c r="CH7582" s="41"/>
      <c r="CI7582" s="41"/>
      <c r="CJ7582" s="41"/>
      <c r="CK7582" s="41"/>
      <c r="CL7582" s="68"/>
      <c r="CM7582" s="41"/>
      <c r="CN7582" s="41"/>
      <c r="CO7582" s="39"/>
      <c r="CP7582" s="78"/>
    </row>
    <row r="7583" spans="1:94" s="38" customFormat="1" x14ac:dyDescent="0.25">
      <c r="A7583" s="38">
        <v>7580</v>
      </c>
      <c r="F7583" s="39"/>
      <c r="Q7583" s="39"/>
      <c r="R7583" s="40"/>
      <c r="S7583" s="40"/>
      <c r="T7583" s="39"/>
      <c r="AG7583" s="110"/>
      <c r="AH7583" s="94"/>
      <c r="AJ7583" s="97"/>
      <c r="AL7583" s="39"/>
      <c r="AP7583" s="39"/>
      <c r="AQ7583" s="77"/>
      <c r="AR7583" s="78"/>
      <c r="BB7583" s="79"/>
      <c r="BC7583" s="94"/>
      <c r="BE7583" s="97"/>
      <c r="BG7583" s="40"/>
      <c r="BK7583" s="40"/>
      <c r="BL7583" s="79"/>
      <c r="BM7583" s="94"/>
      <c r="BO7583" s="97"/>
      <c r="BQ7583" s="40"/>
      <c r="BR7583" s="94"/>
      <c r="BS7583" s="94"/>
      <c r="BT7583" s="94"/>
      <c r="BU7583" s="40"/>
      <c r="BV7583" s="82"/>
      <c r="BW7583" s="94"/>
      <c r="BX7583" s="48"/>
      <c r="BY7583" s="97"/>
      <c r="BZ7583" s="48"/>
      <c r="CA7583" s="40"/>
      <c r="CB7583" s="94"/>
      <c r="CC7583" s="94"/>
      <c r="CD7583" s="94"/>
      <c r="CE7583" s="40"/>
      <c r="CF7583" s="73"/>
      <c r="CG7583" s="41"/>
      <c r="CH7583" s="41"/>
      <c r="CI7583" s="41"/>
      <c r="CJ7583" s="41"/>
      <c r="CK7583" s="41"/>
      <c r="CL7583" s="68"/>
      <c r="CM7583" s="41"/>
      <c r="CN7583" s="41"/>
      <c r="CO7583" s="39"/>
      <c r="CP7583" s="78"/>
    </row>
    <row r="7584" spans="1:94" s="38" customFormat="1" x14ac:dyDescent="0.25">
      <c r="A7584" s="38">
        <v>7581</v>
      </c>
      <c r="F7584" s="39"/>
      <c r="Q7584" s="39"/>
      <c r="R7584" s="40"/>
      <c r="S7584" s="40"/>
      <c r="T7584" s="39"/>
      <c r="AG7584" s="110"/>
      <c r="AH7584" s="94"/>
      <c r="AJ7584" s="97"/>
      <c r="AL7584" s="39"/>
      <c r="AP7584" s="39"/>
      <c r="AQ7584" s="77"/>
      <c r="AR7584" s="78"/>
      <c r="BB7584" s="79"/>
      <c r="BC7584" s="94"/>
      <c r="BE7584" s="97"/>
      <c r="BG7584" s="40"/>
      <c r="BK7584" s="40"/>
      <c r="BL7584" s="79"/>
      <c r="BM7584" s="94"/>
      <c r="BO7584" s="97"/>
      <c r="BQ7584" s="40"/>
      <c r="BR7584" s="94"/>
      <c r="BS7584" s="94"/>
      <c r="BT7584" s="94"/>
      <c r="BU7584" s="40"/>
      <c r="BV7584" s="82"/>
      <c r="BW7584" s="94"/>
      <c r="BX7584" s="48"/>
      <c r="BY7584" s="97"/>
      <c r="BZ7584" s="48"/>
      <c r="CA7584" s="40"/>
      <c r="CB7584" s="94"/>
      <c r="CC7584" s="94"/>
      <c r="CD7584" s="94"/>
      <c r="CE7584" s="40"/>
      <c r="CF7584" s="73"/>
      <c r="CG7584" s="41"/>
      <c r="CH7584" s="41"/>
      <c r="CI7584" s="41"/>
      <c r="CJ7584" s="41"/>
      <c r="CK7584" s="41"/>
      <c r="CL7584" s="68"/>
      <c r="CM7584" s="41"/>
      <c r="CN7584" s="41"/>
      <c r="CO7584" s="39"/>
      <c r="CP7584" s="78"/>
    </row>
    <row r="7585" spans="1:94" s="38" customFormat="1" x14ac:dyDescent="0.25">
      <c r="A7585" s="38">
        <v>7582</v>
      </c>
      <c r="F7585" s="39"/>
      <c r="Q7585" s="39"/>
      <c r="R7585" s="40"/>
      <c r="S7585" s="40"/>
      <c r="T7585" s="39"/>
      <c r="AG7585" s="110"/>
      <c r="AH7585" s="94"/>
      <c r="AJ7585" s="97"/>
      <c r="AL7585" s="39"/>
      <c r="AP7585" s="39"/>
      <c r="AQ7585" s="77"/>
      <c r="AR7585" s="78"/>
      <c r="BB7585" s="79"/>
      <c r="BC7585" s="94"/>
      <c r="BE7585" s="97"/>
      <c r="BG7585" s="40"/>
      <c r="BK7585" s="40"/>
      <c r="BL7585" s="79"/>
      <c r="BM7585" s="94"/>
      <c r="BO7585" s="97"/>
      <c r="BQ7585" s="40"/>
      <c r="BR7585" s="94"/>
      <c r="BS7585" s="94"/>
      <c r="BT7585" s="94"/>
      <c r="BU7585" s="40"/>
      <c r="BV7585" s="82"/>
      <c r="BW7585" s="94"/>
      <c r="BX7585" s="48"/>
      <c r="BY7585" s="97"/>
      <c r="BZ7585" s="48"/>
      <c r="CA7585" s="40"/>
      <c r="CB7585" s="94"/>
      <c r="CC7585" s="94"/>
      <c r="CD7585" s="94"/>
      <c r="CE7585" s="40"/>
      <c r="CF7585" s="73"/>
      <c r="CG7585" s="41"/>
      <c r="CH7585" s="41"/>
      <c r="CI7585" s="41"/>
      <c r="CJ7585" s="41"/>
      <c r="CK7585" s="41"/>
      <c r="CL7585" s="68"/>
      <c r="CM7585" s="41"/>
      <c r="CN7585" s="41"/>
      <c r="CO7585" s="39"/>
      <c r="CP7585" s="78"/>
    </row>
    <row r="7586" spans="1:94" s="38" customFormat="1" x14ac:dyDescent="0.25">
      <c r="A7586" s="38">
        <v>7583</v>
      </c>
      <c r="F7586" s="39"/>
      <c r="Q7586" s="39"/>
      <c r="R7586" s="40"/>
      <c r="S7586" s="40"/>
      <c r="T7586" s="39"/>
      <c r="AG7586" s="110"/>
      <c r="AH7586" s="94"/>
      <c r="AJ7586" s="97"/>
      <c r="AL7586" s="39"/>
      <c r="AP7586" s="39"/>
      <c r="AQ7586" s="77"/>
      <c r="AR7586" s="78"/>
      <c r="BB7586" s="79"/>
      <c r="BC7586" s="94"/>
      <c r="BE7586" s="97"/>
      <c r="BG7586" s="40"/>
      <c r="BK7586" s="40"/>
      <c r="BL7586" s="79"/>
      <c r="BM7586" s="94"/>
      <c r="BO7586" s="97"/>
      <c r="BQ7586" s="40"/>
      <c r="BR7586" s="94"/>
      <c r="BS7586" s="94"/>
      <c r="BT7586" s="94"/>
      <c r="BU7586" s="40"/>
      <c r="BV7586" s="82"/>
      <c r="BW7586" s="94"/>
      <c r="BX7586" s="48"/>
      <c r="BY7586" s="97"/>
      <c r="BZ7586" s="48"/>
      <c r="CA7586" s="40"/>
      <c r="CB7586" s="94"/>
      <c r="CC7586" s="94"/>
      <c r="CD7586" s="94"/>
      <c r="CE7586" s="40"/>
      <c r="CF7586" s="73"/>
      <c r="CG7586" s="41"/>
      <c r="CH7586" s="41"/>
      <c r="CI7586" s="41"/>
      <c r="CJ7586" s="41"/>
      <c r="CK7586" s="41"/>
      <c r="CL7586" s="68"/>
      <c r="CM7586" s="41"/>
      <c r="CN7586" s="41"/>
      <c r="CO7586" s="39"/>
      <c r="CP7586" s="78"/>
    </row>
    <row r="7587" spans="1:94" s="38" customFormat="1" x14ac:dyDescent="0.25">
      <c r="A7587" s="38">
        <v>7584</v>
      </c>
      <c r="F7587" s="39"/>
      <c r="Q7587" s="39"/>
      <c r="R7587" s="40"/>
      <c r="S7587" s="40"/>
      <c r="T7587" s="39"/>
      <c r="AG7587" s="110"/>
      <c r="AH7587" s="94"/>
      <c r="AJ7587" s="97"/>
      <c r="AL7587" s="39"/>
      <c r="AP7587" s="39"/>
      <c r="AQ7587" s="77"/>
      <c r="AR7587" s="78"/>
      <c r="BB7587" s="79"/>
      <c r="BC7587" s="94"/>
      <c r="BE7587" s="97"/>
      <c r="BG7587" s="40"/>
      <c r="BK7587" s="40"/>
      <c r="BL7587" s="79"/>
      <c r="BM7587" s="94"/>
      <c r="BO7587" s="97"/>
      <c r="BQ7587" s="40"/>
      <c r="BR7587" s="94"/>
      <c r="BS7587" s="94"/>
      <c r="BT7587" s="94"/>
      <c r="BU7587" s="40"/>
      <c r="BV7587" s="82"/>
      <c r="BW7587" s="94"/>
      <c r="BX7587" s="48"/>
      <c r="BY7587" s="97"/>
      <c r="BZ7587" s="48"/>
      <c r="CA7587" s="40"/>
      <c r="CB7587" s="94"/>
      <c r="CC7587" s="94"/>
      <c r="CD7587" s="94"/>
      <c r="CE7587" s="40"/>
      <c r="CF7587" s="73"/>
      <c r="CG7587" s="41"/>
      <c r="CH7587" s="41"/>
      <c r="CI7587" s="41"/>
      <c r="CJ7587" s="41"/>
      <c r="CK7587" s="41"/>
      <c r="CL7587" s="68"/>
      <c r="CM7587" s="41"/>
      <c r="CN7587" s="41"/>
      <c r="CO7587" s="39"/>
      <c r="CP7587" s="78"/>
    </row>
    <row r="7588" spans="1:94" s="38" customFormat="1" x14ac:dyDescent="0.25">
      <c r="A7588" s="38">
        <v>7585</v>
      </c>
      <c r="F7588" s="39"/>
      <c r="Q7588" s="39"/>
      <c r="R7588" s="40"/>
      <c r="S7588" s="40"/>
      <c r="T7588" s="39"/>
      <c r="AG7588" s="110"/>
      <c r="AH7588" s="94"/>
      <c r="AJ7588" s="97"/>
      <c r="AL7588" s="39"/>
      <c r="AP7588" s="39"/>
      <c r="AQ7588" s="77"/>
      <c r="AR7588" s="78"/>
      <c r="BB7588" s="79"/>
      <c r="BC7588" s="94"/>
      <c r="BE7588" s="97"/>
      <c r="BG7588" s="40"/>
      <c r="BK7588" s="40"/>
      <c r="BL7588" s="79"/>
      <c r="BM7588" s="94"/>
      <c r="BO7588" s="97"/>
      <c r="BQ7588" s="40"/>
      <c r="BR7588" s="94"/>
      <c r="BS7588" s="94"/>
      <c r="BT7588" s="94"/>
      <c r="BU7588" s="40"/>
      <c r="BV7588" s="82"/>
      <c r="BW7588" s="94"/>
      <c r="BX7588" s="48"/>
      <c r="BY7588" s="97"/>
      <c r="BZ7588" s="48"/>
      <c r="CA7588" s="40"/>
      <c r="CB7588" s="94"/>
      <c r="CC7588" s="94"/>
      <c r="CD7588" s="94"/>
      <c r="CE7588" s="40"/>
      <c r="CF7588" s="73"/>
      <c r="CG7588" s="41"/>
      <c r="CH7588" s="41"/>
      <c r="CI7588" s="41"/>
      <c r="CJ7588" s="41"/>
      <c r="CK7588" s="41"/>
      <c r="CL7588" s="68"/>
      <c r="CM7588" s="41"/>
      <c r="CN7588" s="41"/>
      <c r="CO7588" s="39"/>
      <c r="CP7588" s="78"/>
    </row>
    <row r="7589" spans="1:94" s="38" customFormat="1" x14ac:dyDescent="0.25">
      <c r="A7589" s="38">
        <v>7586</v>
      </c>
      <c r="F7589" s="39"/>
      <c r="Q7589" s="39"/>
      <c r="R7589" s="40"/>
      <c r="S7589" s="40"/>
      <c r="T7589" s="39"/>
      <c r="AG7589" s="110"/>
      <c r="AH7589" s="94"/>
      <c r="AJ7589" s="97"/>
      <c r="AL7589" s="39"/>
      <c r="AP7589" s="39"/>
      <c r="AQ7589" s="77"/>
      <c r="AR7589" s="78"/>
      <c r="BB7589" s="79"/>
      <c r="BC7589" s="94"/>
      <c r="BE7589" s="97"/>
      <c r="BG7589" s="40"/>
      <c r="BK7589" s="40"/>
      <c r="BL7589" s="79"/>
      <c r="BM7589" s="94"/>
      <c r="BO7589" s="97"/>
      <c r="BQ7589" s="40"/>
      <c r="BR7589" s="94"/>
      <c r="BS7589" s="94"/>
      <c r="BT7589" s="94"/>
      <c r="BU7589" s="40"/>
      <c r="BV7589" s="82"/>
      <c r="BW7589" s="94"/>
      <c r="BX7589" s="48"/>
      <c r="BY7589" s="97"/>
      <c r="BZ7589" s="48"/>
      <c r="CA7589" s="40"/>
      <c r="CB7589" s="94"/>
      <c r="CC7589" s="94"/>
      <c r="CD7589" s="94"/>
      <c r="CE7589" s="40"/>
      <c r="CF7589" s="73"/>
      <c r="CG7589" s="41"/>
      <c r="CH7589" s="41"/>
      <c r="CI7589" s="41"/>
      <c r="CJ7589" s="41"/>
      <c r="CK7589" s="41"/>
      <c r="CL7589" s="68"/>
      <c r="CM7589" s="41"/>
      <c r="CN7589" s="41"/>
      <c r="CO7589" s="39"/>
      <c r="CP7589" s="78"/>
    </row>
    <row r="7590" spans="1:94" s="38" customFormat="1" x14ac:dyDescent="0.25">
      <c r="A7590" s="38">
        <v>7587</v>
      </c>
      <c r="F7590" s="39"/>
      <c r="Q7590" s="39"/>
      <c r="R7590" s="40"/>
      <c r="S7590" s="40"/>
      <c r="T7590" s="39"/>
      <c r="AG7590" s="110"/>
      <c r="AH7590" s="94"/>
      <c r="AJ7590" s="97"/>
      <c r="AL7590" s="39"/>
      <c r="AP7590" s="39"/>
      <c r="AQ7590" s="77"/>
      <c r="AR7590" s="78"/>
      <c r="BB7590" s="79"/>
      <c r="BC7590" s="94"/>
      <c r="BE7590" s="97"/>
      <c r="BG7590" s="40"/>
      <c r="BK7590" s="40"/>
      <c r="BL7590" s="79"/>
      <c r="BM7590" s="94"/>
      <c r="BO7590" s="97"/>
      <c r="BQ7590" s="40"/>
      <c r="BR7590" s="94"/>
      <c r="BS7590" s="94"/>
      <c r="BT7590" s="94"/>
      <c r="BU7590" s="40"/>
      <c r="BV7590" s="82"/>
      <c r="BW7590" s="94"/>
      <c r="BX7590" s="48"/>
      <c r="BY7590" s="97"/>
      <c r="BZ7590" s="48"/>
      <c r="CA7590" s="40"/>
      <c r="CB7590" s="94"/>
      <c r="CC7590" s="94"/>
      <c r="CD7590" s="94"/>
      <c r="CE7590" s="40"/>
      <c r="CF7590" s="73"/>
      <c r="CG7590" s="41"/>
      <c r="CH7590" s="41"/>
      <c r="CI7590" s="41"/>
      <c r="CJ7590" s="41"/>
      <c r="CK7590" s="41"/>
      <c r="CL7590" s="68"/>
      <c r="CM7590" s="41"/>
      <c r="CN7590" s="41"/>
      <c r="CO7590" s="39"/>
      <c r="CP7590" s="78"/>
    </row>
    <row r="7591" spans="1:94" s="38" customFormat="1" x14ac:dyDescent="0.25">
      <c r="A7591" s="38">
        <v>7588</v>
      </c>
      <c r="F7591" s="39"/>
      <c r="Q7591" s="39"/>
      <c r="R7591" s="40"/>
      <c r="S7591" s="40"/>
      <c r="T7591" s="39"/>
      <c r="AG7591" s="110"/>
      <c r="AH7591" s="94"/>
      <c r="AJ7591" s="97"/>
      <c r="AL7591" s="39"/>
      <c r="AP7591" s="39"/>
      <c r="AQ7591" s="77"/>
      <c r="AR7591" s="78"/>
      <c r="BB7591" s="79"/>
      <c r="BC7591" s="94"/>
      <c r="BE7591" s="97"/>
      <c r="BG7591" s="40"/>
      <c r="BK7591" s="40"/>
      <c r="BL7591" s="79"/>
      <c r="BM7591" s="94"/>
      <c r="BO7591" s="97"/>
      <c r="BQ7591" s="40"/>
      <c r="BR7591" s="94"/>
      <c r="BS7591" s="94"/>
      <c r="BT7591" s="94"/>
      <c r="BU7591" s="40"/>
      <c r="BV7591" s="82"/>
      <c r="BW7591" s="94"/>
      <c r="BX7591" s="48"/>
      <c r="BY7591" s="97"/>
      <c r="BZ7591" s="48"/>
      <c r="CA7591" s="40"/>
      <c r="CB7591" s="94"/>
      <c r="CC7591" s="94"/>
      <c r="CD7591" s="94"/>
      <c r="CE7591" s="40"/>
      <c r="CF7591" s="73"/>
      <c r="CG7591" s="41"/>
      <c r="CH7591" s="41"/>
      <c r="CI7591" s="41"/>
      <c r="CJ7591" s="41"/>
      <c r="CK7591" s="41"/>
      <c r="CL7591" s="68"/>
      <c r="CM7591" s="41"/>
      <c r="CN7591" s="41"/>
      <c r="CO7591" s="39"/>
      <c r="CP7591" s="78"/>
    </row>
    <row r="7592" spans="1:94" s="38" customFormat="1" x14ac:dyDescent="0.25">
      <c r="A7592" s="38">
        <v>7589</v>
      </c>
      <c r="F7592" s="39"/>
      <c r="Q7592" s="39"/>
      <c r="R7592" s="40"/>
      <c r="S7592" s="40"/>
      <c r="T7592" s="39"/>
      <c r="AG7592" s="110"/>
      <c r="AH7592" s="94"/>
      <c r="AJ7592" s="97"/>
      <c r="AL7592" s="39"/>
      <c r="AP7592" s="39"/>
      <c r="AQ7592" s="77"/>
      <c r="AR7592" s="78"/>
      <c r="BB7592" s="79"/>
      <c r="BC7592" s="94"/>
      <c r="BE7592" s="97"/>
      <c r="BG7592" s="40"/>
      <c r="BK7592" s="40"/>
      <c r="BL7592" s="79"/>
      <c r="BM7592" s="94"/>
      <c r="BO7592" s="97"/>
      <c r="BQ7592" s="40"/>
      <c r="BR7592" s="94"/>
      <c r="BS7592" s="94"/>
      <c r="BT7592" s="94"/>
      <c r="BU7592" s="40"/>
      <c r="BV7592" s="82"/>
      <c r="BW7592" s="94"/>
      <c r="BX7592" s="48"/>
      <c r="BY7592" s="97"/>
      <c r="BZ7592" s="48"/>
      <c r="CA7592" s="40"/>
      <c r="CB7592" s="94"/>
      <c r="CC7592" s="94"/>
      <c r="CD7592" s="94"/>
      <c r="CE7592" s="40"/>
      <c r="CF7592" s="73"/>
      <c r="CG7592" s="41"/>
      <c r="CH7592" s="41"/>
      <c r="CI7592" s="41"/>
      <c r="CJ7592" s="41"/>
      <c r="CK7592" s="41"/>
      <c r="CL7592" s="68"/>
      <c r="CM7592" s="41"/>
      <c r="CN7592" s="41"/>
      <c r="CO7592" s="39"/>
      <c r="CP7592" s="78"/>
    </row>
    <row r="7593" spans="1:94" s="38" customFormat="1" x14ac:dyDescent="0.25">
      <c r="A7593" s="38">
        <v>7590</v>
      </c>
      <c r="F7593" s="39"/>
      <c r="Q7593" s="39"/>
      <c r="R7593" s="40"/>
      <c r="S7593" s="40"/>
      <c r="T7593" s="39"/>
      <c r="AG7593" s="110"/>
      <c r="AH7593" s="94"/>
      <c r="AJ7593" s="97"/>
      <c r="AL7593" s="39"/>
      <c r="AP7593" s="39"/>
      <c r="AQ7593" s="77"/>
      <c r="AR7593" s="78"/>
      <c r="BB7593" s="79"/>
      <c r="BC7593" s="94"/>
      <c r="BE7593" s="97"/>
      <c r="BG7593" s="40"/>
      <c r="BK7593" s="40"/>
      <c r="BL7593" s="79"/>
      <c r="BM7593" s="94"/>
      <c r="BO7593" s="97"/>
      <c r="BQ7593" s="40"/>
      <c r="BR7593" s="94"/>
      <c r="BS7593" s="94"/>
      <c r="BT7593" s="94"/>
      <c r="BU7593" s="40"/>
      <c r="BV7593" s="82"/>
      <c r="BW7593" s="94"/>
      <c r="BX7593" s="48"/>
      <c r="BY7593" s="97"/>
      <c r="BZ7593" s="48"/>
      <c r="CA7593" s="40"/>
      <c r="CB7593" s="94"/>
      <c r="CC7593" s="94"/>
      <c r="CD7593" s="94"/>
      <c r="CE7593" s="40"/>
      <c r="CF7593" s="73"/>
      <c r="CG7593" s="41"/>
      <c r="CH7593" s="41"/>
      <c r="CI7593" s="41"/>
      <c r="CJ7593" s="41"/>
      <c r="CK7593" s="41"/>
      <c r="CL7593" s="68"/>
      <c r="CM7593" s="41"/>
      <c r="CN7593" s="41"/>
      <c r="CO7593" s="39"/>
      <c r="CP7593" s="78"/>
    </row>
    <row r="7594" spans="1:94" s="38" customFormat="1" x14ac:dyDescent="0.25">
      <c r="A7594" s="38">
        <v>7591</v>
      </c>
      <c r="F7594" s="39"/>
      <c r="Q7594" s="39"/>
      <c r="R7594" s="40"/>
      <c r="S7594" s="40"/>
      <c r="T7594" s="39"/>
      <c r="AG7594" s="110"/>
      <c r="AH7594" s="94"/>
      <c r="AJ7594" s="97"/>
      <c r="AL7594" s="39"/>
      <c r="AP7594" s="39"/>
      <c r="AQ7594" s="77"/>
      <c r="AR7594" s="78"/>
      <c r="BB7594" s="79"/>
      <c r="BC7594" s="94"/>
      <c r="BE7594" s="97"/>
      <c r="BG7594" s="40"/>
      <c r="BK7594" s="40"/>
      <c r="BL7594" s="79"/>
      <c r="BM7594" s="94"/>
      <c r="BO7594" s="97"/>
      <c r="BQ7594" s="40"/>
      <c r="BR7594" s="94"/>
      <c r="BS7594" s="94"/>
      <c r="BT7594" s="94"/>
      <c r="BU7594" s="40"/>
      <c r="BV7594" s="82"/>
      <c r="BW7594" s="94"/>
      <c r="BX7594" s="48"/>
      <c r="BY7594" s="97"/>
      <c r="BZ7594" s="48"/>
      <c r="CA7594" s="40"/>
      <c r="CB7594" s="94"/>
      <c r="CC7594" s="94"/>
      <c r="CD7594" s="94"/>
      <c r="CE7594" s="40"/>
      <c r="CF7594" s="73"/>
      <c r="CG7594" s="41"/>
      <c r="CH7594" s="41"/>
      <c r="CI7594" s="41"/>
      <c r="CJ7594" s="41"/>
      <c r="CK7594" s="41"/>
      <c r="CL7594" s="68"/>
      <c r="CM7594" s="41"/>
      <c r="CN7594" s="41"/>
      <c r="CO7594" s="39"/>
      <c r="CP7594" s="78"/>
    </row>
    <row r="7595" spans="1:94" s="38" customFormat="1" x14ac:dyDescent="0.25">
      <c r="A7595" s="38">
        <v>7592</v>
      </c>
      <c r="F7595" s="39"/>
      <c r="Q7595" s="39"/>
      <c r="R7595" s="40"/>
      <c r="S7595" s="40"/>
      <c r="T7595" s="39"/>
      <c r="AG7595" s="110"/>
      <c r="AH7595" s="94"/>
      <c r="AJ7595" s="97"/>
      <c r="AL7595" s="39"/>
      <c r="AP7595" s="39"/>
      <c r="AQ7595" s="77"/>
      <c r="AR7595" s="78"/>
      <c r="BB7595" s="79"/>
      <c r="BC7595" s="94"/>
      <c r="BE7595" s="97"/>
      <c r="BG7595" s="40"/>
      <c r="BK7595" s="40"/>
      <c r="BL7595" s="79"/>
      <c r="BM7595" s="94"/>
      <c r="BO7595" s="97"/>
      <c r="BQ7595" s="40"/>
      <c r="BR7595" s="94"/>
      <c r="BS7595" s="94"/>
      <c r="BT7595" s="94"/>
      <c r="BU7595" s="40"/>
      <c r="BV7595" s="82"/>
      <c r="BW7595" s="94"/>
      <c r="BX7595" s="48"/>
      <c r="BY7595" s="97"/>
      <c r="BZ7595" s="48"/>
      <c r="CA7595" s="40"/>
      <c r="CB7595" s="94"/>
      <c r="CC7595" s="94"/>
      <c r="CD7595" s="94"/>
      <c r="CE7595" s="40"/>
      <c r="CF7595" s="73"/>
      <c r="CG7595" s="41"/>
      <c r="CH7595" s="41"/>
      <c r="CI7595" s="41"/>
      <c r="CJ7595" s="41"/>
      <c r="CK7595" s="41"/>
      <c r="CL7595" s="68"/>
      <c r="CM7595" s="41"/>
      <c r="CN7595" s="41"/>
      <c r="CO7595" s="39"/>
      <c r="CP7595" s="78"/>
    </row>
    <row r="7596" spans="1:94" s="38" customFormat="1" x14ac:dyDescent="0.25">
      <c r="A7596" s="38">
        <v>7593</v>
      </c>
      <c r="F7596" s="39"/>
      <c r="Q7596" s="39"/>
      <c r="R7596" s="40"/>
      <c r="S7596" s="40"/>
      <c r="T7596" s="39"/>
      <c r="AG7596" s="110"/>
      <c r="AH7596" s="94"/>
      <c r="AJ7596" s="97"/>
      <c r="AL7596" s="39"/>
      <c r="AP7596" s="39"/>
      <c r="AQ7596" s="77"/>
      <c r="AR7596" s="78"/>
      <c r="BB7596" s="79"/>
      <c r="BC7596" s="94"/>
      <c r="BE7596" s="97"/>
      <c r="BG7596" s="40"/>
      <c r="BK7596" s="40"/>
      <c r="BL7596" s="79"/>
      <c r="BM7596" s="94"/>
      <c r="BO7596" s="97"/>
      <c r="BQ7596" s="40"/>
      <c r="BR7596" s="94"/>
      <c r="BS7596" s="94"/>
      <c r="BT7596" s="94"/>
      <c r="BU7596" s="40"/>
      <c r="BV7596" s="82"/>
      <c r="BW7596" s="94"/>
      <c r="BX7596" s="48"/>
      <c r="BY7596" s="97"/>
      <c r="BZ7596" s="48"/>
      <c r="CA7596" s="40"/>
      <c r="CB7596" s="94"/>
      <c r="CC7596" s="94"/>
      <c r="CD7596" s="94"/>
      <c r="CE7596" s="40"/>
      <c r="CF7596" s="73"/>
      <c r="CG7596" s="41"/>
      <c r="CH7596" s="41"/>
      <c r="CI7596" s="41"/>
      <c r="CJ7596" s="41"/>
      <c r="CK7596" s="41"/>
      <c r="CL7596" s="68"/>
      <c r="CM7596" s="41"/>
      <c r="CN7596" s="41"/>
      <c r="CO7596" s="39"/>
      <c r="CP7596" s="78"/>
    </row>
    <row r="7597" spans="1:94" s="38" customFormat="1" x14ac:dyDescent="0.25">
      <c r="A7597" s="38">
        <v>7594</v>
      </c>
      <c r="F7597" s="39"/>
      <c r="Q7597" s="39"/>
      <c r="R7597" s="40"/>
      <c r="S7597" s="40"/>
      <c r="T7597" s="39"/>
      <c r="AG7597" s="110"/>
      <c r="AH7597" s="94"/>
      <c r="AJ7597" s="97"/>
      <c r="AL7597" s="39"/>
      <c r="AP7597" s="39"/>
      <c r="AQ7597" s="77"/>
      <c r="AR7597" s="78"/>
      <c r="BB7597" s="79"/>
      <c r="BC7597" s="94"/>
      <c r="BE7597" s="97"/>
      <c r="BG7597" s="40"/>
      <c r="BK7597" s="40"/>
      <c r="BL7597" s="79"/>
      <c r="BM7597" s="94"/>
      <c r="BO7597" s="97"/>
      <c r="BQ7597" s="40"/>
      <c r="BR7597" s="94"/>
      <c r="BS7597" s="94"/>
      <c r="BT7597" s="94"/>
      <c r="BU7597" s="40"/>
      <c r="BV7597" s="82"/>
      <c r="BW7597" s="94"/>
      <c r="BX7597" s="48"/>
      <c r="BY7597" s="97"/>
      <c r="BZ7597" s="48"/>
      <c r="CA7597" s="40"/>
      <c r="CB7597" s="94"/>
      <c r="CC7597" s="94"/>
      <c r="CD7597" s="94"/>
      <c r="CE7597" s="40"/>
      <c r="CF7597" s="73"/>
      <c r="CG7597" s="41"/>
      <c r="CH7597" s="41"/>
      <c r="CI7597" s="41"/>
      <c r="CJ7597" s="41"/>
      <c r="CK7597" s="41"/>
      <c r="CL7597" s="68"/>
      <c r="CM7597" s="41"/>
      <c r="CN7597" s="41"/>
      <c r="CO7597" s="39"/>
      <c r="CP7597" s="78"/>
    </row>
    <row r="7598" spans="1:94" s="38" customFormat="1" x14ac:dyDescent="0.25">
      <c r="A7598" s="38">
        <v>7595</v>
      </c>
      <c r="F7598" s="39"/>
      <c r="Q7598" s="39"/>
      <c r="R7598" s="40"/>
      <c r="S7598" s="40"/>
      <c r="T7598" s="39"/>
      <c r="AG7598" s="110"/>
      <c r="AH7598" s="94"/>
      <c r="AJ7598" s="97"/>
      <c r="AL7598" s="39"/>
      <c r="AP7598" s="39"/>
      <c r="AQ7598" s="77"/>
      <c r="AR7598" s="78"/>
      <c r="BB7598" s="79"/>
      <c r="BC7598" s="94"/>
      <c r="BE7598" s="97"/>
      <c r="BG7598" s="40"/>
      <c r="BK7598" s="40"/>
      <c r="BL7598" s="79"/>
      <c r="BM7598" s="94"/>
      <c r="BO7598" s="97"/>
      <c r="BQ7598" s="40"/>
      <c r="BR7598" s="94"/>
      <c r="BS7598" s="94"/>
      <c r="BT7598" s="94"/>
      <c r="BU7598" s="40"/>
      <c r="BV7598" s="82"/>
      <c r="BW7598" s="94"/>
      <c r="BX7598" s="48"/>
      <c r="BY7598" s="97"/>
      <c r="BZ7598" s="48"/>
      <c r="CA7598" s="40"/>
      <c r="CB7598" s="94"/>
      <c r="CC7598" s="94"/>
      <c r="CD7598" s="94"/>
      <c r="CE7598" s="40"/>
      <c r="CF7598" s="73"/>
      <c r="CG7598" s="41"/>
      <c r="CH7598" s="41"/>
      <c r="CI7598" s="41"/>
      <c r="CJ7598" s="41"/>
      <c r="CK7598" s="41"/>
      <c r="CL7598" s="68"/>
      <c r="CM7598" s="41"/>
      <c r="CN7598" s="41"/>
      <c r="CO7598" s="39"/>
      <c r="CP7598" s="78"/>
    </row>
    <row r="7599" spans="1:94" s="38" customFormat="1" x14ac:dyDescent="0.25">
      <c r="A7599" s="38">
        <v>7596</v>
      </c>
      <c r="F7599" s="39"/>
      <c r="Q7599" s="39"/>
      <c r="R7599" s="40"/>
      <c r="S7599" s="40"/>
      <c r="T7599" s="39"/>
      <c r="AG7599" s="110"/>
      <c r="AH7599" s="94"/>
      <c r="AJ7599" s="97"/>
      <c r="AL7599" s="39"/>
      <c r="AP7599" s="39"/>
      <c r="AQ7599" s="77"/>
      <c r="AR7599" s="78"/>
      <c r="BB7599" s="79"/>
      <c r="BC7599" s="94"/>
      <c r="BE7599" s="97"/>
      <c r="BG7599" s="40"/>
      <c r="BK7599" s="40"/>
      <c r="BL7599" s="79"/>
      <c r="BM7599" s="94"/>
      <c r="BO7599" s="97"/>
      <c r="BQ7599" s="40"/>
      <c r="BR7599" s="94"/>
      <c r="BS7599" s="94"/>
      <c r="BT7599" s="94"/>
      <c r="BU7599" s="40"/>
      <c r="BV7599" s="82"/>
      <c r="BW7599" s="94"/>
      <c r="BX7599" s="48"/>
      <c r="BY7599" s="97"/>
      <c r="BZ7599" s="48"/>
      <c r="CA7599" s="40"/>
      <c r="CB7599" s="94"/>
      <c r="CC7599" s="94"/>
      <c r="CD7599" s="94"/>
      <c r="CE7599" s="40"/>
      <c r="CF7599" s="73"/>
      <c r="CG7599" s="41"/>
      <c r="CH7599" s="41"/>
      <c r="CI7599" s="41"/>
      <c r="CJ7599" s="41"/>
      <c r="CK7599" s="41"/>
      <c r="CL7599" s="68"/>
      <c r="CM7599" s="41"/>
      <c r="CN7599" s="41"/>
      <c r="CO7599" s="39"/>
      <c r="CP7599" s="78"/>
    </row>
    <row r="7600" spans="1:94" s="38" customFormat="1" x14ac:dyDescent="0.25">
      <c r="A7600" s="38">
        <v>7597</v>
      </c>
      <c r="F7600" s="39"/>
      <c r="Q7600" s="39"/>
      <c r="R7600" s="40"/>
      <c r="S7600" s="40"/>
      <c r="T7600" s="39"/>
      <c r="AG7600" s="110"/>
      <c r="AH7600" s="94"/>
      <c r="AJ7600" s="97"/>
      <c r="AL7600" s="39"/>
      <c r="AP7600" s="39"/>
      <c r="AQ7600" s="77"/>
      <c r="AR7600" s="78"/>
      <c r="BB7600" s="79"/>
      <c r="BC7600" s="94"/>
      <c r="BE7600" s="97"/>
      <c r="BG7600" s="40"/>
      <c r="BK7600" s="40"/>
      <c r="BL7600" s="79"/>
      <c r="BM7600" s="94"/>
      <c r="BO7600" s="97"/>
      <c r="BQ7600" s="40"/>
      <c r="BR7600" s="94"/>
      <c r="BS7600" s="94"/>
      <c r="BT7600" s="94"/>
      <c r="BU7600" s="40"/>
      <c r="BV7600" s="82"/>
      <c r="BW7600" s="94"/>
      <c r="BX7600" s="48"/>
      <c r="BY7600" s="97"/>
      <c r="BZ7600" s="48"/>
      <c r="CA7600" s="40"/>
      <c r="CB7600" s="94"/>
      <c r="CC7600" s="94"/>
      <c r="CD7600" s="94"/>
      <c r="CE7600" s="40"/>
      <c r="CF7600" s="73"/>
      <c r="CG7600" s="41"/>
      <c r="CH7600" s="41"/>
      <c r="CI7600" s="41"/>
      <c r="CJ7600" s="41"/>
      <c r="CK7600" s="41"/>
      <c r="CL7600" s="68"/>
      <c r="CM7600" s="41"/>
      <c r="CN7600" s="41"/>
      <c r="CO7600" s="39"/>
      <c r="CP7600" s="78"/>
    </row>
    <row r="7601" spans="1:94" s="38" customFormat="1" x14ac:dyDescent="0.25">
      <c r="A7601" s="38">
        <v>7598</v>
      </c>
      <c r="F7601" s="39"/>
      <c r="Q7601" s="39"/>
      <c r="R7601" s="40"/>
      <c r="S7601" s="40"/>
      <c r="T7601" s="39"/>
      <c r="AG7601" s="110"/>
      <c r="AH7601" s="94"/>
      <c r="AJ7601" s="97"/>
      <c r="AL7601" s="39"/>
      <c r="AP7601" s="39"/>
      <c r="AQ7601" s="77"/>
      <c r="AR7601" s="78"/>
      <c r="BB7601" s="79"/>
      <c r="BC7601" s="94"/>
      <c r="BE7601" s="97"/>
      <c r="BG7601" s="40"/>
      <c r="BK7601" s="40"/>
      <c r="BL7601" s="79"/>
      <c r="BM7601" s="94"/>
      <c r="BO7601" s="97"/>
      <c r="BQ7601" s="40"/>
      <c r="BR7601" s="94"/>
      <c r="BS7601" s="94"/>
      <c r="BT7601" s="94"/>
      <c r="BU7601" s="40"/>
      <c r="BV7601" s="82"/>
      <c r="BW7601" s="94"/>
      <c r="BX7601" s="48"/>
      <c r="BY7601" s="97"/>
      <c r="BZ7601" s="48"/>
      <c r="CA7601" s="40"/>
      <c r="CB7601" s="94"/>
      <c r="CC7601" s="94"/>
      <c r="CD7601" s="94"/>
      <c r="CE7601" s="40"/>
      <c r="CF7601" s="73"/>
      <c r="CG7601" s="41"/>
      <c r="CH7601" s="41"/>
      <c r="CI7601" s="41"/>
      <c r="CJ7601" s="41"/>
      <c r="CK7601" s="41"/>
      <c r="CL7601" s="68"/>
      <c r="CM7601" s="41"/>
      <c r="CN7601" s="41"/>
      <c r="CO7601" s="39"/>
      <c r="CP7601" s="78"/>
    </row>
    <row r="7602" spans="1:94" s="38" customFormat="1" x14ac:dyDescent="0.25">
      <c r="A7602" s="38">
        <v>7599</v>
      </c>
      <c r="F7602" s="39"/>
      <c r="Q7602" s="39"/>
      <c r="R7602" s="40"/>
      <c r="S7602" s="40"/>
      <c r="T7602" s="39"/>
      <c r="AG7602" s="110"/>
      <c r="AH7602" s="94"/>
      <c r="AJ7602" s="97"/>
      <c r="AL7602" s="39"/>
      <c r="AP7602" s="39"/>
      <c r="AQ7602" s="77"/>
      <c r="AR7602" s="78"/>
      <c r="BB7602" s="79"/>
      <c r="BC7602" s="94"/>
      <c r="BE7602" s="97"/>
      <c r="BG7602" s="40"/>
      <c r="BK7602" s="40"/>
      <c r="BL7602" s="79"/>
      <c r="BM7602" s="94"/>
      <c r="BO7602" s="97"/>
      <c r="BQ7602" s="40"/>
      <c r="BR7602" s="94"/>
      <c r="BS7602" s="94"/>
      <c r="BT7602" s="94"/>
      <c r="BU7602" s="40"/>
      <c r="BV7602" s="82"/>
      <c r="BW7602" s="94"/>
      <c r="BX7602" s="48"/>
      <c r="BY7602" s="97"/>
      <c r="BZ7602" s="48"/>
      <c r="CA7602" s="40"/>
      <c r="CB7602" s="94"/>
      <c r="CC7602" s="94"/>
      <c r="CD7602" s="94"/>
      <c r="CE7602" s="40"/>
      <c r="CF7602" s="73"/>
      <c r="CG7602" s="41"/>
      <c r="CH7602" s="41"/>
      <c r="CI7602" s="41"/>
      <c r="CJ7602" s="41"/>
      <c r="CK7602" s="41"/>
      <c r="CL7602" s="68"/>
      <c r="CM7602" s="41"/>
      <c r="CN7602" s="41"/>
      <c r="CO7602" s="39"/>
      <c r="CP7602" s="78"/>
    </row>
    <row r="7603" spans="1:94" s="38" customFormat="1" x14ac:dyDescent="0.25">
      <c r="A7603" s="38">
        <v>7600</v>
      </c>
      <c r="F7603" s="39"/>
      <c r="Q7603" s="39"/>
      <c r="R7603" s="40"/>
      <c r="S7603" s="40"/>
      <c r="T7603" s="39"/>
      <c r="AG7603" s="110"/>
      <c r="AH7603" s="94"/>
      <c r="AJ7603" s="97"/>
      <c r="AL7603" s="39"/>
      <c r="AP7603" s="39"/>
      <c r="AQ7603" s="77"/>
      <c r="AR7603" s="78"/>
      <c r="BB7603" s="79"/>
      <c r="BC7603" s="94"/>
      <c r="BE7603" s="97"/>
      <c r="BG7603" s="40"/>
      <c r="BK7603" s="40"/>
      <c r="BL7603" s="79"/>
      <c r="BM7603" s="94"/>
      <c r="BO7603" s="97"/>
      <c r="BQ7603" s="40"/>
      <c r="BR7603" s="94"/>
      <c r="BS7603" s="94"/>
      <c r="BT7603" s="94"/>
      <c r="BU7603" s="40"/>
      <c r="BV7603" s="82"/>
      <c r="BW7603" s="94"/>
      <c r="BX7603" s="48"/>
      <c r="BY7603" s="97"/>
      <c r="BZ7603" s="48"/>
      <c r="CA7603" s="40"/>
      <c r="CB7603" s="94"/>
      <c r="CC7603" s="94"/>
      <c r="CD7603" s="94"/>
      <c r="CE7603" s="40"/>
      <c r="CF7603" s="73"/>
      <c r="CG7603" s="41"/>
      <c r="CH7603" s="41"/>
      <c r="CI7603" s="41"/>
      <c r="CJ7603" s="41"/>
      <c r="CK7603" s="41"/>
      <c r="CL7603" s="68"/>
      <c r="CM7603" s="41"/>
      <c r="CN7603" s="41"/>
      <c r="CO7603" s="39"/>
      <c r="CP7603" s="78"/>
    </row>
    <row r="7604" spans="1:94" s="38" customFormat="1" x14ac:dyDescent="0.25">
      <c r="A7604" s="38">
        <v>7601</v>
      </c>
      <c r="F7604" s="39"/>
      <c r="Q7604" s="39"/>
      <c r="R7604" s="40"/>
      <c r="S7604" s="40"/>
      <c r="T7604" s="39"/>
      <c r="AG7604" s="110"/>
      <c r="AH7604" s="94"/>
      <c r="AJ7604" s="97"/>
      <c r="AL7604" s="39"/>
      <c r="AP7604" s="39"/>
      <c r="AQ7604" s="77"/>
      <c r="AR7604" s="78"/>
      <c r="BB7604" s="79"/>
      <c r="BC7604" s="94"/>
      <c r="BE7604" s="97"/>
      <c r="BG7604" s="40"/>
      <c r="BK7604" s="40"/>
      <c r="BL7604" s="79"/>
      <c r="BM7604" s="94"/>
      <c r="BO7604" s="97"/>
      <c r="BQ7604" s="40"/>
      <c r="BR7604" s="94"/>
      <c r="BS7604" s="94"/>
      <c r="BT7604" s="94"/>
      <c r="BU7604" s="40"/>
      <c r="BV7604" s="82"/>
      <c r="BW7604" s="94"/>
      <c r="BX7604" s="48"/>
      <c r="BY7604" s="97"/>
      <c r="BZ7604" s="48"/>
      <c r="CA7604" s="40"/>
      <c r="CB7604" s="94"/>
      <c r="CC7604" s="94"/>
      <c r="CD7604" s="94"/>
      <c r="CE7604" s="40"/>
      <c r="CF7604" s="73"/>
      <c r="CG7604" s="41"/>
      <c r="CH7604" s="41"/>
      <c r="CI7604" s="41"/>
      <c r="CJ7604" s="41"/>
      <c r="CK7604" s="41"/>
      <c r="CL7604" s="68"/>
      <c r="CM7604" s="41"/>
      <c r="CN7604" s="41"/>
      <c r="CO7604" s="39"/>
      <c r="CP7604" s="78"/>
    </row>
    <row r="7605" spans="1:94" s="38" customFormat="1" x14ac:dyDescent="0.25">
      <c r="A7605" s="38">
        <v>7602</v>
      </c>
      <c r="F7605" s="39"/>
      <c r="Q7605" s="39"/>
      <c r="R7605" s="40"/>
      <c r="S7605" s="40"/>
      <c r="T7605" s="39"/>
      <c r="AG7605" s="110"/>
      <c r="AH7605" s="94"/>
      <c r="AJ7605" s="97"/>
      <c r="AL7605" s="39"/>
      <c r="AP7605" s="39"/>
      <c r="AQ7605" s="77"/>
      <c r="AR7605" s="78"/>
      <c r="BB7605" s="79"/>
      <c r="BC7605" s="94"/>
      <c r="BE7605" s="97"/>
      <c r="BG7605" s="40"/>
      <c r="BK7605" s="40"/>
      <c r="BL7605" s="79"/>
      <c r="BM7605" s="94"/>
      <c r="BO7605" s="97"/>
      <c r="BQ7605" s="40"/>
      <c r="BR7605" s="94"/>
      <c r="BS7605" s="94"/>
      <c r="BT7605" s="94"/>
      <c r="BU7605" s="40"/>
      <c r="BV7605" s="82"/>
      <c r="BW7605" s="94"/>
      <c r="BX7605" s="48"/>
      <c r="BY7605" s="97"/>
      <c r="BZ7605" s="48"/>
      <c r="CA7605" s="40"/>
      <c r="CB7605" s="94"/>
      <c r="CC7605" s="94"/>
      <c r="CD7605" s="94"/>
      <c r="CE7605" s="40"/>
      <c r="CF7605" s="73"/>
      <c r="CG7605" s="41"/>
      <c r="CH7605" s="41"/>
      <c r="CI7605" s="41"/>
      <c r="CJ7605" s="41"/>
      <c r="CK7605" s="41"/>
      <c r="CL7605" s="68"/>
      <c r="CM7605" s="41"/>
      <c r="CN7605" s="41"/>
      <c r="CO7605" s="39"/>
      <c r="CP7605" s="78"/>
    </row>
    <row r="7606" spans="1:94" s="38" customFormat="1" x14ac:dyDescent="0.25">
      <c r="A7606" s="38">
        <v>7603</v>
      </c>
      <c r="F7606" s="39"/>
      <c r="Q7606" s="39"/>
      <c r="R7606" s="40"/>
      <c r="S7606" s="40"/>
      <c r="T7606" s="39"/>
      <c r="AG7606" s="110"/>
      <c r="AH7606" s="94"/>
      <c r="AJ7606" s="97"/>
      <c r="AL7606" s="39"/>
      <c r="AP7606" s="39"/>
      <c r="AQ7606" s="77"/>
      <c r="AR7606" s="78"/>
      <c r="BB7606" s="79"/>
      <c r="BC7606" s="94"/>
      <c r="BE7606" s="97"/>
      <c r="BG7606" s="40"/>
      <c r="BK7606" s="40"/>
      <c r="BL7606" s="79"/>
      <c r="BM7606" s="94"/>
      <c r="BO7606" s="97"/>
      <c r="BQ7606" s="40"/>
      <c r="BR7606" s="94"/>
      <c r="BS7606" s="94"/>
      <c r="BT7606" s="94"/>
      <c r="BU7606" s="40"/>
      <c r="BV7606" s="82"/>
      <c r="BW7606" s="94"/>
      <c r="BX7606" s="48"/>
      <c r="BY7606" s="97"/>
      <c r="BZ7606" s="48"/>
      <c r="CA7606" s="40"/>
      <c r="CB7606" s="94"/>
      <c r="CC7606" s="94"/>
      <c r="CD7606" s="94"/>
      <c r="CE7606" s="40"/>
      <c r="CF7606" s="73"/>
      <c r="CG7606" s="41"/>
      <c r="CH7606" s="41"/>
      <c r="CI7606" s="41"/>
      <c r="CJ7606" s="41"/>
      <c r="CK7606" s="41"/>
      <c r="CL7606" s="68"/>
      <c r="CM7606" s="41"/>
      <c r="CN7606" s="41"/>
      <c r="CO7606" s="39"/>
      <c r="CP7606" s="78"/>
    </row>
    <row r="7607" spans="1:94" s="38" customFormat="1" x14ac:dyDescent="0.25">
      <c r="A7607" s="38">
        <v>7604</v>
      </c>
      <c r="F7607" s="39"/>
      <c r="Q7607" s="39"/>
      <c r="R7607" s="40"/>
      <c r="S7607" s="40"/>
      <c r="T7607" s="39"/>
      <c r="AG7607" s="110"/>
      <c r="AH7607" s="94"/>
      <c r="AJ7607" s="97"/>
      <c r="AL7607" s="39"/>
      <c r="AP7607" s="39"/>
      <c r="AQ7607" s="77"/>
      <c r="AR7607" s="78"/>
      <c r="BB7607" s="79"/>
      <c r="BC7607" s="94"/>
      <c r="BE7607" s="97"/>
      <c r="BG7607" s="40"/>
      <c r="BK7607" s="40"/>
      <c r="BL7607" s="79"/>
      <c r="BM7607" s="94"/>
      <c r="BO7607" s="97"/>
      <c r="BQ7607" s="40"/>
      <c r="BR7607" s="94"/>
      <c r="BS7607" s="94"/>
      <c r="BT7607" s="94"/>
      <c r="BU7607" s="40"/>
      <c r="BV7607" s="82"/>
      <c r="BW7607" s="94"/>
      <c r="BX7607" s="48"/>
      <c r="BY7607" s="97"/>
      <c r="BZ7607" s="48"/>
      <c r="CA7607" s="40"/>
      <c r="CB7607" s="94"/>
      <c r="CC7607" s="94"/>
      <c r="CD7607" s="94"/>
      <c r="CE7607" s="40"/>
      <c r="CF7607" s="73"/>
      <c r="CG7607" s="41"/>
      <c r="CH7607" s="41"/>
      <c r="CI7607" s="41"/>
      <c r="CJ7607" s="41"/>
      <c r="CK7607" s="41"/>
      <c r="CL7607" s="68"/>
      <c r="CM7607" s="41"/>
      <c r="CN7607" s="41"/>
      <c r="CO7607" s="39"/>
      <c r="CP7607" s="78"/>
    </row>
    <row r="7608" spans="1:94" s="38" customFormat="1" x14ac:dyDescent="0.25">
      <c r="A7608" s="38">
        <v>7605</v>
      </c>
      <c r="F7608" s="39"/>
      <c r="Q7608" s="39"/>
      <c r="R7608" s="40"/>
      <c r="S7608" s="40"/>
      <c r="T7608" s="39"/>
      <c r="AG7608" s="110"/>
      <c r="AH7608" s="94"/>
      <c r="AJ7608" s="97"/>
      <c r="AL7608" s="39"/>
      <c r="AP7608" s="39"/>
      <c r="AQ7608" s="77"/>
      <c r="AR7608" s="78"/>
      <c r="BB7608" s="79"/>
      <c r="BC7608" s="94"/>
      <c r="BE7608" s="97"/>
      <c r="BG7608" s="40"/>
      <c r="BK7608" s="40"/>
      <c r="BL7608" s="79"/>
      <c r="BM7608" s="94"/>
      <c r="BO7608" s="97"/>
      <c r="BQ7608" s="40"/>
      <c r="BR7608" s="94"/>
      <c r="BS7608" s="94"/>
      <c r="BT7608" s="94"/>
      <c r="BU7608" s="40"/>
      <c r="BV7608" s="82"/>
      <c r="BW7608" s="94"/>
      <c r="BX7608" s="48"/>
      <c r="BY7608" s="97"/>
      <c r="BZ7608" s="48"/>
      <c r="CA7608" s="40"/>
      <c r="CB7608" s="94"/>
      <c r="CC7608" s="94"/>
      <c r="CD7608" s="94"/>
      <c r="CE7608" s="40"/>
      <c r="CF7608" s="73"/>
      <c r="CG7608" s="41"/>
      <c r="CH7608" s="41"/>
      <c r="CI7608" s="41"/>
      <c r="CJ7608" s="41"/>
      <c r="CK7608" s="41"/>
      <c r="CL7608" s="68"/>
      <c r="CM7608" s="41"/>
      <c r="CN7608" s="41"/>
      <c r="CO7608" s="39"/>
      <c r="CP7608" s="78"/>
    </row>
    <row r="7609" spans="1:94" s="38" customFormat="1" x14ac:dyDescent="0.25">
      <c r="A7609" s="38">
        <v>7606</v>
      </c>
      <c r="F7609" s="39"/>
      <c r="Q7609" s="39"/>
      <c r="R7609" s="40"/>
      <c r="S7609" s="40"/>
      <c r="T7609" s="39"/>
      <c r="AG7609" s="110"/>
      <c r="AH7609" s="94"/>
      <c r="AJ7609" s="97"/>
      <c r="AL7609" s="39"/>
      <c r="AP7609" s="39"/>
      <c r="AQ7609" s="77"/>
      <c r="AR7609" s="78"/>
      <c r="BB7609" s="79"/>
      <c r="BC7609" s="94"/>
      <c r="BE7609" s="97"/>
      <c r="BG7609" s="40"/>
      <c r="BK7609" s="40"/>
      <c r="BL7609" s="79"/>
      <c r="BM7609" s="94"/>
      <c r="BO7609" s="97"/>
      <c r="BQ7609" s="40"/>
      <c r="BR7609" s="94"/>
      <c r="BS7609" s="94"/>
      <c r="BT7609" s="94"/>
      <c r="BU7609" s="40"/>
      <c r="BV7609" s="82"/>
      <c r="BW7609" s="94"/>
      <c r="BX7609" s="48"/>
      <c r="BY7609" s="97"/>
      <c r="BZ7609" s="48"/>
      <c r="CA7609" s="40"/>
      <c r="CB7609" s="94"/>
      <c r="CC7609" s="94"/>
      <c r="CD7609" s="94"/>
      <c r="CE7609" s="40"/>
      <c r="CF7609" s="73"/>
      <c r="CG7609" s="41"/>
      <c r="CH7609" s="41"/>
      <c r="CI7609" s="41"/>
      <c r="CJ7609" s="41"/>
      <c r="CK7609" s="41"/>
      <c r="CL7609" s="68"/>
      <c r="CM7609" s="41"/>
      <c r="CN7609" s="41"/>
      <c r="CO7609" s="39"/>
      <c r="CP7609" s="78"/>
    </row>
    <row r="7610" spans="1:94" s="38" customFormat="1" x14ac:dyDescent="0.25">
      <c r="A7610" s="38">
        <v>7607</v>
      </c>
      <c r="F7610" s="39"/>
      <c r="Q7610" s="39"/>
      <c r="R7610" s="40"/>
      <c r="S7610" s="40"/>
      <c r="T7610" s="39"/>
      <c r="AG7610" s="110"/>
      <c r="AH7610" s="94"/>
      <c r="AJ7610" s="97"/>
      <c r="AL7610" s="39"/>
      <c r="AP7610" s="39"/>
      <c r="AQ7610" s="77"/>
      <c r="AR7610" s="78"/>
      <c r="BB7610" s="79"/>
      <c r="BC7610" s="94"/>
      <c r="BE7610" s="97"/>
      <c r="BG7610" s="40"/>
      <c r="BK7610" s="40"/>
      <c r="BL7610" s="79"/>
      <c r="BM7610" s="94"/>
      <c r="BO7610" s="97"/>
      <c r="BQ7610" s="40"/>
      <c r="BR7610" s="94"/>
      <c r="BS7610" s="94"/>
      <c r="BT7610" s="94"/>
      <c r="BU7610" s="40"/>
      <c r="BV7610" s="82"/>
      <c r="BW7610" s="94"/>
      <c r="BX7610" s="48"/>
      <c r="BY7610" s="97"/>
      <c r="BZ7610" s="48"/>
      <c r="CA7610" s="40"/>
      <c r="CB7610" s="94"/>
      <c r="CC7610" s="94"/>
      <c r="CD7610" s="94"/>
      <c r="CE7610" s="40"/>
      <c r="CF7610" s="73"/>
      <c r="CG7610" s="41"/>
      <c r="CH7610" s="41"/>
      <c r="CI7610" s="41"/>
      <c r="CJ7610" s="41"/>
      <c r="CK7610" s="41"/>
      <c r="CL7610" s="68"/>
      <c r="CM7610" s="41"/>
      <c r="CN7610" s="41"/>
      <c r="CO7610" s="39"/>
      <c r="CP7610" s="78"/>
    </row>
    <row r="7611" spans="1:94" s="38" customFormat="1" x14ac:dyDescent="0.25">
      <c r="A7611" s="38">
        <v>7608</v>
      </c>
      <c r="F7611" s="39"/>
      <c r="Q7611" s="39"/>
      <c r="R7611" s="40"/>
      <c r="S7611" s="40"/>
      <c r="T7611" s="39"/>
      <c r="AG7611" s="110"/>
      <c r="AH7611" s="94"/>
      <c r="AJ7611" s="97"/>
      <c r="AL7611" s="39"/>
      <c r="AP7611" s="39"/>
      <c r="AQ7611" s="77"/>
      <c r="AR7611" s="78"/>
      <c r="BB7611" s="79"/>
      <c r="BC7611" s="94"/>
      <c r="BE7611" s="97"/>
      <c r="BG7611" s="40"/>
      <c r="BK7611" s="40"/>
      <c r="BL7611" s="79"/>
      <c r="BM7611" s="94"/>
      <c r="BO7611" s="97"/>
      <c r="BQ7611" s="40"/>
      <c r="BR7611" s="94"/>
      <c r="BS7611" s="94"/>
      <c r="BT7611" s="94"/>
      <c r="BU7611" s="40"/>
      <c r="BV7611" s="82"/>
      <c r="BW7611" s="94"/>
      <c r="BX7611" s="48"/>
      <c r="BY7611" s="97"/>
      <c r="BZ7611" s="48"/>
      <c r="CA7611" s="40"/>
      <c r="CB7611" s="94"/>
      <c r="CC7611" s="94"/>
      <c r="CD7611" s="94"/>
      <c r="CE7611" s="40"/>
      <c r="CF7611" s="73"/>
      <c r="CG7611" s="41"/>
      <c r="CH7611" s="41"/>
      <c r="CI7611" s="41"/>
      <c r="CJ7611" s="41"/>
      <c r="CK7611" s="41"/>
      <c r="CL7611" s="68"/>
      <c r="CM7611" s="41"/>
      <c r="CN7611" s="41"/>
      <c r="CO7611" s="39"/>
      <c r="CP7611" s="78"/>
    </row>
    <row r="7612" spans="1:94" s="38" customFormat="1" x14ac:dyDescent="0.25">
      <c r="A7612" s="38">
        <v>7609</v>
      </c>
      <c r="F7612" s="39"/>
      <c r="Q7612" s="39"/>
      <c r="R7612" s="40"/>
      <c r="S7612" s="40"/>
      <c r="T7612" s="39"/>
      <c r="AG7612" s="110"/>
      <c r="AH7612" s="94"/>
      <c r="AJ7612" s="97"/>
      <c r="AL7612" s="39"/>
      <c r="AP7612" s="39"/>
      <c r="AQ7612" s="77"/>
      <c r="AR7612" s="78"/>
      <c r="BB7612" s="79"/>
      <c r="BC7612" s="94"/>
      <c r="BE7612" s="97"/>
      <c r="BG7612" s="40"/>
      <c r="BK7612" s="40"/>
      <c r="BL7612" s="79"/>
      <c r="BM7612" s="94"/>
      <c r="BO7612" s="97"/>
      <c r="BQ7612" s="40"/>
      <c r="BR7612" s="94"/>
      <c r="BS7612" s="94"/>
      <c r="BT7612" s="94"/>
      <c r="BU7612" s="40"/>
      <c r="BV7612" s="82"/>
      <c r="BW7612" s="94"/>
      <c r="BX7612" s="48"/>
      <c r="BY7612" s="97"/>
      <c r="BZ7612" s="48"/>
      <c r="CA7612" s="40"/>
      <c r="CB7612" s="94"/>
      <c r="CC7612" s="94"/>
      <c r="CD7612" s="94"/>
      <c r="CE7612" s="40"/>
      <c r="CF7612" s="73"/>
      <c r="CG7612" s="41"/>
      <c r="CH7612" s="41"/>
      <c r="CI7612" s="41"/>
      <c r="CJ7612" s="41"/>
      <c r="CK7612" s="41"/>
      <c r="CL7612" s="68"/>
      <c r="CM7612" s="41"/>
      <c r="CN7612" s="41"/>
      <c r="CO7612" s="39"/>
      <c r="CP7612" s="78"/>
    </row>
    <row r="7613" spans="1:94" s="38" customFormat="1" x14ac:dyDescent="0.25">
      <c r="A7613" s="38">
        <v>7610</v>
      </c>
      <c r="F7613" s="39"/>
      <c r="Q7613" s="39"/>
      <c r="R7613" s="40"/>
      <c r="S7613" s="40"/>
      <c r="T7613" s="39"/>
      <c r="AG7613" s="110"/>
      <c r="AH7613" s="94"/>
      <c r="AJ7613" s="97"/>
      <c r="AL7613" s="39"/>
      <c r="AP7613" s="39"/>
      <c r="AQ7613" s="77"/>
      <c r="AR7613" s="78"/>
      <c r="BB7613" s="79"/>
      <c r="BC7613" s="94"/>
      <c r="BE7613" s="97"/>
      <c r="BG7613" s="40"/>
      <c r="BK7613" s="40"/>
      <c r="BL7613" s="79"/>
      <c r="BM7613" s="94"/>
      <c r="BO7613" s="97"/>
      <c r="BQ7613" s="40"/>
      <c r="BR7613" s="94"/>
      <c r="BS7613" s="94"/>
      <c r="BT7613" s="94"/>
      <c r="BU7613" s="40"/>
      <c r="BV7613" s="82"/>
      <c r="BW7613" s="94"/>
      <c r="BX7613" s="48"/>
      <c r="BY7613" s="97"/>
      <c r="BZ7613" s="48"/>
      <c r="CA7613" s="40"/>
      <c r="CB7613" s="94"/>
      <c r="CC7613" s="94"/>
      <c r="CD7613" s="94"/>
      <c r="CE7613" s="40"/>
      <c r="CF7613" s="73"/>
      <c r="CG7613" s="41"/>
      <c r="CH7613" s="41"/>
      <c r="CI7613" s="41"/>
      <c r="CJ7613" s="41"/>
      <c r="CK7613" s="41"/>
      <c r="CL7613" s="68"/>
      <c r="CM7613" s="41"/>
      <c r="CN7613" s="41"/>
      <c r="CO7613" s="39"/>
      <c r="CP7613" s="78"/>
    </row>
    <row r="7614" spans="1:94" s="38" customFormat="1" x14ac:dyDescent="0.25">
      <c r="A7614" s="38">
        <v>7611</v>
      </c>
      <c r="F7614" s="39"/>
      <c r="Q7614" s="39"/>
      <c r="R7614" s="40"/>
      <c r="S7614" s="40"/>
      <c r="T7614" s="39"/>
      <c r="AG7614" s="110"/>
      <c r="AH7614" s="94"/>
      <c r="AJ7614" s="97"/>
      <c r="AL7614" s="39"/>
      <c r="AP7614" s="39"/>
      <c r="AQ7614" s="77"/>
      <c r="AR7614" s="78"/>
      <c r="BB7614" s="79"/>
      <c r="BC7614" s="94"/>
      <c r="BE7614" s="97"/>
      <c r="BG7614" s="40"/>
      <c r="BK7614" s="40"/>
      <c r="BL7614" s="79"/>
      <c r="BM7614" s="94"/>
      <c r="BO7614" s="97"/>
      <c r="BQ7614" s="40"/>
      <c r="BR7614" s="94"/>
      <c r="BS7614" s="94"/>
      <c r="BT7614" s="94"/>
      <c r="BU7614" s="40"/>
      <c r="BV7614" s="82"/>
      <c r="BW7614" s="94"/>
      <c r="BX7614" s="48"/>
      <c r="BY7614" s="97"/>
      <c r="BZ7614" s="48"/>
      <c r="CA7614" s="40"/>
      <c r="CB7614" s="94"/>
      <c r="CC7614" s="94"/>
      <c r="CD7614" s="94"/>
      <c r="CE7614" s="40"/>
      <c r="CF7614" s="73"/>
      <c r="CG7614" s="41"/>
      <c r="CH7614" s="41"/>
      <c r="CI7614" s="41"/>
      <c r="CJ7614" s="41"/>
      <c r="CK7614" s="41"/>
      <c r="CL7614" s="68"/>
      <c r="CM7614" s="41"/>
      <c r="CN7614" s="41"/>
      <c r="CO7614" s="39"/>
      <c r="CP7614" s="78"/>
    </row>
    <row r="7615" spans="1:94" s="38" customFormat="1" x14ac:dyDescent="0.25">
      <c r="A7615" s="38">
        <v>7612</v>
      </c>
      <c r="F7615" s="39"/>
      <c r="Q7615" s="39"/>
      <c r="R7615" s="40"/>
      <c r="S7615" s="40"/>
      <c r="T7615" s="39"/>
      <c r="AG7615" s="110"/>
      <c r="AH7615" s="94"/>
      <c r="AJ7615" s="97"/>
      <c r="AL7615" s="39"/>
      <c r="AP7615" s="39"/>
      <c r="AQ7615" s="77"/>
      <c r="AR7615" s="78"/>
      <c r="BB7615" s="79"/>
      <c r="BC7615" s="94"/>
      <c r="BE7615" s="97"/>
      <c r="BG7615" s="40"/>
      <c r="BK7615" s="40"/>
      <c r="BL7615" s="79"/>
      <c r="BM7615" s="94"/>
      <c r="BO7615" s="97"/>
      <c r="BQ7615" s="40"/>
      <c r="BR7615" s="94"/>
      <c r="BS7615" s="94"/>
      <c r="BT7615" s="94"/>
      <c r="BU7615" s="40"/>
      <c r="BV7615" s="82"/>
      <c r="BW7615" s="94"/>
      <c r="BX7615" s="48"/>
      <c r="BY7615" s="97"/>
      <c r="BZ7615" s="48"/>
      <c r="CA7615" s="40"/>
      <c r="CB7615" s="94"/>
      <c r="CC7615" s="94"/>
      <c r="CD7615" s="94"/>
      <c r="CE7615" s="40"/>
      <c r="CF7615" s="73"/>
      <c r="CG7615" s="41"/>
      <c r="CH7615" s="41"/>
      <c r="CI7615" s="41"/>
      <c r="CJ7615" s="41"/>
      <c r="CK7615" s="41"/>
      <c r="CL7615" s="68"/>
      <c r="CM7615" s="41"/>
      <c r="CN7615" s="41"/>
      <c r="CO7615" s="39"/>
      <c r="CP7615" s="78"/>
    </row>
    <row r="7616" spans="1:94" s="38" customFormat="1" x14ac:dyDescent="0.25">
      <c r="A7616" s="38">
        <v>7613</v>
      </c>
      <c r="F7616" s="39"/>
      <c r="Q7616" s="39"/>
      <c r="R7616" s="40"/>
      <c r="S7616" s="40"/>
      <c r="T7616" s="39"/>
      <c r="AG7616" s="110"/>
      <c r="AH7616" s="94"/>
      <c r="AJ7616" s="97"/>
      <c r="AL7616" s="39"/>
      <c r="AP7616" s="39"/>
      <c r="AQ7616" s="77"/>
      <c r="AR7616" s="78"/>
      <c r="BB7616" s="79"/>
      <c r="BC7616" s="94"/>
      <c r="BE7616" s="97"/>
      <c r="BG7616" s="40"/>
      <c r="BK7616" s="40"/>
      <c r="BL7616" s="79"/>
      <c r="BM7616" s="94"/>
      <c r="BO7616" s="97"/>
      <c r="BQ7616" s="40"/>
      <c r="BR7616" s="94"/>
      <c r="BS7616" s="94"/>
      <c r="BT7616" s="94"/>
      <c r="BU7616" s="40"/>
      <c r="BV7616" s="82"/>
      <c r="BW7616" s="94"/>
      <c r="BX7616" s="48"/>
      <c r="BY7616" s="97"/>
      <c r="BZ7616" s="48"/>
      <c r="CA7616" s="40"/>
      <c r="CB7616" s="94"/>
      <c r="CC7616" s="94"/>
      <c r="CD7616" s="94"/>
      <c r="CE7616" s="40"/>
      <c r="CF7616" s="73"/>
      <c r="CG7616" s="41"/>
      <c r="CH7616" s="41"/>
      <c r="CI7616" s="41"/>
      <c r="CJ7616" s="41"/>
      <c r="CK7616" s="41"/>
      <c r="CL7616" s="68"/>
      <c r="CM7616" s="41"/>
      <c r="CN7616" s="41"/>
      <c r="CO7616" s="39"/>
      <c r="CP7616" s="78"/>
    </row>
    <row r="7617" spans="1:94" s="38" customFormat="1" x14ac:dyDescent="0.25">
      <c r="A7617" s="38">
        <v>7614</v>
      </c>
      <c r="F7617" s="39"/>
      <c r="Q7617" s="39"/>
      <c r="R7617" s="40"/>
      <c r="S7617" s="40"/>
      <c r="T7617" s="39"/>
      <c r="AG7617" s="110"/>
      <c r="AH7617" s="94"/>
      <c r="AJ7617" s="97"/>
      <c r="AL7617" s="39"/>
      <c r="AP7617" s="39"/>
      <c r="AQ7617" s="77"/>
      <c r="AR7617" s="78"/>
      <c r="BB7617" s="79"/>
      <c r="BC7617" s="94"/>
      <c r="BE7617" s="97"/>
      <c r="BG7617" s="40"/>
      <c r="BK7617" s="40"/>
      <c r="BL7617" s="79"/>
      <c r="BM7617" s="94"/>
      <c r="BO7617" s="97"/>
      <c r="BQ7617" s="40"/>
      <c r="BR7617" s="94"/>
      <c r="BS7617" s="94"/>
      <c r="BT7617" s="94"/>
      <c r="BU7617" s="40"/>
      <c r="BV7617" s="82"/>
      <c r="BW7617" s="94"/>
      <c r="BX7617" s="48"/>
      <c r="BY7617" s="97"/>
      <c r="BZ7617" s="48"/>
      <c r="CA7617" s="40"/>
      <c r="CB7617" s="94"/>
      <c r="CC7617" s="94"/>
      <c r="CD7617" s="94"/>
      <c r="CE7617" s="40"/>
      <c r="CF7617" s="73"/>
      <c r="CG7617" s="41"/>
      <c r="CH7617" s="41"/>
      <c r="CI7617" s="41"/>
      <c r="CJ7617" s="41"/>
      <c r="CK7617" s="41"/>
      <c r="CL7617" s="68"/>
      <c r="CM7617" s="41"/>
      <c r="CN7617" s="41"/>
      <c r="CO7617" s="39"/>
      <c r="CP7617" s="78"/>
    </row>
    <row r="7618" spans="1:94" s="38" customFormat="1" x14ac:dyDescent="0.25">
      <c r="A7618" s="38">
        <v>7615</v>
      </c>
      <c r="F7618" s="39"/>
      <c r="Q7618" s="39"/>
      <c r="R7618" s="40"/>
      <c r="S7618" s="40"/>
      <c r="T7618" s="39"/>
      <c r="AG7618" s="110"/>
      <c r="AH7618" s="94"/>
      <c r="AJ7618" s="97"/>
      <c r="AL7618" s="39"/>
      <c r="AP7618" s="39"/>
      <c r="AQ7618" s="77"/>
      <c r="AR7618" s="78"/>
      <c r="BB7618" s="79"/>
      <c r="BC7618" s="94"/>
      <c r="BE7618" s="97"/>
      <c r="BG7618" s="40"/>
      <c r="BK7618" s="40"/>
      <c r="BL7618" s="79"/>
      <c r="BM7618" s="94"/>
      <c r="BO7618" s="97"/>
      <c r="BQ7618" s="40"/>
      <c r="BR7618" s="94"/>
      <c r="BS7618" s="94"/>
      <c r="BT7618" s="94"/>
      <c r="BU7618" s="40"/>
      <c r="BV7618" s="82"/>
      <c r="BW7618" s="94"/>
      <c r="BX7618" s="48"/>
      <c r="BY7618" s="97"/>
      <c r="BZ7618" s="48"/>
      <c r="CA7618" s="40"/>
      <c r="CB7618" s="94"/>
      <c r="CC7618" s="94"/>
      <c r="CD7618" s="94"/>
      <c r="CE7618" s="40"/>
      <c r="CF7618" s="73"/>
      <c r="CG7618" s="41"/>
      <c r="CH7618" s="41"/>
      <c r="CI7618" s="41"/>
      <c r="CJ7618" s="41"/>
      <c r="CK7618" s="41"/>
      <c r="CL7618" s="68"/>
      <c r="CM7618" s="41"/>
      <c r="CN7618" s="41"/>
      <c r="CO7618" s="39"/>
      <c r="CP7618" s="78"/>
    </row>
    <row r="7619" spans="1:94" s="38" customFormat="1" x14ac:dyDescent="0.25">
      <c r="A7619" s="38">
        <v>7616</v>
      </c>
      <c r="F7619" s="39"/>
      <c r="Q7619" s="39"/>
      <c r="R7619" s="40"/>
      <c r="S7619" s="40"/>
      <c r="T7619" s="39"/>
      <c r="AG7619" s="110"/>
      <c r="AH7619" s="94"/>
      <c r="AJ7619" s="97"/>
      <c r="AL7619" s="39"/>
      <c r="AP7619" s="39"/>
      <c r="AQ7619" s="77"/>
      <c r="AR7619" s="78"/>
      <c r="BB7619" s="79"/>
      <c r="BC7619" s="94"/>
      <c r="BE7619" s="97"/>
      <c r="BG7619" s="40"/>
      <c r="BK7619" s="40"/>
      <c r="BL7619" s="79"/>
      <c r="BM7619" s="94"/>
      <c r="BO7619" s="97"/>
      <c r="BQ7619" s="40"/>
      <c r="BR7619" s="94"/>
      <c r="BS7619" s="94"/>
      <c r="BT7619" s="94"/>
      <c r="BU7619" s="40"/>
      <c r="BV7619" s="82"/>
      <c r="BW7619" s="94"/>
      <c r="BX7619" s="48"/>
      <c r="BY7619" s="97"/>
      <c r="BZ7619" s="48"/>
      <c r="CA7619" s="40"/>
      <c r="CB7619" s="94"/>
      <c r="CC7619" s="94"/>
      <c r="CD7619" s="94"/>
      <c r="CE7619" s="40"/>
      <c r="CF7619" s="73"/>
      <c r="CG7619" s="41"/>
      <c r="CH7619" s="41"/>
      <c r="CI7619" s="41"/>
      <c r="CJ7619" s="41"/>
      <c r="CK7619" s="41"/>
      <c r="CL7619" s="68"/>
      <c r="CM7619" s="41"/>
      <c r="CN7619" s="41"/>
      <c r="CO7619" s="39"/>
      <c r="CP7619" s="78"/>
    </row>
    <row r="7620" spans="1:94" s="38" customFormat="1" x14ac:dyDescent="0.25">
      <c r="A7620" s="38">
        <v>7617</v>
      </c>
      <c r="F7620" s="39"/>
      <c r="Q7620" s="39"/>
      <c r="R7620" s="40"/>
      <c r="S7620" s="40"/>
      <c r="T7620" s="39"/>
      <c r="AG7620" s="110"/>
      <c r="AH7620" s="94"/>
      <c r="AJ7620" s="97"/>
      <c r="AL7620" s="39"/>
      <c r="AP7620" s="39"/>
      <c r="AQ7620" s="77"/>
      <c r="AR7620" s="78"/>
      <c r="BB7620" s="79"/>
      <c r="BC7620" s="94"/>
      <c r="BE7620" s="97"/>
      <c r="BG7620" s="40"/>
      <c r="BK7620" s="40"/>
      <c r="BL7620" s="79"/>
      <c r="BM7620" s="94"/>
      <c r="BO7620" s="97"/>
      <c r="BQ7620" s="40"/>
      <c r="BR7620" s="94"/>
      <c r="BS7620" s="94"/>
      <c r="BT7620" s="94"/>
      <c r="BU7620" s="40"/>
      <c r="BV7620" s="82"/>
      <c r="BW7620" s="94"/>
      <c r="BX7620" s="48"/>
      <c r="BY7620" s="97"/>
      <c r="BZ7620" s="48"/>
      <c r="CA7620" s="40"/>
      <c r="CB7620" s="94"/>
      <c r="CC7620" s="94"/>
      <c r="CD7620" s="94"/>
      <c r="CE7620" s="40"/>
      <c r="CF7620" s="73"/>
      <c r="CG7620" s="41"/>
      <c r="CH7620" s="41"/>
      <c r="CI7620" s="41"/>
      <c r="CJ7620" s="41"/>
      <c r="CK7620" s="41"/>
      <c r="CL7620" s="68"/>
      <c r="CM7620" s="41"/>
      <c r="CN7620" s="41"/>
      <c r="CO7620" s="39"/>
      <c r="CP7620" s="78"/>
    </row>
    <row r="7621" spans="1:94" s="38" customFormat="1" x14ac:dyDescent="0.25">
      <c r="A7621" s="38">
        <v>7618</v>
      </c>
      <c r="F7621" s="39"/>
      <c r="Q7621" s="39"/>
      <c r="R7621" s="40"/>
      <c r="S7621" s="40"/>
      <c r="T7621" s="39"/>
      <c r="AG7621" s="110"/>
      <c r="AH7621" s="94"/>
      <c r="AJ7621" s="97"/>
      <c r="AL7621" s="39"/>
      <c r="AP7621" s="39"/>
      <c r="AQ7621" s="77"/>
      <c r="AR7621" s="78"/>
      <c r="BB7621" s="79"/>
      <c r="BC7621" s="94"/>
      <c r="BE7621" s="97"/>
      <c r="BG7621" s="40"/>
      <c r="BK7621" s="40"/>
      <c r="BL7621" s="79"/>
      <c r="BM7621" s="94"/>
      <c r="BO7621" s="97"/>
      <c r="BQ7621" s="40"/>
      <c r="BR7621" s="94"/>
      <c r="BS7621" s="94"/>
      <c r="BT7621" s="94"/>
      <c r="BU7621" s="40"/>
      <c r="BV7621" s="82"/>
      <c r="BW7621" s="94"/>
      <c r="BX7621" s="48"/>
      <c r="BY7621" s="97"/>
      <c r="BZ7621" s="48"/>
      <c r="CA7621" s="40"/>
      <c r="CB7621" s="94"/>
      <c r="CC7621" s="94"/>
      <c r="CD7621" s="94"/>
      <c r="CE7621" s="40"/>
      <c r="CF7621" s="73"/>
      <c r="CG7621" s="41"/>
      <c r="CH7621" s="41"/>
      <c r="CI7621" s="41"/>
      <c r="CJ7621" s="41"/>
      <c r="CK7621" s="41"/>
      <c r="CL7621" s="68"/>
      <c r="CM7621" s="41"/>
      <c r="CN7621" s="41"/>
      <c r="CO7621" s="39"/>
      <c r="CP7621" s="78"/>
    </row>
    <row r="7622" spans="1:94" s="38" customFormat="1" x14ac:dyDescent="0.25">
      <c r="A7622" s="38">
        <v>7619</v>
      </c>
      <c r="F7622" s="39"/>
      <c r="Q7622" s="39"/>
      <c r="R7622" s="40"/>
      <c r="S7622" s="40"/>
      <c r="T7622" s="39"/>
      <c r="AG7622" s="110"/>
      <c r="AH7622" s="94"/>
      <c r="AJ7622" s="97"/>
      <c r="AL7622" s="39"/>
      <c r="AP7622" s="39"/>
      <c r="AQ7622" s="77"/>
      <c r="AR7622" s="78"/>
      <c r="BB7622" s="79"/>
      <c r="BC7622" s="94"/>
      <c r="BE7622" s="97"/>
      <c r="BG7622" s="40"/>
      <c r="BK7622" s="40"/>
      <c r="BL7622" s="79"/>
      <c r="BM7622" s="94"/>
      <c r="BO7622" s="97"/>
      <c r="BQ7622" s="40"/>
      <c r="BR7622" s="94"/>
      <c r="BS7622" s="94"/>
      <c r="BT7622" s="94"/>
      <c r="BU7622" s="40"/>
      <c r="BV7622" s="82"/>
      <c r="BW7622" s="94"/>
      <c r="BX7622" s="48"/>
      <c r="BY7622" s="97"/>
      <c r="BZ7622" s="48"/>
      <c r="CA7622" s="40"/>
      <c r="CB7622" s="94"/>
      <c r="CC7622" s="94"/>
      <c r="CD7622" s="94"/>
      <c r="CE7622" s="40"/>
      <c r="CF7622" s="73"/>
      <c r="CG7622" s="41"/>
      <c r="CH7622" s="41"/>
      <c r="CI7622" s="41"/>
      <c r="CJ7622" s="41"/>
      <c r="CK7622" s="41"/>
      <c r="CL7622" s="68"/>
      <c r="CM7622" s="41"/>
      <c r="CN7622" s="41"/>
      <c r="CO7622" s="39"/>
      <c r="CP7622" s="78"/>
    </row>
    <row r="7623" spans="1:94" s="38" customFormat="1" x14ac:dyDescent="0.25">
      <c r="A7623" s="38">
        <v>7620</v>
      </c>
      <c r="F7623" s="39"/>
      <c r="Q7623" s="39"/>
      <c r="R7623" s="40"/>
      <c r="S7623" s="40"/>
      <c r="T7623" s="39"/>
      <c r="AG7623" s="110"/>
      <c r="AH7623" s="94"/>
      <c r="AJ7623" s="97"/>
      <c r="AL7623" s="39"/>
      <c r="AP7623" s="39"/>
      <c r="AQ7623" s="77"/>
      <c r="AR7623" s="78"/>
      <c r="BB7623" s="79"/>
      <c r="BC7623" s="94"/>
      <c r="BE7623" s="97"/>
      <c r="BG7623" s="40"/>
      <c r="BK7623" s="40"/>
      <c r="BL7623" s="79"/>
      <c r="BM7623" s="94"/>
      <c r="BO7623" s="97"/>
      <c r="BQ7623" s="40"/>
      <c r="BR7623" s="94"/>
      <c r="BS7623" s="94"/>
      <c r="BT7623" s="94"/>
      <c r="BU7623" s="40"/>
      <c r="BV7623" s="82"/>
      <c r="BW7623" s="94"/>
      <c r="BX7623" s="48"/>
      <c r="BY7623" s="97"/>
      <c r="BZ7623" s="48"/>
      <c r="CA7623" s="40"/>
      <c r="CB7623" s="94"/>
      <c r="CC7623" s="94"/>
      <c r="CD7623" s="94"/>
      <c r="CE7623" s="40"/>
      <c r="CF7623" s="73"/>
      <c r="CG7623" s="41"/>
      <c r="CH7623" s="41"/>
      <c r="CI7623" s="41"/>
      <c r="CJ7623" s="41"/>
      <c r="CK7623" s="41"/>
      <c r="CL7623" s="68"/>
      <c r="CM7623" s="41"/>
      <c r="CN7623" s="41"/>
      <c r="CO7623" s="39"/>
      <c r="CP7623" s="78"/>
    </row>
    <row r="7624" spans="1:94" s="38" customFormat="1" x14ac:dyDescent="0.25">
      <c r="A7624" s="38">
        <v>7621</v>
      </c>
      <c r="F7624" s="39"/>
      <c r="Q7624" s="39"/>
      <c r="R7624" s="40"/>
      <c r="S7624" s="40"/>
      <c r="T7624" s="39"/>
      <c r="AG7624" s="110"/>
      <c r="AH7624" s="94"/>
      <c r="AJ7624" s="97"/>
      <c r="AL7624" s="39"/>
      <c r="AP7624" s="39"/>
      <c r="AQ7624" s="77"/>
      <c r="AR7624" s="78"/>
      <c r="BB7624" s="79"/>
      <c r="BC7624" s="94"/>
      <c r="BE7624" s="97"/>
      <c r="BG7624" s="40"/>
      <c r="BK7624" s="40"/>
      <c r="BL7624" s="79"/>
      <c r="BM7624" s="94"/>
      <c r="BO7624" s="97"/>
      <c r="BQ7624" s="40"/>
      <c r="BR7624" s="94"/>
      <c r="BS7624" s="94"/>
      <c r="BT7624" s="94"/>
      <c r="BU7624" s="40"/>
      <c r="BV7624" s="82"/>
      <c r="BW7624" s="94"/>
      <c r="BX7624" s="48"/>
      <c r="BY7624" s="97"/>
      <c r="BZ7624" s="48"/>
      <c r="CA7624" s="40"/>
      <c r="CB7624" s="94"/>
      <c r="CC7624" s="94"/>
      <c r="CD7624" s="94"/>
      <c r="CE7624" s="40"/>
      <c r="CF7624" s="73"/>
      <c r="CG7624" s="41"/>
      <c r="CH7624" s="41"/>
      <c r="CI7624" s="41"/>
      <c r="CJ7624" s="41"/>
      <c r="CK7624" s="41"/>
      <c r="CL7624" s="68"/>
      <c r="CM7624" s="41"/>
      <c r="CN7624" s="41"/>
      <c r="CO7624" s="39"/>
      <c r="CP7624" s="78"/>
    </row>
    <row r="7625" spans="1:94" s="38" customFormat="1" x14ac:dyDescent="0.25">
      <c r="A7625" s="38">
        <v>7622</v>
      </c>
      <c r="F7625" s="39"/>
      <c r="Q7625" s="39"/>
      <c r="R7625" s="40"/>
      <c r="S7625" s="40"/>
      <c r="T7625" s="39"/>
      <c r="AG7625" s="110"/>
      <c r="AH7625" s="94"/>
      <c r="AJ7625" s="97"/>
      <c r="AL7625" s="39"/>
      <c r="AP7625" s="39"/>
      <c r="AQ7625" s="77"/>
      <c r="AR7625" s="78"/>
      <c r="BB7625" s="79"/>
      <c r="BC7625" s="94"/>
      <c r="BE7625" s="97"/>
      <c r="BG7625" s="40"/>
      <c r="BK7625" s="40"/>
      <c r="BL7625" s="79"/>
      <c r="BM7625" s="94"/>
      <c r="BO7625" s="97"/>
      <c r="BQ7625" s="40"/>
      <c r="BR7625" s="94"/>
      <c r="BS7625" s="94"/>
      <c r="BT7625" s="94"/>
      <c r="BU7625" s="40"/>
      <c r="BV7625" s="82"/>
      <c r="BW7625" s="94"/>
      <c r="BX7625" s="48"/>
      <c r="BY7625" s="97"/>
      <c r="BZ7625" s="48"/>
      <c r="CA7625" s="40"/>
      <c r="CB7625" s="94"/>
      <c r="CC7625" s="94"/>
      <c r="CD7625" s="94"/>
      <c r="CE7625" s="40"/>
      <c r="CF7625" s="73"/>
      <c r="CG7625" s="41"/>
      <c r="CH7625" s="41"/>
      <c r="CI7625" s="41"/>
      <c r="CJ7625" s="41"/>
      <c r="CK7625" s="41"/>
      <c r="CL7625" s="68"/>
      <c r="CM7625" s="41"/>
      <c r="CN7625" s="41"/>
      <c r="CO7625" s="39"/>
      <c r="CP7625" s="78"/>
    </row>
    <row r="7626" spans="1:94" s="38" customFormat="1" x14ac:dyDescent="0.25">
      <c r="A7626" s="38">
        <v>7623</v>
      </c>
      <c r="F7626" s="39"/>
      <c r="Q7626" s="39"/>
      <c r="R7626" s="40"/>
      <c r="S7626" s="40"/>
      <c r="T7626" s="39"/>
      <c r="AG7626" s="110"/>
      <c r="AH7626" s="94"/>
      <c r="AJ7626" s="97"/>
      <c r="AL7626" s="39"/>
      <c r="AP7626" s="39"/>
      <c r="AQ7626" s="77"/>
      <c r="AR7626" s="78"/>
      <c r="BB7626" s="79"/>
      <c r="BC7626" s="94"/>
      <c r="BE7626" s="97"/>
      <c r="BG7626" s="40"/>
      <c r="BK7626" s="40"/>
      <c r="BL7626" s="79"/>
      <c r="BM7626" s="94"/>
      <c r="BO7626" s="97"/>
      <c r="BQ7626" s="40"/>
      <c r="BR7626" s="94"/>
      <c r="BS7626" s="94"/>
      <c r="BT7626" s="94"/>
      <c r="BU7626" s="40"/>
      <c r="BV7626" s="82"/>
      <c r="BW7626" s="94"/>
      <c r="BX7626" s="48"/>
      <c r="BY7626" s="97"/>
      <c r="BZ7626" s="48"/>
      <c r="CA7626" s="40"/>
      <c r="CB7626" s="94"/>
      <c r="CC7626" s="94"/>
      <c r="CD7626" s="94"/>
      <c r="CE7626" s="40"/>
      <c r="CF7626" s="73"/>
      <c r="CG7626" s="41"/>
      <c r="CH7626" s="41"/>
      <c r="CI7626" s="41"/>
      <c r="CJ7626" s="41"/>
      <c r="CK7626" s="41"/>
      <c r="CL7626" s="68"/>
      <c r="CM7626" s="41"/>
      <c r="CN7626" s="41"/>
      <c r="CO7626" s="39"/>
      <c r="CP7626" s="78"/>
    </row>
    <row r="7627" spans="1:94" s="38" customFormat="1" x14ac:dyDescent="0.25">
      <c r="A7627" s="38">
        <v>7624</v>
      </c>
      <c r="F7627" s="39"/>
      <c r="Q7627" s="39"/>
      <c r="R7627" s="40"/>
      <c r="S7627" s="40"/>
      <c r="T7627" s="39"/>
      <c r="AG7627" s="110"/>
      <c r="AH7627" s="94"/>
      <c r="AJ7627" s="97"/>
      <c r="AL7627" s="39"/>
      <c r="AP7627" s="39"/>
      <c r="AQ7627" s="77"/>
      <c r="AR7627" s="78"/>
      <c r="BB7627" s="79"/>
      <c r="BC7627" s="94"/>
      <c r="BE7627" s="97"/>
      <c r="BG7627" s="40"/>
      <c r="BK7627" s="40"/>
      <c r="BL7627" s="79"/>
      <c r="BM7627" s="94"/>
      <c r="BO7627" s="97"/>
      <c r="BQ7627" s="40"/>
      <c r="BR7627" s="94"/>
      <c r="BS7627" s="94"/>
      <c r="BT7627" s="94"/>
      <c r="BU7627" s="40"/>
      <c r="BV7627" s="82"/>
      <c r="BW7627" s="94"/>
      <c r="BX7627" s="48"/>
      <c r="BY7627" s="97"/>
      <c r="BZ7627" s="48"/>
      <c r="CA7627" s="40"/>
      <c r="CB7627" s="94"/>
      <c r="CC7627" s="94"/>
      <c r="CD7627" s="94"/>
      <c r="CE7627" s="40"/>
      <c r="CF7627" s="73"/>
      <c r="CG7627" s="41"/>
      <c r="CH7627" s="41"/>
      <c r="CI7627" s="41"/>
      <c r="CJ7627" s="41"/>
      <c r="CK7627" s="41"/>
      <c r="CL7627" s="68"/>
      <c r="CM7627" s="41"/>
      <c r="CN7627" s="41"/>
      <c r="CO7627" s="39"/>
      <c r="CP7627" s="78"/>
    </row>
    <row r="7628" spans="1:94" s="38" customFormat="1" x14ac:dyDescent="0.25">
      <c r="A7628" s="38">
        <v>7625</v>
      </c>
      <c r="F7628" s="39"/>
      <c r="Q7628" s="39"/>
      <c r="R7628" s="40"/>
      <c r="S7628" s="40"/>
      <c r="T7628" s="39"/>
      <c r="AG7628" s="110"/>
      <c r="AH7628" s="94"/>
      <c r="AJ7628" s="97"/>
      <c r="AL7628" s="39"/>
      <c r="AP7628" s="39"/>
      <c r="AQ7628" s="77"/>
      <c r="AR7628" s="78"/>
      <c r="BB7628" s="79"/>
      <c r="BC7628" s="94"/>
      <c r="BE7628" s="97"/>
      <c r="BG7628" s="40"/>
      <c r="BK7628" s="40"/>
      <c r="BL7628" s="79"/>
      <c r="BM7628" s="94"/>
      <c r="BO7628" s="97"/>
      <c r="BQ7628" s="40"/>
      <c r="BR7628" s="94"/>
      <c r="BS7628" s="94"/>
      <c r="BT7628" s="94"/>
      <c r="BU7628" s="40"/>
      <c r="BV7628" s="82"/>
      <c r="BW7628" s="94"/>
      <c r="BX7628" s="48"/>
      <c r="BY7628" s="97"/>
      <c r="BZ7628" s="48"/>
      <c r="CA7628" s="40"/>
      <c r="CB7628" s="94"/>
      <c r="CC7628" s="94"/>
      <c r="CD7628" s="94"/>
      <c r="CE7628" s="40"/>
      <c r="CF7628" s="73"/>
      <c r="CG7628" s="41"/>
      <c r="CH7628" s="41"/>
      <c r="CI7628" s="41"/>
      <c r="CJ7628" s="41"/>
      <c r="CK7628" s="41"/>
      <c r="CL7628" s="68"/>
      <c r="CM7628" s="41"/>
      <c r="CN7628" s="41"/>
      <c r="CO7628" s="39"/>
      <c r="CP7628" s="78"/>
    </row>
    <row r="7629" spans="1:94" s="38" customFormat="1" x14ac:dyDescent="0.25">
      <c r="A7629" s="38">
        <v>7626</v>
      </c>
      <c r="F7629" s="39"/>
      <c r="Q7629" s="39"/>
      <c r="R7629" s="40"/>
      <c r="S7629" s="40"/>
      <c r="T7629" s="39"/>
      <c r="AG7629" s="110"/>
      <c r="AH7629" s="94"/>
      <c r="AJ7629" s="97"/>
      <c r="AL7629" s="39"/>
      <c r="AP7629" s="39"/>
      <c r="AQ7629" s="77"/>
      <c r="AR7629" s="78"/>
      <c r="BB7629" s="79"/>
      <c r="BC7629" s="94"/>
      <c r="BE7629" s="97"/>
      <c r="BG7629" s="40"/>
      <c r="BK7629" s="40"/>
      <c r="BL7629" s="79"/>
      <c r="BM7629" s="94"/>
      <c r="BO7629" s="97"/>
      <c r="BQ7629" s="40"/>
      <c r="BR7629" s="94"/>
      <c r="BS7629" s="94"/>
      <c r="BT7629" s="94"/>
      <c r="BU7629" s="40"/>
      <c r="BV7629" s="82"/>
      <c r="BW7629" s="94"/>
      <c r="BX7629" s="48"/>
      <c r="BY7629" s="97"/>
      <c r="BZ7629" s="48"/>
      <c r="CA7629" s="40"/>
      <c r="CB7629" s="94"/>
      <c r="CC7629" s="94"/>
      <c r="CD7629" s="94"/>
      <c r="CE7629" s="40"/>
      <c r="CF7629" s="73"/>
      <c r="CG7629" s="41"/>
      <c r="CH7629" s="41"/>
      <c r="CI7629" s="41"/>
      <c r="CJ7629" s="41"/>
      <c r="CK7629" s="41"/>
      <c r="CL7629" s="68"/>
      <c r="CM7629" s="41"/>
      <c r="CN7629" s="41"/>
      <c r="CO7629" s="39"/>
      <c r="CP7629" s="78"/>
    </row>
    <row r="7630" spans="1:94" s="38" customFormat="1" x14ac:dyDescent="0.25">
      <c r="A7630" s="38">
        <v>7627</v>
      </c>
      <c r="F7630" s="39"/>
      <c r="Q7630" s="39"/>
      <c r="R7630" s="40"/>
      <c r="S7630" s="40"/>
      <c r="T7630" s="39"/>
      <c r="AG7630" s="110"/>
      <c r="AH7630" s="94"/>
      <c r="AJ7630" s="97"/>
      <c r="AL7630" s="39"/>
      <c r="AP7630" s="39"/>
      <c r="AQ7630" s="77"/>
      <c r="AR7630" s="78"/>
      <c r="BB7630" s="79"/>
      <c r="BC7630" s="94"/>
      <c r="BE7630" s="97"/>
      <c r="BG7630" s="40"/>
      <c r="BK7630" s="40"/>
      <c r="BL7630" s="79"/>
      <c r="BM7630" s="94"/>
      <c r="BO7630" s="97"/>
      <c r="BQ7630" s="40"/>
      <c r="BR7630" s="94"/>
      <c r="BS7630" s="94"/>
      <c r="BT7630" s="94"/>
      <c r="BU7630" s="40"/>
      <c r="BV7630" s="82"/>
      <c r="BW7630" s="94"/>
      <c r="BX7630" s="48"/>
      <c r="BY7630" s="97"/>
      <c r="BZ7630" s="48"/>
      <c r="CA7630" s="40"/>
      <c r="CB7630" s="94"/>
      <c r="CC7630" s="94"/>
      <c r="CD7630" s="94"/>
      <c r="CE7630" s="40"/>
      <c r="CF7630" s="73"/>
      <c r="CG7630" s="41"/>
      <c r="CH7630" s="41"/>
      <c r="CI7630" s="41"/>
      <c r="CJ7630" s="41"/>
      <c r="CK7630" s="41"/>
      <c r="CL7630" s="68"/>
      <c r="CM7630" s="41"/>
      <c r="CN7630" s="41"/>
      <c r="CO7630" s="39"/>
      <c r="CP7630" s="78"/>
    </row>
    <row r="7631" spans="1:94" s="38" customFormat="1" x14ac:dyDescent="0.25">
      <c r="A7631" s="38">
        <v>7628</v>
      </c>
      <c r="F7631" s="39"/>
      <c r="Q7631" s="39"/>
      <c r="R7631" s="40"/>
      <c r="S7631" s="40"/>
      <c r="T7631" s="39"/>
      <c r="AG7631" s="110"/>
      <c r="AH7631" s="94"/>
      <c r="AJ7631" s="97"/>
      <c r="AL7631" s="39"/>
      <c r="AP7631" s="39"/>
      <c r="AQ7631" s="77"/>
      <c r="AR7631" s="78"/>
      <c r="BB7631" s="79"/>
      <c r="BC7631" s="94"/>
      <c r="BE7631" s="97"/>
      <c r="BG7631" s="40"/>
      <c r="BK7631" s="40"/>
      <c r="BL7631" s="79"/>
      <c r="BM7631" s="94"/>
      <c r="BO7631" s="97"/>
      <c r="BQ7631" s="40"/>
      <c r="BR7631" s="94"/>
      <c r="BS7631" s="94"/>
      <c r="BT7631" s="94"/>
      <c r="BU7631" s="40"/>
      <c r="BV7631" s="82"/>
      <c r="BW7631" s="94"/>
      <c r="BX7631" s="48"/>
      <c r="BY7631" s="97"/>
      <c r="BZ7631" s="48"/>
      <c r="CA7631" s="40"/>
      <c r="CB7631" s="94"/>
      <c r="CC7631" s="94"/>
      <c r="CD7631" s="94"/>
      <c r="CE7631" s="40"/>
      <c r="CF7631" s="73"/>
      <c r="CG7631" s="41"/>
      <c r="CH7631" s="41"/>
      <c r="CI7631" s="41"/>
      <c r="CJ7631" s="41"/>
      <c r="CK7631" s="41"/>
      <c r="CL7631" s="68"/>
      <c r="CM7631" s="41"/>
      <c r="CN7631" s="41"/>
      <c r="CO7631" s="39"/>
      <c r="CP7631" s="78"/>
    </row>
    <row r="7632" spans="1:94" s="38" customFormat="1" x14ac:dyDescent="0.25">
      <c r="A7632" s="38">
        <v>7629</v>
      </c>
      <c r="F7632" s="39"/>
      <c r="Q7632" s="39"/>
      <c r="R7632" s="40"/>
      <c r="S7632" s="40"/>
      <c r="T7632" s="39"/>
      <c r="AG7632" s="110"/>
      <c r="AH7632" s="94"/>
      <c r="AJ7632" s="97"/>
      <c r="AL7632" s="39"/>
      <c r="AP7632" s="39"/>
      <c r="AQ7632" s="77"/>
      <c r="AR7632" s="78"/>
      <c r="BB7632" s="79"/>
      <c r="BC7632" s="94"/>
      <c r="BE7632" s="97"/>
      <c r="BG7632" s="40"/>
      <c r="BK7632" s="40"/>
      <c r="BL7632" s="79"/>
      <c r="BM7632" s="94"/>
      <c r="BO7632" s="97"/>
      <c r="BQ7632" s="40"/>
      <c r="BR7632" s="94"/>
      <c r="BS7632" s="94"/>
      <c r="BT7632" s="94"/>
      <c r="BU7632" s="40"/>
      <c r="BV7632" s="82"/>
      <c r="BW7632" s="94"/>
      <c r="BX7632" s="48"/>
      <c r="BY7632" s="97"/>
      <c r="BZ7632" s="48"/>
      <c r="CA7632" s="40"/>
      <c r="CB7632" s="94"/>
      <c r="CC7632" s="94"/>
      <c r="CD7632" s="94"/>
      <c r="CE7632" s="40"/>
      <c r="CF7632" s="73"/>
      <c r="CG7632" s="41"/>
      <c r="CH7632" s="41"/>
      <c r="CI7632" s="41"/>
      <c r="CJ7632" s="41"/>
      <c r="CK7632" s="41"/>
      <c r="CL7632" s="68"/>
      <c r="CM7632" s="41"/>
      <c r="CN7632" s="41"/>
      <c r="CO7632" s="39"/>
      <c r="CP7632" s="78"/>
    </row>
    <row r="7633" spans="1:94" s="38" customFormat="1" x14ac:dyDescent="0.25">
      <c r="A7633" s="38">
        <v>7630</v>
      </c>
      <c r="F7633" s="39"/>
      <c r="Q7633" s="39"/>
      <c r="R7633" s="40"/>
      <c r="S7633" s="40"/>
      <c r="T7633" s="39"/>
      <c r="AG7633" s="110"/>
      <c r="AH7633" s="94"/>
      <c r="AJ7633" s="97"/>
      <c r="AL7633" s="39"/>
      <c r="AP7633" s="39"/>
      <c r="AQ7633" s="77"/>
      <c r="AR7633" s="78"/>
      <c r="BB7633" s="79"/>
      <c r="BC7633" s="94"/>
      <c r="BE7633" s="97"/>
      <c r="BG7633" s="40"/>
      <c r="BK7633" s="40"/>
      <c r="BL7633" s="79"/>
      <c r="BM7633" s="94"/>
      <c r="BO7633" s="97"/>
      <c r="BQ7633" s="40"/>
      <c r="BR7633" s="94"/>
      <c r="BS7633" s="94"/>
      <c r="BT7633" s="94"/>
      <c r="BU7633" s="40"/>
      <c r="BV7633" s="82"/>
      <c r="BW7633" s="94"/>
      <c r="BX7633" s="48"/>
      <c r="BY7633" s="97"/>
      <c r="BZ7633" s="48"/>
      <c r="CA7633" s="40"/>
      <c r="CB7633" s="94"/>
      <c r="CC7633" s="94"/>
      <c r="CD7633" s="94"/>
      <c r="CE7633" s="40"/>
      <c r="CF7633" s="73"/>
      <c r="CG7633" s="41"/>
      <c r="CH7633" s="41"/>
      <c r="CI7633" s="41"/>
      <c r="CJ7633" s="41"/>
      <c r="CK7633" s="41"/>
      <c r="CL7633" s="68"/>
      <c r="CM7633" s="41"/>
      <c r="CN7633" s="41"/>
      <c r="CO7633" s="39"/>
      <c r="CP7633" s="78"/>
    </row>
    <row r="7634" spans="1:94" s="38" customFormat="1" x14ac:dyDescent="0.25">
      <c r="A7634" s="38">
        <v>7631</v>
      </c>
      <c r="F7634" s="39"/>
      <c r="Q7634" s="39"/>
      <c r="R7634" s="40"/>
      <c r="S7634" s="40"/>
      <c r="T7634" s="39"/>
      <c r="AG7634" s="110"/>
      <c r="AH7634" s="94"/>
      <c r="AJ7634" s="97"/>
      <c r="AL7634" s="39"/>
      <c r="AP7634" s="39"/>
      <c r="AQ7634" s="77"/>
      <c r="AR7634" s="78"/>
      <c r="BB7634" s="79"/>
      <c r="BC7634" s="94"/>
      <c r="BE7634" s="97"/>
      <c r="BG7634" s="40"/>
      <c r="BK7634" s="40"/>
      <c r="BL7634" s="79"/>
      <c r="BM7634" s="94"/>
      <c r="BO7634" s="97"/>
      <c r="BQ7634" s="40"/>
      <c r="BR7634" s="94"/>
      <c r="BS7634" s="94"/>
      <c r="BT7634" s="94"/>
      <c r="BU7634" s="40"/>
      <c r="BV7634" s="82"/>
      <c r="BW7634" s="94"/>
      <c r="BX7634" s="48"/>
      <c r="BY7634" s="97"/>
      <c r="BZ7634" s="48"/>
      <c r="CA7634" s="40"/>
      <c r="CB7634" s="94"/>
      <c r="CC7634" s="94"/>
      <c r="CD7634" s="94"/>
      <c r="CE7634" s="40"/>
      <c r="CF7634" s="73"/>
      <c r="CG7634" s="41"/>
      <c r="CH7634" s="41"/>
      <c r="CI7634" s="41"/>
      <c r="CJ7634" s="41"/>
      <c r="CK7634" s="41"/>
      <c r="CL7634" s="68"/>
      <c r="CM7634" s="41"/>
      <c r="CN7634" s="41"/>
      <c r="CO7634" s="39"/>
      <c r="CP7634" s="78"/>
    </row>
    <row r="7635" spans="1:94" s="38" customFormat="1" x14ac:dyDescent="0.25">
      <c r="A7635" s="38">
        <v>7632</v>
      </c>
      <c r="F7635" s="39"/>
      <c r="Q7635" s="39"/>
      <c r="R7635" s="40"/>
      <c r="S7635" s="40"/>
      <c r="T7635" s="39"/>
      <c r="AG7635" s="110"/>
      <c r="AH7635" s="94"/>
      <c r="AJ7635" s="97"/>
      <c r="AL7635" s="39"/>
      <c r="AP7635" s="39"/>
      <c r="AQ7635" s="77"/>
      <c r="AR7635" s="78"/>
      <c r="BB7635" s="79"/>
      <c r="BC7635" s="94"/>
      <c r="BE7635" s="97"/>
      <c r="BG7635" s="40"/>
      <c r="BK7635" s="40"/>
      <c r="BL7635" s="79"/>
      <c r="BM7635" s="94"/>
      <c r="BO7635" s="97"/>
      <c r="BQ7635" s="40"/>
      <c r="BR7635" s="94"/>
      <c r="BS7635" s="94"/>
      <c r="BT7635" s="94"/>
      <c r="BU7635" s="40"/>
      <c r="BV7635" s="82"/>
      <c r="BW7635" s="94"/>
      <c r="BX7635" s="48"/>
      <c r="BY7635" s="97"/>
      <c r="BZ7635" s="48"/>
      <c r="CA7635" s="40"/>
      <c r="CB7635" s="94"/>
      <c r="CC7635" s="94"/>
      <c r="CD7635" s="94"/>
      <c r="CE7635" s="40"/>
      <c r="CF7635" s="73"/>
      <c r="CG7635" s="41"/>
      <c r="CH7635" s="41"/>
      <c r="CI7635" s="41"/>
      <c r="CJ7635" s="41"/>
      <c r="CK7635" s="41"/>
      <c r="CL7635" s="68"/>
      <c r="CM7635" s="41"/>
      <c r="CN7635" s="41"/>
      <c r="CO7635" s="39"/>
      <c r="CP7635" s="78"/>
    </row>
    <row r="7636" spans="1:94" s="38" customFormat="1" x14ac:dyDescent="0.25">
      <c r="A7636" s="38">
        <v>7633</v>
      </c>
      <c r="F7636" s="39"/>
      <c r="Q7636" s="39"/>
      <c r="R7636" s="40"/>
      <c r="S7636" s="40"/>
      <c r="T7636" s="39"/>
      <c r="AG7636" s="110"/>
      <c r="AH7636" s="94"/>
      <c r="AJ7636" s="97"/>
      <c r="AL7636" s="39"/>
      <c r="AP7636" s="39"/>
      <c r="AQ7636" s="77"/>
      <c r="AR7636" s="78"/>
      <c r="BB7636" s="79"/>
      <c r="BC7636" s="94"/>
      <c r="BE7636" s="97"/>
      <c r="BG7636" s="40"/>
      <c r="BK7636" s="40"/>
      <c r="BL7636" s="79"/>
      <c r="BM7636" s="94"/>
      <c r="BO7636" s="97"/>
      <c r="BQ7636" s="40"/>
      <c r="BR7636" s="94"/>
      <c r="BS7636" s="94"/>
      <c r="BT7636" s="94"/>
      <c r="BU7636" s="40"/>
      <c r="BV7636" s="82"/>
      <c r="BW7636" s="94"/>
      <c r="BX7636" s="48"/>
      <c r="BY7636" s="97"/>
      <c r="BZ7636" s="48"/>
      <c r="CA7636" s="40"/>
      <c r="CB7636" s="94"/>
      <c r="CC7636" s="94"/>
      <c r="CD7636" s="94"/>
      <c r="CE7636" s="40"/>
      <c r="CF7636" s="73"/>
      <c r="CG7636" s="41"/>
      <c r="CH7636" s="41"/>
      <c r="CI7636" s="41"/>
      <c r="CJ7636" s="41"/>
      <c r="CK7636" s="41"/>
      <c r="CL7636" s="68"/>
      <c r="CM7636" s="41"/>
      <c r="CN7636" s="41"/>
      <c r="CO7636" s="39"/>
      <c r="CP7636" s="78"/>
    </row>
    <row r="7637" spans="1:94" s="38" customFormat="1" x14ac:dyDescent="0.25">
      <c r="A7637" s="38">
        <v>7634</v>
      </c>
      <c r="F7637" s="39"/>
      <c r="Q7637" s="39"/>
      <c r="R7637" s="40"/>
      <c r="S7637" s="40"/>
      <c r="T7637" s="39"/>
      <c r="AG7637" s="110"/>
      <c r="AH7637" s="94"/>
      <c r="AJ7637" s="97"/>
      <c r="AL7637" s="39"/>
      <c r="AP7637" s="39"/>
      <c r="AQ7637" s="77"/>
      <c r="AR7637" s="78"/>
      <c r="BB7637" s="79"/>
      <c r="BC7637" s="94"/>
      <c r="BE7637" s="97"/>
      <c r="BG7637" s="40"/>
      <c r="BK7637" s="40"/>
      <c r="BL7637" s="79"/>
      <c r="BM7637" s="94"/>
      <c r="BO7637" s="97"/>
      <c r="BQ7637" s="40"/>
      <c r="BR7637" s="94"/>
      <c r="BS7637" s="94"/>
      <c r="BT7637" s="94"/>
      <c r="BU7637" s="40"/>
      <c r="BV7637" s="82"/>
      <c r="BW7637" s="94"/>
      <c r="BX7637" s="48"/>
      <c r="BY7637" s="97"/>
      <c r="BZ7637" s="48"/>
      <c r="CA7637" s="40"/>
      <c r="CB7637" s="94"/>
      <c r="CC7637" s="94"/>
      <c r="CD7637" s="94"/>
      <c r="CE7637" s="40"/>
      <c r="CF7637" s="73"/>
      <c r="CG7637" s="41"/>
      <c r="CH7637" s="41"/>
      <c r="CI7637" s="41"/>
      <c r="CJ7637" s="41"/>
      <c r="CK7637" s="41"/>
      <c r="CL7637" s="68"/>
      <c r="CM7637" s="41"/>
      <c r="CN7637" s="41"/>
      <c r="CO7637" s="39"/>
      <c r="CP7637" s="78"/>
    </row>
    <row r="7638" spans="1:94" s="38" customFormat="1" x14ac:dyDescent="0.25">
      <c r="A7638" s="38">
        <v>7635</v>
      </c>
      <c r="F7638" s="39"/>
      <c r="Q7638" s="39"/>
      <c r="R7638" s="40"/>
      <c r="S7638" s="40"/>
      <c r="T7638" s="39"/>
      <c r="AG7638" s="110"/>
      <c r="AH7638" s="94"/>
      <c r="AJ7638" s="97"/>
      <c r="AL7638" s="39"/>
      <c r="AP7638" s="39"/>
      <c r="AQ7638" s="77"/>
      <c r="AR7638" s="78"/>
      <c r="BB7638" s="79"/>
      <c r="BC7638" s="94"/>
      <c r="BE7638" s="97"/>
      <c r="BG7638" s="40"/>
      <c r="BK7638" s="40"/>
      <c r="BL7638" s="79"/>
      <c r="BM7638" s="94"/>
      <c r="BO7638" s="97"/>
      <c r="BQ7638" s="40"/>
      <c r="BR7638" s="94"/>
      <c r="BS7638" s="94"/>
      <c r="BT7638" s="94"/>
      <c r="BU7638" s="40"/>
      <c r="BV7638" s="82"/>
      <c r="BW7638" s="94"/>
      <c r="BX7638" s="48"/>
      <c r="BY7638" s="97"/>
      <c r="BZ7638" s="48"/>
      <c r="CA7638" s="40"/>
      <c r="CB7638" s="94"/>
      <c r="CC7638" s="94"/>
      <c r="CD7638" s="94"/>
      <c r="CE7638" s="40"/>
      <c r="CF7638" s="73"/>
      <c r="CG7638" s="41"/>
      <c r="CH7638" s="41"/>
      <c r="CI7638" s="41"/>
      <c r="CJ7638" s="41"/>
      <c r="CK7638" s="41"/>
      <c r="CL7638" s="68"/>
      <c r="CM7638" s="41"/>
      <c r="CN7638" s="41"/>
      <c r="CO7638" s="39"/>
      <c r="CP7638" s="78"/>
    </row>
    <row r="7639" spans="1:94" s="38" customFormat="1" x14ac:dyDescent="0.25">
      <c r="A7639" s="38">
        <v>7636</v>
      </c>
      <c r="F7639" s="39"/>
      <c r="Q7639" s="39"/>
      <c r="R7639" s="40"/>
      <c r="S7639" s="40"/>
      <c r="T7639" s="39"/>
      <c r="AG7639" s="110"/>
      <c r="AH7639" s="94"/>
      <c r="AJ7639" s="97"/>
      <c r="AL7639" s="39"/>
      <c r="AP7639" s="39"/>
      <c r="AQ7639" s="77"/>
      <c r="AR7639" s="78"/>
      <c r="BB7639" s="79"/>
      <c r="BC7639" s="94"/>
      <c r="BE7639" s="97"/>
      <c r="BG7639" s="40"/>
      <c r="BK7639" s="40"/>
      <c r="BL7639" s="79"/>
      <c r="BM7639" s="94"/>
      <c r="BO7639" s="97"/>
      <c r="BQ7639" s="40"/>
      <c r="BR7639" s="94"/>
      <c r="BS7639" s="94"/>
      <c r="BT7639" s="94"/>
      <c r="BU7639" s="40"/>
      <c r="BV7639" s="82"/>
      <c r="BW7639" s="94"/>
      <c r="BX7639" s="48"/>
      <c r="BY7639" s="97"/>
      <c r="BZ7639" s="48"/>
      <c r="CA7639" s="40"/>
      <c r="CB7639" s="94"/>
      <c r="CC7639" s="94"/>
      <c r="CD7639" s="94"/>
      <c r="CE7639" s="40"/>
      <c r="CF7639" s="73"/>
      <c r="CG7639" s="41"/>
      <c r="CH7639" s="41"/>
      <c r="CI7639" s="41"/>
      <c r="CJ7639" s="41"/>
      <c r="CK7639" s="41"/>
      <c r="CL7639" s="68"/>
      <c r="CM7639" s="41"/>
      <c r="CN7639" s="41"/>
      <c r="CO7639" s="39"/>
      <c r="CP7639" s="78"/>
    </row>
    <row r="7640" spans="1:94" s="38" customFormat="1" x14ac:dyDescent="0.25">
      <c r="A7640" s="38">
        <v>7637</v>
      </c>
      <c r="F7640" s="39"/>
      <c r="Q7640" s="39"/>
      <c r="R7640" s="40"/>
      <c r="S7640" s="40"/>
      <c r="T7640" s="39"/>
      <c r="AG7640" s="110"/>
      <c r="AH7640" s="94"/>
      <c r="AJ7640" s="97"/>
      <c r="AL7640" s="39"/>
      <c r="AP7640" s="39"/>
      <c r="AQ7640" s="77"/>
      <c r="AR7640" s="78"/>
      <c r="BB7640" s="79"/>
      <c r="BC7640" s="94"/>
      <c r="BE7640" s="97"/>
      <c r="BG7640" s="40"/>
      <c r="BK7640" s="40"/>
      <c r="BL7640" s="79"/>
      <c r="BM7640" s="94"/>
      <c r="BO7640" s="97"/>
      <c r="BQ7640" s="40"/>
      <c r="BR7640" s="94"/>
      <c r="BS7640" s="94"/>
      <c r="BT7640" s="94"/>
      <c r="BU7640" s="40"/>
      <c r="BV7640" s="82"/>
      <c r="BW7640" s="94"/>
      <c r="BX7640" s="48"/>
      <c r="BY7640" s="97"/>
      <c r="BZ7640" s="48"/>
      <c r="CA7640" s="40"/>
      <c r="CB7640" s="94"/>
      <c r="CC7640" s="94"/>
      <c r="CD7640" s="94"/>
      <c r="CE7640" s="40"/>
      <c r="CF7640" s="73"/>
      <c r="CG7640" s="41"/>
      <c r="CH7640" s="41"/>
      <c r="CI7640" s="41"/>
      <c r="CJ7640" s="41"/>
      <c r="CK7640" s="41"/>
      <c r="CL7640" s="68"/>
      <c r="CM7640" s="41"/>
      <c r="CN7640" s="41"/>
      <c r="CO7640" s="39"/>
      <c r="CP7640" s="78"/>
    </row>
    <row r="7641" spans="1:94" s="38" customFormat="1" x14ac:dyDescent="0.25">
      <c r="A7641" s="38">
        <v>7638</v>
      </c>
      <c r="F7641" s="39"/>
      <c r="Q7641" s="39"/>
      <c r="R7641" s="40"/>
      <c r="S7641" s="40"/>
      <c r="T7641" s="39"/>
      <c r="AG7641" s="110"/>
      <c r="AH7641" s="94"/>
      <c r="AJ7641" s="97"/>
      <c r="AL7641" s="39"/>
      <c r="AP7641" s="39"/>
      <c r="AQ7641" s="77"/>
      <c r="AR7641" s="78"/>
      <c r="BB7641" s="79"/>
      <c r="BC7641" s="94"/>
      <c r="BE7641" s="97"/>
      <c r="BG7641" s="40"/>
      <c r="BK7641" s="40"/>
      <c r="BL7641" s="79"/>
      <c r="BM7641" s="94"/>
      <c r="BO7641" s="97"/>
      <c r="BQ7641" s="40"/>
      <c r="BR7641" s="94"/>
      <c r="BS7641" s="94"/>
      <c r="BT7641" s="94"/>
      <c r="BU7641" s="40"/>
      <c r="BV7641" s="82"/>
      <c r="BW7641" s="94"/>
      <c r="BX7641" s="48"/>
      <c r="BY7641" s="97"/>
      <c r="BZ7641" s="48"/>
      <c r="CA7641" s="40"/>
      <c r="CB7641" s="94"/>
      <c r="CC7641" s="94"/>
      <c r="CD7641" s="94"/>
      <c r="CE7641" s="40"/>
      <c r="CF7641" s="73"/>
      <c r="CG7641" s="41"/>
      <c r="CH7641" s="41"/>
      <c r="CI7641" s="41"/>
      <c r="CJ7641" s="41"/>
      <c r="CK7641" s="41"/>
      <c r="CL7641" s="68"/>
      <c r="CM7641" s="41"/>
      <c r="CN7641" s="41"/>
      <c r="CO7641" s="39"/>
      <c r="CP7641" s="78"/>
    </row>
    <row r="7642" spans="1:94" s="38" customFormat="1" x14ac:dyDescent="0.25">
      <c r="A7642" s="38">
        <v>7639</v>
      </c>
      <c r="F7642" s="39"/>
      <c r="Q7642" s="39"/>
      <c r="R7642" s="40"/>
      <c r="S7642" s="40"/>
      <c r="T7642" s="39"/>
      <c r="AG7642" s="110"/>
      <c r="AH7642" s="94"/>
      <c r="AJ7642" s="97"/>
      <c r="AL7642" s="39"/>
      <c r="AP7642" s="39"/>
      <c r="AQ7642" s="77"/>
      <c r="AR7642" s="78"/>
      <c r="BB7642" s="79"/>
      <c r="BC7642" s="94"/>
      <c r="BE7642" s="97"/>
      <c r="BG7642" s="40"/>
      <c r="BK7642" s="40"/>
      <c r="BL7642" s="79"/>
      <c r="BM7642" s="94"/>
      <c r="BO7642" s="97"/>
      <c r="BQ7642" s="40"/>
      <c r="BR7642" s="94"/>
      <c r="BS7642" s="94"/>
      <c r="BT7642" s="94"/>
      <c r="BU7642" s="40"/>
      <c r="BV7642" s="82"/>
      <c r="BW7642" s="94"/>
      <c r="BX7642" s="48"/>
      <c r="BY7642" s="97"/>
      <c r="BZ7642" s="48"/>
      <c r="CA7642" s="40"/>
      <c r="CB7642" s="94"/>
      <c r="CC7642" s="94"/>
      <c r="CD7642" s="94"/>
      <c r="CE7642" s="40"/>
      <c r="CF7642" s="73"/>
      <c r="CG7642" s="41"/>
      <c r="CH7642" s="41"/>
      <c r="CI7642" s="41"/>
      <c r="CJ7642" s="41"/>
      <c r="CK7642" s="41"/>
      <c r="CL7642" s="68"/>
      <c r="CM7642" s="41"/>
      <c r="CN7642" s="41"/>
      <c r="CO7642" s="39"/>
      <c r="CP7642" s="78"/>
    </row>
    <row r="7643" spans="1:94" s="38" customFormat="1" x14ac:dyDescent="0.25">
      <c r="A7643" s="38">
        <v>7640</v>
      </c>
      <c r="F7643" s="39"/>
      <c r="Q7643" s="39"/>
      <c r="R7643" s="40"/>
      <c r="S7643" s="40"/>
      <c r="T7643" s="39"/>
      <c r="AG7643" s="110"/>
      <c r="AH7643" s="94"/>
      <c r="AJ7643" s="97"/>
      <c r="AL7643" s="39"/>
      <c r="AP7643" s="39"/>
      <c r="AQ7643" s="77"/>
      <c r="AR7643" s="78"/>
      <c r="BB7643" s="79"/>
      <c r="BC7643" s="94"/>
      <c r="BE7643" s="97"/>
      <c r="BG7643" s="40"/>
      <c r="BK7643" s="40"/>
      <c r="BL7643" s="79"/>
      <c r="BM7643" s="94"/>
      <c r="BO7643" s="97"/>
      <c r="BQ7643" s="40"/>
      <c r="BR7643" s="94"/>
      <c r="BS7643" s="94"/>
      <c r="BT7643" s="94"/>
      <c r="BU7643" s="40"/>
      <c r="BV7643" s="82"/>
      <c r="BW7643" s="94"/>
      <c r="BX7643" s="48"/>
      <c r="BY7643" s="97"/>
      <c r="BZ7643" s="48"/>
      <c r="CA7643" s="40"/>
      <c r="CB7643" s="94"/>
      <c r="CC7643" s="94"/>
      <c r="CD7643" s="94"/>
      <c r="CE7643" s="40"/>
      <c r="CF7643" s="73"/>
      <c r="CG7643" s="41"/>
      <c r="CH7643" s="41"/>
      <c r="CI7643" s="41"/>
      <c r="CJ7643" s="41"/>
      <c r="CK7643" s="41"/>
      <c r="CL7643" s="68"/>
      <c r="CM7643" s="41"/>
      <c r="CN7643" s="41"/>
      <c r="CO7643" s="39"/>
      <c r="CP7643" s="78"/>
    </row>
    <row r="7644" spans="1:94" s="38" customFormat="1" x14ac:dyDescent="0.25">
      <c r="A7644" s="38">
        <v>7641</v>
      </c>
      <c r="F7644" s="39"/>
      <c r="Q7644" s="39"/>
      <c r="R7644" s="40"/>
      <c r="S7644" s="40"/>
      <c r="T7644" s="39"/>
      <c r="AG7644" s="110"/>
      <c r="AH7644" s="94"/>
      <c r="AJ7644" s="97"/>
      <c r="AL7644" s="39"/>
      <c r="AP7644" s="39"/>
      <c r="AQ7644" s="77"/>
      <c r="AR7644" s="78"/>
      <c r="BB7644" s="79"/>
      <c r="BC7644" s="94"/>
      <c r="BE7644" s="97"/>
      <c r="BG7644" s="40"/>
      <c r="BK7644" s="40"/>
      <c r="BL7644" s="79"/>
      <c r="BM7644" s="94"/>
      <c r="BO7644" s="97"/>
      <c r="BQ7644" s="40"/>
      <c r="BR7644" s="94"/>
      <c r="BS7644" s="94"/>
      <c r="BT7644" s="94"/>
      <c r="BU7644" s="40"/>
      <c r="BV7644" s="82"/>
      <c r="BW7644" s="94"/>
      <c r="BX7644" s="48"/>
      <c r="BY7644" s="97"/>
      <c r="BZ7644" s="48"/>
      <c r="CA7644" s="40"/>
      <c r="CB7644" s="94"/>
      <c r="CC7644" s="94"/>
      <c r="CD7644" s="94"/>
      <c r="CE7644" s="40"/>
      <c r="CF7644" s="73"/>
      <c r="CG7644" s="41"/>
      <c r="CH7644" s="41"/>
      <c r="CI7644" s="41"/>
      <c r="CJ7644" s="41"/>
      <c r="CK7644" s="41"/>
      <c r="CL7644" s="68"/>
      <c r="CM7644" s="41"/>
      <c r="CN7644" s="41"/>
      <c r="CO7644" s="39"/>
      <c r="CP7644" s="78"/>
    </row>
    <row r="7645" spans="1:94" s="38" customFormat="1" x14ac:dyDescent="0.25">
      <c r="A7645" s="38">
        <v>7642</v>
      </c>
      <c r="F7645" s="39"/>
      <c r="Q7645" s="39"/>
      <c r="R7645" s="40"/>
      <c r="S7645" s="40"/>
      <c r="T7645" s="39"/>
      <c r="AG7645" s="110"/>
      <c r="AH7645" s="94"/>
      <c r="AJ7645" s="97"/>
      <c r="AL7645" s="39"/>
      <c r="AP7645" s="39"/>
      <c r="AQ7645" s="77"/>
      <c r="AR7645" s="78"/>
      <c r="BB7645" s="79"/>
      <c r="BC7645" s="94"/>
      <c r="BE7645" s="97"/>
      <c r="BG7645" s="40"/>
      <c r="BK7645" s="40"/>
      <c r="BL7645" s="79"/>
      <c r="BM7645" s="94"/>
      <c r="BO7645" s="97"/>
      <c r="BQ7645" s="40"/>
      <c r="BR7645" s="94"/>
      <c r="BS7645" s="94"/>
      <c r="BT7645" s="94"/>
      <c r="BU7645" s="40"/>
      <c r="BV7645" s="82"/>
      <c r="BW7645" s="94"/>
      <c r="BX7645" s="48"/>
      <c r="BY7645" s="97"/>
      <c r="BZ7645" s="48"/>
      <c r="CA7645" s="40"/>
      <c r="CB7645" s="94"/>
      <c r="CC7645" s="94"/>
      <c r="CD7645" s="94"/>
      <c r="CE7645" s="40"/>
      <c r="CF7645" s="73"/>
      <c r="CG7645" s="41"/>
      <c r="CH7645" s="41"/>
      <c r="CI7645" s="41"/>
      <c r="CJ7645" s="41"/>
      <c r="CK7645" s="41"/>
      <c r="CL7645" s="68"/>
      <c r="CM7645" s="41"/>
      <c r="CN7645" s="41"/>
      <c r="CO7645" s="39"/>
      <c r="CP7645" s="78"/>
    </row>
    <row r="7646" spans="1:94" s="38" customFormat="1" x14ac:dyDescent="0.25">
      <c r="A7646" s="38">
        <v>7643</v>
      </c>
      <c r="F7646" s="39"/>
      <c r="Q7646" s="39"/>
      <c r="R7646" s="40"/>
      <c r="S7646" s="40"/>
      <c r="T7646" s="39"/>
      <c r="AG7646" s="110"/>
      <c r="AH7646" s="94"/>
      <c r="AJ7646" s="97"/>
      <c r="AL7646" s="39"/>
      <c r="AP7646" s="39"/>
      <c r="AQ7646" s="77"/>
      <c r="AR7646" s="78"/>
      <c r="BB7646" s="79"/>
      <c r="BC7646" s="94"/>
      <c r="BE7646" s="97"/>
      <c r="BG7646" s="40"/>
      <c r="BK7646" s="40"/>
      <c r="BL7646" s="79"/>
      <c r="BM7646" s="94"/>
      <c r="BO7646" s="97"/>
      <c r="BQ7646" s="40"/>
      <c r="BR7646" s="94"/>
      <c r="BS7646" s="94"/>
      <c r="BT7646" s="94"/>
      <c r="BU7646" s="40"/>
      <c r="BV7646" s="82"/>
      <c r="BW7646" s="94"/>
      <c r="BX7646" s="48"/>
      <c r="BY7646" s="97"/>
      <c r="BZ7646" s="48"/>
      <c r="CA7646" s="40"/>
      <c r="CB7646" s="94"/>
      <c r="CC7646" s="94"/>
      <c r="CD7646" s="94"/>
      <c r="CE7646" s="40"/>
      <c r="CF7646" s="73"/>
      <c r="CG7646" s="41"/>
      <c r="CH7646" s="41"/>
      <c r="CI7646" s="41"/>
      <c r="CJ7646" s="41"/>
      <c r="CK7646" s="41"/>
      <c r="CL7646" s="68"/>
      <c r="CM7646" s="41"/>
      <c r="CN7646" s="41"/>
      <c r="CO7646" s="39"/>
      <c r="CP7646" s="78"/>
    </row>
    <row r="7647" spans="1:94" s="38" customFormat="1" x14ac:dyDescent="0.25">
      <c r="A7647" s="38">
        <v>7644</v>
      </c>
      <c r="F7647" s="39"/>
      <c r="Q7647" s="39"/>
      <c r="R7647" s="40"/>
      <c r="S7647" s="40"/>
      <c r="T7647" s="39"/>
      <c r="AG7647" s="110"/>
      <c r="AH7647" s="94"/>
      <c r="AJ7647" s="97"/>
      <c r="AL7647" s="39"/>
      <c r="AP7647" s="39"/>
      <c r="AQ7647" s="77"/>
      <c r="AR7647" s="78"/>
      <c r="BB7647" s="79"/>
      <c r="BC7647" s="94"/>
      <c r="BE7647" s="97"/>
      <c r="BG7647" s="40"/>
      <c r="BK7647" s="40"/>
      <c r="BL7647" s="79"/>
      <c r="BM7647" s="94"/>
      <c r="BO7647" s="97"/>
      <c r="BQ7647" s="40"/>
      <c r="BR7647" s="94"/>
      <c r="BS7647" s="94"/>
      <c r="BT7647" s="94"/>
      <c r="BU7647" s="40"/>
      <c r="BV7647" s="82"/>
      <c r="BW7647" s="94"/>
      <c r="BX7647" s="48"/>
      <c r="BY7647" s="97"/>
      <c r="BZ7647" s="48"/>
      <c r="CA7647" s="40"/>
      <c r="CB7647" s="94"/>
      <c r="CC7647" s="94"/>
      <c r="CD7647" s="94"/>
      <c r="CE7647" s="40"/>
      <c r="CF7647" s="73"/>
      <c r="CG7647" s="41"/>
      <c r="CH7647" s="41"/>
      <c r="CI7647" s="41"/>
      <c r="CJ7647" s="41"/>
      <c r="CK7647" s="41"/>
      <c r="CL7647" s="68"/>
      <c r="CM7647" s="41"/>
      <c r="CN7647" s="41"/>
      <c r="CO7647" s="39"/>
      <c r="CP7647" s="78"/>
    </row>
    <row r="7648" spans="1:94" s="38" customFormat="1" x14ac:dyDescent="0.25">
      <c r="A7648" s="38">
        <v>7645</v>
      </c>
      <c r="F7648" s="39"/>
      <c r="Q7648" s="39"/>
      <c r="R7648" s="40"/>
      <c r="S7648" s="40"/>
      <c r="T7648" s="39"/>
      <c r="AG7648" s="110"/>
      <c r="AH7648" s="94"/>
      <c r="AJ7648" s="97"/>
      <c r="AL7648" s="39"/>
      <c r="AP7648" s="39"/>
      <c r="AQ7648" s="77"/>
      <c r="AR7648" s="78"/>
      <c r="BB7648" s="79"/>
      <c r="BC7648" s="94"/>
      <c r="BE7648" s="97"/>
      <c r="BG7648" s="40"/>
      <c r="BK7648" s="40"/>
      <c r="BL7648" s="79"/>
      <c r="BM7648" s="94"/>
      <c r="BO7648" s="97"/>
      <c r="BQ7648" s="40"/>
      <c r="BR7648" s="94"/>
      <c r="BS7648" s="94"/>
      <c r="BT7648" s="94"/>
      <c r="BU7648" s="40"/>
      <c r="BV7648" s="82"/>
      <c r="BW7648" s="94"/>
      <c r="BX7648" s="48"/>
      <c r="BY7648" s="97"/>
      <c r="BZ7648" s="48"/>
      <c r="CA7648" s="40"/>
      <c r="CB7648" s="94"/>
      <c r="CC7648" s="94"/>
      <c r="CD7648" s="94"/>
      <c r="CE7648" s="40"/>
      <c r="CF7648" s="73"/>
      <c r="CG7648" s="41"/>
      <c r="CH7648" s="41"/>
      <c r="CI7648" s="41"/>
      <c r="CJ7648" s="41"/>
      <c r="CK7648" s="41"/>
      <c r="CL7648" s="68"/>
      <c r="CM7648" s="41"/>
      <c r="CN7648" s="41"/>
      <c r="CO7648" s="39"/>
      <c r="CP7648" s="78"/>
    </row>
    <row r="7649" spans="1:94" s="38" customFormat="1" x14ac:dyDescent="0.25">
      <c r="A7649" s="38">
        <v>7646</v>
      </c>
      <c r="F7649" s="39"/>
      <c r="Q7649" s="39"/>
      <c r="R7649" s="40"/>
      <c r="S7649" s="40"/>
      <c r="T7649" s="39"/>
      <c r="AG7649" s="110"/>
      <c r="AH7649" s="94"/>
      <c r="AJ7649" s="97"/>
      <c r="AL7649" s="39"/>
      <c r="AP7649" s="39"/>
      <c r="AQ7649" s="77"/>
      <c r="AR7649" s="78"/>
      <c r="BB7649" s="79"/>
      <c r="BC7649" s="94"/>
      <c r="BE7649" s="97"/>
      <c r="BG7649" s="40"/>
      <c r="BK7649" s="40"/>
      <c r="BL7649" s="79"/>
      <c r="BM7649" s="94"/>
      <c r="BO7649" s="97"/>
      <c r="BQ7649" s="40"/>
      <c r="BR7649" s="94"/>
      <c r="BS7649" s="94"/>
      <c r="BT7649" s="94"/>
      <c r="BU7649" s="40"/>
      <c r="BV7649" s="82"/>
      <c r="BW7649" s="94"/>
      <c r="BX7649" s="48"/>
      <c r="BY7649" s="97"/>
      <c r="BZ7649" s="48"/>
      <c r="CA7649" s="40"/>
      <c r="CB7649" s="94"/>
      <c r="CC7649" s="94"/>
      <c r="CD7649" s="94"/>
      <c r="CE7649" s="40"/>
      <c r="CF7649" s="73"/>
      <c r="CG7649" s="41"/>
      <c r="CH7649" s="41"/>
      <c r="CI7649" s="41"/>
      <c r="CJ7649" s="41"/>
      <c r="CK7649" s="41"/>
      <c r="CL7649" s="68"/>
      <c r="CM7649" s="41"/>
      <c r="CN7649" s="41"/>
      <c r="CO7649" s="39"/>
      <c r="CP7649" s="78"/>
    </row>
    <row r="7650" spans="1:94" s="38" customFormat="1" x14ac:dyDescent="0.25">
      <c r="A7650" s="38">
        <v>7647</v>
      </c>
      <c r="F7650" s="39"/>
      <c r="Q7650" s="39"/>
      <c r="R7650" s="40"/>
      <c r="S7650" s="40"/>
      <c r="T7650" s="39"/>
      <c r="AG7650" s="110"/>
      <c r="AH7650" s="94"/>
      <c r="AJ7650" s="97"/>
      <c r="AL7650" s="39"/>
      <c r="AP7650" s="39"/>
      <c r="AQ7650" s="77"/>
      <c r="AR7650" s="78"/>
      <c r="BB7650" s="79"/>
      <c r="BC7650" s="94"/>
      <c r="BE7650" s="97"/>
      <c r="BG7650" s="40"/>
      <c r="BK7650" s="40"/>
      <c r="BL7650" s="79"/>
      <c r="BM7650" s="94"/>
      <c r="BO7650" s="97"/>
      <c r="BQ7650" s="40"/>
      <c r="BR7650" s="94"/>
      <c r="BS7650" s="94"/>
      <c r="BT7650" s="94"/>
      <c r="BU7650" s="40"/>
      <c r="BV7650" s="82"/>
      <c r="BW7650" s="94"/>
      <c r="BX7650" s="48"/>
      <c r="BY7650" s="97"/>
      <c r="BZ7650" s="48"/>
      <c r="CA7650" s="40"/>
      <c r="CB7650" s="94"/>
      <c r="CC7650" s="94"/>
      <c r="CD7650" s="94"/>
      <c r="CE7650" s="40"/>
      <c r="CF7650" s="73"/>
      <c r="CG7650" s="41"/>
      <c r="CH7650" s="41"/>
      <c r="CI7650" s="41"/>
      <c r="CJ7650" s="41"/>
      <c r="CK7650" s="41"/>
      <c r="CL7650" s="68"/>
      <c r="CM7650" s="41"/>
      <c r="CN7650" s="41"/>
      <c r="CO7650" s="39"/>
      <c r="CP7650" s="78"/>
    </row>
    <row r="7651" spans="1:94" s="38" customFormat="1" x14ac:dyDescent="0.25">
      <c r="A7651" s="38">
        <v>7648</v>
      </c>
      <c r="F7651" s="39"/>
      <c r="Q7651" s="39"/>
      <c r="R7651" s="40"/>
      <c r="S7651" s="40"/>
      <c r="T7651" s="39"/>
      <c r="AG7651" s="110"/>
      <c r="AH7651" s="94"/>
      <c r="AJ7651" s="97"/>
      <c r="AL7651" s="39"/>
      <c r="AP7651" s="39"/>
      <c r="AQ7651" s="77"/>
      <c r="AR7651" s="78"/>
      <c r="BB7651" s="79"/>
      <c r="BC7651" s="94"/>
      <c r="BE7651" s="97"/>
      <c r="BG7651" s="40"/>
      <c r="BK7651" s="40"/>
      <c r="BL7651" s="79"/>
      <c r="BM7651" s="94"/>
      <c r="BO7651" s="97"/>
      <c r="BQ7651" s="40"/>
      <c r="BR7651" s="94"/>
      <c r="BS7651" s="94"/>
      <c r="BT7651" s="94"/>
      <c r="BU7651" s="40"/>
      <c r="BV7651" s="82"/>
      <c r="BW7651" s="94"/>
      <c r="BX7651" s="48"/>
      <c r="BY7651" s="97"/>
      <c r="BZ7651" s="48"/>
      <c r="CA7651" s="40"/>
      <c r="CB7651" s="94"/>
      <c r="CC7651" s="94"/>
      <c r="CD7651" s="94"/>
      <c r="CE7651" s="40"/>
      <c r="CF7651" s="73"/>
      <c r="CG7651" s="41"/>
      <c r="CH7651" s="41"/>
      <c r="CI7651" s="41"/>
      <c r="CJ7651" s="41"/>
      <c r="CK7651" s="41"/>
      <c r="CL7651" s="68"/>
      <c r="CM7651" s="41"/>
      <c r="CN7651" s="41"/>
      <c r="CO7651" s="39"/>
      <c r="CP7651" s="78"/>
    </row>
    <row r="7652" spans="1:94" s="38" customFormat="1" x14ac:dyDescent="0.25">
      <c r="A7652" s="38">
        <v>7649</v>
      </c>
      <c r="F7652" s="39"/>
      <c r="Q7652" s="39"/>
      <c r="R7652" s="40"/>
      <c r="S7652" s="40"/>
      <c r="T7652" s="39"/>
      <c r="AG7652" s="110"/>
      <c r="AH7652" s="94"/>
      <c r="AJ7652" s="97"/>
      <c r="AL7652" s="39"/>
      <c r="AP7652" s="39"/>
      <c r="AQ7652" s="77"/>
      <c r="AR7652" s="78"/>
      <c r="BB7652" s="79"/>
      <c r="BC7652" s="94"/>
      <c r="BE7652" s="97"/>
      <c r="BG7652" s="40"/>
      <c r="BK7652" s="40"/>
      <c r="BL7652" s="79"/>
      <c r="BM7652" s="94"/>
      <c r="BO7652" s="97"/>
      <c r="BQ7652" s="40"/>
      <c r="BR7652" s="94"/>
      <c r="BS7652" s="94"/>
      <c r="BT7652" s="94"/>
      <c r="BU7652" s="40"/>
      <c r="BV7652" s="82"/>
      <c r="BW7652" s="94"/>
      <c r="BX7652" s="48"/>
      <c r="BY7652" s="97"/>
      <c r="BZ7652" s="48"/>
      <c r="CA7652" s="40"/>
      <c r="CB7652" s="94"/>
      <c r="CC7652" s="94"/>
      <c r="CD7652" s="94"/>
      <c r="CE7652" s="40"/>
      <c r="CF7652" s="73"/>
      <c r="CG7652" s="41"/>
      <c r="CH7652" s="41"/>
      <c r="CI7652" s="41"/>
      <c r="CJ7652" s="41"/>
      <c r="CK7652" s="41"/>
      <c r="CL7652" s="68"/>
      <c r="CM7652" s="41"/>
      <c r="CN7652" s="41"/>
      <c r="CO7652" s="39"/>
      <c r="CP7652" s="78"/>
    </row>
    <row r="7653" spans="1:94" s="38" customFormat="1" x14ac:dyDescent="0.25">
      <c r="A7653" s="38">
        <v>7650</v>
      </c>
      <c r="F7653" s="39"/>
      <c r="Q7653" s="39"/>
      <c r="R7653" s="40"/>
      <c r="S7653" s="40"/>
      <c r="T7653" s="39"/>
      <c r="AG7653" s="110"/>
      <c r="AH7653" s="94"/>
      <c r="AJ7653" s="97"/>
      <c r="AL7653" s="39"/>
      <c r="AP7653" s="39"/>
      <c r="AQ7653" s="77"/>
      <c r="AR7653" s="78"/>
      <c r="BB7653" s="79"/>
      <c r="BC7653" s="94"/>
      <c r="BE7653" s="97"/>
      <c r="BG7653" s="40"/>
      <c r="BK7653" s="40"/>
      <c r="BL7653" s="79"/>
      <c r="BM7653" s="94"/>
      <c r="BO7653" s="97"/>
      <c r="BQ7653" s="40"/>
      <c r="BR7653" s="94"/>
      <c r="BS7653" s="94"/>
      <c r="BT7653" s="94"/>
      <c r="BU7653" s="40"/>
      <c r="BV7653" s="82"/>
      <c r="BW7653" s="94"/>
      <c r="BX7653" s="48"/>
      <c r="BY7653" s="97"/>
      <c r="BZ7653" s="48"/>
      <c r="CA7653" s="40"/>
      <c r="CB7653" s="94"/>
      <c r="CC7653" s="94"/>
      <c r="CD7653" s="94"/>
      <c r="CE7653" s="40"/>
      <c r="CF7653" s="73"/>
      <c r="CG7653" s="41"/>
      <c r="CH7653" s="41"/>
      <c r="CI7653" s="41"/>
      <c r="CJ7653" s="41"/>
      <c r="CK7653" s="41"/>
      <c r="CL7653" s="68"/>
      <c r="CM7653" s="41"/>
      <c r="CN7653" s="41"/>
      <c r="CO7653" s="39"/>
      <c r="CP7653" s="78"/>
    </row>
    <row r="7654" spans="1:94" s="38" customFormat="1" x14ac:dyDescent="0.25">
      <c r="A7654" s="38">
        <v>7651</v>
      </c>
      <c r="F7654" s="39"/>
      <c r="Q7654" s="39"/>
      <c r="R7654" s="40"/>
      <c r="S7654" s="40"/>
      <c r="T7654" s="39"/>
      <c r="AG7654" s="110"/>
      <c r="AH7654" s="94"/>
      <c r="AJ7654" s="97"/>
      <c r="AL7654" s="39"/>
      <c r="AP7654" s="39"/>
      <c r="AQ7654" s="77"/>
      <c r="AR7654" s="78"/>
      <c r="BB7654" s="79"/>
      <c r="BC7654" s="94"/>
      <c r="BE7654" s="97"/>
      <c r="BG7654" s="40"/>
      <c r="BK7654" s="40"/>
      <c r="BL7654" s="79"/>
      <c r="BM7654" s="94"/>
      <c r="BO7654" s="97"/>
      <c r="BQ7654" s="40"/>
      <c r="BR7654" s="94"/>
      <c r="BS7654" s="94"/>
      <c r="BT7654" s="94"/>
      <c r="BU7654" s="40"/>
      <c r="BV7654" s="82"/>
      <c r="BW7654" s="94"/>
      <c r="BX7654" s="48"/>
      <c r="BY7654" s="97"/>
      <c r="BZ7654" s="48"/>
      <c r="CA7654" s="40"/>
      <c r="CB7654" s="94"/>
      <c r="CC7654" s="94"/>
      <c r="CD7654" s="94"/>
      <c r="CE7654" s="40"/>
      <c r="CF7654" s="73"/>
      <c r="CG7654" s="41"/>
      <c r="CH7654" s="41"/>
      <c r="CI7654" s="41"/>
      <c r="CJ7654" s="41"/>
      <c r="CK7654" s="41"/>
      <c r="CL7654" s="68"/>
      <c r="CM7654" s="41"/>
      <c r="CN7654" s="41"/>
      <c r="CO7654" s="39"/>
      <c r="CP7654" s="78"/>
    </row>
    <row r="7655" spans="1:94" s="38" customFormat="1" x14ac:dyDescent="0.25">
      <c r="A7655" s="38">
        <v>7652</v>
      </c>
      <c r="F7655" s="39"/>
      <c r="Q7655" s="39"/>
      <c r="R7655" s="40"/>
      <c r="S7655" s="40"/>
      <c r="T7655" s="39"/>
      <c r="AG7655" s="110"/>
      <c r="AH7655" s="94"/>
      <c r="AJ7655" s="97"/>
      <c r="AL7655" s="39"/>
      <c r="AP7655" s="39"/>
      <c r="AQ7655" s="77"/>
      <c r="AR7655" s="78"/>
      <c r="BB7655" s="79"/>
      <c r="BC7655" s="94"/>
      <c r="BE7655" s="97"/>
      <c r="BG7655" s="40"/>
      <c r="BK7655" s="40"/>
      <c r="BL7655" s="79"/>
      <c r="BM7655" s="94"/>
      <c r="BO7655" s="97"/>
      <c r="BQ7655" s="40"/>
      <c r="BR7655" s="94"/>
      <c r="BS7655" s="94"/>
      <c r="BT7655" s="94"/>
      <c r="BU7655" s="40"/>
      <c r="BV7655" s="82"/>
      <c r="BW7655" s="94"/>
      <c r="BX7655" s="48"/>
      <c r="BY7655" s="97"/>
      <c r="BZ7655" s="48"/>
      <c r="CA7655" s="40"/>
      <c r="CB7655" s="94"/>
      <c r="CC7655" s="94"/>
      <c r="CD7655" s="94"/>
      <c r="CE7655" s="40"/>
      <c r="CF7655" s="73"/>
      <c r="CG7655" s="41"/>
      <c r="CH7655" s="41"/>
      <c r="CI7655" s="41"/>
      <c r="CJ7655" s="41"/>
      <c r="CK7655" s="41"/>
      <c r="CL7655" s="68"/>
      <c r="CM7655" s="41"/>
      <c r="CN7655" s="41"/>
      <c r="CO7655" s="39"/>
      <c r="CP7655" s="78"/>
    </row>
    <row r="7656" spans="1:94" s="38" customFormat="1" x14ac:dyDescent="0.25">
      <c r="A7656" s="38">
        <v>7653</v>
      </c>
      <c r="F7656" s="39"/>
      <c r="Q7656" s="39"/>
      <c r="R7656" s="40"/>
      <c r="S7656" s="40"/>
      <c r="T7656" s="39"/>
      <c r="AG7656" s="110"/>
      <c r="AH7656" s="94"/>
      <c r="AJ7656" s="97"/>
      <c r="AL7656" s="39"/>
      <c r="AP7656" s="39"/>
      <c r="AQ7656" s="77"/>
      <c r="AR7656" s="78"/>
      <c r="BB7656" s="79"/>
      <c r="BC7656" s="94"/>
      <c r="BE7656" s="97"/>
      <c r="BG7656" s="40"/>
      <c r="BK7656" s="40"/>
      <c r="BL7656" s="79"/>
      <c r="BM7656" s="94"/>
      <c r="BO7656" s="97"/>
      <c r="BQ7656" s="40"/>
      <c r="BR7656" s="94"/>
      <c r="BS7656" s="94"/>
      <c r="BT7656" s="94"/>
      <c r="BU7656" s="40"/>
      <c r="BV7656" s="82"/>
      <c r="BW7656" s="94"/>
      <c r="BX7656" s="48"/>
      <c r="BY7656" s="97"/>
      <c r="BZ7656" s="48"/>
      <c r="CA7656" s="40"/>
      <c r="CB7656" s="94"/>
      <c r="CC7656" s="94"/>
      <c r="CD7656" s="94"/>
      <c r="CE7656" s="40"/>
      <c r="CF7656" s="73"/>
      <c r="CG7656" s="41"/>
      <c r="CH7656" s="41"/>
      <c r="CI7656" s="41"/>
      <c r="CJ7656" s="41"/>
      <c r="CK7656" s="41"/>
      <c r="CL7656" s="68"/>
      <c r="CM7656" s="41"/>
      <c r="CN7656" s="41"/>
      <c r="CO7656" s="39"/>
      <c r="CP7656" s="78"/>
    </row>
    <row r="7657" spans="1:94" s="38" customFormat="1" x14ac:dyDescent="0.25">
      <c r="A7657" s="38">
        <v>7654</v>
      </c>
      <c r="F7657" s="39"/>
      <c r="Q7657" s="39"/>
      <c r="R7657" s="40"/>
      <c r="S7657" s="40"/>
      <c r="T7657" s="39"/>
      <c r="AG7657" s="110"/>
      <c r="AH7657" s="94"/>
      <c r="AJ7657" s="97"/>
      <c r="AL7657" s="39"/>
      <c r="AP7657" s="39"/>
      <c r="AQ7657" s="77"/>
      <c r="AR7657" s="78"/>
      <c r="BB7657" s="79"/>
      <c r="BC7657" s="94"/>
      <c r="BE7657" s="97"/>
      <c r="BG7657" s="40"/>
      <c r="BK7657" s="40"/>
      <c r="BL7657" s="79"/>
      <c r="BM7657" s="94"/>
      <c r="BO7657" s="97"/>
      <c r="BQ7657" s="40"/>
      <c r="BR7657" s="94"/>
      <c r="BS7657" s="94"/>
      <c r="BT7657" s="94"/>
      <c r="BU7657" s="40"/>
      <c r="BV7657" s="82"/>
      <c r="BW7657" s="94"/>
      <c r="BX7657" s="48"/>
      <c r="BY7657" s="97"/>
      <c r="BZ7657" s="48"/>
      <c r="CA7657" s="40"/>
      <c r="CB7657" s="94"/>
      <c r="CC7657" s="94"/>
      <c r="CD7657" s="94"/>
      <c r="CE7657" s="40"/>
      <c r="CF7657" s="73"/>
      <c r="CG7657" s="41"/>
      <c r="CH7657" s="41"/>
      <c r="CI7657" s="41"/>
      <c r="CJ7657" s="41"/>
      <c r="CK7657" s="41"/>
      <c r="CL7657" s="68"/>
      <c r="CM7657" s="41"/>
      <c r="CN7657" s="41"/>
      <c r="CO7657" s="39"/>
      <c r="CP7657" s="78"/>
    </row>
    <row r="7658" spans="1:94" s="38" customFormat="1" x14ac:dyDescent="0.25">
      <c r="A7658" s="38">
        <v>7655</v>
      </c>
      <c r="F7658" s="39"/>
      <c r="Q7658" s="39"/>
      <c r="R7658" s="40"/>
      <c r="S7658" s="40"/>
      <c r="T7658" s="39"/>
      <c r="AG7658" s="110"/>
      <c r="AH7658" s="94"/>
      <c r="AJ7658" s="97"/>
      <c r="AL7658" s="39"/>
      <c r="AP7658" s="39"/>
      <c r="AQ7658" s="77"/>
      <c r="AR7658" s="78"/>
      <c r="BB7658" s="79"/>
      <c r="BC7658" s="94"/>
      <c r="BE7658" s="97"/>
      <c r="BG7658" s="40"/>
      <c r="BK7658" s="40"/>
      <c r="BL7658" s="79"/>
      <c r="BM7658" s="94"/>
      <c r="BO7658" s="97"/>
      <c r="BQ7658" s="40"/>
      <c r="BR7658" s="94"/>
      <c r="BS7658" s="94"/>
      <c r="BT7658" s="94"/>
      <c r="BU7658" s="40"/>
      <c r="BV7658" s="82"/>
      <c r="BW7658" s="94"/>
      <c r="BX7658" s="48"/>
      <c r="BY7658" s="97"/>
      <c r="BZ7658" s="48"/>
      <c r="CA7658" s="40"/>
      <c r="CB7658" s="94"/>
      <c r="CC7658" s="94"/>
      <c r="CD7658" s="94"/>
      <c r="CE7658" s="40"/>
      <c r="CF7658" s="73"/>
      <c r="CG7658" s="41"/>
      <c r="CH7658" s="41"/>
      <c r="CI7658" s="41"/>
      <c r="CJ7658" s="41"/>
      <c r="CK7658" s="41"/>
      <c r="CL7658" s="68"/>
      <c r="CM7658" s="41"/>
      <c r="CN7658" s="41"/>
      <c r="CO7658" s="39"/>
      <c r="CP7658" s="78"/>
    </row>
    <row r="7659" spans="1:94" s="38" customFormat="1" x14ac:dyDescent="0.25">
      <c r="A7659" s="38">
        <v>7656</v>
      </c>
      <c r="F7659" s="39"/>
      <c r="Q7659" s="39"/>
      <c r="R7659" s="40"/>
      <c r="S7659" s="40"/>
      <c r="T7659" s="39"/>
      <c r="AG7659" s="110"/>
      <c r="AH7659" s="94"/>
      <c r="AJ7659" s="97"/>
      <c r="AL7659" s="39"/>
      <c r="AP7659" s="39"/>
      <c r="AQ7659" s="77"/>
      <c r="AR7659" s="78"/>
      <c r="BB7659" s="79"/>
      <c r="BC7659" s="94"/>
      <c r="BE7659" s="97"/>
      <c r="BG7659" s="40"/>
      <c r="BK7659" s="40"/>
      <c r="BL7659" s="79"/>
      <c r="BM7659" s="94"/>
      <c r="BO7659" s="97"/>
      <c r="BQ7659" s="40"/>
      <c r="BR7659" s="94"/>
      <c r="BS7659" s="94"/>
      <c r="BT7659" s="94"/>
      <c r="BU7659" s="40"/>
      <c r="BV7659" s="82"/>
      <c r="BW7659" s="94"/>
      <c r="BX7659" s="48"/>
      <c r="BY7659" s="97"/>
      <c r="BZ7659" s="48"/>
      <c r="CA7659" s="40"/>
      <c r="CB7659" s="94"/>
      <c r="CC7659" s="94"/>
      <c r="CD7659" s="94"/>
      <c r="CE7659" s="40"/>
      <c r="CF7659" s="73"/>
      <c r="CG7659" s="41"/>
      <c r="CH7659" s="41"/>
      <c r="CI7659" s="41"/>
      <c r="CJ7659" s="41"/>
      <c r="CK7659" s="41"/>
      <c r="CL7659" s="68"/>
      <c r="CM7659" s="41"/>
      <c r="CN7659" s="41"/>
      <c r="CO7659" s="39"/>
      <c r="CP7659" s="78"/>
    </row>
    <row r="7660" spans="1:94" s="38" customFormat="1" x14ac:dyDescent="0.25">
      <c r="A7660" s="38">
        <v>7657</v>
      </c>
      <c r="F7660" s="39"/>
      <c r="Q7660" s="39"/>
      <c r="R7660" s="40"/>
      <c r="S7660" s="40"/>
      <c r="T7660" s="39"/>
      <c r="AG7660" s="110"/>
      <c r="AH7660" s="94"/>
      <c r="AJ7660" s="97"/>
      <c r="AL7660" s="39"/>
      <c r="AP7660" s="39"/>
      <c r="AQ7660" s="77"/>
      <c r="AR7660" s="78"/>
      <c r="BB7660" s="79"/>
      <c r="BC7660" s="94"/>
      <c r="BE7660" s="97"/>
      <c r="BG7660" s="40"/>
      <c r="BK7660" s="40"/>
      <c r="BL7660" s="79"/>
      <c r="BM7660" s="94"/>
      <c r="BO7660" s="97"/>
      <c r="BQ7660" s="40"/>
      <c r="BR7660" s="94"/>
      <c r="BS7660" s="94"/>
      <c r="BT7660" s="94"/>
      <c r="BU7660" s="40"/>
      <c r="BV7660" s="82"/>
      <c r="BW7660" s="94"/>
      <c r="BX7660" s="48"/>
      <c r="BY7660" s="97"/>
      <c r="BZ7660" s="48"/>
      <c r="CA7660" s="40"/>
      <c r="CB7660" s="94"/>
      <c r="CC7660" s="94"/>
      <c r="CD7660" s="94"/>
      <c r="CE7660" s="40"/>
      <c r="CF7660" s="73"/>
      <c r="CG7660" s="41"/>
      <c r="CH7660" s="41"/>
      <c r="CI7660" s="41"/>
      <c r="CJ7660" s="41"/>
      <c r="CK7660" s="41"/>
      <c r="CL7660" s="68"/>
      <c r="CM7660" s="41"/>
      <c r="CN7660" s="41"/>
      <c r="CO7660" s="39"/>
      <c r="CP7660" s="78"/>
    </row>
    <row r="7661" spans="1:94" s="38" customFormat="1" x14ac:dyDescent="0.25">
      <c r="A7661" s="38">
        <v>7658</v>
      </c>
      <c r="F7661" s="39"/>
      <c r="Q7661" s="39"/>
      <c r="R7661" s="40"/>
      <c r="S7661" s="40"/>
      <c r="T7661" s="39"/>
      <c r="AG7661" s="110"/>
      <c r="AH7661" s="94"/>
      <c r="AJ7661" s="97"/>
      <c r="AL7661" s="39"/>
      <c r="AP7661" s="39"/>
      <c r="AQ7661" s="77"/>
      <c r="AR7661" s="78"/>
      <c r="BB7661" s="79"/>
      <c r="BC7661" s="94"/>
      <c r="BE7661" s="97"/>
      <c r="BG7661" s="40"/>
      <c r="BK7661" s="40"/>
      <c r="BL7661" s="79"/>
      <c r="BM7661" s="94"/>
      <c r="BO7661" s="97"/>
      <c r="BQ7661" s="40"/>
      <c r="BR7661" s="94"/>
      <c r="BS7661" s="94"/>
      <c r="BT7661" s="94"/>
      <c r="BU7661" s="40"/>
      <c r="BV7661" s="82"/>
      <c r="BW7661" s="94"/>
      <c r="BX7661" s="48"/>
      <c r="BY7661" s="97"/>
      <c r="BZ7661" s="48"/>
      <c r="CA7661" s="40"/>
      <c r="CB7661" s="94"/>
      <c r="CC7661" s="94"/>
      <c r="CD7661" s="94"/>
      <c r="CE7661" s="40"/>
      <c r="CF7661" s="73"/>
      <c r="CG7661" s="41"/>
      <c r="CH7661" s="41"/>
      <c r="CI7661" s="41"/>
      <c r="CJ7661" s="41"/>
      <c r="CK7661" s="41"/>
      <c r="CL7661" s="68"/>
      <c r="CM7661" s="41"/>
      <c r="CN7661" s="41"/>
      <c r="CO7661" s="39"/>
      <c r="CP7661" s="78"/>
    </row>
    <row r="7662" spans="1:94" s="38" customFormat="1" x14ac:dyDescent="0.25">
      <c r="A7662" s="38">
        <v>7659</v>
      </c>
      <c r="F7662" s="39"/>
      <c r="Q7662" s="39"/>
      <c r="R7662" s="40"/>
      <c r="S7662" s="40"/>
      <c r="T7662" s="39"/>
      <c r="AG7662" s="110"/>
      <c r="AH7662" s="94"/>
      <c r="AJ7662" s="97"/>
      <c r="AL7662" s="39"/>
      <c r="AP7662" s="39"/>
      <c r="AQ7662" s="77"/>
      <c r="AR7662" s="78"/>
      <c r="BB7662" s="79"/>
      <c r="BC7662" s="94"/>
      <c r="BE7662" s="97"/>
      <c r="BG7662" s="40"/>
      <c r="BK7662" s="40"/>
      <c r="BL7662" s="79"/>
      <c r="BM7662" s="94"/>
      <c r="BO7662" s="97"/>
      <c r="BQ7662" s="40"/>
      <c r="BR7662" s="94"/>
      <c r="BS7662" s="94"/>
      <c r="BT7662" s="94"/>
      <c r="BU7662" s="40"/>
      <c r="BV7662" s="82"/>
      <c r="BW7662" s="94"/>
      <c r="BX7662" s="48"/>
      <c r="BY7662" s="97"/>
      <c r="BZ7662" s="48"/>
      <c r="CA7662" s="40"/>
      <c r="CB7662" s="94"/>
      <c r="CC7662" s="94"/>
      <c r="CD7662" s="94"/>
      <c r="CE7662" s="40"/>
      <c r="CF7662" s="73"/>
      <c r="CG7662" s="41"/>
      <c r="CH7662" s="41"/>
      <c r="CI7662" s="41"/>
      <c r="CJ7662" s="41"/>
      <c r="CK7662" s="41"/>
      <c r="CL7662" s="68"/>
      <c r="CM7662" s="41"/>
      <c r="CN7662" s="41"/>
      <c r="CO7662" s="39"/>
      <c r="CP7662" s="78"/>
    </row>
    <row r="7663" spans="1:94" s="38" customFormat="1" x14ac:dyDescent="0.25">
      <c r="A7663" s="38">
        <v>7660</v>
      </c>
      <c r="F7663" s="39"/>
      <c r="Q7663" s="39"/>
      <c r="R7663" s="40"/>
      <c r="S7663" s="40"/>
      <c r="T7663" s="39"/>
      <c r="AG7663" s="110"/>
      <c r="AH7663" s="94"/>
      <c r="AJ7663" s="97"/>
      <c r="AL7663" s="39"/>
      <c r="AP7663" s="39"/>
      <c r="AQ7663" s="77"/>
      <c r="AR7663" s="78"/>
      <c r="BB7663" s="79"/>
      <c r="BC7663" s="94"/>
      <c r="BE7663" s="97"/>
      <c r="BG7663" s="40"/>
      <c r="BK7663" s="40"/>
      <c r="BL7663" s="79"/>
      <c r="BM7663" s="94"/>
      <c r="BO7663" s="97"/>
      <c r="BQ7663" s="40"/>
      <c r="BR7663" s="94"/>
      <c r="BS7663" s="94"/>
      <c r="BT7663" s="94"/>
      <c r="BU7663" s="40"/>
      <c r="BV7663" s="82"/>
      <c r="BW7663" s="94"/>
      <c r="BX7663" s="48"/>
      <c r="BY7663" s="97"/>
      <c r="BZ7663" s="48"/>
      <c r="CA7663" s="40"/>
      <c r="CB7663" s="94"/>
      <c r="CC7663" s="94"/>
      <c r="CD7663" s="94"/>
      <c r="CE7663" s="40"/>
      <c r="CF7663" s="73"/>
      <c r="CG7663" s="41"/>
      <c r="CH7663" s="41"/>
      <c r="CI7663" s="41"/>
      <c r="CJ7663" s="41"/>
      <c r="CK7663" s="41"/>
      <c r="CL7663" s="68"/>
      <c r="CM7663" s="41"/>
      <c r="CN7663" s="41"/>
      <c r="CO7663" s="39"/>
      <c r="CP7663" s="78"/>
    </row>
    <row r="7664" spans="1:94" s="38" customFormat="1" x14ac:dyDescent="0.25">
      <c r="A7664" s="38">
        <v>7661</v>
      </c>
      <c r="F7664" s="39"/>
      <c r="Q7664" s="39"/>
      <c r="R7664" s="40"/>
      <c r="S7664" s="40"/>
      <c r="T7664" s="39"/>
      <c r="AG7664" s="110"/>
      <c r="AH7664" s="94"/>
      <c r="AJ7664" s="97"/>
      <c r="AL7664" s="39"/>
      <c r="AP7664" s="39"/>
      <c r="AQ7664" s="77"/>
      <c r="AR7664" s="78"/>
      <c r="BB7664" s="79"/>
      <c r="BC7664" s="94"/>
      <c r="BE7664" s="97"/>
      <c r="BG7664" s="40"/>
      <c r="BK7664" s="40"/>
      <c r="BL7664" s="79"/>
      <c r="BM7664" s="94"/>
      <c r="BO7664" s="97"/>
      <c r="BQ7664" s="40"/>
      <c r="BR7664" s="94"/>
      <c r="BS7664" s="94"/>
      <c r="BT7664" s="94"/>
      <c r="BU7664" s="40"/>
      <c r="BV7664" s="82"/>
      <c r="BW7664" s="94"/>
      <c r="BX7664" s="48"/>
      <c r="BY7664" s="97"/>
      <c r="BZ7664" s="48"/>
      <c r="CA7664" s="40"/>
      <c r="CB7664" s="94"/>
      <c r="CC7664" s="94"/>
      <c r="CD7664" s="94"/>
      <c r="CE7664" s="40"/>
      <c r="CF7664" s="73"/>
      <c r="CG7664" s="41"/>
      <c r="CH7664" s="41"/>
      <c r="CI7664" s="41"/>
      <c r="CJ7664" s="41"/>
      <c r="CK7664" s="41"/>
      <c r="CL7664" s="68"/>
      <c r="CM7664" s="41"/>
      <c r="CN7664" s="41"/>
      <c r="CO7664" s="39"/>
      <c r="CP7664" s="78"/>
    </row>
    <row r="7665" spans="1:94" s="38" customFormat="1" x14ac:dyDescent="0.25">
      <c r="A7665" s="38">
        <v>7662</v>
      </c>
      <c r="F7665" s="39"/>
      <c r="Q7665" s="39"/>
      <c r="R7665" s="40"/>
      <c r="S7665" s="40"/>
      <c r="T7665" s="39"/>
      <c r="AG7665" s="110"/>
      <c r="AH7665" s="94"/>
      <c r="AJ7665" s="97"/>
      <c r="AL7665" s="39"/>
      <c r="AP7665" s="39"/>
      <c r="AQ7665" s="77"/>
      <c r="AR7665" s="78"/>
      <c r="BB7665" s="79"/>
      <c r="BC7665" s="94"/>
      <c r="BE7665" s="97"/>
      <c r="BG7665" s="40"/>
      <c r="BK7665" s="40"/>
      <c r="BL7665" s="79"/>
      <c r="BM7665" s="94"/>
      <c r="BO7665" s="97"/>
      <c r="BQ7665" s="40"/>
      <c r="BR7665" s="94"/>
      <c r="BS7665" s="94"/>
      <c r="BT7665" s="94"/>
      <c r="BU7665" s="40"/>
      <c r="BV7665" s="82"/>
      <c r="BW7665" s="94"/>
      <c r="BX7665" s="48"/>
      <c r="BY7665" s="97"/>
      <c r="BZ7665" s="48"/>
      <c r="CA7665" s="40"/>
      <c r="CB7665" s="94"/>
      <c r="CC7665" s="94"/>
      <c r="CD7665" s="94"/>
      <c r="CE7665" s="40"/>
      <c r="CF7665" s="73"/>
      <c r="CG7665" s="41"/>
      <c r="CH7665" s="41"/>
      <c r="CI7665" s="41"/>
      <c r="CJ7665" s="41"/>
      <c r="CK7665" s="41"/>
      <c r="CL7665" s="68"/>
      <c r="CM7665" s="41"/>
      <c r="CN7665" s="41"/>
      <c r="CO7665" s="39"/>
      <c r="CP7665" s="78"/>
    </row>
    <row r="7666" spans="1:94" s="38" customFormat="1" x14ac:dyDescent="0.25">
      <c r="A7666" s="38">
        <v>7663</v>
      </c>
      <c r="F7666" s="39"/>
      <c r="Q7666" s="39"/>
      <c r="R7666" s="40"/>
      <c r="S7666" s="40"/>
      <c r="T7666" s="39"/>
      <c r="AG7666" s="110"/>
      <c r="AH7666" s="94"/>
      <c r="AJ7666" s="97"/>
      <c r="AL7666" s="39"/>
      <c r="AP7666" s="39"/>
      <c r="AQ7666" s="77"/>
      <c r="AR7666" s="78"/>
      <c r="BB7666" s="79"/>
      <c r="BC7666" s="94"/>
      <c r="BE7666" s="97"/>
      <c r="BG7666" s="40"/>
      <c r="BK7666" s="40"/>
      <c r="BL7666" s="79"/>
      <c r="BM7666" s="94"/>
      <c r="BO7666" s="97"/>
      <c r="BQ7666" s="40"/>
      <c r="BR7666" s="94"/>
      <c r="BS7666" s="94"/>
      <c r="BT7666" s="94"/>
      <c r="BU7666" s="40"/>
      <c r="BV7666" s="82"/>
      <c r="BW7666" s="94"/>
      <c r="BX7666" s="48"/>
      <c r="BY7666" s="97"/>
      <c r="BZ7666" s="48"/>
      <c r="CA7666" s="40"/>
      <c r="CB7666" s="94"/>
      <c r="CC7666" s="94"/>
      <c r="CD7666" s="94"/>
      <c r="CE7666" s="40"/>
      <c r="CF7666" s="73"/>
      <c r="CG7666" s="41"/>
      <c r="CH7666" s="41"/>
      <c r="CI7666" s="41"/>
      <c r="CJ7666" s="41"/>
      <c r="CK7666" s="41"/>
      <c r="CL7666" s="68"/>
      <c r="CM7666" s="41"/>
      <c r="CN7666" s="41"/>
      <c r="CO7666" s="39"/>
      <c r="CP7666" s="78"/>
    </row>
    <row r="7667" spans="1:94" s="38" customFormat="1" x14ac:dyDescent="0.25">
      <c r="A7667" s="38">
        <v>7664</v>
      </c>
      <c r="F7667" s="39"/>
      <c r="Q7667" s="39"/>
      <c r="R7667" s="40"/>
      <c r="S7667" s="40"/>
      <c r="T7667" s="39"/>
      <c r="AG7667" s="110"/>
      <c r="AH7667" s="94"/>
      <c r="AJ7667" s="97"/>
      <c r="AL7667" s="39"/>
      <c r="AP7667" s="39"/>
      <c r="AQ7667" s="77"/>
      <c r="AR7667" s="78"/>
      <c r="BB7667" s="79"/>
      <c r="BC7667" s="94"/>
      <c r="BE7667" s="97"/>
      <c r="BG7667" s="40"/>
      <c r="BK7667" s="40"/>
      <c r="BL7667" s="79"/>
      <c r="BM7667" s="94"/>
      <c r="BO7667" s="97"/>
      <c r="BQ7667" s="40"/>
      <c r="BR7667" s="94"/>
      <c r="BS7667" s="94"/>
      <c r="BT7667" s="94"/>
      <c r="BU7667" s="40"/>
      <c r="BV7667" s="82"/>
      <c r="BW7667" s="94"/>
      <c r="BX7667" s="48"/>
      <c r="BY7667" s="97"/>
      <c r="BZ7667" s="48"/>
      <c r="CA7667" s="40"/>
      <c r="CB7667" s="94"/>
      <c r="CC7667" s="94"/>
      <c r="CD7667" s="94"/>
      <c r="CE7667" s="40"/>
      <c r="CF7667" s="73"/>
      <c r="CG7667" s="41"/>
      <c r="CH7667" s="41"/>
      <c r="CI7667" s="41"/>
      <c r="CJ7667" s="41"/>
      <c r="CK7667" s="41"/>
      <c r="CL7667" s="68"/>
      <c r="CM7667" s="41"/>
      <c r="CN7667" s="41"/>
      <c r="CO7667" s="39"/>
      <c r="CP7667" s="78"/>
    </row>
    <row r="7668" spans="1:94" s="38" customFormat="1" x14ac:dyDescent="0.25">
      <c r="A7668" s="38">
        <v>7665</v>
      </c>
      <c r="F7668" s="39"/>
      <c r="Q7668" s="39"/>
      <c r="R7668" s="40"/>
      <c r="S7668" s="40"/>
      <c r="T7668" s="39"/>
      <c r="AG7668" s="110"/>
      <c r="AH7668" s="94"/>
      <c r="AJ7668" s="97"/>
      <c r="AL7668" s="39"/>
      <c r="AP7668" s="39"/>
      <c r="AQ7668" s="77"/>
      <c r="AR7668" s="78"/>
      <c r="BB7668" s="79"/>
      <c r="BC7668" s="94"/>
      <c r="BE7668" s="97"/>
      <c r="BG7668" s="40"/>
      <c r="BK7668" s="40"/>
      <c r="BL7668" s="79"/>
      <c r="BM7668" s="94"/>
      <c r="BO7668" s="97"/>
      <c r="BQ7668" s="40"/>
      <c r="BR7668" s="94"/>
      <c r="BS7668" s="94"/>
      <c r="BT7668" s="94"/>
      <c r="BU7668" s="40"/>
      <c r="BV7668" s="82"/>
      <c r="BW7668" s="94"/>
      <c r="BX7668" s="48"/>
      <c r="BY7668" s="97"/>
      <c r="BZ7668" s="48"/>
      <c r="CA7668" s="40"/>
      <c r="CB7668" s="94"/>
      <c r="CC7668" s="94"/>
      <c r="CD7668" s="94"/>
      <c r="CE7668" s="40"/>
      <c r="CF7668" s="73"/>
      <c r="CG7668" s="41"/>
      <c r="CH7668" s="41"/>
      <c r="CI7668" s="41"/>
      <c r="CJ7668" s="41"/>
      <c r="CK7668" s="41"/>
      <c r="CL7668" s="68"/>
      <c r="CM7668" s="41"/>
      <c r="CN7668" s="41"/>
      <c r="CO7668" s="39"/>
      <c r="CP7668" s="78"/>
    </row>
    <row r="7669" spans="1:94" s="38" customFormat="1" x14ac:dyDescent="0.25">
      <c r="A7669" s="38">
        <v>7666</v>
      </c>
      <c r="F7669" s="39"/>
      <c r="Q7669" s="39"/>
      <c r="R7669" s="40"/>
      <c r="S7669" s="40"/>
      <c r="T7669" s="39"/>
      <c r="AG7669" s="110"/>
      <c r="AH7669" s="94"/>
      <c r="AJ7669" s="97"/>
      <c r="AL7669" s="39"/>
      <c r="AP7669" s="39"/>
      <c r="AQ7669" s="77"/>
      <c r="AR7669" s="78"/>
      <c r="BB7669" s="79"/>
      <c r="BC7669" s="94"/>
      <c r="BE7669" s="97"/>
      <c r="BG7669" s="40"/>
      <c r="BK7669" s="40"/>
      <c r="BL7669" s="79"/>
      <c r="BM7669" s="94"/>
      <c r="BO7669" s="97"/>
      <c r="BQ7669" s="40"/>
      <c r="BR7669" s="94"/>
      <c r="BS7669" s="94"/>
      <c r="BT7669" s="94"/>
      <c r="BU7669" s="40"/>
      <c r="BV7669" s="82"/>
      <c r="BW7669" s="94"/>
      <c r="BX7669" s="48"/>
      <c r="BY7669" s="97"/>
      <c r="BZ7669" s="48"/>
      <c r="CA7669" s="40"/>
      <c r="CB7669" s="94"/>
      <c r="CC7669" s="94"/>
      <c r="CD7669" s="94"/>
      <c r="CE7669" s="40"/>
      <c r="CF7669" s="73"/>
      <c r="CG7669" s="41"/>
      <c r="CH7669" s="41"/>
      <c r="CI7669" s="41"/>
      <c r="CJ7669" s="41"/>
      <c r="CK7669" s="41"/>
      <c r="CL7669" s="68"/>
      <c r="CM7669" s="41"/>
      <c r="CN7669" s="41"/>
      <c r="CO7669" s="39"/>
      <c r="CP7669" s="78"/>
    </row>
    <row r="7670" spans="1:94" s="38" customFormat="1" x14ac:dyDescent="0.25">
      <c r="A7670" s="38">
        <v>7667</v>
      </c>
      <c r="F7670" s="39"/>
      <c r="Q7670" s="39"/>
      <c r="R7670" s="40"/>
      <c r="S7670" s="40"/>
      <c r="T7670" s="39"/>
      <c r="AG7670" s="110"/>
      <c r="AH7670" s="94"/>
      <c r="AJ7670" s="97"/>
      <c r="AL7670" s="39"/>
      <c r="AP7670" s="39"/>
      <c r="AQ7670" s="77"/>
      <c r="AR7670" s="78"/>
      <c r="BB7670" s="79"/>
      <c r="BC7670" s="94"/>
      <c r="BE7670" s="97"/>
      <c r="BG7670" s="40"/>
      <c r="BK7670" s="40"/>
      <c r="BL7670" s="79"/>
      <c r="BM7670" s="94"/>
      <c r="BO7670" s="97"/>
      <c r="BQ7670" s="40"/>
      <c r="BR7670" s="94"/>
      <c r="BS7670" s="94"/>
      <c r="BT7670" s="94"/>
      <c r="BU7670" s="40"/>
      <c r="BV7670" s="82"/>
      <c r="BW7670" s="94"/>
      <c r="BX7670" s="48"/>
      <c r="BY7670" s="97"/>
      <c r="BZ7670" s="48"/>
      <c r="CA7670" s="40"/>
      <c r="CB7670" s="94"/>
      <c r="CC7670" s="94"/>
      <c r="CD7670" s="94"/>
      <c r="CE7670" s="40"/>
      <c r="CF7670" s="73"/>
      <c r="CG7670" s="41"/>
      <c r="CH7670" s="41"/>
      <c r="CI7670" s="41"/>
      <c r="CJ7670" s="41"/>
      <c r="CK7670" s="41"/>
      <c r="CL7670" s="68"/>
      <c r="CM7670" s="41"/>
      <c r="CN7670" s="41"/>
      <c r="CO7670" s="39"/>
      <c r="CP7670" s="78"/>
    </row>
    <row r="7671" spans="1:94" s="38" customFormat="1" x14ac:dyDescent="0.25">
      <c r="A7671" s="38">
        <v>7668</v>
      </c>
      <c r="F7671" s="39"/>
      <c r="Q7671" s="39"/>
      <c r="R7671" s="40"/>
      <c r="S7671" s="40"/>
      <c r="T7671" s="39"/>
      <c r="AG7671" s="110"/>
      <c r="AH7671" s="94"/>
      <c r="AJ7671" s="97"/>
      <c r="AL7671" s="39"/>
      <c r="AP7671" s="39"/>
      <c r="AQ7671" s="77"/>
      <c r="AR7671" s="78"/>
      <c r="BB7671" s="79"/>
      <c r="BC7671" s="94"/>
      <c r="BE7671" s="97"/>
      <c r="BG7671" s="40"/>
      <c r="BK7671" s="40"/>
      <c r="BL7671" s="79"/>
      <c r="BM7671" s="94"/>
      <c r="BO7671" s="97"/>
      <c r="BQ7671" s="40"/>
      <c r="BR7671" s="94"/>
      <c r="BS7671" s="94"/>
      <c r="BT7671" s="94"/>
      <c r="BU7671" s="40"/>
      <c r="BV7671" s="82"/>
      <c r="BW7671" s="94"/>
      <c r="BX7671" s="48"/>
      <c r="BY7671" s="97"/>
      <c r="BZ7671" s="48"/>
      <c r="CA7671" s="40"/>
      <c r="CB7671" s="94"/>
      <c r="CC7671" s="94"/>
      <c r="CD7671" s="94"/>
      <c r="CE7671" s="40"/>
      <c r="CF7671" s="73"/>
      <c r="CG7671" s="41"/>
      <c r="CH7671" s="41"/>
      <c r="CI7671" s="41"/>
      <c r="CJ7671" s="41"/>
      <c r="CK7671" s="41"/>
      <c r="CL7671" s="68"/>
      <c r="CM7671" s="41"/>
      <c r="CN7671" s="41"/>
      <c r="CO7671" s="39"/>
      <c r="CP7671" s="78"/>
    </row>
    <row r="7672" spans="1:94" s="38" customFormat="1" x14ac:dyDescent="0.25">
      <c r="A7672" s="38">
        <v>7669</v>
      </c>
      <c r="F7672" s="39"/>
      <c r="Q7672" s="39"/>
      <c r="R7672" s="40"/>
      <c r="S7672" s="40"/>
      <c r="T7672" s="39"/>
      <c r="AG7672" s="110"/>
      <c r="AH7672" s="94"/>
      <c r="AJ7672" s="97"/>
      <c r="AL7672" s="39"/>
      <c r="AP7672" s="39"/>
      <c r="AQ7672" s="77"/>
      <c r="AR7672" s="78"/>
      <c r="BB7672" s="79"/>
      <c r="BC7672" s="94"/>
      <c r="BE7672" s="97"/>
      <c r="BG7672" s="40"/>
      <c r="BK7672" s="40"/>
      <c r="BL7672" s="79"/>
      <c r="BM7672" s="94"/>
      <c r="BO7672" s="97"/>
      <c r="BQ7672" s="40"/>
      <c r="BR7672" s="94"/>
      <c r="BS7672" s="94"/>
      <c r="BT7672" s="94"/>
      <c r="BU7672" s="40"/>
      <c r="BV7672" s="82"/>
      <c r="BW7672" s="94"/>
      <c r="BX7672" s="48"/>
      <c r="BY7672" s="97"/>
      <c r="BZ7672" s="48"/>
      <c r="CA7672" s="40"/>
      <c r="CB7672" s="94"/>
      <c r="CC7672" s="94"/>
      <c r="CD7672" s="94"/>
      <c r="CE7672" s="40"/>
      <c r="CF7672" s="73"/>
      <c r="CG7672" s="41"/>
      <c r="CH7672" s="41"/>
      <c r="CI7672" s="41"/>
      <c r="CJ7672" s="41"/>
      <c r="CK7672" s="41"/>
      <c r="CL7672" s="68"/>
      <c r="CM7672" s="41"/>
      <c r="CN7672" s="41"/>
      <c r="CO7672" s="39"/>
      <c r="CP7672" s="78"/>
    </row>
    <row r="7673" spans="1:94" s="38" customFormat="1" x14ac:dyDescent="0.25">
      <c r="A7673" s="38">
        <v>7670</v>
      </c>
      <c r="F7673" s="39"/>
      <c r="Q7673" s="39"/>
      <c r="R7673" s="40"/>
      <c r="S7673" s="40"/>
      <c r="T7673" s="39"/>
      <c r="AG7673" s="110"/>
      <c r="AH7673" s="94"/>
      <c r="AJ7673" s="97"/>
      <c r="AL7673" s="39"/>
      <c r="AP7673" s="39"/>
      <c r="AQ7673" s="77"/>
      <c r="AR7673" s="78"/>
      <c r="BB7673" s="79"/>
      <c r="BC7673" s="94"/>
      <c r="BE7673" s="97"/>
      <c r="BG7673" s="40"/>
      <c r="BK7673" s="40"/>
      <c r="BL7673" s="79"/>
      <c r="BM7673" s="94"/>
      <c r="BO7673" s="97"/>
      <c r="BQ7673" s="40"/>
      <c r="BR7673" s="94"/>
      <c r="BS7673" s="94"/>
      <c r="BT7673" s="94"/>
      <c r="BU7673" s="40"/>
      <c r="BV7673" s="82"/>
      <c r="BW7673" s="94"/>
      <c r="BX7673" s="48"/>
      <c r="BY7673" s="97"/>
      <c r="BZ7673" s="48"/>
      <c r="CA7673" s="40"/>
      <c r="CB7673" s="94"/>
      <c r="CC7673" s="94"/>
      <c r="CD7673" s="94"/>
      <c r="CE7673" s="40"/>
      <c r="CF7673" s="73"/>
      <c r="CG7673" s="41"/>
      <c r="CH7673" s="41"/>
      <c r="CI7673" s="41"/>
      <c r="CJ7673" s="41"/>
      <c r="CK7673" s="41"/>
      <c r="CL7673" s="68"/>
      <c r="CM7673" s="41"/>
      <c r="CN7673" s="41"/>
      <c r="CO7673" s="39"/>
      <c r="CP7673" s="78"/>
    </row>
    <row r="7674" spans="1:94" s="38" customFormat="1" x14ac:dyDescent="0.25">
      <c r="A7674" s="38">
        <v>7671</v>
      </c>
      <c r="F7674" s="39"/>
      <c r="Q7674" s="39"/>
      <c r="R7674" s="40"/>
      <c r="S7674" s="40"/>
      <c r="T7674" s="39"/>
      <c r="AG7674" s="110"/>
      <c r="AH7674" s="94"/>
      <c r="AJ7674" s="97"/>
      <c r="AL7674" s="39"/>
      <c r="AP7674" s="39"/>
      <c r="AQ7674" s="77"/>
      <c r="AR7674" s="78"/>
      <c r="BB7674" s="79"/>
      <c r="BC7674" s="94"/>
      <c r="BE7674" s="97"/>
      <c r="BG7674" s="40"/>
      <c r="BK7674" s="40"/>
      <c r="BL7674" s="79"/>
      <c r="BM7674" s="94"/>
      <c r="BO7674" s="97"/>
      <c r="BQ7674" s="40"/>
      <c r="BR7674" s="94"/>
      <c r="BS7674" s="94"/>
      <c r="BT7674" s="94"/>
      <c r="BU7674" s="40"/>
      <c r="BV7674" s="82"/>
      <c r="BW7674" s="94"/>
      <c r="BX7674" s="48"/>
      <c r="BY7674" s="97"/>
      <c r="BZ7674" s="48"/>
      <c r="CA7674" s="40"/>
      <c r="CB7674" s="94"/>
      <c r="CC7674" s="94"/>
      <c r="CD7674" s="94"/>
      <c r="CE7674" s="40"/>
      <c r="CF7674" s="73"/>
      <c r="CG7674" s="41"/>
      <c r="CH7674" s="41"/>
      <c r="CI7674" s="41"/>
      <c r="CJ7674" s="41"/>
      <c r="CK7674" s="41"/>
      <c r="CL7674" s="68"/>
      <c r="CM7674" s="41"/>
      <c r="CN7674" s="41"/>
      <c r="CO7674" s="39"/>
      <c r="CP7674" s="78"/>
    </row>
    <row r="7675" spans="1:94" s="38" customFormat="1" x14ac:dyDescent="0.25">
      <c r="A7675" s="38">
        <v>7672</v>
      </c>
      <c r="F7675" s="39"/>
      <c r="Q7675" s="39"/>
      <c r="R7675" s="40"/>
      <c r="S7675" s="40"/>
      <c r="T7675" s="39"/>
      <c r="AG7675" s="110"/>
      <c r="AH7675" s="94"/>
      <c r="AJ7675" s="97"/>
      <c r="AL7675" s="39"/>
      <c r="AP7675" s="39"/>
      <c r="AQ7675" s="77"/>
      <c r="AR7675" s="78"/>
      <c r="BB7675" s="79"/>
      <c r="BC7675" s="94"/>
      <c r="BE7675" s="97"/>
      <c r="BG7675" s="40"/>
      <c r="BK7675" s="40"/>
      <c r="BL7675" s="79"/>
      <c r="BM7675" s="94"/>
      <c r="BO7675" s="97"/>
      <c r="BQ7675" s="40"/>
      <c r="BR7675" s="94"/>
      <c r="BS7675" s="94"/>
      <c r="BT7675" s="94"/>
      <c r="BU7675" s="40"/>
      <c r="BV7675" s="82"/>
      <c r="BW7675" s="94"/>
      <c r="BX7675" s="48"/>
      <c r="BY7675" s="97"/>
      <c r="BZ7675" s="48"/>
      <c r="CA7675" s="40"/>
      <c r="CB7675" s="94"/>
      <c r="CC7675" s="94"/>
      <c r="CD7675" s="94"/>
      <c r="CE7675" s="40"/>
      <c r="CF7675" s="73"/>
      <c r="CG7675" s="41"/>
      <c r="CH7675" s="41"/>
      <c r="CI7675" s="41"/>
      <c r="CJ7675" s="41"/>
      <c r="CK7675" s="41"/>
      <c r="CL7675" s="68"/>
      <c r="CM7675" s="41"/>
      <c r="CN7675" s="41"/>
      <c r="CO7675" s="39"/>
      <c r="CP7675" s="78"/>
    </row>
    <row r="7676" spans="1:94" s="38" customFormat="1" x14ac:dyDescent="0.25">
      <c r="A7676" s="38">
        <v>7673</v>
      </c>
      <c r="F7676" s="39"/>
      <c r="Q7676" s="39"/>
      <c r="R7676" s="40"/>
      <c r="S7676" s="40"/>
      <c r="T7676" s="39"/>
      <c r="AG7676" s="110"/>
      <c r="AH7676" s="94"/>
      <c r="AJ7676" s="97"/>
      <c r="AL7676" s="39"/>
      <c r="AP7676" s="39"/>
      <c r="AQ7676" s="77"/>
      <c r="AR7676" s="78"/>
      <c r="BB7676" s="79"/>
      <c r="BC7676" s="94"/>
      <c r="BE7676" s="97"/>
      <c r="BG7676" s="40"/>
      <c r="BK7676" s="40"/>
      <c r="BL7676" s="79"/>
      <c r="BM7676" s="94"/>
      <c r="BO7676" s="97"/>
      <c r="BQ7676" s="40"/>
      <c r="BR7676" s="94"/>
      <c r="BS7676" s="94"/>
      <c r="BT7676" s="94"/>
      <c r="BU7676" s="40"/>
      <c r="BV7676" s="82"/>
      <c r="BW7676" s="94"/>
      <c r="BX7676" s="48"/>
      <c r="BY7676" s="97"/>
      <c r="BZ7676" s="48"/>
      <c r="CA7676" s="40"/>
      <c r="CB7676" s="94"/>
      <c r="CC7676" s="94"/>
      <c r="CD7676" s="94"/>
      <c r="CE7676" s="40"/>
      <c r="CF7676" s="73"/>
      <c r="CG7676" s="41"/>
      <c r="CH7676" s="41"/>
      <c r="CI7676" s="41"/>
      <c r="CJ7676" s="41"/>
      <c r="CK7676" s="41"/>
      <c r="CL7676" s="68"/>
      <c r="CM7676" s="41"/>
      <c r="CN7676" s="41"/>
      <c r="CO7676" s="39"/>
      <c r="CP7676" s="78"/>
    </row>
    <row r="7677" spans="1:94" s="38" customFormat="1" x14ac:dyDescent="0.25">
      <c r="A7677" s="38">
        <v>7674</v>
      </c>
      <c r="F7677" s="39"/>
      <c r="Q7677" s="39"/>
      <c r="R7677" s="40"/>
      <c r="S7677" s="40"/>
      <c r="T7677" s="39"/>
      <c r="AG7677" s="110"/>
      <c r="AH7677" s="94"/>
      <c r="AJ7677" s="97"/>
      <c r="AL7677" s="39"/>
      <c r="AP7677" s="39"/>
      <c r="AQ7677" s="77"/>
      <c r="AR7677" s="78"/>
      <c r="BB7677" s="79"/>
      <c r="BC7677" s="94"/>
      <c r="BE7677" s="97"/>
      <c r="BG7677" s="40"/>
      <c r="BK7677" s="40"/>
      <c r="BL7677" s="79"/>
      <c r="BM7677" s="94"/>
      <c r="BO7677" s="97"/>
      <c r="BQ7677" s="40"/>
      <c r="BR7677" s="94"/>
      <c r="BS7677" s="94"/>
      <c r="BT7677" s="94"/>
      <c r="BU7677" s="40"/>
      <c r="BV7677" s="82"/>
      <c r="BW7677" s="94"/>
      <c r="BX7677" s="48"/>
      <c r="BY7677" s="97"/>
      <c r="BZ7677" s="48"/>
      <c r="CA7677" s="40"/>
      <c r="CB7677" s="94"/>
      <c r="CC7677" s="94"/>
      <c r="CD7677" s="94"/>
      <c r="CE7677" s="40"/>
      <c r="CF7677" s="73"/>
      <c r="CG7677" s="41"/>
      <c r="CH7677" s="41"/>
      <c r="CI7677" s="41"/>
      <c r="CJ7677" s="41"/>
      <c r="CK7677" s="41"/>
      <c r="CL7677" s="68"/>
      <c r="CM7677" s="41"/>
      <c r="CN7677" s="41"/>
      <c r="CO7677" s="39"/>
      <c r="CP7677" s="78"/>
    </row>
    <row r="7678" spans="1:94" s="38" customFormat="1" x14ac:dyDescent="0.25">
      <c r="A7678" s="38">
        <v>7675</v>
      </c>
      <c r="F7678" s="39"/>
      <c r="Q7678" s="39"/>
      <c r="R7678" s="40"/>
      <c r="S7678" s="40"/>
      <c r="T7678" s="39"/>
      <c r="AG7678" s="110"/>
      <c r="AH7678" s="94"/>
      <c r="AJ7678" s="97"/>
      <c r="AL7678" s="39"/>
      <c r="AP7678" s="39"/>
      <c r="AQ7678" s="77"/>
      <c r="AR7678" s="78"/>
      <c r="BB7678" s="79"/>
      <c r="BC7678" s="94"/>
      <c r="BE7678" s="97"/>
      <c r="BG7678" s="40"/>
      <c r="BK7678" s="40"/>
      <c r="BL7678" s="79"/>
      <c r="BM7678" s="94"/>
      <c r="BO7678" s="97"/>
      <c r="BQ7678" s="40"/>
      <c r="BR7678" s="94"/>
      <c r="BS7678" s="94"/>
      <c r="BT7678" s="94"/>
      <c r="BU7678" s="40"/>
      <c r="BV7678" s="82"/>
      <c r="BW7678" s="94"/>
      <c r="BX7678" s="48"/>
      <c r="BY7678" s="97"/>
      <c r="BZ7678" s="48"/>
      <c r="CA7678" s="40"/>
      <c r="CB7678" s="94"/>
      <c r="CC7678" s="94"/>
      <c r="CD7678" s="94"/>
      <c r="CE7678" s="40"/>
      <c r="CF7678" s="73"/>
      <c r="CG7678" s="41"/>
      <c r="CH7678" s="41"/>
      <c r="CI7678" s="41"/>
      <c r="CJ7678" s="41"/>
      <c r="CK7678" s="41"/>
      <c r="CL7678" s="68"/>
      <c r="CM7678" s="41"/>
      <c r="CN7678" s="41"/>
      <c r="CO7678" s="39"/>
      <c r="CP7678" s="78"/>
    </row>
    <row r="7679" spans="1:94" s="38" customFormat="1" x14ac:dyDescent="0.25">
      <c r="A7679" s="38">
        <v>7676</v>
      </c>
      <c r="F7679" s="39"/>
      <c r="Q7679" s="39"/>
      <c r="R7679" s="40"/>
      <c r="S7679" s="40"/>
      <c r="T7679" s="39"/>
      <c r="AG7679" s="110"/>
      <c r="AH7679" s="94"/>
      <c r="AJ7679" s="97"/>
      <c r="AL7679" s="39"/>
      <c r="AP7679" s="39"/>
      <c r="AQ7679" s="77"/>
      <c r="AR7679" s="78"/>
      <c r="BB7679" s="79"/>
      <c r="BC7679" s="94"/>
      <c r="BE7679" s="97"/>
      <c r="BG7679" s="40"/>
      <c r="BK7679" s="40"/>
      <c r="BL7679" s="79"/>
      <c r="BM7679" s="94"/>
      <c r="BO7679" s="97"/>
      <c r="BQ7679" s="40"/>
      <c r="BR7679" s="94"/>
      <c r="BS7679" s="94"/>
      <c r="BT7679" s="94"/>
      <c r="BU7679" s="40"/>
      <c r="BV7679" s="82"/>
      <c r="BW7679" s="94"/>
      <c r="BX7679" s="48"/>
      <c r="BY7679" s="97"/>
      <c r="BZ7679" s="48"/>
      <c r="CA7679" s="40"/>
      <c r="CB7679" s="94"/>
      <c r="CC7679" s="94"/>
      <c r="CD7679" s="94"/>
      <c r="CE7679" s="40"/>
      <c r="CF7679" s="73"/>
      <c r="CG7679" s="41"/>
      <c r="CH7679" s="41"/>
      <c r="CI7679" s="41"/>
      <c r="CJ7679" s="41"/>
      <c r="CK7679" s="41"/>
      <c r="CL7679" s="68"/>
      <c r="CM7679" s="41"/>
      <c r="CN7679" s="41"/>
      <c r="CO7679" s="39"/>
      <c r="CP7679" s="78"/>
    </row>
    <row r="7680" spans="1:94" s="38" customFormat="1" x14ac:dyDescent="0.25">
      <c r="A7680" s="38">
        <v>7677</v>
      </c>
      <c r="F7680" s="39"/>
      <c r="Q7680" s="39"/>
      <c r="R7680" s="40"/>
      <c r="S7680" s="40"/>
      <c r="T7680" s="39"/>
      <c r="AG7680" s="110"/>
      <c r="AH7680" s="94"/>
      <c r="AJ7680" s="97"/>
      <c r="AL7680" s="39"/>
      <c r="AP7680" s="39"/>
      <c r="AQ7680" s="77"/>
      <c r="AR7680" s="78"/>
      <c r="BB7680" s="79"/>
      <c r="BC7680" s="94"/>
      <c r="BE7680" s="97"/>
      <c r="BG7680" s="40"/>
      <c r="BK7680" s="40"/>
      <c r="BL7680" s="79"/>
      <c r="BM7680" s="94"/>
      <c r="BO7680" s="97"/>
      <c r="BQ7680" s="40"/>
      <c r="BR7680" s="94"/>
      <c r="BS7680" s="94"/>
      <c r="BT7680" s="94"/>
      <c r="BU7680" s="40"/>
      <c r="BV7680" s="82"/>
      <c r="BW7680" s="94"/>
      <c r="BX7680" s="48"/>
      <c r="BY7680" s="97"/>
      <c r="BZ7680" s="48"/>
      <c r="CA7680" s="40"/>
      <c r="CB7680" s="94"/>
      <c r="CC7680" s="94"/>
      <c r="CD7680" s="94"/>
      <c r="CE7680" s="40"/>
      <c r="CF7680" s="73"/>
      <c r="CG7680" s="41"/>
      <c r="CH7680" s="41"/>
      <c r="CI7680" s="41"/>
      <c r="CJ7680" s="41"/>
      <c r="CK7680" s="41"/>
      <c r="CL7680" s="68"/>
      <c r="CM7680" s="41"/>
      <c r="CN7680" s="41"/>
      <c r="CO7680" s="39"/>
      <c r="CP7680" s="78"/>
    </row>
    <row r="7681" spans="1:94" s="38" customFormat="1" x14ac:dyDescent="0.25">
      <c r="A7681" s="38">
        <v>7678</v>
      </c>
      <c r="F7681" s="39"/>
      <c r="Q7681" s="39"/>
      <c r="R7681" s="40"/>
      <c r="S7681" s="40"/>
      <c r="T7681" s="39"/>
      <c r="AG7681" s="110"/>
      <c r="AH7681" s="94"/>
      <c r="AJ7681" s="97"/>
      <c r="AL7681" s="39"/>
      <c r="AP7681" s="39"/>
      <c r="AQ7681" s="77"/>
      <c r="AR7681" s="78"/>
      <c r="BB7681" s="79"/>
      <c r="BC7681" s="94"/>
      <c r="BE7681" s="97"/>
      <c r="BG7681" s="40"/>
      <c r="BK7681" s="40"/>
      <c r="BL7681" s="79"/>
      <c r="BM7681" s="94"/>
      <c r="BO7681" s="97"/>
      <c r="BQ7681" s="40"/>
      <c r="BR7681" s="94"/>
      <c r="BS7681" s="94"/>
      <c r="BT7681" s="94"/>
      <c r="BU7681" s="40"/>
      <c r="BV7681" s="82"/>
      <c r="BW7681" s="94"/>
      <c r="BX7681" s="48"/>
      <c r="BY7681" s="97"/>
      <c r="BZ7681" s="48"/>
      <c r="CA7681" s="40"/>
      <c r="CB7681" s="94"/>
      <c r="CC7681" s="94"/>
      <c r="CD7681" s="94"/>
      <c r="CE7681" s="40"/>
      <c r="CF7681" s="73"/>
      <c r="CG7681" s="41"/>
      <c r="CH7681" s="41"/>
      <c r="CI7681" s="41"/>
      <c r="CJ7681" s="41"/>
      <c r="CK7681" s="41"/>
      <c r="CL7681" s="68"/>
      <c r="CM7681" s="41"/>
      <c r="CN7681" s="41"/>
      <c r="CO7681" s="39"/>
      <c r="CP7681" s="78"/>
    </row>
    <row r="7682" spans="1:94" s="38" customFormat="1" x14ac:dyDescent="0.25">
      <c r="A7682" s="38">
        <v>7679</v>
      </c>
      <c r="F7682" s="39"/>
      <c r="Q7682" s="39"/>
      <c r="R7682" s="40"/>
      <c r="S7682" s="40"/>
      <c r="T7682" s="39"/>
      <c r="AG7682" s="110"/>
      <c r="AH7682" s="94"/>
      <c r="AJ7682" s="97"/>
      <c r="AL7682" s="39"/>
      <c r="AP7682" s="39"/>
      <c r="AQ7682" s="77"/>
      <c r="AR7682" s="78"/>
      <c r="BB7682" s="79"/>
      <c r="BC7682" s="94"/>
      <c r="BE7682" s="97"/>
      <c r="BG7682" s="40"/>
      <c r="BK7682" s="40"/>
      <c r="BL7682" s="79"/>
      <c r="BM7682" s="94"/>
      <c r="BO7682" s="97"/>
      <c r="BQ7682" s="40"/>
      <c r="BR7682" s="94"/>
      <c r="BS7682" s="94"/>
      <c r="BT7682" s="94"/>
      <c r="BU7682" s="40"/>
      <c r="BV7682" s="82"/>
      <c r="BW7682" s="94"/>
      <c r="BX7682" s="48"/>
      <c r="BY7682" s="97"/>
      <c r="BZ7682" s="48"/>
      <c r="CA7682" s="40"/>
      <c r="CB7682" s="94"/>
      <c r="CC7682" s="94"/>
      <c r="CD7682" s="94"/>
      <c r="CE7682" s="40"/>
      <c r="CF7682" s="73"/>
      <c r="CG7682" s="41"/>
      <c r="CH7682" s="41"/>
      <c r="CI7682" s="41"/>
      <c r="CJ7682" s="41"/>
      <c r="CK7682" s="41"/>
      <c r="CL7682" s="68"/>
      <c r="CM7682" s="41"/>
      <c r="CN7682" s="41"/>
      <c r="CO7682" s="39"/>
      <c r="CP7682" s="78"/>
    </row>
    <row r="7683" spans="1:94" s="38" customFormat="1" x14ac:dyDescent="0.25">
      <c r="A7683" s="38">
        <v>7680</v>
      </c>
      <c r="F7683" s="39"/>
      <c r="Q7683" s="39"/>
      <c r="R7683" s="40"/>
      <c r="S7683" s="40"/>
      <c r="T7683" s="39"/>
      <c r="AG7683" s="110"/>
      <c r="AH7683" s="94"/>
      <c r="AJ7683" s="97"/>
      <c r="AL7683" s="39"/>
      <c r="AP7683" s="39"/>
      <c r="AQ7683" s="77"/>
      <c r="AR7683" s="78"/>
      <c r="BB7683" s="79"/>
      <c r="BC7683" s="94"/>
      <c r="BE7683" s="97"/>
      <c r="BG7683" s="40"/>
      <c r="BK7683" s="40"/>
      <c r="BL7683" s="79"/>
      <c r="BM7683" s="94"/>
      <c r="BO7683" s="97"/>
      <c r="BQ7683" s="40"/>
      <c r="BR7683" s="94"/>
      <c r="BS7683" s="94"/>
      <c r="BT7683" s="94"/>
      <c r="BU7683" s="40"/>
      <c r="BV7683" s="82"/>
      <c r="BW7683" s="94"/>
      <c r="BX7683" s="48"/>
      <c r="BY7683" s="97"/>
      <c r="BZ7683" s="48"/>
      <c r="CA7683" s="40"/>
      <c r="CB7683" s="94"/>
      <c r="CC7683" s="94"/>
      <c r="CD7683" s="94"/>
      <c r="CE7683" s="40"/>
      <c r="CF7683" s="73"/>
      <c r="CG7683" s="41"/>
      <c r="CH7683" s="41"/>
      <c r="CI7683" s="41"/>
      <c r="CJ7683" s="41"/>
      <c r="CK7683" s="41"/>
      <c r="CL7683" s="68"/>
      <c r="CM7683" s="41"/>
      <c r="CN7683" s="41"/>
      <c r="CO7683" s="39"/>
      <c r="CP7683" s="78"/>
    </row>
    <row r="7684" spans="1:94" s="38" customFormat="1" x14ac:dyDescent="0.25">
      <c r="A7684" s="38">
        <v>7681</v>
      </c>
      <c r="F7684" s="39"/>
      <c r="Q7684" s="39"/>
      <c r="R7684" s="40"/>
      <c r="S7684" s="40"/>
      <c r="T7684" s="39"/>
      <c r="AG7684" s="110"/>
      <c r="AH7684" s="94"/>
      <c r="AJ7684" s="97"/>
      <c r="AL7684" s="39"/>
      <c r="AP7684" s="39"/>
      <c r="AQ7684" s="77"/>
      <c r="AR7684" s="78"/>
      <c r="BB7684" s="79"/>
      <c r="BC7684" s="94"/>
      <c r="BE7684" s="97"/>
      <c r="BG7684" s="40"/>
      <c r="BK7684" s="40"/>
      <c r="BL7684" s="79"/>
      <c r="BM7684" s="94"/>
      <c r="BO7684" s="97"/>
      <c r="BQ7684" s="40"/>
      <c r="BR7684" s="94"/>
      <c r="BS7684" s="94"/>
      <c r="BT7684" s="94"/>
      <c r="BU7684" s="40"/>
      <c r="BV7684" s="82"/>
      <c r="BW7684" s="94"/>
      <c r="BX7684" s="48"/>
      <c r="BY7684" s="97"/>
      <c r="BZ7684" s="48"/>
      <c r="CA7684" s="40"/>
      <c r="CB7684" s="94"/>
      <c r="CC7684" s="94"/>
      <c r="CD7684" s="94"/>
      <c r="CE7684" s="40"/>
      <c r="CF7684" s="73"/>
      <c r="CG7684" s="41"/>
      <c r="CH7684" s="41"/>
      <c r="CI7684" s="41"/>
      <c r="CJ7684" s="41"/>
      <c r="CK7684" s="41"/>
      <c r="CL7684" s="68"/>
      <c r="CM7684" s="41"/>
      <c r="CN7684" s="41"/>
      <c r="CO7684" s="39"/>
      <c r="CP7684" s="78"/>
    </row>
    <row r="7685" spans="1:94" s="38" customFormat="1" x14ac:dyDescent="0.25">
      <c r="A7685" s="38">
        <v>7682</v>
      </c>
      <c r="F7685" s="39"/>
      <c r="Q7685" s="39"/>
      <c r="R7685" s="40"/>
      <c r="S7685" s="40"/>
      <c r="T7685" s="39"/>
      <c r="AG7685" s="110"/>
      <c r="AH7685" s="94"/>
      <c r="AJ7685" s="97"/>
      <c r="AL7685" s="39"/>
      <c r="AP7685" s="39"/>
      <c r="AQ7685" s="77"/>
      <c r="AR7685" s="78"/>
      <c r="BB7685" s="79"/>
      <c r="BC7685" s="94"/>
      <c r="BE7685" s="97"/>
      <c r="BG7685" s="40"/>
      <c r="BK7685" s="40"/>
      <c r="BL7685" s="79"/>
      <c r="BM7685" s="94"/>
      <c r="BO7685" s="97"/>
      <c r="BQ7685" s="40"/>
      <c r="BR7685" s="94"/>
      <c r="BS7685" s="94"/>
      <c r="BT7685" s="94"/>
      <c r="BU7685" s="40"/>
      <c r="BV7685" s="82"/>
      <c r="BW7685" s="94"/>
      <c r="BX7685" s="48"/>
      <c r="BY7685" s="97"/>
      <c r="BZ7685" s="48"/>
      <c r="CA7685" s="40"/>
      <c r="CB7685" s="94"/>
      <c r="CC7685" s="94"/>
      <c r="CD7685" s="94"/>
      <c r="CE7685" s="40"/>
      <c r="CF7685" s="73"/>
      <c r="CG7685" s="41"/>
      <c r="CH7685" s="41"/>
      <c r="CI7685" s="41"/>
      <c r="CJ7685" s="41"/>
      <c r="CK7685" s="41"/>
      <c r="CL7685" s="68"/>
      <c r="CM7685" s="41"/>
      <c r="CN7685" s="41"/>
      <c r="CO7685" s="39"/>
      <c r="CP7685" s="78"/>
    </row>
    <row r="7686" spans="1:94" s="38" customFormat="1" x14ac:dyDescent="0.25">
      <c r="A7686" s="38">
        <v>7683</v>
      </c>
      <c r="F7686" s="39"/>
      <c r="Q7686" s="39"/>
      <c r="R7686" s="40"/>
      <c r="S7686" s="40"/>
      <c r="T7686" s="39"/>
      <c r="AG7686" s="110"/>
      <c r="AH7686" s="94"/>
      <c r="AJ7686" s="97"/>
      <c r="AL7686" s="39"/>
      <c r="AP7686" s="39"/>
      <c r="AQ7686" s="77"/>
      <c r="AR7686" s="78"/>
      <c r="BB7686" s="79"/>
      <c r="BC7686" s="94"/>
      <c r="BE7686" s="97"/>
      <c r="BG7686" s="40"/>
      <c r="BK7686" s="40"/>
      <c r="BL7686" s="79"/>
      <c r="BM7686" s="94"/>
      <c r="BO7686" s="97"/>
      <c r="BQ7686" s="40"/>
      <c r="BR7686" s="94"/>
      <c r="BS7686" s="94"/>
      <c r="BT7686" s="94"/>
      <c r="BU7686" s="40"/>
      <c r="BV7686" s="82"/>
      <c r="BW7686" s="94"/>
      <c r="BX7686" s="48"/>
      <c r="BY7686" s="97"/>
      <c r="BZ7686" s="48"/>
      <c r="CA7686" s="40"/>
      <c r="CB7686" s="94"/>
      <c r="CC7686" s="94"/>
      <c r="CD7686" s="94"/>
      <c r="CE7686" s="40"/>
      <c r="CF7686" s="73"/>
      <c r="CG7686" s="41"/>
      <c r="CH7686" s="41"/>
      <c r="CI7686" s="41"/>
      <c r="CJ7686" s="41"/>
      <c r="CK7686" s="41"/>
      <c r="CL7686" s="68"/>
      <c r="CM7686" s="41"/>
      <c r="CN7686" s="41"/>
      <c r="CO7686" s="39"/>
      <c r="CP7686" s="78"/>
    </row>
    <row r="7687" spans="1:94" s="38" customFormat="1" x14ac:dyDescent="0.25">
      <c r="A7687" s="38">
        <v>7684</v>
      </c>
      <c r="F7687" s="39"/>
      <c r="Q7687" s="39"/>
      <c r="R7687" s="40"/>
      <c r="S7687" s="40"/>
      <c r="T7687" s="39"/>
      <c r="AG7687" s="110"/>
      <c r="AH7687" s="94"/>
      <c r="AJ7687" s="97"/>
      <c r="AL7687" s="39"/>
      <c r="AP7687" s="39"/>
      <c r="AQ7687" s="77"/>
      <c r="AR7687" s="78"/>
      <c r="BB7687" s="79"/>
      <c r="BC7687" s="94"/>
      <c r="BE7687" s="97"/>
      <c r="BG7687" s="40"/>
      <c r="BK7687" s="40"/>
      <c r="BL7687" s="79"/>
      <c r="BM7687" s="94"/>
      <c r="BO7687" s="97"/>
      <c r="BQ7687" s="40"/>
      <c r="BR7687" s="94"/>
      <c r="BS7687" s="94"/>
      <c r="BT7687" s="94"/>
      <c r="BU7687" s="40"/>
      <c r="BV7687" s="82"/>
      <c r="BW7687" s="94"/>
      <c r="BX7687" s="48"/>
      <c r="BY7687" s="97"/>
      <c r="BZ7687" s="48"/>
      <c r="CA7687" s="40"/>
      <c r="CB7687" s="94"/>
      <c r="CC7687" s="94"/>
      <c r="CD7687" s="94"/>
      <c r="CE7687" s="40"/>
      <c r="CF7687" s="73"/>
      <c r="CG7687" s="41"/>
      <c r="CH7687" s="41"/>
      <c r="CI7687" s="41"/>
      <c r="CJ7687" s="41"/>
      <c r="CK7687" s="41"/>
      <c r="CL7687" s="68"/>
      <c r="CM7687" s="41"/>
      <c r="CN7687" s="41"/>
      <c r="CO7687" s="39"/>
      <c r="CP7687" s="78"/>
    </row>
    <row r="7688" spans="1:94" s="38" customFormat="1" x14ac:dyDescent="0.25">
      <c r="A7688" s="38">
        <v>7685</v>
      </c>
      <c r="F7688" s="39"/>
      <c r="Q7688" s="39"/>
      <c r="R7688" s="40"/>
      <c r="S7688" s="40"/>
      <c r="T7688" s="39"/>
      <c r="AG7688" s="110"/>
      <c r="AH7688" s="94"/>
      <c r="AJ7688" s="97"/>
      <c r="AL7688" s="39"/>
      <c r="AP7688" s="39"/>
      <c r="AQ7688" s="77"/>
      <c r="AR7688" s="78"/>
      <c r="BB7688" s="79"/>
      <c r="BC7688" s="94"/>
      <c r="BE7688" s="97"/>
      <c r="BG7688" s="40"/>
      <c r="BK7688" s="40"/>
      <c r="BL7688" s="79"/>
      <c r="BM7688" s="94"/>
      <c r="BO7688" s="97"/>
      <c r="BQ7688" s="40"/>
      <c r="BR7688" s="94"/>
      <c r="BS7688" s="94"/>
      <c r="BT7688" s="94"/>
      <c r="BU7688" s="40"/>
      <c r="BV7688" s="82"/>
      <c r="BW7688" s="94"/>
      <c r="BX7688" s="48"/>
      <c r="BY7688" s="97"/>
      <c r="BZ7688" s="48"/>
      <c r="CA7688" s="40"/>
      <c r="CB7688" s="94"/>
      <c r="CC7688" s="94"/>
      <c r="CD7688" s="94"/>
      <c r="CE7688" s="40"/>
      <c r="CF7688" s="73"/>
      <c r="CG7688" s="41"/>
      <c r="CH7688" s="41"/>
      <c r="CI7688" s="41"/>
      <c r="CJ7688" s="41"/>
      <c r="CK7688" s="41"/>
      <c r="CL7688" s="68"/>
      <c r="CM7688" s="41"/>
      <c r="CN7688" s="41"/>
      <c r="CO7688" s="39"/>
      <c r="CP7688" s="78"/>
    </row>
    <row r="7689" spans="1:94" s="38" customFormat="1" x14ac:dyDescent="0.25">
      <c r="A7689" s="38">
        <v>7686</v>
      </c>
      <c r="F7689" s="39"/>
      <c r="Q7689" s="39"/>
      <c r="R7689" s="40"/>
      <c r="S7689" s="40"/>
      <c r="T7689" s="39"/>
      <c r="AG7689" s="110"/>
      <c r="AH7689" s="94"/>
      <c r="AJ7689" s="97"/>
      <c r="AL7689" s="39"/>
      <c r="AP7689" s="39"/>
      <c r="AQ7689" s="77"/>
      <c r="AR7689" s="78"/>
      <c r="BB7689" s="79"/>
      <c r="BC7689" s="94"/>
      <c r="BE7689" s="97"/>
      <c r="BG7689" s="40"/>
      <c r="BK7689" s="40"/>
      <c r="BL7689" s="79"/>
      <c r="BM7689" s="94"/>
      <c r="BO7689" s="97"/>
      <c r="BQ7689" s="40"/>
      <c r="BR7689" s="94"/>
      <c r="BS7689" s="94"/>
      <c r="BT7689" s="94"/>
      <c r="BU7689" s="40"/>
      <c r="BV7689" s="82"/>
      <c r="BW7689" s="94"/>
      <c r="BX7689" s="48"/>
      <c r="BY7689" s="97"/>
      <c r="BZ7689" s="48"/>
      <c r="CA7689" s="40"/>
      <c r="CB7689" s="94"/>
      <c r="CC7689" s="94"/>
      <c r="CD7689" s="94"/>
      <c r="CE7689" s="40"/>
      <c r="CF7689" s="73"/>
      <c r="CG7689" s="41"/>
      <c r="CH7689" s="41"/>
      <c r="CI7689" s="41"/>
      <c r="CJ7689" s="41"/>
      <c r="CK7689" s="41"/>
      <c r="CL7689" s="68"/>
      <c r="CM7689" s="41"/>
      <c r="CN7689" s="41"/>
      <c r="CO7689" s="39"/>
      <c r="CP7689" s="78"/>
    </row>
    <row r="7690" spans="1:94" s="38" customFormat="1" x14ac:dyDescent="0.25">
      <c r="A7690" s="38">
        <v>7687</v>
      </c>
      <c r="F7690" s="39"/>
      <c r="Q7690" s="39"/>
      <c r="R7690" s="40"/>
      <c r="S7690" s="40"/>
      <c r="T7690" s="39"/>
      <c r="AG7690" s="110"/>
      <c r="AH7690" s="94"/>
      <c r="AJ7690" s="97"/>
      <c r="AL7690" s="39"/>
      <c r="AP7690" s="39"/>
      <c r="AQ7690" s="77"/>
      <c r="AR7690" s="78"/>
      <c r="BB7690" s="79"/>
      <c r="BC7690" s="94"/>
      <c r="BE7690" s="97"/>
      <c r="BG7690" s="40"/>
      <c r="BK7690" s="40"/>
      <c r="BL7690" s="79"/>
      <c r="BM7690" s="94"/>
      <c r="BO7690" s="97"/>
      <c r="BQ7690" s="40"/>
      <c r="BR7690" s="94"/>
      <c r="BS7690" s="94"/>
      <c r="BT7690" s="94"/>
      <c r="BU7690" s="40"/>
      <c r="BV7690" s="82"/>
      <c r="BW7690" s="94"/>
      <c r="BX7690" s="48"/>
      <c r="BY7690" s="97"/>
      <c r="BZ7690" s="48"/>
      <c r="CA7690" s="40"/>
      <c r="CB7690" s="94"/>
      <c r="CC7690" s="94"/>
      <c r="CD7690" s="94"/>
      <c r="CE7690" s="40"/>
      <c r="CF7690" s="73"/>
      <c r="CG7690" s="41"/>
      <c r="CH7690" s="41"/>
      <c r="CI7690" s="41"/>
      <c r="CJ7690" s="41"/>
      <c r="CK7690" s="41"/>
      <c r="CL7690" s="68"/>
      <c r="CM7690" s="41"/>
      <c r="CN7690" s="41"/>
      <c r="CO7690" s="39"/>
      <c r="CP7690" s="78"/>
    </row>
    <row r="7691" spans="1:94" s="38" customFormat="1" x14ac:dyDescent="0.25">
      <c r="A7691" s="38">
        <v>7688</v>
      </c>
      <c r="F7691" s="39"/>
      <c r="Q7691" s="39"/>
      <c r="R7691" s="40"/>
      <c r="S7691" s="40"/>
      <c r="T7691" s="39"/>
      <c r="AG7691" s="110"/>
      <c r="AH7691" s="94"/>
      <c r="AJ7691" s="97"/>
      <c r="AL7691" s="39"/>
      <c r="AP7691" s="39"/>
      <c r="AQ7691" s="77"/>
      <c r="AR7691" s="78"/>
      <c r="BB7691" s="79"/>
      <c r="BC7691" s="94"/>
      <c r="BE7691" s="97"/>
      <c r="BG7691" s="40"/>
      <c r="BK7691" s="40"/>
      <c r="BL7691" s="79"/>
      <c r="BM7691" s="94"/>
      <c r="BO7691" s="97"/>
      <c r="BQ7691" s="40"/>
      <c r="BR7691" s="94"/>
      <c r="BS7691" s="94"/>
      <c r="BT7691" s="94"/>
      <c r="BU7691" s="40"/>
      <c r="BV7691" s="82"/>
      <c r="BW7691" s="94"/>
      <c r="BX7691" s="48"/>
      <c r="BY7691" s="97"/>
      <c r="BZ7691" s="48"/>
      <c r="CA7691" s="40"/>
      <c r="CB7691" s="94"/>
      <c r="CC7691" s="94"/>
      <c r="CD7691" s="94"/>
      <c r="CE7691" s="40"/>
      <c r="CF7691" s="73"/>
      <c r="CG7691" s="41"/>
      <c r="CH7691" s="41"/>
      <c r="CI7691" s="41"/>
      <c r="CJ7691" s="41"/>
      <c r="CK7691" s="41"/>
      <c r="CL7691" s="68"/>
      <c r="CM7691" s="41"/>
      <c r="CN7691" s="41"/>
      <c r="CO7691" s="39"/>
      <c r="CP7691" s="78"/>
    </row>
    <row r="7692" spans="1:94" s="38" customFormat="1" x14ac:dyDescent="0.25">
      <c r="A7692" s="38">
        <v>7689</v>
      </c>
      <c r="F7692" s="39"/>
      <c r="Q7692" s="39"/>
      <c r="R7692" s="40"/>
      <c r="S7692" s="40"/>
      <c r="T7692" s="39"/>
      <c r="AG7692" s="110"/>
      <c r="AH7692" s="94"/>
      <c r="AJ7692" s="97"/>
      <c r="AL7692" s="39"/>
      <c r="AP7692" s="39"/>
      <c r="AQ7692" s="77"/>
      <c r="AR7692" s="78"/>
      <c r="BB7692" s="79"/>
      <c r="BC7692" s="94"/>
      <c r="BE7692" s="97"/>
      <c r="BG7692" s="40"/>
      <c r="BK7692" s="40"/>
      <c r="BL7692" s="79"/>
      <c r="BM7692" s="94"/>
      <c r="BO7692" s="97"/>
      <c r="BQ7692" s="40"/>
      <c r="BR7692" s="94"/>
      <c r="BS7692" s="94"/>
      <c r="BT7692" s="94"/>
      <c r="BU7692" s="40"/>
      <c r="BV7692" s="82"/>
      <c r="BW7692" s="94"/>
      <c r="BX7692" s="48"/>
      <c r="BY7692" s="97"/>
      <c r="BZ7692" s="48"/>
      <c r="CA7692" s="40"/>
      <c r="CB7692" s="94"/>
      <c r="CC7692" s="94"/>
      <c r="CD7692" s="94"/>
      <c r="CE7692" s="40"/>
      <c r="CF7692" s="73"/>
      <c r="CG7692" s="41"/>
      <c r="CH7692" s="41"/>
      <c r="CI7692" s="41"/>
      <c r="CJ7692" s="41"/>
      <c r="CK7692" s="41"/>
      <c r="CL7692" s="68"/>
      <c r="CM7692" s="41"/>
      <c r="CN7692" s="41"/>
      <c r="CO7692" s="39"/>
      <c r="CP7692" s="78"/>
    </row>
    <row r="7693" spans="1:94" s="38" customFormat="1" x14ac:dyDescent="0.25">
      <c r="A7693" s="38">
        <v>7690</v>
      </c>
      <c r="F7693" s="39"/>
      <c r="Q7693" s="39"/>
      <c r="R7693" s="40"/>
      <c r="S7693" s="40"/>
      <c r="T7693" s="39"/>
      <c r="AG7693" s="110"/>
      <c r="AH7693" s="94"/>
      <c r="AJ7693" s="97"/>
      <c r="AL7693" s="39"/>
      <c r="AP7693" s="39"/>
      <c r="AQ7693" s="77"/>
      <c r="AR7693" s="78"/>
      <c r="BB7693" s="79"/>
      <c r="BC7693" s="94"/>
      <c r="BE7693" s="97"/>
      <c r="BG7693" s="40"/>
      <c r="BK7693" s="40"/>
      <c r="BL7693" s="79"/>
      <c r="BM7693" s="94"/>
      <c r="BO7693" s="97"/>
      <c r="BQ7693" s="40"/>
      <c r="BR7693" s="94"/>
      <c r="BS7693" s="94"/>
      <c r="BT7693" s="94"/>
      <c r="BU7693" s="40"/>
      <c r="BV7693" s="82"/>
      <c r="BW7693" s="94"/>
      <c r="BX7693" s="48"/>
      <c r="BY7693" s="97"/>
      <c r="BZ7693" s="48"/>
      <c r="CA7693" s="40"/>
      <c r="CB7693" s="94"/>
      <c r="CC7693" s="94"/>
      <c r="CD7693" s="94"/>
      <c r="CE7693" s="40"/>
      <c r="CF7693" s="73"/>
      <c r="CG7693" s="41"/>
      <c r="CH7693" s="41"/>
      <c r="CI7693" s="41"/>
      <c r="CJ7693" s="41"/>
      <c r="CK7693" s="41"/>
      <c r="CL7693" s="68"/>
      <c r="CM7693" s="41"/>
      <c r="CN7693" s="41"/>
      <c r="CO7693" s="39"/>
      <c r="CP7693" s="78"/>
    </row>
    <row r="7694" spans="1:94" s="38" customFormat="1" x14ac:dyDescent="0.25">
      <c r="A7694" s="38">
        <v>7691</v>
      </c>
      <c r="F7694" s="39"/>
      <c r="Q7694" s="39"/>
      <c r="R7694" s="40"/>
      <c r="S7694" s="40"/>
      <c r="T7694" s="39"/>
      <c r="AG7694" s="110"/>
      <c r="AH7694" s="94"/>
      <c r="AJ7694" s="97"/>
      <c r="AL7694" s="39"/>
      <c r="AP7694" s="39"/>
      <c r="AQ7694" s="77"/>
      <c r="AR7694" s="78"/>
      <c r="BB7694" s="79"/>
      <c r="BC7694" s="94"/>
      <c r="BE7694" s="97"/>
      <c r="BG7694" s="40"/>
      <c r="BK7694" s="40"/>
      <c r="BL7694" s="79"/>
      <c r="BM7694" s="94"/>
      <c r="BO7694" s="97"/>
      <c r="BQ7694" s="40"/>
      <c r="BR7694" s="94"/>
      <c r="BS7694" s="94"/>
      <c r="BT7694" s="94"/>
      <c r="BU7694" s="40"/>
      <c r="BV7694" s="82"/>
      <c r="BW7694" s="94"/>
      <c r="BX7694" s="48"/>
      <c r="BY7694" s="97"/>
      <c r="BZ7694" s="48"/>
      <c r="CA7694" s="40"/>
      <c r="CB7694" s="94"/>
      <c r="CC7694" s="94"/>
      <c r="CD7694" s="94"/>
      <c r="CE7694" s="40"/>
      <c r="CF7694" s="73"/>
      <c r="CG7694" s="41"/>
      <c r="CH7694" s="41"/>
      <c r="CI7694" s="41"/>
      <c r="CJ7694" s="41"/>
      <c r="CK7694" s="41"/>
      <c r="CL7694" s="68"/>
      <c r="CM7694" s="41"/>
      <c r="CN7694" s="41"/>
      <c r="CO7694" s="39"/>
      <c r="CP7694" s="78"/>
    </row>
    <row r="7695" spans="1:94" s="38" customFormat="1" x14ac:dyDescent="0.25">
      <c r="A7695" s="38">
        <v>7692</v>
      </c>
      <c r="F7695" s="39"/>
      <c r="Q7695" s="39"/>
      <c r="R7695" s="40"/>
      <c r="S7695" s="40"/>
      <c r="T7695" s="39"/>
      <c r="AG7695" s="110"/>
      <c r="AH7695" s="94"/>
      <c r="AJ7695" s="97"/>
      <c r="AL7695" s="39"/>
      <c r="AP7695" s="39"/>
      <c r="AQ7695" s="77"/>
      <c r="AR7695" s="78"/>
      <c r="BB7695" s="79"/>
      <c r="BC7695" s="94"/>
      <c r="BE7695" s="97"/>
      <c r="BG7695" s="40"/>
      <c r="BK7695" s="40"/>
      <c r="BL7695" s="79"/>
      <c r="BM7695" s="94"/>
      <c r="BO7695" s="97"/>
      <c r="BQ7695" s="40"/>
      <c r="BR7695" s="94"/>
      <c r="BS7695" s="94"/>
      <c r="BT7695" s="94"/>
      <c r="BU7695" s="40"/>
      <c r="BV7695" s="82"/>
      <c r="BW7695" s="94"/>
      <c r="BX7695" s="48"/>
      <c r="BY7695" s="97"/>
      <c r="BZ7695" s="48"/>
      <c r="CA7695" s="40"/>
      <c r="CB7695" s="94"/>
      <c r="CC7695" s="94"/>
      <c r="CD7695" s="94"/>
      <c r="CE7695" s="40"/>
      <c r="CF7695" s="73"/>
      <c r="CG7695" s="41"/>
      <c r="CH7695" s="41"/>
      <c r="CI7695" s="41"/>
      <c r="CJ7695" s="41"/>
      <c r="CK7695" s="41"/>
      <c r="CL7695" s="68"/>
      <c r="CM7695" s="41"/>
      <c r="CN7695" s="41"/>
      <c r="CO7695" s="39"/>
      <c r="CP7695" s="78"/>
    </row>
    <row r="7696" spans="1:94" s="38" customFormat="1" x14ac:dyDescent="0.25">
      <c r="A7696" s="38">
        <v>7693</v>
      </c>
      <c r="F7696" s="39"/>
      <c r="Q7696" s="39"/>
      <c r="R7696" s="40"/>
      <c r="S7696" s="40"/>
      <c r="T7696" s="39"/>
      <c r="AG7696" s="110"/>
      <c r="AH7696" s="94"/>
      <c r="AJ7696" s="97"/>
      <c r="AL7696" s="39"/>
      <c r="AP7696" s="39"/>
      <c r="AQ7696" s="77"/>
      <c r="AR7696" s="78"/>
      <c r="BB7696" s="79"/>
      <c r="BC7696" s="94"/>
      <c r="BE7696" s="97"/>
      <c r="BG7696" s="40"/>
      <c r="BK7696" s="40"/>
      <c r="BL7696" s="79"/>
      <c r="BM7696" s="94"/>
      <c r="BO7696" s="97"/>
      <c r="BQ7696" s="40"/>
      <c r="BR7696" s="94"/>
      <c r="BS7696" s="94"/>
      <c r="BT7696" s="94"/>
      <c r="BU7696" s="40"/>
      <c r="BV7696" s="82"/>
      <c r="BW7696" s="94"/>
      <c r="BX7696" s="48"/>
      <c r="BY7696" s="97"/>
      <c r="BZ7696" s="48"/>
      <c r="CA7696" s="40"/>
      <c r="CB7696" s="94"/>
      <c r="CC7696" s="94"/>
      <c r="CD7696" s="94"/>
      <c r="CE7696" s="40"/>
      <c r="CF7696" s="73"/>
      <c r="CG7696" s="41"/>
      <c r="CH7696" s="41"/>
      <c r="CI7696" s="41"/>
      <c r="CJ7696" s="41"/>
      <c r="CK7696" s="41"/>
      <c r="CL7696" s="68"/>
      <c r="CM7696" s="41"/>
      <c r="CN7696" s="41"/>
      <c r="CO7696" s="39"/>
      <c r="CP7696" s="78"/>
    </row>
    <row r="7697" spans="1:94" s="38" customFormat="1" x14ac:dyDescent="0.25">
      <c r="A7697" s="38">
        <v>7694</v>
      </c>
      <c r="F7697" s="39"/>
      <c r="Q7697" s="39"/>
      <c r="R7697" s="40"/>
      <c r="S7697" s="40"/>
      <c r="T7697" s="39"/>
      <c r="AG7697" s="110"/>
      <c r="AH7697" s="94"/>
      <c r="AJ7697" s="97"/>
      <c r="AL7697" s="39"/>
      <c r="AP7697" s="39"/>
      <c r="AQ7697" s="77"/>
      <c r="AR7697" s="78"/>
      <c r="BB7697" s="79"/>
      <c r="BC7697" s="94"/>
      <c r="BE7697" s="97"/>
      <c r="BG7697" s="40"/>
      <c r="BK7697" s="40"/>
      <c r="BL7697" s="79"/>
      <c r="BM7697" s="94"/>
      <c r="BO7697" s="97"/>
      <c r="BQ7697" s="40"/>
      <c r="BR7697" s="94"/>
      <c r="BS7697" s="94"/>
      <c r="BT7697" s="94"/>
      <c r="BU7697" s="40"/>
      <c r="BV7697" s="82"/>
      <c r="BW7697" s="94"/>
      <c r="BX7697" s="48"/>
      <c r="BY7697" s="97"/>
      <c r="BZ7697" s="48"/>
      <c r="CA7697" s="40"/>
      <c r="CB7697" s="94"/>
      <c r="CC7697" s="94"/>
      <c r="CD7697" s="94"/>
      <c r="CE7697" s="40"/>
      <c r="CF7697" s="73"/>
      <c r="CG7697" s="41"/>
      <c r="CH7697" s="41"/>
      <c r="CI7697" s="41"/>
      <c r="CJ7697" s="41"/>
      <c r="CK7697" s="41"/>
      <c r="CL7697" s="68"/>
      <c r="CM7697" s="41"/>
      <c r="CN7697" s="41"/>
      <c r="CO7697" s="39"/>
      <c r="CP7697" s="78"/>
    </row>
    <row r="7698" spans="1:94" s="38" customFormat="1" x14ac:dyDescent="0.25">
      <c r="A7698" s="38">
        <v>7695</v>
      </c>
      <c r="F7698" s="39"/>
      <c r="Q7698" s="39"/>
      <c r="R7698" s="40"/>
      <c r="S7698" s="40"/>
      <c r="T7698" s="39"/>
      <c r="AG7698" s="110"/>
      <c r="AH7698" s="94"/>
      <c r="AJ7698" s="97"/>
      <c r="AL7698" s="39"/>
      <c r="AP7698" s="39"/>
      <c r="AQ7698" s="77"/>
      <c r="AR7698" s="78"/>
      <c r="BB7698" s="79"/>
      <c r="BC7698" s="94"/>
      <c r="BE7698" s="97"/>
      <c r="BG7698" s="40"/>
      <c r="BK7698" s="40"/>
      <c r="BL7698" s="79"/>
      <c r="BM7698" s="94"/>
      <c r="BO7698" s="97"/>
      <c r="BQ7698" s="40"/>
      <c r="BR7698" s="94"/>
      <c r="BS7698" s="94"/>
      <c r="BT7698" s="94"/>
      <c r="BU7698" s="40"/>
      <c r="BV7698" s="82"/>
      <c r="BW7698" s="94"/>
      <c r="BX7698" s="48"/>
      <c r="BY7698" s="97"/>
      <c r="BZ7698" s="48"/>
      <c r="CA7698" s="40"/>
      <c r="CB7698" s="94"/>
      <c r="CC7698" s="94"/>
      <c r="CD7698" s="94"/>
      <c r="CE7698" s="40"/>
      <c r="CF7698" s="73"/>
      <c r="CG7698" s="41"/>
      <c r="CH7698" s="41"/>
      <c r="CI7698" s="41"/>
      <c r="CJ7698" s="41"/>
      <c r="CK7698" s="41"/>
      <c r="CL7698" s="68"/>
      <c r="CM7698" s="41"/>
      <c r="CN7698" s="41"/>
      <c r="CO7698" s="39"/>
      <c r="CP7698" s="78"/>
    </row>
    <row r="7699" spans="1:94" s="38" customFormat="1" x14ac:dyDescent="0.25">
      <c r="A7699" s="38">
        <v>7696</v>
      </c>
      <c r="F7699" s="39"/>
      <c r="Q7699" s="39"/>
      <c r="R7699" s="40"/>
      <c r="S7699" s="40"/>
      <c r="T7699" s="39"/>
      <c r="AG7699" s="110"/>
      <c r="AH7699" s="94"/>
      <c r="AJ7699" s="97"/>
      <c r="AL7699" s="39"/>
      <c r="AP7699" s="39"/>
      <c r="AQ7699" s="77"/>
      <c r="AR7699" s="78"/>
      <c r="BB7699" s="79"/>
      <c r="BC7699" s="94"/>
      <c r="BE7699" s="97"/>
      <c r="BG7699" s="40"/>
      <c r="BK7699" s="40"/>
      <c r="BL7699" s="79"/>
      <c r="BM7699" s="94"/>
      <c r="BO7699" s="97"/>
      <c r="BQ7699" s="40"/>
      <c r="BR7699" s="94"/>
      <c r="BS7699" s="94"/>
      <c r="BT7699" s="94"/>
      <c r="BU7699" s="40"/>
      <c r="BV7699" s="82"/>
      <c r="BW7699" s="94"/>
      <c r="BX7699" s="48"/>
      <c r="BY7699" s="97"/>
      <c r="BZ7699" s="48"/>
      <c r="CA7699" s="40"/>
      <c r="CB7699" s="94"/>
      <c r="CC7699" s="94"/>
      <c r="CD7699" s="94"/>
      <c r="CE7699" s="40"/>
      <c r="CF7699" s="73"/>
      <c r="CG7699" s="41"/>
      <c r="CH7699" s="41"/>
      <c r="CI7699" s="41"/>
      <c r="CJ7699" s="41"/>
      <c r="CK7699" s="41"/>
      <c r="CL7699" s="68"/>
      <c r="CM7699" s="41"/>
      <c r="CN7699" s="41"/>
      <c r="CO7699" s="39"/>
      <c r="CP7699" s="78"/>
    </row>
    <row r="7700" spans="1:94" s="38" customFormat="1" x14ac:dyDescent="0.25">
      <c r="A7700" s="38">
        <v>7697</v>
      </c>
      <c r="F7700" s="39"/>
      <c r="Q7700" s="39"/>
      <c r="R7700" s="40"/>
      <c r="S7700" s="40"/>
      <c r="T7700" s="39"/>
      <c r="AG7700" s="110"/>
      <c r="AH7700" s="94"/>
      <c r="AJ7700" s="97"/>
      <c r="AL7700" s="39"/>
      <c r="AP7700" s="39"/>
      <c r="AQ7700" s="77"/>
      <c r="AR7700" s="78"/>
      <c r="BB7700" s="79"/>
      <c r="BC7700" s="94"/>
      <c r="BE7700" s="97"/>
      <c r="BG7700" s="40"/>
      <c r="BK7700" s="40"/>
      <c r="BL7700" s="79"/>
      <c r="BM7700" s="94"/>
      <c r="BO7700" s="97"/>
      <c r="BQ7700" s="40"/>
      <c r="BR7700" s="94"/>
      <c r="BS7700" s="94"/>
      <c r="BT7700" s="94"/>
      <c r="BU7700" s="40"/>
      <c r="BV7700" s="82"/>
      <c r="BW7700" s="94"/>
      <c r="BX7700" s="48"/>
      <c r="BY7700" s="97"/>
      <c r="BZ7700" s="48"/>
      <c r="CA7700" s="40"/>
      <c r="CB7700" s="94"/>
      <c r="CC7700" s="94"/>
      <c r="CD7700" s="94"/>
      <c r="CE7700" s="40"/>
      <c r="CF7700" s="73"/>
      <c r="CG7700" s="41"/>
      <c r="CH7700" s="41"/>
      <c r="CI7700" s="41"/>
      <c r="CJ7700" s="41"/>
      <c r="CK7700" s="41"/>
      <c r="CL7700" s="68"/>
      <c r="CM7700" s="41"/>
      <c r="CN7700" s="41"/>
      <c r="CO7700" s="39"/>
      <c r="CP7700" s="78"/>
    </row>
    <row r="7701" spans="1:94" s="38" customFormat="1" x14ac:dyDescent="0.25">
      <c r="A7701" s="38">
        <v>7698</v>
      </c>
      <c r="F7701" s="39"/>
      <c r="Q7701" s="39"/>
      <c r="R7701" s="40"/>
      <c r="S7701" s="40"/>
      <c r="T7701" s="39"/>
      <c r="AG7701" s="110"/>
      <c r="AH7701" s="94"/>
      <c r="AJ7701" s="97"/>
      <c r="AL7701" s="39"/>
      <c r="AP7701" s="39"/>
      <c r="AQ7701" s="77"/>
      <c r="AR7701" s="78"/>
      <c r="BB7701" s="79"/>
      <c r="BC7701" s="94"/>
      <c r="BE7701" s="97"/>
      <c r="BG7701" s="40"/>
      <c r="BK7701" s="40"/>
      <c r="BL7701" s="79"/>
      <c r="BM7701" s="94"/>
      <c r="BO7701" s="97"/>
      <c r="BQ7701" s="40"/>
      <c r="BR7701" s="94"/>
      <c r="BS7701" s="94"/>
      <c r="BT7701" s="94"/>
      <c r="BU7701" s="40"/>
      <c r="BV7701" s="82"/>
      <c r="BW7701" s="94"/>
      <c r="BX7701" s="48"/>
      <c r="BY7701" s="97"/>
      <c r="BZ7701" s="48"/>
      <c r="CA7701" s="40"/>
      <c r="CB7701" s="94"/>
      <c r="CC7701" s="94"/>
      <c r="CD7701" s="94"/>
      <c r="CE7701" s="40"/>
      <c r="CF7701" s="73"/>
      <c r="CG7701" s="41"/>
      <c r="CH7701" s="41"/>
      <c r="CI7701" s="41"/>
      <c r="CJ7701" s="41"/>
      <c r="CK7701" s="41"/>
      <c r="CL7701" s="68"/>
      <c r="CM7701" s="41"/>
      <c r="CN7701" s="41"/>
      <c r="CO7701" s="39"/>
      <c r="CP7701" s="78"/>
    </row>
    <row r="7702" spans="1:94" s="38" customFormat="1" x14ac:dyDescent="0.25">
      <c r="A7702" s="38">
        <v>7699</v>
      </c>
      <c r="F7702" s="39"/>
      <c r="Q7702" s="39"/>
      <c r="R7702" s="40"/>
      <c r="S7702" s="40"/>
      <c r="T7702" s="39"/>
      <c r="AG7702" s="110"/>
      <c r="AH7702" s="94"/>
      <c r="AJ7702" s="97"/>
      <c r="AL7702" s="39"/>
      <c r="AP7702" s="39"/>
      <c r="AQ7702" s="77"/>
      <c r="AR7702" s="78"/>
      <c r="BB7702" s="79"/>
      <c r="BC7702" s="94"/>
      <c r="BE7702" s="97"/>
      <c r="BG7702" s="40"/>
      <c r="BK7702" s="40"/>
      <c r="BL7702" s="79"/>
      <c r="BM7702" s="94"/>
      <c r="BO7702" s="97"/>
      <c r="BQ7702" s="40"/>
      <c r="BR7702" s="94"/>
      <c r="BS7702" s="94"/>
      <c r="BT7702" s="94"/>
      <c r="BU7702" s="40"/>
      <c r="BV7702" s="82"/>
      <c r="BW7702" s="94"/>
      <c r="BX7702" s="48"/>
      <c r="BY7702" s="97"/>
      <c r="BZ7702" s="48"/>
      <c r="CA7702" s="40"/>
      <c r="CB7702" s="94"/>
      <c r="CC7702" s="94"/>
      <c r="CD7702" s="94"/>
      <c r="CE7702" s="40"/>
      <c r="CF7702" s="73"/>
      <c r="CG7702" s="41"/>
      <c r="CH7702" s="41"/>
      <c r="CI7702" s="41"/>
      <c r="CJ7702" s="41"/>
      <c r="CK7702" s="41"/>
      <c r="CL7702" s="68"/>
      <c r="CM7702" s="41"/>
      <c r="CN7702" s="41"/>
      <c r="CO7702" s="39"/>
      <c r="CP7702" s="78"/>
    </row>
    <row r="7703" spans="1:94" s="38" customFormat="1" x14ac:dyDescent="0.25">
      <c r="A7703" s="38">
        <v>7700</v>
      </c>
      <c r="F7703" s="39"/>
      <c r="Q7703" s="39"/>
      <c r="R7703" s="40"/>
      <c r="S7703" s="40"/>
      <c r="T7703" s="39"/>
      <c r="AG7703" s="110"/>
      <c r="AH7703" s="94"/>
      <c r="AJ7703" s="97"/>
      <c r="AL7703" s="39"/>
      <c r="AP7703" s="39"/>
      <c r="AQ7703" s="77"/>
      <c r="AR7703" s="78"/>
      <c r="BB7703" s="79"/>
      <c r="BC7703" s="94"/>
      <c r="BE7703" s="97"/>
      <c r="BG7703" s="40"/>
      <c r="BK7703" s="40"/>
      <c r="BL7703" s="79"/>
      <c r="BM7703" s="94"/>
      <c r="BO7703" s="97"/>
      <c r="BQ7703" s="40"/>
      <c r="BR7703" s="94"/>
      <c r="BS7703" s="94"/>
      <c r="BT7703" s="94"/>
      <c r="BU7703" s="40"/>
      <c r="BV7703" s="82"/>
      <c r="BW7703" s="94"/>
      <c r="BX7703" s="48"/>
      <c r="BY7703" s="97"/>
      <c r="BZ7703" s="48"/>
      <c r="CA7703" s="40"/>
      <c r="CB7703" s="94"/>
      <c r="CC7703" s="94"/>
      <c r="CD7703" s="94"/>
      <c r="CE7703" s="40"/>
      <c r="CF7703" s="73"/>
      <c r="CG7703" s="41"/>
      <c r="CH7703" s="41"/>
      <c r="CI7703" s="41"/>
      <c r="CJ7703" s="41"/>
      <c r="CK7703" s="41"/>
      <c r="CL7703" s="68"/>
      <c r="CM7703" s="41"/>
      <c r="CN7703" s="41"/>
      <c r="CO7703" s="39"/>
      <c r="CP7703" s="78"/>
    </row>
    <row r="7704" spans="1:94" s="38" customFormat="1" x14ac:dyDescent="0.25">
      <c r="A7704" s="38">
        <v>7701</v>
      </c>
      <c r="F7704" s="39"/>
      <c r="Q7704" s="39"/>
      <c r="R7704" s="40"/>
      <c r="S7704" s="40"/>
      <c r="T7704" s="39"/>
      <c r="AG7704" s="110"/>
      <c r="AH7704" s="94"/>
      <c r="AJ7704" s="97"/>
      <c r="AL7704" s="39"/>
      <c r="AP7704" s="39"/>
      <c r="AQ7704" s="77"/>
      <c r="AR7704" s="78"/>
      <c r="BB7704" s="79"/>
      <c r="BC7704" s="94"/>
      <c r="BE7704" s="97"/>
      <c r="BG7704" s="40"/>
      <c r="BK7704" s="40"/>
      <c r="BL7704" s="79"/>
      <c r="BM7704" s="94"/>
      <c r="BO7704" s="97"/>
      <c r="BQ7704" s="40"/>
      <c r="BR7704" s="94"/>
      <c r="BS7704" s="94"/>
      <c r="BT7704" s="94"/>
      <c r="BU7704" s="40"/>
      <c r="BV7704" s="82"/>
      <c r="BW7704" s="94"/>
      <c r="BX7704" s="48"/>
      <c r="BY7704" s="97"/>
      <c r="BZ7704" s="48"/>
      <c r="CA7704" s="40"/>
      <c r="CB7704" s="94"/>
      <c r="CC7704" s="94"/>
      <c r="CD7704" s="94"/>
      <c r="CE7704" s="40"/>
      <c r="CF7704" s="73"/>
      <c r="CG7704" s="41"/>
      <c r="CH7704" s="41"/>
      <c r="CI7704" s="41"/>
      <c r="CJ7704" s="41"/>
      <c r="CK7704" s="41"/>
      <c r="CL7704" s="68"/>
      <c r="CM7704" s="41"/>
      <c r="CN7704" s="41"/>
      <c r="CO7704" s="39"/>
      <c r="CP7704" s="78"/>
    </row>
    <row r="7705" spans="1:94" s="38" customFormat="1" x14ac:dyDescent="0.25">
      <c r="A7705" s="38">
        <v>7702</v>
      </c>
      <c r="F7705" s="39"/>
      <c r="Q7705" s="39"/>
      <c r="R7705" s="40"/>
      <c r="S7705" s="40"/>
      <c r="T7705" s="39"/>
      <c r="AG7705" s="110"/>
      <c r="AH7705" s="94"/>
      <c r="AJ7705" s="97"/>
      <c r="AL7705" s="39"/>
      <c r="AP7705" s="39"/>
      <c r="AQ7705" s="77"/>
      <c r="AR7705" s="78"/>
      <c r="BB7705" s="79"/>
      <c r="BC7705" s="94"/>
      <c r="BE7705" s="97"/>
      <c r="BG7705" s="40"/>
      <c r="BK7705" s="40"/>
      <c r="BL7705" s="79"/>
      <c r="BM7705" s="94"/>
      <c r="BO7705" s="97"/>
      <c r="BQ7705" s="40"/>
      <c r="BR7705" s="94"/>
      <c r="BS7705" s="94"/>
      <c r="BT7705" s="94"/>
      <c r="BU7705" s="40"/>
      <c r="BV7705" s="82"/>
      <c r="BW7705" s="94"/>
      <c r="BX7705" s="48"/>
      <c r="BY7705" s="97"/>
      <c r="BZ7705" s="48"/>
      <c r="CA7705" s="40"/>
      <c r="CB7705" s="94"/>
      <c r="CC7705" s="94"/>
      <c r="CD7705" s="94"/>
      <c r="CE7705" s="40"/>
      <c r="CF7705" s="73"/>
      <c r="CG7705" s="41"/>
      <c r="CH7705" s="41"/>
      <c r="CI7705" s="41"/>
      <c r="CJ7705" s="41"/>
      <c r="CK7705" s="41"/>
      <c r="CL7705" s="68"/>
      <c r="CM7705" s="41"/>
      <c r="CN7705" s="41"/>
      <c r="CO7705" s="39"/>
      <c r="CP7705" s="78"/>
    </row>
    <row r="7706" spans="1:94" s="38" customFormat="1" x14ac:dyDescent="0.25">
      <c r="A7706" s="38">
        <v>7703</v>
      </c>
      <c r="F7706" s="39"/>
      <c r="Q7706" s="39"/>
      <c r="R7706" s="40"/>
      <c r="S7706" s="40"/>
      <c r="T7706" s="39"/>
      <c r="AG7706" s="110"/>
      <c r="AH7706" s="94"/>
      <c r="AJ7706" s="97"/>
      <c r="AL7706" s="39"/>
      <c r="AP7706" s="39"/>
      <c r="AQ7706" s="77"/>
      <c r="AR7706" s="78"/>
      <c r="BB7706" s="79"/>
      <c r="BC7706" s="94"/>
      <c r="BE7706" s="97"/>
      <c r="BG7706" s="40"/>
      <c r="BK7706" s="40"/>
      <c r="BL7706" s="79"/>
      <c r="BM7706" s="94"/>
      <c r="BO7706" s="97"/>
      <c r="BQ7706" s="40"/>
      <c r="BR7706" s="94"/>
      <c r="BS7706" s="94"/>
      <c r="BT7706" s="94"/>
      <c r="BU7706" s="40"/>
      <c r="BV7706" s="82"/>
      <c r="BW7706" s="94"/>
      <c r="BX7706" s="48"/>
      <c r="BY7706" s="97"/>
      <c r="BZ7706" s="48"/>
      <c r="CA7706" s="40"/>
      <c r="CB7706" s="94"/>
      <c r="CC7706" s="94"/>
      <c r="CD7706" s="94"/>
      <c r="CE7706" s="40"/>
      <c r="CF7706" s="73"/>
      <c r="CG7706" s="41"/>
      <c r="CH7706" s="41"/>
      <c r="CI7706" s="41"/>
      <c r="CJ7706" s="41"/>
      <c r="CK7706" s="41"/>
      <c r="CL7706" s="68"/>
      <c r="CM7706" s="41"/>
      <c r="CN7706" s="41"/>
      <c r="CO7706" s="39"/>
      <c r="CP7706" s="78"/>
    </row>
    <row r="7707" spans="1:94" s="38" customFormat="1" x14ac:dyDescent="0.25">
      <c r="A7707" s="38">
        <v>7704</v>
      </c>
      <c r="F7707" s="39"/>
      <c r="Q7707" s="39"/>
      <c r="R7707" s="40"/>
      <c r="S7707" s="40"/>
      <c r="T7707" s="39"/>
      <c r="AG7707" s="110"/>
      <c r="AH7707" s="94"/>
      <c r="AJ7707" s="97"/>
      <c r="AL7707" s="39"/>
      <c r="AP7707" s="39"/>
      <c r="AQ7707" s="77"/>
      <c r="AR7707" s="78"/>
      <c r="BB7707" s="79"/>
      <c r="BC7707" s="94"/>
      <c r="BE7707" s="97"/>
      <c r="BG7707" s="40"/>
      <c r="BK7707" s="40"/>
      <c r="BL7707" s="79"/>
      <c r="BM7707" s="94"/>
      <c r="BO7707" s="97"/>
      <c r="BQ7707" s="40"/>
      <c r="BR7707" s="94"/>
      <c r="BS7707" s="94"/>
      <c r="BT7707" s="94"/>
      <c r="BU7707" s="40"/>
      <c r="BV7707" s="82"/>
      <c r="BW7707" s="94"/>
      <c r="BX7707" s="48"/>
      <c r="BY7707" s="97"/>
      <c r="BZ7707" s="48"/>
      <c r="CA7707" s="40"/>
      <c r="CB7707" s="94"/>
      <c r="CC7707" s="94"/>
      <c r="CD7707" s="94"/>
      <c r="CE7707" s="40"/>
      <c r="CF7707" s="73"/>
      <c r="CG7707" s="41"/>
      <c r="CH7707" s="41"/>
      <c r="CI7707" s="41"/>
      <c r="CJ7707" s="41"/>
      <c r="CK7707" s="41"/>
      <c r="CL7707" s="68"/>
      <c r="CM7707" s="41"/>
      <c r="CN7707" s="41"/>
      <c r="CO7707" s="39"/>
      <c r="CP7707" s="78"/>
    </row>
    <row r="7708" spans="1:94" s="38" customFormat="1" x14ac:dyDescent="0.25">
      <c r="A7708" s="38">
        <v>7705</v>
      </c>
      <c r="F7708" s="39"/>
      <c r="Q7708" s="39"/>
      <c r="R7708" s="40"/>
      <c r="S7708" s="40"/>
      <c r="T7708" s="39"/>
      <c r="AG7708" s="110"/>
      <c r="AH7708" s="94"/>
      <c r="AJ7708" s="97"/>
      <c r="AL7708" s="39"/>
      <c r="AP7708" s="39"/>
      <c r="AQ7708" s="77"/>
      <c r="AR7708" s="78"/>
      <c r="BB7708" s="79"/>
      <c r="BC7708" s="94"/>
      <c r="BE7708" s="97"/>
      <c r="BG7708" s="40"/>
      <c r="BK7708" s="40"/>
      <c r="BL7708" s="79"/>
      <c r="BM7708" s="94"/>
      <c r="BO7708" s="97"/>
      <c r="BQ7708" s="40"/>
      <c r="BR7708" s="94"/>
      <c r="BS7708" s="94"/>
      <c r="BT7708" s="94"/>
      <c r="BU7708" s="40"/>
      <c r="BV7708" s="82"/>
      <c r="BW7708" s="94"/>
      <c r="BX7708" s="48"/>
      <c r="BY7708" s="97"/>
      <c r="BZ7708" s="48"/>
      <c r="CA7708" s="40"/>
      <c r="CB7708" s="94"/>
      <c r="CC7708" s="94"/>
      <c r="CD7708" s="94"/>
      <c r="CE7708" s="40"/>
      <c r="CF7708" s="73"/>
      <c r="CG7708" s="41"/>
      <c r="CH7708" s="41"/>
      <c r="CI7708" s="41"/>
      <c r="CJ7708" s="41"/>
      <c r="CK7708" s="41"/>
      <c r="CL7708" s="68"/>
      <c r="CM7708" s="41"/>
      <c r="CN7708" s="41"/>
      <c r="CO7708" s="39"/>
      <c r="CP7708" s="78"/>
    </row>
    <row r="7709" spans="1:94" s="38" customFormat="1" x14ac:dyDescent="0.25">
      <c r="A7709" s="38">
        <v>7706</v>
      </c>
      <c r="F7709" s="39"/>
      <c r="Q7709" s="39"/>
      <c r="R7709" s="40"/>
      <c r="S7709" s="40"/>
      <c r="T7709" s="39"/>
      <c r="AG7709" s="110"/>
      <c r="AH7709" s="94"/>
      <c r="AJ7709" s="97"/>
      <c r="AL7709" s="39"/>
      <c r="AP7709" s="39"/>
      <c r="AQ7709" s="77"/>
      <c r="AR7709" s="78"/>
      <c r="BB7709" s="79"/>
      <c r="BC7709" s="94"/>
      <c r="BE7709" s="97"/>
      <c r="BG7709" s="40"/>
      <c r="BK7709" s="40"/>
      <c r="BL7709" s="79"/>
      <c r="BM7709" s="94"/>
      <c r="BO7709" s="97"/>
      <c r="BQ7709" s="40"/>
      <c r="BR7709" s="94"/>
      <c r="BS7709" s="94"/>
      <c r="BT7709" s="94"/>
      <c r="BU7709" s="40"/>
      <c r="BV7709" s="82"/>
      <c r="BW7709" s="94"/>
      <c r="BX7709" s="48"/>
      <c r="BY7709" s="97"/>
      <c r="BZ7709" s="48"/>
      <c r="CA7709" s="40"/>
      <c r="CB7709" s="94"/>
      <c r="CC7709" s="94"/>
      <c r="CD7709" s="94"/>
      <c r="CE7709" s="40"/>
      <c r="CF7709" s="73"/>
      <c r="CG7709" s="41"/>
      <c r="CH7709" s="41"/>
      <c r="CI7709" s="41"/>
      <c r="CJ7709" s="41"/>
      <c r="CK7709" s="41"/>
      <c r="CL7709" s="68"/>
      <c r="CM7709" s="41"/>
      <c r="CN7709" s="41"/>
      <c r="CO7709" s="39"/>
      <c r="CP7709" s="78"/>
    </row>
    <row r="7710" spans="1:94" s="38" customFormat="1" x14ac:dyDescent="0.25">
      <c r="A7710" s="38">
        <v>7707</v>
      </c>
      <c r="F7710" s="39"/>
      <c r="Q7710" s="39"/>
      <c r="R7710" s="40"/>
      <c r="S7710" s="40"/>
      <c r="T7710" s="39"/>
      <c r="AG7710" s="110"/>
      <c r="AH7710" s="94"/>
      <c r="AJ7710" s="97"/>
      <c r="AL7710" s="39"/>
      <c r="AP7710" s="39"/>
      <c r="AQ7710" s="77"/>
      <c r="AR7710" s="78"/>
      <c r="BB7710" s="79"/>
      <c r="BC7710" s="94"/>
      <c r="BE7710" s="97"/>
      <c r="BG7710" s="40"/>
      <c r="BK7710" s="40"/>
      <c r="BL7710" s="79"/>
      <c r="BM7710" s="94"/>
      <c r="BO7710" s="97"/>
      <c r="BQ7710" s="40"/>
      <c r="BR7710" s="94"/>
      <c r="BS7710" s="94"/>
      <c r="BT7710" s="94"/>
      <c r="BU7710" s="40"/>
      <c r="BV7710" s="82"/>
      <c r="BW7710" s="94"/>
      <c r="BX7710" s="48"/>
      <c r="BY7710" s="97"/>
      <c r="BZ7710" s="48"/>
      <c r="CA7710" s="40"/>
      <c r="CB7710" s="94"/>
      <c r="CC7710" s="94"/>
      <c r="CD7710" s="94"/>
      <c r="CE7710" s="40"/>
      <c r="CF7710" s="73"/>
      <c r="CG7710" s="41"/>
      <c r="CH7710" s="41"/>
      <c r="CI7710" s="41"/>
      <c r="CJ7710" s="41"/>
      <c r="CK7710" s="41"/>
      <c r="CL7710" s="68"/>
      <c r="CM7710" s="41"/>
      <c r="CN7710" s="41"/>
      <c r="CO7710" s="39"/>
      <c r="CP7710" s="78"/>
    </row>
    <row r="7711" spans="1:94" s="38" customFormat="1" x14ac:dyDescent="0.25">
      <c r="A7711" s="38">
        <v>7708</v>
      </c>
      <c r="F7711" s="39"/>
      <c r="Q7711" s="39"/>
      <c r="R7711" s="40"/>
      <c r="S7711" s="40"/>
      <c r="T7711" s="39"/>
      <c r="AG7711" s="110"/>
      <c r="AH7711" s="94"/>
      <c r="AJ7711" s="97"/>
      <c r="AL7711" s="39"/>
      <c r="AP7711" s="39"/>
      <c r="AQ7711" s="77"/>
      <c r="AR7711" s="78"/>
      <c r="BB7711" s="79"/>
      <c r="BC7711" s="94"/>
      <c r="BE7711" s="97"/>
      <c r="BG7711" s="40"/>
      <c r="BK7711" s="40"/>
      <c r="BL7711" s="79"/>
      <c r="BM7711" s="94"/>
      <c r="BO7711" s="97"/>
      <c r="BQ7711" s="40"/>
      <c r="BR7711" s="94"/>
      <c r="BS7711" s="94"/>
      <c r="BT7711" s="94"/>
      <c r="BU7711" s="40"/>
      <c r="BV7711" s="82"/>
      <c r="BW7711" s="94"/>
      <c r="BX7711" s="48"/>
      <c r="BY7711" s="97"/>
      <c r="BZ7711" s="48"/>
      <c r="CA7711" s="40"/>
      <c r="CB7711" s="94"/>
      <c r="CC7711" s="94"/>
      <c r="CD7711" s="94"/>
      <c r="CE7711" s="40"/>
      <c r="CF7711" s="73"/>
      <c r="CG7711" s="41"/>
      <c r="CH7711" s="41"/>
      <c r="CI7711" s="41"/>
      <c r="CJ7711" s="41"/>
      <c r="CK7711" s="41"/>
      <c r="CL7711" s="68"/>
      <c r="CM7711" s="41"/>
      <c r="CN7711" s="41"/>
      <c r="CO7711" s="39"/>
      <c r="CP7711" s="78"/>
    </row>
    <row r="7712" spans="1:94" s="38" customFormat="1" x14ac:dyDescent="0.25">
      <c r="A7712" s="38">
        <v>7709</v>
      </c>
      <c r="F7712" s="39"/>
      <c r="Q7712" s="39"/>
      <c r="R7712" s="40"/>
      <c r="S7712" s="40"/>
      <c r="T7712" s="39"/>
      <c r="AG7712" s="110"/>
      <c r="AH7712" s="94"/>
      <c r="AJ7712" s="97"/>
      <c r="AL7712" s="39"/>
      <c r="AP7712" s="39"/>
      <c r="AQ7712" s="77"/>
      <c r="AR7712" s="78"/>
      <c r="BB7712" s="79"/>
      <c r="BC7712" s="94"/>
      <c r="BE7712" s="97"/>
      <c r="BG7712" s="40"/>
      <c r="BK7712" s="40"/>
      <c r="BL7712" s="79"/>
      <c r="BM7712" s="94"/>
      <c r="BO7712" s="97"/>
      <c r="BQ7712" s="40"/>
      <c r="BR7712" s="94"/>
      <c r="BS7712" s="94"/>
      <c r="BT7712" s="94"/>
      <c r="BU7712" s="40"/>
      <c r="BV7712" s="82"/>
      <c r="BW7712" s="94"/>
      <c r="BX7712" s="48"/>
      <c r="BY7712" s="97"/>
      <c r="BZ7712" s="48"/>
      <c r="CA7712" s="40"/>
      <c r="CB7712" s="94"/>
      <c r="CC7712" s="94"/>
      <c r="CD7712" s="94"/>
      <c r="CE7712" s="40"/>
      <c r="CF7712" s="73"/>
      <c r="CG7712" s="41"/>
      <c r="CH7712" s="41"/>
      <c r="CI7712" s="41"/>
      <c r="CJ7712" s="41"/>
      <c r="CK7712" s="41"/>
      <c r="CL7712" s="68"/>
      <c r="CM7712" s="41"/>
      <c r="CN7712" s="41"/>
      <c r="CO7712" s="39"/>
      <c r="CP7712" s="78"/>
    </row>
    <row r="7713" spans="1:94" s="38" customFormat="1" x14ac:dyDescent="0.25">
      <c r="A7713" s="38">
        <v>7710</v>
      </c>
      <c r="F7713" s="39"/>
      <c r="Q7713" s="39"/>
      <c r="R7713" s="40"/>
      <c r="S7713" s="40"/>
      <c r="T7713" s="39"/>
      <c r="AG7713" s="110"/>
      <c r="AH7713" s="94"/>
      <c r="AJ7713" s="97"/>
      <c r="AL7713" s="39"/>
      <c r="AP7713" s="39"/>
      <c r="AQ7713" s="77"/>
      <c r="AR7713" s="78"/>
      <c r="BB7713" s="79"/>
      <c r="BC7713" s="94"/>
      <c r="BE7713" s="97"/>
      <c r="BG7713" s="40"/>
      <c r="BK7713" s="40"/>
      <c r="BL7713" s="79"/>
      <c r="BM7713" s="94"/>
      <c r="BO7713" s="97"/>
      <c r="BQ7713" s="40"/>
      <c r="BR7713" s="94"/>
      <c r="BS7713" s="94"/>
      <c r="BT7713" s="94"/>
      <c r="BU7713" s="40"/>
      <c r="BV7713" s="82"/>
      <c r="BW7713" s="94"/>
      <c r="BX7713" s="48"/>
      <c r="BY7713" s="97"/>
      <c r="BZ7713" s="48"/>
      <c r="CA7713" s="40"/>
      <c r="CB7713" s="94"/>
      <c r="CC7713" s="94"/>
      <c r="CD7713" s="94"/>
      <c r="CE7713" s="40"/>
      <c r="CF7713" s="73"/>
      <c r="CG7713" s="41"/>
      <c r="CH7713" s="41"/>
      <c r="CI7713" s="41"/>
      <c r="CJ7713" s="41"/>
      <c r="CK7713" s="41"/>
      <c r="CL7713" s="68"/>
      <c r="CM7713" s="41"/>
      <c r="CN7713" s="41"/>
      <c r="CO7713" s="39"/>
      <c r="CP7713" s="78"/>
    </row>
    <row r="7714" spans="1:94" s="38" customFormat="1" x14ac:dyDescent="0.25">
      <c r="A7714" s="38">
        <v>7711</v>
      </c>
      <c r="F7714" s="39"/>
      <c r="Q7714" s="39"/>
      <c r="R7714" s="40"/>
      <c r="S7714" s="40"/>
      <c r="T7714" s="39"/>
      <c r="AG7714" s="110"/>
      <c r="AH7714" s="94"/>
      <c r="AJ7714" s="97"/>
      <c r="AL7714" s="39"/>
      <c r="AP7714" s="39"/>
      <c r="AQ7714" s="77"/>
      <c r="AR7714" s="78"/>
      <c r="BB7714" s="79"/>
      <c r="BC7714" s="94"/>
      <c r="BE7714" s="97"/>
      <c r="BG7714" s="40"/>
      <c r="BK7714" s="40"/>
      <c r="BL7714" s="79"/>
      <c r="BM7714" s="94"/>
      <c r="BO7714" s="97"/>
      <c r="BQ7714" s="40"/>
      <c r="BR7714" s="94"/>
      <c r="BS7714" s="94"/>
      <c r="BT7714" s="94"/>
      <c r="BU7714" s="40"/>
      <c r="BV7714" s="82"/>
      <c r="BW7714" s="94"/>
      <c r="BX7714" s="48"/>
      <c r="BY7714" s="97"/>
      <c r="BZ7714" s="48"/>
      <c r="CA7714" s="40"/>
      <c r="CB7714" s="94"/>
      <c r="CC7714" s="94"/>
      <c r="CD7714" s="94"/>
      <c r="CE7714" s="40"/>
      <c r="CF7714" s="73"/>
      <c r="CG7714" s="41"/>
      <c r="CH7714" s="41"/>
      <c r="CI7714" s="41"/>
      <c r="CJ7714" s="41"/>
      <c r="CK7714" s="41"/>
      <c r="CL7714" s="68"/>
      <c r="CM7714" s="41"/>
      <c r="CN7714" s="41"/>
      <c r="CO7714" s="39"/>
      <c r="CP7714" s="78"/>
    </row>
    <row r="7715" spans="1:94" s="38" customFormat="1" x14ac:dyDescent="0.25">
      <c r="A7715" s="38">
        <v>7712</v>
      </c>
      <c r="F7715" s="39"/>
      <c r="Q7715" s="39"/>
      <c r="R7715" s="40"/>
      <c r="S7715" s="40"/>
      <c r="T7715" s="39"/>
      <c r="AG7715" s="110"/>
      <c r="AH7715" s="94"/>
      <c r="AJ7715" s="97"/>
      <c r="AL7715" s="39"/>
      <c r="AP7715" s="39"/>
      <c r="AQ7715" s="77"/>
      <c r="AR7715" s="78"/>
      <c r="BB7715" s="79"/>
      <c r="BC7715" s="94"/>
      <c r="BE7715" s="97"/>
      <c r="BG7715" s="40"/>
      <c r="BK7715" s="40"/>
      <c r="BL7715" s="79"/>
      <c r="BM7715" s="94"/>
      <c r="BO7715" s="97"/>
      <c r="BQ7715" s="40"/>
      <c r="BR7715" s="94"/>
      <c r="BS7715" s="94"/>
      <c r="BT7715" s="94"/>
      <c r="BU7715" s="40"/>
      <c r="BV7715" s="82"/>
      <c r="BW7715" s="94"/>
      <c r="BX7715" s="48"/>
      <c r="BY7715" s="97"/>
      <c r="BZ7715" s="48"/>
      <c r="CA7715" s="40"/>
      <c r="CB7715" s="94"/>
      <c r="CC7715" s="94"/>
      <c r="CD7715" s="94"/>
      <c r="CE7715" s="40"/>
      <c r="CF7715" s="73"/>
      <c r="CG7715" s="41"/>
      <c r="CH7715" s="41"/>
      <c r="CI7715" s="41"/>
      <c r="CJ7715" s="41"/>
      <c r="CK7715" s="41"/>
      <c r="CL7715" s="68"/>
      <c r="CM7715" s="41"/>
      <c r="CN7715" s="41"/>
      <c r="CO7715" s="39"/>
      <c r="CP7715" s="78"/>
    </row>
    <row r="7716" spans="1:94" s="38" customFormat="1" x14ac:dyDescent="0.25">
      <c r="A7716" s="38">
        <v>7713</v>
      </c>
      <c r="F7716" s="39"/>
      <c r="Q7716" s="39"/>
      <c r="R7716" s="40"/>
      <c r="S7716" s="40"/>
      <c r="T7716" s="39"/>
      <c r="AG7716" s="110"/>
      <c r="AH7716" s="94"/>
      <c r="AJ7716" s="97"/>
      <c r="AL7716" s="39"/>
      <c r="AP7716" s="39"/>
      <c r="AQ7716" s="77"/>
      <c r="AR7716" s="78"/>
      <c r="BB7716" s="79"/>
      <c r="BC7716" s="94"/>
      <c r="BE7716" s="97"/>
      <c r="BG7716" s="40"/>
      <c r="BK7716" s="40"/>
      <c r="BL7716" s="79"/>
      <c r="BM7716" s="94"/>
      <c r="BO7716" s="97"/>
      <c r="BQ7716" s="40"/>
      <c r="BR7716" s="94"/>
      <c r="BS7716" s="94"/>
      <c r="BT7716" s="94"/>
      <c r="BU7716" s="40"/>
      <c r="BV7716" s="82"/>
      <c r="BW7716" s="94"/>
      <c r="BX7716" s="48"/>
      <c r="BY7716" s="97"/>
      <c r="BZ7716" s="48"/>
      <c r="CA7716" s="40"/>
      <c r="CB7716" s="94"/>
      <c r="CC7716" s="94"/>
      <c r="CD7716" s="94"/>
      <c r="CE7716" s="40"/>
      <c r="CF7716" s="73"/>
      <c r="CG7716" s="41"/>
      <c r="CH7716" s="41"/>
      <c r="CI7716" s="41"/>
      <c r="CJ7716" s="41"/>
      <c r="CK7716" s="41"/>
      <c r="CL7716" s="68"/>
      <c r="CM7716" s="41"/>
      <c r="CN7716" s="41"/>
      <c r="CO7716" s="39"/>
      <c r="CP7716" s="78"/>
    </row>
    <row r="7717" spans="1:94" s="38" customFormat="1" x14ac:dyDescent="0.25">
      <c r="A7717" s="38">
        <v>7714</v>
      </c>
      <c r="F7717" s="39"/>
      <c r="Q7717" s="39"/>
      <c r="R7717" s="40"/>
      <c r="S7717" s="40"/>
      <c r="T7717" s="39"/>
      <c r="AG7717" s="110"/>
      <c r="AH7717" s="94"/>
      <c r="AJ7717" s="97"/>
      <c r="AL7717" s="39"/>
      <c r="AP7717" s="39"/>
      <c r="AQ7717" s="77"/>
      <c r="AR7717" s="78"/>
      <c r="BB7717" s="79"/>
      <c r="BC7717" s="94"/>
      <c r="BE7717" s="97"/>
      <c r="BG7717" s="40"/>
      <c r="BK7717" s="40"/>
      <c r="BL7717" s="79"/>
      <c r="BM7717" s="94"/>
      <c r="BO7717" s="97"/>
      <c r="BQ7717" s="40"/>
      <c r="BR7717" s="94"/>
      <c r="BS7717" s="94"/>
      <c r="BT7717" s="94"/>
      <c r="BU7717" s="40"/>
      <c r="BV7717" s="82"/>
      <c r="BW7717" s="94"/>
      <c r="BX7717" s="48"/>
      <c r="BY7717" s="97"/>
      <c r="BZ7717" s="48"/>
      <c r="CA7717" s="40"/>
      <c r="CB7717" s="94"/>
      <c r="CC7717" s="94"/>
      <c r="CD7717" s="94"/>
      <c r="CE7717" s="40"/>
      <c r="CF7717" s="73"/>
      <c r="CG7717" s="41"/>
      <c r="CH7717" s="41"/>
      <c r="CI7717" s="41"/>
      <c r="CJ7717" s="41"/>
      <c r="CK7717" s="41"/>
      <c r="CL7717" s="68"/>
      <c r="CM7717" s="41"/>
      <c r="CN7717" s="41"/>
      <c r="CO7717" s="39"/>
      <c r="CP7717" s="78"/>
    </row>
    <row r="7718" spans="1:94" s="38" customFormat="1" x14ac:dyDescent="0.25">
      <c r="A7718" s="38">
        <v>7715</v>
      </c>
      <c r="F7718" s="39"/>
      <c r="Q7718" s="39"/>
      <c r="R7718" s="40"/>
      <c r="S7718" s="40"/>
      <c r="T7718" s="39"/>
      <c r="AG7718" s="110"/>
      <c r="AH7718" s="94"/>
      <c r="AJ7718" s="97"/>
      <c r="AL7718" s="39"/>
      <c r="AP7718" s="39"/>
      <c r="AQ7718" s="77"/>
      <c r="AR7718" s="78"/>
      <c r="BB7718" s="79"/>
      <c r="BC7718" s="94"/>
      <c r="BE7718" s="97"/>
      <c r="BG7718" s="40"/>
      <c r="BK7718" s="40"/>
      <c r="BL7718" s="79"/>
      <c r="BM7718" s="94"/>
      <c r="BO7718" s="97"/>
      <c r="BQ7718" s="40"/>
      <c r="BR7718" s="94"/>
      <c r="BS7718" s="94"/>
      <c r="BT7718" s="94"/>
      <c r="BU7718" s="40"/>
      <c r="BV7718" s="82"/>
      <c r="BW7718" s="94"/>
      <c r="BX7718" s="48"/>
      <c r="BY7718" s="97"/>
      <c r="BZ7718" s="48"/>
      <c r="CA7718" s="40"/>
      <c r="CB7718" s="94"/>
      <c r="CC7718" s="94"/>
      <c r="CD7718" s="94"/>
      <c r="CE7718" s="40"/>
      <c r="CF7718" s="73"/>
      <c r="CG7718" s="41"/>
      <c r="CH7718" s="41"/>
      <c r="CI7718" s="41"/>
      <c r="CJ7718" s="41"/>
      <c r="CK7718" s="41"/>
      <c r="CL7718" s="68"/>
      <c r="CM7718" s="41"/>
      <c r="CN7718" s="41"/>
      <c r="CO7718" s="39"/>
      <c r="CP7718" s="78"/>
    </row>
    <row r="7719" spans="1:94" s="38" customFormat="1" x14ac:dyDescent="0.25">
      <c r="A7719" s="38">
        <v>7716</v>
      </c>
      <c r="F7719" s="39"/>
      <c r="Q7719" s="39"/>
      <c r="R7719" s="40"/>
      <c r="S7719" s="40"/>
      <c r="T7719" s="39"/>
      <c r="AG7719" s="110"/>
      <c r="AH7719" s="94"/>
      <c r="AJ7719" s="97"/>
      <c r="AL7719" s="39"/>
      <c r="AP7719" s="39"/>
      <c r="AQ7719" s="77"/>
      <c r="AR7719" s="78"/>
      <c r="BB7719" s="79"/>
      <c r="BC7719" s="94"/>
      <c r="BE7719" s="97"/>
      <c r="BG7719" s="40"/>
      <c r="BK7719" s="40"/>
      <c r="BL7719" s="79"/>
      <c r="BM7719" s="94"/>
      <c r="BO7719" s="97"/>
      <c r="BQ7719" s="40"/>
      <c r="BR7719" s="94"/>
      <c r="BS7719" s="94"/>
      <c r="BT7719" s="94"/>
      <c r="BU7719" s="40"/>
      <c r="BV7719" s="82"/>
      <c r="BW7719" s="94"/>
      <c r="BX7719" s="48"/>
      <c r="BY7719" s="97"/>
      <c r="BZ7719" s="48"/>
      <c r="CA7719" s="40"/>
      <c r="CB7719" s="94"/>
      <c r="CC7719" s="94"/>
      <c r="CD7719" s="94"/>
      <c r="CE7719" s="40"/>
      <c r="CF7719" s="73"/>
      <c r="CG7719" s="41"/>
      <c r="CH7719" s="41"/>
      <c r="CI7719" s="41"/>
      <c r="CJ7719" s="41"/>
      <c r="CK7719" s="41"/>
      <c r="CL7719" s="68"/>
      <c r="CM7719" s="41"/>
      <c r="CN7719" s="41"/>
      <c r="CO7719" s="39"/>
      <c r="CP7719" s="78"/>
    </row>
    <row r="7720" spans="1:94" s="38" customFormat="1" x14ac:dyDescent="0.25">
      <c r="A7720" s="38">
        <v>7717</v>
      </c>
      <c r="F7720" s="39"/>
      <c r="Q7720" s="39"/>
      <c r="R7720" s="40"/>
      <c r="S7720" s="40"/>
      <c r="T7720" s="39"/>
      <c r="AG7720" s="110"/>
      <c r="AH7720" s="94"/>
      <c r="AJ7720" s="97"/>
      <c r="AL7720" s="39"/>
      <c r="AP7720" s="39"/>
      <c r="AQ7720" s="77"/>
      <c r="AR7720" s="78"/>
      <c r="BB7720" s="79"/>
      <c r="BC7720" s="94"/>
      <c r="BE7720" s="97"/>
      <c r="BG7720" s="40"/>
      <c r="BK7720" s="40"/>
      <c r="BL7720" s="79"/>
      <c r="BM7720" s="94"/>
      <c r="BO7720" s="97"/>
      <c r="BQ7720" s="40"/>
      <c r="BR7720" s="94"/>
      <c r="BS7720" s="94"/>
      <c r="BT7720" s="94"/>
      <c r="BU7720" s="40"/>
      <c r="BV7720" s="82"/>
      <c r="BW7720" s="94"/>
      <c r="BX7720" s="48"/>
      <c r="BY7720" s="97"/>
      <c r="BZ7720" s="48"/>
      <c r="CA7720" s="40"/>
      <c r="CB7720" s="94"/>
      <c r="CC7720" s="94"/>
      <c r="CD7720" s="94"/>
      <c r="CE7720" s="40"/>
      <c r="CF7720" s="73"/>
      <c r="CG7720" s="41"/>
      <c r="CH7720" s="41"/>
      <c r="CI7720" s="41"/>
      <c r="CJ7720" s="41"/>
      <c r="CK7720" s="41"/>
      <c r="CL7720" s="68"/>
      <c r="CM7720" s="41"/>
      <c r="CN7720" s="41"/>
      <c r="CO7720" s="39"/>
      <c r="CP7720" s="78"/>
    </row>
    <row r="7721" spans="1:94" s="38" customFormat="1" x14ac:dyDescent="0.25">
      <c r="A7721" s="38">
        <v>7718</v>
      </c>
      <c r="F7721" s="39"/>
      <c r="Q7721" s="39"/>
      <c r="R7721" s="40"/>
      <c r="S7721" s="40"/>
      <c r="T7721" s="39"/>
      <c r="AG7721" s="110"/>
      <c r="AH7721" s="94"/>
      <c r="AJ7721" s="97"/>
      <c r="AL7721" s="39"/>
      <c r="AP7721" s="39"/>
      <c r="AQ7721" s="77"/>
      <c r="AR7721" s="78"/>
      <c r="BB7721" s="79"/>
      <c r="BC7721" s="94"/>
      <c r="BE7721" s="97"/>
      <c r="BG7721" s="40"/>
      <c r="BK7721" s="40"/>
      <c r="BL7721" s="79"/>
      <c r="BM7721" s="94"/>
      <c r="BO7721" s="97"/>
      <c r="BQ7721" s="40"/>
      <c r="BR7721" s="94"/>
      <c r="BS7721" s="94"/>
      <c r="BT7721" s="94"/>
      <c r="BU7721" s="40"/>
      <c r="BV7721" s="82"/>
      <c r="BW7721" s="94"/>
      <c r="BX7721" s="48"/>
      <c r="BY7721" s="97"/>
      <c r="BZ7721" s="48"/>
      <c r="CA7721" s="40"/>
      <c r="CB7721" s="94"/>
      <c r="CC7721" s="94"/>
      <c r="CD7721" s="94"/>
      <c r="CE7721" s="40"/>
      <c r="CF7721" s="73"/>
      <c r="CG7721" s="41"/>
      <c r="CH7721" s="41"/>
      <c r="CI7721" s="41"/>
      <c r="CJ7721" s="41"/>
      <c r="CK7721" s="41"/>
      <c r="CL7721" s="68"/>
      <c r="CM7721" s="41"/>
      <c r="CN7721" s="41"/>
      <c r="CO7721" s="39"/>
      <c r="CP7721" s="78"/>
    </row>
    <row r="7722" spans="1:94" s="38" customFormat="1" x14ac:dyDescent="0.25">
      <c r="A7722" s="38">
        <v>7719</v>
      </c>
      <c r="F7722" s="39"/>
      <c r="Q7722" s="39"/>
      <c r="R7722" s="40"/>
      <c r="S7722" s="40"/>
      <c r="T7722" s="39"/>
      <c r="AG7722" s="110"/>
      <c r="AH7722" s="94"/>
      <c r="AJ7722" s="97"/>
      <c r="AL7722" s="39"/>
      <c r="AP7722" s="39"/>
      <c r="AQ7722" s="77"/>
      <c r="AR7722" s="78"/>
      <c r="BB7722" s="79"/>
      <c r="BC7722" s="94"/>
      <c r="BE7722" s="97"/>
      <c r="BG7722" s="40"/>
      <c r="BK7722" s="40"/>
      <c r="BL7722" s="79"/>
      <c r="BM7722" s="94"/>
      <c r="BO7722" s="97"/>
      <c r="BQ7722" s="40"/>
      <c r="BR7722" s="94"/>
      <c r="BS7722" s="94"/>
      <c r="BT7722" s="94"/>
      <c r="BU7722" s="40"/>
      <c r="BV7722" s="82"/>
      <c r="BW7722" s="94"/>
      <c r="BX7722" s="48"/>
      <c r="BY7722" s="97"/>
      <c r="BZ7722" s="48"/>
      <c r="CA7722" s="40"/>
      <c r="CB7722" s="94"/>
      <c r="CC7722" s="94"/>
      <c r="CD7722" s="94"/>
      <c r="CE7722" s="40"/>
      <c r="CF7722" s="73"/>
      <c r="CG7722" s="41"/>
      <c r="CH7722" s="41"/>
      <c r="CI7722" s="41"/>
      <c r="CJ7722" s="41"/>
      <c r="CK7722" s="41"/>
      <c r="CL7722" s="68"/>
      <c r="CM7722" s="41"/>
      <c r="CN7722" s="41"/>
      <c r="CO7722" s="39"/>
      <c r="CP7722" s="78"/>
    </row>
    <row r="7723" spans="1:94" s="38" customFormat="1" x14ac:dyDescent="0.25">
      <c r="A7723" s="38">
        <v>7720</v>
      </c>
      <c r="F7723" s="39"/>
      <c r="Q7723" s="39"/>
      <c r="R7723" s="40"/>
      <c r="S7723" s="40"/>
      <c r="T7723" s="39"/>
      <c r="AG7723" s="110"/>
      <c r="AH7723" s="94"/>
      <c r="AJ7723" s="97"/>
      <c r="AL7723" s="39"/>
      <c r="AP7723" s="39"/>
      <c r="AQ7723" s="77"/>
      <c r="AR7723" s="78"/>
      <c r="BB7723" s="79"/>
      <c r="BC7723" s="94"/>
      <c r="BE7723" s="97"/>
      <c r="BG7723" s="40"/>
      <c r="BK7723" s="40"/>
      <c r="BL7723" s="79"/>
      <c r="BM7723" s="94"/>
      <c r="BO7723" s="97"/>
      <c r="BQ7723" s="40"/>
      <c r="BR7723" s="94"/>
      <c r="BS7723" s="94"/>
      <c r="BT7723" s="94"/>
      <c r="BU7723" s="40"/>
      <c r="BV7723" s="82"/>
      <c r="BW7723" s="94"/>
      <c r="BX7723" s="48"/>
      <c r="BY7723" s="97"/>
      <c r="BZ7723" s="48"/>
      <c r="CA7723" s="40"/>
      <c r="CB7723" s="94"/>
      <c r="CC7723" s="94"/>
      <c r="CD7723" s="94"/>
      <c r="CE7723" s="40"/>
      <c r="CF7723" s="73"/>
      <c r="CG7723" s="41"/>
      <c r="CH7723" s="41"/>
      <c r="CI7723" s="41"/>
      <c r="CJ7723" s="41"/>
      <c r="CK7723" s="41"/>
      <c r="CL7723" s="68"/>
      <c r="CM7723" s="41"/>
      <c r="CN7723" s="41"/>
      <c r="CO7723" s="39"/>
      <c r="CP7723" s="78"/>
    </row>
    <row r="7724" spans="1:94" s="38" customFormat="1" x14ac:dyDescent="0.25">
      <c r="A7724" s="38">
        <v>7721</v>
      </c>
      <c r="F7724" s="39"/>
      <c r="Q7724" s="39"/>
      <c r="R7724" s="40"/>
      <c r="S7724" s="40"/>
      <c r="T7724" s="39"/>
      <c r="AG7724" s="110"/>
      <c r="AH7724" s="94"/>
      <c r="AJ7724" s="97"/>
      <c r="AL7724" s="39"/>
      <c r="AP7724" s="39"/>
      <c r="AQ7724" s="77"/>
      <c r="AR7724" s="78"/>
      <c r="BB7724" s="79"/>
      <c r="BC7724" s="94"/>
      <c r="BE7724" s="97"/>
      <c r="BG7724" s="40"/>
      <c r="BK7724" s="40"/>
      <c r="BL7724" s="79"/>
      <c r="BM7724" s="94"/>
      <c r="BO7724" s="97"/>
      <c r="BQ7724" s="40"/>
      <c r="BR7724" s="94"/>
      <c r="BS7724" s="94"/>
      <c r="BT7724" s="94"/>
      <c r="BU7724" s="40"/>
      <c r="BV7724" s="82"/>
      <c r="BW7724" s="94"/>
      <c r="BX7724" s="48"/>
      <c r="BY7724" s="97"/>
      <c r="BZ7724" s="48"/>
      <c r="CA7724" s="40"/>
      <c r="CB7724" s="94"/>
      <c r="CC7724" s="94"/>
      <c r="CD7724" s="94"/>
      <c r="CE7724" s="40"/>
      <c r="CF7724" s="73"/>
      <c r="CG7724" s="41"/>
      <c r="CH7724" s="41"/>
      <c r="CI7724" s="41"/>
      <c r="CJ7724" s="41"/>
      <c r="CK7724" s="41"/>
      <c r="CL7724" s="68"/>
      <c r="CM7724" s="41"/>
      <c r="CN7724" s="41"/>
      <c r="CO7724" s="39"/>
      <c r="CP7724" s="78"/>
    </row>
    <row r="7725" spans="1:94" s="38" customFormat="1" x14ac:dyDescent="0.25">
      <c r="A7725" s="38">
        <v>7722</v>
      </c>
      <c r="F7725" s="39"/>
      <c r="Q7725" s="39"/>
      <c r="R7725" s="40"/>
      <c r="S7725" s="40"/>
      <c r="T7725" s="39"/>
      <c r="AG7725" s="110"/>
      <c r="AH7725" s="94"/>
      <c r="AJ7725" s="97"/>
      <c r="AL7725" s="39"/>
      <c r="AP7725" s="39"/>
      <c r="AQ7725" s="77"/>
      <c r="AR7725" s="78"/>
      <c r="BB7725" s="79"/>
      <c r="BC7725" s="94"/>
      <c r="BE7725" s="97"/>
      <c r="BG7725" s="40"/>
      <c r="BK7725" s="40"/>
      <c r="BL7725" s="79"/>
      <c r="BM7725" s="94"/>
      <c r="BO7725" s="97"/>
      <c r="BQ7725" s="40"/>
      <c r="BR7725" s="94"/>
      <c r="BS7725" s="94"/>
      <c r="BT7725" s="94"/>
      <c r="BU7725" s="40"/>
      <c r="BV7725" s="82"/>
      <c r="BW7725" s="94"/>
      <c r="BX7725" s="48"/>
      <c r="BY7725" s="97"/>
      <c r="BZ7725" s="48"/>
      <c r="CA7725" s="40"/>
      <c r="CB7725" s="94"/>
      <c r="CC7725" s="94"/>
      <c r="CD7725" s="94"/>
      <c r="CE7725" s="40"/>
      <c r="CF7725" s="73"/>
      <c r="CG7725" s="41"/>
      <c r="CH7725" s="41"/>
      <c r="CI7725" s="41"/>
      <c r="CJ7725" s="41"/>
      <c r="CK7725" s="41"/>
      <c r="CL7725" s="68"/>
      <c r="CM7725" s="41"/>
      <c r="CN7725" s="41"/>
      <c r="CO7725" s="39"/>
      <c r="CP7725" s="78"/>
    </row>
    <row r="7726" spans="1:94" s="38" customFormat="1" x14ac:dyDescent="0.25">
      <c r="A7726" s="38">
        <v>7723</v>
      </c>
      <c r="F7726" s="39"/>
      <c r="Q7726" s="39"/>
      <c r="R7726" s="40"/>
      <c r="S7726" s="40"/>
      <c r="T7726" s="39"/>
      <c r="AG7726" s="110"/>
      <c r="AH7726" s="94"/>
      <c r="AJ7726" s="97"/>
      <c r="AL7726" s="39"/>
      <c r="AP7726" s="39"/>
      <c r="AQ7726" s="77"/>
      <c r="AR7726" s="78"/>
      <c r="BB7726" s="79"/>
      <c r="BC7726" s="94"/>
      <c r="BE7726" s="97"/>
      <c r="BG7726" s="40"/>
      <c r="BK7726" s="40"/>
      <c r="BL7726" s="79"/>
      <c r="BM7726" s="94"/>
      <c r="BO7726" s="97"/>
      <c r="BQ7726" s="40"/>
      <c r="BR7726" s="94"/>
      <c r="BS7726" s="94"/>
      <c r="BT7726" s="94"/>
      <c r="BU7726" s="40"/>
      <c r="BV7726" s="82"/>
      <c r="BW7726" s="94"/>
      <c r="BX7726" s="48"/>
      <c r="BY7726" s="97"/>
      <c r="BZ7726" s="48"/>
      <c r="CA7726" s="40"/>
      <c r="CB7726" s="94"/>
      <c r="CC7726" s="94"/>
      <c r="CD7726" s="94"/>
      <c r="CE7726" s="40"/>
      <c r="CF7726" s="73"/>
      <c r="CG7726" s="41"/>
      <c r="CH7726" s="41"/>
      <c r="CI7726" s="41"/>
      <c r="CJ7726" s="41"/>
      <c r="CK7726" s="41"/>
      <c r="CL7726" s="68"/>
      <c r="CM7726" s="41"/>
      <c r="CN7726" s="41"/>
      <c r="CO7726" s="39"/>
      <c r="CP7726" s="78"/>
    </row>
    <row r="7727" spans="1:94" s="38" customFormat="1" x14ac:dyDescent="0.25">
      <c r="A7727" s="38">
        <v>7724</v>
      </c>
      <c r="F7727" s="39"/>
      <c r="Q7727" s="39"/>
      <c r="R7727" s="40"/>
      <c r="S7727" s="40"/>
      <c r="T7727" s="39"/>
      <c r="AG7727" s="110"/>
      <c r="AH7727" s="94"/>
      <c r="AJ7727" s="97"/>
      <c r="AL7727" s="39"/>
      <c r="AP7727" s="39"/>
      <c r="AQ7727" s="77"/>
      <c r="AR7727" s="78"/>
      <c r="BB7727" s="79"/>
      <c r="BC7727" s="94"/>
      <c r="BE7727" s="97"/>
      <c r="BG7727" s="40"/>
      <c r="BK7727" s="40"/>
      <c r="BL7727" s="79"/>
      <c r="BM7727" s="94"/>
      <c r="BO7727" s="97"/>
      <c r="BQ7727" s="40"/>
      <c r="BR7727" s="94"/>
      <c r="BS7727" s="94"/>
      <c r="BT7727" s="94"/>
      <c r="BU7727" s="40"/>
      <c r="BV7727" s="82"/>
      <c r="BW7727" s="94"/>
      <c r="BX7727" s="48"/>
      <c r="BY7727" s="97"/>
      <c r="BZ7727" s="48"/>
      <c r="CA7727" s="40"/>
      <c r="CB7727" s="94"/>
      <c r="CC7727" s="94"/>
      <c r="CD7727" s="94"/>
      <c r="CE7727" s="40"/>
      <c r="CF7727" s="73"/>
      <c r="CG7727" s="41"/>
      <c r="CH7727" s="41"/>
      <c r="CI7727" s="41"/>
      <c r="CJ7727" s="41"/>
      <c r="CK7727" s="41"/>
      <c r="CL7727" s="68"/>
      <c r="CM7727" s="41"/>
      <c r="CN7727" s="41"/>
      <c r="CO7727" s="39"/>
      <c r="CP7727" s="78"/>
    </row>
    <row r="7728" spans="1:94" s="38" customFormat="1" x14ac:dyDescent="0.25">
      <c r="A7728" s="38">
        <v>7725</v>
      </c>
      <c r="F7728" s="39"/>
      <c r="Q7728" s="39"/>
      <c r="R7728" s="40"/>
      <c r="S7728" s="40"/>
      <c r="T7728" s="39"/>
      <c r="AG7728" s="110"/>
      <c r="AH7728" s="94"/>
      <c r="AJ7728" s="97"/>
      <c r="AL7728" s="39"/>
      <c r="AP7728" s="39"/>
      <c r="AQ7728" s="77"/>
      <c r="AR7728" s="78"/>
      <c r="BB7728" s="79"/>
      <c r="BC7728" s="94"/>
      <c r="BE7728" s="97"/>
      <c r="BG7728" s="40"/>
      <c r="BK7728" s="40"/>
      <c r="BL7728" s="79"/>
      <c r="BM7728" s="94"/>
      <c r="BO7728" s="97"/>
      <c r="BQ7728" s="40"/>
      <c r="BR7728" s="94"/>
      <c r="BS7728" s="94"/>
      <c r="BT7728" s="94"/>
      <c r="BU7728" s="40"/>
      <c r="BV7728" s="82"/>
      <c r="BW7728" s="94"/>
      <c r="BX7728" s="48"/>
      <c r="BY7728" s="97"/>
      <c r="BZ7728" s="48"/>
      <c r="CA7728" s="40"/>
      <c r="CB7728" s="94"/>
      <c r="CC7728" s="94"/>
      <c r="CD7728" s="94"/>
      <c r="CE7728" s="40"/>
      <c r="CF7728" s="73"/>
      <c r="CG7728" s="41"/>
      <c r="CH7728" s="41"/>
      <c r="CI7728" s="41"/>
      <c r="CJ7728" s="41"/>
      <c r="CK7728" s="41"/>
      <c r="CL7728" s="68"/>
      <c r="CM7728" s="41"/>
      <c r="CN7728" s="41"/>
      <c r="CO7728" s="39"/>
      <c r="CP7728" s="78"/>
    </row>
    <row r="7729" spans="1:94" s="38" customFormat="1" x14ac:dyDescent="0.25">
      <c r="A7729" s="38">
        <v>7726</v>
      </c>
      <c r="F7729" s="39"/>
      <c r="Q7729" s="39"/>
      <c r="R7729" s="40"/>
      <c r="S7729" s="40"/>
      <c r="T7729" s="39"/>
      <c r="AG7729" s="110"/>
      <c r="AH7729" s="94"/>
      <c r="AJ7729" s="97"/>
      <c r="AL7729" s="39"/>
      <c r="AP7729" s="39"/>
      <c r="AQ7729" s="77"/>
      <c r="AR7729" s="78"/>
      <c r="BB7729" s="79"/>
      <c r="BC7729" s="94"/>
      <c r="BE7729" s="97"/>
      <c r="BG7729" s="40"/>
      <c r="BK7729" s="40"/>
      <c r="BL7729" s="79"/>
      <c r="BM7729" s="94"/>
      <c r="BO7729" s="97"/>
      <c r="BQ7729" s="40"/>
      <c r="BR7729" s="94"/>
      <c r="BS7729" s="94"/>
      <c r="BT7729" s="94"/>
      <c r="BU7729" s="40"/>
      <c r="BV7729" s="82"/>
      <c r="BW7729" s="94"/>
      <c r="BX7729" s="48"/>
      <c r="BY7729" s="97"/>
      <c r="BZ7729" s="48"/>
      <c r="CA7729" s="40"/>
      <c r="CB7729" s="94"/>
      <c r="CC7729" s="94"/>
      <c r="CD7729" s="94"/>
      <c r="CE7729" s="40"/>
      <c r="CF7729" s="73"/>
      <c r="CG7729" s="41"/>
      <c r="CH7729" s="41"/>
      <c r="CI7729" s="41"/>
      <c r="CJ7729" s="41"/>
      <c r="CK7729" s="41"/>
      <c r="CL7729" s="68"/>
      <c r="CM7729" s="41"/>
      <c r="CN7729" s="41"/>
      <c r="CO7729" s="39"/>
      <c r="CP7729" s="78"/>
    </row>
    <row r="7730" spans="1:94" s="38" customFormat="1" x14ac:dyDescent="0.25">
      <c r="A7730" s="38">
        <v>7727</v>
      </c>
      <c r="F7730" s="39"/>
      <c r="Q7730" s="39"/>
      <c r="R7730" s="40"/>
      <c r="S7730" s="40"/>
      <c r="T7730" s="39"/>
      <c r="AG7730" s="110"/>
      <c r="AH7730" s="94"/>
      <c r="AJ7730" s="97"/>
      <c r="AL7730" s="39"/>
      <c r="AP7730" s="39"/>
      <c r="AQ7730" s="77"/>
      <c r="AR7730" s="78"/>
      <c r="BB7730" s="79"/>
      <c r="BC7730" s="94"/>
      <c r="BE7730" s="97"/>
      <c r="BG7730" s="40"/>
      <c r="BK7730" s="40"/>
      <c r="BL7730" s="79"/>
      <c r="BM7730" s="94"/>
      <c r="BO7730" s="97"/>
      <c r="BQ7730" s="40"/>
      <c r="BR7730" s="94"/>
      <c r="BS7730" s="94"/>
      <c r="BT7730" s="94"/>
      <c r="BU7730" s="40"/>
      <c r="BV7730" s="82"/>
      <c r="BW7730" s="94"/>
      <c r="BX7730" s="48"/>
      <c r="BY7730" s="97"/>
      <c r="BZ7730" s="48"/>
      <c r="CA7730" s="40"/>
      <c r="CB7730" s="94"/>
      <c r="CC7730" s="94"/>
      <c r="CD7730" s="94"/>
      <c r="CE7730" s="40"/>
      <c r="CF7730" s="73"/>
      <c r="CG7730" s="41"/>
      <c r="CH7730" s="41"/>
      <c r="CI7730" s="41"/>
      <c r="CJ7730" s="41"/>
      <c r="CK7730" s="41"/>
      <c r="CL7730" s="68"/>
      <c r="CM7730" s="41"/>
      <c r="CN7730" s="41"/>
      <c r="CO7730" s="39"/>
      <c r="CP7730" s="78"/>
    </row>
    <row r="7731" spans="1:94" s="38" customFormat="1" x14ac:dyDescent="0.25">
      <c r="A7731" s="38">
        <v>7728</v>
      </c>
      <c r="F7731" s="39"/>
      <c r="Q7731" s="39"/>
      <c r="R7731" s="40"/>
      <c r="S7731" s="40"/>
      <c r="T7731" s="39"/>
      <c r="AG7731" s="110"/>
      <c r="AH7731" s="94"/>
      <c r="AJ7731" s="97"/>
      <c r="AL7731" s="39"/>
      <c r="AP7731" s="39"/>
      <c r="AQ7731" s="77"/>
      <c r="AR7731" s="78"/>
      <c r="BB7731" s="79"/>
      <c r="BC7731" s="94"/>
      <c r="BE7731" s="97"/>
      <c r="BG7731" s="40"/>
      <c r="BK7731" s="40"/>
      <c r="BL7731" s="79"/>
      <c r="BM7731" s="94"/>
      <c r="BO7731" s="97"/>
      <c r="BQ7731" s="40"/>
      <c r="BR7731" s="94"/>
      <c r="BS7731" s="94"/>
      <c r="BT7731" s="94"/>
      <c r="BU7731" s="40"/>
      <c r="BV7731" s="82"/>
      <c r="BW7731" s="94"/>
      <c r="BX7731" s="48"/>
      <c r="BY7731" s="97"/>
      <c r="BZ7731" s="48"/>
      <c r="CA7731" s="40"/>
      <c r="CB7731" s="94"/>
      <c r="CC7731" s="94"/>
      <c r="CD7731" s="94"/>
      <c r="CE7731" s="40"/>
      <c r="CF7731" s="73"/>
      <c r="CG7731" s="41"/>
      <c r="CH7731" s="41"/>
      <c r="CI7731" s="41"/>
      <c r="CJ7731" s="41"/>
      <c r="CK7731" s="41"/>
      <c r="CL7731" s="68"/>
      <c r="CM7731" s="41"/>
      <c r="CN7731" s="41"/>
      <c r="CO7731" s="39"/>
      <c r="CP7731" s="78"/>
    </row>
    <row r="7732" spans="1:94" s="38" customFormat="1" x14ac:dyDescent="0.25">
      <c r="A7732" s="38">
        <v>7729</v>
      </c>
      <c r="F7732" s="39"/>
      <c r="Q7732" s="39"/>
      <c r="R7732" s="40"/>
      <c r="S7732" s="40"/>
      <c r="T7732" s="39"/>
      <c r="AG7732" s="110"/>
      <c r="AH7732" s="94"/>
      <c r="AJ7732" s="97"/>
      <c r="AL7732" s="39"/>
      <c r="AP7732" s="39"/>
      <c r="AQ7732" s="77"/>
      <c r="AR7732" s="78"/>
      <c r="BB7732" s="79"/>
      <c r="BC7732" s="94"/>
      <c r="BE7732" s="97"/>
      <c r="BG7732" s="40"/>
      <c r="BK7732" s="40"/>
      <c r="BL7732" s="79"/>
      <c r="BM7732" s="94"/>
      <c r="BO7732" s="97"/>
      <c r="BQ7732" s="40"/>
      <c r="BR7732" s="94"/>
      <c r="BS7732" s="94"/>
      <c r="BT7732" s="94"/>
      <c r="BU7732" s="40"/>
      <c r="BV7732" s="82"/>
      <c r="BW7732" s="94"/>
      <c r="BX7732" s="48"/>
      <c r="BY7732" s="97"/>
      <c r="BZ7732" s="48"/>
      <c r="CA7732" s="40"/>
      <c r="CB7732" s="94"/>
      <c r="CC7732" s="94"/>
      <c r="CD7732" s="94"/>
      <c r="CE7732" s="40"/>
      <c r="CF7732" s="73"/>
      <c r="CG7732" s="41"/>
      <c r="CH7732" s="41"/>
      <c r="CI7732" s="41"/>
      <c r="CJ7732" s="41"/>
      <c r="CK7732" s="41"/>
      <c r="CL7732" s="68"/>
      <c r="CM7732" s="41"/>
      <c r="CN7732" s="41"/>
      <c r="CO7732" s="39"/>
      <c r="CP7732" s="78"/>
    </row>
    <row r="7733" spans="1:94" s="38" customFormat="1" x14ac:dyDescent="0.25">
      <c r="A7733" s="38">
        <v>7730</v>
      </c>
      <c r="F7733" s="39"/>
      <c r="Q7733" s="39"/>
      <c r="R7733" s="40"/>
      <c r="S7733" s="40"/>
      <c r="T7733" s="39"/>
      <c r="AG7733" s="110"/>
      <c r="AH7733" s="94"/>
      <c r="AJ7733" s="97"/>
      <c r="AL7733" s="39"/>
      <c r="AP7733" s="39"/>
      <c r="AQ7733" s="77"/>
      <c r="AR7733" s="78"/>
      <c r="BB7733" s="79"/>
      <c r="BC7733" s="94"/>
      <c r="BE7733" s="97"/>
      <c r="BG7733" s="40"/>
      <c r="BK7733" s="40"/>
      <c r="BL7733" s="79"/>
      <c r="BM7733" s="94"/>
      <c r="BO7733" s="97"/>
      <c r="BQ7733" s="40"/>
      <c r="BR7733" s="94"/>
      <c r="BS7733" s="94"/>
      <c r="BT7733" s="94"/>
      <c r="BU7733" s="40"/>
      <c r="BV7733" s="82"/>
      <c r="BW7733" s="94"/>
      <c r="BX7733" s="48"/>
      <c r="BY7733" s="97"/>
      <c r="BZ7733" s="48"/>
      <c r="CA7733" s="40"/>
      <c r="CB7733" s="94"/>
      <c r="CC7733" s="94"/>
      <c r="CD7733" s="94"/>
      <c r="CE7733" s="40"/>
      <c r="CF7733" s="73"/>
      <c r="CG7733" s="41"/>
      <c r="CH7733" s="41"/>
      <c r="CI7733" s="41"/>
      <c r="CJ7733" s="41"/>
      <c r="CK7733" s="41"/>
      <c r="CL7733" s="68"/>
      <c r="CM7733" s="41"/>
      <c r="CN7733" s="41"/>
      <c r="CO7733" s="39"/>
      <c r="CP7733" s="78"/>
    </row>
    <row r="7734" spans="1:94" s="38" customFormat="1" x14ac:dyDescent="0.25">
      <c r="A7734" s="38">
        <v>7731</v>
      </c>
      <c r="F7734" s="39"/>
      <c r="Q7734" s="39"/>
      <c r="R7734" s="40"/>
      <c r="S7734" s="40"/>
      <c r="T7734" s="39"/>
      <c r="AG7734" s="110"/>
      <c r="AH7734" s="94"/>
      <c r="AJ7734" s="97"/>
      <c r="AL7734" s="39"/>
      <c r="AP7734" s="39"/>
      <c r="AQ7734" s="77"/>
      <c r="AR7734" s="78"/>
      <c r="BB7734" s="79"/>
      <c r="BC7734" s="94"/>
      <c r="BE7734" s="97"/>
      <c r="BG7734" s="40"/>
      <c r="BK7734" s="40"/>
      <c r="BL7734" s="79"/>
      <c r="BM7734" s="94"/>
      <c r="BO7734" s="97"/>
      <c r="BQ7734" s="40"/>
      <c r="BR7734" s="94"/>
      <c r="BS7734" s="94"/>
      <c r="BT7734" s="94"/>
      <c r="BU7734" s="40"/>
      <c r="BV7734" s="82"/>
      <c r="BW7734" s="94"/>
      <c r="BX7734" s="48"/>
      <c r="BY7734" s="97"/>
      <c r="BZ7734" s="48"/>
      <c r="CA7734" s="40"/>
      <c r="CB7734" s="94"/>
      <c r="CC7734" s="94"/>
      <c r="CD7734" s="94"/>
      <c r="CE7734" s="40"/>
      <c r="CF7734" s="73"/>
      <c r="CG7734" s="41"/>
      <c r="CH7734" s="41"/>
      <c r="CI7734" s="41"/>
      <c r="CJ7734" s="41"/>
      <c r="CK7734" s="41"/>
      <c r="CL7734" s="68"/>
      <c r="CM7734" s="41"/>
      <c r="CN7734" s="41"/>
      <c r="CO7734" s="39"/>
      <c r="CP7734" s="78"/>
    </row>
    <row r="7735" spans="1:94" s="38" customFormat="1" x14ac:dyDescent="0.25">
      <c r="A7735" s="38">
        <v>7732</v>
      </c>
      <c r="F7735" s="39"/>
      <c r="Q7735" s="39"/>
      <c r="R7735" s="40"/>
      <c r="S7735" s="40"/>
      <c r="T7735" s="39"/>
      <c r="AG7735" s="110"/>
      <c r="AH7735" s="94"/>
      <c r="AJ7735" s="97"/>
      <c r="AL7735" s="39"/>
      <c r="AP7735" s="39"/>
      <c r="AQ7735" s="77"/>
      <c r="AR7735" s="78"/>
      <c r="BB7735" s="79"/>
      <c r="BC7735" s="94"/>
      <c r="BE7735" s="97"/>
      <c r="BG7735" s="40"/>
      <c r="BK7735" s="40"/>
      <c r="BL7735" s="79"/>
      <c r="BM7735" s="94"/>
      <c r="BO7735" s="97"/>
      <c r="BQ7735" s="40"/>
      <c r="BR7735" s="94"/>
      <c r="BS7735" s="94"/>
      <c r="BT7735" s="94"/>
      <c r="BU7735" s="40"/>
      <c r="BV7735" s="82"/>
      <c r="BW7735" s="94"/>
      <c r="BX7735" s="48"/>
      <c r="BY7735" s="97"/>
      <c r="BZ7735" s="48"/>
      <c r="CA7735" s="40"/>
      <c r="CB7735" s="94"/>
      <c r="CC7735" s="94"/>
      <c r="CD7735" s="94"/>
      <c r="CE7735" s="40"/>
      <c r="CF7735" s="73"/>
      <c r="CG7735" s="41"/>
      <c r="CH7735" s="41"/>
      <c r="CI7735" s="41"/>
      <c r="CJ7735" s="41"/>
      <c r="CK7735" s="41"/>
      <c r="CL7735" s="68"/>
      <c r="CM7735" s="41"/>
      <c r="CN7735" s="41"/>
      <c r="CO7735" s="39"/>
      <c r="CP7735" s="78"/>
    </row>
    <row r="7736" spans="1:94" s="38" customFormat="1" x14ac:dyDescent="0.25">
      <c r="A7736" s="38">
        <v>7733</v>
      </c>
      <c r="F7736" s="39"/>
      <c r="Q7736" s="39"/>
      <c r="R7736" s="40"/>
      <c r="S7736" s="40"/>
      <c r="T7736" s="39"/>
      <c r="AG7736" s="110"/>
      <c r="AH7736" s="94"/>
      <c r="AJ7736" s="97"/>
      <c r="AL7736" s="39"/>
      <c r="AP7736" s="39"/>
      <c r="AQ7736" s="77"/>
      <c r="AR7736" s="78"/>
      <c r="BB7736" s="79"/>
      <c r="BC7736" s="94"/>
      <c r="BE7736" s="97"/>
      <c r="BG7736" s="40"/>
      <c r="BK7736" s="40"/>
      <c r="BL7736" s="79"/>
      <c r="BM7736" s="94"/>
      <c r="BO7736" s="97"/>
      <c r="BQ7736" s="40"/>
      <c r="BR7736" s="94"/>
      <c r="BS7736" s="94"/>
      <c r="BT7736" s="94"/>
      <c r="BU7736" s="40"/>
      <c r="BV7736" s="82"/>
      <c r="BW7736" s="94"/>
      <c r="BX7736" s="48"/>
      <c r="BY7736" s="97"/>
      <c r="BZ7736" s="48"/>
      <c r="CA7736" s="40"/>
      <c r="CB7736" s="94"/>
      <c r="CC7736" s="94"/>
      <c r="CD7736" s="94"/>
      <c r="CE7736" s="40"/>
      <c r="CF7736" s="73"/>
      <c r="CG7736" s="41"/>
      <c r="CH7736" s="41"/>
      <c r="CI7736" s="41"/>
      <c r="CJ7736" s="41"/>
      <c r="CK7736" s="41"/>
      <c r="CL7736" s="68"/>
      <c r="CM7736" s="41"/>
      <c r="CN7736" s="41"/>
      <c r="CO7736" s="39"/>
      <c r="CP7736" s="78"/>
    </row>
    <row r="7737" spans="1:94" s="38" customFormat="1" x14ac:dyDescent="0.25">
      <c r="A7737" s="38">
        <v>7734</v>
      </c>
      <c r="F7737" s="39"/>
      <c r="Q7737" s="39"/>
      <c r="R7737" s="40"/>
      <c r="S7737" s="40"/>
      <c r="T7737" s="39"/>
      <c r="AG7737" s="110"/>
      <c r="AH7737" s="94"/>
      <c r="AJ7737" s="97"/>
      <c r="AL7737" s="39"/>
      <c r="AP7737" s="39"/>
      <c r="AQ7737" s="77"/>
      <c r="AR7737" s="78"/>
      <c r="BB7737" s="79"/>
      <c r="BC7737" s="94"/>
      <c r="BE7737" s="97"/>
      <c r="BG7737" s="40"/>
      <c r="BK7737" s="40"/>
      <c r="BL7737" s="79"/>
      <c r="BM7737" s="94"/>
      <c r="BO7737" s="97"/>
      <c r="BQ7737" s="40"/>
      <c r="BR7737" s="94"/>
      <c r="BS7737" s="94"/>
      <c r="BT7737" s="94"/>
      <c r="BU7737" s="40"/>
      <c r="BV7737" s="82"/>
      <c r="BW7737" s="94"/>
      <c r="BX7737" s="48"/>
      <c r="BY7737" s="97"/>
      <c r="BZ7737" s="48"/>
      <c r="CA7737" s="40"/>
      <c r="CB7737" s="94"/>
      <c r="CC7737" s="94"/>
      <c r="CD7737" s="94"/>
      <c r="CE7737" s="40"/>
      <c r="CF7737" s="73"/>
      <c r="CG7737" s="41"/>
      <c r="CH7737" s="41"/>
      <c r="CI7737" s="41"/>
      <c r="CJ7737" s="41"/>
      <c r="CK7737" s="41"/>
      <c r="CL7737" s="68"/>
      <c r="CM7737" s="41"/>
      <c r="CN7737" s="41"/>
      <c r="CO7737" s="39"/>
      <c r="CP7737" s="78"/>
    </row>
    <row r="7738" spans="1:94" s="38" customFormat="1" x14ac:dyDescent="0.25">
      <c r="A7738" s="38">
        <v>7735</v>
      </c>
      <c r="F7738" s="39"/>
      <c r="Q7738" s="39"/>
      <c r="R7738" s="40"/>
      <c r="S7738" s="40"/>
      <c r="T7738" s="39"/>
      <c r="AG7738" s="110"/>
      <c r="AH7738" s="94"/>
      <c r="AJ7738" s="97"/>
      <c r="AL7738" s="39"/>
      <c r="AP7738" s="39"/>
      <c r="AQ7738" s="77"/>
      <c r="AR7738" s="78"/>
      <c r="BB7738" s="79"/>
      <c r="BC7738" s="94"/>
      <c r="BE7738" s="97"/>
      <c r="BG7738" s="40"/>
      <c r="BK7738" s="40"/>
      <c r="BL7738" s="79"/>
      <c r="BM7738" s="94"/>
      <c r="BO7738" s="97"/>
      <c r="BQ7738" s="40"/>
      <c r="BR7738" s="94"/>
      <c r="BS7738" s="94"/>
      <c r="BT7738" s="94"/>
      <c r="BU7738" s="40"/>
      <c r="BV7738" s="82"/>
      <c r="BW7738" s="94"/>
      <c r="BX7738" s="48"/>
      <c r="BY7738" s="97"/>
      <c r="BZ7738" s="48"/>
      <c r="CA7738" s="40"/>
      <c r="CB7738" s="94"/>
      <c r="CC7738" s="94"/>
      <c r="CD7738" s="94"/>
      <c r="CE7738" s="40"/>
      <c r="CF7738" s="73"/>
      <c r="CG7738" s="41"/>
      <c r="CH7738" s="41"/>
      <c r="CI7738" s="41"/>
      <c r="CJ7738" s="41"/>
      <c r="CK7738" s="41"/>
      <c r="CL7738" s="68"/>
      <c r="CM7738" s="41"/>
      <c r="CN7738" s="41"/>
      <c r="CO7738" s="39"/>
      <c r="CP7738" s="78"/>
    </row>
    <row r="7739" spans="1:94" s="38" customFormat="1" x14ac:dyDescent="0.25">
      <c r="A7739" s="38">
        <v>7736</v>
      </c>
      <c r="F7739" s="39"/>
      <c r="Q7739" s="39"/>
      <c r="R7739" s="40"/>
      <c r="S7739" s="40"/>
      <c r="T7739" s="39"/>
      <c r="AG7739" s="110"/>
      <c r="AH7739" s="94"/>
      <c r="AJ7739" s="97"/>
      <c r="AL7739" s="39"/>
      <c r="AP7739" s="39"/>
      <c r="AQ7739" s="77"/>
      <c r="AR7739" s="78"/>
      <c r="BB7739" s="79"/>
      <c r="BC7739" s="94"/>
      <c r="BE7739" s="97"/>
      <c r="BG7739" s="40"/>
      <c r="BK7739" s="40"/>
      <c r="BL7739" s="79"/>
      <c r="BM7739" s="94"/>
      <c r="BO7739" s="97"/>
      <c r="BQ7739" s="40"/>
      <c r="BR7739" s="94"/>
      <c r="BS7739" s="94"/>
      <c r="BT7739" s="94"/>
      <c r="BU7739" s="40"/>
      <c r="BV7739" s="82"/>
      <c r="BW7739" s="94"/>
      <c r="BX7739" s="48"/>
      <c r="BY7739" s="97"/>
      <c r="BZ7739" s="48"/>
      <c r="CA7739" s="40"/>
      <c r="CB7739" s="94"/>
      <c r="CC7739" s="94"/>
      <c r="CD7739" s="94"/>
      <c r="CE7739" s="40"/>
      <c r="CF7739" s="73"/>
      <c r="CG7739" s="41"/>
      <c r="CH7739" s="41"/>
      <c r="CI7739" s="41"/>
      <c r="CJ7739" s="41"/>
      <c r="CK7739" s="41"/>
      <c r="CL7739" s="68"/>
      <c r="CM7739" s="41"/>
      <c r="CN7739" s="41"/>
      <c r="CO7739" s="39"/>
      <c r="CP7739" s="78"/>
    </row>
    <row r="7740" spans="1:94" s="38" customFormat="1" x14ac:dyDescent="0.25">
      <c r="A7740" s="38">
        <v>7737</v>
      </c>
      <c r="F7740" s="39"/>
      <c r="Q7740" s="39"/>
      <c r="R7740" s="40"/>
      <c r="S7740" s="40"/>
      <c r="T7740" s="39"/>
      <c r="AG7740" s="110"/>
      <c r="AH7740" s="94"/>
      <c r="AJ7740" s="97"/>
      <c r="AL7740" s="39"/>
      <c r="AP7740" s="39"/>
      <c r="AQ7740" s="77"/>
      <c r="AR7740" s="78"/>
      <c r="BB7740" s="79"/>
      <c r="BC7740" s="94"/>
      <c r="BE7740" s="97"/>
      <c r="BG7740" s="40"/>
      <c r="BK7740" s="40"/>
      <c r="BL7740" s="79"/>
      <c r="BM7740" s="94"/>
      <c r="BO7740" s="97"/>
      <c r="BQ7740" s="40"/>
      <c r="BR7740" s="94"/>
      <c r="BS7740" s="94"/>
      <c r="BT7740" s="94"/>
      <c r="BU7740" s="40"/>
      <c r="BV7740" s="82"/>
      <c r="BW7740" s="94"/>
      <c r="BX7740" s="48"/>
      <c r="BY7740" s="97"/>
      <c r="BZ7740" s="48"/>
      <c r="CA7740" s="40"/>
      <c r="CB7740" s="94"/>
      <c r="CC7740" s="94"/>
      <c r="CD7740" s="94"/>
      <c r="CE7740" s="40"/>
      <c r="CF7740" s="73"/>
      <c r="CG7740" s="41"/>
      <c r="CH7740" s="41"/>
      <c r="CI7740" s="41"/>
      <c r="CJ7740" s="41"/>
      <c r="CK7740" s="41"/>
      <c r="CL7740" s="68"/>
      <c r="CM7740" s="41"/>
      <c r="CN7740" s="41"/>
      <c r="CO7740" s="39"/>
      <c r="CP7740" s="78"/>
    </row>
    <row r="7741" spans="1:94" s="38" customFormat="1" x14ac:dyDescent="0.25">
      <c r="A7741" s="38">
        <v>7738</v>
      </c>
      <c r="F7741" s="39"/>
      <c r="Q7741" s="39"/>
      <c r="R7741" s="40"/>
      <c r="S7741" s="40"/>
      <c r="T7741" s="39"/>
      <c r="AG7741" s="110"/>
      <c r="AH7741" s="94"/>
      <c r="AJ7741" s="97"/>
      <c r="AL7741" s="39"/>
      <c r="AP7741" s="39"/>
      <c r="AQ7741" s="77"/>
      <c r="AR7741" s="78"/>
      <c r="BB7741" s="79"/>
      <c r="BC7741" s="94"/>
      <c r="BE7741" s="97"/>
      <c r="BG7741" s="40"/>
      <c r="BK7741" s="40"/>
      <c r="BL7741" s="79"/>
      <c r="BM7741" s="94"/>
      <c r="BO7741" s="97"/>
      <c r="BQ7741" s="40"/>
      <c r="BR7741" s="94"/>
      <c r="BS7741" s="94"/>
      <c r="BT7741" s="94"/>
      <c r="BU7741" s="40"/>
      <c r="BV7741" s="82"/>
      <c r="BW7741" s="94"/>
      <c r="BX7741" s="48"/>
      <c r="BY7741" s="97"/>
      <c r="BZ7741" s="48"/>
      <c r="CA7741" s="40"/>
      <c r="CB7741" s="94"/>
      <c r="CC7741" s="94"/>
      <c r="CD7741" s="94"/>
      <c r="CE7741" s="40"/>
      <c r="CF7741" s="73"/>
      <c r="CG7741" s="41"/>
      <c r="CH7741" s="41"/>
      <c r="CI7741" s="41"/>
      <c r="CJ7741" s="41"/>
      <c r="CK7741" s="41"/>
      <c r="CL7741" s="68"/>
      <c r="CM7741" s="41"/>
      <c r="CN7741" s="41"/>
      <c r="CO7741" s="39"/>
      <c r="CP7741" s="78"/>
    </row>
    <row r="7742" spans="1:94" s="38" customFormat="1" x14ac:dyDescent="0.25">
      <c r="A7742" s="38">
        <v>7739</v>
      </c>
      <c r="F7742" s="39"/>
      <c r="Q7742" s="39"/>
      <c r="R7742" s="40"/>
      <c r="S7742" s="40"/>
      <c r="T7742" s="39"/>
      <c r="AG7742" s="110"/>
      <c r="AH7742" s="94"/>
      <c r="AJ7742" s="97"/>
      <c r="AL7742" s="39"/>
      <c r="AP7742" s="39"/>
      <c r="AQ7742" s="77"/>
      <c r="AR7742" s="78"/>
      <c r="BB7742" s="79"/>
      <c r="BC7742" s="94"/>
      <c r="BE7742" s="97"/>
      <c r="BG7742" s="40"/>
      <c r="BK7742" s="40"/>
      <c r="BL7742" s="79"/>
      <c r="BM7742" s="94"/>
      <c r="BO7742" s="97"/>
      <c r="BQ7742" s="40"/>
      <c r="BR7742" s="94"/>
      <c r="BS7742" s="94"/>
      <c r="BT7742" s="94"/>
      <c r="BU7742" s="40"/>
      <c r="BV7742" s="82"/>
      <c r="BW7742" s="94"/>
      <c r="BX7742" s="48"/>
      <c r="BY7742" s="97"/>
      <c r="BZ7742" s="48"/>
      <c r="CA7742" s="40"/>
      <c r="CB7742" s="94"/>
      <c r="CC7742" s="94"/>
      <c r="CD7742" s="94"/>
      <c r="CE7742" s="40"/>
      <c r="CF7742" s="73"/>
      <c r="CG7742" s="41"/>
      <c r="CH7742" s="41"/>
      <c r="CI7742" s="41"/>
      <c r="CJ7742" s="41"/>
      <c r="CK7742" s="41"/>
      <c r="CL7742" s="68"/>
      <c r="CM7742" s="41"/>
      <c r="CN7742" s="41"/>
      <c r="CO7742" s="39"/>
      <c r="CP7742" s="78"/>
    </row>
    <row r="7743" spans="1:94" s="38" customFormat="1" x14ac:dyDescent="0.25">
      <c r="A7743" s="38">
        <v>7740</v>
      </c>
      <c r="F7743" s="39"/>
      <c r="Q7743" s="39"/>
      <c r="R7743" s="40"/>
      <c r="S7743" s="40"/>
      <c r="T7743" s="39"/>
      <c r="AG7743" s="110"/>
      <c r="AH7743" s="94"/>
      <c r="AJ7743" s="97"/>
      <c r="AL7743" s="39"/>
      <c r="AP7743" s="39"/>
      <c r="AQ7743" s="77"/>
      <c r="AR7743" s="78"/>
      <c r="BB7743" s="79"/>
      <c r="BC7743" s="94"/>
      <c r="BE7743" s="97"/>
      <c r="BG7743" s="40"/>
      <c r="BK7743" s="40"/>
      <c r="BL7743" s="79"/>
      <c r="BM7743" s="94"/>
      <c r="BO7743" s="97"/>
      <c r="BQ7743" s="40"/>
      <c r="BR7743" s="94"/>
      <c r="BS7743" s="94"/>
      <c r="BT7743" s="94"/>
      <c r="BU7743" s="40"/>
      <c r="BV7743" s="82"/>
      <c r="BW7743" s="94"/>
      <c r="BX7743" s="48"/>
      <c r="BY7743" s="97"/>
      <c r="BZ7743" s="48"/>
      <c r="CA7743" s="40"/>
      <c r="CB7743" s="94"/>
      <c r="CC7743" s="94"/>
      <c r="CD7743" s="94"/>
      <c r="CE7743" s="40"/>
      <c r="CF7743" s="73"/>
      <c r="CG7743" s="41"/>
      <c r="CH7743" s="41"/>
      <c r="CI7743" s="41"/>
      <c r="CJ7743" s="41"/>
      <c r="CK7743" s="41"/>
      <c r="CL7743" s="68"/>
      <c r="CM7743" s="41"/>
      <c r="CN7743" s="41"/>
      <c r="CO7743" s="39"/>
      <c r="CP7743" s="78"/>
    </row>
    <row r="7744" spans="1:94" s="38" customFormat="1" x14ac:dyDescent="0.25">
      <c r="A7744" s="38">
        <v>7741</v>
      </c>
      <c r="F7744" s="39"/>
      <c r="Q7744" s="39"/>
      <c r="R7744" s="40"/>
      <c r="S7744" s="40"/>
      <c r="T7744" s="39"/>
      <c r="AG7744" s="110"/>
      <c r="AH7744" s="94"/>
      <c r="AJ7744" s="97"/>
      <c r="AL7744" s="39"/>
      <c r="AP7744" s="39"/>
      <c r="AQ7744" s="77"/>
      <c r="AR7744" s="78"/>
      <c r="BB7744" s="79"/>
      <c r="BC7744" s="94"/>
      <c r="BE7744" s="97"/>
      <c r="BG7744" s="40"/>
      <c r="BK7744" s="40"/>
      <c r="BL7744" s="79"/>
      <c r="BM7744" s="94"/>
      <c r="BO7744" s="97"/>
      <c r="BQ7744" s="40"/>
      <c r="BR7744" s="94"/>
      <c r="BS7744" s="94"/>
      <c r="BT7744" s="94"/>
      <c r="BU7744" s="40"/>
      <c r="BV7744" s="82"/>
      <c r="BW7744" s="94"/>
      <c r="BX7744" s="48"/>
      <c r="BY7744" s="97"/>
      <c r="BZ7744" s="48"/>
      <c r="CA7744" s="40"/>
      <c r="CB7744" s="94"/>
      <c r="CC7744" s="94"/>
      <c r="CD7744" s="94"/>
      <c r="CE7744" s="40"/>
      <c r="CF7744" s="73"/>
      <c r="CG7744" s="41"/>
      <c r="CH7744" s="41"/>
      <c r="CI7744" s="41"/>
      <c r="CJ7744" s="41"/>
      <c r="CK7744" s="41"/>
      <c r="CL7744" s="68"/>
      <c r="CM7744" s="41"/>
      <c r="CN7744" s="41"/>
      <c r="CO7744" s="39"/>
      <c r="CP7744" s="78"/>
    </row>
    <row r="7745" spans="1:94" s="38" customFormat="1" x14ac:dyDescent="0.25">
      <c r="A7745" s="38">
        <v>7742</v>
      </c>
      <c r="F7745" s="39"/>
      <c r="Q7745" s="39"/>
      <c r="R7745" s="40"/>
      <c r="S7745" s="40"/>
      <c r="T7745" s="39"/>
      <c r="AG7745" s="110"/>
      <c r="AH7745" s="94"/>
      <c r="AJ7745" s="97"/>
      <c r="AL7745" s="39"/>
      <c r="AP7745" s="39"/>
      <c r="AQ7745" s="77"/>
      <c r="AR7745" s="78"/>
      <c r="BB7745" s="79"/>
      <c r="BC7745" s="94"/>
      <c r="BE7745" s="97"/>
      <c r="BG7745" s="40"/>
      <c r="BK7745" s="40"/>
      <c r="BL7745" s="79"/>
      <c r="BM7745" s="94"/>
      <c r="BO7745" s="97"/>
      <c r="BQ7745" s="40"/>
      <c r="BR7745" s="94"/>
      <c r="BS7745" s="94"/>
      <c r="BT7745" s="94"/>
      <c r="BU7745" s="40"/>
      <c r="BV7745" s="82"/>
      <c r="BW7745" s="94"/>
      <c r="BX7745" s="48"/>
      <c r="BY7745" s="97"/>
      <c r="BZ7745" s="48"/>
      <c r="CA7745" s="40"/>
      <c r="CB7745" s="94"/>
      <c r="CC7745" s="94"/>
      <c r="CD7745" s="94"/>
      <c r="CE7745" s="40"/>
      <c r="CF7745" s="73"/>
      <c r="CG7745" s="41"/>
      <c r="CH7745" s="41"/>
      <c r="CI7745" s="41"/>
      <c r="CJ7745" s="41"/>
      <c r="CK7745" s="41"/>
      <c r="CL7745" s="68"/>
      <c r="CM7745" s="41"/>
      <c r="CN7745" s="41"/>
      <c r="CO7745" s="39"/>
      <c r="CP7745" s="78"/>
    </row>
    <row r="7746" spans="1:94" s="38" customFormat="1" x14ac:dyDescent="0.25">
      <c r="A7746" s="38">
        <v>7743</v>
      </c>
      <c r="F7746" s="39"/>
      <c r="Q7746" s="39"/>
      <c r="R7746" s="40"/>
      <c r="S7746" s="40"/>
      <c r="T7746" s="39"/>
      <c r="AG7746" s="110"/>
      <c r="AH7746" s="94"/>
      <c r="AJ7746" s="97"/>
      <c r="AL7746" s="39"/>
      <c r="AP7746" s="39"/>
      <c r="AQ7746" s="77"/>
      <c r="AR7746" s="78"/>
      <c r="BB7746" s="79"/>
      <c r="BC7746" s="94"/>
      <c r="BE7746" s="97"/>
      <c r="BG7746" s="40"/>
      <c r="BK7746" s="40"/>
      <c r="BL7746" s="79"/>
      <c r="BM7746" s="94"/>
      <c r="BO7746" s="97"/>
      <c r="BQ7746" s="40"/>
      <c r="BR7746" s="94"/>
      <c r="BS7746" s="94"/>
      <c r="BT7746" s="94"/>
      <c r="BU7746" s="40"/>
      <c r="BV7746" s="82"/>
      <c r="BW7746" s="94"/>
      <c r="BX7746" s="48"/>
      <c r="BY7746" s="97"/>
      <c r="BZ7746" s="48"/>
      <c r="CA7746" s="40"/>
      <c r="CB7746" s="94"/>
      <c r="CC7746" s="94"/>
      <c r="CD7746" s="94"/>
      <c r="CE7746" s="40"/>
      <c r="CF7746" s="73"/>
      <c r="CG7746" s="41"/>
      <c r="CH7746" s="41"/>
      <c r="CI7746" s="41"/>
      <c r="CJ7746" s="41"/>
      <c r="CK7746" s="41"/>
      <c r="CL7746" s="68"/>
      <c r="CM7746" s="41"/>
      <c r="CN7746" s="41"/>
      <c r="CO7746" s="39"/>
      <c r="CP7746" s="78"/>
    </row>
    <row r="7747" spans="1:94" s="38" customFormat="1" x14ac:dyDescent="0.25">
      <c r="A7747" s="38">
        <v>7744</v>
      </c>
      <c r="F7747" s="39"/>
      <c r="Q7747" s="39"/>
      <c r="R7747" s="40"/>
      <c r="S7747" s="40"/>
      <c r="T7747" s="39"/>
      <c r="AG7747" s="110"/>
      <c r="AH7747" s="94"/>
      <c r="AJ7747" s="97"/>
      <c r="AL7747" s="39"/>
      <c r="AP7747" s="39"/>
      <c r="AQ7747" s="77"/>
      <c r="AR7747" s="78"/>
      <c r="BB7747" s="79"/>
      <c r="BC7747" s="94"/>
      <c r="BE7747" s="97"/>
      <c r="BG7747" s="40"/>
      <c r="BK7747" s="40"/>
      <c r="BL7747" s="79"/>
      <c r="BM7747" s="94"/>
      <c r="BO7747" s="97"/>
      <c r="BQ7747" s="40"/>
      <c r="BR7747" s="94"/>
      <c r="BS7747" s="94"/>
      <c r="BT7747" s="94"/>
      <c r="BU7747" s="40"/>
      <c r="BV7747" s="82"/>
      <c r="BW7747" s="94"/>
      <c r="BX7747" s="48"/>
      <c r="BY7747" s="97"/>
      <c r="BZ7747" s="48"/>
      <c r="CA7747" s="40"/>
      <c r="CB7747" s="94"/>
      <c r="CC7747" s="94"/>
      <c r="CD7747" s="94"/>
      <c r="CE7747" s="40"/>
      <c r="CF7747" s="73"/>
      <c r="CG7747" s="41"/>
      <c r="CH7747" s="41"/>
      <c r="CI7747" s="41"/>
      <c r="CJ7747" s="41"/>
      <c r="CK7747" s="41"/>
      <c r="CL7747" s="68"/>
      <c r="CM7747" s="41"/>
      <c r="CN7747" s="41"/>
      <c r="CO7747" s="39"/>
      <c r="CP7747" s="78"/>
    </row>
    <row r="7748" spans="1:94" s="38" customFormat="1" x14ac:dyDescent="0.25">
      <c r="A7748" s="38">
        <v>7745</v>
      </c>
      <c r="F7748" s="39"/>
      <c r="Q7748" s="39"/>
      <c r="R7748" s="40"/>
      <c r="S7748" s="40"/>
      <c r="T7748" s="39"/>
      <c r="AG7748" s="110"/>
      <c r="AH7748" s="94"/>
      <c r="AJ7748" s="97"/>
      <c r="AL7748" s="39"/>
      <c r="AP7748" s="39"/>
      <c r="AQ7748" s="77"/>
      <c r="AR7748" s="78"/>
      <c r="BB7748" s="79"/>
      <c r="BC7748" s="94"/>
      <c r="BE7748" s="97"/>
      <c r="BG7748" s="40"/>
      <c r="BK7748" s="40"/>
      <c r="BL7748" s="79"/>
      <c r="BM7748" s="94"/>
      <c r="BO7748" s="97"/>
      <c r="BQ7748" s="40"/>
      <c r="BR7748" s="94"/>
      <c r="BS7748" s="94"/>
      <c r="BT7748" s="94"/>
      <c r="BU7748" s="40"/>
      <c r="BV7748" s="82"/>
      <c r="BW7748" s="94"/>
      <c r="BX7748" s="48"/>
      <c r="BY7748" s="97"/>
      <c r="BZ7748" s="48"/>
      <c r="CA7748" s="40"/>
      <c r="CB7748" s="94"/>
      <c r="CC7748" s="94"/>
      <c r="CD7748" s="94"/>
      <c r="CE7748" s="40"/>
      <c r="CF7748" s="73"/>
      <c r="CG7748" s="41"/>
      <c r="CH7748" s="41"/>
      <c r="CI7748" s="41"/>
      <c r="CJ7748" s="41"/>
      <c r="CK7748" s="41"/>
      <c r="CL7748" s="68"/>
      <c r="CM7748" s="41"/>
      <c r="CN7748" s="41"/>
      <c r="CO7748" s="39"/>
      <c r="CP7748" s="78"/>
    </row>
    <row r="7749" spans="1:94" s="38" customFormat="1" x14ac:dyDescent="0.25">
      <c r="A7749" s="38">
        <v>7746</v>
      </c>
      <c r="F7749" s="39"/>
      <c r="Q7749" s="39"/>
      <c r="R7749" s="40"/>
      <c r="S7749" s="40"/>
      <c r="T7749" s="39"/>
      <c r="AG7749" s="110"/>
      <c r="AH7749" s="94"/>
      <c r="AJ7749" s="97"/>
      <c r="AL7749" s="39"/>
      <c r="AP7749" s="39"/>
      <c r="AQ7749" s="77"/>
      <c r="AR7749" s="78"/>
      <c r="BB7749" s="79"/>
      <c r="BC7749" s="94"/>
      <c r="BE7749" s="97"/>
      <c r="BG7749" s="40"/>
      <c r="BK7749" s="40"/>
      <c r="BL7749" s="79"/>
      <c r="BM7749" s="94"/>
      <c r="BO7749" s="97"/>
      <c r="BQ7749" s="40"/>
      <c r="BR7749" s="94"/>
      <c r="BS7749" s="94"/>
      <c r="BT7749" s="94"/>
      <c r="BU7749" s="40"/>
      <c r="BV7749" s="82"/>
      <c r="BW7749" s="94"/>
      <c r="BX7749" s="48"/>
      <c r="BY7749" s="97"/>
      <c r="BZ7749" s="48"/>
      <c r="CA7749" s="40"/>
      <c r="CB7749" s="94"/>
      <c r="CC7749" s="94"/>
      <c r="CD7749" s="94"/>
      <c r="CE7749" s="40"/>
      <c r="CF7749" s="73"/>
      <c r="CG7749" s="41"/>
      <c r="CH7749" s="41"/>
      <c r="CI7749" s="41"/>
      <c r="CJ7749" s="41"/>
      <c r="CK7749" s="41"/>
      <c r="CL7749" s="68"/>
      <c r="CM7749" s="41"/>
      <c r="CN7749" s="41"/>
      <c r="CO7749" s="39"/>
      <c r="CP7749" s="78"/>
    </row>
    <row r="7750" spans="1:94" s="38" customFormat="1" x14ac:dyDescent="0.25">
      <c r="A7750" s="38">
        <v>7747</v>
      </c>
      <c r="F7750" s="39"/>
      <c r="Q7750" s="39"/>
      <c r="R7750" s="40"/>
      <c r="S7750" s="40"/>
      <c r="T7750" s="39"/>
      <c r="AG7750" s="110"/>
      <c r="AH7750" s="94"/>
      <c r="AJ7750" s="97"/>
      <c r="AL7750" s="39"/>
      <c r="AP7750" s="39"/>
      <c r="AQ7750" s="77"/>
      <c r="AR7750" s="78"/>
      <c r="BB7750" s="79"/>
      <c r="BC7750" s="94"/>
      <c r="BE7750" s="97"/>
      <c r="BG7750" s="40"/>
      <c r="BK7750" s="40"/>
      <c r="BL7750" s="79"/>
      <c r="BM7750" s="94"/>
      <c r="BO7750" s="97"/>
      <c r="BQ7750" s="40"/>
      <c r="BR7750" s="94"/>
      <c r="BS7750" s="94"/>
      <c r="BT7750" s="94"/>
      <c r="BU7750" s="40"/>
      <c r="BV7750" s="82"/>
      <c r="BW7750" s="94"/>
      <c r="BX7750" s="48"/>
      <c r="BY7750" s="97"/>
      <c r="BZ7750" s="48"/>
      <c r="CA7750" s="40"/>
      <c r="CB7750" s="94"/>
      <c r="CC7750" s="94"/>
      <c r="CD7750" s="94"/>
      <c r="CE7750" s="40"/>
      <c r="CF7750" s="73"/>
      <c r="CG7750" s="41"/>
      <c r="CH7750" s="41"/>
      <c r="CI7750" s="41"/>
      <c r="CJ7750" s="41"/>
      <c r="CK7750" s="41"/>
      <c r="CL7750" s="68"/>
      <c r="CM7750" s="41"/>
      <c r="CN7750" s="41"/>
      <c r="CO7750" s="39"/>
      <c r="CP7750" s="78"/>
    </row>
    <row r="7751" spans="1:94" s="38" customFormat="1" x14ac:dyDescent="0.25">
      <c r="A7751" s="38">
        <v>7748</v>
      </c>
      <c r="F7751" s="39"/>
      <c r="Q7751" s="39"/>
      <c r="R7751" s="40"/>
      <c r="S7751" s="40"/>
      <c r="T7751" s="39"/>
      <c r="AG7751" s="110"/>
      <c r="AH7751" s="94"/>
      <c r="AJ7751" s="97"/>
      <c r="AL7751" s="39"/>
      <c r="AP7751" s="39"/>
      <c r="AQ7751" s="77"/>
      <c r="AR7751" s="78"/>
      <c r="BB7751" s="79"/>
      <c r="BC7751" s="94"/>
      <c r="BE7751" s="97"/>
      <c r="BG7751" s="40"/>
      <c r="BK7751" s="40"/>
      <c r="BL7751" s="79"/>
      <c r="BM7751" s="94"/>
      <c r="BO7751" s="97"/>
      <c r="BQ7751" s="40"/>
      <c r="BR7751" s="94"/>
      <c r="BS7751" s="94"/>
      <c r="BT7751" s="94"/>
      <c r="BU7751" s="40"/>
      <c r="BV7751" s="82"/>
      <c r="BW7751" s="94"/>
      <c r="BX7751" s="48"/>
      <c r="BY7751" s="97"/>
      <c r="BZ7751" s="48"/>
      <c r="CA7751" s="40"/>
      <c r="CB7751" s="94"/>
      <c r="CC7751" s="94"/>
      <c r="CD7751" s="94"/>
      <c r="CE7751" s="40"/>
      <c r="CF7751" s="73"/>
      <c r="CG7751" s="41"/>
      <c r="CH7751" s="41"/>
      <c r="CI7751" s="41"/>
      <c r="CJ7751" s="41"/>
      <c r="CK7751" s="41"/>
      <c r="CL7751" s="68"/>
      <c r="CM7751" s="41"/>
      <c r="CN7751" s="41"/>
      <c r="CO7751" s="39"/>
      <c r="CP7751" s="78"/>
    </row>
    <row r="7752" spans="1:94" s="38" customFormat="1" x14ac:dyDescent="0.25">
      <c r="A7752" s="38">
        <v>7749</v>
      </c>
      <c r="F7752" s="39"/>
      <c r="Q7752" s="39"/>
      <c r="R7752" s="40"/>
      <c r="S7752" s="40"/>
      <c r="T7752" s="39"/>
      <c r="AG7752" s="110"/>
      <c r="AH7752" s="94"/>
      <c r="AJ7752" s="97"/>
      <c r="AL7752" s="39"/>
      <c r="AP7752" s="39"/>
      <c r="AQ7752" s="77"/>
      <c r="AR7752" s="78"/>
      <c r="BB7752" s="79"/>
      <c r="BC7752" s="94"/>
      <c r="BE7752" s="97"/>
      <c r="BG7752" s="40"/>
      <c r="BK7752" s="40"/>
      <c r="BL7752" s="79"/>
      <c r="BM7752" s="94"/>
      <c r="BO7752" s="97"/>
      <c r="BQ7752" s="40"/>
      <c r="BR7752" s="94"/>
      <c r="BS7752" s="94"/>
      <c r="BT7752" s="94"/>
      <c r="BU7752" s="40"/>
      <c r="BV7752" s="82"/>
      <c r="BW7752" s="94"/>
      <c r="BX7752" s="48"/>
      <c r="BY7752" s="97"/>
      <c r="BZ7752" s="48"/>
      <c r="CA7752" s="40"/>
      <c r="CB7752" s="94"/>
      <c r="CC7752" s="94"/>
      <c r="CD7752" s="94"/>
      <c r="CE7752" s="40"/>
      <c r="CF7752" s="73"/>
      <c r="CG7752" s="41"/>
      <c r="CH7752" s="41"/>
      <c r="CI7752" s="41"/>
      <c r="CJ7752" s="41"/>
      <c r="CK7752" s="41"/>
      <c r="CL7752" s="68"/>
      <c r="CM7752" s="41"/>
      <c r="CN7752" s="41"/>
      <c r="CO7752" s="39"/>
      <c r="CP7752" s="78"/>
    </row>
    <row r="7753" spans="1:94" s="38" customFormat="1" x14ac:dyDescent="0.25">
      <c r="A7753" s="38">
        <v>7750</v>
      </c>
      <c r="F7753" s="39"/>
      <c r="Q7753" s="39"/>
      <c r="R7753" s="40"/>
      <c r="S7753" s="40"/>
      <c r="T7753" s="39"/>
      <c r="AG7753" s="110"/>
      <c r="AH7753" s="94"/>
      <c r="AJ7753" s="97"/>
      <c r="AL7753" s="39"/>
      <c r="AP7753" s="39"/>
      <c r="AQ7753" s="77"/>
      <c r="AR7753" s="78"/>
      <c r="BB7753" s="79"/>
      <c r="BC7753" s="94"/>
      <c r="BE7753" s="97"/>
      <c r="BG7753" s="40"/>
      <c r="BK7753" s="40"/>
      <c r="BL7753" s="79"/>
      <c r="BM7753" s="94"/>
      <c r="BO7753" s="97"/>
      <c r="BQ7753" s="40"/>
      <c r="BR7753" s="94"/>
      <c r="BS7753" s="94"/>
      <c r="BT7753" s="94"/>
      <c r="BU7753" s="40"/>
      <c r="BV7753" s="82"/>
      <c r="BW7753" s="94"/>
      <c r="BX7753" s="48"/>
      <c r="BY7753" s="97"/>
      <c r="BZ7753" s="48"/>
      <c r="CA7753" s="40"/>
      <c r="CB7753" s="94"/>
      <c r="CC7753" s="94"/>
      <c r="CD7753" s="94"/>
      <c r="CE7753" s="40"/>
      <c r="CF7753" s="73"/>
      <c r="CG7753" s="41"/>
      <c r="CH7753" s="41"/>
      <c r="CI7753" s="41"/>
      <c r="CJ7753" s="41"/>
      <c r="CK7753" s="41"/>
      <c r="CL7753" s="68"/>
      <c r="CM7753" s="41"/>
      <c r="CN7753" s="41"/>
      <c r="CO7753" s="39"/>
      <c r="CP7753" s="78"/>
    </row>
    <row r="7754" spans="1:94" s="38" customFormat="1" x14ac:dyDescent="0.25">
      <c r="A7754" s="38">
        <v>7751</v>
      </c>
      <c r="F7754" s="39"/>
      <c r="Q7754" s="39"/>
      <c r="R7754" s="40"/>
      <c r="S7754" s="40"/>
      <c r="T7754" s="39"/>
      <c r="AG7754" s="110"/>
      <c r="AH7754" s="94"/>
      <c r="AJ7754" s="97"/>
      <c r="AL7754" s="39"/>
      <c r="AP7754" s="39"/>
      <c r="AQ7754" s="77"/>
      <c r="AR7754" s="78"/>
      <c r="BB7754" s="79"/>
      <c r="BC7754" s="94"/>
      <c r="BE7754" s="97"/>
      <c r="BG7754" s="40"/>
      <c r="BK7754" s="40"/>
      <c r="BL7754" s="79"/>
      <c r="BM7754" s="94"/>
      <c r="BO7754" s="97"/>
      <c r="BQ7754" s="40"/>
      <c r="BR7754" s="94"/>
      <c r="BS7754" s="94"/>
      <c r="BT7754" s="94"/>
      <c r="BU7754" s="40"/>
      <c r="BV7754" s="82"/>
      <c r="BW7754" s="94"/>
      <c r="BX7754" s="48"/>
      <c r="BY7754" s="97"/>
      <c r="BZ7754" s="48"/>
      <c r="CA7754" s="40"/>
      <c r="CB7754" s="94"/>
      <c r="CC7754" s="94"/>
      <c r="CD7754" s="94"/>
      <c r="CE7754" s="40"/>
      <c r="CF7754" s="73"/>
      <c r="CG7754" s="41"/>
      <c r="CH7754" s="41"/>
      <c r="CI7754" s="41"/>
      <c r="CJ7754" s="41"/>
      <c r="CK7754" s="41"/>
      <c r="CL7754" s="68"/>
      <c r="CM7754" s="41"/>
      <c r="CN7754" s="41"/>
      <c r="CO7754" s="39"/>
      <c r="CP7754" s="78"/>
    </row>
    <row r="7755" spans="1:94" s="38" customFormat="1" x14ac:dyDescent="0.25">
      <c r="A7755" s="38">
        <v>7752</v>
      </c>
      <c r="F7755" s="39"/>
      <c r="Q7755" s="39"/>
      <c r="R7755" s="40"/>
      <c r="S7755" s="40"/>
      <c r="T7755" s="39"/>
      <c r="AG7755" s="110"/>
      <c r="AH7755" s="94"/>
      <c r="AJ7755" s="97"/>
      <c r="AL7755" s="39"/>
      <c r="AP7755" s="39"/>
      <c r="AQ7755" s="77"/>
      <c r="AR7755" s="78"/>
      <c r="BB7755" s="79"/>
      <c r="BC7755" s="94"/>
      <c r="BE7755" s="97"/>
      <c r="BG7755" s="40"/>
      <c r="BK7755" s="40"/>
      <c r="BL7755" s="79"/>
      <c r="BM7755" s="94"/>
      <c r="BO7755" s="97"/>
      <c r="BQ7755" s="40"/>
      <c r="BR7755" s="94"/>
      <c r="BS7755" s="94"/>
      <c r="BT7755" s="94"/>
      <c r="BU7755" s="40"/>
      <c r="BV7755" s="82"/>
      <c r="BW7755" s="94"/>
      <c r="BX7755" s="48"/>
      <c r="BY7755" s="97"/>
      <c r="BZ7755" s="48"/>
      <c r="CA7755" s="40"/>
      <c r="CB7755" s="94"/>
      <c r="CC7755" s="94"/>
      <c r="CD7755" s="94"/>
      <c r="CE7755" s="40"/>
      <c r="CF7755" s="73"/>
      <c r="CG7755" s="41"/>
      <c r="CH7755" s="41"/>
      <c r="CI7755" s="41"/>
      <c r="CJ7755" s="41"/>
      <c r="CK7755" s="41"/>
      <c r="CL7755" s="68"/>
      <c r="CM7755" s="41"/>
      <c r="CN7755" s="41"/>
      <c r="CO7755" s="39"/>
      <c r="CP7755" s="78"/>
    </row>
    <row r="7756" spans="1:94" s="38" customFormat="1" x14ac:dyDescent="0.25">
      <c r="A7756" s="38">
        <v>7753</v>
      </c>
      <c r="F7756" s="39"/>
      <c r="Q7756" s="39"/>
      <c r="R7756" s="40"/>
      <c r="S7756" s="40"/>
      <c r="T7756" s="39"/>
      <c r="AG7756" s="110"/>
      <c r="AH7756" s="94"/>
      <c r="AJ7756" s="97"/>
      <c r="AL7756" s="39"/>
      <c r="AP7756" s="39"/>
      <c r="AQ7756" s="77"/>
      <c r="AR7756" s="78"/>
      <c r="BB7756" s="79"/>
      <c r="BC7756" s="94"/>
      <c r="BE7756" s="97"/>
      <c r="BG7756" s="40"/>
      <c r="BK7756" s="40"/>
      <c r="BL7756" s="79"/>
      <c r="BM7756" s="94"/>
      <c r="BO7756" s="97"/>
      <c r="BQ7756" s="40"/>
      <c r="BR7756" s="94"/>
      <c r="BS7756" s="94"/>
      <c r="BT7756" s="94"/>
      <c r="BU7756" s="40"/>
      <c r="BV7756" s="82"/>
      <c r="BW7756" s="94"/>
      <c r="BX7756" s="48"/>
      <c r="BY7756" s="97"/>
      <c r="BZ7756" s="48"/>
      <c r="CA7756" s="40"/>
      <c r="CB7756" s="94"/>
      <c r="CC7756" s="94"/>
      <c r="CD7756" s="94"/>
      <c r="CE7756" s="40"/>
      <c r="CF7756" s="73"/>
      <c r="CG7756" s="41"/>
      <c r="CH7756" s="41"/>
      <c r="CI7756" s="41"/>
      <c r="CJ7756" s="41"/>
      <c r="CK7756" s="41"/>
      <c r="CL7756" s="68"/>
      <c r="CM7756" s="41"/>
      <c r="CN7756" s="41"/>
      <c r="CO7756" s="39"/>
      <c r="CP7756" s="78"/>
    </row>
    <row r="7757" spans="1:94" s="38" customFormat="1" x14ac:dyDescent="0.25">
      <c r="A7757" s="38">
        <v>7754</v>
      </c>
      <c r="F7757" s="39"/>
      <c r="Q7757" s="39"/>
      <c r="R7757" s="40"/>
      <c r="S7757" s="40"/>
      <c r="T7757" s="39"/>
      <c r="AG7757" s="110"/>
      <c r="AH7757" s="94"/>
      <c r="AJ7757" s="97"/>
      <c r="AL7757" s="39"/>
      <c r="AP7757" s="39"/>
      <c r="AQ7757" s="77"/>
      <c r="AR7757" s="78"/>
      <c r="BB7757" s="79"/>
      <c r="BC7757" s="94"/>
      <c r="BE7757" s="97"/>
      <c r="BG7757" s="40"/>
      <c r="BK7757" s="40"/>
      <c r="BL7757" s="79"/>
      <c r="BM7757" s="94"/>
      <c r="BO7757" s="97"/>
      <c r="BQ7757" s="40"/>
      <c r="BR7757" s="94"/>
      <c r="BS7757" s="94"/>
      <c r="BT7757" s="94"/>
      <c r="BU7757" s="40"/>
      <c r="BV7757" s="82"/>
      <c r="BW7757" s="94"/>
      <c r="BX7757" s="48"/>
      <c r="BY7757" s="97"/>
      <c r="BZ7757" s="48"/>
      <c r="CA7757" s="40"/>
      <c r="CB7757" s="94"/>
      <c r="CC7757" s="94"/>
      <c r="CD7757" s="94"/>
      <c r="CE7757" s="40"/>
      <c r="CF7757" s="73"/>
      <c r="CG7757" s="41"/>
      <c r="CH7757" s="41"/>
      <c r="CI7757" s="41"/>
      <c r="CJ7757" s="41"/>
      <c r="CK7757" s="41"/>
      <c r="CL7757" s="68"/>
      <c r="CM7757" s="41"/>
      <c r="CN7757" s="41"/>
      <c r="CO7757" s="39"/>
      <c r="CP7757" s="78"/>
    </row>
    <row r="7758" spans="1:94" s="38" customFormat="1" x14ac:dyDescent="0.25">
      <c r="A7758" s="38">
        <v>7755</v>
      </c>
      <c r="F7758" s="39"/>
      <c r="Q7758" s="39"/>
      <c r="R7758" s="40"/>
      <c r="S7758" s="40"/>
      <c r="T7758" s="39"/>
      <c r="AG7758" s="110"/>
      <c r="AH7758" s="94"/>
      <c r="AJ7758" s="97"/>
      <c r="AL7758" s="39"/>
      <c r="AP7758" s="39"/>
      <c r="AQ7758" s="77"/>
      <c r="AR7758" s="78"/>
      <c r="BB7758" s="79"/>
      <c r="BC7758" s="94"/>
      <c r="BE7758" s="97"/>
      <c r="BG7758" s="40"/>
      <c r="BK7758" s="40"/>
      <c r="BL7758" s="79"/>
      <c r="BM7758" s="94"/>
      <c r="BO7758" s="97"/>
      <c r="BQ7758" s="40"/>
      <c r="BR7758" s="94"/>
      <c r="BS7758" s="94"/>
      <c r="BT7758" s="94"/>
      <c r="BU7758" s="40"/>
      <c r="BV7758" s="82"/>
      <c r="BW7758" s="94"/>
      <c r="BX7758" s="48"/>
      <c r="BY7758" s="97"/>
      <c r="BZ7758" s="48"/>
      <c r="CA7758" s="40"/>
      <c r="CB7758" s="94"/>
      <c r="CC7758" s="94"/>
      <c r="CD7758" s="94"/>
      <c r="CE7758" s="40"/>
      <c r="CF7758" s="73"/>
      <c r="CG7758" s="41"/>
      <c r="CH7758" s="41"/>
      <c r="CI7758" s="41"/>
      <c r="CJ7758" s="41"/>
      <c r="CK7758" s="41"/>
      <c r="CL7758" s="68"/>
      <c r="CM7758" s="41"/>
      <c r="CN7758" s="41"/>
      <c r="CO7758" s="39"/>
      <c r="CP7758" s="78"/>
    </row>
    <row r="7759" spans="1:94" s="38" customFormat="1" x14ac:dyDescent="0.25">
      <c r="A7759" s="38">
        <v>7756</v>
      </c>
      <c r="F7759" s="39"/>
      <c r="Q7759" s="39"/>
      <c r="R7759" s="40"/>
      <c r="S7759" s="40"/>
      <c r="T7759" s="39"/>
      <c r="AG7759" s="110"/>
      <c r="AH7759" s="94"/>
      <c r="AJ7759" s="97"/>
      <c r="AL7759" s="39"/>
      <c r="AP7759" s="39"/>
      <c r="AQ7759" s="77"/>
      <c r="AR7759" s="78"/>
      <c r="BB7759" s="79"/>
      <c r="BC7759" s="94"/>
      <c r="BE7759" s="97"/>
      <c r="BG7759" s="40"/>
      <c r="BK7759" s="40"/>
      <c r="BL7759" s="79"/>
      <c r="BM7759" s="94"/>
      <c r="BO7759" s="97"/>
      <c r="BQ7759" s="40"/>
      <c r="BR7759" s="94"/>
      <c r="BS7759" s="94"/>
      <c r="BT7759" s="94"/>
      <c r="BU7759" s="40"/>
      <c r="BV7759" s="82"/>
      <c r="BW7759" s="94"/>
      <c r="BX7759" s="48"/>
      <c r="BY7759" s="97"/>
      <c r="BZ7759" s="48"/>
      <c r="CA7759" s="40"/>
      <c r="CB7759" s="94"/>
      <c r="CC7759" s="94"/>
      <c r="CD7759" s="94"/>
      <c r="CE7759" s="40"/>
      <c r="CF7759" s="73"/>
      <c r="CG7759" s="41"/>
      <c r="CH7759" s="41"/>
      <c r="CI7759" s="41"/>
      <c r="CJ7759" s="41"/>
      <c r="CK7759" s="41"/>
      <c r="CL7759" s="68"/>
      <c r="CM7759" s="41"/>
      <c r="CN7759" s="41"/>
      <c r="CO7759" s="39"/>
      <c r="CP7759" s="78"/>
    </row>
    <row r="7760" spans="1:94" s="38" customFormat="1" x14ac:dyDescent="0.25">
      <c r="A7760" s="38">
        <v>7757</v>
      </c>
      <c r="F7760" s="39"/>
      <c r="Q7760" s="39"/>
      <c r="R7760" s="40"/>
      <c r="S7760" s="40"/>
      <c r="T7760" s="39"/>
      <c r="AG7760" s="110"/>
      <c r="AH7760" s="94"/>
      <c r="AJ7760" s="97"/>
      <c r="AL7760" s="39"/>
      <c r="AP7760" s="39"/>
      <c r="AQ7760" s="77"/>
      <c r="AR7760" s="78"/>
      <c r="BB7760" s="79"/>
      <c r="BC7760" s="94"/>
      <c r="BE7760" s="97"/>
      <c r="BG7760" s="40"/>
      <c r="BK7760" s="40"/>
      <c r="BL7760" s="79"/>
      <c r="BM7760" s="94"/>
      <c r="BO7760" s="97"/>
      <c r="BQ7760" s="40"/>
      <c r="BR7760" s="94"/>
      <c r="BS7760" s="94"/>
      <c r="BT7760" s="94"/>
      <c r="BU7760" s="40"/>
      <c r="BV7760" s="82"/>
      <c r="BW7760" s="94"/>
      <c r="BX7760" s="48"/>
      <c r="BY7760" s="97"/>
      <c r="BZ7760" s="48"/>
      <c r="CA7760" s="40"/>
      <c r="CB7760" s="94"/>
      <c r="CC7760" s="94"/>
      <c r="CD7760" s="94"/>
      <c r="CE7760" s="40"/>
      <c r="CF7760" s="73"/>
      <c r="CG7760" s="41"/>
      <c r="CH7760" s="41"/>
      <c r="CI7760" s="41"/>
      <c r="CJ7760" s="41"/>
      <c r="CK7760" s="41"/>
      <c r="CL7760" s="68"/>
      <c r="CM7760" s="41"/>
      <c r="CN7760" s="41"/>
      <c r="CO7760" s="39"/>
      <c r="CP7760" s="78"/>
    </row>
    <row r="7761" spans="1:94" s="38" customFormat="1" x14ac:dyDescent="0.25">
      <c r="A7761" s="38">
        <v>7758</v>
      </c>
      <c r="F7761" s="39"/>
      <c r="Q7761" s="39"/>
      <c r="R7761" s="40"/>
      <c r="S7761" s="40"/>
      <c r="T7761" s="39"/>
      <c r="AG7761" s="110"/>
      <c r="AH7761" s="94"/>
      <c r="AJ7761" s="97"/>
      <c r="AL7761" s="39"/>
      <c r="AP7761" s="39"/>
      <c r="AQ7761" s="77"/>
      <c r="AR7761" s="78"/>
      <c r="BB7761" s="79"/>
      <c r="BC7761" s="94"/>
      <c r="BE7761" s="97"/>
      <c r="BG7761" s="40"/>
      <c r="BK7761" s="40"/>
      <c r="BL7761" s="79"/>
      <c r="BM7761" s="94"/>
      <c r="BO7761" s="97"/>
      <c r="BQ7761" s="40"/>
      <c r="BR7761" s="94"/>
      <c r="BS7761" s="94"/>
      <c r="BT7761" s="94"/>
      <c r="BU7761" s="40"/>
      <c r="BV7761" s="82"/>
      <c r="BW7761" s="94"/>
      <c r="BX7761" s="48"/>
      <c r="BY7761" s="97"/>
      <c r="BZ7761" s="48"/>
      <c r="CA7761" s="40"/>
      <c r="CB7761" s="94"/>
      <c r="CC7761" s="94"/>
      <c r="CD7761" s="94"/>
      <c r="CE7761" s="40"/>
      <c r="CF7761" s="73"/>
      <c r="CG7761" s="41"/>
      <c r="CH7761" s="41"/>
      <c r="CI7761" s="41"/>
      <c r="CJ7761" s="41"/>
      <c r="CK7761" s="41"/>
      <c r="CL7761" s="68"/>
      <c r="CM7761" s="41"/>
      <c r="CN7761" s="41"/>
      <c r="CO7761" s="39"/>
      <c r="CP7761" s="78"/>
    </row>
    <row r="7762" spans="1:94" s="38" customFormat="1" x14ac:dyDescent="0.25">
      <c r="A7762" s="38">
        <v>7759</v>
      </c>
      <c r="F7762" s="39"/>
      <c r="Q7762" s="39"/>
      <c r="R7762" s="40"/>
      <c r="S7762" s="40"/>
      <c r="T7762" s="39"/>
      <c r="AG7762" s="110"/>
      <c r="AH7762" s="94"/>
      <c r="AJ7762" s="97"/>
      <c r="AL7762" s="39"/>
      <c r="AP7762" s="39"/>
      <c r="AQ7762" s="77"/>
      <c r="AR7762" s="78"/>
      <c r="BB7762" s="79"/>
      <c r="BC7762" s="94"/>
      <c r="BE7762" s="97"/>
      <c r="BG7762" s="40"/>
      <c r="BK7762" s="40"/>
      <c r="BL7762" s="79"/>
      <c r="BM7762" s="94"/>
      <c r="BO7762" s="97"/>
      <c r="BQ7762" s="40"/>
      <c r="BR7762" s="94"/>
      <c r="BS7762" s="94"/>
      <c r="BT7762" s="94"/>
      <c r="BU7762" s="40"/>
      <c r="BV7762" s="82"/>
      <c r="BW7762" s="94"/>
      <c r="BX7762" s="48"/>
      <c r="BY7762" s="97"/>
      <c r="BZ7762" s="48"/>
      <c r="CA7762" s="40"/>
      <c r="CB7762" s="94"/>
      <c r="CC7762" s="94"/>
      <c r="CD7762" s="94"/>
      <c r="CE7762" s="40"/>
      <c r="CF7762" s="73"/>
      <c r="CG7762" s="41"/>
      <c r="CH7762" s="41"/>
      <c r="CI7762" s="41"/>
      <c r="CJ7762" s="41"/>
      <c r="CK7762" s="41"/>
      <c r="CL7762" s="68"/>
      <c r="CM7762" s="41"/>
      <c r="CN7762" s="41"/>
      <c r="CO7762" s="39"/>
      <c r="CP7762" s="78"/>
    </row>
    <row r="7763" spans="1:94" s="38" customFormat="1" x14ac:dyDescent="0.25">
      <c r="A7763" s="38">
        <v>7760</v>
      </c>
      <c r="F7763" s="39"/>
      <c r="Q7763" s="39"/>
      <c r="R7763" s="40"/>
      <c r="S7763" s="40"/>
      <c r="T7763" s="39"/>
      <c r="AG7763" s="110"/>
      <c r="AH7763" s="94"/>
      <c r="AJ7763" s="97"/>
      <c r="AL7763" s="39"/>
      <c r="AP7763" s="39"/>
      <c r="AQ7763" s="77"/>
      <c r="AR7763" s="78"/>
      <c r="BB7763" s="79"/>
      <c r="BC7763" s="94"/>
      <c r="BE7763" s="97"/>
      <c r="BG7763" s="40"/>
      <c r="BK7763" s="40"/>
      <c r="BL7763" s="79"/>
      <c r="BM7763" s="94"/>
      <c r="BO7763" s="97"/>
      <c r="BQ7763" s="40"/>
      <c r="BR7763" s="94"/>
      <c r="BS7763" s="94"/>
      <c r="BT7763" s="94"/>
      <c r="BU7763" s="40"/>
      <c r="BV7763" s="82"/>
      <c r="BW7763" s="94"/>
      <c r="BX7763" s="48"/>
      <c r="BY7763" s="97"/>
      <c r="BZ7763" s="48"/>
      <c r="CA7763" s="40"/>
      <c r="CB7763" s="94"/>
      <c r="CC7763" s="94"/>
      <c r="CD7763" s="94"/>
      <c r="CE7763" s="40"/>
      <c r="CF7763" s="73"/>
      <c r="CG7763" s="41"/>
      <c r="CH7763" s="41"/>
      <c r="CI7763" s="41"/>
      <c r="CJ7763" s="41"/>
      <c r="CK7763" s="41"/>
      <c r="CL7763" s="68"/>
      <c r="CM7763" s="41"/>
      <c r="CN7763" s="41"/>
      <c r="CO7763" s="39"/>
      <c r="CP7763" s="78"/>
    </row>
    <row r="7764" spans="1:94" s="38" customFormat="1" x14ac:dyDescent="0.25">
      <c r="A7764" s="38">
        <v>7761</v>
      </c>
      <c r="F7764" s="39"/>
      <c r="Q7764" s="39"/>
      <c r="R7764" s="40"/>
      <c r="S7764" s="40"/>
      <c r="T7764" s="39"/>
      <c r="AG7764" s="110"/>
      <c r="AH7764" s="94"/>
      <c r="AJ7764" s="97"/>
      <c r="AL7764" s="39"/>
      <c r="AP7764" s="39"/>
      <c r="AQ7764" s="77"/>
      <c r="AR7764" s="78"/>
      <c r="BB7764" s="79"/>
      <c r="BC7764" s="94"/>
      <c r="BE7764" s="97"/>
      <c r="BG7764" s="40"/>
      <c r="BK7764" s="40"/>
      <c r="BL7764" s="79"/>
      <c r="BM7764" s="94"/>
      <c r="BO7764" s="97"/>
      <c r="BQ7764" s="40"/>
      <c r="BR7764" s="94"/>
      <c r="BS7764" s="94"/>
      <c r="BT7764" s="94"/>
      <c r="BU7764" s="40"/>
      <c r="BV7764" s="82"/>
      <c r="BW7764" s="94"/>
      <c r="BX7764" s="48"/>
      <c r="BY7764" s="97"/>
      <c r="BZ7764" s="48"/>
      <c r="CA7764" s="40"/>
      <c r="CB7764" s="94"/>
      <c r="CC7764" s="94"/>
      <c r="CD7764" s="94"/>
      <c r="CE7764" s="40"/>
      <c r="CF7764" s="73"/>
      <c r="CG7764" s="41"/>
      <c r="CH7764" s="41"/>
      <c r="CI7764" s="41"/>
      <c r="CJ7764" s="41"/>
      <c r="CK7764" s="41"/>
      <c r="CL7764" s="68"/>
      <c r="CM7764" s="41"/>
      <c r="CN7764" s="41"/>
      <c r="CO7764" s="39"/>
      <c r="CP7764" s="78"/>
    </row>
    <row r="7765" spans="1:94" s="38" customFormat="1" x14ac:dyDescent="0.25">
      <c r="A7765" s="38">
        <v>7762</v>
      </c>
      <c r="F7765" s="39"/>
      <c r="Q7765" s="39"/>
      <c r="R7765" s="40"/>
      <c r="S7765" s="40"/>
      <c r="T7765" s="39"/>
      <c r="AG7765" s="110"/>
      <c r="AH7765" s="94"/>
      <c r="AJ7765" s="97"/>
      <c r="AL7765" s="39"/>
      <c r="AP7765" s="39"/>
      <c r="AQ7765" s="77"/>
      <c r="AR7765" s="78"/>
      <c r="BB7765" s="79"/>
      <c r="BC7765" s="94"/>
      <c r="BE7765" s="97"/>
      <c r="BG7765" s="40"/>
      <c r="BK7765" s="40"/>
      <c r="BL7765" s="79"/>
      <c r="BM7765" s="94"/>
      <c r="BO7765" s="97"/>
      <c r="BQ7765" s="40"/>
      <c r="BR7765" s="94"/>
      <c r="BS7765" s="94"/>
      <c r="BT7765" s="94"/>
      <c r="BU7765" s="40"/>
      <c r="BV7765" s="82"/>
      <c r="BW7765" s="94"/>
      <c r="BX7765" s="48"/>
      <c r="BY7765" s="97"/>
      <c r="BZ7765" s="48"/>
      <c r="CA7765" s="40"/>
      <c r="CB7765" s="94"/>
      <c r="CC7765" s="94"/>
      <c r="CD7765" s="94"/>
      <c r="CE7765" s="40"/>
      <c r="CF7765" s="73"/>
      <c r="CG7765" s="41"/>
      <c r="CH7765" s="41"/>
      <c r="CI7765" s="41"/>
      <c r="CJ7765" s="41"/>
      <c r="CK7765" s="41"/>
      <c r="CL7765" s="68"/>
      <c r="CM7765" s="41"/>
      <c r="CN7765" s="41"/>
      <c r="CO7765" s="39"/>
      <c r="CP7765" s="78"/>
    </row>
    <row r="7766" spans="1:94" s="38" customFormat="1" x14ac:dyDescent="0.25">
      <c r="A7766" s="38">
        <v>7763</v>
      </c>
      <c r="F7766" s="39"/>
      <c r="Q7766" s="39"/>
      <c r="R7766" s="40"/>
      <c r="S7766" s="40"/>
      <c r="T7766" s="39"/>
      <c r="AG7766" s="110"/>
      <c r="AH7766" s="94"/>
      <c r="AJ7766" s="97"/>
      <c r="AL7766" s="39"/>
      <c r="AP7766" s="39"/>
      <c r="AQ7766" s="77"/>
      <c r="AR7766" s="78"/>
      <c r="BB7766" s="79"/>
      <c r="BC7766" s="94"/>
      <c r="BE7766" s="97"/>
      <c r="BG7766" s="40"/>
      <c r="BK7766" s="40"/>
      <c r="BL7766" s="79"/>
      <c r="BM7766" s="94"/>
      <c r="BO7766" s="97"/>
      <c r="BQ7766" s="40"/>
      <c r="BR7766" s="94"/>
      <c r="BS7766" s="94"/>
      <c r="BT7766" s="94"/>
      <c r="BU7766" s="40"/>
      <c r="BV7766" s="82"/>
      <c r="BW7766" s="94"/>
      <c r="BX7766" s="48"/>
      <c r="BY7766" s="97"/>
      <c r="BZ7766" s="48"/>
      <c r="CA7766" s="40"/>
      <c r="CB7766" s="94"/>
      <c r="CC7766" s="94"/>
      <c r="CD7766" s="94"/>
      <c r="CE7766" s="40"/>
      <c r="CF7766" s="73"/>
      <c r="CG7766" s="41"/>
      <c r="CH7766" s="41"/>
      <c r="CI7766" s="41"/>
      <c r="CJ7766" s="41"/>
      <c r="CK7766" s="41"/>
      <c r="CL7766" s="68"/>
      <c r="CM7766" s="41"/>
      <c r="CN7766" s="41"/>
      <c r="CO7766" s="39"/>
      <c r="CP7766" s="78"/>
    </row>
    <row r="7767" spans="1:94" s="38" customFormat="1" x14ac:dyDescent="0.25">
      <c r="A7767" s="38">
        <v>7764</v>
      </c>
      <c r="F7767" s="39"/>
      <c r="Q7767" s="39"/>
      <c r="R7767" s="40"/>
      <c r="S7767" s="40"/>
      <c r="T7767" s="39"/>
      <c r="AG7767" s="110"/>
      <c r="AH7767" s="94"/>
      <c r="AJ7767" s="97"/>
      <c r="AL7767" s="39"/>
      <c r="AP7767" s="39"/>
      <c r="AQ7767" s="77"/>
      <c r="AR7767" s="78"/>
      <c r="BB7767" s="79"/>
      <c r="BC7767" s="94"/>
      <c r="BE7767" s="97"/>
      <c r="BG7767" s="40"/>
      <c r="BK7767" s="40"/>
      <c r="BL7767" s="79"/>
      <c r="BM7767" s="94"/>
      <c r="BO7767" s="97"/>
      <c r="BQ7767" s="40"/>
      <c r="BR7767" s="94"/>
      <c r="BS7767" s="94"/>
      <c r="BT7767" s="94"/>
      <c r="BU7767" s="40"/>
      <c r="BV7767" s="82"/>
      <c r="BW7767" s="94"/>
      <c r="BX7767" s="48"/>
      <c r="BY7767" s="97"/>
      <c r="BZ7767" s="48"/>
      <c r="CA7767" s="40"/>
      <c r="CB7767" s="94"/>
      <c r="CC7767" s="94"/>
      <c r="CD7767" s="94"/>
      <c r="CE7767" s="40"/>
      <c r="CF7767" s="73"/>
      <c r="CG7767" s="41"/>
      <c r="CH7767" s="41"/>
      <c r="CI7767" s="41"/>
      <c r="CJ7767" s="41"/>
      <c r="CK7767" s="41"/>
      <c r="CL7767" s="68"/>
      <c r="CM7767" s="41"/>
      <c r="CN7767" s="41"/>
      <c r="CO7767" s="39"/>
      <c r="CP7767" s="78"/>
    </row>
    <row r="7768" spans="1:94" s="38" customFormat="1" x14ac:dyDescent="0.25">
      <c r="A7768" s="38">
        <v>7765</v>
      </c>
      <c r="F7768" s="39"/>
      <c r="Q7768" s="39"/>
      <c r="R7768" s="40"/>
      <c r="S7768" s="40"/>
      <c r="T7768" s="39"/>
      <c r="AG7768" s="110"/>
      <c r="AH7768" s="94"/>
      <c r="AJ7768" s="97"/>
      <c r="AL7768" s="39"/>
      <c r="AP7768" s="39"/>
      <c r="AQ7768" s="77"/>
      <c r="AR7768" s="78"/>
      <c r="BB7768" s="79"/>
      <c r="BC7768" s="94"/>
      <c r="BE7768" s="97"/>
      <c r="BG7768" s="40"/>
      <c r="BK7768" s="40"/>
      <c r="BL7768" s="79"/>
      <c r="BM7768" s="94"/>
      <c r="BO7768" s="97"/>
      <c r="BQ7768" s="40"/>
      <c r="BR7768" s="94"/>
      <c r="BS7768" s="94"/>
      <c r="BT7768" s="94"/>
      <c r="BU7768" s="40"/>
      <c r="BV7768" s="82"/>
      <c r="BW7768" s="94"/>
      <c r="BX7768" s="48"/>
      <c r="BY7768" s="97"/>
      <c r="BZ7768" s="48"/>
      <c r="CA7768" s="40"/>
      <c r="CB7768" s="94"/>
      <c r="CC7768" s="94"/>
      <c r="CD7768" s="94"/>
      <c r="CE7768" s="40"/>
      <c r="CF7768" s="73"/>
      <c r="CG7768" s="41"/>
      <c r="CH7768" s="41"/>
      <c r="CI7768" s="41"/>
      <c r="CJ7768" s="41"/>
      <c r="CK7768" s="41"/>
      <c r="CL7768" s="68"/>
      <c r="CM7768" s="41"/>
      <c r="CN7768" s="41"/>
      <c r="CO7768" s="39"/>
      <c r="CP7768" s="78"/>
    </row>
    <row r="7769" spans="1:94" s="38" customFormat="1" x14ac:dyDescent="0.25">
      <c r="A7769" s="38">
        <v>7766</v>
      </c>
      <c r="F7769" s="39"/>
      <c r="Q7769" s="39"/>
      <c r="R7769" s="40"/>
      <c r="S7769" s="40"/>
      <c r="T7769" s="39"/>
      <c r="AG7769" s="110"/>
      <c r="AH7769" s="94"/>
      <c r="AJ7769" s="97"/>
      <c r="AL7769" s="39"/>
      <c r="AP7769" s="39"/>
      <c r="AQ7769" s="77"/>
      <c r="AR7769" s="78"/>
      <c r="BB7769" s="79"/>
      <c r="BC7769" s="94"/>
      <c r="BE7769" s="97"/>
      <c r="BG7769" s="40"/>
      <c r="BK7769" s="40"/>
      <c r="BL7769" s="79"/>
      <c r="BM7769" s="94"/>
      <c r="BO7769" s="97"/>
      <c r="BQ7769" s="40"/>
      <c r="BR7769" s="94"/>
      <c r="BS7769" s="94"/>
      <c r="BT7769" s="94"/>
      <c r="BU7769" s="40"/>
      <c r="BV7769" s="82"/>
      <c r="BW7769" s="94"/>
      <c r="BX7769" s="48"/>
      <c r="BY7769" s="97"/>
      <c r="BZ7769" s="48"/>
      <c r="CA7769" s="40"/>
      <c r="CB7769" s="94"/>
      <c r="CC7769" s="94"/>
      <c r="CD7769" s="94"/>
      <c r="CE7769" s="40"/>
      <c r="CF7769" s="73"/>
      <c r="CG7769" s="41"/>
      <c r="CH7769" s="41"/>
      <c r="CI7769" s="41"/>
      <c r="CJ7769" s="41"/>
      <c r="CK7769" s="41"/>
      <c r="CL7769" s="68"/>
      <c r="CM7769" s="41"/>
      <c r="CN7769" s="41"/>
      <c r="CO7769" s="39"/>
      <c r="CP7769" s="78"/>
    </row>
    <row r="7770" spans="1:94" s="38" customFormat="1" x14ac:dyDescent="0.25">
      <c r="A7770" s="38">
        <v>7767</v>
      </c>
      <c r="F7770" s="39"/>
      <c r="Q7770" s="39"/>
      <c r="R7770" s="40"/>
      <c r="S7770" s="40"/>
      <c r="T7770" s="39"/>
      <c r="AG7770" s="110"/>
      <c r="AH7770" s="94"/>
      <c r="AJ7770" s="97"/>
      <c r="AL7770" s="39"/>
      <c r="AP7770" s="39"/>
      <c r="AQ7770" s="77"/>
      <c r="AR7770" s="78"/>
      <c r="BB7770" s="79"/>
      <c r="BC7770" s="94"/>
      <c r="BE7770" s="97"/>
      <c r="BG7770" s="40"/>
      <c r="BK7770" s="40"/>
      <c r="BL7770" s="79"/>
      <c r="BM7770" s="94"/>
      <c r="BO7770" s="97"/>
      <c r="BQ7770" s="40"/>
      <c r="BR7770" s="94"/>
      <c r="BS7770" s="94"/>
      <c r="BT7770" s="94"/>
      <c r="BU7770" s="40"/>
      <c r="BV7770" s="82"/>
      <c r="BW7770" s="94"/>
      <c r="BX7770" s="48"/>
      <c r="BY7770" s="97"/>
      <c r="BZ7770" s="48"/>
      <c r="CA7770" s="40"/>
      <c r="CB7770" s="94"/>
      <c r="CC7770" s="94"/>
      <c r="CD7770" s="94"/>
      <c r="CE7770" s="40"/>
      <c r="CF7770" s="73"/>
      <c r="CG7770" s="41"/>
      <c r="CH7770" s="41"/>
      <c r="CI7770" s="41"/>
      <c r="CJ7770" s="41"/>
      <c r="CK7770" s="41"/>
      <c r="CL7770" s="68"/>
      <c r="CM7770" s="41"/>
      <c r="CN7770" s="41"/>
      <c r="CO7770" s="39"/>
      <c r="CP7770" s="78"/>
    </row>
    <row r="7771" spans="1:94" s="38" customFormat="1" x14ac:dyDescent="0.25">
      <c r="A7771" s="38">
        <v>7768</v>
      </c>
      <c r="F7771" s="39"/>
      <c r="Q7771" s="39"/>
      <c r="R7771" s="40"/>
      <c r="S7771" s="40"/>
      <c r="T7771" s="39"/>
      <c r="AG7771" s="110"/>
      <c r="AH7771" s="94"/>
      <c r="AJ7771" s="97"/>
      <c r="AL7771" s="39"/>
      <c r="AP7771" s="39"/>
      <c r="AQ7771" s="77"/>
      <c r="AR7771" s="78"/>
      <c r="BB7771" s="79"/>
      <c r="BC7771" s="94"/>
      <c r="BE7771" s="97"/>
      <c r="BG7771" s="40"/>
      <c r="BK7771" s="40"/>
      <c r="BL7771" s="79"/>
      <c r="BM7771" s="94"/>
      <c r="BO7771" s="97"/>
      <c r="BQ7771" s="40"/>
      <c r="BR7771" s="94"/>
      <c r="BS7771" s="94"/>
      <c r="BT7771" s="94"/>
      <c r="BU7771" s="40"/>
      <c r="BV7771" s="82"/>
      <c r="BW7771" s="94"/>
      <c r="BX7771" s="48"/>
      <c r="BY7771" s="97"/>
      <c r="BZ7771" s="48"/>
      <c r="CA7771" s="40"/>
      <c r="CB7771" s="94"/>
      <c r="CC7771" s="94"/>
      <c r="CD7771" s="94"/>
      <c r="CE7771" s="40"/>
      <c r="CF7771" s="73"/>
      <c r="CG7771" s="41"/>
      <c r="CH7771" s="41"/>
      <c r="CI7771" s="41"/>
      <c r="CJ7771" s="41"/>
      <c r="CK7771" s="41"/>
      <c r="CL7771" s="68"/>
      <c r="CM7771" s="41"/>
      <c r="CN7771" s="41"/>
      <c r="CO7771" s="39"/>
      <c r="CP7771" s="78"/>
    </row>
    <row r="7772" spans="1:94" s="38" customFormat="1" x14ac:dyDescent="0.25">
      <c r="A7772" s="38">
        <v>7769</v>
      </c>
      <c r="F7772" s="39"/>
      <c r="Q7772" s="39"/>
      <c r="R7772" s="40"/>
      <c r="S7772" s="40"/>
      <c r="T7772" s="39"/>
      <c r="AG7772" s="110"/>
      <c r="AH7772" s="94"/>
      <c r="AJ7772" s="97"/>
      <c r="AL7772" s="39"/>
      <c r="AP7772" s="39"/>
      <c r="AQ7772" s="77"/>
      <c r="AR7772" s="78"/>
      <c r="BB7772" s="79"/>
      <c r="BC7772" s="94"/>
      <c r="BE7772" s="97"/>
      <c r="BG7772" s="40"/>
      <c r="BK7772" s="40"/>
      <c r="BL7772" s="79"/>
      <c r="BM7772" s="94"/>
      <c r="BO7772" s="97"/>
      <c r="BQ7772" s="40"/>
      <c r="BR7772" s="94"/>
      <c r="BS7772" s="94"/>
      <c r="BT7772" s="94"/>
      <c r="BU7772" s="40"/>
      <c r="BV7772" s="82"/>
      <c r="BW7772" s="94"/>
      <c r="BX7772" s="48"/>
      <c r="BY7772" s="97"/>
      <c r="BZ7772" s="48"/>
      <c r="CA7772" s="40"/>
      <c r="CB7772" s="94"/>
      <c r="CC7772" s="94"/>
      <c r="CD7772" s="94"/>
      <c r="CE7772" s="40"/>
      <c r="CF7772" s="73"/>
      <c r="CG7772" s="41"/>
      <c r="CH7772" s="41"/>
      <c r="CI7772" s="41"/>
      <c r="CJ7772" s="41"/>
      <c r="CK7772" s="41"/>
      <c r="CL7772" s="68"/>
      <c r="CM7772" s="41"/>
      <c r="CN7772" s="41"/>
      <c r="CO7772" s="39"/>
      <c r="CP7772" s="78"/>
    </row>
    <row r="7773" spans="1:94" s="38" customFormat="1" x14ac:dyDescent="0.25">
      <c r="A7773" s="38">
        <v>7770</v>
      </c>
      <c r="F7773" s="39"/>
      <c r="Q7773" s="39"/>
      <c r="R7773" s="40"/>
      <c r="S7773" s="40"/>
      <c r="T7773" s="39"/>
      <c r="AG7773" s="110"/>
      <c r="AH7773" s="94"/>
      <c r="AJ7773" s="97"/>
      <c r="AL7773" s="39"/>
      <c r="AP7773" s="39"/>
      <c r="AQ7773" s="77"/>
      <c r="AR7773" s="78"/>
      <c r="BB7773" s="79"/>
      <c r="BC7773" s="94"/>
      <c r="BE7773" s="97"/>
      <c r="BG7773" s="40"/>
      <c r="BK7773" s="40"/>
      <c r="BL7773" s="79"/>
      <c r="BM7773" s="94"/>
      <c r="BO7773" s="97"/>
      <c r="BQ7773" s="40"/>
      <c r="BR7773" s="94"/>
      <c r="BS7773" s="94"/>
      <c r="BT7773" s="94"/>
      <c r="BU7773" s="40"/>
      <c r="BV7773" s="82"/>
      <c r="BW7773" s="94"/>
      <c r="BX7773" s="48"/>
      <c r="BY7773" s="97"/>
      <c r="BZ7773" s="48"/>
      <c r="CA7773" s="40"/>
      <c r="CB7773" s="94"/>
      <c r="CC7773" s="94"/>
      <c r="CD7773" s="94"/>
      <c r="CE7773" s="40"/>
      <c r="CF7773" s="73"/>
      <c r="CG7773" s="41"/>
      <c r="CH7773" s="41"/>
      <c r="CI7773" s="41"/>
      <c r="CJ7773" s="41"/>
      <c r="CK7773" s="41"/>
      <c r="CL7773" s="68"/>
      <c r="CM7773" s="41"/>
      <c r="CN7773" s="41"/>
      <c r="CO7773" s="39"/>
      <c r="CP7773" s="78"/>
    </row>
    <row r="7774" spans="1:94" s="38" customFormat="1" x14ac:dyDescent="0.25">
      <c r="A7774" s="38">
        <v>7771</v>
      </c>
      <c r="F7774" s="39"/>
      <c r="Q7774" s="39"/>
      <c r="R7774" s="40"/>
      <c r="S7774" s="40"/>
      <c r="T7774" s="39"/>
      <c r="AG7774" s="110"/>
      <c r="AH7774" s="94"/>
      <c r="AJ7774" s="97"/>
      <c r="AL7774" s="39"/>
      <c r="AP7774" s="39"/>
      <c r="AQ7774" s="77"/>
      <c r="AR7774" s="78"/>
      <c r="BB7774" s="79"/>
      <c r="BC7774" s="94"/>
      <c r="BE7774" s="97"/>
      <c r="BG7774" s="40"/>
      <c r="BK7774" s="40"/>
      <c r="BL7774" s="79"/>
      <c r="BM7774" s="94"/>
      <c r="BO7774" s="97"/>
      <c r="BQ7774" s="40"/>
      <c r="BR7774" s="94"/>
      <c r="BS7774" s="94"/>
      <c r="BT7774" s="94"/>
      <c r="BU7774" s="40"/>
      <c r="BV7774" s="82"/>
      <c r="BW7774" s="94"/>
      <c r="BX7774" s="48"/>
      <c r="BY7774" s="97"/>
      <c r="BZ7774" s="48"/>
      <c r="CA7774" s="40"/>
      <c r="CB7774" s="94"/>
      <c r="CC7774" s="94"/>
      <c r="CD7774" s="94"/>
      <c r="CE7774" s="40"/>
      <c r="CF7774" s="73"/>
      <c r="CG7774" s="41"/>
      <c r="CH7774" s="41"/>
      <c r="CI7774" s="41"/>
      <c r="CJ7774" s="41"/>
      <c r="CK7774" s="41"/>
      <c r="CL7774" s="68"/>
      <c r="CM7774" s="41"/>
      <c r="CN7774" s="41"/>
      <c r="CO7774" s="39"/>
      <c r="CP7774" s="78"/>
    </row>
    <row r="7775" spans="1:94" s="38" customFormat="1" x14ac:dyDescent="0.25">
      <c r="A7775" s="38">
        <v>7772</v>
      </c>
      <c r="F7775" s="39"/>
      <c r="Q7775" s="39"/>
      <c r="R7775" s="40"/>
      <c r="S7775" s="40"/>
      <c r="T7775" s="39"/>
      <c r="AG7775" s="110"/>
      <c r="AH7775" s="94"/>
      <c r="AJ7775" s="97"/>
      <c r="AL7775" s="39"/>
      <c r="AP7775" s="39"/>
      <c r="AQ7775" s="77"/>
      <c r="AR7775" s="78"/>
      <c r="BB7775" s="79"/>
      <c r="BC7775" s="94"/>
      <c r="BE7775" s="97"/>
      <c r="BG7775" s="40"/>
      <c r="BK7775" s="40"/>
      <c r="BL7775" s="79"/>
      <c r="BM7775" s="94"/>
      <c r="BO7775" s="97"/>
      <c r="BQ7775" s="40"/>
      <c r="BR7775" s="94"/>
      <c r="BS7775" s="94"/>
      <c r="BT7775" s="94"/>
      <c r="BU7775" s="40"/>
      <c r="BV7775" s="82"/>
      <c r="BW7775" s="94"/>
      <c r="BX7775" s="48"/>
      <c r="BY7775" s="97"/>
      <c r="BZ7775" s="48"/>
      <c r="CA7775" s="40"/>
      <c r="CB7775" s="94"/>
      <c r="CC7775" s="94"/>
      <c r="CD7775" s="94"/>
      <c r="CE7775" s="40"/>
      <c r="CF7775" s="73"/>
      <c r="CG7775" s="41"/>
      <c r="CH7775" s="41"/>
      <c r="CI7775" s="41"/>
      <c r="CJ7775" s="41"/>
      <c r="CK7775" s="41"/>
      <c r="CL7775" s="68"/>
      <c r="CM7775" s="41"/>
      <c r="CN7775" s="41"/>
      <c r="CO7775" s="39"/>
      <c r="CP7775" s="78"/>
    </row>
    <row r="7776" spans="1:94" s="38" customFormat="1" x14ac:dyDescent="0.25">
      <c r="A7776" s="38">
        <v>7773</v>
      </c>
      <c r="F7776" s="39"/>
      <c r="Q7776" s="39"/>
      <c r="R7776" s="40"/>
      <c r="S7776" s="40"/>
      <c r="T7776" s="39"/>
      <c r="AG7776" s="110"/>
      <c r="AH7776" s="94"/>
      <c r="AJ7776" s="97"/>
      <c r="AL7776" s="39"/>
      <c r="AP7776" s="39"/>
      <c r="AQ7776" s="77"/>
      <c r="AR7776" s="78"/>
      <c r="BB7776" s="79"/>
      <c r="BC7776" s="94"/>
      <c r="BE7776" s="97"/>
      <c r="BG7776" s="40"/>
      <c r="BK7776" s="40"/>
      <c r="BL7776" s="79"/>
      <c r="BM7776" s="94"/>
      <c r="BO7776" s="97"/>
      <c r="BQ7776" s="40"/>
      <c r="BR7776" s="94"/>
      <c r="BS7776" s="94"/>
      <c r="BT7776" s="94"/>
      <c r="BU7776" s="40"/>
      <c r="BV7776" s="82"/>
      <c r="BW7776" s="94"/>
      <c r="BX7776" s="48"/>
      <c r="BY7776" s="97"/>
      <c r="BZ7776" s="48"/>
      <c r="CA7776" s="40"/>
      <c r="CB7776" s="94"/>
      <c r="CC7776" s="94"/>
      <c r="CD7776" s="94"/>
      <c r="CE7776" s="40"/>
      <c r="CF7776" s="73"/>
      <c r="CG7776" s="41"/>
      <c r="CH7776" s="41"/>
      <c r="CI7776" s="41"/>
      <c r="CJ7776" s="41"/>
      <c r="CK7776" s="41"/>
      <c r="CL7776" s="68"/>
      <c r="CM7776" s="41"/>
      <c r="CN7776" s="41"/>
      <c r="CO7776" s="39"/>
      <c r="CP7776" s="78"/>
    </row>
    <row r="7777" spans="1:94" s="38" customFormat="1" x14ac:dyDescent="0.25">
      <c r="A7777" s="38">
        <v>7774</v>
      </c>
      <c r="F7777" s="39"/>
      <c r="Q7777" s="39"/>
      <c r="R7777" s="40"/>
      <c r="S7777" s="40"/>
      <c r="T7777" s="39"/>
      <c r="AG7777" s="110"/>
      <c r="AH7777" s="94"/>
      <c r="AJ7777" s="97"/>
      <c r="AL7777" s="39"/>
      <c r="AP7777" s="39"/>
      <c r="AQ7777" s="77"/>
      <c r="AR7777" s="78"/>
      <c r="BB7777" s="79"/>
      <c r="BC7777" s="94"/>
      <c r="BE7777" s="97"/>
      <c r="BG7777" s="40"/>
      <c r="BK7777" s="40"/>
      <c r="BL7777" s="79"/>
      <c r="BM7777" s="94"/>
      <c r="BO7777" s="97"/>
      <c r="BQ7777" s="40"/>
      <c r="BR7777" s="94"/>
      <c r="BS7777" s="94"/>
      <c r="BT7777" s="94"/>
      <c r="BU7777" s="40"/>
      <c r="BV7777" s="82"/>
      <c r="BW7777" s="94"/>
      <c r="BX7777" s="48"/>
      <c r="BY7777" s="97"/>
      <c r="BZ7777" s="48"/>
      <c r="CA7777" s="40"/>
      <c r="CB7777" s="94"/>
      <c r="CC7777" s="94"/>
      <c r="CD7777" s="94"/>
      <c r="CE7777" s="40"/>
      <c r="CF7777" s="73"/>
      <c r="CG7777" s="41"/>
      <c r="CH7777" s="41"/>
      <c r="CI7777" s="41"/>
      <c r="CJ7777" s="41"/>
      <c r="CK7777" s="41"/>
      <c r="CL7777" s="68"/>
      <c r="CM7777" s="41"/>
      <c r="CN7777" s="41"/>
      <c r="CO7777" s="39"/>
      <c r="CP7777" s="78"/>
    </row>
    <row r="7778" spans="1:94" s="38" customFormat="1" x14ac:dyDescent="0.25">
      <c r="A7778" s="38">
        <v>7775</v>
      </c>
      <c r="F7778" s="39"/>
      <c r="Q7778" s="39"/>
      <c r="R7778" s="40"/>
      <c r="S7778" s="40"/>
      <c r="T7778" s="39"/>
      <c r="AG7778" s="110"/>
      <c r="AH7778" s="94"/>
      <c r="AJ7778" s="97"/>
      <c r="AL7778" s="39"/>
      <c r="AP7778" s="39"/>
      <c r="AQ7778" s="77"/>
      <c r="AR7778" s="78"/>
      <c r="BB7778" s="79"/>
      <c r="BC7778" s="94"/>
      <c r="BE7778" s="97"/>
      <c r="BG7778" s="40"/>
      <c r="BK7778" s="40"/>
      <c r="BL7778" s="79"/>
      <c r="BM7778" s="94"/>
      <c r="BO7778" s="97"/>
      <c r="BQ7778" s="40"/>
      <c r="BR7778" s="94"/>
      <c r="BS7778" s="94"/>
      <c r="BT7778" s="94"/>
      <c r="BU7778" s="40"/>
      <c r="BV7778" s="82"/>
      <c r="BW7778" s="94"/>
      <c r="BX7778" s="48"/>
      <c r="BY7778" s="97"/>
      <c r="BZ7778" s="48"/>
      <c r="CA7778" s="40"/>
      <c r="CB7778" s="94"/>
      <c r="CC7778" s="94"/>
      <c r="CD7778" s="94"/>
      <c r="CE7778" s="40"/>
      <c r="CF7778" s="73"/>
      <c r="CG7778" s="41"/>
      <c r="CH7778" s="41"/>
      <c r="CI7778" s="41"/>
      <c r="CJ7778" s="41"/>
      <c r="CK7778" s="41"/>
      <c r="CL7778" s="68"/>
      <c r="CM7778" s="41"/>
      <c r="CN7778" s="41"/>
      <c r="CO7778" s="39"/>
      <c r="CP7778" s="78"/>
    </row>
    <row r="7779" spans="1:94" s="38" customFormat="1" x14ac:dyDescent="0.25">
      <c r="A7779" s="38">
        <v>7776</v>
      </c>
      <c r="F7779" s="39"/>
      <c r="Q7779" s="39"/>
      <c r="R7779" s="40"/>
      <c r="S7779" s="40"/>
      <c r="T7779" s="39"/>
      <c r="AG7779" s="110"/>
      <c r="AH7779" s="94"/>
      <c r="AJ7779" s="97"/>
      <c r="AL7779" s="39"/>
      <c r="AP7779" s="39"/>
      <c r="AQ7779" s="77"/>
      <c r="AR7779" s="78"/>
      <c r="BB7779" s="79"/>
      <c r="BC7779" s="94"/>
      <c r="BE7779" s="97"/>
      <c r="BG7779" s="40"/>
      <c r="BK7779" s="40"/>
      <c r="BL7779" s="79"/>
      <c r="BM7779" s="94"/>
      <c r="BO7779" s="97"/>
      <c r="BQ7779" s="40"/>
      <c r="BR7779" s="94"/>
      <c r="BS7779" s="94"/>
      <c r="BT7779" s="94"/>
      <c r="BU7779" s="40"/>
      <c r="BV7779" s="82"/>
      <c r="BW7779" s="94"/>
      <c r="BX7779" s="48"/>
      <c r="BY7779" s="97"/>
      <c r="BZ7779" s="48"/>
      <c r="CA7779" s="40"/>
      <c r="CB7779" s="94"/>
      <c r="CC7779" s="94"/>
      <c r="CD7779" s="94"/>
      <c r="CE7779" s="40"/>
      <c r="CF7779" s="73"/>
      <c r="CG7779" s="41"/>
      <c r="CH7779" s="41"/>
      <c r="CI7779" s="41"/>
      <c r="CJ7779" s="41"/>
      <c r="CK7779" s="41"/>
      <c r="CL7779" s="68"/>
      <c r="CM7779" s="41"/>
      <c r="CN7779" s="41"/>
      <c r="CO7779" s="39"/>
      <c r="CP7779" s="78"/>
    </row>
    <row r="7780" spans="1:94" s="38" customFormat="1" x14ac:dyDescent="0.25">
      <c r="A7780" s="38">
        <v>7777</v>
      </c>
      <c r="F7780" s="39"/>
      <c r="Q7780" s="39"/>
      <c r="R7780" s="40"/>
      <c r="S7780" s="40"/>
      <c r="T7780" s="39"/>
      <c r="AG7780" s="110"/>
      <c r="AH7780" s="94"/>
      <c r="AJ7780" s="97"/>
      <c r="AL7780" s="39"/>
      <c r="AP7780" s="39"/>
      <c r="AQ7780" s="77"/>
      <c r="AR7780" s="78"/>
      <c r="BB7780" s="79"/>
      <c r="BC7780" s="94"/>
      <c r="BE7780" s="97"/>
      <c r="BG7780" s="40"/>
      <c r="BK7780" s="40"/>
      <c r="BL7780" s="79"/>
      <c r="BM7780" s="94"/>
      <c r="BO7780" s="97"/>
      <c r="BQ7780" s="40"/>
      <c r="BR7780" s="94"/>
      <c r="BS7780" s="94"/>
      <c r="BT7780" s="94"/>
      <c r="BU7780" s="40"/>
      <c r="BV7780" s="82"/>
      <c r="BW7780" s="94"/>
      <c r="BX7780" s="48"/>
      <c r="BY7780" s="97"/>
      <c r="BZ7780" s="48"/>
      <c r="CA7780" s="40"/>
      <c r="CB7780" s="94"/>
      <c r="CC7780" s="94"/>
      <c r="CD7780" s="94"/>
      <c r="CE7780" s="40"/>
      <c r="CF7780" s="73"/>
      <c r="CG7780" s="41"/>
      <c r="CH7780" s="41"/>
      <c r="CI7780" s="41"/>
      <c r="CJ7780" s="41"/>
      <c r="CK7780" s="41"/>
      <c r="CL7780" s="68"/>
      <c r="CM7780" s="41"/>
      <c r="CN7780" s="41"/>
      <c r="CO7780" s="39"/>
      <c r="CP7780" s="78"/>
    </row>
    <row r="7781" spans="1:94" s="38" customFormat="1" x14ac:dyDescent="0.25">
      <c r="A7781" s="38">
        <v>7778</v>
      </c>
      <c r="F7781" s="39"/>
      <c r="Q7781" s="39"/>
      <c r="R7781" s="40"/>
      <c r="S7781" s="40"/>
      <c r="T7781" s="39"/>
      <c r="AG7781" s="110"/>
      <c r="AH7781" s="94"/>
      <c r="AJ7781" s="97"/>
      <c r="AL7781" s="39"/>
      <c r="AP7781" s="39"/>
      <c r="AQ7781" s="77"/>
      <c r="AR7781" s="78"/>
      <c r="BB7781" s="79"/>
      <c r="BC7781" s="94"/>
      <c r="BE7781" s="97"/>
      <c r="BG7781" s="40"/>
      <c r="BK7781" s="40"/>
      <c r="BL7781" s="79"/>
      <c r="BM7781" s="94"/>
      <c r="BO7781" s="97"/>
      <c r="BQ7781" s="40"/>
      <c r="BR7781" s="94"/>
      <c r="BS7781" s="94"/>
      <c r="BT7781" s="94"/>
      <c r="BU7781" s="40"/>
      <c r="BV7781" s="82"/>
      <c r="BW7781" s="94"/>
      <c r="BX7781" s="48"/>
      <c r="BY7781" s="97"/>
      <c r="BZ7781" s="48"/>
      <c r="CA7781" s="40"/>
      <c r="CB7781" s="94"/>
      <c r="CC7781" s="94"/>
      <c r="CD7781" s="94"/>
      <c r="CE7781" s="40"/>
      <c r="CF7781" s="73"/>
      <c r="CG7781" s="41"/>
      <c r="CH7781" s="41"/>
      <c r="CI7781" s="41"/>
      <c r="CJ7781" s="41"/>
      <c r="CK7781" s="41"/>
      <c r="CL7781" s="68"/>
      <c r="CM7781" s="41"/>
      <c r="CN7781" s="41"/>
      <c r="CO7781" s="39"/>
      <c r="CP7781" s="78"/>
    </row>
    <row r="7782" spans="1:94" s="38" customFormat="1" x14ac:dyDescent="0.25">
      <c r="A7782" s="38">
        <v>7779</v>
      </c>
      <c r="F7782" s="39"/>
      <c r="Q7782" s="39"/>
      <c r="R7782" s="40"/>
      <c r="S7782" s="40"/>
      <c r="T7782" s="39"/>
      <c r="AG7782" s="110"/>
      <c r="AH7782" s="94"/>
      <c r="AJ7782" s="97"/>
      <c r="AL7782" s="39"/>
      <c r="AP7782" s="39"/>
      <c r="AQ7782" s="77"/>
      <c r="AR7782" s="78"/>
      <c r="BB7782" s="79"/>
      <c r="BC7782" s="94"/>
      <c r="BE7782" s="97"/>
      <c r="BG7782" s="40"/>
      <c r="BK7782" s="40"/>
      <c r="BL7782" s="79"/>
      <c r="BM7782" s="94"/>
      <c r="BO7782" s="97"/>
      <c r="BQ7782" s="40"/>
      <c r="BR7782" s="94"/>
      <c r="BS7782" s="94"/>
      <c r="BT7782" s="94"/>
      <c r="BU7782" s="40"/>
      <c r="BV7782" s="82"/>
      <c r="BW7782" s="94"/>
      <c r="BX7782" s="48"/>
      <c r="BY7782" s="97"/>
      <c r="BZ7782" s="48"/>
      <c r="CA7782" s="40"/>
      <c r="CB7782" s="94"/>
      <c r="CC7782" s="94"/>
      <c r="CD7782" s="94"/>
      <c r="CE7782" s="40"/>
      <c r="CF7782" s="73"/>
      <c r="CG7782" s="41"/>
      <c r="CH7782" s="41"/>
      <c r="CI7782" s="41"/>
      <c r="CJ7782" s="41"/>
      <c r="CK7782" s="41"/>
      <c r="CL7782" s="68"/>
      <c r="CM7782" s="41"/>
      <c r="CN7782" s="41"/>
      <c r="CO7782" s="39"/>
      <c r="CP7782" s="78"/>
    </row>
    <row r="7783" spans="1:94" s="38" customFormat="1" x14ac:dyDescent="0.25">
      <c r="A7783" s="38">
        <v>7780</v>
      </c>
      <c r="F7783" s="39"/>
      <c r="Q7783" s="39"/>
      <c r="R7783" s="40"/>
      <c r="S7783" s="40"/>
      <c r="T7783" s="39"/>
      <c r="AG7783" s="110"/>
      <c r="AH7783" s="94"/>
      <c r="AJ7783" s="97"/>
      <c r="AL7783" s="39"/>
      <c r="AP7783" s="39"/>
      <c r="AQ7783" s="77"/>
      <c r="AR7783" s="78"/>
      <c r="BB7783" s="79"/>
      <c r="BC7783" s="94"/>
      <c r="BE7783" s="97"/>
      <c r="BG7783" s="40"/>
      <c r="BK7783" s="40"/>
      <c r="BL7783" s="79"/>
      <c r="BM7783" s="94"/>
      <c r="BO7783" s="97"/>
      <c r="BQ7783" s="40"/>
      <c r="BR7783" s="94"/>
      <c r="BS7783" s="94"/>
      <c r="BT7783" s="94"/>
      <c r="BU7783" s="40"/>
      <c r="BV7783" s="82"/>
      <c r="BW7783" s="94"/>
      <c r="BX7783" s="48"/>
      <c r="BY7783" s="97"/>
      <c r="BZ7783" s="48"/>
      <c r="CA7783" s="40"/>
      <c r="CB7783" s="94"/>
      <c r="CC7783" s="94"/>
      <c r="CD7783" s="94"/>
      <c r="CE7783" s="40"/>
      <c r="CF7783" s="73"/>
      <c r="CG7783" s="41"/>
      <c r="CH7783" s="41"/>
      <c r="CI7783" s="41"/>
      <c r="CJ7783" s="41"/>
      <c r="CK7783" s="41"/>
      <c r="CL7783" s="68"/>
      <c r="CM7783" s="41"/>
      <c r="CN7783" s="41"/>
      <c r="CO7783" s="39"/>
      <c r="CP7783" s="78"/>
    </row>
    <row r="7784" spans="1:94" s="38" customFormat="1" x14ac:dyDescent="0.25">
      <c r="A7784" s="38">
        <v>7781</v>
      </c>
      <c r="F7784" s="39"/>
      <c r="Q7784" s="39"/>
      <c r="R7784" s="40"/>
      <c r="S7784" s="40"/>
      <c r="T7784" s="39"/>
      <c r="AG7784" s="110"/>
      <c r="AH7784" s="94"/>
      <c r="AJ7784" s="97"/>
      <c r="AL7784" s="39"/>
      <c r="AP7784" s="39"/>
      <c r="AQ7784" s="77"/>
      <c r="AR7784" s="78"/>
      <c r="BB7784" s="79"/>
      <c r="BC7784" s="94"/>
      <c r="BE7784" s="97"/>
      <c r="BG7784" s="40"/>
      <c r="BK7784" s="40"/>
      <c r="BL7784" s="79"/>
      <c r="BM7784" s="94"/>
      <c r="BO7784" s="97"/>
      <c r="BQ7784" s="40"/>
      <c r="BR7784" s="94"/>
      <c r="BS7784" s="94"/>
      <c r="BT7784" s="94"/>
      <c r="BU7784" s="40"/>
      <c r="BV7784" s="82"/>
      <c r="BW7784" s="94"/>
      <c r="BX7784" s="48"/>
      <c r="BY7784" s="97"/>
      <c r="BZ7784" s="48"/>
      <c r="CA7784" s="40"/>
      <c r="CB7784" s="94"/>
      <c r="CC7784" s="94"/>
      <c r="CD7784" s="94"/>
      <c r="CE7784" s="40"/>
      <c r="CF7784" s="73"/>
      <c r="CG7784" s="41"/>
      <c r="CH7784" s="41"/>
      <c r="CI7784" s="41"/>
      <c r="CJ7784" s="41"/>
      <c r="CK7784" s="41"/>
      <c r="CL7784" s="68"/>
      <c r="CM7784" s="41"/>
      <c r="CN7784" s="41"/>
      <c r="CO7784" s="39"/>
      <c r="CP7784" s="78"/>
    </row>
    <row r="7785" spans="1:94" s="38" customFormat="1" x14ac:dyDescent="0.25">
      <c r="A7785" s="38">
        <v>7782</v>
      </c>
      <c r="F7785" s="39"/>
      <c r="Q7785" s="39"/>
      <c r="R7785" s="40"/>
      <c r="S7785" s="40"/>
      <c r="T7785" s="39"/>
      <c r="AG7785" s="110"/>
      <c r="AH7785" s="94"/>
      <c r="AJ7785" s="97"/>
      <c r="AL7785" s="39"/>
      <c r="AP7785" s="39"/>
      <c r="AQ7785" s="77"/>
      <c r="AR7785" s="78"/>
      <c r="BB7785" s="79"/>
      <c r="BC7785" s="94"/>
      <c r="BE7785" s="97"/>
      <c r="BG7785" s="40"/>
      <c r="BK7785" s="40"/>
      <c r="BL7785" s="79"/>
      <c r="BM7785" s="94"/>
      <c r="BO7785" s="97"/>
      <c r="BQ7785" s="40"/>
      <c r="BR7785" s="94"/>
      <c r="BS7785" s="94"/>
      <c r="BT7785" s="94"/>
      <c r="BU7785" s="40"/>
      <c r="BV7785" s="82"/>
      <c r="BW7785" s="94"/>
      <c r="BX7785" s="48"/>
      <c r="BY7785" s="97"/>
      <c r="BZ7785" s="48"/>
      <c r="CA7785" s="40"/>
      <c r="CB7785" s="94"/>
      <c r="CC7785" s="94"/>
      <c r="CD7785" s="94"/>
      <c r="CE7785" s="40"/>
      <c r="CF7785" s="73"/>
      <c r="CG7785" s="41"/>
      <c r="CH7785" s="41"/>
      <c r="CI7785" s="41"/>
      <c r="CJ7785" s="41"/>
      <c r="CK7785" s="41"/>
      <c r="CL7785" s="68"/>
      <c r="CM7785" s="41"/>
      <c r="CN7785" s="41"/>
      <c r="CO7785" s="39"/>
      <c r="CP7785" s="78"/>
    </row>
    <row r="7786" spans="1:94" s="38" customFormat="1" x14ac:dyDescent="0.25">
      <c r="A7786" s="38">
        <v>7783</v>
      </c>
      <c r="F7786" s="39"/>
      <c r="Q7786" s="39"/>
      <c r="R7786" s="40"/>
      <c r="S7786" s="40"/>
      <c r="T7786" s="39"/>
      <c r="AG7786" s="110"/>
      <c r="AH7786" s="94"/>
      <c r="AJ7786" s="97"/>
      <c r="AL7786" s="39"/>
      <c r="AP7786" s="39"/>
      <c r="AQ7786" s="77"/>
      <c r="AR7786" s="78"/>
      <c r="BB7786" s="79"/>
      <c r="BC7786" s="94"/>
      <c r="BE7786" s="97"/>
      <c r="BG7786" s="40"/>
      <c r="BK7786" s="40"/>
      <c r="BL7786" s="79"/>
      <c r="BM7786" s="94"/>
      <c r="BO7786" s="97"/>
      <c r="BQ7786" s="40"/>
      <c r="BR7786" s="94"/>
      <c r="BS7786" s="94"/>
      <c r="BT7786" s="94"/>
      <c r="BU7786" s="40"/>
      <c r="BV7786" s="82"/>
      <c r="BW7786" s="94"/>
      <c r="BX7786" s="48"/>
      <c r="BY7786" s="97"/>
      <c r="BZ7786" s="48"/>
      <c r="CA7786" s="40"/>
      <c r="CB7786" s="94"/>
      <c r="CC7786" s="94"/>
      <c r="CD7786" s="94"/>
      <c r="CE7786" s="40"/>
      <c r="CF7786" s="73"/>
      <c r="CG7786" s="41"/>
      <c r="CH7786" s="41"/>
      <c r="CI7786" s="41"/>
      <c r="CJ7786" s="41"/>
      <c r="CK7786" s="41"/>
      <c r="CL7786" s="68"/>
      <c r="CM7786" s="41"/>
      <c r="CN7786" s="41"/>
      <c r="CO7786" s="39"/>
      <c r="CP7786" s="78"/>
    </row>
    <row r="7787" spans="1:94" s="38" customFormat="1" x14ac:dyDescent="0.25">
      <c r="A7787" s="38">
        <v>7784</v>
      </c>
      <c r="F7787" s="39"/>
      <c r="Q7787" s="39"/>
      <c r="R7787" s="40"/>
      <c r="S7787" s="40"/>
      <c r="T7787" s="39"/>
      <c r="AG7787" s="110"/>
      <c r="AH7787" s="94"/>
      <c r="AJ7787" s="97"/>
      <c r="AL7787" s="39"/>
      <c r="AP7787" s="39"/>
      <c r="AQ7787" s="77"/>
      <c r="AR7787" s="78"/>
      <c r="BB7787" s="79"/>
      <c r="BC7787" s="94"/>
      <c r="BE7787" s="97"/>
      <c r="BG7787" s="40"/>
      <c r="BK7787" s="40"/>
      <c r="BL7787" s="79"/>
      <c r="BM7787" s="94"/>
      <c r="BO7787" s="97"/>
      <c r="BQ7787" s="40"/>
      <c r="BR7787" s="94"/>
      <c r="BS7787" s="94"/>
      <c r="BT7787" s="94"/>
      <c r="BU7787" s="40"/>
      <c r="BV7787" s="82"/>
      <c r="BW7787" s="94"/>
      <c r="BX7787" s="48"/>
      <c r="BY7787" s="97"/>
      <c r="BZ7787" s="48"/>
      <c r="CA7787" s="40"/>
      <c r="CB7787" s="94"/>
      <c r="CC7787" s="94"/>
      <c r="CD7787" s="94"/>
      <c r="CE7787" s="40"/>
      <c r="CF7787" s="73"/>
      <c r="CG7787" s="41"/>
      <c r="CH7787" s="41"/>
      <c r="CI7787" s="41"/>
      <c r="CJ7787" s="41"/>
      <c r="CK7787" s="41"/>
      <c r="CL7787" s="68"/>
      <c r="CM7787" s="41"/>
      <c r="CN7787" s="41"/>
      <c r="CO7787" s="39"/>
      <c r="CP7787" s="78"/>
    </row>
    <row r="7788" spans="1:94" s="38" customFormat="1" x14ac:dyDescent="0.25">
      <c r="A7788" s="38">
        <v>7785</v>
      </c>
      <c r="F7788" s="39"/>
      <c r="Q7788" s="39"/>
      <c r="R7788" s="40"/>
      <c r="S7788" s="40"/>
      <c r="T7788" s="39"/>
      <c r="AG7788" s="110"/>
      <c r="AH7788" s="94"/>
      <c r="AJ7788" s="97"/>
      <c r="AL7788" s="39"/>
      <c r="AP7788" s="39"/>
      <c r="AQ7788" s="77"/>
      <c r="AR7788" s="78"/>
      <c r="BB7788" s="79"/>
      <c r="BC7788" s="94"/>
      <c r="BE7788" s="97"/>
      <c r="BG7788" s="40"/>
      <c r="BK7788" s="40"/>
      <c r="BL7788" s="79"/>
      <c r="BM7788" s="94"/>
      <c r="BO7788" s="97"/>
      <c r="BQ7788" s="40"/>
      <c r="BR7788" s="94"/>
      <c r="BS7788" s="94"/>
      <c r="BT7788" s="94"/>
      <c r="BU7788" s="40"/>
      <c r="BV7788" s="82"/>
      <c r="BW7788" s="94"/>
      <c r="BX7788" s="48"/>
      <c r="BY7788" s="97"/>
      <c r="BZ7788" s="48"/>
      <c r="CA7788" s="40"/>
      <c r="CB7788" s="94"/>
      <c r="CC7788" s="94"/>
      <c r="CD7788" s="94"/>
      <c r="CE7788" s="40"/>
      <c r="CF7788" s="73"/>
      <c r="CG7788" s="41"/>
      <c r="CH7788" s="41"/>
      <c r="CI7788" s="41"/>
      <c r="CJ7788" s="41"/>
      <c r="CK7788" s="41"/>
      <c r="CL7788" s="68"/>
      <c r="CM7788" s="41"/>
      <c r="CN7788" s="41"/>
      <c r="CO7788" s="39"/>
      <c r="CP7788" s="78"/>
    </row>
    <row r="7789" spans="1:94" s="38" customFormat="1" x14ac:dyDescent="0.25">
      <c r="A7789" s="38">
        <v>7786</v>
      </c>
      <c r="F7789" s="39"/>
      <c r="Q7789" s="39"/>
      <c r="R7789" s="40"/>
      <c r="S7789" s="40"/>
      <c r="T7789" s="39"/>
      <c r="AG7789" s="110"/>
      <c r="AH7789" s="94"/>
      <c r="AJ7789" s="97"/>
      <c r="AL7789" s="39"/>
      <c r="AP7789" s="39"/>
      <c r="AQ7789" s="77"/>
      <c r="AR7789" s="78"/>
      <c r="BB7789" s="79"/>
      <c r="BC7789" s="94"/>
      <c r="BE7789" s="97"/>
      <c r="BG7789" s="40"/>
      <c r="BK7789" s="40"/>
      <c r="BL7789" s="79"/>
      <c r="BM7789" s="94"/>
      <c r="BO7789" s="97"/>
      <c r="BQ7789" s="40"/>
      <c r="BR7789" s="94"/>
      <c r="BS7789" s="94"/>
      <c r="BT7789" s="94"/>
      <c r="BU7789" s="40"/>
      <c r="BV7789" s="82"/>
      <c r="BW7789" s="94"/>
      <c r="BX7789" s="48"/>
      <c r="BY7789" s="97"/>
      <c r="BZ7789" s="48"/>
      <c r="CA7789" s="40"/>
      <c r="CB7789" s="94"/>
      <c r="CC7789" s="94"/>
      <c r="CD7789" s="94"/>
      <c r="CE7789" s="40"/>
      <c r="CF7789" s="73"/>
      <c r="CG7789" s="41"/>
      <c r="CH7789" s="41"/>
      <c r="CI7789" s="41"/>
      <c r="CJ7789" s="41"/>
      <c r="CK7789" s="41"/>
      <c r="CL7789" s="68"/>
      <c r="CM7789" s="41"/>
      <c r="CN7789" s="41"/>
      <c r="CO7789" s="39"/>
      <c r="CP7789" s="78"/>
    </row>
    <row r="7790" spans="1:94" s="38" customFormat="1" x14ac:dyDescent="0.25">
      <c r="A7790" s="38">
        <v>7787</v>
      </c>
      <c r="F7790" s="39"/>
      <c r="Q7790" s="39"/>
      <c r="R7790" s="40"/>
      <c r="S7790" s="40"/>
      <c r="T7790" s="39"/>
      <c r="AG7790" s="110"/>
      <c r="AH7790" s="94"/>
      <c r="AJ7790" s="97"/>
      <c r="AL7790" s="39"/>
      <c r="AP7790" s="39"/>
      <c r="AQ7790" s="77"/>
      <c r="AR7790" s="78"/>
      <c r="BB7790" s="79"/>
      <c r="BC7790" s="94"/>
      <c r="BE7790" s="97"/>
      <c r="BG7790" s="40"/>
      <c r="BK7790" s="40"/>
      <c r="BL7790" s="79"/>
      <c r="BM7790" s="94"/>
      <c r="BO7790" s="97"/>
      <c r="BQ7790" s="40"/>
      <c r="BR7790" s="94"/>
      <c r="BS7790" s="94"/>
      <c r="BT7790" s="94"/>
      <c r="BU7790" s="40"/>
      <c r="BV7790" s="82"/>
      <c r="BW7790" s="94"/>
      <c r="BX7790" s="48"/>
      <c r="BY7790" s="97"/>
      <c r="BZ7790" s="48"/>
      <c r="CA7790" s="40"/>
      <c r="CB7790" s="94"/>
      <c r="CC7790" s="94"/>
      <c r="CD7790" s="94"/>
      <c r="CE7790" s="40"/>
      <c r="CF7790" s="73"/>
      <c r="CG7790" s="41"/>
      <c r="CH7790" s="41"/>
      <c r="CI7790" s="41"/>
      <c r="CJ7790" s="41"/>
      <c r="CK7790" s="41"/>
      <c r="CL7790" s="68"/>
      <c r="CM7790" s="41"/>
      <c r="CN7790" s="41"/>
      <c r="CO7790" s="39"/>
      <c r="CP7790" s="78"/>
    </row>
    <row r="7791" spans="1:94" s="38" customFormat="1" x14ac:dyDescent="0.25">
      <c r="A7791" s="38">
        <v>7788</v>
      </c>
      <c r="F7791" s="39"/>
      <c r="Q7791" s="39"/>
      <c r="R7791" s="40"/>
      <c r="S7791" s="40"/>
      <c r="T7791" s="39"/>
      <c r="AG7791" s="110"/>
      <c r="AH7791" s="94"/>
      <c r="AJ7791" s="97"/>
      <c r="AL7791" s="39"/>
      <c r="AP7791" s="39"/>
      <c r="AQ7791" s="77"/>
      <c r="AR7791" s="78"/>
      <c r="BB7791" s="79"/>
      <c r="BC7791" s="94"/>
      <c r="BE7791" s="97"/>
      <c r="BG7791" s="40"/>
      <c r="BK7791" s="40"/>
      <c r="BL7791" s="79"/>
      <c r="BM7791" s="94"/>
      <c r="BO7791" s="97"/>
      <c r="BQ7791" s="40"/>
      <c r="BR7791" s="94"/>
      <c r="BS7791" s="94"/>
      <c r="BT7791" s="94"/>
      <c r="BU7791" s="40"/>
      <c r="BV7791" s="82"/>
      <c r="BW7791" s="94"/>
      <c r="BX7791" s="48"/>
      <c r="BY7791" s="97"/>
      <c r="BZ7791" s="48"/>
      <c r="CA7791" s="40"/>
      <c r="CB7791" s="94"/>
      <c r="CC7791" s="94"/>
      <c r="CD7791" s="94"/>
      <c r="CE7791" s="40"/>
      <c r="CF7791" s="73"/>
      <c r="CG7791" s="41"/>
      <c r="CH7791" s="41"/>
      <c r="CI7791" s="41"/>
      <c r="CJ7791" s="41"/>
      <c r="CK7791" s="41"/>
      <c r="CL7791" s="68"/>
      <c r="CM7791" s="41"/>
      <c r="CN7791" s="41"/>
      <c r="CO7791" s="39"/>
      <c r="CP7791" s="78"/>
    </row>
    <row r="7792" spans="1:94" s="38" customFormat="1" x14ac:dyDescent="0.25">
      <c r="A7792" s="38">
        <v>7789</v>
      </c>
      <c r="F7792" s="39"/>
      <c r="Q7792" s="39"/>
      <c r="R7792" s="40"/>
      <c r="S7792" s="40"/>
      <c r="T7792" s="39"/>
      <c r="AG7792" s="110"/>
      <c r="AH7792" s="94"/>
      <c r="AJ7792" s="97"/>
      <c r="AL7792" s="39"/>
      <c r="AP7792" s="39"/>
      <c r="AQ7792" s="77"/>
      <c r="AR7792" s="78"/>
      <c r="BB7792" s="79"/>
      <c r="BC7792" s="94"/>
      <c r="BE7792" s="97"/>
      <c r="BG7792" s="40"/>
      <c r="BK7792" s="40"/>
      <c r="BL7792" s="79"/>
      <c r="BM7792" s="94"/>
      <c r="BO7792" s="97"/>
      <c r="BQ7792" s="40"/>
      <c r="BR7792" s="94"/>
      <c r="BS7792" s="94"/>
      <c r="BT7792" s="94"/>
      <c r="BU7792" s="40"/>
      <c r="BV7792" s="82"/>
      <c r="BW7792" s="94"/>
      <c r="BX7792" s="48"/>
      <c r="BY7792" s="97"/>
      <c r="BZ7792" s="48"/>
      <c r="CA7792" s="40"/>
      <c r="CB7792" s="94"/>
      <c r="CC7792" s="94"/>
      <c r="CD7792" s="94"/>
      <c r="CE7792" s="40"/>
      <c r="CF7792" s="73"/>
      <c r="CG7792" s="41"/>
      <c r="CH7792" s="41"/>
      <c r="CI7792" s="41"/>
      <c r="CJ7792" s="41"/>
      <c r="CK7792" s="41"/>
      <c r="CL7792" s="68"/>
      <c r="CM7792" s="41"/>
      <c r="CN7792" s="41"/>
      <c r="CO7792" s="39"/>
      <c r="CP7792" s="78"/>
    </row>
    <row r="7793" spans="1:94" s="38" customFormat="1" x14ac:dyDescent="0.25">
      <c r="A7793" s="38">
        <v>7790</v>
      </c>
      <c r="F7793" s="39"/>
      <c r="Q7793" s="39"/>
      <c r="R7793" s="40"/>
      <c r="S7793" s="40"/>
      <c r="T7793" s="39"/>
      <c r="AG7793" s="110"/>
      <c r="AH7793" s="94"/>
      <c r="AJ7793" s="97"/>
      <c r="AL7793" s="39"/>
      <c r="AP7793" s="39"/>
      <c r="AQ7793" s="77"/>
      <c r="AR7793" s="78"/>
      <c r="BB7793" s="79"/>
      <c r="BC7793" s="94"/>
      <c r="BE7793" s="97"/>
      <c r="BG7793" s="40"/>
      <c r="BK7793" s="40"/>
      <c r="BL7793" s="79"/>
      <c r="BM7793" s="94"/>
      <c r="BO7793" s="97"/>
      <c r="BQ7793" s="40"/>
      <c r="BR7793" s="94"/>
      <c r="BS7793" s="94"/>
      <c r="BT7793" s="94"/>
      <c r="BU7793" s="40"/>
      <c r="BV7793" s="82"/>
      <c r="BW7793" s="94"/>
      <c r="BX7793" s="48"/>
      <c r="BY7793" s="97"/>
      <c r="BZ7793" s="48"/>
      <c r="CA7793" s="40"/>
      <c r="CB7793" s="94"/>
      <c r="CC7793" s="94"/>
      <c r="CD7793" s="94"/>
      <c r="CE7793" s="40"/>
      <c r="CF7793" s="73"/>
      <c r="CG7793" s="41"/>
      <c r="CH7793" s="41"/>
      <c r="CI7793" s="41"/>
      <c r="CJ7793" s="41"/>
      <c r="CK7793" s="41"/>
      <c r="CL7793" s="68"/>
      <c r="CM7793" s="41"/>
      <c r="CN7793" s="41"/>
      <c r="CO7793" s="39"/>
      <c r="CP7793" s="78"/>
    </row>
    <row r="7794" spans="1:94" s="38" customFormat="1" x14ac:dyDescent="0.25">
      <c r="A7794" s="38">
        <v>7791</v>
      </c>
      <c r="F7794" s="39"/>
      <c r="Q7794" s="39"/>
      <c r="R7794" s="40"/>
      <c r="S7794" s="40"/>
      <c r="T7794" s="39"/>
      <c r="AG7794" s="110"/>
      <c r="AH7794" s="94"/>
      <c r="AJ7794" s="97"/>
      <c r="AL7794" s="39"/>
      <c r="AP7794" s="39"/>
      <c r="AQ7794" s="77"/>
      <c r="AR7794" s="78"/>
      <c r="BB7794" s="79"/>
      <c r="BC7794" s="94"/>
      <c r="BE7794" s="97"/>
      <c r="BG7794" s="40"/>
      <c r="BK7794" s="40"/>
      <c r="BL7794" s="79"/>
      <c r="BM7794" s="94"/>
      <c r="BO7794" s="97"/>
      <c r="BQ7794" s="40"/>
      <c r="BR7794" s="94"/>
      <c r="BS7794" s="94"/>
      <c r="BT7794" s="94"/>
      <c r="BU7794" s="40"/>
      <c r="BV7794" s="82"/>
      <c r="BW7794" s="94"/>
      <c r="BX7794" s="48"/>
      <c r="BY7794" s="97"/>
      <c r="BZ7794" s="48"/>
      <c r="CA7794" s="40"/>
      <c r="CB7794" s="94"/>
      <c r="CC7794" s="94"/>
      <c r="CD7794" s="94"/>
      <c r="CE7794" s="40"/>
      <c r="CF7794" s="73"/>
      <c r="CG7794" s="41"/>
      <c r="CH7794" s="41"/>
      <c r="CI7794" s="41"/>
      <c r="CJ7794" s="41"/>
      <c r="CK7794" s="41"/>
      <c r="CL7794" s="68"/>
      <c r="CM7794" s="41"/>
      <c r="CN7794" s="41"/>
      <c r="CO7794" s="39"/>
      <c r="CP7794" s="78"/>
    </row>
    <row r="7795" spans="1:94" s="38" customFormat="1" x14ac:dyDescent="0.25">
      <c r="A7795" s="38">
        <v>7792</v>
      </c>
      <c r="F7795" s="39"/>
      <c r="Q7795" s="39"/>
      <c r="R7795" s="40"/>
      <c r="S7795" s="40"/>
      <c r="T7795" s="39"/>
      <c r="AG7795" s="110"/>
      <c r="AH7795" s="94"/>
      <c r="AJ7795" s="97"/>
      <c r="AL7795" s="39"/>
      <c r="AP7795" s="39"/>
      <c r="AQ7795" s="77"/>
      <c r="AR7795" s="78"/>
      <c r="BB7795" s="79"/>
      <c r="BC7795" s="94"/>
      <c r="BE7795" s="97"/>
      <c r="BG7795" s="40"/>
      <c r="BK7795" s="40"/>
      <c r="BL7795" s="79"/>
      <c r="BM7795" s="94"/>
      <c r="BO7795" s="97"/>
      <c r="BQ7795" s="40"/>
      <c r="BR7795" s="94"/>
      <c r="BS7795" s="94"/>
      <c r="BT7795" s="94"/>
      <c r="BU7795" s="40"/>
      <c r="BV7795" s="82"/>
      <c r="BW7795" s="94"/>
      <c r="BX7795" s="48"/>
      <c r="BY7795" s="97"/>
      <c r="BZ7795" s="48"/>
      <c r="CA7795" s="40"/>
      <c r="CB7795" s="94"/>
      <c r="CC7795" s="94"/>
      <c r="CD7795" s="94"/>
      <c r="CE7795" s="40"/>
      <c r="CF7795" s="73"/>
      <c r="CG7795" s="41"/>
      <c r="CH7795" s="41"/>
      <c r="CI7795" s="41"/>
      <c r="CJ7795" s="41"/>
      <c r="CK7795" s="41"/>
      <c r="CL7795" s="68"/>
      <c r="CM7795" s="41"/>
      <c r="CN7795" s="41"/>
      <c r="CO7795" s="39"/>
      <c r="CP7795" s="78"/>
    </row>
    <row r="7796" spans="1:94" s="38" customFormat="1" x14ac:dyDescent="0.25">
      <c r="A7796" s="38">
        <v>7793</v>
      </c>
      <c r="F7796" s="39"/>
      <c r="Q7796" s="39"/>
      <c r="R7796" s="40"/>
      <c r="S7796" s="40"/>
      <c r="T7796" s="39"/>
      <c r="AG7796" s="110"/>
      <c r="AH7796" s="94"/>
      <c r="AJ7796" s="97"/>
      <c r="AL7796" s="39"/>
      <c r="AP7796" s="39"/>
      <c r="AQ7796" s="77"/>
      <c r="AR7796" s="78"/>
      <c r="BB7796" s="79"/>
      <c r="BC7796" s="94"/>
      <c r="BE7796" s="97"/>
      <c r="BG7796" s="40"/>
      <c r="BK7796" s="40"/>
      <c r="BL7796" s="79"/>
      <c r="BM7796" s="94"/>
      <c r="BO7796" s="97"/>
      <c r="BQ7796" s="40"/>
      <c r="BR7796" s="94"/>
      <c r="BS7796" s="94"/>
      <c r="BT7796" s="94"/>
      <c r="BU7796" s="40"/>
      <c r="BV7796" s="82"/>
      <c r="BW7796" s="94"/>
      <c r="BX7796" s="48"/>
      <c r="BY7796" s="97"/>
      <c r="BZ7796" s="48"/>
      <c r="CA7796" s="40"/>
      <c r="CB7796" s="94"/>
      <c r="CC7796" s="94"/>
      <c r="CD7796" s="94"/>
      <c r="CE7796" s="40"/>
      <c r="CF7796" s="73"/>
      <c r="CG7796" s="41"/>
      <c r="CH7796" s="41"/>
      <c r="CI7796" s="41"/>
      <c r="CJ7796" s="41"/>
      <c r="CK7796" s="41"/>
      <c r="CL7796" s="68"/>
      <c r="CM7796" s="41"/>
      <c r="CN7796" s="41"/>
      <c r="CO7796" s="39"/>
      <c r="CP7796" s="78"/>
    </row>
    <row r="7797" spans="1:94" s="38" customFormat="1" x14ac:dyDescent="0.25">
      <c r="A7797" s="38">
        <v>7794</v>
      </c>
      <c r="F7797" s="39"/>
      <c r="Q7797" s="39"/>
      <c r="R7797" s="40"/>
      <c r="S7797" s="40"/>
      <c r="T7797" s="39"/>
      <c r="AG7797" s="110"/>
      <c r="AH7797" s="94"/>
      <c r="AJ7797" s="97"/>
      <c r="AL7797" s="39"/>
      <c r="AP7797" s="39"/>
      <c r="AQ7797" s="77"/>
      <c r="AR7797" s="78"/>
      <c r="BB7797" s="79"/>
      <c r="BC7797" s="94"/>
      <c r="BE7797" s="97"/>
      <c r="BG7797" s="40"/>
      <c r="BK7797" s="40"/>
      <c r="BL7797" s="79"/>
      <c r="BM7797" s="94"/>
      <c r="BO7797" s="97"/>
      <c r="BQ7797" s="40"/>
      <c r="BR7797" s="94"/>
      <c r="BS7797" s="94"/>
      <c r="BT7797" s="94"/>
      <c r="BU7797" s="40"/>
      <c r="BV7797" s="82"/>
      <c r="BW7797" s="94"/>
      <c r="BX7797" s="48"/>
      <c r="BY7797" s="97"/>
      <c r="BZ7797" s="48"/>
      <c r="CA7797" s="40"/>
      <c r="CB7797" s="94"/>
      <c r="CC7797" s="94"/>
      <c r="CD7797" s="94"/>
      <c r="CE7797" s="40"/>
      <c r="CF7797" s="73"/>
      <c r="CG7797" s="41"/>
      <c r="CH7797" s="41"/>
      <c r="CI7797" s="41"/>
      <c r="CJ7797" s="41"/>
      <c r="CK7797" s="41"/>
      <c r="CL7797" s="68"/>
      <c r="CM7797" s="41"/>
      <c r="CN7797" s="41"/>
      <c r="CO7797" s="39"/>
      <c r="CP7797" s="78"/>
    </row>
    <row r="7798" spans="1:94" s="38" customFormat="1" x14ac:dyDescent="0.25">
      <c r="A7798" s="38">
        <v>7795</v>
      </c>
      <c r="F7798" s="39"/>
      <c r="Q7798" s="39"/>
      <c r="R7798" s="40"/>
      <c r="S7798" s="40"/>
      <c r="T7798" s="39"/>
      <c r="AG7798" s="110"/>
      <c r="AH7798" s="94"/>
      <c r="AJ7798" s="97"/>
      <c r="AL7798" s="39"/>
      <c r="AP7798" s="39"/>
      <c r="AQ7798" s="77"/>
      <c r="AR7798" s="78"/>
      <c r="BB7798" s="79"/>
      <c r="BC7798" s="94"/>
      <c r="BE7798" s="97"/>
      <c r="BG7798" s="40"/>
      <c r="BK7798" s="40"/>
      <c r="BL7798" s="79"/>
      <c r="BM7798" s="94"/>
      <c r="BO7798" s="97"/>
      <c r="BQ7798" s="40"/>
      <c r="BR7798" s="94"/>
      <c r="BS7798" s="94"/>
      <c r="BT7798" s="94"/>
      <c r="BU7798" s="40"/>
      <c r="BV7798" s="82"/>
      <c r="BW7798" s="94"/>
      <c r="BX7798" s="48"/>
      <c r="BY7798" s="97"/>
      <c r="BZ7798" s="48"/>
      <c r="CA7798" s="40"/>
      <c r="CB7798" s="94"/>
      <c r="CC7798" s="94"/>
      <c r="CD7798" s="94"/>
      <c r="CE7798" s="40"/>
      <c r="CF7798" s="73"/>
      <c r="CG7798" s="41"/>
      <c r="CH7798" s="41"/>
      <c r="CI7798" s="41"/>
      <c r="CJ7798" s="41"/>
      <c r="CK7798" s="41"/>
      <c r="CL7798" s="68"/>
      <c r="CM7798" s="41"/>
      <c r="CN7798" s="41"/>
      <c r="CO7798" s="39"/>
      <c r="CP7798" s="78"/>
    </row>
    <row r="7799" spans="1:94" s="38" customFormat="1" x14ac:dyDescent="0.25">
      <c r="A7799" s="38">
        <v>7796</v>
      </c>
      <c r="F7799" s="39"/>
      <c r="Q7799" s="39"/>
      <c r="R7799" s="40"/>
      <c r="S7799" s="40"/>
      <c r="T7799" s="39"/>
      <c r="AG7799" s="110"/>
      <c r="AH7799" s="94"/>
      <c r="AJ7799" s="97"/>
      <c r="AL7799" s="39"/>
      <c r="AP7799" s="39"/>
      <c r="AQ7799" s="77"/>
      <c r="AR7799" s="78"/>
      <c r="BB7799" s="79"/>
      <c r="BC7799" s="94"/>
      <c r="BE7799" s="97"/>
      <c r="BG7799" s="40"/>
      <c r="BK7799" s="40"/>
      <c r="BL7799" s="79"/>
      <c r="BM7799" s="94"/>
      <c r="BO7799" s="97"/>
      <c r="BQ7799" s="40"/>
      <c r="BR7799" s="94"/>
      <c r="BS7799" s="94"/>
      <c r="BT7799" s="94"/>
      <c r="BU7799" s="40"/>
      <c r="BV7799" s="82"/>
      <c r="BW7799" s="94"/>
      <c r="BX7799" s="48"/>
      <c r="BY7799" s="97"/>
      <c r="BZ7799" s="48"/>
      <c r="CA7799" s="40"/>
      <c r="CB7799" s="94"/>
      <c r="CC7799" s="94"/>
      <c r="CD7799" s="94"/>
      <c r="CE7799" s="40"/>
      <c r="CF7799" s="73"/>
      <c r="CG7799" s="41"/>
      <c r="CH7799" s="41"/>
      <c r="CI7799" s="41"/>
      <c r="CJ7799" s="41"/>
      <c r="CK7799" s="41"/>
      <c r="CL7799" s="68"/>
      <c r="CM7799" s="41"/>
      <c r="CN7799" s="41"/>
      <c r="CO7799" s="39"/>
      <c r="CP7799" s="78"/>
    </row>
    <row r="7800" spans="1:94" s="38" customFormat="1" x14ac:dyDescent="0.25">
      <c r="A7800" s="38">
        <v>7797</v>
      </c>
      <c r="F7800" s="39"/>
      <c r="Q7800" s="39"/>
      <c r="R7800" s="40"/>
      <c r="S7800" s="40"/>
      <c r="T7800" s="39"/>
      <c r="AG7800" s="110"/>
      <c r="AH7800" s="94"/>
      <c r="AJ7800" s="97"/>
      <c r="AL7800" s="39"/>
      <c r="AP7800" s="39"/>
      <c r="AQ7800" s="77"/>
      <c r="AR7800" s="78"/>
      <c r="BB7800" s="79"/>
      <c r="BC7800" s="94"/>
      <c r="BE7800" s="97"/>
      <c r="BG7800" s="40"/>
      <c r="BK7800" s="40"/>
      <c r="BL7800" s="79"/>
      <c r="BM7800" s="94"/>
      <c r="BO7800" s="97"/>
      <c r="BQ7800" s="40"/>
      <c r="BR7800" s="94"/>
      <c r="BS7800" s="94"/>
      <c r="BT7800" s="94"/>
      <c r="BU7800" s="40"/>
      <c r="BV7800" s="82"/>
      <c r="BW7800" s="94"/>
      <c r="BX7800" s="48"/>
      <c r="BY7800" s="97"/>
      <c r="BZ7800" s="48"/>
      <c r="CA7800" s="40"/>
      <c r="CB7800" s="94"/>
      <c r="CC7800" s="94"/>
      <c r="CD7800" s="94"/>
      <c r="CE7800" s="40"/>
      <c r="CF7800" s="73"/>
      <c r="CG7800" s="41"/>
      <c r="CH7800" s="41"/>
      <c r="CI7800" s="41"/>
      <c r="CJ7800" s="41"/>
      <c r="CK7800" s="41"/>
      <c r="CL7800" s="68"/>
      <c r="CM7800" s="41"/>
      <c r="CN7800" s="41"/>
      <c r="CO7800" s="39"/>
      <c r="CP7800" s="78"/>
    </row>
    <row r="7801" spans="1:94" s="38" customFormat="1" x14ac:dyDescent="0.25">
      <c r="A7801" s="38">
        <v>7798</v>
      </c>
      <c r="F7801" s="39"/>
      <c r="Q7801" s="39"/>
      <c r="R7801" s="40"/>
      <c r="S7801" s="40"/>
      <c r="T7801" s="39"/>
      <c r="AG7801" s="110"/>
      <c r="AH7801" s="94"/>
      <c r="AJ7801" s="97"/>
      <c r="AL7801" s="39"/>
      <c r="AP7801" s="39"/>
      <c r="AQ7801" s="77"/>
      <c r="AR7801" s="78"/>
      <c r="BB7801" s="79"/>
      <c r="BC7801" s="94"/>
      <c r="BE7801" s="97"/>
      <c r="BG7801" s="40"/>
      <c r="BK7801" s="40"/>
      <c r="BL7801" s="79"/>
      <c r="BM7801" s="94"/>
      <c r="BO7801" s="97"/>
      <c r="BQ7801" s="40"/>
      <c r="BR7801" s="94"/>
      <c r="BS7801" s="94"/>
      <c r="BT7801" s="94"/>
      <c r="BU7801" s="40"/>
      <c r="BV7801" s="82"/>
      <c r="BW7801" s="94"/>
      <c r="BX7801" s="48"/>
      <c r="BY7801" s="97"/>
      <c r="BZ7801" s="48"/>
      <c r="CA7801" s="40"/>
      <c r="CB7801" s="94"/>
      <c r="CC7801" s="94"/>
      <c r="CD7801" s="94"/>
      <c r="CE7801" s="40"/>
      <c r="CF7801" s="73"/>
      <c r="CG7801" s="41"/>
      <c r="CH7801" s="41"/>
      <c r="CI7801" s="41"/>
      <c r="CJ7801" s="41"/>
      <c r="CK7801" s="41"/>
      <c r="CL7801" s="68"/>
      <c r="CM7801" s="41"/>
      <c r="CN7801" s="41"/>
      <c r="CO7801" s="39"/>
      <c r="CP7801" s="78"/>
    </row>
    <row r="7802" spans="1:94" s="38" customFormat="1" x14ac:dyDescent="0.25">
      <c r="A7802" s="38">
        <v>7799</v>
      </c>
      <c r="F7802" s="39"/>
      <c r="Q7802" s="39"/>
      <c r="R7802" s="40"/>
      <c r="S7802" s="40"/>
      <c r="T7802" s="39"/>
      <c r="AG7802" s="110"/>
      <c r="AH7802" s="94"/>
      <c r="AJ7802" s="97"/>
      <c r="AL7802" s="39"/>
      <c r="AP7802" s="39"/>
      <c r="AQ7802" s="77"/>
      <c r="AR7802" s="78"/>
      <c r="BB7802" s="79"/>
      <c r="BC7802" s="94"/>
      <c r="BE7802" s="97"/>
      <c r="BG7802" s="40"/>
      <c r="BK7802" s="40"/>
      <c r="BL7802" s="79"/>
      <c r="BM7802" s="94"/>
      <c r="BO7802" s="97"/>
      <c r="BQ7802" s="40"/>
      <c r="BR7802" s="94"/>
      <c r="BS7802" s="94"/>
      <c r="BT7802" s="94"/>
      <c r="BU7802" s="40"/>
      <c r="BV7802" s="82"/>
      <c r="BW7802" s="94"/>
      <c r="BX7802" s="48"/>
      <c r="BY7802" s="97"/>
      <c r="BZ7802" s="48"/>
      <c r="CA7802" s="40"/>
      <c r="CB7802" s="94"/>
      <c r="CC7802" s="94"/>
      <c r="CD7802" s="94"/>
      <c r="CE7802" s="40"/>
      <c r="CF7802" s="73"/>
      <c r="CG7802" s="41"/>
      <c r="CH7802" s="41"/>
      <c r="CI7802" s="41"/>
      <c r="CJ7802" s="41"/>
      <c r="CK7802" s="41"/>
      <c r="CL7802" s="68"/>
      <c r="CM7802" s="41"/>
      <c r="CN7802" s="41"/>
      <c r="CO7802" s="39"/>
      <c r="CP7802" s="78"/>
    </row>
    <row r="7803" spans="1:94" s="38" customFormat="1" x14ac:dyDescent="0.25">
      <c r="A7803" s="38">
        <v>7800</v>
      </c>
      <c r="F7803" s="39"/>
      <c r="Q7803" s="39"/>
      <c r="R7803" s="40"/>
      <c r="S7803" s="40"/>
      <c r="T7803" s="39"/>
      <c r="AG7803" s="110"/>
      <c r="AH7803" s="94"/>
      <c r="AJ7803" s="97"/>
      <c r="AL7803" s="39"/>
      <c r="AP7803" s="39"/>
      <c r="AQ7803" s="77"/>
      <c r="AR7803" s="78"/>
      <c r="BB7803" s="79"/>
      <c r="BC7803" s="94"/>
      <c r="BE7803" s="97"/>
      <c r="BG7803" s="40"/>
      <c r="BK7803" s="40"/>
      <c r="BL7803" s="79"/>
      <c r="BM7803" s="94"/>
      <c r="BO7803" s="97"/>
      <c r="BQ7803" s="40"/>
      <c r="BR7803" s="94"/>
      <c r="BS7803" s="94"/>
      <c r="BT7803" s="94"/>
      <c r="BU7803" s="40"/>
      <c r="BV7803" s="82"/>
      <c r="BW7803" s="94"/>
      <c r="BX7803" s="48"/>
      <c r="BY7803" s="97"/>
      <c r="BZ7803" s="48"/>
      <c r="CA7803" s="40"/>
      <c r="CB7803" s="94"/>
      <c r="CC7803" s="94"/>
      <c r="CD7803" s="94"/>
      <c r="CE7803" s="40"/>
      <c r="CF7803" s="73"/>
      <c r="CG7803" s="41"/>
      <c r="CH7803" s="41"/>
      <c r="CI7803" s="41"/>
      <c r="CJ7803" s="41"/>
      <c r="CK7803" s="41"/>
      <c r="CL7803" s="68"/>
      <c r="CM7803" s="41"/>
      <c r="CN7803" s="41"/>
      <c r="CO7803" s="39"/>
      <c r="CP7803" s="78"/>
    </row>
    <row r="7804" spans="1:94" s="38" customFormat="1" x14ac:dyDescent="0.25">
      <c r="A7804" s="38">
        <v>7801</v>
      </c>
      <c r="F7804" s="39"/>
      <c r="Q7804" s="39"/>
      <c r="R7804" s="40"/>
      <c r="S7804" s="40"/>
      <c r="T7804" s="39"/>
      <c r="AG7804" s="110"/>
      <c r="AH7804" s="94"/>
      <c r="AJ7804" s="97"/>
      <c r="AL7804" s="39"/>
      <c r="AP7804" s="39"/>
      <c r="AQ7804" s="77"/>
      <c r="AR7804" s="78"/>
      <c r="BB7804" s="79"/>
      <c r="BC7804" s="94"/>
      <c r="BE7804" s="97"/>
      <c r="BG7804" s="40"/>
      <c r="BK7804" s="40"/>
      <c r="BL7804" s="79"/>
      <c r="BM7804" s="94"/>
      <c r="BO7804" s="97"/>
      <c r="BQ7804" s="40"/>
      <c r="BR7804" s="94"/>
      <c r="BS7804" s="94"/>
      <c r="BT7804" s="94"/>
      <c r="BU7804" s="40"/>
      <c r="BV7804" s="82"/>
      <c r="BW7804" s="94"/>
      <c r="BX7804" s="48"/>
      <c r="BY7804" s="97"/>
      <c r="BZ7804" s="48"/>
      <c r="CA7804" s="40"/>
      <c r="CB7804" s="94"/>
      <c r="CC7804" s="94"/>
      <c r="CD7804" s="94"/>
      <c r="CE7804" s="40"/>
      <c r="CF7804" s="73"/>
      <c r="CG7804" s="41"/>
      <c r="CH7804" s="41"/>
      <c r="CI7804" s="41"/>
      <c r="CJ7804" s="41"/>
      <c r="CK7804" s="41"/>
      <c r="CL7804" s="68"/>
      <c r="CM7804" s="41"/>
      <c r="CN7804" s="41"/>
      <c r="CO7804" s="39"/>
      <c r="CP7804" s="78"/>
    </row>
    <row r="7805" spans="1:94" s="38" customFormat="1" x14ac:dyDescent="0.25">
      <c r="A7805" s="38">
        <v>7802</v>
      </c>
      <c r="F7805" s="39"/>
      <c r="Q7805" s="39"/>
      <c r="R7805" s="40"/>
      <c r="S7805" s="40"/>
      <c r="T7805" s="39"/>
      <c r="AG7805" s="110"/>
      <c r="AH7805" s="94"/>
      <c r="AJ7805" s="97"/>
      <c r="AL7805" s="39"/>
      <c r="AP7805" s="39"/>
      <c r="AQ7805" s="77"/>
      <c r="AR7805" s="78"/>
      <c r="BB7805" s="79"/>
      <c r="BC7805" s="94"/>
      <c r="BE7805" s="97"/>
      <c r="BG7805" s="40"/>
      <c r="BK7805" s="40"/>
      <c r="BL7805" s="79"/>
      <c r="BM7805" s="94"/>
      <c r="BO7805" s="97"/>
      <c r="BQ7805" s="40"/>
      <c r="BR7805" s="94"/>
      <c r="BS7805" s="94"/>
      <c r="BT7805" s="94"/>
      <c r="BU7805" s="40"/>
      <c r="BV7805" s="82"/>
      <c r="BW7805" s="94"/>
      <c r="BX7805" s="48"/>
      <c r="BY7805" s="97"/>
      <c r="BZ7805" s="48"/>
      <c r="CA7805" s="40"/>
      <c r="CB7805" s="94"/>
      <c r="CC7805" s="94"/>
      <c r="CD7805" s="94"/>
      <c r="CE7805" s="40"/>
      <c r="CF7805" s="73"/>
      <c r="CG7805" s="41"/>
      <c r="CH7805" s="41"/>
      <c r="CI7805" s="41"/>
      <c r="CJ7805" s="41"/>
      <c r="CK7805" s="41"/>
      <c r="CL7805" s="68"/>
      <c r="CM7805" s="41"/>
      <c r="CN7805" s="41"/>
      <c r="CO7805" s="39"/>
      <c r="CP7805" s="78"/>
    </row>
    <row r="7806" spans="1:94" s="38" customFormat="1" x14ac:dyDescent="0.25">
      <c r="A7806" s="38">
        <v>7803</v>
      </c>
      <c r="F7806" s="39"/>
      <c r="Q7806" s="39"/>
      <c r="R7806" s="40"/>
      <c r="S7806" s="40"/>
      <c r="T7806" s="39"/>
      <c r="AG7806" s="110"/>
      <c r="AH7806" s="94"/>
      <c r="AJ7806" s="97"/>
      <c r="AL7806" s="39"/>
      <c r="AP7806" s="39"/>
      <c r="AQ7806" s="77"/>
      <c r="AR7806" s="78"/>
      <c r="BB7806" s="79"/>
      <c r="BC7806" s="94"/>
      <c r="BE7806" s="97"/>
      <c r="BG7806" s="40"/>
      <c r="BK7806" s="40"/>
      <c r="BL7806" s="79"/>
      <c r="BM7806" s="94"/>
      <c r="BO7806" s="97"/>
      <c r="BQ7806" s="40"/>
      <c r="BR7806" s="94"/>
      <c r="BS7806" s="94"/>
      <c r="BT7806" s="94"/>
      <c r="BU7806" s="40"/>
      <c r="BV7806" s="82"/>
      <c r="BW7806" s="94"/>
      <c r="BX7806" s="48"/>
      <c r="BY7806" s="97"/>
      <c r="BZ7806" s="48"/>
      <c r="CA7806" s="40"/>
      <c r="CB7806" s="94"/>
      <c r="CC7806" s="94"/>
      <c r="CD7806" s="94"/>
      <c r="CE7806" s="40"/>
      <c r="CF7806" s="73"/>
      <c r="CG7806" s="41"/>
      <c r="CH7806" s="41"/>
      <c r="CI7806" s="41"/>
      <c r="CJ7806" s="41"/>
      <c r="CK7806" s="41"/>
      <c r="CL7806" s="68"/>
      <c r="CM7806" s="41"/>
      <c r="CN7806" s="41"/>
      <c r="CO7806" s="39"/>
      <c r="CP7806" s="78"/>
    </row>
    <row r="7807" spans="1:94" s="38" customFormat="1" x14ac:dyDescent="0.25">
      <c r="A7807" s="38">
        <v>7804</v>
      </c>
      <c r="F7807" s="39"/>
      <c r="Q7807" s="39"/>
      <c r="R7807" s="40"/>
      <c r="S7807" s="40"/>
      <c r="T7807" s="39"/>
      <c r="AG7807" s="110"/>
      <c r="AH7807" s="94"/>
      <c r="AJ7807" s="97"/>
      <c r="AL7807" s="39"/>
      <c r="AP7807" s="39"/>
      <c r="AQ7807" s="77"/>
      <c r="AR7807" s="78"/>
      <c r="BB7807" s="79"/>
      <c r="BC7807" s="94"/>
      <c r="BE7807" s="97"/>
      <c r="BG7807" s="40"/>
      <c r="BK7807" s="40"/>
      <c r="BL7807" s="79"/>
      <c r="BM7807" s="94"/>
      <c r="BO7807" s="97"/>
      <c r="BQ7807" s="40"/>
      <c r="BR7807" s="94"/>
      <c r="BS7807" s="94"/>
      <c r="BT7807" s="94"/>
      <c r="BU7807" s="40"/>
      <c r="BV7807" s="82"/>
      <c r="BW7807" s="94"/>
      <c r="BX7807" s="48"/>
      <c r="BY7807" s="97"/>
      <c r="BZ7807" s="48"/>
      <c r="CA7807" s="40"/>
      <c r="CB7807" s="94"/>
      <c r="CC7807" s="94"/>
      <c r="CD7807" s="94"/>
      <c r="CE7807" s="40"/>
      <c r="CF7807" s="73"/>
      <c r="CG7807" s="41"/>
      <c r="CH7807" s="41"/>
      <c r="CI7807" s="41"/>
      <c r="CJ7807" s="41"/>
      <c r="CK7807" s="41"/>
      <c r="CL7807" s="68"/>
      <c r="CM7807" s="41"/>
      <c r="CN7807" s="41"/>
      <c r="CO7807" s="39"/>
      <c r="CP7807" s="78"/>
    </row>
    <row r="7808" spans="1:94" s="38" customFormat="1" x14ac:dyDescent="0.25">
      <c r="A7808" s="38">
        <v>7805</v>
      </c>
      <c r="F7808" s="39"/>
      <c r="Q7808" s="39"/>
      <c r="R7808" s="40"/>
      <c r="S7808" s="40"/>
      <c r="T7808" s="39"/>
      <c r="AG7808" s="110"/>
      <c r="AH7808" s="94"/>
      <c r="AJ7808" s="97"/>
      <c r="AL7808" s="39"/>
      <c r="AP7808" s="39"/>
      <c r="AQ7808" s="77"/>
      <c r="AR7808" s="78"/>
      <c r="BB7808" s="79"/>
      <c r="BC7808" s="94"/>
      <c r="BE7808" s="97"/>
      <c r="BG7808" s="40"/>
      <c r="BK7808" s="40"/>
      <c r="BL7808" s="79"/>
      <c r="BM7808" s="94"/>
      <c r="BO7808" s="97"/>
      <c r="BQ7808" s="40"/>
      <c r="BR7808" s="94"/>
      <c r="BS7808" s="94"/>
      <c r="BT7808" s="94"/>
      <c r="BU7808" s="40"/>
      <c r="BV7808" s="82"/>
      <c r="BW7808" s="94"/>
      <c r="BX7808" s="48"/>
      <c r="BY7808" s="97"/>
      <c r="BZ7808" s="48"/>
      <c r="CA7808" s="40"/>
      <c r="CB7808" s="94"/>
      <c r="CC7808" s="94"/>
      <c r="CD7808" s="94"/>
      <c r="CE7808" s="40"/>
      <c r="CF7808" s="73"/>
      <c r="CG7808" s="41"/>
      <c r="CH7808" s="41"/>
      <c r="CI7808" s="41"/>
      <c r="CJ7808" s="41"/>
      <c r="CK7808" s="41"/>
      <c r="CL7808" s="68"/>
      <c r="CM7808" s="41"/>
      <c r="CN7808" s="41"/>
      <c r="CO7808" s="39"/>
      <c r="CP7808" s="78"/>
    </row>
    <row r="7809" spans="1:94" s="38" customFormat="1" x14ac:dyDescent="0.25">
      <c r="A7809" s="38">
        <v>7806</v>
      </c>
      <c r="F7809" s="39"/>
      <c r="Q7809" s="39"/>
      <c r="R7809" s="40"/>
      <c r="S7809" s="40"/>
      <c r="T7809" s="39"/>
      <c r="AG7809" s="110"/>
      <c r="AH7809" s="94"/>
      <c r="AJ7809" s="97"/>
      <c r="AL7809" s="39"/>
      <c r="AP7809" s="39"/>
      <c r="AQ7809" s="77"/>
      <c r="AR7809" s="78"/>
      <c r="BB7809" s="79"/>
      <c r="BC7809" s="94"/>
      <c r="BE7809" s="97"/>
      <c r="BG7809" s="40"/>
      <c r="BK7809" s="40"/>
      <c r="BL7809" s="79"/>
      <c r="BM7809" s="94"/>
      <c r="BO7809" s="97"/>
      <c r="BQ7809" s="40"/>
      <c r="BR7809" s="94"/>
      <c r="BS7809" s="94"/>
      <c r="BT7809" s="94"/>
      <c r="BU7809" s="40"/>
      <c r="BV7809" s="82"/>
      <c r="BW7809" s="94"/>
      <c r="BX7809" s="48"/>
      <c r="BY7809" s="97"/>
      <c r="BZ7809" s="48"/>
      <c r="CA7809" s="40"/>
      <c r="CB7809" s="94"/>
      <c r="CC7809" s="94"/>
      <c r="CD7809" s="94"/>
      <c r="CE7809" s="40"/>
      <c r="CF7809" s="73"/>
      <c r="CG7809" s="41"/>
      <c r="CH7809" s="41"/>
      <c r="CI7809" s="41"/>
      <c r="CJ7809" s="41"/>
      <c r="CK7809" s="41"/>
      <c r="CL7809" s="68"/>
      <c r="CM7809" s="41"/>
      <c r="CN7809" s="41"/>
      <c r="CO7809" s="39"/>
      <c r="CP7809" s="78"/>
    </row>
    <row r="7810" spans="1:94" s="38" customFormat="1" x14ac:dyDescent="0.25">
      <c r="A7810" s="38">
        <v>7807</v>
      </c>
      <c r="F7810" s="39"/>
      <c r="Q7810" s="39"/>
      <c r="R7810" s="40"/>
      <c r="S7810" s="40"/>
      <c r="T7810" s="39"/>
      <c r="AG7810" s="110"/>
      <c r="AH7810" s="94"/>
      <c r="AJ7810" s="97"/>
      <c r="AL7810" s="39"/>
      <c r="AP7810" s="39"/>
      <c r="AQ7810" s="77"/>
      <c r="AR7810" s="78"/>
      <c r="BB7810" s="79"/>
      <c r="BC7810" s="94"/>
      <c r="BE7810" s="97"/>
      <c r="BG7810" s="40"/>
      <c r="BK7810" s="40"/>
      <c r="BL7810" s="79"/>
      <c r="BM7810" s="94"/>
      <c r="BO7810" s="97"/>
      <c r="BQ7810" s="40"/>
      <c r="BR7810" s="94"/>
      <c r="BS7810" s="94"/>
      <c r="BT7810" s="94"/>
      <c r="BU7810" s="40"/>
      <c r="BV7810" s="82"/>
      <c r="BW7810" s="94"/>
      <c r="BX7810" s="48"/>
      <c r="BY7810" s="97"/>
      <c r="BZ7810" s="48"/>
      <c r="CA7810" s="40"/>
      <c r="CB7810" s="94"/>
      <c r="CC7810" s="94"/>
      <c r="CD7810" s="94"/>
      <c r="CE7810" s="40"/>
      <c r="CF7810" s="73"/>
      <c r="CG7810" s="41"/>
      <c r="CH7810" s="41"/>
      <c r="CI7810" s="41"/>
      <c r="CJ7810" s="41"/>
      <c r="CK7810" s="41"/>
      <c r="CL7810" s="68"/>
      <c r="CM7810" s="41"/>
      <c r="CN7810" s="41"/>
      <c r="CO7810" s="39"/>
      <c r="CP7810" s="78"/>
    </row>
    <row r="7811" spans="1:94" s="38" customFormat="1" x14ac:dyDescent="0.25">
      <c r="A7811" s="38">
        <v>7808</v>
      </c>
      <c r="F7811" s="39"/>
      <c r="Q7811" s="39"/>
      <c r="R7811" s="40"/>
      <c r="S7811" s="40"/>
      <c r="T7811" s="39"/>
      <c r="AG7811" s="110"/>
      <c r="AH7811" s="94"/>
      <c r="AJ7811" s="97"/>
      <c r="AL7811" s="39"/>
      <c r="AP7811" s="39"/>
      <c r="AQ7811" s="77"/>
      <c r="AR7811" s="78"/>
      <c r="BB7811" s="79"/>
      <c r="BC7811" s="94"/>
      <c r="BE7811" s="97"/>
      <c r="BG7811" s="40"/>
      <c r="BK7811" s="40"/>
      <c r="BL7811" s="79"/>
      <c r="BM7811" s="94"/>
      <c r="BO7811" s="97"/>
      <c r="BQ7811" s="40"/>
      <c r="BR7811" s="94"/>
      <c r="BS7811" s="94"/>
      <c r="BT7811" s="94"/>
      <c r="BU7811" s="40"/>
      <c r="BV7811" s="82"/>
      <c r="BW7811" s="94"/>
      <c r="BX7811" s="48"/>
      <c r="BY7811" s="97"/>
      <c r="BZ7811" s="48"/>
      <c r="CA7811" s="40"/>
      <c r="CB7811" s="94"/>
      <c r="CC7811" s="94"/>
      <c r="CD7811" s="94"/>
      <c r="CE7811" s="40"/>
      <c r="CF7811" s="73"/>
      <c r="CG7811" s="41"/>
      <c r="CH7811" s="41"/>
      <c r="CI7811" s="41"/>
      <c r="CJ7811" s="41"/>
      <c r="CK7811" s="41"/>
      <c r="CL7811" s="68"/>
      <c r="CM7811" s="41"/>
      <c r="CN7811" s="41"/>
      <c r="CO7811" s="39"/>
      <c r="CP7811" s="78"/>
    </row>
    <row r="7812" spans="1:94" s="38" customFormat="1" x14ac:dyDescent="0.25">
      <c r="A7812" s="38">
        <v>7809</v>
      </c>
      <c r="F7812" s="39"/>
      <c r="Q7812" s="39"/>
      <c r="R7812" s="40"/>
      <c r="S7812" s="40"/>
      <c r="T7812" s="39"/>
      <c r="AG7812" s="110"/>
      <c r="AH7812" s="94"/>
      <c r="AJ7812" s="97"/>
      <c r="AL7812" s="39"/>
      <c r="AP7812" s="39"/>
      <c r="AQ7812" s="77"/>
      <c r="AR7812" s="78"/>
      <c r="BB7812" s="79"/>
      <c r="BC7812" s="94"/>
      <c r="BE7812" s="97"/>
      <c r="BG7812" s="40"/>
      <c r="BK7812" s="40"/>
      <c r="BL7812" s="79"/>
      <c r="BM7812" s="94"/>
      <c r="BO7812" s="97"/>
      <c r="BQ7812" s="40"/>
      <c r="BR7812" s="94"/>
      <c r="BS7812" s="94"/>
      <c r="BT7812" s="94"/>
      <c r="BU7812" s="40"/>
      <c r="BV7812" s="82"/>
      <c r="BW7812" s="94"/>
      <c r="BX7812" s="48"/>
      <c r="BY7812" s="97"/>
      <c r="BZ7812" s="48"/>
      <c r="CA7812" s="40"/>
      <c r="CB7812" s="94"/>
      <c r="CC7812" s="94"/>
      <c r="CD7812" s="94"/>
      <c r="CE7812" s="40"/>
      <c r="CF7812" s="73"/>
      <c r="CG7812" s="41"/>
      <c r="CH7812" s="41"/>
      <c r="CI7812" s="41"/>
      <c r="CJ7812" s="41"/>
      <c r="CK7812" s="41"/>
      <c r="CL7812" s="68"/>
      <c r="CM7812" s="41"/>
      <c r="CN7812" s="41"/>
      <c r="CO7812" s="39"/>
      <c r="CP7812" s="78"/>
    </row>
    <row r="7813" spans="1:94" s="38" customFormat="1" x14ac:dyDescent="0.25">
      <c r="A7813" s="38">
        <v>7810</v>
      </c>
      <c r="F7813" s="39"/>
      <c r="Q7813" s="39"/>
      <c r="R7813" s="40"/>
      <c r="S7813" s="40"/>
      <c r="T7813" s="39"/>
      <c r="AG7813" s="110"/>
      <c r="AH7813" s="94"/>
      <c r="AJ7813" s="97"/>
      <c r="AL7813" s="39"/>
      <c r="AP7813" s="39"/>
      <c r="AQ7813" s="77"/>
      <c r="AR7813" s="78"/>
      <c r="BB7813" s="79"/>
      <c r="BC7813" s="94"/>
      <c r="BE7813" s="97"/>
      <c r="BG7813" s="40"/>
      <c r="BK7813" s="40"/>
      <c r="BL7813" s="79"/>
      <c r="BM7813" s="94"/>
      <c r="BO7813" s="97"/>
      <c r="BQ7813" s="40"/>
      <c r="BR7813" s="94"/>
      <c r="BS7813" s="94"/>
      <c r="BT7813" s="94"/>
      <c r="BU7813" s="40"/>
      <c r="BV7813" s="82"/>
      <c r="BW7813" s="94"/>
      <c r="BX7813" s="48"/>
      <c r="BY7813" s="97"/>
      <c r="BZ7813" s="48"/>
      <c r="CA7813" s="40"/>
      <c r="CB7813" s="94"/>
      <c r="CC7813" s="94"/>
      <c r="CD7813" s="94"/>
      <c r="CE7813" s="40"/>
      <c r="CF7813" s="73"/>
      <c r="CG7813" s="41"/>
      <c r="CH7813" s="41"/>
      <c r="CI7813" s="41"/>
      <c r="CJ7813" s="41"/>
      <c r="CK7813" s="41"/>
      <c r="CL7813" s="68"/>
      <c r="CM7813" s="41"/>
      <c r="CN7813" s="41"/>
      <c r="CO7813" s="39"/>
      <c r="CP7813" s="78"/>
    </row>
    <row r="7814" spans="1:94" s="38" customFormat="1" x14ac:dyDescent="0.25">
      <c r="A7814" s="38">
        <v>7811</v>
      </c>
      <c r="F7814" s="39"/>
      <c r="Q7814" s="39"/>
      <c r="R7814" s="40"/>
      <c r="S7814" s="40"/>
      <c r="T7814" s="39"/>
      <c r="AG7814" s="110"/>
      <c r="AH7814" s="94"/>
      <c r="AJ7814" s="97"/>
      <c r="AL7814" s="39"/>
      <c r="AP7814" s="39"/>
      <c r="AQ7814" s="77"/>
      <c r="AR7814" s="78"/>
      <c r="BB7814" s="79"/>
      <c r="BC7814" s="94"/>
      <c r="BE7814" s="97"/>
      <c r="BG7814" s="40"/>
      <c r="BK7814" s="40"/>
      <c r="BL7814" s="79"/>
      <c r="BM7814" s="94"/>
      <c r="BO7814" s="97"/>
      <c r="BQ7814" s="40"/>
      <c r="BR7814" s="94"/>
      <c r="BS7814" s="94"/>
      <c r="BT7814" s="94"/>
      <c r="BU7814" s="40"/>
      <c r="BV7814" s="82"/>
      <c r="BW7814" s="94"/>
      <c r="BX7814" s="48"/>
      <c r="BY7814" s="97"/>
      <c r="BZ7814" s="48"/>
      <c r="CA7814" s="40"/>
      <c r="CB7814" s="94"/>
      <c r="CC7814" s="94"/>
      <c r="CD7814" s="94"/>
      <c r="CE7814" s="40"/>
      <c r="CF7814" s="73"/>
      <c r="CG7814" s="41"/>
      <c r="CH7814" s="41"/>
      <c r="CI7814" s="41"/>
      <c r="CJ7814" s="41"/>
      <c r="CK7814" s="41"/>
      <c r="CL7814" s="68"/>
      <c r="CM7814" s="41"/>
      <c r="CN7814" s="41"/>
      <c r="CO7814" s="39"/>
      <c r="CP7814" s="78"/>
    </row>
    <row r="7815" spans="1:94" s="38" customFormat="1" x14ac:dyDescent="0.25">
      <c r="A7815" s="38">
        <v>7812</v>
      </c>
      <c r="F7815" s="39"/>
      <c r="Q7815" s="39"/>
      <c r="R7815" s="40"/>
      <c r="S7815" s="40"/>
      <c r="T7815" s="39"/>
      <c r="AG7815" s="110"/>
      <c r="AH7815" s="94"/>
      <c r="AJ7815" s="97"/>
      <c r="AL7815" s="39"/>
      <c r="AP7815" s="39"/>
      <c r="AQ7815" s="77"/>
      <c r="AR7815" s="78"/>
      <c r="BB7815" s="79"/>
      <c r="BC7815" s="94"/>
      <c r="BE7815" s="97"/>
      <c r="BG7815" s="40"/>
      <c r="BK7815" s="40"/>
      <c r="BL7815" s="79"/>
      <c r="BM7815" s="94"/>
      <c r="BO7815" s="97"/>
      <c r="BQ7815" s="40"/>
      <c r="BR7815" s="94"/>
      <c r="BS7815" s="94"/>
      <c r="BT7815" s="94"/>
      <c r="BU7815" s="40"/>
      <c r="BV7815" s="82"/>
      <c r="BW7815" s="94"/>
      <c r="BX7815" s="48"/>
      <c r="BY7815" s="97"/>
      <c r="BZ7815" s="48"/>
      <c r="CA7815" s="40"/>
      <c r="CB7815" s="94"/>
      <c r="CC7815" s="94"/>
      <c r="CD7815" s="94"/>
      <c r="CE7815" s="40"/>
      <c r="CF7815" s="73"/>
      <c r="CG7815" s="41"/>
      <c r="CH7815" s="41"/>
      <c r="CI7815" s="41"/>
      <c r="CJ7815" s="41"/>
      <c r="CK7815" s="41"/>
      <c r="CL7815" s="68"/>
      <c r="CM7815" s="41"/>
      <c r="CN7815" s="41"/>
      <c r="CO7815" s="39"/>
      <c r="CP7815" s="78"/>
    </row>
    <row r="7816" spans="1:94" s="38" customFormat="1" x14ac:dyDescent="0.25">
      <c r="A7816" s="38">
        <v>7813</v>
      </c>
      <c r="F7816" s="39"/>
      <c r="Q7816" s="39"/>
      <c r="R7816" s="40"/>
      <c r="S7816" s="40"/>
      <c r="T7816" s="39"/>
      <c r="AG7816" s="110"/>
      <c r="AH7816" s="94"/>
      <c r="AJ7816" s="97"/>
      <c r="AL7816" s="39"/>
      <c r="AP7816" s="39"/>
      <c r="AQ7816" s="77"/>
      <c r="AR7816" s="78"/>
      <c r="BB7816" s="79"/>
      <c r="BC7816" s="94"/>
      <c r="BE7816" s="97"/>
      <c r="BG7816" s="40"/>
      <c r="BK7816" s="40"/>
      <c r="BL7816" s="79"/>
      <c r="BM7816" s="94"/>
      <c r="BO7816" s="97"/>
      <c r="BQ7816" s="40"/>
      <c r="BR7816" s="94"/>
      <c r="BS7816" s="94"/>
      <c r="BT7816" s="94"/>
      <c r="BU7816" s="40"/>
      <c r="BV7816" s="82"/>
      <c r="BW7816" s="94"/>
      <c r="BX7816" s="48"/>
      <c r="BY7816" s="97"/>
      <c r="BZ7816" s="48"/>
      <c r="CA7816" s="40"/>
      <c r="CB7816" s="94"/>
      <c r="CC7816" s="94"/>
      <c r="CD7816" s="94"/>
      <c r="CE7816" s="40"/>
      <c r="CF7816" s="73"/>
      <c r="CG7816" s="41"/>
      <c r="CH7816" s="41"/>
      <c r="CI7816" s="41"/>
      <c r="CJ7816" s="41"/>
      <c r="CK7816" s="41"/>
      <c r="CL7816" s="68"/>
      <c r="CM7816" s="41"/>
      <c r="CN7816" s="41"/>
      <c r="CO7816" s="39"/>
      <c r="CP7816" s="78"/>
    </row>
    <row r="7817" spans="1:94" s="38" customFormat="1" x14ac:dyDescent="0.25">
      <c r="A7817" s="38">
        <v>7814</v>
      </c>
      <c r="F7817" s="39"/>
      <c r="Q7817" s="39"/>
      <c r="R7817" s="40"/>
      <c r="S7817" s="40"/>
      <c r="T7817" s="39"/>
      <c r="AG7817" s="110"/>
      <c r="AH7817" s="94"/>
      <c r="AJ7817" s="97"/>
      <c r="AL7817" s="39"/>
      <c r="AP7817" s="39"/>
      <c r="AQ7817" s="77"/>
      <c r="AR7817" s="78"/>
      <c r="BB7817" s="79"/>
      <c r="BC7817" s="94"/>
      <c r="BE7817" s="97"/>
      <c r="BG7817" s="40"/>
      <c r="BK7817" s="40"/>
      <c r="BL7817" s="79"/>
      <c r="BM7817" s="94"/>
      <c r="BO7817" s="97"/>
      <c r="BQ7817" s="40"/>
      <c r="BR7817" s="94"/>
      <c r="BS7817" s="94"/>
      <c r="BT7817" s="94"/>
      <c r="BU7817" s="40"/>
      <c r="BV7817" s="82"/>
      <c r="BW7817" s="94"/>
      <c r="BX7817" s="48"/>
      <c r="BY7817" s="97"/>
      <c r="BZ7817" s="48"/>
      <c r="CA7817" s="40"/>
      <c r="CB7817" s="94"/>
      <c r="CC7817" s="94"/>
      <c r="CD7817" s="94"/>
      <c r="CE7817" s="40"/>
      <c r="CF7817" s="73"/>
      <c r="CG7817" s="41"/>
      <c r="CH7817" s="41"/>
      <c r="CI7817" s="41"/>
      <c r="CJ7817" s="41"/>
      <c r="CK7817" s="41"/>
      <c r="CL7817" s="68"/>
      <c r="CM7817" s="41"/>
      <c r="CN7817" s="41"/>
      <c r="CO7817" s="39"/>
      <c r="CP7817" s="78"/>
    </row>
    <row r="7818" spans="1:94" s="38" customFormat="1" x14ac:dyDescent="0.25">
      <c r="A7818" s="38">
        <v>7815</v>
      </c>
      <c r="F7818" s="39"/>
      <c r="Q7818" s="39"/>
      <c r="R7818" s="40"/>
      <c r="S7818" s="40"/>
      <c r="T7818" s="39"/>
      <c r="AG7818" s="110"/>
      <c r="AH7818" s="94"/>
      <c r="AJ7818" s="97"/>
      <c r="AL7818" s="39"/>
      <c r="AP7818" s="39"/>
      <c r="AQ7818" s="77"/>
      <c r="AR7818" s="78"/>
      <c r="BB7818" s="79"/>
      <c r="BC7818" s="94"/>
      <c r="BE7818" s="97"/>
      <c r="BG7818" s="40"/>
      <c r="BK7818" s="40"/>
      <c r="BL7818" s="79"/>
      <c r="BM7818" s="94"/>
      <c r="BO7818" s="97"/>
      <c r="BQ7818" s="40"/>
      <c r="BR7818" s="94"/>
      <c r="BS7818" s="94"/>
      <c r="BT7818" s="94"/>
      <c r="BU7818" s="40"/>
      <c r="BV7818" s="82"/>
      <c r="BW7818" s="94"/>
      <c r="BX7818" s="48"/>
      <c r="BY7818" s="97"/>
      <c r="BZ7818" s="48"/>
      <c r="CA7818" s="40"/>
      <c r="CB7818" s="94"/>
      <c r="CC7818" s="94"/>
      <c r="CD7818" s="94"/>
      <c r="CE7818" s="40"/>
      <c r="CF7818" s="73"/>
      <c r="CG7818" s="41"/>
      <c r="CH7818" s="41"/>
      <c r="CI7818" s="41"/>
      <c r="CJ7818" s="41"/>
      <c r="CK7818" s="41"/>
      <c r="CL7818" s="68"/>
      <c r="CM7818" s="41"/>
      <c r="CN7818" s="41"/>
      <c r="CO7818" s="39"/>
      <c r="CP7818" s="78"/>
    </row>
    <row r="7819" spans="1:94" s="38" customFormat="1" x14ac:dyDescent="0.25">
      <c r="A7819" s="38">
        <v>7816</v>
      </c>
      <c r="F7819" s="39"/>
      <c r="Q7819" s="39"/>
      <c r="R7819" s="40"/>
      <c r="S7819" s="40"/>
      <c r="T7819" s="39"/>
      <c r="AG7819" s="110"/>
      <c r="AH7819" s="94"/>
      <c r="AJ7819" s="97"/>
      <c r="AL7819" s="39"/>
      <c r="AP7819" s="39"/>
      <c r="AQ7819" s="77"/>
      <c r="AR7819" s="78"/>
      <c r="BB7819" s="79"/>
      <c r="BC7819" s="94"/>
      <c r="BE7819" s="97"/>
      <c r="BG7819" s="40"/>
      <c r="BK7819" s="40"/>
      <c r="BL7819" s="79"/>
      <c r="BM7819" s="94"/>
      <c r="BO7819" s="97"/>
      <c r="BQ7819" s="40"/>
      <c r="BR7819" s="94"/>
      <c r="BS7819" s="94"/>
      <c r="BT7819" s="94"/>
      <c r="BU7819" s="40"/>
      <c r="BV7819" s="82"/>
      <c r="BW7819" s="94"/>
      <c r="BX7819" s="48"/>
      <c r="BY7819" s="97"/>
      <c r="BZ7819" s="48"/>
      <c r="CA7819" s="40"/>
      <c r="CB7819" s="94"/>
      <c r="CC7819" s="94"/>
      <c r="CD7819" s="94"/>
      <c r="CE7819" s="40"/>
      <c r="CF7819" s="73"/>
      <c r="CG7819" s="41"/>
      <c r="CH7819" s="41"/>
      <c r="CI7819" s="41"/>
      <c r="CJ7819" s="41"/>
      <c r="CK7819" s="41"/>
      <c r="CL7819" s="68"/>
      <c r="CM7819" s="41"/>
      <c r="CN7819" s="41"/>
      <c r="CO7819" s="39"/>
      <c r="CP7819" s="78"/>
    </row>
    <row r="7820" spans="1:94" s="38" customFormat="1" x14ac:dyDescent="0.25">
      <c r="A7820" s="38">
        <v>7817</v>
      </c>
      <c r="F7820" s="39"/>
      <c r="Q7820" s="39"/>
      <c r="R7820" s="40"/>
      <c r="S7820" s="40"/>
      <c r="T7820" s="39"/>
      <c r="AG7820" s="110"/>
      <c r="AH7820" s="94"/>
      <c r="AJ7820" s="97"/>
      <c r="AL7820" s="39"/>
      <c r="AP7820" s="39"/>
      <c r="AQ7820" s="77"/>
      <c r="AR7820" s="78"/>
      <c r="BB7820" s="79"/>
      <c r="BC7820" s="94"/>
      <c r="BE7820" s="97"/>
      <c r="BG7820" s="40"/>
      <c r="BK7820" s="40"/>
      <c r="BL7820" s="79"/>
      <c r="BM7820" s="94"/>
      <c r="BO7820" s="97"/>
      <c r="BQ7820" s="40"/>
      <c r="BR7820" s="94"/>
      <c r="BS7820" s="94"/>
      <c r="BT7820" s="94"/>
      <c r="BU7820" s="40"/>
      <c r="BV7820" s="82"/>
      <c r="BW7820" s="94"/>
      <c r="BX7820" s="48"/>
      <c r="BY7820" s="97"/>
      <c r="BZ7820" s="48"/>
      <c r="CA7820" s="40"/>
      <c r="CB7820" s="94"/>
      <c r="CC7820" s="94"/>
      <c r="CD7820" s="94"/>
      <c r="CE7820" s="40"/>
      <c r="CF7820" s="73"/>
      <c r="CG7820" s="41"/>
      <c r="CH7820" s="41"/>
      <c r="CI7820" s="41"/>
      <c r="CJ7820" s="41"/>
      <c r="CK7820" s="41"/>
      <c r="CL7820" s="68"/>
      <c r="CM7820" s="41"/>
      <c r="CN7820" s="41"/>
      <c r="CO7820" s="39"/>
      <c r="CP7820" s="78"/>
    </row>
    <row r="7821" spans="1:94" s="38" customFormat="1" x14ac:dyDescent="0.25">
      <c r="A7821" s="38">
        <v>7818</v>
      </c>
      <c r="F7821" s="39"/>
      <c r="Q7821" s="39"/>
      <c r="R7821" s="40"/>
      <c r="S7821" s="40"/>
      <c r="T7821" s="39"/>
      <c r="AG7821" s="110"/>
      <c r="AH7821" s="94"/>
      <c r="AJ7821" s="97"/>
      <c r="AL7821" s="39"/>
      <c r="AP7821" s="39"/>
      <c r="AQ7821" s="77"/>
      <c r="AR7821" s="78"/>
      <c r="BB7821" s="79"/>
      <c r="BC7821" s="94"/>
      <c r="BE7821" s="97"/>
      <c r="BG7821" s="40"/>
      <c r="BK7821" s="40"/>
      <c r="BL7821" s="79"/>
      <c r="BM7821" s="94"/>
      <c r="BO7821" s="97"/>
      <c r="BQ7821" s="40"/>
      <c r="BR7821" s="94"/>
      <c r="BS7821" s="94"/>
      <c r="BT7821" s="94"/>
      <c r="BU7821" s="40"/>
      <c r="BV7821" s="82"/>
      <c r="BW7821" s="94"/>
      <c r="BX7821" s="48"/>
      <c r="BY7821" s="97"/>
      <c r="BZ7821" s="48"/>
      <c r="CA7821" s="40"/>
      <c r="CB7821" s="94"/>
      <c r="CC7821" s="94"/>
      <c r="CD7821" s="94"/>
      <c r="CE7821" s="40"/>
      <c r="CF7821" s="73"/>
      <c r="CG7821" s="41"/>
      <c r="CH7821" s="41"/>
      <c r="CI7821" s="41"/>
      <c r="CJ7821" s="41"/>
      <c r="CK7821" s="41"/>
      <c r="CL7821" s="68"/>
      <c r="CM7821" s="41"/>
      <c r="CN7821" s="41"/>
      <c r="CO7821" s="39"/>
      <c r="CP7821" s="78"/>
    </row>
    <row r="7822" spans="1:94" s="38" customFormat="1" x14ac:dyDescent="0.25">
      <c r="A7822" s="38">
        <v>7819</v>
      </c>
      <c r="F7822" s="39"/>
      <c r="Q7822" s="39"/>
      <c r="R7822" s="40"/>
      <c r="S7822" s="40"/>
      <c r="T7822" s="39"/>
      <c r="AG7822" s="110"/>
      <c r="AH7822" s="94"/>
      <c r="AJ7822" s="97"/>
      <c r="AL7822" s="39"/>
      <c r="AP7822" s="39"/>
      <c r="AQ7822" s="77"/>
      <c r="AR7822" s="78"/>
      <c r="BB7822" s="79"/>
      <c r="BC7822" s="94"/>
      <c r="BE7822" s="97"/>
      <c r="BG7822" s="40"/>
      <c r="BK7822" s="40"/>
      <c r="BL7822" s="79"/>
      <c r="BM7822" s="94"/>
      <c r="BO7822" s="97"/>
      <c r="BQ7822" s="40"/>
      <c r="BR7822" s="94"/>
      <c r="BS7822" s="94"/>
      <c r="BT7822" s="94"/>
      <c r="BU7822" s="40"/>
      <c r="BV7822" s="82"/>
      <c r="BW7822" s="94"/>
      <c r="BX7822" s="48"/>
      <c r="BY7822" s="97"/>
      <c r="BZ7822" s="48"/>
      <c r="CA7822" s="40"/>
      <c r="CB7822" s="94"/>
      <c r="CC7822" s="94"/>
      <c r="CD7822" s="94"/>
      <c r="CE7822" s="40"/>
      <c r="CF7822" s="73"/>
      <c r="CG7822" s="41"/>
      <c r="CH7822" s="41"/>
      <c r="CI7822" s="41"/>
      <c r="CJ7822" s="41"/>
      <c r="CK7822" s="41"/>
      <c r="CL7822" s="68"/>
      <c r="CM7822" s="41"/>
      <c r="CN7822" s="41"/>
      <c r="CO7822" s="39"/>
      <c r="CP7822" s="78"/>
    </row>
    <row r="7823" spans="1:94" s="38" customFormat="1" x14ac:dyDescent="0.25">
      <c r="A7823" s="38">
        <v>7820</v>
      </c>
      <c r="F7823" s="39"/>
      <c r="Q7823" s="39"/>
      <c r="R7823" s="40"/>
      <c r="S7823" s="40"/>
      <c r="T7823" s="39"/>
      <c r="AG7823" s="110"/>
      <c r="AH7823" s="94"/>
      <c r="AJ7823" s="97"/>
      <c r="AL7823" s="39"/>
      <c r="AP7823" s="39"/>
      <c r="AQ7823" s="77"/>
      <c r="AR7823" s="78"/>
      <c r="BB7823" s="79"/>
      <c r="BC7823" s="94"/>
      <c r="BE7823" s="97"/>
      <c r="BG7823" s="40"/>
      <c r="BK7823" s="40"/>
      <c r="BL7823" s="79"/>
      <c r="BM7823" s="94"/>
      <c r="BO7823" s="97"/>
      <c r="BQ7823" s="40"/>
      <c r="BR7823" s="94"/>
      <c r="BS7823" s="94"/>
      <c r="BT7823" s="94"/>
      <c r="BU7823" s="40"/>
      <c r="BV7823" s="82"/>
      <c r="BW7823" s="94"/>
      <c r="BX7823" s="48"/>
      <c r="BY7823" s="97"/>
      <c r="BZ7823" s="48"/>
      <c r="CA7823" s="40"/>
      <c r="CB7823" s="94"/>
      <c r="CC7823" s="94"/>
      <c r="CD7823" s="94"/>
      <c r="CE7823" s="40"/>
      <c r="CF7823" s="73"/>
      <c r="CG7823" s="41"/>
      <c r="CH7823" s="41"/>
      <c r="CI7823" s="41"/>
      <c r="CJ7823" s="41"/>
      <c r="CK7823" s="41"/>
      <c r="CL7823" s="68"/>
      <c r="CM7823" s="41"/>
      <c r="CN7823" s="41"/>
      <c r="CO7823" s="39"/>
      <c r="CP7823" s="78"/>
    </row>
    <row r="7824" spans="1:94" s="38" customFormat="1" x14ac:dyDescent="0.25">
      <c r="A7824" s="38">
        <v>7821</v>
      </c>
      <c r="F7824" s="39"/>
      <c r="Q7824" s="39"/>
      <c r="R7824" s="40"/>
      <c r="S7824" s="40"/>
      <c r="T7824" s="39"/>
      <c r="AG7824" s="110"/>
      <c r="AH7824" s="94"/>
      <c r="AJ7824" s="97"/>
      <c r="AL7824" s="39"/>
      <c r="AP7824" s="39"/>
      <c r="AQ7824" s="77"/>
      <c r="AR7824" s="78"/>
      <c r="BB7824" s="79"/>
      <c r="BC7824" s="94"/>
      <c r="BE7824" s="97"/>
      <c r="BG7824" s="40"/>
      <c r="BK7824" s="40"/>
      <c r="BL7824" s="79"/>
      <c r="BM7824" s="94"/>
      <c r="BO7824" s="97"/>
      <c r="BQ7824" s="40"/>
      <c r="BR7824" s="94"/>
      <c r="BS7824" s="94"/>
      <c r="BT7824" s="94"/>
      <c r="BU7824" s="40"/>
      <c r="BV7824" s="82"/>
      <c r="BW7824" s="94"/>
      <c r="BX7824" s="48"/>
      <c r="BY7824" s="97"/>
      <c r="BZ7824" s="48"/>
      <c r="CA7824" s="40"/>
      <c r="CB7824" s="94"/>
      <c r="CC7824" s="94"/>
      <c r="CD7824" s="94"/>
      <c r="CE7824" s="40"/>
      <c r="CF7824" s="73"/>
      <c r="CG7824" s="41"/>
      <c r="CH7824" s="41"/>
      <c r="CI7824" s="41"/>
      <c r="CJ7824" s="41"/>
      <c r="CK7824" s="41"/>
      <c r="CL7824" s="68"/>
      <c r="CM7824" s="41"/>
      <c r="CN7824" s="41"/>
      <c r="CO7824" s="39"/>
      <c r="CP7824" s="78"/>
    </row>
    <row r="7825" spans="1:94" s="38" customFormat="1" x14ac:dyDescent="0.25">
      <c r="A7825" s="38">
        <v>7822</v>
      </c>
      <c r="F7825" s="39"/>
      <c r="Q7825" s="39"/>
      <c r="R7825" s="40"/>
      <c r="S7825" s="40"/>
      <c r="T7825" s="39"/>
      <c r="AG7825" s="110"/>
      <c r="AH7825" s="94"/>
      <c r="AJ7825" s="97"/>
      <c r="AL7825" s="39"/>
      <c r="AP7825" s="39"/>
      <c r="AQ7825" s="77"/>
      <c r="AR7825" s="78"/>
      <c r="BB7825" s="79"/>
      <c r="BC7825" s="94"/>
      <c r="BE7825" s="97"/>
      <c r="BG7825" s="40"/>
      <c r="BK7825" s="40"/>
      <c r="BL7825" s="79"/>
      <c r="BM7825" s="94"/>
      <c r="BO7825" s="97"/>
      <c r="BQ7825" s="40"/>
      <c r="BR7825" s="94"/>
      <c r="BS7825" s="94"/>
      <c r="BT7825" s="94"/>
      <c r="BU7825" s="40"/>
      <c r="BV7825" s="82"/>
      <c r="BW7825" s="94"/>
      <c r="BX7825" s="48"/>
      <c r="BY7825" s="97"/>
      <c r="BZ7825" s="48"/>
      <c r="CA7825" s="40"/>
      <c r="CB7825" s="94"/>
      <c r="CC7825" s="94"/>
      <c r="CD7825" s="94"/>
      <c r="CE7825" s="40"/>
      <c r="CF7825" s="73"/>
      <c r="CG7825" s="41"/>
      <c r="CH7825" s="41"/>
      <c r="CI7825" s="41"/>
      <c r="CJ7825" s="41"/>
      <c r="CK7825" s="41"/>
      <c r="CL7825" s="68"/>
      <c r="CM7825" s="41"/>
      <c r="CN7825" s="41"/>
      <c r="CO7825" s="39"/>
      <c r="CP7825" s="78"/>
    </row>
    <row r="7826" spans="1:94" s="38" customFormat="1" x14ac:dyDescent="0.25">
      <c r="A7826" s="38">
        <v>7823</v>
      </c>
      <c r="F7826" s="39"/>
      <c r="Q7826" s="39"/>
      <c r="R7826" s="40"/>
      <c r="S7826" s="40"/>
      <c r="T7826" s="39"/>
      <c r="AG7826" s="110"/>
      <c r="AH7826" s="94"/>
      <c r="AJ7826" s="97"/>
      <c r="AL7826" s="39"/>
      <c r="AP7826" s="39"/>
      <c r="AQ7826" s="77"/>
      <c r="AR7826" s="78"/>
      <c r="BB7826" s="79"/>
      <c r="BC7826" s="94"/>
      <c r="BE7826" s="97"/>
      <c r="BG7826" s="40"/>
      <c r="BK7826" s="40"/>
      <c r="BL7826" s="79"/>
      <c r="BM7826" s="94"/>
      <c r="BO7826" s="97"/>
      <c r="BQ7826" s="40"/>
      <c r="BR7826" s="94"/>
      <c r="BS7826" s="94"/>
      <c r="BT7826" s="94"/>
      <c r="BU7826" s="40"/>
      <c r="BV7826" s="82"/>
      <c r="BW7826" s="94"/>
      <c r="BX7826" s="48"/>
      <c r="BY7826" s="97"/>
      <c r="BZ7826" s="48"/>
      <c r="CA7826" s="40"/>
      <c r="CB7826" s="94"/>
      <c r="CC7826" s="94"/>
      <c r="CD7826" s="94"/>
      <c r="CE7826" s="40"/>
      <c r="CF7826" s="73"/>
      <c r="CG7826" s="41"/>
      <c r="CH7826" s="41"/>
      <c r="CI7826" s="41"/>
      <c r="CJ7826" s="41"/>
      <c r="CK7826" s="41"/>
      <c r="CL7826" s="68"/>
      <c r="CM7826" s="41"/>
      <c r="CN7826" s="41"/>
      <c r="CO7826" s="39"/>
      <c r="CP7826" s="78"/>
    </row>
    <row r="7827" spans="1:94" s="38" customFormat="1" x14ac:dyDescent="0.25">
      <c r="A7827" s="38">
        <v>7824</v>
      </c>
      <c r="F7827" s="39"/>
      <c r="Q7827" s="39"/>
      <c r="R7827" s="40"/>
      <c r="S7827" s="40"/>
      <c r="T7827" s="39"/>
      <c r="AG7827" s="110"/>
      <c r="AH7827" s="94"/>
      <c r="AJ7827" s="97"/>
      <c r="AL7827" s="39"/>
      <c r="AP7827" s="39"/>
      <c r="AQ7827" s="77"/>
      <c r="AR7827" s="78"/>
      <c r="BB7827" s="79"/>
      <c r="BC7827" s="94"/>
      <c r="BE7827" s="97"/>
      <c r="BG7827" s="40"/>
      <c r="BK7827" s="40"/>
      <c r="BL7827" s="79"/>
      <c r="BM7827" s="94"/>
      <c r="BO7827" s="97"/>
      <c r="BQ7827" s="40"/>
      <c r="BR7827" s="94"/>
      <c r="BS7827" s="94"/>
      <c r="BT7827" s="94"/>
      <c r="BU7827" s="40"/>
      <c r="BV7827" s="82"/>
      <c r="BW7827" s="94"/>
      <c r="BX7827" s="48"/>
      <c r="BY7827" s="97"/>
      <c r="BZ7827" s="48"/>
      <c r="CA7827" s="40"/>
      <c r="CB7827" s="94"/>
      <c r="CC7827" s="94"/>
      <c r="CD7827" s="94"/>
      <c r="CE7827" s="40"/>
      <c r="CF7827" s="73"/>
      <c r="CG7827" s="41"/>
      <c r="CH7827" s="41"/>
      <c r="CI7827" s="41"/>
      <c r="CJ7827" s="41"/>
      <c r="CK7827" s="41"/>
      <c r="CL7827" s="68"/>
      <c r="CM7827" s="41"/>
      <c r="CN7827" s="41"/>
      <c r="CO7827" s="39"/>
      <c r="CP7827" s="78"/>
    </row>
    <row r="7828" spans="1:94" s="38" customFormat="1" x14ac:dyDescent="0.25">
      <c r="A7828" s="38">
        <v>7825</v>
      </c>
      <c r="F7828" s="39"/>
      <c r="Q7828" s="39"/>
      <c r="R7828" s="40"/>
      <c r="S7828" s="40"/>
      <c r="T7828" s="39"/>
      <c r="AG7828" s="110"/>
      <c r="AH7828" s="94"/>
      <c r="AJ7828" s="97"/>
      <c r="AL7828" s="39"/>
      <c r="AP7828" s="39"/>
      <c r="AQ7828" s="77"/>
      <c r="AR7828" s="78"/>
      <c r="BB7828" s="79"/>
      <c r="BC7828" s="94"/>
      <c r="BE7828" s="97"/>
      <c r="BG7828" s="40"/>
      <c r="BK7828" s="40"/>
      <c r="BL7828" s="79"/>
      <c r="BM7828" s="94"/>
      <c r="BO7828" s="97"/>
      <c r="BQ7828" s="40"/>
      <c r="BR7828" s="94"/>
      <c r="BS7828" s="94"/>
      <c r="BT7828" s="94"/>
      <c r="BU7828" s="40"/>
      <c r="BV7828" s="82"/>
      <c r="BW7828" s="94"/>
      <c r="BX7828" s="48"/>
      <c r="BY7828" s="97"/>
      <c r="BZ7828" s="48"/>
      <c r="CA7828" s="40"/>
      <c r="CB7828" s="94"/>
      <c r="CC7828" s="94"/>
      <c r="CD7828" s="94"/>
      <c r="CE7828" s="40"/>
      <c r="CF7828" s="73"/>
      <c r="CG7828" s="41"/>
      <c r="CH7828" s="41"/>
      <c r="CI7828" s="41"/>
      <c r="CJ7828" s="41"/>
      <c r="CK7828" s="41"/>
      <c r="CL7828" s="68"/>
      <c r="CM7828" s="41"/>
      <c r="CN7828" s="41"/>
      <c r="CO7828" s="39"/>
      <c r="CP7828" s="78"/>
    </row>
    <row r="7829" spans="1:94" s="38" customFormat="1" x14ac:dyDescent="0.25">
      <c r="A7829" s="38">
        <v>7826</v>
      </c>
      <c r="F7829" s="39"/>
      <c r="Q7829" s="39"/>
      <c r="R7829" s="40"/>
      <c r="S7829" s="40"/>
      <c r="T7829" s="39"/>
      <c r="AG7829" s="110"/>
      <c r="AH7829" s="94"/>
      <c r="AJ7829" s="97"/>
      <c r="AL7829" s="39"/>
      <c r="AP7829" s="39"/>
      <c r="AQ7829" s="77"/>
      <c r="AR7829" s="78"/>
      <c r="BB7829" s="79"/>
      <c r="BC7829" s="94"/>
      <c r="BE7829" s="97"/>
      <c r="BG7829" s="40"/>
      <c r="BK7829" s="40"/>
      <c r="BL7829" s="79"/>
      <c r="BM7829" s="94"/>
      <c r="BO7829" s="97"/>
      <c r="BQ7829" s="40"/>
      <c r="BR7829" s="94"/>
      <c r="BS7829" s="94"/>
      <c r="BT7829" s="94"/>
      <c r="BU7829" s="40"/>
      <c r="BV7829" s="82"/>
      <c r="BW7829" s="94"/>
      <c r="BX7829" s="48"/>
      <c r="BY7829" s="97"/>
      <c r="BZ7829" s="48"/>
      <c r="CA7829" s="40"/>
      <c r="CB7829" s="94"/>
      <c r="CC7829" s="94"/>
      <c r="CD7829" s="94"/>
      <c r="CE7829" s="40"/>
      <c r="CF7829" s="73"/>
      <c r="CG7829" s="41"/>
      <c r="CH7829" s="41"/>
      <c r="CI7829" s="41"/>
      <c r="CJ7829" s="41"/>
      <c r="CK7829" s="41"/>
      <c r="CL7829" s="68"/>
      <c r="CM7829" s="41"/>
      <c r="CN7829" s="41"/>
      <c r="CO7829" s="39"/>
      <c r="CP7829" s="78"/>
    </row>
    <row r="7830" spans="1:94" s="38" customFormat="1" x14ac:dyDescent="0.25">
      <c r="A7830" s="38">
        <v>7827</v>
      </c>
      <c r="F7830" s="39"/>
      <c r="Q7830" s="39"/>
      <c r="R7830" s="40"/>
      <c r="S7830" s="40"/>
      <c r="T7830" s="39"/>
      <c r="AG7830" s="110"/>
      <c r="AH7830" s="94"/>
      <c r="AJ7830" s="97"/>
      <c r="AL7830" s="39"/>
      <c r="AP7830" s="39"/>
      <c r="AQ7830" s="77"/>
      <c r="AR7830" s="78"/>
      <c r="BB7830" s="79"/>
      <c r="BC7830" s="94"/>
      <c r="BE7830" s="97"/>
      <c r="BG7830" s="40"/>
      <c r="BK7830" s="40"/>
      <c r="BL7830" s="79"/>
      <c r="BM7830" s="94"/>
      <c r="BO7830" s="97"/>
      <c r="BQ7830" s="40"/>
      <c r="BR7830" s="94"/>
      <c r="BS7830" s="94"/>
      <c r="BT7830" s="94"/>
      <c r="BU7830" s="40"/>
      <c r="BV7830" s="82"/>
      <c r="BW7830" s="94"/>
      <c r="BX7830" s="48"/>
      <c r="BY7830" s="97"/>
      <c r="BZ7830" s="48"/>
      <c r="CA7830" s="40"/>
      <c r="CB7830" s="94"/>
      <c r="CC7830" s="94"/>
      <c r="CD7830" s="94"/>
      <c r="CE7830" s="40"/>
      <c r="CF7830" s="73"/>
      <c r="CG7830" s="41"/>
      <c r="CH7830" s="41"/>
      <c r="CI7830" s="41"/>
      <c r="CJ7830" s="41"/>
      <c r="CK7830" s="41"/>
      <c r="CL7830" s="68"/>
      <c r="CM7830" s="41"/>
      <c r="CN7830" s="41"/>
      <c r="CO7830" s="39"/>
      <c r="CP7830" s="78"/>
    </row>
    <row r="7831" spans="1:94" s="38" customFormat="1" x14ac:dyDescent="0.25">
      <c r="A7831" s="38">
        <v>7828</v>
      </c>
      <c r="F7831" s="39"/>
      <c r="Q7831" s="39"/>
      <c r="R7831" s="40"/>
      <c r="S7831" s="40"/>
      <c r="T7831" s="39"/>
      <c r="AG7831" s="110"/>
      <c r="AH7831" s="94"/>
      <c r="AJ7831" s="97"/>
      <c r="AL7831" s="39"/>
      <c r="AP7831" s="39"/>
      <c r="AQ7831" s="77"/>
      <c r="AR7831" s="78"/>
      <c r="BB7831" s="79"/>
      <c r="BC7831" s="94"/>
      <c r="BE7831" s="97"/>
      <c r="BG7831" s="40"/>
      <c r="BK7831" s="40"/>
      <c r="BL7831" s="79"/>
      <c r="BM7831" s="94"/>
      <c r="BO7831" s="97"/>
      <c r="BQ7831" s="40"/>
      <c r="BR7831" s="94"/>
      <c r="BS7831" s="94"/>
      <c r="BT7831" s="94"/>
      <c r="BU7831" s="40"/>
      <c r="BV7831" s="82"/>
      <c r="BW7831" s="94"/>
      <c r="BX7831" s="48"/>
      <c r="BY7831" s="97"/>
      <c r="BZ7831" s="48"/>
      <c r="CA7831" s="40"/>
      <c r="CB7831" s="94"/>
      <c r="CC7831" s="94"/>
      <c r="CD7831" s="94"/>
      <c r="CE7831" s="40"/>
      <c r="CF7831" s="73"/>
      <c r="CG7831" s="41"/>
      <c r="CH7831" s="41"/>
      <c r="CI7831" s="41"/>
      <c r="CJ7831" s="41"/>
      <c r="CK7831" s="41"/>
      <c r="CL7831" s="68"/>
      <c r="CM7831" s="41"/>
      <c r="CN7831" s="41"/>
      <c r="CO7831" s="39"/>
      <c r="CP7831" s="78"/>
    </row>
    <row r="7832" spans="1:94" s="38" customFormat="1" x14ac:dyDescent="0.25">
      <c r="A7832" s="38">
        <v>7829</v>
      </c>
      <c r="F7832" s="39"/>
      <c r="Q7832" s="39"/>
      <c r="R7832" s="40"/>
      <c r="S7832" s="40"/>
      <c r="T7832" s="39"/>
      <c r="AG7832" s="110"/>
      <c r="AH7832" s="94"/>
      <c r="AJ7832" s="97"/>
      <c r="AL7832" s="39"/>
      <c r="AP7832" s="39"/>
      <c r="AQ7832" s="77"/>
      <c r="AR7832" s="78"/>
      <c r="BB7832" s="79"/>
      <c r="BC7832" s="94"/>
      <c r="BE7832" s="97"/>
      <c r="BG7832" s="40"/>
      <c r="BK7832" s="40"/>
      <c r="BL7832" s="79"/>
      <c r="BM7832" s="94"/>
      <c r="BO7832" s="97"/>
      <c r="BQ7832" s="40"/>
      <c r="BR7832" s="94"/>
      <c r="BS7832" s="94"/>
      <c r="BT7832" s="94"/>
      <c r="BU7832" s="40"/>
      <c r="BV7832" s="82"/>
      <c r="BW7832" s="94"/>
      <c r="BX7832" s="48"/>
      <c r="BY7832" s="97"/>
      <c r="BZ7832" s="48"/>
      <c r="CA7832" s="40"/>
      <c r="CB7832" s="94"/>
      <c r="CC7832" s="94"/>
      <c r="CD7832" s="94"/>
      <c r="CE7832" s="40"/>
      <c r="CF7832" s="73"/>
      <c r="CG7832" s="41"/>
      <c r="CH7832" s="41"/>
      <c r="CI7832" s="41"/>
      <c r="CJ7832" s="41"/>
      <c r="CK7832" s="41"/>
      <c r="CL7832" s="68"/>
      <c r="CM7832" s="41"/>
      <c r="CN7832" s="41"/>
      <c r="CO7832" s="39"/>
      <c r="CP7832" s="78"/>
    </row>
    <row r="7833" spans="1:94" s="38" customFormat="1" x14ac:dyDescent="0.25">
      <c r="A7833" s="38">
        <v>7830</v>
      </c>
      <c r="F7833" s="39"/>
      <c r="Q7833" s="39"/>
      <c r="R7833" s="40"/>
      <c r="S7833" s="40"/>
      <c r="T7833" s="39"/>
      <c r="AG7833" s="110"/>
      <c r="AH7833" s="94"/>
      <c r="AJ7833" s="97"/>
      <c r="AL7833" s="39"/>
      <c r="AP7833" s="39"/>
      <c r="AQ7833" s="77"/>
      <c r="AR7833" s="78"/>
      <c r="BB7833" s="79"/>
      <c r="BC7833" s="94"/>
      <c r="BE7833" s="97"/>
      <c r="BG7833" s="40"/>
      <c r="BK7833" s="40"/>
      <c r="BL7833" s="79"/>
      <c r="BM7833" s="94"/>
      <c r="BO7833" s="97"/>
      <c r="BQ7833" s="40"/>
      <c r="BR7833" s="94"/>
      <c r="BS7833" s="94"/>
      <c r="BT7833" s="94"/>
      <c r="BU7833" s="40"/>
      <c r="BV7833" s="82"/>
      <c r="BW7833" s="94"/>
      <c r="BX7833" s="48"/>
      <c r="BY7833" s="97"/>
      <c r="BZ7833" s="48"/>
      <c r="CA7833" s="40"/>
      <c r="CB7833" s="94"/>
      <c r="CC7833" s="94"/>
      <c r="CD7833" s="94"/>
      <c r="CE7833" s="40"/>
      <c r="CF7833" s="73"/>
      <c r="CG7833" s="41"/>
      <c r="CH7833" s="41"/>
      <c r="CI7833" s="41"/>
      <c r="CJ7833" s="41"/>
      <c r="CK7833" s="41"/>
      <c r="CL7833" s="68"/>
      <c r="CM7833" s="41"/>
      <c r="CN7833" s="41"/>
      <c r="CO7833" s="39"/>
      <c r="CP7833" s="78"/>
    </row>
    <row r="7834" spans="1:94" s="38" customFormat="1" x14ac:dyDescent="0.25">
      <c r="A7834" s="38">
        <v>7831</v>
      </c>
      <c r="F7834" s="39"/>
      <c r="Q7834" s="39"/>
      <c r="R7834" s="40"/>
      <c r="S7834" s="40"/>
      <c r="T7834" s="39"/>
      <c r="AG7834" s="110"/>
      <c r="AH7834" s="94"/>
      <c r="AJ7834" s="97"/>
      <c r="AL7834" s="39"/>
      <c r="AP7834" s="39"/>
      <c r="AQ7834" s="77"/>
      <c r="AR7834" s="78"/>
      <c r="BB7834" s="79"/>
      <c r="BC7834" s="94"/>
      <c r="BE7834" s="97"/>
      <c r="BG7834" s="40"/>
      <c r="BK7834" s="40"/>
      <c r="BL7834" s="79"/>
      <c r="BM7834" s="94"/>
      <c r="BO7834" s="97"/>
      <c r="BQ7834" s="40"/>
      <c r="BR7834" s="94"/>
      <c r="BS7834" s="94"/>
      <c r="BT7834" s="94"/>
      <c r="BU7834" s="40"/>
      <c r="BV7834" s="82"/>
      <c r="BW7834" s="94"/>
      <c r="BX7834" s="48"/>
      <c r="BY7834" s="97"/>
      <c r="BZ7834" s="48"/>
      <c r="CA7834" s="40"/>
      <c r="CB7834" s="94"/>
      <c r="CC7834" s="94"/>
      <c r="CD7834" s="94"/>
      <c r="CE7834" s="40"/>
      <c r="CF7834" s="73"/>
      <c r="CG7834" s="41"/>
      <c r="CH7834" s="41"/>
      <c r="CI7834" s="41"/>
      <c r="CJ7834" s="41"/>
      <c r="CK7834" s="41"/>
      <c r="CL7834" s="68"/>
      <c r="CM7834" s="41"/>
      <c r="CN7834" s="41"/>
      <c r="CO7834" s="39"/>
      <c r="CP7834" s="78"/>
    </row>
    <row r="7835" spans="1:94" s="38" customFormat="1" x14ac:dyDescent="0.25">
      <c r="A7835" s="38">
        <v>7832</v>
      </c>
      <c r="F7835" s="39"/>
      <c r="Q7835" s="39"/>
      <c r="R7835" s="40"/>
      <c r="S7835" s="40"/>
      <c r="T7835" s="39"/>
      <c r="AG7835" s="110"/>
      <c r="AH7835" s="94"/>
      <c r="AJ7835" s="97"/>
      <c r="AL7835" s="39"/>
      <c r="AP7835" s="39"/>
      <c r="AQ7835" s="77"/>
      <c r="AR7835" s="78"/>
      <c r="BB7835" s="79"/>
      <c r="BC7835" s="94"/>
      <c r="BE7835" s="97"/>
      <c r="BG7835" s="40"/>
      <c r="BK7835" s="40"/>
      <c r="BL7835" s="79"/>
      <c r="BM7835" s="94"/>
      <c r="BO7835" s="97"/>
      <c r="BQ7835" s="40"/>
      <c r="BR7835" s="94"/>
      <c r="BS7835" s="94"/>
      <c r="BT7835" s="94"/>
      <c r="BU7835" s="40"/>
      <c r="BV7835" s="82"/>
      <c r="BW7835" s="94"/>
      <c r="BX7835" s="48"/>
      <c r="BY7835" s="97"/>
      <c r="BZ7835" s="48"/>
      <c r="CA7835" s="40"/>
      <c r="CB7835" s="94"/>
      <c r="CC7835" s="94"/>
      <c r="CD7835" s="94"/>
      <c r="CE7835" s="40"/>
      <c r="CF7835" s="73"/>
      <c r="CG7835" s="41"/>
      <c r="CH7835" s="41"/>
      <c r="CI7835" s="41"/>
      <c r="CJ7835" s="41"/>
      <c r="CK7835" s="41"/>
      <c r="CL7835" s="68"/>
      <c r="CM7835" s="41"/>
      <c r="CN7835" s="41"/>
      <c r="CO7835" s="39"/>
      <c r="CP7835" s="78"/>
    </row>
    <row r="7836" spans="1:94" s="38" customFormat="1" x14ac:dyDescent="0.25">
      <c r="A7836" s="38">
        <v>7833</v>
      </c>
      <c r="F7836" s="39"/>
      <c r="Q7836" s="39"/>
      <c r="R7836" s="40"/>
      <c r="S7836" s="40"/>
      <c r="T7836" s="39"/>
      <c r="AG7836" s="110"/>
      <c r="AH7836" s="94"/>
      <c r="AJ7836" s="97"/>
      <c r="AL7836" s="39"/>
      <c r="AP7836" s="39"/>
      <c r="AQ7836" s="77"/>
      <c r="AR7836" s="78"/>
      <c r="BB7836" s="79"/>
      <c r="BC7836" s="94"/>
      <c r="BE7836" s="97"/>
      <c r="BG7836" s="40"/>
      <c r="BK7836" s="40"/>
      <c r="BL7836" s="79"/>
      <c r="BM7836" s="94"/>
      <c r="BO7836" s="97"/>
      <c r="BQ7836" s="40"/>
      <c r="BR7836" s="94"/>
      <c r="BS7836" s="94"/>
      <c r="BT7836" s="94"/>
      <c r="BU7836" s="40"/>
      <c r="BV7836" s="82"/>
      <c r="BW7836" s="94"/>
      <c r="BX7836" s="48"/>
      <c r="BY7836" s="97"/>
      <c r="BZ7836" s="48"/>
      <c r="CA7836" s="40"/>
      <c r="CB7836" s="94"/>
      <c r="CC7836" s="94"/>
      <c r="CD7836" s="94"/>
      <c r="CE7836" s="40"/>
      <c r="CF7836" s="73"/>
      <c r="CG7836" s="41"/>
      <c r="CH7836" s="41"/>
      <c r="CI7836" s="41"/>
      <c r="CJ7836" s="41"/>
      <c r="CK7836" s="41"/>
      <c r="CL7836" s="68"/>
      <c r="CM7836" s="41"/>
      <c r="CN7836" s="41"/>
      <c r="CO7836" s="39"/>
      <c r="CP7836" s="78"/>
    </row>
    <row r="7837" spans="1:94" s="38" customFormat="1" x14ac:dyDescent="0.25">
      <c r="A7837" s="38">
        <v>7834</v>
      </c>
      <c r="F7837" s="39"/>
      <c r="Q7837" s="39"/>
      <c r="R7837" s="40"/>
      <c r="S7837" s="40"/>
      <c r="T7837" s="39"/>
      <c r="AG7837" s="110"/>
      <c r="AH7837" s="94"/>
      <c r="AJ7837" s="97"/>
      <c r="AL7837" s="39"/>
      <c r="AP7837" s="39"/>
      <c r="AQ7837" s="77"/>
      <c r="AR7837" s="78"/>
      <c r="BB7837" s="79"/>
      <c r="BC7837" s="94"/>
      <c r="BE7837" s="97"/>
      <c r="BG7837" s="40"/>
      <c r="BK7837" s="40"/>
      <c r="BL7837" s="79"/>
      <c r="BM7837" s="94"/>
      <c r="BO7837" s="97"/>
      <c r="BQ7837" s="40"/>
      <c r="BR7837" s="94"/>
      <c r="BS7837" s="94"/>
      <c r="BT7837" s="94"/>
      <c r="BU7837" s="40"/>
      <c r="BV7837" s="82"/>
      <c r="BW7837" s="94"/>
      <c r="BX7837" s="48"/>
      <c r="BY7837" s="97"/>
      <c r="BZ7837" s="48"/>
      <c r="CA7837" s="40"/>
      <c r="CB7837" s="94"/>
      <c r="CC7837" s="94"/>
      <c r="CD7837" s="94"/>
      <c r="CE7837" s="40"/>
      <c r="CF7837" s="73"/>
      <c r="CG7837" s="41"/>
      <c r="CH7837" s="41"/>
      <c r="CI7837" s="41"/>
      <c r="CJ7837" s="41"/>
      <c r="CK7837" s="41"/>
      <c r="CL7837" s="68"/>
      <c r="CM7837" s="41"/>
      <c r="CN7837" s="41"/>
      <c r="CO7837" s="39"/>
      <c r="CP7837" s="78"/>
    </row>
    <row r="7838" spans="1:94" s="38" customFormat="1" x14ac:dyDescent="0.25">
      <c r="A7838" s="38">
        <v>7835</v>
      </c>
      <c r="F7838" s="39"/>
      <c r="Q7838" s="39"/>
      <c r="R7838" s="40"/>
      <c r="S7838" s="40"/>
      <c r="T7838" s="39"/>
      <c r="AG7838" s="110"/>
      <c r="AH7838" s="94"/>
      <c r="AJ7838" s="97"/>
      <c r="AL7838" s="39"/>
      <c r="AP7838" s="39"/>
      <c r="AQ7838" s="77"/>
      <c r="AR7838" s="78"/>
      <c r="BB7838" s="79"/>
      <c r="BC7838" s="94"/>
      <c r="BE7838" s="97"/>
      <c r="BG7838" s="40"/>
      <c r="BK7838" s="40"/>
      <c r="BL7838" s="79"/>
      <c r="BM7838" s="94"/>
      <c r="BO7838" s="97"/>
      <c r="BQ7838" s="40"/>
      <c r="BR7838" s="94"/>
      <c r="BS7838" s="94"/>
      <c r="BT7838" s="94"/>
      <c r="BU7838" s="40"/>
      <c r="BV7838" s="82"/>
      <c r="BW7838" s="94"/>
      <c r="BX7838" s="48"/>
      <c r="BY7838" s="97"/>
      <c r="BZ7838" s="48"/>
      <c r="CA7838" s="40"/>
      <c r="CB7838" s="94"/>
      <c r="CC7838" s="94"/>
      <c r="CD7838" s="94"/>
      <c r="CE7838" s="40"/>
      <c r="CF7838" s="73"/>
      <c r="CG7838" s="41"/>
      <c r="CH7838" s="41"/>
      <c r="CI7838" s="41"/>
      <c r="CJ7838" s="41"/>
      <c r="CK7838" s="41"/>
      <c r="CL7838" s="68"/>
      <c r="CM7838" s="41"/>
      <c r="CN7838" s="41"/>
      <c r="CO7838" s="39"/>
      <c r="CP7838" s="78"/>
    </row>
    <row r="7839" spans="1:94" s="38" customFormat="1" x14ac:dyDescent="0.25">
      <c r="A7839" s="38">
        <v>7836</v>
      </c>
      <c r="F7839" s="39"/>
      <c r="Q7839" s="39"/>
      <c r="R7839" s="40"/>
      <c r="S7839" s="40"/>
      <c r="T7839" s="39"/>
      <c r="AG7839" s="110"/>
      <c r="AH7839" s="94"/>
      <c r="AJ7839" s="97"/>
      <c r="AL7839" s="39"/>
      <c r="AP7839" s="39"/>
      <c r="AQ7839" s="77"/>
      <c r="AR7839" s="78"/>
      <c r="BB7839" s="79"/>
      <c r="BC7839" s="94"/>
      <c r="BE7839" s="97"/>
      <c r="BG7839" s="40"/>
      <c r="BK7839" s="40"/>
      <c r="BL7839" s="79"/>
      <c r="BM7839" s="94"/>
      <c r="BO7839" s="97"/>
      <c r="BQ7839" s="40"/>
      <c r="BR7839" s="94"/>
      <c r="BS7839" s="94"/>
      <c r="BT7839" s="94"/>
      <c r="BU7839" s="40"/>
      <c r="BV7839" s="82"/>
      <c r="BW7839" s="94"/>
      <c r="BX7839" s="48"/>
      <c r="BY7839" s="97"/>
      <c r="BZ7839" s="48"/>
      <c r="CA7839" s="40"/>
      <c r="CB7839" s="94"/>
      <c r="CC7839" s="94"/>
      <c r="CD7839" s="94"/>
      <c r="CE7839" s="40"/>
      <c r="CF7839" s="73"/>
      <c r="CG7839" s="41"/>
      <c r="CH7839" s="41"/>
      <c r="CI7839" s="41"/>
      <c r="CJ7839" s="41"/>
      <c r="CK7839" s="41"/>
      <c r="CL7839" s="68"/>
      <c r="CM7839" s="41"/>
      <c r="CN7839" s="41"/>
      <c r="CO7839" s="39"/>
      <c r="CP7839" s="78"/>
    </row>
    <row r="7840" spans="1:94" s="38" customFormat="1" x14ac:dyDescent="0.25">
      <c r="A7840" s="38">
        <v>7837</v>
      </c>
      <c r="F7840" s="39"/>
      <c r="Q7840" s="39"/>
      <c r="R7840" s="40"/>
      <c r="S7840" s="40"/>
      <c r="T7840" s="39"/>
      <c r="AG7840" s="110"/>
      <c r="AH7840" s="94"/>
      <c r="AJ7840" s="97"/>
      <c r="AL7840" s="39"/>
      <c r="AP7840" s="39"/>
      <c r="AQ7840" s="77"/>
      <c r="AR7840" s="78"/>
      <c r="BB7840" s="79"/>
      <c r="BC7840" s="94"/>
      <c r="BE7840" s="97"/>
      <c r="BG7840" s="40"/>
      <c r="BK7840" s="40"/>
      <c r="BL7840" s="79"/>
      <c r="BM7840" s="94"/>
      <c r="BO7840" s="97"/>
      <c r="BQ7840" s="40"/>
      <c r="BR7840" s="94"/>
      <c r="BS7840" s="94"/>
      <c r="BT7840" s="94"/>
      <c r="BU7840" s="40"/>
      <c r="BV7840" s="82"/>
      <c r="BW7840" s="94"/>
      <c r="BX7840" s="48"/>
      <c r="BY7840" s="97"/>
      <c r="BZ7840" s="48"/>
      <c r="CA7840" s="40"/>
      <c r="CB7840" s="94"/>
      <c r="CC7840" s="94"/>
      <c r="CD7840" s="94"/>
      <c r="CE7840" s="40"/>
      <c r="CF7840" s="73"/>
      <c r="CG7840" s="41"/>
      <c r="CH7840" s="41"/>
      <c r="CI7840" s="41"/>
      <c r="CJ7840" s="41"/>
      <c r="CK7840" s="41"/>
      <c r="CL7840" s="68"/>
      <c r="CM7840" s="41"/>
      <c r="CN7840" s="41"/>
      <c r="CO7840" s="39"/>
      <c r="CP7840" s="78"/>
    </row>
    <row r="7841" spans="1:94" s="38" customFormat="1" x14ac:dyDescent="0.25">
      <c r="A7841" s="38">
        <v>7838</v>
      </c>
      <c r="F7841" s="39"/>
      <c r="Q7841" s="39"/>
      <c r="R7841" s="40"/>
      <c r="S7841" s="40"/>
      <c r="T7841" s="39"/>
      <c r="AG7841" s="110"/>
      <c r="AH7841" s="94"/>
      <c r="AJ7841" s="97"/>
      <c r="AL7841" s="39"/>
      <c r="AP7841" s="39"/>
      <c r="AQ7841" s="77"/>
      <c r="AR7841" s="78"/>
      <c r="BB7841" s="79"/>
      <c r="BC7841" s="94"/>
      <c r="BE7841" s="97"/>
      <c r="BG7841" s="40"/>
      <c r="BK7841" s="40"/>
      <c r="BL7841" s="79"/>
      <c r="BM7841" s="94"/>
      <c r="BO7841" s="97"/>
      <c r="BQ7841" s="40"/>
      <c r="BR7841" s="94"/>
      <c r="BS7841" s="94"/>
      <c r="BT7841" s="94"/>
      <c r="BU7841" s="40"/>
      <c r="BV7841" s="82"/>
      <c r="BW7841" s="94"/>
      <c r="BX7841" s="48"/>
      <c r="BY7841" s="97"/>
      <c r="BZ7841" s="48"/>
      <c r="CA7841" s="40"/>
      <c r="CB7841" s="94"/>
      <c r="CC7841" s="94"/>
      <c r="CD7841" s="94"/>
      <c r="CE7841" s="40"/>
      <c r="CF7841" s="73"/>
      <c r="CG7841" s="41"/>
      <c r="CH7841" s="41"/>
      <c r="CI7841" s="41"/>
      <c r="CJ7841" s="41"/>
      <c r="CK7841" s="41"/>
      <c r="CL7841" s="68"/>
      <c r="CM7841" s="41"/>
      <c r="CN7841" s="41"/>
      <c r="CO7841" s="39"/>
      <c r="CP7841" s="78"/>
    </row>
    <row r="7842" spans="1:94" s="38" customFormat="1" x14ac:dyDescent="0.25">
      <c r="A7842" s="38">
        <v>7839</v>
      </c>
      <c r="F7842" s="39"/>
      <c r="Q7842" s="39"/>
      <c r="R7842" s="40"/>
      <c r="S7842" s="40"/>
      <c r="T7842" s="39"/>
      <c r="AG7842" s="110"/>
      <c r="AH7842" s="94"/>
      <c r="AJ7842" s="97"/>
      <c r="AL7842" s="39"/>
      <c r="AP7842" s="39"/>
      <c r="AQ7842" s="77"/>
      <c r="AR7842" s="78"/>
      <c r="BB7842" s="79"/>
      <c r="BC7842" s="94"/>
      <c r="BE7842" s="97"/>
      <c r="BG7842" s="40"/>
      <c r="BK7842" s="40"/>
      <c r="BL7842" s="79"/>
      <c r="BM7842" s="94"/>
      <c r="BO7842" s="97"/>
      <c r="BQ7842" s="40"/>
      <c r="BR7842" s="94"/>
      <c r="BS7842" s="94"/>
      <c r="BT7842" s="94"/>
      <c r="BU7842" s="40"/>
      <c r="BV7842" s="82"/>
      <c r="BW7842" s="94"/>
      <c r="BX7842" s="48"/>
      <c r="BY7842" s="97"/>
      <c r="BZ7842" s="48"/>
      <c r="CA7842" s="40"/>
      <c r="CB7842" s="94"/>
      <c r="CC7842" s="94"/>
      <c r="CD7842" s="94"/>
      <c r="CE7842" s="40"/>
      <c r="CF7842" s="73"/>
      <c r="CG7842" s="41"/>
      <c r="CH7842" s="41"/>
      <c r="CI7842" s="41"/>
      <c r="CJ7842" s="41"/>
      <c r="CK7842" s="41"/>
      <c r="CL7842" s="68"/>
      <c r="CM7842" s="41"/>
      <c r="CN7842" s="41"/>
      <c r="CO7842" s="39"/>
      <c r="CP7842" s="78"/>
    </row>
    <row r="7843" spans="1:94" s="38" customFormat="1" x14ac:dyDescent="0.25">
      <c r="A7843" s="38">
        <v>7840</v>
      </c>
      <c r="F7843" s="39"/>
      <c r="Q7843" s="39"/>
      <c r="R7843" s="40"/>
      <c r="S7843" s="40"/>
      <c r="T7843" s="39"/>
      <c r="AG7843" s="110"/>
      <c r="AH7843" s="94"/>
      <c r="AJ7843" s="97"/>
      <c r="AL7843" s="39"/>
      <c r="AP7843" s="39"/>
      <c r="AQ7843" s="77"/>
      <c r="AR7843" s="78"/>
      <c r="BB7843" s="79"/>
      <c r="BC7843" s="94"/>
      <c r="BE7843" s="97"/>
      <c r="BG7843" s="40"/>
      <c r="BK7843" s="40"/>
      <c r="BL7843" s="79"/>
      <c r="BM7843" s="94"/>
      <c r="BO7843" s="97"/>
      <c r="BQ7843" s="40"/>
      <c r="BR7843" s="94"/>
      <c r="BS7843" s="94"/>
      <c r="BT7843" s="94"/>
      <c r="BU7843" s="40"/>
      <c r="BV7843" s="82"/>
      <c r="BW7843" s="94"/>
      <c r="BX7843" s="48"/>
      <c r="BY7843" s="97"/>
      <c r="BZ7843" s="48"/>
      <c r="CA7843" s="40"/>
      <c r="CB7843" s="94"/>
      <c r="CC7843" s="94"/>
      <c r="CD7843" s="94"/>
      <c r="CE7843" s="40"/>
      <c r="CF7843" s="73"/>
      <c r="CG7843" s="41"/>
      <c r="CH7843" s="41"/>
      <c r="CI7843" s="41"/>
      <c r="CJ7843" s="41"/>
      <c r="CK7843" s="41"/>
      <c r="CL7843" s="68"/>
      <c r="CM7843" s="41"/>
      <c r="CN7843" s="41"/>
      <c r="CO7843" s="39"/>
      <c r="CP7843" s="78"/>
    </row>
    <row r="7844" spans="1:94" s="38" customFormat="1" x14ac:dyDescent="0.25">
      <c r="A7844" s="38">
        <v>7841</v>
      </c>
      <c r="F7844" s="39"/>
      <c r="Q7844" s="39"/>
      <c r="R7844" s="40"/>
      <c r="S7844" s="40"/>
      <c r="T7844" s="39"/>
      <c r="AG7844" s="110"/>
      <c r="AH7844" s="94"/>
      <c r="AJ7844" s="97"/>
      <c r="AL7844" s="39"/>
      <c r="AP7844" s="39"/>
      <c r="AQ7844" s="77"/>
      <c r="AR7844" s="78"/>
      <c r="BB7844" s="79"/>
      <c r="BC7844" s="94"/>
      <c r="BE7844" s="97"/>
      <c r="BG7844" s="40"/>
      <c r="BK7844" s="40"/>
      <c r="BL7844" s="79"/>
      <c r="BM7844" s="94"/>
      <c r="BO7844" s="97"/>
      <c r="BQ7844" s="40"/>
      <c r="BR7844" s="94"/>
      <c r="BS7844" s="94"/>
      <c r="BT7844" s="94"/>
      <c r="BU7844" s="40"/>
      <c r="BV7844" s="82"/>
      <c r="BW7844" s="94"/>
      <c r="BX7844" s="48"/>
      <c r="BY7844" s="97"/>
      <c r="BZ7844" s="48"/>
      <c r="CA7844" s="40"/>
      <c r="CB7844" s="94"/>
      <c r="CC7844" s="94"/>
      <c r="CD7844" s="94"/>
      <c r="CE7844" s="40"/>
      <c r="CF7844" s="73"/>
      <c r="CG7844" s="41"/>
      <c r="CH7844" s="41"/>
      <c r="CI7844" s="41"/>
      <c r="CJ7844" s="41"/>
      <c r="CK7844" s="41"/>
      <c r="CL7844" s="68"/>
      <c r="CM7844" s="41"/>
      <c r="CN7844" s="41"/>
      <c r="CO7844" s="39"/>
      <c r="CP7844" s="78"/>
    </row>
    <row r="7845" spans="1:94" s="38" customFormat="1" x14ac:dyDescent="0.25">
      <c r="A7845" s="38">
        <v>7842</v>
      </c>
      <c r="F7845" s="39"/>
      <c r="Q7845" s="39"/>
      <c r="R7845" s="40"/>
      <c r="S7845" s="40"/>
      <c r="T7845" s="39"/>
      <c r="AG7845" s="110"/>
      <c r="AH7845" s="94"/>
      <c r="AJ7845" s="97"/>
      <c r="AL7845" s="39"/>
      <c r="AP7845" s="39"/>
      <c r="AQ7845" s="77"/>
      <c r="AR7845" s="78"/>
      <c r="BB7845" s="79"/>
      <c r="BC7845" s="94"/>
      <c r="BE7845" s="97"/>
      <c r="BG7845" s="40"/>
      <c r="BK7845" s="40"/>
      <c r="BL7845" s="79"/>
      <c r="BM7845" s="94"/>
      <c r="BO7845" s="97"/>
      <c r="BQ7845" s="40"/>
      <c r="BR7845" s="94"/>
      <c r="BS7845" s="94"/>
      <c r="BT7845" s="94"/>
      <c r="BU7845" s="40"/>
      <c r="BV7845" s="82"/>
      <c r="BW7845" s="94"/>
      <c r="BX7845" s="48"/>
      <c r="BY7845" s="97"/>
      <c r="BZ7845" s="48"/>
      <c r="CA7845" s="40"/>
      <c r="CB7845" s="94"/>
      <c r="CC7845" s="94"/>
      <c r="CD7845" s="94"/>
      <c r="CE7845" s="40"/>
      <c r="CF7845" s="73"/>
      <c r="CG7845" s="41"/>
      <c r="CH7845" s="41"/>
      <c r="CI7845" s="41"/>
      <c r="CJ7845" s="41"/>
      <c r="CK7845" s="41"/>
      <c r="CL7845" s="68"/>
      <c r="CM7845" s="41"/>
      <c r="CN7845" s="41"/>
      <c r="CO7845" s="39"/>
      <c r="CP7845" s="78"/>
    </row>
    <row r="7846" spans="1:94" s="38" customFormat="1" x14ac:dyDescent="0.25">
      <c r="A7846" s="38">
        <v>7843</v>
      </c>
      <c r="F7846" s="39"/>
      <c r="Q7846" s="39"/>
      <c r="R7846" s="40"/>
      <c r="S7846" s="40"/>
      <c r="T7846" s="39"/>
      <c r="AG7846" s="110"/>
      <c r="AH7846" s="94"/>
      <c r="AJ7846" s="97"/>
      <c r="AL7846" s="39"/>
      <c r="AP7846" s="39"/>
      <c r="AQ7846" s="77"/>
      <c r="AR7846" s="78"/>
      <c r="BB7846" s="79"/>
      <c r="BC7846" s="94"/>
      <c r="BE7846" s="97"/>
      <c r="BG7846" s="40"/>
      <c r="BK7846" s="40"/>
      <c r="BL7846" s="79"/>
      <c r="BM7846" s="94"/>
      <c r="BO7846" s="97"/>
      <c r="BQ7846" s="40"/>
      <c r="BR7846" s="94"/>
      <c r="BS7846" s="94"/>
      <c r="BT7846" s="94"/>
      <c r="BU7846" s="40"/>
      <c r="BV7846" s="82"/>
      <c r="BW7846" s="94"/>
      <c r="BX7846" s="48"/>
      <c r="BY7846" s="97"/>
      <c r="BZ7846" s="48"/>
      <c r="CA7846" s="40"/>
      <c r="CB7846" s="94"/>
      <c r="CC7846" s="94"/>
      <c r="CD7846" s="94"/>
      <c r="CE7846" s="40"/>
      <c r="CF7846" s="73"/>
      <c r="CG7846" s="41"/>
      <c r="CH7846" s="41"/>
      <c r="CI7846" s="41"/>
      <c r="CJ7846" s="41"/>
      <c r="CK7846" s="41"/>
      <c r="CL7846" s="68"/>
      <c r="CM7846" s="41"/>
      <c r="CN7846" s="41"/>
      <c r="CO7846" s="39"/>
      <c r="CP7846" s="78"/>
    </row>
    <row r="7847" spans="1:94" s="38" customFormat="1" x14ac:dyDescent="0.25">
      <c r="A7847" s="38">
        <v>7844</v>
      </c>
      <c r="F7847" s="39"/>
      <c r="Q7847" s="39"/>
      <c r="R7847" s="40"/>
      <c r="S7847" s="40"/>
      <c r="T7847" s="39"/>
      <c r="AG7847" s="110"/>
      <c r="AH7847" s="94"/>
      <c r="AJ7847" s="97"/>
      <c r="AL7847" s="39"/>
      <c r="AP7847" s="39"/>
      <c r="AQ7847" s="77"/>
      <c r="AR7847" s="78"/>
      <c r="BB7847" s="79"/>
      <c r="BC7847" s="94"/>
      <c r="BE7847" s="97"/>
      <c r="BG7847" s="40"/>
      <c r="BK7847" s="40"/>
      <c r="BL7847" s="79"/>
      <c r="BM7847" s="94"/>
      <c r="BO7847" s="97"/>
      <c r="BQ7847" s="40"/>
      <c r="BR7847" s="94"/>
      <c r="BS7847" s="94"/>
      <c r="BT7847" s="94"/>
      <c r="BU7847" s="40"/>
      <c r="BV7847" s="82"/>
      <c r="BW7847" s="94"/>
      <c r="BX7847" s="48"/>
      <c r="BY7847" s="97"/>
      <c r="BZ7847" s="48"/>
      <c r="CA7847" s="40"/>
      <c r="CB7847" s="94"/>
      <c r="CC7847" s="94"/>
      <c r="CD7847" s="94"/>
      <c r="CE7847" s="40"/>
      <c r="CF7847" s="73"/>
      <c r="CG7847" s="41"/>
      <c r="CH7847" s="41"/>
      <c r="CI7847" s="41"/>
      <c r="CJ7847" s="41"/>
      <c r="CK7847" s="41"/>
      <c r="CL7847" s="68"/>
      <c r="CM7847" s="41"/>
      <c r="CN7847" s="41"/>
      <c r="CO7847" s="39"/>
      <c r="CP7847" s="78"/>
    </row>
    <row r="7848" spans="1:94" s="38" customFormat="1" x14ac:dyDescent="0.25">
      <c r="A7848" s="38">
        <v>7845</v>
      </c>
      <c r="F7848" s="39"/>
      <c r="Q7848" s="39"/>
      <c r="R7848" s="40"/>
      <c r="S7848" s="40"/>
      <c r="T7848" s="39"/>
      <c r="AG7848" s="110"/>
      <c r="AH7848" s="94"/>
      <c r="AJ7848" s="97"/>
      <c r="AL7848" s="39"/>
      <c r="AP7848" s="39"/>
      <c r="AQ7848" s="77"/>
      <c r="AR7848" s="78"/>
      <c r="BB7848" s="79"/>
      <c r="BC7848" s="94"/>
      <c r="BE7848" s="97"/>
      <c r="BG7848" s="40"/>
      <c r="BK7848" s="40"/>
      <c r="BL7848" s="79"/>
      <c r="BM7848" s="94"/>
      <c r="BO7848" s="97"/>
      <c r="BQ7848" s="40"/>
      <c r="BR7848" s="94"/>
      <c r="BS7848" s="94"/>
      <c r="BT7848" s="94"/>
      <c r="BU7848" s="40"/>
      <c r="BV7848" s="82"/>
      <c r="BW7848" s="94"/>
      <c r="BX7848" s="48"/>
      <c r="BY7848" s="97"/>
      <c r="BZ7848" s="48"/>
      <c r="CA7848" s="40"/>
      <c r="CB7848" s="94"/>
      <c r="CC7848" s="94"/>
      <c r="CD7848" s="94"/>
      <c r="CE7848" s="40"/>
      <c r="CF7848" s="73"/>
      <c r="CG7848" s="41"/>
      <c r="CH7848" s="41"/>
      <c r="CI7848" s="41"/>
      <c r="CJ7848" s="41"/>
      <c r="CK7848" s="41"/>
      <c r="CL7848" s="68"/>
      <c r="CM7848" s="41"/>
      <c r="CN7848" s="41"/>
      <c r="CO7848" s="39"/>
      <c r="CP7848" s="78"/>
    </row>
    <row r="7849" spans="1:94" s="38" customFormat="1" x14ac:dyDescent="0.25">
      <c r="A7849" s="38">
        <v>7846</v>
      </c>
      <c r="F7849" s="39"/>
      <c r="Q7849" s="39"/>
      <c r="R7849" s="40"/>
      <c r="S7849" s="40"/>
      <c r="T7849" s="39"/>
      <c r="AG7849" s="110"/>
      <c r="AH7849" s="94"/>
      <c r="AJ7849" s="97"/>
      <c r="AL7849" s="39"/>
      <c r="AP7849" s="39"/>
      <c r="AQ7849" s="77"/>
      <c r="AR7849" s="78"/>
      <c r="BB7849" s="79"/>
      <c r="BC7849" s="94"/>
      <c r="BE7849" s="97"/>
      <c r="BG7849" s="40"/>
      <c r="BK7849" s="40"/>
      <c r="BL7849" s="79"/>
      <c r="BM7849" s="94"/>
      <c r="BO7849" s="97"/>
      <c r="BQ7849" s="40"/>
      <c r="BR7849" s="94"/>
      <c r="BS7849" s="94"/>
      <c r="BT7849" s="94"/>
      <c r="BU7849" s="40"/>
      <c r="BV7849" s="82"/>
      <c r="BW7849" s="94"/>
      <c r="BX7849" s="48"/>
      <c r="BY7849" s="97"/>
      <c r="BZ7849" s="48"/>
      <c r="CA7849" s="40"/>
      <c r="CB7849" s="94"/>
      <c r="CC7849" s="94"/>
      <c r="CD7849" s="94"/>
      <c r="CE7849" s="40"/>
      <c r="CF7849" s="73"/>
      <c r="CG7849" s="41"/>
      <c r="CH7849" s="41"/>
      <c r="CI7849" s="41"/>
      <c r="CJ7849" s="41"/>
      <c r="CK7849" s="41"/>
      <c r="CL7849" s="68"/>
      <c r="CM7849" s="41"/>
      <c r="CN7849" s="41"/>
      <c r="CO7849" s="39"/>
      <c r="CP7849" s="78"/>
    </row>
    <row r="7850" spans="1:94" s="38" customFormat="1" x14ac:dyDescent="0.25">
      <c r="A7850" s="38">
        <v>7847</v>
      </c>
      <c r="F7850" s="39"/>
      <c r="Q7850" s="39"/>
      <c r="R7850" s="40"/>
      <c r="S7850" s="40"/>
      <c r="T7850" s="39"/>
      <c r="AG7850" s="110"/>
      <c r="AH7850" s="94"/>
      <c r="AJ7850" s="97"/>
      <c r="AL7850" s="39"/>
      <c r="AP7850" s="39"/>
      <c r="AQ7850" s="77"/>
      <c r="AR7850" s="78"/>
      <c r="BB7850" s="79"/>
      <c r="BC7850" s="94"/>
      <c r="BE7850" s="97"/>
      <c r="BG7850" s="40"/>
      <c r="BK7850" s="40"/>
      <c r="BL7850" s="79"/>
      <c r="BM7850" s="94"/>
      <c r="BO7850" s="97"/>
      <c r="BQ7850" s="40"/>
      <c r="BR7850" s="94"/>
      <c r="BS7850" s="94"/>
      <c r="BT7850" s="94"/>
      <c r="BU7850" s="40"/>
      <c r="BV7850" s="82"/>
      <c r="BW7850" s="94"/>
      <c r="BX7850" s="48"/>
      <c r="BY7850" s="97"/>
      <c r="BZ7850" s="48"/>
      <c r="CA7850" s="40"/>
      <c r="CB7850" s="94"/>
      <c r="CC7850" s="94"/>
      <c r="CD7850" s="94"/>
      <c r="CE7850" s="40"/>
      <c r="CF7850" s="73"/>
      <c r="CG7850" s="41"/>
      <c r="CH7850" s="41"/>
      <c r="CI7850" s="41"/>
      <c r="CJ7850" s="41"/>
      <c r="CK7850" s="41"/>
      <c r="CL7850" s="68"/>
      <c r="CM7850" s="41"/>
      <c r="CN7850" s="41"/>
      <c r="CO7850" s="39"/>
      <c r="CP7850" s="78"/>
    </row>
    <row r="7851" spans="1:94" s="38" customFormat="1" x14ac:dyDescent="0.25">
      <c r="A7851" s="38">
        <v>7848</v>
      </c>
      <c r="F7851" s="39"/>
      <c r="Q7851" s="39"/>
      <c r="R7851" s="40"/>
      <c r="S7851" s="40"/>
      <c r="T7851" s="39"/>
      <c r="AG7851" s="110"/>
      <c r="AH7851" s="94"/>
      <c r="AJ7851" s="97"/>
      <c r="AL7851" s="39"/>
      <c r="AP7851" s="39"/>
      <c r="AQ7851" s="77"/>
      <c r="AR7851" s="78"/>
      <c r="BB7851" s="79"/>
      <c r="BC7851" s="94"/>
      <c r="BE7851" s="97"/>
      <c r="BG7851" s="40"/>
      <c r="BK7851" s="40"/>
      <c r="BL7851" s="79"/>
      <c r="BM7851" s="94"/>
      <c r="BO7851" s="97"/>
      <c r="BQ7851" s="40"/>
      <c r="BR7851" s="94"/>
      <c r="BS7851" s="94"/>
      <c r="BT7851" s="94"/>
      <c r="BU7851" s="40"/>
      <c r="BV7851" s="82"/>
      <c r="BW7851" s="94"/>
      <c r="BX7851" s="48"/>
      <c r="BY7851" s="97"/>
      <c r="BZ7851" s="48"/>
      <c r="CA7851" s="40"/>
      <c r="CB7851" s="94"/>
      <c r="CC7851" s="94"/>
      <c r="CD7851" s="94"/>
      <c r="CE7851" s="40"/>
      <c r="CF7851" s="73"/>
      <c r="CG7851" s="41"/>
      <c r="CH7851" s="41"/>
      <c r="CI7851" s="41"/>
      <c r="CJ7851" s="41"/>
      <c r="CK7851" s="41"/>
      <c r="CL7851" s="68"/>
      <c r="CM7851" s="41"/>
      <c r="CN7851" s="41"/>
      <c r="CO7851" s="39"/>
      <c r="CP7851" s="78"/>
    </row>
    <row r="7852" spans="1:94" s="38" customFormat="1" x14ac:dyDescent="0.25">
      <c r="A7852" s="38">
        <v>7849</v>
      </c>
      <c r="F7852" s="39"/>
      <c r="Q7852" s="39"/>
      <c r="R7852" s="40"/>
      <c r="S7852" s="40"/>
      <c r="T7852" s="39"/>
      <c r="AG7852" s="110"/>
      <c r="AH7852" s="94"/>
      <c r="AJ7852" s="97"/>
      <c r="AL7852" s="39"/>
      <c r="AP7852" s="39"/>
      <c r="AQ7852" s="77"/>
      <c r="AR7852" s="78"/>
      <c r="BB7852" s="79"/>
      <c r="BC7852" s="94"/>
      <c r="BE7852" s="97"/>
      <c r="BG7852" s="40"/>
      <c r="BK7852" s="40"/>
      <c r="BL7852" s="79"/>
      <c r="BM7852" s="94"/>
      <c r="BO7852" s="97"/>
      <c r="BQ7852" s="40"/>
      <c r="BR7852" s="94"/>
      <c r="BS7852" s="94"/>
      <c r="BT7852" s="94"/>
      <c r="BU7852" s="40"/>
      <c r="BV7852" s="82"/>
      <c r="BW7852" s="94"/>
      <c r="BX7852" s="48"/>
      <c r="BY7852" s="97"/>
      <c r="BZ7852" s="48"/>
      <c r="CA7852" s="40"/>
      <c r="CB7852" s="94"/>
      <c r="CC7852" s="94"/>
      <c r="CD7852" s="94"/>
      <c r="CE7852" s="40"/>
      <c r="CF7852" s="73"/>
      <c r="CG7852" s="41"/>
      <c r="CH7852" s="41"/>
      <c r="CI7852" s="41"/>
      <c r="CJ7852" s="41"/>
      <c r="CK7852" s="41"/>
      <c r="CL7852" s="68"/>
      <c r="CM7852" s="41"/>
      <c r="CN7852" s="41"/>
      <c r="CO7852" s="39"/>
      <c r="CP7852" s="78"/>
    </row>
    <row r="7853" spans="1:94" s="38" customFormat="1" x14ac:dyDescent="0.25">
      <c r="A7853" s="38">
        <v>7850</v>
      </c>
      <c r="F7853" s="39"/>
      <c r="Q7853" s="39"/>
      <c r="R7853" s="40"/>
      <c r="S7853" s="40"/>
      <c r="T7853" s="39"/>
      <c r="AG7853" s="110"/>
      <c r="AH7853" s="94"/>
      <c r="AJ7853" s="97"/>
      <c r="AL7853" s="39"/>
      <c r="AP7853" s="39"/>
      <c r="AQ7853" s="77"/>
      <c r="AR7853" s="78"/>
      <c r="BB7853" s="79"/>
      <c r="BC7853" s="94"/>
      <c r="BE7853" s="97"/>
      <c r="BG7853" s="40"/>
      <c r="BK7853" s="40"/>
      <c r="BL7853" s="79"/>
      <c r="BM7853" s="94"/>
      <c r="BO7853" s="97"/>
      <c r="BQ7853" s="40"/>
      <c r="BR7853" s="94"/>
      <c r="BS7853" s="94"/>
      <c r="BT7853" s="94"/>
      <c r="BU7853" s="40"/>
      <c r="BV7853" s="82"/>
      <c r="BW7853" s="94"/>
      <c r="BX7853" s="48"/>
      <c r="BY7853" s="97"/>
      <c r="BZ7853" s="48"/>
      <c r="CA7853" s="40"/>
      <c r="CB7853" s="94"/>
      <c r="CC7853" s="94"/>
      <c r="CD7853" s="94"/>
      <c r="CE7853" s="40"/>
      <c r="CF7853" s="73"/>
      <c r="CG7853" s="41"/>
      <c r="CH7853" s="41"/>
      <c r="CI7853" s="41"/>
      <c r="CJ7853" s="41"/>
      <c r="CK7853" s="41"/>
      <c r="CL7853" s="68"/>
      <c r="CM7853" s="41"/>
      <c r="CN7853" s="41"/>
      <c r="CO7853" s="39"/>
      <c r="CP7853" s="78"/>
    </row>
    <row r="7854" spans="1:94" s="38" customFormat="1" x14ac:dyDescent="0.25">
      <c r="A7854" s="38">
        <v>7851</v>
      </c>
      <c r="F7854" s="39"/>
      <c r="Q7854" s="39"/>
      <c r="R7854" s="40"/>
      <c r="S7854" s="40"/>
      <c r="T7854" s="39"/>
      <c r="AG7854" s="110"/>
      <c r="AH7854" s="94"/>
      <c r="AJ7854" s="97"/>
      <c r="AL7854" s="39"/>
      <c r="AP7854" s="39"/>
      <c r="AQ7854" s="77"/>
      <c r="AR7854" s="78"/>
      <c r="BB7854" s="79"/>
      <c r="BC7854" s="94"/>
      <c r="BE7854" s="97"/>
      <c r="BG7854" s="40"/>
      <c r="BK7854" s="40"/>
      <c r="BL7854" s="79"/>
      <c r="BM7854" s="94"/>
      <c r="BO7854" s="97"/>
      <c r="BQ7854" s="40"/>
      <c r="BR7854" s="94"/>
      <c r="BS7854" s="94"/>
      <c r="BT7854" s="94"/>
      <c r="BU7854" s="40"/>
      <c r="BV7854" s="82"/>
      <c r="BW7854" s="94"/>
      <c r="BX7854" s="48"/>
      <c r="BY7854" s="97"/>
      <c r="BZ7854" s="48"/>
      <c r="CA7854" s="40"/>
      <c r="CB7854" s="94"/>
      <c r="CC7854" s="94"/>
      <c r="CD7854" s="94"/>
      <c r="CE7854" s="40"/>
      <c r="CF7854" s="73"/>
      <c r="CG7854" s="41"/>
      <c r="CH7854" s="41"/>
      <c r="CI7854" s="41"/>
      <c r="CJ7854" s="41"/>
      <c r="CK7854" s="41"/>
      <c r="CL7854" s="68"/>
      <c r="CM7854" s="41"/>
      <c r="CN7854" s="41"/>
      <c r="CO7854" s="39"/>
      <c r="CP7854" s="78"/>
    </row>
    <row r="7855" spans="1:94" s="38" customFormat="1" x14ac:dyDescent="0.25">
      <c r="A7855" s="38">
        <v>7852</v>
      </c>
      <c r="F7855" s="39"/>
      <c r="Q7855" s="39"/>
      <c r="R7855" s="40"/>
      <c r="S7855" s="40"/>
      <c r="T7855" s="39"/>
      <c r="AG7855" s="110"/>
      <c r="AH7855" s="94"/>
      <c r="AJ7855" s="97"/>
      <c r="AL7855" s="39"/>
      <c r="AP7855" s="39"/>
      <c r="AQ7855" s="77"/>
      <c r="AR7855" s="78"/>
      <c r="BB7855" s="79"/>
      <c r="BC7855" s="94"/>
      <c r="BE7855" s="97"/>
      <c r="BG7855" s="40"/>
      <c r="BK7855" s="40"/>
      <c r="BL7855" s="79"/>
      <c r="BM7855" s="94"/>
      <c r="BO7855" s="97"/>
      <c r="BQ7855" s="40"/>
      <c r="BR7855" s="94"/>
      <c r="BS7855" s="94"/>
      <c r="BT7855" s="94"/>
      <c r="BU7855" s="40"/>
      <c r="BV7855" s="82"/>
      <c r="BW7855" s="94"/>
      <c r="BX7855" s="48"/>
      <c r="BY7855" s="97"/>
      <c r="BZ7855" s="48"/>
      <c r="CA7855" s="40"/>
      <c r="CB7855" s="94"/>
      <c r="CC7855" s="94"/>
      <c r="CD7855" s="94"/>
      <c r="CE7855" s="40"/>
      <c r="CF7855" s="73"/>
      <c r="CG7855" s="41"/>
      <c r="CH7855" s="41"/>
      <c r="CI7855" s="41"/>
      <c r="CJ7855" s="41"/>
      <c r="CK7855" s="41"/>
      <c r="CL7855" s="68"/>
      <c r="CM7855" s="41"/>
      <c r="CN7855" s="41"/>
      <c r="CO7855" s="39"/>
      <c r="CP7855" s="78"/>
    </row>
    <row r="7856" spans="1:94" s="38" customFormat="1" x14ac:dyDescent="0.25">
      <c r="A7856" s="38">
        <v>7853</v>
      </c>
      <c r="F7856" s="39"/>
      <c r="Q7856" s="39"/>
      <c r="R7856" s="40"/>
      <c r="S7856" s="40"/>
      <c r="T7856" s="39"/>
      <c r="AG7856" s="110"/>
      <c r="AH7856" s="94"/>
      <c r="AJ7856" s="97"/>
      <c r="AL7856" s="39"/>
      <c r="AP7856" s="39"/>
      <c r="AQ7856" s="77"/>
      <c r="AR7856" s="78"/>
      <c r="BB7856" s="79"/>
      <c r="BC7856" s="94"/>
      <c r="BE7856" s="97"/>
      <c r="BG7856" s="40"/>
      <c r="BK7856" s="40"/>
      <c r="BL7856" s="79"/>
      <c r="BM7856" s="94"/>
      <c r="BO7856" s="97"/>
      <c r="BQ7856" s="40"/>
      <c r="BR7856" s="94"/>
      <c r="BS7856" s="94"/>
      <c r="BT7856" s="94"/>
      <c r="BU7856" s="40"/>
      <c r="BV7856" s="82"/>
      <c r="BW7856" s="94"/>
      <c r="BX7856" s="48"/>
      <c r="BY7856" s="97"/>
      <c r="BZ7856" s="48"/>
      <c r="CA7856" s="40"/>
      <c r="CB7856" s="94"/>
      <c r="CC7856" s="94"/>
      <c r="CD7856" s="94"/>
      <c r="CE7856" s="40"/>
      <c r="CF7856" s="73"/>
      <c r="CG7856" s="41"/>
      <c r="CH7856" s="41"/>
      <c r="CI7856" s="41"/>
      <c r="CJ7856" s="41"/>
      <c r="CK7856" s="41"/>
      <c r="CL7856" s="68"/>
      <c r="CM7856" s="41"/>
      <c r="CN7856" s="41"/>
      <c r="CO7856" s="39"/>
      <c r="CP7856" s="78"/>
    </row>
    <row r="7857" spans="1:94" s="38" customFormat="1" x14ac:dyDescent="0.25">
      <c r="A7857" s="38">
        <v>7854</v>
      </c>
      <c r="F7857" s="39"/>
      <c r="Q7857" s="39"/>
      <c r="R7857" s="40"/>
      <c r="S7857" s="40"/>
      <c r="T7857" s="39"/>
      <c r="AG7857" s="110"/>
      <c r="AH7857" s="94"/>
      <c r="AJ7857" s="97"/>
      <c r="AL7857" s="39"/>
      <c r="AP7857" s="39"/>
      <c r="AQ7857" s="77"/>
      <c r="AR7857" s="78"/>
      <c r="BB7857" s="79"/>
      <c r="BC7857" s="94"/>
      <c r="BE7857" s="97"/>
      <c r="BG7857" s="40"/>
      <c r="BK7857" s="40"/>
      <c r="BL7857" s="79"/>
      <c r="BM7857" s="94"/>
      <c r="BO7857" s="97"/>
      <c r="BQ7857" s="40"/>
      <c r="BR7857" s="94"/>
      <c r="BS7857" s="94"/>
      <c r="BT7857" s="94"/>
      <c r="BU7857" s="40"/>
      <c r="BV7857" s="82"/>
      <c r="BW7857" s="94"/>
      <c r="BX7857" s="48"/>
      <c r="BY7857" s="97"/>
      <c r="BZ7857" s="48"/>
      <c r="CA7857" s="40"/>
      <c r="CB7857" s="94"/>
      <c r="CC7857" s="94"/>
      <c r="CD7857" s="94"/>
      <c r="CE7857" s="40"/>
      <c r="CF7857" s="73"/>
      <c r="CG7857" s="41"/>
      <c r="CH7857" s="41"/>
      <c r="CI7857" s="41"/>
      <c r="CJ7857" s="41"/>
      <c r="CK7857" s="41"/>
      <c r="CL7857" s="68"/>
      <c r="CM7857" s="41"/>
      <c r="CN7857" s="41"/>
      <c r="CO7857" s="39"/>
      <c r="CP7857" s="78"/>
    </row>
    <row r="7858" spans="1:94" s="38" customFormat="1" x14ac:dyDescent="0.25">
      <c r="A7858" s="38">
        <v>7855</v>
      </c>
      <c r="F7858" s="39"/>
      <c r="Q7858" s="39"/>
      <c r="R7858" s="40"/>
      <c r="S7858" s="40"/>
      <c r="T7858" s="39"/>
      <c r="AG7858" s="110"/>
      <c r="AH7858" s="94"/>
      <c r="AJ7858" s="97"/>
      <c r="AL7858" s="39"/>
      <c r="AP7858" s="39"/>
      <c r="AQ7858" s="77"/>
      <c r="AR7858" s="78"/>
      <c r="BB7858" s="79"/>
      <c r="BC7858" s="94"/>
      <c r="BE7858" s="97"/>
      <c r="BG7858" s="40"/>
      <c r="BK7858" s="40"/>
      <c r="BL7858" s="79"/>
      <c r="BM7858" s="94"/>
      <c r="BO7858" s="97"/>
      <c r="BQ7858" s="40"/>
      <c r="BR7858" s="94"/>
      <c r="BS7858" s="94"/>
      <c r="BT7858" s="94"/>
      <c r="BU7858" s="40"/>
      <c r="BV7858" s="82"/>
      <c r="BW7858" s="94"/>
      <c r="BX7858" s="48"/>
      <c r="BY7858" s="97"/>
      <c r="BZ7858" s="48"/>
      <c r="CA7858" s="40"/>
      <c r="CB7858" s="94"/>
      <c r="CC7858" s="94"/>
      <c r="CD7858" s="94"/>
      <c r="CE7858" s="40"/>
      <c r="CF7858" s="73"/>
      <c r="CG7858" s="41"/>
      <c r="CH7858" s="41"/>
      <c r="CI7858" s="41"/>
      <c r="CJ7858" s="41"/>
      <c r="CK7858" s="41"/>
      <c r="CL7858" s="68"/>
      <c r="CM7858" s="41"/>
      <c r="CN7858" s="41"/>
      <c r="CO7858" s="39"/>
      <c r="CP7858" s="78"/>
    </row>
    <row r="7859" spans="1:94" s="38" customFormat="1" x14ac:dyDescent="0.25">
      <c r="A7859" s="38">
        <v>7856</v>
      </c>
      <c r="F7859" s="39"/>
      <c r="Q7859" s="39"/>
      <c r="R7859" s="40"/>
      <c r="S7859" s="40"/>
      <c r="T7859" s="39"/>
      <c r="AG7859" s="110"/>
      <c r="AH7859" s="94"/>
      <c r="AJ7859" s="97"/>
      <c r="AL7859" s="39"/>
      <c r="AP7859" s="39"/>
      <c r="AQ7859" s="77"/>
      <c r="AR7859" s="78"/>
      <c r="BB7859" s="79"/>
      <c r="BC7859" s="94"/>
      <c r="BE7859" s="97"/>
      <c r="BG7859" s="40"/>
      <c r="BK7859" s="40"/>
      <c r="BL7859" s="79"/>
      <c r="BM7859" s="94"/>
      <c r="BO7859" s="97"/>
      <c r="BQ7859" s="40"/>
      <c r="BR7859" s="94"/>
      <c r="BS7859" s="94"/>
      <c r="BT7859" s="94"/>
      <c r="BU7859" s="40"/>
      <c r="BV7859" s="82"/>
      <c r="BW7859" s="94"/>
      <c r="BX7859" s="48"/>
      <c r="BY7859" s="97"/>
      <c r="BZ7859" s="48"/>
      <c r="CA7859" s="40"/>
      <c r="CB7859" s="94"/>
      <c r="CC7859" s="94"/>
      <c r="CD7859" s="94"/>
      <c r="CE7859" s="40"/>
      <c r="CF7859" s="73"/>
      <c r="CG7859" s="41"/>
      <c r="CH7859" s="41"/>
      <c r="CI7859" s="41"/>
      <c r="CJ7859" s="41"/>
      <c r="CK7859" s="41"/>
      <c r="CL7859" s="68"/>
      <c r="CM7859" s="41"/>
      <c r="CN7859" s="41"/>
      <c r="CO7859" s="39"/>
      <c r="CP7859" s="78"/>
    </row>
    <row r="7860" spans="1:94" s="38" customFormat="1" x14ac:dyDescent="0.25">
      <c r="A7860" s="38">
        <v>7857</v>
      </c>
      <c r="F7860" s="39"/>
      <c r="Q7860" s="39"/>
      <c r="R7860" s="40"/>
      <c r="S7860" s="40"/>
      <c r="T7860" s="39"/>
      <c r="AG7860" s="110"/>
      <c r="AH7860" s="94"/>
      <c r="AJ7860" s="97"/>
      <c r="AL7860" s="39"/>
      <c r="AP7860" s="39"/>
      <c r="AQ7860" s="77"/>
      <c r="AR7860" s="78"/>
      <c r="BB7860" s="79"/>
      <c r="BC7860" s="94"/>
      <c r="BE7860" s="97"/>
      <c r="BG7860" s="40"/>
      <c r="BK7860" s="40"/>
      <c r="BL7860" s="79"/>
      <c r="BM7860" s="94"/>
      <c r="BO7860" s="97"/>
      <c r="BQ7860" s="40"/>
      <c r="BR7860" s="94"/>
      <c r="BS7860" s="94"/>
      <c r="BT7860" s="94"/>
      <c r="BU7860" s="40"/>
      <c r="BV7860" s="82"/>
      <c r="BW7860" s="94"/>
      <c r="BX7860" s="48"/>
      <c r="BY7860" s="97"/>
      <c r="BZ7860" s="48"/>
      <c r="CA7860" s="40"/>
      <c r="CB7860" s="94"/>
      <c r="CC7860" s="94"/>
      <c r="CD7860" s="94"/>
      <c r="CE7860" s="40"/>
      <c r="CF7860" s="73"/>
      <c r="CG7860" s="41"/>
      <c r="CH7860" s="41"/>
      <c r="CI7860" s="41"/>
      <c r="CJ7860" s="41"/>
      <c r="CK7860" s="41"/>
      <c r="CL7860" s="68"/>
      <c r="CM7860" s="41"/>
      <c r="CN7860" s="41"/>
      <c r="CO7860" s="39"/>
      <c r="CP7860" s="78"/>
    </row>
    <row r="7861" spans="1:94" s="38" customFormat="1" x14ac:dyDescent="0.25">
      <c r="A7861" s="38">
        <v>7858</v>
      </c>
      <c r="F7861" s="39"/>
      <c r="Q7861" s="39"/>
      <c r="R7861" s="40"/>
      <c r="S7861" s="40"/>
      <c r="T7861" s="39"/>
      <c r="AG7861" s="110"/>
      <c r="AH7861" s="94"/>
      <c r="AJ7861" s="97"/>
      <c r="AL7861" s="39"/>
      <c r="AP7861" s="39"/>
      <c r="AQ7861" s="77"/>
      <c r="AR7861" s="78"/>
      <c r="BB7861" s="79"/>
      <c r="BC7861" s="94"/>
      <c r="BE7861" s="97"/>
      <c r="BG7861" s="40"/>
      <c r="BK7861" s="40"/>
      <c r="BL7861" s="79"/>
      <c r="BM7861" s="94"/>
      <c r="BO7861" s="97"/>
      <c r="BQ7861" s="40"/>
      <c r="BR7861" s="94"/>
      <c r="BS7861" s="94"/>
      <c r="BT7861" s="94"/>
      <c r="BU7861" s="40"/>
      <c r="BV7861" s="82"/>
      <c r="BW7861" s="94"/>
      <c r="BX7861" s="48"/>
      <c r="BY7861" s="97"/>
      <c r="BZ7861" s="48"/>
      <c r="CA7861" s="40"/>
      <c r="CB7861" s="94"/>
      <c r="CC7861" s="94"/>
      <c r="CD7861" s="94"/>
      <c r="CE7861" s="40"/>
      <c r="CF7861" s="73"/>
      <c r="CG7861" s="41"/>
      <c r="CH7861" s="41"/>
      <c r="CI7861" s="41"/>
      <c r="CJ7861" s="41"/>
      <c r="CK7861" s="41"/>
      <c r="CL7861" s="68"/>
      <c r="CM7861" s="41"/>
      <c r="CN7861" s="41"/>
      <c r="CO7861" s="39"/>
      <c r="CP7861" s="78"/>
    </row>
    <row r="7862" spans="1:94" s="38" customFormat="1" x14ac:dyDescent="0.25">
      <c r="A7862" s="38">
        <v>7859</v>
      </c>
      <c r="F7862" s="39"/>
      <c r="Q7862" s="39"/>
      <c r="R7862" s="40"/>
      <c r="S7862" s="40"/>
      <c r="T7862" s="39"/>
      <c r="AG7862" s="110"/>
      <c r="AH7862" s="94"/>
      <c r="AJ7862" s="97"/>
      <c r="AL7862" s="39"/>
      <c r="AP7862" s="39"/>
      <c r="AQ7862" s="77"/>
      <c r="AR7862" s="78"/>
      <c r="BB7862" s="79"/>
      <c r="BC7862" s="94"/>
      <c r="BE7862" s="97"/>
      <c r="BG7862" s="40"/>
      <c r="BK7862" s="40"/>
      <c r="BL7862" s="79"/>
      <c r="BM7862" s="94"/>
      <c r="BO7862" s="97"/>
      <c r="BQ7862" s="40"/>
      <c r="BR7862" s="94"/>
      <c r="BS7862" s="94"/>
      <c r="BT7862" s="94"/>
      <c r="BU7862" s="40"/>
      <c r="BV7862" s="82"/>
      <c r="BW7862" s="94"/>
      <c r="BX7862" s="48"/>
      <c r="BY7862" s="97"/>
      <c r="BZ7862" s="48"/>
      <c r="CA7862" s="40"/>
      <c r="CB7862" s="94"/>
      <c r="CC7862" s="94"/>
      <c r="CD7862" s="94"/>
      <c r="CE7862" s="40"/>
      <c r="CF7862" s="73"/>
      <c r="CG7862" s="41"/>
      <c r="CH7862" s="41"/>
      <c r="CI7862" s="41"/>
      <c r="CJ7862" s="41"/>
      <c r="CK7862" s="41"/>
      <c r="CL7862" s="68"/>
      <c r="CM7862" s="41"/>
      <c r="CN7862" s="41"/>
      <c r="CO7862" s="39"/>
      <c r="CP7862" s="78"/>
    </row>
    <row r="7863" spans="1:94" s="38" customFormat="1" x14ac:dyDescent="0.25">
      <c r="A7863" s="38">
        <v>7860</v>
      </c>
      <c r="F7863" s="39"/>
      <c r="Q7863" s="39"/>
      <c r="R7863" s="40"/>
      <c r="S7863" s="40"/>
      <c r="T7863" s="39"/>
      <c r="AG7863" s="110"/>
      <c r="AH7863" s="94"/>
      <c r="AJ7863" s="97"/>
      <c r="AL7863" s="39"/>
      <c r="AP7863" s="39"/>
      <c r="AQ7863" s="77"/>
      <c r="AR7863" s="78"/>
      <c r="BB7863" s="79"/>
      <c r="BC7863" s="94"/>
      <c r="BE7863" s="97"/>
      <c r="BG7863" s="40"/>
      <c r="BK7863" s="40"/>
      <c r="BL7863" s="79"/>
      <c r="BM7863" s="94"/>
      <c r="BO7863" s="97"/>
      <c r="BQ7863" s="40"/>
      <c r="BR7863" s="94"/>
      <c r="BS7863" s="94"/>
      <c r="BT7863" s="94"/>
      <c r="BU7863" s="40"/>
      <c r="BV7863" s="82"/>
      <c r="BW7863" s="94"/>
      <c r="BX7863" s="48"/>
      <c r="BY7863" s="97"/>
      <c r="BZ7863" s="48"/>
      <c r="CA7863" s="40"/>
      <c r="CB7863" s="94"/>
      <c r="CC7863" s="94"/>
      <c r="CD7863" s="94"/>
      <c r="CE7863" s="40"/>
      <c r="CF7863" s="73"/>
      <c r="CG7863" s="41"/>
      <c r="CH7863" s="41"/>
      <c r="CI7863" s="41"/>
      <c r="CJ7863" s="41"/>
      <c r="CK7863" s="41"/>
      <c r="CL7863" s="68"/>
      <c r="CM7863" s="41"/>
      <c r="CN7863" s="41"/>
      <c r="CO7863" s="39"/>
      <c r="CP7863" s="78"/>
    </row>
    <row r="7864" spans="1:94" s="38" customFormat="1" x14ac:dyDescent="0.25">
      <c r="A7864" s="38">
        <v>7861</v>
      </c>
      <c r="F7864" s="39"/>
      <c r="Q7864" s="39"/>
      <c r="R7864" s="40"/>
      <c r="S7864" s="40"/>
      <c r="T7864" s="39"/>
      <c r="AG7864" s="110"/>
      <c r="AH7864" s="94"/>
      <c r="AJ7864" s="97"/>
      <c r="AL7864" s="39"/>
      <c r="AP7864" s="39"/>
      <c r="AQ7864" s="77"/>
      <c r="AR7864" s="78"/>
      <c r="BB7864" s="79"/>
      <c r="BC7864" s="94"/>
      <c r="BE7864" s="97"/>
      <c r="BG7864" s="40"/>
      <c r="BK7864" s="40"/>
      <c r="BL7864" s="79"/>
      <c r="BM7864" s="94"/>
      <c r="BO7864" s="97"/>
      <c r="BQ7864" s="40"/>
      <c r="BR7864" s="94"/>
      <c r="BS7864" s="94"/>
      <c r="BT7864" s="94"/>
      <c r="BU7864" s="40"/>
      <c r="BV7864" s="82"/>
      <c r="BW7864" s="94"/>
      <c r="BX7864" s="48"/>
      <c r="BY7864" s="97"/>
      <c r="BZ7864" s="48"/>
      <c r="CA7864" s="40"/>
      <c r="CB7864" s="94"/>
      <c r="CC7864" s="94"/>
      <c r="CD7864" s="94"/>
      <c r="CE7864" s="40"/>
      <c r="CF7864" s="73"/>
      <c r="CG7864" s="41"/>
      <c r="CH7864" s="41"/>
      <c r="CI7864" s="41"/>
      <c r="CJ7864" s="41"/>
      <c r="CK7864" s="41"/>
      <c r="CL7864" s="68"/>
      <c r="CM7864" s="41"/>
      <c r="CN7864" s="41"/>
      <c r="CO7864" s="39"/>
      <c r="CP7864" s="78"/>
    </row>
    <row r="7865" spans="1:94" s="38" customFormat="1" x14ac:dyDescent="0.25">
      <c r="A7865" s="38">
        <v>7862</v>
      </c>
      <c r="F7865" s="39"/>
      <c r="Q7865" s="39"/>
      <c r="R7865" s="40"/>
      <c r="S7865" s="40"/>
      <c r="T7865" s="39"/>
      <c r="AG7865" s="110"/>
      <c r="AH7865" s="94"/>
      <c r="AJ7865" s="97"/>
      <c r="AL7865" s="39"/>
      <c r="AP7865" s="39"/>
      <c r="AQ7865" s="77"/>
      <c r="AR7865" s="78"/>
      <c r="BB7865" s="79"/>
      <c r="BC7865" s="94"/>
      <c r="BE7865" s="97"/>
      <c r="BG7865" s="40"/>
      <c r="BK7865" s="40"/>
      <c r="BL7865" s="79"/>
      <c r="BM7865" s="94"/>
      <c r="BO7865" s="97"/>
      <c r="BQ7865" s="40"/>
      <c r="BR7865" s="94"/>
      <c r="BS7865" s="94"/>
      <c r="BT7865" s="94"/>
      <c r="BU7865" s="40"/>
      <c r="BV7865" s="82"/>
      <c r="BW7865" s="94"/>
      <c r="BX7865" s="48"/>
      <c r="BY7865" s="97"/>
      <c r="BZ7865" s="48"/>
      <c r="CA7865" s="40"/>
      <c r="CB7865" s="94"/>
      <c r="CC7865" s="94"/>
      <c r="CD7865" s="94"/>
      <c r="CE7865" s="40"/>
      <c r="CF7865" s="73"/>
      <c r="CG7865" s="41"/>
      <c r="CH7865" s="41"/>
      <c r="CI7865" s="41"/>
      <c r="CJ7865" s="41"/>
      <c r="CK7865" s="41"/>
      <c r="CL7865" s="68"/>
      <c r="CM7865" s="41"/>
      <c r="CN7865" s="41"/>
      <c r="CO7865" s="39"/>
      <c r="CP7865" s="78"/>
    </row>
    <row r="7866" spans="1:94" s="38" customFormat="1" x14ac:dyDescent="0.25">
      <c r="A7866" s="38">
        <v>7863</v>
      </c>
      <c r="F7866" s="39"/>
      <c r="Q7866" s="39"/>
      <c r="R7866" s="40"/>
      <c r="S7866" s="40"/>
      <c r="T7866" s="39"/>
      <c r="AG7866" s="110"/>
      <c r="AH7866" s="94"/>
      <c r="AJ7866" s="97"/>
      <c r="AL7866" s="39"/>
      <c r="AP7866" s="39"/>
      <c r="AQ7866" s="77"/>
      <c r="AR7866" s="78"/>
      <c r="BB7866" s="79"/>
      <c r="BC7866" s="94"/>
      <c r="BE7866" s="97"/>
      <c r="BG7866" s="40"/>
      <c r="BK7866" s="40"/>
      <c r="BL7866" s="79"/>
      <c r="BM7866" s="94"/>
      <c r="BO7866" s="97"/>
      <c r="BQ7866" s="40"/>
      <c r="BR7866" s="94"/>
      <c r="BS7866" s="94"/>
      <c r="BT7866" s="94"/>
      <c r="BU7866" s="40"/>
      <c r="BV7866" s="82"/>
      <c r="BW7866" s="94"/>
      <c r="BX7866" s="48"/>
      <c r="BY7866" s="97"/>
      <c r="BZ7866" s="48"/>
      <c r="CA7866" s="40"/>
      <c r="CB7866" s="94"/>
      <c r="CC7866" s="94"/>
      <c r="CD7866" s="94"/>
      <c r="CE7866" s="40"/>
      <c r="CF7866" s="73"/>
      <c r="CG7866" s="41"/>
      <c r="CH7866" s="41"/>
      <c r="CI7866" s="41"/>
      <c r="CJ7866" s="41"/>
      <c r="CK7866" s="41"/>
      <c r="CL7866" s="68"/>
      <c r="CM7866" s="41"/>
      <c r="CN7866" s="41"/>
      <c r="CO7866" s="39"/>
      <c r="CP7866" s="78"/>
    </row>
    <row r="7867" spans="1:94" s="38" customFormat="1" x14ac:dyDescent="0.25">
      <c r="A7867" s="38">
        <v>7864</v>
      </c>
      <c r="F7867" s="39"/>
      <c r="Q7867" s="39"/>
      <c r="R7867" s="40"/>
      <c r="S7867" s="40"/>
      <c r="T7867" s="39"/>
      <c r="AG7867" s="110"/>
      <c r="AH7867" s="94"/>
      <c r="AJ7867" s="97"/>
      <c r="AL7867" s="39"/>
      <c r="AP7867" s="39"/>
      <c r="AQ7867" s="77"/>
      <c r="AR7867" s="78"/>
      <c r="BB7867" s="79"/>
      <c r="BC7867" s="94"/>
      <c r="BE7867" s="97"/>
      <c r="BG7867" s="40"/>
      <c r="BK7867" s="40"/>
      <c r="BL7867" s="79"/>
      <c r="BM7867" s="94"/>
      <c r="BO7867" s="97"/>
      <c r="BQ7867" s="40"/>
      <c r="BR7867" s="94"/>
      <c r="BS7867" s="94"/>
      <c r="BT7867" s="94"/>
      <c r="BU7867" s="40"/>
      <c r="BV7867" s="82"/>
      <c r="BW7867" s="94"/>
      <c r="BX7867" s="48"/>
      <c r="BY7867" s="97"/>
      <c r="BZ7867" s="48"/>
      <c r="CA7867" s="40"/>
      <c r="CB7867" s="94"/>
      <c r="CC7867" s="94"/>
      <c r="CD7867" s="94"/>
      <c r="CE7867" s="40"/>
      <c r="CF7867" s="73"/>
      <c r="CG7867" s="41"/>
      <c r="CH7867" s="41"/>
      <c r="CI7867" s="41"/>
      <c r="CJ7867" s="41"/>
      <c r="CK7867" s="41"/>
      <c r="CL7867" s="68"/>
      <c r="CM7867" s="41"/>
      <c r="CN7867" s="41"/>
      <c r="CO7867" s="39"/>
      <c r="CP7867" s="78"/>
    </row>
    <row r="7868" spans="1:94" s="38" customFormat="1" x14ac:dyDescent="0.25">
      <c r="A7868" s="38">
        <v>7865</v>
      </c>
      <c r="F7868" s="39"/>
      <c r="Q7868" s="39"/>
      <c r="R7868" s="40"/>
      <c r="S7868" s="40"/>
      <c r="T7868" s="39"/>
      <c r="AG7868" s="110"/>
      <c r="AH7868" s="94"/>
      <c r="AJ7868" s="97"/>
      <c r="AL7868" s="39"/>
      <c r="AP7868" s="39"/>
      <c r="AQ7868" s="77"/>
      <c r="AR7868" s="78"/>
      <c r="BB7868" s="79"/>
      <c r="BC7868" s="94"/>
      <c r="BE7868" s="97"/>
      <c r="BG7868" s="40"/>
      <c r="BK7868" s="40"/>
      <c r="BL7868" s="79"/>
      <c r="BM7868" s="94"/>
      <c r="BO7868" s="97"/>
      <c r="BQ7868" s="40"/>
      <c r="BR7868" s="94"/>
      <c r="BS7868" s="94"/>
      <c r="BT7868" s="94"/>
      <c r="BU7868" s="40"/>
      <c r="BV7868" s="82"/>
      <c r="BW7868" s="94"/>
      <c r="BX7868" s="48"/>
      <c r="BY7868" s="97"/>
      <c r="BZ7868" s="48"/>
      <c r="CA7868" s="40"/>
      <c r="CB7868" s="94"/>
      <c r="CC7868" s="94"/>
      <c r="CD7868" s="94"/>
      <c r="CE7868" s="40"/>
      <c r="CF7868" s="73"/>
      <c r="CG7868" s="41"/>
      <c r="CH7868" s="41"/>
      <c r="CI7868" s="41"/>
      <c r="CJ7868" s="41"/>
      <c r="CK7868" s="41"/>
      <c r="CL7868" s="68"/>
      <c r="CM7868" s="41"/>
      <c r="CN7868" s="41"/>
      <c r="CO7868" s="39"/>
      <c r="CP7868" s="78"/>
    </row>
    <row r="7869" spans="1:94" s="38" customFormat="1" x14ac:dyDescent="0.25">
      <c r="A7869" s="38">
        <v>7866</v>
      </c>
      <c r="F7869" s="39"/>
      <c r="Q7869" s="39"/>
      <c r="R7869" s="40"/>
      <c r="S7869" s="40"/>
      <c r="T7869" s="39"/>
      <c r="AG7869" s="110"/>
      <c r="AH7869" s="94"/>
      <c r="AJ7869" s="97"/>
      <c r="AL7869" s="39"/>
      <c r="AP7869" s="39"/>
      <c r="AQ7869" s="77"/>
      <c r="AR7869" s="78"/>
      <c r="BB7869" s="79"/>
      <c r="BC7869" s="94"/>
      <c r="BE7869" s="97"/>
      <c r="BG7869" s="40"/>
      <c r="BK7869" s="40"/>
      <c r="BL7869" s="79"/>
      <c r="BM7869" s="94"/>
      <c r="BO7869" s="97"/>
      <c r="BQ7869" s="40"/>
      <c r="BR7869" s="94"/>
      <c r="BS7869" s="94"/>
      <c r="BT7869" s="94"/>
      <c r="BU7869" s="40"/>
      <c r="BV7869" s="82"/>
      <c r="BW7869" s="94"/>
      <c r="BX7869" s="48"/>
      <c r="BY7869" s="97"/>
      <c r="BZ7869" s="48"/>
      <c r="CA7869" s="40"/>
      <c r="CB7869" s="94"/>
      <c r="CC7869" s="94"/>
      <c r="CD7869" s="94"/>
      <c r="CE7869" s="40"/>
      <c r="CF7869" s="73"/>
      <c r="CG7869" s="41"/>
      <c r="CH7869" s="41"/>
      <c r="CI7869" s="41"/>
      <c r="CJ7869" s="41"/>
      <c r="CK7869" s="41"/>
      <c r="CL7869" s="68"/>
      <c r="CM7869" s="41"/>
      <c r="CN7869" s="41"/>
      <c r="CO7869" s="39"/>
      <c r="CP7869" s="78"/>
    </row>
    <row r="7870" spans="1:94" s="38" customFormat="1" x14ac:dyDescent="0.25">
      <c r="A7870" s="38">
        <v>7867</v>
      </c>
      <c r="F7870" s="39"/>
      <c r="Q7870" s="39"/>
      <c r="R7870" s="40"/>
      <c r="S7870" s="40"/>
      <c r="T7870" s="39"/>
      <c r="AG7870" s="110"/>
      <c r="AH7870" s="94"/>
      <c r="AJ7870" s="97"/>
      <c r="AL7870" s="39"/>
      <c r="AP7870" s="39"/>
      <c r="AQ7870" s="77"/>
      <c r="AR7870" s="78"/>
      <c r="BB7870" s="79"/>
      <c r="BC7870" s="94"/>
      <c r="BE7870" s="97"/>
      <c r="BG7870" s="40"/>
      <c r="BK7870" s="40"/>
      <c r="BL7870" s="79"/>
      <c r="BM7870" s="94"/>
      <c r="BO7870" s="97"/>
      <c r="BQ7870" s="40"/>
      <c r="BR7870" s="94"/>
      <c r="BS7870" s="94"/>
      <c r="BT7870" s="94"/>
      <c r="BU7870" s="40"/>
      <c r="BV7870" s="82"/>
      <c r="BW7870" s="94"/>
      <c r="BX7870" s="48"/>
      <c r="BY7870" s="97"/>
      <c r="BZ7870" s="48"/>
      <c r="CA7870" s="40"/>
      <c r="CB7870" s="94"/>
      <c r="CC7870" s="94"/>
      <c r="CD7870" s="94"/>
      <c r="CE7870" s="40"/>
      <c r="CF7870" s="73"/>
      <c r="CG7870" s="41"/>
      <c r="CH7870" s="41"/>
      <c r="CI7870" s="41"/>
      <c r="CJ7870" s="41"/>
      <c r="CK7870" s="41"/>
      <c r="CL7870" s="68"/>
      <c r="CM7870" s="41"/>
      <c r="CN7870" s="41"/>
      <c r="CO7870" s="39"/>
      <c r="CP7870" s="78"/>
    </row>
    <row r="7871" spans="1:94" s="38" customFormat="1" x14ac:dyDescent="0.25">
      <c r="A7871" s="38">
        <v>7868</v>
      </c>
      <c r="F7871" s="39"/>
      <c r="Q7871" s="39"/>
      <c r="R7871" s="40"/>
      <c r="S7871" s="40"/>
      <c r="T7871" s="39"/>
      <c r="AG7871" s="110"/>
      <c r="AH7871" s="94"/>
      <c r="AJ7871" s="97"/>
      <c r="AL7871" s="39"/>
      <c r="AP7871" s="39"/>
      <c r="AQ7871" s="77"/>
      <c r="AR7871" s="78"/>
      <c r="BB7871" s="79"/>
      <c r="BC7871" s="94"/>
      <c r="BE7871" s="97"/>
      <c r="BG7871" s="40"/>
      <c r="BK7871" s="40"/>
      <c r="BL7871" s="79"/>
      <c r="BM7871" s="94"/>
      <c r="BO7871" s="97"/>
      <c r="BQ7871" s="40"/>
      <c r="BR7871" s="94"/>
      <c r="BS7871" s="94"/>
      <c r="BT7871" s="94"/>
      <c r="BU7871" s="40"/>
      <c r="BV7871" s="82"/>
      <c r="BW7871" s="94"/>
      <c r="BX7871" s="48"/>
      <c r="BY7871" s="97"/>
      <c r="BZ7871" s="48"/>
      <c r="CA7871" s="40"/>
      <c r="CB7871" s="94"/>
      <c r="CC7871" s="94"/>
      <c r="CD7871" s="94"/>
      <c r="CE7871" s="40"/>
      <c r="CF7871" s="73"/>
      <c r="CG7871" s="41"/>
      <c r="CH7871" s="41"/>
      <c r="CI7871" s="41"/>
      <c r="CJ7871" s="41"/>
      <c r="CK7871" s="41"/>
      <c r="CL7871" s="68"/>
      <c r="CM7871" s="41"/>
      <c r="CN7871" s="41"/>
      <c r="CO7871" s="39"/>
      <c r="CP7871" s="78"/>
    </row>
    <row r="7872" spans="1:94" s="38" customFormat="1" x14ac:dyDescent="0.25">
      <c r="A7872" s="38">
        <v>7869</v>
      </c>
      <c r="F7872" s="39"/>
      <c r="Q7872" s="39"/>
      <c r="R7872" s="40"/>
      <c r="S7872" s="40"/>
      <c r="T7872" s="39"/>
      <c r="AG7872" s="110"/>
      <c r="AH7872" s="94"/>
      <c r="AJ7872" s="97"/>
      <c r="AL7872" s="39"/>
      <c r="AP7872" s="39"/>
      <c r="AQ7872" s="77"/>
      <c r="AR7872" s="78"/>
      <c r="BB7872" s="79"/>
      <c r="BC7872" s="94"/>
      <c r="BE7872" s="97"/>
      <c r="BG7872" s="40"/>
      <c r="BK7872" s="40"/>
      <c r="BL7872" s="79"/>
      <c r="BM7872" s="94"/>
      <c r="BO7872" s="97"/>
      <c r="BQ7872" s="40"/>
      <c r="BR7872" s="94"/>
      <c r="BS7872" s="94"/>
      <c r="BT7872" s="94"/>
      <c r="BU7872" s="40"/>
      <c r="BV7872" s="82"/>
      <c r="BW7872" s="94"/>
      <c r="BX7872" s="48"/>
      <c r="BY7872" s="97"/>
      <c r="BZ7872" s="48"/>
      <c r="CA7872" s="40"/>
      <c r="CB7872" s="94"/>
      <c r="CC7872" s="94"/>
      <c r="CD7872" s="94"/>
      <c r="CE7872" s="40"/>
      <c r="CF7872" s="73"/>
      <c r="CG7872" s="41"/>
      <c r="CH7872" s="41"/>
      <c r="CI7872" s="41"/>
      <c r="CJ7872" s="41"/>
      <c r="CK7872" s="41"/>
      <c r="CL7872" s="68"/>
      <c r="CM7872" s="41"/>
      <c r="CN7872" s="41"/>
      <c r="CO7872" s="39"/>
      <c r="CP7872" s="78"/>
    </row>
    <row r="7873" spans="1:94" s="38" customFormat="1" x14ac:dyDescent="0.25">
      <c r="A7873" s="38">
        <v>7870</v>
      </c>
      <c r="F7873" s="39"/>
      <c r="Q7873" s="39"/>
      <c r="R7873" s="40"/>
      <c r="S7873" s="40"/>
      <c r="T7873" s="39"/>
      <c r="AG7873" s="110"/>
      <c r="AH7873" s="94"/>
      <c r="AJ7873" s="97"/>
      <c r="AL7873" s="39"/>
      <c r="AP7873" s="39"/>
      <c r="AQ7873" s="77"/>
      <c r="AR7873" s="78"/>
      <c r="BB7873" s="79"/>
      <c r="BC7873" s="94"/>
      <c r="BE7873" s="97"/>
      <c r="BG7873" s="40"/>
      <c r="BK7873" s="40"/>
      <c r="BL7873" s="79"/>
      <c r="BM7873" s="94"/>
      <c r="BO7873" s="97"/>
      <c r="BQ7873" s="40"/>
      <c r="BR7873" s="94"/>
      <c r="BS7873" s="94"/>
      <c r="BT7873" s="94"/>
      <c r="BU7873" s="40"/>
      <c r="BV7873" s="82"/>
      <c r="BW7873" s="94"/>
      <c r="BX7873" s="48"/>
      <c r="BY7873" s="97"/>
      <c r="BZ7873" s="48"/>
      <c r="CA7873" s="40"/>
      <c r="CB7873" s="94"/>
      <c r="CC7873" s="94"/>
      <c r="CD7873" s="94"/>
      <c r="CE7873" s="40"/>
      <c r="CF7873" s="73"/>
      <c r="CG7873" s="41"/>
      <c r="CH7873" s="41"/>
      <c r="CI7873" s="41"/>
      <c r="CJ7873" s="41"/>
      <c r="CK7873" s="41"/>
      <c r="CL7873" s="68"/>
      <c r="CM7873" s="41"/>
      <c r="CN7873" s="41"/>
      <c r="CO7873" s="39"/>
      <c r="CP7873" s="78"/>
    </row>
    <row r="7874" spans="1:94" s="38" customFormat="1" x14ac:dyDescent="0.25">
      <c r="A7874" s="38">
        <v>7871</v>
      </c>
      <c r="F7874" s="39"/>
      <c r="Q7874" s="39"/>
      <c r="R7874" s="40"/>
      <c r="S7874" s="40"/>
      <c r="T7874" s="39"/>
      <c r="AG7874" s="110"/>
      <c r="AH7874" s="94"/>
      <c r="AJ7874" s="97"/>
      <c r="AL7874" s="39"/>
      <c r="AP7874" s="39"/>
      <c r="AQ7874" s="77"/>
      <c r="AR7874" s="78"/>
      <c r="BB7874" s="79"/>
      <c r="BC7874" s="94"/>
      <c r="BE7874" s="97"/>
      <c r="BG7874" s="40"/>
      <c r="BK7874" s="40"/>
      <c r="BL7874" s="79"/>
      <c r="BM7874" s="94"/>
      <c r="BO7874" s="97"/>
      <c r="BQ7874" s="40"/>
      <c r="BR7874" s="94"/>
      <c r="BS7874" s="94"/>
      <c r="BT7874" s="94"/>
      <c r="BU7874" s="40"/>
      <c r="BV7874" s="82"/>
      <c r="BW7874" s="94"/>
      <c r="BX7874" s="48"/>
      <c r="BY7874" s="97"/>
      <c r="BZ7874" s="48"/>
      <c r="CA7874" s="40"/>
      <c r="CB7874" s="94"/>
      <c r="CC7874" s="94"/>
      <c r="CD7874" s="94"/>
      <c r="CE7874" s="40"/>
      <c r="CF7874" s="73"/>
      <c r="CG7874" s="41"/>
      <c r="CH7874" s="41"/>
      <c r="CI7874" s="41"/>
      <c r="CJ7874" s="41"/>
      <c r="CK7874" s="41"/>
      <c r="CL7874" s="68"/>
      <c r="CM7874" s="41"/>
      <c r="CN7874" s="41"/>
      <c r="CO7874" s="39"/>
      <c r="CP7874" s="78"/>
    </row>
    <row r="7875" spans="1:94" s="38" customFormat="1" x14ac:dyDescent="0.25">
      <c r="A7875" s="38">
        <v>7872</v>
      </c>
      <c r="F7875" s="39"/>
      <c r="Q7875" s="39"/>
      <c r="R7875" s="40"/>
      <c r="S7875" s="40"/>
      <c r="T7875" s="39"/>
      <c r="AG7875" s="110"/>
      <c r="AH7875" s="94"/>
      <c r="AJ7875" s="97"/>
      <c r="AL7875" s="39"/>
      <c r="AP7875" s="39"/>
      <c r="AQ7875" s="77"/>
      <c r="AR7875" s="78"/>
      <c r="BB7875" s="79"/>
      <c r="BC7875" s="94"/>
      <c r="BE7875" s="97"/>
      <c r="BG7875" s="40"/>
      <c r="BK7875" s="40"/>
      <c r="BL7875" s="79"/>
      <c r="BM7875" s="94"/>
      <c r="BO7875" s="97"/>
      <c r="BQ7875" s="40"/>
      <c r="BR7875" s="94"/>
      <c r="BS7875" s="94"/>
      <c r="BT7875" s="94"/>
      <c r="BU7875" s="40"/>
      <c r="BV7875" s="82"/>
      <c r="BW7875" s="94"/>
      <c r="BX7875" s="48"/>
      <c r="BY7875" s="97"/>
      <c r="BZ7875" s="48"/>
      <c r="CA7875" s="40"/>
      <c r="CB7875" s="94"/>
      <c r="CC7875" s="94"/>
      <c r="CD7875" s="94"/>
      <c r="CE7875" s="40"/>
      <c r="CF7875" s="73"/>
      <c r="CG7875" s="41"/>
      <c r="CH7875" s="41"/>
      <c r="CI7875" s="41"/>
      <c r="CJ7875" s="41"/>
      <c r="CK7875" s="41"/>
      <c r="CL7875" s="68"/>
      <c r="CM7875" s="41"/>
      <c r="CN7875" s="41"/>
      <c r="CO7875" s="39"/>
      <c r="CP7875" s="78"/>
    </row>
    <row r="7876" spans="1:94" s="38" customFormat="1" x14ac:dyDescent="0.25">
      <c r="A7876" s="38">
        <v>7873</v>
      </c>
      <c r="F7876" s="39"/>
      <c r="Q7876" s="39"/>
      <c r="R7876" s="40"/>
      <c r="S7876" s="40"/>
      <c r="T7876" s="39"/>
      <c r="AG7876" s="110"/>
      <c r="AH7876" s="94"/>
      <c r="AJ7876" s="97"/>
      <c r="AL7876" s="39"/>
      <c r="AP7876" s="39"/>
      <c r="AQ7876" s="77"/>
      <c r="AR7876" s="78"/>
      <c r="BB7876" s="79"/>
      <c r="BC7876" s="94"/>
      <c r="BE7876" s="97"/>
      <c r="BG7876" s="40"/>
      <c r="BK7876" s="40"/>
      <c r="BL7876" s="79"/>
      <c r="BM7876" s="94"/>
      <c r="BO7876" s="97"/>
      <c r="BQ7876" s="40"/>
      <c r="BR7876" s="94"/>
      <c r="BS7876" s="94"/>
      <c r="BT7876" s="94"/>
      <c r="BU7876" s="40"/>
      <c r="BV7876" s="82"/>
      <c r="BW7876" s="94"/>
      <c r="BX7876" s="48"/>
      <c r="BY7876" s="97"/>
      <c r="BZ7876" s="48"/>
      <c r="CA7876" s="40"/>
      <c r="CB7876" s="94"/>
      <c r="CC7876" s="94"/>
      <c r="CD7876" s="94"/>
      <c r="CE7876" s="40"/>
      <c r="CF7876" s="73"/>
      <c r="CG7876" s="41"/>
      <c r="CH7876" s="41"/>
      <c r="CI7876" s="41"/>
      <c r="CJ7876" s="41"/>
      <c r="CK7876" s="41"/>
      <c r="CL7876" s="68"/>
      <c r="CM7876" s="41"/>
      <c r="CN7876" s="41"/>
      <c r="CO7876" s="39"/>
      <c r="CP7876" s="78"/>
    </row>
    <row r="7877" spans="1:94" s="38" customFormat="1" x14ac:dyDescent="0.25">
      <c r="A7877" s="38">
        <v>7874</v>
      </c>
      <c r="F7877" s="39"/>
      <c r="Q7877" s="39"/>
      <c r="R7877" s="40"/>
      <c r="S7877" s="40"/>
      <c r="T7877" s="39"/>
      <c r="AG7877" s="110"/>
      <c r="AH7877" s="94"/>
      <c r="AJ7877" s="97"/>
      <c r="AL7877" s="39"/>
      <c r="AP7877" s="39"/>
      <c r="AQ7877" s="77"/>
      <c r="AR7877" s="78"/>
      <c r="BB7877" s="79"/>
      <c r="BC7877" s="94"/>
      <c r="BE7877" s="97"/>
      <c r="BG7877" s="40"/>
      <c r="BK7877" s="40"/>
      <c r="BL7877" s="79"/>
      <c r="BM7877" s="94"/>
      <c r="BO7877" s="97"/>
      <c r="BQ7877" s="40"/>
      <c r="BR7877" s="94"/>
      <c r="BS7877" s="94"/>
      <c r="BT7877" s="94"/>
      <c r="BU7877" s="40"/>
      <c r="BV7877" s="82"/>
      <c r="BW7877" s="94"/>
      <c r="BX7877" s="48"/>
      <c r="BY7877" s="97"/>
      <c r="BZ7877" s="48"/>
      <c r="CA7877" s="40"/>
      <c r="CB7877" s="94"/>
      <c r="CC7877" s="94"/>
      <c r="CD7877" s="94"/>
      <c r="CE7877" s="40"/>
      <c r="CF7877" s="73"/>
      <c r="CG7877" s="41"/>
      <c r="CH7877" s="41"/>
      <c r="CI7877" s="41"/>
      <c r="CJ7877" s="41"/>
      <c r="CK7877" s="41"/>
      <c r="CL7877" s="68"/>
      <c r="CM7877" s="41"/>
      <c r="CN7877" s="41"/>
      <c r="CO7877" s="39"/>
      <c r="CP7877" s="78"/>
    </row>
    <row r="7878" spans="1:94" s="38" customFormat="1" x14ac:dyDescent="0.25">
      <c r="A7878" s="38">
        <v>7875</v>
      </c>
      <c r="F7878" s="39"/>
      <c r="Q7878" s="39"/>
      <c r="R7878" s="40"/>
      <c r="S7878" s="40"/>
      <c r="T7878" s="39"/>
      <c r="AG7878" s="110"/>
      <c r="AH7878" s="94"/>
      <c r="AJ7878" s="97"/>
      <c r="AL7878" s="39"/>
      <c r="AP7878" s="39"/>
      <c r="AQ7878" s="77"/>
      <c r="AR7878" s="78"/>
      <c r="BB7878" s="79"/>
      <c r="BC7878" s="94"/>
      <c r="BE7878" s="97"/>
      <c r="BG7878" s="40"/>
      <c r="BK7878" s="40"/>
      <c r="BL7878" s="79"/>
      <c r="BM7878" s="94"/>
      <c r="BO7878" s="97"/>
      <c r="BQ7878" s="40"/>
      <c r="BR7878" s="94"/>
      <c r="BS7878" s="94"/>
      <c r="BT7878" s="94"/>
      <c r="BU7878" s="40"/>
      <c r="BV7878" s="82"/>
      <c r="BW7878" s="94"/>
      <c r="BX7878" s="48"/>
      <c r="BY7878" s="97"/>
      <c r="BZ7878" s="48"/>
      <c r="CA7878" s="40"/>
      <c r="CB7878" s="94"/>
      <c r="CC7878" s="94"/>
      <c r="CD7878" s="94"/>
      <c r="CE7878" s="40"/>
      <c r="CF7878" s="73"/>
      <c r="CG7878" s="41"/>
      <c r="CH7878" s="41"/>
      <c r="CI7878" s="41"/>
      <c r="CJ7878" s="41"/>
      <c r="CK7878" s="41"/>
      <c r="CL7878" s="68"/>
      <c r="CM7878" s="41"/>
      <c r="CN7878" s="41"/>
      <c r="CO7878" s="39"/>
      <c r="CP7878" s="78"/>
    </row>
    <row r="7879" spans="1:94" s="38" customFormat="1" x14ac:dyDescent="0.25">
      <c r="A7879" s="38">
        <v>7876</v>
      </c>
      <c r="F7879" s="39"/>
      <c r="Q7879" s="39"/>
      <c r="R7879" s="40"/>
      <c r="S7879" s="40"/>
      <c r="T7879" s="39"/>
      <c r="AG7879" s="110"/>
      <c r="AH7879" s="94"/>
      <c r="AJ7879" s="97"/>
      <c r="AL7879" s="39"/>
      <c r="AP7879" s="39"/>
      <c r="AQ7879" s="77"/>
      <c r="AR7879" s="78"/>
      <c r="BB7879" s="79"/>
      <c r="BC7879" s="94"/>
      <c r="BE7879" s="97"/>
      <c r="BG7879" s="40"/>
      <c r="BK7879" s="40"/>
      <c r="BL7879" s="79"/>
      <c r="BM7879" s="94"/>
      <c r="BO7879" s="97"/>
      <c r="BQ7879" s="40"/>
      <c r="BR7879" s="94"/>
      <c r="BS7879" s="94"/>
      <c r="BT7879" s="94"/>
      <c r="BU7879" s="40"/>
      <c r="BV7879" s="82"/>
      <c r="BW7879" s="94"/>
      <c r="BX7879" s="48"/>
      <c r="BY7879" s="97"/>
      <c r="BZ7879" s="48"/>
      <c r="CA7879" s="40"/>
      <c r="CB7879" s="94"/>
      <c r="CC7879" s="94"/>
      <c r="CD7879" s="94"/>
      <c r="CE7879" s="40"/>
      <c r="CF7879" s="73"/>
      <c r="CG7879" s="41"/>
      <c r="CH7879" s="41"/>
      <c r="CI7879" s="41"/>
      <c r="CJ7879" s="41"/>
      <c r="CK7879" s="41"/>
      <c r="CL7879" s="68"/>
      <c r="CM7879" s="41"/>
      <c r="CN7879" s="41"/>
      <c r="CO7879" s="39"/>
      <c r="CP7879" s="78"/>
    </row>
    <row r="7880" spans="1:94" s="38" customFormat="1" x14ac:dyDescent="0.25">
      <c r="A7880" s="38">
        <v>7877</v>
      </c>
      <c r="F7880" s="39"/>
      <c r="Q7880" s="39"/>
      <c r="R7880" s="40"/>
      <c r="S7880" s="40"/>
      <c r="T7880" s="39"/>
      <c r="AG7880" s="110"/>
      <c r="AH7880" s="94"/>
      <c r="AJ7880" s="97"/>
      <c r="AL7880" s="39"/>
      <c r="AP7880" s="39"/>
      <c r="AQ7880" s="77"/>
      <c r="AR7880" s="78"/>
      <c r="BB7880" s="79"/>
      <c r="BC7880" s="94"/>
      <c r="BE7880" s="97"/>
      <c r="BG7880" s="40"/>
      <c r="BK7880" s="40"/>
      <c r="BL7880" s="79"/>
      <c r="BM7880" s="94"/>
      <c r="BO7880" s="97"/>
      <c r="BQ7880" s="40"/>
      <c r="BR7880" s="94"/>
      <c r="BS7880" s="94"/>
      <c r="BT7880" s="94"/>
      <c r="BU7880" s="40"/>
      <c r="BV7880" s="82"/>
      <c r="BW7880" s="94"/>
      <c r="BX7880" s="48"/>
      <c r="BY7880" s="97"/>
      <c r="BZ7880" s="48"/>
      <c r="CA7880" s="40"/>
      <c r="CB7880" s="94"/>
      <c r="CC7880" s="94"/>
      <c r="CD7880" s="94"/>
      <c r="CE7880" s="40"/>
      <c r="CF7880" s="73"/>
      <c r="CG7880" s="41"/>
      <c r="CH7880" s="41"/>
      <c r="CI7880" s="41"/>
      <c r="CJ7880" s="41"/>
      <c r="CK7880" s="41"/>
      <c r="CL7880" s="68"/>
      <c r="CM7880" s="41"/>
      <c r="CN7880" s="41"/>
      <c r="CO7880" s="39"/>
      <c r="CP7880" s="78"/>
    </row>
    <row r="7881" spans="1:94" s="38" customFormat="1" x14ac:dyDescent="0.25">
      <c r="A7881" s="38">
        <v>7878</v>
      </c>
      <c r="F7881" s="39"/>
      <c r="Q7881" s="39"/>
      <c r="R7881" s="40"/>
      <c r="S7881" s="40"/>
      <c r="T7881" s="39"/>
      <c r="AG7881" s="110"/>
      <c r="AH7881" s="94"/>
      <c r="AJ7881" s="97"/>
      <c r="AL7881" s="39"/>
      <c r="AP7881" s="39"/>
      <c r="AQ7881" s="77"/>
      <c r="AR7881" s="78"/>
      <c r="BB7881" s="79"/>
      <c r="BC7881" s="94"/>
      <c r="BE7881" s="97"/>
      <c r="BG7881" s="40"/>
      <c r="BK7881" s="40"/>
      <c r="BL7881" s="79"/>
      <c r="BM7881" s="94"/>
      <c r="BO7881" s="97"/>
      <c r="BQ7881" s="40"/>
      <c r="BR7881" s="94"/>
      <c r="BS7881" s="94"/>
      <c r="BT7881" s="94"/>
      <c r="BU7881" s="40"/>
      <c r="BV7881" s="82"/>
      <c r="BW7881" s="94"/>
      <c r="BX7881" s="48"/>
      <c r="BY7881" s="97"/>
      <c r="BZ7881" s="48"/>
      <c r="CA7881" s="40"/>
      <c r="CB7881" s="94"/>
      <c r="CC7881" s="94"/>
      <c r="CD7881" s="94"/>
      <c r="CE7881" s="40"/>
      <c r="CF7881" s="73"/>
      <c r="CG7881" s="41"/>
      <c r="CH7881" s="41"/>
      <c r="CI7881" s="41"/>
      <c r="CJ7881" s="41"/>
      <c r="CK7881" s="41"/>
      <c r="CL7881" s="68"/>
      <c r="CM7881" s="41"/>
      <c r="CN7881" s="41"/>
      <c r="CO7881" s="39"/>
      <c r="CP7881" s="78"/>
    </row>
    <row r="7882" spans="1:94" s="38" customFormat="1" x14ac:dyDescent="0.25">
      <c r="A7882" s="38">
        <v>7879</v>
      </c>
      <c r="F7882" s="39"/>
      <c r="Q7882" s="39"/>
      <c r="R7882" s="40"/>
      <c r="S7882" s="40"/>
      <c r="T7882" s="39"/>
      <c r="AG7882" s="110"/>
      <c r="AH7882" s="94"/>
      <c r="AJ7882" s="97"/>
      <c r="AL7882" s="39"/>
      <c r="AP7882" s="39"/>
      <c r="AQ7882" s="77"/>
      <c r="AR7882" s="78"/>
      <c r="BB7882" s="79"/>
      <c r="BC7882" s="94"/>
      <c r="BE7882" s="97"/>
      <c r="BG7882" s="40"/>
      <c r="BK7882" s="40"/>
      <c r="BL7882" s="79"/>
      <c r="BM7882" s="94"/>
      <c r="BO7882" s="97"/>
      <c r="BQ7882" s="40"/>
      <c r="BR7882" s="94"/>
      <c r="BS7882" s="94"/>
      <c r="BT7882" s="94"/>
      <c r="BU7882" s="40"/>
      <c r="BV7882" s="82"/>
      <c r="BW7882" s="94"/>
      <c r="BX7882" s="48"/>
      <c r="BY7882" s="97"/>
      <c r="BZ7882" s="48"/>
      <c r="CA7882" s="40"/>
      <c r="CB7882" s="94"/>
      <c r="CC7882" s="94"/>
      <c r="CD7882" s="94"/>
      <c r="CE7882" s="40"/>
      <c r="CF7882" s="73"/>
      <c r="CG7882" s="41"/>
      <c r="CH7882" s="41"/>
      <c r="CI7882" s="41"/>
      <c r="CJ7882" s="41"/>
      <c r="CK7882" s="41"/>
      <c r="CL7882" s="68"/>
      <c r="CM7882" s="41"/>
      <c r="CN7882" s="41"/>
      <c r="CO7882" s="39"/>
      <c r="CP7882" s="78"/>
    </row>
    <row r="7883" spans="1:94" s="38" customFormat="1" x14ac:dyDescent="0.25">
      <c r="A7883" s="38">
        <v>7880</v>
      </c>
      <c r="F7883" s="39"/>
      <c r="Q7883" s="39"/>
      <c r="R7883" s="40"/>
      <c r="S7883" s="40"/>
      <c r="T7883" s="39"/>
      <c r="AG7883" s="110"/>
      <c r="AH7883" s="94"/>
      <c r="AJ7883" s="97"/>
      <c r="AL7883" s="39"/>
      <c r="AP7883" s="39"/>
      <c r="AQ7883" s="77"/>
      <c r="AR7883" s="78"/>
      <c r="BB7883" s="79"/>
      <c r="BC7883" s="94"/>
      <c r="BE7883" s="97"/>
      <c r="BG7883" s="40"/>
      <c r="BK7883" s="40"/>
      <c r="BL7883" s="79"/>
      <c r="BM7883" s="94"/>
      <c r="BO7883" s="97"/>
      <c r="BQ7883" s="40"/>
      <c r="BR7883" s="94"/>
      <c r="BS7883" s="94"/>
      <c r="BT7883" s="94"/>
      <c r="BU7883" s="40"/>
      <c r="BV7883" s="82"/>
      <c r="BW7883" s="94"/>
      <c r="BX7883" s="48"/>
      <c r="BY7883" s="97"/>
      <c r="BZ7883" s="48"/>
      <c r="CA7883" s="40"/>
      <c r="CB7883" s="94"/>
      <c r="CC7883" s="94"/>
      <c r="CD7883" s="94"/>
      <c r="CE7883" s="40"/>
      <c r="CF7883" s="73"/>
      <c r="CG7883" s="41"/>
      <c r="CH7883" s="41"/>
      <c r="CI7883" s="41"/>
      <c r="CJ7883" s="41"/>
      <c r="CK7883" s="41"/>
      <c r="CL7883" s="68"/>
      <c r="CM7883" s="41"/>
      <c r="CN7883" s="41"/>
      <c r="CO7883" s="39"/>
      <c r="CP7883" s="78"/>
    </row>
    <row r="7884" spans="1:94" s="38" customFormat="1" x14ac:dyDescent="0.25">
      <c r="A7884" s="38">
        <v>7881</v>
      </c>
      <c r="F7884" s="39"/>
      <c r="Q7884" s="39"/>
      <c r="R7884" s="40"/>
      <c r="S7884" s="40"/>
      <c r="T7884" s="39"/>
      <c r="AG7884" s="110"/>
      <c r="AH7884" s="94"/>
      <c r="AJ7884" s="97"/>
      <c r="AL7884" s="39"/>
      <c r="AP7884" s="39"/>
      <c r="AQ7884" s="77"/>
      <c r="AR7884" s="78"/>
      <c r="BB7884" s="79"/>
      <c r="BC7884" s="94"/>
      <c r="BE7884" s="97"/>
      <c r="BG7884" s="40"/>
      <c r="BK7884" s="40"/>
      <c r="BL7884" s="79"/>
      <c r="BM7884" s="94"/>
      <c r="BO7884" s="97"/>
      <c r="BQ7884" s="40"/>
      <c r="BR7884" s="94"/>
      <c r="BS7884" s="94"/>
      <c r="BT7884" s="94"/>
      <c r="BU7884" s="40"/>
      <c r="BV7884" s="82"/>
      <c r="BW7884" s="94"/>
      <c r="BX7884" s="48"/>
      <c r="BY7884" s="97"/>
      <c r="BZ7884" s="48"/>
      <c r="CA7884" s="40"/>
      <c r="CB7884" s="94"/>
      <c r="CC7884" s="94"/>
      <c r="CD7884" s="94"/>
      <c r="CE7884" s="40"/>
      <c r="CF7884" s="73"/>
      <c r="CG7884" s="41"/>
      <c r="CH7884" s="41"/>
      <c r="CI7884" s="41"/>
      <c r="CJ7884" s="41"/>
      <c r="CK7884" s="41"/>
      <c r="CL7884" s="68"/>
      <c r="CM7884" s="41"/>
      <c r="CN7884" s="41"/>
      <c r="CO7884" s="39"/>
      <c r="CP7884" s="78"/>
    </row>
    <row r="7885" spans="1:94" s="38" customFormat="1" x14ac:dyDescent="0.25">
      <c r="A7885" s="38">
        <v>7882</v>
      </c>
      <c r="F7885" s="39"/>
      <c r="Q7885" s="39"/>
      <c r="R7885" s="40"/>
      <c r="S7885" s="40"/>
      <c r="T7885" s="39"/>
      <c r="AG7885" s="110"/>
      <c r="AH7885" s="94"/>
      <c r="AJ7885" s="97"/>
      <c r="AL7885" s="39"/>
      <c r="AP7885" s="39"/>
      <c r="AQ7885" s="77"/>
      <c r="AR7885" s="78"/>
      <c r="BB7885" s="79"/>
      <c r="BC7885" s="94"/>
      <c r="BE7885" s="97"/>
      <c r="BG7885" s="40"/>
      <c r="BK7885" s="40"/>
      <c r="BL7885" s="79"/>
      <c r="BM7885" s="94"/>
      <c r="BO7885" s="97"/>
      <c r="BQ7885" s="40"/>
      <c r="BR7885" s="94"/>
      <c r="BS7885" s="94"/>
      <c r="BT7885" s="94"/>
      <c r="BU7885" s="40"/>
      <c r="BV7885" s="82"/>
      <c r="BW7885" s="94"/>
      <c r="BX7885" s="48"/>
      <c r="BY7885" s="97"/>
      <c r="BZ7885" s="48"/>
      <c r="CA7885" s="40"/>
      <c r="CB7885" s="94"/>
      <c r="CC7885" s="94"/>
      <c r="CD7885" s="94"/>
      <c r="CE7885" s="40"/>
      <c r="CF7885" s="73"/>
      <c r="CG7885" s="41"/>
      <c r="CH7885" s="41"/>
      <c r="CI7885" s="41"/>
      <c r="CJ7885" s="41"/>
      <c r="CK7885" s="41"/>
      <c r="CL7885" s="68"/>
      <c r="CM7885" s="41"/>
      <c r="CN7885" s="41"/>
      <c r="CO7885" s="39"/>
      <c r="CP7885" s="78"/>
    </row>
    <row r="7886" spans="1:94" s="38" customFormat="1" x14ac:dyDescent="0.25">
      <c r="A7886" s="38">
        <v>7883</v>
      </c>
      <c r="F7886" s="39"/>
      <c r="Q7886" s="39"/>
      <c r="R7886" s="40"/>
      <c r="S7886" s="40"/>
      <c r="T7886" s="39"/>
      <c r="AG7886" s="110"/>
      <c r="AH7886" s="94"/>
      <c r="AJ7886" s="97"/>
      <c r="AL7886" s="39"/>
      <c r="AP7886" s="39"/>
      <c r="AQ7886" s="77"/>
      <c r="AR7886" s="78"/>
      <c r="BB7886" s="79"/>
      <c r="BC7886" s="94"/>
      <c r="BE7886" s="97"/>
      <c r="BG7886" s="40"/>
      <c r="BK7886" s="40"/>
      <c r="BL7886" s="79"/>
      <c r="BM7886" s="94"/>
      <c r="BO7886" s="97"/>
      <c r="BQ7886" s="40"/>
      <c r="BR7886" s="94"/>
      <c r="BS7886" s="94"/>
      <c r="BT7886" s="94"/>
      <c r="BU7886" s="40"/>
      <c r="BV7886" s="82"/>
      <c r="BW7886" s="94"/>
      <c r="BX7886" s="48"/>
      <c r="BY7886" s="97"/>
      <c r="BZ7886" s="48"/>
      <c r="CA7886" s="40"/>
      <c r="CB7886" s="94"/>
      <c r="CC7886" s="94"/>
      <c r="CD7886" s="94"/>
      <c r="CE7886" s="40"/>
      <c r="CF7886" s="73"/>
      <c r="CG7886" s="41"/>
      <c r="CH7886" s="41"/>
      <c r="CI7886" s="41"/>
      <c r="CJ7886" s="41"/>
      <c r="CK7886" s="41"/>
      <c r="CL7886" s="68"/>
      <c r="CM7886" s="41"/>
      <c r="CN7886" s="41"/>
      <c r="CO7886" s="39"/>
      <c r="CP7886" s="78"/>
    </row>
    <row r="7887" spans="1:94" s="38" customFormat="1" x14ac:dyDescent="0.25">
      <c r="A7887" s="38">
        <v>7884</v>
      </c>
      <c r="F7887" s="39"/>
      <c r="Q7887" s="39"/>
      <c r="R7887" s="40"/>
      <c r="S7887" s="40"/>
      <c r="T7887" s="39"/>
      <c r="AG7887" s="110"/>
      <c r="AH7887" s="94"/>
      <c r="AJ7887" s="97"/>
      <c r="AL7887" s="39"/>
      <c r="AP7887" s="39"/>
      <c r="AQ7887" s="77"/>
      <c r="AR7887" s="78"/>
      <c r="BB7887" s="79"/>
      <c r="BC7887" s="94"/>
      <c r="BE7887" s="97"/>
      <c r="BG7887" s="40"/>
      <c r="BK7887" s="40"/>
      <c r="BL7887" s="79"/>
      <c r="BM7887" s="94"/>
      <c r="BO7887" s="97"/>
      <c r="BQ7887" s="40"/>
      <c r="BR7887" s="94"/>
      <c r="BS7887" s="94"/>
      <c r="BT7887" s="94"/>
      <c r="BU7887" s="40"/>
      <c r="BV7887" s="82"/>
      <c r="BW7887" s="94"/>
      <c r="BX7887" s="48"/>
      <c r="BY7887" s="97"/>
      <c r="BZ7887" s="48"/>
      <c r="CA7887" s="40"/>
      <c r="CB7887" s="94"/>
      <c r="CC7887" s="94"/>
      <c r="CD7887" s="94"/>
      <c r="CE7887" s="40"/>
      <c r="CF7887" s="73"/>
      <c r="CG7887" s="41"/>
      <c r="CH7887" s="41"/>
      <c r="CI7887" s="41"/>
      <c r="CJ7887" s="41"/>
      <c r="CK7887" s="41"/>
      <c r="CL7887" s="68"/>
      <c r="CM7887" s="41"/>
      <c r="CN7887" s="41"/>
      <c r="CO7887" s="39"/>
      <c r="CP7887" s="78"/>
    </row>
    <row r="7888" spans="1:94" s="38" customFormat="1" x14ac:dyDescent="0.25">
      <c r="A7888" s="38">
        <v>7885</v>
      </c>
      <c r="F7888" s="39"/>
      <c r="Q7888" s="39"/>
      <c r="R7888" s="40"/>
      <c r="S7888" s="40"/>
      <c r="T7888" s="39"/>
      <c r="AG7888" s="110"/>
      <c r="AH7888" s="94"/>
      <c r="AJ7888" s="97"/>
      <c r="AL7888" s="39"/>
      <c r="AP7888" s="39"/>
      <c r="AQ7888" s="77"/>
      <c r="AR7888" s="78"/>
      <c r="BB7888" s="79"/>
      <c r="BC7888" s="94"/>
      <c r="BE7888" s="97"/>
      <c r="BG7888" s="40"/>
      <c r="BK7888" s="40"/>
      <c r="BL7888" s="79"/>
      <c r="BM7888" s="94"/>
      <c r="BO7888" s="97"/>
      <c r="BQ7888" s="40"/>
      <c r="BR7888" s="94"/>
      <c r="BS7888" s="94"/>
      <c r="BT7888" s="94"/>
      <c r="BU7888" s="40"/>
      <c r="BV7888" s="82"/>
      <c r="BW7888" s="94"/>
      <c r="BX7888" s="48"/>
      <c r="BY7888" s="97"/>
      <c r="BZ7888" s="48"/>
      <c r="CA7888" s="40"/>
      <c r="CB7888" s="94"/>
      <c r="CC7888" s="94"/>
      <c r="CD7888" s="94"/>
      <c r="CE7888" s="40"/>
      <c r="CF7888" s="73"/>
      <c r="CG7888" s="41"/>
      <c r="CH7888" s="41"/>
      <c r="CI7888" s="41"/>
      <c r="CJ7888" s="41"/>
      <c r="CK7888" s="41"/>
      <c r="CL7888" s="68"/>
      <c r="CM7888" s="41"/>
      <c r="CN7888" s="41"/>
      <c r="CO7888" s="39"/>
      <c r="CP7888" s="78"/>
    </row>
    <row r="7889" spans="1:94" s="38" customFormat="1" x14ac:dyDescent="0.25">
      <c r="A7889" s="38">
        <v>7886</v>
      </c>
      <c r="F7889" s="39"/>
      <c r="Q7889" s="39"/>
      <c r="R7889" s="40"/>
      <c r="S7889" s="40"/>
      <c r="T7889" s="39"/>
      <c r="AG7889" s="110"/>
      <c r="AH7889" s="94"/>
      <c r="AJ7889" s="97"/>
      <c r="AL7889" s="39"/>
      <c r="AP7889" s="39"/>
      <c r="AQ7889" s="77"/>
      <c r="AR7889" s="78"/>
      <c r="BB7889" s="79"/>
      <c r="BC7889" s="94"/>
      <c r="BE7889" s="97"/>
      <c r="BG7889" s="40"/>
      <c r="BK7889" s="40"/>
      <c r="BL7889" s="79"/>
      <c r="BM7889" s="94"/>
      <c r="BO7889" s="97"/>
      <c r="BQ7889" s="40"/>
      <c r="BR7889" s="94"/>
      <c r="BS7889" s="94"/>
      <c r="BT7889" s="94"/>
      <c r="BU7889" s="40"/>
      <c r="BV7889" s="82"/>
      <c r="BW7889" s="94"/>
      <c r="BX7889" s="48"/>
      <c r="BY7889" s="97"/>
      <c r="BZ7889" s="48"/>
      <c r="CA7889" s="40"/>
      <c r="CB7889" s="94"/>
      <c r="CC7889" s="94"/>
      <c r="CD7889" s="94"/>
      <c r="CE7889" s="40"/>
      <c r="CF7889" s="73"/>
      <c r="CG7889" s="41"/>
      <c r="CH7889" s="41"/>
      <c r="CI7889" s="41"/>
      <c r="CJ7889" s="41"/>
      <c r="CK7889" s="41"/>
      <c r="CL7889" s="68"/>
      <c r="CM7889" s="41"/>
      <c r="CN7889" s="41"/>
      <c r="CO7889" s="39"/>
      <c r="CP7889" s="78"/>
    </row>
    <row r="7890" spans="1:94" s="38" customFormat="1" x14ac:dyDescent="0.25">
      <c r="A7890" s="38">
        <v>7887</v>
      </c>
      <c r="F7890" s="39"/>
      <c r="Q7890" s="39"/>
      <c r="R7890" s="40"/>
      <c r="S7890" s="40"/>
      <c r="T7890" s="39"/>
      <c r="AG7890" s="110"/>
      <c r="AH7890" s="94"/>
      <c r="AJ7890" s="97"/>
      <c r="AL7890" s="39"/>
      <c r="AP7890" s="39"/>
      <c r="AQ7890" s="77"/>
      <c r="AR7890" s="78"/>
      <c r="BB7890" s="79"/>
      <c r="BC7890" s="94"/>
      <c r="BE7890" s="97"/>
      <c r="BG7890" s="40"/>
      <c r="BK7890" s="40"/>
      <c r="BL7890" s="79"/>
      <c r="BM7890" s="94"/>
      <c r="BO7890" s="97"/>
      <c r="BQ7890" s="40"/>
      <c r="BR7890" s="94"/>
      <c r="BS7890" s="94"/>
      <c r="BT7890" s="94"/>
      <c r="BU7890" s="40"/>
      <c r="BV7890" s="82"/>
      <c r="BW7890" s="94"/>
      <c r="BX7890" s="48"/>
      <c r="BY7890" s="97"/>
      <c r="BZ7890" s="48"/>
      <c r="CA7890" s="40"/>
      <c r="CB7890" s="94"/>
      <c r="CC7890" s="94"/>
      <c r="CD7890" s="94"/>
      <c r="CE7890" s="40"/>
      <c r="CF7890" s="73"/>
      <c r="CG7890" s="41"/>
      <c r="CH7890" s="41"/>
      <c r="CI7890" s="41"/>
      <c r="CJ7890" s="41"/>
      <c r="CK7890" s="41"/>
      <c r="CL7890" s="68"/>
      <c r="CM7890" s="41"/>
      <c r="CN7890" s="41"/>
      <c r="CO7890" s="39"/>
      <c r="CP7890" s="78"/>
    </row>
    <row r="7891" spans="1:94" s="38" customFormat="1" x14ac:dyDescent="0.25">
      <c r="A7891" s="38">
        <v>7888</v>
      </c>
      <c r="F7891" s="39"/>
      <c r="Q7891" s="39"/>
      <c r="R7891" s="40"/>
      <c r="S7891" s="40"/>
      <c r="T7891" s="39"/>
      <c r="AG7891" s="110"/>
      <c r="AH7891" s="94"/>
      <c r="AJ7891" s="97"/>
      <c r="AL7891" s="39"/>
      <c r="AP7891" s="39"/>
      <c r="AQ7891" s="77"/>
      <c r="AR7891" s="78"/>
      <c r="BB7891" s="79"/>
      <c r="BC7891" s="94"/>
      <c r="BE7891" s="97"/>
      <c r="BG7891" s="40"/>
      <c r="BK7891" s="40"/>
      <c r="BL7891" s="79"/>
      <c r="BM7891" s="94"/>
      <c r="BO7891" s="97"/>
      <c r="BQ7891" s="40"/>
      <c r="BR7891" s="94"/>
      <c r="BS7891" s="94"/>
      <c r="BT7891" s="94"/>
      <c r="BU7891" s="40"/>
      <c r="BV7891" s="82"/>
      <c r="BW7891" s="94"/>
      <c r="BX7891" s="48"/>
      <c r="BY7891" s="97"/>
      <c r="BZ7891" s="48"/>
      <c r="CA7891" s="40"/>
      <c r="CB7891" s="94"/>
      <c r="CC7891" s="94"/>
      <c r="CD7891" s="94"/>
      <c r="CE7891" s="40"/>
      <c r="CF7891" s="73"/>
      <c r="CG7891" s="41"/>
      <c r="CH7891" s="41"/>
      <c r="CI7891" s="41"/>
      <c r="CJ7891" s="41"/>
      <c r="CK7891" s="41"/>
      <c r="CL7891" s="68"/>
      <c r="CM7891" s="41"/>
      <c r="CN7891" s="41"/>
      <c r="CO7891" s="39"/>
      <c r="CP7891" s="78"/>
    </row>
    <row r="7892" spans="1:94" s="38" customFormat="1" x14ac:dyDescent="0.25">
      <c r="A7892" s="38">
        <v>7889</v>
      </c>
      <c r="F7892" s="39"/>
      <c r="Q7892" s="39"/>
      <c r="R7892" s="40"/>
      <c r="S7892" s="40"/>
      <c r="T7892" s="39"/>
      <c r="AG7892" s="110"/>
      <c r="AH7892" s="94"/>
      <c r="AJ7892" s="97"/>
      <c r="AL7892" s="39"/>
      <c r="AP7892" s="39"/>
      <c r="AQ7892" s="77"/>
      <c r="AR7892" s="78"/>
      <c r="BB7892" s="79"/>
      <c r="BC7892" s="94"/>
      <c r="BE7892" s="97"/>
      <c r="BG7892" s="40"/>
      <c r="BK7892" s="40"/>
      <c r="BL7892" s="79"/>
      <c r="BM7892" s="94"/>
      <c r="BO7892" s="97"/>
      <c r="BQ7892" s="40"/>
      <c r="BR7892" s="94"/>
      <c r="BS7892" s="94"/>
      <c r="BT7892" s="94"/>
      <c r="BU7892" s="40"/>
      <c r="BV7892" s="82"/>
      <c r="BW7892" s="94"/>
      <c r="BX7892" s="48"/>
      <c r="BY7892" s="97"/>
      <c r="BZ7892" s="48"/>
      <c r="CA7892" s="40"/>
      <c r="CB7892" s="94"/>
      <c r="CC7892" s="94"/>
      <c r="CD7892" s="94"/>
      <c r="CE7892" s="40"/>
      <c r="CF7892" s="73"/>
      <c r="CG7892" s="41"/>
      <c r="CH7892" s="41"/>
      <c r="CI7892" s="41"/>
      <c r="CJ7892" s="41"/>
      <c r="CK7892" s="41"/>
      <c r="CL7892" s="68"/>
      <c r="CM7892" s="41"/>
      <c r="CN7892" s="41"/>
      <c r="CO7892" s="39"/>
      <c r="CP7892" s="78"/>
    </row>
    <row r="7893" spans="1:94" s="38" customFormat="1" x14ac:dyDescent="0.25">
      <c r="A7893" s="38">
        <v>7890</v>
      </c>
      <c r="F7893" s="39"/>
      <c r="Q7893" s="39"/>
      <c r="R7893" s="40"/>
      <c r="S7893" s="40"/>
      <c r="T7893" s="39"/>
      <c r="AG7893" s="110"/>
      <c r="AH7893" s="94"/>
      <c r="AJ7893" s="97"/>
      <c r="AL7893" s="39"/>
      <c r="AP7893" s="39"/>
      <c r="AQ7893" s="77"/>
      <c r="AR7893" s="78"/>
      <c r="BB7893" s="79"/>
      <c r="BC7893" s="94"/>
      <c r="BE7893" s="97"/>
      <c r="BG7893" s="40"/>
      <c r="BK7893" s="40"/>
      <c r="BL7893" s="79"/>
      <c r="BM7893" s="94"/>
      <c r="BO7893" s="97"/>
      <c r="BQ7893" s="40"/>
      <c r="BR7893" s="94"/>
      <c r="BS7893" s="94"/>
      <c r="BT7893" s="94"/>
      <c r="BU7893" s="40"/>
      <c r="BV7893" s="82"/>
      <c r="BW7893" s="94"/>
      <c r="BX7893" s="48"/>
      <c r="BY7893" s="97"/>
      <c r="BZ7893" s="48"/>
      <c r="CA7893" s="40"/>
      <c r="CB7893" s="94"/>
      <c r="CC7893" s="94"/>
      <c r="CD7893" s="94"/>
      <c r="CE7893" s="40"/>
      <c r="CF7893" s="73"/>
      <c r="CG7893" s="41"/>
      <c r="CH7893" s="41"/>
      <c r="CI7893" s="41"/>
      <c r="CJ7893" s="41"/>
      <c r="CK7893" s="41"/>
      <c r="CL7893" s="68"/>
      <c r="CM7893" s="41"/>
      <c r="CN7893" s="41"/>
      <c r="CO7893" s="39"/>
      <c r="CP7893" s="78"/>
    </row>
    <row r="7894" spans="1:94" s="38" customFormat="1" x14ac:dyDescent="0.25">
      <c r="A7894" s="38">
        <v>7891</v>
      </c>
      <c r="F7894" s="39"/>
      <c r="Q7894" s="39"/>
      <c r="R7894" s="40"/>
      <c r="S7894" s="40"/>
      <c r="T7894" s="39"/>
      <c r="AG7894" s="110"/>
      <c r="AH7894" s="94"/>
      <c r="AJ7894" s="97"/>
      <c r="AL7894" s="39"/>
      <c r="AP7894" s="39"/>
      <c r="AQ7894" s="77"/>
      <c r="AR7894" s="78"/>
      <c r="BB7894" s="79"/>
      <c r="BC7894" s="94"/>
      <c r="BE7894" s="97"/>
      <c r="BG7894" s="40"/>
      <c r="BK7894" s="40"/>
      <c r="BL7894" s="79"/>
      <c r="BM7894" s="94"/>
      <c r="BO7894" s="97"/>
      <c r="BQ7894" s="40"/>
      <c r="BR7894" s="94"/>
      <c r="BS7894" s="94"/>
      <c r="BT7894" s="94"/>
      <c r="BU7894" s="40"/>
      <c r="BV7894" s="82"/>
      <c r="BW7894" s="94"/>
      <c r="BX7894" s="48"/>
      <c r="BY7894" s="97"/>
      <c r="BZ7894" s="48"/>
      <c r="CA7894" s="40"/>
      <c r="CB7894" s="94"/>
      <c r="CC7894" s="94"/>
      <c r="CD7894" s="94"/>
      <c r="CE7894" s="40"/>
      <c r="CF7894" s="73"/>
      <c r="CG7894" s="41"/>
      <c r="CH7894" s="41"/>
      <c r="CI7894" s="41"/>
      <c r="CJ7894" s="41"/>
      <c r="CK7894" s="41"/>
      <c r="CL7894" s="68"/>
      <c r="CM7894" s="41"/>
      <c r="CN7894" s="41"/>
      <c r="CO7894" s="39"/>
      <c r="CP7894" s="78"/>
    </row>
    <row r="7895" spans="1:94" s="38" customFormat="1" x14ac:dyDescent="0.25">
      <c r="A7895" s="38">
        <v>7892</v>
      </c>
      <c r="F7895" s="39"/>
      <c r="Q7895" s="39"/>
      <c r="R7895" s="40"/>
      <c r="S7895" s="40"/>
      <c r="T7895" s="39"/>
      <c r="AG7895" s="110"/>
      <c r="AH7895" s="94"/>
      <c r="AJ7895" s="97"/>
      <c r="AL7895" s="39"/>
      <c r="AP7895" s="39"/>
      <c r="AQ7895" s="77"/>
      <c r="AR7895" s="78"/>
      <c r="BB7895" s="79"/>
      <c r="BC7895" s="94"/>
      <c r="BE7895" s="97"/>
      <c r="BG7895" s="40"/>
      <c r="BK7895" s="40"/>
      <c r="BL7895" s="79"/>
      <c r="BM7895" s="94"/>
      <c r="BO7895" s="97"/>
      <c r="BQ7895" s="40"/>
      <c r="BR7895" s="94"/>
      <c r="BS7895" s="94"/>
      <c r="BT7895" s="94"/>
      <c r="BU7895" s="40"/>
      <c r="BV7895" s="82"/>
      <c r="BW7895" s="94"/>
      <c r="BX7895" s="48"/>
      <c r="BY7895" s="97"/>
      <c r="BZ7895" s="48"/>
      <c r="CA7895" s="40"/>
      <c r="CB7895" s="94"/>
      <c r="CC7895" s="94"/>
      <c r="CD7895" s="94"/>
      <c r="CE7895" s="40"/>
      <c r="CF7895" s="73"/>
      <c r="CG7895" s="41"/>
      <c r="CH7895" s="41"/>
      <c r="CI7895" s="41"/>
      <c r="CJ7895" s="41"/>
      <c r="CK7895" s="41"/>
      <c r="CL7895" s="68"/>
      <c r="CM7895" s="41"/>
      <c r="CN7895" s="41"/>
      <c r="CO7895" s="39"/>
      <c r="CP7895" s="78"/>
    </row>
    <row r="7896" spans="1:94" s="38" customFormat="1" x14ac:dyDescent="0.25">
      <c r="A7896" s="38">
        <v>7893</v>
      </c>
      <c r="F7896" s="39"/>
      <c r="Q7896" s="39"/>
      <c r="R7896" s="40"/>
      <c r="S7896" s="40"/>
      <c r="T7896" s="39"/>
      <c r="AG7896" s="110"/>
      <c r="AH7896" s="94"/>
      <c r="AJ7896" s="97"/>
      <c r="AL7896" s="39"/>
      <c r="AP7896" s="39"/>
      <c r="AQ7896" s="77"/>
      <c r="AR7896" s="78"/>
      <c r="BB7896" s="79"/>
      <c r="BC7896" s="94"/>
      <c r="BE7896" s="97"/>
      <c r="BG7896" s="40"/>
      <c r="BK7896" s="40"/>
      <c r="BL7896" s="79"/>
      <c r="BM7896" s="94"/>
      <c r="BO7896" s="97"/>
      <c r="BQ7896" s="40"/>
      <c r="BR7896" s="94"/>
      <c r="BS7896" s="94"/>
      <c r="BT7896" s="94"/>
      <c r="BU7896" s="40"/>
      <c r="BV7896" s="82"/>
      <c r="BW7896" s="94"/>
      <c r="BX7896" s="48"/>
      <c r="BY7896" s="97"/>
      <c r="BZ7896" s="48"/>
      <c r="CA7896" s="40"/>
      <c r="CB7896" s="94"/>
      <c r="CC7896" s="94"/>
      <c r="CD7896" s="94"/>
      <c r="CE7896" s="40"/>
      <c r="CF7896" s="73"/>
      <c r="CG7896" s="41"/>
      <c r="CH7896" s="41"/>
      <c r="CI7896" s="41"/>
      <c r="CJ7896" s="41"/>
      <c r="CK7896" s="41"/>
      <c r="CL7896" s="68"/>
      <c r="CM7896" s="41"/>
      <c r="CN7896" s="41"/>
      <c r="CO7896" s="39"/>
      <c r="CP7896" s="78"/>
    </row>
    <row r="7897" spans="1:94" s="38" customFormat="1" x14ac:dyDescent="0.25">
      <c r="A7897" s="38">
        <v>7894</v>
      </c>
      <c r="F7897" s="39"/>
      <c r="Q7897" s="39"/>
      <c r="R7897" s="40"/>
      <c r="S7897" s="40"/>
      <c r="T7897" s="39"/>
      <c r="AG7897" s="110"/>
      <c r="AH7897" s="94"/>
      <c r="AJ7897" s="97"/>
      <c r="AL7897" s="39"/>
      <c r="AP7897" s="39"/>
      <c r="AQ7897" s="77"/>
      <c r="AR7897" s="78"/>
      <c r="BB7897" s="79"/>
      <c r="BC7897" s="94"/>
      <c r="BE7897" s="97"/>
      <c r="BG7897" s="40"/>
      <c r="BK7897" s="40"/>
      <c r="BL7897" s="79"/>
      <c r="BM7897" s="94"/>
      <c r="BO7897" s="97"/>
      <c r="BQ7897" s="40"/>
      <c r="BR7897" s="94"/>
      <c r="BS7897" s="94"/>
      <c r="BT7897" s="94"/>
      <c r="BU7897" s="40"/>
      <c r="BV7897" s="82"/>
      <c r="BW7897" s="94"/>
      <c r="BX7897" s="48"/>
      <c r="BY7897" s="97"/>
      <c r="BZ7897" s="48"/>
      <c r="CA7897" s="40"/>
      <c r="CB7897" s="94"/>
      <c r="CC7897" s="94"/>
      <c r="CD7897" s="94"/>
      <c r="CE7897" s="40"/>
      <c r="CF7897" s="73"/>
      <c r="CG7897" s="41"/>
      <c r="CH7897" s="41"/>
      <c r="CI7897" s="41"/>
      <c r="CJ7897" s="41"/>
      <c r="CK7897" s="41"/>
      <c r="CL7897" s="68"/>
      <c r="CM7897" s="41"/>
      <c r="CN7897" s="41"/>
      <c r="CO7897" s="39"/>
      <c r="CP7897" s="78"/>
    </row>
    <row r="7898" spans="1:94" s="38" customFormat="1" x14ac:dyDescent="0.25">
      <c r="A7898" s="38">
        <v>7895</v>
      </c>
      <c r="F7898" s="39"/>
      <c r="Q7898" s="39"/>
      <c r="R7898" s="40"/>
      <c r="S7898" s="40"/>
      <c r="T7898" s="39"/>
      <c r="AG7898" s="110"/>
      <c r="AH7898" s="94"/>
      <c r="AJ7898" s="97"/>
      <c r="AL7898" s="39"/>
      <c r="AP7898" s="39"/>
      <c r="AQ7898" s="77"/>
      <c r="AR7898" s="78"/>
      <c r="BB7898" s="79"/>
      <c r="BC7898" s="94"/>
      <c r="BE7898" s="97"/>
      <c r="BG7898" s="40"/>
      <c r="BK7898" s="40"/>
      <c r="BL7898" s="79"/>
      <c r="BM7898" s="94"/>
      <c r="BO7898" s="97"/>
      <c r="BQ7898" s="40"/>
      <c r="BR7898" s="94"/>
      <c r="BS7898" s="94"/>
      <c r="BT7898" s="94"/>
      <c r="BU7898" s="40"/>
      <c r="BV7898" s="82"/>
      <c r="BW7898" s="94"/>
      <c r="BX7898" s="48"/>
      <c r="BY7898" s="97"/>
      <c r="BZ7898" s="48"/>
      <c r="CA7898" s="40"/>
      <c r="CB7898" s="94"/>
      <c r="CC7898" s="94"/>
      <c r="CD7898" s="94"/>
      <c r="CE7898" s="40"/>
      <c r="CF7898" s="73"/>
      <c r="CG7898" s="41"/>
      <c r="CH7898" s="41"/>
      <c r="CI7898" s="41"/>
      <c r="CJ7898" s="41"/>
      <c r="CK7898" s="41"/>
      <c r="CL7898" s="68"/>
      <c r="CM7898" s="41"/>
      <c r="CN7898" s="41"/>
      <c r="CO7898" s="39"/>
      <c r="CP7898" s="78"/>
    </row>
    <row r="7899" spans="1:94" s="38" customFormat="1" x14ac:dyDescent="0.25">
      <c r="A7899" s="38">
        <v>7896</v>
      </c>
      <c r="F7899" s="39"/>
      <c r="Q7899" s="39"/>
      <c r="R7899" s="40"/>
      <c r="S7899" s="40"/>
      <c r="T7899" s="39"/>
      <c r="AG7899" s="110"/>
      <c r="AH7899" s="94"/>
      <c r="AJ7899" s="97"/>
      <c r="AL7899" s="39"/>
      <c r="AP7899" s="39"/>
      <c r="AQ7899" s="77"/>
      <c r="AR7899" s="78"/>
      <c r="BB7899" s="79"/>
      <c r="BC7899" s="94"/>
      <c r="BE7899" s="97"/>
      <c r="BG7899" s="40"/>
      <c r="BK7899" s="40"/>
      <c r="BL7899" s="79"/>
      <c r="BM7899" s="94"/>
      <c r="BO7899" s="97"/>
      <c r="BQ7899" s="40"/>
      <c r="BR7899" s="94"/>
      <c r="BS7899" s="94"/>
      <c r="BT7899" s="94"/>
      <c r="BU7899" s="40"/>
      <c r="BV7899" s="82"/>
      <c r="BW7899" s="94"/>
      <c r="BX7899" s="48"/>
      <c r="BY7899" s="97"/>
      <c r="BZ7899" s="48"/>
      <c r="CA7899" s="40"/>
      <c r="CB7899" s="94"/>
      <c r="CC7899" s="94"/>
      <c r="CD7899" s="94"/>
      <c r="CE7899" s="40"/>
      <c r="CF7899" s="73"/>
      <c r="CG7899" s="41"/>
      <c r="CH7899" s="41"/>
      <c r="CI7899" s="41"/>
      <c r="CJ7899" s="41"/>
      <c r="CK7899" s="41"/>
      <c r="CL7899" s="68"/>
      <c r="CM7899" s="41"/>
      <c r="CN7899" s="41"/>
      <c r="CO7899" s="39"/>
      <c r="CP7899" s="78"/>
    </row>
    <row r="7900" spans="1:94" s="38" customFormat="1" x14ac:dyDescent="0.25">
      <c r="A7900" s="38">
        <v>7897</v>
      </c>
      <c r="F7900" s="39"/>
      <c r="Q7900" s="39"/>
      <c r="R7900" s="40"/>
      <c r="S7900" s="40"/>
      <c r="T7900" s="39"/>
      <c r="AG7900" s="110"/>
      <c r="AH7900" s="94"/>
      <c r="AJ7900" s="97"/>
      <c r="AL7900" s="39"/>
      <c r="AP7900" s="39"/>
      <c r="AQ7900" s="77"/>
      <c r="AR7900" s="78"/>
      <c r="BB7900" s="79"/>
      <c r="BC7900" s="94"/>
      <c r="BE7900" s="97"/>
      <c r="BG7900" s="40"/>
      <c r="BK7900" s="40"/>
      <c r="BL7900" s="79"/>
      <c r="BM7900" s="94"/>
      <c r="BO7900" s="97"/>
      <c r="BQ7900" s="40"/>
      <c r="BR7900" s="94"/>
      <c r="BS7900" s="94"/>
      <c r="BT7900" s="94"/>
      <c r="BU7900" s="40"/>
      <c r="BV7900" s="82"/>
      <c r="BW7900" s="94"/>
      <c r="BX7900" s="48"/>
      <c r="BY7900" s="97"/>
      <c r="BZ7900" s="48"/>
      <c r="CA7900" s="40"/>
      <c r="CB7900" s="94"/>
      <c r="CC7900" s="94"/>
      <c r="CD7900" s="94"/>
      <c r="CE7900" s="40"/>
      <c r="CF7900" s="73"/>
      <c r="CG7900" s="41"/>
      <c r="CH7900" s="41"/>
      <c r="CI7900" s="41"/>
      <c r="CJ7900" s="41"/>
      <c r="CK7900" s="41"/>
      <c r="CL7900" s="68"/>
      <c r="CM7900" s="41"/>
      <c r="CN7900" s="41"/>
      <c r="CO7900" s="39"/>
      <c r="CP7900" s="78"/>
    </row>
    <row r="7901" spans="1:94" s="38" customFormat="1" x14ac:dyDescent="0.25">
      <c r="A7901" s="38">
        <v>7898</v>
      </c>
      <c r="F7901" s="39"/>
      <c r="Q7901" s="39"/>
      <c r="R7901" s="40"/>
      <c r="S7901" s="40"/>
      <c r="T7901" s="39"/>
      <c r="AG7901" s="110"/>
      <c r="AH7901" s="94"/>
      <c r="AJ7901" s="97"/>
      <c r="AL7901" s="39"/>
      <c r="AP7901" s="39"/>
      <c r="AQ7901" s="77"/>
      <c r="AR7901" s="78"/>
      <c r="BB7901" s="79"/>
      <c r="BC7901" s="94"/>
      <c r="BE7901" s="97"/>
      <c r="BG7901" s="40"/>
      <c r="BK7901" s="40"/>
      <c r="BL7901" s="79"/>
      <c r="BM7901" s="94"/>
      <c r="BO7901" s="97"/>
      <c r="BQ7901" s="40"/>
      <c r="BR7901" s="94"/>
      <c r="BS7901" s="94"/>
      <c r="BT7901" s="94"/>
      <c r="BU7901" s="40"/>
      <c r="BV7901" s="82"/>
      <c r="BW7901" s="94"/>
      <c r="BX7901" s="48"/>
      <c r="BY7901" s="97"/>
      <c r="BZ7901" s="48"/>
      <c r="CA7901" s="40"/>
      <c r="CB7901" s="94"/>
      <c r="CC7901" s="94"/>
      <c r="CD7901" s="94"/>
      <c r="CE7901" s="40"/>
      <c r="CF7901" s="73"/>
      <c r="CG7901" s="41"/>
      <c r="CH7901" s="41"/>
      <c r="CI7901" s="41"/>
      <c r="CJ7901" s="41"/>
      <c r="CK7901" s="41"/>
      <c r="CL7901" s="68"/>
      <c r="CM7901" s="41"/>
      <c r="CN7901" s="41"/>
      <c r="CO7901" s="39"/>
      <c r="CP7901" s="78"/>
    </row>
    <row r="7902" spans="1:94" s="38" customFormat="1" x14ac:dyDescent="0.25">
      <c r="A7902" s="38">
        <v>7899</v>
      </c>
      <c r="F7902" s="39"/>
      <c r="Q7902" s="39"/>
      <c r="R7902" s="40"/>
      <c r="S7902" s="40"/>
      <c r="T7902" s="39"/>
      <c r="AG7902" s="110"/>
      <c r="AH7902" s="94"/>
      <c r="AJ7902" s="97"/>
      <c r="AL7902" s="39"/>
      <c r="AP7902" s="39"/>
      <c r="AQ7902" s="77"/>
      <c r="AR7902" s="78"/>
      <c r="BB7902" s="79"/>
      <c r="BC7902" s="94"/>
      <c r="BE7902" s="97"/>
      <c r="BG7902" s="40"/>
      <c r="BK7902" s="40"/>
      <c r="BL7902" s="79"/>
      <c r="BM7902" s="94"/>
      <c r="BO7902" s="97"/>
      <c r="BQ7902" s="40"/>
      <c r="BR7902" s="94"/>
      <c r="BS7902" s="94"/>
      <c r="BT7902" s="94"/>
      <c r="BU7902" s="40"/>
      <c r="BV7902" s="82"/>
      <c r="BW7902" s="94"/>
      <c r="BX7902" s="48"/>
      <c r="BY7902" s="97"/>
      <c r="BZ7902" s="48"/>
      <c r="CA7902" s="40"/>
      <c r="CB7902" s="94"/>
      <c r="CC7902" s="94"/>
      <c r="CD7902" s="94"/>
      <c r="CE7902" s="40"/>
      <c r="CF7902" s="73"/>
      <c r="CG7902" s="41"/>
      <c r="CH7902" s="41"/>
      <c r="CI7902" s="41"/>
      <c r="CJ7902" s="41"/>
      <c r="CK7902" s="41"/>
      <c r="CL7902" s="68"/>
      <c r="CM7902" s="41"/>
      <c r="CN7902" s="41"/>
      <c r="CO7902" s="39"/>
      <c r="CP7902" s="78"/>
    </row>
    <row r="7903" spans="1:94" s="38" customFormat="1" x14ac:dyDescent="0.25">
      <c r="A7903" s="38">
        <v>7900</v>
      </c>
      <c r="F7903" s="39"/>
      <c r="Q7903" s="39"/>
      <c r="R7903" s="40"/>
      <c r="S7903" s="40"/>
      <c r="T7903" s="39"/>
      <c r="AG7903" s="110"/>
      <c r="AH7903" s="94"/>
      <c r="AJ7903" s="97"/>
      <c r="AL7903" s="39"/>
      <c r="AP7903" s="39"/>
      <c r="AQ7903" s="77"/>
      <c r="AR7903" s="78"/>
      <c r="BB7903" s="79"/>
      <c r="BC7903" s="94"/>
      <c r="BE7903" s="97"/>
      <c r="BG7903" s="40"/>
      <c r="BK7903" s="40"/>
      <c r="BL7903" s="79"/>
      <c r="BM7903" s="94"/>
      <c r="BO7903" s="97"/>
      <c r="BQ7903" s="40"/>
      <c r="BR7903" s="94"/>
      <c r="BS7903" s="94"/>
      <c r="BT7903" s="94"/>
      <c r="BU7903" s="40"/>
      <c r="BV7903" s="82"/>
      <c r="BW7903" s="94"/>
      <c r="BX7903" s="48"/>
      <c r="BY7903" s="97"/>
      <c r="BZ7903" s="48"/>
      <c r="CA7903" s="40"/>
      <c r="CB7903" s="94"/>
      <c r="CC7903" s="94"/>
      <c r="CD7903" s="94"/>
      <c r="CE7903" s="40"/>
      <c r="CF7903" s="73"/>
      <c r="CG7903" s="41"/>
      <c r="CH7903" s="41"/>
      <c r="CI7903" s="41"/>
      <c r="CJ7903" s="41"/>
      <c r="CK7903" s="41"/>
      <c r="CL7903" s="68"/>
      <c r="CM7903" s="41"/>
      <c r="CN7903" s="41"/>
      <c r="CO7903" s="39"/>
      <c r="CP7903" s="78"/>
    </row>
    <row r="7904" spans="1:94" s="38" customFormat="1" x14ac:dyDescent="0.25">
      <c r="A7904" s="38">
        <v>7901</v>
      </c>
      <c r="F7904" s="39"/>
      <c r="Q7904" s="39"/>
      <c r="R7904" s="40"/>
      <c r="S7904" s="40"/>
      <c r="T7904" s="39"/>
      <c r="AG7904" s="110"/>
      <c r="AH7904" s="94"/>
      <c r="AJ7904" s="97"/>
      <c r="AL7904" s="39"/>
      <c r="AP7904" s="39"/>
      <c r="AQ7904" s="77"/>
      <c r="AR7904" s="78"/>
      <c r="BB7904" s="79"/>
      <c r="BC7904" s="94"/>
      <c r="BE7904" s="97"/>
      <c r="BG7904" s="40"/>
      <c r="BK7904" s="40"/>
      <c r="BL7904" s="79"/>
      <c r="BM7904" s="94"/>
      <c r="BO7904" s="97"/>
      <c r="BQ7904" s="40"/>
      <c r="BR7904" s="94"/>
      <c r="BS7904" s="94"/>
      <c r="BT7904" s="94"/>
      <c r="BU7904" s="40"/>
      <c r="BV7904" s="82"/>
      <c r="BW7904" s="94"/>
      <c r="BX7904" s="48"/>
      <c r="BY7904" s="97"/>
      <c r="BZ7904" s="48"/>
      <c r="CA7904" s="40"/>
      <c r="CB7904" s="94"/>
      <c r="CC7904" s="94"/>
      <c r="CD7904" s="94"/>
      <c r="CE7904" s="40"/>
      <c r="CF7904" s="73"/>
      <c r="CG7904" s="41"/>
      <c r="CH7904" s="41"/>
      <c r="CI7904" s="41"/>
      <c r="CJ7904" s="41"/>
      <c r="CK7904" s="41"/>
      <c r="CL7904" s="68"/>
      <c r="CM7904" s="41"/>
      <c r="CN7904" s="41"/>
      <c r="CO7904" s="39"/>
      <c r="CP7904" s="78"/>
    </row>
    <row r="7905" spans="1:94" s="38" customFormat="1" x14ac:dyDescent="0.25">
      <c r="A7905" s="38">
        <v>7902</v>
      </c>
      <c r="F7905" s="39"/>
      <c r="Q7905" s="39"/>
      <c r="R7905" s="40"/>
      <c r="S7905" s="40"/>
      <c r="T7905" s="39"/>
      <c r="AG7905" s="110"/>
      <c r="AH7905" s="94"/>
      <c r="AJ7905" s="97"/>
      <c r="AL7905" s="39"/>
      <c r="AP7905" s="39"/>
      <c r="AQ7905" s="77"/>
      <c r="AR7905" s="78"/>
      <c r="BB7905" s="79"/>
      <c r="BC7905" s="94"/>
      <c r="BE7905" s="97"/>
      <c r="BG7905" s="40"/>
      <c r="BK7905" s="40"/>
      <c r="BL7905" s="79"/>
      <c r="BM7905" s="94"/>
      <c r="BO7905" s="97"/>
      <c r="BQ7905" s="40"/>
      <c r="BR7905" s="94"/>
      <c r="BS7905" s="94"/>
      <c r="BT7905" s="94"/>
      <c r="BU7905" s="40"/>
      <c r="BV7905" s="82"/>
      <c r="BW7905" s="94"/>
      <c r="BX7905" s="48"/>
      <c r="BY7905" s="97"/>
      <c r="BZ7905" s="48"/>
      <c r="CA7905" s="40"/>
      <c r="CB7905" s="94"/>
      <c r="CC7905" s="94"/>
      <c r="CD7905" s="94"/>
      <c r="CE7905" s="40"/>
      <c r="CF7905" s="73"/>
      <c r="CG7905" s="41"/>
      <c r="CH7905" s="41"/>
      <c r="CI7905" s="41"/>
      <c r="CJ7905" s="41"/>
      <c r="CK7905" s="41"/>
      <c r="CL7905" s="68"/>
      <c r="CM7905" s="41"/>
      <c r="CN7905" s="41"/>
      <c r="CO7905" s="39"/>
      <c r="CP7905" s="78"/>
    </row>
    <row r="7906" spans="1:94" s="38" customFormat="1" x14ac:dyDescent="0.25">
      <c r="A7906" s="38">
        <v>7903</v>
      </c>
      <c r="F7906" s="39"/>
      <c r="Q7906" s="39"/>
      <c r="R7906" s="40"/>
      <c r="S7906" s="40"/>
      <c r="T7906" s="39"/>
      <c r="AG7906" s="110"/>
      <c r="AH7906" s="94"/>
      <c r="AJ7906" s="97"/>
      <c r="AL7906" s="39"/>
      <c r="AP7906" s="39"/>
      <c r="AQ7906" s="77"/>
      <c r="AR7906" s="78"/>
      <c r="BB7906" s="79"/>
      <c r="BC7906" s="94"/>
      <c r="BE7906" s="97"/>
      <c r="BG7906" s="40"/>
      <c r="BK7906" s="40"/>
      <c r="BL7906" s="79"/>
      <c r="BM7906" s="94"/>
      <c r="BO7906" s="97"/>
      <c r="BQ7906" s="40"/>
      <c r="BR7906" s="94"/>
      <c r="BS7906" s="94"/>
      <c r="BT7906" s="94"/>
      <c r="BU7906" s="40"/>
      <c r="BV7906" s="82"/>
      <c r="BW7906" s="94"/>
      <c r="BX7906" s="48"/>
      <c r="BY7906" s="97"/>
      <c r="BZ7906" s="48"/>
      <c r="CA7906" s="40"/>
      <c r="CB7906" s="94"/>
      <c r="CC7906" s="94"/>
      <c r="CD7906" s="94"/>
      <c r="CE7906" s="40"/>
      <c r="CF7906" s="73"/>
      <c r="CG7906" s="41"/>
      <c r="CH7906" s="41"/>
      <c r="CI7906" s="41"/>
      <c r="CJ7906" s="41"/>
      <c r="CK7906" s="41"/>
      <c r="CL7906" s="68"/>
      <c r="CM7906" s="41"/>
      <c r="CN7906" s="41"/>
      <c r="CO7906" s="39"/>
      <c r="CP7906" s="78"/>
    </row>
    <row r="7907" spans="1:94" s="38" customFormat="1" x14ac:dyDescent="0.25">
      <c r="A7907" s="38">
        <v>7904</v>
      </c>
      <c r="F7907" s="39"/>
      <c r="Q7907" s="39"/>
      <c r="R7907" s="40"/>
      <c r="S7907" s="40"/>
      <c r="T7907" s="39"/>
      <c r="AG7907" s="110"/>
      <c r="AH7907" s="94"/>
      <c r="AJ7907" s="97"/>
      <c r="AL7907" s="39"/>
      <c r="AP7907" s="39"/>
      <c r="AQ7907" s="77"/>
      <c r="AR7907" s="78"/>
      <c r="BB7907" s="79"/>
      <c r="BC7907" s="94"/>
      <c r="BE7907" s="97"/>
      <c r="BG7907" s="40"/>
      <c r="BK7907" s="40"/>
      <c r="BL7907" s="79"/>
      <c r="BM7907" s="94"/>
      <c r="BO7907" s="97"/>
      <c r="BQ7907" s="40"/>
      <c r="BR7907" s="94"/>
      <c r="BS7907" s="94"/>
      <c r="BT7907" s="94"/>
      <c r="BU7907" s="40"/>
      <c r="BV7907" s="82"/>
      <c r="BW7907" s="94"/>
      <c r="BX7907" s="48"/>
      <c r="BY7907" s="97"/>
      <c r="BZ7907" s="48"/>
      <c r="CA7907" s="40"/>
      <c r="CB7907" s="94"/>
      <c r="CC7907" s="94"/>
      <c r="CD7907" s="94"/>
      <c r="CE7907" s="40"/>
      <c r="CF7907" s="73"/>
      <c r="CG7907" s="41"/>
      <c r="CH7907" s="41"/>
      <c r="CI7907" s="41"/>
      <c r="CJ7907" s="41"/>
      <c r="CK7907" s="41"/>
      <c r="CL7907" s="68"/>
      <c r="CM7907" s="41"/>
      <c r="CN7907" s="41"/>
      <c r="CO7907" s="39"/>
      <c r="CP7907" s="78"/>
    </row>
    <row r="7908" spans="1:94" s="38" customFormat="1" x14ac:dyDescent="0.25">
      <c r="A7908" s="38">
        <v>7905</v>
      </c>
      <c r="F7908" s="39"/>
      <c r="Q7908" s="39"/>
      <c r="R7908" s="40"/>
      <c r="S7908" s="40"/>
      <c r="T7908" s="39"/>
      <c r="AG7908" s="110"/>
      <c r="AH7908" s="94"/>
      <c r="AJ7908" s="97"/>
      <c r="AL7908" s="39"/>
      <c r="AP7908" s="39"/>
      <c r="AQ7908" s="77"/>
      <c r="AR7908" s="78"/>
      <c r="BB7908" s="79"/>
      <c r="BC7908" s="94"/>
      <c r="BE7908" s="97"/>
      <c r="BG7908" s="40"/>
      <c r="BK7908" s="40"/>
      <c r="BL7908" s="79"/>
      <c r="BM7908" s="94"/>
      <c r="BO7908" s="97"/>
      <c r="BQ7908" s="40"/>
      <c r="BR7908" s="94"/>
      <c r="BS7908" s="94"/>
      <c r="BT7908" s="94"/>
      <c r="BU7908" s="40"/>
      <c r="BV7908" s="82"/>
      <c r="BW7908" s="94"/>
      <c r="BX7908" s="48"/>
      <c r="BY7908" s="97"/>
      <c r="BZ7908" s="48"/>
      <c r="CA7908" s="40"/>
      <c r="CB7908" s="94"/>
      <c r="CC7908" s="94"/>
      <c r="CD7908" s="94"/>
      <c r="CE7908" s="40"/>
      <c r="CF7908" s="73"/>
      <c r="CG7908" s="41"/>
      <c r="CH7908" s="41"/>
      <c r="CI7908" s="41"/>
      <c r="CJ7908" s="41"/>
      <c r="CK7908" s="41"/>
      <c r="CL7908" s="68"/>
      <c r="CM7908" s="41"/>
      <c r="CN7908" s="41"/>
      <c r="CO7908" s="39"/>
      <c r="CP7908" s="78"/>
    </row>
    <row r="7909" spans="1:94" s="38" customFormat="1" x14ac:dyDescent="0.25">
      <c r="A7909" s="38">
        <v>7906</v>
      </c>
      <c r="F7909" s="39"/>
      <c r="Q7909" s="39"/>
      <c r="R7909" s="40"/>
      <c r="S7909" s="40"/>
      <c r="T7909" s="39"/>
      <c r="AG7909" s="110"/>
      <c r="AH7909" s="94"/>
      <c r="AJ7909" s="97"/>
      <c r="AL7909" s="39"/>
      <c r="AP7909" s="39"/>
      <c r="AQ7909" s="77"/>
      <c r="AR7909" s="78"/>
      <c r="BB7909" s="79"/>
      <c r="BC7909" s="94"/>
      <c r="BE7909" s="97"/>
      <c r="BG7909" s="40"/>
      <c r="BK7909" s="40"/>
      <c r="BL7909" s="79"/>
      <c r="BM7909" s="94"/>
      <c r="BO7909" s="97"/>
      <c r="BQ7909" s="40"/>
      <c r="BR7909" s="94"/>
      <c r="BS7909" s="94"/>
      <c r="BT7909" s="94"/>
      <c r="BU7909" s="40"/>
      <c r="BV7909" s="82"/>
      <c r="BW7909" s="94"/>
      <c r="BX7909" s="48"/>
      <c r="BY7909" s="97"/>
      <c r="BZ7909" s="48"/>
      <c r="CA7909" s="40"/>
      <c r="CB7909" s="94"/>
      <c r="CC7909" s="94"/>
      <c r="CD7909" s="94"/>
      <c r="CE7909" s="40"/>
      <c r="CF7909" s="73"/>
      <c r="CG7909" s="41"/>
      <c r="CH7909" s="41"/>
      <c r="CI7909" s="41"/>
      <c r="CJ7909" s="41"/>
      <c r="CK7909" s="41"/>
      <c r="CL7909" s="68"/>
      <c r="CM7909" s="41"/>
      <c r="CN7909" s="41"/>
      <c r="CO7909" s="39"/>
      <c r="CP7909" s="78"/>
    </row>
    <row r="7910" spans="1:94" s="38" customFormat="1" x14ac:dyDescent="0.25">
      <c r="A7910" s="38">
        <v>7907</v>
      </c>
      <c r="F7910" s="39"/>
      <c r="Q7910" s="39"/>
      <c r="R7910" s="40"/>
      <c r="S7910" s="40"/>
      <c r="T7910" s="39"/>
      <c r="AG7910" s="110"/>
      <c r="AH7910" s="94"/>
      <c r="AJ7910" s="97"/>
      <c r="AL7910" s="39"/>
      <c r="AP7910" s="39"/>
      <c r="AQ7910" s="77"/>
      <c r="AR7910" s="78"/>
      <c r="BB7910" s="79"/>
      <c r="BC7910" s="94"/>
      <c r="BE7910" s="97"/>
      <c r="BG7910" s="40"/>
      <c r="BK7910" s="40"/>
      <c r="BL7910" s="79"/>
      <c r="BM7910" s="94"/>
      <c r="BO7910" s="97"/>
      <c r="BQ7910" s="40"/>
      <c r="BR7910" s="94"/>
      <c r="BS7910" s="94"/>
      <c r="BT7910" s="94"/>
      <c r="BU7910" s="40"/>
      <c r="BV7910" s="82"/>
      <c r="BW7910" s="94"/>
      <c r="BX7910" s="48"/>
      <c r="BY7910" s="97"/>
      <c r="BZ7910" s="48"/>
      <c r="CA7910" s="40"/>
      <c r="CB7910" s="94"/>
      <c r="CC7910" s="94"/>
      <c r="CD7910" s="94"/>
      <c r="CE7910" s="40"/>
      <c r="CF7910" s="73"/>
      <c r="CG7910" s="41"/>
      <c r="CH7910" s="41"/>
      <c r="CI7910" s="41"/>
      <c r="CJ7910" s="41"/>
      <c r="CK7910" s="41"/>
      <c r="CL7910" s="68"/>
      <c r="CM7910" s="41"/>
      <c r="CN7910" s="41"/>
      <c r="CO7910" s="39"/>
      <c r="CP7910" s="78"/>
    </row>
    <row r="7911" spans="1:94" s="38" customFormat="1" x14ac:dyDescent="0.25">
      <c r="A7911" s="38">
        <v>7908</v>
      </c>
      <c r="F7911" s="39"/>
      <c r="Q7911" s="39"/>
      <c r="R7911" s="40"/>
      <c r="S7911" s="40"/>
      <c r="T7911" s="39"/>
      <c r="AG7911" s="110"/>
      <c r="AH7911" s="94"/>
      <c r="AJ7911" s="97"/>
      <c r="AL7911" s="39"/>
      <c r="AP7911" s="39"/>
      <c r="AQ7911" s="77"/>
      <c r="AR7911" s="78"/>
      <c r="BB7911" s="79"/>
      <c r="BC7911" s="94"/>
      <c r="BE7911" s="97"/>
      <c r="BG7911" s="40"/>
      <c r="BK7911" s="40"/>
      <c r="BL7911" s="79"/>
      <c r="BM7911" s="94"/>
      <c r="BO7911" s="97"/>
      <c r="BQ7911" s="40"/>
      <c r="BR7911" s="94"/>
      <c r="BS7911" s="94"/>
      <c r="BT7911" s="94"/>
      <c r="BU7911" s="40"/>
      <c r="BV7911" s="82"/>
      <c r="BW7911" s="94"/>
      <c r="BX7911" s="48"/>
      <c r="BY7911" s="97"/>
      <c r="BZ7911" s="48"/>
      <c r="CA7911" s="40"/>
      <c r="CB7911" s="94"/>
      <c r="CC7911" s="94"/>
      <c r="CD7911" s="94"/>
      <c r="CE7911" s="40"/>
      <c r="CF7911" s="73"/>
      <c r="CG7911" s="41"/>
      <c r="CH7911" s="41"/>
      <c r="CI7911" s="41"/>
      <c r="CJ7911" s="41"/>
      <c r="CK7911" s="41"/>
      <c r="CL7911" s="68"/>
      <c r="CM7911" s="41"/>
      <c r="CN7911" s="41"/>
      <c r="CO7911" s="39"/>
      <c r="CP7911" s="78"/>
    </row>
    <row r="7912" spans="1:94" s="38" customFormat="1" x14ac:dyDescent="0.25">
      <c r="A7912" s="38">
        <v>7909</v>
      </c>
      <c r="F7912" s="39"/>
      <c r="Q7912" s="39"/>
      <c r="R7912" s="40"/>
      <c r="S7912" s="40"/>
      <c r="T7912" s="39"/>
      <c r="AG7912" s="110"/>
      <c r="AH7912" s="94"/>
      <c r="AJ7912" s="97"/>
      <c r="AL7912" s="39"/>
      <c r="AP7912" s="39"/>
      <c r="AQ7912" s="77"/>
      <c r="AR7912" s="78"/>
      <c r="BB7912" s="79"/>
      <c r="BC7912" s="94"/>
      <c r="BE7912" s="97"/>
      <c r="BG7912" s="40"/>
      <c r="BK7912" s="40"/>
      <c r="BL7912" s="79"/>
      <c r="BM7912" s="94"/>
      <c r="BO7912" s="97"/>
      <c r="BQ7912" s="40"/>
      <c r="BR7912" s="94"/>
      <c r="BS7912" s="94"/>
      <c r="BT7912" s="94"/>
      <c r="BU7912" s="40"/>
      <c r="BV7912" s="82"/>
      <c r="BW7912" s="94"/>
      <c r="BX7912" s="48"/>
      <c r="BY7912" s="97"/>
      <c r="BZ7912" s="48"/>
      <c r="CA7912" s="40"/>
      <c r="CB7912" s="94"/>
      <c r="CC7912" s="94"/>
      <c r="CD7912" s="94"/>
      <c r="CE7912" s="40"/>
      <c r="CF7912" s="73"/>
      <c r="CG7912" s="41"/>
      <c r="CH7912" s="41"/>
      <c r="CI7912" s="41"/>
      <c r="CJ7912" s="41"/>
      <c r="CK7912" s="41"/>
      <c r="CL7912" s="68"/>
      <c r="CM7912" s="41"/>
      <c r="CN7912" s="41"/>
      <c r="CO7912" s="39"/>
      <c r="CP7912" s="78"/>
    </row>
    <row r="7913" spans="1:94" s="38" customFormat="1" x14ac:dyDescent="0.25">
      <c r="A7913" s="38">
        <v>7910</v>
      </c>
      <c r="F7913" s="39"/>
      <c r="Q7913" s="39"/>
      <c r="R7913" s="40"/>
      <c r="S7913" s="40"/>
      <c r="T7913" s="39"/>
      <c r="AG7913" s="110"/>
      <c r="AH7913" s="94"/>
      <c r="AJ7913" s="97"/>
      <c r="AL7913" s="39"/>
      <c r="AP7913" s="39"/>
      <c r="AQ7913" s="77"/>
      <c r="AR7913" s="78"/>
      <c r="BB7913" s="79"/>
      <c r="BC7913" s="94"/>
      <c r="BE7913" s="97"/>
      <c r="BG7913" s="40"/>
      <c r="BK7913" s="40"/>
      <c r="BL7913" s="79"/>
      <c r="BM7913" s="94"/>
      <c r="BO7913" s="97"/>
      <c r="BQ7913" s="40"/>
      <c r="BR7913" s="94"/>
      <c r="BS7913" s="94"/>
      <c r="BT7913" s="94"/>
      <c r="BU7913" s="40"/>
      <c r="BV7913" s="82"/>
      <c r="BW7913" s="94"/>
      <c r="BX7913" s="48"/>
      <c r="BY7913" s="97"/>
      <c r="BZ7913" s="48"/>
      <c r="CA7913" s="40"/>
      <c r="CB7913" s="94"/>
      <c r="CC7913" s="94"/>
      <c r="CD7913" s="94"/>
      <c r="CE7913" s="40"/>
      <c r="CF7913" s="73"/>
      <c r="CG7913" s="41"/>
      <c r="CH7913" s="41"/>
      <c r="CI7913" s="41"/>
      <c r="CJ7913" s="41"/>
      <c r="CK7913" s="41"/>
      <c r="CL7913" s="68"/>
      <c r="CM7913" s="41"/>
      <c r="CN7913" s="41"/>
      <c r="CO7913" s="39"/>
      <c r="CP7913" s="78"/>
    </row>
    <row r="7914" spans="1:94" s="38" customFormat="1" x14ac:dyDescent="0.25">
      <c r="A7914" s="38">
        <v>7911</v>
      </c>
      <c r="F7914" s="39"/>
      <c r="Q7914" s="39"/>
      <c r="R7914" s="40"/>
      <c r="S7914" s="40"/>
      <c r="T7914" s="39"/>
      <c r="AG7914" s="110"/>
      <c r="AH7914" s="94"/>
      <c r="AJ7914" s="97"/>
      <c r="AL7914" s="39"/>
      <c r="AP7914" s="39"/>
      <c r="AQ7914" s="77"/>
      <c r="AR7914" s="78"/>
      <c r="BB7914" s="79"/>
      <c r="BC7914" s="94"/>
      <c r="BE7914" s="97"/>
      <c r="BG7914" s="40"/>
      <c r="BK7914" s="40"/>
      <c r="BL7914" s="79"/>
      <c r="BM7914" s="94"/>
      <c r="BO7914" s="97"/>
      <c r="BQ7914" s="40"/>
      <c r="BR7914" s="94"/>
      <c r="BS7914" s="94"/>
      <c r="BT7914" s="94"/>
      <c r="BU7914" s="40"/>
      <c r="BV7914" s="82"/>
      <c r="BW7914" s="94"/>
      <c r="BX7914" s="48"/>
      <c r="BY7914" s="97"/>
      <c r="BZ7914" s="48"/>
      <c r="CA7914" s="40"/>
      <c r="CB7914" s="94"/>
      <c r="CC7914" s="94"/>
      <c r="CD7914" s="94"/>
      <c r="CE7914" s="40"/>
      <c r="CF7914" s="73"/>
      <c r="CG7914" s="41"/>
      <c r="CH7914" s="41"/>
      <c r="CI7914" s="41"/>
      <c r="CJ7914" s="41"/>
      <c r="CK7914" s="41"/>
      <c r="CL7914" s="68"/>
      <c r="CM7914" s="41"/>
      <c r="CN7914" s="41"/>
      <c r="CO7914" s="39"/>
      <c r="CP7914" s="78"/>
    </row>
    <row r="7915" spans="1:94" s="38" customFormat="1" x14ac:dyDescent="0.25">
      <c r="A7915" s="38">
        <v>7912</v>
      </c>
      <c r="F7915" s="39"/>
      <c r="Q7915" s="39"/>
      <c r="R7915" s="40"/>
      <c r="S7915" s="40"/>
      <c r="T7915" s="39"/>
      <c r="AG7915" s="110"/>
      <c r="AH7915" s="94"/>
      <c r="AJ7915" s="97"/>
      <c r="AL7915" s="39"/>
      <c r="AP7915" s="39"/>
      <c r="AQ7915" s="77"/>
      <c r="AR7915" s="78"/>
      <c r="BB7915" s="79"/>
      <c r="BC7915" s="94"/>
      <c r="BE7915" s="97"/>
      <c r="BG7915" s="40"/>
      <c r="BK7915" s="40"/>
      <c r="BL7915" s="79"/>
      <c r="BM7915" s="94"/>
      <c r="BO7915" s="97"/>
      <c r="BQ7915" s="40"/>
      <c r="BR7915" s="94"/>
      <c r="BS7915" s="94"/>
      <c r="BT7915" s="94"/>
      <c r="BU7915" s="40"/>
      <c r="BV7915" s="82"/>
      <c r="BW7915" s="94"/>
      <c r="BX7915" s="48"/>
      <c r="BY7915" s="97"/>
      <c r="BZ7915" s="48"/>
      <c r="CA7915" s="40"/>
      <c r="CB7915" s="94"/>
      <c r="CC7915" s="94"/>
      <c r="CD7915" s="94"/>
      <c r="CE7915" s="40"/>
      <c r="CF7915" s="73"/>
      <c r="CG7915" s="41"/>
      <c r="CH7915" s="41"/>
      <c r="CI7915" s="41"/>
      <c r="CJ7915" s="41"/>
      <c r="CK7915" s="41"/>
      <c r="CL7915" s="68"/>
      <c r="CM7915" s="41"/>
      <c r="CN7915" s="41"/>
      <c r="CO7915" s="39"/>
      <c r="CP7915" s="78"/>
    </row>
    <row r="7916" spans="1:94" s="38" customFormat="1" x14ac:dyDescent="0.25">
      <c r="A7916" s="38">
        <v>7913</v>
      </c>
      <c r="F7916" s="39"/>
      <c r="Q7916" s="39"/>
      <c r="R7916" s="40"/>
      <c r="S7916" s="40"/>
      <c r="T7916" s="39"/>
      <c r="AG7916" s="110"/>
      <c r="AH7916" s="94"/>
      <c r="AJ7916" s="97"/>
      <c r="AL7916" s="39"/>
      <c r="AP7916" s="39"/>
      <c r="AQ7916" s="77"/>
      <c r="AR7916" s="78"/>
      <c r="BB7916" s="79"/>
      <c r="BC7916" s="94"/>
      <c r="BE7916" s="97"/>
      <c r="BG7916" s="40"/>
      <c r="BK7916" s="40"/>
      <c r="BL7916" s="79"/>
      <c r="BM7916" s="94"/>
      <c r="BO7916" s="97"/>
      <c r="BQ7916" s="40"/>
      <c r="BR7916" s="94"/>
      <c r="BS7916" s="94"/>
      <c r="BT7916" s="94"/>
      <c r="BU7916" s="40"/>
      <c r="BV7916" s="82"/>
      <c r="BW7916" s="94"/>
      <c r="BX7916" s="48"/>
      <c r="BY7916" s="97"/>
      <c r="BZ7916" s="48"/>
      <c r="CA7916" s="40"/>
      <c r="CB7916" s="94"/>
      <c r="CC7916" s="94"/>
      <c r="CD7916" s="94"/>
      <c r="CE7916" s="40"/>
      <c r="CF7916" s="73"/>
      <c r="CG7916" s="41"/>
      <c r="CH7916" s="41"/>
      <c r="CI7916" s="41"/>
      <c r="CJ7916" s="41"/>
      <c r="CK7916" s="41"/>
      <c r="CL7916" s="68"/>
      <c r="CM7916" s="41"/>
      <c r="CN7916" s="41"/>
      <c r="CO7916" s="39"/>
      <c r="CP7916" s="78"/>
    </row>
    <row r="7917" spans="1:94" s="38" customFormat="1" x14ac:dyDescent="0.25">
      <c r="A7917" s="38">
        <v>7914</v>
      </c>
      <c r="F7917" s="39"/>
      <c r="Q7917" s="39"/>
      <c r="R7917" s="40"/>
      <c r="S7917" s="40"/>
      <c r="T7917" s="39"/>
      <c r="AG7917" s="110"/>
      <c r="AH7917" s="94"/>
      <c r="AJ7917" s="97"/>
      <c r="AL7917" s="39"/>
      <c r="AP7917" s="39"/>
      <c r="AQ7917" s="77"/>
      <c r="AR7917" s="78"/>
      <c r="BB7917" s="79"/>
      <c r="BC7917" s="94"/>
      <c r="BE7917" s="97"/>
      <c r="BG7917" s="40"/>
      <c r="BK7917" s="40"/>
      <c r="BL7917" s="79"/>
      <c r="BM7917" s="94"/>
      <c r="BO7917" s="97"/>
      <c r="BQ7917" s="40"/>
      <c r="BR7917" s="94"/>
      <c r="BS7917" s="94"/>
      <c r="BT7917" s="94"/>
      <c r="BU7917" s="40"/>
      <c r="BV7917" s="82"/>
      <c r="BW7917" s="94"/>
      <c r="BX7917" s="48"/>
      <c r="BY7917" s="97"/>
      <c r="BZ7917" s="48"/>
      <c r="CA7917" s="40"/>
      <c r="CB7917" s="94"/>
      <c r="CC7917" s="94"/>
      <c r="CD7917" s="94"/>
      <c r="CE7917" s="40"/>
      <c r="CF7917" s="73"/>
      <c r="CG7917" s="41"/>
      <c r="CH7917" s="41"/>
      <c r="CI7917" s="41"/>
      <c r="CJ7917" s="41"/>
      <c r="CK7917" s="41"/>
      <c r="CL7917" s="68"/>
      <c r="CM7917" s="41"/>
      <c r="CN7917" s="41"/>
      <c r="CO7917" s="39"/>
      <c r="CP7917" s="78"/>
    </row>
    <row r="7918" spans="1:94" s="38" customFormat="1" x14ac:dyDescent="0.25">
      <c r="A7918" s="38">
        <v>7915</v>
      </c>
      <c r="F7918" s="39"/>
      <c r="Q7918" s="39"/>
      <c r="R7918" s="40"/>
      <c r="S7918" s="40"/>
      <c r="T7918" s="39"/>
      <c r="AG7918" s="110"/>
      <c r="AH7918" s="94"/>
      <c r="AJ7918" s="97"/>
      <c r="AL7918" s="39"/>
      <c r="AP7918" s="39"/>
      <c r="AQ7918" s="77"/>
      <c r="AR7918" s="78"/>
      <c r="BB7918" s="79"/>
      <c r="BC7918" s="94"/>
      <c r="BE7918" s="97"/>
      <c r="BG7918" s="40"/>
      <c r="BK7918" s="40"/>
      <c r="BL7918" s="79"/>
      <c r="BM7918" s="94"/>
      <c r="BO7918" s="97"/>
      <c r="BQ7918" s="40"/>
      <c r="BR7918" s="94"/>
      <c r="BS7918" s="94"/>
      <c r="BT7918" s="94"/>
      <c r="BU7918" s="40"/>
      <c r="BV7918" s="82"/>
      <c r="BW7918" s="94"/>
      <c r="BX7918" s="48"/>
      <c r="BY7918" s="97"/>
      <c r="BZ7918" s="48"/>
      <c r="CA7918" s="40"/>
      <c r="CB7918" s="94"/>
      <c r="CC7918" s="94"/>
      <c r="CD7918" s="94"/>
      <c r="CE7918" s="40"/>
      <c r="CF7918" s="73"/>
      <c r="CG7918" s="41"/>
      <c r="CH7918" s="41"/>
      <c r="CI7918" s="41"/>
      <c r="CJ7918" s="41"/>
      <c r="CK7918" s="41"/>
      <c r="CL7918" s="68"/>
      <c r="CM7918" s="41"/>
      <c r="CN7918" s="41"/>
      <c r="CO7918" s="39"/>
      <c r="CP7918" s="78"/>
    </row>
    <row r="7919" spans="1:94" s="38" customFormat="1" x14ac:dyDescent="0.25">
      <c r="A7919" s="38">
        <v>7916</v>
      </c>
      <c r="F7919" s="39"/>
      <c r="Q7919" s="39"/>
      <c r="R7919" s="40"/>
      <c r="S7919" s="40"/>
      <c r="T7919" s="39"/>
      <c r="AG7919" s="110"/>
      <c r="AH7919" s="94"/>
      <c r="AJ7919" s="97"/>
      <c r="AL7919" s="39"/>
      <c r="AP7919" s="39"/>
      <c r="AQ7919" s="77"/>
      <c r="AR7919" s="78"/>
      <c r="BB7919" s="79"/>
      <c r="BC7919" s="94"/>
      <c r="BE7919" s="97"/>
      <c r="BG7919" s="40"/>
      <c r="BK7919" s="40"/>
      <c r="BL7919" s="79"/>
      <c r="BM7919" s="94"/>
      <c r="BO7919" s="97"/>
      <c r="BQ7919" s="40"/>
      <c r="BR7919" s="94"/>
      <c r="BS7919" s="94"/>
      <c r="BT7919" s="94"/>
      <c r="BU7919" s="40"/>
      <c r="BV7919" s="82"/>
      <c r="BW7919" s="94"/>
      <c r="BX7919" s="48"/>
      <c r="BY7919" s="97"/>
      <c r="BZ7919" s="48"/>
      <c r="CA7919" s="40"/>
      <c r="CB7919" s="94"/>
      <c r="CC7919" s="94"/>
      <c r="CD7919" s="94"/>
      <c r="CE7919" s="40"/>
      <c r="CF7919" s="73"/>
      <c r="CG7919" s="41"/>
      <c r="CH7919" s="41"/>
      <c r="CI7919" s="41"/>
      <c r="CJ7919" s="41"/>
      <c r="CK7919" s="41"/>
      <c r="CL7919" s="68"/>
      <c r="CM7919" s="41"/>
      <c r="CN7919" s="41"/>
      <c r="CO7919" s="39"/>
      <c r="CP7919" s="78"/>
    </row>
    <row r="7920" spans="1:94" s="38" customFormat="1" x14ac:dyDescent="0.25">
      <c r="A7920" s="38">
        <v>7917</v>
      </c>
      <c r="F7920" s="39"/>
      <c r="Q7920" s="39"/>
      <c r="R7920" s="40"/>
      <c r="S7920" s="40"/>
      <c r="T7920" s="39"/>
      <c r="AG7920" s="110"/>
      <c r="AH7920" s="94"/>
      <c r="AJ7920" s="97"/>
      <c r="AL7920" s="39"/>
      <c r="AP7920" s="39"/>
      <c r="AQ7920" s="77"/>
      <c r="AR7920" s="78"/>
      <c r="BB7920" s="79"/>
      <c r="BC7920" s="94"/>
      <c r="BE7920" s="97"/>
      <c r="BG7920" s="40"/>
      <c r="BK7920" s="40"/>
      <c r="BL7920" s="79"/>
      <c r="BM7920" s="94"/>
      <c r="BO7920" s="97"/>
      <c r="BQ7920" s="40"/>
      <c r="BR7920" s="94"/>
      <c r="BS7920" s="94"/>
      <c r="BT7920" s="94"/>
      <c r="BU7920" s="40"/>
      <c r="BV7920" s="82"/>
      <c r="BW7920" s="94"/>
      <c r="BX7920" s="48"/>
      <c r="BY7920" s="97"/>
      <c r="BZ7920" s="48"/>
      <c r="CA7920" s="40"/>
      <c r="CB7920" s="94"/>
      <c r="CC7920" s="94"/>
      <c r="CD7920" s="94"/>
      <c r="CE7920" s="40"/>
      <c r="CF7920" s="73"/>
      <c r="CG7920" s="41"/>
      <c r="CH7920" s="41"/>
      <c r="CI7920" s="41"/>
      <c r="CJ7920" s="41"/>
      <c r="CK7920" s="41"/>
      <c r="CL7920" s="68"/>
      <c r="CM7920" s="41"/>
      <c r="CN7920" s="41"/>
      <c r="CO7920" s="39"/>
      <c r="CP7920" s="78"/>
    </row>
    <row r="7921" spans="1:94" s="38" customFormat="1" x14ac:dyDescent="0.25">
      <c r="A7921" s="38">
        <v>7918</v>
      </c>
      <c r="F7921" s="39"/>
      <c r="Q7921" s="39"/>
      <c r="R7921" s="40"/>
      <c r="S7921" s="40"/>
      <c r="T7921" s="39"/>
      <c r="AG7921" s="110"/>
      <c r="AH7921" s="94"/>
      <c r="AJ7921" s="97"/>
      <c r="AL7921" s="39"/>
      <c r="AP7921" s="39"/>
      <c r="AQ7921" s="77"/>
      <c r="AR7921" s="78"/>
      <c r="BB7921" s="79"/>
      <c r="BC7921" s="94"/>
      <c r="BE7921" s="97"/>
      <c r="BG7921" s="40"/>
      <c r="BK7921" s="40"/>
      <c r="BL7921" s="79"/>
      <c r="BM7921" s="94"/>
      <c r="BO7921" s="97"/>
      <c r="BQ7921" s="40"/>
      <c r="BR7921" s="94"/>
      <c r="BS7921" s="94"/>
      <c r="BT7921" s="94"/>
      <c r="BU7921" s="40"/>
      <c r="BV7921" s="82"/>
      <c r="BW7921" s="94"/>
      <c r="BX7921" s="48"/>
      <c r="BY7921" s="97"/>
      <c r="BZ7921" s="48"/>
      <c r="CA7921" s="40"/>
      <c r="CB7921" s="94"/>
      <c r="CC7921" s="94"/>
      <c r="CD7921" s="94"/>
      <c r="CE7921" s="40"/>
      <c r="CF7921" s="73"/>
      <c r="CG7921" s="41"/>
      <c r="CH7921" s="41"/>
      <c r="CI7921" s="41"/>
      <c r="CJ7921" s="41"/>
      <c r="CK7921" s="41"/>
      <c r="CL7921" s="68"/>
      <c r="CM7921" s="41"/>
      <c r="CN7921" s="41"/>
      <c r="CO7921" s="39"/>
      <c r="CP7921" s="78"/>
    </row>
    <row r="7922" spans="1:94" s="38" customFormat="1" x14ac:dyDescent="0.25">
      <c r="A7922" s="38">
        <v>7919</v>
      </c>
      <c r="F7922" s="39"/>
      <c r="Q7922" s="39"/>
      <c r="R7922" s="40"/>
      <c r="S7922" s="40"/>
      <c r="T7922" s="39"/>
      <c r="AG7922" s="110"/>
      <c r="AH7922" s="94"/>
      <c r="AJ7922" s="97"/>
      <c r="AL7922" s="39"/>
      <c r="AP7922" s="39"/>
      <c r="AQ7922" s="77"/>
      <c r="AR7922" s="78"/>
      <c r="BB7922" s="79"/>
      <c r="BC7922" s="94"/>
      <c r="BE7922" s="97"/>
      <c r="BG7922" s="40"/>
      <c r="BK7922" s="40"/>
      <c r="BL7922" s="79"/>
      <c r="BM7922" s="94"/>
      <c r="BO7922" s="97"/>
      <c r="BQ7922" s="40"/>
      <c r="BR7922" s="94"/>
      <c r="BS7922" s="94"/>
      <c r="BT7922" s="94"/>
      <c r="BU7922" s="40"/>
      <c r="BV7922" s="82"/>
      <c r="BW7922" s="94"/>
      <c r="BX7922" s="48"/>
      <c r="BY7922" s="97"/>
      <c r="BZ7922" s="48"/>
      <c r="CA7922" s="40"/>
      <c r="CB7922" s="94"/>
      <c r="CC7922" s="94"/>
      <c r="CD7922" s="94"/>
      <c r="CE7922" s="40"/>
      <c r="CF7922" s="73"/>
      <c r="CG7922" s="41"/>
      <c r="CH7922" s="41"/>
      <c r="CI7922" s="41"/>
      <c r="CJ7922" s="41"/>
      <c r="CK7922" s="41"/>
      <c r="CL7922" s="68"/>
      <c r="CM7922" s="41"/>
      <c r="CN7922" s="41"/>
      <c r="CO7922" s="39"/>
      <c r="CP7922" s="78"/>
    </row>
    <row r="7923" spans="1:94" s="38" customFormat="1" x14ac:dyDescent="0.25">
      <c r="A7923" s="38">
        <v>7920</v>
      </c>
      <c r="F7923" s="39"/>
      <c r="Q7923" s="39"/>
      <c r="R7923" s="40"/>
      <c r="S7923" s="40"/>
      <c r="T7923" s="39"/>
      <c r="AG7923" s="110"/>
      <c r="AH7923" s="94"/>
      <c r="AJ7923" s="97"/>
      <c r="AL7923" s="39"/>
      <c r="AP7923" s="39"/>
      <c r="AQ7923" s="77"/>
      <c r="AR7923" s="78"/>
      <c r="BB7923" s="79"/>
      <c r="BC7923" s="94"/>
      <c r="BE7923" s="97"/>
      <c r="BG7923" s="40"/>
      <c r="BK7923" s="40"/>
      <c r="BL7923" s="79"/>
      <c r="BM7923" s="94"/>
      <c r="BO7923" s="97"/>
      <c r="BQ7923" s="40"/>
      <c r="BR7923" s="94"/>
      <c r="BS7923" s="94"/>
      <c r="BT7923" s="94"/>
      <c r="BU7923" s="40"/>
      <c r="BV7923" s="82"/>
      <c r="BW7923" s="94"/>
      <c r="BX7923" s="48"/>
      <c r="BY7923" s="97"/>
      <c r="BZ7923" s="48"/>
      <c r="CA7923" s="40"/>
      <c r="CB7923" s="94"/>
      <c r="CC7923" s="94"/>
      <c r="CD7923" s="94"/>
      <c r="CE7923" s="40"/>
      <c r="CF7923" s="73"/>
      <c r="CG7923" s="41"/>
      <c r="CH7923" s="41"/>
      <c r="CI7923" s="41"/>
      <c r="CJ7923" s="41"/>
      <c r="CK7923" s="41"/>
      <c r="CL7923" s="68"/>
      <c r="CM7923" s="41"/>
      <c r="CN7923" s="41"/>
      <c r="CO7923" s="39"/>
      <c r="CP7923" s="78"/>
    </row>
    <row r="7924" spans="1:94" s="38" customFormat="1" x14ac:dyDescent="0.25">
      <c r="A7924" s="38">
        <v>7921</v>
      </c>
      <c r="F7924" s="39"/>
      <c r="Q7924" s="39"/>
      <c r="R7924" s="40"/>
      <c r="S7924" s="40"/>
      <c r="T7924" s="39"/>
      <c r="AG7924" s="110"/>
      <c r="AH7924" s="94"/>
      <c r="AJ7924" s="97"/>
      <c r="AL7924" s="39"/>
      <c r="AP7924" s="39"/>
      <c r="AQ7924" s="77"/>
      <c r="AR7924" s="78"/>
      <c r="BB7924" s="79"/>
      <c r="BC7924" s="94"/>
      <c r="BE7924" s="97"/>
      <c r="BG7924" s="40"/>
      <c r="BK7924" s="40"/>
      <c r="BL7924" s="79"/>
      <c r="BM7924" s="94"/>
      <c r="BO7924" s="97"/>
      <c r="BQ7924" s="40"/>
      <c r="BR7924" s="94"/>
      <c r="BS7924" s="94"/>
      <c r="BT7924" s="94"/>
      <c r="BU7924" s="40"/>
      <c r="BV7924" s="82"/>
      <c r="BW7924" s="94"/>
      <c r="BX7924" s="48"/>
      <c r="BY7924" s="97"/>
      <c r="BZ7924" s="48"/>
      <c r="CA7924" s="40"/>
      <c r="CB7924" s="94"/>
      <c r="CC7924" s="94"/>
      <c r="CD7924" s="94"/>
      <c r="CE7924" s="40"/>
      <c r="CF7924" s="73"/>
      <c r="CG7924" s="41"/>
      <c r="CH7924" s="41"/>
      <c r="CI7924" s="41"/>
      <c r="CJ7924" s="41"/>
      <c r="CK7924" s="41"/>
      <c r="CL7924" s="68"/>
      <c r="CM7924" s="41"/>
      <c r="CN7924" s="41"/>
      <c r="CO7924" s="39"/>
      <c r="CP7924" s="78"/>
    </row>
    <row r="7925" spans="1:94" s="38" customFormat="1" x14ac:dyDescent="0.25">
      <c r="A7925" s="38">
        <v>7922</v>
      </c>
      <c r="F7925" s="39"/>
      <c r="Q7925" s="39"/>
      <c r="R7925" s="40"/>
      <c r="S7925" s="40"/>
      <c r="T7925" s="39"/>
      <c r="AG7925" s="110"/>
      <c r="AH7925" s="94"/>
      <c r="AJ7925" s="97"/>
      <c r="AL7925" s="39"/>
      <c r="AP7925" s="39"/>
      <c r="AQ7925" s="77"/>
      <c r="AR7925" s="78"/>
      <c r="BB7925" s="79"/>
      <c r="BC7925" s="94"/>
      <c r="BE7925" s="97"/>
      <c r="BG7925" s="40"/>
      <c r="BK7925" s="40"/>
      <c r="BL7925" s="79"/>
      <c r="BM7925" s="94"/>
      <c r="BO7925" s="97"/>
      <c r="BQ7925" s="40"/>
      <c r="BR7925" s="94"/>
      <c r="BS7925" s="94"/>
      <c r="BT7925" s="94"/>
      <c r="BU7925" s="40"/>
      <c r="BV7925" s="82"/>
      <c r="BW7925" s="94"/>
      <c r="BX7925" s="48"/>
      <c r="BY7925" s="97"/>
      <c r="BZ7925" s="48"/>
      <c r="CA7925" s="40"/>
      <c r="CB7925" s="94"/>
      <c r="CC7925" s="94"/>
      <c r="CD7925" s="94"/>
      <c r="CE7925" s="40"/>
      <c r="CF7925" s="73"/>
      <c r="CG7925" s="41"/>
      <c r="CH7925" s="41"/>
      <c r="CI7925" s="41"/>
      <c r="CJ7925" s="41"/>
      <c r="CK7925" s="41"/>
      <c r="CL7925" s="68"/>
      <c r="CM7925" s="41"/>
      <c r="CN7925" s="41"/>
      <c r="CO7925" s="39"/>
      <c r="CP7925" s="78"/>
    </row>
    <row r="7926" spans="1:94" s="38" customFormat="1" x14ac:dyDescent="0.25">
      <c r="A7926" s="38">
        <v>7923</v>
      </c>
      <c r="F7926" s="39"/>
      <c r="Q7926" s="39"/>
      <c r="R7926" s="40"/>
      <c r="S7926" s="40"/>
      <c r="T7926" s="39"/>
      <c r="AG7926" s="110"/>
      <c r="AH7926" s="94"/>
      <c r="AJ7926" s="97"/>
      <c r="AL7926" s="39"/>
      <c r="AP7926" s="39"/>
      <c r="AQ7926" s="77"/>
      <c r="AR7926" s="78"/>
      <c r="BB7926" s="79"/>
      <c r="BC7926" s="94"/>
      <c r="BE7926" s="97"/>
      <c r="BG7926" s="40"/>
      <c r="BK7926" s="40"/>
      <c r="BL7926" s="79"/>
      <c r="BM7926" s="94"/>
      <c r="BO7926" s="97"/>
      <c r="BQ7926" s="40"/>
      <c r="BR7926" s="94"/>
      <c r="BS7926" s="94"/>
      <c r="BT7926" s="94"/>
      <c r="BU7926" s="40"/>
      <c r="BV7926" s="82"/>
      <c r="BW7926" s="94"/>
      <c r="BX7926" s="48"/>
      <c r="BY7926" s="97"/>
      <c r="BZ7926" s="48"/>
      <c r="CA7926" s="40"/>
      <c r="CB7926" s="94"/>
      <c r="CC7926" s="94"/>
      <c r="CD7926" s="94"/>
      <c r="CE7926" s="40"/>
      <c r="CF7926" s="73"/>
      <c r="CG7926" s="41"/>
      <c r="CH7926" s="41"/>
      <c r="CI7926" s="41"/>
      <c r="CJ7926" s="41"/>
      <c r="CK7926" s="41"/>
      <c r="CL7926" s="68"/>
      <c r="CM7926" s="41"/>
      <c r="CN7926" s="41"/>
      <c r="CO7926" s="39"/>
      <c r="CP7926" s="78"/>
    </row>
    <row r="7927" spans="1:94" s="38" customFormat="1" x14ac:dyDescent="0.25">
      <c r="A7927" s="38">
        <v>7924</v>
      </c>
      <c r="F7927" s="39"/>
      <c r="Q7927" s="39"/>
      <c r="R7927" s="40"/>
      <c r="S7927" s="40"/>
      <c r="T7927" s="39"/>
      <c r="AG7927" s="110"/>
      <c r="AH7927" s="94"/>
      <c r="AJ7927" s="97"/>
      <c r="AL7927" s="39"/>
      <c r="AP7927" s="39"/>
      <c r="AQ7927" s="77"/>
      <c r="AR7927" s="78"/>
      <c r="BB7927" s="79"/>
      <c r="BC7927" s="94"/>
      <c r="BE7927" s="97"/>
      <c r="BG7927" s="40"/>
      <c r="BK7927" s="40"/>
      <c r="BL7927" s="79"/>
      <c r="BM7927" s="94"/>
      <c r="BO7927" s="97"/>
      <c r="BQ7927" s="40"/>
      <c r="BR7927" s="94"/>
      <c r="BS7927" s="94"/>
      <c r="BT7927" s="94"/>
      <c r="BU7927" s="40"/>
      <c r="BV7927" s="82"/>
      <c r="BW7927" s="94"/>
      <c r="BX7927" s="48"/>
      <c r="BY7927" s="97"/>
      <c r="BZ7927" s="48"/>
      <c r="CA7927" s="40"/>
      <c r="CB7927" s="94"/>
      <c r="CC7927" s="94"/>
      <c r="CD7927" s="94"/>
      <c r="CE7927" s="40"/>
      <c r="CF7927" s="73"/>
      <c r="CG7927" s="41"/>
      <c r="CH7927" s="41"/>
      <c r="CI7927" s="41"/>
      <c r="CJ7927" s="41"/>
      <c r="CK7927" s="41"/>
      <c r="CL7927" s="68"/>
      <c r="CM7927" s="41"/>
      <c r="CN7927" s="41"/>
      <c r="CO7927" s="39"/>
      <c r="CP7927" s="78"/>
    </row>
    <row r="7928" spans="1:94" s="38" customFormat="1" x14ac:dyDescent="0.25">
      <c r="A7928" s="38">
        <v>7925</v>
      </c>
      <c r="F7928" s="39"/>
      <c r="Q7928" s="39"/>
      <c r="R7928" s="40"/>
      <c r="S7928" s="40"/>
      <c r="T7928" s="39"/>
      <c r="AG7928" s="110"/>
      <c r="AH7928" s="94"/>
      <c r="AJ7928" s="97"/>
      <c r="AL7928" s="39"/>
      <c r="AP7928" s="39"/>
      <c r="AQ7928" s="77"/>
      <c r="AR7928" s="78"/>
      <c r="BB7928" s="79"/>
      <c r="BC7928" s="94"/>
      <c r="BE7928" s="97"/>
      <c r="BG7928" s="40"/>
      <c r="BK7928" s="40"/>
      <c r="BL7928" s="79"/>
      <c r="BM7928" s="94"/>
      <c r="BO7928" s="97"/>
      <c r="BQ7928" s="40"/>
      <c r="BR7928" s="94"/>
      <c r="BS7928" s="94"/>
      <c r="BT7928" s="94"/>
      <c r="BU7928" s="40"/>
      <c r="BV7928" s="82"/>
      <c r="BW7928" s="94"/>
      <c r="BX7928" s="48"/>
      <c r="BY7928" s="97"/>
      <c r="BZ7928" s="48"/>
      <c r="CA7928" s="40"/>
      <c r="CB7928" s="94"/>
      <c r="CC7928" s="94"/>
      <c r="CD7928" s="94"/>
      <c r="CE7928" s="40"/>
      <c r="CF7928" s="73"/>
      <c r="CG7928" s="41"/>
      <c r="CH7928" s="41"/>
      <c r="CI7928" s="41"/>
      <c r="CJ7928" s="41"/>
      <c r="CK7928" s="41"/>
      <c r="CL7928" s="68"/>
      <c r="CM7928" s="41"/>
      <c r="CN7928" s="41"/>
      <c r="CO7928" s="39"/>
      <c r="CP7928" s="78"/>
    </row>
    <row r="7929" spans="1:94" s="38" customFormat="1" x14ac:dyDescent="0.25">
      <c r="A7929" s="38">
        <v>7926</v>
      </c>
      <c r="F7929" s="39"/>
      <c r="Q7929" s="39"/>
      <c r="R7929" s="40"/>
      <c r="S7929" s="40"/>
      <c r="T7929" s="39"/>
      <c r="AG7929" s="110"/>
      <c r="AH7929" s="94"/>
      <c r="AJ7929" s="97"/>
      <c r="AL7929" s="39"/>
      <c r="AP7929" s="39"/>
      <c r="AQ7929" s="77"/>
      <c r="AR7929" s="78"/>
      <c r="BB7929" s="79"/>
      <c r="BC7929" s="94"/>
      <c r="BE7929" s="97"/>
      <c r="BG7929" s="40"/>
      <c r="BK7929" s="40"/>
      <c r="BL7929" s="79"/>
      <c r="BM7929" s="94"/>
      <c r="BO7929" s="97"/>
      <c r="BQ7929" s="40"/>
      <c r="BR7929" s="94"/>
      <c r="BS7929" s="94"/>
      <c r="BT7929" s="94"/>
      <c r="BU7929" s="40"/>
      <c r="BV7929" s="82"/>
      <c r="BW7929" s="94"/>
      <c r="BX7929" s="48"/>
      <c r="BY7929" s="97"/>
      <c r="BZ7929" s="48"/>
      <c r="CA7929" s="40"/>
      <c r="CB7929" s="94"/>
      <c r="CC7929" s="94"/>
      <c r="CD7929" s="94"/>
      <c r="CE7929" s="40"/>
      <c r="CF7929" s="73"/>
      <c r="CG7929" s="41"/>
      <c r="CH7929" s="41"/>
      <c r="CI7929" s="41"/>
      <c r="CJ7929" s="41"/>
      <c r="CK7929" s="41"/>
      <c r="CL7929" s="68"/>
      <c r="CM7929" s="41"/>
      <c r="CN7929" s="41"/>
      <c r="CO7929" s="39"/>
      <c r="CP7929" s="78"/>
    </row>
    <row r="7930" spans="1:94" s="38" customFormat="1" x14ac:dyDescent="0.25">
      <c r="A7930" s="38">
        <v>7927</v>
      </c>
      <c r="F7930" s="39"/>
      <c r="Q7930" s="39"/>
      <c r="R7930" s="40"/>
      <c r="S7930" s="40"/>
      <c r="T7930" s="39"/>
      <c r="AG7930" s="110"/>
      <c r="AH7930" s="94"/>
      <c r="AJ7930" s="97"/>
      <c r="AL7930" s="39"/>
      <c r="AP7930" s="39"/>
      <c r="AQ7930" s="77"/>
      <c r="AR7930" s="78"/>
      <c r="BB7930" s="79"/>
      <c r="BC7930" s="94"/>
      <c r="BE7930" s="97"/>
      <c r="BG7930" s="40"/>
      <c r="BK7930" s="40"/>
      <c r="BL7930" s="79"/>
      <c r="BM7930" s="94"/>
      <c r="BO7930" s="97"/>
      <c r="BQ7930" s="40"/>
      <c r="BR7930" s="94"/>
      <c r="BS7930" s="94"/>
      <c r="BT7930" s="94"/>
      <c r="BU7930" s="40"/>
      <c r="BV7930" s="82"/>
      <c r="BW7930" s="94"/>
      <c r="BX7930" s="48"/>
      <c r="BY7930" s="97"/>
      <c r="BZ7930" s="48"/>
      <c r="CA7930" s="40"/>
      <c r="CB7930" s="94"/>
      <c r="CC7930" s="94"/>
      <c r="CD7930" s="94"/>
      <c r="CE7930" s="40"/>
      <c r="CF7930" s="73"/>
      <c r="CG7930" s="41"/>
      <c r="CH7930" s="41"/>
      <c r="CI7930" s="41"/>
      <c r="CJ7930" s="41"/>
      <c r="CK7930" s="41"/>
      <c r="CL7930" s="68"/>
      <c r="CM7930" s="41"/>
      <c r="CN7930" s="41"/>
      <c r="CO7930" s="39"/>
      <c r="CP7930" s="78"/>
    </row>
    <row r="7931" spans="1:94" s="38" customFormat="1" x14ac:dyDescent="0.25">
      <c r="A7931" s="38">
        <v>7928</v>
      </c>
      <c r="F7931" s="39"/>
      <c r="Q7931" s="39"/>
      <c r="R7931" s="40"/>
      <c r="S7931" s="40"/>
      <c r="T7931" s="39"/>
      <c r="AG7931" s="110"/>
      <c r="AH7931" s="94"/>
      <c r="AJ7931" s="97"/>
      <c r="AL7931" s="39"/>
      <c r="AP7931" s="39"/>
      <c r="AQ7931" s="77"/>
      <c r="AR7931" s="78"/>
      <c r="BB7931" s="79"/>
      <c r="BC7931" s="94"/>
      <c r="BE7931" s="97"/>
      <c r="BG7931" s="40"/>
      <c r="BK7931" s="40"/>
      <c r="BL7931" s="79"/>
      <c r="BM7931" s="94"/>
      <c r="BO7931" s="97"/>
      <c r="BQ7931" s="40"/>
      <c r="BR7931" s="94"/>
      <c r="BS7931" s="94"/>
      <c r="BT7931" s="94"/>
      <c r="BU7931" s="40"/>
      <c r="BV7931" s="82"/>
      <c r="BW7931" s="94"/>
      <c r="BX7931" s="48"/>
      <c r="BY7931" s="97"/>
      <c r="BZ7931" s="48"/>
      <c r="CA7931" s="40"/>
      <c r="CB7931" s="94"/>
      <c r="CC7931" s="94"/>
      <c r="CD7931" s="94"/>
      <c r="CE7931" s="40"/>
      <c r="CF7931" s="73"/>
      <c r="CG7931" s="41"/>
      <c r="CH7931" s="41"/>
      <c r="CI7931" s="41"/>
      <c r="CJ7931" s="41"/>
      <c r="CK7931" s="41"/>
      <c r="CL7931" s="68"/>
      <c r="CM7931" s="41"/>
      <c r="CN7931" s="41"/>
      <c r="CO7931" s="39"/>
      <c r="CP7931" s="78"/>
    </row>
    <row r="7932" spans="1:94" s="38" customFormat="1" x14ac:dyDescent="0.25">
      <c r="A7932" s="38">
        <v>7929</v>
      </c>
      <c r="F7932" s="39"/>
      <c r="Q7932" s="39"/>
      <c r="R7932" s="40"/>
      <c r="S7932" s="40"/>
      <c r="T7932" s="39"/>
      <c r="AG7932" s="110"/>
      <c r="AH7932" s="94"/>
      <c r="AJ7932" s="97"/>
      <c r="AL7932" s="39"/>
      <c r="AP7932" s="39"/>
      <c r="AQ7932" s="77"/>
      <c r="AR7932" s="78"/>
      <c r="BB7932" s="79"/>
      <c r="BC7932" s="94"/>
      <c r="BE7932" s="97"/>
      <c r="BG7932" s="40"/>
      <c r="BK7932" s="40"/>
      <c r="BL7932" s="79"/>
      <c r="BM7932" s="94"/>
      <c r="BO7932" s="97"/>
      <c r="BQ7932" s="40"/>
      <c r="BR7932" s="94"/>
      <c r="BS7932" s="94"/>
      <c r="BT7932" s="94"/>
      <c r="BU7932" s="40"/>
      <c r="BV7932" s="82"/>
      <c r="BW7932" s="94"/>
      <c r="BX7932" s="48"/>
      <c r="BY7932" s="97"/>
      <c r="BZ7932" s="48"/>
      <c r="CA7932" s="40"/>
      <c r="CB7932" s="94"/>
      <c r="CC7932" s="94"/>
      <c r="CD7932" s="94"/>
      <c r="CE7932" s="40"/>
      <c r="CF7932" s="73"/>
      <c r="CG7932" s="41"/>
      <c r="CH7932" s="41"/>
      <c r="CI7932" s="41"/>
      <c r="CJ7932" s="41"/>
      <c r="CK7932" s="41"/>
      <c r="CL7932" s="68"/>
      <c r="CM7932" s="41"/>
      <c r="CN7932" s="41"/>
      <c r="CO7932" s="39"/>
      <c r="CP7932" s="78"/>
    </row>
    <row r="7933" spans="1:94" s="38" customFormat="1" x14ac:dyDescent="0.25">
      <c r="A7933" s="38">
        <v>7930</v>
      </c>
      <c r="F7933" s="39"/>
      <c r="Q7933" s="39"/>
      <c r="R7933" s="40"/>
      <c r="S7933" s="40"/>
      <c r="T7933" s="39"/>
      <c r="AG7933" s="110"/>
      <c r="AH7933" s="94"/>
      <c r="AJ7933" s="97"/>
      <c r="AL7933" s="39"/>
      <c r="AP7933" s="39"/>
      <c r="AQ7933" s="77"/>
      <c r="AR7933" s="78"/>
      <c r="BB7933" s="79"/>
      <c r="BC7933" s="94"/>
      <c r="BE7933" s="97"/>
      <c r="BG7933" s="40"/>
      <c r="BK7933" s="40"/>
      <c r="BL7933" s="79"/>
      <c r="BM7933" s="94"/>
      <c r="BO7933" s="97"/>
      <c r="BQ7933" s="40"/>
      <c r="BR7933" s="94"/>
      <c r="BS7933" s="94"/>
      <c r="BT7933" s="94"/>
      <c r="BU7933" s="40"/>
      <c r="BV7933" s="82"/>
      <c r="BW7933" s="94"/>
      <c r="BX7933" s="48"/>
      <c r="BY7933" s="97"/>
      <c r="BZ7933" s="48"/>
      <c r="CA7933" s="40"/>
      <c r="CB7933" s="94"/>
      <c r="CC7933" s="94"/>
      <c r="CD7933" s="94"/>
      <c r="CE7933" s="40"/>
      <c r="CF7933" s="73"/>
      <c r="CG7933" s="41"/>
      <c r="CH7933" s="41"/>
      <c r="CI7933" s="41"/>
      <c r="CJ7933" s="41"/>
      <c r="CK7933" s="41"/>
      <c r="CL7933" s="68"/>
      <c r="CM7933" s="41"/>
      <c r="CN7933" s="41"/>
      <c r="CO7933" s="39"/>
      <c r="CP7933" s="78"/>
    </row>
    <row r="7934" spans="1:94" s="38" customFormat="1" x14ac:dyDescent="0.25">
      <c r="A7934" s="38">
        <v>7931</v>
      </c>
      <c r="F7934" s="39"/>
      <c r="Q7934" s="39"/>
      <c r="R7934" s="40"/>
      <c r="S7934" s="40"/>
      <c r="T7934" s="39"/>
      <c r="AG7934" s="110"/>
      <c r="AH7934" s="94"/>
      <c r="AJ7934" s="97"/>
      <c r="AL7934" s="39"/>
      <c r="AP7934" s="39"/>
      <c r="AQ7934" s="77"/>
      <c r="AR7934" s="78"/>
      <c r="BB7934" s="79"/>
      <c r="BC7934" s="94"/>
      <c r="BE7934" s="97"/>
      <c r="BG7934" s="40"/>
      <c r="BK7934" s="40"/>
      <c r="BL7934" s="79"/>
      <c r="BM7934" s="94"/>
      <c r="BO7934" s="97"/>
      <c r="BQ7934" s="40"/>
      <c r="BR7934" s="94"/>
      <c r="BS7934" s="94"/>
      <c r="BT7934" s="94"/>
      <c r="BU7934" s="40"/>
      <c r="BV7934" s="82"/>
      <c r="BW7934" s="94"/>
      <c r="BX7934" s="48"/>
      <c r="BY7934" s="97"/>
      <c r="BZ7934" s="48"/>
      <c r="CA7934" s="40"/>
      <c r="CB7934" s="94"/>
      <c r="CC7934" s="94"/>
      <c r="CD7934" s="94"/>
      <c r="CE7934" s="40"/>
      <c r="CF7934" s="73"/>
      <c r="CG7934" s="41"/>
      <c r="CH7934" s="41"/>
      <c r="CI7934" s="41"/>
      <c r="CJ7934" s="41"/>
      <c r="CK7934" s="41"/>
      <c r="CL7934" s="68"/>
      <c r="CM7934" s="41"/>
      <c r="CN7934" s="41"/>
      <c r="CO7934" s="39"/>
      <c r="CP7934" s="78"/>
    </row>
    <row r="7935" spans="1:94" s="38" customFormat="1" x14ac:dyDescent="0.25">
      <c r="A7935" s="38">
        <v>7932</v>
      </c>
      <c r="F7935" s="39"/>
      <c r="Q7935" s="39"/>
      <c r="R7935" s="40"/>
      <c r="S7935" s="40"/>
      <c r="T7935" s="39"/>
      <c r="AG7935" s="110"/>
      <c r="AH7935" s="94"/>
      <c r="AJ7935" s="97"/>
      <c r="AL7935" s="39"/>
      <c r="AP7935" s="39"/>
      <c r="AQ7935" s="77"/>
      <c r="AR7935" s="78"/>
      <c r="BB7935" s="79"/>
      <c r="BC7935" s="94"/>
      <c r="BE7935" s="97"/>
      <c r="BG7935" s="40"/>
      <c r="BK7935" s="40"/>
      <c r="BL7935" s="79"/>
      <c r="BM7935" s="94"/>
      <c r="BO7935" s="97"/>
      <c r="BQ7935" s="40"/>
      <c r="BR7935" s="94"/>
      <c r="BS7935" s="94"/>
      <c r="BT7935" s="94"/>
      <c r="BU7935" s="40"/>
      <c r="BV7935" s="82"/>
      <c r="BW7935" s="94"/>
      <c r="BX7935" s="48"/>
      <c r="BY7935" s="97"/>
      <c r="BZ7935" s="48"/>
      <c r="CA7935" s="40"/>
      <c r="CB7935" s="94"/>
      <c r="CC7935" s="94"/>
      <c r="CD7935" s="94"/>
      <c r="CE7935" s="40"/>
      <c r="CF7935" s="73"/>
      <c r="CG7935" s="41"/>
      <c r="CH7935" s="41"/>
      <c r="CI7935" s="41"/>
      <c r="CJ7935" s="41"/>
      <c r="CK7935" s="41"/>
      <c r="CL7935" s="68"/>
      <c r="CM7935" s="41"/>
      <c r="CN7935" s="41"/>
      <c r="CO7935" s="39"/>
      <c r="CP7935" s="78"/>
    </row>
    <row r="7936" spans="1:94" s="38" customFormat="1" x14ac:dyDescent="0.25">
      <c r="A7936" s="38">
        <v>7933</v>
      </c>
      <c r="F7936" s="39"/>
      <c r="Q7936" s="39"/>
      <c r="R7936" s="40"/>
      <c r="S7936" s="40"/>
      <c r="T7936" s="39"/>
      <c r="AG7936" s="110"/>
      <c r="AH7936" s="94"/>
      <c r="AJ7936" s="97"/>
      <c r="AL7936" s="39"/>
      <c r="AP7936" s="39"/>
      <c r="AQ7936" s="77"/>
      <c r="AR7936" s="78"/>
      <c r="BB7936" s="79"/>
      <c r="BC7936" s="94"/>
      <c r="BE7936" s="97"/>
      <c r="BG7936" s="40"/>
      <c r="BK7936" s="40"/>
      <c r="BL7936" s="79"/>
      <c r="BM7936" s="94"/>
      <c r="BO7936" s="97"/>
      <c r="BQ7936" s="40"/>
      <c r="BR7936" s="94"/>
      <c r="BS7936" s="94"/>
      <c r="BT7936" s="94"/>
      <c r="BU7936" s="40"/>
      <c r="BV7936" s="82"/>
      <c r="BW7936" s="94"/>
      <c r="BX7936" s="48"/>
      <c r="BY7936" s="97"/>
      <c r="BZ7936" s="48"/>
      <c r="CA7936" s="40"/>
      <c r="CB7936" s="94"/>
      <c r="CC7936" s="94"/>
      <c r="CD7936" s="94"/>
      <c r="CE7936" s="40"/>
      <c r="CF7936" s="73"/>
      <c r="CG7936" s="41"/>
      <c r="CH7936" s="41"/>
      <c r="CI7936" s="41"/>
      <c r="CJ7936" s="41"/>
      <c r="CK7936" s="41"/>
      <c r="CL7936" s="68"/>
      <c r="CM7936" s="41"/>
      <c r="CN7936" s="41"/>
      <c r="CO7936" s="39"/>
      <c r="CP7936" s="78"/>
    </row>
    <row r="7937" spans="1:94" s="38" customFormat="1" x14ac:dyDescent="0.25">
      <c r="A7937" s="38">
        <v>7934</v>
      </c>
      <c r="F7937" s="39"/>
      <c r="Q7937" s="39"/>
      <c r="R7937" s="40"/>
      <c r="S7937" s="40"/>
      <c r="T7937" s="39"/>
      <c r="AG7937" s="110"/>
      <c r="AH7937" s="94"/>
      <c r="AJ7937" s="97"/>
      <c r="AL7937" s="39"/>
      <c r="AP7937" s="39"/>
      <c r="AQ7937" s="77"/>
      <c r="AR7937" s="78"/>
      <c r="BB7937" s="79"/>
      <c r="BC7937" s="94"/>
      <c r="BE7937" s="97"/>
      <c r="BG7937" s="40"/>
      <c r="BK7937" s="40"/>
      <c r="BL7937" s="79"/>
      <c r="BM7937" s="94"/>
      <c r="BO7937" s="97"/>
      <c r="BQ7937" s="40"/>
      <c r="BR7937" s="94"/>
      <c r="BS7937" s="94"/>
      <c r="BT7937" s="94"/>
      <c r="BU7937" s="40"/>
      <c r="BV7937" s="82"/>
      <c r="BW7937" s="94"/>
      <c r="BX7937" s="48"/>
      <c r="BY7937" s="97"/>
      <c r="BZ7937" s="48"/>
      <c r="CA7937" s="40"/>
      <c r="CB7937" s="94"/>
      <c r="CC7937" s="94"/>
      <c r="CD7937" s="94"/>
      <c r="CE7937" s="40"/>
      <c r="CF7937" s="73"/>
      <c r="CG7937" s="41"/>
      <c r="CH7937" s="41"/>
      <c r="CI7937" s="41"/>
      <c r="CJ7937" s="41"/>
      <c r="CK7937" s="41"/>
      <c r="CL7937" s="68"/>
      <c r="CM7937" s="41"/>
      <c r="CN7937" s="41"/>
      <c r="CO7937" s="39"/>
      <c r="CP7937" s="78"/>
    </row>
    <row r="7938" spans="1:94" s="38" customFormat="1" x14ac:dyDescent="0.25">
      <c r="A7938" s="38">
        <v>7935</v>
      </c>
      <c r="F7938" s="39"/>
      <c r="Q7938" s="39"/>
      <c r="R7938" s="40"/>
      <c r="S7938" s="40"/>
      <c r="T7938" s="39"/>
      <c r="AG7938" s="110"/>
      <c r="AH7938" s="94"/>
      <c r="AJ7938" s="97"/>
      <c r="AL7938" s="39"/>
      <c r="AP7938" s="39"/>
      <c r="AQ7938" s="77"/>
      <c r="AR7938" s="78"/>
      <c r="BB7938" s="79"/>
      <c r="BC7938" s="94"/>
      <c r="BE7938" s="97"/>
      <c r="BG7938" s="40"/>
      <c r="BK7938" s="40"/>
      <c r="BL7938" s="79"/>
      <c r="BM7938" s="94"/>
      <c r="BO7938" s="97"/>
      <c r="BQ7938" s="40"/>
      <c r="BR7938" s="94"/>
      <c r="BS7938" s="94"/>
      <c r="BT7938" s="94"/>
      <c r="BU7938" s="40"/>
      <c r="BV7938" s="82"/>
      <c r="BW7938" s="94"/>
      <c r="BX7938" s="48"/>
      <c r="BY7938" s="97"/>
      <c r="BZ7938" s="48"/>
      <c r="CA7938" s="40"/>
      <c r="CB7938" s="94"/>
      <c r="CC7938" s="94"/>
      <c r="CD7938" s="94"/>
      <c r="CE7938" s="40"/>
      <c r="CF7938" s="73"/>
      <c r="CG7938" s="41"/>
      <c r="CH7938" s="41"/>
      <c r="CI7938" s="41"/>
      <c r="CJ7938" s="41"/>
      <c r="CK7938" s="41"/>
      <c r="CL7938" s="68"/>
      <c r="CM7938" s="41"/>
      <c r="CN7938" s="41"/>
      <c r="CO7938" s="39"/>
      <c r="CP7938" s="78"/>
    </row>
    <row r="7939" spans="1:94" s="38" customFormat="1" x14ac:dyDescent="0.25">
      <c r="A7939" s="38">
        <v>7936</v>
      </c>
      <c r="F7939" s="39"/>
      <c r="Q7939" s="39"/>
      <c r="R7939" s="40"/>
      <c r="S7939" s="40"/>
      <c r="T7939" s="39"/>
      <c r="AG7939" s="110"/>
      <c r="AH7939" s="94"/>
      <c r="AJ7939" s="97"/>
      <c r="AL7939" s="39"/>
      <c r="AP7939" s="39"/>
      <c r="AQ7939" s="77"/>
      <c r="AR7939" s="78"/>
      <c r="BB7939" s="79"/>
      <c r="BC7939" s="94"/>
      <c r="BE7939" s="97"/>
      <c r="BG7939" s="40"/>
      <c r="BK7939" s="40"/>
      <c r="BL7939" s="79"/>
      <c r="BM7939" s="94"/>
      <c r="BO7939" s="97"/>
      <c r="BQ7939" s="40"/>
      <c r="BR7939" s="94"/>
      <c r="BS7939" s="94"/>
      <c r="BT7939" s="94"/>
      <c r="BU7939" s="40"/>
      <c r="BV7939" s="82"/>
      <c r="BW7939" s="94"/>
      <c r="BX7939" s="48"/>
      <c r="BY7939" s="97"/>
      <c r="BZ7939" s="48"/>
      <c r="CA7939" s="40"/>
      <c r="CB7939" s="94"/>
      <c r="CC7939" s="94"/>
      <c r="CD7939" s="94"/>
      <c r="CE7939" s="40"/>
      <c r="CF7939" s="73"/>
      <c r="CG7939" s="41"/>
      <c r="CH7939" s="41"/>
      <c r="CI7939" s="41"/>
      <c r="CJ7939" s="41"/>
      <c r="CK7939" s="41"/>
      <c r="CL7939" s="68"/>
      <c r="CM7939" s="41"/>
      <c r="CN7939" s="41"/>
      <c r="CO7939" s="39"/>
      <c r="CP7939" s="78"/>
    </row>
    <row r="7940" spans="1:94" s="38" customFormat="1" x14ac:dyDescent="0.25">
      <c r="A7940" s="38">
        <v>7937</v>
      </c>
      <c r="F7940" s="39"/>
      <c r="Q7940" s="39"/>
      <c r="R7940" s="40"/>
      <c r="S7940" s="40"/>
      <c r="T7940" s="39"/>
      <c r="AG7940" s="110"/>
      <c r="AH7940" s="94"/>
      <c r="AJ7940" s="97"/>
      <c r="AL7940" s="39"/>
      <c r="AP7940" s="39"/>
      <c r="AQ7940" s="77"/>
      <c r="AR7940" s="78"/>
      <c r="BB7940" s="79"/>
      <c r="BC7940" s="94"/>
      <c r="BE7940" s="97"/>
      <c r="BG7940" s="40"/>
      <c r="BK7940" s="40"/>
      <c r="BL7940" s="79"/>
      <c r="BM7940" s="94"/>
      <c r="BO7940" s="97"/>
      <c r="BQ7940" s="40"/>
      <c r="BR7940" s="94"/>
      <c r="BS7940" s="94"/>
      <c r="BT7940" s="94"/>
      <c r="BU7940" s="40"/>
      <c r="BV7940" s="82"/>
      <c r="BW7940" s="94"/>
      <c r="BX7940" s="48"/>
      <c r="BY7940" s="97"/>
      <c r="BZ7940" s="48"/>
      <c r="CA7940" s="40"/>
      <c r="CB7940" s="94"/>
      <c r="CC7940" s="94"/>
      <c r="CD7940" s="94"/>
      <c r="CE7940" s="40"/>
      <c r="CF7940" s="73"/>
      <c r="CG7940" s="41"/>
      <c r="CH7940" s="41"/>
      <c r="CI7940" s="41"/>
      <c r="CJ7940" s="41"/>
      <c r="CK7940" s="41"/>
      <c r="CL7940" s="68"/>
      <c r="CM7940" s="41"/>
      <c r="CN7940" s="41"/>
      <c r="CO7940" s="39"/>
      <c r="CP7940" s="78"/>
    </row>
    <row r="7941" spans="1:94" s="38" customFormat="1" x14ac:dyDescent="0.25">
      <c r="A7941" s="38">
        <v>7938</v>
      </c>
      <c r="F7941" s="39"/>
      <c r="Q7941" s="39"/>
      <c r="R7941" s="40"/>
      <c r="S7941" s="40"/>
      <c r="T7941" s="39"/>
      <c r="AG7941" s="110"/>
      <c r="AH7941" s="94"/>
      <c r="AJ7941" s="97"/>
      <c r="AL7941" s="39"/>
      <c r="AP7941" s="39"/>
      <c r="AQ7941" s="77"/>
      <c r="AR7941" s="78"/>
      <c r="BB7941" s="79"/>
      <c r="BC7941" s="94"/>
      <c r="BE7941" s="97"/>
      <c r="BG7941" s="40"/>
      <c r="BK7941" s="40"/>
      <c r="BL7941" s="79"/>
      <c r="BM7941" s="94"/>
      <c r="BO7941" s="97"/>
      <c r="BQ7941" s="40"/>
      <c r="BR7941" s="94"/>
      <c r="BS7941" s="94"/>
      <c r="BT7941" s="94"/>
      <c r="BU7941" s="40"/>
      <c r="BV7941" s="82"/>
      <c r="BW7941" s="94"/>
      <c r="BX7941" s="48"/>
      <c r="BY7941" s="97"/>
      <c r="BZ7941" s="48"/>
      <c r="CA7941" s="40"/>
      <c r="CB7941" s="94"/>
      <c r="CC7941" s="94"/>
      <c r="CD7941" s="94"/>
      <c r="CE7941" s="40"/>
      <c r="CF7941" s="73"/>
      <c r="CG7941" s="41"/>
      <c r="CH7941" s="41"/>
      <c r="CI7941" s="41"/>
      <c r="CJ7941" s="41"/>
      <c r="CK7941" s="41"/>
      <c r="CL7941" s="68"/>
      <c r="CM7941" s="41"/>
      <c r="CN7941" s="41"/>
      <c r="CO7941" s="39"/>
      <c r="CP7941" s="78"/>
    </row>
    <row r="7942" spans="1:94" s="38" customFormat="1" x14ac:dyDescent="0.25">
      <c r="A7942" s="38">
        <v>7939</v>
      </c>
      <c r="F7942" s="39"/>
      <c r="Q7942" s="39"/>
      <c r="R7942" s="40"/>
      <c r="S7942" s="40"/>
      <c r="T7942" s="39"/>
      <c r="AG7942" s="110"/>
      <c r="AH7942" s="94"/>
      <c r="AJ7942" s="97"/>
      <c r="AL7942" s="39"/>
      <c r="AP7942" s="39"/>
      <c r="AQ7942" s="77"/>
      <c r="AR7942" s="78"/>
      <c r="BB7942" s="79"/>
      <c r="BC7942" s="94"/>
      <c r="BE7942" s="97"/>
      <c r="BG7942" s="40"/>
      <c r="BK7942" s="40"/>
      <c r="BL7942" s="79"/>
      <c r="BM7942" s="94"/>
      <c r="BO7942" s="97"/>
      <c r="BQ7942" s="40"/>
      <c r="BR7942" s="94"/>
      <c r="BS7942" s="94"/>
      <c r="BT7942" s="94"/>
      <c r="BU7942" s="40"/>
      <c r="BV7942" s="82"/>
      <c r="BW7942" s="94"/>
      <c r="BX7942" s="48"/>
      <c r="BY7942" s="97"/>
      <c r="BZ7942" s="48"/>
      <c r="CA7942" s="40"/>
      <c r="CB7942" s="94"/>
      <c r="CC7942" s="94"/>
      <c r="CD7942" s="94"/>
      <c r="CE7942" s="40"/>
      <c r="CF7942" s="73"/>
      <c r="CG7942" s="41"/>
      <c r="CH7942" s="41"/>
      <c r="CI7942" s="41"/>
      <c r="CJ7942" s="41"/>
      <c r="CK7942" s="41"/>
      <c r="CL7942" s="68"/>
      <c r="CM7942" s="41"/>
      <c r="CN7942" s="41"/>
      <c r="CO7942" s="39"/>
      <c r="CP7942" s="78"/>
    </row>
    <row r="7943" spans="1:94" s="38" customFormat="1" x14ac:dyDescent="0.25">
      <c r="A7943" s="38">
        <v>7940</v>
      </c>
      <c r="F7943" s="39"/>
      <c r="Q7943" s="39"/>
      <c r="R7943" s="40"/>
      <c r="S7943" s="40"/>
      <c r="T7943" s="39"/>
      <c r="AG7943" s="110"/>
      <c r="AH7943" s="94"/>
      <c r="AJ7943" s="97"/>
      <c r="AL7943" s="39"/>
      <c r="AP7943" s="39"/>
      <c r="AQ7943" s="77"/>
      <c r="AR7943" s="78"/>
      <c r="BB7943" s="79"/>
      <c r="BC7943" s="94"/>
      <c r="BE7943" s="97"/>
      <c r="BG7943" s="40"/>
      <c r="BK7943" s="40"/>
      <c r="BL7943" s="79"/>
      <c r="BM7943" s="94"/>
      <c r="BO7943" s="97"/>
      <c r="BQ7943" s="40"/>
      <c r="BR7943" s="94"/>
      <c r="BS7943" s="94"/>
      <c r="BT7943" s="94"/>
      <c r="BU7943" s="40"/>
      <c r="BV7943" s="82"/>
      <c r="BW7943" s="94"/>
      <c r="BX7943" s="48"/>
      <c r="BY7943" s="97"/>
      <c r="BZ7943" s="48"/>
      <c r="CA7943" s="40"/>
      <c r="CB7943" s="94"/>
      <c r="CC7943" s="94"/>
      <c r="CD7943" s="94"/>
      <c r="CE7943" s="40"/>
      <c r="CF7943" s="73"/>
      <c r="CG7943" s="41"/>
      <c r="CH7943" s="41"/>
      <c r="CI7943" s="41"/>
      <c r="CJ7943" s="41"/>
      <c r="CK7943" s="41"/>
      <c r="CL7943" s="68"/>
      <c r="CM7943" s="41"/>
      <c r="CN7943" s="41"/>
      <c r="CO7943" s="39"/>
      <c r="CP7943" s="78"/>
    </row>
    <row r="7944" spans="1:94" s="38" customFormat="1" x14ac:dyDescent="0.25">
      <c r="A7944" s="38">
        <v>7941</v>
      </c>
      <c r="F7944" s="39"/>
      <c r="Q7944" s="39"/>
      <c r="R7944" s="40"/>
      <c r="S7944" s="40"/>
      <c r="T7944" s="39"/>
      <c r="AG7944" s="110"/>
      <c r="AH7944" s="94"/>
      <c r="AJ7944" s="97"/>
      <c r="AL7944" s="39"/>
      <c r="AP7944" s="39"/>
      <c r="AQ7944" s="77"/>
      <c r="AR7944" s="78"/>
      <c r="BB7944" s="79"/>
      <c r="BC7944" s="94"/>
      <c r="BE7944" s="97"/>
      <c r="BG7944" s="40"/>
      <c r="BK7944" s="40"/>
      <c r="BL7944" s="79"/>
      <c r="BM7944" s="94"/>
      <c r="BO7944" s="97"/>
      <c r="BQ7944" s="40"/>
      <c r="BR7944" s="94"/>
      <c r="BS7944" s="94"/>
      <c r="BT7944" s="94"/>
      <c r="BU7944" s="40"/>
      <c r="BV7944" s="82"/>
      <c r="BW7944" s="94"/>
      <c r="BX7944" s="48"/>
      <c r="BY7944" s="97"/>
      <c r="BZ7944" s="48"/>
      <c r="CA7944" s="40"/>
      <c r="CB7944" s="94"/>
      <c r="CC7944" s="94"/>
      <c r="CD7944" s="94"/>
      <c r="CE7944" s="40"/>
      <c r="CF7944" s="73"/>
      <c r="CG7944" s="41"/>
      <c r="CH7944" s="41"/>
      <c r="CI7944" s="41"/>
      <c r="CJ7944" s="41"/>
      <c r="CK7944" s="41"/>
      <c r="CL7944" s="68"/>
      <c r="CM7944" s="41"/>
      <c r="CN7944" s="41"/>
      <c r="CO7944" s="39"/>
      <c r="CP7944" s="78"/>
    </row>
    <row r="7945" spans="1:94" s="38" customFormat="1" x14ac:dyDescent="0.25">
      <c r="A7945" s="38">
        <v>7942</v>
      </c>
      <c r="F7945" s="39"/>
      <c r="Q7945" s="39"/>
      <c r="R7945" s="40"/>
      <c r="S7945" s="40"/>
      <c r="T7945" s="39"/>
      <c r="AG7945" s="110"/>
      <c r="AH7945" s="94"/>
      <c r="AJ7945" s="97"/>
      <c r="AL7945" s="39"/>
      <c r="AP7945" s="39"/>
      <c r="AQ7945" s="77"/>
      <c r="AR7945" s="78"/>
      <c r="BB7945" s="79"/>
      <c r="BC7945" s="94"/>
      <c r="BE7945" s="97"/>
      <c r="BG7945" s="40"/>
      <c r="BK7945" s="40"/>
      <c r="BL7945" s="79"/>
      <c r="BM7945" s="94"/>
      <c r="BO7945" s="97"/>
      <c r="BQ7945" s="40"/>
      <c r="BR7945" s="94"/>
      <c r="BS7945" s="94"/>
      <c r="BT7945" s="94"/>
      <c r="BU7945" s="40"/>
      <c r="BV7945" s="82"/>
      <c r="BW7945" s="94"/>
      <c r="BX7945" s="48"/>
      <c r="BY7945" s="97"/>
      <c r="BZ7945" s="48"/>
      <c r="CA7945" s="40"/>
      <c r="CB7945" s="94"/>
      <c r="CC7945" s="94"/>
      <c r="CD7945" s="94"/>
      <c r="CE7945" s="40"/>
      <c r="CF7945" s="73"/>
      <c r="CG7945" s="41"/>
      <c r="CH7945" s="41"/>
      <c r="CI7945" s="41"/>
      <c r="CJ7945" s="41"/>
      <c r="CK7945" s="41"/>
      <c r="CL7945" s="68"/>
      <c r="CM7945" s="41"/>
      <c r="CN7945" s="41"/>
      <c r="CO7945" s="39"/>
      <c r="CP7945" s="78"/>
    </row>
    <row r="7946" spans="1:94" s="38" customFormat="1" x14ac:dyDescent="0.25">
      <c r="A7946" s="38">
        <v>7943</v>
      </c>
      <c r="F7946" s="39"/>
      <c r="Q7946" s="39"/>
      <c r="R7946" s="40"/>
      <c r="S7946" s="40"/>
      <c r="T7946" s="39"/>
      <c r="AG7946" s="110"/>
      <c r="AH7946" s="94"/>
      <c r="AJ7946" s="97"/>
      <c r="AL7946" s="39"/>
      <c r="AP7946" s="39"/>
      <c r="AQ7946" s="77"/>
      <c r="AR7946" s="78"/>
      <c r="BB7946" s="79"/>
      <c r="BC7946" s="94"/>
      <c r="BE7946" s="97"/>
      <c r="BG7946" s="40"/>
      <c r="BK7946" s="40"/>
      <c r="BL7946" s="79"/>
      <c r="BM7946" s="94"/>
      <c r="BO7946" s="97"/>
      <c r="BQ7946" s="40"/>
      <c r="BR7946" s="94"/>
      <c r="BS7946" s="94"/>
      <c r="BT7946" s="94"/>
      <c r="BU7946" s="40"/>
      <c r="BV7946" s="82"/>
      <c r="BW7946" s="94"/>
      <c r="BX7946" s="48"/>
      <c r="BY7946" s="97"/>
      <c r="BZ7946" s="48"/>
      <c r="CA7946" s="40"/>
      <c r="CB7946" s="94"/>
      <c r="CC7946" s="94"/>
      <c r="CD7946" s="94"/>
      <c r="CE7946" s="40"/>
      <c r="CF7946" s="73"/>
      <c r="CG7946" s="41"/>
      <c r="CH7946" s="41"/>
      <c r="CI7946" s="41"/>
      <c r="CJ7946" s="41"/>
      <c r="CK7946" s="41"/>
      <c r="CL7946" s="68"/>
      <c r="CM7946" s="41"/>
      <c r="CN7946" s="41"/>
      <c r="CO7946" s="39"/>
      <c r="CP7946" s="78"/>
    </row>
    <row r="7947" spans="1:94" s="38" customFormat="1" x14ac:dyDescent="0.25">
      <c r="A7947" s="38">
        <v>7944</v>
      </c>
      <c r="F7947" s="39"/>
      <c r="Q7947" s="39"/>
      <c r="R7947" s="40"/>
      <c r="S7947" s="40"/>
      <c r="T7947" s="39"/>
      <c r="AG7947" s="110"/>
      <c r="AH7947" s="94"/>
      <c r="AJ7947" s="97"/>
      <c r="AL7947" s="39"/>
      <c r="AP7947" s="39"/>
      <c r="AQ7947" s="77"/>
      <c r="AR7947" s="78"/>
      <c r="BB7947" s="79"/>
      <c r="BC7947" s="94"/>
      <c r="BE7947" s="97"/>
      <c r="BG7947" s="40"/>
      <c r="BK7947" s="40"/>
      <c r="BL7947" s="79"/>
      <c r="BM7947" s="94"/>
      <c r="BO7947" s="97"/>
      <c r="BQ7947" s="40"/>
      <c r="BR7947" s="94"/>
      <c r="BS7947" s="94"/>
      <c r="BT7947" s="94"/>
      <c r="BU7947" s="40"/>
      <c r="BV7947" s="82"/>
      <c r="BW7947" s="94"/>
      <c r="BX7947" s="48"/>
      <c r="BY7947" s="97"/>
      <c r="BZ7947" s="48"/>
      <c r="CA7947" s="40"/>
      <c r="CB7947" s="94"/>
      <c r="CC7947" s="94"/>
      <c r="CD7947" s="94"/>
      <c r="CE7947" s="40"/>
      <c r="CF7947" s="73"/>
      <c r="CG7947" s="41"/>
      <c r="CH7947" s="41"/>
      <c r="CI7947" s="41"/>
      <c r="CJ7947" s="41"/>
      <c r="CK7947" s="41"/>
      <c r="CL7947" s="68"/>
      <c r="CM7947" s="41"/>
      <c r="CN7947" s="41"/>
      <c r="CO7947" s="39"/>
      <c r="CP7947" s="78"/>
    </row>
    <row r="7948" spans="1:94" s="38" customFormat="1" x14ac:dyDescent="0.25">
      <c r="A7948" s="38">
        <v>7945</v>
      </c>
      <c r="F7948" s="39"/>
      <c r="Q7948" s="39"/>
      <c r="R7948" s="40"/>
      <c r="S7948" s="40"/>
      <c r="T7948" s="39"/>
      <c r="AG7948" s="110"/>
      <c r="AH7948" s="94"/>
      <c r="AJ7948" s="97"/>
      <c r="AL7948" s="39"/>
      <c r="AP7948" s="39"/>
      <c r="AQ7948" s="77"/>
      <c r="AR7948" s="78"/>
      <c r="BB7948" s="79"/>
      <c r="BC7948" s="94"/>
      <c r="BE7948" s="97"/>
      <c r="BG7948" s="40"/>
      <c r="BK7948" s="40"/>
      <c r="BL7948" s="79"/>
      <c r="BM7948" s="94"/>
      <c r="BO7948" s="97"/>
      <c r="BQ7948" s="40"/>
      <c r="BR7948" s="94"/>
      <c r="BS7948" s="94"/>
      <c r="BT7948" s="94"/>
      <c r="BU7948" s="40"/>
      <c r="BV7948" s="82"/>
      <c r="BW7948" s="94"/>
      <c r="BX7948" s="48"/>
      <c r="BY7948" s="97"/>
      <c r="BZ7948" s="48"/>
      <c r="CA7948" s="40"/>
      <c r="CB7948" s="94"/>
      <c r="CC7948" s="94"/>
      <c r="CD7948" s="94"/>
      <c r="CE7948" s="40"/>
      <c r="CF7948" s="73"/>
      <c r="CG7948" s="41"/>
      <c r="CH7948" s="41"/>
      <c r="CI7948" s="41"/>
      <c r="CJ7948" s="41"/>
      <c r="CK7948" s="41"/>
      <c r="CL7948" s="68"/>
      <c r="CM7948" s="41"/>
      <c r="CN7948" s="41"/>
      <c r="CO7948" s="39"/>
      <c r="CP7948" s="78"/>
    </row>
    <row r="7949" spans="1:94" s="38" customFormat="1" x14ac:dyDescent="0.25">
      <c r="A7949" s="38">
        <v>7946</v>
      </c>
      <c r="F7949" s="39"/>
      <c r="Q7949" s="39"/>
      <c r="R7949" s="40"/>
      <c r="S7949" s="40"/>
      <c r="T7949" s="39"/>
      <c r="AG7949" s="110"/>
      <c r="AH7949" s="94"/>
      <c r="AJ7949" s="97"/>
      <c r="AL7949" s="39"/>
      <c r="AP7949" s="39"/>
      <c r="AQ7949" s="77"/>
      <c r="AR7949" s="78"/>
      <c r="BB7949" s="79"/>
      <c r="BC7949" s="94"/>
      <c r="BE7949" s="97"/>
      <c r="BG7949" s="40"/>
      <c r="BK7949" s="40"/>
      <c r="BL7949" s="79"/>
      <c r="BM7949" s="94"/>
      <c r="BO7949" s="97"/>
      <c r="BQ7949" s="40"/>
      <c r="BR7949" s="94"/>
      <c r="BS7949" s="94"/>
      <c r="BT7949" s="94"/>
      <c r="BU7949" s="40"/>
      <c r="BV7949" s="82"/>
      <c r="BW7949" s="94"/>
      <c r="BX7949" s="48"/>
      <c r="BY7949" s="97"/>
      <c r="BZ7949" s="48"/>
      <c r="CA7949" s="40"/>
      <c r="CB7949" s="94"/>
      <c r="CC7949" s="94"/>
      <c r="CD7949" s="94"/>
      <c r="CE7949" s="40"/>
      <c r="CF7949" s="73"/>
      <c r="CG7949" s="41"/>
      <c r="CH7949" s="41"/>
      <c r="CI7949" s="41"/>
      <c r="CJ7949" s="41"/>
      <c r="CK7949" s="41"/>
      <c r="CL7949" s="68"/>
      <c r="CM7949" s="41"/>
      <c r="CN7949" s="41"/>
      <c r="CO7949" s="39"/>
      <c r="CP7949" s="78"/>
    </row>
    <row r="7950" spans="1:94" s="38" customFormat="1" x14ac:dyDescent="0.25">
      <c r="A7950" s="38">
        <v>7947</v>
      </c>
      <c r="F7950" s="39"/>
      <c r="Q7950" s="39"/>
      <c r="R7950" s="40"/>
      <c r="S7950" s="40"/>
      <c r="T7950" s="39"/>
      <c r="AG7950" s="110"/>
      <c r="AH7950" s="94"/>
      <c r="AJ7950" s="97"/>
      <c r="AL7950" s="39"/>
      <c r="AP7950" s="39"/>
      <c r="AQ7950" s="77"/>
      <c r="AR7950" s="78"/>
      <c r="BB7950" s="79"/>
      <c r="BC7950" s="94"/>
      <c r="BE7950" s="97"/>
      <c r="BG7950" s="40"/>
      <c r="BK7950" s="40"/>
      <c r="BL7950" s="79"/>
      <c r="BM7950" s="94"/>
      <c r="BO7950" s="97"/>
      <c r="BQ7950" s="40"/>
      <c r="BR7950" s="94"/>
      <c r="BS7950" s="94"/>
      <c r="BT7950" s="94"/>
      <c r="BU7950" s="40"/>
      <c r="BV7950" s="82"/>
      <c r="BW7950" s="94"/>
      <c r="BX7950" s="48"/>
      <c r="BY7950" s="97"/>
      <c r="BZ7950" s="48"/>
      <c r="CA7950" s="40"/>
      <c r="CB7950" s="94"/>
      <c r="CC7950" s="94"/>
      <c r="CD7950" s="94"/>
      <c r="CE7950" s="40"/>
      <c r="CF7950" s="73"/>
      <c r="CG7950" s="41"/>
      <c r="CH7950" s="41"/>
      <c r="CI7950" s="41"/>
      <c r="CJ7950" s="41"/>
      <c r="CK7950" s="41"/>
      <c r="CL7950" s="68"/>
      <c r="CM7950" s="41"/>
      <c r="CN7950" s="41"/>
      <c r="CO7950" s="39"/>
      <c r="CP7950" s="78"/>
    </row>
    <row r="7951" spans="1:94" s="38" customFormat="1" x14ac:dyDescent="0.25">
      <c r="A7951" s="38">
        <v>7948</v>
      </c>
      <c r="F7951" s="39"/>
      <c r="Q7951" s="39"/>
      <c r="R7951" s="40"/>
      <c r="S7951" s="40"/>
      <c r="T7951" s="39"/>
      <c r="AG7951" s="110"/>
      <c r="AH7951" s="94"/>
      <c r="AJ7951" s="97"/>
      <c r="AL7951" s="39"/>
      <c r="AP7951" s="39"/>
      <c r="AQ7951" s="77"/>
      <c r="AR7951" s="78"/>
      <c r="BB7951" s="79"/>
      <c r="BC7951" s="94"/>
      <c r="BE7951" s="97"/>
      <c r="BG7951" s="40"/>
      <c r="BK7951" s="40"/>
      <c r="BL7951" s="79"/>
      <c r="BM7951" s="94"/>
      <c r="BO7951" s="97"/>
      <c r="BQ7951" s="40"/>
      <c r="BR7951" s="94"/>
      <c r="BS7951" s="94"/>
      <c r="BT7951" s="94"/>
      <c r="BU7951" s="40"/>
      <c r="BV7951" s="82"/>
      <c r="BW7951" s="94"/>
      <c r="BX7951" s="48"/>
      <c r="BY7951" s="97"/>
      <c r="BZ7951" s="48"/>
      <c r="CA7951" s="40"/>
      <c r="CB7951" s="94"/>
      <c r="CC7951" s="94"/>
      <c r="CD7951" s="94"/>
      <c r="CE7951" s="40"/>
      <c r="CF7951" s="73"/>
      <c r="CG7951" s="41"/>
      <c r="CH7951" s="41"/>
      <c r="CI7951" s="41"/>
      <c r="CJ7951" s="41"/>
      <c r="CK7951" s="41"/>
      <c r="CL7951" s="68"/>
      <c r="CM7951" s="41"/>
      <c r="CN7951" s="41"/>
      <c r="CO7951" s="39"/>
      <c r="CP7951" s="78"/>
    </row>
    <row r="7952" spans="1:94" s="38" customFormat="1" x14ac:dyDescent="0.25">
      <c r="A7952" s="38">
        <v>7949</v>
      </c>
      <c r="F7952" s="39"/>
      <c r="Q7952" s="39"/>
      <c r="R7952" s="40"/>
      <c r="S7952" s="40"/>
      <c r="T7952" s="39"/>
      <c r="AG7952" s="110"/>
      <c r="AH7952" s="94"/>
      <c r="AJ7952" s="97"/>
      <c r="AL7952" s="39"/>
      <c r="AP7952" s="39"/>
      <c r="AQ7952" s="77"/>
      <c r="AR7952" s="78"/>
      <c r="BB7952" s="79"/>
      <c r="BC7952" s="94"/>
      <c r="BE7952" s="97"/>
      <c r="BG7952" s="40"/>
      <c r="BK7952" s="40"/>
      <c r="BL7952" s="79"/>
      <c r="BM7952" s="94"/>
      <c r="BO7952" s="97"/>
      <c r="BQ7952" s="40"/>
      <c r="BR7952" s="94"/>
      <c r="BS7952" s="94"/>
      <c r="BT7952" s="94"/>
      <c r="BU7952" s="40"/>
      <c r="BV7952" s="82"/>
      <c r="BW7952" s="94"/>
      <c r="BX7952" s="48"/>
      <c r="BY7952" s="97"/>
      <c r="BZ7952" s="48"/>
      <c r="CA7952" s="40"/>
      <c r="CB7952" s="94"/>
      <c r="CC7952" s="94"/>
      <c r="CD7952" s="94"/>
      <c r="CE7952" s="40"/>
      <c r="CF7952" s="73"/>
      <c r="CG7952" s="41"/>
      <c r="CH7952" s="41"/>
      <c r="CI7952" s="41"/>
      <c r="CJ7952" s="41"/>
      <c r="CK7952" s="41"/>
      <c r="CL7952" s="68"/>
      <c r="CM7952" s="41"/>
      <c r="CN7952" s="41"/>
      <c r="CO7952" s="39"/>
      <c r="CP7952" s="78"/>
    </row>
    <row r="7953" spans="1:94" s="38" customFormat="1" x14ac:dyDescent="0.25">
      <c r="A7953" s="38">
        <v>7950</v>
      </c>
      <c r="F7953" s="39"/>
      <c r="Q7953" s="39"/>
      <c r="R7953" s="40"/>
      <c r="S7953" s="40"/>
      <c r="T7953" s="39"/>
      <c r="AG7953" s="110"/>
      <c r="AH7953" s="94"/>
      <c r="AJ7953" s="97"/>
      <c r="AL7953" s="39"/>
      <c r="AP7953" s="39"/>
      <c r="AQ7953" s="77"/>
      <c r="AR7953" s="78"/>
      <c r="BB7953" s="79"/>
      <c r="BC7953" s="94"/>
      <c r="BE7953" s="97"/>
      <c r="BG7953" s="40"/>
      <c r="BK7953" s="40"/>
      <c r="BL7953" s="79"/>
      <c r="BM7953" s="94"/>
      <c r="BO7953" s="97"/>
      <c r="BQ7953" s="40"/>
      <c r="BR7953" s="94"/>
      <c r="BS7953" s="94"/>
      <c r="BT7953" s="94"/>
      <c r="BU7953" s="40"/>
      <c r="BV7953" s="82"/>
      <c r="BW7953" s="94"/>
      <c r="BX7953" s="48"/>
      <c r="BY7953" s="97"/>
      <c r="BZ7953" s="48"/>
      <c r="CA7953" s="40"/>
      <c r="CB7953" s="94"/>
      <c r="CC7953" s="94"/>
      <c r="CD7953" s="94"/>
      <c r="CE7953" s="40"/>
      <c r="CF7953" s="73"/>
      <c r="CG7953" s="41"/>
      <c r="CH7953" s="41"/>
      <c r="CI7953" s="41"/>
      <c r="CJ7953" s="41"/>
      <c r="CK7953" s="41"/>
      <c r="CL7953" s="68"/>
      <c r="CM7953" s="41"/>
      <c r="CN7953" s="41"/>
      <c r="CO7953" s="39"/>
      <c r="CP7953" s="78"/>
    </row>
    <row r="7954" spans="1:94" s="38" customFormat="1" x14ac:dyDescent="0.25">
      <c r="A7954" s="38">
        <v>7951</v>
      </c>
      <c r="F7954" s="39"/>
      <c r="Q7954" s="39"/>
      <c r="R7954" s="40"/>
      <c r="S7954" s="40"/>
      <c r="T7954" s="39"/>
      <c r="AG7954" s="110"/>
      <c r="AH7954" s="94"/>
      <c r="AJ7954" s="97"/>
      <c r="AL7954" s="39"/>
      <c r="AP7954" s="39"/>
      <c r="AQ7954" s="77"/>
      <c r="AR7954" s="78"/>
      <c r="BB7954" s="79"/>
      <c r="BC7954" s="94"/>
      <c r="BE7954" s="97"/>
      <c r="BG7954" s="40"/>
      <c r="BK7954" s="40"/>
      <c r="BL7954" s="79"/>
      <c r="BM7954" s="94"/>
      <c r="BO7954" s="97"/>
      <c r="BQ7954" s="40"/>
      <c r="BR7954" s="94"/>
      <c r="BS7954" s="94"/>
      <c r="BT7954" s="94"/>
      <c r="BU7954" s="40"/>
      <c r="BV7954" s="82"/>
      <c r="BW7954" s="94"/>
      <c r="BX7954" s="48"/>
      <c r="BY7954" s="97"/>
      <c r="BZ7954" s="48"/>
      <c r="CA7954" s="40"/>
      <c r="CB7954" s="94"/>
      <c r="CC7954" s="94"/>
      <c r="CD7954" s="94"/>
      <c r="CE7954" s="40"/>
      <c r="CF7954" s="73"/>
      <c r="CG7954" s="41"/>
      <c r="CH7954" s="41"/>
      <c r="CI7954" s="41"/>
      <c r="CJ7954" s="41"/>
      <c r="CK7954" s="41"/>
      <c r="CL7954" s="68"/>
      <c r="CM7954" s="41"/>
      <c r="CN7954" s="41"/>
      <c r="CO7954" s="39"/>
      <c r="CP7954" s="78"/>
    </row>
    <row r="7955" spans="1:94" s="38" customFormat="1" x14ac:dyDescent="0.25">
      <c r="A7955" s="38">
        <v>7952</v>
      </c>
      <c r="F7955" s="39"/>
      <c r="Q7955" s="39"/>
      <c r="R7955" s="40"/>
      <c r="S7955" s="40"/>
      <c r="T7955" s="39"/>
      <c r="AG7955" s="110"/>
      <c r="AH7955" s="94"/>
      <c r="AJ7955" s="97"/>
      <c r="AL7955" s="39"/>
      <c r="AP7955" s="39"/>
      <c r="AQ7955" s="77"/>
      <c r="AR7955" s="78"/>
      <c r="BB7955" s="79"/>
      <c r="BC7955" s="94"/>
      <c r="BE7955" s="97"/>
      <c r="BG7955" s="40"/>
      <c r="BK7955" s="40"/>
      <c r="BL7955" s="79"/>
      <c r="BM7955" s="94"/>
      <c r="BO7955" s="97"/>
      <c r="BQ7955" s="40"/>
      <c r="BR7955" s="94"/>
      <c r="BS7955" s="94"/>
      <c r="BT7955" s="94"/>
      <c r="BU7955" s="40"/>
      <c r="BV7955" s="82"/>
      <c r="BW7955" s="94"/>
      <c r="BX7955" s="48"/>
      <c r="BY7955" s="97"/>
      <c r="BZ7955" s="48"/>
      <c r="CA7955" s="40"/>
      <c r="CB7955" s="94"/>
      <c r="CC7955" s="94"/>
      <c r="CD7955" s="94"/>
      <c r="CE7955" s="40"/>
      <c r="CF7955" s="73"/>
      <c r="CG7955" s="41"/>
      <c r="CH7955" s="41"/>
      <c r="CI7955" s="41"/>
      <c r="CJ7955" s="41"/>
      <c r="CK7955" s="41"/>
      <c r="CL7955" s="68"/>
      <c r="CM7955" s="41"/>
      <c r="CN7955" s="41"/>
      <c r="CO7955" s="39"/>
      <c r="CP7955" s="78"/>
    </row>
    <row r="7956" spans="1:94" s="38" customFormat="1" x14ac:dyDescent="0.25">
      <c r="A7956" s="38">
        <v>7953</v>
      </c>
      <c r="F7956" s="39"/>
      <c r="Q7956" s="39"/>
      <c r="R7956" s="40"/>
      <c r="S7956" s="40"/>
      <c r="T7956" s="39"/>
      <c r="AG7956" s="110"/>
      <c r="AH7956" s="94"/>
      <c r="AJ7956" s="97"/>
      <c r="AL7956" s="39"/>
      <c r="AP7956" s="39"/>
      <c r="AQ7956" s="77"/>
      <c r="AR7956" s="78"/>
      <c r="BB7956" s="79"/>
      <c r="BC7956" s="94"/>
      <c r="BE7956" s="97"/>
      <c r="BG7956" s="40"/>
      <c r="BK7956" s="40"/>
      <c r="BL7956" s="79"/>
      <c r="BM7956" s="94"/>
      <c r="BO7956" s="97"/>
      <c r="BQ7956" s="40"/>
      <c r="BR7956" s="94"/>
      <c r="BS7956" s="94"/>
      <c r="BT7956" s="94"/>
      <c r="BU7956" s="40"/>
      <c r="BV7956" s="82"/>
      <c r="BW7956" s="94"/>
      <c r="BX7956" s="48"/>
      <c r="BY7956" s="97"/>
      <c r="BZ7956" s="48"/>
      <c r="CA7956" s="40"/>
      <c r="CB7956" s="94"/>
      <c r="CC7956" s="94"/>
      <c r="CD7956" s="94"/>
      <c r="CE7956" s="40"/>
      <c r="CF7956" s="73"/>
      <c r="CG7956" s="41"/>
      <c r="CH7956" s="41"/>
      <c r="CI7956" s="41"/>
      <c r="CJ7956" s="41"/>
      <c r="CK7956" s="41"/>
      <c r="CL7956" s="68"/>
      <c r="CM7956" s="41"/>
      <c r="CN7956" s="41"/>
      <c r="CO7956" s="39"/>
      <c r="CP7956" s="78"/>
    </row>
    <row r="7957" spans="1:94" s="38" customFormat="1" x14ac:dyDescent="0.25">
      <c r="A7957" s="38">
        <v>7954</v>
      </c>
      <c r="F7957" s="39"/>
      <c r="Q7957" s="39"/>
      <c r="R7957" s="40"/>
      <c r="S7957" s="40"/>
      <c r="T7957" s="39"/>
      <c r="AG7957" s="110"/>
      <c r="AH7957" s="94"/>
      <c r="AJ7957" s="97"/>
      <c r="AL7957" s="39"/>
      <c r="AP7957" s="39"/>
      <c r="AQ7957" s="77"/>
      <c r="AR7957" s="78"/>
      <c r="BB7957" s="79"/>
      <c r="BC7957" s="94"/>
      <c r="BE7957" s="97"/>
      <c r="BG7957" s="40"/>
      <c r="BK7957" s="40"/>
      <c r="BL7957" s="79"/>
      <c r="BM7957" s="94"/>
      <c r="BO7957" s="97"/>
      <c r="BQ7957" s="40"/>
      <c r="BR7957" s="94"/>
      <c r="BS7957" s="94"/>
      <c r="BT7957" s="94"/>
      <c r="BU7957" s="40"/>
      <c r="BV7957" s="82"/>
      <c r="BW7957" s="94"/>
      <c r="BX7957" s="48"/>
      <c r="BY7957" s="97"/>
      <c r="BZ7957" s="48"/>
      <c r="CA7957" s="40"/>
      <c r="CB7957" s="94"/>
      <c r="CC7957" s="94"/>
      <c r="CD7957" s="94"/>
      <c r="CE7957" s="40"/>
      <c r="CF7957" s="73"/>
      <c r="CG7957" s="41"/>
      <c r="CH7957" s="41"/>
      <c r="CI7957" s="41"/>
      <c r="CJ7957" s="41"/>
      <c r="CK7957" s="41"/>
      <c r="CL7957" s="68"/>
      <c r="CM7957" s="41"/>
      <c r="CN7957" s="41"/>
      <c r="CO7957" s="39"/>
      <c r="CP7957" s="78"/>
    </row>
    <row r="7958" spans="1:94" s="38" customFormat="1" x14ac:dyDescent="0.25">
      <c r="A7958" s="38">
        <v>7955</v>
      </c>
      <c r="F7958" s="39"/>
      <c r="Q7958" s="39"/>
      <c r="R7958" s="40"/>
      <c r="S7958" s="40"/>
      <c r="T7958" s="39"/>
      <c r="AG7958" s="110"/>
      <c r="AH7958" s="94"/>
      <c r="AJ7958" s="97"/>
      <c r="AL7958" s="39"/>
      <c r="AP7958" s="39"/>
      <c r="AQ7958" s="77"/>
      <c r="AR7958" s="78"/>
      <c r="BB7958" s="79"/>
      <c r="BC7958" s="94"/>
      <c r="BE7958" s="97"/>
      <c r="BG7958" s="40"/>
      <c r="BK7958" s="40"/>
      <c r="BL7958" s="79"/>
      <c r="BM7958" s="94"/>
      <c r="BO7958" s="97"/>
      <c r="BQ7958" s="40"/>
      <c r="BR7958" s="94"/>
      <c r="BS7958" s="94"/>
      <c r="BT7958" s="94"/>
      <c r="BU7958" s="40"/>
      <c r="BV7958" s="82"/>
      <c r="BW7958" s="94"/>
      <c r="BX7958" s="48"/>
      <c r="BY7958" s="97"/>
      <c r="BZ7958" s="48"/>
      <c r="CA7958" s="40"/>
      <c r="CB7958" s="94"/>
      <c r="CC7958" s="94"/>
      <c r="CD7958" s="94"/>
      <c r="CE7958" s="40"/>
      <c r="CF7958" s="73"/>
      <c r="CG7958" s="41"/>
      <c r="CH7958" s="41"/>
      <c r="CI7958" s="41"/>
      <c r="CJ7958" s="41"/>
      <c r="CK7958" s="41"/>
      <c r="CL7958" s="68"/>
      <c r="CM7958" s="41"/>
      <c r="CN7958" s="41"/>
      <c r="CO7958" s="39"/>
      <c r="CP7958" s="78"/>
    </row>
    <row r="7959" spans="1:94" s="38" customFormat="1" x14ac:dyDescent="0.25">
      <c r="A7959" s="38">
        <v>7956</v>
      </c>
      <c r="F7959" s="39"/>
      <c r="Q7959" s="39"/>
      <c r="R7959" s="40"/>
      <c r="S7959" s="40"/>
      <c r="T7959" s="39"/>
      <c r="AG7959" s="110"/>
      <c r="AH7959" s="94"/>
      <c r="AJ7959" s="97"/>
      <c r="AL7959" s="39"/>
      <c r="AP7959" s="39"/>
      <c r="AQ7959" s="77"/>
      <c r="AR7959" s="78"/>
      <c r="BB7959" s="79"/>
      <c r="BC7959" s="94"/>
      <c r="BE7959" s="97"/>
      <c r="BG7959" s="40"/>
      <c r="BK7959" s="40"/>
      <c r="BL7959" s="79"/>
      <c r="BM7959" s="94"/>
      <c r="BO7959" s="97"/>
      <c r="BQ7959" s="40"/>
      <c r="BR7959" s="94"/>
      <c r="BS7959" s="94"/>
      <c r="BT7959" s="94"/>
      <c r="BU7959" s="40"/>
      <c r="BV7959" s="82"/>
      <c r="BW7959" s="94"/>
      <c r="BX7959" s="48"/>
      <c r="BY7959" s="97"/>
      <c r="BZ7959" s="48"/>
      <c r="CA7959" s="40"/>
      <c r="CB7959" s="94"/>
      <c r="CC7959" s="94"/>
      <c r="CD7959" s="94"/>
      <c r="CE7959" s="40"/>
      <c r="CF7959" s="73"/>
      <c r="CG7959" s="41"/>
      <c r="CH7959" s="41"/>
      <c r="CI7959" s="41"/>
      <c r="CJ7959" s="41"/>
      <c r="CK7959" s="41"/>
      <c r="CL7959" s="68"/>
      <c r="CM7959" s="41"/>
      <c r="CN7959" s="41"/>
      <c r="CO7959" s="39"/>
      <c r="CP7959" s="78"/>
    </row>
    <row r="7960" spans="1:94" s="38" customFormat="1" x14ac:dyDescent="0.25">
      <c r="A7960" s="38">
        <v>7957</v>
      </c>
      <c r="F7960" s="39"/>
      <c r="Q7960" s="39"/>
      <c r="R7960" s="40"/>
      <c r="S7960" s="40"/>
      <c r="T7960" s="39"/>
      <c r="AG7960" s="110"/>
      <c r="AH7960" s="94"/>
      <c r="AJ7960" s="97"/>
      <c r="AL7960" s="39"/>
      <c r="AP7960" s="39"/>
      <c r="AQ7960" s="77"/>
      <c r="AR7960" s="78"/>
      <c r="BB7960" s="79"/>
      <c r="BC7960" s="94"/>
      <c r="BE7960" s="97"/>
      <c r="BG7960" s="40"/>
      <c r="BK7960" s="40"/>
      <c r="BL7960" s="79"/>
      <c r="BM7960" s="94"/>
      <c r="BO7960" s="97"/>
      <c r="BQ7960" s="40"/>
      <c r="BR7960" s="94"/>
      <c r="BS7960" s="94"/>
      <c r="BT7960" s="94"/>
      <c r="BU7960" s="40"/>
      <c r="BV7960" s="82"/>
      <c r="BW7960" s="94"/>
      <c r="BX7960" s="48"/>
      <c r="BY7960" s="97"/>
      <c r="BZ7960" s="48"/>
      <c r="CA7960" s="40"/>
      <c r="CB7960" s="94"/>
      <c r="CC7960" s="94"/>
      <c r="CD7960" s="94"/>
      <c r="CE7960" s="40"/>
      <c r="CF7960" s="73"/>
      <c r="CG7960" s="41"/>
      <c r="CH7960" s="41"/>
      <c r="CI7960" s="41"/>
      <c r="CJ7960" s="41"/>
      <c r="CK7960" s="41"/>
      <c r="CL7960" s="68"/>
      <c r="CM7960" s="41"/>
      <c r="CN7960" s="41"/>
      <c r="CO7960" s="39"/>
      <c r="CP7960" s="78"/>
    </row>
    <row r="7961" spans="1:94" s="38" customFormat="1" x14ac:dyDescent="0.25">
      <c r="A7961" s="38">
        <v>7958</v>
      </c>
      <c r="F7961" s="39"/>
      <c r="Q7961" s="39"/>
      <c r="R7961" s="40"/>
      <c r="S7961" s="40"/>
      <c r="T7961" s="39"/>
      <c r="AG7961" s="110"/>
      <c r="AH7961" s="94"/>
      <c r="AJ7961" s="97"/>
      <c r="AL7961" s="39"/>
      <c r="AP7961" s="39"/>
      <c r="AQ7961" s="77"/>
      <c r="AR7961" s="78"/>
      <c r="BB7961" s="79"/>
      <c r="BC7961" s="94"/>
      <c r="BE7961" s="97"/>
      <c r="BG7961" s="40"/>
      <c r="BK7961" s="40"/>
      <c r="BL7961" s="79"/>
      <c r="BM7961" s="94"/>
      <c r="BO7961" s="97"/>
      <c r="BQ7961" s="40"/>
      <c r="BR7961" s="94"/>
      <c r="BS7961" s="94"/>
      <c r="BT7961" s="94"/>
      <c r="BU7961" s="40"/>
      <c r="BV7961" s="82"/>
      <c r="BW7961" s="94"/>
      <c r="BX7961" s="48"/>
      <c r="BY7961" s="97"/>
      <c r="BZ7961" s="48"/>
      <c r="CA7961" s="40"/>
      <c r="CB7961" s="94"/>
      <c r="CC7961" s="94"/>
      <c r="CD7961" s="94"/>
      <c r="CE7961" s="40"/>
      <c r="CF7961" s="73"/>
      <c r="CG7961" s="41"/>
      <c r="CH7961" s="41"/>
      <c r="CI7961" s="41"/>
      <c r="CJ7961" s="41"/>
      <c r="CK7961" s="41"/>
      <c r="CL7961" s="68"/>
      <c r="CM7961" s="41"/>
      <c r="CN7961" s="41"/>
      <c r="CO7961" s="39"/>
      <c r="CP7961" s="78"/>
    </row>
    <row r="7962" spans="1:94" s="38" customFormat="1" x14ac:dyDescent="0.25">
      <c r="A7962" s="38">
        <v>7959</v>
      </c>
      <c r="F7962" s="39"/>
      <c r="Q7962" s="39"/>
      <c r="R7962" s="40"/>
      <c r="S7962" s="40"/>
      <c r="T7962" s="39"/>
      <c r="AG7962" s="110"/>
      <c r="AH7962" s="94"/>
      <c r="AJ7962" s="97"/>
      <c r="AL7962" s="39"/>
      <c r="AP7962" s="39"/>
      <c r="AQ7962" s="77"/>
      <c r="AR7962" s="78"/>
      <c r="BB7962" s="79"/>
      <c r="BC7962" s="94"/>
      <c r="BE7962" s="97"/>
      <c r="BG7962" s="40"/>
      <c r="BK7962" s="40"/>
      <c r="BL7962" s="79"/>
      <c r="BM7962" s="94"/>
      <c r="BO7962" s="97"/>
      <c r="BQ7962" s="40"/>
      <c r="BR7962" s="94"/>
      <c r="BS7962" s="94"/>
      <c r="BT7962" s="94"/>
      <c r="BU7962" s="40"/>
      <c r="BV7962" s="82"/>
      <c r="BW7962" s="94"/>
      <c r="BX7962" s="48"/>
      <c r="BY7962" s="97"/>
      <c r="BZ7962" s="48"/>
      <c r="CA7962" s="40"/>
      <c r="CB7962" s="94"/>
      <c r="CC7962" s="94"/>
      <c r="CD7962" s="94"/>
      <c r="CE7962" s="40"/>
      <c r="CF7962" s="73"/>
      <c r="CG7962" s="41"/>
      <c r="CH7962" s="41"/>
      <c r="CI7962" s="41"/>
      <c r="CJ7962" s="41"/>
      <c r="CK7962" s="41"/>
      <c r="CL7962" s="68"/>
      <c r="CM7962" s="41"/>
      <c r="CN7962" s="41"/>
      <c r="CO7962" s="39"/>
      <c r="CP7962" s="78"/>
    </row>
    <row r="7963" spans="1:94" s="38" customFormat="1" x14ac:dyDescent="0.25">
      <c r="A7963" s="38">
        <v>7960</v>
      </c>
      <c r="F7963" s="39"/>
      <c r="Q7963" s="39"/>
      <c r="R7963" s="40"/>
      <c r="S7963" s="40"/>
      <c r="T7963" s="39"/>
      <c r="AG7963" s="110"/>
      <c r="AH7963" s="94"/>
      <c r="AJ7963" s="97"/>
      <c r="AL7963" s="39"/>
      <c r="AP7963" s="39"/>
      <c r="AQ7963" s="77"/>
      <c r="AR7963" s="78"/>
      <c r="BB7963" s="79"/>
      <c r="BC7963" s="94"/>
      <c r="BE7963" s="97"/>
      <c r="BG7963" s="40"/>
      <c r="BK7963" s="40"/>
      <c r="BL7963" s="79"/>
      <c r="BM7963" s="94"/>
      <c r="BO7963" s="97"/>
      <c r="BQ7963" s="40"/>
      <c r="BR7963" s="94"/>
      <c r="BS7963" s="94"/>
      <c r="BT7963" s="94"/>
      <c r="BU7963" s="40"/>
      <c r="BV7963" s="82"/>
      <c r="BW7963" s="94"/>
      <c r="BX7963" s="48"/>
      <c r="BY7963" s="97"/>
      <c r="BZ7963" s="48"/>
      <c r="CA7963" s="40"/>
      <c r="CB7963" s="94"/>
      <c r="CC7963" s="94"/>
      <c r="CD7963" s="94"/>
      <c r="CE7963" s="40"/>
      <c r="CF7963" s="73"/>
      <c r="CG7963" s="41"/>
      <c r="CH7963" s="41"/>
      <c r="CI7963" s="41"/>
      <c r="CJ7963" s="41"/>
      <c r="CK7963" s="41"/>
      <c r="CL7963" s="68"/>
      <c r="CM7963" s="41"/>
      <c r="CN7963" s="41"/>
      <c r="CO7963" s="39"/>
      <c r="CP7963" s="78"/>
    </row>
    <row r="7964" spans="1:94" s="38" customFormat="1" x14ac:dyDescent="0.25">
      <c r="A7964" s="38">
        <v>7961</v>
      </c>
      <c r="F7964" s="39"/>
      <c r="Q7964" s="39"/>
      <c r="R7964" s="40"/>
      <c r="S7964" s="40"/>
      <c r="T7964" s="39"/>
      <c r="AG7964" s="110"/>
      <c r="AH7964" s="94"/>
      <c r="AJ7964" s="97"/>
      <c r="AL7964" s="39"/>
      <c r="AP7964" s="39"/>
      <c r="AQ7964" s="77"/>
      <c r="AR7964" s="78"/>
      <c r="BB7964" s="79"/>
      <c r="BC7964" s="94"/>
      <c r="BE7964" s="97"/>
      <c r="BG7964" s="40"/>
      <c r="BK7964" s="40"/>
      <c r="BL7964" s="79"/>
      <c r="BM7964" s="94"/>
      <c r="BO7964" s="97"/>
      <c r="BQ7964" s="40"/>
      <c r="BR7964" s="94"/>
      <c r="BS7964" s="94"/>
      <c r="BT7964" s="94"/>
      <c r="BU7964" s="40"/>
      <c r="BV7964" s="82"/>
      <c r="BW7964" s="94"/>
      <c r="BX7964" s="48"/>
      <c r="BY7964" s="97"/>
      <c r="BZ7964" s="48"/>
      <c r="CA7964" s="40"/>
      <c r="CB7964" s="94"/>
      <c r="CC7964" s="94"/>
      <c r="CD7964" s="94"/>
      <c r="CE7964" s="40"/>
      <c r="CF7964" s="73"/>
      <c r="CG7964" s="41"/>
      <c r="CH7964" s="41"/>
      <c r="CI7964" s="41"/>
      <c r="CJ7964" s="41"/>
      <c r="CK7964" s="41"/>
      <c r="CL7964" s="68"/>
      <c r="CM7964" s="41"/>
      <c r="CN7964" s="41"/>
      <c r="CO7964" s="39"/>
      <c r="CP7964" s="78"/>
    </row>
    <row r="7965" spans="1:94" s="38" customFormat="1" x14ac:dyDescent="0.25">
      <c r="A7965" s="38">
        <v>7962</v>
      </c>
      <c r="F7965" s="39"/>
      <c r="Q7965" s="39"/>
      <c r="R7965" s="40"/>
      <c r="S7965" s="40"/>
      <c r="T7965" s="39"/>
      <c r="AG7965" s="110"/>
      <c r="AH7965" s="94"/>
      <c r="AJ7965" s="97"/>
      <c r="AL7965" s="39"/>
      <c r="AP7965" s="39"/>
      <c r="AQ7965" s="77"/>
      <c r="AR7965" s="78"/>
      <c r="BB7965" s="79"/>
      <c r="BC7965" s="94"/>
      <c r="BE7965" s="97"/>
      <c r="BG7965" s="40"/>
      <c r="BK7965" s="40"/>
      <c r="BL7965" s="79"/>
      <c r="BM7965" s="94"/>
      <c r="BO7965" s="97"/>
      <c r="BQ7965" s="40"/>
      <c r="BR7965" s="94"/>
      <c r="BS7965" s="94"/>
      <c r="BT7965" s="94"/>
      <c r="BU7965" s="40"/>
      <c r="BV7965" s="82"/>
      <c r="BW7965" s="94"/>
      <c r="BX7965" s="48"/>
      <c r="BY7965" s="97"/>
      <c r="BZ7965" s="48"/>
      <c r="CA7965" s="40"/>
      <c r="CB7965" s="94"/>
      <c r="CC7965" s="94"/>
      <c r="CD7965" s="94"/>
      <c r="CE7965" s="40"/>
      <c r="CF7965" s="73"/>
      <c r="CG7965" s="41"/>
      <c r="CH7965" s="41"/>
      <c r="CI7965" s="41"/>
      <c r="CJ7965" s="41"/>
      <c r="CK7965" s="41"/>
      <c r="CL7965" s="68"/>
      <c r="CM7965" s="41"/>
      <c r="CN7965" s="41"/>
      <c r="CO7965" s="39"/>
      <c r="CP7965" s="78"/>
    </row>
    <row r="7966" spans="1:94" s="38" customFormat="1" x14ac:dyDescent="0.25">
      <c r="A7966" s="38">
        <v>7963</v>
      </c>
      <c r="F7966" s="39"/>
      <c r="Q7966" s="39"/>
      <c r="R7966" s="40"/>
      <c r="S7966" s="40"/>
      <c r="T7966" s="39"/>
      <c r="AG7966" s="110"/>
      <c r="AH7966" s="94"/>
      <c r="AJ7966" s="97"/>
      <c r="AL7966" s="39"/>
      <c r="AP7966" s="39"/>
      <c r="AQ7966" s="77"/>
      <c r="AR7966" s="78"/>
      <c r="BB7966" s="79"/>
      <c r="BC7966" s="94"/>
      <c r="BE7966" s="97"/>
      <c r="BG7966" s="40"/>
      <c r="BK7966" s="40"/>
      <c r="BL7966" s="79"/>
      <c r="BM7966" s="94"/>
      <c r="BO7966" s="97"/>
      <c r="BQ7966" s="40"/>
      <c r="BR7966" s="94"/>
      <c r="BS7966" s="94"/>
      <c r="BT7966" s="94"/>
      <c r="BU7966" s="40"/>
      <c r="BV7966" s="82"/>
      <c r="BW7966" s="94"/>
      <c r="BX7966" s="48"/>
      <c r="BY7966" s="97"/>
      <c r="BZ7966" s="48"/>
      <c r="CA7966" s="40"/>
      <c r="CB7966" s="94"/>
      <c r="CC7966" s="94"/>
      <c r="CD7966" s="94"/>
      <c r="CE7966" s="40"/>
      <c r="CF7966" s="73"/>
      <c r="CG7966" s="41"/>
      <c r="CH7966" s="41"/>
      <c r="CI7966" s="41"/>
      <c r="CJ7966" s="41"/>
      <c r="CK7966" s="41"/>
      <c r="CL7966" s="68"/>
      <c r="CM7966" s="41"/>
      <c r="CN7966" s="41"/>
      <c r="CO7966" s="39"/>
      <c r="CP7966" s="78"/>
    </row>
    <row r="7967" spans="1:94" s="38" customFormat="1" x14ac:dyDescent="0.25">
      <c r="A7967" s="38">
        <v>7964</v>
      </c>
      <c r="F7967" s="39"/>
      <c r="Q7967" s="39"/>
      <c r="R7967" s="40"/>
      <c r="S7967" s="40"/>
      <c r="T7967" s="39"/>
      <c r="AG7967" s="110"/>
      <c r="AH7967" s="94"/>
      <c r="AJ7967" s="97"/>
      <c r="AL7967" s="39"/>
      <c r="AP7967" s="39"/>
      <c r="AQ7967" s="77"/>
      <c r="AR7967" s="78"/>
      <c r="BB7967" s="79"/>
      <c r="BC7967" s="94"/>
      <c r="BE7967" s="97"/>
      <c r="BG7967" s="40"/>
      <c r="BK7967" s="40"/>
      <c r="BL7967" s="79"/>
      <c r="BM7967" s="94"/>
      <c r="BO7967" s="97"/>
      <c r="BQ7967" s="40"/>
      <c r="BR7967" s="94"/>
      <c r="BS7967" s="94"/>
      <c r="BT7967" s="94"/>
      <c r="BU7967" s="40"/>
      <c r="BV7967" s="82"/>
      <c r="BW7967" s="94"/>
      <c r="BX7967" s="48"/>
      <c r="BY7967" s="97"/>
      <c r="BZ7967" s="48"/>
      <c r="CA7967" s="40"/>
      <c r="CB7967" s="94"/>
      <c r="CC7967" s="94"/>
      <c r="CD7967" s="94"/>
      <c r="CE7967" s="40"/>
      <c r="CF7967" s="73"/>
      <c r="CG7967" s="41"/>
      <c r="CH7967" s="41"/>
      <c r="CI7967" s="41"/>
      <c r="CJ7967" s="41"/>
      <c r="CK7967" s="41"/>
      <c r="CL7967" s="68"/>
      <c r="CM7967" s="41"/>
      <c r="CN7967" s="41"/>
      <c r="CO7967" s="39"/>
      <c r="CP7967" s="78"/>
    </row>
    <row r="7968" spans="1:94" s="38" customFormat="1" x14ac:dyDescent="0.25">
      <c r="A7968" s="38">
        <v>7965</v>
      </c>
      <c r="F7968" s="39"/>
      <c r="Q7968" s="39"/>
      <c r="R7968" s="40"/>
      <c r="S7968" s="40"/>
      <c r="T7968" s="39"/>
      <c r="AG7968" s="110"/>
      <c r="AH7968" s="94"/>
      <c r="AJ7968" s="97"/>
      <c r="AL7968" s="39"/>
      <c r="AP7968" s="39"/>
      <c r="AQ7968" s="77"/>
      <c r="AR7968" s="78"/>
      <c r="BB7968" s="79"/>
      <c r="BC7968" s="94"/>
      <c r="BE7968" s="97"/>
      <c r="BG7968" s="40"/>
      <c r="BK7968" s="40"/>
      <c r="BL7968" s="79"/>
      <c r="BM7968" s="94"/>
      <c r="BO7968" s="97"/>
      <c r="BQ7968" s="40"/>
      <c r="BR7968" s="94"/>
      <c r="BS7968" s="94"/>
      <c r="BT7968" s="94"/>
      <c r="BU7968" s="40"/>
      <c r="BV7968" s="82"/>
      <c r="BW7968" s="94"/>
      <c r="BX7968" s="48"/>
      <c r="BY7968" s="97"/>
      <c r="BZ7968" s="48"/>
      <c r="CA7968" s="40"/>
      <c r="CB7968" s="94"/>
      <c r="CC7968" s="94"/>
      <c r="CD7968" s="94"/>
      <c r="CE7968" s="40"/>
      <c r="CF7968" s="73"/>
      <c r="CG7968" s="41"/>
      <c r="CH7968" s="41"/>
      <c r="CI7968" s="41"/>
      <c r="CJ7968" s="41"/>
      <c r="CK7968" s="41"/>
      <c r="CL7968" s="68"/>
      <c r="CM7968" s="41"/>
      <c r="CN7968" s="41"/>
      <c r="CO7968" s="39"/>
      <c r="CP7968" s="78"/>
    </row>
    <row r="7969" spans="1:94" s="38" customFormat="1" x14ac:dyDescent="0.25">
      <c r="A7969" s="38">
        <v>7966</v>
      </c>
      <c r="F7969" s="39"/>
      <c r="Q7969" s="39"/>
      <c r="R7969" s="40"/>
      <c r="S7969" s="40"/>
      <c r="T7969" s="39"/>
      <c r="AG7969" s="110"/>
      <c r="AH7969" s="94"/>
      <c r="AJ7969" s="97"/>
      <c r="AL7969" s="39"/>
      <c r="AP7969" s="39"/>
      <c r="AQ7969" s="77"/>
      <c r="AR7969" s="78"/>
      <c r="BB7969" s="79"/>
      <c r="BC7969" s="94"/>
      <c r="BE7969" s="97"/>
      <c r="BG7969" s="40"/>
      <c r="BK7969" s="40"/>
      <c r="BL7969" s="79"/>
      <c r="BM7969" s="94"/>
      <c r="BO7969" s="97"/>
      <c r="BQ7969" s="40"/>
      <c r="BR7969" s="94"/>
      <c r="BS7969" s="94"/>
      <c r="BT7969" s="94"/>
      <c r="BU7969" s="40"/>
      <c r="BV7969" s="82"/>
      <c r="BW7969" s="94"/>
      <c r="BX7969" s="48"/>
      <c r="BY7969" s="97"/>
      <c r="BZ7969" s="48"/>
      <c r="CA7969" s="40"/>
      <c r="CB7969" s="94"/>
      <c r="CC7969" s="94"/>
      <c r="CD7969" s="94"/>
      <c r="CE7969" s="40"/>
      <c r="CF7969" s="73"/>
      <c r="CG7969" s="41"/>
      <c r="CH7969" s="41"/>
      <c r="CI7969" s="41"/>
      <c r="CJ7969" s="41"/>
      <c r="CK7969" s="41"/>
      <c r="CL7969" s="68"/>
      <c r="CM7969" s="41"/>
      <c r="CN7969" s="41"/>
      <c r="CO7969" s="39"/>
      <c r="CP7969" s="78"/>
    </row>
    <row r="7970" spans="1:94" s="38" customFormat="1" x14ac:dyDescent="0.25">
      <c r="A7970" s="38">
        <v>7967</v>
      </c>
      <c r="F7970" s="39"/>
      <c r="Q7970" s="39"/>
      <c r="R7970" s="40"/>
      <c r="S7970" s="40"/>
      <c r="T7970" s="39"/>
      <c r="AG7970" s="110"/>
      <c r="AH7970" s="94"/>
      <c r="AJ7970" s="97"/>
      <c r="AL7970" s="39"/>
      <c r="AP7970" s="39"/>
      <c r="AQ7970" s="77"/>
      <c r="AR7970" s="78"/>
      <c r="BB7970" s="79"/>
      <c r="BC7970" s="94"/>
      <c r="BE7970" s="97"/>
      <c r="BG7970" s="40"/>
      <c r="BK7970" s="40"/>
      <c r="BL7970" s="79"/>
      <c r="BM7970" s="94"/>
      <c r="BO7970" s="97"/>
      <c r="BQ7970" s="40"/>
      <c r="BR7970" s="94"/>
      <c r="BS7970" s="94"/>
      <c r="BT7970" s="94"/>
      <c r="BU7970" s="40"/>
      <c r="BV7970" s="82"/>
      <c r="BW7970" s="94"/>
      <c r="BX7970" s="48"/>
      <c r="BY7970" s="97"/>
      <c r="BZ7970" s="48"/>
      <c r="CA7970" s="40"/>
      <c r="CB7970" s="94"/>
      <c r="CC7970" s="94"/>
      <c r="CD7970" s="94"/>
      <c r="CE7970" s="40"/>
      <c r="CF7970" s="73"/>
      <c r="CG7970" s="41"/>
      <c r="CH7970" s="41"/>
      <c r="CI7970" s="41"/>
      <c r="CJ7970" s="41"/>
      <c r="CK7970" s="41"/>
      <c r="CL7970" s="68"/>
      <c r="CM7970" s="41"/>
      <c r="CN7970" s="41"/>
      <c r="CO7970" s="39"/>
      <c r="CP7970" s="78"/>
    </row>
    <row r="7971" spans="1:94" s="38" customFormat="1" x14ac:dyDescent="0.25">
      <c r="A7971" s="38">
        <v>7968</v>
      </c>
      <c r="F7971" s="39"/>
      <c r="Q7971" s="39"/>
      <c r="R7971" s="40"/>
      <c r="S7971" s="40"/>
      <c r="T7971" s="39"/>
      <c r="AG7971" s="110"/>
      <c r="AH7971" s="94"/>
      <c r="AJ7971" s="97"/>
      <c r="AL7971" s="39"/>
      <c r="AP7971" s="39"/>
      <c r="AQ7971" s="77"/>
      <c r="AR7971" s="78"/>
      <c r="BB7971" s="79"/>
      <c r="BC7971" s="94"/>
      <c r="BE7971" s="97"/>
      <c r="BG7971" s="40"/>
      <c r="BK7971" s="40"/>
      <c r="BL7971" s="79"/>
      <c r="BM7971" s="94"/>
      <c r="BO7971" s="97"/>
      <c r="BQ7971" s="40"/>
      <c r="BR7971" s="94"/>
      <c r="BS7971" s="94"/>
      <c r="BT7971" s="94"/>
      <c r="BU7971" s="40"/>
      <c r="BV7971" s="82"/>
      <c r="BW7971" s="94"/>
      <c r="BX7971" s="48"/>
      <c r="BY7971" s="97"/>
      <c r="BZ7971" s="48"/>
      <c r="CA7971" s="40"/>
      <c r="CB7971" s="94"/>
      <c r="CC7971" s="94"/>
      <c r="CD7971" s="94"/>
      <c r="CE7971" s="40"/>
      <c r="CF7971" s="73"/>
      <c r="CG7971" s="41"/>
      <c r="CH7971" s="41"/>
      <c r="CI7971" s="41"/>
      <c r="CJ7971" s="41"/>
      <c r="CK7971" s="41"/>
      <c r="CL7971" s="68"/>
      <c r="CM7971" s="41"/>
      <c r="CN7971" s="41"/>
      <c r="CO7971" s="39"/>
      <c r="CP7971" s="78"/>
    </row>
    <row r="7972" spans="1:94" s="38" customFormat="1" x14ac:dyDescent="0.25">
      <c r="A7972" s="38">
        <v>7969</v>
      </c>
      <c r="F7972" s="39"/>
      <c r="Q7972" s="39"/>
      <c r="R7972" s="40"/>
      <c r="S7972" s="40"/>
      <c r="T7972" s="39"/>
      <c r="AG7972" s="110"/>
      <c r="AH7972" s="94"/>
      <c r="AJ7972" s="97"/>
      <c r="AL7972" s="39"/>
      <c r="AP7972" s="39"/>
      <c r="AQ7972" s="77"/>
      <c r="AR7972" s="78"/>
      <c r="BB7972" s="79"/>
      <c r="BC7972" s="94"/>
      <c r="BE7972" s="97"/>
      <c r="BG7972" s="40"/>
      <c r="BK7972" s="40"/>
      <c r="BL7972" s="79"/>
      <c r="BM7972" s="94"/>
      <c r="BO7972" s="97"/>
      <c r="BQ7972" s="40"/>
      <c r="BR7972" s="94"/>
      <c r="BS7972" s="94"/>
      <c r="BT7972" s="94"/>
      <c r="BU7972" s="40"/>
      <c r="BV7972" s="82"/>
      <c r="BW7972" s="94"/>
      <c r="BX7972" s="48"/>
      <c r="BY7972" s="97"/>
      <c r="BZ7972" s="48"/>
      <c r="CA7972" s="40"/>
      <c r="CB7972" s="94"/>
      <c r="CC7972" s="94"/>
      <c r="CD7972" s="94"/>
      <c r="CE7972" s="40"/>
      <c r="CF7972" s="73"/>
      <c r="CG7972" s="41"/>
      <c r="CH7972" s="41"/>
      <c r="CI7972" s="41"/>
      <c r="CJ7972" s="41"/>
      <c r="CK7972" s="41"/>
      <c r="CL7972" s="68"/>
      <c r="CM7972" s="41"/>
      <c r="CN7972" s="41"/>
      <c r="CO7972" s="39"/>
      <c r="CP7972" s="78"/>
    </row>
    <row r="7973" spans="1:94" s="38" customFormat="1" x14ac:dyDescent="0.25">
      <c r="A7973" s="38">
        <v>7970</v>
      </c>
      <c r="F7973" s="39"/>
      <c r="Q7973" s="39"/>
      <c r="R7973" s="40"/>
      <c r="S7973" s="40"/>
      <c r="T7973" s="39"/>
      <c r="AG7973" s="110"/>
      <c r="AH7973" s="94"/>
      <c r="AJ7973" s="97"/>
      <c r="AL7973" s="39"/>
      <c r="AP7973" s="39"/>
      <c r="AQ7973" s="77"/>
      <c r="AR7973" s="78"/>
      <c r="BB7973" s="79"/>
      <c r="BC7973" s="94"/>
      <c r="BE7973" s="97"/>
      <c r="BG7973" s="40"/>
      <c r="BK7973" s="40"/>
      <c r="BL7973" s="79"/>
      <c r="BM7973" s="94"/>
      <c r="BO7973" s="97"/>
      <c r="BQ7973" s="40"/>
      <c r="BR7973" s="94"/>
      <c r="BS7973" s="94"/>
      <c r="BT7973" s="94"/>
      <c r="BU7973" s="40"/>
      <c r="BV7973" s="82"/>
      <c r="BW7973" s="94"/>
      <c r="BX7973" s="48"/>
      <c r="BY7973" s="97"/>
      <c r="BZ7973" s="48"/>
      <c r="CA7973" s="40"/>
      <c r="CB7973" s="94"/>
      <c r="CC7973" s="94"/>
      <c r="CD7973" s="94"/>
      <c r="CE7973" s="40"/>
      <c r="CF7973" s="73"/>
      <c r="CG7973" s="41"/>
      <c r="CH7973" s="41"/>
      <c r="CI7973" s="41"/>
      <c r="CJ7973" s="41"/>
      <c r="CK7973" s="41"/>
      <c r="CL7973" s="68"/>
      <c r="CM7973" s="41"/>
      <c r="CN7973" s="41"/>
      <c r="CO7973" s="39"/>
      <c r="CP7973" s="78"/>
    </row>
    <row r="7974" spans="1:94" s="38" customFormat="1" x14ac:dyDescent="0.25">
      <c r="A7974" s="38">
        <v>7971</v>
      </c>
      <c r="F7974" s="39"/>
      <c r="Q7974" s="39"/>
      <c r="R7974" s="40"/>
      <c r="S7974" s="40"/>
      <c r="T7974" s="39"/>
      <c r="AG7974" s="110"/>
      <c r="AH7974" s="94"/>
      <c r="AJ7974" s="97"/>
      <c r="AL7974" s="39"/>
      <c r="AP7974" s="39"/>
      <c r="AQ7974" s="77"/>
      <c r="AR7974" s="78"/>
      <c r="BB7974" s="79"/>
      <c r="BC7974" s="94"/>
      <c r="BE7974" s="97"/>
      <c r="BG7974" s="40"/>
      <c r="BK7974" s="40"/>
      <c r="BL7974" s="79"/>
      <c r="BM7974" s="94"/>
      <c r="BO7974" s="97"/>
      <c r="BQ7974" s="40"/>
      <c r="BR7974" s="94"/>
      <c r="BS7974" s="94"/>
      <c r="BT7974" s="94"/>
      <c r="BU7974" s="40"/>
      <c r="BV7974" s="82"/>
      <c r="BW7974" s="94"/>
      <c r="BX7974" s="48"/>
      <c r="BY7974" s="97"/>
      <c r="BZ7974" s="48"/>
      <c r="CA7974" s="40"/>
      <c r="CB7974" s="94"/>
      <c r="CC7974" s="94"/>
      <c r="CD7974" s="94"/>
      <c r="CE7974" s="40"/>
      <c r="CF7974" s="73"/>
      <c r="CG7974" s="41"/>
      <c r="CH7974" s="41"/>
      <c r="CI7974" s="41"/>
      <c r="CJ7974" s="41"/>
      <c r="CK7974" s="41"/>
      <c r="CL7974" s="68"/>
      <c r="CM7974" s="41"/>
      <c r="CN7974" s="41"/>
      <c r="CO7974" s="39"/>
      <c r="CP7974" s="78"/>
    </row>
    <row r="7975" spans="1:94" s="38" customFormat="1" x14ac:dyDescent="0.25">
      <c r="A7975" s="38">
        <v>7972</v>
      </c>
      <c r="F7975" s="39"/>
      <c r="Q7975" s="39"/>
      <c r="R7975" s="40"/>
      <c r="S7975" s="40"/>
      <c r="T7975" s="39"/>
      <c r="AG7975" s="110"/>
      <c r="AH7975" s="94"/>
      <c r="AJ7975" s="97"/>
      <c r="AL7975" s="39"/>
      <c r="AP7975" s="39"/>
      <c r="AQ7975" s="77"/>
      <c r="AR7975" s="78"/>
      <c r="BB7975" s="79"/>
      <c r="BC7975" s="94"/>
      <c r="BE7975" s="97"/>
      <c r="BG7975" s="40"/>
      <c r="BK7975" s="40"/>
      <c r="BL7975" s="79"/>
      <c r="BM7975" s="94"/>
      <c r="BO7975" s="97"/>
      <c r="BQ7975" s="40"/>
      <c r="BR7975" s="94"/>
      <c r="BS7975" s="94"/>
      <c r="BT7975" s="94"/>
      <c r="BU7975" s="40"/>
      <c r="BV7975" s="82"/>
      <c r="BW7975" s="94"/>
      <c r="BX7975" s="48"/>
      <c r="BY7975" s="97"/>
      <c r="BZ7975" s="48"/>
      <c r="CA7975" s="40"/>
      <c r="CB7975" s="94"/>
      <c r="CC7975" s="94"/>
      <c r="CD7975" s="94"/>
      <c r="CE7975" s="40"/>
      <c r="CF7975" s="73"/>
      <c r="CG7975" s="41"/>
      <c r="CH7975" s="41"/>
      <c r="CI7975" s="41"/>
      <c r="CJ7975" s="41"/>
      <c r="CK7975" s="41"/>
      <c r="CL7975" s="68"/>
      <c r="CM7975" s="41"/>
      <c r="CN7975" s="41"/>
      <c r="CO7975" s="39"/>
      <c r="CP7975" s="78"/>
    </row>
    <row r="7976" spans="1:94" s="38" customFormat="1" x14ac:dyDescent="0.25">
      <c r="A7976" s="38">
        <v>7973</v>
      </c>
      <c r="F7976" s="39"/>
      <c r="Q7976" s="39"/>
      <c r="R7976" s="40"/>
      <c r="S7976" s="40"/>
      <c r="T7976" s="39"/>
      <c r="AG7976" s="110"/>
      <c r="AH7976" s="94"/>
      <c r="AJ7976" s="97"/>
      <c r="AL7976" s="39"/>
      <c r="AP7976" s="39"/>
      <c r="AQ7976" s="77"/>
      <c r="AR7976" s="78"/>
      <c r="BB7976" s="79"/>
      <c r="BC7976" s="94"/>
      <c r="BE7976" s="97"/>
      <c r="BG7976" s="40"/>
      <c r="BK7976" s="40"/>
      <c r="BL7976" s="79"/>
      <c r="BM7976" s="94"/>
      <c r="BO7976" s="97"/>
      <c r="BQ7976" s="40"/>
      <c r="BR7976" s="94"/>
      <c r="BS7976" s="94"/>
      <c r="BT7976" s="94"/>
      <c r="BU7976" s="40"/>
      <c r="BV7976" s="82"/>
      <c r="BW7976" s="94"/>
      <c r="BX7976" s="48"/>
      <c r="BY7976" s="97"/>
      <c r="BZ7976" s="48"/>
      <c r="CA7976" s="40"/>
      <c r="CB7976" s="94"/>
      <c r="CC7976" s="94"/>
      <c r="CD7976" s="94"/>
      <c r="CE7976" s="40"/>
      <c r="CF7976" s="73"/>
      <c r="CG7976" s="41"/>
      <c r="CH7976" s="41"/>
      <c r="CI7976" s="41"/>
      <c r="CJ7976" s="41"/>
      <c r="CK7976" s="41"/>
      <c r="CL7976" s="68"/>
      <c r="CM7976" s="41"/>
      <c r="CN7976" s="41"/>
      <c r="CO7976" s="39"/>
      <c r="CP7976" s="78"/>
    </row>
    <row r="7977" spans="1:94" s="38" customFormat="1" x14ac:dyDescent="0.25">
      <c r="A7977" s="38">
        <v>7974</v>
      </c>
      <c r="F7977" s="39"/>
      <c r="Q7977" s="39"/>
      <c r="R7977" s="40"/>
      <c r="S7977" s="40"/>
      <c r="T7977" s="39"/>
      <c r="AG7977" s="110"/>
      <c r="AH7977" s="94"/>
      <c r="AJ7977" s="97"/>
      <c r="AL7977" s="39"/>
      <c r="AP7977" s="39"/>
      <c r="AQ7977" s="77"/>
      <c r="AR7977" s="78"/>
      <c r="BB7977" s="79"/>
      <c r="BC7977" s="94"/>
      <c r="BE7977" s="97"/>
      <c r="BG7977" s="40"/>
      <c r="BK7977" s="40"/>
      <c r="BL7977" s="79"/>
      <c r="BM7977" s="94"/>
      <c r="BO7977" s="97"/>
      <c r="BQ7977" s="40"/>
      <c r="BR7977" s="94"/>
      <c r="BS7977" s="94"/>
      <c r="BT7977" s="94"/>
      <c r="BU7977" s="40"/>
      <c r="BV7977" s="82"/>
      <c r="BW7977" s="94"/>
      <c r="BX7977" s="48"/>
      <c r="BY7977" s="97"/>
      <c r="BZ7977" s="48"/>
      <c r="CA7977" s="40"/>
      <c r="CB7977" s="94"/>
      <c r="CC7977" s="94"/>
      <c r="CD7977" s="94"/>
      <c r="CE7977" s="40"/>
      <c r="CF7977" s="73"/>
      <c r="CG7977" s="41"/>
      <c r="CH7977" s="41"/>
      <c r="CI7977" s="41"/>
      <c r="CJ7977" s="41"/>
      <c r="CK7977" s="41"/>
      <c r="CL7977" s="68"/>
      <c r="CM7977" s="41"/>
      <c r="CN7977" s="41"/>
      <c r="CO7977" s="39"/>
      <c r="CP7977" s="78"/>
    </row>
    <row r="7978" spans="1:94" s="38" customFormat="1" x14ac:dyDescent="0.25">
      <c r="A7978" s="38">
        <v>7975</v>
      </c>
      <c r="F7978" s="39"/>
      <c r="Q7978" s="39"/>
      <c r="R7978" s="40"/>
      <c r="S7978" s="40"/>
      <c r="T7978" s="39"/>
      <c r="AG7978" s="110"/>
      <c r="AH7978" s="94"/>
      <c r="AJ7978" s="97"/>
      <c r="AL7978" s="39"/>
      <c r="AP7978" s="39"/>
      <c r="AQ7978" s="77"/>
      <c r="AR7978" s="78"/>
      <c r="BB7978" s="79"/>
      <c r="BC7978" s="94"/>
      <c r="BE7978" s="97"/>
      <c r="BG7978" s="40"/>
      <c r="BK7978" s="40"/>
      <c r="BL7978" s="79"/>
      <c r="BM7978" s="94"/>
      <c r="BO7978" s="97"/>
      <c r="BQ7978" s="40"/>
      <c r="BR7978" s="94"/>
      <c r="BS7978" s="94"/>
      <c r="BT7978" s="94"/>
      <c r="BU7978" s="40"/>
      <c r="BV7978" s="82"/>
      <c r="BW7978" s="94"/>
      <c r="BX7978" s="48"/>
      <c r="BY7978" s="97"/>
      <c r="BZ7978" s="48"/>
      <c r="CA7978" s="40"/>
      <c r="CB7978" s="94"/>
      <c r="CC7978" s="94"/>
      <c r="CD7978" s="94"/>
      <c r="CE7978" s="40"/>
      <c r="CF7978" s="73"/>
      <c r="CG7978" s="41"/>
      <c r="CH7978" s="41"/>
      <c r="CI7978" s="41"/>
      <c r="CJ7978" s="41"/>
      <c r="CK7978" s="41"/>
      <c r="CL7978" s="68"/>
      <c r="CM7978" s="41"/>
      <c r="CN7978" s="41"/>
      <c r="CO7978" s="39"/>
      <c r="CP7978" s="78"/>
    </row>
    <row r="7979" spans="1:94" s="38" customFormat="1" x14ac:dyDescent="0.25">
      <c r="A7979" s="38">
        <v>7976</v>
      </c>
      <c r="F7979" s="39"/>
      <c r="Q7979" s="39"/>
      <c r="R7979" s="40"/>
      <c r="S7979" s="40"/>
      <c r="T7979" s="39"/>
      <c r="AG7979" s="110"/>
      <c r="AH7979" s="94"/>
      <c r="AJ7979" s="97"/>
      <c r="AL7979" s="39"/>
      <c r="AP7979" s="39"/>
      <c r="AQ7979" s="77"/>
      <c r="AR7979" s="78"/>
      <c r="BB7979" s="79"/>
      <c r="BC7979" s="94"/>
      <c r="BE7979" s="97"/>
      <c r="BG7979" s="40"/>
      <c r="BK7979" s="40"/>
      <c r="BL7979" s="79"/>
      <c r="BM7979" s="94"/>
      <c r="BO7979" s="97"/>
      <c r="BQ7979" s="40"/>
      <c r="BR7979" s="94"/>
      <c r="BS7979" s="94"/>
      <c r="BT7979" s="94"/>
      <c r="BU7979" s="40"/>
      <c r="BV7979" s="82"/>
      <c r="BW7979" s="94"/>
      <c r="BX7979" s="48"/>
      <c r="BY7979" s="97"/>
      <c r="BZ7979" s="48"/>
      <c r="CA7979" s="40"/>
      <c r="CB7979" s="94"/>
      <c r="CC7979" s="94"/>
      <c r="CD7979" s="94"/>
      <c r="CE7979" s="40"/>
      <c r="CF7979" s="73"/>
      <c r="CG7979" s="41"/>
      <c r="CH7979" s="41"/>
      <c r="CI7979" s="41"/>
      <c r="CJ7979" s="41"/>
      <c r="CK7979" s="41"/>
      <c r="CL7979" s="68"/>
      <c r="CM7979" s="41"/>
      <c r="CN7979" s="41"/>
      <c r="CO7979" s="39"/>
      <c r="CP7979" s="78"/>
    </row>
    <row r="7980" spans="1:94" s="38" customFormat="1" x14ac:dyDescent="0.25">
      <c r="A7980" s="38">
        <v>7977</v>
      </c>
      <c r="F7980" s="39"/>
      <c r="Q7980" s="39"/>
      <c r="R7980" s="40"/>
      <c r="S7980" s="40"/>
      <c r="T7980" s="39"/>
      <c r="AG7980" s="110"/>
      <c r="AH7980" s="94"/>
      <c r="AJ7980" s="97"/>
      <c r="AL7980" s="39"/>
      <c r="AP7980" s="39"/>
      <c r="AQ7980" s="77"/>
      <c r="AR7980" s="78"/>
      <c r="BB7980" s="79"/>
      <c r="BC7980" s="94"/>
      <c r="BE7980" s="97"/>
      <c r="BG7980" s="40"/>
      <c r="BK7980" s="40"/>
      <c r="BL7980" s="79"/>
      <c r="BM7980" s="94"/>
      <c r="BO7980" s="97"/>
      <c r="BQ7980" s="40"/>
      <c r="BR7980" s="94"/>
      <c r="BS7980" s="94"/>
      <c r="BT7980" s="94"/>
      <c r="BU7980" s="40"/>
      <c r="BV7980" s="82"/>
      <c r="BW7980" s="94"/>
      <c r="BX7980" s="48"/>
      <c r="BY7980" s="97"/>
      <c r="BZ7980" s="48"/>
      <c r="CA7980" s="40"/>
      <c r="CB7980" s="94"/>
      <c r="CC7980" s="94"/>
      <c r="CD7980" s="94"/>
      <c r="CE7980" s="40"/>
      <c r="CF7980" s="73"/>
      <c r="CG7980" s="41"/>
      <c r="CH7980" s="41"/>
      <c r="CI7980" s="41"/>
      <c r="CJ7980" s="41"/>
      <c r="CK7980" s="41"/>
      <c r="CL7980" s="68"/>
      <c r="CM7980" s="41"/>
      <c r="CN7980" s="41"/>
      <c r="CO7980" s="39"/>
      <c r="CP7980" s="78"/>
    </row>
    <row r="7981" spans="1:94" s="38" customFormat="1" x14ac:dyDescent="0.25">
      <c r="A7981" s="38">
        <v>7978</v>
      </c>
      <c r="F7981" s="39"/>
      <c r="Q7981" s="39"/>
      <c r="R7981" s="40"/>
      <c r="S7981" s="40"/>
      <c r="T7981" s="39"/>
      <c r="AG7981" s="110"/>
      <c r="AH7981" s="94"/>
      <c r="AJ7981" s="97"/>
      <c r="AL7981" s="39"/>
      <c r="AP7981" s="39"/>
      <c r="AQ7981" s="77"/>
      <c r="AR7981" s="78"/>
      <c r="BB7981" s="79"/>
      <c r="BC7981" s="94"/>
      <c r="BE7981" s="97"/>
      <c r="BG7981" s="40"/>
      <c r="BK7981" s="40"/>
      <c r="BL7981" s="79"/>
      <c r="BM7981" s="94"/>
      <c r="BO7981" s="97"/>
      <c r="BQ7981" s="40"/>
      <c r="BR7981" s="94"/>
      <c r="BS7981" s="94"/>
      <c r="BT7981" s="94"/>
      <c r="BU7981" s="40"/>
      <c r="BV7981" s="82"/>
      <c r="BW7981" s="94"/>
      <c r="BX7981" s="48"/>
      <c r="BY7981" s="97"/>
      <c r="BZ7981" s="48"/>
      <c r="CA7981" s="40"/>
      <c r="CB7981" s="94"/>
      <c r="CC7981" s="94"/>
      <c r="CD7981" s="94"/>
      <c r="CE7981" s="40"/>
      <c r="CF7981" s="73"/>
      <c r="CG7981" s="41"/>
      <c r="CH7981" s="41"/>
      <c r="CI7981" s="41"/>
      <c r="CJ7981" s="41"/>
      <c r="CK7981" s="41"/>
      <c r="CL7981" s="68"/>
      <c r="CM7981" s="41"/>
      <c r="CN7981" s="41"/>
      <c r="CO7981" s="39"/>
      <c r="CP7981" s="78"/>
    </row>
    <row r="7982" spans="1:94" s="38" customFormat="1" x14ac:dyDescent="0.25">
      <c r="A7982" s="38">
        <v>7979</v>
      </c>
      <c r="F7982" s="39"/>
      <c r="Q7982" s="39"/>
      <c r="R7982" s="40"/>
      <c r="S7982" s="40"/>
      <c r="T7982" s="39"/>
      <c r="AG7982" s="110"/>
      <c r="AH7982" s="94"/>
      <c r="AJ7982" s="97"/>
      <c r="AL7982" s="39"/>
      <c r="AP7982" s="39"/>
      <c r="AQ7982" s="77"/>
      <c r="AR7982" s="78"/>
      <c r="BB7982" s="79"/>
      <c r="BC7982" s="94"/>
      <c r="BE7982" s="97"/>
      <c r="BG7982" s="40"/>
      <c r="BK7982" s="40"/>
      <c r="BL7982" s="79"/>
      <c r="BM7982" s="94"/>
      <c r="BO7982" s="97"/>
      <c r="BQ7982" s="40"/>
      <c r="BR7982" s="94"/>
      <c r="BS7982" s="94"/>
      <c r="BT7982" s="94"/>
      <c r="BU7982" s="40"/>
      <c r="BV7982" s="82"/>
      <c r="BW7982" s="94"/>
      <c r="BX7982" s="48"/>
      <c r="BY7982" s="97"/>
      <c r="BZ7982" s="48"/>
      <c r="CA7982" s="40"/>
      <c r="CB7982" s="94"/>
      <c r="CC7982" s="94"/>
      <c r="CD7982" s="94"/>
      <c r="CE7982" s="40"/>
      <c r="CF7982" s="73"/>
      <c r="CG7982" s="41"/>
      <c r="CH7982" s="41"/>
      <c r="CI7982" s="41"/>
      <c r="CJ7982" s="41"/>
      <c r="CK7982" s="41"/>
      <c r="CL7982" s="68"/>
      <c r="CM7982" s="41"/>
      <c r="CN7982" s="41"/>
      <c r="CO7982" s="39"/>
      <c r="CP7982" s="78"/>
    </row>
    <row r="7983" spans="1:94" s="38" customFormat="1" x14ac:dyDescent="0.25">
      <c r="A7983" s="38">
        <v>7980</v>
      </c>
      <c r="F7983" s="39"/>
      <c r="Q7983" s="39"/>
      <c r="R7983" s="40"/>
      <c r="S7983" s="40"/>
      <c r="T7983" s="39"/>
      <c r="AG7983" s="110"/>
      <c r="AH7983" s="94"/>
      <c r="AJ7983" s="97"/>
      <c r="AL7983" s="39"/>
      <c r="AP7983" s="39"/>
      <c r="AQ7983" s="77"/>
      <c r="AR7983" s="78"/>
      <c r="BB7983" s="79"/>
      <c r="BC7983" s="94"/>
      <c r="BE7983" s="97"/>
      <c r="BG7983" s="40"/>
      <c r="BK7983" s="40"/>
      <c r="BL7983" s="79"/>
      <c r="BM7983" s="94"/>
      <c r="BO7983" s="97"/>
      <c r="BQ7983" s="40"/>
      <c r="BR7983" s="94"/>
      <c r="BS7983" s="94"/>
      <c r="BT7983" s="94"/>
      <c r="BU7983" s="40"/>
      <c r="BV7983" s="82"/>
      <c r="BW7983" s="94"/>
      <c r="BX7983" s="48"/>
      <c r="BY7983" s="97"/>
      <c r="BZ7983" s="48"/>
      <c r="CA7983" s="40"/>
      <c r="CB7983" s="94"/>
      <c r="CC7983" s="94"/>
      <c r="CD7983" s="94"/>
      <c r="CE7983" s="40"/>
      <c r="CF7983" s="73"/>
      <c r="CG7983" s="41"/>
      <c r="CH7983" s="41"/>
      <c r="CI7983" s="41"/>
      <c r="CJ7983" s="41"/>
      <c r="CK7983" s="41"/>
      <c r="CL7983" s="68"/>
      <c r="CM7983" s="41"/>
      <c r="CN7983" s="41"/>
      <c r="CO7983" s="39"/>
      <c r="CP7983" s="78"/>
    </row>
    <row r="7984" spans="1:94" s="38" customFormat="1" x14ac:dyDescent="0.25">
      <c r="A7984" s="38">
        <v>7981</v>
      </c>
      <c r="F7984" s="39"/>
      <c r="Q7984" s="39"/>
      <c r="R7984" s="40"/>
      <c r="S7984" s="40"/>
      <c r="T7984" s="39"/>
      <c r="AG7984" s="110"/>
      <c r="AH7984" s="94"/>
      <c r="AJ7984" s="97"/>
      <c r="AL7984" s="39"/>
      <c r="AP7984" s="39"/>
      <c r="AQ7984" s="77"/>
      <c r="AR7984" s="78"/>
      <c r="BB7984" s="79"/>
      <c r="BC7984" s="94"/>
      <c r="BE7984" s="97"/>
      <c r="BG7984" s="40"/>
      <c r="BK7984" s="40"/>
      <c r="BL7984" s="79"/>
      <c r="BM7984" s="94"/>
      <c r="BO7984" s="97"/>
      <c r="BQ7984" s="40"/>
      <c r="BR7984" s="94"/>
      <c r="BS7984" s="94"/>
      <c r="BT7984" s="94"/>
      <c r="BU7984" s="40"/>
      <c r="BV7984" s="82"/>
      <c r="BW7984" s="94"/>
      <c r="BX7984" s="48"/>
      <c r="BY7984" s="97"/>
      <c r="BZ7984" s="48"/>
      <c r="CA7984" s="40"/>
      <c r="CB7984" s="94"/>
      <c r="CC7984" s="94"/>
      <c r="CD7984" s="94"/>
      <c r="CE7984" s="40"/>
      <c r="CF7984" s="73"/>
      <c r="CG7984" s="41"/>
      <c r="CH7984" s="41"/>
      <c r="CI7984" s="41"/>
      <c r="CJ7984" s="41"/>
      <c r="CK7984" s="41"/>
      <c r="CL7984" s="68"/>
      <c r="CM7984" s="41"/>
      <c r="CN7984" s="41"/>
      <c r="CO7984" s="39"/>
      <c r="CP7984" s="78"/>
    </row>
    <row r="7985" spans="1:94" s="38" customFormat="1" x14ac:dyDescent="0.25">
      <c r="A7985" s="38">
        <v>7982</v>
      </c>
      <c r="F7985" s="39"/>
      <c r="Q7985" s="39"/>
      <c r="R7985" s="40"/>
      <c r="S7985" s="40"/>
      <c r="T7985" s="39"/>
      <c r="AG7985" s="110"/>
      <c r="AH7985" s="94"/>
      <c r="AJ7985" s="97"/>
      <c r="AL7985" s="39"/>
      <c r="AP7985" s="39"/>
      <c r="AQ7985" s="77"/>
      <c r="AR7985" s="78"/>
      <c r="BB7985" s="79"/>
      <c r="BC7985" s="94"/>
      <c r="BE7985" s="97"/>
      <c r="BG7985" s="40"/>
      <c r="BK7985" s="40"/>
      <c r="BL7985" s="79"/>
      <c r="BM7985" s="94"/>
      <c r="BO7985" s="97"/>
      <c r="BQ7985" s="40"/>
      <c r="BR7985" s="94"/>
      <c r="BS7985" s="94"/>
      <c r="BT7985" s="94"/>
      <c r="BU7985" s="40"/>
      <c r="BV7985" s="82"/>
      <c r="BW7985" s="94"/>
      <c r="BX7985" s="48"/>
      <c r="BY7985" s="97"/>
      <c r="BZ7985" s="48"/>
      <c r="CA7985" s="40"/>
      <c r="CB7985" s="94"/>
      <c r="CC7985" s="94"/>
      <c r="CD7985" s="94"/>
      <c r="CE7985" s="40"/>
      <c r="CF7985" s="73"/>
      <c r="CG7985" s="41"/>
      <c r="CH7985" s="41"/>
      <c r="CI7985" s="41"/>
      <c r="CJ7985" s="41"/>
      <c r="CK7985" s="41"/>
      <c r="CL7985" s="68"/>
      <c r="CM7985" s="41"/>
      <c r="CN7985" s="41"/>
      <c r="CO7985" s="39"/>
      <c r="CP7985" s="78"/>
    </row>
    <row r="7986" spans="1:94" s="38" customFormat="1" x14ac:dyDescent="0.25">
      <c r="A7986" s="38">
        <v>7983</v>
      </c>
      <c r="F7986" s="39"/>
      <c r="Q7986" s="39"/>
      <c r="R7986" s="40"/>
      <c r="S7986" s="40"/>
      <c r="T7986" s="39"/>
      <c r="AG7986" s="110"/>
      <c r="AH7986" s="94"/>
      <c r="AJ7986" s="97"/>
      <c r="AL7986" s="39"/>
      <c r="AP7986" s="39"/>
      <c r="AQ7986" s="77"/>
      <c r="AR7986" s="78"/>
      <c r="BB7986" s="79"/>
      <c r="BC7986" s="94"/>
      <c r="BE7986" s="97"/>
      <c r="BG7986" s="40"/>
      <c r="BK7986" s="40"/>
      <c r="BL7986" s="79"/>
      <c r="BM7986" s="94"/>
      <c r="BO7986" s="97"/>
      <c r="BQ7986" s="40"/>
      <c r="BR7986" s="94"/>
      <c r="BS7986" s="94"/>
      <c r="BT7986" s="94"/>
      <c r="BU7986" s="40"/>
      <c r="BV7986" s="82"/>
      <c r="BW7986" s="94"/>
      <c r="BX7986" s="48"/>
      <c r="BY7986" s="97"/>
      <c r="BZ7986" s="48"/>
      <c r="CA7986" s="40"/>
      <c r="CB7986" s="94"/>
      <c r="CC7986" s="94"/>
      <c r="CD7986" s="94"/>
      <c r="CE7986" s="40"/>
      <c r="CF7986" s="73"/>
      <c r="CG7986" s="41"/>
      <c r="CH7986" s="41"/>
      <c r="CI7986" s="41"/>
      <c r="CJ7986" s="41"/>
      <c r="CK7986" s="41"/>
      <c r="CL7986" s="68"/>
      <c r="CM7986" s="41"/>
      <c r="CN7986" s="41"/>
      <c r="CO7986" s="39"/>
      <c r="CP7986" s="78"/>
    </row>
    <row r="7987" spans="1:94" s="38" customFormat="1" x14ac:dyDescent="0.25">
      <c r="A7987" s="38">
        <v>7984</v>
      </c>
      <c r="F7987" s="39"/>
      <c r="Q7987" s="39"/>
      <c r="R7987" s="40"/>
      <c r="S7987" s="40"/>
      <c r="T7987" s="39"/>
      <c r="AG7987" s="110"/>
      <c r="AH7987" s="94"/>
      <c r="AJ7987" s="97"/>
      <c r="AL7987" s="39"/>
      <c r="AP7987" s="39"/>
      <c r="AQ7987" s="77"/>
      <c r="AR7987" s="78"/>
      <c r="BB7987" s="79"/>
      <c r="BC7987" s="94"/>
      <c r="BE7987" s="97"/>
      <c r="BG7987" s="40"/>
      <c r="BK7987" s="40"/>
      <c r="BL7987" s="79"/>
      <c r="BM7987" s="94"/>
      <c r="BO7987" s="97"/>
      <c r="BQ7987" s="40"/>
      <c r="BR7987" s="94"/>
      <c r="BS7987" s="94"/>
      <c r="BT7987" s="94"/>
      <c r="BU7987" s="40"/>
      <c r="BV7987" s="82"/>
      <c r="BW7987" s="94"/>
      <c r="BX7987" s="48"/>
      <c r="BY7987" s="97"/>
      <c r="BZ7987" s="48"/>
      <c r="CA7987" s="40"/>
      <c r="CB7987" s="94"/>
      <c r="CC7987" s="94"/>
      <c r="CD7987" s="94"/>
      <c r="CE7987" s="40"/>
      <c r="CF7987" s="73"/>
      <c r="CG7987" s="41"/>
      <c r="CH7987" s="41"/>
      <c r="CI7987" s="41"/>
      <c r="CJ7987" s="41"/>
      <c r="CK7987" s="41"/>
      <c r="CL7987" s="68"/>
      <c r="CM7987" s="41"/>
      <c r="CN7987" s="41"/>
      <c r="CO7987" s="39"/>
      <c r="CP7987" s="78"/>
    </row>
    <row r="7988" spans="1:94" s="38" customFormat="1" x14ac:dyDescent="0.25">
      <c r="A7988" s="38">
        <v>7985</v>
      </c>
      <c r="F7988" s="39"/>
      <c r="Q7988" s="39"/>
      <c r="R7988" s="40"/>
      <c r="S7988" s="40"/>
      <c r="T7988" s="39"/>
      <c r="AG7988" s="110"/>
      <c r="AH7988" s="94"/>
      <c r="AJ7988" s="97"/>
      <c r="AL7988" s="39"/>
      <c r="AP7988" s="39"/>
      <c r="AQ7988" s="77"/>
      <c r="AR7988" s="78"/>
      <c r="BB7988" s="79"/>
      <c r="BC7988" s="94"/>
      <c r="BE7988" s="97"/>
      <c r="BG7988" s="40"/>
      <c r="BK7988" s="40"/>
      <c r="BL7988" s="79"/>
      <c r="BM7988" s="94"/>
      <c r="BO7988" s="97"/>
      <c r="BQ7988" s="40"/>
      <c r="BR7988" s="94"/>
      <c r="BS7988" s="94"/>
      <c r="BT7988" s="94"/>
      <c r="BU7988" s="40"/>
      <c r="BV7988" s="82"/>
      <c r="BW7988" s="94"/>
      <c r="BX7988" s="48"/>
      <c r="BY7988" s="97"/>
      <c r="BZ7988" s="48"/>
      <c r="CA7988" s="40"/>
      <c r="CB7988" s="94"/>
      <c r="CC7988" s="94"/>
      <c r="CD7988" s="94"/>
      <c r="CE7988" s="40"/>
      <c r="CF7988" s="73"/>
      <c r="CG7988" s="41"/>
      <c r="CH7988" s="41"/>
      <c r="CI7988" s="41"/>
      <c r="CJ7988" s="41"/>
      <c r="CK7988" s="41"/>
      <c r="CL7988" s="68"/>
      <c r="CM7988" s="41"/>
      <c r="CN7988" s="41"/>
      <c r="CO7988" s="39"/>
      <c r="CP7988" s="78"/>
    </row>
    <row r="7989" spans="1:94" s="38" customFormat="1" x14ac:dyDescent="0.25">
      <c r="A7989" s="38">
        <v>7986</v>
      </c>
      <c r="F7989" s="39"/>
      <c r="Q7989" s="39"/>
      <c r="R7989" s="40"/>
      <c r="S7989" s="40"/>
      <c r="T7989" s="39"/>
      <c r="AG7989" s="110"/>
      <c r="AH7989" s="94"/>
      <c r="AJ7989" s="97"/>
      <c r="AL7989" s="39"/>
      <c r="AP7989" s="39"/>
      <c r="AQ7989" s="77"/>
      <c r="AR7989" s="78"/>
      <c r="BB7989" s="79"/>
      <c r="BC7989" s="94"/>
      <c r="BE7989" s="97"/>
      <c r="BG7989" s="40"/>
      <c r="BK7989" s="40"/>
      <c r="BL7989" s="79"/>
      <c r="BM7989" s="94"/>
      <c r="BO7989" s="97"/>
      <c r="BQ7989" s="40"/>
      <c r="BR7989" s="94"/>
      <c r="BS7989" s="94"/>
      <c r="BT7989" s="94"/>
      <c r="BU7989" s="40"/>
      <c r="BV7989" s="82"/>
      <c r="BW7989" s="94"/>
      <c r="BX7989" s="48"/>
      <c r="BY7989" s="97"/>
      <c r="BZ7989" s="48"/>
      <c r="CA7989" s="40"/>
      <c r="CB7989" s="94"/>
      <c r="CC7989" s="94"/>
      <c r="CD7989" s="94"/>
      <c r="CE7989" s="40"/>
      <c r="CF7989" s="73"/>
      <c r="CG7989" s="41"/>
      <c r="CH7989" s="41"/>
      <c r="CI7989" s="41"/>
      <c r="CJ7989" s="41"/>
      <c r="CK7989" s="41"/>
      <c r="CL7989" s="68"/>
      <c r="CM7989" s="41"/>
      <c r="CN7989" s="41"/>
      <c r="CO7989" s="39"/>
      <c r="CP7989" s="78"/>
    </row>
    <row r="7990" spans="1:94" s="38" customFormat="1" x14ac:dyDescent="0.25">
      <c r="A7990" s="38">
        <v>7987</v>
      </c>
      <c r="F7990" s="39"/>
      <c r="Q7990" s="39"/>
      <c r="R7990" s="40"/>
      <c r="S7990" s="40"/>
      <c r="T7990" s="39"/>
      <c r="AG7990" s="110"/>
      <c r="AH7990" s="94"/>
      <c r="AJ7990" s="97"/>
      <c r="AL7990" s="39"/>
      <c r="AP7990" s="39"/>
      <c r="AQ7990" s="77"/>
      <c r="AR7990" s="78"/>
      <c r="BB7990" s="79"/>
      <c r="BC7990" s="94"/>
      <c r="BE7990" s="97"/>
      <c r="BG7990" s="40"/>
      <c r="BK7990" s="40"/>
      <c r="BL7990" s="79"/>
      <c r="BM7990" s="94"/>
      <c r="BO7990" s="97"/>
      <c r="BQ7990" s="40"/>
      <c r="BR7990" s="94"/>
      <c r="BS7990" s="94"/>
      <c r="BT7990" s="94"/>
      <c r="BU7990" s="40"/>
      <c r="BV7990" s="82"/>
      <c r="BW7990" s="94"/>
      <c r="BX7990" s="48"/>
      <c r="BY7990" s="97"/>
      <c r="BZ7990" s="48"/>
      <c r="CA7990" s="40"/>
      <c r="CB7990" s="94"/>
      <c r="CC7990" s="94"/>
      <c r="CD7990" s="94"/>
      <c r="CE7990" s="40"/>
      <c r="CF7990" s="73"/>
      <c r="CG7990" s="41"/>
      <c r="CH7990" s="41"/>
      <c r="CI7990" s="41"/>
      <c r="CJ7990" s="41"/>
      <c r="CK7990" s="41"/>
      <c r="CL7990" s="68"/>
      <c r="CM7990" s="41"/>
      <c r="CN7990" s="41"/>
      <c r="CO7990" s="39"/>
      <c r="CP7990" s="78"/>
    </row>
    <row r="7991" spans="1:94" s="38" customFormat="1" x14ac:dyDescent="0.25">
      <c r="A7991" s="38">
        <v>7988</v>
      </c>
      <c r="F7991" s="39"/>
      <c r="Q7991" s="39"/>
      <c r="R7991" s="40"/>
      <c r="S7991" s="40"/>
      <c r="T7991" s="39"/>
      <c r="AG7991" s="110"/>
      <c r="AH7991" s="94"/>
      <c r="AJ7991" s="97"/>
      <c r="AL7991" s="39"/>
      <c r="AP7991" s="39"/>
      <c r="AQ7991" s="77"/>
      <c r="AR7991" s="78"/>
      <c r="BB7991" s="79"/>
      <c r="BC7991" s="94"/>
      <c r="BE7991" s="97"/>
      <c r="BG7991" s="40"/>
      <c r="BK7991" s="40"/>
      <c r="BL7991" s="79"/>
      <c r="BM7991" s="94"/>
      <c r="BO7991" s="97"/>
      <c r="BQ7991" s="40"/>
      <c r="BR7991" s="94"/>
      <c r="BS7991" s="94"/>
      <c r="BT7991" s="94"/>
      <c r="BU7991" s="40"/>
      <c r="BV7991" s="82"/>
      <c r="BW7991" s="94"/>
      <c r="BX7991" s="48"/>
      <c r="BY7991" s="97"/>
      <c r="BZ7991" s="48"/>
      <c r="CA7991" s="40"/>
      <c r="CB7991" s="94"/>
      <c r="CC7991" s="94"/>
      <c r="CD7991" s="94"/>
      <c r="CE7991" s="40"/>
      <c r="CF7991" s="73"/>
      <c r="CG7991" s="41"/>
      <c r="CH7991" s="41"/>
      <c r="CI7991" s="41"/>
      <c r="CJ7991" s="41"/>
      <c r="CK7991" s="41"/>
      <c r="CL7991" s="68"/>
      <c r="CM7991" s="41"/>
      <c r="CN7991" s="41"/>
      <c r="CO7991" s="39"/>
      <c r="CP7991" s="78"/>
    </row>
    <row r="7992" spans="1:94" s="38" customFormat="1" x14ac:dyDescent="0.25">
      <c r="A7992" s="38">
        <v>7989</v>
      </c>
      <c r="F7992" s="39"/>
      <c r="Q7992" s="39"/>
      <c r="R7992" s="40"/>
      <c r="S7992" s="40"/>
      <c r="T7992" s="39"/>
      <c r="AG7992" s="110"/>
      <c r="AH7992" s="94"/>
      <c r="AJ7992" s="97"/>
      <c r="AL7992" s="39"/>
      <c r="AP7992" s="39"/>
      <c r="AQ7992" s="77"/>
      <c r="AR7992" s="78"/>
      <c r="BB7992" s="79"/>
      <c r="BC7992" s="94"/>
      <c r="BE7992" s="97"/>
      <c r="BG7992" s="40"/>
      <c r="BK7992" s="40"/>
      <c r="BL7992" s="79"/>
      <c r="BM7992" s="94"/>
      <c r="BO7992" s="97"/>
      <c r="BQ7992" s="40"/>
      <c r="BR7992" s="94"/>
      <c r="BS7992" s="94"/>
      <c r="BT7992" s="94"/>
      <c r="BU7992" s="40"/>
      <c r="BV7992" s="82"/>
      <c r="BW7992" s="94"/>
      <c r="BX7992" s="48"/>
      <c r="BY7992" s="97"/>
      <c r="BZ7992" s="48"/>
      <c r="CA7992" s="40"/>
      <c r="CB7992" s="94"/>
      <c r="CC7992" s="94"/>
      <c r="CD7992" s="94"/>
      <c r="CE7992" s="40"/>
      <c r="CF7992" s="73"/>
      <c r="CG7992" s="41"/>
      <c r="CH7992" s="41"/>
      <c r="CI7992" s="41"/>
      <c r="CJ7992" s="41"/>
      <c r="CK7992" s="41"/>
      <c r="CL7992" s="68"/>
      <c r="CM7992" s="41"/>
      <c r="CN7992" s="41"/>
      <c r="CO7992" s="39"/>
      <c r="CP7992" s="78"/>
    </row>
    <row r="7993" spans="1:94" s="38" customFormat="1" x14ac:dyDescent="0.25">
      <c r="A7993" s="38">
        <v>7990</v>
      </c>
      <c r="F7993" s="39"/>
      <c r="Q7993" s="39"/>
      <c r="R7993" s="40"/>
      <c r="S7993" s="40"/>
      <c r="T7993" s="39"/>
      <c r="AG7993" s="110"/>
      <c r="AH7993" s="94"/>
      <c r="AJ7993" s="97"/>
      <c r="AL7993" s="39"/>
      <c r="AP7993" s="39"/>
      <c r="AQ7993" s="77"/>
      <c r="AR7993" s="78"/>
      <c r="BB7993" s="79"/>
      <c r="BC7993" s="94"/>
      <c r="BE7993" s="97"/>
      <c r="BG7993" s="40"/>
      <c r="BK7993" s="40"/>
      <c r="BL7993" s="79"/>
      <c r="BM7993" s="94"/>
      <c r="BO7993" s="97"/>
      <c r="BQ7993" s="40"/>
      <c r="BR7993" s="94"/>
      <c r="BS7993" s="94"/>
      <c r="BT7993" s="94"/>
      <c r="BU7993" s="40"/>
      <c r="BV7993" s="82"/>
      <c r="BW7993" s="94"/>
      <c r="BX7993" s="48"/>
      <c r="BY7993" s="97"/>
      <c r="BZ7993" s="48"/>
      <c r="CA7993" s="40"/>
      <c r="CB7993" s="94"/>
      <c r="CC7993" s="94"/>
      <c r="CD7993" s="94"/>
      <c r="CE7993" s="40"/>
      <c r="CF7993" s="73"/>
      <c r="CG7993" s="41"/>
      <c r="CH7993" s="41"/>
      <c r="CI7993" s="41"/>
      <c r="CJ7993" s="41"/>
      <c r="CK7993" s="41"/>
      <c r="CL7993" s="68"/>
      <c r="CM7993" s="41"/>
      <c r="CN7993" s="41"/>
      <c r="CO7993" s="39"/>
      <c r="CP7993" s="78"/>
    </row>
    <row r="7994" spans="1:94" s="38" customFormat="1" x14ac:dyDescent="0.25">
      <c r="A7994" s="38">
        <v>7991</v>
      </c>
      <c r="F7994" s="39"/>
      <c r="Q7994" s="39"/>
      <c r="R7994" s="40"/>
      <c r="S7994" s="40"/>
      <c r="T7994" s="39"/>
      <c r="AG7994" s="110"/>
      <c r="AH7994" s="94"/>
      <c r="AJ7994" s="97"/>
      <c r="AL7994" s="39"/>
      <c r="AP7994" s="39"/>
      <c r="AQ7994" s="77"/>
      <c r="AR7994" s="78"/>
      <c r="BB7994" s="79"/>
      <c r="BC7994" s="94"/>
      <c r="BE7994" s="97"/>
      <c r="BG7994" s="40"/>
      <c r="BK7994" s="40"/>
      <c r="BL7994" s="79"/>
      <c r="BM7994" s="94"/>
      <c r="BO7994" s="97"/>
      <c r="BQ7994" s="40"/>
      <c r="BR7994" s="94"/>
      <c r="BS7994" s="94"/>
      <c r="BT7994" s="94"/>
      <c r="BU7994" s="40"/>
      <c r="BV7994" s="82"/>
      <c r="BW7994" s="94"/>
      <c r="BX7994" s="48"/>
      <c r="BY7994" s="97"/>
      <c r="BZ7994" s="48"/>
      <c r="CA7994" s="40"/>
      <c r="CB7994" s="94"/>
      <c r="CC7994" s="94"/>
      <c r="CD7994" s="94"/>
      <c r="CE7994" s="40"/>
      <c r="CF7994" s="73"/>
      <c r="CG7994" s="41"/>
      <c r="CH7994" s="41"/>
      <c r="CI7994" s="41"/>
      <c r="CJ7994" s="41"/>
      <c r="CK7994" s="41"/>
      <c r="CL7994" s="68"/>
      <c r="CM7994" s="41"/>
      <c r="CN7994" s="41"/>
      <c r="CO7994" s="39"/>
      <c r="CP7994" s="78"/>
    </row>
    <row r="7995" spans="1:94" s="38" customFormat="1" x14ac:dyDescent="0.25">
      <c r="A7995" s="38">
        <v>7992</v>
      </c>
      <c r="F7995" s="39"/>
      <c r="Q7995" s="39"/>
      <c r="R7995" s="40"/>
      <c r="S7995" s="40"/>
      <c r="T7995" s="39"/>
      <c r="AG7995" s="110"/>
      <c r="AH7995" s="94"/>
      <c r="AJ7995" s="97"/>
      <c r="AL7995" s="39"/>
      <c r="AP7995" s="39"/>
      <c r="AQ7995" s="77"/>
      <c r="AR7995" s="78"/>
      <c r="BB7995" s="79"/>
      <c r="BC7995" s="94"/>
      <c r="BE7995" s="97"/>
      <c r="BG7995" s="40"/>
      <c r="BK7995" s="40"/>
      <c r="BL7995" s="79"/>
      <c r="BM7995" s="94"/>
      <c r="BO7995" s="97"/>
      <c r="BQ7995" s="40"/>
      <c r="BR7995" s="94"/>
      <c r="BS7995" s="94"/>
      <c r="BT7995" s="94"/>
      <c r="BU7995" s="40"/>
      <c r="BV7995" s="82"/>
      <c r="BW7995" s="94"/>
      <c r="BX7995" s="48"/>
      <c r="BY7995" s="97"/>
      <c r="BZ7995" s="48"/>
      <c r="CA7995" s="40"/>
      <c r="CB7995" s="94"/>
      <c r="CC7995" s="94"/>
      <c r="CD7995" s="94"/>
      <c r="CE7995" s="40"/>
      <c r="CF7995" s="73"/>
      <c r="CG7995" s="41"/>
      <c r="CH7995" s="41"/>
      <c r="CI7995" s="41"/>
      <c r="CJ7995" s="41"/>
      <c r="CK7995" s="41"/>
      <c r="CL7995" s="68"/>
      <c r="CM7995" s="41"/>
      <c r="CN7995" s="41"/>
      <c r="CO7995" s="39"/>
      <c r="CP7995" s="78"/>
    </row>
    <row r="7996" spans="1:94" s="38" customFormat="1" x14ac:dyDescent="0.25">
      <c r="A7996" s="38">
        <v>7993</v>
      </c>
      <c r="F7996" s="39"/>
      <c r="Q7996" s="39"/>
      <c r="R7996" s="40"/>
      <c r="S7996" s="40"/>
      <c r="T7996" s="39"/>
      <c r="AG7996" s="110"/>
      <c r="AH7996" s="94"/>
      <c r="AJ7996" s="97"/>
      <c r="AL7996" s="39"/>
      <c r="AP7996" s="39"/>
      <c r="AQ7996" s="77"/>
      <c r="AR7996" s="78"/>
      <c r="BB7996" s="79"/>
      <c r="BC7996" s="94"/>
      <c r="BE7996" s="97"/>
      <c r="BG7996" s="40"/>
      <c r="BK7996" s="40"/>
      <c r="BL7996" s="79"/>
      <c r="BM7996" s="94"/>
      <c r="BO7996" s="97"/>
      <c r="BQ7996" s="40"/>
      <c r="BR7996" s="94"/>
      <c r="BS7996" s="94"/>
      <c r="BT7996" s="94"/>
      <c r="BU7996" s="40"/>
      <c r="BV7996" s="82"/>
      <c r="BW7996" s="94"/>
      <c r="BX7996" s="48"/>
      <c r="BY7996" s="97"/>
      <c r="BZ7996" s="48"/>
      <c r="CA7996" s="40"/>
      <c r="CB7996" s="94"/>
      <c r="CC7996" s="94"/>
      <c r="CD7996" s="94"/>
      <c r="CE7996" s="40"/>
      <c r="CF7996" s="73"/>
      <c r="CG7996" s="41"/>
      <c r="CH7996" s="41"/>
      <c r="CI7996" s="41"/>
      <c r="CJ7996" s="41"/>
      <c r="CK7996" s="41"/>
      <c r="CL7996" s="68"/>
      <c r="CM7996" s="41"/>
      <c r="CN7996" s="41"/>
      <c r="CO7996" s="39"/>
      <c r="CP7996" s="78"/>
    </row>
    <row r="7997" spans="1:94" s="38" customFormat="1" x14ac:dyDescent="0.25">
      <c r="A7997" s="38">
        <v>7994</v>
      </c>
      <c r="F7997" s="39"/>
      <c r="Q7997" s="39"/>
      <c r="R7997" s="40"/>
      <c r="S7997" s="40"/>
      <c r="T7997" s="39"/>
      <c r="AG7997" s="110"/>
      <c r="AH7997" s="94"/>
      <c r="AJ7997" s="97"/>
      <c r="AL7997" s="39"/>
      <c r="AP7997" s="39"/>
      <c r="AQ7997" s="77"/>
      <c r="AR7997" s="78"/>
      <c r="BB7997" s="79"/>
      <c r="BC7997" s="94"/>
      <c r="BE7997" s="97"/>
      <c r="BG7997" s="40"/>
      <c r="BK7997" s="40"/>
      <c r="BL7997" s="79"/>
      <c r="BM7997" s="94"/>
      <c r="BO7997" s="97"/>
      <c r="BQ7997" s="40"/>
      <c r="BR7997" s="94"/>
      <c r="BS7997" s="94"/>
      <c r="BT7997" s="94"/>
      <c r="BU7997" s="40"/>
      <c r="BV7997" s="82"/>
      <c r="BW7997" s="94"/>
      <c r="BX7997" s="48"/>
      <c r="BY7997" s="97"/>
      <c r="BZ7997" s="48"/>
      <c r="CA7997" s="40"/>
      <c r="CB7997" s="94"/>
      <c r="CC7997" s="94"/>
      <c r="CD7997" s="94"/>
      <c r="CE7997" s="40"/>
      <c r="CF7997" s="73"/>
      <c r="CG7997" s="41"/>
      <c r="CH7997" s="41"/>
      <c r="CI7997" s="41"/>
      <c r="CJ7997" s="41"/>
      <c r="CK7997" s="41"/>
      <c r="CL7997" s="68"/>
      <c r="CM7997" s="41"/>
      <c r="CN7997" s="41"/>
      <c r="CO7997" s="39"/>
      <c r="CP7997" s="78"/>
    </row>
    <row r="7998" spans="1:94" s="38" customFormat="1" x14ac:dyDescent="0.25">
      <c r="A7998" s="38">
        <v>7995</v>
      </c>
      <c r="F7998" s="39"/>
      <c r="Q7998" s="39"/>
      <c r="R7998" s="40"/>
      <c r="S7998" s="40"/>
      <c r="T7998" s="39"/>
      <c r="AG7998" s="110"/>
      <c r="AH7998" s="94"/>
      <c r="AJ7998" s="97"/>
      <c r="AL7998" s="39"/>
      <c r="AP7998" s="39"/>
      <c r="AQ7998" s="77"/>
      <c r="AR7998" s="78"/>
      <c r="BB7998" s="79"/>
      <c r="BC7998" s="94"/>
      <c r="BE7998" s="97"/>
      <c r="BG7998" s="40"/>
      <c r="BK7998" s="40"/>
      <c r="BL7998" s="79"/>
      <c r="BM7998" s="94"/>
      <c r="BO7998" s="97"/>
      <c r="BQ7998" s="40"/>
      <c r="BR7998" s="94"/>
      <c r="BS7998" s="94"/>
      <c r="BT7998" s="94"/>
      <c r="BU7998" s="40"/>
      <c r="BV7998" s="82"/>
      <c r="BW7998" s="94"/>
      <c r="BX7998" s="48"/>
      <c r="BY7998" s="97"/>
      <c r="BZ7998" s="48"/>
      <c r="CA7998" s="40"/>
      <c r="CB7998" s="94"/>
      <c r="CC7998" s="94"/>
      <c r="CD7998" s="94"/>
      <c r="CE7998" s="40"/>
      <c r="CF7998" s="73"/>
      <c r="CG7998" s="41"/>
      <c r="CH7998" s="41"/>
      <c r="CI7998" s="41"/>
      <c r="CJ7998" s="41"/>
      <c r="CK7998" s="41"/>
      <c r="CL7998" s="68"/>
      <c r="CM7998" s="41"/>
      <c r="CN7998" s="41"/>
      <c r="CO7998" s="39"/>
      <c r="CP7998" s="78"/>
    </row>
    <row r="7999" spans="1:94" s="38" customFormat="1" x14ac:dyDescent="0.25">
      <c r="A7999" s="38">
        <v>7996</v>
      </c>
      <c r="F7999" s="39"/>
      <c r="Q7999" s="39"/>
      <c r="R7999" s="40"/>
      <c r="S7999" s="40"/>
      <c r="T7999" s="39"/>
      <c r="AG7999" s="110"/>
      <c r="AH7999" s="94"/>
      <c r="AJ7999" s="97"/>
      <c r="AL7999" s="39"/>
      <c r="AP7999" s="39"/>
      <c r="AQ7999" s="77"/>
      <c r="AR7999" s="78"/>
      <c r="BB7999" s="79"/>
      <c r="BC7999" s="94"/>
      <c r="BE7999" s="97"/>
      <c r="BG7999" s="40"/>
      <c r="BK7999" s="40"/>
      <c r="BL7999" s="79"/>
      <c r="BM7999" s="94"/>
      <c r="BO7999" s="97"/>
      <c r="BQ7999" s="40"/>
      <c r="BR7999" s="94"/>
      <c r="BS7999" s="94"/>
      <c r="BT7999" s="94"/>
      <c r="BU7999" s="40"/>
      <c r="BV7999" s="82"/>
      <c r="BW7999" s="94"/>
      <c r="BX7999" s="48"/>
      <c r="BY7999" s="97"/>
      <c r="BZ7999" s="48"/>
      <c r="CA7999" s="40"/>
      <c r="CB7999" s="94"/>
      <c r="CC7999" s="94"/>
      <c r="CD7999" s="94"/>
      <c r="CE7999" s="40"/>
      <c r="CF7999" s="73"/>
      <c r="CG7999" s="41"/>
      <c r="CH7999" s="41"/>
      <c r="CI7999" s="41"/>
      <c r="CJ7999" s="41"/>
      <c r="CK7999" s="41"/>
      <c r="CL7999" s="68"/>
      <c r="CM7999" s="41"/>
      <c r="CN7999" s="41"/>
      <c r="CO7999" s="39"/>
      <c r="CP7999" s="78"/>
    </row>
    <row r="8000" spans="1:94" s="38" customFormat="1" x14ac:dyDescent="0.25">
      <c r="A8000" s="38">
        <v>7997</v>
      </c>
      <c r="F8000" s="39"/>
      <c r="Q8000" s="39"/>
      <c r="R8000" s="40"/>
      <c r="S8000" s="40"/>
      <c r="T8000" s="39"/>
      <c r="AG8000" s="110"/>
      <c r="AH8000" s="94"/>
      <c r="AJ8000" s="97"/>
      <c r="AL8000" s="39"/>
      <c r="AP8000" s="39"/>
      <c r="AQ8000" s="77"/>
      <c r="AR8000" s="78"/>
      <c r="BB8000" s="79"/>
      <c r="BC8000" s="94"/>
      <c r="BE8000" s="97"/>
      <c r="BG8000" s="40"/>
      <c r="BK8000" s="40"/>
      <c r="BL8000" s="79"/>
      <c r="BM8000" s="94"/>
      <c r="BO8000" s="97"/>
      <c r="BQ8000" s="40"/>
      <c r="BR8000" s="94"/>
      <c r="BS8000" s="94"/>
      <c r="BT8000" s="94"/>
      <c r="BU8000" s="40"/>
      <c r="BV8000" s="82"/>
      <c r="BW8000" s="94"/>
      <c r="BX8000" s="48"/>
      <c r="BY8000" s="97"/>
      <c r="BZ8000" s="48"/>
      <c r="CA8000" s="40"/>
      <c r="CB8000" s="94"/>
      <c r="CC8000" s="94"/>
      <c r="CD8000" s="94"/>
      <c r="CE8000" s="40"/>
      <c r="CF8000" s="73"/>
      <c r="CG8000" s="41"/>
      <c r="CH8000" s="41"/>
      <c r="CI8000" s="41"/>
      <c r="CJ8000" s="41"/>
      <c r="CK8000" s="41"/>
      <c r="CL8000" s="68"/>
      <c r="CM8000" s="41"/>
      <c r="CN8000" s="41"/>
      <c r="CO8000" s="39"/>
      <c r="CP8000" s="78"/>
    </row>
    <row r="8001" spans="1:94" s="38" customFormat="1" x14ac:dyDescent="0.25">
      <c r="A8001" s="38">
        <v>7998</v>
      </c>
      <c r="F8001" s="39"/>
      <c r="Q8001" s="39"/>
      <c r="R8001" s="40"/>
      <c r="S8001" s="40"/>
      <c r="T8001" s="39"/>
      <c r="AG8001" s="110"/>
      <c r="AH8001" s="94"/>
      <c r="AJ8001" s="97"/>
      <c r="AL8001" s="39"/>
      <c r="AP8001" s="39"/>
      <c r="AQ8001" s="77"/>
      <c r="AR8001" s="78"/>
      <c r="BB8001" s="79"/>
      <c r="BC8001" s="94"/>
      <c r="BE8001" s="97"/>
      <c r="BG8001" s="40"/>
      <c r="BK8001" s="40"/>
      <c r="BL8001" s="79"/>
      <c r="BM8001" s="94"/>
      <c r="BO8001" s="97"/>
      <c r="BQ8001" s="40"/>
      <c r="BR8001" s="94"/>
      <c r="BS8001" s="94"/>
      <c r="BT8001" s="94"/>
      <c r="BU8001" s="40"/>
      <c r="BV8001" s="82"/>
      <c r="BW8001" s="94"/>
      <c r="BX8001" s="48"/>
      <c r="BY8001" s="97"/>
      <c r="BZ8001" s="48"/>
      <c r="CA8001" s="40"/>
      <c r="CB8001" s="94"/>
      <c r="CC8001" s="94"/>
      <c r="CD8001" s="94"/>
      <c r="CE8001" s="40"/>
      <c r="CF8001" s="73"/>
      <c r="CG8001" s="41"/>
      <c r="CH8001" s="41"/>
      <c r="CI8001" s="41"/>
      <c r="CJ8001" s="41"/>
      <c r="CK8001" s="41"/>
      <c r="CL8001" s="68"/>
      <c r="CM8001" s="41"/>
      <c r="CN8001" s="41"/>
      <c r="CO8001" s="39"/>
      <c r="CP8001" s="78"/>
    </row>
    <row r="8002" spans="1:94" s="38" customFormat="1" x14ac:dyDescent="0.25">
      <c r="A8002" s="38">
        <v>7999</v>
      </c>
      <c r="F8002" s="39"/>
      <c r="Q8002" s="39"/>
      <c r="R8002" s="40"/>
      <c r="S8002" s="40"/>
      <c r="T8002" s="39"/>
      <c r="AG8002" s="110"/>
      <c r="AH8002" s="94"/>
      <c r="AJ8002" s="97"/>
      <c r="AL8002" s="39"/>
      <c r="AP8002" s="39"/>
      <c r="AQ8002" s="77"/>
      <c r="AR8002" s="78"/>
      <c r="BB8002" s="79"/>
      <c r="BC8002" s="94"/>
      <c r="BE8002" s="97"/>
      <c r="BG8002" s="40"/>
      <c r="BK8002" s="40"/>
      <c r="BL8002" s="79"/>
      <c r="BM8002" s="94"/>
      <c r="BO8002" s="97"/>
      <c r="BQ8002" s="40"/>
      <c r="BR8002" s="94"/>
      <c r="BS8002" s="94"/>
      <c r="BT8002" s="94"/>
      <c r="BU8002" s="40"/>
      <c r="BV8002" s="82"/>
      <c r="BW8002" s="94"/>
      <c r="BX8002" s="48"/>
      <c r="BY8002" s="97"/>
      <c r="BZ8002" s="48"/>
      <c r="CA8002" s="40"/>
      <c r="CB8002" s="94"/>
      <c r="CC8002" s="94"/>
      <c r="CD8002" s="94"/>
      <c r="CE8002" s="40"/>
      <c r="CF8002" s="73"/>
      <c r="CG8002" s="41"/>
      <c r="CH8002" s="41"/>
      <c r="CI8002" s="41"/>
      <c r="CJ8002" s="41"/>
      <c r="CK8002" s="41"/>
      <c r="CL8002" s="68"/>
      <c r="CM8002" s="41"/>
      <c r="CN8002" s="41"/>
      <c r="CO8002" s="39"/>
      <c r="CP8002" s="78"/>
    </row>
    <row r="8003" spans="1:94" s="38" customFormat="1" x14ac:dyDescent="0.25">
      <c r="A8003" s="38">
        <v>8000</v>
      </c>
      <c r="F8003" s="39"/>
      <c r="Q8003" s="39"/>
      <c r="R8003" s="40"/>
      <c r="S8003" s="40"/>
      <c r="T8003" s="39"/>
      <c r="AG8003" s="110"/>
      <c r="AH8003" s="94"/>
      <c r="AJ8003" s="97"/>
      <c r="AL8003" s="39"/>
      <c r="AP8003" s="39"/>
      <c r="AQ8003" s="77"/>
      <c r="AR8003" s="78"/>
      <c r="BB8003" s="79"/>
      <c r="BC8003" s="94"/>
      <c r="BE8003" s="97"/>
      <c r="BG8003" s="40"/>
      <c r="BK8003" s="40"/>
      <c r="BL8003" s="79"/>
      <c r="BM8003" s="94"/>
      <c r="BO8003" s="97"/>
      <c r="BQ8003" s="40"/>
      <c r="BR8003" s="94"/>
      <c r="BS8003" s="94"/>
      <c r="BT8003" s="94"/>
      <c r="BU8003" s="40"/>
      <c r="BV8003" s="82"/>
      <c r="BW8003" s="94"/>
      <c r="BX8003" s="48"/>
      <c r="BY8003" s="97"/>
      <c r="BZ8003" s="48"/>
      <c r="CA8003" s="40"/>
      <c r="CB8003" s="94"/>
      <c r="CC8003" s="94"/>
      <c r="CD8003" s="94"/>
      <c r="CE8003" s="40"/>
      <c r="CF8003" s="73"/>
      <c r="CG8003" s="41"/>
      <c r="CH8003" s="41"/>
      <c r="CI8003" s="41"/>
      <c r="CJ8003" s="41"/>
      <c r="CK8003" s="41"/>
      <c r="CL8003" s="68"/>
      <c r="CM8003" s="41"/>
      <c r="CN8003" s="41"/>
      <c r="CO8003" s="39"/>
      <c r="CP8003" s="78"/>
    </row>
    <row r="8004" spans="1:94" s="38" customFormat="1" x14ac:dyDescent="0.25">
      <c r="A8004" s="38">
        <v>8001</v>
      </c>
      <c r="F8004" s="39"/>
      <c r="Q8004" s="39"/>
      <c r="R8004" s="40"/>
      <c r="S8004" s="40"/>
      <c r="T8004" s="39"/>
      <c r="AG8004" s="110"/>
      <c r="AH8004" s="94"/>
      <c r="AJ8004" s="97"/>
      <c r="AL8004" s="39"/>
      <c r="AP8004" s="39"/>
      <c r="AQ8004" s="77"/>
      <c r="AR8004" s="78"/>
      <c r="BB8004" s="79"/>
      <c r="BC8004" s="94"/>
      <c r="BE8004" s="97"/>
      <c r="BG8004" s="40"/>
      <c r="BK8004" s="40"/>
      <c r="BL8004" s="79"/>
      <c r="BM8004" s="94"/>
      <c r="BO8004" s="97"/>
      <c r="BQ8004" s="40"/>
      <c r="BR8004" s="94"/>
      <c r="BS8004" s="94"/>
      <c r="BT8004" s="94"/>
      <c r="BU8004" s="40"/>
      <c r="BV8004" s="82"/>
      <c r="BW8004" s="94"/>
      <c r="BX8004" s="48"/>
      <c r="BY8004" s="97"/>
      <c r="BZ8004" s="48"/>
      <c r="CA8004" s="40"/>
      <c r="CB8004" s="94"/>
      <c r="CC8004" s="94"/>
      <c r="CD8004" s="94"/>
      <c r="CE8004" s="40"/>
      <c r="CF8004" s="73"/>
      <c r="CG8004" s="41"/>
      <c r="CH8004" s="41"/>
      <c r="CI8004" s="41"/>
      <c r="CJ8004" s="41"/>
      <c r="CK8004" s="41"/>
      <c r="CL8004" s="68"/>
      <c r="CM8004" s="41"/>
      <c r="CN8004" s="41"/>
      <c r="CO8004" s="39"/>
      <c r="CP8004" s="78"/>
    </row>
    <row r="8005" spans="1:94" s="38" customFormat="1" x14ac:dyDescent="0.25">
      <c r="A8005" s="38">
        <v>8002</v>
      </c>
      <c r="F8005" s="39"/>
      <c r="Q8005" s="39"/>
      <c r="R8005" s="40"/>
      <c r="S8005" s="40"/>
      <c r="T8005" s="39"/>
      <c r="AG8005" s="110"/>
      <c r="AH8005" s="94"/>
      <c r="AJ8005" s="97"/>
      <c r="AL8005" s="39"/>
      <c r="AP8005" s="39"/>
      <c r="AQ8005" s="77"/>
      <c r="AR8005" s="78"/>
      <c r="BB8005" s="79"/>
      <c r="BC8005" s="94"/>
      <c r="BE8005" s="97"/>
      <c r="BG8005" s="40"/>
      <c r="BK8005" s="40"/>
      <c r="BL8005" s="79"/>
      <c r="BM8005" s="94"/>
      <c r="BO8005" s="97"/>
      <c r="BQ8005" s="40"/>
      <c r="BR8005" s="94"/>
      <c r="BS8005" s="94"/>
      <c r="BT8005" s="94"/>
      <c r="BU8005" s="40"/>
      <c r="BV8005" s="82"/>
      <c r="BW8005" s="94"/>
      <c r="BX8005" s="48"/>
      <c r="BY8005" s="97"/>
      <c r="BZ8005" s="48"/>
      <c r="CA8005" s="40"/>
      <c r="CB8005" s="94"/>
      <c r="CC8005" s="94"/>
      <c r="CD8005" s="94"/>
      <c r="CE8005" s="40"/>
      <c r="CF8005" s="73"/>
      <c r="CG8005" s="41"/>
      <c r="CH8005" s="41"/>
      <c r="CI8005" s="41"/>
      <c r="CJ8005" s="41"/>
      <c r="CK8005" s="41"/>
      <c r="CL8005" s="68"/>
      <c r="CM8005" s="41"/>
      <c r="CN8005" s="41"/>
      <c r="CO8005" s="39"/>
      <c r="CP8005" s="78"/>
    </row>
    <row r="8006" spans="1:94" s="38" customFormat="1" x14ac:dyDescent="0.25">
      <c r="A8006" s="38">
        <v>8003</v>
      </c>
      <c r="F8006" s="39"/>
      <c r="Q8006" s="39"/>
      <c r="R8006" s="40"/>
      <c r="S8006" s="40"/>
      <c r="T8006" s="39"/>
      <c r="AG8006" s="110"/>
      <c r="AH8006" s="94"/>
      <c r="AJ8006" s="97"/>
      <c r="AL8006" s="39"/>
      <c r="AP8006" s="39"/>
      <c r="AQ8006" s="77"/>
      <c r="AR8006" s="78"/>
      <c r="BB8006" s="79"/>
      <c r="BC8006" s="94"/>
      <c r="BE8006" s="97"/>
      <c r="BG8006" s="40"/>
      <c r="BK8006" s="40"/>
      <c r="BL8006" s="79"/>
      <c r="BM8006" s="94"/>
      <c r="BO8006" s="97"/>
      <c r="BQ8006" s="40"/>
      <c r="BR8006" s="94"/>
      <c r="BS8006" s="94"/>
      <c r="BT8006" s="94"/>
      <c r="BU8006" s="40"/>
      <c r="BV8006" s="82"/>
      <c r="BW8006" s="94"/>
      <c r="BX8006" s="48"/>
      <c r="BY8006" s="97"/>
      <c r="BZ8006" s="48"/>
      <c r="CA8006" s="40"/>
      <c r="CB8006" s="94"/>
      <c r="CC8006" s="94"/>
      <c r="CD8006" s="94"/>
      <c r="CE8006" s="40"/>
      <c r="CF8006" s="73"/>
      <c r="CG8006" s="41"/>
      <c r="CH8006" s="41"/>
      <c r="CI8006" s="41"/>
      <c r="CJ8006" s="41"/>
      <c r="CK8006" s="41"/>
      <c r="CL8006" s="68"/>
      <c r="CM8006" s="41"/>
      <c r="CN8006" s="41"/>
      <c r="CO8006" s="39"/>
      <c r="CP8006" s="78"/>
    </row>
    <row r="8007" spans="1:94" s="38" customFormat="1" x14ac:dyDescent="0.25">
      <c r="A8007" s="38">
        <v>8004</v>
      </c>
      <c r="F8007" s="39"/>
      <c r="Q8007" s="39"/>
      <c r="R8007" s="40"/>
      <c r="S8007" s="40"/>
      <c r="T8007" s="39"/>
      <c r="AG8007" s="110"/>
      <c r="AH8007" s="94"/>
      <c r="AJ8007" s="97"/>
      <c r="AL8007" s="39"/>
      <c r="AP8007" s="39"/>
      <c r="AQ8007" s="77"/>
      <c r="AR8007" s="78"/>
      <c r="BB8007" s="79"/>
      <c r="BC8007" s="94"/>
      <c r="BE8007" s="97"/>
      <c r="BG8007" s="40"/>
      <c r="BK8007" s="40"/>
      <c r="BL8007" s="79"/>
      <c r="BM8007" s="94"/>
      <c r="BO8007" s="97"/>
      <c r="BQ8007" s="40"/>
      <c r="BR8007" s="94"/>
      <c r="BS8007" s="94"/>
      <c r="BT8007" s="94"/>
      <c r="BU8007" s="40"/>
      <c r="BV8007" s="82"/>
      <c r="BW8007" s="94"/>
      <c r="BX8007" s="48"/>
      <c r="BY8007" s="97"/>
      <c r="BZ8007" s="48"/>
      <c r="CA8007" s="40"/>
      <c r="CB8007" s="94"/>
      <c r="CC8007" s="94"/>
      <c r="CD8007" s="94"/>
      <c r="CE8007" s="40"/>
      <c r="CF8007" s="73"/>
      <c r="CG8007" s="41"/>
      <c r="CH8007" s="41"/>
      <c r="CI8007" s="41"/>
      <c r="CJ8007" s="41"/>
      <c r="CK8007" s="41"/>
      <c r="CL8007" s="68"/>
      <c r="CM8007" s="41"/>
      <c r="CN8007" s="41"/>
      <c r="CO8007" s="39"/>
      <c r="CP8007" s="78"/>
    </row>
    <row r="8008" spans="1:94" s="38" customFormat="1" x14ac:dyDescent="0.25">
      <c r="A8008" s="38">
        <v>8005</v>
      </c>
      <c r="F8008" s="39"/>
      <c r="Q8008" s="39"/>
      <c r="R8008" s="40"/>
      <c r="S8008" s="40"/>
      <c r="T8008" s="39"/>
      <c r="AG8008" s="110"/>
      <c r="AH8008" s="94"/>
      <c r="AJ8008" s="97"/>
      <c r="AL8008" s="39"/>
      <c r="AP8008" s="39"/>
      <c r="AQ8008" s="77"/>
      <c r="AR8008" s="78"/>
      <c r="BB8008" s="79"/>
      <c r="BC8008" s="94"/>
      <c r="BE8008" s="97"/>
      <c r="BG8008" s="40"/>
      <c r="BK8008" s="40"/>
      <c r="BL8008" s="79"/>
      <c r="BM8008" s="94"/>
      <c r="BO8008" s="97"/>
      <c r="BQ8008" s="40"/>
      <c r="BR8008" s="94"/>
      <c r="BS8008" s="94"/>
      <c r="BT8008" s="94"/>
      <c r="BU8008" s="40"/>
      <c r="BV8008" s="82"/>
      <c r="BW8008" s="94"/>
      <c r="BX8008" s="48"/>
      <c r="BY8008" s="97"/>
      <c r="BZ8008" s="48"/>
      <c r="CA8008" s="40"/>
      <c r="CB8008" s="94"/>
      <c r="CC8008" s="94"/>
      <c r="CD8008" s="94"/>
      <c r="CE8008" s="40"/>
      <c r="CF8008" s="73"/>
      <c r="CG8008" s="41"/>
      <c r="CH8008" s="41"/>
      <c r="CI8008" s="41"/>
      <c r="CJ8008" s="41"/>
      <c r="CK8008" s="41"/>
      <c r="CL8008" s="68"/>
      <c r="CM8008" s="41"/>
      <c r="CN8008" s="41"/>
      <c r="CO8008" s="39"/>
      <c r="CP8008" s="78"/>
    </row>
    <row r="8009" spans="1:94" s="38" customFormat="1" x14ac:dyDescent="0.25">
      <c r="A8009" s="38">
        <v>8006</v>
      </c>
      <c r="F8009" s="39"/>
      <c r="Q8009" s="39"/>
      <c r="R8009" s="40"/>
      <c r="S8009" s="40"/>
      <c r="T8009" s="39"/>
      <c r="AG8009" s="110"/>
      <c r="AH8009" s="94"/>
      <c r="AJ8009" s="97"/>
      <c r="AL8009" s="39"/>
      <c r="AP8009" s="39"/>
      <c r="AQ8009" s="77"/>
      <c r="AR8009" s="78"/>
      <c r="BB8009" s="79"/>
      <c r="BC8009" s="94"/>
      <c r="BE8009" s="97"/>
      <c r="BG8009" s="40"/>
      <c r="BK8009" s="40"/>
      <c r="BL8009" s="79"/>
      <c r="BM8009" s="94"/>
      <c r="BO8009" s="97"/>
      <c r="BQ8009" s="40"/>
      <c r="BR8009" s="94"/>
      <c r="BS8009" s="94"/>
      <c r="BT8009" s="94"/>
      <c r="BU8009" s="40"/>
      <c r="BV8009" s="82"/>
      <c r="BW8009" s="94"/>
      <c r="BX8009" s="48"/>
      <c r="BY8009" s="97"/>
      <c r="BZ8009" s="48"/>
      <c r="CA8009" s="40"/>
      <c r="CB8009" s="94"/>
      <c r="CC8009" s="94"/>
      <c r="CD8009" s="94"/>
      <c r="CE8009" s="40"/>
      <c r="CF8009" s="73"/>
      <c r="CG8009" s="41"/>
      <c r="CH8009" s="41"/>
      <c r="CI8009" s="41"/>
      <c r="CJ8009" s="41"/>
      <c r="CK8009" s="41"/>
      <c r="CL8009" s="68"/>
      <c r="CM8009" s="41"/>
      <c r="CN8009" s="41"/>
      <c r="CO8009" s="39"/>
      <c r="CP8009" s="78"/>
    </row>
    <row r="8010" spans="1:94" s="38" customFormat="1" x14ac:dyDescent="0.25">
      <c r="A8010" s="38">
        <v>8007</v>
      </c>
      <c r="F8010" s="39"/>
      <c r="Q8010" s="39"/>
      <c r="R8010" s="40"/>
      <c r="S8010" s="40"/>
      <c r="T8010" s="39"/>
      <c r="AG8010" s="110"/>
      <c r="AH8010" s="94"/>
      <c r="AJ8010" s="97"/>
      <c r="AL8010" s="39"/>
      <c r="AP8010" s="39"/>
      <c r="AQ8010" s="77"/>
      <c r="AR8010" s="78"/>
      <c r="BB8010" s="79"/>
      <c r="BC8010" s="94"/>
      <c r="BE8010" s="97"/>
      <c r="BG8010" s="40"/>
      <c r="BK8010" s="40"/>
      <c r="BL8010" s="79"/>
      <c r="BM8010" s="94"/>
      <c r="BO8010" s="97"/>
      <c r="BQ8010" s="40"/>
      <c r="BR8010" s="94"/>
      <c r="BS8010" s="94"/>
      <c r="BT8010" s="94"/>
      <c r="BU8010" s="40"/>
      <c r="BV8010" s="82"/>
      <c r="BW8010" s="94"/>
      <c r="BX8010" s="48"/>
      <c r="BY8010" s="97"/>
      <c r="BZ8010" s="48"/>
      <c r="CA8010" s="40"/>
      <c r="CB8010" s="94"/>
      <c r="CC8010" s="94"/>
      <c r="CD8010" s="94"/>
      <c r="CE8010" s="40"/>
      <c r="CF8010" s="73"/>
      <c r="CG8010" s="41"/>
      <c r="CH8010" s="41"/>
      <c r="CI8010" s="41"/>
      <c r="CJ8010" s="41"/>
      <c r="CK8010" s="41"/>
      <c r="CL8010" s="68"/>
      <c r="CM8010" s="41"/>
      <c r="CN8010" s="41"/>
      <c r="CO8010" s="39"/>
      <c r="CP8010" s="78"/>
    </row>
    <row r="8011" spans="1:94" s="38" customFormat="1" x14ac:dyDescent="0.25">
      <c r="A8011" s="38">
        <v>8008</v>
      </c>
      <c r="F8011" s="39"/>
      <c r="Q8011" s="39"/>
      <c r="R8011" s="40"/>
      <c r="S8011" s="40"/>
      <c r="T8011" s="39"/>
      <c r="AG8011" s="110"/>
      <c r="AH8011" s="94"/>
      <c r="AJ8011" s="97"/>
      <c r="AL8011" s="39"/>
      <c r="AP8011" s="39"/>
      <c r="AQ8011" s="77"/>
      <c r="AR8011" s="78"/>
      <c r="BB8011" s="79"/>
      <c r="BC8011" s="94"/>
      <c r="BE8011" s="97"/>
      <c r="BG8011" s="40"/>
      <c r="BK8011" s="40"/>
      <c r="BL8011" s="79"/>
      <c r="BM8011" s="94"/>
      <c r="BO8011" s="97"/>
      <c r="BQ8011" s="40"/>
      <c r="BR8011" s="94"/>
      <c r="BS8011" s="94"/>
      <c r="BT8011" s="94"/>
      <c r="BU8011" s="40"/>
      <c r="BV8011" s="82"/>
      <c r="BW8011" s="94"/>
      <c r="BX8011" s="48"/>
      <c r="BY8011" s="97"/>
      <c r="BZ8011" s="48"/>
      <c r="CA8011" s="40"/>
      <c r="CB8011" s="94"/>
      <c r="CC8011" s="94"/>
      <c r="CD8011" s="94"/>
      <c r="CE8011" s="40"/>
      <c r="CF8011" s="73"/>
      <c r="CG8011" s="41"/>
      <c r="CH8011" s="41"/>
      <c r="CI8011" s="41"/>
      <c r="CJ8011" s="41"/>
      <c r="CK8011" s="41"/>
      <c r="CL8011" s="68"/>
      <c r="CM8011" s="41"/>
      <c r="CN8011" s="41"/>
      <c r="CO8011" s="39"/>
      <c r="CP8011" s="78"/>
    </row>
    <row r="8012" spans="1:94" s="38" customFormat="1" x14ac:dyDescent="0.25">
      <c r="A8012" s="38">
        <v>8009</v>
      </c>
      <c r="F8012" s="39"/>
      <c r="Q8012" s="39"/>
      <c r="R8012" s="40"/>
      <c r="S8012" s="40"/>
      <c r="T8012" s="39"/>
      <c r="AG8012" s="110"/>
      <c r="AH8012" s="94"/>
      <c r="AJ8012" s="97"/>
      <c r="AL8012" s="39"/>
      <c r="AP8012" s="39"/>
      <c r="AQ8012" s="77"/>
      <c r="AR8012" s="78"/>
      <c r="BB8012" s="79"/>
      <c r="BC8012" s="94"/>
      <c r="BE8012" s="97"/>
      <c r="BG8012" s="40"/>
      <c r="BK8012" s="40"/>
      <c r="BL8012" s="79"/>
      <c r="BM8012" s="94"/>
      <c r="BO8012" s="97"/>
      <c r="BQ8012" s="40"/>
      <c r="BR8012" s="94"/>
      <c r="BS8012" s="94"/>
      <c r="BT8012" s="94"/>
      <c r="BU8012" s="40"/>
      <c r="BV8012" s="82"/>
      <c r="BW8012" s="94"/>
      <c r="BX8012" s="48"/>
      <c r="BY8012" s="97"/>
      <c r="BZ8012" s="48"/>
      <c r="CA8012" s="40"/>
      <c r="CB8012" s="94"/>
      <c r="CC8012" s="94"/>
      <c r="CD8012" s="94"/>
      <c r="CE8012" s="40"/>
      <c r="CF8012" s="73"/>
      <c r="CG8012" s="41"/>
      <c r="CH8012" s="41"/>
      <c r="CI8012" s="41"/>
      <c r="CJ8012" s="41"/>
      <c r="CK8012" s="41"/>
      <c r="CL8012" s="68"/>
      <c r="CM8012" s="41"/>
      <c r="CN8012" s="41"/>
      <c r="CO8012" s="39"/>
      <c r="CP8012" s="78"/>
    </row>
    <row r="8013" spans="1:94" s="38" customFormat="1" x14ac:dyDescent="0.25">
      <c r="A8013" s="38">
        <v>8010</v>
      </c>
      <c r="F8013" s="39"/>
      <c r="Q8013" s="39"/>
      <c r="R8013" s="40"/>
      <c r="S8013" s="40"/>
      <c r="T8013" s="39"/>
      <c r="AG8013" s="110"/>
      <c r="AH8013" s="94"/>
      <c r="AJ8013" s="97"/>
      <c r="AL8013" s="39"/>
      <c r="AP8013" s="39"/>
      <c r="AQ8013" s="77"/>
      <c r="AR8013" s="78"/>
      <c r="BB8013" s="79"/>
      <c r="BC8013" s="94"/>
      <c r="BE8013" s="97"/>
      <c r="BG8013" s="40"/>
      <c r="BK8013" s="40"/>
      <c r="BL8013" s="79"/>
      <c r="BM8013" s="94"/>
      <c r="BO8013" s="97"/>
      <c r="BQ8013" s="40"/>
      <c r="BR8013" s="94"/>
      <c r="BS8013" s="94"/>
      <c r="BT8013" s="94"/>
      <c r="BU8013" s="40"/>
      <c r="BV8013" s="82"/>
      <c r="BW8013" s="94"/>
      <c r="BX8013" s="48"/>
      <c r="BY8013" s="97"/>
      <c r="BZ8013" s="48"/>
      <c r="CA8013" s="40"/>
      <c r="CB8013" s="94"/>
      <c r="CC8013" s="94"/>
      <c r="CD8013" s="94"/>
      <c r="CE8013" s="40"/>
      <c r="CF8013" s="73"/>
      <c r="CG8013" s="41"/>
      <c r="CH8013" s="41"/>
      <c r="CI8013" s="41"/>
      <c r="CJ8013" s="41"/>
      <c r="CK8013" s="41"/>
      <c r="CL8013" s="68"/>
      <c r="CM8013" s="41"/>
      <c r="CN8013" s="41"/>
      <c r="CO8013" s="39"/>
      <c r="CP8013" s="78"/>
    </row>
    <row r="8014" spans="1:94" s="38" customFormat="1" x14ac:dyDescent="0.25">
      <c r="A8014" s="38">
        <v>8011</v>
      </c>
      <c r="F8014" s="39"/>
      <c r="Q8014" s="39"/>
      <c r="R8014" s="40"/>
      <c r="S8014" s="40"/>
      <c r="T8014" s="39"/>
      <c r="AG8014" s="110"/>
      <c r="AH8014" s="94"/>
      <c r="AJ8014" s="97"/>
      <c r="AL8014" s="39"/>
      <c r="AP8014" s="39"/>
      <c r="AQ8014" s="77"/>
      <c r="AR8014" s="78"/>
      <c r="BB8014" s="79"/>
      <c r="BC8014" s="94"/>
      <c r="BE8014" s="97"/>
      <c r="BG8014" s="40"/>
      <c r="BK8014" s="40"/>
      <c r="BL8014" s="79"/>
      <c r="BM8014" s="94"/>
      <c r="BO8014" s="97"/>
      <c r="BQ8014" s="40"/>
      <c r="BR8014" s="94"/>
      <c r="BS8014" s="94"/>
      <c r="BT8014" s="94"/>
      <c r="BU8014" s="40"/>
      <c r="BV8014" s="82"/>
      <c r="BW8014" s="94"/>
      <c r="BX8014" s="48"/>
      <c r="BY8014" s="97"/>
      <c r="BZ8014" s="48"/>
      <c r="CA8014" s="40"/>
      <c r="CB8014" s="94"/>
      <c r="CC8014" s="94"/>
      <c r="CD8014" s="94"/>
      <c r="CE8014" s="40"/>
      <c r="CF8014" s="73"/>
      <c r="CG8014" s="41"/>
      <c r="CH8014" s="41"/>
      <c r="CI8014" s="41"/>
      <c r="CJ8014" s="41"/>
      <c r="CK8014" s="41"/>
      <c r="CL8014" s="68"/>
      <c r="CM8014" s="41"/>
      <c r="CN8014" s="41"/>
      <c r="CO8014" s="39"/>
      <c r="CP8014" s="78"/>
    </row>
    <row r="8015" spans="1:94" s="38" customFormat="1" x14ac:dyDescent="0.25">
      <c r="A8015" s="38">
        <v>8012</v>
      </c>
      <c r="F8015" s="39"/>
      <c r="Q8015" s="39"/>
      <c r="R8015" s="40"/>
      <c r="S8015" s="40"/>
      <c r="T8015" s="39"/>
      <c r="AG8015" s="110"/>
      <c r="AH8015" s="94"/>
      <c r="AJ8015" s="97"/>
      <c r="AL8015" s="39"/>
      <c r="AP8015" s="39"/>
      <c r="AQ8015" s="77"/>
      <c r="AR8015" s="78"/>
      <c r="BB8015" s="79"/>
      <c r="BC8015" s="94"/>
      <c r="BE8015" s="97"/>
      <c r="BG8015" s="40"/>
      <c r="BK8015" s="40"/>
      <c r="BL8015" s="79"/>
      <c r="BM8015" s="94"/>
      <c r="BO8015" s="97"/>
      <c r="BQ8015" s="40"/>
      <c r="BR8015" s="94"/>
      <c r="BS8015" s="94"/>
      <c r="BT8015" s="94"/>
      <c r="BU8015" s="40"/>
      <c r="BV8015" s="82"/>
      <c r="BW8015" s="94"/>
      <c r="BX8015" s="48"/>
      <c r="BY8015" s="97"/>
      <c r="BZ8015" s="48"/>
      <c r="CA8015" s="40"/>
      <c r="CB8015" s="94"/>
      <c r="CC8015" s="94"/>
      <c r="CD8015" s="94"/>
      <c r="CE8015" s="40"/>
      <c r="CF8015" s="73"/>
      <c r="CG8015" s="41"/>
      <c r="CH8015" s="41"/>
      <c r="CI8015" s="41"/>
      <c r="CJ8015" s="41"/>
      <c r="CK8015" s="41"/>
      <c r="CL8015" s="68"/>
      <c r="CM8015" s="41"/>
      <c r="CN8015" s="41"/>
      <c r="CO8015" s="39"/>
      <c r="CP8015" s="78"/>
    </row>
    <row r="8016" spans="1:94" s="38" customFormat="1" x14ac:dyDescent="0.25">
      <c r="A8016" s="38">
        <v>8013</v>
      </c>
      <c r="F8016" s="39"/>
      <c r="Q8016" s="39"/>
      <c r="R8016" s="40"/>
      <c r="S8016" s="40"/>
      <c r="T8016" s="39"/>
      <c r="AG8016" s="110"/>
      <c r="AH8016" s="94"/>
      <c r="AJ8016" s="97"/>
      <c r="AL8016" s="39"/>
      <c r="AP8016" s="39"/>
      <c r="AQ8016" s="77"/>
      <c r="AR8016" s="78"/>
      <c r="BB8016" s="79"/>
      <c r="BC8016" s="94"/>
      <c r="BE8016" s="97"/>
      <c r="BG8016" s="40"/>
      <c r="BK8016" s="40"/>
      <c r="BL8016" s="79"/>
      <c r="BM8016" s="94"/>
      <c r="BO8016" s="97"/>
      <c r="BQ8016" s="40"/>
      <c r="BR8016" s="94"/>
      <c r="BS8016" s="94"/>
      <c r="BT8016" s="94"/>
      <c r="BU8016" s="40"/>
      <c r="BV8016" s="82"/>
      <c r="BW8016" s="94"/>
      <c r="BX8016" s="48"/>
      <c r="BY8016" s="97"/>
      <c r="BZ8016" s="48"/>
      <c r="CA8016" s="40"/>
      <c r="CB8016" s="94"/>
      <c r="CC8016" s="94"/>
      <c r="CD8016" s="94"/>
      <c r="CE8016" s="40"/>
      <c r="CF8016" s="73"/>
      <c r="CG8016" s="41"/>
      <c r="CH8016" s="41"/>
      <c r="CI8016" s="41"/>
      <c r="CJ8016" s="41"/>
      <c r="CK8016" s="41"/>
      <c r="CL8016" s="68"/>
      <c r="CM8016" s="41"/>
      <c r="CN8016" s="41"/>
      <c r="CO8016" s="39"/>
      <c r="CP8016" s="78"/>
    </row>
    <row r="8017" spans="1:94" s="38" customFormat="1" x14ac:dyDescent="0.25">
      <c r="A8017" s="38">
        <v>8014</v>
      </c>
      <c r="F8017" s="39"/>
      <c r="Q8017" s="39"/>
      <c r="R8017" s="40"/>
      <c r="S8017" s="40"/>
      <c r="T8017" s="39"/>
      <c r="AG8017" s="110"/>
      <c r="AH8017" s="94"/>
      <c r="AJ8017" s="97"/>
      <c r="AL8017" s="39"/>
      <c r="AP8017" s="39"/>
      <c r="AQ8017" s="77"/>
      <c r="AR8017" s="78"/>
      <c r="BB8017" s="79"/>
      <c r="BC8017" s="94"/>
      <c r="BE8017" s="97"/>
      <c r="BG8017" s="40"/>
      <c r="BK8017" s="40"/>
      <c r="BL8017" s="79"/>
      <c r="BM8017" s="94"/>
      <c r="BO8017" s="97"/>
      <c r="BQ8017" s="40"/>
      <c r="BR8017" s="94"/>
      <c r="BS8017" s="94"/>
      <c r="BT8017" s="94"/>
      <c r="BU8017" s="40"/>
      <c r="BV8017" s="82"/>
      <c r="BW8017" s="94"/>
      <c r="BX8017" s="48"/>
      <c r="BY8017" s="97"/>
      <c r="BZ8017" s="48"/>
      <c r="CA8017" s="40"/>
      <c r="CB8017" s="94"/>
      <c r="CC8017" s="94"/>
      <c r="CD8017" s="94"/>
      <c r="CE8017" s="40"/>
      <c r="CF8017" s="73"/>
      <c r="CG8017" s="41"/>
      <c r="CH8017" s="41"/>
      <c r="CI8017" s="41"/>
      <c r="CJ8017" s="41"/>
      <c r="CK8017" s="41"/>
      <c r="CL8017" s="68"/>
      <c r="CM8017" s="41"/>
      <c r="CN8017" s="41"/>
      <c r="CO8017" s="39"/>
      <c r="CP8017" s="78"/>
    </row>
    <row r="8018" spans="1:94" s="38" customFormat="1" x14ac:dyDescent="0.25">
      <c r="A8018" s="38">
        <v>8015</v>
      </c>
      <c r="F8018" s="39"/>
      <c r="Q8018" s="39"/>
      <c r="R8018" s="40"/>
      <c r="S8018" s="40"/>
      <c r="T8018" s="39"/>
      <c r="AG8018" s="110"/>
      <c r="AH8018" s="94"/>
      <c r="AJ8018" s="97"/>
      <c r="AL8018" s="39"/>
      <c r="AP8018" s="39"/>
      <c r="AQ8018" s="77"/>
      <c r="AR8018" s="78"/>
      <c r="BB8018" s="79"/>
      <c r="BC8018" s="94"/>
      <c r="BE8018" s="97"/>
      <c r="BG8018" s="40"/>
      <c r="BK8018" s="40"/>
      <c r="BL8018" s="79"/>
      <c r="BM8018" s="94"/>
      <c r="BO8018" s="97"/>
      <c r="BQ8018" s="40"/>
      <c r="BR8018" s="94"/>
      <c r="BS8018" s="94"/>
      <c r="BT8018" s="94"/>
      <c r="BU8018" s="40"/>
      <c r="BV8018" s="82"/>
      <c r="BW8018" s="94"/>
      <c r="BX8018" s="48"/>
      <c r="BY8018" s="97"/>
      <c r="BZ8018" s="48"/>
      <c r="CA8018" s="40"/>
      <c r="CB8018" s="94"/>
      <c r="CC8018" s="94"/>
      <c r="CD8018" s="94"/>
      <c r="CE8018" s="40"/>
      <c r="CF8018" s="73"/>
      <c r="CG8018" s="41"/>
      <c r="CH8018" s="41"/>
      <c r="CI8018" s="41"/>
      <c r="CJ8018" s="41"/>
      <c r="CK8018" s="41"/>
      <c r="CL8018" s="68"/>
      <c r="CM8018" s="41"/>
      <c r="CN8018" s="41"/>
      <c r="CO8018" s="39"/>
      <c r="CP8018" s="78"/>
    </row>
    <row r="8019" spans="1:94" s="38" customFormat="1" x14ac:dyDescent="0.25">
      <c r="A8019" s="38">
        <v>8016</v>
      </c>
      <c r="F8019" s="39"/>
      <c r="Q8019" s="39"/>
      <c r="R8019" s="40"/>
      <c r="S8019" s="40"/>
      <c r="T8019" s="39"/>
      <c r="AG8019" s="110"/>
      <c r="AH8019" s="94"/>
      <c r="AJ8019" s="97"/>
      <c r="AL8019" s="39"/>
      <c r="AP8019" s="39"/>
      <c r="AQ8019" s="77"/>
      <c r="AR8019" s="78"/>
      <c r="BB8019" s="79"/>
      <c r="BC8019" s="94"/>
      <c r="BE8019" s="97"/>
      <c r="BG8019" s="40"/>
      <c r="BK8019" s="40"/>
      <c r="BL8019" s="79"/>
      <c r="BM8019" s="94"/>
      <c r="BO8019" s="97"/>
      <c r="BQ8019" s="40"/>
      <c r="BR8019" s="94"/>
      <c r="BS8019" s="94"/>
      <c r="BT8019" s="94"/>
      <c r="BU8019" s="40"/>
      <c r="BV8019" s="82"/>
      <c r="BW8019" s="94"/>
      <c r="BX8019" s="48"/>
      <c r="BY8019" s="97"/>
      <c r="BZ8019" s="48"/>
      <c r="CA8019" s="40"/>
      <c r="CB8019" s="94"/>
      <c r="CC8019" s="94"/>
      <c r="CD8019" s="94"/>
      <c r="CE8019" s="40"/>
      <c r="CF8019" s="73"/>
      <c r="CG8019" s="41"/>
      <c r="CH8019" s="41"/>
      <c r="CI8019" s="41"/>
      <c r="CJ8019" s="41"/>
      <c r="CK8019" s="41"/>
      <c r="CL8019" s="68"/>
      <c r="CM8019" s="41"/>
      <c r="CN8019" s="41"/>
      <c r="CO8019" s="39"/>
      <c r="CP8019" s="78"/>
    </row>
    <row r="8020" spans="1:94" s="38" customFormat="1" x14ac:dyDescent="0.25">
      <c r="A8020" s="38">
        <v>8017</v>
      </c>
      <c r="F8020" s="39"/>
      <c r="Q8020" s="39"/>
      <c r="R8020" s="40"/>
      <c r="S8020" s="40"/>
      <c r="T8020" s="39"/>
      <c r="AG8020" s="110"/>
      <c r="AH8020" s="94"/>
      <c r="AJ8020" s="97"/>
      <c r="AL8020" s="39"/>
      <c r="AP8020" s="39"/>
      <c r="AQ8020" s="77"/>
      <c r="AR8020" s="78"/>
      <c r="BB8020" s="79"/>
      <c r="BC8020" s="94"/>
      <c r="BE8020" s="97"/>
      <c r="BG8020" s="40"/>
      <c r="BK8020" s="40"/>
      <c r="BL8020" s="79"/>
      <c r="BM8020" s="94"/>
      <c r="BO8020" s="97"/>
      <c r="BQ8020" s="40"/>
      <c r="BR8020" s="94"/>
      <c r="BS8020" s="94"/>
      <c r="BT8020" s="94"/>
      <c r="BU8020" s="40"/>
      <c r="BV8020" s="82"/>
      <c r="BW8020" s="94"/>
      <c r="BX8020" s="48"/>
      <c r="BY8020" s="97"/>
      <c r="BZ8020" s="48"/>
      <c r="CA8020" s="40"/>
      <c r="CB8020" s="94"/>
      <c r="CC8020" s="94"/>
      <c r="CD8020" s="94"/>
      <c r="CE8020" s="40"/>
      <c r="CF8020" s="73"/>
      <c r="CG8020" s="41"/>
      <c r="CH8020" s="41"/>
      <c r="CI8020" s="41"/>
      <c r="CJ8020" s="41"/>
      <c r="CK8020" s="41"/>
      <c r="CL8020" s="68"/>
      <c r="CM8020" s="41"/>
      <c r="CN8020" s="41"/>
      <c r="CO8020" s="39"/>
      <c r="CP8020" s="78"/>
    </row>
    <row r="8021" spans="1:94" s="38" customFormat="1" x14ac:dyDescent="0.25">
      <c r="A8021" s="38">
        <v>8018</v>
      </c>
      <c r="F8021" s="39"/>
      <c r="Q8021" s="39"/>
      <c r="R8021" s="40"/>
      <c r="S8021" s="40"/>
      <c r="T8021" s="39"/>
      <c r="AG8021" s="110"/>
      <c r="AH8021" s="94"/>
      <c r="AJ8021" s="97"/>
      <c r="AL8021" s="39"/>
      <c r="AP8021" s="39"/>
      <c r="AQ8021" s="77"/>
      <c r="AR8021" s="78"/>
      <c r="BB8021" s="79"/>
      <c r="BC8021" s="94"/>
      <c r="BE8021" s="97"/>
      <c r="BG8021" s="40"/>
      <c r="BK8021" s="40"/>
      <c r="BL8021" s="79"/>
      <c r="BM8021" s="94"/>
      <c r="BO8021" s="97"/>
      <c r="BQ8021" s="40"/>
      <c r="BR8021" s="94"/>
      <c r="BS8021" s="94"/>
      <c r="BT8021" s="94"/>
      <c r="BU8021" s="40"/>
      <c r="BV8021" s="82"/>
      <c r="BW8021" s="94"/>
      <c r="BX8021" s="48"/>
      <c r="BY8021" s="97"/>
      <c r="BZ8021" s="48"/>
      <c r="CA8021" s="40"/>
      <c r="CB8021" s="94"/>
      <c r="CC8021" s="94"/>
      <c r="CD8021" s="94"/>
      <c r="CE8021" s="40"/>
      <c r="CF8021" s="73"/>
      <c r="CG8021" s="41"/>
      <c r="CH8021" s="41"/>
      <c r="CI8021" s="41"/>
      <c r="CJ8021" s="41"/>
      <c r="CK8021" s="41"/>
      <c r="CL8021" s="68"/>
      <c r="CM8021" s="41"/>
      <c r="CN8021" s="41"/>
      <c r="CO8021" s="39"/>
      <c r="CP8021" s="78"/>
    </row>
    <row r="8022" spans="1:94" s="38" customFormat="1" x14ac:dyDescent="0.25">
      <c r="A8022" s="38">
        <v>8019</v>
      </c>
      <c r="F8022" s="39"/>
      <c r="Q8022" s="39"/>
      <c r="R8022" s="40"/>
      <c r="S8022" s="40"/>
      <c r="T8022" s="39"/>
      <c r="AG8022" s="110"/>
      <c r="AH8022" s="94"/>
      <c r="AJ8022" s="97"/>
      <c r="AL8022" s="39"/>
      <c r="AP8022" s="39"/>
      <c r="AQ8022" s="77"/>
      <c r="AR8022" s="78"/>
      <c r="BB8022" s="79"/>
      <c r="BC8022" s="94"/>
      <c r="BE8022" s="97"/>
      <c r="BG8022" s="40"/>
      <c r="BK8022" s="40"/>
      <c r="BL8022" s="79"/>
      <c r="BM8022" s="94"/>
      <c r="BO8022" s="97"/>
      <c r="BQ8022" s="40"/>
      <c r="BR8022" s="94"/>
      <c r="BS8022" s="94"/>
      <c r="BT8022" s="94"/>
      <c r="BU8022" s="40"/>
      <c r="BV8022" s="82"/>
      <c r="BW8022" s="94"/>
      <c r="BX8022" s="48"/>
      <c r="BY8022" s="97"/>
      <c r="BZ8022" s="48"/>
      <c r="CA8022" s="40"/>
      <c r="CB8022" s="94"/>
      <c r="CC8022" s="94"/>
      <c r="CD8022" s="94"/>
      <c r="CE8022" s="40"/>
      <c r="CF8022" s="73"/>
      <c r="CG8022" s="41"/>
      <c r="CH8022" s="41"/>
      <c r="CI8022" s="41"/>
      <c r="CJ8022" s="41"/>
      <c r="CK8022" s="41"/>
      <c r="CL8022" s="68"/>
      <c r="CM8022" s="41"/>
      <c r="CN8022" s="41"/>
      <c r="CO8022" s="39"/>
      <c r="CP8022" s="78"/>
    </row>
    <row r="8023" spans="1:94" s="38" customFormat="1" x14ac:dyDescent="0.25">
      <c r="A8023" s="38">
        <v>8020</v>
      </c>
      <c r="F8023" s="39"/>
      <c r="Q8023" s="39"/>
      <c r="R8023" s="40"/>
      <c r="S8023" s="40"/>
      <c r="T8023" s="39"/>
      <c r="AG8023" s="110"/>
      <c r="AH8023" s="94"/>
      <c r="AJ8023" s="97"/>
      <c r="AL8023" s="39"/>
      <c r="AP8023" s="39"/>
      <c r="AQ8023" s="77"/>
      <c r="AR8023" s="78"/>
      <c r="BB8023" s="79"/>
      <c r="BC8023" s="94"/>
      <c r="BE8023" s="97"/>
      <c r="BG8023" s="40"/>
      <c r="BK8023" s="40"/>
      <c r="BL8023" s="79"/>
      <c r="BM8023" s="94"/>
      <c r="BO8023" s="97"/>
      <c r="BQ8023" s="40"/>
      <c r="BR8023" s="94"/>
      <c r="BS8023" s="94"/>
      <c r="BT8023" s="94"/>
      <c r="BU8023" s="40"/>
      <c r="BV8023" s="82"/>
      <c r="BW8023" s="94"/>
      <c r="BX8023" s="48"/>
      <c r="BY8023" s="97"/>
      <c r="BZ8023" s="48"/>
      <c r="CA8023" s="40"/>
      <c r="CB8023" s="94"/>
      <c r="CC8023" s="94"/>
      <c r="CD8023" s="94"/>
      <c r="CE8023" s="40"/>
      <c r="CF8023" s="73"/>
      <c r="CG8023" s="41"/>
      <c r="CH8023" s="41"/>
      <c r="CI8023" s="41"/>
      <c r="CJ8023" s="41"/>
      <c r="CK8023" s="41"/>
      <c r="CL8023" s="68"/>
      <c r="CM8023" s="41"/>
      <c r="CN8023" s="41"/>
      <c r="CO8023" s="39"/>
      <c r="CP8023" s="78"/>
    </row>
    <row r="8024" spans="1:94" s="38" customFormat="1" x14ac:dyDescent="0.25">
      <c r="A8024" s="38">
        <v>8021</v>
      </c>
      <c r="F8024" s="39"/>
      <c r="Q8024" s="39"/>
      <c r="R8024" s="40"/>
      <c r="S8024" s="40"/>
      <c r="T8024" s="39"/>
      <c r="AG8024" s="110"/>
      <c r="AH8024" s="94"/>
      <c r="AJ8024" s="97"/>
      <c r="AL8024" s="39"/>
      <c r="AP8024" s="39"/>
      <c r="AQ8024" s="77"/>
      <c r="AR8024" s="78"/>
      <c r="BB8024" s="79"/>
      <c r="BC8024" s="94"/>
      <c r="BE8024" s="97"/>
      <c r="BG8024" s="40"/>
      <c r="BK8024" s="40"/>
      <c r="BL8024" s="79"/>
      <c r="BM8024" s="94"/>
      <c r="BO8024" s="97"/>
      <c r="BQ8024" s="40"/>
      <c r="BR8024" s="94"/>
      <c r="BS8024" s="94"/>
      <c r="BT8024" s="94"/>
      <c r="BU8024" s="40"/>
      <c r="BV8024" s="82"/>
      <c r="BW8024" s="94"/>
      <c r="BX8024" s="48"/>
      <c r="BY8024" s="97"/>
      <c r="BZ8024" s="48"/>
      <c r="CA8024" s="40"/>
      <c r="CB8024" s="94"/>
      <c r="CC8024" s="94"/>
      <c r="CD8024" s="94"/>
      <c r="CE8024" s="40"/>
      <c r="CF8024" s="73"/>
      <c r="CG8024" s="41"/>
      <c r="CH8024" s="41"/>
      <c r="CI8024" s="41"/>
      <c r="CJ8024" s="41"/>
      <c r="CK8024" s="41"/>
      <c r="CL8024" s="68"/>
      <c r="CM8024" s="41"/>
      <c r="CN8024" s="41"/>
      <c r="CO8024" s="39"/>
      <c r="CP8024" s="78"/>
    </row>
    <row r="8025" spans="1:94" s="38" customFormat="1" x14ac:dyDescent="0.25">
      <c r="A8025" s="38">
        <v>8022</v>
      </c>
      <c r="F8025" s="39"/>
      <c r="Q8025" s="39"/>
      <c r="R8025" s="40"/>
      <c r="S8025" s="40"/>
      <c r="T8025" s="39"/>
      <c r="AG8025" s="110"/>
      <c r="AH8025" s="94"/>
      <c r="AJ8025" s="97"/>
      <c r="AL8025" s="39"/>
      <c r="AP8025" s="39"/>
      <c r="AQ8025" s="77"/>
      <c r="AR8025" s="78"/>
      <c r="BB8025" s="79"/>
      <c r="BC8025" s="94"/>
      <c r="BE8025" s="97"/>
      <c r="BG8025" s="40"/>
      <c r="BK8025" s="40"/>
      <c r="BL8025" s="79"/>
      <c r="BM8025" s="94"/>
      <c r="BO8025" s="97"/>
      <c r="BQ8025" s="40"/>
      <c r="BR8025" s="94"/>
      <c r="BS8025" s="94"/>
      <c r="BT8025" s="94"/>
      <c r="BU8025" s="40"/>
      <c r="BV8025" s="82"/>
      <c r="BW8025" s="94"/>
      <c r="BX8025" s="48"/>
      <c r="BY8025" s="97"/>
      <c r="BZ8025" s="48"/>
      <c r="CA8025" s="40"/>
      <c r="CB8025" s="94"/>
      <c r="CC8025" s="94"/>
      <c r="CD8025" s="94"/>
      <c r="CE8025" s="40"/>
      <c r="CF8025" s="73"/>
      <c r="CG8025" s="41"/>
      <c r="CH8025" s="41"/>
      <c r="CI8025" s="41"/>
      <c r="CJ8025" s="41"/>
      <c r="CK8025" s="41"/>
      <c r="CL8025" s="68"/>
      <c r="CM8025" s="41"/>
      <c r="CN8025" s="41"/>
      <c r="CO8025" s="39"/>
      <c r="CP8025" s="78"/>
    </row>
    <row r="8026" spans="1:94" s="38" customFormat="1" x14ac:dyDescent="0.25">
      <c r="A8026" s="38">
        <v>8023</v>
      </c>
      <c r="F8026" s="39"/>
      <c r="Q8026" s="39"/>
      <c r="R8026" s="40"/>
      <c r="S8026" s="40"/>
      <c r="T8026" s="39"/>
      <c r="AG8026" s="110"/>
      <c r="AH8026" s="94"/>
      <c r="AJ8026" s="97"/>
      <c r="AL8026" s="39"/>
      <c r="AP8026" s="39"/>
      <c r="AQ8026" s="77"/>
      <c r="AR8026" s="78"/>
      <c r="BB8026" s="79"/>
      <c r="BC8026" s="94"/>
      <c r="BE8026" s="97"/>
      <c r="BG8026" s="40"/>
      <c r="BK8026" s="40"/>
      <c r="BL8026" s="79"/>
      <c r="BM8026" s="94"/>
      <c r="BO8026" s="97"/>
      <c r="BQ8026" s="40"/>
      <c r="BR8026" s="94"/>
      <c r="BS8026" s="94"/>
      <c r="BT8026" s="94"/>
      <c r="BU8026" s="40"/>
      <c r="BV8026" s="82"/>
      <c r="BW8026" s="94"/>
      <c r="BX8026" s="48"/>
      <c r="BY8026" s="97"/>
      <c r="BZ8026" s="48"/>
      <c r="CA8026" s="40"/>
      <c r="CB8026" s="94"/>
      <c r="CC8026" s="94"/>
      <c r="CD8026" s="94"/>
      <c r="CE8026" s="40"/>
      <c r="CF8026" s="73"/>
      <c r="CG8026" s="41"/>
      <c r="CH8026" s="41"/>
      <c r="CI8026" s="41"/>
      <c r="CJ8026" s="41"/>
      <c r="CK8026" s="41"/>
      <c r="CL8026" s="68"/>
      <c r="CM8026" s="41"/>
      <c r="CN8026" s="41"/>
      <c r="CO8026" s="39"/>
      <c r="CP8026" s="78"/>
    </row>
    <row r="8027" spans="1:94" s="38" customFormat="1" x14ac:dyDescent="0.25">
      <c r="A8027" s="38">
        <v>8024</v>
      </c>
      <c r="F8027" s="39"/>
      <c r="Q8027" s="39"/>
      <c r="R8027" s="40"/>
      <c r="S8027" s="40"/>
      <c r="T8027" s="39"/>
      <c r="AG8027" s="110"/>
      <c r="AH8027" s="94"/>
      <c r="AJ8027" s="97"/>
      <c r="AL8027" s="39"/>
      <c r="AP8027" s="39"/>
      <c r="AQ8027" s="77"/>
      <c r="AR8027" s="78"/>
      <c r="BB8027" s="79"/>
      <c r="BC8027" s="94"/>
      <c r="BE8027" s="97"/>
      <c r="BG8027" s="40"/>
      <c r="BK8027" s="40"/>
      <c r="BL8027" s="79"/>
      <c r="BM8027" s="94"/>
      <c r="BO8027" s="97"/>
      <c r="BQ8027" s="40"/>
      <c r="BR8027" s="94"/>
      <c r="BS8027" s="94"/>
      <c r="BT8027" s="94"/>
      <c r="BU8027" s="40"/>
      <c r="BV8027" s="82"/>
      <c r="BW8027" s="94"/>
      <c r="BX8027" s="48"/>
      <c r="BY8027" s="97"/>
      <c r="BZ8027" s="48"/>
      <c r="CA8027" s="40"/>
      <c r="CB8027" s="94"/>
      <c r="CC8027" s="94"/>
      <c r="CD8027" s="94"/>
      <c r="CE8027" s="40"/>
      <c r="CF8027" s="73"/>
      <c r="CG8027" s="41"/>
      <c r="CH8027" s="41"/>
      <c r="CI8027" s="41"/>
      <c r="CJ8027" s="41"/>
      <c r="CK8027" s="41"/>
      <c r="CL8027" s="68"/>
      <c r="CM8027" s="41"/>
      <c r="CN8027" s="41"/>
      <c r="CO8027" s="39"/>
      <c r="CP8027" s="78"/>
    </row>
    <row r="8028" spans="1:94" s="38" customFormat="1" x14ac:dyDescent="0.25">
      <c r="A8028" s="38">
        <v>8025</v>
      </c>
      <c r="F8028" s="39"/>
      <c r="Q8028" s="39"/>
      <c r="R8028" s="40"/>
      <c r="S8028" s="40"/>
      <c r="T8028" s="39"/>
      <c r="AG8028" s="110"/>
      <c r="AH8028" s="94"/>
      <c r="AJ8028" s="97"/>
      <c r="AL8028" s="39"/>
      <c r="AP8028" s="39"/>
      <c r="AQ8028" s="77"/>
      <c r="AR8028" s="78"/>
      <c r="BB8028" s="79"/>
      <c r="BC8028" s="94"/>
      <c r="BE8028" s="97"/>
      <c r="BG8028" s="40"/>
      <c r="BK8028" s="40"/>
      <c r="BL8028" s="79"/>
      <c r="BM8028" s="94"/>
      <c r="BO8028" s="97"/>
      <c r="BQ8028" s="40"/>
      <c r="BR8028" s="94"/>
      <c r="BS8028" s="94"/>
      <c r="BT8028" s="94"/>
      <c r="BU8028" s="40"/>
      <c r="BV8028" s="82"/>
      <c r="BW8028" s="94"/>
      <c r="BX8028" s="48"/>
      <c r="BY8028" s="97"/>
      <c r="BZ8028" s="48"/>
      <c r="CA8028" s="40"/>
      <c r="CB8028" s="94"/>
      <c r="CC8028" s="94"/>
      <c r="CD8028" s="94"/>
      <c r="CE8028" s="40"/>
      <c r="CF8028" s="73"/>
      <c r="CG8028" s="41"/>
      <c r="CH8028" s="41"/>
      <c r="CI8028" s="41"/>
      <c r="CJ8028" s="41"/>
      <c r="CK8028" s="41"/>
      <c r="CL8028" s="68"/>
      <c r="CM8028" s="41"/>
      <c r="CN8028" s="41"/>
      <c r="CO8028" s="39"/>
      <c r="CP8028" s="78"/>
    </row>
    <row r="8029" spans="1:94" s="38" customFormat="1" x14ac:dyDescent="0.25">
      <c r="A8029" s="38">
        <v>8026</v>
      </c>
      <c r="F8029" s="39"/>
      <c r="Q8029" s="39"/>
      <c r="R8029" s="40"/>
      <c r="S8029" s="40"/>
      <c r="T8029" s="39"/>
      <c r="AG8029" s="110"/>
      <c r="AH8029" s="94"/>
      <c r="AJ8029" s="97"/>
      <c r="AL8029" s="39"/>
      <c r="AP8029" s="39"/>
      <c r="AQ8029" s="77"/>
      <c r="AR8029" s="78"/>
      <c r="BB8029" s="79"/>
      <c r="BC8029" s="94"/>
      <c r="BE8029" s="97"/>
      <c r="BG8029" s="40"/>
      <c r="BK8029" s="40"/>
      <c r="BL8029" s="79"/>
      <c r="BM8029" s="94"/>
      <c r="BO8029" s="97"/>
      <c r="BQ8029" s="40"/>
      <c r="BR8029" s="94"/>
      <c r="BS8029" s="94"/>
      <c r="BT8029" s="94"/>
      <c r="BU8029" s="40"/>
      <c r="BV8029" s="82"/>
      <c r="BW8029" s="94"/>
      <c r="BX8029" s="48"/>
      <c r="BY8029" s="97"/>
      <c r="BZ8029" s="48"/>
      <c r="CA8029" s="40"/>
      <c r="CB8029" s="94"/>
      <c r="CC8029" s="94"/>
      <c r="CD8029" s="94"/>
      <c r="CE8029" s="40"/>
      <c r="CF8029" s="73"/>
      <c r="CG8029" s="41"/>
      <c r="CH8029" s="41"/>
      <c r="CI8029" s="41"/>
      <c r="CJ8029" s="41"/>
      <c r="CK8029" s="41"/>
      <c r="CL8029" s="68"/>
      <c r="CM8029" s="41"/>
      <c r="CN8029" s="41"/>
      <c r="CO8029" s="39"/>
      <c r="CP8029" s="78"/>
    </row>
    <row r="8030" spans="1:94" s="38" customFormat="1" x14ac:dyDescent="0.25">
      <c r="A8030" s="38">
        <v>8027</v>
      </c>
      <c r="F8030" s="39"/>
      <c r="Q8030" s="39"/>
      <c r="R8030" s="40"/>
      <c r="S8030" s="40"/>
      <c r="T8030" s="39"/>
      <c r="AG8030" s="110"/>
      <c r="AH8030" s="94"/>
      <c r="AJ8030" s="97"/>
      <c r="AL8030" s="39"/>
      <c r="AP8030" s="39"/>
      <c r="AQ8030" s="77"/>
      <c r="AR8030" s="78"/>
      <c r="BB8030" s="79"/>
      <c r="BC8030" s="94"/>
      <c r="BE8030" s="97"/>
      <c r="BG8030" s="40"/>
      <c r="BK8030" s="40"/>
      <c r="BL8030" s="79"/>
      <c r="BM8030" s="94"/>
      <c r="BO8030" s="97"/>
      <c r="BQ8030" s="40"/>
      <c r="BR8030" s="94"/>
      <c r="BS8030" s="94"/>
      <c r="BT8030" s="94"/>
      <c r="BU8030" s="40"/>
      <c r="BV8030" s="82"/>
      <c r="BW8030" s="94"/>
      <c r="BX8030" s="48"/>
      <c r="BY8030" s="97"/>
      <c r="BZ8030" s="48"/>
      <c r="CA8030" s="40"/>
      <c r="CB8030" s="94"/>
      <c r="CC8030" s="94"/>
      <c r="CD8030" s="94"/>
      <c r="CE8030" s="40"/>
      <c r="CF8030" s="73"/>
      <c r="CG8030" s="41"/>
      <c r="CH8030" s="41"/>
      <c r="CI8030" s="41"/>
      <c r="CJ8030" s="41"/>
      <c r="CK8030" s="41"/>
      <c r="CL8030" s="68"/>
      <c r="CM8030" s="41"/>
      <c r="CN8030" s="41"/>
      <c r="CO8030" s="39"/>
      <c r="CP8030" s="78"/>
    </row>
    <row r="8031" spans="1:94" s="38" customFormat="1" x14ac:dyDescent="0.25">
      <c r="A8031" s="38">
        <v>8028</v>
      </c>
      <c r="F8031" s="39"/>
      <c r="Q8031" s="39"/>
      <c r="R8031" s="40"/>
      <c r="S8031" s="40"/>
      <c r="T8031" s="39"/>
      <c r="AG8031" s="110"/>
      <c r="AH8031" s="94"/>
      <c r="AJ8031" s="97"/>
      <c r="AL8031" s="39"/>
      <c r="AP8031" s="39"/>
      <c r="AQ8031" s="77"/>
      <c r="AR8031" s="78"/>
      <c r="BB8031" s="79"/>
      <c r="BC8031" s="94"/>
      <c r="BE8031" s="97"/>
      <c r="BG8031" s="40"/>
      <c r="BK8031" s="40"/>
      <c r="BL8031" s="79"/>
      <c r="BM8031" s="94"/>
      <c r="BO8031" s="97"/>
      <c r="BQ8031" s="40"/>
      <c r="BR8031" s="94"/>
      <c r="BS8031" s="94"/>
      <c r="BT8031" s="94"/>
      <c r="BU8031" s="40"/>
      <c r="BV8031" s="82"/>
      <c r="BW8031" s="94"/>
      <c r="BX8031" s="48"/>
      <c r="BY8031" s="97"/>
      <c r="BZ8031" s="48"/>
      <c r="CA8031" s="40"/>
      <c r="CB8031" s="94"/>
      <c r="CC8031" s="94"/>
      <c r="CD8031" s="94"/>
      <c r="CE8031" s="40"/>
      <c r="CF8031" s="73"/>
      <c r="CG8031" s="41"/>
      <c r="CH8031" s="41"/>
      <c r="CI8031" s="41"/>
      <c r="CJ8031" s="41"/>
      <c r="CK8031" s="41"/>
      <c r="CL8031" s="68"/>
      <c r="CM8031" s="41"/>
      <c r="CN8031" s="41"/>
      <c r="CO8031" s="39"/>
      <c r="CP8031" s="78"/>
    </row>
    <row r="8032" spans="1:94" s="38" customFormat="1" x14ac:dyDescent="0.25">
      <c r="A8032" s="38">
        <v>8029</v>
      </c>
      <c r="F8032" s="39"/>
      <c r="Q8032" s="39"/>
      <c r="R8032" s="40"/>
      <c r="S8032" s="40"/>
      <c r="T8032" s="39"/>
      <c r="AG8032" s="110"/>
      <c r="AH8032" s="94"/>
      <c r="AJ8032" s="97"/>
      <c r="AL8032" s="39"/>
      <c r="AP8032" s="39"/>
      <c r="AQ8032" s="77"/>
      <c r="AR8032" s="78"/>
      <c r="BB8032" s="79"/>
      <c r="BC8032" s="94"/>
      <c r="BE8032" s="97"/>
      <c r="BG8032" s="40"/>
      <c r="BK8032" s="40"/>
      <c r="BL8032" s="79"/>
      <c r="BM8032" s="94"/>
      <c r="BO8032" s="97"/>
      <c r="BQ8032" s="40"/>
      <c r="BR8032" s="94"/>
      <c r="BS8032" s="94"/>
      <c r="BT8032" s="94"/>
      <c r="BU8032" s="40"/>
      <c r="BV8032" s="82"/>
      <c r="BW8032" s="94"/>
      <c r="BX8032" s="48"/>
      <c r="BY8032" s="97"/>
      <c r="BZ8032" s="48"/>
      <c r="CA8032" s="40"/>
      <c r="CB8032" s="94"/>
      <c r="CC8032" s="94"/>
      <c r="CD8032" s="94"/>
      <c r="CE8032" s="40"/>
      <c r="CF8032" s="73"/>
      <c r="CG8032" s="41"/>
      <c r="CH8032" s="41"/>
      <c r="CI8032" s="41"/>
      <c r="CJ8032" s="41"/>
      <c r="CK8032" s="41"/>
      <c r="CL8032" s="68"/>
      <c r="CM8032" s="41"/>
      <c r="CN8032" s="41"/>
      <c r="CO8032" s="39"/>
      <c r="CP8032" s="78"/>
    </row>
    <row r="8033" spans="1:94" s="38" customFormat="1" x14ac:dyDescent="0.25">
      <c r="A8033" s="38">
        <v>8030</v>
      </c>
      <c r="F8033" s="39"/>
      <c r="Q8033" s="39"/>
      <c r="R8033" s="40"/>
      <c r="S8033" s="40"/>
      <c r="T8033" s="39"/>
      <c r="AG8033" s="110"/>
      <c r="AH8033" s="94"/>
      <c r="AJ8033" s="97"/>
      <c r="AL8033" s="39"/>
      <c r="AP8033" s="39"/>
      <c r="AQ8033" s="77"/>
      <c r="AR8033" s="78"/>
      <c r="BB8033" s="79"/>
      <c r="BC8033" s="94"/>
      <c r="BE8033" s="97"/>
      <c r="BG8033" s="40"/>
      <c r="BK8033" s="40"/>
      <c r="BL8033" s="79"/>
      <c r="BM8033" s="94"/>
      <c r="BO8033" s="97"/>
      <c r="BQ8033" s="40"/>
      <c r="BR8033" s="94"/>
      <c r="BS8033" s="94"/>
      <c r="BT8033" s="94"/>
      <c r="BU8033" s="40"/>
      <c r="BV8033" s="82"/>
      <c r="BW8033" s="94"/>
      <c r="BX8033" s="48"/>
      <c r="BY8033" s="97"/>
      <c r="BZ8033" s="48"/>
      <c r="CA8033" s="40"/>
      <c r="CB8033" s="94"/>
      <c r="CC8033" s="94"/>
      <c r="CD8033" s="94"/>
      <c r="CE8033" s="40"/>
      <c r="CF8033" s="73"/>
      <c r="CG8033" s="41"/>
      <c r="CH8033" s="41"/>
      <c r="CI8033" s="41"/>
      <c r="CJ8033" s="41"/>
      <c r="CK8033" s="41"/>
      <c r="CL8033" s="68"/>
      <c r="CM8033" s="41"/>
      <c r="CN8033" s="41"/>
      <c r="CO8033" s="39"/>
      <c r="CP8033" s="78"/>
    </row>
    <row r="8034" spans="1:94" s="38" customFormat="1" x14ac:dyDescent="0.25">
      <c r="A8034" s="38">
        <v>8031</v>
      </c>
      <c r="F8034" s="39"/>
      <c r="Q8034" s="39"/>
      <c r="R8034" s="40"/>
      <c r="S8034" s="40"/>
      <c r="T8034" s="39"/>
      <c r="AG8034" s="110"/>
      <c r="AH8034" s="94"/>
      <c r="AJ8034" s="97"/>
      <c r="AL8034" s="39"/>
      <c r="AP8034" s="39"/>
      <c r="AQ8034" s="77"/>
      <c r="AR8034" s="78"/>
      <c r="BB8034" s="79"/>
      <c r="BC8034" s="94"/>
      <c r="BE8034" s="97"/>
      <c r="BG8034" s="40"/>
      <c r="BK8034" s="40"/>
      <c r="BL8034" s="79"/>
      <c r="BM8034" s="94"/>
      <c r="BO8034" s="97"/>
      <c r="BQ8034" s="40"/>
      <c r="BR8034" s="94"/>
      <c r="BS8034" s="94"/>
      <c r="BT8034" s="94"/>
      <c r="BU8034" s="40"/>
      <c r="BV8034" s="82"/>
      <c r="BW8034" s="94"/>
      <c r="BX8034" s="48"/>
      <c r="BY8034" s="97"/>
      <c r="BZ8034" s="48"/>
      <c r="CA8034" s="40"/>
      <c r="CB8034" s="94"/>
      <c r="CC8034" s="94"/>
      <c r="CD8034" s="94"/>
      <c r="CE8034" s="40"/>
      <c r="CF8034" s="73"/>
      <c r="CG8034" s="41"/>
      <c r="CH8034" s="41"/>
      <c r="CI8034" s="41"/>
      <c r="CJ8034" s="41"/>
      <c r="CK8034" s="41"/>
      <c r="CL8034" s="68"/>
      <c r="CM8034" s="41"/>
      <c r="CN8034" s="41"/>
      <c r="CO8034" s="39"/>
      <c r="CP8034" s="78"/>
    </row>
    <row r="8035" spans="1:94" s="38" customFormat="1" x14ac:dyDescent="0.25">
      <c r="A8035" s="38">
        <v>8032</v>
      </c>
      <c r="F8035" s="39"/>
      <c r="Q8035" s="39"/>
      <c r="R8035" s="40"/>
      <c r="S8035" s="40"/>
      <c r="T8035" s="39"/>
      <c r="AG8035" s="110"/>
      <c r="AH8035" s="94"/>
      <c r="AJ8035" s="97"/>
      <c r="AL8035" s="39"/>
      <c r="AP8035" s="39"/>
      <c r="AQ8035" s="77"/>
      <c r="AR8035" s="78"/>
      <c r="BB8035" s="79"/>
      <c r="BC8035" s="94"/>
      <c r="BE8035" s="97"/>
      <c r="BG8035" s="40"/>
      <c r="BK8035" s="40"/>
      <c r="BL8035" s="79"/>
      <c r="BM8035" s="94"/>
      <c r="BO8035" s="97"/>
      <c r="BQ8035" s="40"/>
      <c r="BR8035" s="94"/>
      <c r="BS8035" s="94"/>
      <c r="BT8035" s="94"/>
      <c r="BU8035" s="40"/>
      <c r="BV8035" s="82"/>
      <c r="BW8035" s="94"/>
      <c r="BX8035" s="48"/>
      <c r="BY8035" s="97"/>
      <c r="BZ8035" s="48"/>
      <c r="CA8035" s="40"/>
      <c r="CB8035" s="94"/>
      <c r="CC8035" s="94"/>
      <c r="CD8035" s="94"/>
      <c r="CE8035" s="40"/>
      <c r="CF8035" s="73"/>
      <c r="CG8035" s="41"/>
      <c r="CH8035" s="41"/>
      <c r="CI8035" s="41"/>
      <c r="CJ8035" s="41"/>
      <c r="CK8035" s="41"/>
      <c r="CL8035" s="68"/>
      <c r="CM8035" s="41"/>
      <c r="CN8035" s="41"/>
      <c r="CO8035" s="39"/>
      <c r="CP8035" s="78"/>
    </row>
    <row r="8036" spans="1:94" s="38" customFormat="1" x14ac:dyDescent="0.25">
      <c r="A8036" s="38">
        <v>8033</v>
      </c>
      <c r="F8036" s="39"/>
      <c r="Q8036" s="39"/>
      <c r="R8036" s="40"/>
      <c r="S8036" s="40"/>
      <c r="T8036" s="39"/>
      <c r="AG8036" s="110"/>
      <c r="AH8036" s="94"/>
      <c r="AJ8036" s="97"/>
      <c r="AL8036" s="39"/>
      <c r="AP8036" s="39"/>
      <c r="AQ8036" s="77"/>
      <c r="AR8036" s="78"/>
      <c r="BB8036" s="79"/>
      <c r="BC8036" s="94"/>
      <c r="BE8036" s="97"/>
      <c r="BG8036" s="40"/>
      <c r="BK8036" s="40"/>
      <c r="BL8036" s="79"/>
      <c r="BM8036" s="94"/>
      <c r="BO8036" s="97"/>
      <c r="BQ8036" s="40"/>
      <c r="BR8036" s="94"/>
      <c r="BS8036" s="94"/>
      <c r="BT8036" s="94"/>
      <c r="BU8036" s="40"/>
      <c r="BV8036" s="82"/>
      <c r="BW8036" s="94"/>
      <c r="BX8036" s="48"/>
      <c r="BY8036" s="97"/>
      <c r="BZ8036" s="48"/>
      <c r="CA8036" s="40"/>
      <c r="CB8036" s="94"/>
      <c r="CC8036" s="94"/>
      <c r="CD8036" s="94"/>
      <c r="CE8036" s="40"/>
      <c r="CF8036" s="73"/>
      <c r="CG8036" s="41"/>
      <c r="CH8036" s="41"/>
      <c r="CI8036" s="41"/>
      <c r="CJ8036" s="41"/>
      <c r="CK8036" s="41"/>
      <c r="CL8036" s="68"/>
      <c r="CM8036" s="41"/>
      <c r="CN8036" s="41"/>
      <c r="CO8036" s="39"/>
      <c r="CP8036" s="78"/>
    </row>
    <row r="8037" spans="1:94" s="38" customFormat="1" x14ac:dyDescent="0.25">
      <c r="A8037" s="38">
        <v>8034</v>
      </c>
      <c r="F8037" s="39"/>
      <c r="Q8037" s="39"/>
      <c r="R8037" s="40"/>
      <c r="S8037" s="40"/>
      <c r="T8037" s="39"/>
      <c r="AG8037" s="110"/>
      <c r="AH8037" s="94"/>
      <c r="AJ8037" s="97"/>
      <c r="AL8037" s="39"/>
      <c r="AP8037" s="39"/>
      <c r="AQ8037" s="77"/>
      <c r="AR8037" s="78"/>
      <c r="BB8037" s="79"/>
      <c r="BC8037" s="94"/>
      <c r="BE8037" s="97"/>
      <c r="BG8037" s="40"/>
      <c r="BK8037" s="40"/>
      <c r="BL8037" s="79"/>
      <c r="BM8037" s="94"/>
      <c r="BO8037" s="97"/>
      <c r="BQ8037" s="40"/>
      <c r="BR8037" s="94"/>
      <c r="BS8037" s="94"/>
      <c r="BT8037" s="94"/>
      <c r="BU8037" s="40"/>
      <c r="BV8037" s="82"/>
      <c r="BW8037" s="94"/>
      <c r="BX8037" s="48"/>
      <c r="BY8037" s="97"/>
      <c r="BZ8037" s="48"/>
      <c r="CA8037" s="40"/>
      <c r="CB8037" s="94"/>
      <c r="CC8037" s="94"/>
      <c r="CD8037" s="94"/>
      <c r="CE8037" s="40"/>
      <c r="CF8037" s="73"/>
      <c r="CG8037" s="41"/>
      <c r="CH8037" s="41"/>
      <c r="CI8037" s="41"/>
      <c r="CJ8037" s="41"/>
      <c r="CK8037" s="41"/>
      <c r="CL8037" s="68"/>
      <c r="CM8037" s="41"/>
      <c r="CN8037" s="41"/>
      <c r="CO8037" s="39"/>
      <c r="CP8037" s="78"/>
    </row>
    <row r="8038" spans="1:94" s="38" customFormat="1" x14ac:dyDescent="0.25">
      <c r="A8038" s="38">
        <v>8035</v>
      </c>
      <c r="F8038" s="39"/>
      <c r="Q8038" s="39"/>
      <c r="R8038" s="40"/>
      <c r="S8038" s="40"/>
      <c r="T8038" s="39"/>
      <c r="AG8038" s="110"/>
      <c r="AH8038" s="94"/>
      <c r="AJ8038" s="97"/>
      <c r="AL8038" s="39"/>
      <c r="AP8038" s="39"/>
      <c r="AQ8038" s="77"/>
      <c r="AR8038" s="78"/>
      <c r="BB8038" s="79"/>
      <c r="BC8038" s="94"/>
      <c r="BE8038" s="97"/>
      <c r="BG8038" s="40"/>
      <c r="BK8038" s="40"/>
      <c r="BL8038" s="79"/>
      <c r="BM8038" s="94"/>
      <c r="BO8038" s="97"/>
      <c r="BQ8038" s="40"/>
      <c r="BR8038" s="94"/>
      <c r="BS8038" s="94"/>
      <c r="BT8038" s="94"/>
      <c r="BU8038" s="40"/>
      <c r="BV8038" s="82"/>
      <c r="BW8038" s="94"/>
      <c r="BX8038" s="48"/>
      <c r="BY8038" s="97"/>
      <c r="BZ8038" s="48"/>
      <c r="CA8038" s="40"/>
      <c r="CB8038" s="94"/>
      <c r="CC8038" s="94"/>
      <c r="CD8038" s="94"/>
      <c r="CE8038" s="40"/>
      <c r="CF8038" s="73"/>
      <c r="CG8038" s="41"/>
      <c r="CH8038" s="41"/>
      <c r="CI8038" s="41"/>
      <c r="CJ8038" s="41"/>
      <c r="CK8038" s="41"/>
      <c r="CL8038" s="68"/>
      <c r="CM8038" s="41"/>
      <c r="CN8038" s="41"/>
      <c r="CO8038" s="39"/>
      <c r="CP8038" s="78"/>
    </row>
    <row r="8039" spans="1:94" s="38" customFormat="1" x14ac:dyDescent="0.25">
      <c r="A8039" s="38">
        <v>8036</v>
      </c>
      <c r="F8039" s="39"/>
      <c r="Q8039" s="39"/>
      <c r="R8039" s="40"/>
      <c r="S8039" s="40"/>
      <c r="T8039" s="39"/>
      <c r="AG8039" s="110"/>
      <c r="AH8039" s="94"/>
      <c r="AJ8039" s="97"/>
      <c r="AL8039" s="39"/>
      <c r="AP8039" s="39"/>
      <c r="AQ8039" s="77"/>
      <c r="AR8039" s="78"/>
      <c r="BB8039" s="79"/>
      <c r="BC8039" s="94"/>
      <c r="BE8039" s="97"/>
      <c r="BG8039" s="40"/>
      <c r="BK8039" s="40"/>
      <c r="BL8039" s="79"/>
      <c r="BM8039" s="94"/>
      <c r="BO8039" s="97"/>
      <c r="BQ8039" s="40"/>
      <c r="BR8039" s="94"/>
      <c r="BS8039" s="94"/>
      <c r="BT8039" s="94"/>
      <c r="BU8039" s="40"/>
      <c r="BV8039" s="82"/>
      <c r="BW8039" s="94"/>
      <c r="BX8039" s="48"/>
      <c r="BY8039" s="97"/>
      <c r="BZ8039" s="48"/>
      <c r="CA8039" s="40"/>
      <c r="CB8039" s="94"/>
      <c r="CC8039" s="94"/>
      <c r="CD8039" s="94"/>
      <c r="CE8039" s="40"/>
      <c r="CF8039" s="73"/>
      <c r="CG8039" s="41"/>
      <c r="CH8039" s="41"/>
      <c r="CI8039" s="41"/>
      <c r="CJ8039" s="41"/>
      <c r="CK8039" s="41"/>
      <c r="CL8039" s="68"/>
      <c r="CM8039" s="41"/>
      <c r="CN8039" s="41"/>
      <c r="CO8039" s="39"/>
      <c r="CP8039" s="78"/>
    </row>
    <row r="8040" spans="1:94" s="38" customFormat="1" x14ac:dyDescent="0.25">
      <c r="A8040" s="38">
        <v>8037</v>
      </c>
      <c r="F8040" s="39"/>
      <c r="Q8040" s="39"/>
      <c r="R8040" s="40"/>
      <c r="S8040" s="40"/>
      <c r="T8040" s="39"/>
      <c r="AG8040" s="110"/>
      <c r="AH8040" s="94"/>
      <c r="AJ8040" s="97"/>
      <c r="AL8040" s="39"/>
      <c r="AP8040" s="39"/>
      <c r="AQ8040" s="77"/>
      <c r="AR8040" s="78"/>
      <c r="BB8040" s="79"/>
      <c r="BC8040" s="94"/>
      <c r="BE8040" s="97"/>
      <c r="BG8040" s="40"/>
      <c r="BK8040" s="40"/>
      <c r="BL8040" s="79"/>
      <c r="BM8040" s="94"/>
      <c r="BO8040" s="97"/>
      <c r="BQ8040" s="40"/>
      <c r="BR8040" s="94"/>
      <c r="BS8040" s="94"/>
      <c r="BT8040" s="94"/>
      <c r="BU8040" s="40"/>
      <c r="BV8040" s="82"/>
      <c r="BW8040" s="94"/>
      <c r="BX8040" s="48"/>
      <c r="BY8040" s="97"/>
      <c r="BZ8040" s="48"/>
      <c r="CA8040" s="40"/>
      <c r="CB8040" s="94"/>
      <c r="CC8040" s="94"/>
      <c r="CD8040" s="94"/>
      <c r="CE8040" s="40"/>
      <c r="CF8040" s="73"/>
      <c r="CG8040" s="41"/>
      <c r="CH8040" s="41"/>
      <c r="CI8040" s="41"/>
      <c r="CJ8040" s="41"/>
      <c r="CK8040" s="41"/>
      <c r="CL8040" s="68"/>
      <c r="CM8040" s="41"/>
      <c r="CN8040" s="41"/>
      <c r="CO8040" s="39"/>
      <c r="CP8040" s="78"/>
    </row>
    <row r="8041" spans="1:94" s="38" customFormat="1" x14ac:dyDescent="0.25">
      <c r="A8041" s="38">
        <v>8038</v>
      </c>
      <c r="F8041" s="39"/>
      <c r="Q8041" s="39"/>
      <c r="R8041" s="40"/>
      <c r="S8041" s="40"/>
      <c r="T8041" s="39"/>
      <c r="AG8041" s="110"/>
      <c r="AH8041" s="94"/>
      <c r="AJ8041" s="97"/>
      <c r="AL8041" s="39"/>
      <c r="AP8041" s="39"/>
      <c r="AQ8041" s="77"/>
      <c r="AR8041" s="78"/>
      <c r="BB8041" s="79"/>
      <c r="BC8041" s="94"/>
      <c r="BE8041" s="97"/>
      <c r="BG8041" s="40"/>
      <c r="BK8041" s="40"/>
      <c r="BL8041" s="79"/>
      <c r="BM8041" s="94"/>
      <c r="BO8041" s="97"/>
      <c r="BQ8041" s="40"/>
      <c r="BR8041" s="94"/>
      <c r="BS8041" s="94"/>
      <c r="BT8041" s="94"/>
      <c r="BU8041" s="40"/>
      <c r="BV8041" s="82"/>
      <c r="BW8041" s="94"/>
      <c r="BX8041" s="48"/>
      <c r="BY8041" s="97"/>
      <c r="BZ8041" s="48"/>
      <c r="CA8041" s="40"/>
      <c r="CB8041" s="94"/>
      <c r="CC8041" s="94"/>
      <c r="CD8041" s="94"/>
      <c r="CE8041" s="40"/>
      <c r="CF8041" s="73"/>
      <c r="CG8041" s="41"/>
      <c r="CH8041" s="41"/>
      <c r="CI8041" s="41"/>
      <c r="CJ8041" s="41"/>
      <c r="CK8041" s="41"/>
      <c r="CL8041" s="68"/>
      <c r="CM8041" s="41"/>
      <c r="CN8041" s="41"/>
      <c r="CO8041" s="39"/>
      <c r="CP8041" s="78"/>
    </row>
    <row r="8042" spans="1:94" s="38" customFormat="1" x14ac:dyDescent="0.25">
      <c r="A8042" s="38">
        <v>8039</v>
      </c>
      <c r="F8042" s="39"/>
      <c r="Q8042" s="39"/>
      <c r="R8042" s="40"/>
      <c r="S8042" s="40"/>
      <c r="T8042" s="39"/>
      <c r="AG8042" s="110"/>
      <c r="AH8042" s="94"/>
      <c r="AJ8042" s="97"/>
      <c r="AL8042" s="39"/>
      <c r="AP8042" s="39"/>
      <c r="AQ8042" s="77"/>
      <c r="AR8042" s="78"/>
      <c r="BB8042" s="79"/>
      <c r="BC8042" s="94"/>
      <c r="BE8042" s="97"/>
      <c r="BG8042" s="40"/>
      <c r="BK8042" s="40"/>
      <c r="BL8042" s="79"/>
      <c r="BM8042" s="94"/>
      <c r="BO8042" s="97"/>
      <c r="BQ8042" s="40"/>
      <c r="BR8042" s="94"/>
      <c r="BS8042" s="94"/>
      <c r="BT8042" s="94"/>
      <c r="BU8042" s="40"/>
      <c r="BV8042" s="82"/>
      <c r="BW8042" s="94"/>
      <c r="BX8042" s="48"/>
      <c r="BY8042" s="97"/>
      <c r="BZ8042" s="48"/>
      <c r="CA8042" s="40"/>
      <c r="CB8042" s="94"/>
      <c r="CC8042" s="94"/>
      <c r="CD8042" s="94"/>
      <c r="CE8042" s="40"/>
      <c r="CF8042" s="73"/>
      <c r="CG8042" s="41"/>
      <c r="CH8042" s="41"/>
      <c r="CI8042" s="41"/>
      <c r="CJ8042" s="41"/>
      <c r="CK8042" s="41"/>
      <c r="CL8042" s="68"/>
      <c r="CM8042" s="41"/>
      <c r="CN8042" s="41"/>
      <c r="CO8042" s="39"/>
      <c r="CP8042" s="78"/>
    </row>
    <row r="8043" spans="1:94" s="38" customFormat="1" x14ac:dyDescent="0.25">
      <c r="A8043" s="38">
        <v>8040</v>
      </c>
      <c r="F8043" s="39"/>
      <c r="Q8043" s="39"/>
      <c r="R8043" s="40"/>
      <c r="S8043" s="40"/>
      <c r="T8043" s="39"/>
      <c r="AG8043" s="110"/>
      <c r="AH8043" s="94"/>
      <c r="AJ8043" s="97"/>
      <c r="AL8043" s="39"/>
      <c r="AP8043" s="39"/>
      <c r="AQ8043" s="77"/>
      <c r="AR8043" s="78"/>
      <c r="BB8043" s="79"/>
      <c r="BC8043" s="94"/>
      <c r="BE8043" s="97"/>
      <c r="BG8043" s="40"/>
      <c r="BK8043" s="40"/>
      <c r="BL8043" s="79"/>
      <c r="BM8043" s="94"/>
      <c r="BO8043" s="97"/>
      <c r="BQ8043" s="40"/>
      <c r="BR8043" s="94"/>
      <c r="BS8043" s="94"/>
      <c r="BT8043" s="94"/>
      <c r="BU8043" s="40"/>
      <c r="BV8043" s="82"/>
      <c r="BW8043" s="94"/>
      <c r="BX8043" s="48"/>
      <c r="BY8043" s="97"/>
      <c r="BZ8043" s="48"/>
      <c r="CA8043" s="40"/>
      <c r="CB8043" s="94"/>
      <c r="CC8043" s="94"/>
      <c r="CD8043" s="94"/>
      <c r="CE8043" s="40"/>
      <c r="CF8043" s="73"/>
      <c r="CG8043" s="41"/>
      <c r="CH8043" s="41"/>
      <c r="CI8043" s="41"/>
      <c r="CJ8043" s="41"/>
      <c r="CK8043" s="41"/>
      <c r="CL8043" s="68"/>
      <c r="CM8043" s="41"/>
      <c r="CN8043" s="41"/>
      <c r="CO8043" s="39"/>
      <c r="CP8043" s="78"/>
    </row>
    <row r="8044" spans="1:94" s="38" customFormat="1" x14ac:dyDescent="0.25">
      <c r="A8044" s="38">
        <v>8041</v>
      </c>
      <c r="F8044" s="39"/>
      <c r="Q8044" s="39"/>
      <c r="R8044" s="40"/>
      <c r="S8044" s="40"/>
      <c r="T8044" s="39"/>
      <c r="AG8044" s="110"/>
      <c r="AH8044" s="94"/>
      <c r="AJ8044" s="97"/>
      <c r="AL8044" s="39"/>
      <c r="AP8044" s="39"/>
      <c r="AQ8044" s="77"/>
      <c r="AR8044" s="78"/>
      <c r="BB8044" s="79"/>
      <c r="BC8044" s="94"/>
      <c r="BE8044" s="97"/>
      <c r="BG8044" s="40"/>
      <c r="BK8044" s="40"/>
      <c r="BL8044" s="79"/>
      <c r="BM8044" s="94"/>
      <c r="BO8044" s="97"/>
      <c r="BQ8044" s="40"/>
      <c r="BR8044" s="94"/>
      <c r="BS8044" s="94"/>
      <c r="BT8044" s="94"/>
      <c r="BU8044" s="40"/>
      <c r="BV8044" s="82"/>
      <c r="BW8044" s="94"/>
      <c r="BX8044" s="48"/>
      <c r="BY8044" s="97"/>
      <c r="BZ8044" s="48"/>
      <c r="CA8044" s="40"/>
      <c r="CB8044" s="94"/>
      <c r="CC8044" s="94"/>
      <c r="CD8044" s="94"/>
      <c r="CE8044" s="40"/>
      <c r="CF8044" s="73"/>
      <c r="CG8044" s="41"/>
      <c r="CH8044" s="41"/>
      <c r="CI8044" s="41"/>
      <c r="CJ8044" s="41"/>
      <c r="CK8044" s="41"/>
      <c r="CL8044" s="68"/>
      <c r="CM8044" s="41"/>
      <c r="CN8044" s="41"/>
      <c r="CO8044" s="39"/>
      <c r="CP8044" s="78"/>
    </row>
    <row r="8045" spans="1:94" s="38" customFormat="1" x14ac:dyDescent="0.25">
      <c r="A8045" s="38">
        <v>8042</v>
      </c>
      <c r="F8045" s="39"/>
      <c r="Q8045" s="39"/>
      <c r="R8045" s="40"/>
      <c r="S8045" s="40"/>
      <c r="T8045" s="39"/>
      <c r="AG8045" s="110"/>
      <c r="AH8045" s="94"/>
      <c r="AJ8045" s="97"/>
      <c r="AL8045" s="39"/>
      <c r="AP8045" s="39"/>
      <c r="AQ8045" s="77"/>
      <c r="AR8045" s="78"/>
      <c r="BB8045" s="79"/>
      <c r="BC8045" s="94"/>
      <c r="BE8045" s="97"/>
      <c r="BG8045" s="40"/>
      <c r="BK8045" s="40"/>
      <c r="BL8045" s="79"/>
      <c r="BM8045" s="94"/>
      <c r="BO8045" s="97"/>
      <c r="BQ8045" s="40"/>
      <c r="BR8045" s="94"/>
      <c r="BS8045" s="94"/>
      <c r="BT8045" s="94"/>
      <c r="BU8045" s="40"/>
      <c r="BV8045" s="82"/>
      <c r="BW8045" s="94"/>
      <c r="BX8045" s="48"/>
      <c r="BY8045" s="97"/>
      <c r="BZ8045" s="48"/>
      <c r="CA8045" s="40"/>
      <c r="CB8045" s="94"/>
      <c r="CC8045" s="94"/>
      <c r="CD8045" s="94"/>
      <c r="CE8045" s="40"/>
      <c r="CF8045" s="73"/>
      <c r="CG8045" s="41"/>
      <c r="CH8045" s="41"/>
      <c r="CI8045" s="41"/>
      <c r="CJ8045" s="41"/>
      <c r="CK8045" s="41"/>
      <c r="CL8045" s="68"/>
      <c r="CM8045" s="41"/>
      <c r="CN8045" s="41"/>
      <c r="CO8045" s="39"/>
      <c r="CP8045" s="78"/>
    </row>
    <row r="8046" spans="1:94" s="38" customFormat="1" x14ac:dyDescent="0.25">
      <c r="A8046" s="38">
        <v>8043</v>
      </c>
      <c r="F8046" s="39"/>
      <c r="Q8046" s="39"/>
      <c r="R8046" s="40"/>
      <c r="S8046" s="40"/>
      <c r="T8046" s="39"/>
      <c r="AG8046" s="110"/>
      <c r="AH8046" s="94"/>
      <c r="AJ8046" s="97"/>
      <c r="AL8046" s="39"/>
      <c r="AP8046" s="39"/>
      <c r="AQ8046" s="77"/>
      <c r="AR8046" s="78"/>
      <c r="BB8046" s="79"/>
      <c r="BC8046" s="94"/>
      <c r="BE8046" s="97"/>
      <c r="BG8046" s="40"/>
      <c r="BK8046" s="40"/>
      <c r="BL8046" s="79"/>
      <c r="BM8046" s="94"/>
      <c r="BO8046" s="97"/>
      <c r="BQ8046" s="40"/>
      <c r="BR8046" s="94"/>
      <c r="BS8046" s="94"/>
      <c r="BT8046" s="94"/>
      <c r="BU8046" s="40"/>
      <c r="BV8046" s="82"/>
      <c r="BW8046" s="94"/>
      <c r="BX8046" s="48"/>
      <c r="BY8046" s="97"/>
      <c r="BZ8046" s="48"/>
      <c r="CA8046" s="40"/>
      <c r="CB8046" s="94"/>
      <c r="CC8046" s="94"/>
      <c r="CD8046" s="94"/>
      <c r="CE8046" s="40"/>
      <c r="CF8046" s="73"/>
      <c r="CG8046" s="41"/>
      <c r="CH8046" s="41"/>
      <c r="CI8046" s="41"/>
      <c r="CJ8046" s="41"/>
      <c r="CK8046" s="41"/>
      <c r="CL8046" s="68"/>
      <c r="CM8046" s="41"/>
      <c r="CN8046" s="41"/>
      <c r="CO8046" s="39"/>
      <c r="CP8046" s="78"/>
    </row>
    <row r="8047" spans="1:94" s="38" customFormat="1" x14ac:dyDescent="0.25">
      <c r="A8047" s="38">
        <v>8044</v>
      </c>
      <c r="F8047" s="39"/>
      <c r="Q8047" s="39"/>
      <c r="R8047" s="40"/>
      <c r="S8047" s="40"/>
      <c r="T8047" s="39"/>
      <c r="AG8047" s="110"/>
      <c r="AH8047" s="94"/>
      <c r="AJ8047" s="97"/>
      <c r="AL8047" s="39"/>
      <c r="AP8047" s="39"/>
      <c r="AQ8047" s="77"/>
      <c r="AR8047" s="78"/>
      <c r="BB8047" s="79"/>
      <c r="BC8047" s="94"/>
      <c r="BE8047" s="97"/>
      <c r="BG8047" s="40"/>
      <c r="BK8047" s="40"/>
      <c r="BL8047" s="79"/>
      <c r="BM8047" s="94"/>
      <c r="BO8047" s="97"/>
      <c r="BQ8047" s="40"/>
      <c r="BR8047" s="94"/>
      <c r="BS8047" s="94"/>
      <c r="BT8047" s="94"/>
      <c r="BU8047" s="40"/>
      <c r="BV8047" s="82"/>
      <c r="BW8047" s="94"/>
      <c r="BX8047" s="48"/>
      <c r="BY8047" s="97"/>
      <c r="BZ8047" s="48"/>
      <c r="CA8047" s="40"/>
      <c r="CB8047" s="94"/>
      <c r="CC8047" s="94"/>
      <c r="CD8047" s="94"/>
      <c r="CE8047" s="40"/>
      <c r="CF8047" s="73"/>
      <c r="CG8047" s="41"/>
      <c r="CH8047" s="41"/>
      <c r="CI8047" s="41"/>
      <c r="CJ8047" s="41"/>
      <c r="CK8047" s="41"/>
      <c r="CL8047" s="68"/>
      <c r="CM8047" s="41"/>
      <c r="CN8047" s="41"/>
      <c r="CO8047" s="39"/>
      <c r="CP8047" s="78"/>
    </row>
    <row r="8048" spans="1:94" s="38" customFormat="1" x14ac:dyDescent="0.25">
      <c r="A8048" s="38">
        <v>8045</v>
      </c>
      <c r="F8048" s="39"/>
      <c r="Q8048" s="39"/>
      <c r="R8048" s="40"/>
      <c r="S8048" s="40"/>
      <c r="T8048" s="39"/>
      <c r="AG8048" s="110"/>
      <c r="AH8048" s="94"/>
      <c r="AJ8048" s="97"/>
      <c r="AL8048" s="39"/>
      <c r="AP8048" s="39"/>
      <c r="AQ8048" s="77"/>
      <c r="AR8048" s="78"/>
      <c r="BB8048" s="79"/>
      <c r="BC8048" s="94"/>
      <c r="BE8048" s="97"/>
      <c r="BG8048" s="40"/>
      <c r="BK8048" s="40"/>
      <c r="BL8048" s="79"/>
      <c r="BM8048" s="94"/>
      <c r="BO8048" s="97"/>
      <c r="BQ8048" s="40"/>
      <c r="BR8048" s="94"/>
      <c r="BS8048" s="94"/>
      <c r="BT8048" s="94"/>
      <c r="BU8048" s="40"/>
      <c r="BV8048" s="82"/>
      <c r="BW8048" s="94"/>
      <c r="BX8048" s="48"/>
      <c r="BY8048" s="97"/>
      <c r="BZ8048" s="48"/>
      <c r="CA8048" s="40"/>
      <c r="CB8048" s="94"/>
      <c r="CC8048" s="94"/>
      <c r="CD8048" s="94"/>
      <c r="CE8048" s="40"/>
      <c r="CF8048" s="73"/>
      <c r="CG8048" s="41"/>
      <c r="CH8048" s="41"/>
      <c r="CI8048" s="41"/>
      <c r="CJ8048" s="41"/>
      <c r="CK8048" s="41"/>
      <c r="CL8048" s="68"/>
      <c r="CM8048" s="41"/>
      <c r="CN8048" s="41"/>
      <c r="CO8048" s="39"/>
      <c r="CP8048" s="78"/>
    </row>
    <row r="8049" spans="1:94" s="38" customFormat="1" x14ac:dyDescent="0.25">
      <c r="A8049" s="38">
        <v>8046</v>
      </c>
      <c r="F8049" s="39"/>
      <c r="Q8049" s="39"/>
      <c r="R8049" s="40"/>
      <c r="S8049" s="40"/>
      <c r="T8049" s="39"/>
      <c r="AG8049" s="110"/>
      <c r="AH8049" s="94"/>
      <c r="AJ8049" s="97"/>
      <c r="AL8049" s="39"/>
      <c r="AP8049" s="39"/>
      <c r="AQ8049" s="77"/>
      <c r="AR8049" s="78"/>
      <c r="BB8049" s="79"/>
      <c r="BC8049" s="94"/>
      <c r="BE8049" s="97"/>
      <c r="BG8049" s="40"/>
      <c r="BK8049" s="40"/>
      <c r="BL8049" s="79"/>
      <c r="BM8049" s="94"/>
      <c r="BO8049" s="97"/>
      <c r="BQ8049" s="40"/>
      <c r="BR8049" s="94"/>
      <c r="BS8049" s="94"/>
      <c r="BT8049" s="94"/>
      <c r="BU8049" s="40"/>
      <c r="BV8049" s="82"/>
      <c r="BW8049" s="94"/>
      <c r="BX8049" s="48"/>
      <c r="BY8049" s="97"/>
      <c r="BZ8049" s="48"/>
      <c r="CA8049" s="40"/>
      <c r="CB8049" s="94"/>
      <c r="CC8049" s="94"/>
      <c r="CD8049" s="94"/>
      <c r="CE8049" s="40"/>
      <c r="CF8049" s="73"/>
      <c r="CG8049" s="41"/>
      <c r="CH8049" s="41"/>
      <c r="CI8049" s="41"/>
      <c r="CJ8049" s="41"/>
      <c r="CK8049" s="41"/>
      <c r="CL8049" s="68"/>
      <c r="CM8049" s="41"/>
      <c r="CN8049" s="41"/>
      <c r="CO8049" s="39"/>
      <c r="CP8049" s="78"/>
    </row>
    <row r="8050" spans="1:94" s="38" customFormat="1" x14ac:dyDescent="0.25">
      <c r="A8050" s="38">
        <v>8047</v>
      </c>
      <c r="F8050" s="39"/>
      <c r="Q8050" s="39"/>
      <c r="R8050" s="40"/>
      <c r="S8050" s="40"/>
      <c r="T8050" s="39"/>
      <c r="AG8050" s="110"/>
      <c r="AH8050" s="94"/>
      <c r="AJ8050" s="97"/>
      <c r="AL8050" s="39"/>
      <c r="AP8050" s="39"/>
      <c r="AQ8050" s="77"/>
      <c r="AR8050" s="78"/>
      <c r="BB8050" s="79"/>
      <c r="BC8050" s="94"/>
      <c r="BE8050" s="97"/>
      <c r="BG8050" s="40"/>
      <c r="BK8050" s="40"/>
      <c r="BL8050" s="79"/>
      <c r="BM8050" s="94"/>
      <c r="BO8050" s="97"/>
      <c r="BQ8050" s="40"/>
      <c r="BR8050" s="94"/>
      <c r="BS8050" s="94"/>
      <c r="BT8050" s="94"/>
      <c r="BU8050" s="40"/>
      <c r="BV8050" s="82"/>
      <c r="BW8050" s="94"/>
      <c r="BX8050" s="48"/>
      <c r="BY8050" s="97"/>
      <c r="BZ8050" s="48"/>
      <c r="CA8050" s="40"/>
      <c r="CB8050" s="94"/>
      <c r="CC8050" s="94"/>
      <c r="CD8050" s="94"/>
      <c r="CE8050" s="40"/>
      <c r="CF8050" s="73"/>
      <c r="CG8050" s="41"/>
      <c r="CH8050" s="41"/>
      <c r="CI8050" s="41"/>
      <c r="CJ8050" s="41"/>
      <c r="CK8050" s="41"/>
      <c r="CL8050" s="68"/>
      <c r="CM8050" s="41"/>
      <c r="CN8050" s="41"/>
      <c r="CO8050" s="39"/>
      <c r="CP8050" s="78"/>
    </row>
    <row r="8051" spans="1:94" s="38" customFormat="1" x14ac:dyDescent="0.25">
      <c r="A8051" s="38">
        <v>8048</v>
      </c>
      <c r="F8051" s="39"/>
      <c r="Q8051" s="39"/>
      <c r="R8051" s="40"/>
      <c r="S8051" s="40"/>
      <c r="T8051" s="39"/>
      <c r="AG8051" s="110"/>
      <c r="AH8051" s="94"/>
      <c r="AJ8051" s="97"/>
      <c r="AL8051" s="39"/>
      <c r="AP8051" s="39"/>
      <c r="AQ8051" s="77"/>
      <c r="AR8051" s="78"/>
      <c r="BB8051" s="79"/>
      <c r="BC8051" s="94"/>
      <c r="BE8051" s="97"/>
      <c r="BG8051" s="40"/>
      <c r="BK8051" s="40"/>
      <c r="BL8051" s="79"/>
      <c r="BM8051" s="94"/>
      <c r="BO8051" s="97"/>
      <c r="BQ8051" s="40"/>
      <c r="BR8051" s="94"/>
      <c r="BS8051" s="94"/>
      <c r="BT8051" s="94"/>
      <c r="BU8051" s="40"/>
      <c r="BV8051" s="82"/>
      <c r="BW8051" s="94"/>
      <c r="BX8051" s="48"/>
      <c r="BY8051" s="97"/>
      <c r="BZ8051" s="48"/>
      <c r="CA8051" s="40"/>
      <c r="CB8051" s="94"/>
      <c r="CC8051" s="94"/>
      <c r="CD8051" s="94"/>
      <c r="CE8051" s="40"/>
      <c r="CF8051" s="73"/>
      <c r="CG8051" s="41"/>
      <c r="CH8051" s="41"/>
      <c r="CI8051" s="41"/>
      <c r="CJ8051" s="41"/>
      <c r="CK8051" s="41"/>
      <c r="CL8051" s="68"/>
      <c r="CM8051" s="41"/>
      <c r="CN8051" s="41"/>
      <c r="CO8051" s="39"/>
      <c r="CP8051" s="78"/>
    </row>
    <row r="8052" spans="1:94" s="38" customFormat="1" x14ac:dyDescent="0.25">
      <c r="A8052" s="38">
        <v>8049</v>
      </c>
      <c r="F8052" s="39"/>
      <c r="Q8052" s="39"/>
      <c r="R8052" s="40"/>
      <c r="S8052" s="40"/>
      <c r="T8052" s="39"/>
      <c r="AG8052" s="110"/>
      <c r="AH8052" s="94"/>
      <c r="AJ8052" s="97"/>
      <c r="AL8052" s="39"/>
      <c r="AP8052" s="39"/>
      <c r="AQ8052" s="77"/>
      <c r="AR8052" s="78"/>
      <c r="BB8052" s="79"/>
      <c r="BC8052" s="94"/>
      <c r="BE8052" s="97"/>
      <c r="BG8052" s="40"/>
      <c r="BK8052" s="40"/>
      <c r="BL8052" s="79"/>
      <c r="BM8052" s="94"/>
      <c r="BO8052" s="97"/>
      <c r="BQ8052" s="40"/>
      <c r="BR8052" s="94"/>
      <c r="BS8052" s="94"/>
      <c r="BT8052" s="94"/>
      <c r="BU8052" s="40"/>
      <c r="BV8052" s="82"/>
      <c r="BW8052" s="94"/>
      <c r="BX8052" s="48"/>
      <c r="BY8052" s="97"/>
      <c r="BZ8052" s="48"/>
      <c r="CA8052" s="40"/>
      <c r="CB8052" s="94"/>
      <c r="CC8052" s="94"/>
      <c r="CD8052" s="94"/>
      <c r="CE8052" s="40"/>
      <c r="CF8052" s="73"/>
      <c r="CG8052" s="41"/>
      <c r="CH8052" s="41"/>
      <c r="CI8052" s="41"/>
      <c r="CJ8052" s="41"/>
      <c r="CK8052" s="41"/>
      <c r="CL8052" s="68"/>
      <c r="CM8052" s="41"/>
      <c r="CN8052" s="41"/>
      <c r="CO8052" s="39"/>
      <c r="CP8052" s="78"/>
    </row>
    <row r="8053" spans="1:94" s="38" customFormat="1" x14ac:dyDescent="0.25">
      <c r="A8053" s="38">
        <v>8050</v>
      </c>
      <c r="F8053" s="39"/>
      <c r="Q8053" s="39"/>
      <c r="R8053" s="40"/>
      <c r="S8053" s="40"/>
      <c r="T8053" s="39"/>
      <c r="AG8053" s="110"/>
      <c r="AH8053" s="94"/>
      <c r="AJ8053" s="97"/>
      <c r="AL8053" s="39"/>
      <c r="AP8053" s="39"/>
      <c r="AQ8053" s="77"/>
      <c r="AR8053" s="78"/>
      <c r="BB8053" s="79"/>
      <c r="BC8053" s="94"/>
      <c r="BE8053" s="97"/>
      <c r="BG8053" s="40"/>
      <c r="BK8053" s="40"/>
      <c r="BL8053" s="79"/>
      <c r="BM8053" s="94"/>
      <c r="BO8053" s="97"/>
      <c r="BQ8053" s="40"/>
      <c r="BR8053" s="94"/>
      <c r="BS8053" s="94"/>
      <c r="BT8053" s="94"/>
      <c r="BU8053" s="40"/>
      <c r="BV8053" s="82"/>
      <c r="BW8053" s="94"/>
      <c r="BX8053" s="48"/>
      <c r="BY8053" s="97"/>
      <c r="BZ8053" s="48"/>
      <c r="CA8053" s="40"/>
      <c r="CB8053" s="94"/>
      <c r="CC8053" s="94"/>
      <c r="CD8053" s="94"/>
      <c r="CE8053" s="40"/>
      <c r="CF8053" s="73"/>
      <c r="CG8053" s="41"/>
      <c r="CH8053" s="41"/>
      <c r="CI8053" s="41"/>
      <c r="CJ8053" s="41"/>
      <c r="CK8053" s="41"/>
      <c r="CL8053" s="68"/>
      <c r="CM8053" s="41"/>
      <c r="CN8053" s="41"/>
      <c r="CO8053" s="39"/>
      <c r="CP8053" s="78"/>
    </row>
    <row r="8054" spans="1:94" s="38" customFormat="1" x14ac:dyDescent="0.25">
      <c r="A8054" s="38">
        <v>8051</v>
      </c>
      <c r="F8054" s="39"/>
      <c r="Q8054" s="39"/>
      <c r="R8054" s="40"/>
      <c r="S8054" s="40"/>
      <c r="T8054" s="39"/>
      <c r="AG8054" s="110"/>
      <c r="AH8054" s="94"/>
      <c r="AJ8054" s="97"/>
      <c r="AL8054" s="39"/>
      <c r="AP8054" s="39"/>
      <c r="AQ8054" s="77"/>
      <c r="AR8054" s="78"/>
      <c r="BB8054" s="79"/>
      <c r="BC8054" s="94"/>
      <c r="BE8054" s="97"/>
      <c r="BG8054" s="40"/>
      <c r="BK8054" s="40"/>
      <c r="BL8054" s="79"/>
      <c r="BM8054" s="94"/>
      <c r="BO8054" s="97"/>
      <c r="BQ8054" s="40"/>
      <c r="BR8054" s="94"/>
      <c r="BS8054" s="94"/>
      <c r="BT8054" s="94"/>
      <c r="BU8054" s="40"/>
      <c r="BV8054" s="82"/>
      <c r="BW8054" s="94"/>
      <c r="BX8054" s="48"/>
      <c r="BY8054" s="97"/>
      <c r="BZ8054" s="48"/>
      <c r="CA8054" s="40"/>
      <c r="CB8054" s="94"/>
      <c r="CC8054" s="94"/>
      <c r="CD8054" s="94"/>
      <c r="CE8054" s="40"/>
      <c r="CF8054" s="73"/>
      <c r="CG8054" s="41"/>
      <c r="CH8054" s="41"/>
      <c r="CI8054" s="41"/>
      <c r="CJ8054" s="41"/>
      <c r="CK8054" s="41"/>
      <c r="CL8054" s="68"/>
      <c r="CM8054" s="41"/>
      <c r="CN8054" s="41"/>
      <c r="CO8054" s="39"/>
      <c r="CP8054" s="78"/>
    </row>
    <row r="8055" spans="1:94" s="38" customFormat="1" x14ac:dyDescent="0.25">
      <c r="A8055" s="38">
        <v>8052</v>
      </c>
      <c r="F8055" s="39"/>
      <c r="Q8055" s="39"/>
      <c r="R8055" s="40"/>
      <c r="S8055" s="40"/>
      <c r="T8055" s="39"/>
      <c r="AG8055" s="110"/>
      <c r="AH8055" s="94"/>
      <c r="AJ8055" s="97"/>
      <c r="AL8055" s="39"/>
      <c r="AP8055" s="39"/>
      <c r="AQ8055" s="77"/>
      <c r="AR8055" s="78"/>
      <c r="BB8055" s="79"/>
      <c r="BC8055" s="94"/>
      <c r="BE8055" s="97"/>
      <c r="BG8055" s="40"/>
      <c r="BK8055" s="40"/>
      <c r="BL8055" s="79"/>
      <c r="BM8055" s="94"/>
      <c r="BO8055" s="97"/>
      <c r="BQ8055" s="40"/>
      <c r="BR8055" s="94"/>
      <c r="BS8055" s="94"/>
      <c r="BT8055" s="94"/>
      <c r="BU8055" s="40"/>
      <c r="BV8055" s="82"/>
      <c r="BW8055" s="94"/>
      <c r="BX8055" s="48"/>
      <c r="BY8055" s="97"/>
      <c r="BZ8055" s="48"/>
      <c r="CA8055" s="40"/>
      <c r="CB8055" s="94"/>
      <c r="CC8055" s="94"/>
      <c r="CD8055" s="94"/>
      <c r="CE8055" s="40"/>
      <c r="CF8055" s="73"/>
      <c r="CG8055" s="41"/>
      <c r="CH8055" s="41"/>
      <c r="CI8055" s="41"/>
      <c r="CJ8055" s="41"/>
      <c r="CK8055" s="41"/>
      <c r="CL8055" s="68"/>
      <c r="CM8055" s="41"/>
      <c r="CN8055" s="41"/>
      <c r="CO8055" s="39"/>
      <c r="CP8055" s="78"/>
    </row>
    <row r="8056" spans="1:94" s="38" customFormat="1" x14ac:dyDescent="0.25">
      <c r="A8056" s="38">
        <v>8053</v>
      </c>
      <c r="F8056" s="39"/>
      <c r="Q8056" s="39"/>
      <c r="R8056" s="40"/>
      <c r="S8056" s="40"/>
      <c r="T8056" s="39"/>
      <c r="AG8056" s="110"/>
      <c r="AH8056" s="94"/>
      <c r="AJ8056" s="97"/>
      <c r="AL8056" s="39"/>
      <c r="AP8056" s="39"/>
      <c r="AQ8056" s="77"/>
      <c r="AR8056" s="78"/>
      <c r="BB8056" s="79"/>
      <c r="BC8056" s="94"/>
      <c r="BE8056" s="97"/>
      <c r="BG8056" s="40"/>
      <c r="BK8056" s="40"/>
      <c r="BL8056" s="79"/>
      <c r="BM8056" s="94"/>
      <c r="BO8056" s="97"/>
      <c r="BQ8056" s="40"/>
      <c r="BR8056" s="94"/>
      <c r="BS8056" s="94"/>
      <c r="BT8056" s="94"/>
      <c r="BU8056" s="40"/>
      <c r="BV8056" s="82"/>
      <c r="BW8056" s="94"/>
      <c r="BX8056" s="48"/>
      <c r="BY8056" s="97"/>
      <c r="BZ8056" s="48"/>
      <c r="CA8056" s="40"/>
      <c r="CB8056" s="94"/>
      <c r="CC8056" s="94"/>
      <c r="CD8056" s="94"/>
      <c r="CE8056" s="40"/>
      <c r="CF8056" s="73"/>
      <c r="CG8056" s="41"/>
      <c r="CH8056" s="41"/>
      <c r="CI8056" s="41"/>
      <c r="CJ8056" s="41"/>
      <c r="CK8056" s="41"/>
      <c r="CL8056" s="68"/>
      <c r="CM8056" s="41"/>
      <c r="CN8056" s="41"/>
      <c r="CO8056" s="39"/>
      <c r="CP8056" s="78"/>
    </row>
    <row r="8057" spans="1:94" s="38" customFormat="1" x14ac:dyDescent="0.25">
      <c r="A8057" s="38">
        <v>8054</v>
      </c>
      <c r="F8057" s="39"/>
      <c r="Q8057" s="39"/>
      <c r="R8057" s="40"/>
      <c r="S8057" s="40"/>
      <c r="T8057" s="39"/>
      <c r="AG8057" s="110"/>
      <c r="AH8057" s="94"/>
      <c r="AJ8057" s="97"/>
      <c r="AL8057" s="39"/>
      <c r="AP8057" s="39"/>
      <c r="AQ8057" s="77"/>
      <c r="AR8057" s="78"/>
      <c r="BB8057" s="79"/>
      <c r="BC8057" s="94"/>
      <c r="BE8057" s="97"/>
      <c r="BG8057" s="40"/>
      <c r="BK8057" s="40"/>
      <c r="BL8057" s="79"/>
      <c r="BM8057" s="94"/>
      <c r="BO8057" s="97"/>
      <c r="BQ8057" s="40"/>
      <c r="BR8057" s="94"/>
      <c r="BS8057" s="94"/>
      <c r="BT8057" s="94"/>
      <c r="BU8057" s="40"/>
      <c r="BV8057" s="82"/>
      <c r="BW8057" s="94"/>
      <c r="BX8057" s="48"/>
      <c r="BY8057" s="97"/>
      <c r="BZ8057" s="48"/>
      <c r="CA8057" s="40"/>
      <c r="CB8057" s="94"/>
      <c r="CC8057" s="94"/>
      <c r="CD8057" s="94"/>
      <c r="CE8057" s="40"/>
      <c r="CF8057" s="73"/>
      <c r="CG8057" s="41"/>
      <c r="CH8057" s="41"/>
      <c r="CI8057" s="41"/>
      <c r="CJ8057" s="41"/>
      <c r="CK8057" s="41"/>
      <c r="CL8057" s="68"/>
      <c r="CM8057" s="41"/>
      <c r="CN8057" s="41"/>
      <c r="CO8057" s="39"/>
      <c r="CP8057" s="78"/>
    </row>
    <row r="8058" spans="1:94" s="38" customFormat="1" x14ac:dyDescent="0.25">
      <c r="A8058" s="38">
        <v>8055</v>
      </c>
      <c r="F8058" s="39"/>
      <c r="Q8058" s="39"/>
      <c r="R8058" s="40"/>
      <c r="S8058" s="40"/>
      <c r="T8058" s="39"/>
      <c r="AG8058" s="110"/>
      <c r="AH8058" s="94"/>
      <c r="AJ8058" s="97"/>
      <c r="AL8058" s="39"/>
      <c r="AP8058" s="39"/>
      <c r="AQ8058" s="77"/>
      <c r="AR8058" s="78"/>
      <c r="BB8058" s="79"/>
      <c r="BC8058" s="94"/>
      <c r="BE8058" s="97"/>
      <c r="BG8058" s="40"/>
      <c r="BK8058" s="40"/>
      <c r="BL8058" s="79"/>
      <c r="BM8058" s="94"/>
      <c r="BO8058" s="97"/>
      <c r="BQ8058" s="40"/>
      <c r="BR8058" s="94"/>
      <c r="BS8058" s="94"/>
      <c r="BT8058" s="94"/>
      <c r="BU8058" s="40"/>
      <c r="BV8058" s="82"/>
      <c r="BW8058" s="94"/>
      <c r="BX8058" s="48"/>
      <c r="BY8058" s="97"/>
      <c r="BZ8058" s="48"/>
      <c r="CA8058" s="40"/>
      <c r="CB8058" s="94"/>
      <c r="CC8058" s="94"/>
      <c r="CD8058" s="94"/>
      <c r="CE8058" s="40"/>
      <c r="CF8058" s="73"/>
      <c r="CG8058" s="41"/>
      <c r="CH8058" s="41"/>
      <c r="CI8058" s="41"/>
      <c r="CJ8058" s="41"/>
      <c r="CK8058" s="41"/>
      <c r="CL8058" s="68"/>
      <c r="CM8058" s="41"/>
      <c r="CN8058" s="41"/>
      <c r="CO8058" s="39"/>
      <c r="CP8058" s="78"/>
    </row>
    <row r="8059" spans="1:94" s="38" customFormat="1" x14ac:dyDescent="0.25">
      <c r="A8059" s="38">
        <v>8056</v>
      </c>
      <c r="F8059" s="39"/>
      <c r="Q8059" s="39"/>
      <c r="R8059" s="40"/>
      <c r="S8059" s="40"/>
      <c r="T8059" s="39"/>
      <c r="AG8059" s="110"/>
      <c r="AH8059" s="94"/>
      <c r="AJ8059" s="97"/>
      <c r="AL8059" s="39"/>
      <c r="AP8059" s="39"/>
      <c r="AQ8059" s="77"/>
      <c r="AR8059" s="78"/>
      <c r="BB8059" s="79"/>
      <c r="BC8059" s="94"/>
      <c r="BE8059" s="97"/>
      <c r="BG8059" s="40"/>
      <c r="BK8059" s="40"/>
      <c r="BL8059" s="79"/>
      <c r="BM8059" s="94"/>
      <c r="BO8059" s="97"/>
      <c r="BQ8059" s="40"/>
      <c r="BR8059" s="94"/>
      <c r="BS8059" s="94"/>
      <c r="BT8059" s="94"/>
      <c r="BU8059" s="40"/>
      <c r="BV8059" s="82"/>
      <c r="BW8059" s="94"/>
      <c r="BX8059" s="48"/>
      <c r="BY8059" s="97"/>
      <c r="BZ8059" s="48"/>
      <c r="CA8059" s="40"/>
      <c r="CB8059" s="94"/>
      <c r="CC8059" s="94"/>
      <c r="CD8059" s="94"/>
      <c r="CE8059" s="40"/>
      <c r="CF8059" s="73"/>
      <c r="CG8059" s="41"/>
      <c r="CH8059" s="41"/>
      <c r="CI8059" s="41"/>
      <c r="CJ8059" s="41"/>
      <c r="CK8059" s="41"/>
      <c r="CL8059" s="68"/>
      <c r="CM8059" s="41"/>
      <c r="CN8059" s="41"/>
      <c r="CO8059" s="39"/>
      <c r="CP8059" s="78"/>
    </row>
    <row r="8060" spans="1:94" s="38" customFormat="1" x14ac:dyDescent="0.25">
      <c r="A8060" s="38">
        <v>8057</v>
      </c>
      <c r="F8060" s="39"/>
      <c r="Q8060" s="39"/>
      <c r="R8060" s="40"/>
      <c r="S8060" s="40"/>
      <c r="T8060" s="39"/>
      <c r="AG8060" s="110"/>
      <c r="AH8060" s="94"/>
      <c r="AJ8060" s="97"/>
      <c r="AL8060" s="39"/>
      <c r="AP8060" s="39"/>
      <c r="AQ8060" s="77"/>
      <c r="AR8060" s="78"/>
      <c r="BB8060" s="79"/>
      <c r="BC8060" s="94"/>
      <c r="BE8060" s="97"/>
      <c r="BG8060" s="40"/>
      <c r="BK8060" s="40"/>
      <c r="BL8060" s="79"/>
      <c r="BM8060" s="94"/>
      <c r="BO8060" s="97"/>
      <c r="BQ8060" s="40"/>
      <c r="BR8060" s="94"/>
      <c r="BS8060" s="94"/>
      <c r="BT8060" s="94"/>
      <c r="BU8060" s="40"/>
      <c r="BV8060" s="82"/>
      <c r="BW8060" s="94"/>
      <c r="BX8060" s="48"/>
      <c r="BY8060" s="97"/>
      <c r="BZ8060" s="48"/>
      <c r="CA8060" s="40"/>
      <c r="CB8060" s="94"/>
      <c r="CC8060" s="94"/>
      <c r="CD8060" s="94"/>
      <c r="CE8060" s="40"/>
      <c r="CF8060" s="73"/>
      <c r="CG8060" s="41"/>
      <c r="CH8060" s="41"/>
      <c r="CI8060" s="41"/>
      <c r="CJ8060" s="41"/>
      <c r="CK8060" s="41"/>
      <c r="CL8060" s="68"/>
      <c r="CM8060" s="41"/>
      <c r="CN8060" s="41"/>
      <c r="CO8060" s="39"/>
      <c r="CP8060" s="78"/>
    </row>
    <row r="8061" spans="1:94" s="38" customFormat="1" x14ac:dyDescent="0.25">
      <c r="A8061" s="38">
        <v>8058</v>
      </c>
      <c r="F8061" s="39"/>
      <c r="Q8061" s="39"/>
      <c r="R8061" s="40"/>
      <c r="S8061" s="40"/>
      <c r="T8061" s="39"/>
      <c r="AG8061" s="110"/>
      <c r="AH8061" s="94"/>
      <c r="AJ8061" s="97"/>
      <c r="AL8061" s="39"/>
      <c r="AP8061" s="39"/>
      <c r="AQ8061" s="77"/>
      <c r="AR8061" s="78"/>
      <c r="BB8061" s="79"/>
      <c r="BC8061" s="94"/>
      <c r="BE8061" s="97"/>
      <c r="BG8061" s="40"/>
      <c r="BK8061" s="40"/>
      <c r="BL8061" s="79"/>
      <c r="BM8061" s="94"/>
      <c r="BO8061" s="97"/>
      <c r="BQ8061" s="40"/>
      <c r="BR8061" s="94"/>
      <c r="BS8061" s="94"/>
      <c r="BT8061" s="94"/>
      <c r="BU8061" s="40"/>
      <c r="BV8061" s="82"/>
      <c r="BW8061" s="94"/>
      <c r="BX8061" s="48"/>
      <c r="BY8061" s="97"/>
      <c r="BZ8061" s="48"/>
      <c r="CA8061" s="40"/>
      <c r="CB8061" s="94"/>
      <c r="CC8061" s="94"/>
      <c r="CD8061" s="94"/>
      <c r="CE8061" s="40"/>
      <c r="CF8061" s="73"/>
      <c r="CG8061" s="41"/>
      <c r="CH8061" s="41"/>
      <c r="CI8061" s="41"/>
      <c r="CJ8061" s="41"/>
      <c r="CK8061" s="41"/>
      <c r="CL8061" s="68"/>
      <c r="CM8061" s="41"/>
      <c r="CN8061" s="41"/>
      <c r="CO8061" s="39"/>
      <c r="CP8061" s="78"/>
    </row>
    <row r="8062" spans="1:94" s="38" customFormat="1" x14ac:dyDescent="0.25">
      <c r="A8062" s="38">
        <v>8059</v>
      </c>
      <c r="F8062" s="39"/>
      <c r="Q8062" s="39"/>
      <c r="R8062" s="40"/>
      <c r="S8062" s="40"/>
      <c r="T8062" s="39"/>
      <c r="AG8062" s="110"/>
      <c r="AH8062" s="94"/>
      <c r="AJ8062" s="97"/>
      <c r="AL8062" s="39"/>
      <c r="AP8062" s="39"/>
      <c r="AQ8062" s="77"/>
      <c r="AR8062" s="78"/>
      <c r="BB8062" s="79"/>
      <c r="BC8062" s="94"/>
      <c r="BE8062" s="97"/>
      <c r="BG8062" s="40"/>
      <c r="BK8062" s="40"/>
      <c r="BL8062" s="79"/>
      <c r="BM8062" s="94"/>
      <c r="BO8062" s="97"/>
      <c r="BQ8062" s="40"/>
      <c r="BR8062" s="94"/>
      <c r="BS8062" s="94"/>
      <c r="BT8062" s="94"/>
      <c r="BU8062" s="40"/>
      <c r="BV8062" s="82"/>
      <c r="BW8062" s="94"/>
      <c r="BX8062" s="48"/>
      <c r="BY8062" s="97"/>
      <c r="BZ8062" s="48"/>
      <c r="CA8062" s="40"/>
      <c r="CB8062" s="94"/>
      <c r="CC8062" s="94"/>
      <c r="CD8062" s="94"/>
      <c r="CE8062" s="40"/>
      <c r="CF8062" s="73"/>
      <c r="CG8062" s="41"/>
      <c r="CH8062" s="41"/>
      <c r="CI8062" s="41"/>
      <c r="CJ8062" s="41"/>
      <c r="CK8062" s="41"/>
      <c r="CL8062" s="68"/>
      <c r="CM8062" s="41"/>
      <c r="CN8062" s="41"/>
      <c r="CO8062" s="39"/>
      <c r="CP8062" s="78"/>
    </row>
    <row r="8063" spans="1:94" s="38" customFormat="1" x14ac:dyDescent="0.25">
      <c r="A8063" s="38">
        <v>8060</v>
      </c>
      <c r="F8063" s="39"/>
      <c r="Q8063" s="39"/>
      <c r="R8063" s="40"/>
      <c r="S8063" s="40"/>
      <c r="T8063" s="39"/>
      <c r="AG8063" s="110"/>
      <c r="AH8063" s="94"/>
      <c r="AJ8063" s="97"/>
      <c r="AL8063" s="39"/>
      <c r="AP8063" s="39"/>
      <c r="AQ8063" s="77"/>
      <c r="AR8063" s="78"/>
      <c r="BB8063" s="79"/>
      <c r="BC8063" s="94"/>
      <c r="BE8063" s="97"/>
      <c r="BG8063" s="40"/>
      <c r="BK8063" s="40"/>
      <c r="BL8063" s="79"/>
      <c r="BM8063" s="94"/>
      <c r="BO8063" s="97"/>
      <c r="BQ8063" s="40"/>
      <c r="BR8063" s="94"/>
      <c r="BS8063" s="94"/>
      <c r="BT8063" s="94"/>
      <c r="BU8063" s="40"/>
      <c r="BV8063" s="82"/>
      <c r="BW8063" s="94"/>
      <c r="BX8063" s="48"/>
      <c r="BY8063" s="97"/>
      <c r="BZ8063" s="48"/>
      <c r="CA8063" s="40"/>
      <c r="CB8063" s="94"/>
      <c r="CC8063" s="94"/>
      <c r="CD8063" s="94"/>
      <c r="CE8063" s="40"/>
      <c r="CF8063" s="73"/>
      <c r="CG8063" s="41"/>
      <c r="CH8063" s="41"/>
      <c r="CI8063" s="41"/>
      <c r="CJ8063" s="41"/>
      <c r="CK8063" s="41"/>
      <c r="CL8063" s="68"/>
      <c r="CM8063" s="41"/>
      <c r="CN8063" s="41"/>
      <c r="CO8063" s="39"/>
      <c r="CP8063" s="78"/>
    </row>
    <row r="8064" spans="1:94" s="38" customFormat="1" x14ac:dyDescent="0.25">
      <c r="A8064" s="38">
        <v>8061</v>
      </c>
      <c r="F8064" s="39"/>
      <c r="Q8064" s="39"/>
      <c r="R8064" s="40"/>
      <c r="S8064" s="40"/>
      <c r="T8064" s="39"/>
      <c r="AG8064" s="110"/>
      <c r="AH8064" s="94"/>
      <c r="AJ8064" s="97"/>
      <c r="AL8064" s="39"/>
      <c r="AP8064" s="39"/>
      <c r="AQ8064" s="77"/>
      <c r="AR8064" s="78"/>
      <c r="BB8064" s="79"/>
      <c r="BC8064" s="94"/>
      <c r="BE8064" s="97"/>
      <c r="BG8064" s="40"/>
      <c r="BK8064" s="40"/>
      <c r="BL8064" s="79"/>
      <c r="BM8064" s="94"/>
      <c r="BO8064" s="97"/>
      <c r="BQ8064" s="40"/>
      <c r="BR8064" s="94"/>
      <c r="BS8064" s="94"/>
      <c r="BT8064" s="94"/>
      <c r="BU8064" s="40"/>
      <c r="BV8064" s="82"/>
      <c r="BW8064" s="94"/>
      <c r="BX8064" s="48"/>
      <c r="BY8064" s="97"/>
      <c r="BZ8064" s="48"/>
      <c r="CA8064" s="40"/>
      <c r="CB8064" s="94"/>
      <c r="CC8064" s="94"/>
      <c r="CD8064" s="94"/>
      <c r="CE8064" s="40"/>
      <c r="CF8064" s="73"/>
      <c r="CG8064" s="41"/>
      <c r="CH8064" s="41"/>
      <c r="CI8064" s="41"/>
      <c r="CJ8064" s="41"/>
      <c r="CK8064" s="41"/>
      <c r="CL8064" s="68"/>
      <c r="CM8064" s="41"/>
      <c r="CN8064" s="41"/>
      <c r="CO8064" s="39"/>
      <c r="CP8064" s="78"/>
    </row>
    <row r="8065" spans="1:94" s="38" customFormat="1" x14ac:dyDescent="0.25">
      <c r="A8065" s="38">
        <v>8062</v>
      </c>
      <c r="F8065" s="39"/>
      <c r="Q8065" s="39"/>
      <c r="R8065" s="40"/>
      <c r="S8065" s="40"/>
      <c r="T8065" s="39"/>
      <c r="AG8065" s="110"/>
      <c r="AH8065" s="94"/>
      <c r="AJ8065" s="97"/>
      <c r="AL8065" s="39"/>
      <c r="AP8065" s="39"/>
      <c r="AQ8065" s="77"/>
      <c r="AR8065" s="78"/>
      <c r="BB8065" s="79"/>
      <c r="BC8065" s="94"/>
      <c r="BE8065" s="97"/>
      <c r="BG8065" s="40"/>
      <c r="BK8065" s="40"/>
      <c r="BL8065" s="79"/>
      <c r="BM8065" s="94"/>
      <c r="BO8065" s="97"/>
      <c r="BQ8065" s="40"/>
      <c r="BR8065" s="94"/>
      <c r="BS8065" s="94"/>
      <c r="BT8065" s="94"/>
      <c r="BU8065" s="40"/>
      <c r="BV8065" s="82"/>
      <c r="BW8065" s="94"/>
      <c r="BX8065" s="48"/>
      <c r="BY8065" s="97"/>
      <c r="BZ8065" s="48"/>
      <c r="CA8065" s="40"/>
      <c r="CB8065" s="94"/>
      <c r="CC8065" s="94"/>
      <c r="CD8065" s="94"/>
      <c r="CE8065" s="40"/>
      <c r="CF8065" s="73"/>
      <c r="CG8065" s="41"/>
      <c r="CH8065" s="41"/>
      <c r="CI8065" s="41"/>
      <c r="CJ8065" s="41"/>
      <c r="CK8065" s="41"/>
      <c r="CL8065" s="68"/>
      <c r="CM8065" s="41"/>
      <c r="CN8065" s="41"/>
      <c r="CO8065" s="39"/>
      <c r="CP8065" s="78"/>
    </row>
    <row r="8066" spans="1:94" s="38" customFormat="1" x14ac:dyDescent="0.25">
      <c r="A8066" s="38">
        <v>8063</v>
      </c>
      <c r="F8066" s="39"/>
      <c r="Q8066" s="39"/>
      <c r="R8066" s="40"/>
      <c r="S8066" s="40"/>
      <c r="T8066" s="39"/>
      <c r="AG8066" s="110"/>
      <c r="AH8066" s="94"/>
      <c r="AJ8066" s="97"/>
      <c r="AL8066" s="39"/>
      <c r="AP8066" s="39"/>
      <c r="AQ8066" s="77"/>
      <c r="AR8066" s="78"/>
      <c r="BB8066" s="79"/>
      <c r="BC8066" s="94"/>
      <c r="BE8066" s="97"/>
      <c r="BG8066" s="40"/>
      <c r="BK8066" s="40"/>
      <c r="BL8066" s="79"/>
      <c r="BM8066" s="94"/>
      <c r="BO8066" s="97"/>
      <c r="BQ8066" s="40"/>
      <c r="BR8066" s="94"/>
      <c r="BS8066" s="94"/>
      <c r="BT8066" s="94"/>
      <c r="BU8066" s="40"/>
      <c r="BV8066" s="82"/>
      <c r="BW8066" s="94"/>
      <c r="BX8066" s="48"/>
      <c r="BY8066" s="97"/>
      <c r="BZ8066" s="48"/>
      <c r="CA8066" s="40"/>
      <c r="CB8066" s="94"/>
      <c r="CC8066" s="94"/>
      <c r="CD8066" s="94"/>
      <c r="CE8066" s="40"/>
      <c r="CF8066" s="73"/>
      <c r="CG8066" s="41"/>
      <c r="CH8066" s="41"/>
      <c r="CI8066" s="41"/>
      <c r="CJ8066" s="41"/>
      <c r="CK8066" s="41"/>
      <c r="CL8066" s="68"/>
      <c r="CM8066" s="41"/>
      <c r="CN8066" s="41"/>
      <c r="CO8066" s="39"/>
      <c r="CP8066" s="78"/>
    </row>
    <row r="8067" spans="1:94" s="38" customFormat="1" x14ac:dyDescent="0.25">
      <c r="A8067" s="38">
        <v>8064</v>
      </c>
      <c r="F8067" s="39"/>
      <c r="Q8067" s="39"/>
      <c r="R8067" s="40"/>
      <c r="S8067" s="40"/>
      <c r="T8067" s="39"/>
      <c r="AG8067" s="110"/>
      <c r="AH8067" s="94"/>
      <c r="AJ8067" s="97"/>
      <c r="AL8067" s="39"/>
      <c r="AP8067" s="39"/>
      <c r="AQ8067" s="77"/>
      <c r="AR8067" s="78"/>
      <c r="BB8067" s="79"/>
      <c r="BC8067" s="94"/>
      <c r="BE8067" s="97"/>
      <c r="BG8067" s="40"/>
      <c r="BK8067" s="40"/>
      <c r="BL8067" s="79"/>
      <c r="BM8067" s="94"/>
      <c r="BO8067" s="97"/>
      <c r="BQ8067" s="40"/>
      <c r="BR8067" s="94"/>
      <c r="BS8067" s="94"/>
      <c r="BT8067" s="94"/>
      <c r="BU8067" s="40"/>
      <c r="BV8067" s="82"/>
      <c r="BW8067" s="94"/>
      <c r="BX8067" s="48"/>
      <c r="BY8067" s="97"/>
      <c r="BZ8067" s="48"/>
      <c r="CA8067" s="40"/>
      <c r="CB8067" s="94"/>
      <c r="CC8067" s="94"/>
      <c r="CD8067" s="94"/>
      <c r="CE8067" s="40"/>
      <c r="CF8067" s="73"/>
      <c r="CG8067" s="41"/>
      <c r="CH8067" s="41"/>
      <c r="CI8067" s="41"/>
      <c r="CJ8067" s="41"/>
      <c r="CK8067" s="41"/>
      <c r="CL8067" s="68"/>
      <c r="CM8067" s="41"/>
      <c r="CN8067" s="41"/>
      <c r="CO8067" s="39"/>
      <c r="CP8067" s="78"/>
    </row>
    <row r="8068" spans="1:94" s="38" customFormat="1" x14ac:dyDescent="0.25">
      <c r="A8068" s="38">
        <v>8065</v>
      </c>
      <c r="F8068" s="39"/>
      <c r="Q8068" s="39"/>
      <c r="R8068" s="40"/>
      <c r="S8068" s="40"/>
      <c r="T8068" s="39"/>
      <c r="AG8068" s="110"/>
      <c r="AH8068" s="94"/>
      <c r="AJ8068" s="97"/>
      <c r="AL8068" s="39"/>
      <c r="AP8068" s="39"/>
      <c r="AQ8068" s="77"/>
      <c r="AR8068" s="78"/>
      <c r="BB8068" s="79"/>
      <c r="BC8068" s="94"/>
      <c r="BE8068" s="97"/>
      <c r="BG8068" s="40"/>
      <c r="BK8068" s="40"/>
      <c r="BL8068" s="79"/>
      <c r="BM8068" s="94"/>
      <c r="BO8068" s="97"/>
      <c r="BQ8068" s="40"/>
      <c r="BR8068" s="94"/>
      <c r="BS8068" s="94"/>
      <c r="BT8068" s="94"/>
      <c r="BU8068" s="40"/>
      <c r="BV8068" s="82"/>
      <c r="BW8068" s="94"/>
      <c r="BX8068" s="48"/>
      <c r="BY8068" s="97"/>
      <c r="BZ8068" s="48"/>
      <c r="CA8068" s="40"/>
      <c r="CB8068" s="94"/>
      <c r="CC8068" s="94"/>
      <c r="CD8068" s="94"/>
      <c r="CE8068" s="40"/>
      <c r="CF8068" s="73"/>
      <c r="CG8068" s="41"/>
      <c r="CH8068" s="41"/>
      <c r="CI8068" s="41"/>
      <c r="CJ8068" s="41"/>
      <c r="CK8068" s="41"/>
      <c r="CL8068" s="68"/>
      <c r="CM8068" s="41"/>
      <c r="CN8068" s="41"/>
      <c r="CO8068" s="39"/>
      <c r="CP8068" s="78"/>
    </row>
    <row r="8069" spans="1:94" s="38" customFormat="1" x14ac:dyDescent="0.25">
      <c r="A8069" s="38">
        <v>8066</v>
      </c>
      <c r="F8069" s="39"/>
      <c r="Q8069" s="39"/>
      <c r="R8069" s="40"/>
      <c r="S8069" s="40"/>
      <c r="T8069" s="39"/>
      <c r="AG8069" s="110"/>
      <c r="AH8069" s="94"/>
      <c r="AJ8069" s="97"/>
      <c r="AL8069" s="39"/>
      <c r="AP8069" s="39"/>
      <c r="AQ8069" s="77"/>
      <c r="AR8069" s="78"/>
      <c r="BB8069" s="79"/>
      <c r="BC8069" s="94"/>
      <c r="BE8069" s="97"/>
      <c r="BG8069" s="40"/>
      <c r="BK8069" s="40"/>
      <c r="BL8069" s="79"/>
      <c r="BM8069" s="94"/>
      <c r="BO8069" s="97"/>
      <c r="BQ8069" s="40"/>
      <c r="BR8069" s="94"/>
      <c r="BS8069" s="94"/>
      <c r="BT8069" s="94"/>
      <c r="BU8069" s="40"/>
      <c r="BV8069" s="82"/>
      <c r="BW8069" s="94"/>
      <c r="BX8069" s="48"/>
      <c r="BY8069" s="97"/>
      <c r="BZ8069" s="48"/>
      <c r="CA8069" s="40"/>
      <c r="CB8069" s="94"/>
      <c r="CC8069" s="94"/>
      <c r="CD8069" s="94"/>
      <c r="CE8069" s="40"/>
      <c r="CF8069" s="73"/>
      <c r="CG8069" s="41"/>
      <c r="CH8069" s="41"/>
      <c r="CI8069" s="41"/>
      <c r="CJ8069" s="41"/>
      <c r="CK8069" s="41"/>
      <c r="CL8069" s="68"/>
      <c r="CM8069" s="41"/>
      <c r="CN8069" s="41"/>
      <c r="CO8069" s="39"/>
      <c r="CP8069" s="78"/>
    </row>
    <row r="8070" spans="1:94" s="38" customFormat="1" x14ac:dyDescent="0.25">
      <c r="A8070" s="38">
        <v>8067</v>
      </c>
      <c r="F8070" s="39"/>
      <c r="Q8070" s="39"/>
      <c r="R8070" s="40"/>
      <c r="S8070" s="40"/>
      <c r="T8070" s="39"/>
      <c r="AG8070" s="110"/>
      <c r="AH8070" s="94"/>
      <c r="AJ8070" s="97"/>
      <c r="AL8070" s="39"/>
      <c r="AP8070" s="39"/>
      <c r="AQ8070" s="77"/>
      <c r="AR8070" s="78"/>
      <c r="BB8070" s="79"/>
      <c r="BC8070" s="94"/>
      <c r="BE8070" s="97"/>
      <c r="BG8070" s="40"/>
      <c r="BK8070" s="40"/>
      <c r="BL8070" s="79"/>
      <c r="BM8070" s="94"/>
      <c r="BO8070" s="97"/>
      <c r="BQ8070" s="40"/>
      <c r="BR8070" s="94"/>
      <c r="BS8070" s="94"/>
      <c r="BT8070" s="94"/>
      <c r="BU8070" s="40"/>
      <c r="BV8070" s="82"/>
      <c r="BW8070" s="94"/>
      <c r="BX8070" s="48"/>
      <c r="BY8070" s="97"/>
      <c r="BZ8070" s="48"/>
      <c r="CA8070" s="40"/>
      <c r="CB8070" s="94"/>
      <c r="CC8070" s="94"/>
      <c r="CD8070" s="94"/>
      <c r="CE8070" s="40"/>
      <c r="CF8070" s="73"/>
      <c r="CG8070" s="41"/>
      <c r="CH8070" s="41"/>
      <c r="CI8070" s="41"/>
      <c r="CJ8070" s="41"/>
      <c r="CK8070" s="41"/>
      <c r="CL8070" s="68"/>
      <c r="CM8070" s="41"/>
      <c r="CN8070" s="41"/>
      <c r="CO8070" s="39"/>
      <c r="CP8070" s="78"/>
    </row>
    <row r="8071" spans="1:94" s="38" customFormat="1" x14ac:dyDescent="0.25">
      <c r="A8071" s="38">
        <v>8068</v>
      </c>
      <c r="F8071" s="39"/>
      <c r="Q8071" s="39"/>
      <c r="R8071" s="40"/>
      <c r="S8071" s="40"/>
      <c r="T8071" s="39"/>
      <c r="AG8071" s="110"/>
      <c r="AH8071" s="94"/>
      <c r="AJ8071" s="97"/>
      <c r="AL8071" s="39"/>
      <c r="AP8071" s="39"/>
      <c r="AQ8071" s="77"/>
      <c r="AR8071" s="78"/>
      <c r="BB8071" s="79"/>
      <c r="BC8071" s="94"/>
      <c r="BE8071" s="97"/>
      <c r="BG8071" s="40"/>
      <c r="BK8071" s="40"/>
      <c r="BL8071" s="79"/>
      <c r="BM8071" s="94"/>
      <c r="BO8071" s="97"/>
      <c r="BQ8071" s="40"/>
      <c r="BR8071" s="94"/>
      <c r="BS8071" s="94"/>
      <c r="BT8071" s="94"/>
      <c r="BU8071" s="40"/>
      <c r="BV8071" s="82"/>
      <c r="BW8071" s="94"/>
      <c r="BX8071" s="48"/>
      <c r="BY8071" s="97"/>
      <c r="BZ8071" s="48"/>
      <c r="CA8071" s="40"/>
      <c r="CB8071" s="94"/>
      <c r="CC8071" s="94"/>
      <c r="CD8071" s="94"/>
      <c r="CE8071" s="40"/>
      <c r="CF8071" s="73"/>
      <c r="CG8071" s="41"/>
      <c r="CH8071" s="41"/>
      <c r="CI8071" s="41"/>
      <c r="CJ8071" s="41"/>
      <c r="CK8071" s="41"/>
      <c r="CL8071" s="68"/>
      <c r="CM8071" s="41"/>
      <c r="CN8071" s="41"/>
      <c r="CO8071" s="39"/>
      <c r="CP8071" s="78"/>
    </row>
    <row r="8072" spans="1:94" s="38" customFormat="1" x14ac:dyDescent="0.25">
      <c r="A8072" s="38">
        <v>8069</v>
      </c>
      <c r="F8072" s="39"/>
      <c r="Q8072" s="39"/>
      <c r="R8072" s="40"/>
      <c r="S8072" s="40"/>
      <c r="T8072" s="39"/>
      <c r="AG8072" s="110"/>
      <c r="AH8072" s="94"/>
      <c r="AJ8072" s="97"/>
      <c r="AL8072" s="39"/>
      <c r="AP8072" s="39"/>
      <c r="AQ8072" s="77"/>
      <c r="AR8072" s="78"/>
      <c r="BB8072" s="79"/>
      <c r="BC8072" s="94"/>
      <c r="BE8072" s="97"/>
      <c r="BG8072" s="40"/>
      <c r="BK8072" s="40"/>
      <c r="BL8072" s="79"/>
      <c r="BM8072" s="94"/>
      <c r="BO8072" s="97"/>
      <c r="BQ8072" s="40"/>
      <c r="BR8072" s="94"/>
      <c r="BS8072" s="94"/>
      <c r="BT8072" s="94"/>
      <c r="BU8072" s="40"/>
      <c r="BV8072" s="82"/>
      <c r="BW8072" s="94"/>
      <c r="BX8072" s="48"/>
      <c r="BY8072" s="97"/>
      <c r="BZ8072" s="48"/>
      <c r="CA8072" s="40"/>
      <c r="CB8072" s="94"/>
      <c r="CC8072" s="94"/>
      <c r="CD8072" s="94"/>
      <c r="CE8072" s="40"/>
      <c r="CF8072" s="73"/>
      <c r="CG8072" s="41"/>
      <c r="CH8072" s="41"/>
      <c r="CI8072" s="41"/>
      <c r="CJ8072" s="41"/>
      <c r="CK8072" s="41"/>
      <c r="CL8072" s="68"/>
      <c r="CM8072" s="41"/>
      <c r="CN8072" s="41"/>
      <c r="CO8072" s="39"/>
      <c r="CP8072" s="78"/>
    </row>
    <row r="8073" spans="1:94" s="38" customFormat="1" x14ac:dyDescent="0.25">
      <c r="A8073" s="38">
        <v>8070</v>
      </c>
      <c r="F8073" s="39"/>
      <c r="Q8073" s="39"/>
      <c r="R8073" s="40"/>
      <c r="S8073" s="40"/>
      <c r="T8073" s="39"/>
      <c r="AG8073" s="110"/>
      <c r="AH8073" s="94"/>
      <c r="AJ8073" s="97"/>
      <c r="AL8073" s="39"/>
      <c r="AP8073" s="39"/>
      <c r="AQ8073" s="77"/>
      <c r="AR8073" s="78"/>
      <c r="BB8073" s="79"/>
      <c r="BC8073" s="94"/>
      <c r="BE8073" s="97"/>
      <c r="BG8073" s="40"/>
      <c r="BK8073" s="40"/>
      <c r="BL8073" s="79"/>
      <c r="BM8073" s="94"/>
      <c r="BO8073" s="97"/>
      <c r="BQ8073" s="40"/>
      <c r="BR8073" s="94"/>
      <c r="BS8073" s="94"/>
      <c r="BT8073" s="94"/>
      <c r="BU8073" s="40"/>
      <c r="BV8073" s="82"/>
      <c r="BW8073" s="94"/>
      <c r="BX8073" s="48"/>
      <c r="BY8073" s="97"/>
      <c r="BZ8073" s="48"/>
      <c r="CA8073" s="40"/>
      <c r="CB8073" s="94"/>
      <c r="CC8073" s="94"/>
      <c r="CD8073" s="94"/>
      <c r="CE8073" s="40"/>
      <c r="CF8073" s="73"/>
      <c r="CG8073" s="41"/>
      <c r="CH8073" s="41"/>
      <c r="CI8073" s="41"/>
      <c r="CJ8073" s="41"/>
      <c r="CK8073" s="41"/>
      <c r="CL8073" s="68"/>
      <c r="CM8073" s="41"/>
      <c r="CN8073" s="41"/>
      <c r="CO8073" s="39"/>
      <c r="CP8073" s="78"/>
    </row>
    <row r="8074" spans="1:94" s="38" customFormat="1" x14ac:dyDescent="0.25">
      <c r="A8074" s="38">
        <v>8071</v>
      </c>
      <c r="F8074" s="39"/>
      <c r="Q8074" s="39"/>
      <c r="R8074" s="40"/>
      <c r="S8074" s="40"/>
      <c r="T8074" s="39"/>
      <c r="AG8074" s="110"/>
      <c r="AH8074" s="94"/>
      <c r="AJ8074" s="97"/>
      <c r="AL8074" s="39"/>
      <c r="AP8074" s="39"/>
      <c r="AQ8074" s="77"/>
      <c r="AR8074" s="78"/>
      <c r="BB8074" s="79"/>
      <c r="BC8074" s="94"/>
      <c r="BE8074" s="97"/>
      <c r="BG8074" s="40"/>
      <c r="BK8074" s="40"/>
      <c r="BL8074" s="79"/>
      <c r="BM8074" s="94"/>
      <c r="BO8074" s="97"/>
      <c r="BQ8074" s="40"/>
      <c r="BR8074" s="94"/>
      <c r="BS8074" s="94"/>
      <c r="BT8074" s="94"/>
      <c r="BU8074" s="40"/>
      <c r="BV8074" s="82"/>
      <c r="BW8074" s="94"/>
      <c r="BX8074" s="48"/>
      <c r="BY8074" s="97"/>
      <c r="BZ8074" s="48"/>
      <c r="CA8074" s="40"/>
      <c r="CB8074" s="94"/>
      <c r="CC8074" s="94"/>
      <c r="CD8074" s="94"/>
      <c r="CE8074" s="40"/>
      <c r="CF8074" s="73"/>
      <c r="CG8074" s="41"/>
      <c r="CH8074" s="41"/>
      <c r="CI8074" s="41"/>
      <c r="CJ8074" s="41"/>
      <c r="CK8074" s="41"/>
      <c r="CL8074" s="68"/>
      <c r="CM8074" s="41"/>
      <c r="CN8074" s="41"/>
      <c r="CO8074" s="39"/>
      <c r="CP8074" s="78"/>
    </row>
    <row r="8075" spans="1:94" s="38" customFormat="1" x14ac:dyDescent="0.25">
      <c r="A8075" s="38">
        <v>8072</v>
      </c>
      <c r="F8075" s="39"/>
      <c r="Q8075" s="39"/>
      <c r="R8075" s="40"/>
      <c r="S8075" s="40"/>
      <c r="T8075" s="39"/>
      <c r="AG8075" s="110"/>
      <c r="AH8075" s="94"/>
      <c r="AJ8075" s="97"/>
      <c r="AL8075" s="39"/>
      <c r="AP8075" s="39"/>
      <c r="AQ8075" s="77"/>
      <c r="AR8075" s="78"/>
      <c r="BB8075" s="79"/>
      <c r="BC8075" s="94"/>
      <c r="BE8075" s="97"/>
      <c r="BG8075" s="40"/>
      <c r="BK8075" s="40"/>
      <c r="BL8075" s="79"/>
      <c r="BM8075" s="94"/>
      <c r="BO8075" s="97"/>
      <c r="BQ8075" s="40"/>
      <c r="BR8075" s="94"/>
      <c r="BS8075" s="94"/>
      <c r="BT8075" s="94"/>
      <c r="BU8075" s="40"/>
      <c r="BV8075" s="82"/>
      <c r="BW8075" s="94"/>
      <c r="BX8075" s="48"/>
      <c r="BY8075" s="97"/>
      <c r="BZ8075" s="48"/>
      <c r="CA8075" s="40"/>
      <c r="CB8075" s="94"/>
      <c r="CC8075" s="94"/>
      <c r="CD8075" s="94"/>
      <c r="CE8075" s="40"/>
      <c r="CF8075" s="73"/>
      <c r="CG8075" s="41"/>
      <c r="CH8075" s="41"/>
      <c r="CI8075" s="41"/>
      <c r="CJ8075" s="41"/>
      <c r="CK8075" s="41"/>
      <c r="CL8075" s="68"/>
      <c r="CM8075" s="41"/>
      <c r="CN8075" s="41"/>
      <c r="CO8075" s="39"/>
      <c r="CP8075" s="78"/>
    </row>
    <row r="8076" spans="1:94" s="38" customFormat="1" x14ac:dyDescent="0.25">
      <c r="A8076" s="38">
        <v>8073</v>
      </c>
      <c r="F8076" s="39"/>
      <c r="Q8076" s="39"/>
      <c r="R8076" s="40"/>
      <c r="S8076" s="40"/>
      <c r="T8076" s="39"/>
      <c r="AG8076" s="110"/>
      <c r="AH8076" s="94"/>
      <c r="AJ8076" s="97"/>
      <c r="AL8076" s="39"/>
      <c r="AP8076" s="39"/>
      <c r="AQ8076" s="77"/>
      <c r="AR8076" s="78"/>
      <c r="BB8076" s="79"/>
      <c r="BC8076" s="94"/>
      <c r="BE8076" s="97"/>
      <c r="BG8076" s="40"/>
      <c r="BK8076" s="40"/>
      <c r="BL8076" s="79"/>
      <c r="BM8076" s="94"/>
      <c r="BO8076" s="97"/>
      <c r="BQ8076" s="40"/>
      <c r="BR8076" s="94"/>
      <c r="BS8076" s="94"/>
      <c r="BT8076" s="94"/>
      <c r="BU8076" s="40"/>
      <c r="BV8076" s="82"/>
      <c r="BW8076" s="94"/>
      <c r="BX8076" s="48"/>
      <c r="BY8076" s="97"/>
      <c r="BZ8076" s="48"/>
      <c r="CA8076" s="40"/>
      <c r="CB8076" s="94"/>
      <c r="CC8076" s="94"/>
      <c r="CD8076" s="94"/>
      <c r="CE8076" s="40"/>
      <c r="CF8076" s="73"/>
      <c r="CG8076" s="41"/>
      <c r="CH8076" s="41"/>
      <c r="CI8076" s="41"/>
      <c r="CJ8076" s="41"/>
      <c r="CK8076" s="41"/>
      <c r="CL8076" s="68"/>
      <c r="CM8076" s="41"/>
      <c r="CN8076" s="41"/>
      <c r="CO8076" s="39"/>
      <c r="CP8076" s="78"/>
    </row>
    <row r="8077" spans="1:94" s="38" customFormat="1" x14ac:dyDescent="0.25">
      <c r="A8077" s="38">
        <v>8074</v>
      </c>
      <c r="F8077" s="39"/>
      <c r="Q8077" s="39"/>
      <c r="R8077" s="40"/>
      <c r="S8077" s="40"/>
      <c r="T8077" s="39"/>
      <c r="AG8077" s="110"/>
      <c r="AH8077" s="94"/>
      <c r="AJ8077" s="97"/>
      <c r="AL8077" s="39"/>
      <c r="AP8077" s="39"/>
      <c r="AQ8077" s="77"/>
      <c r="AR8077" s="78"/>
      <c r="BB8077" s="79"/>
      <c r="BC8077" s="94"/>
      <c r="BE8077" s="97"/>
      <c r="BG8077" s="40"/>
      <c r="BK8077" s="40"/>
      <c r="BL8077" s="79"/>
      <c r="BM8077" s="94"/>
      <c r="BO8077" s="97"/>
      <c r="BQ8077" s="40"/>
      <c r="BR8077" s="94"/>
      <c r="BS8077" s="94"/>
      <c r="BT8077" s="94"/>
      <c r="BU8077" s="40"/>
      <c r="BV8077" s="82"/>
      <c r="BW8077" s="94"/>
      <c r="BX8077" s="48"/>
      <c r="BY8077" s="97"/>
      <c r="BZ8077" s="48"/>
      <c r="CA8077" s="40"/>
      <c r="CB8077" s="94"/>
      <c r="CC8077" s="94"/>
      <c r="CD8077" s="94"/>
      <c r="CE8077" s="40"/>
      <c r="CF8077" s="73"/>
      <c r="CG8077" s="41"/>
      <c r="CH8077" s="41"/>
      <c r="CI8077" s="41"/>
      <c r="CJ8077" s="41"/>
      <c r="CK8077" s="41"/>
      <c r="CL8077" s="68"/>
      <c r="CM8077" s="41"/>
      <c r="CN8077" s="41"/>
      <c r="CO8077" s="39"/>
      <c r="CP8077" s="78"/>
    </row>
    <row r="8078" spans="1:94" s="38" customFormat="1" x14ac:dyDescent="0.25">
      <c r="A8078" s="38">
        <v>8075</v>
      </c>
      <c r="F8078" s="39"/>
      <c r="Q8078" s="39"/>
      <c r="R8078" s="40"/>
      <c r="S8078" s="40"/>
      <c r="T8078" s="39"/>
      <c r="AG8078" s="110"/>
      <c r="AH8078" s="94"/>
      <c r="AJ8078" s="97"/>
      <c r="AL8078" s="39"/>
      <c r="AP8078" s="39"/>
      <c r="AQ8078" s="77"/>
      <c r="AR8078" s="78"/>
      <c r="BB8078" s="79"/>
      <c r="BC8078" s="94"/>
      <c r="BE8078" s="97"/>
      <c r="BG8078" s="40"/>
      <c r="BK8078" s="40"/>
      <c r="BL8078" s="79"/>
      <c r="BM8078" s="94"/>
      <c r="BO8078" s="97"/>
      <c r="BQ8078" s="40"/>
      <c r="BR8078" s="94"/>
      <c r="BS8078" s="94"/>
      <c r="BT8078" s="94"/>
      <c r="BU8078" s="40"/>
      <c r="BV8078" s="82"/>
      <c r="BW8078" s="94"/>
      <c r="BX8078" s="48"/>
      <c r="BY8078" s="97"/>
      <c r="BZ8078" s="48"/>
      <c r="CA8078" s="40"/>
      <c r="CB8078" s="94"/>
      <c r="CC8078" s="94"/>
      <c r="CD8078" s="94"/>
      <c r="CE8078" s="40"/>
      <c r="CF8078" s="73"/>
      <c r="CG8078" s="41"/>
      <c r="CH8078" s="41"/>
      <c r="CI8078" s="41"/>
      <c r="CJ8078" s="41"/>
      <c r="CK8078" s="41"/>
      <c r="CL8078" s="68"/>
      <c r="CM8078" s="41"/>
      <c r="CN8078" s="41"/>
      <c r="CO8078" s="39"/>
      <c r="CP8078" s="78"/>
    </row>
    <row r="8079" spans="1:94" s="38" customFormat="1" x14ac:dyDescent="0.25">
      <c r="A8079" s="38">
        <v>8076</v>
      </c>
      <c r="F8079" s="39"/>
      <c r="Q8079" s="39"/>
      <c r="R8079" s="40"/>
      <c r="S8079" s="40"/>
      <c r="T8079" s="39"/>
      <c r="AG8079" s="110"/>
      <c r="AH8079" s="94"/>
      <c r="AJ8079" s="97"/>
      <c r="AL8079" s="39"/>
      <c r="AP8079" s="39"/>
      <c r="AQ8079" s="77"/>
      <c r="AR8079" s="78"/>
      <c r="BB8079" s="79"/>
      <c r="BC8079" s="94"/>
      <c r="BE8079" s="97"/>
      <c r="BG8079" s="40"/>
      <c r="BK8079" s="40"/>
      <c r="BL8079" s="79"/>
      <c r="BM8079" s="94"/>
      <c r="BO8079" s="97"/>
      <c r="BQ8079" s="40"/>
      <c r="BR8079" s="94"/>
      <c r="BS8079" s="94"/>
      <c r="BT8079" s="94"/>
      <c r="BU8079" s="40"/>
      <c r="BV8079" s="82"/>
      <c r="BW8079" s="94"/>
      <c r="BX8079" s="48"/>
      <c r="BY8079" s="97"/>
      <c r="BZ8079" s="48"/>
      <c r="CA8079" s="40"/>
      <c r="CB8079" s="94"/>
      <c r="CC8079" s="94"/>
      <c r="CD8079" s="94"/>
      <c r="CE8079" s="40"/>
      <c r="CF8079" s="73"/>
      <c r="CG8079" s="41"/>
      <c r="CH8079" s="41"/>
      <c r="CI8079" s="41"/>
      <c r="CJ8079" s="41"/>
      <c r="CK8079" s="41"/>
      <c r="CL8079" s="68"/>
      <c r="CM8079" s="41"/>
      <c r="CN8079" s="41"/>
      <c r="CO8079" s="39"/>
      <c r="CP8079" s="78"/>
    </row>
    <row r="8080" spans="1:94" s="38" customFormat="1" x14ac:dyDescent="0.25">
      <c r="A8080" s="38">
        <v>8077</v>
      </c>
      <c r="F8080" s="39"/>
      <c r="Q8080" s="39"/>
      <c r="R8080" s="40"/>
      <c r="S8080" s="40"/>
      <c r="T8080" s="39"/>
      <c r="AG8080" s="110"/>
      <c r="AH8080" s="94"/>
      <c r="AJ8080" s="97"/>
      <c r="AL8080" s="39"/>
      <c r="AP8080" s="39"/>
      <c r="AQ8080" s="77"/>
      <c r="AR8080" s="78"/>
      <c r="BB8080" s="79"/>
      <c r="BC8080" s="94"/>
      <c r="BE8080" s="97"/>
      <c r="BG8080" s="40"/>
      <c r="BK8080" s="40"/>
      <c r="BL8080" s="79"/>
      <c r="BM8080" s="94"/>
      <c r="BO8080" s="97"/>
      <c r="BQ8080" s="40"/>
      <c r="BR8080" s="94"/>
      <c r="BS8080" s="94"/>
      <c r="BT8080" s="94"/>
      <c r="BU8080" s="40"/>
      <c r="BV8080" s="82"/>
      <c r="BW8080" s="94"/>
      <c r="BX8080" s="48"/>
      <c r="BY8080" s="97"/>
      <c r="BZ8080" s="48"/>
      <c r="CA8080" s="40"/>
      <c r="CB8080" s="94"/>
      <c r="CC8080" s="94"/>
      <c r="CD8080" s="94"/>
      <c r="CE8080" s="40"/>
      <c r="CF8080" s="73"/>
      <c r="CG8080" s="41"/>
      <c r="CH8080" s="41"/>
      <c r="CI8080" s="41"/>
      <c r="CJ8080" s="41"/>
      <c r="CK8080" s="41"/>
      <c r="CL8080" s="68"/>
      <c r="CM8080" s="41"/>
      <c r="CN8080" s="41"/>
      <c r="CO8080" s="39"/>
      <c r="CP8080" s="78"/>
    </row>
    <row r="8081" spans="1:94" s="38" customFormat="1" x14ac:dyDescent="0.25">
      <c r="A8081" s="38">
        <v>8078</v>
      </c>
      <c r="F8081" s="39"/>
      <c r="Q8081" s="39"/>
      <c r="R8081" s="40"/>
      <c r="S8081" s="40"/>
      <c r="T8081" s="39"/>
      <c r="AG8081" s="110"/>
      <c r="AH8081" s="94"/>
      <c r="AJ8081" s="97"/>
      <c r="AL8081" s="39"/>
      <c r="AP8081" s="39"/>
      <c r="AQ8081" s="77"/>
      <c r="AR8081" s="78"/>
      <c r="BB8081" s="79"/>
      <c r="BC8081" s="94"/>
      <c r="BE8081" s="97"/>
      <c r="BG8081" s="40"/>
      <c r="BK8081" s="40"/>
      <c r="BL8081" s="79"/>
      <c r="BM8081" s="94"/>
      <c r="BO8081" s="97"/>
      <c r="BQ8081" s="40"/>
      <c r="BR8081" s="94"/>
      <c r="BS8081" s="94"/>
      <c r="BT8081" s="94"/>
      <c r="BU8081" s="40"/>
      <c r="BV8081" s="82"/>
      <c r="BW8081" s="94"/>
      <c r="BX8081" s="48"/>
      <c r="BY8081" s="97"/>
      <c r="BZ8081" s="48"/>
      <c r="CA8081" s="40"/>
      <c r="CB8081" s="94"/>
      <c r="CC8081" s="94"/>
      <c r="CD8081" s="94"/>
      <c r="CE8081" s="40"/>
      <c r="CF8081" s="73"/>
      <c r="CG8081" s="41"/>
      <c r="CH8081" s="41"/>
      <c r="CI8081" s="41"/>
      <c r="CJ8081" s="41"/>
      <c r="CK8081" s="41"/>
      <c r="CL8081" s="68"/>
      <c r="CM8081" s="41"/>
      <c r="CN8081" s="41"/>
      <c r="CO8081" s="39"/>
      <c r="CP8081" s="78"/>
    </row>
    <row r="8082" spans="1:94" s="38" customFormat="1" x14ac:dyDescent="0.25">
      <c r="A8082" s="38">
        <v>8079</v>
      </c>
      <c r="F8082" s="39"/>
      <c r="Q8082" s="39"/>
      <c r="R8082" s="40"/>
      <c r="S8082" s="40"/>
      <c r="T8082" s="39"/>
      <c r="AG8082" s="110"/>
      <c r="AH8082" s="94"/>
      <c r="AJ8082" s="97"/>
      <c r="AL8082" s="39"/>
      <c r="AP8082" s="39"/>
      <c r="AQ8082" s="77"/>
      <c r="AR8082" s="78"/>
      <c r="BB8082" s="79"/>
      <c r="BC8082" s="94"/>
      <c r="BE8082" s="97"/>
      <c r="BG8082" s="40"/>
      <c r="BK8082" s="40"/>
      <c r="BL8082" s="79"/>
      <c r="BM8082" s="94"/>
      <c r="BO8082" s="97"/>
      <c r="BQ8082" s="40"/>
      <c r="BR8082" s="94"/>
      <c r="BS8082" s="94"/>
      <c r="BT8082" s="94"/>
      <c r="BU8082" s="40"/>
      <c r="BV8082" s="82"/>
      <c r="BW8082" s="94"/>
      <c r="BX8082" s="48"/>
      <c r="BY8082" s="97"/>
      <c r="BZ8082" s="48"/>
      <c r="CA8082" s="40"/>
      <c r="CB8082" s="94"/>
      <c r="CC8082" s="94"/>
      <c r="CD8082" s="94"/>
      <c r="CE8082" s="40"/>
      <c r="CF8082" s="73"/>
      <c r="CG8082" s="41"/>
      <c r="CH8082" s="41"/>
      <c r="CI8082" s="41"/>
      <c r="CJ8082" s="41"/>
      <c r="CK8082" s="41"/>
      <c r="CL8082" s="68"/>
      <c r="CM8082" s="41"/>
      <c r="CN8082" s="41"/>
      <c r="CO8082" s="39"/>
      <c r="CP8082" s="78"/>
    </row>
    <row r="8083" spans="1:94" s="38" customFormat="1" x14ac:dyDescent="0.25">
      <c r="A8083" s="38">
        <v>8080</v>
      </c>
      <c r="F8083" s="39"/>
      <c r="Q8083" s="39"/>
      <c r="R8083" s="40"/>
      <c r="S8083" s="40"/>
      <c r="T8083" s="39"/>
      <c r="AG8083" s="110"/>
      <c r="AH8083" s="94"/>
      <c r="AJ8083" s="97"/>
      <c r="AL8083" s="39"/>
      <c r="AP8083" s="39"/>
      <c r="AQ8083" s="77"/>
      <c r="AR8083" s="78"/>
      <c r="BB8083" s="79"/>
      <c r="BC8083" s="94"/>
      <c r="BE8083" s="97"/>
      <c r="BG8083" s="40"/>
      <c r="BK8083" s="40"/>
      <c r="BL8083" s="79"/>
      <c r="BM8083" s="94"/>
      <c r="BO8083" s="97"/>
      <c r="BQ8083" s="40"/>
      <c r="BR8083" s="94"/>
      <c r="BS8083" s="94"/>
      <c r="BT8083" s="94"/>
      <c r="BU8083" s="40"/>
      <c r="BV8083" s="82"/>
      <c r="BW8083" s="94"/>
      <c r="BX8083" s="48"/>
      <c r="BY8083" s="97"/>
      <c r="BZ8083" s="48"/>
      <c r="CA8083" s="40"/>
      <c r="CB8083" s="94"/>
      <c r="CC8083" s="94"/>
      <c r="CD8083" s="94"/>
      <c r="CE8083" s="40"/>
      <c r="CF8083" s="73"/>
      <c r="CG8083" s="41"/>
      <c r="CH8083" s="41"/>
      <c r="CI8083" s="41"/>
      <c r="CJ8083" s="41"/>
      <c r="CK8083" s="41"/>
      <c r="CL8083" s="68"/>
      <c r="CM8083" s="41"/>
      <c r="CN8083" s="41"/>
      <c r="CO8083" s="39"/>
      <c r="CP8083" s="78"/>
    </row>
    <row r="8084" spans="1:94" s="38" customFormat="1" x14ac:dyDescent="0.25">
      <c r="A8084" s="38">
        <v>8081</v>
      </c>
      <c r="F8084" s="39"/>
      <c r="Q8084" s="39"/>
      <c r="R8084" s="40"/>
      <c r="S8084" s="40"/>
      <c r="T8084" s="39"/>
      <c r="AG8084" s="110"/>
      <c r="AH8084" s="94"/>
      <c r="AJ8084" s="97"/>
      <c r="AL8084" s="39"/>
      <c r="AP8084" s="39"/>
      <c r="AQ8084" s="77"/>
      <c r="AR8084" s="78"/>
      <c r="BB8084" s="79"/>
      <c r="BC8084" s="94"/>
      <c r="BE8084" s="97"/>
      <c r="BG8084" s="40"/>
      <c r="BK8084" s="40"/>
      <c r="BL8084" s="79"/>
      <c r="BM8084" s="94"/>
      <c r="BO8084" s="97"/>
      <c r="BQ8084" s="40"/>
      <c r="BR8084" s="94"/>
      <c r="BS8084" s="94"/>
      <c r="BT8084" s="94"/>
      <c r="BU8084" s="40"/>
      <c r="BV8084" s="82"/>
      <c r="BW8084" s="94"/>
      <c r="BX8084" s="48"/>
      <c r="BY8084" s="97"/>
      <c r="BZ8084" s="48"/>
      <c r="CA8084" s="40"/>
      <c r="CB8084" s="94"/>
      <c r="CC8084" s="94"/>
      <c r="CD8084" s="94"/>
      <c r="CE8084" s="40"/>
      <c r="CF8084" s="73"/>
      <c r="CG8084" s="41"/>
      <c r="CH8084" s="41"/>
      <c r="CI8084" s="41"/>
      <c r="CJ8084" s="41"/>
      <c r="CK8084" s="41"/>
      <c r="CL8084" s="68"/>
      <c r="CM8084" s="41"/>
      <c r="CN8084" s="41"/>
      <c r="CO8084" s="39"/>
      <c r="CP8084" s="78"/>
    </row>
    <row r="8085" spans="1:94" s="38" customFormat="1" x14ac:dyDescent="0.25">
      <c r="A8085" s="38">
        <v>8082</v>
      </c>
      <c r="F8085" s="39"/>
      <c r="Q8085" s="39"/>
      <c r="R8085" s="40"/>
      <c r="S8085" s="40"/>
      <c r="T8085" s="39"/>
      <c r="AG8085" s="110"/>
      <c r="AH8085" s="94"/>
      <c r="AJ8085" s="97"/>
      <c r="AL8085" s="39"/>
      <c r="AP8085" s="39"/>
      <c r="AQ8085" s="77"/>
      <c r="AR8085" s="78"/>
      <c r="BB8085" s="79"/>
      <c r="BC8085" s="94"/>
      <c r="BE8085" s="97"/>
      <c r="BG8085" s="40"/>
      <c r="BK8085" s="40"/>
      <c r="BL8085" s="79"/>
      <c r="BM8085" s="94"/>
      <c r="BO8085" s="97"/>
      <c r="BQ8085" s="40"/>
      <c r="BR8085" s="94"/>
      <c r="BS8085" s="94"/>
      <c r="BT8085" s="94"/>
      <c r="BU8085" s="40"/>
      <c r="BV8085" s="82"/>
      <c r="BW8085" s="94"/>
      <c r="BX8085" s="48"/>
      <c r="BY8085" s="97"/>
      <c r="BZ8085" s="48"/>
      <c r="CA8085" s="40"/>
      <c r="CB8085" s="94"/>
      <c r="CC8085" s="94"/>
      <c r="CD8085" s="94"/>
      <c r="CE8085" s="40"/>
      <c r="CF8085" s="73"/>
      <c r="CG8085" s="41"/>
      <c r="CH8085" s="41"/>
      <c r="CI8085" s="41"/>
      <c r="CJ8085" s="41"/>
      <c r="CK8085" s="41"/>
      <c r="CL8085" s="68"/>
      <c r="CM8085" s="41"/>
      <c r="CN8085" s="41"/>
      <c r="CO8085" s="39"/>
      <c r="CP8085" s="78"/>
    </row>
    <row r="8086" spans="1:94" s="38" customFormat="1" x14ac:dyDescent="0.25">
      <c r="A8086" s="38">
        <v>8083</v>
      </c>
      <c r="F8086" s="39"/>
      <c r="Q8086" s="39"/>
      <c r="R8086" s="40"/>
      <c r="S8086" s="40"/>
      <c r="T8086" s="39"/>
      <c r="AG8086" s="110"/>
      <c r="AH8086" s="94"/>
      <c r="AJ8086" s="97"/>
      <c r="AL8086" s="39"/>
      <c r="AP8086" s="39"/>
      <c r="AQ8086" s="77"/>
      <c r="AR8086" s="78"/>
      <c r="BB8086" s="79"/>
      <c r="BC8086" s="94"/>
      <c r="BE8086" s="97"/>
      <c r="BG8086" s="40"/>
      <c r="BK8086" s="40"/>
      <c r="BL8086" s="79"/>
      <c r="BM8086" s="94"/>
      <c r="BO8086" s="97"/>
      <c r="BQ8086" s="40"/>
      <c r="BR8086" s="94"/>
      <c r="BS8086" s="94"/>
      <c r="BT8086" s="94"/>
      <c r="BU8086" s="40"/>
      <c r="BV8086" s="82"/>
      <c r="BW8086" s="94"/>
      <c r="BX8086" s="48"/>
      <c r="BY8086" s="97"/>
      <c r="BZ8086" s="48"/>
      <c r="CA8086" s="40"/>
      <c r="CB8086" s="94"/>
      <c r="CC8086" s="94"/>
      <c r="CD8086" s="94"/>
      <c r="CE8086" s="40"/>
      <c r="CF8086" s="73"/>
      <c r="CG8086" s="41"/>
      <c r="CH8086" s="41"/>
      <c r="CI8086" s="41"/>
      <c r="CJ8086" s="41"/>
      <c r="CK8086" s="41"/>
      <c r="CL8086" s="68"/>
      <c r="CM8086" s="41"/>
      <c r="CN8086" s="41"/>
      <c r="CO8086" s="39"/>
      <c r="CP8086" s="78"/>
    </row>
    <row r="8087" spans="1:94" s="38" customFormat="1" x14ac:dyDescent="0.25">
      <c r="A8087" s="38">
        <v>8084</v>
      </c>
      <c r="F8087" s="39"/>
      <c r="Q8087" s="39"/>
      <c r="R8087" s="40"/>
      <c r="S8087" s="40"/>
      <c r="T8087" s="39"/>
      <c r="AG8087" s="110"/>
      <c r="AH8087" s="94"/>
      <c r="AJ8087" s="97"/>
      <c r="AL8087" s="39"/>
      <c r="AP8087" s="39"/>
      <c r="AQ8087" s="77"/>
      <c r="AR8087" s="78"/>
      <c r="BB8087" s="79"/>
      <c r="BC8087" s="94"/>
      <c r="BE8087" s="97"/>
      <c r="BG8087" s="40"/>
      <c r="BK8087" s="40"/>
      <c r="BL8087" s="79"/>
      <c r="BM8087" s="94"/>
      <c r="BO8087" s="97"/>
      <c r="BQ8087" s="40"/>
      <c r="BR8087" s="94"/>
      <c r="BS8087" s="94"/>
      <c r="BT8087" s="94"/>
      <c r="BU8087" s="40"/>
      <c r="BV8087" s="82"/>
      <c r="BW8087" s="94"/>
      <c r="BX8087" s="48"/>
      <c r="BY8087" s="97"/>
      <c r="BZ8087" s="48"/>
      <c r="CA8087" s="40"/>
      <c r="CB8087" s="94"/>
      <c r="CC8087" s="94"/>
      <c r="CD8087" s="94"/>
      <c r="CE8087" s="40"/>
      <c r="CF8087" s="73"/>
      <c r="CG8087" s="41"/>
      <c r="CH8087" s="41"/>
      <c r="CI8087" s="41"/>
      <c r="CJ8087" s="41"/>
      <c r="CK8087" s="41"/>
      <c r="CL8087" s="68"/>
      <c r="CM8087" s="41"/>
      <c r="CN8087" s="41"/>
      <c r="CO8087" s="39"/>
      <c r="CP8087" s="78"/>
    </row>
    <row r="8088" spans="1:94" s="38" customFormat="1" x14ac:dyDescent="0.25">
      <c r="A8088" s="38">
        <v>8085</v>
      </c>
      <c r="F8088" s="39"/>
      <c r="Q8088" s="39"/>
      <c r="R8088" s="40"/>
      <c r="S8088" s="40"/>
      <c r="T8088" s="39"/>
      <c r="AG8088" s="110"/>
      <c r="AH8088" s="94"/>
      <c r="AJ8088" s="97"/>
      <c r="AL8088" s="39"/>
      <c r="AP8088" s="39"/>
      <c r="AQ8088" s="77"/>
      <c r="AR8088" s="78"/>
      <c r="BB8088" s="79"/>
      <c r="BC8088" s="94"/>
      <c r="BE8088" s="97"/>
      <c r="BG8088" s="40"/>
      <c r="BK8088" s="40"/>
      <c r="BL8088" s="79"/>
      <c r="BM8088" s="94"/>
      <c r="BO8088" s="97"/>
      <c r="BQ8088" s="40"/>
      <c r="BR8088" s="94"/>
      <c r="BS8088" s="94"/>
      <c r="BT8088" s="94"/>
      <c r="BU8088" s="40"/>
      <c r="BV8088" s="82"/>
      <c r="BW8088" s="94"/>
      <c r="BX8088" s="48"/>
      <c r="BY8088" s="97"/>
      <c r="BZ8088" s="48"/>
      <c r="CA8088" s="40"/>
      <c r="CB8088" s="94"/>
      <c r="CC8088" s="94"/>
      <c r="CD8088" s="94"/>
      <c r="CE8088" s="40"/>
      <c r="CF8088" s="73"/>
      <c r="CG8088" s="41"/>
      <c r="CH8088" s="41"/>
      <c r="CI8088" s="41"/>
      <c r="CJ8088" s="41"/>
      <c r="CK8088" s="41"/>
      <c r="CL8088" s="68"/>
      <c r="CM8088" s="41"/>
      <c r="CN8088" s="41"/>
      <c r="CO8088" s="39"/>
      <c r="CP8088" s="78"/>
    </row>
    <row r="8089" spans="1:94" s="38" customFormat="1" x14ac:dyDescent="0.25">
      <c r="A8089" s="38">
        <v>8086</v>
      </c>
      <c r="F8089" s="39"/>
      <c r="Q8089" s="39"/>
      <c r="R8089" s="40"/>
      <c r="S8089" s="40"/>
      <c r="T8089" s="39"/>
      <c r="AG8089" s="110"/>
      <c r="AH8089" s="94"/>
      <c r="AJ8089" s="97"/>
      <c r="AL8089" s="39"/>
      <c r="AP8089" s="39"/>
      <c r="AQ8089" s="77"/>
      <c r="AR8089" s="78"/>
      <c r="BB8089" s="79"/>
      <c r="BC8089" s="94"/>
      <c r="BE8089" s="97"/>
      <c r="BG8089" s="40"/>
      <c r="BK8089" s="40"/>
      <c r="BL8089" s="79"/>
      <c r="BM8089" s="94"/>
      <c r="BO8089" s="97"/>
      <c r="BQ8089" s="40"/>
      <c r="BR8089" s="94"/>
      <c r="BS8089" s="94"/>
      <c r="BT8089" s="94"/>
      <c r="BU8089" s="40"/>
      <c r="BV8089" s="82"/>
      <c r="BW8089" s="94"/>
      <c r="BX8089" s="48"/>
      <c r="BY8089" s="97"/>
      <c r="BZ8089" s="48"/>
      <c r="CA8089" s="40"/>
      <c r="CB8089" s="94"/>
      <c r="CC8089" s="94"/>
      <c r="CD8089" s="94"/>
      <c r="CE8089" s="40"/>
      <c r="CF8089" s="73"/>
      <c r="CG8089" s="41"/>
      <c r="CH8089" s="41"/>
      <c r="CI8089" s="41"/>
      <c r="CJ8089" s="41"/>
      <c r="CK8089" s="41"/>
      <c r="CL8089" s="68"/>
      <c r="CM8089" s="41"/>
      <c r="CN8089" s="41"/>
      <c r="CO8089" s="39"/>
      <c r="CP8089" s="78"/>
    </row>
    <row r="8090" spans="1:94" s="38" customFormat="1" x14ac:dyDescent="0.25">
      <c r="A8090" s="38">
        <v>8087</v>
      </c>
      <c r="F8090" s="39"/>
      <c r="Q8090" s="39"/>
      <c r="R8090" s="40"/>
      <c r="S8090" s="40"/>
      <c r="T8090" s="39"/>
      <c r="AG8090" s="110"/>
      <c r="AH8090" s="94"/>
      <c r="AJ8090" s="97"/>
      <c r="AL8090" s="39"/>
      <c r="AP8090" s="39"/>
      <c r="AQ8090" s="77"/>
      <c r="AR8090" s="78"/>
      <c r="BB8090" s="79"/>
      <c r="BC8090" s="94"/>
      <c r="BE8090" s="97"/>
      <c r="BG8090" s="40"/>
      <c r="BK8090" s="40"/>
      <c r="BL8090" s="79"/>
      <c r="BM8090" s="94"/>
      <c r="BO8090" s="97"/>
      <c r="BQ8090" s="40"/>
      <c r="BR8090" s="94"/>
      <c r="BS8090" s="94"/>
      <c r="BT8090" s="94"/>
      <c r="BU8090" s="40"/>
      <c r="BV8090" s="82"/>
      <c r="BW8090" s="94"/>
      <c r="BX8090" s="48"/>
      <c r="BY8090" s="97"/>
      <c r="BZ8090" s="48"/>
      <c r="CA8090" s="40"/>
      <c r="CB8090" s="94"/>
      <c r="CC8090" s="94"/>
      <c r="CD8090" s="94"/>
      <c r="CE8090" s="40"/>
      <c r="CF8090" s="73"/>
      <c r="CG8090" s="41"/>
      <c r="CH8090" s="41"/>
      <c r="CI8090" s="41"/>
      <c r="CJ8090" s="41"/>
      <c r="CK8090" s="41"/>
      <c r="CL8090" s="68"/>
      <c r="CM8090" s="41"/>
      <c r="CN8090" s="41"/>
      <c r="CO8090" s="39"/>
      <c r="CP8090" s="78"/>
    </row>
    <row r="8091" spans="1:94" s="38" customFormat="1" x14ac:dyDescent="0.25">
      <c r="A8091" s="38">
        <v>8088</v>
      </c>
      <c r="F8091" s="39"/>
      <c r="Q8091" s="39"/>
      <c r="R8091" s="40"/>
      <c r="S8091" s="40"/>
      <c r="T8091" s="39"/>
      <c r="AG8091" s="110"/>
      <c r="AH8091" s="94"/>
      <c r="AJ8091" s="97"/>
      <c r="AL8091" s="39"/>
      <c r="AP8091" s="39"/>
      <c r="AQ8091" s="77"/>
      <c r="AR8091" s="78"/>
      <c r="BB8091" s="79"/>
      <c r="BC8091" s="94"/>
      <c r="BE8091" s="97"/>
      <c r="BG8091" s="40"/>
      <c r="BK8091" s="40"/>
      <c r="BL8091" s="79"/>
      <c r="BM8091" s="94"/>
      <c r="BO8091" s="97"/>
      <c r="BQ8091" s="40"/>
      <c r="BR8091" s="94"/>
      <c r="BS8091" s="94"/>
      <c r="BT8091" s="94"/>
      <c r="BU8091" s="40"/>
      <c r="BV8091" s="82"/>
      <c r="BW8091" s="94"/>
      <c r="BX8091" s="48"/>
      <c r="BY8091" s="97"/>
      <c r="BZ8091" s="48"/>
      <c r="CA8091" s="40"/>
      <c r="CB8091" s="94"/>
      <c r="CC8091" s="94"/>
      <c r="CD8091" s="94"/>
      <c r="CE8091" s="40"/>
      <c r="CF8091" s="73"/>
      <c r="CG8091" s="41"/>
      <c r="CH8091" s="41"/>
      <c r="CI8091" s="41"/>
      <c r="CJ8091" s="41"/>
      <c r="CK8091" s="41"/>
      <c r="CL8091" s="68"/>
      <c r="CM8091" s="41"/>
      <c r="CN8091" s="41"/>
      <c r="CO8091" s="39"/>
      <c r="CP8091" s="78"/>
    </row>
    <row r="8092" spans="1:94" s="38" customFormat="1" x14ac:dyDescent="0.25">
      <c r="A8092" s="38">
        <v>8089</v>
      </c>
      <c r="F8092" s="39"/>
      <c r="Q8092" s="39"/>
      <c r="R8092" s="40"/>
      <c r="S8092" s="40"/>
      <c r="T8092" s="39"/>
      <c r="AG8092" s="110"/>
      <c r="AH8092" s="94"/>
      <c r="AJ8092" s="97"/>
      <c r="AL8092" s="39"/>
      <c r="AP8092" s="39"/>
      <c r="AQ8092" s="77"/>
      <c r="AR8092" s="78"/>
      <c r="BB8092" s="79"/>
      <c r="BC8092" s="94"/>
      <c r="BE8092" s="97"/>
      <c r="BG8092" s="40"/>
      <c r="BK8092" s="40"/>
      <c r="BL8092" s="79"/>
      <c r="BM8092" s="94"/>
      <c r="BO8092" s="97"/>
      <c r="BQ8092" s="40"/>
      <c r="BR8092" s="94"/>
      <c r="BS8092" s="94"/>
      <c r="BT8092" s="94"/>
      <c r="BU8092" s="40"/>
      <c r="BV8092" s="82"/>
      <c r="BW8092" s="94"/>
      <c r="BX8092" s="48"/>
      <c r="BY8092" s="97"/>
      <c r="BZ8092" s="48"/>
      <c r="CA8092" s="40"/>
      <c r="CB8092" s="94"/>
      <c r="CC8092" s="94"/>
      <c r="CD8092" s="94"/>
      <c r="CE8092" s="40"/>
      <c r="CF8092" s="73"/>
      <c r="CG8092" s="41"/>
      <c r="CH8092" s="41"/>
      <c r="CI8092" s="41"/>
      <c r="CJ8092" s="41"/>
      <c r="CK8092" s="41"/>
      <c r="CL8092" s="68"/>
      <c r="CM8092" s="41"/>
      <c r="CN8092" s="41"/>
      <c r="CO8092" s="39"/>
      <c r="CP8092" s="78"/>
    </row>
    <row r="8093" spans="1:94" s="38" customFormat="1" x14ac:dyDescent="0.25">
      <c r="A8093" s="38">
        <v>8090</v>
      </c>
      <c r="F8093" s="39"/>
      <c r="Q8093" s="39"/>
      <c r="R8093" s="40"/>
      <c r="S8093" s="40"/>
      <c r="T8093" s="39"/>
      <c r="AG8093" s="110"/>
      <c r="AH8093" s="94"/>
      <c r="AJ8093" s="97"/>
      <c r="AL8093" s="39"/>
      <c r="AP8093" s="39"/>
      <c r="AQ8093" s="77"/>
      <c r="AR8093" s="78"/>
      <c r="BB8093" s="79"/>
      <c r="BC8093" s="94"/>
      <c r="BE8093" s="97"/>
      <c r="BG8093" s="40"/>
      <c r="BK8093" s="40"/>
      <c r="BL8093" s="79"/>
      <c r="BM8093" s="94"/>
      <c r="BO8093" s="97"/>
      <c r="BQ8093" s="40"/>
      <c r="BR8093" s="94"/>
      <c r="BS8093" s="94"/>
      <c r="BT8093" s="94"/>
      <c r="BU8093" s="40"/>
      <c r="BV8093" s="82"/>
      <c r="BW8093" s="94"/>
      <c r="BX8093" s="48"/>
      <c r="BY8093" s="97"/>
      <c r="BZ8093" s="48"/>
      <c r="CA8093" s="40"/>
      <c r="CB8093" s="94"/>
      <c r="CC8093" s="94"/>
      <c r="CD8093" s="94"/>
      <c r="CE8093" s="40"/>
      <c r="CF8093" s="73"/>
      <c r="CG8093" s="41"/>
      <c r="CH8093" s="41"/>
      <c r="CI8093" s="41"/>
      <c r="CJ8093" s="41"/>
      <c r="CK8093" s="41"/>
      <c r="CL8093" s="68"/>
      <c r="CM8093" s="41"/>
      <c r="CN8093" s="41"/>
      <c r="CO8093" s="39"/>
      <c r="CP8093" s="78"/>
    </row>
    <row r="8094" spans="1:94" s="38" customFormat="1" x14ac:dyDescent="0.25">
      <c r="A8094" s="38">
        <v>8091</v>
      </c>
      <c r="F8094" s="39"/>
      <c r="Q8094" s="39"/>
      <c r="R8094" s="40"/>
      <c r="S8094" s="40"/>
      <c r="T8094" s="39"/>
      <c r="AG8094" s="110"/>
      <c r="AH8094" s="94"/>
      <c r="AJ8094" s="97"/>
      <c r="AL8094" s="39"/>
      <c r="AP8094" s="39"/>
      <c r="AQ8094" s="77"/>
      <c r="AR8094" s="78"/>
      <c r="BB8094" s="79"/>
      <c r="BC8094" s="94"/>
      <c r="BE8094" s="97"/>
      <c r="BG8094" s="40"/>
      <c r="BK8094" s="40"/>
      <c r="BL8094" s="79"/>
      <c r="BM8094" s="94"/>
      <c r="BO8094" s="97"/>
      <c r="BQ8094" s="40"/>
      <c r="BR8094" s="94"/>
      <c r="BS8094" s="94"/>
      <c r="BT8094" s="94"/>
      <c r="BU8094" s="40"/>
      <c r="BV8094" s="82"/>
      <c r="BW8094" s="94"/>
      <c r="BX8094" s="48"/>
      <c r="BY8094" s="97"/>
      <c r="BZ8094" s="48"/>
      <c r="CA8094" s="40"/>
      <c r="CB8094" s="94"/>
      <c r="CC8094" s="94"/>
      <c r="CD8094" s="94"/>
      <c r="CE8094" s="40"/>
      <c r="CF8094" s="73"/>
      <c r="CG8094" s="41"/>
      <c r="CH8094" s="41"/>
      <c r="CI8094" s="41"/>
      <c r="CJ8094" s="41"/>
      <c r="CK8094" s="41"/>
      <c r="CL8094" s="68"/>
      <c r="CM8094" s="41"/>
      <c r="CN8094" s="41"/>
      <c r="CO8094" s="39"/>
      <c r="CP8094" s="78"/>
    </row>
    <row r="8095" spans="1:94" s="38" customFormat="1" x14ac:dyDescent="0.25">
      <c r="A8095" s="38">
        <v>8092</v>
      </c>
      <c r="F8095" s="39"/>
      <c r="Q8095" s="39"/>
      <c r="R8095" s="40"/>
      <c r="S8095" s="40"/>
      <c r="T8095" s="39"/>
      <c r="AG8095" s="110"/>
      <c r="AH8095" s="94"/>
      <c r="AJ8095" s="97"/>
      <c r="AL8095" s="39"/>
      <c r="AP8095" s="39"/>
      <c r="AQ8095" s="77"/>
      <c r="AR8095" s="78"/>
      <c r="BB8095" s="79"/>
      <c r="BC8095" s="94"/>
      <c r="BE8095" s="97"/>
      <c r="BG8095" s="40"/>
      <c r="BK8095" s="40"/>
      <c r="BL8095" s="79"/>
      <c r="BM8095" s="94"/>
      <c r="BO8095" s="97"/>
      <c r="BQ8095" s="40"/>
      <c r="BR8095" s="94"/>
      <c r="BS8095" s="94"/>
      <c r="BT8095" s="94"/>
      <c r="BU8095" s="40"/>
      <c r="BV8095" s="82"/>
      <c r="BW8095" s="94"/>
      <c r="BX8095" s="48"/>
      <c r="BY8095" s="97"/>
      <c r="BZ8095" s="48"/>
      <c r="CA8095" s="40"/>
      <c r="CB8095" s="94"/>
      <c r="CC8095" s="94"/>
      <c r="CD8095" s="94"/>
      <c r="CE8095" s="40"/>
      <c r="CF8095" s="73"/>
      <c r="CG8095" s="41"/>
      <c r="CH8095" s="41"/>
      <c r="CI8095" s="41"/>
      <c r="CJ8095" s="41"/>
      <c r="CK8095" s="41"/>
      <c r="CL8095" s="68"/>
      <c r="CM8095" s="41"/>
      <c r="CN8095" s="41"/>
      <c r="CO8095" s="39"/>
      <c r="CP8095" s="78"/>
    </row>
    <row r="8096" spans="1:94" s="38" customFormat="1" x14ac:dyDescent="0.25">
      <c r="A8096" s="38">
        <v>8093</v>
      </c>
      <c r="F8096" s="39"/>
      <c r="Q8096" s="39"/>
      <c r="R8096" s="40"/>
      <c r="S8096" s="40"/>
      <c r="T8096" s="39"/>
      <c r="AG8096" s="110"/>
      <c r="AH8096" s="94"/>
      <c r="AJ8096" s="97"/>
      <c r="AL8096" s="39"/>
      <c r="AP8096" s="39"/>
      <c r="AQ8096" s="77"/>
      <c r="AR8096" s="78"/>
      <c r="BB8096" s="79"/>
      <c r="BC8096" s="94"/>
      <c r="BE8096" s="97"/>
      <c r="BG8096" s="40"/>
      <c r="BK8096" s="40"/>
      <c r="BL8096" s="79"/>
      <c r="BM8096" s="94"/>
      <c r="BO8096" s="97"/>
      <c r="BQ8096" s="40"/>
      <c r="BR8096" s="94"/>
      <c r="BS8096" s="94"/>
      <c r="BT8096" s="94"/>
      <c r="BU8096" s="40"/>
      <c r="BV8096" s="82"/>
      <c r="BW8096" s="94"/>
      <c r="BX8096" s="48"/>
      <c r="BY8096" s="97"/>
      <c r="BZ8096" s="48"/>
      <c r="CA8096" s="40"/>
      <c r="CB8096" s="94"/>
      <c r="CC8096" s="94"/>
      <c r="CD8096" s="94"/>
      <c r="CE8096" s="40"/>
      <c r="CF8096" s="73"/>
      <c r="CG8096" s="41"/>
      <c r="CH8096" s="41"/>
      <c r="CI8096" s="41"/>
      <c r="CJ8096" s="41"/>
      <c r="CK8096" s="41"/>
      <c r="CL8096" s="68"/>
      <c r="CM8096" s="41"/>
      <c r="CN8096" s="41"/>
      <c r="CO8096" s="39"/>
      <c r="CP8096" s="78"/>
    </row>
    <row r="8097" spans="1:94" s="38" customFormat="1" x14ac:dyDescent="0.25">
      <c r="A8097" s="38">
        <v>8094</v>
      </c>
      <c r="F8097" s="39"/>
      <c r="Q8097" s="39"/>
      <c r="R8097" s="40"/>
      <c r="S8097" s="40"/>
      <c r="T8097" s="39"/>
      <c r="AG8097" s="110"/>
      <c r="AH8097" s="94"/>
      <c r="AJ8097" s="97"/>
      <c r="AL8097" s="39"/>
      <c r="AP8097" s="39"/>
      <c r="AQ8097" s="77"/>
      <c r="AR8097" s="78"/>
      <c r="BB8097" s="79"/>
      <c r="BC8097" s="94"/>
      <c r="BE8097" s="97"/>
      <c r="BG8097" s="40"/>
      <c r="BK8097" s="40"/>
      <c r="BL8097" s="79"/>
      <c r="BM8097" s="94"/>
      <c r="BO8097" s="97"/>
      <c r="BQ8097" s="40"/>
      <c r="BR8097" s="94"/>
      <c r="BS8097" s="94"/>
      <c r="BT8097" s="94"/>
      <c r="BU8097" s="40"/>
      <c r="BV8097" s="82"/>
      <c r="BW8097" s="94"/>
      <c r="BX8097" s="48"/>
      <c r="BY8097" s="97"/>
      <c r="BZ8097" s="48"/>
      <c r="CA8097" s="40"/>
      <c r="CB8097" s="94"/>
      <c r="CC8097" s="94"/>
      <c r="CD8097" s="94"/>
      <c r="CE8097" s="40"/>
      <c r="CF8097" s="73"/>
      <c r="CG8097" s="41"/>
      <c r="CH8097" s="41"/>
      <c r="CI8097" s="41"/>
      <c r="CJ8097" s="41"/>
      <c r="CK8097" s="41"/>
      <c r="CL8097" s="68"/>
      <c r="CM8097" s="41"/>
      <c r="CN8097" s="41"/>
      <c r="CO8097" s="39"/>
      <c r="CP8097" s="78"/>
    </row>
    <row r="8098" spans="1:94" s="38" customFormat="1" x14ac:dyDescent="0.25">
      <c r="A8098" s="38">
        <v>8095</v>
      </c>
      <c r="F8098" s="39"/>
      <c r="Q8098" s="39"/>
      <c r="R8098" s="40"/>
      <c r="S8098" s="40"/>
      <c r="T8098" s="39"/>
      <c r="AG8098" s="110"/>
      <c r="AH8098" s="94"/>
      <c r="AJ8098" s="97"/>
      <c r="AL8098" s="39"/>
      <c r="AP8098" s="39"/>
      <c r="AQ8098" s="77"/>
      <c r="AR8098" s="78"/>
      <c r="BB8098" s="79"/>
      <c r="BC8098" s="94"/>
      <c r="BE8098" s="97"/>
      <c r="BG8098" s="40"/>
      <c r="BK8098" s="40"/>
      <c r="BL8098" s="79"/>
      <c r="BM8098" s="94"/>
      <c r="BO8098" s="97"/>
      <c r="BQ8098" s="40"/>
      <c r="BR8098" s="94"/>
      <c r="BS8098" s="94"/>
      <c r="BT8098" s="94"/>
      <c r="BU8098" s="40"/>
      <c r="BV8098" s="82"/>
      <c r="BW8098" s="94"/>
      <c r="BX8098" s="48"/>
      <c r="BY8098" s="97"/>
      <c r="BZ8098" s="48"/>
      <c r="CA8098" s="40"/>
      <c r="CB8098" s="94"/>
      <c r="CC8098" s="94"/>
      <c r="CD8098" s="94"/>
      <c r="CE8098" s="40"/>
      <c r="CF8098" s="73"/>
      <c r="CG8098" s="41"/>
      <c r="CH8098" s="41"/>
      <c r="CI8098" s="41"/>
      <c r="CJ8098" s="41"/>
      <c r="CK8098" s="41"/>
      <c r="CL8098" s="68"/>
      <c r="CM8098" s="41"/>
      <c r="CN8098" s="41"/>
      <c r="CO8098" s="39"/>
      <c r="CP8098" s="78"/>
    </row>
    <row r="8099" spans="1:94" s="38" customFormat="1" x14ac:dyDescent="0.25">
      <c r="A8099" s="38">
        <v>8096</v>
      </c>
      <c r="F8099" s="39"/>
      <c r="Q8099" s="39"/>
      <c r="R8099" s="40"/>
      <c r="S8099" s="40"/>
      <c r="T8099" s="39"/>
      <c r="AG8099" s="110"/>
      <c r="AH8099" s="94"/>
      <c r="AJ8099" s="97"/>
      <c r="AL8099" s="39"/>
      <c r="AP8099" s="39"/>
      <c r="AQ8099" s="77"/>
      <c r="AR8099" s="78"/>
      <c r="BB8099" s="79"/>
      <c r="BC8099" s="94"/>
      <c r="BE8099" s="97"/>
      <c r="BG8099" s="40"/>
      <c r="BK8099" s="40"/>
      <c r="BL8099" s="79"/>
      <c r="BM8099" s="94"/>
      <c r="BO8099" s="97"/>
      <c r="BQ8099" s="40"/>
      <c r="BR8099" s="94"/>
      <c r="BS8099" s="94"/>
      <c r="BT8099" s="94"/>
      <c r="BU8099" s="40"/>
      <c r="BV8099" s="82"/>
      <c r="BW8099" s="94"/>
      <c r="BX8099" s="48"/>
      <c r="BY8099" s="97"/>
      <c r="BZ8099" s="48"/>
      <c r="CA8099" s="40"/>
      <c r="CB8099" s="94"/>
      <c r="CC8099" s="94"/>
      <c r="CD8099" s="94"/>
      <c r="CE8099" s="40"/>
      <c r="CF8099" s="73"/>
      <c r="CG8099" s="41"/>
      <c r="CH8099" s="41"/>
      <c r="CI8099" s="41"/>
      <c r="CJ8099" s="41"/>
      <c r="CK8099" s="41"/>
      <c r="CL8099" s="68"/>
      <c r="CM8099" s="41"/>
      <c r="CN8099" s="41"/>
      <c r="CO8099" s="39"/>
      <c r="CP8099" s="78"/>
    </row>
    <row r="8100" spans="1:94" s="38" customFormat="1" x14ac:dyDescent="0.25">
      <c r="A8100" s="38">
        <v>8097</v>
      </c>
      <c r="F8100" s="39"/>
      <c r="Q8100" s="39"/>
      <c r="R8100" s="40"/>
      <c r="S8100" s="40"/>
      <c r="T8100" s="39"/>
      <c r="AG8100" s="110"/>
      <c r="AH8100" s="94"/>
      <c r="AJ8100" s="97"/>
      <c r="AL8100" s="39"/>
      <c r="AP8100" s="39"/>
      <c r="AQ8100" s="77"/>
      <c r="AR8100" s="78"/>
      <c r="BB8100" s="79"/>
      <c r="BC8100" s="94"/>
      <c r="BE8100" s="97"/>
      <c r="BG8100" s="40"/>
      <c r="BK8100" s="40"/>
      <c r="BL8100" s="79"/>
      <c r="BM8100" s="94"/>
      <c r="BO8100" s="97"/>
      <c r="BQ8100" s="40"/>
      <c r="BR8100" s="94"/>
      <c r="BS8100" s="94"/>
      <c r="BT8100" s="94"/>
      <c r="BU8100" s="40"/>
      <c r="BV8100" s="82"/>
      <c r="BW8100" s="94"/>
      <c r="BX8100" s="48"/>
      <c r="BY8100" s="97"/>
      <c r="BZ8100" s="48"/>
      <c r="CA8100" s="40"/>
      <c r="CB8100" s="94"/>
      <c r="CC8100" s="94"/>
      <c r="CD8100" s="94"/>
      <c r="CE8100" s="40"/>
      <c r="CF8100" s="73"/>
      <c r="CG8100" s="41"/>
      <c r="CH8100" s="41"/>
      <c r="CI8100" s="41"/>
      <c r="CJ8100" s="41"/>
      <c r="CK8100" s="41"/>
      <c r="CL8100" s="68"/>
      <c r="CM8100" s="41"/>
      <c r="CN8100" s="41"/>
      <c r="CO8100" s="39"/>
      <c r="CP8100" s="78"/>
    </row>
    <row r="8101" spans="1:94" s="38" customFormat="1" x14ac:dyDescent="0.25">
      <c r="A8101" s="38">
        <v>8098</v>
      </c>
      <c r="F8101" s="39"/>
      <c r="Q8101" s="39"/>
      <c r="R8101" s="40"/>
      <c r="S8101" s="40"/>
      <c r="T8101" s="39"/>
      <c r="AG8101" s="110"/>
      <c r="AH8101" s="94"/>
      <c r="AJ8101" s="97"/>
      <c r="AL8101" s="39"/>
      <c r="AP8101" s="39"/>
      <c r="AQ8101" s="77"/>
      <c r="AR8101" s="78"/>
      <c r="BB8101" s="79"/>
      <c r="BC8101" s="94"/>
      <c r="BE8101" s="97"/>
      <c r="BG8101" s="40"/>
      <c r="BK8101" s="40"/>
      <c r="BL8101" s="79"/>
      <c r="BM8101" s="94"/>
      <c r="BO8101" s="97"/>
      <c r="BQ8101" s="40"/>
      <c r="BR8101" s="94"/>
      <c r="BS8101" s="94"/>
      <c r="BT8101" s="94"/>
      <c r="BU8101" s="40"/>
      <c r="BV8101" s="82"/>
      <c r="BW8101" s="94"/>
      <c r="BX8101" s="48"/>
      <c r="BY8101" s="97"/>
      <c r="BZ8101" s="48"/>
      <c r="CA8101" s="40"/>
      <c r="CB8101" s="94"/>
      <c r="CC8101" s="94"/>
      <c r="CD8101" s="94"/>
      <c r="CE8101" s="40"/>
      <c r="CF8101" s="73"/>
      <c r="CG8101" s="41"/>
      <c r="CH8101" s="41"/>
      <c r="CI8101" s="41"/>
      <c r="CJ8101" s="41"/>
      <c r="CK8101" s="41"/>
      <c r="CL8101" s="68"/>
      <c r="CM8101" s="41"/>
      <c r="CN8101" s="41"/>
      <c r="CO8101" s="39"/>
      <c r="CP8101" s="78"/>
    </row>
    <row r="8102" spans="1:94" s="38" customFormat="1" x14ac:dyDescent="0.25">
      <c r="A8102" s="38">
        <v>8099</v>
      </c>
      <c r="F8102" s="39"/>
      <c r="Q8102" s="39"/>
      <c r="R8102" s="40"/>
      <c r="S8102" s="40"/>
      <c r="T8102" s="39"/>
      <c r="AG8102" s="110"/>
      <c r="AH8102" s="94"/>
      <c r="AJ8102" s="97"/>
      <c r="AL8102" s="39"/>
      <c r="AP8102" s="39"/>
      <c r="AQ8102" s="77"/>
      <c r="AR8102" s="78"/>
      <c r="BB8102" s="79"/>
      <c r="BC8102" s="94"/>
      <c r="BE8102" s="97"/>
      <c r="BG8102" s="40"/>
      <c r="BK8102" s="40"/>
      <c r="BL8102" s="79"/>
      <c r="BM8102" s="94"/>
      <c r="BO8102" s="97"/>
      <c r="BQ8102" s="40"/>
      <c r="BR8102" s="94"/>
      <c r="BS8102" s="94"/>
      <c r="BT8102" s="94"/>
      <c r="BU8102" s="40"/>
      <c r="BV8102" s="82"/>
      <c r="BW8102" s="94"/>
      <c r="BX8102" s="48"/>
      <c r="BY8102" s="97"/>
      <c r="BZ8102" s="48"/>
      <c r="CA8102" s="40"/>
      <c r="CB8102" s="94"/>
      <c r="CC8102" s="94"/>
      <c r="CD8102" s="94"/>
      <c r="CE8102" s="40"/>
      <c r="CF8102" s="73"/>
      <c r="CG8102" s="41"/>
      <c r="CH8102" s="41"/>
      <c r="CI8102" s="41"/>
      <c r="CJ8102" s="41"/>
      <c r="CK8102" s="41"/>
      <c r="CL8102" s="68"/>
      <c r="CM8102" s="41"/>
      <c r="CN8102" s="41"/>
      <c r="CO8102" s="39"/>
      <c r="CP8102" s="78"/>
    </row>
    <row r="8103" spans="1:94" s="38" customFormat="1" x14ac:dyDescent="0.25">
      <c r="A8103" s="38">
        <v>8100</v>
      </c>
      <c r="F8103" s="39"/>
      <c r="Q8103" s="39"/>
      <c r="R8103" s="40"/>
      <c r="S8103" s="40"/>
      <c r="T8103" s="39"/>
      <c r="AG8103" s="110"/>
      <c r="AH8103" s="94"/>
      <c r="AJ8103" s="97"/>
      <c r="AL8103" s="39"/>
      <c r="AP8103" s="39"/>
      <c r="AQ8103" s="77"/>
      <c r="AR8103" s="78"/>
      <c r="BB8103" s="79"/>
      <c r="BC8103" s="94"/>
      <c r="BE8103" s="97"/>
      <c r="BG8103" s="40"/>
      <c r="BK8103" s="40"/>
      <c r="BL8103" s="79"/>
      <c r="BM8103" s="94"/>
      <c r="BO8103" s="97"/>
      <c r="BQ8103" s="40"/>
      <c r="BR8103" s="94"/>
      <c r="BS8103" s="94"/>
      <c r="BT8103" s="94"/>
      <c r="BU8103" s="40"/>
      <c r="BV8103" s="82"/>
      <c r="BW8103" s="94"/>
      <c r="BX8103" s="48"/>
      <c r="BY8103" s="97"/>
      <c r="BZ8103" s="48"/>
      <c r="CA8103" s="40"/>
      <c r="CB8103" s="94"/>
      <c r="CC8103" s="94"/>
      <c r="CD8103" s="94"/>
      <c r="CE8103" s="40"/>
      <c r="CF8103" s="73"/>
      <c r="CG8103" s="41"/>
      <c r="CH8103" s="41"/>
      <c r="CI8103" s="41"/>
      <c r="CJ8103" s="41"/>
      <c r="CK8103" s="41"/>
      <c r="CL8103" s="68"/>
      <c r="CM8103" s="41"/>
      <c r="CN8103" s="41"/>
      <c r="CO8103" s="39"/>
      <c r="CP8103" s="78"/>
    </row>
    <row r="8104" spans="1:94" s="38" customFormat="1" x14ac:dyDescent="0.25">
      <c r="A8104" s="38">
        <v>8101</v>
      </c>
      <c r="F8104" s="39"/>
      <c r="Q8104" s="39"/>
      <c r="R8104" s="40"/>
      <c r="S8104" s="40"/>
      <c r="T8104" s="39"/>
      <c r="AG8104" s="110"/>
      <c r="AH8104" s="94"/>
      <c r="AJ8104" s="97"/>
      <c r="AL8104" s="39"/>
      <c r="AP8104" s="39"/>
      <c r="AQ8104" s="77"/>
      <c r="AR8104" s="78"/>
      <c r="BB8104" s="79"/>
      <c r="BC8104" s="94"/>
      <c r="BE8104" s="97"/>
      <c r="BG8104" s="40"/>
      <c r="BK8104" s="40"/>
      <c r="BL8104" s="79"/>
      <c r="BM8104" s="94"/>
      <c r="BO8104" s="97"/>
      <c r="BQ8104" s="40"/>
      <c r="BR8104" s="94"/>
      <c r="BS8104" s="94"/>
      <c r="BT8104" s="94"/>
      <c r="BU8104" s="40"/>
      <c r="BV8104" s="82"/>
      <c r="BW8104" s="94"/>
      <c r="BX8104" s="48"/>
      <c r="BY8104" s="97"/>
      <c r="BZ8104" s="48"/>
      <c r="CA8104" s="40"/>
      <c r="CB8104" s="94"/>
      <c r="CC8104" s="94"/>
      <c r="CD8104" s="94"/>
      <c r="CE8104" s="40"/>
      <c r="CF8104" s="73"/>
      <c r="CG8104" s="41"/>
      <c r="CH8104" s="41"/>
      <c r="CI8104" s="41"/>
      <c r="CJ8104" s="41"/>
      <c r="CK8104" s="41"/>
      <c r="CL8104" s="68"/>
      <c r="CM8104" s="41"/>
      <c r="CN8104" s="41"/>
      <c r="CO8104" s="39"/>
      <c r="CP8104" s="78"/>
    </row>
    <row r="8105" spans="1:94" s="38" customFormat="1" x14ac:dyDescent="0.25">
      <c r="A8105" s="38">
        <v>8102</v>
      </c>
      <c r="F8105" s="39"/>
      <c r="Q8105" s="39"/>
      <c r="R8105" s="40"/>
      <c r="S8105" s="40"/>
      <c r="T8105" s="39"/>
      <c r="AG8105" s="110"/>
      <c r="AH8105" s="94"/>
      <c r="AJ8105" s="97"/>
      <c r="AL8105" s="39"/>
      <c r="AP8105" s="39"/>
      <c r="AQ8105" s="77"/>
      <c r="AR8105" s="78"/>
      <c r="BB8105" s="79"/>
      <c r="BC8105" s="94"/>
      <c r="BE8105" s="97"/>
      <c r="BG8105" s="40"/>
      <c r="BK8105" s="40"/>
      <c r="BL8105" s="79"/>
      <c r="BM8105" s="94"/>
      <c r="BO8105" s="97"/>
      <c r="BQ8105" s="40"/>
      <c r="BR8105" s="94"/>
      <c r="BS8105" s="94"/>
      <c r="BT8105" s="94"/>
      <c r="BU8105" s="40"/>
      <c r="BV8105" s="82"/>
      <c r="BW8105" s="94"/>
      <c r="BX8105" s="48"/>
      <c r="BY8105" s="97"/>
      <c r="BZ8105" s="48"/>
      <c r="CA8105" s="40"/>
      <c r="CB8105" s="94"/>
      <c r="CC8105" s="94"/>
      <c r="CD8105" s="94"/>
      <c r="CE8105" s="40"/>
      <c r="CF8105" s="73"/>
      <c r="CG8105" s="41"/>
      <c r="CH8105" s="41"/>
      <c r="CI8105" s="41"/>
      <c r="CJ8105" s="41"/>
      <c r="CK8105" s="41"/>
      <c r="CL8105" s="68"/>
      <c r="CM8105" s="41"/>
      <c r="CN8105" s="41"/>
      <c r="CO8105" s="39"/>
      <c r="CP8105" s="78"/>
    </row>
    <row r="8106" spans="1:94" s="38" customFormat="1" x14ac:dyDescent="0.25">
      <c r="A8106" s="38">
        <v>8103</v>
      </c>
      <c r="F8106" s="39"/>
      <c r="Q8106" s="39"/>
      <c r="R8106" s="40"/>
      <c r="S8106" s="40"/>
      <c r="T8106" s="39"/>
      <c r="AG8106" s="110"/>
      <c r="AH8106" s="94"/>
      <c r="AJ8106" s="97"/>
      <c r="AL8106" s="39"/>
      <c r="AP8106" s="39"/>
      <c r="AQ8106" s="77"/>
      <c r="AR8106" s="78"/>
      <c r="BB8106" s="79"/>
      <c r="BC8106" s="94"/>
      <c r="BE8106" s="97"/>
      <c r="BG8106" s="40"/>
      <c r="BK8106" s="40"/>
      <c r="BL8106" s="79"/>
      <c r="BM8106" s="94"/>
      <c r="BO8106" s="97"/>
      <c r="BQ8106" s="40"/>
      <c r="BR8106" s="94"/>
      <c r="BS8106" s="94"/>
      <c r="BT8106" s="94"/>
      <c r="BU8106" s="40"/>
      <c r="BV8106" s="82"/>
      <c r="BW8106" s="94"/>
      <c r="BX8106" s="48"/>
      <c r="BY8106" s="97"/>
      <c r="BZ8106" s="48"/>
      <c r="CA8106" s="40"/>
      <c r="CB8106" s="94"/>
      <c r="CC8106" s="94"/>
      <c r="CD8106" s="94"/>
      <c r="CE8106" s="40"/>
      <c r="CF8106" s="73"/>
      <c r="CG8106" s="41"/>
      <c r="CH8106" s="41"/>
      <c r="CI8106" s="41"/>
      <c r="CJ8106" s="41"/>
      <c r="CK8106" s="41"/>
      <c r="CL8106" s="68"/>
      <c r="CM8106" s="41"/>
      <c r="CN8106" s="41"/>
      <c r="CO8106" s="39"/>
      <c r="CP8106" s="78"/>
    </row>
    <row r="8107" spans="1:94" s="38" customFormat="1" x14ac:dyDescent="0.25">
      <c r="A8107" s="38">
        <v>8104</v>
      </c>
      <c r="F8107" s="39"/>
      <c r="Q8107" s="39"/>
      <c r="R8107" s="40"/>
      <c r="S8107" s="40"/>
      <c r="T8107" s="39"/>
      <c r="AG8107" s="110"/>
      <c r="AH8107" s="94"/>
      <c r="AJ8107" s="97"/>
      <c r="AL8107" s="39"/>
      <c r="AP8107" s="39"/>
      <c r="AQ8107" s="77"/>
      <c r="AR8107" s="78"/>
      <c r="BB8107" s="79"/>
      <c r="BC8107" s="94"/>
      <c r="BE8107" s="97"/>
      <c r="BG8107" s="40"/>
      <c r="BK8107" s="40"/>
      <c r="BL8107" s="79"/>
      <c r="BM8107" s="94"/>
      <c r="BO8107" s="97"/>
      <c r="BQ8107" s="40"/>
      <c r="BR8107" s="94"/>
      <c r="BS8107" s="94"/>
      <c r="BT8107" s="94"/>
      <c r="BU8107" s="40"/>
      <c r="BV8107" s="82"/>
      <c r="BW8107" s="94"/>
      <c r="BX8107" s="48"/>
      <c r="BY8107" s="97"/>
      <c r="BZ8107" s="48"/>
      <c r="CA8107" s="40"/>
      <c r="CB8107" s="94"/>
      <c r="CC8107" s="94"/>
      <c r="CD8107" s="94"/>
      <c r="CE8107" s="40"/>
      <c r="CF8107" s="73"/>
      <c r="CG8107" s="41"/>
      <c r="CH8107" s="41"/>
      <c r="CI8107" s="41"/>
      <c r="CJ8107" s="41"/>
      <c r="CK8107" s="41"/>
      <c r="CL8107" s="68"/>
      <c r="CM8107" s="41"/>
      <c r="CN8107" s="41"/>
      <c r="CO8107" s="39"/>
      <c r="CP8107" s="78"/>
    </row>
    <row r="8108" spans="1:94" s="38" customFormat="1" x14ac:dyDescent="0.25">
      <c r="A8108" s="38">
        <v>8105</v>
      </c>
      <c r="F8108" s="39"/>
      <c r="Q8108" s="39"/>
      <c r="R8108" s="40"/>
      <c r="S8108" s="40"/>
      <c r="T8108" s="39"/>
      <c r="AG8108" s="110"/>
      <c r="AH8108" s="94"/>
      <c r="AJ8108" s="97"/>
      <c r="AL8108" s="39"/>
      <c r="AP8108" s="39"/>
      <c r="AQ8108" s="77"/>
      <c r="AR8108" s="78"/>
      <c r="BB8108" s="79"/>
      <c r="BC8108" s="94"/>
      <c r="BE8108" s="97"/>
      <c r="BG8108" s="40"/>
      <c r="BK8108" s="40"/>
      <c r="BL8108" s="79"/>
      <c r="BM8108" s="94"/>
      <c r="BO8108" s="97"/>
      <c r="BQ8108" s="40"/>
      <c r="BR8108" s="94"/>
      <c r="BS8108" s="94"/>
      <c r="BT8108" s="94"/>
      <c r="BU8108" s="40"/>
      <c r="BV8108" s="82"/>
      <c r="BW8108" s="94"/>
      <c r="BX8108" s="48"/>
      <c r="BY8108" s="97"/>
      <c r="BZ8108" s="48"/>
      <c r="CA8108" s="40"/>
      <c r="CB8108" s="94"/>
      <c r="CC8108" s="94"/>
      <c r="CD8108" s="94"/>
      <c r="CE8108" s="40"/>
      <c r="CF8108" s="73"/>
      <c r="CG8108" s="41"/>
      <c r="CH8108" s="41"/>
      <c r="CI8108" s="41"/>
      <c r="CJ8108" s="41"/>
      <c r="CK8108" s="41"/>
      <c r="CL8108" s="68"/>
      <c r="CM8108" s="41"/>
      <c r="CN8108" s="41"/>
      <c r="CO8108" s="39"/>
      <c r="CP8108" s="78"/>
    </row>
    <row r="8109" spans="1:94" s="38" customFormat="1" x14ac:dyDescent="0.25">
      <c r="A8109" s="38">
        <v>8106</v>
      </c>
      <c r="F8109" s="39"/>
      <c r="Q8109" s="39"/>
      <c r="R8109" s="40"/>
      <c r="S8109" s="40"/>
      <c r="T8109" s="39"/>
      <c r="AG8109" s="110"/>
      <c r="AH8109" s="94"/>
      <c r="AJ8109" s="97"/>
      <c r="AL8109" s="39"/>
      <c r="AP8109" s="39"/>
      <c r="AQ8109" s="77"/>
      <c r="AR8109" s="78"/>
      <c r="BB8109" s="79"/>
      <c r="BC8109" s="94"/>
      <c r="BE8109" s="97"/>
      <c r="BG8109" s="40"/>
      <c r="BK8109" s="40"/>
      <c r="BL8109" s="79"/>
      <c r="BM8109" s="94"/>
      <c r="BO8109" s="97"/>
      <c r="BQ8109" s="40"/>
      <c r="BR8109" s="94"/>
      <c r="BS8109" s="94"/>
      <c r="BT8109" s="94"/>
      <c r="BU8109" s="40"/>
      <c r="BV8109" s="82"/>
      <c r="BW8109" s="94"/>
      <c r="BX8109" s="48"/>
      <c r="BY8109" s="97"/>
      <c r="BZ8109" s="48"/>
      <c r="CA8109" s="40"/>
      <c r="CB8109" s="94"/>
      <c r="CC8109" s="94"/>
      <c r="CD8109" s="94"/>
      <c r="CE8109" s="40"/>
      <c r="CF8109" s="73"/>
      <c r="CG8109" s="41"/>
      <c r="CH8109" s="41"/>
      <c r="CI8109" s="41"/>
      <c r="CJ8109" s="41"/>
      <c r="CK8109" s="41"/>
      <c r="CL8109" s="68"/>
      <c r="CM8109" s="41"/>
      <c r="CN8109" s="41"/>
      <c r="CO8109" s="39"/>
      <c r="CP8109" s="78"/>
    </row>
    <row r="8110" spans="1:94" s="38" customFormat="1" x14ac:dyDescent="0.25">
      <c r="A8110" s="38">
        <v>8107</v>
      </c>
      <c r="F8110" s="39"/>
      <c r="Q8110" s="39"/>
      <c r="R8110" s="40"/>
      <c r="S8110" s="40"/>
      <c r="T8110" s="39"/>
      <c r="AG8110" s="110"/>
      <c r="AH8110" s="94"/>
      <c r="AJ8110" s="97"/>
      <c r="AL8110" s="39"/>
      <c r="AP8110" s="39"/>
      <c r="AQ8110" s="77"/>
      <c r="AR8110" s="78"/>
      <c r="BB8110" s="79"/>
      <c r="BC8110" s="94"/>
      <c r="BE8110" s="97"/>
      <c r="BG8110" s="40"/>
      <c r="BK8110" s="40"/>
      <c r="BL8110" s="79"/>
      <c r="BM8110" s="94"/>
      <c r="BO8110" s="97"/>
      <c r="BQ8110" s="40"/>
      <c r="BR8110" s="94"/>
      <c r="BS8110" s="94"/>
      <c r="BT8110" s="94"/>
      <c r="BU8110" s="40"/>
      <c r="BV8110" s="82"/>
      <c r="BW8110" s="94"/>
      <c r="BX8110" s="48"/>
      <c r="BY8110" s="97"/>
      <c r="BZ8110" s="48"/>
      <c r="CA8110" s="40"/>
      <c r="CB8110" s="94"/>
      <c r="CC8110" s="94"/>
      <c r="CD8110" s="94"/>
      <c r="CE8110" s="40"/>
      <c r="CF8110" s="73"/>
      <c r="CG8110" s="41"/>
      <c r="CH8110" s="41"/>
      <c r="CI8110" s="41"/>
      <c r="CJ8110" s="41"/>
      <c r="CK8110" s="41"/>
      <c r="CL8110" s="68"/>
      <c r="CM8110" s="41"/>
      <c r="CN8110" s="41"/>
      <c r="CO8110" s="39"/>
      <c r="CP8110" s="78"/>
    </row>
    <row r="8111" spans="1:94" s="38" customFormat="1" x14ac:dyDescent="0.25">
      <c r="A8111" s="38">
        <v>8108</v>
      </c>
      <c r="F8111" s="39"/>
      <c r="Q8111" s="39"/>
      <c r="R8111" s="40"/>
      <c r="S8111" s="40"/>
      <c r="T8111" s="39"/>
      <c r="AG8111" s="110"/>
      <c r="AH8111" s="94"/>
      <c r="AJ8111" s="97"/>
      <c r="AL8111" s="39"/>
      <c r="AP8111" s="39"/>
      <c r="AQ8111" s="77"/>
      <c r="AR8111" s="78"/>
      <c r="BB8111" s="79"/>
      <c r="BC8111" s="94"/>
      <c r="BE8111" s="97"/>
      <c r="BG8111" s="40"/>
      <c r="BK8111" s="40"/>
      <c r="BL8111" s="79"/>
      <c r="BM8111" s="94"/>
      <c r="BO8111" s="97"/>
      <c r="BQ8111" s="40"/>
      <c r="BR8111" s="94"/>
      <c r="BS8111" s="94"/>
      <c r="BT8111" s="94"/>
      <c r="BU8111" s="40"/>
      <c r="BV8111" s="82"/>
      <c r="BW8111" s="94"/>
      <c r="BX8111" s="48"/>
      <c r="BY8111" s="97"/>
      <c r="BZ8111" s="48"/>
      <c r="CA8111" s="40"/>
      <c r="CB8111" s="94"/>
      <c r="CC8111" s="94"/>
      <c r="CD8111" s="94"/>
      <c r="CE8111" s="40"/>
      <c r="CF8111" s="73"/>
      <c r="CG8111" s="41"/>
      <c r="CH8111" s="41"/>
      <c r="CI8111" s="41"/>
      <c r="CJ8111" s="41"/>
      <c r="CK8111" s="41"/>
      <c r="CL8111" s="68"/>
      <c r="CM8111" s="41"/>
      <c r="CN8111" s="41"/>
      <c r="CO8111" s="39"/>
      <c r="CP8111" s="78"/>
    </row>
    <row r="8112" spans="1:94" s="38" customFormat="1" x14ac:dyDescent="0.25">
      <c r="A8112" s="38">
        <v>8109</v>
      </c>
      <c r="F8112" s="39"/>
      <c r="Q8112" s="39"/>
      <c r="R8112" s="40"/>
      <c r="S8112" s="40"/>
      <c r="T8112" s="39"/>
      <c r="AG8112" s="110"/>
      <c r="AH8112" s="94"/>
      <c r="AJ8112" s="97"/>
      <c r="AL8112" s="39"/>
      <c r="AP8112" s="39"/>
      <c r="AQ8112" s="77"/>
      <c r="AR8112" s="78"/>
      <c r="BB8112" s="79"/>
      <c r="BC8112" s="94"/>
      <c r="BE8112" s="97"/>
      <c r="BG8112" s="40"/>
      <c r="BK8112" s="40"/>
      <c r="BL8112" s="79"/>
      <c r="BM8112" s="94"/>
      <c r="BO8112" s="97"/>
      <c r="BQ8112" s="40"/>
      <c r="BR8112" s="94"/>
      <c r="BS8112" s="94"/>
      <c r="BT8112" s="94"/>
      <c r="BU8112" s="40"/>
      <c r="BV8112" s="82"/>
      <c r="BW8112" s="94"/>
      <c r="BX8112" s="48"/>
      <c r="BY8112" s="97"/>
      <c r="BZ8112" s="48"/>
      <c r="CA8112" s="40"/>
      <c r="CB8112" s="94"/>
      <c r="CC8112" s="94"/>
      <c r="CD8112" s="94"/>
      <c r="CE8112" s="40"/>
      <c r="CF8112" s="73"/>
      <c r="CG8112" s="41"/>
      <c r="CH8112" s="41"/>
      <c r="CI8112" s="41"/>
      <c r="CJ8112" s="41"/>
      <c r="CK8112" s="41"/>
      <c r="CL8112" s="68"/>
      <c r="CM8112" s="41"/>
      <c r="CN8112" s="41"/>
      <c r="CO8112" s="39"/>
      <c r="CP8112" s="78"/>
    </row>
    <row r="8113" spans="1:94" s="38" customFormat="1" x14ac:dyDescent="0.25">
      <c r="A8113" s="38">
        <v>8110</v>
      </c>
      <c r="F8113" s="39"/>
      <c r="Q8113" s="39"/>
      <c r="R8113" s="40"/>
      <c r="S8113" s="40"/>
      <c r="T8113" s="39"/>
      <c r="AG8113" s="110"/>
      <c r="AH8113" s="94"/>
      <c r="AJ8113" s="97"/>
      <c r="AL8113" s="39"/>
      <c r="AP8113" s="39"/>
      <c r="AQ8113" s="77"/>
      <c r="AR8113" s="78"/>
      <c r="BB8113" s="79"/>
      <c r="BC8113" s="94"/>
      <c r="BE8113" s="97"/>
      <c r="BG8113" s="40"/>
      <c r="BK8113" s="40"/>
      <c r="BL8113" s="79"/>
      <c r="BM8113" s="94"/>
      <c r="BO8113" s="97"/>
      <c r="BQ8113" s="40"/>
      <c r="BR8113" s="94"/>
      <c r="BS8113" s="94"/>
      <c r="BT8113" s="94"/>
      <c r="BU8113" s="40"/>
      <c r="BV8113" s="82"/>
      <c r="BW8113" s="94"/>
      <c r="BX8113" s="48"/>
      <c r="BY8113" s="97"/>
      <c r="BZ8113" s="48"/>
      <c r="CA8113" s="40"/>
      <c r="CB8113" s="94"/>
      <c r="CC8113" s="94"/>
      <c r="CD8113" s="94"/>
      <c r="CE8113" s="40"/>
      <c r="CF8113" s="73"/>
      <c r="CG8113" s="41"/>
      <c r="CH8113" s="41"/>
      <c r="CI8113" s="41"/>
      <c r="CJ8113" s="41"/>
      <c r="CK8113" s="41"/>
      <c r="CL8113" s="68"/>
      <c r="CM8113" s="41"/>
      <c r="CN8113" s="41"/>
      <c r="CO8113" s="39"/>
      <c r="CP8113" s="78"/>
    </row>
    <row r="8114" spans="1:94" s="38" customFormat="1" x14ac:dyDescent="0.25">
      <c r="A8114" s="38">
        <v>8111</v>
      </c>
      <c r="F8114" s="39"/>
      <c r="Q8114" s="39"/>
      <c r="R8114" s="40"/>
      <c r="S8114" s="40"/>
      <c r="T8114" s="39"/>
      <c r="AG8114" s="110"/>
      <c r="AH8114" s="94"/>
      <c r="AJ8114" s="97"/>
      <c r="AL8114" s="39"/>
      <c r="AP8114" s="39"/>
      <c r="AQ8114" s="77"/>
      <c r="AR8114" s="78"/>
      <c r="BB8114" s="79"/>
      <c r="BC8114" s="94"/>
      <c r="BE8114" s="97"/>
      <c r="BG8114" s="40"/>
      <c r="BK8114" s="40"/>
      <c r="BL8114" s="79"/>
      <c r="BM8114" s="94"/>
      <c r="BO8114" s="97"/>
      <c r="BQ8114" s="40"/>
      <c r="BR8114" s="94"/>
      <c r="BS8114" s="94"/>
      <c r="BT8114" s="94"/>
      <c r="BU8114" s="40"/>
      <c r="BV8114" s="82"/>
      <c r="BW8114" s="94"/>
      <c r="BX8114" s="48"/>
      <c r="BY8114" s="97"/>
      <c r="BZ8114" s="48"/>
      <c r="CA8114" s="40"/>
      <c r="CB8114" s="94"/>
      <c r="CC8114" s="94"/>
      <c r="CD8114" s="94"/>
      <c r="CE8114" s="40"/>
      <c r="CF8114" s="73"/>
      <c r="CG8114" s="41"/>
      <c r="CH8114" s="41"/>
      <c r="CI8114" s="41"/>
      <c r="CJ8114" s="41"/>
      <c r="CK8114" s="41"/>
      <c r="CL8114" s="68"/>
      <c r="CM8114" s="41"/>
      <c r="CN8114" s="41"/>
      <c r="CO8114" s="39"/>
      <c r="CP8114" s="78"/>
    </row>
    <row r="8115" spans="1:94" s="38" customFormat="1" x14ac:dyDescent="0.25">
      <c r="A8115" s="38">
        <v>8112</v>
      </c>
      <c r="F8115" s="39"/>
      <c r="Q8115" s="39"/>
      <c r="R8115" s="40"/>
      <c r="S8115" s="40"/>
      <c r="T8115" s="39"/>
      <c r="AG8115" s="110"/>
      <c r="AH8115" s="94"/>
      <c r="AJ8115" s="97"/>
      <c r="AL8115" s="39"/>
      <c r="AP8115" s="39"/>
      <c r="AQ8115" s="77"/>
      <c r="AR8115" s="78"/>
      <c r="BB8115" s="79"/>
      <c r="BC8115" s="94"/>
      <c r="BE8115" s="97"/>
      <c r="BG8115" s="40"/>
      <c r="BK8115" s="40"/>
      <c r="BL8115" s="79"/>
      <c r="BM8115" s="94"/>
      <c r="BO8115" s="97"/>
      <c r="BQ8115" s="40"/>
      <c r="BR8115" s="94"/>
      <c r="BS8115" s="94"/>
      <c r="BT8115" s="94"/>
      <c r="BU8115" s="40"/>
      <c r="BV8115" s="82"/>
      <c r="BW8115" s="94"/>
      <c r="BX8115" s="48"/>
      <c r="BY8115" s="97"/>
      <c r="BZ8115" s="48"/>
      <c r="CA8115" s="40"/>
      <c r="CB8115" s="94"/>
      <c r="CC8115" s="94"/>
      <c r="CD8115" s="94"/>
      <c r="CE8115" s="40"/>
      <c r="CF8115" s="73"/>
      <c r="CG8115" s="41"/>
      <c r="CH8115" s="41"/>
      <c r="CI8115" s="41"/>
      <c r="CJ8115" s="41"/>
      <c r="CK8115" s="41"/>
      <c r="CL8115" s="68"/>
      <c r="CM8115" s="41"/>
      <c r="CN8115" s="41"/>
      <c r="CO8115" s="39"/>
      <c r="CP8115" s="78"/>
    </row>
    <row r="8116" spans="1:94" s="38" customFormat="1" x14ac:dyDescent="0.25">
      <c r="A8116" s="38">
        <v>8113</v>
      </c>
      <c r="F8116" s="39"/>
      <c r="Q8116" s="39"/>
      <c r="R8116" s="40"/>
      <c r="S8116" s="40"/>
      <c r="T8116" s="39"/>
      <c r="AG8116" s="110"/>
      <c r="AH8116" s="94"/>
      <c r="AJ8116" s="97"/>
      <c r="AL8116" s="39"/>
      <c r="AP8116" s="39"/>
      <c r="AQ8116" s="77"/>
      <c r="AR8116" s="78"/>
      <c r="BB8116" s="79"/>
      <c r="BC8116" s="94"/>
      <c r="BE8116" s="97"/>
      <c r="BG8116" s="40"/>
      <c r="BK8116" s="40"/>
      <c r="BL8116" s="79"/>
      <c r="BM8116" s="94"/>
      <c r="BO8116" s="97"/>
      <c r="BQ8116" s="40"/>
      <c r="BR8116" s="94"/>
      <c r="BS8116" s="94"/>
      <c r="BT8116" s="94"/>
      <c r="BU8116" s="40"/>
      <c r="BV8116" s="82"/>
      <c r="BW8116" s="94"/>
      <c r="BX8116" s="48"/>
      <c r="BY8116" s="97"/>
      <c r="BZ8116" s="48"/>
      <c r="CA8116" s="40"/>
      <c r="CB8116" s="94"/>
      <c r="CC8116" s="94"/>
      <c r="CD8116" s="94"/>
      <c r="CE8116" s="40"/>
      <c r="CF8116" s="73"/>
      <c r="CG8116" s="41"/>
      <c r="CH8116" s="41"/>
      <c r="CI8116" s="41"/>
      <c r="CJ8116" s="41"/>
      <c r="CK8116" s="41"/>
      <c r="CL8116" s="68"/>
      <c r="CM8116" s="41"/>
      <c r="CN8116" s="41"/>
      <c r="CO8116" s="39"/>
      <c r="CP8116" s="78"/>
    </row>
    <row r="8117" spans="1:94" s="38" customFormat="1" x14ac:dyDescent="0.25">
      <c r="A8117" s="38">
        <v>8114</v>
      </c>
      <c r="F8117" s="39"/>
      <c r="Q8117" s="39"/>
      <c r="R8117" s="40"/>
      <c r="S8117" s="40"/>
      <c r="T8117" s="39"/>
      <c r="AG8117" s="110"/>
      <c r="AH8117" s="94"/>
      <c r="AJ8117" s="97"/>
      <c r="AL8117" s="39"/>
      <c r="AP8117" s="39"/>
      <c r="AQ8117" s="77"/>
      <c r="AR8117" s="78"/>
      <c r="BB8117" s="79"/>
      <c r="BC8117" s="94"/>
      <c r="BE8117" s="97"/>
      <c r="BG8117" s="40"/>
      <c r="BK8117" s="40"/>
      <c r="BL8117" s="79"/>
      <c r="BM8117" s="94"/>
      <c r="BO8117" s="97"/>
      <c r="BQ8117" s="40"/>
      <c r="BR8117" s="94"/>
      <c r="BS8117" s="94"/>
      <c r="BT8117" s="94"/>
      <c r="BU8117" s="40"/>
      <c r="BV8117" s="82"/>
      <c r="BW8117" s="94"/>
      <c r="BX8117" s="48"/>
      <c r="BY8117" s="97"/>
      <c r="BZ8117" s="48"/>
      <c r="CA8117" s="40"/>
      <c r="CB8117" s="94"/>
      <c r="CC8117" s="94"/>
      <c r="CD8117" s="94"/>
      <c r="CE8117" s="40"/>
      <c r="CF8117" s="73"/>
      <c r="CG8117" s="41"/>
      <c r="CH8117" s="41"/>
      <c r="CI8117" s="41"/>
      <c r="CJ8117" s="41"/>
      <c r="CK8117" s="41"/>
      <c r="CL8117" s="68"/>
      <c r="CM8117" s="41"/>
      <c r="CN8117" s="41"/>
      <c r="CO8117" s="39"/>
      <c r="CP8117" s="78"/>
    </row>
    <row r="8118" spans="1:94" s="38" customFormat="1" x14ac:dyDescent="0.25">
      <c r="A8118" s="38">
        <v>8115</v>
      </c>
      <c r="F8118" s="39"/>
      <c r="Q8118" s="39"/>
      <c r="R8118" s="40"/>
      <c r="S8118" s="40"/>
      <c r="T8118" s="39"/>
      <c r="AG8118" s="110"/>
      <c r="AH8118" s="94"/>
      <c r="AJ8118" s="97"/>
      <c r="AL8118" s="39"/>
      <c r="AP8118" s="39"/>
      <c r="AQ8118" s="77"/>
      <c r="AR8118" s="78"/>
      <c r="BB8118" s="79"/>
      <c r="BC8118" s="94"/>
      <c r="BE8118" s="97"/>
      <c r="BG8118" s="40"/>
      <c r="BK8118" s="40"/>
      <c r="BL8118" s="79"/>
      <c r="BM8118" s="94"/>
      <c r="BO8118" s="97"/>
      <c r="BQ8118" s="40"/>
      <c r="BR8118" s="94"/>
      <c r="BS8118" s="94"/>
      <c r="BT8118" s="94"/>
      <c r="BU8118" s="40"/>
      <c r="BV8118" s="82"/>
      <c r="BW8118" s="94"/>
      <c r="BX8118" s="48"/>
      <c r="BY8118" s="97"/>
      <c r="BZ8118" s="48"/>
      <c r="CA8118" s="40"/>
      <c r="CB8118" s="94"/>
      <c r="CC8118" s="94"/>
      <c r="CD8118" s="94"/>
      <c r="CE8118" s="40"/>
      <c r="CF8118" s="73"/>
      <c r="CG8118" s="41"/>
      <c r="CH8118" s="41"/>
      <c r="CI8118" s="41"/>
      <c r="CJ8118" s="41"/>
      <c r="CK8118" s="41"/>
      <c r="CL8118" s="68"/>
      <c r="CM8118" s="41"/>
      <c r="CN8118" s="41"/>
      <c r="CO8118" s="39"/>
      <c r="CP8118" s="78"/>
    </row>
    <row r="8119" spans="1:94" s="38" customFormat="1" x14ac:dyDescent="0.25">
      <c r="A8119" s="38">
        <v>8116</v>
      </c>
      <c r="F8119" s="39"/>
      <c r="Q8119" s="39"/>
      <c r="R8119" s="40"/>
      <c r="S8119" s="40"/>
      <c r="T8119" s="39"/>
      <c r="AG8119" s="110"/>
      <c r="AH8119" s="94"/>
      <c r="AJ8119" s="97"/>
      <c r="AL8119" s="39"/>
      <c r="AP8119" s="39"/>
      <c r="AQ8119" s="77"/>
      <c r="AR8119" s="78"/>
      <c r="BB8119" s="79"/>
      <c r="BC8119" s="94"/>
      <c r="BE8119" s="97"/>
      <c r="BG8119" s="40"/>
      <c r="BK8119" s="40"/>
      <c r="BL8119" s="79"/>
      <c r="BM8119" s="94"/>
      <c r="BO8119" s="97"/>
      <c r="BQ8119" s="40"/>
      <c r="BR8119" s="94"/>
      <c r="BS8119" s="94"/>
      <c r="BT8119" s="94"/>
      <c r="BU8119" s="40"/>
      <c r="BV8119" s="82"/>
      <c r="BW8119" s="94"/>
      <c r="BX8119" s="48"/>
      <c r="BY8119" s="97"/>
      <c r="BZ8119" s="48"/>
      <c r="CA8119" s="40"/>
      <c r="CB8119" s="94"/>
      <c r="CC8119" s="94"/>
      <c r="CD8119" s="94"/>
      <c r="CE8119" s="40"/>
      <c r="CF8119" s="73"/>
      <c r="CG8119" s="41"/>
      <c r="CH8119" s="41"/>
      <c r="CI8119" s="41"/>
      <c r="CJ8119" s="41"/>
      <c r="CK8119" s="41"/>
      <c r="CL8119" s="68"/>
      <c r="CM8119" s="41"/>
      <c r="CN8119" s="41"/>
      <c r="CO8119" s="39"/>
      <c r="CP8119" s="78"/>
    </row>
    <row r="8120" spans="1:94" s="38" customFormat="1" x14ac:dyDescent="0.25">
      <c r="A8120" s="38">
        <v>8117</v>
      </c>
      <c r="F8120" s="39"/>
      <c r="Q8120" s="39"/>
      <c r="R8120" s="40"/>
      <c r="S8120" s="40"/>
      <c r="T8120" s="39"/>
      <c r="AG8120" s="110"/>
      <c r="AH8120" s="94"/>
      <c r="AJ8120" s="97"/>
      <c r="AL8120" s="39"/>
      <c r="AP8120" s="39"/>
      <c r="AQ8120" s="77"/>
      <c r="AR8120" s="78"/>
      <c r="BB8120" s="79"/>
      <c r="BC8120" s="94"/>
      <c r="BE8120" s="97"/>
      <c r="BG8120" s="40"/>
      <c r="BK8120" s="40"/>
      <c r="BL8120" s="79"/>
      <c r="BM8120" s="94"/>
      <c r="BO8120" s="97"/>
      <c r="BQ8120" s="40"/>
      <c r="BR8120" s="94"/>
      <c r="BS8120" s="94"/>
      <c r="BT8120" s="94"/>
      <c r="BU8120" s="40"/>
      <c r="BV8120" s="82"/>
      <c r="BW8120" s="94"/>
      <c r="BX8120" s="48"/>
      <c r="BY8120" s="97"/>
      <c r="BZ8120" s="48"/>
      <c r="CA8120" s="40"/>
      <c r="CB8120" s="94"/>
      <c r="CC8120" s="94"/>
      <c r="CD8120" s="94"/>
      <c r="CE8120" s="40"/>
      <c r="CF8120" s="73"/>
      <c r="CG8120" s="41"/>
      <c r="CH8120" s="41"/>
      <c r="CI8120" s="41"/>
      <c r="CJ8120" s="41"/>
      <c r="CK8120" s="41"/>
      <c r="CL8120" s="68"/>
      <c r="CM8120" s="41"/>
      <c r="CN8120" s="41"/>
      <c r="CO8120" s="39"/>
      <c r="CP8120" s="78"/>
    </row>
    <row r="8121" spans="1:94" s="38" customFormat="1" x14ac:dyDescent="0.25">
      <c r="A8121" s="38">
        <v>8118</v>
      </c>
      <c r="F8121" s="39"/>
      <c r="Q8121" s="39"/>
      <c r="R8121" s="40"/>
      <c r="S8121" s="40"/>
      <c r="T8121" s="39"/>
      <c r="AG8121" s="110"/>
      <c r="AH8121" s="94"/>
      <c r="AJ8121" s="97"/>
      <c r="AL8121" s="39"/>
      <c r="AP8121" s="39"/>
      <c r="AQ8121" s="77"/>
      <c r="AR8121" s="78"/>
      <c r="BB8121" s="79"/>
      <c r="BC8121" s="94"/>
      <c r="BE8121" s="97"/>
      <c r="BG8121" s="40"/>
      <c r="BK8121" s="40"/>
      <c r="BL8121" s="79"/>
      <c r="BM8121" s="94"/>
      <c r="BO8121" s="97"/>
      <c r="BQ8121" s="40"/>
      <c r="BR8121" s="94"/>
      <c r="BS8121" s="94"/>
      <c r="BT8121" s="94"/>
      <c r="BU8121" s="40"/>
      <c r="BV8121" s="82"/>
      <c r="BW8121" s="94"/>
      <c r="BX8121" s="48"/>
      <c r="BY8121" s="97"/>
      <c r="BZ8121" s="48"/>
      <c r="CA8121" s="40"/>
      <c r="CB8121" s="94"/>
      <c r="CC8121" s="94"/>
      <c r="CD8121" s="94"/>
      <c r="CE8121" s="40"/>
      <c r="CF8121" s="73"/>
      <c r="CG8121" s="41"/>
      <c r="CH8121" s="41"/>
      <c r="CI8121" s="41"/>
      <c r="CJ8121" s="41"/>
      <c r="CK8121" s="41"/>
      <c r="CL8121" s="68"/>
      <c r="CM8121" s="41"/>
      <c r="CN8121" s="41"/>
      <c r="CO8121" s="39"/>
      <c r="CP8121" s="78"/>
    </row>
    <row r="8122" spans="1:94" s="38" customFormat="1" x14ac:dyDescent="0.25">
      <c r="A8122" s="38">
        <v>8119</v>
      </c>
      <c r="F8122" s="39"/>
      <c r="Q8122" s="39"/>
      <c r="R8122" s="40"/>
      <c r="S8122" s="40"/>
      <c r="T8122" s="39"/>
      <c r="AG8122" s="110"/>
      <c r="AH8122" s="94"/>
      <c r="AJ8122" s="97"/>
      <c r="AL8122" s="39"/>
      <c r="AP8122" s="39"/>
      <c r="AQ8122" s="77"/>
      <c r="AR8122" s="78"/>
      <c r="BB8122" s="79"/>
      <c r="BC8122" s="94"/>
      <c r="BE8122" s="97"/>
      <c r="BG8122" s="40"/>
      <c r="BK8122" s="40"/>
      <c r="BL8122" s="79"/>
      <c r="BM8122" s="94"/>
      <c r="BO8122" s="97"/>
      <c r="BQ8122" s="40"/>
      <c r="BR8122" s="94"/>
      <c r="BS8122" s="94"/>
      <c r="BT8122" s="94"/>
      <c r="BU8122" s="40"/>
      <c r="BV8122" s="82"/>
      <c r="BW8122" s="94"/>
      <c r="BX8122" s="48"/>
      <c r="BY8122" s="97"/>
      <c r="BZ8122" s="48"/>
      <c r="CA8122" s="40"/>
      <c r="CB8122" s="94"/>
      <c r="CC8122" s="94"/>
      <c r="CD8122" s="94"/>
      <c r="CE8122" s="40"/>
      <c r="CF8122" s="73"/>
      <c r="CG8122" s="41"/>
      <c r="CH8122" s="41"/>
      <c r="CI8122" s="41"/>
      <c r="CJ8122" s="41"/>
      <c r="CK8122" s="41"/>
      <c r="CL8122" s="68"/>
      <c r="CM8122" s="41"/>
      <c r="CN8122" s="41"/>
      <c r="CO8122" s="39"/>
      <c r="CP8122" s="78"/>
    </row>
    <row r="8123" spans="1:94" s="38" customFormat="1" x14ac:dyDescent="0.25">
      <c r="A8123" s="38">
        <v>8120</v>
      </c>
      <c r="F8123" s="39"/>
      <c r="Q8123" s="39"/>
      <c r="R8123" s="40"/>
      <c r="S8123" s="40"/>
      <c r="T8123" s="39"/>
      <c r="AG8123" s="110"/>
      <c r="AH8123" s="94"/>
      <c r="AJ8123" s="97"/>
      <c r="AL8123" s="39"/>
      <c r="AP8123" s="39"/>
      <c r="AQ8123" s="77"/>
      <c r="AR8123" s="78"/>
      <c r="BB8123" s="79"/>
      <c r="BC8123" s="94"/>
      <c r="BE8123" s="97"/>
      <c r="BG8123" s="40"/>
      <c r="BK8123" s="40"/>
      <c r="BL8123" s="79"/>
      <c r="BM8123" s="94"/>
      <c r="BO8123" s="97"/>
      <c r="BQ8123" s="40"/>
      <c r="BR8123" s="94"/>
      <c r="BS8123" s="94"/>
      <c r="BT8123" s="94"/>
      <c r="BU8123" s="40"/>
      <c r="BV8123" s="82"/>
      <c r="BW8123" s="94"/>
      <c r="BX8123" s="48"/>
      <c r="BY8123" s="97"/>
      <c r="BZ8123" s="48"/>
      <c r="CA8123" s="40"/>
      <c r="CB8123" s="94"/>
      <c r="CC8123" s="94"/>
      <c r="CD8123" s="94"/>
      <c r="CE8123" s="40"/>
      <c r="CF8123" s="73"/>
      <c r="CG8123" s="41"/>
      <c r="CH8123" s="41"/>
      <c r="CI8123" s="41"/>
      <c r="CJ8123" s="41"/>
      <c r="CK8123" s="41"/>
      <c r="CL8123" s="68"/>
      <c r="CM8123" s="41"/>
      <c r="CN8123" s="41"/>
      <c r="CO8123" s="39"/>
      <c r="CP8123" s="78"/>
    </row>
    <row r="8124" spans="1:94" s="38" customFormat="1" x14ac:dyDescent="0.25">
      <c r="A8124" s="38">
        <v>8121</v>
      </c>
      <c r="F8124" s="39"/>
      <c r="Q8124" s="39"/>
      <c r="R8124" s="40"/>
      <c r="S8124" s="40"/>
      <c r="T8124" s="39"/>
      <c r="AG8124" s="110"/>
      <c r="AH8124" s="94"/>
      <c r="AJ8124" s="97"/>
      <c r="AL8124" s="39"/>
      <c r="AP8124" s="39"/>
      <c r="AQ8124" s="77"/>
      <c r="AR8124" s="78"/>
      <c r="BB8124" s="79"/>
      <c r="BC8124" s="94"/>
      <c r="BE8124" s="97"/>
      <c r="BG8124" s="40"/>
      <c r="BK8124" s="40"/>
      <c r="BL8124" s="79"/>
      <c r="BM8124" s="94"/>
      <c r="BO8124" s="97"/>
      <c r="BQ8124" s="40"/>
      <c r="BR8124" s="94"/>
      <c r="BS8124" s="94"/>
      <c r="BT8124" s="94"/>
      <c r="BU8124" s="40"/>
      <c r="BV8124" s="82"/>
      <c r="BW8124" s="94"/>
      <c r="BX8124" s="48"/>
      <c r="BY8124" s="97"/>
      <c r="BZ8124" s="48"/>
      <c r="CA8124" s="40"/>
      <c r="CB8124" s="94"/>
      <c r="CC8124" s="94"/>
      <c r="CD8124" s="94"/>
      <c r="CE8124" s="40"/>
      <c r="CF8124" s="73"/>
      <c r="CG8124" s="41"/>
      <c r="CH8124" s="41"/>
      <c r="CI8124" s="41"/>
      <c r="CJ8124" s="41"/>
      <c r="CK8124" s="41"/>
      <c r="CL8124" s="68"/>
      <c r="CM8124" s="41"/>
      <c r="CN8124" s="41"/>
      <c r="CO8124" s="39"/>
      <c r="CP8124" s="78"/>
    </row>
    <row r="8125" spans="1:94" s="38" customFormat="1" x14ac:dyDescent="0.25">
      <c r="A8125" s="38">
        <v>8122</v>
      </c>
      <c r="F8125" s="39"/>
      <c r="Q8125" s="39"/>
      <c r="R8125" s="40"/>
      <c r="S8125" s="40"/>
      <c r="T8125" s="39"/>
      <c r="AG8125" s="110"/>
      <c r="AH8125" s="94"/>
      <c r="AJ8125" s="97"/>
      <c r="AL8125" s="39"/>
      <c r="AP8125" s="39"/>
      <c r="AQ8125" s="77"/>
      <c r="AR8125" s="78"/>
      <c r="BB8125" s="79"/>
      <c r="BC8125" s="94"/>
      <c r="BE8125" s="97"/>
      <c r="BG8125" s="40"/>
      <c r="BK8125" s="40"/>
      <c r="BL8125" s="79"/>
      <c r="BM8125" s="94"/>
      <c r="BO8125" s="97"/>
      <c r="BQ8125" s="40"/>
      <c r="BR8125" s="94"/>
      <c r="BS8125" s="94"/>
      <c r="BT8125" s="94"/>
      <c r="BU8125" s="40"/>
      <c r="BV8125" s="82"/>
      <c r="BW8125" s="94"/>
      <c r="BX8125" s="48"/>
      <c r="BY8125" s="97"/>
      <c r="BZ8125" s="48"/>
      <c r="CA8125" s="40"/>
      <c r="CB8125" s="94"/>
      <c r="CC8125" s="94"/>
      <c r="CD8125" s="94"/>
      <c r="CE8125" s="40"/>
      <c r="CF8125" s="73"/>
      <c r="CG8125" s="41"/>
      <c r="CH8125" s="41"/>
      <c r="CI8125" s="41"/>
      <c r="CJ8125" s="41"/>
      <c r="CK8125" s="41"/>
      <c r="CL8125" s="68"/>
      <c r="CM8125" s="41"/>
      <c r="CN8125" s="41"/>
      <c r="CO8125" s="39"/>
      <c r="CP8125" s="78"/>
    </row>
    <row r="8126" spans="1:94" s="38" customFormat="1" x14ac:dyDescent="0.25">
      <c r="A8126" s="38">
        <v>8123</v>
      </c>
      <c r="F8126" s="39"/>
      <c r="Q8126" s="39"/>
      <c r="R8126" s="40"/>
      <c r="S8126" s="40"/>
      <c r="T8126" s="39"/>
      <c r="AG8126" s="110"/>
      <c r="AH8126" s="94"/>
      <c r="AJ8126" s="97"/>
      <c r="AL8126" s="39"/>
      <c r="AP8126" s="39"/>
      <c r="AQ8126" s="77"/>
      <c r="AR8126" s="78"/>
      <c r="BB8126" s="79"/>
      <c r="BC8126" s="94"/>
      <c r="BE8126" s="97"/>
      <c r="BG8126" s="40"/>
      <c r="BK8126" s="40"/>
      <c r="BL8126" s="79"/>
      <c r="BM8126" s="94"/>
      <c r="BO8126" s="97"/>
      <c r="BQ8126" s="40"/>
      <c r="BR8126" s="94"/>
      <c r="BS8126" s="94"/>
      <c r="BT8126" s="94"/>
      <c r="BU8126" s="40"/>
      <c r="BV8126" s="82"/>
      <c r="BW8126" s="94"/>
      <c r="BX8126" s="48"/>
      <c r="BY8126" s="97"/>
      <c r="BZ8126" s="48"/>
      <c r="CA8126" s="40"/>
      <c r="CB8126" s="94"/>
      <c r="CC8126" s="94"/>
      <c r="CD8126" s="94"/>
      <c r="CE8126" s="40"/>
      <c r="CF8126" s="73"/>
      <c r="CG8126" s="41"/>
      <c r="CH8126" s="41"/>
      <c r="CI8126" s="41"/>
      <c r="CJ8126" s="41"/>
      <c r="CK8126" s="41"/>
      <c r="CL8126" s="68"/>
      <c r="CM8126" s="41"/>
      <c r="CN8126" s="41"/>
      <c r="CO8126" s="39"/>
      <c r="CP8126" s="78"/>
    </row>
    <row r="8127" spans="1:94" s="38" customFormat="1" x14ac:dyDescent="0.25">
      <c r="A8127" s="38">
        <v>8124</v>
      </c>
      <c r="F8127" s="39"/>
      <c r="Q8127" s="39"/>
      <c r="R8127" s="40"/>
      <c r="S8127" s="40"/>
      <c r="T8127" s="39"/>
      <c r="AG8127" s="110"/>
      <c r="AH8127" s="94"/>
      <c r="AJ8127" s="97"/>
      <c r="AL8127" s="39"/>
      <c r="AP8127" s="39"/>
      <c r="AQ8127" s="77"/>
      <c r="AR8127" s="78"/>
      <c r="BB8127" s="79"/>
      <c r="BC8127" s="94"/>
      <c r="BE8127" s="97"/>
      <c r="BG8127" s="40"/>
      <c r="BK8127" s="40"/>
      <c r="BL8127" s="79"/>
      <c r="BM8127" s="94"/>
      <c r="BO8127" s="97"/>
      <c r="BQ8127" s="40"/>
      <c r="BR8127" s="94"/>
      <c r="BS8127" s="94"/>
      <c r="BT8127" s="94"/>
      <c r="BU8127" s="40"/>
      <c r="BV8127" s="82"/>
      <c r="BW8127" s="94"/>
      <c r="BX8127" s="48"/>
      <c r="BY8127" s="97"/>
      <c r="BZ8127" s="48"/>
      <c r="CA8127" s="40"/>
      <c r="CB8127" s="94"/>
      <c r="CC8127" s="94"/>
      <c r="CD8127" s="94"/>
      <c r="CE8127" s="40"/>
      <c r="CF8127" s="73"/>
      <c r="CG8127" s="41"/>
      <c r="CH8127" s="41"/>
      <c r="CI8127" s="41"/>
      <c r="CJ8127" s="41"/>
      <c r="CK8127" s="41"/>
      <c r="CL8127" s="68"/>
      <c r="CM8127" s="41"/>
      <c r="CN8127" s="41"/>
      <c r="CO8127" s="39"/>
      <c r="CP8127" s="78"/>
    </row>
    <row r="8128" spans="1:94" s="38" customFormat="1" x14ac:dyDescent="0.25">
      <c r="A8128" s="38">
        <v>8125</v>
      </c>
      <c r="F8128" s="39"/>
      <c r="Q8128" s="39"/>
      <c r="R8128" s="40"/>
      <c r="S8128" s="40"/>
      <c r="T8128" s="39"/>
      <c r="AG8128" s="110"/>
      <c r="AH8128" s="94"/>
      <c r="AJ8128" s="97"/>
      <c r="AL8128" s="39"/>
      <c r="AP8128" s="39"/>
      <c r="AQ8128" s="77"/>
      <c r="AR8128" s="78"/>
      <c r="BB8128" s="79"/>
      <c r="BC8128" s="94"/>
      <c r="BE8128" s="97"/>
      <c r="BG8128" s="40"/>
      <c r="BK8128" s="40"/>
      <c r="BL8128" s="79"/>
      <c r="BM8128" s="94"/>
      <c r="BO8128" s="97"/>
      <c r="BQ8128" s="40"/>
      <c r="BR8128" s="94"/>
      <c r="BS8128" s="94"/>
      <c r="BT8128" s="94"/>
      <c r="BU8128" s="40"/>
      <c r="BV8128" s="82"/>
      <c r="BW8128" s="94"/>
      <c r="BX8128" s="48"/>
      <c r="BY8128" s="97"/>
      <c r="BZ8128" s="48"/>
      <c r="CA8128" s="40"/>
      <c r="CB8128" s="94"/>
      <c r="CC8128" s="94"/>
      <c r="CD8128" s="94"/>
      <c r="CE8128" s="40"/>
      <c r="CF8128" s="73"/>
      <c r="CG8128" s="41"/>
      <c r="CH8128" s="41"/>
      <c r="CI8128" s="41"/>
      <c r="CJ8128" s="41"/>
      <c r="CK8128" s="41"/>
      <c r="CL8128" s="68"/>
      <c r="CM8128" s="41"/>
      <c r="CN8128" s="41"/>
      <c r="CO8128" s="39"/>
      <c r="CP8128" s="78"/>
    </row>
    <row r="8129" spans="1:94" s="38" customFormat="1" x14ac:dyDescent="0.25">
      <c r="A8129" s="38">
        <v>8126</v>
      </c>
      <c r="F8129" s="39"/>
      <c r="Q8129" s="39"/>
      <c r="R8129" s="40"/>
      <c r="S8129" s="40"/>
      <c r="T8129" s="39"/>
      <c r="AG8129" s="110"/>
      <c r="AH8129" s="94"/>
      <c r="AJ8129" s="97"/>
      <c r="AL8129" s="39"/>
      <c r="AP8129" s="39"/>
      <c r="AQ8129" s="77"/>
      <c r="AR8129" s="78"/>
      <c r="BB8129" s="79"/>
      <c r="BC8129" s="94"/>
      <c r="BE8129" s="97"/>
      <c r="BG8129" s="40"/>
      <c r="BK8129" s="40"/>
      <c r="BL8129" s="79"/>
      <c r="BM8129" s="94"/>
      <c r="BO8129" s="97"/>
      <c r="BQ8129" s="40"/>
      <c r="BR8129" s="94"/>
      <c r="BS8129" s="94"/>
      <c r="BT8129" s="94"/>
      <c r="BU8129" s="40"/>
      <c r="BV8129" s="82"/>
      <c r="BW8129" s="94"/>
      <c r="BX8129" s="48"/>
      <c r="BY8129" s="97"/>
      <c r="BZ8129" s="48"/>
      <c r="CA8129" s="40"/>
      <c r="CB8129" s="94"/>
      <c r="CC8129" s="94"/>
      <c r="CD8129" s="94"/>
      <c r="CE8129" s="40"/>
      <c r="CF8129" s="73"/>
      <c r="CG8129" s="41"/>
      <c r="CH8129" s="41"/>
      <c r="CI8129" s="41"/>
      <c r="CJ8129" s="41"/>
      <c r="CK8129" s="41"/>
      <c r="CL8129" s="68"/>
      <c r="CM8129" s="41"/>
      <c r="CN8129" s="41"/>
      <c r="CO8129" s="39"/>
      <c r="CP8129" s="78"/>
    </row>
    <row r="8130" spans="1:94" s="38" customFormat="1" x14ac:dyDescent="0.25">
      <c r="A8130" s="38">
        <v>8127</v>
      </c>
      <c r="F8130" s="39"/>
      <c r="Q8130" s="39"/>
      <c r="R8130" s="40"/>
      <c r="S8130" s="40"/>
      <c r="T8130" s="39"/>
      <c r="AG8130" s="110"/>
      <c r="AH8130" s="94"/>
      <c r="AJ8130" s="97"/>
      <c r="AL8130" s="39"/>
      <c r="AP8130" s="39"/>
      <c r="AQ8130" s="77"/>
      <c r="AR8130" s="78"/>
      <c r="BB8130" s="79"/>
      <c r="BC8130" s="94"/>
      <c r="BE8130" s="97"/>
      <c r="BG8130" s="40"/>
      <c r="BK8130" s="40"/>
      <c r="BL8130" s="79"/>
      <c r="BM8130" s="94"/>
      <c r="BO8130" s="97"/>
      <c r="BQ8130" s="40"/>
      <c r="BR8130" s="94"/>
      <c r="BS8130" s="94"/>
      <c r="BT8130" s="94"/>
      <c r="BU8130" s="40"/>
      <c r="BV8130" s="82"/>
      <c r="BW8130" s="94"/>
      <c r="BX8130" s="48"/>
      <c r="BY8130" s="97"/>
      <c r="BZ8130" s="48"/>
      <c r="CA8130" s="40"/>
      <c r="CB8130" s="94"/>
      <c r="CC8130" s="94"/>
      <c r="CD8130" s="94"/>
      <c r="CE8130" s="40"/>
      <c r="CF8130" s="73"/>
      <c r="CG8130" s="41"/>
      <c r="CH8130" s="41"/>
      <c r="CI8130" s="41"/>
      <c r="CJ8130" s="41"/>
      <c r="CK8130" s="41"/>
      <c r="CL8130" s="68"/>
      <c r="CM8130" s="41"/>
      <c r="CN8130" s="41"/>
      <c r="CO8130" s="39"/>
      <c r="CP8130" s="78"/>
    </row>
    <row r="8131" spans="1:94" s="38" customFormat="1" x14ac:dyDescent="0.25">
      <c r="A8131" s="38">
        <v>8128</v>
      </c>
      <c r="F8131" s="39"/>
      <c r="Q8131" s="39"/>
      <c r="R8131" s="40"/>
      <c r="S8131" s="40"/>
      <c r="T8131" s="39"/>
      <c r="AG8131" s="110"/>
      <c r="AH8131" s="94"/>
      <c r="AJ8131" s="97"/>
      <c r="AL8131" s="39"/>
      <c r="AP8131" s="39"/>
      <c r="AQ8131" s="77"/>
      <c r="AR8131" s="78"/>
      <c r="BB8131" s="79"/>
      <c r="BC8131" s="94"/>
      <c r="BE8131" s="97"/>
      <c r="BG8131" s="40"/>
      <c r="BK8131" s="40"/>
      <c r="BL8131" s="79"/>
      <c r="BM8131" s="94"/>
      <c r="BO8131" s="97"/>
      <c r="BQ8131" s="40"/>
      <c r="BR8131" s="94"/>
      <c r="BS8131" s="94"/>
      <c r="BT8131" s="94"/>
      <c r="BU8131" s="40"/>
      <c r="BV8131" s="82"/>
      <c r="BW8131" s="94"/>
      <c r="BX8131" s="48"/>
      <c r="BY8131" s="97"/>
      <c r="BZ8131" s="48"/>
      <c r="CA8131" s="40"/>
      <c r="CB8131" s="94"/>
      <c r="CC8131" s="94"/>
      <c r="CD8131" s="94"/>
      <c r="CE8131" s="40"/>
      <c r="CF8131" s="73"/>
      <c r="CG8131" s="41"/>
      <c r="CH8131" s="41"/>
      <c r="CI8131" s="41"/>
      <c r="CJ8131" s="41"/>
      <c r="CK8131" s="41"/>
      <c r="CL8131" s="68"/>
      <c r="CM8131" s="41"/>
      <c r="CN8131" s="41"/>
      <c r="CO8131" s="39"/>
      <c r="CP8131" s="78"/>
    </row>
    <row r="8132" spans="1:94" s="38" customFormat="1" x14ac:dyDescent="0.25">
      <c r="A8132" s="38">
        <v>8129</v>
      </c>
      <c r="F8132" s="39"/>
      <c r="Q8132" s="39"/>
      <c r="R8132" s="40"/>
      <c r="S8132" s="40"/>
      <c r="T8132" s="39"/>
      <c r="AG8132" s="110"/>
      <c r="AH8132" s="94"/>
      <c r="AJ8132" s="97"/>
      <c r="AL8132" s="39"/>
      <c r="AP8132" s="39"/>
      <c r="AQ8132" s="77"/>
      <c r="AR8132" s="78"/>
      <c r="BB8132" s="79"/>
      <c r="BC8132" s="94"/>
      <c r="BE8132" s="97"/>
      <c r="BG8132" s="40"/>
      <c r="BK8132" s="40"/>
      <c r="BL8132" s="79"/>
      <c r="BM8132" s="94"/>
      <c r="BO8132" s="97"/>
      <c r="BQ8132" s="40"/>
      <c r="BR8132" s="94"/>
      <c r="BS8132" s="94"/>
      <c r="BT8132" s="94"/>
      <c r="BU8132" s="40"/>
      <c r="BV8132" s="82"/>
      <c r="BW8132" s="94"/>
      <c r="BX8132" s="48"/>
      <c r="BY8132" s="97"/>
      <c r="BZ8132" s="48"/>
      <c r="CA8132" s="40"/>
      <c r="CB8132" s="94"/>
      <c r="CC8132" s="94"/>
      <c r="CD8132" s="94"/>
      <c r="CE8132" s="40"/>
      <c r="CF8132" s="73"/>
      <c r="CG8132" s="41"/>
      <c r="CH8132" s="41"/>
      <c r="CI8132" s="41"/>
      <c r="CJ8132" s="41"/>
      <c r="CK8132" s="41"/>
      <c r="CL8132" s="68"/>
      <c r="CM8132" s="41"/>
      <c r="CN8132" s="41"/>
      <c r="CO8132" s="39"/>
      <c r="CP8132" s="78"/>
    </row>
    <row r="8133" spans="1:94" s="38" customFormat="1" x14ac:dyDescent="0.25">
      <c r="A8133" s="38">
        <v>8130</v>
      </c>
      <c r="F8133" s="39"/>
      <c r="Q8133" s="39"/>
      <c r="R8133" s="40"/>
      <c r="S8133" s="40"/>
      <c r="T8133" s="39"/>
      <c r="AG8133" s="110"/>
      <c r="AH8133" s="94"/>
      <c r="AJ8133" s="97"/>
      <c r="AL8133" s="39"/>
      <c r="AP8133" s="39"/>
      <c r="AQ8133" s="77"/>
      <c r="AR8133" s="78"/>
      <c r="BB8133" s="79"/>
      <c r="BC8133" s="94"/>
      <c r="BE8133" s="97"/>
      <c r="BG8133" s="40"/>
      <c r="BK8133" s="40"/>
      <c r="BL8133" s="79"/>
      <c r="BM8133" s="94"/>
      <c r="BO8133" s="97"/>
      <c r="BQ8133" s="40"/>
      <c r="BR8133" s="94"/>
      <c r="BS8133" s="94"/>
      <c r="BT8133" s="94"/>
      <c r="BU8133" s="40"/>
      <c r="BV8133" s="82"/>
      <c r="BW8133" s="94"/>
      <c r="BX8133" s="48"/>
      <c r="BY8133" s="97"/>
      <c r="BZ8133" s="48"/>
      <c r="CA8133" s="40"/>
      <c r="CB8133" s="94"/>
      <c r="CC8133" s="94"/>
      <c r="CD8133" s="94"/>
      <c r="CE8133" s="40"/>
      <c r="CF8133" s="73"/>
      <c r="CG8133" s="41"/>
      <c r="CH8133" s="41"/>
      <c r="CI8133" s="41"/>
      <c r="CJ8133" s="41"/>
      <c r="CK8133" s="41"/>
      <c r="CL8133" s="68"/>
      <c r="CM8133" s="41"/>
      <c r="CN8133" s="41"/>
      <c r="CO8133" s="39"/>
      <c r="CP8133" s="78"/>
    </row>
    <row r="8134" spans="1:94" s="38" customFormat="1" x14ac:dyDescent="0.25">
      <c r="A8134" s="38">
        <v>8131</v>
      </c>
      <c r="F8134" s="39"/>
      <c r="Q8134" s="39"/>
      <c r="R8134" s="40"/>
      <c r="S8134" s="40"/>
      <c r="T8134" s="39"/>
      <c r="AG8134" s="110"/>
      <c r="AH8134" s="94"/>
      <c r="AJ8134" s="97"/>
      <c r="AL8134" s="39"/>
      <c r="AP8134" s="39"/>
      <c r="AQ8134" s="77"/>
      <c r="AR8134" s="78"/>
      <c r="BB8134" s="79"/>
      <c r="BC8134" s="94"/>
      <c r="BE8134" s="97"/>
      <c r="BG8134" s="40"/>
      <c r="BK8134" s="40"/>
      <c r="BL8134" s="79"/>
      <c r="BM8134" s="94"/>
      <c r="BO8134" s="97"/>
      <c r="BQ8134" s="40"/>
      <c r="BR8134" s="94"/>
      <c r="BS8134" s="94"/>
      <c r="BT8134" s="94"/>
      <c r="BU8134" s="40"/>
      <c r="BV8134" s="82"/>
      <c r="BW8134" s="94"/>
      <c r="BX8134" s="48"/>
      <c r="BY8134" s="97"/>
      <c r="BZ8134" s="48"/>
      <c r="CA8134" s="40"/>
      <c r="CB8134" s="94"/>
      <c r="CC8134" s="94"/>
      <c r="CD8134" s="94"/>
      <c r="CE8134" s="40"/>
      <c r="CF8134" s="73"/>
      <c r="CG8134" s="41"/>
      <c r="CH8134" s="41"/>
      <c r="CI8134" s="41"/>
      <c r="CJ8134" s="41"/>
      <c r="CK8134" s="41"/>
      <c r="CL8134" s="68"/>
      <c r="CM8134" s="41"/>
      <c r="CN8134" s="41"/>
      <c r="CO8134" s="39"/>
      <c r="CP8134" s="78"/>
    </row>
    <row r="8135" spans="1:94" s="38" customFormat="1" x14ac:dyDescent="0.25">
      <c r="A8135" s="38">
        <v>8132</v>
      </c>
      <c r="F8135" s="39"/>
      <c r="Q8135" s="39"/>
      <c r="R8135" s="40"/>
      <c r="S8135" s="40"/>
      <c r="T8135" s="39"/>
      <c r="AG8135" s="110"/>
      <c r="AH8135" s="94"/>
      <c r="AJ8135" s="97"/>
      <c r="AL8135" s="39"/>
      <c r="AP8135" s="39"/>
      <c r="AQ8135" s="77"/>
      <c r="AR8135" s="78"/>
      <c r="BB8135" s="79"/>
      <c r="BC8135" s="94"/>
      <c r="BE8135" s="97"/>
      <c r="BG8135" s="40"/>
      <c r="BK8135" s="40"/>
      <c r="BL8135" s="79"/>
      <c r="BM8135" s="94"/>
      <c r="BO8135" s="97"/>
      <c r="BQ8135" s="40"/>
      <c r="BR8135" s="94"/>
      <c r="BS8135" s="94"/>
      <c r="BT8135" s="94"/>
      <c r="BU8135" s="40"/>
      <c r="BV8135" s="82"/>
      <c r="BW8135" s="94"/>
      <c r="BX8135" s="48"/>
      <c r="BY8135" s="97"/>
      <c r="BZ8135" s="48"/>
      <c r="CA8135" s="40"/>
      <c r="CB8135" s="94"/>
      <c r="CC8135" s="94"/>
      <c r="CD8135" s="94"/>
      <c r="CE8135" s="40"/>
      <c r="CF8135" s="73"/>
      <c r="CG8135" s="41"/>
      <c r="CH8135" s="41"/>
      <c r="CI8135" s="41"/>
      <c r="CJ8135" s="41"/>
      <c r="CK8135" s="41"/>
      <c r="CL8135" s="68"/>
      <c r="CM8135" s="41"/>
      <c r="CN8135" s="41"/>
      <c r="CO8135" s="39"/>
      <c r="CP8135" s="78"/>
    </row>
    <row r="8136" spans="1:94" s="38" customFormat="1" x14ac:dyDescent="0.25">
      <c r="A8136" s="38">
        <v>8133</v>
      </c>
      <c r="F8136" s="39"/>
      <c r="Q8136" s="39"/>
      <c r="R8136" s="40"/>
      <c r="S8136" s="40"/>
      <c r="T8136" s="39"/>
      <c r="AG8136" s="110"/>
      <c r="AH8136" s="94"/>
      <c r="AJ8136" s="97"/>
      <c r="AL8136" s="39"/>
      <c r="AP8136" s="39"/>
      <c r="AQ8136" s="77"/>
      <c r="AR8136" s="78"/>
      <c r="BB8136" s="79"/>
      <c r="BC8136" s="94"/>
      <c r="BE8136" s="97"/>
      <c r="BG8136" s="40"/>
      <c r="BK8136" s="40"/>
      <c r="BL8136" s="79"/>
      <c r="BM8136" s="94"/>
      <c r="BO8136" s="97"/>
      <c r="BQ8136" s="40"/>
      <c r="BR8136" s="94"/>
      <c r="BS8136" s="94"/>
      <c r="BT8136" s="94"/>
      <c r="BU8136" s="40"/>
      <c r="BV8136" s="82"/>
      <c r="BW8136" s="94"/>
      <c r="BX8136" s="48"/>
      <c r="BY8136" s="97"/>
      <c r="BZ8136" s="48"/>
      <c r="CA8136" s="40"/>
      <c r="CB8136" s="94"/>
      <c r="CC8136" s="94"/>
      <c r="CD8136" s="94"/>
      <c r="CE8136" s="40"/>
      <c r="CF8136" s="73"/>
      <c r="CG8136" s="41"/>
      <c r="CH8136" s="41"/>
      <c r="CI8136" s="41"/>
      <c r="CJ8136" s="41"/>
      <c r="CK8136" s="41"/>
      <c r="CL8136" s="68"/>
      <c r="CM8136" s="41"/>
      <c r="CN8136" s="41"/>
      <c r="CO8136" s="39"/>
      <c r="CP8136" s="78"/>
    </row>
    <row r="8137" spans="1:94" s="38" customFormat="1" x14ac:dyDescent="0.25">
      <c r="A8137" s="38">
        <v>8134</v>
      </c>
      <c r="F8137" s="39"/>
      <c r="Q8137" s="39"/>
      <c r="R8137" s="40"/>
      <c r="S8137" s="40"/>
      <c r="T8137" s="39"/>
      <c r="AG8137" s="110"/>
      <c r="AH8137" s="94"/>
      <c r="AJ8137" s="97"/>
      <c r="AL8137" s="39"/>
      <c r="AP8137" s="39"/>
      <c r="AQ8137" s="77"/>
      <c r="AR8137" s="78"/>
      <c r="BB8137" s="79"/>
      <c r="BC8137" s="94"/>
      <c r="BE8137" s="97"/>
      <c r="BG8137" s="40"/>
      <c r="BK8137" s="40"/>
      <c r="BL8137" s="79"/>
      <c r="BM8137" s="94"/>
      <c r="BO8137" s="97"/>
      <c r="BQ8137" s="40"/>
      <c r="BR8137" s="94"/>
      <c r="BS8137" s="94"/>
      <c r="BT8137" s="94"/>
      <c r="BU8137" s="40"/>
      <c r="BV8137" s="82"/>
      <c r="BW8137" s="94"/>
      <c r="BX8137" s="48"/>
      <c r="BY8137" s="97"/>
      <c r="BZ8137" s="48"/>
      <c r="CA8137" s="40"/>
      <c r="CB8137" s="94"/>
      <c r="CC8137" s="94"/>
      <c r="CD8137" s="94"/>
      <c r="CE8137" s="40"/>
      <c r="CF8137" s="73"/>
      <c r="CG8137" s="41"/>
      <c r="CH8137" s="41"/>
      <c r="CI8137" s="41"/>
      <c r="CJ8137" s="41"/>
      <c r="CK8137" s="41"/>
      <c r="CL8137" s="68"/>
      <c r="CM8137" s="41"/>
      <c r="CN8137" s="41"/>
      <c r="CO8137" s="39"/>
      <c r="CP8137" s="78"/>
    </row>
    <row r="8138" spans="1:94" s="38" customFormat="1" x14ac:dyDescent="0.25">
      <c r="A8138" s="38">
        <v>8135</v>
      </c>
      <c r="F8138" s="39"/>
      <c r="Q8138" s="39"/>
      <c r="R8138" s="40"/>
      <c r="S8138" s="40"/>
      <c r="T8138" s="39"/>
      <c r="AG8138" s="110"/>
      <c r="AH8138" s="94"/>
      <c r="AJ8138" s="97"/>
      <c r="AL8138" s="39"/>
      <c r="AP8138" s="39"/>
      <c r="AQ8138" s="77"/>
      <c r="AR8138" s="78"/>
      <c r="BB8138" s="79"/>
      <c r="BC8138" s="94"/>
      <c r="BE8138" s="97"/>
      <c r="BG8138" s="40"/>
      <c r="BK8138" s="40"/>
      <c r="BL8138" s="79"/>
      <c r="BM8138" s="94"/>
      <c r="BO8138" s="97"/>
      <c r="BQ8138" s="40"/>
      <c r="BR8138" s="94"/>
      <c r="BS8138" s="94"/>
      <c r="BT8138" s="94"/>
      <c r="BU8138" s="40"/>
      <c r="BV8138" s="82"/>
      <c r="BW8138" s="94"/>
      <c r="BX8138" s="48"/>
      <c r="BY8138" s="97"/>
      <c r="BZ8138" s="48"/>
      <c r="CA8138" s="40"/>
      <c r="CB8138" s="94"/>
      <c r="CC8138" s="94"/>
      <c r="CD8138" s="94"/>
      <c r="CE8138" s="40"/>
      <c r="CF8138" s="73"/>
      <c r="CG8138" s="41"/>
      <c r="CH8138" s="41"/>
      <c r="CI8138" s="41"/>
      <c r="CJ8138" s="41"/>
      <c r="CK8138" s="41"/>
      <c r="CL8138" s="68"/>
      <c r="CM8138" s="41"/>
      <c r="CN8138" s="41"/>
      <c r="CO8138" s="39"/>
      <c r="CP8138" s="78"/>
    </row>
    <row r="8139" spans="1:94" s="38" customFormat="1" x14ac:dyDescent="0.25">
      <c r="A8139" s="38">
        <v>8136</v>
      </c>
      <c r="F8139" s="39"/>
      <c r="Q8139" s="39"/>
      <c r="R8139" s="40"/>
      <c r="S8139" s="40"/>
      <c r="T8139" s="39"/>
      <c r="AG8139" s="110"/>
      <c r="AH8139" s="94"/>
      <c r="AJ8139" s="97"/>
      <c r="AL8139" s="39"/>
      <c r="AP8139" s="39"/>
      <c r="AQ8139" s="77"/>
      <c r="AR8139" s="78"/>
      <c r="BB8139" s="79"/>
      <c r="BC8139" s="94"/>
      <c r="BE8139" s="97"/>
      <c r="BG8139" s="40"/>
      <c r="BK8139" s="40"/>
      <c r="BL8139" s="79"/>
      <c r="BM8139" s="94"/>
      <c r="BO8139" s="97"/>
      <c r="BQ8139" s="40"/>
      <c r="BR8139" s="94"/>
      <c r="BS8139" s="94"/>
      <c r="BT8139" s="94"/>
      <c r="BU8139" s="40"/>
      <c r="BV8139" s="82"/>
      <c r="BW8139" s="94"/>
      <c r="BX8139" s="48"/>
      <c r="BY8139" s="97"/>
      <c r="BZ8139" s="48"/>
      <c r="CA8139" s="40"/>
      <c r="CB8139" s="94"/>
      <c r="CC8139" s="94"/>
      <c r="CD8139" s="94"/>
      <c r="CE8139" s="40"/>
      <c r="CF8139" s="73"/>
      <c r="CG8139" s="41"/>
      <c r="CH8139" s="41"/>
      <c r="CI8139" s="41"/>
      <c r="CJ8139" s="41"/>
      <c r="CK8139" s="41"/>
      <c r="CL8139" s="68"/>
      <c r="CM8139" s="41"/>
      <c r="CN8139" s="41"/>
      <c r="CO8139" s="39"/>
      <c r="CP8139" s="78"/>
    </row>
    <row r="8140" spans="1:94" s="38" customFormat="1" x14ac:dyDescent="0.25">
      <c r="A8140" s="38">
        <v>8137</v>
      </c>
      <c r="F8140" s="39"/>
      <c r="Q8140" s="39"/>
      <c r="R8140" s="40"/>
      <c r="S8140" s="40"/>
      <c r="T8140" s="39"/>
      <c r="AG8140" s="110"/>
      <c r="AH8140" s="94"/>
      <c r="AJ8140" s="97"/>
      <c r="AL8140" s="39"/>
      <c r="AP8140" s="39"/>
      <c r="AQ8140" s="77"/>
      <c r="AR8140" s="78"/>
      <c r="BB8140" s="79"/>
      <c r="BC8140" s="94"/>
      <c r="BE8140" s="97"/>
      <c r="BG8140" s="40"/>
      <c r="BK8140" s="40"/>
      <c r="BL8140" s="79"/>
      <c r="BM8140" s="94"/>
      <c r="BO8140" s="97"/>
      <c r="BQ8140" s="40"/>
      <c r="BR8140" s="94"/>
      <c r="BS8140" s="94"/>
      <c r="BT8140" s="94"/>
      <c r="BU8140" s="40"/>
      <c r="BV8140" s="82"/>
      <c r="BW8140" s="94"/>
      <c r="BX8140" s="48"/>
      <c r="BY8140" s="97"/>
      <c r="BZ8140" s="48"/>
      <c r="CA8140" s="40"/>
      <c r="CB8140" s="94"/>
      <c r="CC8140" s="94"/>
      <c r="CD8140" s="94"/>
      <c r="CE8140" s="40"/>
      <c r="CF8140" s="73"/>
      <c r="CG8140" s="41"/>
      <c r="CH8140" s="41"/>
      <c r="CI8140" s="41"/>
      <c r="CJ8140" s="41"/>
      <c r="CK8140" s="41"/>
      <c r="CL8140" s="68"/>
      <c r="CM8140" s="41"/>
      <c r="CN8140" s="41"/>
      <c r="CO8140" s="39"/>
      <c r="CP8140" s="78"/>
    </row>
    <row r="8141" spans="1:94" s="38" customFormat="1" x14ac:dyDescent="0.25">
      <c r="A8141" s="38">
        <v>8138</v>
      </c>
      <c r="F8141" s="39"/>
      <c r="Q8141" s="39"/>
      <c r="R8141" s="40"/>
      <c r="S8141" s="40"/>
      <c r="T8141" s="39"/>
      <c r="AG8141" s="110"/>
      <c r="AH8141" s="94"/>
      <c r="AJ8141" s="97"/>
      <c r="AL8141" s="39"/>
      <c r="AP8141" s="39"/>
      <c r="AQ8141" s="77"/>
      <c r="AR8141" s="78"/>
      <c r="BB8141" s="79"/>
      <c r="BC8141" s="94"/>
      <c r="BE8141" s="97"/>
      <c r="BG8141" s="40"/>
      <c r="BK8141" s="40"/>
      <c r="BL8141" s="79"/>
      <c r="BM8141" s="94"/>
      <c r="BO8141" s="97"/>
      <c r="BQ8141" s="40"/>
      <c r="BR8141" s="94"/>
      <c r="BS8141" s="94"/>
      <c r="BT8141" s="94"/>
      <c r="BU8141" s="40"/>
      <c r="BV8141" s="82"/>
      <c r="BW8141" s="94"/>
      <c r="BX8141" s="48"/>
      <c r="BY8141" s="97"/>
      <c r="BZ8141" s="48"/>
      <c r="CA8141" s="40"/>
      <c r="CB8141" s="94"/>
      <c r="CC8141" s="94"/>
      <c r="CD8141" s="94"/>
      <c r="CE8141" s="40"/>
      <c r="CF8141" s="73"/>
      <c r="CG8141" s="41"/>
      <c r="CH8141" s="41"/>
      <c r="CI8141" s="41"/>
      <c r="CJ8141" s="41"/>
      <c r="CK8141" s="41"/>
      <c r="CL8141" s="68"/>
      <c r="CM8141" s="41"/>
      <c r="CN8141" s="41"/>
      <c r="CO8141" s="39"/>
      <c r="CP8141" s="78"/>
    </row>
    <row r="8142" spans="1:94" s="38" customFormat="1" x14ac:dyDescent="0.25">
      <c r="A8142" s="38">
        <v>8139</v>
      </c>
      <c r="F8142" s="39"/>
      <c r="Q8142" s="39"/>
      <c r="R8142" s="40"/>
      <c r="S8142" s="40"/>
      <c r="T8142" s="39"/>
      <c r="AG8142" s="110"/>
      <c r="AH8142" s="94"/>
      <c r="AJ8142" s="97"/>
      <c r="AL8142" s="39"/>
      <c r="AP8142" s="39"/>
      <c r="AQ8142" s="77"/>
      <c r="AR8142" s="78"/>
      <c r="BB8142" s="79"/>
      <c r="BC8142" s="94"/>
      <c r="BE8142" s="97"/>
      <c r="BG8142" s="40"/>
      <c r="BK8142" s="40"/>
      <c r="BL8142" s="79"/>
      <c r="BM8142" s="94"/>
      <c r="BO8142" s="97"/>
      <c r="BQ8142" s="40"/>
      <c r="BR8142" s="94"/>
      <c r="BS8142" s="94"/>
      <c r="BT8142" s="94"/>
      <c r="BU8142" s="40"/>
      <c r="BV8142" s="82"/>
      <c r="BW8142" s="94"/>
      <c r="BX8142" s="48"/>
      <c r="BY8142" s="97"/>
      <c r="BZ8142" s="48"/>
      <c r="CA8142" s="40"/>
      <c r="CB8142" s="94"/>
      <c r="CC8142" s="94"/>
      <c r="CD8142" s="94"/>
      <c r="CE8142" s="40"/>
      <c r="CF8142" s="73"/>
      <c r="CG8142" s="41"/>
      <c r="CH8142" s="41"/>
      <c r="CI8142" s="41"/>
      <c r="CJ8142" s="41"/>
      <c r="CK8142" s="41"/>
      <c r="CL8142" s="68"/>
      <c r="CM8142" s="41"/>
      <c r="CN8142" s="41"/>
      <c r="CO8142" s="39"/>
      <c r="CP8142" s="78"/>
    </row>
    <row r="8143" spans="1:94" s="38" customFormat="1" x14ac:dyDescent="0.25">
      <c r="A8143" s="38">
        <v>8140</v>
      </c>
      <c r="F8143" s="39"/>
      <c r="Q8143" s="39"/>
      <c r="R8143" s="40"/>
      <c r="S8143" s="40"/>
      <c r="T8143" s="39"/>
      <c r="AG8143" s="110"/>
      <c r="AH8143" s="94"/>
      <c r="AJ8143" s="97"/>
      <c r="AL8143" s="39"/>
      <c r="AP8143" s="39"/>
      <c r="AQ8143" s="77"/>
      <c r="AR8143" s="78"/>
      <c r="BB8143" s="79"/>
      <c r="BC8143" s="94"/>
      <c r="BE8143" s="97"/>
      <c r="BG8143" s="40"/>
      <c r="BK8143" s="40"/>
      <c r="BL8143" s="79"/>
      <c r="BM8143" s="94"/>
      <c r="BO8143" s="97"/>
      <c r="BQ8143" s="40"/>
      <c r="BR8143" s="94"/>
      <c r="BS8143" s="94"/>
      <c r="BT8143" s="94"/>
      <c r="BU8143" s="40"/>
      <c r="BV8143" s="82"/>
      <c r="BW8143" s="94"/>
      <c r="BX8143" s="48"/>
      <c r="BY8143" s="97"/>
      <c r="BZ8143" s="48"/>
      <c r="CA8143" s="40"/>
      <c r="CB8143" s="94"/>
      <c r="CC8143" s="94"/>
      <c r="CD8143" s="94"/>
      <c r="CE8143" s="40"/>
      <c r="CF8143" s="73"/>
      <c r="CG8143" s="41"/>
      <c r="CH8143" s="41"/>
      <c r="CI8143" s="41"/>
      <c r="CJ8143" s="41"/>
      <c r="CK8143" s="41"/>
      <c r="CL8143" s="68"/>
      <c r="CM8143" s="41"/>
      <c r="CN8143" s="41"/>
      <c r="CO8143" s="39"/>
      <c r="CP8143" s="78"/>
    </row>
    <row r="8144" spans="1:94" s="38" customFormat="1" x14ac:dyDescent="0.25">
      <c r="A8144" s="38">
        <v>8141</v>
      </c>
      <c r="F8144" s="39"/>
      <c r="Q8144" s="39"/>
      <c r="R8144" s="40"/>
      <c r="S8144" s="40"/>
      <c r="T8144" s="39"/>
      <c r="AG8144" s="110"/>
      <c r="AH8144" s="94"/>
      <c r="AJ8144" s="97"/>
      <c r="AL8144" s="39"/>
      <c r="AP8144" s="39"/>
      <c r="AQ8144" s="77"/>
      <c r="AR8144" s="78"/>
      <c r="BB8144" s="79"/>
      <c r="BC8144" s="94"/>
      <c r="BE8144" s="97"/>
      <c r="BG8144" s="40"/>
      <c r="BK8144" s="40"/>
      <c r="BL8144" s="79"/>
      <c r="BM8144" s="94"/>
      <c r="BO8144" s="97"/>
      <c r="BQ8144" s="40"/>
      <c r="BR8144" s="94"/>
      <c r="BS8144" s="94"/>
      <c r="BT8144" s="94"/>
      <c r="BU8144" s="40"/>
      <c r="BV8144" s="82"/>
      <c r="BW8144" s="94"/>
      <c r="BX8144" s="48"/>
      <c r="BY8144" s="97"/>
      <c r="BZ8144" s="48"/>
      <c r="CA8144" s="40"/>
      <c r="CB8144" s="94"/>
      <c r="CC8144" s="94"/>
      <c r="CD8144" s="94"/>
      <c r="CE8144" s="40"/>
      <c r="CF8144" s="73"/>
      <c r="CG8144" s="41"/>
      <c r="CH8144" s="41"/>
      <c r="CI8144" s="41"/>
      <c r="CJ8144" s="41"/>
      <c r="CK8144" s="41"/>
      <c r="CL8144" s="68"/>
      <c r="CM8144" s="41"/>
      <c r="CN8144" s="41"/>
      <c r="CO8144" s="39"/>
      <c r="CP8144" s="78"/>
    </row>
    <row r="8145" spans="1:94" s="38" customFormat="1" x14ac:dyDescent="0.25">
      <c r="A8145" s="38">
        <v>8142</v>
      </c>
      <c r="F8145" s="39"/>
      <c r="Q8145" s="39"/>
      <c r="R8145" s="40"/>
      <c r="S8145" s="40"/>
      <c r="T8145" s="39"/>
      <c r="AG8145" s="110"/>
      <c r="AH8145" s="94"/>
      <c r="AJ8145" s="97"/>
      <c r="AL8145" s="39"/>
      <c r="AP8145" s="39"/>
      <c r="AQ8145" s="77"/>
      <c r="AR8145" s="78"/>
      <c r="BB8145" s="79"/>
      <c r="BC8145" s="94"/>
      <c r="BE8145" s="97"/>
      <c r="BG8145" s="40"/>
      <c r="BK8145" s="40"/>
      <c r="BL8145" s="79"/>
      <c r="BM8145" s="94"/>
      <c r="BO8145" s="97"/>
      <c r="BQ8145" s="40"/>
      <c r="BR8145" s="94"/>
      <c r="BS8145" s="94"/>
      <c r="BT8145" s="94"/>
      <c r="BU8145" s="40"/>
      <c r="BV8145" s="82"/>
      <c r="BW8145" s="94"/>
      <c r="BX8145" s="48"/>
      <c r="BY8145" s="97"/>
      <c r="BZ8145" s="48"/>
      <c r="CA8145" s="40"/>
      <c r="CB8145" s="94"/>
      <c r="CC8145" s="94"/>
      <c r="CD8145" s="94"/>
      <c r="CE8145" s="40"/>
      <c r="CF8145" s="73"/>
      <c r="CG8145" s="41"/>
      <c r="CH8145" s="41"/>
      <c r="CI8145" s="41"/>
      <c r="CJ8145" s="41"/>
      <c r="CK8145" s="41"/>
      <c r="CL8145" s="68"/>
      <c r="CM8145" s="41"/>
      <c r="CN8145" s="41"/>
      <c r="CO8145" s="39"/>
      <c r="CP8145" s="78"/>
    </row>
    <row r="8146" spans="1:94" s="38" customFormat="1" x14ac:dyDescent="0.25">
      <c r="A8146" s="38">
        <v>8143</v>
      </c>
      <c r="F8146" s="39"/>
      <c r="Q8146" s="39"/>
      <c r="R8146" s="40"/>
      <c r="S8146" s="40"/>
      <c r="T8146" s="39"/>
      <c r="AG8146" s="110"/>
      <c r="AH8146" s="94"/>
      <c r="AJ8146" s="97"/>
      <c r="AL8146" s="39"/>
      <c r="AP8146" s="39"/>
      <c r="AQ8146" s="77"/>
      <c r="AR8146" s="78"/>
      <c r="BB8146" s="79"/>
      <c r="BC8146" s="94"/>
      <c r="BE8146" s="97"/>
      <c r="BG8146" s="40"/>
      <c r="BK8146" s="40"/>
      <c r="BL8146" s="79"/>
      <c r="BM8146" s="94"/>
      <c r="BO8146" s="97"/>
      <c r="BQ8146" s="40"/>
      <c r="BR8146" s="94"/>
      <c r="BS8146" s="94"/>
      <c r="BT8146" s="94"/>
      <c r="BU8146" s="40"/>
      <c r="BV8146" s="82"/>
      <c r="BW8146" s="94"/>
      <c r="BX8146" s="48"/>
      <c r="BY8146" s="97"/>
      <c r="BZ8146" s="48"/>
      <c r="CA8146" s="40"/>
      <c r="CB8146" s="94"/>
      <c r="CC8146" s="94"/>
      <c r="CD8146" s="94"/>
      <c r="CE8146" s="40"/>
      <c r="CF8146" s="73"/>
      <c r="CG8146" s="41"/>
      <c r="CH8146" s="41"/>
      <c r="CI8146" s="41"/>
      <c r="CJ8146" s="41"/>
      <c r="CK8146" s="41"/>
      <c r="CL8146" s="68"/>
      <c r="CM8146" s="41"/>
      <c r="CN8146" s="41"/>
      <c r="CO8146" s="39"/>
      <c r="CP8146" s="78"/>
    </row>
    <row r="8147" spans="1:94" s="38" customFormat="1" x14ac:dyDescent="0.25">
      <c r="A8147" s="38">
        <v>8144</v>
      </c>
      <c r="F8147" s="39"/>
      <c r="Q8147" s="39"/>
      <c r="R8147" s="40"/>
      <c r="S8147" s="40"/>
      <c r="T8147" s="39"/>
      <c r="AG8147" s="110"/>
      <c r="AH8147" s="94"/>
      <c r="AJ8147" s="97"/>
      <c r="AL8147" s="39"/>
      <c r="AP8147" s="39"/>
      <c r="AQ8147" s="77"/>
      <c r="AR8147" s="78"/>
      <c r="BB8147" s="79"/>
      <c r="BC8147" s="94"/>
      <c r="BE8147" s="97"/>
      <c r="BG8147" s="40"/>
      <c r="BK8147" s="40"/>
      <c r="BL8147" s="79"/>
      <c r="BM8147" s="94"/>
      <c r="BO8147" s="97"/>
      <c r="BQ8147" s="40"/>
      <c r="BR8147" s="94"/>
      <c r="BS8147" s="94"/>
      <c r="BT8147" s="94"/>
      <c r="BU8147" s="40"/>
      <c r="BV8147" s="82"/>
      <c r="BW8147" s="94"/>
      <c r="BX8147" s="48"/>
      <c r="BY8147" s="97"/>
      <c r="BZ8147" s="48"/>
      <c r="CA8147" s="40"/>
      <c r="CB8147" s="94"/>
      <c r="CC8147" s="94"/>
      <c r="CD8147" s="94"/>
      <c r="CE8147" s="40"/>
      <c r="CF8147" s="73"/>
      <c r="CG8147" s="41"/>
      <c r="CH8147" s="41"/>
      <c r="CI8147" s="41"/>
      <c r="CJ8147" s="41"/>
      <c r="CK8147" s="41"/>
      <c r="CL8147" s="68"/>
      <c r="CM8147" s="41"/>
      <c r="CN8147" s="41"/>
      <c r="CO8147" s="39"/>
      <c r="CP8147" s="78"/>
    </row>
    <row r="8148" spans="1:94" s="38" customFormat="1" x14ac:dyDescent="0.25">
      <c r="A8148" s="38">
        <v>8145</v>
      </c>
      <c r="F8148" s="39"/>
      <c r="Q8148" s="39"/>
      <c r="R8148" s="40"/>
      <c r="S8148" s="40"/>
      <c r="T8148" s="39"/>
      <c r="AG8148" s="110"/>
      <c r="AH8148" s="94"/>
      <c r="AJ8148" s="97"/>
      <c r="AL8148" s="39"/>
      <c r="AP8148" s="39"/>
      <c r="AQ8148" s="77"/>
      <c r="AR8148" s="78"/>
      <c r="BB8148" s="79"/>
      <c r="BC8148" s="94"/>
      <c r="BE8148" s="97"/>
      <c r="BG8148" s="40"/>
      <c r="BK8148" s="40"/>
      <c r="BL8148" s="79"/>
      <c r="BM8148" s="94"/>
      <c r="BO8148" s="97"/>
      <c r="BQ8148" s="40"/>
      <c r="BR8148" s="94"/>
      <c r="BS8148" s="94"/>
      <c r="BT8148" s="94"/>
      <c r="BU8148" s="40"/>
      <c r="BV8148" s="82"/>
      <c r="BW8148" s="94"/>
      <c r="BX8148" s="48"/>
      <c r="BY8148" s="97"/>
      <c r="BZ8148" s="48"/>
      <c r="CA8148" s="40"/>
      <c r="CB8148" s="94"/>
      <c r="CC8148" s="94"/>
      <c r="CD8148" s="94"/>
      <c r="CE8148" s="40"/>
      <c r="CF8148" s="73"/>
      <c r="CG8148" s="41"/>
      <c r="CH8148" s="41"/>
      <c r="CI8148" s="41"/>
      <c r="CJ8148" s="41"/>
      <c r="CK8148" s="41"/>
      <c r="CL8148" s="68"/>
      <c r="CM8148" s="41"/>
      <c r="CN8148" s="41"/>
      <c r="CO8148" s="39"/>
      <c r="CP8148" s="78"/>
    </row>
    <row r="8149" spans="1:94" s="38" customFormat="1" x14ac:dyDescent="0.25">
      <c r="A8149" s="38">
        <v>8146</v>
      </c>
      <c r="F8149" s="39"/>
      <c r="Q8149" s="39"/>
      <c r="R8149" s="40"/>
      <c r="S8149" s="40"/>
      <c r="T8149" s="39"/>
      <c r="AG8149" s="110"/>
      <c r="AH8149" s="94"/>
      <c r="AJ8149" s="97"/>
      <c r="AL8149" s="39"/>
      <c r="AP8149" s="39"/>
      <c r="AQ8149" s="77"/>
      <c r="AR8149" s="78"/>
      <c r="BB8149" s="79"/>
      <c r="BC8149" s="94"/>
      <c r="BE8149" s="97"/>
      <c r="BG8149" s="40"/>
      <c r="BK8149" s="40"/>
      <c r="BL8149" s="79"/>
      <c r="BM8149" s="94"/>
      <c r="BO8149" s="97"/>
      <c r="BQ8149" s="40"/>
      <c r="BR8149" s="94"/>
      <c r="BS8149" s="94"/>
      <c r="BT8149" s="94"/>
      <c r="BU8149" s="40"/>
      <c r="BV8149" s="82"/>
      <c r="BW8149" s="94"/>
      <c r="BX8149" s="48"/>
      <c r="BY8149" s="97"/>
      <c r="BZ8149" s="48"/>
      <c r="CA8149" s="40"/>
      <c r="CB8149" s="94"/>
      <c r="CC8149" s="94"/>
      <c r="CD8149" s="94"/>
      <c r="CE8149" s="40"/>
      <c r="CF8149" s="73"/>
      <c r="CG8149" s="41"/>
      <c r="CH8149" s="41"/>
      <c r="CI8149" s="41"/>
      <c r="CJ8149" s="41"/>
      <c r="CK8149" s="41"/>
      <c r="CL8149" s="68"/>
      <c r="CM8149" s="41"/>
      <c r="CN8149" s="41"/>
      <c r="CO8149" s="39"/>
      <c r="CP8149" s="78"/>
    </row>
    <row r="8150" spans="1:94" s="38" customFormat="1" x14ac:dyDescent="0.25">
      <c r="A8150" s="38">
        <v>8147</v>
      </c>
      <c r="F8150" s="39"/>
      <c r="Q8150" s="39"/>
      <c r="R8150" s="40"/>
      <c r="S8150" s="40"/>
      <c r="T8150" s="39"/>
      <c r="AG8150" s="110"/>
      <c r="AH8150" s="94"/>
      <c r="AJ8150" s="97"/>
      <c r="AL8150" s="39"/>
      <c r="AP8150" s="39"/>
      <c r="AQ8150" s="77"/>
      <c r="AR8150" s="78"/>
      <c r="BB8150" s="79"/>
      <c r="BC8150" s="94"/>
      <c r="BE8150" s="97"/>
      <c r="BG8150" s="40"/>
      <c r="BK8150" s="40"/>
      <c r="BL8150" s="79"/>
      <c r="BM8150" s="94"/>
      <c r="BO8150" s="97"/>
      <c r="BQ8150" s="40"/>
      <c r="BR8150" s="94"/>
      <c r="BS8150" s="94"/>
      <c r="BT8150" s="94"/>
      <c r="BU8150" s="40"/>
      <c r="BV8150" s="82"/>
      <c r="BW8150" s="94"/>
      <c r="BX8150" s="48"/>
      <c r="BY8150" s="97"/>
      <c r="BZ8150" s="48"/>
      <c r="CA8150" s="40"/>
      <c r="CB8150" s="94"/>
      <c r="CC8150" s="94"/>
      <c r="CD8150" s="94"/>
      <c r="CE8150" s="40"/>
      <c r="CF8150" s="73"/>
      <c r="CG8150" s="41"/>
      <c r="CH8150" s="41"/>
      <c r="CI8150" s="41"/>
      <c r="CJ8150" s="41"/>
      <c r="CK8150" s="41"/>
      <c r="CL8150" s="68"/>
      <c r="CM8150" s="41"/>
      <c r="CN8150" s="41"/>
      <c r="CO8150" s="39"/>
      <c r="CP8150" s="78"/>
    </row>
    <row r="8151" spans="1:94" s="38" customFormat="1" x14ac:dyDescent="0.25">
      <c r="A8151" s="38">
        <v>8148</v>
      </c>
      <c r="F8151" s="39"/>
      <c r="Q8151" s="39"/>
      <c r="R8151" s="40"/>
      <c r="S8151" s="40"/>
      <c r="T8151" s="39"/>
      <c r="AG8151" s="110"/>
      <c r="AH8151" s="94"/>
      <c r="AJ8151" s="97"/>
      <c r="AL8151" s="39"/>
      <c r="AP8151" s="39"/>
      <c r="AQ8151" s="77"/>
      <c r="AR8151" s="78"/>
      <c r="BB8151" s="79"/>
      <c r="BC8151" s="94"/>
      <c r="BE8151" s="97"/>
      <c r="BG8151" s="40"/>
      <c r="BK8151" s="40"/>
      <c r="BL8151" s="79"/>
      <c r="BM8151" s="94"/>
      <c r="BO8151" s="97"/>
      <c r="BQ8151" s="40"/>
      <c r="BR8151" s="94"/>
      <c r="BS8151" s="94"/>
      <c r="BT8151" s="94"/>
      <c r="BU8151" s="40"/>
      <c r="BV8151" s="82"/>
      <c r="BW8151" s="94"/>
      <c r="BX8151" s="48"/>
      <c r="BY8151" s="97"/>
      <c r="BZ8151" s="48"/>
      <c r="CA8151" s="40"/>
      <c r="CB8151" s="94"/>
      <c r="CC8151" s="94"/>
      <c r="CD8151" s="94"/>
      <c r="CE8151" s="40"/>
      <c r="CF8151" s="73"/>
      <c r="CG8151" s="41"/>
      <c r="CH8151" s="41"/>
      <c r="CI8151" s="41"/>
      <c r="CJ8151" s="41"/>
      <c r="CK8151" s="41"/>
      <c r="CL8151" s="68"/>
      <c r="CM8151" s="41"/>
      <c r="CN8151" s="41"/>
      <c r="CO8151" s="39"/>
      <c r="CP8151" s="78"/>
    </row>
    <row r="8152" spans="1:94" s="38" customFormat="1" x14ac:dyDescent="0.25">
      <c r="A8152" s="38">
        <v>8149</v>
      </c>
      <c r="F8152" s="39"/>
      <c r="Q8152" s="39"/>
      <c r="R8152" s="40"/>
      <c r="S8152" s="40"/>
      <c r="T8152" s="39"/>
      <c r="AG8152" s="110"/>
      <c r="AH8152" s="94"/>
      <c r="AJ8152" s="97"/>
      <c r="AL8152" s="39"/>
      <c r="AP8152" s="39"/>
      <c r="AQ8152" s="77"/>
      <c r="AR8152" s="78"/>
      <c r="BB8152" s="79"/>
      <c r="BC8152" s="94"/>
      <c r="BE8152" s="97"/>
      <c r="BG8152" s="40"/>
      <c r="BK8152" s="40"/>
      <c r="BL8152" s="79"/>
      <c r="BM8152" s="94"/>
      <c r="BO8152" s="97"/>
      <c r="BQ8152" s="40"/>
      <c r="BR8152" s="94"/>
      <c r="BS8152" s="94"/>
      <c r="BT8152" s="94"/>
      <c r="BU8152" s="40"/>
      <c r="BV8152" s="82"/>
      <c r="BW8152" s="94"/>
      <c r="BX8152" s="48"/>
      <c r="BY8152" s="97"/>
      <c r="BZ8152" s="48"/>
      <c r="CA8152" s="40"/>
      <c r="CB8152" s="94"/>
      <c r="CC8152" s="94"/>
      <c r="CD8152" s="94"/>
      <c r="CE8152" s="40"/>
      <c r="CF8152" s="73"/>
      <c r="CG8152" s="41"/>
      <c r="CH8152" s="41"/>
      <c r="CI8152" s="41"/>
      <c r="CJ8152" s="41"/>
      <c r="CK8152" s="41"/>
      <c r="CL8152" s="68"/>
      <c r="CM8152" s="41"/>
      <c r="CN8152" s="41"/>
      <c r="CO8152" s="39"/>
      <c r="CP8152" s="78"/>
    </row>
    <row r="8153" spans="1:94" s="38" customFormat="1" x14ac:dyDescent="0.25">
      <c r="A8153" s="38">
        <v>8150</v>
      </c>
      <c r="F8153" s="39"/>
      <c r="Q8153" s="39"/>
      <c r="R8153" s="40"/>
      <c r="S8153" s="40"/>
      <c r="T8153" s="39"/>
      <c r="AG8153" s="110"/>
      <c r="AH8153" s="94"/>
      <c r="AJ8153" s="97"/>
      <c r="AL8153" s="39"/>
      <c r="AP8153" s="39"/>
      <c r="AQ8153" s="77"/>
      <c r="AR8153" s="78"/>
      <c r="BB8153" s="79"/>
      <c r="BC8153" s="94"/>
      <c r="BE8153" s="97"/>
      <c r="BG8153" s="40"/>
      <c r="BK8153" s="40"/>
      <c r="BL8153" s="79"/>
      <c r="BM8153" s="94"/>
      <c r="BO8153" s="97"/>
      <c r="BQ8153" s="40"/>
      <c r="BR8153" s="94"/>
      <c r="BS8153" s="94"/>
      <c r="BT8153" s="94"/>
      <c r="BU8153" s="40"/>
      <c r="BV8153" s="82"/>
      <c r="BW8153" s="94"/>
      <c r="BX8153" s="48"/>
      <c r="BY8153" s="97"/>
      <c r="BZ8153" s="48"/>
      <c r="CA8153" s="40"/>
      <c r="CB8153" s="94"/>
      <c r="CC8153" s="94"/>
      <c r="CD8153" s="94"/>
      <c r="CE8153" s="40"/>
      <c r="CF8153" s="73"/>
      <c r="CG8153" s="41"/>
      <c r="CH8153" s="41"/>
      <c r="CI8153" s="41"/>
      <c r="CJ8153" s="41"/>
      <c r="CK8153" s="41"/>
      <c r="CL8153" s="68"/>
      <c r="CM8153" s="41"/>
      <c r="CN8153" s="41"/>
      <c r="CO8153" s="39"/>
      <c r="CP8153" s="78"/>
    </row>
    <row r="8154" spans="1:94" s="38" customFormat="1" x14ac:dyDescent="0.25">
      <c r="A8154" s="38">
        <v>8151</v>
      </c>
      <c r="F8154" s="39"/>
      <c r="Q8154" s="39"/>
      <c r="R8154" s="40"/>
      <c r="S8154" s="40"/>
      <c r="T8154" s="39"/>
      <c r="AG8154" s="110"/>
      <c r="AH8154" s="94"/>
      <c r="AJ8154" s="97"/>
      <c r="AL8154" s="39"/>
      <c r="AP8154" s="39"/>
      <c r="AQ8154" s="77"/>
      <c r="AR8154" s="78"/>
      <c r="BB8154" s="79"/>
      <c r="BC8154" s="94"/>
      <c r="BE8154" s="97"/>
      <c r="BG8154" s="40"/>
      <c r="BK8154" s="40"/>
      <c r="BL8154" s="79"/>
      <c r="BM8154" s="94"/>
      <c r="BO8154" s="97"/>
      <c r="BQ8154" s="40"/>
      <c r="BR8154" s="94"/>
      <c r="BS8154" s="94"/>
      <c r="BT8154" s="94"/>
      <c r="BU8154" s="40"/>
      <c r="BV8154" s="82"/>
      <c r="BW8154" s="94"/>
      <c r="BX8154" s="48"/>
      <c r="BY8154" s="97"/>
      <c r="BZ8154" s="48"/>
      <c r="CA8154" s="40"/>
      <c r="CB8154" s="94"/>
      <c r="CC8154" s="94"/>
      <c r="CD8154" s="94"/>
      <c r="CE8154" s="40"/>
      <c r="CF8154" s="73"/>
      <c r="CG8154" s="41"/>
      <c r="CH8154" s="41"/>
      <c r="CI8154" s="41"/>
      <c r="CJ8154" s="41"/>
      <c r="CK8154" s="41"/>
      <c r="CL8154" s="68"/>
      <c r="CM8154" s="41"/>
      <c r="CN8154" s="41"/>
      <c r="CO8154" s="39"/>
      <c r="CP8154" s="78"/>
    </row>
    <row r="8155" spans="1:94" s="38" customFormat="1" x14ac:dyDescent="0.25">
      <c r="A8155" s="38">
        <v>8152</v>
      </c>
      <c r="F8155" s="39"/>
      <c r="Q8155" s="39"/>
      <c r="R8155" s="40"/>
      <c r="S8155" s="40"/>
      <c r="T8155" s="39"/>
      <c r="AG8155" s="110"/>
      <c r="AH8155" s="94"/>
      <c r="AJ8155" s="97"/>
      <c r="AL8155" s="39"/>
      <c r="AP8155" s="39"/>
      <c r="AQ8155" s="77"/>
      <c r="AR8155" s="78"/>
      <c r="BB8155" s="79"/>
      <c r="BC8155" s="94"/>
      <c r="BE8155" s="97"/>
      <c r="BG8155" s="40"/>
      <c r="BK8155" s="40"/>
      <c r="BL8155" s="79"/>
      <c r="BM8155" s="94"/>
      <c r="BO8155" s="97"/>
      <c r="BQ8155" s="40"/>
      <c r="BR8155" s="94"/>
      <c r="BS8155" s="94"/>
      <c r="BT8155" s="94"/>
      <c r="BU8155" s="40"/>
      <c r="BV8155" s="82"/>
      <c r="BW8155" s="94"/>
      <c r="BX8155" s="48"/>
      <c r="BY8155" s="97"/>
      <c r="BZ8155" s="48"/>
      <c r="CA8155" s="40"/>
      <c r="CB8155" s="94"/>
      <c r="CC8155" s="94"/>
      <c r="CD8155" s="94"/>
      <c r="CE8155" s="40"/>
      <c r="CF8155" s="73"/>
      <c r="CG8155" s="41"/>
      <c r="CH8155" s="41"/>
      <c r="CI8155" s="41"/>
      <c r="CJ8155" s="41"/>
      <c r="CK8155" s="41"/>
      <c r="CL8155" s="68"/>
      <c r="CM8155" s="41"/>
      <c r="CN8155" s="41"/>
      <c r="CO8155" s="39"/>
      <c r="CP8155" s="78"/>
    </row>
    <row r="8156" spans="1:94" s="38" customFormat="1" x14ac:dyDescent="0.25">
      <c r="A8156" s="38">
        <v>8153</v>
      </c>
      <c r="F8156" s="39"/>
      <c r="Q8156" s="39"/>
      <c r="R8156" s="40"/>
      <c r="S8156" s="40"/>
      <c r="T8156" s="39"/>
      <c r="AG8156" s="110"/>
      <c r="AH8156" s="94"/>
      <c r="AJ8156" s="97"/>
      <c r="AL8156" s="39"/>
      <c r="AP8156" s="39"/>
      <c r="AQ8156" s="77"/>
      <c r="AR8156" s="78"/>
      <c r="BB8156" s="79"/>
      <c r="BC8156" s="94"/>
      <c r="BE8156" s="97"/>
      <c r="BG8156" s="40"/>
      <c r="BK8156" s="40"/>
      <c r="BL8156" s="79"/>
      <c r="BM8156" s="94"/>
      <c r="BO8156" s="97"/>
      <c r="BQ8156" s="40"/>
      <c r="BR8156" s="94"/>
      <c r="BS8156" s="94"/>
      <c r="BT8156" s="94"/>
      <c r="BU8156" s="40"/>
      <c r="BV8156" s="82"/>
      <c r="BW8156" s="94"/>
      <c r="BX8156" s="48"/>
      <c r="BY8156" s="97"/>
      <c r="BZ8156" s="48"/>
      <c r="CA8156" s="40"/>
      <c r="CB8156" s="94"/>
      <c r="CC8156" s="94"/>
      <c r="CD8156" s="94"/>
      <c r="CE8156" s="40"/>
      <c r="CF8156" s="73"/>
      <c r="CG8156" s="41"/>
      <c r="CH8156" s="41"/>
      <c r="CI8156" s="41"/>
      <c r="CJ8156" s="41"/>
      <c r="CK8156" s="41"/>
      <c r="CL8156" s="68"/>
      <c r="CM8156" s="41"/>
      <c r="CN8156" s="41"/>
      <c r="CO8156" s="39"/>
      <c r="CP8156" s="78"/>
    </row>
    <row r="8157" spans="1:94" s="38" customFormat="1" x14ac:dyDescent="0.25">
      <c r="A8157" s="38">
        <v>8154</v>
      </c>
      <c r="F8157" s="39"/>
      <c r="Q8157" s="39"/>
      <c r="R8157" s="40"/>
      <c r="S8157" s="40"/>
      <c r="T8157" s="39"/>
      <c r="AG8157" s="110"/>
      <c r="AH8157" s="94"/>
      <c r="AJ8157" s="97"/>
      <c r="AL8157" s="39"/>
      <c r="AP8157" s="39"/>
      <c r="AQ8157" s="77"/>
      <c r="AR8157" s="78"/>
      <c r="BB8157" s="79"/>
      <c r="BC8157" s="94"/>
      <c r="BE8157" s="97"/>
      <c r="BG8157" s="40"/>
      <c r="BK8157" s="40"/>
      <c r="BL8157" s="79"/>
      <c r="BM8157" s="94"/>
      <c r="BO8157" s="97"/>
      <c r="BQ8157" s="40"/>
      <c r="BR8157" s="94"/>
      <c r="BS8157" s="94"/>
      <c r="BT8157" s="94"/>
      <c r="BU8157" s="40"/>
      <c r="BV8157" s="82"/>
      <c r="BW8157" s="94"/>
      <c r="BX8157" s="48"/>
      <c r="BY8157" s="97"/>
      <c r="BZ8157" s="48"/>
      <c r="CA8157" s="40"/>
      <c r="CB8157" s="94"/>
      <c r="CC8157" s="94"/>
      <c r="CD8157" s="94"/>
      <c r="CE8157" s="40"/>
      <c r="CF8157" s="73"/>
      <c r="CG8157" s="41"/>
      <c r="CH8157" s="41"/>
      <c r="CI8157" s="41"/>
      <c r="CJ8157" s="41"/>
      <c r="CK8157" s="41"/>
      <c r="CL8157" s="68"/>
      <c r="CM8157" s="41"/>
      <c r="CN8157" s="41"/>
      <c r="CO8157" s="39"/>
      <c r="CP8157" s="78"/>
    </row>
    <row r="8158" spans="1:94" s="38" customFormat="1" x14ac:dyDescent="0.25">
      <c r="A8158" s="38">
        <v>8155</v>
      </c>
      <c r="F8158" s="39"/>
      <c r="Q8158" s="39"/>
      <c r="R8158" s="40"/>
      <c r="S8158" s="40"/>
      <c r="T8158" s="39"/>
      <c r="AG8158" s="110"/>
      <c r="AH8158" s="94"/>
      <c r="AJ8158" s="97"/>
      <c r="AL8158" s="39"/>
      <c r="AP8158" s="39"/>
      <c r="AQ8158" s="77"/>
      <c r="AR8158" s="78"/>
      <c r="BB8158" s="79"/>
      <c r="BC8158" s="94"/>
      <c r="BE8158" s="97"/>
      <c r="BG8158" s="40"/>
      <c r="BK8158" s="40"/>
      <c r="BL8158" s="79"/>
      <c r="BM8158" s="94"/>
      <c r="BO8158" s="97"/>
      <c r="BQ8158" s="40"/>
      <c r="BR8158" s="94"/>
      <c r="BS8158" s="94"/>
      <c r="BT8158" s="94"/>
      <c r="BU8158" s="40"/>
      <c r="BV8158" s="82"/>
      <c r="BW8158" s="94"/>
      <c r="BX8158" s="48"/>
      <c r="BY8158" s="97"/>
      <c r="BZ8158" s="48"/>
      <c r="CA8158" s="40"/>
      <c r="CB8158" s="94"/>
      <c r="CC8158" s="94"/>
      <c r="CD8158" s="94"/>
      <c r="CE8158" s="40"/>
      <c r="CF8158" s="73"/>
      <c r="CG8158" s="41"/>
      <c r="CH8158" s="41"/>
      <c r="CI8158" s="41"/>
      <c r="CJ8158" s="41"/>
      <c r="CK8158" s="41"/>
      <c r="CL8158" s="68"/>
      <c r="CM8158" s="41"/>
      <c r="CN8158" s="41"/>
      <c r="CO8158" s="39"/>
      <c r="CP8158" s="78"/>
    </row>
    <row r="8159" spans="1:94" s="38" customFormat="1" x14ac:dyDescent="0.25">
      <c r="A8159" s="38">
        <v>8156</v>
      </c>
      <c r="F8159" s="39"/>
      <c r="Q8159" s="39"/>
      <c r="R8159" s="40"/>
      <c r="S8159" s="40"/>
      <c r="T8159" s="39"/>
      <c r="AG8159" s="110"/>
      <c r="AH8159" s="94"/>
      <c r="AJ8159" s="97"/>
      <c r="AL8159" s="39"/>
      <c r="AP8159" s="39"/>
      <c r="AQ8159" s="77"/>
      <c r="AR8159" s="78"/>
      <c r="BB8159" s="79"/>
      <c r="BC8159" s="94"/>
      <c r="BE8159" s="97"/>
      <c r="BG8159" s="40"/>
      <c r="BK8159" s="40"/>
      <c r="BL8159" s="79"/>
      <c r="BM8159" s="94"/>
      <c r="BO8159" s="97"/>
      <c r="BQ8159" s="40"/>
      <c r="BR8159" s="94"/>
      <c r="BS8159" s="94"/>
      <c r="BT8159" s="94"/>
      <c r="BU8159" s="40"/>
      <c r="BV8159" s="82"/>
      <c r="BW8159" s="94"/>
      <c r="BX8159" s="48"/>
      <c r="BY8159" s="97"/>
      <c r="BZ8159" s="48"/>
      <c r="CA8159" s="40"/>
      <c r="CB8159" s="94"/>
      <c r="CC8159" s="94"/>
      <c r="CD8159" s="94"/>
      <c r="CE8159" s="40"/>
      <c r="CF8159" s="73"/>
      <c r="CG8159" s="41"/>
      <c r="CH8159" s="41"/>
      <c r="CI8159" s="41"/>
      <c r="CJ8159" s="41"/>
      <c r="CK8159" s="41"/>
      <c r="CL8159" s="68"/>
      <c r="CM8159" s="41"/>
      <c r="CN8159" s="41"/>
      <c r="CO8159" s="39"/>
      <c r="CP8159" s="78"/>
    </row>
    <row r="8160" spans="1:94" s="38" customFormat="1" x14ac:dyDescent="0.25">
      <c r="A8160" s="38">
        <v>8157</v>
      </c>
      <c r="F8160" s="39"/>
      <c r="Q8160" s="39"/>
      <c r="R8160" s="40"/>
      <c r="S8160" s="40"/>
      <c r="T8160" s="39"/>
      <c r="AG8160" s="110"/>
      <c r="AH8160" s="94"/>
      <c r="AJ8160" s="97"/>
      <c r="AL8160" s="39"/>
      <c r="AP8160" s="39"/>
      <c r="AQ8160" s="77"/>
      <c r="AR8160" s="78"/>
      <c r="BB8160" s="79"/>
      <c r="BC8160" s="94"/>
      <c r="BE8160" s="97"/>
      <c r="BG8160" s="40"/>
      <c r="BK8160" s="40"/>
      <c r="BL8160" s="79"/>
      <c r="BM8160" s="94"/>
      <c r="BO8160" s="97"/>
      <c r="BQ8160" s="40"/>
      <c r="BR8160" s="94"/>
      <c r="BS8160" s="94"/>
      <c r="BT8160" s="94"/>
      <c r="BU8160" s="40"/>
      <c r="BV8160" s="82"/>
      <c r="BW8160" s="94"/>
      <c r="BX8160" s="48"/>
      <c r="BY8160" s="97"/>
      <c r="BZ8160" s="48"/>
      <c r="CA8160" s="40"/>
      <c r="CB8160" s="94"/>
      <c r="CC8160" s="94"/>
      <c r="CD8160" s="94"/>
      <c r="CE8160" s="40"/>
      <c r="CF8160" s="73"/>
      <c r="CG8160" s="41"/>
      <c r="CH8160" s="41"/>
      <c r="CI8160" s="41"/>
      <c r="CJ8160" s="41"/>
      <c r="CK8160" s="41"/>
      <c r="CL8160" s="68"/>
      <c r="CM8160" s="41"/>
      <c r="CN8160" s="41"/>
      <c r="CO8160" s="39"/>
      <c r="CP8160" s="78"/>
    </row>
    <row r="8161" spans="1:94" s="38" customFormat="1" x14ac:dyDescent="0.25">
      <c r="A8161" s="38">
        <v>8158</v>
      </c>
      <c r="F8161" s="39"/>
      <c r="Q8161" s="39"/>
      <c r="R8161" s="40"/>
      <c r="S8161" s="40"/>
      <c r="T8161" s="39"/>
      <c r="AG8161" s="110"/>
      <c r="AH8161" s="94"/>
      <c r="AJ8161" s="97"/>
      <c r="AL8161" s="39"/>
      <c r="AP8161" s="39"/>
      <c r="AQ8161" s="77"/>
      <c r="AR8161" s="78"/>
      <c r="BB8161" s="79"/>
      <c r="BC8161" s="94"/>
      <c r="BE8161" s="97"/>
      <c r="BG8161" s="40"/>
      <c r="BK8161" s="40"/>
      <c r="BL8161" s="79"/>
      <c r="BM8161" s="94"/>
      <c r="BO8161" s="97"/>
      <c r="BQ8161" s="40"/>
      <c r="BR8161" s="94"/>
      <c r="BS8161" s="94"/>
      <c r="BT8161" s="94"/>
      <c r="BU8161" s="40"/>
      <c r="BV8161" s="82"/>
      <c r="BW8161" s="94"/>
      <c r="BX8161" s="48"/>
      <c r="BY8161" s="97"/>
      <c r="BZ8161" s="48"/>
      <c r="CA8161" s="40"/>
      <c r="CB8161" s="94"/>
      <c r="CC8161" s="94"/>
      <c r="CD8161" s="94"/>
      <c r="CE8161" s="40"/>
      <c r="CF8161" s="73"/>
      <c r="CG8161" s="41"/>
      <c r="CH8161" s="41"/>
      <c r="CI8161" s="41"/>
      <c r="CJ8161" s="41"/>
      <c r="CK8161" s="41"/>
      <c r="CL8161" s="68"/>
      <c r="CM8161" s="41"/>
      <c r="CN8161" s="41"/>
      <c r="CO8161" s="39"/>
      <c r="CP8161" s="78"/>
    </row>
    <row r="8162" spans="1:94" s="38" customFormat="1" x14ac:dyDescent="0.25">
      <c r="A8162" s="38">
        <v>8159</v>
      </c>
      <c r="F8162" s="39"/>
      <c r="Q8162" s="39"/>
      <c r="R8162" s="40"/>
      <c r="S8162" s="40"/>
      <c r="T8162" s="39"/>
      <c r="AG8162" s="110"/>
      <c r="AH8162" s="94"/>
      <c r="AJ8162" s="97"/>
      <c r="AL8162" s="39"/>
      <c r="AP8162" s="39"/>
      <c r="AQ8162" s="77"/>
      <c r="AR8162" s="78"/>
      <c r="BB8162" s="79"/>
      <c r="BC8162" s="94"/>
      <c r="BE8162" s="97"/>
      <c r="BG8162" s="40"/>
      <c r="BK8162" s="40"/>
      <c r="BL8162" s="79"/>
      <c r="BM8162" s="94"/>
      <c r="BO8162" s="97"/>
      <c r="BQ8162" s="40"/>
      <c r="BR8162" s="94"/>
      <c r="BS8162" s="94"/>
      <c r="BT8162" s="94"/>
      <c r="BU8162" s="40"/>
      <c r="BV8162" s="82"/>
      <c r="BW8162" s="94"/>
      <c r="BX8162" s="48"/>
      <c r="BY8162" s="97"/>
      <c r="BZ8162" s="48"/>
      <c r="CA8162" s="40"/>
      <c r="CB8162" s="94"/>
      <c r="CC8162" s="94"/>
      <c r="CD8162" s="94"/>
      <c r="CE8162" s="40"/>
      <c r="CF8162" s="73"/>
      <c r="CG8162" s="41"/>
      <c r="CH8162" s="41"/>
      <c r="CI8162" s="41"/>
      <c r="CJ8162" s="41"/>
      <c r="CK8162" s="41"/>
      <c r="CL8162" s="68"/>
      <c r="CM8162" s="41"/>
      <c r="CN8162" s="41"/>
      <c r="CO8162" s="39"/>
      <c r="CP8162" s="78"/>
    </row>
    <row r="8163" spans="1:94" s="38" customFormat="1" x14ac:dyDescent="0.25">
      <c r="A8163" s="38">
        <v>8160</v>
      </c>
      <c r="F8163" s="39"/>
      <c r="Q8163" s="39"/>
      <c r="R8163" s="40"/>
      <c r="S8163" s="40"/>
      <c r="T8163" s="39"/>
      <c r="AG8163" s="110"/>
      <c r="AH8163" s="94"/>
      <c r="AJ8163" s="97"/>
      <c r="AL8163" s="39"/>
      <c r="AP8163" s="39"/>
      <c r="AQ8163" s="77"/>
      <c r="AR8163" s="78"/>
      <c r="BB8163" s="79"/>
      <c r="BC8163" s="94"/>
      <c r="BE8163" s="97"/>
      <c r="BG8163" s="40"/>
      <c r="BK8163" s="40"/>
      <c r="BL8163" s="79"/>
      <c r="BM8163" s="94"/>
      <c r="BO8163" s="97"/>
      <c r="BQ8163" s="40"/>
      <c r="BR8163" s="94"/>
      <c r="BS8163" s="94"/>
      <c r="BT8163" s="94"/>
      <c r="BU8163" s="40"/>
      <c r="BV8163" s="82"/>
      <c r="BW8163" s="94"/>
      <c r="BX8163" s="48"/>
      <c r="BY8163" s="97"/>
      <c r="BZ8163" s="48"/>
      <c r="CA8163" s="40"/>
      <c r="CB8163" s="94"/>
      <c r="CC8163" s="94"/>
      <c r="CD8163" s="94"/>
      <c r="CE8163" s="40"/>
      <c r="CF8163" s="73"/>
      <c r="CG8163" s="41"/>
      <c r="CH8163" s="41"/>
      <c r="CI8163" s="41"/>
      <c r="CJ8163" s="41"/>
      <c r="CK8163" s="41"/>
      <c r="CL8163" s="68"/>
      <c r="CM8163" s="41"/>
      <c r="CN8163" s="41"/>
      <c r="CO8163" s="39"/>
      <c r="CP8163" s="78"/>
    </row>
    <row r="8164" spans="1:94" s="38" customFormat="1" x14ac:dyDescent="0.25">
      <c r="A8164" s="38">
        <v>8161</v>
      </c>
      <c r="F8164" s="39"/>
      <c r="Q8164" s="39"/>
      <c r="R8164" s="40"/>
      <c r="S8164" s="40"/>
      <c r="T8164" s="39"/>
      <c r="AG8164" s="110"/>
      <c r="AH8164" s="94"/>
      <c r="AJ8164" s="97"/>
      <c r="AL8164" s="39"/>
      <c r="AP8164" s="39"/>
      <c r="AQ8164" s="77"/>
      <c r="AR8164" s="78"/>
      <c r="BB8164" s="79"/>
      <c r="BC8164" s="94"/>
      <c r="BE8164" s="97"/>
      <c r="BG8164" s="40"/>
      <c r="BK8164" s="40"/>
      <c r="BL8164" s="79"/>
      <c r="BM8164" s="94"/>
      <c r="BO8164" s="97"/>
      <c r="BQ8164" s="40"/>
      <c r="BR8164" s="94"/>
      <c r="BS8164" s="94"/>
      <c r="BT8164" s="94"/>
      <c r="BU8164" s="40"/>
      <c r="BV8164" s="82"/>
      <c r="BW8164" s="94"/>
      <c r="BX8164" s="48"/>
      <c r="BY8164" s="97"/>
      <c r="BZ8164" s="48"/>
      <c r="CA8164" s="40"/>
      <c r="CB8164" s="94"/>
      <c r="CC8164" s="94"/>
      <c r="CD8164" s="94"/>
      <c r="CE8164" s="40"/>
      <c r="CF8164" s="73"/>
      <c r="CG8164" s="41"/>
      <c r="CH8164" s="41"/>
      <c r="CI8164" s="41"/>
      <c r="CJ8164" s="41"/>
      <c r="CK8164" s="41"/>
      <c r="CL8164" s="68"/>
      <c r="CM8164" s="41"/>
      <c r="CN8164" s="41"/>
      <c r="CO8164" s="39"/>
      <c r="CP8164" s="78"/>
    </row>
    <row r="8165" spans="1:94" s="38" customFormat="1" x14ac:dyDescent="0.25">
      <c r="A8165" s="38">
        <v>8162</v>
      </c>
      <c r="F8165" s="39"/>
      <c r="Q8165" s="39"/>
      <c r="R8165" s="40"/>
      <c r="S8165" s="40"/>
      <c r="T8165" s="39"/>
      <c r="AG8165" s="110"/>
      <c r="AH8165" s="94"/>
      <c r="AJ8165" s="97"/>
      <c r="AL8165" s="39"/>
      <c r="AP8165" s="39"/>
      <c r="AQ8165" s="77"/>
      <c r="AR8165" s="78"/>
      <c r="BB8165" s="79"/>
      <c r="BC8165" s="94"/>
      <c r="BE8165" s="97"/>
      <c r="BG8165" s="40"/>
      <c r="BK8165" s="40"/>
      <c r="BL8165" s="79"/>
      <c r="BM8165" s="94"/>
      <c r="BO8165" s="97"/>
      <c r="BQ8165" s="40"/>
      <c r="BR8165" s="94"/>
      <c r="BS8165" s="94"/>
      <c r="BT8165" s="94"/>
      <c r="BU8165" s="40"/>
      <c r="BV8165" s="82"/>
      <c r="BW8165" s="94"/>
      <c r="BX8165" s="48"/>
      <c r="BY8165" s="97"/>
      <c r="BZ8165" s="48"/>
      <c r="CA8165" s="40"/>
      <c r="CB8165" s="94"/>
      <c r="CC8165" s="94"/>
      <c r="CD8165" s="94"/>
      <c r="CE8165" s="40"/>
      <c r="CF8165" s="73"/>
      <c r="CG8165" s="41"/>
      <c r="CH8165" s="41"/>
      <c r="CI8165" s="41"/>
      <c r="CJ8165" s="41"/>
      <c r="CK8165" s="41"/>
      <c r="CL8165" s="68"/>
      <c r="CM8165" s="41"/>
      <c r="CN8165" s="41"/>
      <c r="CO8165" s="39"/>
      <c r="CP8165" s="78"/>
    </row>
    <row r="8166" spans="1:94" s="38" customFormat="1" x14ac:dyDescent="0.25">
      <c r="A8166" s="38">
        <v>8163</v>
      </c>
      <c r="F8166" s="39"/>
      <c r="Q8166" s="39"/>
      <c r="R8166" s="40"/>
      <c r="S8166" s="40"/>
      <c r="T8166" s="39"/>
      <c r="AG8166" s="110"/>
      <c r="AH8166" s="94"/>
      <c r="AJ8166" s="97"/>
      <c r="AL8166" s="39"/>
      <c r="AP8166" s="39"/>
      <c r="AQ8166" s="77"/>
      <c r="AR8166" s="78"/>
      <c r="BB8166" s="79"/>
      <c r="BC8166" s="94"/>
      <c r="BE8166" s="97"/>
      <c r="BG8166" s="40"/>
      <c r="BK8166" s="40"/>
      <c r="BL8166" s="79"/>
      <c r="BM8166" s="94"/>
      <c r="BO8166" s="97"/>
      <c r="BQ8166" s="40"/>
      <c r="BR8166" s="94"/>
      <c r="BS8166" s="94"/>
      <c r="BT8166" s="94"/>
      <c r="BU8166" s="40"/>
      <c r="BV8166" s="82"/>
      <c r="BW8166" s="94"/>
      <c r="BX8166" s="48"/>
      <c r="BY8166" s="97"/>
      <c r="BZ8166" s="48"/>
      <c r="CA8166" s="40"/>
      <c r="CB8166" s="94"/>
      <c r="CC8166" s="94"/>
      <c r="CD8166" s="94"/>
      <c r="CE8166" s="40"/>
      <c r="CF8166" s="73"/>
      <c r="CG8166" s="41"/>
      <c r="CH8166" s="41"/>
      <c r="CI8166" s="41"/>
      <c r="CJ8166" s="41"/>
      <c r="CK8166" s="41"/>
      <c r="CL8166" s="68"/>
      <c r="CM8166" s="41"/>
      <c r="CN8166" s="41"/>
      <c r="CO8166" s="39"/>
      <c r="CP8166" s="78"/>
    </row>
    <row r="8167" spans="1:94" s="38" customFormat="1" x14ac:dyDescent="0.25">
      <c r="A8167" s="38">
        <v>8164</v>
      </c>
      <c r="F8167" s="39"/>
      <c r="Q8167" s="39"/>
      <c r="R8167" s="40"/>
      <c r="S8167" s="40"/>
      <c r="T8167" s="39"/>
      <c r="AG8167" s="110"/>
      <c r="AH8167" s="94"/>
      <c r="AJ8167" s="97"/>
      <c r="AL8167" s="39"/>
      <c r="AP8167" s="39"/>
      <c r="AQ8167" s="77"/>
      <c r="AR8167" s="78"/>
      <c r="BB8167" s="79"/>
      <c r="BC8167" s="94"/>
      <c r="BE8167" s="97"/>
      <c r="BG8167" s="40"/>
      <c r="BK8167" s="40"/>
      <c r="BL8167" s="79"/>
      <c r="BM8167" s="94"/>
      <c r="BO8167" s="97"/>
      <c r="BQ8167" s="40"/>
      <c r="BR8167" s="94"/>
      <c r="BS8167" s="94"/>
      <c r="BT8167" s="94"/>
      <c r="BU8167" s="40"/>
      <c r="BV8167" s="82"/>
      <c r="BW8167" s="94"/>
      <c r="BX8167" s="48"/>
      <c r="BY8167" s="97"/>
      <c r="BZ8167" s="48"/>
      <c r="CA8167" s="40"/>
      <c r="CB8167" s="94"/>
      <c r="CC8167" s="94"/>
      <c r="CD8167" s="94"/>
      <c r="CE8167" s="40"/>
      <c r="CF8167" s="73"/>
      <c r="CG8167" s="41"/>
      <c r="CH8167" s="41"/>
      <c r="CI8167" s="41"/>
      <c r="CJ8167" s="41"/>
      <c r="CK8167" s="41"/>
      <c r="CL8167" s="68"/>
      <c r="CM8167" s="41"/>
      <c r="CN8167" s="41"/>
      <c r="CO8167" s="39"/>
      <c r="CP8167" s="78"/>
    </row>
    <row r="8168" spans="1:94" s="38" customFormat="1" x14ac:dyDescent="0.25">
      <c r="A8168" s="38">
        <v>8165</v>
      </c>
      <c r="F8168" s="39"/>
      <c r="Q8168" s="39"/>
      <c r="R8168" s="40"/>
      <c r="S8168" s="40"/>
      <c r="T8168" s="39"/>
      <c r="AG8168" s="110"/>
      <c r="AH8168" s="94"/>
      <c r="AJ8168" s="97"/>
      <c r="AL8168" s="39"/>
      <c r="AP8168" s="39"/>
      <c r="AQ8168" s="77"/>
      <c r="AR8168" s="78"/>
      <c r="BB8168" s="79"/>
      <c r="BC8168" s="94"/>
      <c r="BE8168" s="97"/>
      <c r="BG8168" s="40"/>
      <c r="BK8168" s="40"/>
      <c r="BL8168" s="79"/>
      <c r="BM8168" s="94"/>
      <c r="BO8168" s="97"/>
      <c r="BQ8168" s="40"/>
      <c r="BR8168" s="94"/>
      <c r="BS8168" s="94"/>
      <c r="BT8168" s="94"/>
      <c r="BU8168" s="40"/>
      <c r="BV8168" s="82"/>
      <c r="BW8168" s="94"/>
      <c r="BX8168" s="48"/>
      <c r="BY8168" s="97"/>
      <c r="BZ8168" s="48"/>
      <c r="CA8168" s="40"/>
      <c r="CB8168" s="94"/>
      <c r="CC8168" s="94"/>
      <c r="CD8168" s="94"/>
      <c r="CE8168" s="40"/>
      <c r="CF8168" s="73"/>
      <c r="CG8168" s="41"/>
      <c r="CH8168" s="41"/>
      <c r="CI8168" s="41"/>
      <c r="CJ8168" s="41"/>
      <c r="CK8168" s="41"/>
      <c r="CL8168" s="68"/>
      <c r="CM8168" s="41"/>
      <c r="CN8168" s="41"/>
      <c r="CO8168" s="39"/>
      <c r="CP8168" s="78"/>
    </row>
    <row r="8169" spans="1:94" s="38" customFormat="1" x14ac:dyDescent="0.25">
      <c r="A8169" s="38">
        <v>8166</v>
      </c>
      <c r="F8169" s="39"/>
      <c r="Q8169" s="39"/>
      <c r="R8169" s="40"/>
      <c r="S8169" s="40"/>
      <c r="T8169" s="39"/>
      <c r="AG8169" s="110"/>
      <c r="AH8169" s="94"/>
      <c r="AJ8169" s="97"/>
      <c r="AL8169" s="39"/>
      <c r="AP8169" s="39"/>
      <c r="AQ8169" s="77"/>
      <c r="AR8169" s="78"/>
      <c r="BB8169" s="79"/>
      <c r="BC8169" s="94"/>
      <c r="BE8169" s="97"/>
      <c r="BG8169" s="40"/>
      <c r="BK8169" s="40"/>
      <c r="BL8169" s="79"/>
      <c r="BM8169" s="94"/>
      <c r="BO8169" s="97"/>
      <c r="BQ8169" s="40"/>
      <c r="BR8169" s="94"/>
      <c r="BS8169" s="94"/>
      <c r="BT8169" s="94"/>
      <c r="BU8169" s="40"/>
      <c r="BV8169" s="82"/>
      <c r="BW8169" s="94"/>
      <c r="BX8169" s="48"/>
      <c r="BY8169" s="97"/>
      <c r="BZ8169" s="48"/>
      <c r="CA8169" s="40"/>
      <c r="CB8169" s="94"/>
      <c r="CC8169" s="94"/>
      <c r="CD8169" s="94"/>
      <c r="CE8169" s="40"/>
      <c r="CF8169" s="73"/>
      <c r="CG8169" s="41"/>
      <c r="CH8169" s="41"/>
      <c r="CI8169" s="41"/>
      <c r="CJ8169" s="41"/>
      <c r="CK8169" s="41"/>
      <c r="CL8169" s="68"/>
      <c r="CM8169" s="41"/>
      <c r="CN8169" s="41"/>
      <c r="CO8169" s="39"/>
      <c r="CP8169" s="78"/>
    </row>
    <row r="8170" spans="1:94" s="38" customFormat="1" x14ac:dyDescent="0.25">
      <c r="A8170" s="38">
        <v>8167</v>
      </c>
      <c r="F8170" s="39"/>
      <c r="Q8170" s="39"/>
      <c r="R8170" s="40"/>
      <c r="S8170" s="40"/>
      <c r="T8170" s="39"/>
      <c r="AG8170" s="110"/>
      <c r="AH8170" s="94"/>
      <c r="AJ8170" s="97"/>
      <c r="AL8170" s="39"/>
      <c r="AP8170" s="39"/>
      <c r="AQ8170" s="77"/>
      <c r="AR8170" s="78"/>
      <c r="BB8170" s="79"/>
      <c r="BC8170" s="94"/>
      <c r="BE8170" s="97"/>
      <c r="BG8170" s="40"/>
      <c r="BK8170" s="40"/>
      <c r="BL8170" s="79"/>
      <c r="BM8170" s="94"/>
      <c r="BO8170" s="97"/>
      <c r="BQ8170" s="40"/>
      <c r="BR8170" s="94"/>
      <c r="BS8170" s="94"/>
      <c r="BT8170" s="94"/>
      <c r="BU8170" s="40"/>
      <c r="BV8170" s="82"/>
      <c r="BW8170" s="94"/>
      <c r="BX8170" s="48"/>
      <c r="BY8170" s="97"/>
      <c r="BZ8170" s="48"/>
      <c r="CA8170" s="40"/>
      <c r="CB8170" s="94"/>
      <c r="CC8170" s="94"/>
      <c r="CD8170" s="94"/>
      <c r="CE8170" s="40"/>
      <c r="CF8170" s="73"/>
      <c r="CG8170" s="41"/>
      <c r="CH8170" s="41"/>
      <c r="CI8170" s="41"/>
      <c r="CJ8170" s="41"/>
      <c r="CK8170" s="41"/>
      <c r="CL8170" s="68"/>
      <c r="CM8170" s="41"/>
      <c r="CN8170" s="41"/>
      <c r="CO8170" s="39"/>
      <c r="CP8170" s="78"/>
    </row>
    <row r="8171" spans="1:94" s="38" customFormat="1" x14ac:dyDescent="0.25">
      <c r="A8171" s="38">
        <v>8168</v>
      </c>
      <c r="F8171" s="39"/>
      <c r="Q8171" s="39"/>
      <c r="R8171" s="40"/>
      <c r="S8171" s="40"/>
      <c r="T8171" s="39"/>
      <c r="AG8171" s="110"/>
      <c r="AH8171" s="94"/>
      <c r="AJ8171" s="97"/>
      <c r="AL8171" s="39"/>
      <c r="AP8171" s="39"/>
      <c r="AQ8171" s="77"/>
      <c r="AR8171" s="78"/>
      <c r="BB8171" s="79"/>
      <c r="BC8171" s="94"/>
      <c r="BE8171" s="97"/>
      <c r="BG8171" s="40"/>
      <c r="BK8171" s="40"/>
      <c r="BL8171" s="79"/>
      <c r="BM8171" s="94"/>
      <c r="BO8171" s="97"/>
      <c r="BQ8171" s="40"/>
      <c r="BR8171" s="94"/>
      <c r="BS8171" s="94"/>
      <c r="BT8171" s="94"/>
      <c r="BU8171" s="40"/>
      <c r="BV8171" s="82"/>
      <c r="BW8171" s="94"/>
      <c r="BX8171" s="48"/>
      <c r="BY8171" s="97"/>
      <c r="BZ8171" s="48"/>
      <c r="CA8171" s="40"/>
      <c r="CB8171" s="94"/>
      <c r="CC8171" s="94"/>
      <c r="CD8171" s="94"/>
      <c r="CE8171" s="40"/>
      <c r="CF8171" s="73"/>
      <c r="CG8171" s="41"/>
      <c r="CH8171" s="41"/>
      <c r="CI8171" s="41"/>
      <c r="CJ8171" s="41"/>
      <c r="CK8171" s="41"/>
      <c r="CL8171" s="68"/>
      <c r="CM8171" s="41"/>
      <c r="CN8171" s="41"/>
      <c r="CO8171" s="39"/>
      <c r="CP8171" s="78"/>
    </row>
    <row r="8172" spans="1:94" s="38" customFormat="1" x14ac:dyDescent="0.25">
      <c r="A8172" s="38">
        <v>8169</v>
      </c>
      <c r="F8172" s="39"/>
      <c r="Q8172" s="39"/>
      <c r="R8172" s="40"/>
      <c r="S8172" s="40"/>
      <c r="T8172" s="39"/>
      <c r="AG8172" s="110"/>
      <c r="AH8172" s="94"/>
      <c r="AJ8172" s="97"/>
      <c r="AL8172" s="39"/>
      <c r="AP8172" s="39"/>
      <c r="AQ8172" s="77"/>
      <c r="AR8172" s="78"/>
      <c r="BB8172" s="79"/>
      <c r="BC8172" s="94"/>
      <c r="BE8172" s="97"/>
      <c r="BG8172" s="40"/>
      <c r="BK8172" s="40"/>
      <c r="BL8172" s="79"/>
      <c r="BM8172" s="94"/>
      <c r="BO8172" s="97"/>
      <c r="BQ8172" s="40"/>
      <c r="BR8172" s="94"/>
      <c r="BS8172" s="94"/>
      <c r="BT8172" s="94"/>
      <c r="BU8172" s="40"/>
      <c r="BV8172" s="82"/>
      <c r="BW8172" s="94"/>
      <c r="BX8172" s="48"/>
      <c r="BY8172" s="97"/>
      <c r="BZ8172" s="48"/>
      <c r="CA8172" s="40"/>
      <c r="CB8172" s="94"/>
      <c r="CC8172" s="94"/>
      <c r="CD8172" s="94"/>
      <c r="CE8172" s="40"/>
      <c r="CF8172" s="73"/>
      <c r="CG8172" s="41"/>
      <c r="CH8172" s="41"/>
      <c r="CI8172" s="41"/>
      <c r="CJ8172" s="41"/>
      <c r="CK8172" s="41"/>
      <c r="CL8172" s="68"/>
      <c r="CM8172" s="41"/>
      <c r="CN8172" s="41"/>
      <c r="CO8172" s="39"/>
      <c r="CP8172" s="78"/>
    </row>
    <row r="8173" spans="1:94" s="38" customFormat="1" x14ac:dyDescent="0.25">
      <c r="A8173" s="38">
        <v>8170</v>
      </c>
      <c r="F8173" s="39"/>
      <c r="Q8173" s="39"/>
      <c r="R8173" s="40"/>
      <c r="S8173" s="40"/>
      <c r="T8173" s="39"/>
      <c r="AG8173" s="110"/>
      <c r="AH8173" s="94"/>
      <c r="AJ8173" s="97"/>
      <c r="AL8173" s="39"/>
      <c r="AP8173" s="39"/>
      <c r="AQ8173" s="77"/>
      <c r="AR8173" s="78"/>
      <c r="BB8173" s="79"/>
      <c r="BC8173" s="94"/>
      <c r="BE8173" s="97"/>
      <c r="BG8173" s="40"/>
      <c r="BK8173" s="40"/>
      <c r="BL8173" s="79"/>
      <c r="BM8173" s="94"/>
      <c r="BO8173" s="97"/>
      <c r="BQ8173" s="40"/>
      <c r="BR8173" s="94"/>
      <c r="BS8173" s="94"/>
      <c r="BT8173" s="94"/>
      <c r="BU8173" s="40"/>
      <c r="BV8173" s="82"/>
      <c r="BW8173" s="94"/>
      <c r="BX8173" s="48"/>
      <c r="BY8173" s="97"/>
      <c r="BZ8173" s="48"/>
      <c r="CA8173" s="40"/>
      <c r="CB8173" s="94"/>
      <c r="CC8173" s="94"/>
      <c r="CD8173" s="94"/>
      <c r="CE8173" s="40"/>
      <c r="CF8173" s="73"/>
      <c r="CG8173" s="41"/>
      <c r="CH8173" s="41"/>
      <c r="CI8173" s="41"/>
      <c r="CJ8173" s="41"/>
      <c r="CK8173" s="41"/>
      <c r="CL8173" s="68"/>
      <c r="CM8173" s="41"/>
      <c r="CN8173" s="41"/>
      <c r="CO8173" s="39"/>
      <c r="CP8173" s="78"/>
    </row>
    <row r="8174" spans="1:94" s="38" customFormat="1" x14ac:dyDescent="0.25">
      <c r="A8174" s="38">
        <v>8171</v>
      </c>
      <c r="F8174" s="39"/>
      <c r="Q8174" s="39"/>
      <c r="R8174" s="40"/>
      <c r="S8174" s="40"/>
      <c r="T8174" s="39"/>
      <c r="AG8174" s="110"/>
      <c r="AH8174" s="94"/>
      <c r="AJ8174" s="97"/>
      <c r="AL8174" s="39"/>
      <c r="AP8174" s="39"/>
      <c r="AQ8174" s="77"/>
      <c r="AR8174" s="78"/>
      <c r="BB8174" s="79"/>
      <c r="BC8174" s="94"/>
      <c r="BE8174" s="97"/>
      <c r="BG8174" s="40"/>
      <c r="BK8174" s="40"/>
      <c r="BL8174" s="79"/>
      <c r="BM8174" s="94"/>
      <c r="BO8174" s="97"/>
      <c r="BQ8174" s="40"/>
      <c r="BR8174" s="94"/>
      <c r="BS8174" s="94"/>
      <c r="BT8174" s="94"/>
      <c r="BU8174" s="40"/>
      <c r="BV8174" s="82"/>
      <c r="BW8174" s="94"/>
      <c r="BX8174" s="48"/>
      <c r="BY8174" s="97"/>
      <c r="BZ8174" s="48"/>
      <c r="CA8174" s="40"/>
      <c r="CB8174" s="94"/>
      <c r="CC8174" s="94"/>
      <c r="CD8174" s="94"/>
      <c r="CE8174" s="40"/>
      <c r="CF8174" s="73"/>
      <c r="CG8174" s="41"/>
      <c r="CH8174" s="41"/>
      <c r="CI8174" s="41"/>
      <c r="CJ8174" s="41"/>
      <c r="CK8174" s="41"/>
      <c r="CL8174" s="68"/>
      <c r="CM8174" s="41"/>
      <c r="CN8174" s="41"/>
      <c r="CO8174" s="39"/>
      <c r="CP8174" s="78"/>
    </row>
    <row r="8175" spans="1:94" s="38" customFormat="1" x14ac:dyDescent="0.25">
      <c r="A8175" s="38">
        <v>8172</v>
      </c>
      <c r="F8175" s="39"/>
      <c r="Q8175" s="39"/>
      <c r="R8175" s="40"/>
      <c r="S8175" s="40"/>
      <c r="T8175" s="39"/>
      <c r="AG8175" s="110"/>
      <c r="AH8175" s="94"/>
      <c r="AJ8175" s="97"/>
      <c r="AL8175" s="39"/>
      <c r="AP8175" s="39"/>
      <c r="AQ8175" s="77"/>
      <c r="AR8175" s="78"/>
      <c r="BB8175" s="79"/>
      <c r="BC8175" s="94"/>
      <c r="BE8175" s="97"/>
      <c r="BG8175" s="40"/>
      <c r="BK8175" s="40"/>
      <c r="BL8175" s="79"/>
      <c r="BM8175" s="94"/>
      <c r="BO8175" s="97"/>
      <c r="BQ8175" s="40"/>
      <c r="BR8175" s="94"/>
      <c r="BS8175" s="94"/>
      <c r="BT8175" s="94"/>
      <c r="BU8175" s="40"/>
      <c r="BV8175" s="82"/>
      <c r="BW8175" s="94"/>
      <c r="BX8175" s="48"/>
      <c r="BY8175" s="97"/>
      <c r="BZ8175" s="48"/>
      <c r="CA8175" s="40"/>
      <c r="CB8175" s="94"/>
      <c r="CC8175" s="94"/>
      <c r="CD8175" s="94"/>
      <c r="CE8175" s="40"/>
      <c r="CF8175" s="73"/>
      <c r="CG8175" s="41"/>
      <c r="CH8175" s="41"/>
      <c r="CI8175" s="41"/>
      <c r="CJ8175" s="41"/>
      <c r="CK8175" s="41"/>
      <c r="CL8175" s="68"/>
      <c r="CM8175" s="41"/>
      <c r="CN8175" s="41"/>
      <c r="CO8175" s="39"/>
      <c r="CP8175" s="78"/>
    </row>
    <row r="8176" spans="1:94" s="38" customFormat="1" x14ac:dyDescent="0.25">
      <c r="A8176" s="38">
        <v>8173</v>
      </c>
      <c r="F8176" s="39"/>
      <c r="Q8176" s="39"/>
      <c r="R8176" s="40"/>
      <c r="S8176" s="40"/>
      <c r="T8176" s="39"/>
      <c r="AG8176" s="110"/>
      <c r="AH8176" s="94"/>
      <c r="AJ8176" s="97"/>
      <c r="AL8176" s="39"/>
      <c r="AP8176" s="39"/>
      <c r="AQ8176" s="77"/>
      <c r="AR8176" s="78"/>
      <c r="BB8176" s="79"/>
      <c r="BC8176" s="94"/>
      <c r="BE8176" s="97"/>
      <c r="BG8176" s="40"/>
      <c r="BK8176" s="40"/>
      <c r="BL8176" s="79"/>
      <c r="BM8176" s="94"/>
      <c r="BO8176" s="97"/>
      <c r="BQ8176" s="40"/>
      <c r="BR8176" s="94"/>
      <c r="BS8176" s="94"/>
      <c r="BT8176" s="94"/>
      <c r="BU8176" s="40"/>
      <c r="BV8176" s="82"/>
      <c r="BW8176" s="94"/>
      <c r="BX8176" s="48"/>
      <c r="BY8176" s="97"/>
      <c r="BZ8176" s="48"/>
      <c r="CA8176" s="40"/>
      <c r="CB8176" s="94"/>
      <c r="CC8176" s="94"/>
      <c r="CD8176" s="94"/>
      <c r="CE8176" s="40"/>
      <c r="CF8176" s="73"/>
      <c r="CG8176" s="41"/>
      <c r="CH8176" s="41"/>
      <c r="CI8176" s="41"/>
      <c r="CJ8176" s="41"/>
      <c r="CK8176" s="41"/>
      <c r="CL8176" s="68"/>
      <c r="CM8176" s="41"/>
      <c r="CN8176" s="41"/>
      <c r="CO8176" s="39"/>
      <c r="CP8176" s="78"/>
    </row>
    <row r="8177" spans="1:94" s="38" customFormat="1" x14ac:dyDescent="0.25">
      <c r="A8177" s="38">
        <v>8174</v>
      </c>
      <c r="F8177" s="39"/>
      <c r="Q8177" s="39"/>
      <c r="R8177" s="40"/>
      <c r="S8177" s="40"/>
      <c r="T8177" s="39"/>
      <c r="AG8177" s="110"/>
      <c r="AH8177" s="94"/>
      <c r="AJ8177" s="97"/>
      <c r="AL8177" s="39"/>
      <c r="AP8177" s="39"/>
      <c r="AQ8177" s="77"/>
      <c r="AR8177" s="78"/>
      <c r="BB8177" s="79"/>
      <c r="BC8177" s="94"/>
      <c r="BE8177" s="97"/>
      <c r="BG8177" s="40"/>
      <c r="BK8177" s="40"/>
      <c r="BL8177" s="79"/>
      <c r="BM8177" s="94"/>
      <c r="BO8177" s="97"/>
      <c r="BQ8177" s="40"/>
      <c r="BR8177" s="94"/>
      <c r="BS8177" s="94"/>
      <c r="BT8177" s="94"/>
      <c r="BU8177" s="40"/>
      <c r="BV8177" s="82"/>
      <c r="BW8177" s="94"/>
      <c r="BX8177" s="48"/>
      <c r="BY8177" s="97"/>
      <c r="BZ8177" s="48"/>
      <c r="CA8177" s="40"/>
      <c r="CB8177" s="94"/>
      <c r="CC8177" s="94"/>
      <c r="CD8177" s="94"/>
      <c r="CE8177" s="40"/>
      <c r="CF8177" s="73"/>
      <c r="CG8177" s="41"/>
      <c r="CH8177" s="41"/>
      <c r="CI8177" s="41"/>
      <c r="CJ8177" s="41"/>
      <c r="CK8177" s="41"/>
      <c r="CL8177" s="68"/>
      <c r="CM8177" s="41"/>
      <c r="CN8177" s="41"/>
      <c r="CO8177" s="39"/>
      <c r="CP8177" s="78"/>
    </row>
    <row r="8178" spans="1:94" s="38" customFormat="1" x14ac:dyDescent="0.25">
      <c r="A8178" s="38">
        <v>8175</v>
      </c>
      <c r="F8178" s="39"/>
      <c r="Q8178" s="39"/>
      <c r="R8178" s="40"/>
      <c r="S8178" s="40"/>
      <c r="T8178" s="39"/>
      <c r="AG8178" s="110"/>
      <c r="AH8178" s="94"/>
      <c r="AJ8178" s="97"/>
      <c r="AL8178" s="39"/>
      <c r="AP8178" s="39"/>
      <c r="AQ8178" s="77"/>
      <c r="AR8178" s="78"/>
      <c r="BB8178" s="79"/>
      <c r="BC8178" s="94"/>
      <c r="BE8178" s="97"/>
      <c r="BG8178" s="40"/>
      <c r="BK8178" s="40"/>
      <c r="BL8178" s="79"/>
      <c r="BM8178" s="94"/>
      <c r="BO8178" s="97"/>
      <c r="BQ8178" s="40"/>
      <c r="BR8178" s="94"/>
      <c r="BS8178" s="94"/>
      <c r="BT8178" s="94"/>
      <c r="BU8178" s="40"/>
      <c r="BV8178" s="82"/>
      <c r="BW8178" s="94"/>
      <c r="BX8178" s="48"/>
      <c r="BY8178" s="97"/>
      <c r="BZ8178" s="48"/>
      <c r="CA8178" s="40"/>
      <c r="CB8178" s="94"/>
      <c r="CC8178" s="94"/>
      <c r="CD8178" s="94"/>
      <c r="CE8178" s="40"/>
      <c r="CF8178" s="73"/>
      <c r="CG8178" s="41"/>
      <c r="CH8178" s="41"/>
      <c r="CI8178" s="41"/>
      <c r="CJ8178" s="41"/>
      <c r="CK8178" s="41"/>
      <c r="CL8178" s="68"/>
      <c r="CM8178" s="41"/>
      <c r="CN8178" s="41"/>
      <c r="CO8178" s="39"/>
      <c r="CP8178" s="78"/>
    </row>
    <row r="8179" spans="1:94" s="38" customFormat="1" x14ac:dyDescent="0.25">
      <c r="A8179" s="38">
        <v>8176</v>
      </c>
      <c r="F8179" s="39"/>
      <c r="Q8179" s="39"/>
      <c r="R8179" s="40"/>
      <c r="S8179" s="40"/>
      <c r="T8179" s="39"/>
      <c r="AG8179" s="110"/>
      <c r="AH8179" s="94"/>
      <c r="AJ8179" s="97"/>
      <c r="AL8179" s="39"/>
      <c r="AP8179" s="39"/>
      <c r="AQ8179" s="77"/>
      <c r="AR8179" s="78"/>
      <c r="BB8179" s="79"/>
      <c r="BC8179" s="94"/>
      <c r="BE8179" s="97"/>
      <c r="BG8179" s="40"/>
      <c r="BK8179" s="40"/>
      <c r="BL8179" s="79"/>
      <c r="BM8179" s="94"/>
      <c r="BO8179" s="97"/>
      <c r="BQ8179" s="40"/>
      <c r="BR8179" s="94"/>
      <c r="BS8179" s="94"/>
      <c r="BT8179" s="94"/>
      <c r="BU8179" s="40"/>
      <c r="BV8179" s="82"/>
      <c r="BW8179" s="94"/>
      <c r="BX8179" s="48"/>
      <c r="BY8179" s="97"/>
      <c r="BZ8179" s="48"/>
      <c r="CA8179" s="40"/>
      <c r="CB8179" s="94"/>
      <c r="CC8179" s="94"/>
      <c r="CD8179" s="94"/>
      <c r="CE8179" s="40"/>
      <c r="CF8179" s="73"/>
      <c r="CG8179" s="41"/>
      <c r="CH8179" s="41"/>
      <c r="CI8179" s="41"/>
      <c r="CJ8179" s="41"/>
      <c r="CK8179" s="41"/>
      <c r="CL8179" s="68"/>
      <c r="CM8179" s="41"/>
      <c r="CN8179" s="41"/>
      <c r="CO8179" s="39"/>
      <c r="CP8179" s="78"/>
    </row>
    <row r="8180" spans="1:94" s="38" customFormat="1" x14ac:dyDescent="0.25">
      <c r="A8180" s="38">
        <v>8177</v>
      </c>
      <c r="F8180" s="39"/>
      <c r="Q8180" s="39"/>
      <c r="R8180" s="40"/>
      <c r="S8180" s="40"/>
      <c r="T8180" s="39"/>
      <c r="AG8180" s="110"/>
      <c r="AH8180" s="94"/>
      <c r="AJ8180" s="97"/>
      <c r="AL8180" s="39"/>
      <c r="AP8180" s="39"/>
      <c r="AQ8180" s="77"/>
      <c r="AR8180" s="78"/>
      <c r="BB8180" s="79"/>
      <c r="BC8180" s="94"/>
      <c r="BE8180" s="97"/>
      <c r="BG8180" s="40"/>
      <c r="BK8180" s="40"/>
      <c r="BL8180" s="79"/>
      <c r="BM8180" s="94"/>
      <c r="BO8180" s="97"/>
      <c r="BQ8180" s="40"/>
      <c r="BR8180" s="94"/>
      <c r="BS8180" s="94"/>
      <c r="BT8180" s="94"/>
      <c r="BU8180" s="40"/>
      <c r="BV8180" s="82"/>
      <c r="BW8180" s="94"/>
      <c r="BX8180" s="48"/>
      <c r="BY8180" s="97"/>
      <c r="BZ8180" s="48"/>
      <c r="CA8180" s="40"/>
      <c r="CB8180" s="94"/>
      <c r="CC8180" s="94"/>
      <c r="CD8180" s="94"/>
      <c r="CE8180" s="40"/>
      <c r="CF8180" s="73"/>
      <c r="CG8180" s="41"/>
      <c r="CH8180" s="41"/>
      <c r="CI8180" s="41"/>
      <c r="CJ8180" s="41"/>
      <c r="CK8180" s="41"/>
      <c r="CL8180" s="68"/>
      <c r="CM8180" s="41"/>
      <c r="CN8180" s="41"/>
      <c r="CO8180" s="39"/>
      <c r="CP8180" s="78"/>
    </row>
    <row r="8181" spans="1:94" s="38" customFormat="1" x14ac:dyDescent="0.25">
      <c r="A8181" s="38">
        <v>8178</v>
      </c>
      <c r="F8181" s="39"/>
      <c r="Q8181" s="39"/>
      <c r="R8181" s="40"/>
      <c r="S8181" s="40"/>
      <c r="T8181" s="39"/>
      <c r="AG8181" s="110"/>
      <c r="AH8181" s="94"/>
      <c r="AJ8181" s="97"/>
      <c r="AL8181" s="39"/>
      <c r="AP8181" s="39"/>
      <c r="AQ8181" s="77"/>
      <c r="AR8181" s="78"/>
      <c r="BB8181" s="79"/>
      <c r="BC8181" s="94"/>
      <c r="BE8181" s="97"/>
      <c r="BG8181" s="40"/>
      <c r="BK8181" s="40"/>
      <c r="BL8181" s="79"/>
      <c r="BM8181" s="94"/>
      <c r="BO8181" s="97"/>
      <c r="BQ8181" s="40"/>
      <c r="BR8181" s="94"/>
      <c r="BS8181" s="94"/>
      <c r="BT8181" s="94"/>
      <c r="BU8181" s="40"/>
      <c r="BV8181" s="82"/>
      <c r="BW8181" s="94"/>
      <c r="BX8181" s="48"/>
      <c r="BY8181" s="97"/>
      <c r="BZ8181" s="48"/>
      <c r="CA8181" s="40"/>
      <c r="CB8181" s="94"/>
      <c r="CC8181" s="94"/>
      <c r="CD8181" s="94"/>
      <c r="CE8181" s="40"/>
      <c r="CF8181" s="73"/>
      <c r="CG8181" s="41"/>
      <c r="CH8181" s="41"/>
      <c r="CI8181" s="41"/>
      <c r="CJ8181" s="41"/>
      <c r="CK8181" s="41"/>
      <c r="CL8181" s="68"/>
      <c r="CM8181" s="41"/>
      <c r="CN8181" s="41"/>
      <c r="CO8181" s="39"/>
      <c r="CP8181" s="78"/>
    </row>
    <row r="8182" spans="1:94" s="38" customFormat="1" x14ac:dyDescent="0.25">
      <c r="A8182" s="38">
        <v>8179</v>
      </c>
      <c r="F8182" s="39"/>
      <c r="Q8182" s="39"/>
      <c r="R8182" s="40"/>
      <c r="S8182" s="40"/>
      <c r="T8182" s="39"/>
      <c r="AG8182" s="110"/>
      <c r="AH8182" s="94"/>
      <c r="AJ8182" s="97"/>
      <c r="AL8182" s="39"/>
      <c r="AP8182" s="39"/>
      <c r="AQ8182" s="77"/>
      <c r="AR8182" s="78"/>
      <c r="BB8182" s="79"/>
      <c r="BC8182" s="94"/>
      <c r="BE8182" s="97"/>
      <c r="BG8182" s="40"/>
      <c r="BK8182" s="40"/>
      <c r="BL8182" s="79"/>
      <c r="BM8182" s="94"/>
      <c r="BO8182" s="97"/>
      <c r="BQ8182" s="40"/>
      <c r="BR8182" s="94"/>
      <c r="BS8182" s="94"/>
      <c r="BT8182" s="94"/>
      <c r="BU8182" s="40"/>
      <c r="BV8182" s="82"/>
      <c r="BW8182" s="94"/>
      <c r="BX8182" s="48"/>
      <c r="BY8182" s="97"/>
      <c r="BZ8182" s="48"/>
      <c r="CA8182" s="40"/>
      <c r="CB8182" s="94"/>
      <c r="CC8182" s="94"/>
      <c r="CD8182" s="94"/>
      <c r="CE8182" s="40"/>
      <c r="CF8182" s="73"/>
      <c r="CG8182" s="41"/>
      <c r="CH8182" s="41"/>
      <c r="CI8182" s="41"/>
      <c r="CJ8182" s="41"/>
      <c r="CK8182" s="41"/>
      <c r="CL8182" s="68"/>
      <c r="CM8182" s="41"/>
      <c r="CN8182" s="41"/>
      <c r="CO8182" s="39"/>
      <c r="CP8182" s="78"/>
    </row>
    <row r="8183" spans="1:94" s="38" customFormat="1" x14ac:dyDescent="0.25">
      <c r="A8183" s="38">
        <v>8180</v>
      </c>
      <c r="F8183" s="39"/>
      <c r="Q8183" s="39"/>
      <c r="R8183" s="40"/>
      <c r="S8183" s="40"/>
      <c r="T8183" s="39"/>
      <c r="AG8183" s="110"/>
      <c r="AH8183" s="94"/>
      <c r="AJ8183" s="97"/>
      <c r="AL8183" s="39"/>
      <c r="AP8183" s="39"/>
      <c r="AQ8183" s="77"/>
      <c r="AR8183" s="78"/>
      <c r="BB8183" s="79"/>
      <c r="BC8183" s="94"/>
      <c r="BE8183" s="97"/>
      <c r="BG8183" s="40"/>
      <c r="BK8183" s="40"/>
      <c r="BL8183" s="79"/>
      <c r="BM8183" s="94"/>
      <c r="BO8183" s="97"/>
      <c r="BQ8183" s="40"/>
      <c r="BR8183" s="94"/>
      <c r="BS8183" s="94"/>
      <c r="BT8183" s="94"/>
      <c r="BU8183" s="40"/>
      <c r="BV8183" s="82"/>
      <c r="BW8183" s="94"/>
      <c r="BX8183" s="48"/>
      <c r="BY8183" s="97"/>
      <c r="BZ8183" s="48"/>
      <c r="CA8183" s="40"/>
      <c r="CB8183" s="94"/>
      <c r="CC8183" s="94"/>
      <c r="CD8183" s="94"/>
      <c r="CE8183" s="40"/>
      <c r="CF8183" s="73"/>
      <c r="CG8183" s="41"/>
      <c r="CH8183" s="41"/>
      <c r="CI8183" s="41"/>
      <c r="CJ8183" s="41"/>
      <c r="CK8183" s="41"/>
      <c r="CL8183" s="68"/>
      <c r="CM8183" s="41"/>
      <c r="CN8183" s="41"/>
      <c r="CO8183" s="39"/>
      <c r="CP8183" s="78"/>
    </row>
    <row r="8184" spans="1:94" s="38" customFormat="1" x14ac:dyDescent="0.25">
      <c r="A8184" s="38">
        <v>8181</v>
      </c>
      <c r="F8184" s="39"/>
      <c r="Q8184" s="39"/>
      <c r="R8184" s="40"/>
      <c r="S8184" s="40"/>
      <c r="T8184" s="39"/>
      <c r="AG8184" s="110"/>
      <c r="AH8184" s="94"/>
      <c r="AJ8184" s="97"/>
      <c r="AL8184" s="39"/>
      <c r="AP8184" s="39"/>
      <c r="AQ8184" s="77"/>
      <c r="AR8184" s="78"/>
      <c r="BB8184" s="79"/>
      <c r="BC8184" s="94"/>
      <c r="BE8184" s="97"/>
      <c r="BG8184" s="40"/>
      <c r="BK8184" s="40"/>
      <c r="BL8184" s="79"/>
      <c r="BM8184" s="94"/>
      <c r="BO8184" s="97"/>
      <c r="BQ8184" s="40"/>
      <c r="BR8184" s="94"/>
      <c r="BS8184" s="94"/>
      <c r="BT8184" s="94"/>
      <c r="BU8184" s="40"/>
      <c r="BV8184" s="82"/>
      <c r="BW8184" s="94"/>
      <c r="BX8184" s="48"/>
      <c r="BY8184" s="97"/>
      <c r="BZ8184" s="48"/>
      <c r="CA8184" s="40"/>
      <c r="CB8184" s="94"/>
      <c r="CC8184" s="94"/>
      <c r="CD8184" s="94"/>
      <c r="CE8184" s="40"/>
      <c r="CF8184" s="73"/>
      <c r="CG8184" s="41"/>
      <c r="CH8184" s="41"/>
      <c r="CI8184" s="41"/>
      <c r="CJ8184" s="41"/>
      <c r="CK8184" s="41"/>
      <c r="CL8184" s="68"/>
      <c r="CM8184" s="41"/>
      <c r="CN8184" s="41"/>
      <c r="CO8184" s="39"/>
      <c r="CP8184" s="78"/>
    </row>
    <row r="8185" spans="1:94" s="38" customFormat="1" x14ac:dyDescent="0.25">
      <c r="A8185" s="38">
        <v>8182</v>
      </c>
      <c r="F8185" s="39"/>
      <c r="Q8185" s="39"/>
      <c r="R8185" s="40"/>
      <c r="S8185" s="40"/>
      <c r="T8185" s="39"/>
      <c r="AG8185" s="110"/>
      <c r="AH8185" s="94"/>
      <c r="AJ8185" s="97"/>
      <c r="AL8185" s="39"/>
      <c r="AP8185" s="39"/>
      <c r="AQ8185" s="77"/>
      <c r="AR8185" s="78"/>
      <c r="BB8185" s="79"/>
      <c r="BC8185" s="94"/>
      <c r="BE8185" s="97"/>
      <c r="BG8185" s="40"/>
      <c r="BK8185" s="40"/>
      <c r="BL8185" s="79"/>
      <c r="BM8185" s="94"/>
      <c r="BO8185" s="97"/>
      <c r="BQ8185" s="40"/>
      <c r="BR8185" s="94"/>
      <c r="BS8185" s="94"/>
      <c r="BT8185" s="94"/>
      <c r="BU8185" s="40"/>
      <c r="BV8185" s="82"/>
      <c r="BW8185" s="94"/>
      <c r="BX8185" s="48"/>
      <c r="BY8185" s="97"/>
      <c r="BZ8185" s="48"/>
      <c r="CA8185" s="40"/>
      <c r="CB8185" s="94"/>
      <c r="CC8185" s="94"/>
      <c r="CD8185" s="94"/>
      <c r="CE8185" s="40"/>
      <c r="CF8185" s="73"/>
      <c r="CG8185" s="41"/>
      <c r="CH8185" s="41"/>
      <c r="CI8185" s="41"/>
      <c r="CJ8185" s="41"/>
      <c r="CK8185" s="41"/>
      <c r="CL8185" s="68"/>
      <c r="CM8185" s="41"/>
      <c r="CN8185" s="41"/>
      <c r="CO8185" s="39"/>
      <c r="CP8185" s="78"/>
    </row>
    <row r="8186" spans="1:94" s="38" customFormat="1" x14ac:dyDescent="0.25">
      <c r="A8186" s="38">
        <v>8183</v>
      </c>
      <c r="F8186" s="39"/>
      <c r="Q8186" s="39"/>
      <c r="R8186" s="40"/>
      <c r="S8186" s="40"/>
      <c r="T8186" s="39"/>
      <c r="AG8186" s="110"/>
      <c r="AH8186" s="94"/>
      <c r="AJ8186" s="97"/>
      <c r="AL8186" s="39"/>
      <c r="AP8186" s="39"/>
      <c r="AQ8186" s="77"/>
      <c r="AR8186" s="78"/>
      <c r="BB8186" s="79"/>
      <c r="BC8186" s="94"/>
      <c r="BE8186" s="97"/>
      <c r="BG8186" s="40"/>
      <c r="BK8186" s="40"/>
      <c r="BL8186" s="79"/>
      <c r="BM8186" s="94"/>
      <c r="BO8186" s="97"/>
      <c r="BQ8186" s="40"/>
      <c r="BR8186" s="94"/>
      <c r="BS8186" s="94"/>
      <c r="BT8186" s="94"/>
      <c r="BU8186" s="40"/>
      <c r="BV8186" s="82"/>
      <c r="BW8186" s="94"/>
      <c r="BX8186" s="48"/>
      <c r="BY8186" s="97"/>
      <c r="BZ8186" s="48"/>
      <c r="CA8186" s="40"/>
      <c r="CB8186" s="94"/>
      <c r="CC8186" s="94"/>
      <c r="CD8186" s="94"/>
      <c r="CE8186" s="40"/>
      <c r="CF8186" s="73"/>
      <c r="CG8186" s="41"/>
      <c r="CH8186" s="41"/>
      <c r="CI8186" s="41"/>
      <c r="CJ8186" s="41"/>
      <c r="CK8186" s="41"/>
      <c r="CL8186" s="68"/>
      <c r="CM8186" s="41"/>
      <c r="CN8186" s="41"/>
      <c r="CO8186" s="39"/>
      <c r="CP8186" s="78"/>
    </row>
    <row r="8187" spans="1:94" s="38" customFormat="1" x14ac:dyDescent="0.25">
      <c r="A8187" s="38">
        <v>8184</v>
      </c>
      <c r="F8187" s="39"/>
      <c r="Q8187" s="39"/>
      <c r="R8187" s="40"/>
      <c r="S8187" s="40"/>
      <c r="T8187" s="39"/>
      <c r="AG8187" s="110"/>
      <c r="AH8187" s="94"/>
      <c r="AJ8187" s="97"/>
      <c r="AL8187" s="39"/>
      <c r="AP8187" s="39"/>
      <c r="AQ8187" s="77"/>
      <c r="AR8187" s="78"/>
      <c r="BB8187" s="79"/>
      <c r="BC8187" s="94"/>
      <c r="BE8187" s="97"/>
      <c r="BG8187" s="40"/>
      <c r="BK8187" s="40"/>
      <c r="BL8187" s="79"/>
      <c r="BM8187" s="94"/>
      <c r="BO8187" s="97"/>
      <c r="BQ8187" s="40"/>
      <c r="BR8187" s="94"/>
      <c r="BS8187" s="94"/>
      <c r="BT8187" s="94"/>
      <c r="BU8187" s="40"/>
      <c r="BV8187" s="82"/>
      <c r="BW8187" s="94"/>
      <c r="BX8187" s="48"/>
      <c r="BY8187" s="97"/>
      <c r="BZ8187" s="48"/>
      <c r="CA8187" s="40"/>
      <c r="CB8187" s="94"/>
      <c r="CC8187" s="94"/>
      <c r="CD8187" s="94"/>
      <c r="CE8187" s="40"/>
      <c r="CF8187" s="73"/>
      <c r="CG8187" s="41"/>
      <c r="CH8187" s="41"/>
      <c r="CI8187" s="41"/>
      <c r="CJ8187" s="41"/>
      <c r="CK8187" s="41"/>
      <c r="CL8187" s="68"/>
      <c r="CM8187" s="41"/>
      <c r="CN8187" s="41"/>
      <c r="CO8187" s="39"/>
      <c r="CP8187" s="78"/>
    </row>
    <row r="8188" spans="1:94" s="38" customFormat="1" x14ac:dyDescent="0.25">
      <c r="A8188" s="38">
        <v>8185</v>
      </c>
      <c r="F8188" s="39"/>
      <c r="Q8188" s="39"/>
      <c r="R8188" s="40"/>
      <c r="S8188" s="40"/>
      <c r="T8188" s="39"/>
      <c r="AG8188" s="110"/>
      <c r="AH8188" s="94"/>
      <c r="AJ8188" s="97"/>
      <c r="AL8188" s="39"/>
      <c r="AP8188" s="39"/>
      <c r="AQ8188" s="77"/>
      <c r="AR8188" s="78"/>
      <c r="BB8188" s="79"/>
      <c r="BC8188" s="94"/>
      <c r="BE8188" s="97"/>
      <c r="BG8188" s="40"/>
      <c r="BK8188" s="40"/>
      <c r="BL8188" s="79"/>
      <c r="BM8188" s="94"/>
      <c r="BO8188" s="97"/>
      <c r="BQ8188" s="40"/>
      <c r="BR8188" s="94"/>
      <c r="BS8188" s="94"/>
      <c r="BT8188" s="94"/>
      <c r="BU8188" s="40"/>
      <c r="BV8188" s="82"/>
      <c r="BW8188" s="94"/>
      <c r="BX8188" s="48"/>
      <c r="BY8188" s="97"/>
      <c r="BZ8188" s="48"/>
      <c r="CA8188" s="40"/>
      <c r="CB8188" s="94"/>
      <c r="CC8188" s="94"/>
      <c r="CD8188" s="94"/>
      <c r="CE8188" s="40"/>
      <c r="CF8188" s="73"/>
      <c r="CG8188" s="41"/>
      <c r="CH8188" s="41"/>
      <c r="CI8188" s="41"/>
      <c r="CJ8188" s="41"/>
      <c r="CK8188" s="41"/>
      <c r="CL8188" s="68"/>
      <c r="CM8188" s="41"/>
      <c r="CN8188" s="41"/>
      <c r="CO8188" s="39"/>
      <c r="CP8188" s="78"/>
    </row>
    <row r="8189" spans="1:94" s="38" customFormat="1" x14ac:dyDescent="0.25">
      <c r="A8189" s="38">
        <v>8186</v>
      </c>
      <c r="F8189" s="39"/>
      <c r="Q8189" s="39"/>
      <c r="R8189" s="40"/>
      <c r="S8189" s="40"/>
      <c r="T8189" s="39"/>
      <c r="AG8189" s="110"/>
      <c r="AH8189" s="94"/>
      <c r="AJ8189" s="97"/>
      <c r="AL8189" s="39"/>
      <c r="AP8189" s="39"/>
      <c r="AQ8189" s="77"/>
      <c r="AR8189" s="78"/>
      <c r="BB8189" s="79"/>
      <c r="BC8189" s="94"/>
      <c r="BE8189" s="97"/>
      <c r="BG8189" s="40"/>
      <c r="BK8189" s="40"/>
      <c r="BL8189" s="79"/>
      <c r="BM8189" s="94"/>
      <c r="BO8189" s="97"/>
      <c r="BQ8189" s="40"/>
      <c r="BR8189" s="94"/>
      <c r="BS8189" s="94"/>
      <c r="BT8189" s="94"/>
      <c r="BU8189" s="40"/>
      <c r="BV8189" s="82"/>
      <c r="BW8189" s="94"/>
      <c r="BX8189" s="48"/>
      <c r="BY8189" s="97"/>
      <c r="BZ8189" s="48"/>
      <c r="CA8189" s="40"/>
      <c r="CB8189" s="94"/>
      <c r="CC8189" s="94"/>
      <c r="CD8189" s="94"/>
      <c r="CE8189" s="40"/>
      <c r="CF8189" s="73"/>
      <c r="CG8189" s="41"/>
      <c r="CH8189" s="41"/>
      <c r="CI8189" s="41"/>
      <c r="CJ8189" s="41"/>
      <c r="CK8189" s="41"/>
      <c r="CL8189" s="68"/>
      <c r="CM8189" s="41"/>
      <c r="CN8189" s="41"/>
      <c r="CO8189" s="39"/>
      <c r="CP8189" s="78"/>
    </row>
    <row r="8190" spans="1:94" s="38" customFormat="1" x14ac:dyDescent="0.25">
      <c r="A8190" s="38">
        <v>8187</v>
      </c>
      <c r="F8190" s="39"/>
      <c r="Q8190" s="39"/>
      <c r="R8190" s="40"/>
      <c r="S8190" s="40"/>
      <c r="T8190" s="39"/>
      <c r="AG8190" s="110"/>
      <c r="AH8190" s="94"/>
      <c r="AJ8190" s="97"/>
      <c r="AL8190" s="39"/>
      <c r="AP8190" s="39"/>
      <c r="AQ8190" s="77"/>
      <c r="AR8190" s="78"/>
      <c r="BB8190" s="79"/>
      <c r="BC8190" s="94"/>
      <c r="BE8190" s="97"/>
      <c r="BG8190" s="40"/>
      <c r="BK8190" s="40"/>
      <c r="BL8190" s="79"/>
      <c r="BM8190" s="94"/>
      <c r="BO8190" s="97"/>
      <c r="BQ8190" s="40"/>
      <c r="BR8190" s="94"/>
      <c r="BS8190" s="94"/>
      <c r="BT8190" s="94"/>
      <c r="BU8190" s="40"/>
      <c r="BV8190" s="82"/>
      <c r="BW8190" s="94"/>
      <c r="BX8190" s="48"/>
      <c r="BY8190" s="97"/>
      <c r="BZ8190" s="48"/>
      <c r="CA8190" s="40"/>
      <c r="CB8190" s="94"/>
      <c r="CC8190" s="94"/>
      <c r="CD8190" s="94"/>
      <c r="CE8190" s="40"/>
      <c r="CF8190" s="73"/>
      <c r="CG8190" s="41"/>
      <c r="CH8190" s="41"/>
      <c r="CI8190" s="41"/>
      <c r="CJ8190" s="41"/>
      <c r="CK8190" s="41"/>
      <c r="CL8190" s="68"/>
      <c r="CM8190" s="41"/>
      <c r="CN8190" s="41"/>
      <c r="CO8190" s="39"/>
      <c r="CP8190" s="78"/>
    </row>
    <row r="8191" spans="1:94" s="38" customFormat="1" x14ac:dyDescent="0.25">
      <c r="A8191" s="38">
        <v>8188</v>
      </c>
      <c r="F8191" s="39"/>
      <c r="Q8191" s="39"/>
      <c r="R8191" s="40"/>
      <c r="S8191" s="40"/>
      <c r="T8191" s="39"/>
      <c r="AG8191" s="110"/>
      <c r="AH8191" s="94"/>
      <c r="AJ8191" s="97"/>
      <c r="AL8191" s="39"/>
      <c r="AP8191" s="39"/>
      <c r="AQ8191" s="77"/>
      <c r="AR8191" s="78"/>
      <c r="BB8191" s="79"/>
      <c r="BC8191" s="94"/>
      <c r="BE8191" s="97"/>
      <c r="BG8191" s="40"/>
      <c r="BK8191" s="40"/>
      <c r="BL8191" s="79"/>
      <c r="BM8191" s="94"/>
      <c r="BO8191" s="97"/>
      <c r="BQ8191" s="40"/>
      <c r="BR8191" s="94"/>
      <c r="BS8191" s="94"/>
      <c r="BT8191" s="94"/>
      <c r="BU8191" s="40"/>
      <c r="BV8191" s="82"/>
      <c r="BW8191" s="94"/>
      <c r="BX8191" s="48"/>
      <c r="BY8191" s="97"/>
      <c r="BZ8191" s="48"/>
      <c r="CA8191" s="40"/>
      <c r="CB8191" s="94"/>
      <c r="CC8191" s="94"/>
      <c r="CD8191" s="94"/>
      <c r="CE8191" s="40"/>
      <c r="CF8191" s="73"/>
      <c r="CG8191" s="41"/>
      <c r="CH8191" s="41"/>
      <c r="CI8191" s="41"/>
      <c r="CJ8191" s="41"/>
      <c r="CK8191" s="41"/>
      <c r="CL8191" s="68"/>
      <c r="CM8191" s="41"/>
      <c r="CN8191" s="41"/>
      <c r="CO8191" s="39"/>
      <c r="CP8191" s="78"/>
    </row>
    <row r="8192" spans="1:94" s="38" customFormat="1" x14ac:dyDescent="0.25">
      <c r="A8192" s="38">
        <v>8189</v>
      </c>
      <c r="F8192" s="39"/>
      <c r="Q8192" s="39"/>
      <c r="R8192" s="40"/>
      <c r="S8192" s="40"/>
      <c r="T8192" s="39"/>
      <c r="AG8192" s="110"/>
      <c r="AH8192" s="94"/>
      <c r="AJ8192" s="97"/>
      <c r="AL8192" s="39"/>
      <c r="AP8192" s="39"/>
      <c r="AQ8192" s="77"/>
      <c r="AR8192" s="78"/>
      <c r="BB8192" s="79"/>
      <c r="BC8192" s="94"/>
      <c r="BE8192" s="97"/>
      <c r="BG8192" s="40"/>
      <c r="BK8192" s="40"/>
      <c r="BL8192" s="79"/>
      <c r="BM8192" s="94"/>
      <c r="BO8192" s="97"/>
      <c r="BQ8192" s="40"/>
      <c r="BR8192" s="94"/>
      <c r="BS8192" s="94"/>
      <c r="BT8192" s="94"/>
      <c r="BU8192" s="40"/>
      <c r="BV8192" s="82"/>
      <c r="BW8192" s="94"/>
      <c r="BX8192" s="48"/>
      <c r="BY8192" s="97"/>
      <c r="BZ8192" s="48"/>
      <c r="CA8192" s="40"/>
      <c r="CB8192" s="94"/>
      <c r="CC8192" s="94"/>
      <c r="CD8192" s="94"/>
      <c r="CE8192" s="40"/>
      <c r="CF8192" s="73"/>
      <c r="CG8192" s="41"/>
      <c r="CH8192" s="41"/>
      <c r="CI8192" s="41"/>
      <c r="CJ8192" s="41"/>
      <c r="CK8192" s="41"/>
      <c r="CL8192" s="68"/>
      <c r="CM8192" s="41"/>
      <c r="CN8192" s="41"/>
      <c r="CO8192" s="39"/>
      <c r="CP8192" s="78"/>
    </row>
    <row r="8193" spans="1:94" s="38" customFormat="1" x14ac:dyDescent="0.25">
      <c r="A8193" s="38">
        <v>8190</v>
      </c>
      <c r="F8193" s="39"/>
      <c r="Q8193" s="39"/>
      <c r="R8193" s="40"/>
      <c r="S8193" s="40"/>
      <c r="T8193" s="39"/>
      <c r="AG8193" s="110"/>
      <c r="AH8193" s="94"/>
      <c r="AJ8193" s="97"/>
      <c r="AL8193" s="39"/>
      <c r="AP8193" s="39"/>
      <c r="AQ8193" s="77"/>
      <c r="AR8193" s="78"/>
      <c r="BB8193" s="79"/>
      <c r="BC8193" s="94"/>
      <c r="BE8193" s="97"/>
      <c r="BG8193" s="40"/>
      <c r="BK8193" s="40"/>
      <c r="BL8193" s="79"/>
      <c r="BM8193" s="94"/>
      <c r="BO8193" s="97"/>
      <c r="BQ8193" s="40"/>
      <c r="BR8193" s="94"/>
      <c r="BS8193" s="94"/>
      <c r="BT8193" s="94"/>
      <c r="BU8193" s="40"/>
      <c r="BV8193" s="82"/>
      <c r="BW8193" s="94"/>
      <c r="BX8193" s="48"/>
      <c r="BY8193" s="97"/>
      <c r="BZ8193" s="48"/>
      <c r="CA8193" s="40"/>
      <c r="CB8193" s="94"/>
      <c r="CC8193" s="94"/>
      <c r="CD8193" s="94"/>
      <c r="CE8193" s="40"/>
      <c r="CF8193" s="73"/>
      <c r="CG8193" s="41"/>
      <c r="CH8193" s="41"/>
      <c r="CI8193" s="41"/>
      <c r="CJ8193" s="41"/>
      <c r="CK8193" s="41"/>
      <c r="CL8193" s="68"/>
      <c r="CM8193" s="41"/>
      <c r="CN8193" s="41"/>
      <c r="CO8193" s="39"/>
      <c r="CP8193" s="78"/>
    </row>
    <row r="8194" spans="1:94" s="38" customFormat="1" x14ac:dyDescent="0.25">
      <c r="A8194" s="38">
        <v>8191</v>
      </c>
      <c r="F8194" s="39"/>
      <c r="Q8194" s="39"/>
      <c r="R8194" s="40"/>
      <c r="S8194" s="40"/>
      <c r="T8194" s="39"/>
      <c r="AG8194" s="110"/>
      <c r="AH8194" s="94"/>
      <c r="AJ8194" s="97"/>
      <c r="AL8194" s="39"/>
      <c r="AP8194" s="39"/>
      <c r="AQ8194" s="77"/>
      <c r="AR8194" s="78"/>
      <c r="BB8194" s="79"/>
      <c r="BC8194" s="94"/>
      <c r="BE8194" s="97"/>
      <c r="BG8194" s="40"/>
      <c r="BK8194" s="40"/>
      <c r="BL8194" s="79"/>
      <c r="BM8194" s="94"/>
      <c r="BO8194" s="97"/>
      <c r="BQ8194" s="40"/>
      <c r="BR8194" s="94"/>
      <c r="BS8194" s="94"/>
      <c r="BT8194" s="94"/>
      <c r="BU8194" s="40"/>
      <c r="BV8194" s="82"/>
      <c r="BW8194" s="94"/>
      <c r="BX8194" s="48"/>
      <c r="BY8194" s="97"/>
      <c r="BZ8194" s="48"/>
      <c r="CA8194" s="40"/>
      <c r="CB8194" s="94"/>
      <c r="CC8194" s="94"/>
      <c r="CD8194" s="94"/>
      <c r="CE8194" s="40"/>
      <c r="CF8194" s="73"/>
      <c r="CG8194" s="41"/>
      <c r="CH8194" s="41"/>
      <c r="CI8194" s="41"/>
      <c r="CJ8194" s="41"/>
      <c r="CK8194" s="41"/>
      <c r="CL8194" s="68"/>
      <c r="CM8194" s="41"/>
      <c r="CN8194" s="41"/>
      <c r="CO8194" s="39"/>
      <c r="CP8194" s="78"/>
    </row>
    <row r="8195" spans="1:94" s="38" customFormat="1" x14ac:dyDescent="0.25">
      <c r="A8195" s="38">
        <v>8192</v>
      </c>
      <c r="F8195" s="39"/>
      <c r="Q8195" s="39"/>
      <c r="R8195" s="40"/>
      <c r="S8195" s="40"/>
      <c r="T8195" s="39"/>
      <c r="AG8195" s="110"/>
      <c r="AH8195" s="94"/>
      <c r="AJ8195" s="97"/>
      <c r="AL8195" s="39"/>
      <c r="AP8195" s="39"/>
      <c r="AQ8195" s="77"/>
      <c r="AR8195" s="78"/>
      <c r="BB8195" s="79"/>
      <c r="BC8195" s="94"/>
      <c r="BE8195" s="97"/>
      <c r="BG8195" s="40"/>
      <c r="BK8195" s="40"/>
      <c r="BL8195" s="79"/>
      <c r="BM8195" s="94"/>
      <c r="BO8195" s="97"/>
      <c r="BQ8195" s="40"/>
      <c r="BR8195" s="94"/>
      <c r="BS8195" s="94"/>
      <c r="BT8195" s="94"/>
      <c r="BU8195" s="40"/>
      <c r="BV8195" s="82"/>
      <c r="BW8195" s="94"/>
      <c r="BX8195" s="48"/>
      <c r="BY8195" s="97"/>
      <c r="BZ8195" s="48"/>
      <c r="CA8195" s="40"/>
      <c r="CB8195" s="94"/>
      <c r="CC8195" s="94"/>
      <c r="CD8195" s="94"/>
      <c r="CE8195" s="40"/>
      <c r="CF8195" s="73"/>
      <c r="CG8195" s="41"/>
      <c r="CH8195" s="41"/>
      <c r="CI8195" s="41"/>
      <c r="CJ8195" s="41"/>
      <c r="CK8195" s="41"/>
      <c r="CL8195" s="68"/>
      <c r="CM8195" s="41"/>
      <c r="CN8195" s="41"/>
      <c r="CO8195" s="39"/>
      <c r="CP8195" s="78"/>
    </row>
    <row r="8196" spans="1:94" s="38" customFormat="1" x14ac:dyDescent="0.25">
      <c r="A8196" s="38">
        <v>8193</v>
      </c>
      <c r="F8196" s="39"/>
      <c r="Q8196" s="39"/>
      <c r="R8196" s="40"/>
      <c r="S8196" s="40"/>
      <c r="T8196" s="39"/>
      <c r="AG8196" s="110"/>
      <c r="AH8196" s="94"/>
      <c r="AJ8196" s="97"/>
      <c r="AL8196" s="39"/>
      <c r="AP8196" s="39"/>
      <c r="AQ8196" s="77"/>
      <c r="AR8196" s="78"/>
      <c r="BB8196" s="79"/>
      <c r="BC8196" s="94"/>
      <c r="BE8196" s="97"/>
      <c r="BG8196" s="40"/>
      <c r="BK8196" s="40"/>
      <c r="BL8196" s="79"/>
      <c r="BM8196" s="94"/>
      <c r="BO8196" s="97"/>
      <c r="BQ8196" s="40"/>
      <c r="BR8196" s="94"/>
      <c r="BS8196" s="94"/>
      <c r="BT8196" s="94"/>
      <c r="BU8196" s="40"/>
      <c r="BV8196" s="82"/>
      <c r="BW8196" s="94"/>
      <c r="BX8196" s="48"/>
      <c r="BY8196" s="97"/>
      <c r="BZ8196" s="48"/>
      <c r="CA8196" s="40"/>
      <c r="CB8196" s="94"/>
      <c r="CC8196" s="94"/>
      <c r="CD8196" s="94"/>
      <c r="CE8196" s="40"/>
      <c r="CF8196" s="73"/>
      <c r="CG8196" s="41"/>
      <c r="CH8196" s="41"/>
      <c r="CI8196" s="41"/>
      <c r="CJ8196" s="41"/>
      <c r="CK8196" s="41"/>
      <c r="CL8196" s="68"/>
      <c r="CM8196" s="41"/>
      <c r="CN8196" s="41"/>
      <c r="CO8196" s="39"/>
      <c r="CP8196" s="78"/>
    </row>
    <row r="8197" spans="1:94" s="38" customFormat="1" x14ac:dyDescent="0.25">
      <c r="A8197" s="38">
        <v>8194</v>
      </c>
      <c r="F8197" s="39"/>
      <c r="Q8197" s="39"/>
      <c r="R8197" s="40"/>
      <c r="S8197" s="40"/>
      <c r="T8197" s="39"/>
      <c r="AG8197" s="110"/>
      <c r="AH8197" s="94"/>
      <c r="AJ8197" s="97"/>
      <c r="AL8197" s="39"/>
      <c r="AP8197" s="39"/>
      <c r="AQ8197" s="77"/>
      <c r="AR8197" s="78"/>
      <c r="BB8197" s="79"/>
      <c r="BC8197" s="94"/>
      <c r="BE8197" s="97"/>
      <c r="BG8197" s="40"/>
      <c r="BK8197" s="40"/>
      <c r="BL8197" s="79"/>
      <c r="BM8197" s="94"/>
      <c r="BO8197" s="97"/>
      <c r="BQ8197" s="40"/>
      <c r="BR8197" s="94"/>
      <c r="BS8197" s="94"/>
      <c r="BT8197" s="94"/>
      <c r="BU8197" s="40"/>
      <c r="BV8197" s="82"/>
      <c r="BW8197" s="94"/>
      <c r="BX8197" s="48"/>
      <c r="BY8197" s="97"/>
      <c r="BZ8197" s="48"/>
      <c r="CA8197" s="40"/>
      <c r="CB8197" s="94"/>
      <c r="CC8197" s="94"/>
      <c r="CD8197" s="94"/>
      <c r="CE8197" s="40"/>
      <c r="CF8197" s="73"/>
      <c r="CG8197" s="41"/>
      <c r="CH8197" s="41"/>
      <c r="CI8197" s="41"/>
      <c r="CJ8197" s="41"/>
      <c r="CK8197" s="41"/>
      <c r="CL8197" s="68"/>
      <c r="CM8197" s="41"/>
      <c r="CN8197" s="41"/>
      <c r="CO8197" s="39"/>
      <c r="CP8197" s="78"/>
    </row>
    <row r="8198" spans="1:94" s="38" customFormat="1" x14ac:dyDescent="0.25">
      <c r="A8198" s="38">
        <v>8195</v>
      </c>
      <c r="F8198" s="39"/>
      <c r="Q8198" s="39"/>
      <c r="R8198" s="40"/>
      <c r="S8198" s="40"/>
      <c r="T8198" s="39"/>
      <c r="AG8198" s="110"/>
      <c r="AH8198" s="94"/>
      <c r="AJ8198" s="97"/>
      <c r="AL8198" s="39"/>
      <c r="AP8198" s="39"/>
      <c r="AQ8198" s="77"/>
      <c r="AR8198" s="78"/>
      <c r="BB8198" s="79"/>
      <c r="BC8198" s="94"/>
      <c r="BE8198" s="97"/>
      <c r="BG8198" s="40"/>
      <c r="BK8198" s="40"/>
      <c r="BL8198" s="79"/>
      <c r="BM8198" s="94"/>
      <c r="BO8198" s="97"/>
      <c r="BQ8198" s="40"/>
      <c r="BR8198" s="94"/>
      <c r="BS8198" s="94"/>
      <c r="BT8198" s="94"/>
      <c r="BU8198" s="40"/>
      <c r="BV8198" s="82"/>
      <c r="BW8198" s="94"/>
      <c r="BX8198" s="48"/>
      <c r="BY8198" s="97"/>
      <c r="BZ8198" s="48"/>
      <c r="CA8198" s="40"/>
      <c r="CB8198" s="94"/>
      <c r="CC8198" s="94"/>
      <c r="CD8198" s="94"/>
      <c r="CE8198" s="40"/>
      <c r="CF8198" s="73"/>
      <c r="CG8198" s="41"/>
      <c r="CH8198" s="41"/>
      <c r="CI8198" s="41"/>
      <c r="CJ8198" s="41"/>
      <c r="CK8198" s="41"/>
      <c r="CL8198" s="68"/>
      <c r="CM8198" s="41"/>
      <c r="CN8198" s="41"/>
      <c r="CO8198" s="39"/>
      <c r="CP8198" s="78"/>
    </row>
    <row r="8199" spans="1:94" s="38" customFormat="1" x14ac:dyDescent="0.25">
      <c r="A8199" s="38">
        <v>8196</v>
      </c>
      <c r="F8199" s="39"/>
      <c r="Q8199" s="39"/>
      <c r="R8199" s="40"/>
      <c r="S8199" s="40"/>
      <c r="T8199" s="39"/>
      <c r="AG8199" s="110"/>
      <c r="AH8199" s="94"/>
      <c r="AJ8199" s="97"/>
      <c r="AL8199" s="39"/>
      <c r="AP8199" s="39"/>
      <c r="AQ8199" s="77"/>
      <c r="AR8199" s="78"/>
      <c r="BB8199" s="79"/>
      <c r="BC8199" s="94"/>
      <c r="BE8199" s="97"/>
      <c r="BG8199" s="40"/>
      <c r="BK8199" s="40"/>
      <c r="BL8199" s="79"/>
      <c r="BM8199" s="94"/>
      <c r="BO8199" s="97"/>
      <c r="BQ8199" s="40"/>
      <c r="BR8199" s="94"/>
      <c r="BS8199" s="94"/>
      <c r="BT8199" s="94"/>
      <c r="BU8199" s="40"/>
      <c r="BV8199" s="82"/>
      <c r="BW8199" s="94"/>
      <c r="BX8199" s="48"/>
      <c r="BY8199" s="97"/>
      <c r="BZ8199" s="48"/>
      <c r="CA8199" s="40"/>
      <c r="CB8199" s="94"/>
      <c r="CC8199" s="94"/>
      <c r="CD8199" s="94"/>
      <c r="CE8199" s="40"/>
      <c r="CF8199" s="73"/>
      <c r="CG8199" s="41"/>
      <c r="CH8199" s="41"/>
      <c r="CI8199" s="41"/>
      <c r="CJ8199" s="41"/>
      <c r="CK8199" s="41"/>
      <c r="CL8199" s="68"/>
      <c r="CM8199" s="41"/>
      <c r="CN8199" s="41"/>
      <c r="CO8199" s="39"/>
      <c r="CP8199" s="78"/>
    </row>
    <row r="8200" spans="1:94" s="38" customFormat="1" x14ac:dyDescent="0.25">
      <c r="A8200" s="38">
        <v>8197</v>
      </c>
      <c r="F8200" s="39"/>
      <c r="Q8200" s="39"/>
      <c r="R8200" s="40"/>
      <c r="S8200" s="40"/>
      <c r="T8200" s="39"/>
      <c r="AG8200" s="110"/>
      <c r="AH8200" s="94"/>
      <c r="AJ8200" s="97"/>
      <c r="AL8200" s="39"/>
      <c r="AP8200" s="39"/>
      <c r="AQ8200" s="77"/>
      <c r="AR8200" s="78"/>
      <c r="BB8200" s="79"/>
      <c r="BC8200" s="94"/>
      <c r="BE8200" s="97"/>
      <c r="BG8200" s="40"/>
      <c r="BK8200" s="40"/>
      <c r="BL8200" s="79"/>
      <c r="BM8200" s="94"/>
      <c r="BO8200" s="97"/>
      <c r="BQ8200" s="40"/>
      <c r="BR8200" s="94"/>
      <c r="BS8200" s="94"/>
      <c r="BT8200" s="94"/>
      <c r="BU8200" s="40"/>
      <c r="BV8200" s="82"/>
      <c r="BW8200" s="94"/>
      <c r="BX8200" s="48"/>
      <c r="BY8200" s="97"/>
      <c r="BZ8200" s="48"/>
      <c r="CA8200" s="40"/>
      <c r="CB8200" s="94"/>
      <c r="CC8200" s="94"/>
      <c r="CD8200" s="94"/>
      <c r="CE8200" s="40"/>
      <c r="CF8200" s="73"/>
      <c r="CG8200" s="41"/>
      <c r="CH8200" s="41"/>
      <c r="CI8200" s="41"/>
      <c r="CJ8200" s="41"/>
      <c r="CK8200" s="41"/>
      <c r="CL8200" s="68"/>
      <c r="CM8200" s="41"/>
      <c r="CN8200" s="41"/>
      <c r="CO8200" s="39"/>
      <c r="CP8200" s="78"/>
    </row>
    <row r="8201" spans="1:94" s="38" customFormat="1" x14ac:dyDescent="0.25">
      <c r="A8201" s="38">
        <v>8198</v>
      </c>
      <c r="F8201" s="39"/>
      <c r="Q8201" s="39"/>
      <c r="R8201" s="40"/>
      <c r="S8201" s="40"/>
      <c r="T8201" s="39"/>
      <c r="AG8201" s="110"/>
      <c r="AH8201" s="94"/>
      <c r="AJ8201" s="97"/>
      <c r="AL8201" s="39"/>
      <c r="AP8201" s="39"/>
      <c r="AQ8201" s="77"/>
      <c r="AR8201" s="78"/>
      <c r="BB8201" s="79"/>
      <c r="BC8201" s="94"/>
      <c r="BE8201" s="97"/>
      <c r="BG8201" s="40"/>
      <c r="BK8201" s="40"/>
      <c r="BL8201" s="79"/>
      <c r="BM8201" s="94"/>
      <c r="BO8201" s="97"/>
      <c r="BQ8201" s="40"/>
      <c r="BR8201" s="94"/>
      <c r="BS8201" s="94"/>
      <c r="BT8201" s="94"/>
      <c r="BU8201" s="40"/>
      <c r="BV8201" s="82"/>
      <c r="BW8201" s="94"/>
      <c r="BX8201" s="48"/>
      <c r="BY8201" s="97"/>
      <c r="BZ8201" s="48"/>
      <c r="CA8201" s="40"/>
      <c r="CB8201" s="94"/>
      <c r="CC8201" s="94"/>
      <c r="CD8201" s="94"/>
      <c r="CE8201" s="40"/>
      <c r="CF8201" s="73"/>
      <c r="CG8201" s="41"/>
      <c r="CH8201" s="41"/>
      <c r="CI8201" s="41"/>
      <c r="CJ8201" s="41"/>
      <c r="CK8201" s="41"/>
      <c r="CL8201" s="68"/>
      <c r="CM8201" s="41"/>
      <c r="CN8201" s="41"/>
      <c r="CO8201" s="39"/>
      <c r="CP8201" s="78"/>
    </row>
    <row r="8202" spans="1:94" s="38" customFormat="1" x14ac:dyDescent="0.25">
      <c r="A8202" s="38">
        <v>8199</v>
      </c>
      <c r="F8202" s="39"/>
      <c r="Q8202" s="39"/>
      <c r="R8202" s="40"/>
      <c r="S8202" s="40"/>
      <c r="T8202" s="39"/>
      <c r="AG8202" s="110"/>
      <c r="AH8202" s="94"/>
      <c r="AJ8202" s="97"/>
      <c r="AL8202" s="39"/>
      <c r="AP8202" s="39"/>
      <c r="AQ8202" s="77"/>
      <c r="AR8202" s="78"/>
      <c r="BB8202" s="79"/>
      <c r="BC8202" s="94"/>
      <c r="BE8202" s="97"/>
      <c r="BG8202" s="40"/>
      <c r="BK8202" s="40"/>
      <c r="BL8202" s="79"/>
      <c r="BM8202" s="94"/>
      <c r="BO8202" s="97"/>
      <c r="BQ8202" s="40"/>
      <c r="BR8202" s="94"/>
      <c r="BS8202" s="94"/>
      <c r="BT8202" s="94"/>
      <c r="BU8202" s="40"/>
      <c r="BV8202" s="82"/>
      <c r="BW8202" s="94"/>
      <c r="BX8202" s="48"/>
      <c r="BY8202" s="97"/>
      <c r="BZ8202" s="48"/>
      <c r="CA8202" s="40"/>
      <c r="CB8202" s="94"/>
      <c r="CC8202" s="94"/>
      <c r="CD8202" s="94"/>
      <c r="CE8202" s="40"/>
      <c r="CF8202" s="73"/>
      <c r="CG8202" s="41"/>
      <c r="CH8202" s="41"/>
      <c r="CI8202" s="41"/>
      <c r="CJ8202" s="41"/>
      <c r="CK8202" s="41"/>
      <c r="CL8202" s="68"/>
      <c r="CM8202" s="41"/>
      <c r="CN8202" s="41"/>
      <c r="CO8202" s="39"/>
      <c r="CP8202" s="78"/>
    </row>
    <row r="8203" spans="1:94" s="38" customFormat="1" x14ac:dyDescent="0.25">
      <c r="A8203" s="38">
        <v>8200</v>
      </c>
      <c r="F8203" s="39"/>
      <c r="Q8203" s="39"/>
      <c r="R8203" s="40"/>
      <c r="S8203" s="40"/>
      <c r="T8203" s="39"/>
      <c r="AG8203" s="110"/>
      <c r="AH8203" s="94"/>
      <c r="AJ8203" s="97"/>
      <c r="AL8203" s="39"/>
      <c r="AP8203" s="39"/>
      <c r="AQ8203" s="77"/>
      <c r="AR8203" s="78"/>
      <c r="BB8203" s="79"/>
      <c r="BC8203" s="94"/>
      <c r="BE8203" s="97"/>
      <c r="BG8203" s="40"/>
      <c r="BK8203" s="40"/>
      <c r="BL8203" s="79"/>
      <c r="BM8203" s="94"/>
      <c r="BO8203" s="97"/>
      <c r="BQ8203" s="40"/>
      <c r="BR8203" s="94"/>
      <c r="BS8203" s="94"/>
      <c r="BT8203" s="94"/>
      <c r="BU8203" s="40"/>
      <c r="BV8203" s="82"/>
      <c r="BW8203" s="94"/>
      <c r="BX8203" s="48"/>
      <c r="BY8203" s="97"/>
      <c r="BZ8203" s="48"/>
      <c r="CA8203" s="40"/>
      <c r="CB8203" s="94"/>
      <c r="CC8203" s="94"/>
      <c r="CD8203" s="94"/>
      <c r="CE8203" s="40"/>
      <c r="CF8203" s="73"/>
      <c r="CG8203" s="41"/>
      <c r="CH8203" s="41"/>
      <c r="CI8203" s="41"/>
      <c r="CJ8203" s="41"/>
      <c r="CK8203" s="41"/>
      <c r="CL8203" s="68"/>
      <c r="CM8203" s="41"/>
      <c r="CN8203" s="41"/>
      <c r="CO8203" s="39"/>
      <c r="CP8203" s="78"/>
    </row>
    <row r="8204" spans="1:94" s="38" customFormat="1" x14ac:dyDescent="0.25">
      <c r="A8204" s="38">
        <v>8201</v>
      </c>
      <c r="F8204" s="39"/>
      <c r="Q8204" s="39"/>
      <c r="R8204" s="40"/>
      <c r="S8204" s="40"/>
      <c r="T8204" s="39"/>
      <c r="AG8204" s="110"/>
      <c r="AH8204" s="94"/>
      <c r="AJ8204" s="97"/>
      <c r="AL8204" s="39"/>
      <c r="AP8204" s="39"/>
      <c r="AQ8204" s="77"/>
      <c r="AR8204" s="78"/>
      <c r="BB8204" s="79"/>
      <c r="BC8204" s="94"/>
      <c r="BE8204" s="97"/>
      <c r="BG8204" s="40"/>
      <c r="BK8204" s="40"/>
      <c r="BL8204" s="79"/>
      <c r="BM8204" s="94"/>
      <c r="BO8204" s="97"/>
      <c r="BQ8204" s="40"/>
      <c r="BR8204" s="94"/>
      <c r="BS8204" s="94"/>
      <c r="BT8204" s="94"/>
      <c r="BU8204" s="40"/>
      <c r="BV8204" s="82"/>
      <c r="BW8204" s="94"/>
      <c r="BX8204" s="48"/>
      <c r="BY8204" s="97"/>
      <c r="BZ8204" s="48"/>
      <c r="CA8204" s="40"/>
      <c r="CB8204" s="94"/>
      <c r="CC8204" s="94"/>
      <c r="CD8204" s="94"/>
      <c r="CE8204" s="40"/>
      <c r="CF8204" s="73"/>
      <c r="CG8204" s="41"/>
      <c r="CH8204" s="41"/>
      <c r="CI8204" s="41"/>
      <c r="CJ8204" s="41"/>
      <c r="CK8204" s="41"/>
      <c r="CL8204" s="68"/>
      <c r="CM8204" s="41"/>
      <c r="CN8204" s="41"/>
      <c r="CO8204" s="39"/>
      <c r="CP8204" s="78"/>
    </row>
    <row r="8205" spans="1:94" s="38" customFormat="1" x14ac:dyDescent="0.25">
      <c r="A8205" s="38">
        <v>8202</v>
      </c>
      <c r="F8205" s="39"/>
      <c r="Q8205" s="39"/>
      <c r="R8205" s="40"/>
      <c r="S8205" s="40"/>
      <c r="T8205" s="39"/>
      <c r="AG8205" s="110"/>
      <c r="AH8205" s="94"/>
      <c r="AJ8205" s="97"/>
      <c r="AL8205" s="39"/>
      <c r="AP8205" s="39"/>
      <c r="AQ8205" s="77"/>
      <c r="AR8205" s="78"/>
      <c r="BB8205" s="79"/>
      <c r="BC8205" s="94"/>
      <c r="BE8205" s="97"/>
      <c r="BG8205" s="40"/>
      <c r="BK8205" s="40"/>
      <c r="BL8205" s="79"/>
      <c r="BM8205" s="94"/>
      <c r="BO8205" s="97"/>
      <c r="BQ8205" s="40"/>
      <c r="BR8205" s="94"/>
      <c r="BS8205" s="94"/>
      <c r="BT8205" s="94"/>
      <c r="BU8205" s="40"/>
      <c r="BV8205" s="82"/>
      <c r="BW8205" s="94"/>
      <c r="BX8205" s="48"/>
      <c r="BY8205" s="97"/>
      <c r="BZ8205" s="48"/>
      <c r="CA8205" s="40"/>
      <c r="CB8205" s="94"/>
      <c r="CC8205" s="94"/>
      <c r="CD8205" s="94"/>
      <c r="CE8205" s="40"/>
      <c r="CF8205" s="73"/>
      <c r="CG8205" s="41"/>
      <c r="CH8205" s="41"/>
      <c r="CI8205" s="41"/>
      <c r="CJ8205" s="41"/>
      <c r="CK8205" s="41"/>
      <c r="CL8205" s="68"/>
      <c r="CM8205" s="41"/>
      <c r="CN8205" s="41"/>
      <c r="CO8205" s="39"/>
      <c r="CP8205" s="78"/>
    </row>
    <row r="8206" spans="1:94" s="38" customFormat="1" x14ac:dyDescent="0.25">
      <c r="A8206" s="38">
        <v>8203</v>
      </c>
      <c r="F8206" s="39"/>
      <c r="Q8206" s="39"/>
      <c r="R8206" s="40"/>
      <c r="S8206" s="40"/>
      <c r="T8206" s="39"/>
      <c r="AG8206" s="110"/>
      <c r="AH8206" s="94"/>
      <c r="AJ8206" s="97"/>
      <c r="AL8206" s="39"/>
      <c r="AP8206" s="39"/>
      <c r="AQ8206" s="77"/>
      <c r="AR8206" s="78"/>
      <c r="BB8206" s="79"/>
      <c r="BC8206" s="94"/>
      <c r="BE8206" s="97"/>
      <c r="BG8206" s="40"/>
      <c r="BK8206" s="40"/>
      <c r="BL8206" s="79"/>
      <c r="BM8206" s="94"/>
      <c r="BO8206" s="97"/>
      <c r="BQ8206" s="40"/>
      <c r="BR8206" s="94"/>
      <c r="BS8206" s="94"/>
      <c r="BT8206" s="94"/>
      <c r="BU8206" s="40"/>
      <c r="BV8206" s="82"/>
      <c r="BW8206" s="94"/>
      <c r="BX8206" s="48"/>
      <c r="BY8206" s="97"/>
      <c r="BZ8206" s="48"/>
      <c r="CA8206" s="40"/>
      <c r="CB8206" s="94"/>
      <c r="CC8206" s="94"/>
      <c r="CD8206" s="94"/>
      <c r="CE8206" s="40"/>
      <c r="CF8206" s="73"/>
      <c r="CG8206" s="41"/>
      <c r="CH8206" s="41"/>
      <c r="CI8206" s="41"/>
      <c r="CJ8206" s="41"/>
      <c r="CK8206" s="41"/>
      <c r="CL8206" s="68"/>
      <c r="CM8206" s="41"/>
      <c r="CN8206" s="41"/>
      <c r="CO8206" s="39"/>
      <c r="CP8206" s="78"/>
    </row>
    <row r="8207" spans="1:94" s="38" customFormat="1" x14ac:dyDescent="0.25">
      <c r="A8207" s="38">
        <v>8204</v>
      </c>
      <c r="F8207" s="39"/>
      <c r="Q8207" s="39"/>
      <c r="R8207" s="40"/>
      <c r="S8207" s="40"/>
      <c r="T8207" s="39"/>
      <c r="AG8207" s="110"/>
      <c r="AH8207" s="94"/>
      <c r="AJ8207" s="97"/>
      <c r="AL8207" s="39"/>
      <c r="AP8207" s="39"/>
      <c r="AQ8207" s="77"/>
      <c r="AR8207" s="78"/>
      <c r="BB8207" s="79"/>
      <c r="BC8207" s="94"/>
      <c r="BE8207" s="97"/>
      <c r="BG8207" s="40"/>
      <c r="BK8207" s="40"/>
      <c r="BL8207" s="79"/>
      <c r="BM8207" s="94"/>
      <c r="BO8207" s="97"/>
      <c r="BQ8207" s="40"/>
      <c r="BR8207" s="94"/>
      <c r="BS8207" s="94"/>
      <c r="BT8207" s="94"/>
      <c r="BU8207" s="40"/>
      <c r="BV8207" s="82"/>
      <c r="BW8207" s="94"/>
      <c r="BX8207" s="48"/>
      <c r="BY8207" s="97"/>
      <c r="BZ8207" s="48"/>
      <c r="CA8207" s="40"/>
      <c r="CB8207" s="94"/>
      <c r="CC8207" s="94"/>
      <c r="CD8207" s="94"/>
      <c r="CE8207" s="40"/>
      <c r="CF8207" s="73"/>
      <c r="CG8207" s="41"/>
      <c r="CH8207" s="41"/>
      <c r="CI8207" s="41"/>
      <c r="CJ8207" s="41"/>
      <c r="CK8207" s="41"/>
      <c r="CL8207" s="68"/>
      <c r="CM8207" s="41"/>
      <c r="CN8207" s="41"/>
      <c r="CO8207" s="39"/>
      <c r="CP8207" s="78"/>
    </row>
    <row r="8208" spans="1:94" s="38" customFormat="1" x14ac:dyDescent="0.25">
      <c r="A8208" s="38">
        <v>8205</v>
      </c>
      <c r="F8208" s="39"/>
      <c r="Q8208" s="39"/>
      <c r="R8208" s="40"/>
      <c r="S8208" s="40"/>
      <c r="T8208" s="39"/>
      <c r="AG8208" s="110"/>
      <c r="AH8208" s="94"/>
      <c r="AJ8208" s="97"/>
      <c r="AL8208" s="39"/>
      <c r="AP8208" s="39"/>
      <c r="AQ8208" s="77"/>
      <c r="AR8208" s="78"/>
      <c r="BB8208" s="79"/>
      <c r="BC8208" s="94"/>
      <c r="BE8208" s="97"/>
      <c r="BG8208" s="40"/>
      <c r="BK8208" s="40"/>
      <c r="BL8208" s="79"/>
      <c r="BM8208" s="94"/>
      <c r="BO8208" s="97"/>
      <c r="BQ8208" s="40"/>
      <c r="BR8208" s="94"/>
      <c r="BS8208" s="94"/>
      <c r="BT8208" s="94"/>
      <c r="BU8208" s="40"/>
      <c r="BV8208" s="82"/>
      <c r="BW8208" s="94"/>
      <c r="BX8208" s="48"/>
      <c r="BY8208" s="97"/>
      <c r="BZ8208" s="48"/>
      <c r="CA8208" s="40"/>
      <c r="CB8208" s="94"/>
      <c r="CC8208" s="94"/>
      <c r="CD8208" s="94"/>
      <c r="CE8208" s="40"/>
      <c r="CF8208" s="73"/>
      <c r="CG8208" s="41"/>
      <c r="CH8208" s="41"/>
      <c r="CI8208" s="41"/>
      <c r="CJ8208" s="41"/>
      <c r="CK8208" s="41"/>
      <c r="CL8208" s="68"/>
      <c r="CM8208" s="41"/>
      <c r="CN8208" s="41"/>
      <c r="CO8208" s="39"/>
      <c r="CP8208" s="78"/>
    </row>
    <row r="8209" spans="1:94" s="38" customFormat="1" x14ac:dyDescent="0.25">
      <c r="A8209" s="38">
        <v>8206</v>
      </c>
      <c r="F8209" s="39"/>
      <c r="Q8209" s="39"/>
      <c r="R8209" s="40"/>
      <c r="S8209" s="40"/>
      <c r="T8209" s="39"/>
      <c r="AG8209" s="110"/>
      <c r="AH8209" s="94"/>
      <c r="AJ8209" s="97"/>
      <c r="AL8209" s="39"/>
      <c r="AP8209" s="39"/>
      <c r="AQ8209" s="77"/>
      <c r="AR8209" s="78"/>
      <c r="BB8209" s="79"/>
      <c r="BC8209" s="94"/>
      <c r="BE8209" s="97"/>
      <c r="BG8209" s="40"/>
      <c r="BK8209" s="40"/>
      <c r="BL8209" s="79"/>
      <c r="BM8209" s="94"/>
      <c r="BO8209" s="97"/>
      <c r="BQ8209" s="40"/>
      <c r="BR8209" s="94"/>
      <c r="BS8209" s="94"/>
      <c r="BT8209" s="94"/>
      <c r="BU8209" s="40"/>
      <c r="BV8209" s="82"/>
      <c r="BW8209" s="94"/>
      <c r="BX8209" s="48"/>
      <c r="BY8209" s="97"/>
      <c r="BZ8209" s="48"/>
      <c r="CA8209" s="40"/>
      <c r="CB8209" s="94"/>
      <c r="CC8209" s="94"/>
      <c r="CD8209" s="94"/>
      <c r="CE8209" s="40"/>
      <c r="CF8209" s="73"/>
      <c r="CG8209" s="41"/>
      <c r="CH8209" s="41"/>
      <c r="CI8209" s="41"/>
      <c r="CJ8209" s="41"/>
      <c r="CK8209" s="41"/>
      <c r="CL8209" s="68"/>
      <c r="CM8209" s="41"/>
      <c r="CN8209" s="41"/>
      <c r="CO8209" s="39"/>
      <c r="CP8209" s="78"/>
    </row>
    <row r="8210" spans="1:94" s="38" customFormat="1" x14ac:dyDescent="0.25">
      <c r="A8210" s="38">
        <v>8207</v>
      </c>
      <c r="F8210" s="39"/>
      <c r="Q8210" s="39"/>
      <c r="R8210" s="40"/>
      <c r="S8210" s="40"/>
      <c r="T8210" s="39"/>
      <c r="AG8210" s="110"/>
      <c r="AH8210" s="94"/>
      <c r="AJ8210" s="97"/>
      <c r="AL8210" s="39"/>
      <c r="AP8210" s="39"/>
      <c r="AQ8210" s="77"/>
      <c r="AR8210" s="78"/>
      <c r="BB8210" s="79"/>
      <c r="BC8210" s="94"/>
      <c r="BE8210" s="97"/>
      <c r="BG8210" s="40"/>
      <c r="BK8210" s="40"/>
      <c r="BL8210" s="79"/>
      <c r="BM8210" s="94"/>
      <c r="BO8210" s="97"/>
      <c r="BQ8210" s="40"/>
      <c r="BR8210" s="94"/>
      <c r="BS8210" s="94"/>
      <c r="BT8210" s="94"/>
      <c r="BU8210" s="40"/>
      <c r="BV8210" s="82"/>
      <c r="BW8210" s="94"/>
      <c r="BX8210" s="48"/>
      <c r="BY8210" s="97"/>
      <c r="BZ8210" s="48"/>
      <c r="CA8210" s="40"/>
      <c r="CB8210" s="94"/>
      <c r="CC8210" s="94"/>
      <c r="CD8210" s="94"/>
      <c r="CE8210" s="40"/>
      <c r="CF8210" s="73"/>
      <c r="CG8210" s="41"/>
      <c r="CH8210" s="41"/>
      <c r="CI8210" s="41"/>
      <c r="CJ8210" s="41"/>
      <c r="CK8210" s="41"/>
      <c r="CL8210" s="68"/>
      <c r="CM8210" s="41"/>
      <c r="CN8210" s="41"/>
      <c r="CO8210" s="39"/>
      <c r="CP8210" s="78"/>
    </row>
    <row r="8211" spans="1:94" s="38" customFormat="1" x14ac:dyDescent="0.25">
      <c r="A8211" s="38">
        <v>8208</v>
      </c>
      <c r="F8211" s="39"/>
      <c r="Q8211" s="39"/>
      <c r="R8211" s="40"/>
      <c r="S8211" s="40"/>
      <c r="T8211" s="39"/>
      <c r="AG8211" s="110"/>
      <c r="AH8211" s="94"/>
      <c r="AJ8211" s="97"/>
      <c r="AL8211" s="39"/>
      <c r="AP8211" s="39"/>
      <c r="AQ8211" s="77"/>
      <c r="AR8211" s="78"/>
      <c r="BB8211" s="79"/>
      <c r="BC8211" s="94"/>
      <c r="BE8211" s="97"/>
      <c r="BG8211" s="40"/>
      <c r="BK8211" s="40"/>
      <c r="BL8211" s="79"/>
      <c r="BM8211" s="94"/>
      <c r="BO8211" s="97"/>
      <c r="BQ8211" s="40"/>
      <c r="BR8211" s="94"/>
      <c r="BS8211" s="94"/>
      <c r="BT8211" s="94"/>
      <c r="BU8211" s="40"/>
      <c r="BV8211" s="82"/>
      <c r="BW8211" s="94"/>
      <c r="BX8211" s="48"/>
      <c r="BY8211" s="97"/>
      <c r="BZ8211" s="48"/>
      <c r="CA8211" s="40"/>
      <c r="CB8211" s="94"/>
      <c r="CC8211" s="94"/>
      <c r="CD8211" s="94"/>
      <c r="CE8211" s="40"/>
      <c r="CF8211" s="73"/>
      <c r="CG8211" s="41"/>
      <c r="CH8211" s="41"/>
      <c r="CI8211" s="41"/>
      <c r="CJ8211" s="41"/>
      <c r="CK8211" s="41"/>
      <c r="CL8211" s="68"/>
      <c r="CM8211" s="41"/>
      <c r="CN8211" s="41"/>
      <c r="CO8211" s="39"/>
      <c r="CP8211" s="78"/>
    </row>
    <row r="8212" spans="1:94" s="38" customFormat="1" x14ac:dyDescent="0.25">
      <c r="A8212" s="38">
        <v>8209</v>
      </c>
      <c r="F8212" s="39"/>
      <c r="Q8212" s="39"/>
      <c r="R8212" s="40"/>
      <c r="S8212" s="40"/>
      <c r="T8212" s="39"/>
      <c r="AG8212" s="110"/>
      <c r="AH8212" s="94"/>
      <c r="AJ8212" s="97"/>
      <c r="AL8212" s="39"/>
      <c r="AP8212" s="39"/>
      <c r="AQ8212" s="77"/>
      <c r="AR8212" s="78"/>
      <c r="BB8212" s="79"/>
      <c r="BC8212" s="94"/>
      <c r="BE8212" s="97"/>
      <c r="BG8212" s="40"/>
      <c r="BK8212" s="40"/>
      <c r="BL8212" s="79"/>
      <c r="BM8212" s="94"/>
      <c r="BO8212" s="97"/>
      <c r="BQ8212" s="40"/>
      <c r="BR8212" s="94"/>
      <c r="BS8212" s="94"/>
      <c r="BT8212" s="94"/>
      <c r="BU8212" s="40"/>
      <c r="BV8212" s="82"/>
      <c r="BW8212" s="94"/>
      <c r="BX8212" s="48"/>
      <c r="BY8212" s="97"/>
      <c r="BZ8212" s="48"/>
      <c r="CA8212" s="40"/>
      <c r="CB8212" s="94"/>
      <c r="CC8212" s="94"/>
      <c r="CD8212" s="94"/>
      <c r="CE8212" s="40"/>
      <c r="CF8212" s="73"/>
      <c r="CG8212" s="41"/>
      <c r="CH8212" s="41"/>
      <c r="CI8212" s="41"/>
      <c r="CJ8212" s="41"/>
      <c r="CK8212" s="41"/>
      <c r="CL8212" s="68"/>
      <c r="CM8212" s="41"/>
      <c r="CN8212" s="41"/>
      <c r="CO8212" s="39"/>
      <c r="CP8212" s="78"/>
    </row>
    <row r="8213" spans="1:94" s="38" customFormat="1" x14ac:dyDescent="0.25">
      <c r="A8213" s="38">
        <v>8210</v>
      </c>
      <c r="F8213" s="39"/>
      <c r="Q8213" s="39"/>
      <c r="R8213" s="40"/>
      <c r="S8213" s="40"/>
      <c r="T8213" s="39"/>
      <c r="AG8213" s="110"/>
      <c r="AH8213" s="94"/>
      <c r="AJ8213" s="97"/>
      <c r="AL8213" s="39"/>
      <c r="AP8213" s="39"/>
      <c r="AQ8213" s="77"/>
      <c r="AR8213" s="78"/>
      <c r="BB8213" s="79"/>
      <c r="BC8213" s="94"/>
      <c r="BE8213" s="97"/>
      <c r="BG8213" s="40"/>
      <c r="BK8213" s="40"/>
      <c r="BL8213" s="79"/>
      <c r="BM8213" s="94"/>
      <c r="BO8213" s="97"/>
      <c r="BQ8213" s="40"/>
      <c r="BR8213" s="94"/>
      <c r="BS8213" s="94"/>
      <c r="BT8213" s="94"/>
      <c r="BU8213" s="40"/>
      <c r="BV8213" s="82"/>
      <c r="BW8213" s="94"/>
      <c r="BX8213" s="48"/>
      <c r="BY8213" s="97"/>
      <c r="BZ8213" s="48"/>
      <c r="CA8213" s="40"/>
      <c r="CB8213" s="94"/>
      <c r="CC8213" s="94"/>
      <c r="CD8213" s="94"/>
      <c r="CE8213" s="40"/>
      <c r="CF8213" s="73"/>
      <c r="CG8213" s="41"/>
      <c r="CH8213" s="41"/>
      <c r="CI8213" s="41"/>
      <c r="CJ8213" s="41"/>
      <c r="CK8213" s="41"/>
      <c r="CL8213" s="68"/>
      <c r="CM8213" s="41"/>
      <c r="CN8213" s="41"/>
      <c r="CO8213" s="39"/>
      <c r="CP8213" s="78"/>
    </row>
    <row r="8214" spans="1:94" s="38" customFormat="1" x14ac:dyDescent="0.25">
      <c r="A8214" s="38">
        <v>8211</v>
      </c>
      <c r="F8214" s="39"/>
      <c r="Q8214" s="39"/>
      <c r="R8214" s="40"/>
      <c r="S8214" s="40"/>
      <c r="T8214" s="39"/>
      <c r="AG8214" s="110"/>
      <c r="AH8214" s="94"/>
      <c r="AJ8214" s="97"/>
      <c r="AL8214" s="39"/>
      <c r="AP8214" s="39"/>
      <c r="AQ8214" s="77"/>
      <c r="AR8214" s="78"/>
      <c r="BB8214" s="79"/>
      <c r="BC8214" s="94"/>
      <c r="BE8214" s="97"/>
      <c r="BG8214" s="40"/>
      <c r="BK8214" s="40"/>
      <c r="BL8214" s="79"/>
      <c r="BM8214" s="94"/>
      <c r="BO8214" s="97"/>
      <c r="BQ8214" s="40"/>
      <c r="BR8214" s="94"/>
      <c r="BS8214" s="94"/>
      <c r="BT8214" s="94"/>
      <c r="BU8214" s="40"/>
      <c r="BV8214" s="82"/>
      <c r="BW8214" s="94"/>
      <c r="BX8214" s="48"/>
      <c r="BY8214" s="97"/>
      <c r="BZ8214" s="48"/>
      <c r="CA8214" s="40"/>
      <c r="CB8214" s="94"/>
      <c r="CC8214" s="94"/>
      <c r="CD8214" s="94"/>
      <c r="CE8214" s="40"/>
      <c r="CF8214" s="73"/>
      <c r="CG8214" s="41"/>
      <c r="CH8214" s="41"/>
      <c r="CI8214" s="41"/>
      <c r="CJ8214" s="41"/>
      <c r="CK8214" s="41"/>
      <c r="CL8214" s="68"/>
      <c r="CM8214" s="41"/>
      <c r="CN8214" s="41"/>
      <c r="CO8214" s="39"/>
      <c r="CP8214" s="78"/>
    </row>
    <row r="8215" spans="1:94" s="38" customFormat="1" x14ac:dyDescent="0.25">
      <c r="A8215" s="38">
        <v>8212</v>
      </c>
      <c r="F8215" s="39"/>
      <c r="Q8215" s="39"/>
      <c r="R8215" s="40"/>
      <c r="S8215" s="40"/>
      <c r="T8215" s="39"/>
      <c r="AG8215" s="110"/>
      <c r="AH8215" s="94"/>
      <c r="AJ8215" s="97"/>
      <c r="AL8215" s="39"/>
      <c r="AP8215" s="39"/>
      <c r="AQ8215" s="77"/>
      <c r="AR8215" s="78"/>
      <c r="BB8215" s="79"/>
      <c r="BC8215" s="94"/>
      <c r="BE8215" s="97"/>
      <c r="BG8215" s="40"/>
      <c r="BK8215" s="40"/>
      <c r="BL8215" s="79"/>
      <c r="BM8215" s="94"/>
      <c r="BO8215" s="97"/>
      <c r="BQ8215" s="40"/>
      <c r="BR8215" s="94"/>
      <c r="BS8215" s="94"/>
      <c r="BT8215" s="94"/>
      <c r="BU8215" s="40"/>
      <c r="BV8215" s="82"/>
      <c r="BW8215" s="94"/>
      <c r="BX8215" s="48"/>
      <c r="BY8215" s="97"/>
      <c r="BZ8215" s="48"/>
      <c r="CA8215" s="40"/>
      <c r="CB8215" s="94"/>
      <c r="CC8215" s="94"/>
      <c r="CD8215" s="94"/>
      <c r="CE8215" s="40"/>
      <c r="CF8215" s="73"/>
      <c r="CG8215" s="41"/>
      <c r="CH8215" s="41"/>
      <c r="CI8215" s="41"/>
      <c r="CJ8215" s="41"/>
      <c r="CK8215" s="41"/>
      <c r="CL8215" s="68"/>
      <c r="CM8215" s="41"/>
      <c r="CN8215" s="41"/>
      <c r="CO8215" s="39"/>
      <c r="CP8215" s="78"/>
    </row>
    <row r="8216" spans="1:94" s="38" customFormat="1" x14ac:dyDescent="0.25">
      <c r="A8216" s="38">
        <v>8213</v>
      </c>
      <c r="F8216" s="39"/>
      <c r="Q8216" s="39"/>
      <c r="R8216" s="40"/>
      <c r="S8216" s="40"/>
      <c r="T8216" s="39"/>
      <c r="AG8216" s="110"/>
      <c r="AH8216" s="94"/>
      <c r="AJ8216" s="97"/>
      <c r="AL8216" s="39"/>
      <c r="AP8216" s="39"/>
      <c r="AQ8216" s="77"/>
      <c r="AR8216" s="78"/>
      <c r="BB8216" s="79"/>
      <c r="BC8216" s="94"/>
      <c r="BE8216" s="97"/>
      <c r="BG8216" s="40"/>
      <c r="BK8216" s="40"/>
      <c r="BL8216" s="79"/>
      <c r="BM8216" s="94"/>
      <c r="BO8216" s="97"/>
      <c r="BQ8216" s="40"/>
      <c r="BR8216" s="94"/>
      <c r="BS8216" s="94"/>
      <c r="BT8216" s="94"/>
      <c r="BU8216" s="40"/>
      <c r="BV8216" s="82"/>
      <c r="BW8216" s="94"/>
      <c r="BX8216" s="48"/>
      <c r="BY8216" s="97"/>
      <c r="BZ8216" s="48"/>
      <c r="CA8216" s="40"/>
      <c r="CB8216" s="94"/>
      <c r="CC8216" s="94"/>
      <c r="CD8216" s="94"/>
      <c r="CE8216" s="40"/>
      <c r="CF8216" s="73"/>
      <c r="CG8216" s="41"/>
      <c r="CH8216" s="41"/>
      <c r="CI8216" s="41"/>
      <c r="CJ8216" s="41"/>
      <c r="CK8216" s="41"/>
      <c r="CL8216" s="68"/>
      <c r="CM8216" s="41"/>
      <c r="CN8216" s="41"/>
      <c r="CO8216" s="39"/>
      <c r="CP8216" s="78"/>
    </row>
    <row r="8217" spans="1:94" s="38" customFormat="1" x14ac:dyDescent="0.25">
      <c r="A8217" s="38">
        <v>8214</v>
      </c>
      <c r="F8217" s="39"/>
      <c r="Q8217" s="39"/>
      <c r="R8217" s="40"/>
      <c r="S8217" s="40"/>
      <c r="T8217" s="39"/>
      <c r="AG8217" s="110"/>
      <c r="AH8217" s="94"/>
      <c r="AJ8217" s="97"/>
      <c r="AL8217" s="39"/>
      <c r="AP8217" s="39"/>
      <c r="AQ8217" s="77"/>
      <c r="AR8217" s="78"/>
      <c r="BB8217" s="79"/>
      <c r="BC8217" s="94"/>
      <c r="BE8217" s="97"/>
      <c r="BG8217" s="40"/>
      <c r="BK8217" s="40"/>
      <c r="BL8217" s="79"/>
      <c r="BM8217" s="94"/>
      <c r="BO8217" s="97"/>
      <c r="BQ8217" s="40"/>
      <c r="BR8217" s="94"/>
      <c r="BS8217" s="94"/>
      <c r="BT8217" s="94"/>
      <c r="BU8217" s="40"/>
      <c r="BV8217" s="82"/>
      <c r="BW8217" s="94"/>
      <c r="BX8217" s="48"/>
      <c r="BY8217" s="97"/>
      <c r="BZ8217" s="48"/>
      <c r="CA8217" s="40"/>
      <c r="CB8217" s="94"/>
      <c r="CC8217" s="94"/>
      <c r="CD8217" s="94"/>
      <c r="CE8217" s="40"/>
      <c r="CF8217" s="73"/>
      <c r="CG8217" s="41"/>
      <c r="CH8217" s="41"/>
      <c r="CI8217" s="41"/>
      <c r="CJ8217" s="41"/>
      <c r="CK8217" s="41"/>
      <c r="CL8217" s="68"/>
      <c r="CM8217" s="41"/>
      <c r="CN8217" s="41"/>
      <c r="CO8217" s="39"/>
      <c r="CP8217" s="78"/>
    </row>
    <row r="8218" spans="1:94" s="38" customFormat="1" x14ac:dyDescent="0.25">
      <c r="A8218" s="38">
        <v>8215</v>
      </c>
      <c r="F8218" s="39"/>
      <c r="Q8218" s="39"/>
      <c r="R8218" s="40"/>
      <c r="S8218" s="40"/>
      <c r="T8218" s="39"/>
      <c r="AG8218" s="110"/>
      <c r="AH8218" s="94"/>
      <c r="AJ8218" s="97"/>
      <c r="AL8218" s="39"/>
      <c r="AP8218" s="39"/>
      <c r="AQ8218" s="77"/>
      <c r="AR8218" s="78"/>
      <c r="BB8218" s="79"/>
      <c r="BC8218" s="94"/>
      <c r="BE8218" s="97"/>
      <c r="BG8218" s="40"/>
      <c r="BK8218" s="40"/>
      <c r="BL8218" s="79"/>
      <c r="BM8218" s="94"/>
      <c r="BO8218" s="97"/>
      <c r="BQ8218" s="40"/>
      <c r="BR8218" s="94"/>
      <c r="BS8218" s="94"/>
      <c r="BT8218" s="94"/>
      <c r="BU8218" s="40"/>
      <c r="BV8218" s="82"/>
      <c r="BW8218" s="94"/>
      <c r="BX8218" s="48"/>
      <c r="BY8218" s="97"/>
      <c r="BZ8218" s="48"/>
      <c r="CA8218" s="40"/>
      <c r="CB8218" s="94"/>
      <c r="CC8218" s="94"/>
      <c r="CD8218" s="94"/>
      <c r="CE8218" s="40"/>
      <c r="CF8218" s="73"/>
      <c r="CG8218" s="41"/>
      <c r="CH8218" s="41"/>
      <c r="CI8218" s="41"/>
      <c r="CJ8218" s="41"/>
      <c r="CK8218" s="41"/>
      <c r="CL8218" s="68"/>
      <c r="CM8218" s="41"/>
      <c r="CN8218" s="41"/>
      <c r="CO8218" s="39"/>
      <c r="CP8218" s="78"/>
    </row>
    <row r="8219" spans="1:94" s="38" customFormat="1" x14ac:dyDescent="0.25">
      <c r="A8219" s="38">
        <v>8216</v>
      </c>
      <c r="F8219" s="39"/>
      <c r="Q8219" s="39"/>
      <c r="R8219" s="40"/>
      <c r="S8219" s="40"/>
      <c r="T8219" s="39"/>
      <c r="AG8219" s="110"/>
      <c r="AH8219" s="94"/>
      <c r="AJ8219" s="97"/>
      <c r="AL8219" s="39"/>
      <c r="AP8219" s="39"/>
      <c r="AQ8219" s="77"/>
      <c r="AR8219" s="78"/>
      <c r="BB8219" s="79"/>
      <c r="BC8219" s="94"/>
      <c r="BE8219" s="97"/>
      <c r="BG8219" s="40"/>
      <c r="BK8219" s="40"/>
      <c r="BL8219" s="79"/>
      <c r="BM8219" s="94"/>
      <c r="BO8219" s="97"/>
      <c r="BQ8219" s="40"/>
      <c r="BR8219" s="94"/>
      <c r="BS8219" s="94"/>
      <c r="BT8219" s="94"/>
      <c r="BU8219" s="40"/>
      <c r="BV8219" s="82"/>
      <c r="BW8219" s="94"/>
      <c r="BX8219" s="48"/>
      <c r="BY8219" s="97"/>
      <c r="BZ8219" s="48"/>
      <c r="CA8219" s="40"/>
      <c r="CB8219" s="94"/>
      <c r="CC8219" s="94"/>
      <c r="CD8219" s="94"/>
      <c r="CE8219" s="40"/>
      <c r="CF8219" s="73"/>
      <c r="CG8219" s="41"/>
      <c r="CH8219" s="41"/>
      <c r="CI8219" s="41"/>
      <c r="CJ8219" s="41"/>
      <c r="CK8219" s="41"/>
      <c r="CL8219" s="68"/>
      <c r="CM8219" s="41"/>
      <c r="CN8219" s="41"/>
      <c r="CO8219" s="39"/>
      <c r="CP8219" s="78"/>
    </row>
    <row r="8220" spans="1:94" s="38" customFormat="1" x14ac:dyDescent="0.25">
      <c r="A8220" s="38">
        <v>8217</v>
      </c>
      <c r="F8220" s="39"/>
      <c r="Q8220" s="39"/>
      <c r="R8220" s="40"/>
      <c r="S8220" s="40"/>
      <c r="T8220" s="39"/>
      <c r="AG8220" s="110"/>
      <c r="AH8220" s="94"/>
      <c r="AJ8220" s="97"/>
      <c r="AL8220" s="39"/>
      <c r="AP8220" s="39"/>
      <c r="AQ8220" s="77"/>
      <c r="AR8220" s="78"/>
      <c r="BB8220" s="79"/>
      <c r="BC8220" s="94"/>
      <c r="BE8220" s="97"/>
      <c r="BG8220" s="40"/>
      <c r="BK8220" s="40"/>
      <c r="BL8220" s="79"/>
      <c r="BM8220" s="94"/>
      <c r="BO8220" s="97"/>
      <c r="BQ8220" s="40"/>
      <c r="BR8220" s="94"/>
      <c r="BS8220" s="94"/>
      <c r="BT8220" s="94"/>
      <c r="BU8220" s="40"/>
      <c r="BV8220" s="82"/>
      <c r="BW8220" s="94"/>
      <c r="BX8220" s="48"/>
      <c r="BY8220" s="97"/>
      <c r="BZ8220" s="48"/>
      <c r="CA8220" s="40"/>
      <c r="CB8220" s="94"/>
      <c r="CC8220" s="94"/>
      <c r="CD8220" s="94"/>
      <c r="CE8220" s="40"/>
      <c r="CF8220" s="73"/>
      <c r="CG8220" s="41"/>
      <c r="CH8220" s="41"/>
      <c r="CI8220" s="41"/>
      <c r="CJ8220" s="41"/>
      <c r="CK8220" s="41"/>
      <c r="CL8220" s="68"/>
      <c r="CM8220" s="41"/>
      <c r="CN8220" s="41"/>
      <c r="CO8220" s="39"/>
      <c r="CP8220" s="78"/>
    </row>
    <row r="8221" spans="1:94" s="38" customFormat="1" x14ac:dyDescent="0.25">
      <c r="A8221" s="38">
        <v>8218</v>
      </c>
      <c r="F8221" s="39"/>
      <c r="Q8221" s="39"/>
      <c r="R8221" s="40"/>
      <c r="S8221" s="40"/>
      <c r="T8221" s="39"/>
      <c r="AG8221" s="110"/>
      <c r="AH8221" s="94"/>
      <c r="AJ8221" s="97"/>
      <c r="AL8221" s="39"/>
      <c r="AP8221" s="39"/>
      <c r="AQ8221" s="77"/>
      <c r="AR8221" s="78"/>
      <c r="BB8221" s="79"/>
      <c r="BC8221" s="94"/>
      <c r="BE8221" s="97"/>
      <c r="BG8221" s="40"/>
      <c r="BK8221" s="40"/>
      <c r="BL8221" s="79"/>
      <c r="BM8221" s="94"/>
      <c r="BO8221" s="97"/>
      <c r="BQ8221" s="40"/>
      <c r="BR8221" s="94"/>
      <c r="BS8221" s="94"/>
      <c r="BT8221" s="94"/>
      <c r="BU8221" s="40"/>
      <c r="BV8221" s="82"/>
      <c r="BW8221" s="94"/>
      <c r="BX8221" s="48"/>
      <c r="BY8221" s="97"/>
      <c r="BZ8221" s="48"/>
      <c r="CA8221" s="40"/>
      <c r="CB8221" s="94"/>
      <c r="CC8221" s="94"/>
      <c r="CD8221" s="94"/>
      <c r="CE8221" s="40"/>
      <c r="CF8221" s="73"/>
      <c r="CG8221" s="41"/>
      <c r="CH8221" s="41"/>
      <c r="CI8221" s="41"/>
      <c r="CJ8221" s="41"/>
      <c r="CK8221" s="41"/>
      <c r="CL8221" s="68"/>
      <c r="CM8221" s="41"/>
      <c r="CN8221" s="41"/>
      <c r="CO8221" s="39"/>
      <c r="CP8221" s="78"/>
    </row>
    <row r="8222" spans="1:94" s="38" customFormat="1" x14ac:dyDescent="0.25">
      <c r="A8222" s="38">
        <v>8219</v>
      </c>
      <c r="F8222" s="39"/>
      <c r="Q8222" s="39"/>
      <c r="R8222" s="40"/>
      <c r="S8222" s="40"/>
      <c r="T8222" s="39"/>
      <c r="AG8222" s="110"/>
      <c r="AH8222" s="94"/>
      <c r="AJ8222" s="97"/>
      <c r="AL8222" s="39"/>
      <c r="AP8222" s="39"/>
      <c r="AQ8222" s="77"/>
      <c r="AR8222" s="78"/>
      <c r="BB8222" s="79"/>
      <c r="BC8222" s="94"/>
      <c r="BE8222" s="97"/>
      <c r="BG8222" s="40"/>
      <c r="BK8222" s="40"/>
      <c r="BL8222" s="79"/>
      <c r="BM8222" s="94"/>
      <c r="BO8222" s="97"/>
      <c r="BQ8222" s="40"/>
      <c r="BR8222" s="94"/>
      <c r="BS8222" s="94"/>
      <c r="BT8222" s="94"/>
      <c r="BU8222" s="40"/>
      <c r="BV8222" s="82"/>
      <c r="BW8222" s="94"/>
      <c r="BX8222" s="48"/>
      <c r="BY8222" s="97"/>
      <c r="BZ8222" s="48"/>
      <c r="CA8222" s="40"/>
      <c r="CB8222" s="94"/>
      <c r="CC8222" s="94"/>
      <c r="CD8222" s="94"/>
      <c r="CE8222" s="40"/>
      <c r="CF8222" s="73"/>
      <c r="CG8222" s="41"/>
      <c r="CH8222" s="41"/>
      <c r="CI8222" s="41"/>
      <c r="CJ8222" s="41"/>
      <c r="CK8222" s="41"/>
      <c r="CL8222" s="68"/>
      <c r="CM8222" s="41"/>
      <c r="CN8222" s="41"/>
      <c r="CO8222" s="39"/>
      <c r="CP8222" s="78"/>
    </row>
    <row r="8223" spans="1:94" s="38" customFormat="1" x14ac:dyDescent="0.25">
      <c r="A8223" s="38">
        <v>8220</v>
      </c>
      <c r="F8223" s="39"/>
      <c r="Q8223" s="39"/>
      <c r="R8223" s="40"/>
      <c r="S8223" s="40"/>
      <c r="T8223" s="39"/>
      <c r="AG8223" s="110"/>
      <c r="AH8223" s="94"/>
      <c r="AJ8223" s="97"/>
      <c r="AL8223" s="39"/>
      <c r="AP8223" s="39"/>
      <c r="AQ8223" s="77"/>
      <c r="AR8223" s="78"/>
      <c r="BB8223" s="79"/>
      <c r="BC8223" s="94"/>
      <c r="BE8223" s="97"/>
      <c r="BG8223" s="40"/>
      <c r="BK8223" s="40"/>
      <c r="BL8223" s="79"/>
      <c r="BM8223" s="94"/>
      <c r="BO8223" s="97"/>
      <c r="BQ8223" s="40"/>
      <c r="BR8223" s="94"/>
      <c r="BS8223" s="94"/>
      <c r="BT8223" s="94"/>
      <c r="BU8223" s="40"/>
      <c r="BV8223" s="82"/>
      <c r="BW8223" s="94"/>
      <c r="BX8223" s="48"/>
      <c r="BY8223" s="97"/>
      <c r="BZ8223" s="48"/>
      <c r="CA8223" s="40"/>
      <c r="CB8223" s="94"/>
      <c r="CC8223" s="94"/>
      <c r="CD8223" s="94"/>
      <c r="CE8223" s="40"/>
      <c r="CF8223" s="73"/>
      <c r="CG8223" s="41"/>
      <c r="CH8223" s="41"/>
      <c r="CI8223" s="41"/>
      <c r="CJ8223" s="41"/>
      <c r="CK8223" s="41"/>
      <c r="CL8223" s="68"/>
      <c r="CM8223" s="41"/>
      <c r="CN8223" s="41"/>
      <c r="CO8223" s="39"/>
      <c r="CP8223" s="78"/>
    </row>
    <row r="8224" spans="1:94" s="38" customFormat="1" x14ac:dyDescent="0.25">
      <c r="A8224" s="38">
        <v>8221</v>
      </c>
      <c r="F8224" s="39"/>
      <c r="Q8224" s="39"/>
      <c r="R8224" s="40"/>
      <c r="S8224" s="40"/>
      <c r="T8224" s="39"/>
      <c r="AG8224" s="110"/>
      <c r="AH8224" s="94"/>
      <c r="AJ8224" s="97"/>
      <c r="AL8224" s="39"/>
      <c r="AP8224" s="39"/>
      <c r="AQ8224" s="77"/>
      <c r="AR8224" s="78"/>
      <c r="BB8224" s="79"/>
      <c r="BC8224" s="94"/>
      <c r="BE8224" s="97"/>
      <c r="BG8224" s="40"/>
      <c r="BK8224" s="40"/>
      <c r="BL8224" s="79"/>
      <c r="BM8224" s="94"/>
      <c r="BO8224" s="97"/>
      <c r="BQ8224" s="40"/>
      <c r="BR8224" s="94"/>
      <c r="BS8224" s="94"/>
      <c r="BT8224" s="94"/>
      <c r="BU8224" s="40"/>
      <c r="BV8224" s="82"/>
      <c r="BW8224" s="94"/>
      <c r="BX8224" s="48"/>
      <c r="BY8224" s="97"/>
      <c r="BZ8224" s="48"/>
      <c r="CA8224" s="40"/>
      <c r="CB8224" s="94"/>
      <c r="CC8224" s="94"/>
      <c r="CD8224" s="94"/>
      <c r="CE8224" s="40"/>
      <c r="CF8224" s="73"/>
      <c r="CG8224" s="41"/>
      <c r="CH8224" s="41"/>
      <c r="CI8224" s="41"/>
      <c r="CJ8224" s="41"/>
      <c r="CK8224" s="41"/>
      <c r="CL8224" s="68"/>
      <c r="CM8224" s="41"/>
      <c r="CN8224" s="41"/>
      <c r="CO8224" s="39"/>
      <c r="CP8224" s="78"/>
    </row>
    <row r="8225" spans="1:94" s="38" customFormat="1" x14ac:dyDescent="0.25">
      <c r="A8225" s="38">
        <v>8222</v>
      </c>
      <c r="F8225" s="39"/>
      <c r="Q8225" s="39"/>
      <c r="R8225" s="40"/>
      <c r="S8225" s="40"/>
      <c r="T8225" s="39"/>
      <c r="AG8225" s="110"/>
      <c r="AH8225" s="94"/>
      <c r="AJ8225" s="97"/>
      <c r="AL8225" s="39"/>
      <c r="AP8225" s="39"/>
      <c r="AQ8225" s="77"/>
      <c r="AR8225" s="78"/>
      <c r="BB8225" s="79"/>
      <c r="BC8225" s="94"/>
      <c r="BE8225" s="97"/>
      <c r="BG8225" s="40"/>
      <c r="BK8225" s="40"/>
      <c r="BL8225" s="79"/>
      <c r="BM8225" s="94"/>
      <c r="BO8225" s="97"/>
      <c r="BQ8225" s="40"/>
      <c r="BR8225" s="94"/>
      <c r="BS8225" s="94"/>
      <c r="BT8225" s="94"/>
      <c r="BU8225" s="40"/>
      <c r="BV8225" s="82"/>
      <c r="BW8225" s="94"/>
      <c r="BX8225" s="48"/>
      <c r="BY8225" s="97"/>
      <c r="BZ8225" s="48"/>
      <c r="CA8225" s="40"/>
      <c r="CB8225" s="94"/>
      <c r="CC8225" s="94"/>
      <c r="CD8225" s="94"/>
      <c r="CE8225" s="40"/>
      <c r="CF8225" s="73"/>
      <c r="CG8225" s="41"/>
      <c r="CH8225" s="41"/>
      <c r="CI8225" s="41"/>
      <c r="CJ8225" s="41"/>
      <c r="CK8225" s="41"/>
      <c r="CL8225" s="68"/>
      <c r="CM8225" s="41"/>
      <c r="CN8225" s="41"/>
      <c r="CO8225" s="39"/>
      <c r="CP8225" s="78"/>
    </row>
    <row r="8226" spans="1:94" s="38" customFormat="1" x14ac:dyDescent="0.25">
      <c r="A8226" s="38">
        <v>8223</v>
      </c>
      <c r="F8226" s="39"/>
      <c r="Q8226" s="39"/>
      <c r="R8226" s="40"/>
      <c r="S8226" s="40"/>
      <c r="T8226" s="39"/>
      <c r="AG8226" s="110"/>
      <c r="AH8226" s="94"/>
      <c r="AJ8226" s="97"/>
      <c r="AL8226" s="39"/>
      <c r="AP8226" s="39"/>
      <c r="AQ8226" s="77"/>
      <c r="AR8226" s="78"/>
      <c r="BB8226" s="79"/>
      <c r="BC8226" s="94"/>
      <c r="BE8226" s="97"/>
      <c r="BG8226" s="40"/>
      <c r="BK8226" s="40"/>
      <c r="BL8226" s="79"/>
      <c r="BM8226" s="94"/>
      <c r="BO8226" s="97"/>
      <c r="BQ8226" s="40"/>
      <c r="BR8226" s="94"/>
      <c r="BS8226" s="94"/>
      <c r="BT8226" s="94"/>
      <c r="BU8226" s="40"/>
      <c r="BV8226" s="82"/>
      <c r="BW8226" s="94"/>
      <c r="BX8226" s="48"/>
      <c r="BY8226" s="97"/>
      <c r="BZ8226" s="48"/>
      <c r="CA8226" s="40"/>
      <c r="CB8226" s="94"/>
      <c r="CC8226" s="94"/>
      <c r="CD8226" s="94"/>
      <c r="CE8226" s="40"/>
      <c r="CF8226" s="73"/>
      <c r="CG8226" s="41"/>
      <c r="CH8226" s="41"/>
      <c r="CI8226" s="41"/>
      <c r="CJ8226" s="41"/>
      <c r="CK8226" s="41"/>
      <c r="CL8226" s="68"/>
      <c r="CM8226" s="41"/>
      <c r="CN8226" s="41"/>
      <c r="CO8226" s="39"/>
      <c r="CP8226" s="78"/>
    </row>
    <row r="8227" spans="1:94" s="38" customFormat="1" x14ac:dyDescent="0.25">
      <c r="A8227" s="38">
        <v>8224</v>
      </c>
      <c r="F8227" s="39"/>
      <c r="Q8227" s="39"/>
      <c r="R8227" s="40"/>
      <c r="S8227" s="40"/>
      <c r="T8227" s="39"/>
      <c r="AG8227" s="110"/>
      <c r="AH8227" s="94"/>
      <c r="AJ8227" s="97"/>
      <c r="AL8227" s="39"/>
      <c r="AP8227" s="39"/>
      <c r="AQ8227" s="77"/>
      <c r="AR8227" s="78"/>
      <c r="BB8227" s="79"/>
      <c r="BC8227" s="94"/>
      <c r="BE8227" s="97"/>
      <c r="BG8227" s="40"/>
      <c r="BK8227" s="40"/>
      <c r="BL8227" s="79"/>
      <c r="BM8227" s="94"/>
      <c r="BO8227" s="97"/>
      <c r="BQ8227" s="40"/>
      <c r="BR8227" s="94"/>
      <c r="BS8227" s="94"/>
      <c r="BT8227" s="94"/>
      <c r="BU8227" s="40"/>
      <c r="BV8227" s="82"/>
      <c r="BW8227" s="94"/>
      <c r="BX8227" s="48"/>
      <c r="BY8227" s="97"/>
      <c r="BZ8227" s="48"/>
      <c r="CA8227" s="40"/>
      <c r="CB8227" s="94"/>
      <c r="CC8227" s="94"/>
      <c r="CD8227" s="94"/>
      <c r="CE8227" s="40"/>
      <c r="CF8227" s="73"/>
      <c r="CG8227" s="41"/>
      <c r="CH8227" s="41"/>
      <c r="CI8227" s="41"/>
      <c r="CJ8227" s="41"/>
      <c r="CK8227" s="41"/>
      <c r="CL8227" s="68"/>
      <c r="CM8227" s="41"/>
      <c r="CN8227" s="41"/>
      <c r="CO8227" s="39"/>
      <c r="CP8227" s="78"/>
    </row>
    <row r="8228" spans="1:94" s="38" customFormat="1" x14ac:dyDescent="0.25">
      <c r="A8228" s="38">
        <v>8225</v>
      </c>
      <c r="F8228" s="39"/>
      <c r="Q8228" s="39"/>
      <c r="R8228" s="40"/>
      <c r="S8228" s="40"/>
      <c r="T8228" s="39"/>
      <c r="AG8228" s="110"/>
      <c r="AH8228" s="94"/>
      <c r="AJ8228" s="97"/>
      <c r="AL8228" s="39"/>
      <c r="AP8228" s="39"/>
      <c r="AQ8228" s="77"/>
      <c r="AR8228" s="78"/>
      <c r="BB8228" s="79"/>
      <c r="BC8228" s="94"/>
      <c r="BE8228" s="97"/>
      <c r="BG8228" s="40"/>
      <c r="BK8228" s="40"/>
      <c r="BL8228" s="79"/>
      <c r="BM8228" s="94"/>
      <c r="BO8228" s="97"/>
      <c r="BQ8228" s="40"/>
      <c r="BR8228" s="94"/>
      <c r="BS8228" s="94"/>
      <c r="BT8228" s="94"/>
      <c r="BU8228" s="40"/>
      <c r="BV8228" s="82"/>
      <c r="BW8228" s="94"/>
      <c r="BX8228" s="48"/>
      <c r="BY8228" s="97"/>
      <c r="BZ8228" s="48"/>
      <c r="CA8228" s="40"/>
      <c r="CB8228" s="94"/>
      <c r="CC8228" s="94"/>
      <c r="CD8228" s="94"/>
      <c r="CE8228" s="40"/>
      <c r="CF8228" s="73"/>
      <c r="CG8228" s="41"/>
      <c r="CH8228" s="41"/>
      <c r="CI8228" s="41"/>
      <c r="CJ8228" s="41"/>
      <c r="CK8228" s="41"/>
      <c r="CL8228" s="68"/>
      <c r="CM8228" s="41"/>
      <c r="CN8228" s="41"/>
      <c r="CO8228" s="39"/>
      <c r="CP8228" s="78"/>
    </row>
    <row r="8229" spans="1:94" s="38" customFormat="1" x14ac:dyDescent="0.25">
      <c r="A8229" s="38">
        <v>8226</v>
      </c>
      <c r="F8229" s="39"/>
      <c r="Q8229" s="39"/>
      <c r="R8229" s="40"/>
      <c r="S8229" s="40"/>
      <c r="T8229" s="39"/>
      <c r="AG8229" s="110"/>
      <c r="AH8229" s="94"/>
      <c r="AJ8229" s="97"/>
      <c r="AL8229" s="39"/>
      <c r="AP8229" s="39"/>
      <c r="AQ8229" s="77"/>
      <c r="AR8229" s="78"/>
      <c r="BB8229" s="79"/>
      <c r="BC8229" s="94"/>
      <c r="BE8229" s="97"/>
      <c r="BG8229" s="40"/>
      <c r="BK8229" s="40"/>
      <c r="BL8229" s="79"/>
      <c r="BM8229" s="94"/>
      <c r="BO8229" s="97"/>
      <c r="BQ8229" s="40"/>
      <c r="BR8229" s="94"/>
      <c r="BS8229" s="94"/>
      <c r="BT8229" s="94"/>
      <c r="BU8229" s="40"/>
      <c r="BV8229" s="82"/>
      <c r="BW8229" s="94"/>
      <c r="BX8229" s="48"/>
      <c r="BY8229" s="97"/>
      <c r="BZ8229" s="48"/>
      <c r="CA8229" s="40"/>
      <c r="CB8229" s="94"/>
      <c r="CC8229" s="94"/>
      <c r="CD8229" s="94"/>
      <c r="CE8229" s="40"/>
      <c r="CF8229" s="73"/>
      <c r="CG8229" s="41"/>
      <c r="CH8229" s="41"/>
      <c r="CI8229" s="41"/>
      <c r="CJ8229" s="41"/>
      <c r="CK8229" s="41"/>
      <c r="CL8229" s="68"/>
      <c r="CM8229" s="41"/>
      <c r="CN8229" s="41"/>
      <c r="CO8229" s="39"/>
      <c r="CP8229" s="78"/>
    </row>
    <row r="8230" spans="1:94" s="38" customFormat="1" x14ac:dyDescent="0.25">
      <c r="A8230" s="38">
        <v>8227</v>
      </c>
      <c r="F8230" s="39"/>
      <c r="Q8230" s="39"/>
      <c r="R8230" s="40"/>
      <c r="S8230" s="40"/>
      <c r="T8230" s="39"/>
      <c r="AG8230" s="110"/>
      <c r="AH8230" s="94"/>
      <c r="AJ8230" s="97"/>
      <c r="AL8230" s="39"/>
      <c r="AP8230" s="39"/>
      <c r="AQ8230" s="77"/>
      <c r="AR8230" s="78"/>
      <c r="BB8230" s="79"/>
      <c r="BC8230" s="94"/>
      <c r="BE8230" s="97"/>
      <c r="BG8230" s="40"/>
      <c r="BK8230" s="40"/>
      <c r="BL8230" s="79"/>
      <c r="BM8230" s="94"/>
      <c r="BO8230" s="97"/>
      <c r="BQ8230" s="40"/>
      <c r="BR8230" s="94"/>
      <c r="BS8230" s="94"/>
      <c r="BT8230" s="94"/>
      <c r="BU8230" s="40"/>
      <c r="BV8230" s="82"/>
      <c r="BW8230" s="94"/>
      <c r="BX8230" s="48"/>
      <c r="BY8230" s="97"/>
      <c r="BZ8230" s="48"/>
      <c r="CA8230" s="40"/>
      <c r="CB8230" s="94"/>
      <c r="CC8230" s="94"/>
      <c r="CD8230" s="94"/>
      <c r="CE8230" s="40"/>
      <c r="CF8230" s="73"/>
      <c r="CG8230" s="41"/>
      <c r="CH8230" s="41"/>
      <c r="CI8230" s="41"/>
      <c r="CJ8230" s="41"/>
      <c r="CK8230" s="41"/>
      <c r="CL8230" s="68"/>
      <c r="CM8230" s="41"/>
      <c r="CN8230" s="41"/>
      <c r="CO8230" s="39"/>
      <c r="CP8230" s="78"/>
    </row>
    <row r="8231" spans="1:94" s="38" customFormat="1" x14ac:dyDescent="0.25">
      <c r="A8231" s="38">
        <v>8228</v>
      </c>
      <c r="F8231" s="39"/>
      <c r="Q8231" s="39"/>
      <c r="R8231" s="40"/>
      <c r="S8231" s="40"/>
      <c r="T8231" s="39"/>
      <c r="AG8231" s="110"/>
      <c r="AH8231" s="94"/>
      <c r="AJ8231" s="97"/>
      <c r="AL8231" s="39"/>
      <c r="AP8231" s="39"/>
      <c r="AQ8231" s="77"/>
      <c r="AR8231" s="78"/>
      <c r="BB8231" s="79"/>
      <c r="BC8231" s="94"/>
      <c r="BE8231" s="97"/>
      <c r="BG8231" s="40"/>
      <c r="BK8231" s="40"/>
      <c r="BL8231" s="79"/>
      <c r="BM8231" s="94"/>
      <c r="BO8231" s="97"/>
      <c r="BQ8231" s="40"/>
      <c r="BR8231" s="94"/>
      <c r="BS8231" s="94"/>
      <c r="BT8231" s="94"/>
      <c r="BU8231" s="40"/>
      <c r="BV8231" s="82"/>
      <c r="BW8231" s="94"/>
      <c r="BX8231" s="48"/>
      <c r="BY8231" s="97"/>
      <c r="BZ8231" s="48"/>
      <c r="CA8231" s="40"/>
      <c r="CB8231" s="94"/>
      <c r="CC8231" s="94"/>
      <c r="CD8231" s="94"/>
      <c r="CE8231" s="40"/>
      <c r="CF8231" s="73"/>
      <c r="CG8231" s="41"/>
      <c r="CH8231" s="41"/>
      <c r="CI8231" s="41"/>
      <c r="CJ8231" s="41"/>
      <c r="CK8231" s="41"/>
      <c r="CL8231" s="68"/>
      <c r="CM8231" s="41"/>
      <c r="CN8231" s="41"/>
      <c r="CO8231" s="39"/>
      <c r="CP8231" s="78"/>
    </row>
    <row r="8232" spans="1:94" s="38" customFormat="1" x14ac:dyDescent="0.25">
      <c r="A8232" s="38">
        <v>8229</v>
      </c>
      <c r="F8232" s="39"/>
      <c r="Q8232" s="39"/>
      <c r="R8232" s="40"/>
      <c r="S8232" s="40"/>
      <c r="T8232" s="39"/>
      <c r="AG8232" s="110"/>
      <c r="AH8232" s="94"/>
      <c r="AJ8232" s="97"/>
      <c r="AL8232" s="39"/>
      <c r="AP8232" s="39"/>
      <c r="AQ8232" s="77"/>
      <c r="AR8232" s="78"/>
      <c r="BB8232" s="79"/>
      <c r="BC8232" s="94"/>
      <c r="BE8232" s="97"/>
      <c r="BG8232" s="40"/>
      <c r="BK8232" s="40"/>
      <c r="BL8232" s="79"/>
      <c r="BM8232" s="94"/>
      <c r="BO8232" s="97"/>
      <c r="BQ8232" s="40"/>
      <c r="BR8232" s="94"/>
      <c r="BS8232" s="94"/>
      <c r="BT8232" s="94"/>
      <c r="BU8232" s="40"/>
      <c r="BV8232" s="82"/>
      <c r="BW8232" s="94"/>
      <c r="BX8232" s="48"/>
      <c r="BY8232" s="97"/>
      <c r="BZ8232" s="48"/>
      <c r="CA8232" s="40"/>
      <c r="CB8232" s="94"/>
      <c r="CC8232" s="94"/>
      <c r="CD8232" s="94"/>
      <c r="CE8232" s="40"/>
      <c r="CF8232" s="73"/>
      <c r="CG8232" s="41"/>
      <c r="CH8232" s="41"/>
      <c r="CI8232" s="41"/>
      <c r="CJ8232" s="41"/>
      <c r="CK8232" s="41"/>
      <c r="CL8232" s="68"/>
      <c r="CM8232" s="41"/>
      <c r="CN8232" s="41"/>
      <c r="CO8232" s="39"/>
      <c r="CP8232" s="78"/>
    </row>
    <row r="8233" spans="1:94" s="38" customFormat="1" x14ac:dyDescent="0.25">
      <c r="A8233" s="38">
        <v>8230</v>
      </c>
      <c r="F8233" s="39"/>
      <c r="Q8233" s="39"/>
      <c r="R8233" s="40"/>
      <c r="S8233" s="40"/>
      <c r="T8233" s="39"/>
      <c r="AG8233" s="110"/>
      <c r="AH8233" s="94"/>
      <c r="AJ8233" s="97"/>
      <c r="AL8233" s="39"/>
      <c r="AP8233" s="39"/>
      <c r="AQ8233" s="77"/>
      <c r="AR8233" s="78"/>
      <c r="BB8233" s="79"/>
      <c r="BC8233" s="94"/>
      <c r="BE8233" s="97"/>
      <c r="BG8233" s="40"/>
      <c r="BK8233" s="40"/>
      <c r="BL8233" s="79"/>
      <c r="BM8233" s="94"/>
      <c r="BO8233" s="97"/>
      <c r="BQ8233" s="40"/>
      <c r="BR8233" s="94"/>
      <c r="BS8233" s="94"/>
      <c r="BT8233" s="94"/>
      <c r="BU8233" s="40"/>
      <c r="BV8233" s="82"/>
      <c r="BW8233" s="94"/>
      <c r="BX8233" s="48"/>
      <c r="BY8233" s="97"/>
      <c r="BZ8233" s="48"/>
      <c r="CA8233" s="40"/>
      <c r="CB8233" s="94"/>
      <c r="CC8233" s="94"/>
      <c r="CD8233" s="94"/>
      <c r="CE8233" s="40"/>
      <c r="CF8233" s="73"/>
      <c r="CG8233" s="41"/>
      <c r="CH8233" s="41"/>
      <c r="CI8233" s="41"/>
      <c r="CJ8233" s="41"/>
      <c r="CK8233" s="41"/>
      <c r="CL8233" s="68"/>
      <c r="CM8233" s="41"/>
      <c r="CN8233" s="41"/>
      <c r="CO8233" s="39"/>
      <c r="CP8233" s="78"/>
    </row>
    <row r="8234" spans="1:94" s="38" customFormat="1" x14ac:dyDescent="0.25">
      <c r="A8234" s="38">
        <v>8231</v>
      </c>
      <c r="F8234" s="39"/>
      <c r="Q8234" s="39"/>
      <c r="R8234" s="40"/>
      <c r="S8234" s="40"/>
      <c r="T8234" s="39"/>
      <c r="AG8234" s="110"/>
      <c r="AH8234" s="94"/>
      <c r="AJ8234" s="97"/>
      <c r="AL8234" s="39"/>
      <c r="AP8234" s="39"/>
      <c r="AQ8234" s="77"/>
      <c r="AR8234" s="78"/>
      <c r="BB8234" s="79"/>
      <c r="BC8234" s="94"/>
      <c r="BE8234" s="97"/>
      <c r="BG8234" s="40"/>
      <c r="BK8234" s="40"/>
      <c r="BL8234" s="79"/>
      <c r="BM8234" s="94"/>
      <c r="BO8234" s="97"/>
      <c r="BQ8234" s="40"/>
      <c r="BR8234" s="94"/>
      <c r="BS8234" s="94"/>
      <c r="BT8234" s="94"/>
      <c r="BU8234" s="40"/>
      <c r="BV8234" s="82"/>
      <c r="BW8234" s="94"/>
      <c r="BX8234" s="48"/>
      <c r="BY8234" s="97"/>
      <c r="BZ8234" s="48"/>
      <c r="CA8234" s="40"/>
      <c r="CB8234" s="94"/>
      <c r="CC8234" s="94"/>
      <c r="CD8234" s="94"/>
      <c r="CE8234" s="40"/>
      <c r="CF8234" s="73"/>
      <c r="CG8234" s="41"/>
      <c r="CH8234" s="41"/>
      <c r="CI8234" s="41"/>
      <c r="CJ8234" s="41"/>
      <c r="CK8234" s="41"/>
      <c r="CL8234" s="68"/>
      <c r="CM8234" s="41"/>
      <c r="CN8234" s="41"/>
      <c r="CO8234" s="39"/>
      <c r="CP8234" s="78"/>
    </row>
    <row r="8235" spans="1:94" s="38" customFormat="1" x14ac:dyDescent="0.25">
      <c r="A8235" s="38">
        <v>8232</v>
      </c>
      <c r="F8235" s="39"/>
      <c r="Q8235" s="39"/>
      <c r="R8235" s="40"/>
      <c r="S8235" s="40"/>
      <c r="T8235" s="39"/>
      <c r="AG8235" s="110"/>
      <c r="AH8235" s="94"/>
      <c r="AJ8235" s="97"/>
      <c r="AL8235" s="39"/>
      <c r="AP8235" s="39"/>
      <c r="AQ8235" s="77"/>
      <c r="AR8235" s="78"/>
      <c r="BB8235" s="79"/>
      <c r="BC8235" s="94"/>
      <c r="BE8235" s="97"/>
      <c r="BG8235" s="40"/>
      <c r="BK8235" s="40"/>
      <c r="BL8235" s="79"/>
      <c r="BM8235" s="94"/>
      <c r="BO8235" s="97"/>
      <c r="BQ8235" s="40"/>
      <c r="BR8235" s="94"/>
      <c r="BS8235" s="94"/>
      <c r="BT8235" s="94"/>
      <c r="BU8235" s="40"/>
      <c r="BV8235" s="82"/>
      <c r="BW8235" s="94"/>
      <c r="BX8235" s="48"/>
      <c r="BY8235" s="97"/>
      <c r="BZ8235" s="48"/>
      <c r="CA8235" s="40"/>
      <c r="CB8235" s="94"/>
      <c r="CC8235" s="94"/>
      <c r="CD8235" s="94"/>
      <c r="CE8235" s="40"/>
      <c r="CF8235" s="73"/>
      <c r="CG8235" s="41"/>
      <c r="CH8235" s="41"/>
      <c r="CI8235" s="41"/>
      <c r="CJ8235" s="41"/>
      <c r="CK8235" s="41"/>
      <c r="CL8235" s="68"/>
      <c r="CM8235" s="41"/>
      <c r="CN8235" s="41"/>
      <c r="CO8235" s="39"/>
      <c r="CP8235" s="78"/>
    </row>
    <row r="8236" spans="1:94" s="38" customFormat="1" x14ac:dyDescent="0.25">
      <c r="A8236" s="38">
        <v>8233</v>
      </c>
      <c r="F8236" s="39"/>
      <c r="Q8236" s="39"/>
      <c r="R8236" s="40"/>
      <c r="S8236" s="40"/>
      <c r="T8236" s="39"/>
      <c r="AG8236" s="110"/>
      <c r="AH8236" s="94"/>
      <c r="AJ8236" s="97"/>
      <c r="AL8236" s="39"/>
      <c r="AP8236" s="39"/>
      <c r="AQ8236" s="77"/>
      <c r="AR8236" s="78"/>
      <c r="BB8236" s="79"/>
      <c r="BC8236" s="94"/>
      <c r="BE8236" s="97"/>
      <c r="BG8236" s="40"/>
      <c r="BK8236" s="40"/>
      <c r="BL8236" s="79"/>
      <c r="BM8236" s="94"/>
      <c r="BO8236" s="97"/>
      <c r="BQ8236" s="40"/>
      <c r="BR8236" s="94"/>
      <c r="BS8236" s="94"/>
      <c r="BT8236" s="94"/>
      <c r="BU8236" s="40"/>
      <c r="BV8236" s="82"/>
      <c r="BW8236" s="94"/>
      <c r="BX8236" s="48"/>
      <c r="BY8236" s="97"/>
      <c r="BZ8236" s="48"/>
      <c r="CA8236" s="40"/>
      <c r="CB8236" s="94"/>
      <c r="CC8236" s="94"/>
      <c r="CD8236" s="94"/>
      <c r="CE8236" s="40"/>
      <c r="CF8236" s="73"/>
      <c r="CG8236" s="41"/>
      <c r="CH8236" s="41"/>
      <c r="CI8236" s="41"/>
      <c r="CJ8236" s="41"/>
      <c r="CK8236" s="41"/>
      <c r="CL8236" s="68"/>
      <c r="CM8236" s="41"/>
      <c r="CN8236" s="41"/>
      <c r="CO8236" s="39"/>
      <c r="CP8236" s="78"/>
    </row>
    <row r="8237" spans="1:94" s="38" customFormat="1" x14ac:dyDescent="0.25">
      <c r="A8237" s="38">
        <v>8234</v>
      </c>
      <c r="F8237" s="39"/>
      <c r="Q8237" s="39"/>
      <c r="R8237" s="40"/>
      <c r="S8237" s="40"/>
      <c r="T8237" s="39"/>
      <c r="AG8237" s="110"/>
      <c r="AH8237" s="94"/>
      <c r="AJ8237" s="97"/>
      <c r="AL8237" s="39"/>
      <c r="AP8237" s="39"/>
      <c r="AQ8237" s="77"/>
      <c r="AR8237" s="78"/>
      <c r="BB8237" s="79"/>
      <c r="BC8237" s="94"/>
      <c r="BE8237" s="97"/>
      <c r="BG8237" s="40"/>
      <c r="BK8237" s="40"/>
      <c r="BL8237" s="79"/>
      <c r="BM8237" s="94"/>
      <c r="BO8237" s="97"/>
      <c r="BQ8237" s="40"/>
      <c r="BR8237" s="94"/>
      <c r="BS8237" s="94"/>
      <c r="BT8237" s="94"/>
      <c r="BU8237" s="40"/>
      <c r="BV8237" s="82"/>
      <c r="BW8237" s="94"/>
      <c r="BX8237" s="48"/>
      <c r="BY8237" s="97"/>
      <c r="BZ8237" s="48"/>
      <c r="CA8237" s="40"/>
      <c r="CB8237" s="94"/>
      <c r="CC8237" s="94"/>
      <c r="CD8237" s="94"/>
      <c r="CE8237" s="40"/>
      <c r="CF8237" s="73"/>
      <c r="CG8237" s="41"/>
      <c r="CH8237" s="41"/>
      <c r="CI8237" s="41"/>
      <c r="CJ8237" s="41"/>
      <c r="CK8237" s="41"/>
      <c r="CL8237" s="68"/>
      <c r="CM8237" s="41"/>
      <c r="CN8237" s="41"/>
      <c r="CO8237" s="39"/>
      <c r="CP8237" s="78"/>
    </row>
    <row r="8238" spans="1:94" s="38" customFormat="1" x14ac:dyDescent="0.25">
      <c r="A8238" s="38">
        <v>8235</v>
      </c>
      <c r="F8238" s="39"/>
      <c r="Q8238" s="39"/>
      <c r="R8238" s="40"/>
      <c r="S8238" s="40"/>
      <c r="T8238" s="39"/>
      <c r="AG8238" s="110"/>
      <c r="AH8238" s="94"/>
      <c r="AJ8238" s="97"/>
      <c r="AL8238" s="39"/>
      <c r="AP8238" s="39"/>
      <c r="AQ8238" s="77"/>
      <c r="AR8238" s="78"/>
      <c r="BB8238" s="79"/>
      <c r="BC8238" s="94"/>
      <c r="BE8238" s="97"/>
      <c r="BG8238" s="40"/>
      <c r="BK8238" s="40"/>
      <c r="BL8238" s="79"/>
      <c r="BM8238" s="94"/>
      <c r="BO8238" s="97"/>
      <c r="BQ8238" s="40"/>
      <c r="BR8238" s="94"/>
      <c r="BS8238" s="94"/>
      <c r="BT8238" s="94"/>
      <c r="BU8238" s="40"/>
      <c r="BV8238" s="82"/>
      <c r="BW8238" s="94"/>
      <c r="BX8238" s="48"/>
      <c r="BY8238" s="97"/>
      <c r="BZ8238" s="48"/>
      <c r="CA8238" s="40"/>
      <c r="CB8238" s="94"/>
      <c r="CC8238" s="94"/>
      <c r="CD8238" s="94"/>
      <c r="CE8238" s="40"/>
      <c r="CF8238" s="73"/>
      <c r="CG8238" s="41"/>
      <c r="CH8238" s="41"/>
      <c r="CI8238" s="41"/>
      <c r="CJ8238" s="41"/>
      <c r="CK8238" s="41"/>
      <c r="CL8238" s="68"/>
      <c r="CM8238" s="41"/>
      <c r="CN8238" s="41"/>
      <c r="CO8238" s="39"/>
      <c r="CP8238" s="78"/>
    </row>
    <row r="8239" spans="1:94" s="38" customFormat="1" x14ac:dyDescent="0.25">
      <c r="A8239" s="38">
        <v>8236</v>
      </c>
      <c r="F8239" s="39"/>
      <c r="Q8239" s="39"/>
      <c r="R8239" s="40"/>
      <c r="S8239" s="40"/>
      <c r="T8239" s="39"/>
      <c r="AG8239" s="110"/>
      <c r="AH8239" s="94"/>
      <c r="AJ8239" s="97"/>
      <c r="AL8239" s="39"/>
      <c r="AP8239" s="39"/>
      <c r="AQ8239" s="77"/>
      <c r="AR8239" s="78"/>
      <c r="BB8239" s="79"/>
      <c r="BC8239" s="94"/>
      <c r="BE8239" s="97"/>
      <c r="BG8239" s="40"/>
      <c r="BK8239" s="40"/>
      <c r="BL8239" s="79"/>
      <c r="BM8239" s="94"/>
      <c r="BO8239" s="97"/>
      <c r="BQ8239" s="40"/>
      <c r="BR8239" s="94"/>
      <c r="BS8239" s="94"/>
      <c r="BT8239" s="94"/>
      <c r="BU8239" s="40"/>
      <c r="BV8239" s="82"/>
      <c r="BW8239" s="94"/>
      <c r="BX8239" s="48"/>
      <c r="BY8239" s="97"/>
      <c r="BZ8239" s="48"/>
      <c r="CA8239" s="40"/>
      <c r="CB8239" s="94"/>
      <c r="CC8239" s="94"/>
      <c r="CD8239" s="94"/>
      <c r="CE8239" s="40"/>
      <c r="CF8239" s="73"/>
      <c r="CG8239" s="41"/>
      <c r="CH8239" s="41"/>
      <c r="CI8239" s="41"/>
      <c r="CJ8239" s="41"/>
      <c r="CK8239" s="41"/>
      <c r="CL8239" s="68"/>
      <c r="CM8239" s="41"/>
      <c r="CN8239" s="41"/>
      <c r="CO8239" s="39"/>
      <c r="CP8239" s="78"/>
    </row>
    <row r="8240" spans="1:94" s="38" customFormat="1" x14ac:dyDescent="0.25">
      <c r="A8240" s="38">
        <v>8237</v>
      </c>
      <c r="F8240" s="39"/>
      <c r="Q8240" s="39"/>
      <c r="R8240" s="40"/>
      <c r="S8240" s="40"/>
      <c r="T8240" s="39"/>
      <c r="AG8240" s="110"/>
      <c r="AH8240" s="94"/>
      <c r="AJ8240" s="97"/>
      <c r="AL8240" s="39"/>
      <c r="AP8240" s="39"/>
      <c r="AQ8240" s="77"/>
      <c r="AR8240" s="78"/>
      <c r="BB8240" s="79"/>
      <c r="BC8240" s="94"/>
      <c r="BE8240" s="97"/>
      <c r="BG8240" s="40"/>
      <c r="BK8240" s="40"/>
      <c r="BL8240" s="79"/>
      <c r="BM8240" s="94"/>
      <c r="BO8240" s="97"/>
      <c r="BQ8240" s="40"/>
      <c r="BR8240" s="94"/>
      <c r="BS8240" s="94"/>
      <c r="BT8240" s="94"/>
      <c r="BU8240" s="40"/>
      <c r="BV8240" s="82"/>
      <c r="BW8240" s="94"/>
      <c r="BX8240" s="48"/>
      <c r="BY8240" s="97"/>
      <c r="BZ8240" s="48"/>
      <c r="CA8240" s="40"/>
      <c r="CB8240" s="94"/>
      <c r="CC8240" s="94"/>
      <c r="CD8240" s="94"/>
      <c r="CE8240" s="40"/>
      <c r="CF8240" s="73"/>
      <c r="CG8240" s="41"/>
      <c r="CH8240" s="41"/>
      <c r="CI8240" s="41"/>
      <c r="CJ8240" s="41"/>
      <c r="CK8240" s="41"/>
      <c r="CL8240" s="68"/>
      <c r="CM8240" s="41"/>
      <c r="CN8240" s="41"/>
      <c r="CO8240" s="39"/>
      <c r="CP8240" s="78"/>
    </row>
    <row r="8241" spans="1:94" s="38" customFormat="1" x14ac:dyDescent="0.25">
      <c r="A8241" s="38">
        <v>8238</v>
      </c>
      <c r="F8241" s="39"/>
      <c r="Q8241" s="39"/>
      <c r="R8241" s="40"/>
      <c r="S8241" s="40"/>
      <c r="T8241" s="39"/>
      <c r="AG8241" s="110"/>
      <c r="AH8241" s="94"/>
      <c r="AJ8241" s="97"/>
      <c r="AL8241" s="39"/>
      <c r="AP8241" s="39"/>
      <c r="AQ8241" s="77"/>
      <c r="AR8241" s="78"/>
      <c r="BB8241" s="79"/>
      <c r="BC8241" s="94"/>
      <c r="BE8241" s="97"/>
      <c r="BG8241" s="40"/>
      <c r="BK8241" s="40"/>
      <c r="BL8241" s="79"/>
      <c r="BM8241" s="94"/>
      <c r="BO8241" s="97"/>
      <c r="BQ8241" s="40"/>
      <c r="BR8241" s="94"/>
      <c r="BS8241" s="94"/>
      <c r="BT8241" s="94"/>
      <c r="BU8241" s="40"/>
      <c r="BV8241" s="82"/>
      <c r="BW8241" s="94"/>
      <c r="BX8241" s="48"/>
      <c r="BY8241" s="97"/>
      <c r="BZ8241" s="48"/>
      <c r="CA8241" s="40"/>
      <c r="CB8241" s="94"/>
      <c r="CC8241" s="94"/>
      <c r="CD8241" s="94"/>
      <c r="CE8241" s="40"/>
      <c r="CF8241" s="73"/>
      <c r="CG8241" s="41"/>
      <c r="CH8241" s="41"/>
      <c r="CI8241" s="41"/>
      <c r="CJ8241" s="41"/>
      <c r="CK8241" s="41"/>
      <c r="CL8241" s="68"/>
      <c r="CM8241" s="41"/>
      <c r="CN8241" s="41"/>
      <c r="CO8241" s="39"/>
      <c r="CP8241" s="78"/>
    </row>
    <row r="8242" spans="1:94" s="38" customFormat="1" x14ac:dyDescent="0.25">
      <c r="A8242" s="38">
        <v>8239</v>
      </c>
      <c r="F8242" s="39"/>
      <c r="Q8242" s="39"/>
      <c r="R8242" s="40"/>
      <c r="S8242" s="40"/>
      <c r="T8242" s="39"/>
      <c r="AG8242" s="110"/>
      <c r="AH8242" s="94"/>
      <c r="AJ8242" s="97"/>
      <c r="AL8242" s="39"/>
      <c r="AP8242" s="39"/>
      <c r="AQ8242" s="77"/>
      <c r="AR8242" s="78"/>
      <c r="BB8242" s="79"/>
      <c r="BC8242" s="94"/>
      <c r="BE8242" s="97"/>
      <c r="BG8242" s="40"/>
      <c r="BK8242" s="40"/>
      <c r="BL8242" s="79"/>
      <c r="BM8242" s="94"/>
      <c r="BO8242" s="97"/>
      <c r="BQ8242" s="40"/>
      <c r="BR8242" s="94"/>
      <c r="BS8242" s="94"/>
      <c r="BT8242" s="94"/>
      <c r="BU8242" s="40"/>
      <c r="BV8242" s="82"/>
      <c r="BW8242" s="94"/>
      <c r="BX8242" s="48"/>
      <c r="BY8242" s="97"/>
      <c r="BZ8242" s="48"/>
      <c r="CA8242" s="40"/>
      <c r="CB8242" s="94"/>
      <c r="CC8242" s="94"/>
      <c r="CD8242" s="94"/>
      <c r="CE8242" s="40"/>
      <c r="CF8242" s="73"/>
      <c r="CG8242" s="41"/>
      <c r="CH8242" s="41"/>
      <c r="CI8242" s="41"/>
      <c r="CJ8242" s="41"/>
      <c r="CK8242" s="41"/>
      <c r="CL8242" s="68"/>
      <c r="CM8242" s="41"/>
      <c r="CN8242" s="41"/>
      <c r="CO8242" s="39"/>
      <c r="CP8242" s="78"/>
    </row>
    <row r="8243" spans="1:94" s="38" customFormat="1" x14ac:dyDescent="0.25">
      <c r="A8243" s="38">
        <v>8240</v>
      </c>
      <c r="F8243" s="39"/>
      <c r="Q8243" s="39"/>
      <c r="R8243" s="40"/>
      <c r="S8243" s="40"/>
      <c r="T8243" s="39"/>
      <c r="AG8243" s="110"/>
      <c r="AH8243" s="94"/>
      <c r="AJ8243" s="97"/>
      <c r="AL8243" s="39"/>
      <c r="AP8243" s="39"/>
      <c r="AQ8243" s="77"/>
      <c r="AR8243" s="78"/>
      <c r="BB8243" s="79"/>
      <c r="BC8243" s="94"/>
      <c r="BE8243" s="97"/>
      <c r="BG8243" s="40"/>
      <c r="BK8243" s="40"/>
      <c r="BL8243" s="79"/>
      <c r="BM8243" s="94"/>
      <c r="BO8243" s="97"/>
      <c r="BQ8243" s="40"/>
      <c r="BR8243" s="94"/>
      <c r="BS8243" s="94"/>
      <c r="BT8243" s="94"/>
      <c r="BU8243" s="40"/>
      <c r="BV8243" s="82"/>
      <c r="BW8243" s="94"/>
      <c r="BX8243" s="48"/>
      <c r="BY8243" s="97"/>
      <c r="BZ8243" s="48"/>
      <c r="CA8243" s="40"/>
      <c r="CB8243" s="94"/>
      <c r="CC8243" s="94"/>
      <c r="CD8243" s="94"/>
      <c r="CE8243" s="40"/>
      <c r="CF8243" s="73"/>
      <c r="CG8243" s="41"/>
      <c r="CH8243" s="41"/>
      <c r="CI8243" s="41"/>
      <c r="CJ8243" s="41"/>
      <c r="CK8243" s="41"/>
      <c r="CL8243" s="68"/>
      <c r="CM8243" s="41"/>
      <c r="CN8243" s="41"/>
      <c r="CO8243" s="39"/>
      <c r="CP8243" s="78"/>
    </row>
    <row r="8244" spans="1:94" s="38" customFormat="1" x14ac:dyDescent="0.25">
      <c r="A8244" s="38">
        <v>8241</v>
      </c>
      <c r="F8244" s="39"/>
      <c r="Q8244" s="39"/>
      <c r="R8244" s="40"/>
      <c r="S8244" s="40"/>
      <c r="T8244" s="39"/>
      <c r="AG8244" s="110"/>
      <c r="AH8244" s="94"/>
      <c r="AJ8244" s="97"/>
      <c r="AL8244" s="39"/>
      <c r="AP8244" s="39"/>
      <c r="AQ8244" s="77"/>
      <c r="AR8244" s="78"/>
      <c r="BB8244" s="79"/>
      <c r="BC8244" s="94"/>
      <c r="BE8244" s="97"/>
      <c r="BG8244" s="40"/>
      <c r="BK8244" s="40"/>
      <c r="BL8244" s="79"/>
      <c r="BM8244" s="94"/>
      <c r="BO8244" s="97"/>
      <c r="BQ8244" s="40"/>
      <c r="BR8244" s="94"/>
      <c r="BS8244" s="94"/>
      <c r="BT8244" s="94"/>
      <c r="BU8244" s="40"/>
      <c r="BV8244" s="82"/>
      <c r="BW8244" s="94"/>
      <c r="BX8244" s="48"/>
      <c r="BY8244" s="97"/>
      <c r="BZ8244" s="48"/>
      <c r="CA8244" s="40"/>
      <c r="CB8244" s="94"/>
      <c r="CC8244" s="94"/>
      <c r="CD8244" s="94"/>
      <c r="CE8244" s="40"/>
      <c r="CF8244" s="73"/>
      <c r="CG8244" s="41"/>
      <c r="CH8244" s="41"/>
      <c r="CI8244" s="41"/>
      <c r="CJ8244" s="41"/>
      <c r="CK8244" s="41"/>
      <c r="CL8244" s="68"/>
      <c r="CM8244" s="41"/>
      <c r="CN8244" s="41"/>
      <c r="CO8244" s="39"/>
      <c r="CP8244" s="78"/>
    </row>
    <row r="8245" spans="1:94" s="38" customFormat="1" x14ac:dyDescent="0.25">
      <c r="A8245" s="38">
        <v>8242</v>
      </c>
      <c r="F8245" s="39"/>
      <c r="Q8245" s="39"/>
      <c r="R8245" s="40"/>
      <c r="S8245" s="40"/>
      <c r="T8245" s="39"/>
      <c r="AG8245" s="110"/>
      <c r="AH8245" s="94"/>
      <c r="AJ8245" s="97"/>
      <c r="AL8245" s="39"/>
      <c r="AP8245" s="39"/>
      <c r="AQ8245" s="77"/>
      <c r="AR8245" s="78"/>
      <c r="BB8245" s="79"/>
      <c r="BC8245" s="94"/>
      <c r="BE8245" s="97"/>
      <c r="BG8245" s="40"/>
      <c r="BK8245" s="40"/>
      <c r="BL8245" s="79"/>
      <c r="BM8245" s="94"/>
      <c r="BO8245" s="97"/>
      <c r="BQ8245" s="40"/>
      <c r="BR8245" s="94"/>
      <c r="BS8245" s="94"/>
      <c r="BT8245" s="94"/>
      <c r="BU8245" s="40"/>
      <c r="BV8245" s="82"/>
      <c r="BW8245" s="94"/>
      <c r="BX8245" s="48"/>
      <c r="BY8245" s="97"/>
      <c r="BZ8245" s="48"/>
      <c r="CA8245" s="40"/>
      <c r="CB8245" s="94"/>
      <c r="CC8245" s="94"/>
      <c r="CD8245" s="94"/>
      <c r="CE8245" s="40"/>
      <c r="CF8245" s="73"/>
      <c r="CG8245" s="41"/>
      <c r="CH8245" s="41"/>
      <c r="CI8245" s="41"/>
      <c r="CJ8245" s="41"/>
      <c r="CK8245" s="41"/>
      <c r="CL8245" s="68"/>
      <c r="CM8245" s="41"/>
      <c r="CN8245" s="41"/>
      <c r="CO8245" s="39"/>
      <c r="CP8245" s="78"/>
    </row>
    <row r="8246" spans="1:94" s="38" customFormat="1" x14ac:dyDescent="0.25">
      <c r="A8246" s="38">
        <v>8243</v>
      </c>
      <c r="F8246" s="39"/>
      <c r="Q8246" s="39"/>
      <c r="R8246" s="40"/>
      <c r="S8246" s="40"/>
      <c r="T8246" s="39"/>
      <c r="AG8246" s="110"/>
      <c r="AH8246" s="94"/>
      <c r="AJ8246" s="97"/>
      <c r="AL8246" s="39"/>
      <c r="AP8246" s="39"/>
      <c r="AQ8246" s="77"/>
      <c r="AR8246" s="78"/>
      <c r="BB8246" s="79"/>
      <c r="BC8246" s="94"/>
      <c r="BE8246" s="97"/>
      <c r="BG8246" s="40"/>
      <c r="BK8246" s="40"/>
      <c r="BL8246" s="79"/>
      <c r="BM8246" s="94"/>
      <c r="BO8246" s="97"/>
      <c r="BQ8246" s="40"/>
      <c r="BR8246" s="94"/>
      <c r="BS8246" s="94"/>
      <c r="BT8246" s="94"/>
      <c r="BU8246" s="40"/>
      <c r="BV8246" s="82"/>
      <c r="BW8246" s="94"/>
      <c r="BX8246" s="48"/>
      <c r="BY8246" s="97"/>
      <c r="BZ8246" s="48"/>
      <c r="CA8246" s="40"/>
      <c r="CB8246" s="94"/>
      <c r="CC8246" s="94"/>
      <c r="CD8246" s="94"/>
      <c r="CE8246" s="40"/>
      <c r="CF8246" s="73"/>
      <c r="CG8246" s="41"/>
      <c r="CH8246" s="41"/>
      <c r="CI8246" s="41"/>
      <c r="CJ8246" s="41"/>
      <c r="CK8246" s="41"/>
      <c r="CL8246" s="68"/>
      <c r="CM8246" s="41"/>
      <c r="CN8246" s="41"/>
      <c r="CO8246" s="39"/>
      <c r="CP8246" s="78"/>
    </row>
    <row r="8247" spans="1:94" s="38" customFormat="1" x14ac:dyDescent="0.25">
      <c r="A8247" s="38">
        <v>8244</v>
      </c>
      <c r="F8247" s="39"/>
      <c r="Q8247" s="39"/>
      <c r="R8247" s="40"/>
      <c r="S8247" s="40"/>
      <c r="T8247" s="39"/>
      <c r="AG8247" s="110"/>
      <c r="AH8247" s="94"/>
      <c r="AJ8247" s="97"/>
      <c r="AL8247" s="39"/>
      <c r="AP8247" s="39"/>
      <c r="AQ8247" s="77"/>
      <c r="AR8247" s="78"/>
      <c r="BB8247" s="79"/>
      <c r="BC8247" s="94"/>
      <c r="BE8247" s="97"/>
      <c r="BG8247" s="40"/>
      <c r="BK8247" s="40"/>
      <c r="BL8247" s="79"/>
      <c r="BM8247" s="94"/>
      <c r="BO8247" s="97"/>
      <c r="BQ8247" s="40"/>
      <c r="BR8247" s="94"/>
      <c r="BS8247" s="94"/>
      <c r="BT8247" s="94"/>
      <c r="BU8247" s="40"/>
      <c r="BV8247" s="82"/>
      <c r="BW8247" s="94"/>
      <c r="BX8247" s="48"/>
      <c r="BY8247" s="97"/>
      <c r="BZ8247" s="48"/>
      <c r="CA8247" s="40"/>
      <c r="CB8247" s="94"/>
      <c r="CC8247" s="94"/>
      <c r="CD8247" s="94"/>
      <c r="CE8247" s="40"/>
      <c r="CF8247" s="73"/>
      <c r="CG8247" s="41"/>
      <c r="CH8247" s="41"/>
      <c r="CI8247" s="41"/>
      <c r="CJ8247" s="41"/>
      <c r="CK8247" s="41"/>
      <c r="CL8247" s="68"/>
      <c r="CM8247" s="41"/>
      <c r="CN8247" s="41"/>
      <c r="CO8247" s="39"/>
      <c r="CP8247" s="78"/>
    </row>
    <row r="8248" spans="1:94" s="38" customFormat="1" x14ac:dyDescent="0.25">
      <c r="A8248" s="38">
        <v>8245</v>
      </c>
      <c r="F8248" s="39"/>
      <c r="Q8248" s="39"/>
      <c r="R8248" s="40"/>
      <c r="S8248" s="40"/>
      <c r="T8248" s="39"/>
      <c r="AG8248" s="110"/>
      <c r="AH8248" s="94"/>
      <c r="AJ8248" s="97"/>
      <c r="AL8248" s="39"/>
      <c r="AP8248" s="39"/>
      <c r="AQ8248" s="77"/>
      <c r="AR8248" s="78"/>
      <c r="BB8248" s="79"/>
      <c r="BC8248" s="94"/>
      <c r="BE8248" s="97"/>
      <c r="BG8248" s="40"/>
      <c r="BK8248" s="40"/>
      <c r="BL8248" s="79"/>
      <c r="BM8248" s="94"/>
      <c r="BO8248" s="97"/>
      <c r="BQ8248" s="40"/>
      <c r="BR8248" s="94"/>
      <c r="BS8248" s="94"/>
      <c r="BT8248" s="94"/>
      <c r="BU8248" s="40"/>
      <c r="BV8248" s="82"/>
      <c r="BW8248" s="94"/>
      <c r="BX8248" s="48"/>
      <c r="BY8248" s="97"/>
      <c r="BZ8248" s="48"/>
      <c r="CA8248" s="40"/>
      <c r="CB8248" s="94"/>
      <c r="CC8248" s="94"/>
      <c r="CD8248" s="94"/>
      <c r="CE8248" s="40"/>
      <c r="CF8248" s="73"/>
      <c r="CG8248" s="41"/>
      <c r="CH8248" s="41"/>
      <c r="CI8248" s="41"/>
      <c r="CJ8248" s="41"/>
      <c r="CK8248" s="41"/>
      <c r="CL8248" s="68"/>
      <c r="CM8248" s="41"/>
      <c r="CN8248" s="41"/>
      <c r="CO8248" s="39"/>
      <c r="CP8248" s="78"/>
    </row>
    <row r="8249" spans="1:94" s="38" customFormat="1" x14ac:dyDescent="0.25">
      <c r="A8249" s="38">
        <v>8246</v>
      </c>
      <c r="F8249" s="39"/>
      <c r="Q8249" s="39"/>
      <c r="R8249" s="40"/>
      <c r="S8249" s="40"/>
      <c r="T8249" s="39"/>
      <c r="AG8249" s="110"/>
      <c r="AH8249" s="94"/>
      <c r="AJ8249" s="97"/>
      <c r="AL8249" s="39"/>
      <c r="AP8249" s="39"/>
      <c r="AQ8249" s="77"/>
      <c r="AR8249" s="78"/>
      <c r="BB8249" s="79"/>
      <c r="BC8249" s="94"/>
      <c r="BE8249" s="97"/>
      <c r="BG8249" s="40"/>
      <c r="BK8249" s="40"/>
      <c r="BL8249" s="79"/>
      <c r="BM8249" s="94"/>
      <c r="BO8249" s="97"/>
      <c r="BQ8249" s="40"/>
      <c r="BR8249" s="94"/>
      <c r="BS8249" s="94"/>
      <c r="BT8249" s="94"/>
      <c r="BU8249" s="40"/>
      <c r="BV8249" s="82"/>
      <c r="BW8249" s="94"/>
      <c r="BX8249" s="48"/>
      <c r="BY8249" s="97"/>
      <c r="BZ8249" s="48"/>
      <c r="CA8249" s="40"/>
      <c r="CB8249" s="94"/>
      <c r="CC8249" s="94"/>
      <c r="CD8249" s="94"/>
      <c r="CE8249" s="40"/>
      <c r="CF8249" s="73"/>
      <c r="CG8249" s="41"/>
      <c r="CH8249" s="41"/>
      <c r="CI8249" s="41"/>
      <c r="CJ8249" s="41"/>
      <c r="CK8249" s="41"/>
      <c r="CL8249" s="68"/>
      <c r="CM8249" s="41"/>
      <c r="CN8249" s="41"/>
      <c r="CO8249" s="39"/>
      <c r="CP8249" s="78"/>
    </row>
    <row r="8250" spans="1:94" s="38" customFormat="1" x14ac:dyDescent="0.25">
      <c r="A8250" s="38">
        <v>8247</v>
      </c>
      <c r="F8250" s="39"/>
      <c r="Q8250" s="39"/>
      <c r="R8250" s="40"/>
      <c r="S8250" s="40"/>
      <c r="T8250" s="39"/>
      <c r="AG8250" s="110"/>
      <c r="AH8250" s="94"/>
      <c r="AJ8250" s="97"/>
      <c r="AL8250" s="39"/>
      <c r="AP8250" s="39"/>
      <c r="AQ8250" s="77"/>
      <c r="AR8250" s="78"/>
      <c r="BB8250" s="79"/>
      <c r="BC8250" s="94"/>
      <c r="BE8250" s="97"/>
      <c r="BG8250" s="40"/>
      <c r="BK8250" s="40"/>
      <c r="BL8250" s="79"/>
      <c r="BM8250" s="94"/>
      <c r="BO8250" s="97"/>
      <c r="BQ8250" s="40"/>
      <c r="BR8250" s="94"/>
      <c r="BS8250" s="94"/>
      <c r="BT8250" s="94"/>
      <c r="BU8250" s="40"/>
      <c r="BV8250" s="82"/>
      <c r="BW8250" s="94"/>
      <c r="BX8250" s="48"/>
      <c r="BY8250" s="97"/>
      <c r="BZ8250" s="48"/>
      <c r="CA8250" s="40"/>
      <c r="CB8250" s="94"/>
      <c r="CC8250" s="94"/>
      <c r="CD8250" s="94"/>
      <c r="CE8250" s="40"/>
      <c r="CF8250" s="73"/>
      <c r="CG8250" s="41"/>
      <c r="CH8250" s="41"/>
      <c r="CI8250" s="41"/>
      <c r="CJ8250" s="41"/>
      <c r="CK8250" s="41"/>
      <c r="CL8250" s="68"/>
      <c r="CM8250" s="41"/>
      <c r="CN8250" s="41"/>
      <c r="CO8250" s="39"/>
      <c r="CP8250" s="78"/>
    </row>
    <row r="8251" spans="1:94" s="38" customFormat="1" x14ac:dyDescent="0.25">
      <c r="A8251" s="38">
        <v>8248</v>
      </c>
      <c r="F8251" s="39"/>
      <c r="Q8251" s="39"/>
      <c r="R8251" s="40"/>
      <c r="S8251" s="40"/>
      <c r="T8251" s="39"/>
      <c r="AG8251" s="110"/>
      <c r="AH8251" s="94"/>
      <c r="AJ8251" s="97"/>
      <c r="AL8251" s="39"/>
      <c r="AP8251" s="39"/>
      <c r="AQ8251" s="77"/>
      <c r="AR8251" s="78"/>
      <c r="BB8251" s="79"/>
      <c r="BC8251" s="94"/>
      <c r="BE8251" s="97"/>
      <c r="BG8251" s="40"/>
      <c r="BK8251" s="40"/>
      <c r="BL8251" s="79"/>
      <c r="BM8251" s="94"/>
      <c r="BO8251" s="97"/>
      <c r="BQ8251" s="40"/>
      <c r="BR8251" s="94"/>
      <c r="BS8251" s="94"/>
      <c r="BT8251" s="94"/>
      <c r="BU8251" s="40"/>
      <c r="BV8251" s="82"/>
      <c r="BW8251" s="94"/>
      <c r="BX8251" s="48"/>
      <c r="BY8251" s="97"/>
      <c r="BZ8251" s="48"/>
      <c r="CA8251" s="40"/>
      <c r="CB8251" s="94"/>
      <c r="CC8251" s="94"/>
      <c r="CD8251" s="94"/>
      <c r="CE8251" s="40"/>
      <c r="CF8251" s="73"/>
      <c r="CG8251" s="41"/>
      <c r="CH8251" s="41"/>
      <c r="CI8251" s="41"/>
      <c r="CJ8251" s="41"/>
      <c r="CK8251" s="41"/>
      <c r="CL8251" s="68"/>
      <c r="CM8251" s="41"/>
      <c r="CN8251" s="41"/>
      <c r="CO8251" s="39"/>
      <c r="CP8251" s="78"/>
    </row>
    <row r="8252" spans="1:94" s="38" customFormat="1" x14ac:dyDescent="0.25">
      <c r="A8252" s="38">
        <v>8249</v>
      </c>
      <c r="F8252" s="39"/>
      <c r="Q8252" s="39"/>
      <c r="R8252" s="40"/>
      <c r="S8252" s="40"/>
      <c r="T8252" s="39"/>
      <c r="AG8252" s="110"/>
      <c r="AH8252" s="94"/>
      <c r="AJ8252" s="97"/>
      <c r="AL8252" s="39"/>
      <c r="AP8252" s="39"/>
      <c r="AQ8252" s="77"/>
      <c r="AR8252" s="78"/>
      <c r="BB8252" s="79"/>
      <c r="BC8252" s="94"/>
      <c r="BE8252" s="97"/>
      <c r="BG8252" s="40"/>
      <c r="BK8252" s="40"/>
      <c r="BL8252" s="79"/>
      <c r="BM8252" s="94"/>
      <c r="BO8252" s="97"/>
      <c r="BQ8252" s="40"/>
      <c r="BR8252" s="94"/>
      <c r="BS8252" s="94"/>
      <c r="BT8252" s="94"/>
      <c r="BU8252" s="40"/>
      <c r="BV8252" s="82"/>
      <c r="BW8252" s="94"/>
      <c r="BX8252" s="48"/>
      <c r="BY8252" s="97"/>
      <c r="BZ8252" s="48"/>
      <c r="CA8252" s="40"/>
      <c r="CB8252" s="94"/>
      <c r="CC8252" s="94"/>
      <c r="CD8252" s="94"/>
      <c r="CE8252" s="40"/>
      <c r="CF8252" s="73"/>
      <c r="CG8252" s="41"/>
      <c r="CH8252" s="41"/>
      <c r="CI8252" s="41"/>
      <c r="CJ8252" s="41"/>
      <c r="CK8252" s="41"/>
      <c r="CL8252" s="68"/>
      <c r="CM8252" s="41"/>
      <c r="CN8252" s="41"/>
      <c r="CO8252" s="39"/>
      <c r="CP8252" s="78"/>
    </row>
    <row r="8253" spans="1:94" s="38" customFormat="1" x14ac:dyDescent="0.25">
      <c r="A8253" s="38">
        <v>8250</v>
      </c>
      <c r="F8253" s="39"/>
      <c r="Q8253" s="39"/>
      <c r="R8253" s="40"/>
      <c r="S8253" s="40"/>
      <c r="T8253" s="39"/>
      <c r="AG8253" s="110"/>
      <c r="AH8253" s="94"/>
      <c r="AJ8253" s="97"/>
      <c r="AL8253" s="39"/>
      <c r="AP8253" s="39"/>
      <c r="AQ8253" s="77"/>
      <c r="AR8253" s="78"/>
      <c r="BB8253" s="79"/>
      <c r="BC8253" s="94"/>
      <c r="BE8253" s="97"/>
      <c r="BG8253" s="40"/>
      <c r="BK8253" s="40"/>
      <c r="BL8253" s="79"/>
      <c r="BM8253" s="94"/>
      <c r="BO8253" s="97"/>
      <c r="BQ8253" s="40"/>
      <c r="BR8253" s="94"/>
      <c r="BS8253" s="94"/>
      <c r="BT8253" s="94"/>
      <c r="BU8253" s="40"/>
      <c r="BV8253" s="82"/>
      <c r="BW8253" s="94"/>
      <c r="BX8253" s="48"/>
      <c r="BY8253" s="97"/>
      <c r="BZ8253" s="48"/>
      <c r="CA8253" s="40"/>
      <c r="CB8253" s="94"/>
      <c r="CC8253" s="94"/>
      <c r="CD8253" s="94"/>
      <c r="CE8253" s="40"/>
      <c r="CF8253" s="73"/>
      <c r="CG8253" s="41"/>
      <c r="CH8253" s="41"/>
      <c r="CI8253" s="41"/>
      <c r="CJ8253" s="41"/>
      <c r="CK8253" s="41"/>
      <c r="CL8253" s="68"/>
      <c r="CM8253" s="41"/>
      <c r="CN8253" s="41"/>
      <c r="CO8253" s="39"/>
      <c r="CP8253" s="78"/>
    </row>
    <row r="8254" spans="1:94" s="38" customFormat="1" x14ac:dyDescent="0.25">
      <c r="A8254" s="38">
        <v>8251</v>
      </c>
      <c r="F8254" s="39"/>
      <c r="Q8254" s="39"/>
      <c r="R8254" s="40"/>
      <c r="S8254" s="40"/>
      <c r="T8254" s="39"/>
      <c r="AG8254" s="110"/>
      <c r="AH8254" s="94"/>
      <c r="AJ8254" s="97"/>
      <c r="AL8254" s="39"/>
      <c r="AP8254" s="39"/>
      <c r="AQ8254" s="77"/>
      <c r="AR8254" s="78"/>
      <c r="BB8254" s="79"/>
      <c r="BC8254" s="94"/>
      <c r="BE8254" s="97"/>
      <c r="BG8254" s="40"/>
      <c r="BK8254" s="40"/>
      <c r="BL8254" s="79"/>
      <c r="BM8254" s="94"/>
      <c r="BO8254" s="97"/>
      <c r="BQ8254" s="40"/>
      <c r="BR8254" s="94"/>
      <c r="BS8254" s="94"/>
      <c r="BT8254" s="94"/>
      <c r="BU8254" s="40"/>
      <c r="BV8254" s="82"/>
      <c r="BW8254" s="94"/>
      <c r="BX8254" s="48"/>
      <c r="BY8254" s="97"/>
      <c r="BZ8254" s="48"/>
      <c r="CA8254" s="40"/>
      <c r="CB8254" s="94"/>
      <c r="CC8254" s="94"/>
      <c r="CD8254" s="94"/>
      <c r="CE8254" s="40"/>
      <c r="CF8254" s="73"/>
      <c r="CG8254" s="41"/>
      <c r="CH8254" s="41"/>
      <c r="CI8254" s="41"/>
      <c r="CJ8254" s="41"/>
      <c r="CK8254" s="41"/>
      <c r="CL8254" s="68"/>
      <c r="CM8254" s="41"/>
      <c r="CN8254" s="41"/>
      <c r="CO8254" s="39"/>
      <c r="CP8254" s="78"/>
    </row>
    <row r="8255" spans="1:94" s="38" customFormat="1" x14ac:dyDescent="0.25">
      <c r="A8255" s="38">
        <v>8252</v>
      </c>
      <c r="F8255" s="39"/>
      <c r="Q8255" s="39"/>
      <c r="R8255" s="40"/>
      <c r="S8255" s="40"/>
      <c r="T8255" s="39"/>
      <c r="AG8255" s="110"/>
      <c r="AH8255" s="94"/>
      <c r="AJ8255" s="97"/>
      <c r="AL8255" s="39"/>
      <c r="AP8255" s="39"/>
      <c r="AQ8255" s="77"/>
      <c r="AR8255" s="78"/>
      <c r="BB8255" s="79"/>
      <c r="BC8255" s="94"/>
      <c r="BE8255" s="97"/>
      <c r="BG8255" s="40"/>
      <c r="BK8255" s="40"/>
      <c r="BL8255" s="79"/>
      <c r="BM8255" s="94"/>
      <c r="BO8255" s="97"/>
      <c r="BQ8255" s="40"/>
      <c r="BR8255" s="94"/>
      <c r="BS8255" s="94"/>
      <c r="BT8255" s="94"/>
      <c r="BU8255" s="40"/>
      <c r="BV8255" s="82"/>
      <c r="BW8255" s="94"/>
      <c r="BX8255" s="48"/>
      <c r="BY8255" s="97"/>
      <c r="BZ8255" s="48"/>
      <c r="CA8255" s="40"/>
      <c r="CB8255" s="94"/>
      <c r="CC8255" s="94"/>
      <c r="CD8255" s="94"/>
      <c r="CE8255" s="40"/>
      <c r="CF8255" s="73"/>
      <c r="CG8255" s="41"/>
      <c r="CH8255" s="41"/>
      <c r="CI8255" s="41"/>
      <c r="CJ8255" s="41"/>
      <c r="CK8255" s="41"/>
      <c r="CL8255" s="68"/>
      <c r="CM8255" s="41"/>
      <c r="CN8255" s="41"/>
      <c r="CO8255" s="39"/>
      <c r="CP8255" s="78"/>
    </row>
    <row r="8256" spans="1:94" s="38" customFormat="1" x14ac:dyDescent="0.25">
      <c r="A8256" s="38">
        <v>8253</v>
      </c>
      <c r="F8256" s="39"/>
      <c r="Q8256" s="39"/>
      <c r="R8256" s="40"/>
      <c r="S8256" s="40"/>
      <c r="T8256" s="39"/>
      <c r="AG8256" s="110"/>
      <c r="AH8256" s="94"/>
      <c r="AJ8256" s="97"/>
      <c r="AL8256" s="39"/>
      <c r="AP8256" s="39"/>
      <c r="AQ8256" s="77"/>
      <c r="AR8256" s="78"/>
      <c r="BB8256" s="79"/>
      <c r="BC8256" s="94"/>
      <c r="BE8256" s="97"/>
      <c r="BG8256" s="40"/>
      <c r="BK8256" s="40"/>
      <c r="BL8256" s="79"/>
      <c r="BM8256" s="94"/>
      <c r="BO8256" s="97"/>
      <c r="BQ8256" s="40"/>
      <c r="BR8256" s="94"/>
      <c r="BS8256" s="94"/>
      <c r="BT8256" s="94"/>
      <c r="BU8256" s="40"/>
      <c r="BV8256" s="82"/>
      <c r="BW8256" s="94"/>
      <c r="BX8256" s="48"/>
      <c r="BY8256" s="97"/>
      <c r="BZ8256" s="48"/>
      <c r="CA8256" s="40"/>
      <c r="CB8256" s="94"/>
      <c r="CC8256" s="94"/>
      <c r="CD8256" s="94"/>
      <c r="CE8256" s="40"/>
      <c r="CF8256" s="73"/>
      <c r="CG8256" s="41"/>
      <c r="CH8256" s="41"/>
      <c r="CI8256" s="41"/>
      <c r="CJ8256" s="41"/>
      <c r="CK8256" s="41"/>
      <c r="CL8256" s="68"/>
      <c r="CM8256" s="41"/>
      <c r="CN8256" s="41"/>
      <c r="CO8256" s="39"/>
      <c r="CP8256" s="78"/>
    </row>
    <row r="8257" spans="1:94" s="38" customFormat="1" x14ac:dyDescent="0.25">
      <c r="A8257" s="38">
        <v>8254</v>
      </c>
      <c r="F8257" s="39"/>
      <c r="Q8257" s="39"/>
      <c r="R8257" s="40"/>
      <c r="S8257" s="40"/>
      <c r="T8257" s="39"/>
      <c r="AG8257" s="110"/>
      <c r="AH8257" s="94"/>
      <c r="AJ8257" s="97"/>
      <c r="AL8257" s="39"/>
      <c r="AP8257" s="39"/>
      <c r="AQ8257" s="77"/>
      <c r="AR8257" s="78"/>
      <c r="BB8257" s="79"/>
      <c r="BC8257" s="94"/>
      <c r="BE8257" s="97"/>
      <c r="BG8257" s="40"/>
      <c r="BK8257" s="40"/>
      <c r="BL8257" s="79"/>
      <c r="BM8257" s="94"/>
      <c r="BO8257" s="97"/>
      <c r="BQ8257" s="40"/>
      <c r="BR8257" s="94"/>
      <c r="BS8257" s="94"/>
      <c r="BT8257" s="94"/>
      <c r="BU8257" s="40"/>
      <c r="BV8257" s="82"/>
      <c r="BW8257" s="94"/>
      <c r="BX8257" s="48"/>
      <c r="BY8257" s="97"/>
      <c r="BZ8257" s="48"/>
      <c r="CA8257" s="40"/>
      <c r="CB8257" s="94"/>
      <c r="CC8257" s="94"/>
      <c r="CD8257" s="94"/>
      <c r="CE8257" s="40"/>
      <c r="CF8257" s="73"/>
      <c r="CG8257" s="41"/>
      <c r="CH8257" s="41"/>
      <c r="CI8257" s="41"/>
      <c r="CJ8257" s="41"/>
      <c r="CK8257" s="41"/>
      <c r="CL8257" s="68"/>
      <c r="CM8257" s="41"/>
      <c r="CN8257" s="41"/>
      <c r="CO8257" s="39"/>
      <c r="CP8257" s="78"/>
    </row>
    <row r="8258" spans="1:94" s="38" customFormat="1" x14ac:dyDescent="0.25">
      <c r="A8258" s="38">
        <v>8255</v>
      </c>
      <c r="F8258" s="39"/>
      <c r="Q8258" s="39"/>
      <c r="R8258" s="40"/>
      <c r="S8258" s="40"/>
      <c r="T8258" s="39"/>
      <c r="AG8258" s="110"/>
      <c r="AH8258" s="94"/>
      <c r="AJ8258" s="97"/>
      <c r="AL8258" s="39"/>
      <c r="AP8258" s="39"/>
      <c r="AQ8258" s="77"/>
      <c r="AR8258" s="78"/>
      <c r="BB8258" s="79"/>
      <c r="BC8258" s="94"/>
      <c r="BE8258" s="97"/>
      <c r="BG8258" s="40"/>
      <c r="BK8258" s="40"/>
      <c r="BL8258" s="79"/>
      <c r="BM8258" s="94"/>
      <c r="BO8258" s="97"/>
      <c r="BQ8258" s="40"/>
      <c r="BR8258" s="94"/>
      <c r="BS8258" s="94"/>
      <c r="BT8258" s="94"/>
      <c r="BU8258" s="40"/>
      <c r="BV8258" s="82"/>
      <c r="BW8258" s="94"/>
      <c r="BX8258" s="48"/>
      <c r="BY8258" s="97"/>
      <c r="BZ8258" s="48"/>
      <c r="CA8258" s="40"/>
      <c r="CB8258" s="94"/>
      <c r="CC8258" s="94"/>
      <c r="CD8258" s="94"/>
      <c r="CE8258" s="40"/>
      <c r="CF8258" s="73"/>
      <c r="CG8258" s="41"/>
      <c r="CH8258" s="41"/>
      <c r="CI8258" s="41"/>
      <c r="CJ8258" s="41"/>
      <c r="CK8258" s="41"/>
      <c r="CL8258" s="68"/>
      <c r="CM8258" s="41"/>
      <c r="CN8258" s="41"/>
      <c r="CO8258" s="39"/>
      <c r="CP8258" s="78"/>
    </row>
    <row r="8259" spans="1:94" s="38" customFormat="1" x14ac:dyDescent="0.25">
      <c r="A8259" s="38">
        <v>8256</v>
      </c>
      <c r="F8259" s="39"/>
      <c r="Q8259" s="39"/>
      <c r="R8259" s="40"/>
      <c r="S8259" s="40"/>
      <c r="T8259" s="39"/>
      <c r="AG8259" s="110"/>
      <c r="AH8259" s="94"/>
      <c r="AJ8259" s="97"/>
      <c r="AL8259" s="39"/>
      <c r="AP8259" s="39"/>
      <c r="AQ8259" s="77"/>
      <c r="AR8259" s="78"/>
      <c r="BB8259" s="79"/>
      <c r="BC8259" s="94"/>
      <c r="BE8259" s="97"/>
      <c r="BG8259" s="40"/>
      <c r="BK8259" s="40"/>
      <c r="BL8259" s="79"/>
      <c r="BM8259" s="94"/>
      <c r="BO8259" s="97"/>
      <c r="BQ8259" s="40"/>
      <c r="BR8259" s="94"/>
      <c r="BS8259" s="94"/>
      <c r="BT8259" s="94"/>
      <c r="BU8259" s="40"/>
      <c r="BV8259" s="82"/>
      <c r="BW8259" s="94"/>
      <c r="BX8259" s="48"/>
      <c r="BY8259" s="97"/>
      <c r="BZ8259" s="48"/>
      <c r="CA8259" s="40"/>
      <c r="CB8259" s="94"/>
      <c r="CC8259" s="94"/>
      <c r="CD8259" s="94"/>
      <c r="CE8259" s="40"/>
      <c r="CF8259" s="73"/>
      <c r="CG8259" s="41"/>
      <c r="CH8259" s="41"/>
      <c r="CI8259" s="41"/>
      <c r="CJ8259" s="41"/>
      <c r="CK8259" s="41"/>
      <c r="CL8259" s="68"/>
      <c r="CM8259" s="41"/>
      <c r="CN8259" s="41"/>
      <c r="CO8259" s="39"/>
      <c r="CP8259" s="78"/>
    </row>
    <row r="8260" spans="1:94" s="38" customFormat="1" x14ac:dyDescent="0.25">
      <c r="A8260" s="38">
        <v>8257</v>
      </c>
      <c r="F8260" s="39"/>
      <c r="Q8260" s="39"/>
      <c r="R8260" s="40"/>
      <c r="S8260" s="40"/>
      <c r="T8260" s="39"/>
      <c r="AG8260" s="110"/>
      <c r="AH8260" s="94"/>
      <c r="AJ8260" s="97"/>
      <c r="AL8260" s="39"/>
      <c r="AP8260" s="39"/>
      <c r="AQ8260" s="77"/>
      <c r="AR8260" s="78"/>
      <c r="BB8260" s="79"/>
      <c r="BC8260" s="94"/>
      <c r="BE8260" s="97"/>
      <c r="BG8260" s="40"/>
      <c r="BK8260" s="40"/>
      <c r="BL8260" s="79"/>
      <c r="BM8260" s="94"/>
      <c r="BO8260" s="97"/>
      <c r="BQ8260" s="40"/>
      <c r="BR8260" s="94"/>
      <c r="BS8260" s="94"/>
      <c r="BT8260" s="94"/>
      <c r="BU8260" s="40"/>
      <c r="BV8260" s="82"/>
      <c r="BW8260" s="94"/>
      <c r="BX8260" s="48"/>
      <c r="BY8260" s="97"/>
      <c r="BZ8260" s="48"/>
      <c r="CA8260" s="40"/>
      <c r="CB8260" s="94"/>
      <c r="CC8260" s="94"/>
      <c r="CD8260" s="94"/>
      <c r="CE8260" s="40"/>
      <c r="CF8260" s="73"/>
      <c r="CG8260" s="41"/>
      <c r="CH8260" s="41"/>
      <c r="CI8260" s="41"/>
      <c r="CJ8260" s="41"/>
      <c r="CK8260" s="41"/>
      <c r="CL8260" s="68"/>
      <c r="CM8260" s="41"/>
      <c r="CN8260" s="41"/>
      <c r="CO8260" s="39"/>
      <c r="CP8260" s="78"/>
    </row>
    <row r="8261" spans="1:94" s="38" customFormat="1" x14ac:dyDescent="0.25">
      <c r="A8261" s="38">
        <v>8258</v>
      </c>
      <c r="F8261" s="39"/>
      <c r="Q8261" s="39"/>
      <c r="R8261" s="40"/>
      <c r="S8261" s="40"/>
      <c r="T8261" s="39"/>
      <c r="AG8261" s="110"/>
      <c r="AH8261" s="94"/>
      <c r="AJ8261" s="97"/>
      <c r="AL8261" s="39"/>
      <c r="AP8261" s="39"/>
      <c r="AQ8261" s="77"/>
      <c r="AR8261" s="78"/>
      <c r="BB8261" s="79"/>
      <c r="BC8261" s="94"/>
      <c r="BE8261" s="97"/>
      <c r="BG8261" s="40"/>
      <c r="BK8261" s="40"/>
      <c r="BL8261" s="79"/>
      <c r="BM8261" s="94"/>
      <c r="BO8261" s="97"/>
      <c r="BQ8261" s="40"/>
      <c r="BR8261" s="94"/>
      <c r="BS8261" s="94"/>
      <c r="BT8261" s="94"/>
      <c r="BU8261" s="40"/>
      <c r="BV8261" s="82"/>
      <c r="BW8261" s="94"/>
      <c r="BX8261" s="48"/>
      <c r="BY8261" s="97"/>
      <c r="BZ8261" s="48"/>
      <c r="CA8261" s="40"/>
      <c r="CB8261" s="94"/>
      <c r="CC8261" s="94"/>
      <c r="CD8261" s="94"/>
      <c r="CE8261" s="40"/>
      <c r="CF8261" s="73"/>
      <c r="CG8261" s="41"/>
      <c r="CH8261" s="41"/>
      <c r="CI8261" s="41"/>
      <c r="CJ8261" s="41"/>
      <c r="CK8261" s="41"/>
      <c r="CL8261" s="68"/>
      <c r="CM8261" s="41"/>
      <c r="CN8261" s="41"/>
      <c r="CO8261" s="39"/>
      <c r="CP8261" s="78"/>
    </row>
    <row r="8262" spans="1:94" s="38" customFormat="1" x14ac:dyDescent="0.25">
      <c r="A8262" s="38">
        <v>8259</v>
      </c>
      <c r="F8262" s="39"/>
      <c r="Q8262" s="39"/>
      <c r="R8262" s="40"/>
      <c r="S8262" s="40"/>
      <c r="T8262" s="39"/>
      <c r="AG8262" s="110"/>
      <c r="AH8262" s="94"/>
      <c r="AJ8262" s="97"/>
      <c r="AL8262" s="39"/>
      <c r="AP8262" s="39"/>
      <c r="AQ8262" s="77"/>
      <c r="AR8262" s="78"/>
      <c r="BB8262" s="79"/>
      <c r="BC8262" s="94"/>
      <c r="BE8262" s="97"/>
      <c r="BG8262" s="40"/>
      <c r="BK8262" s="40"/>
      <c r="BL8262" s="79"/>
      <c r="BM8262" s="94"/>
      <c r="BO8262" s="97"/>
      <c r="BQ8262" s="40"/>
      <c r="BR8262" s="94"/>
      <c r="BS8262" s="94"/>
      <c r="BT8262" s="94"/>
      <c r="BU8262" s="40"/>
      <c r="BV8262" s="82"/>
      <c r="BW8262" s="94"/>
      <c r="BX8262" s="48"/>
      <c r="BY8262" s="97"/>
      <c r="BZ8262" s="48"/>
      <c r="CA8262" s="40"/>
      <c r="CB8262" s="94"/>
      <c r="CC8262" s="94"/>
      <c r="CD8262" s="94"/>
      <c r="CE8262" s="40"/>
      <c r="CF8262" s="73"/>
      <c r="CG8262" s="41"/>
      <c r="CH8262" s="41"/>
      <c r="CI8262" s="41"/>
      <c r="CJ8262" s="41"/>
      <c r="CK8262" s="41"/>
      <c r="CL8262" s="68"/>
      <c r="CM8262" s="41"/>
      <c r="CN8262" s="41"/>
      <c r="CO8262" s="39"/>
      <c r="CP8262" s="78"/>
    </row>
    <row r="8263" spans="1:94" s="38" customFormat="1" x14ac:dyDescent="0.25">
      <c r="A8263" s="38">
        <v>8260</v>
      </c>
      <c r="F8263" s="39"/>
      <c r="Q8263" s="39"/>
      <c r="R8263" s="40"/>
      <c r="S8263" s="40"/>
      <c r="T8263" s="39"/>
      <c r="AG8263" s="110"/>
      <c r="AH8263" s="94"/>
      <c r="AJ8263" s="97"/>
      <c r="AL8263" s="39"/>
      <c r="AP8263" s="39"/>
      <c r="AQ8263" s="77"/>
      <c r="AR8263" s="78"/>
      <c r="BB8263" s="79"/>
      <c r="BC8263" s="94"/>
      <c r="BE8263" s="97"/>
      <c r="BG8263" s="40"/>
      <c r="BK8263" s="40"/>
      <c r="BL8263" s="79"/>
      <c r="BM8263" s="94"/>
      <c r="BO8263" s="97"/>
      <c r="BQ8263" s="40"/>
      <c r="BR8263" s="94"/>
      <c r="BS8263" s="94"/>
      <c r="BT8263" s="94"/>
      <c r="BU8263" s="40"/>
      <c r="BV8263" s="82"/>
      <c r="BW8263" s="94"/>
      <c r="BX8263" s="48"/>
      <c r="BY8263" s="97"/>
      <c r="BZ8263" s="48"/>
      <c r="CA8263" s="40"/>
      <c r="CB8263" s="94"/>
      <c r="CC8263" s="94"/>
      <c r="CD8263" s="94"/>
      <c r="CE8263" s="40"/>
      <c r="CF8263" s="73"/>
      <c r="CG8263" s="41"/>
      <c r="CH8263" s="41"/>
      <c r="CI8263" s="41"/>
      <c r="CJ8263" s="41"/>
      <c r="CK8263" s="41"/>
      <c r="CL8263" s="68"/>
      <c r="CM8263" s="41"/>
      <c r="CN8263" s="41"/>
      <c r="CO8263" s="39"/>
      <c r="CP8263" s="78"/>
    </row>
    <row r="8264" spans="1:94" s="38" customFormat="1" x14ac:dyDescent="0.25">
      <c r="A8264" s="38">
        <v>8261</v>
      </c>
      <c r="F8264" s="39"/>
      <c r="Q8264" s="39"/>
      <c r="R8264" s="40"/>
      <c r="S8264" s="40"/>
      <c r="T8264" s="39"/>
      <c r="AG8264" s="110"/>
      <c r="AH8264" s="94"/>
      <c r="AJ8264" s="97"/>
      <c r="AL8264" s="39"/>
      <c r="AP8264" s="39"/>
      <c r="AQ8264" s="77"/>
      <c r="AR8264" s="78"/>
      <c r="BB8264" s="79"/>
      <c r="BC8264" s="94"/>
      <c r="BE8264" s="97"/>
      <c r="BG8264" s="40"/>
      <c r="BK8264" s="40"/>
      <c r="BL8264" s="79"/>
      <c r="BM8264" s="94"/>
      <c r="BO8264" s="97"/>
      <c r="BQ8264" s="40"/>
      <c r="BR8264" s="94"/>
      <c r="BS8264" s="94"/>
      <c r="BT8264" s="94"/>
      <c r="BU8264" s="40"/>
      <c r="BV8264" s="82"/>
      <c r="BW8264" s="94"/>
      <c r="BX8264" s="48"/>
      <c r="BY8264" s="97"/>
      <c r="BZ8264" s="48"/>
      <c r="CA8264" s="40"/>
      <c r="CB8264" s="94"/>
      <c r="CC8264" s="94"/>
      <c r="CD8264" s="94"/>
      <c r="CE8264" s="40"/>
      <c r="CF8264" s="73"/>
      <c r="CG8264" s="41"/>
      <c r="CH8264" s="41"/>
      <c r="CI8264" s="41"/>
      <c r="CJ8264" s="41"/>
      <c r="CK8264" s="41"/>
      <c r="CL8264" s="68"/>
      <c r="CM8264" s="41"/>
      <c r="CN8264" s="41"/>
      <c r="CO8264" s="39"/>
      <c r="CP8264" s="78"/>
    </row>
    <row r="8265" spans="1:94" s="38" customFormat="1" x14ac:dyDescent="0.25">
      <c r="A8265" s="38">
        <v>8262</v>
      </c>
      <c r="F8265" s="39"/>
      <c r="Q8265" s="39"/>
      <c r="R8265" s="40"/>
      <c r="S8265" s="40"/>
      <c r="T8265" s="39"/>
      <c r="AG8265" s="110"/>
      <c r="AH8265" s="94"/>
      <c r="AJ8265" s="97"/>
      <c r="AL8265" s="39"/>
      <c r="AP8265" s="39"/>
      <c r="AQ8265" s="77"/>
      <c r="AR8265" s="78"/>
      <c r="BB8265" s="79"/>
      <c r="BC8265" s="94"/>
      <c r="BE8265" s="97"/>
      <c r="BG8265" s="40"/>
      <c r="BK8265" s="40"/>
      <c r="BL8265" s="79"/>
      <c r="BM8265" s="94"/>
      <c r="BO8265" s="97"/>
      <c r="BQ8265" s="40"/>
      <c r="BR8265" s="94"/>
      <c r="BS8265" s="94"/>
      <c r="BT8265" s="94"/>
      <c r="BU8265" s="40"/>
      <c r="BV8265" s="82"/>
      <c r="BW8265" s="94"/>
      <c r="BX8265" s="48"/>
      <c r="BY8265" s="97"/>
      <c r="BZ8265" s="48"/>
      <c r="CA8265" s="40"/>
      <c r="CB8265" s="94"/>
      <c r="CC8265" s="94"/>
      <c r="CD8265" s="94"/>
      <c r="CE8265" s="40"/>
      <c r="CF8265" s="73"/>
      <c r="CG8265" s="41"/>
      <c r="CH8265" s="41"/>
      <c r="CI8265" s="41"/>
      <c r="CJ8265" s="41"/>
      <c r="CK8265" s="41"/>
      <c r="CL8265" s="68"/>
      <c r="CM8265" s="41"/>
      <c r="CN8265" s="41"/>
      <c r="CO8265" s="39"/>
      <c r="CP8265" s="78"/>
    </row>
    <row r="8266" spans="1:94" s="38" customFormat="1" x14ac:dyDescent="0.25">
      <c r="A8266" s="38">
        <v>8263</v>
      </c>
      <c r="F8266" s="39"/>
      <c r="Q8266" s="39"/>
      <c r="R8266" s="40"/>
      <c r="S8266" s="40"/>
      <c r="T8266" s="39"/>
      <c r="AG8266" s="110"/>
      <c r="AH8266" s="94"/>
      <c r="AJ8266" s="97"/>
      <c r="AL8266" s="39"/>
      <c r="AP8266" s="39"/>
      <c r="AQ8266" s="77"/>
      <c r="AR8266" s="78"/>
      <c r="BB8266" s="79"/>
      <c r="BC8266" s="94"/>
      <c r="BE8266" s="97"/>
      <c r="BG8266" s="40"/>
      <c r="BK8266" s="40"/>
      <c r="BL8266" s="79"/>
      <c r="BM8266" s="94"/>
      <c r="BO8266" s="97"/>
      <c r="BQ8266" s="40"/>
      <c r="BR8266" s="94"/>
      <c r="BS8266" s="94"/>
      <c r="BT8266" s="94"/>
      <c r="BU8266" s="40"/>
      <c r="BV8266" s="82"/>
      <c r="BW8266" s="94"/>
      <c r="BX8266" s="48"/>
      <c r="BY8266" s="97"/>
      <c r="BZ8266" s="48"/>
      <c r="CA8266" s="40"/>
      <c r="CB8266" s="94"/>
      <c r="CC8266" s="94"/>
      <c r="CD8266" s="94"/>
      <c r="CE8266" s="40"/>
      <c r="CF8266" s="73"/>
      <c r="CG8266" s="41"/>
      <c r="CH8266" s="41"/>
      <c r="CI8266" s="41"/>
      <c r="CJ8266" s="41"/>
      <c r="CK8266" s="41"/>
      <c r="CL8266" s="68"/>
      <c r="CM8266" s="41"/>
      <c r="CN8266" s="41"/>
      <c r="CO8266" s="39"/>
      <c r="CP8266" s="78"/>
    </row>
    <row r="8267" spans="1:94" s="38" customFormat="1" x14ac:dyDescent="0.25">
      <c r="A8267" s="38">
        <v>8264</v>
      </c>
      <c r="F8267" s="39"/>
      <c r="Q8267" s="39"/>
      <c r="R8267" s="40"/>
      <c r="S8267" s="40"/>
      <c r="T8267" s="39"/>
      <c r="AG8267" s="110"/>
      <c r="AH8267" s="94"/>
      <c r="AJ8267" s="97"/>
      <c r="AL8267" s="39"/>
      <c r="AP8267" s="39"/>
      <c r="AQ8267" s="77"/>
      <c r="AR8267" s="78"/>
      <c r="BB8267" s="79"/>
      <c r="BC8267" s="94"/>
      <c r="BE8267" s="97"/>
      <c r="BG8267" s="40"/>
      <c r="BK8267" s="40"/>
      <c r="BL8267" s="79"/>
      <c r="BM8267" s="94"/>
      <c r="BO8267" s="97"/>
      <c r="BQ8267" s="40"/>
      <c r="BR8267" s="94"/>
      <c r="BS8267" s="94"/>
      <c r="BT8267" s="94"/>
      <c r="BU8267" s="40"/>
      <c r="BV8267" s="82"/>
      <c r="BW8267" s="94"/>
      <c r="BX8267" s="48"/>
      <c r="BY8267" s="97"/>
      <c r="BZ8267" s="48"/>
      <c r="CA8267" s="40"/>
      <c r="CB8267" s="94"/>
      <c r="CC8267" s="94"/>
      <c r="CD8267" s="94"/>
      <c r="CE8267" s="40"/>
      <c r="CF8267" s="73"/>
      <c r="CG8267" s="41"/>
      <c r="CH8267" s="41"/>
      <c r="CI8267" s="41"/>
      <c r="CJ8267" s="41"/>
      <c r="CK8267" s="41"/>
      <c r="CL8267" s="68"/>
      <c r="CM8267" s="41"/>
      <c r="CN8267" s="41"/>
      <c r="CO8267" s="39"/>
      <c r="CP8267" s="78"/>
    </row>
    <row r="8268" spans="1:94" s="38" customFormat="1" x14ac:dyDescent="0.25">
      <c r="A8268" s="38">
        <v>8265</v>
      </c>
      <c r="F8268" s="39"/>
      <c r="Q8268" s="39"/>
      <c r="R8268" s="40"/>
      <c r="S8268" s="40"/>
      <c r="T8268" s="39"/>
      <c r="AG8268" s="110"/>
      <c r="AH8268" s="94"/>
      <c r="AJ8268" s="97"/>
      <c r="AL8268" s="39"/>
      <c r="AP8268" s="39"/>
      <c r="AQ8268" s="77"/>
      <c r="AR8268" s="78"/>
      <c r="BB8268" s="79"/>
      <c r="BC8268" s="94"/>
      <c r="BE8268" s="97"/>
      <c r="BG8268" s="40"/>
      <c r="BK8268" s="40"/>
      <c r="BL8268" s="79"/>
      <c r="BM8268" s="94"/>
      <c r="BO8268" s="97"/>
      <c r="BQ8268" s="40"/>
      <c r="BR8268" s="94"/>
      <c r="BS8268" s="94"/>
      <c r="BT8268" s="94"/>
      <c r="BU8268" s="40"/>
      <c r="BV8268" s="82"/>
      <c r="BW8268" s="94"/>
      <c r="BX8268" s="48"/>
      <c r="BY8268" s="97"/>
      <c r="BZ8268" s="48"/>
      <c r="CA8268" s="40"/>
      <c r="CB8268" s="94"/>
      <c r="CC8268" s="94"/>
      <c r="CD8268" s="94"/>
      <c r="CE8268" s="40"/>
      <c r="CF8268" s="73"/>
      <c r="CG8268" s="41"/>
      <c r="CH8268" s="41"/>
      <c r="CI8268" s="41"/>
      <c r="CJ8268" s="41"/>
      <c r="CK8268" s="41"/>
      <c r="CL8268" s="68"/>
      <c r="CM8268" s="41"/>
      <c r="CN8268" s="41"/>
      <c r="CO8268" s="39"/>
      <c r="CP8268" s="78"/>
    </row>
    <row r="8269" spans="1:94" s="38" customFormat="1" x14ac:dyDescent="0.25">
      <c r="A8269" s="38">
        <v>8266</v>
      </c>
      <c r="F8269" s="39"/>
      <c r="Q8269" s="39"/>
      <c r="R8269" s="40"/>
      <c r="S8269" s="40"/>
      <c r="T8269" s="39"/>
      <c r="AG8269" s="110"/>
      <c r="AH8269" s="94"/>
      <c r="AJ8269" s="97"/>
      <c r="AL8269" s="39"/>
      <c r="AP8269" s="39"/>
      <c r="AQ8269" s="77"/>
      <c r="AR8269" s="78"/>
      <c r="BB8269" s="79"/>
      <c r="BC8269" s="94"/>
      <c r="BE8269" s="97"/>
      <c r="BG8269" s="40"/>
      <c r="BK8269" s="40"/>
      <c r="BL8269" s="79"/>
      <c r="BM8269" s="94"/>
      <c r="BO8269" s="97"/>
      <c r="BQ8269" s="40"/>
      <c r="BR8269" s="94"/>
      <c r="BS8269" s="94"/>
      <c r="BT8269" s="94"/>
      <c r="BU8269" s="40"/>
      <c r="BV8269" s="82"/>
      <c r="BW8269" s="94"/>
      <c r="BX8269" s="48"/>
      <c r="BY8269" s="97"/>
      <c r="BZ8269" s="48"/>
      <c r="CA8269" s="40"/>
      <c r="CB8269" s="94"/>
      <c r="CC8269" s="94"/>
      <c r="CD8269" s="94"/>
      <c r="CE8269" s="40"/>
      <c r="CF8269" s="73"/>
      <c r="CG8269" s="41"/>
      <c r="CH8269" s="41"/>
      <c r="CI8269" s="41"/>
      <c r="CJ8269" s="41"/>
      <c r="CK8269" s="41"/>
      <c r="CL8269" s="68"/>
      <c r="CM8269" s="41"/>
      <c r="CN8269" s="41"/>
      <c r="CO8269" s="39"/>
      <c r="CP8269" s="78"/>
    </row>
    <row r="8270" spans="1:94" s="38" customFormat="1" x14ac:dyDescent="0.25">
      <c r="A8270" s="38">
        <v>8267</v>
      </c>
      <c r="F8270" s="39"/>
      <c r="Q8270" s="39"/>
      <c r="R8270" s="40"/>
      <c r="S8270" s="40"/>
      <c r="T8270" s="39"/>
      <c r="AG8270" s="110"/>
      <c r="AH8270" s="94"/>
      <c r="AJ8270" s="97"/>
      <c r="AL8270" s="39"/>
      <c r="AP8270" s="39"/>
      <c r="AQ8270" s="77"/>
      <c r="AR8270" s="78"/>
      <c r="BB8270" s="79"/>
      <c r="BC8270" s="94"/>
      <c r="BE8270" s="97"/>
      <c r="BG8270" s="40"/>
      <c r="BK8270" s="40"/>
      <c r="BL8270" s="79"/>
      <c r="BM8270" s="94"/>
      <c r="BO8270" s="97"/>
      <c r="BQ8270" s="40"/>
      <c r="BR8270" s="94"/>
      <c r="BS8270" s="94"/>
      <c r="BT8270" s="94"/>
      <c r="BU8270" s="40"/>
      <c r="BV8270" s="82"/>
      <c r="BW8270" s="94"/>
      <c r="BX8270" s="48"/>
      <c r="BY8270" s="97"/>
      <c r="BZ8270" s="48"/>
      <c r="CA8270" s="40"/>
      <c r="CB8270" s="94"/>
      <c r="CC8270" s="94"/>
      <c r="CD8270" s="94"/>
      <c r="CE8270" s="40"/>
      <c r="CF8270" s="73"/>
      <c r="CG8270" s="41"/>
      <c r="CH8270" s="41"/>
      <c r="CI8270" s="41"/>
      <c r="CJ8270" s="41"/>
      <c r="CK8270" s="41"/>
      <c r="CL8270" s="68"/>
      <c r="CM8270" s="41"/>
      <c r="CN8270" s="41"/>
      <c r="CO8270" s="39"/>
      <c r="CP8270" s="78"/>
    </row>
    <row r="8271" spans="1:94" s="38" customFormat="1" x14ac:dyDescent="0.25">
      <c r="A8271" s="38">
        <v>8268</v>
      </c>
      <c r="F8271" s="39"/>
      <c r="Q8271" s="39"/>
      <c r="R8271" s="40"/>
      <c r="S8271" s="40"/>
      <c r="T8271" s="39"/>
      <c r="AG8271" s="110"/>
      <c r="AH8271" s="94"/>
      <c r="AJ8271" s="97"/>
      <c r="AL8271" s="39"/>
      <c r="AP8271" s="39"/>
      <c r="AQ8271" s="77"/>
      <c r="AR8271" s="78"/>
      <c r="BB8271" s="79"/>
      <c r="BC8271" s="94"/>
      <c r="BE8271" s="97"/>
      <c r="BG8271" s="40"/>
      <c r="BK8271" s="40"/>
      <c r="BL8271" s="79"/>
      <c r="BM8271" s="94"/>
      <c r="BO8271" s="97"/>
      <c r="BQ8271" s="40"/>
      <c r="BR8271" s="94"/>
      <c r="BS8271" s="94"/>
      <c r="BT8271" s="94"/>
      <c r="BU8271" s="40"/>
      <c r="BV8271" s="82"/>
      <c r="BW8271" s="94"/>
      <c r="BX8271" s="48"/>
      <c r="BY8271" s="97"/>
      <c r="BZ8271" s="48"/>
      <c r="CA8271" s="40"/>
      <c r="CB8271" s="94"/>
      <c r="CC8271" s="94"/>
      <c r="CD8271" s="94"/>
      <c r="CE8271" s="40"/>
      <c r="CF8271" s="73"/>
      <c r="CG8271" s="41"/>
      <c r="CH8271" s="41"/>
      <c r="CI8271" s="41"/>
      <c r="CJ8271" s="41"/>
      <c r="CK8271" s="41"/>
      <c r="CL8271" s="68"/>
      <c r="CM8271" s="41"/>
      <c r="CN8271" s="41"/>
      <c r="CO8271" s="39"/>
      <c r="CP8271" s="78"/>
    </row>
    <row r="8272" spans="1:94" s="38" customFormat="1" x14ac:dyDescent="0.25">
      <c r="A8272" s="38">
        <v>8269</v>
      </c>
      <c r="F8272" s="39"/>
      <c r="Q8272" s="39"/>
      <c r="R8272" s="40"/>
      <c r="S8272" s="40"/>
      <c r="T8272" s="39"/>
      <c r="AG8272" s="110"/>
      <c r="AH8272" s="94"/>
      <c r="AJ8272" s="97"/>
      <c r="AL8272" s="39"/>
      <c r="AP8272" s="39"/>
      <c r="AQ8272" s="77"/>
      <c r="AR8272" s="78"/>
      <c r="BB8272" s="79"/>
      <c r="BC8272" s="94"/>
      <c r="BE8272" s="97"/>
      <c r="BG8272" s="40"/>
      <c r="BK8272" s="40"/>
      <c r="BL8272" s="79"/>
      <c r="BM8272" s="94"/>
      <c r="BO8272" s="97"/>
      <c r="BQ8272" s="40"/>
      <c r="BR8272" s="94"/>
      <c r="BS8272" s="94"/>
      <c r="BT8272" s="94"/>
      <c r="BU8272" s="40"/>
      <c r="BV8272" s="82"/>
      <c r="BW8272" s="94"/>
      <c r="BX8272" s="48"/>
      <c r="BY8272" s="97"/>
      <c r="BZ8272" s="48"/>
      <c r="CA8272" s="40"/>
      <c r="CB8272" s="94"/>
      <c r="CC8272" s="94"/>
      <c r="CD8272" s="94"/>
      <c r="CE8272" s="40"/>
      <c r="CF8272" s="73"/>
      <c r="CG8272" s="41"/>
      <c r="CH8272" s="41"/>
      <c r="CI8272" s="41"/>
      <c r="CJ8272" s="41"/>
      <c r="CK8272" s="41"/>
      <c r="CL8272" s="68"/>
      <c r="CM8272" s="41"/>
      <c r="CN8272" s="41"/>
      <c r="CO8272" s="39"/>
      <c r="CP8272" s="78"/>
    </row>
    <row r="8273" spans="1:94" s="38" customFormat="1" x14ac:dyDescent="0.25">
      <c r="A8273" s="38">
        <v>8270</v>
      </c>
      <c r="F8273" s="39"/>
      <c r="Q8273" s="39"/>
      <c r="R8273" s="40"/>
      <c r="S8273" s="40"/>
      <c r="T8273" s="39"/>
      <c r="AG8273" s="110"/>
      <c r="AH8273" s="94"/>
      <c r="AJ8273" s="97"/>
      <c r="AL8273" s="39"/>
      <c r="AP8273" s="39"/>
      <c r="AQ8273" s="77"/>
      <c r="AR8273" s="78"/>
      <c r="BB8273" s="79"/>
      <c r="BC8273" s="94"/>
      <c r="BE8273" s="97"/>
      <c r="BG8273" s="40"/>
      <c r="BK8273" s="40"/>
      <c r="BL8273" s="79"/>
      <c r="BM8273" s="94"/>
      <c r="BO8273" s="97"/>
      <c r="BQ8273" s="40"/>
      <c r="BR8273" s="94"/>
      <c r="BS8273" s="94"/>
      <c r="BT8273" s="94"/>
      <c r="BU8273" s="40"/>
      <c r="BV8273" s="82"/>
      <c r="BW8273" s="94"/>
      <c r="BX8273" s="48"/>
      <c r="BY8273" s="97"/>
      <c r="BZ8273" s="48"/>
      <c r="CA8273" s="40"/>
      <c r="CB8273" s="94"/>
      <c r="CC8273" s="94"/>
      <c r="CD8273" s="94"/>
      <c r="CE8273" s="40"/>
      <c r="CF8273" s="73"/>
      <c r="CG8273" s="41"/>
      <c r="CH8273" s="41"/>
      <c r="CI8273" s="41"/>
      <c r="CJ8273" s="41"/>
      <c r="CK8273" s="41"/>
      <c r="CL8273" s="68"/>
      <c r="CM8273" s="41"/>
      <c r="CN8273" s="41"/>
      <c r="CO8273" s="39"/>
      <c r="CP8273" s="78"/>
    </row>
    <row r="8274" spans="1:94" s="38" customFormat="1" x14ac:dyDescent="0.25">
      <c r="A8274" s="38">
        <v>8271</v>
      </c>
      <c r="F8274" s="39"/>
      <c r="Q8274" s="39"/>
      <c r="R8274" s="40"/>
      <c r="S8274" s="40"/>
      <c r="T8274" s="39"/>
      <c r="AG8274" s="110"/>
      <c r="AH8274" s="94"/>
      <c r="AJ8274" s="97"/>
      <c r="AL8274" s="39"/>
      <c r="AP8274" s="39"/>
      <c r="AQ8274" s="77"/>
      <c r="AR8274" s="78"/>
      <c r="BB8274" s="79"/>
      <c r="BC8274" s="94"/>
      <c r="BE8274" s="97"/>
      <c r="BG8274" s="40"/>
      <c r="BK8274" s="40"/>
      <c r="BL8274" s="79"/>
      <c r="BM8274" s="94"/>
      <c r="BO8274" s="97"/>
      <c r="BQ8274" s="40"/>
      <c r="BR8274" s="94"/>
      <c r="BS8274" s="94"/>
      <c r="BT8274" s="94"/>
      <c r="BU8274" s="40"/>
      <c r="BV8274" s="82"/>
      <c r="BW8274" s="94"/>
      <c r="BX8274" s="48"/>
      <c r="BY8274" s="97"/>
      <c r="BZ8274" s="48"/>
      <c r="CA8274" s="40"/>
      <c r="CB8274" s="94"/>
      <c r="CC8274" s="94"/>
      <c r="CD8274" s="94"/>
      <c r="CE8274" s="40"/>
      <c r="CF8274" s="73"/>
      <c r="CG8274" s="41"/>
      <c r="CH8274" s="41"/>
      <c r="CI8274" s="41"/>
      <c r="CJ8274" s="41"/>
      <c r="CK8274" s="41"/>
      <c r="CL8274" s="68"/>
      <c r="CM8274" s="41"/>
      <c r="CN8274" s="41"/>
      <c r="CO8274" s="39"/>
      <c r="CP8274" s="78"/>
    </row>
    <row r="8275" spans="1:94" s="38" customFormat="1" x14ac:dyDescent="0.25">
      <c r="A8275" s="38">
        <v>8272</v>
      </c>
      <c r="F8275" s="39"/>
      <c r="Q8275" s="39"/>
      <c r="R8275" s="40"/>
      <c r="S8275" s="40"/>
      <c r="T8275" s="39"/>
      <c r="AG8275" s="110"/>
      <c r="AH8275" s="94"/>
      <c r="AJ8275" s="97"/>
      <c r="AL8275" s="39"/>
      <c r="AP8275" s="39"/>
      <c r="AQ8275" s="77"/>
      <c r="AR8275" s="78"/>
      <c r="BB8275" s="79"/>
      <c r="BC8275" s="94"/>
      <c r="BE8275" s="97"/>
      <c r="BG8275" s="40"/>
      <c r="BK8275" s="40"/>
      <c r="BL8275" s="79"/>
      <c r="BM8275" s="94"/>
      <c r="BO8275" s="97"/>
      <c r="BQ8275" s="40"/>
      <c r="BR8275" s="94"/>
      <c r="BS8275" s="94"/>
      <c r="BT8275" s="94"/>
      <c r="BU8275" s="40"/>
      <c r="BV8275" s="82"/>
      <c r="BW8275" s="94"/>
      <c r="BX8275" s="48"/>
      <c r="BY8275" s="97"/>
      <c r="BZ8275" s="48"/>
      <c r="CA8275" s="40"/>
      <c r="CB8275" s="94"/>
      <c r="CC8275" s="94"/>
      <c r="CD8275" s="94"/>
      <c r="CE8275" s="40"/>
      <c r="CF8275" s="73"/>
      <c r="CG8275" s="41"/>
      <c r="CH8275" s="41"/>
      <c r="CI8275" s="41"/>
      <c r="CJ8275" s="41"/>
      <c r="CK8275" s="41"/>
      <c r="CL8275" s="68"/>
      <c r="CM8275" s="41"/>
      <c r="CN8275" s="41"/>
      <c r="CO8275" s="39"/>
      <c r="CP8275" s="78"/>
    </row>
    <row r="8276" spans="1:94" s="38" customFormat="1" x14ac:dyDescent="0.25">
      <c r="A8276" s="38">
        <v>8273</v>
      </c>
      <c r="F8276" s="39"/>
      <c r="Q8276" s="39"/>
      <c r="R8276" s="40"/>
      <c r="S8276" s="40"/>
      <c r="T8276" s="39"/>
      <c r="AG8276" s="110"/>
      <c r="AH8276" s="94"/>
      <c r="AJ8276" s="97"/>
      <c r="AL8276" s="39"/>
      <c r="AP8276" s="39"/>
      <c r="AQ8276" s="77"/>
      <c r="AR8276" s="78"/>
      <c r="BB8276" s="79"/>
      <c r="BC8276" s="94"/>
      <c r="BE8276" s="97"/>
      <c r="BG8276" s="40"/>
      <c r="BK8276" s="40"/>
      <c r="BL8276" s="79"/>
      <c r="BM8276" s="94"/>
      <c r="BO8276" s="97"/>
      <c r="BQ8276" s="40"/>
      <c r="BR8276" s="94"/>
      <c r="BS8276" s="94"/>
      <c r="BT8276" s="94"/>
      <c r="BU8276" s="40"/>
      <c r="BV8276" s="82"/>
      <c r="BW8276" s="94"/>
      <c r="BX8276" s="48"/>
      <c r="BY8276" s="97"/>
      <c r="BZ8276" s="48"/>
      <c r="CA8276" s="40"/>
      <c r="CB8276" s="94"/>
      <c r="CC8276" s="94"/>
      <c r="CD8276" s="94"/>
      <c r="CE8276" s="40"/>
      <c r="CF8276" s="73"/>
      <c r="CG8276" s="41"/>
      <c r="CH8276" s="41"/>
      <c r="CI8276" s="41"/>
      <c r="CJ8276" s="41"/>
      <c r="CK8276" s="41"/>
      <c r="CL8276" s="68"/>
      <c r="CM8276" s="41"/>
      <c r="CN8276" s="41"/>
      <c r="CO8276" s="39"/>
      <c r="CP8276" s="78"/>
    </row>
    <row r="8277" spans="1:94" s="38" customFormat="1" x14ac:dyDescent="0.25">
      <c r="A8277" s="38">
        <v>8274</v>
      </c>
      <c r="F8277" s="39"/>
      <c r="Q8277" s="39"/>
      <c r="R8277" s="40"/>
      <c r="S8277" s="40"/>
      <c r="T8277" s="39"/>
      <c r="AG8277" s="110"/>
      <c r="AH8277" s="94"/>
      <c r="AJ8277" s="97"/>
      <c r="AL8277" s="39"/>
      <c r="AP8277" s="39"/>
      <c r="AQ8277" s="77"/>
      <c r="AR8277" s="78"/>
      <c r="BB8277" s="79"/>
      <c r="BC8277" s="94"/>
      <c r="BE8277" s="97"/>
      <c r="BG8277" s="40"/>
      <c r="BK8277" s="40"/>
      <c r="BL8277" s="79"/>
      <c r="BM8277" s="94"/>
      <c r="BO8277" s="97"/>
      <c r="BQ8277" s="40"/>
      <c r="BR8277" s="94"/>
      <c r="BS8277" s="94"/>
      <c r="BT8277" s="94"/>
      <c r="BU8277" s="40"/>
      <c r="BV8277" s="82"/>
      <c r="BW8277" s="94"/>
      <c r="BX8277" s="48"/>
      <c r="BY8277" s="97"/>
      <c r="BZ8277" s="48"/>
      <c r="CA8277" s="40"/>
      <c r="CB8277" s="94"/>
      <c r="CC8277" s="94"/>
      <c r="CD8277" s="94"/>
      <c r="CE8277" s="40"/>
      <c r="CF8277" s="73"/>
      <c r="CG8277" s="41"/>
      <c r="CH8277" s="41"/>
      <c r="CI8277" s="41"/>
      <c r="CJ8277" s="41"/>
      <c r="CK8277" s="41"/>
      <c r="CL8277" s="68"/>
      <c r="CM8277" s="41"/>
      <c r="CN8277" s="41"/>
      <c r="CO8277" s="39"/>
      <c r="CP8277" s="78"/>
    </row>
    <row r="8278" spans="1:94" s="38" customFormat="1" x14ac:dyDescent="0.25">
      <c r="A8278" s="38">
        <v>8275</v>
      </c>
      <c r="F8278" s="39"/>
      <c r="Q8278" s="39"/>
      <c r="R8278" s="40"/>
      <c r="S8278" s="40"/>
      <c r="T8278" s="39"/>
      <c r="AG8278" s="110"/>
      <c r="AH8278" s="94"/>
      <c r="AJ8278" s="97"/>
      <c r="AL8278" s="39"/>
      <c r="AP8278" s="39"/>
      <c r="AQ8278" s="77"/>
      <c r="AR8278" s="78"/>
      <c r="BB8278" s="79"/>
      <c r="BC8278" s="94"/>
      <c r="BE8278" s="97"/>
      <c r="BG8278" s="40"/>
      <c r="BK8278" s="40"/>
      <c r="BL8278" s="79"/>
      <c r="BM8278" s="94"/>
      <c r="BO8278" s="97"/>
      <c r="BQ8278" s="40"/>
      <c r="BR8278" s="94"/>
      <c r="BS8278" s="94"/>
      <c r="BT8278" s="94"/>
      <c r="BU8278" s="40"/>
      <c r="BV8278" s="82"/>
      <c r="BW8278" s="94"/>
      <c r="BX8278" s="48"/>
      <c r="BY8278" s="97"/>
      <c r="BZ8278" s="48"/>
      <c r="CA8278" s="40"/>
      <c r="CB8278" s="94"/>
      <c r="CC8278" s="94"/>
      <c r="CD8278" s="94"/>
      <c r="CE8278" s="40"/>
      <c r="CF8278" s="73"/>
      <c r="CG8278" s="41"/>
      <c r="CH8278" s="41"/>
      <c r="CI8278" s="41"/>
      <c r="CJ8278" s="41"/>
      <c r="CK8278" s="41"/>
      <c r="CL8278" s="68"/>
      <c r="CM8278" s="41"/>
      <c r="CN8278" s="41"/>
      <c r="CO8278" s="39"/>
      <c r="CP8278" s="78"/>
    </row>
    <row r="8279" spans="1:94" s="38" customFormat="1" x14ac:dyDescent="0.25">
      <c r="A8279" s="38">
        <v>8276</v>
      </c>
      <c r="F8279" s="39"/>
      <c r="Q8279" s="39"/>
      <c r="R8279" s="40"/>
      <c r="S8279" s="40"/>
      <c r="T8279" s="39"/>
      <c r="AG8279" s="110"/>
      <c r="AH8279" s="94"/>
      <c r="AJ8279" s="97"/>
      <c r="AL8279" s="39"/>
      <c r="AP8279" s="39"/>
      <c r="AQ8279" s="77"/>
      <c r="AR8279" s="78"/>
      <c r="BB8279" s="79"/>
      <c r="BC8279" s="94"/>
      <c r="BE8279" s="97"/>
      <c r="BG8279" s="40"/>
      <c r="BK8279" s="40"/>
      <c r="BL8279" s="79"/>
      <c r="BM8279" s="94"/>
      <c r="BO8279" s="97"/>
      <c r="BQ8279" s="40"/>
      <c r="BR8279" s="94"/>
      <c r="BS8279" s="94"/>
      <c r="BT8279" s="94"/>
      <c r="BU8279" s="40"/>
      <c r="BV8279" s="82"/>
      <c r="BW8279" s="94"/>
      <c r="BX8279" s="48"/>
      <c r="BY8279" s="97"/>
      <c r="BZ8279" s="48"/>
      <c r="CA8279" s="40"/>
      <c r="CB8279" s="94"/>
      <c r="CC8279" s="94"/>
      <c r="CD8279" s="94"/>
      <c r="CE8279" s="40"/>
      <c r="CF8279" s="73"/>
      <c r="CG8279" s="41"/>
      <c r="CH8279" s="41"/>
      <c r="CI8279" s="41"/>
      <c r="CJ8279" s="41"/>
      <c r="CK8279" s="41"/>
      <c r="CL8279" s="68"/>
      <c r="CM8279" s="41"/>
      <c r="CN8279" s="41"/>
      <c r="CO8279" s="39"/>
      <c r="CP8279" s="78"/>
    </row>
    <row r="8280" spans="1:94" s="38" customFormat="1" x14ac:dyDescent="0.25">
      <c r="A8280" s="38">
        <v>8277</v>
      </c>
      <c r="F8280" s="39"/>
      <c r="Q8280" s="39"/>
      <c r="R8280" s="40"/>
      <c r="S8280" s="40"/>
      <c r="T8280" s="39"/>
      <c r="AG8280" s="110"/>
      <c r="AH8280" s="94"/>
      <c r="AJ8280" s="97"/>
      <c r="AL8280" s="39"/>
      <c r="AP8280" s="39"/>
      <c r="AQ8280" s="77"/>
      <c r="AR8280" s="78"/>
      <c r="BB8280" s="79"/>
      <c r="BC8280" s="94"/>
      <c r="BE8280" s="97"/>
      <c r="BG8280" s="40"/>
      <c r="BK8280" s="40"/>
      <c r="BL8280" s="79"/>
      <c r="BM8280" s="94"/>
      <c r="BO8280" s="97"/>
      <c r="BQ8280" s="40"/>
      <c r="BR8280" s="94"/>
      <c r="BS8280" s="94"/>
      <c r="BT8280" s="94"/>
      <c r="BU8280" s="40"/>
      <c r="BV8280" s="82"/>
      <c r="BW8280" s="94"/>
      <c r="BX8280" s="48"/>
      <c r="BY8280" s="97"/>
      <c r="BZ8280" s="48"/>
      <c r="CA8280" s="40"/>
      <c r="CB8280" s="94"/>
      <c r="CC8280" s="94"/>
      <c r="CD8280" s="94"/>
      <c r="CE8280" s="40"/>
      <c r="CF8280" s="73"/>
      <c r="CG8280" s="41"/>
      <c r="CH8280" s="41"/>
      <c r="CI8280" s="41"/>
      <c r="CJ8280" s="41"/>
      <c r="CK8280" s="41"/>
      <c r="CL8280" s="68"/>
      <c r="CM8280" s="41"/>
      <c r="CN8280" s="41"/>
      <c r="CO8280" s="39"/>
      <c r="CP8280" s="78"/>
    </row>
    <row r="8281" spans="1:94" s="38" customFormat="1" x14ac:dyDescent="0.25">
      <c r="A8281" s="38">
        <v>8278</v>
      </c>
      <c r="F8281" s="39"/>
      <c r="Q8281" s="39"/>
      <c r="R8281" s="40"/>
      <c r="S8281" s="40"/>
      <c r="T8281" s="39"/>
      <c r="AG8281" s="110"/>
      <c r="AH8281" s="94"/>
      <c r="AJ8281" s="97"/>
      <c r="AL8281" s="39"/>
      <c r="AP8281" s="39"/>
      <c r="AQ8281" s="77"/>
      <c r="AR8281" s="78"/>
      <c r="BB8281" s="79"/>
      <c r="BC8281" s="94"/>
      <c r="BE8281" s="97"/>
      <c r="BG8281" s="40"/>
      <c r="BK8281" s="40"/>
      <c r="BL8281" s="79"/>
      <c r="BM8281" s="94"/>
      <c r="BO8281" s="97"/>
      <c r="BQ8281" s="40"/>
      <c r="BR8281" s="94"/>
      <c r="BS8281" s="94"/>
      <c r="BT8281" s="94"/>
      <c r="BU8281" s="40"/>
      <c r="BV8281" s="82"/>
      <c r="BW8281" s="94"/>
      <c r="BX8281" s="48"/>
      <c r="BY8281" s="97"/>
      <c r="BZ8281" s="48"/>
      <c r="CA8281" s="40"/>
      <c r="CB8281" s="94"/>
      <c r="CC8281" s="94"/>
      <c r="CD8281" s="94"/>
      <c r="CE8281" s="40"/>
      <c r="CF8281" s="73"/>
      <c r="CG8281" s="41"/>
      <c r="CH8281" s="41"/>
      <c r="CI8281" s="41"/>
      <c r="CJ8281" s="41"/>
      <c r="CK8281" s="41"/>
      <c r="CL8281" s="68"/>
      <c r="CM8281" s="41"/>
      <c r="CN8281" s="41"/>
      <c r="CO8281" s="39"/>
      <c r="CP8281" s="78"/>
    </row>
    <row r="8282" spans="1:94" s="38" customFormat="1" x14ac:dyDescent="0.25">
      <c r="A8282" s="38">
        <v>8279</v>
      </c>
      <c r="F8282" s="39"/>
      <c r="Q8282" s="39"/>
      <c r="R8282" s="40"/>
      <c r="S8282" s="40"/>
      <c r="T8282" s="39"/>
      <c r="AG8282" s="110"/>
      <c r="AH8282" s="94"/>
      <c r="AJ8282" s="97"/>
      <c r="AL8282" s="39"/>
      <c r="AP8282" s="39"/>
      <c r="AQ8282" s="77"/>
      <c r="AR8282" s="78"/>
      <c r="BB8282" s="79"/>
      <c r="BC8282" s="94"/>
      <c r="BE8282" s="97"/>
      <c r="BG8282" s="40"/>
      <c r="BK8282" s="40"/>
      <c r="BL8282" s="79"/>
      <c r="BM8282" s="94"/>
      <c r="BO8282" s="97"/>
      <c r="BQ8282" s="40"/>
      <c r="BR8282" s="94"/>
      <c r="BS8282" s="94"/>
      <c r="BT8282" s="94"/>
      <c r="BU8282" s="40"/>
      <c r="BV8282" s="82"/>
      <c r="BW8282" s="94"/>
      <c r="BX8282" s="48"/>
      <c r="BY8282" s="97"/>
      <c r="BZ8282" s="48"/>
      <c r="CA8282" s="40"/>
      <c r="CB8282" s="94"/>
      <c r="CC8282" s="94"/>
      <c r="CD8282" s="94"/>
      <c r="CE8282" s="40"/>
      <c r="CF8282" s="73"/>
      <c r="CG8282" s="41"/>
      <c r="CH8282" s="41"/>
      <c r="CI8282" s="41"/>
      <c r="CJ8282" s="41"/>
      <c r="CK8282" s="41"/>
      <c r="CL8282" s="68"/>
      <c r="CM8282" s="41"/>
      <c r="CN8282" s="41"/>
      <c r="CO8282" s="39"/>
      <c r="CP8282" s="78"/>
    </row>
    <row r="8283" spans="1:94" s="38" customFormat="1" x14ac:dyDescent="0.25">
      <c r="A8283" s="38">
        <v>8280</v>
      </c>
      <c r="F8283" s="39"/>
      <c r="Q8283" s="39"/>
      <c r="R8283" s="40"/>
      <c r="S8283" s="40"/>
      <c r="T8283" s="39"/>
      <c r="AG8283" s="110"/>
      <c r="AH8283" s="94"/>
      <c r="AJ8283" s="97"/>
      <c r="AL8283" s="39"/>
      <c r="AP8283" s="39"/>
      <c r="AQ8283" s="77"/>
      <c r="AR8283" s="78"/>
      <c r="BB8283" s="79"/>
      <c r="BC8283" s="94"/>
      <c r="BE8283" s="97"/>
      <c r="BG8283" s="40"/>
      <c r="BK8283" s="40"/>
      <c r="BL8283" s="79"/>
      <c r="BM8283" s="94"/>
      <c r="BO8283" s="97"/>
      <c r="BQ8283" s="40"/>
      <c r="BR8283" s="94"/>
      <c r="BS8283" s="94"/>
      <c r="BT8283" s="94"/>
      <c r="BU8283" s="40"/>
      <c r="BV8283" s="82"/>
      <c r="BW8283" s="94"/>
      <c r="BX8283" s="48"/>
      <c r="BY8283" s="97"/>
      <c r="BZ8283" s="48"/>
      <c r="CA8283" s="40"/>
      <c r="CB8283" s="94"/>
      <c r="CC8283" s="94"/>
      <c r="CD8283" s="94"/>
      <c r="CE8283" s="40"/>
      <c r="CF8283" s="73"/>
      <c r="CG8283" s="41"/>
      <c r="CH8283" s="41"/>
      <c r="CI8283" s="41"/>
      <c r="CJ8283" s="41"/>
      <c r="CK8283" s="41"/>
      <c r="CL8283" s="68"/>
      <c r="CM8283" s="41"/>
      <c r="CN8283" s="41"/>
      <c r="CO8283" s="39"/>
      <c r="CP8283" s="78"/>
    </row>
    <row r="8284" spans="1:94" s="38" customFormat="1" x14ac:dyDescent="0.25">
      <c r="A8284" s="38">
        <v>8281</v>
      </c>
      <c r="F8284" s="39"/>
      <c r="Q8284" s="39"/>
      <c r="R8284" s="40"/>
      <c r="S8284" s="40"/>
      <c r="T8284" s="39"/>
      <c r="AG8284" s="110"/>
      <c r="AH8284" s="94"/>
      <c r="AJ8284" s="97"/>
      <c r="AL8284" s="39"/>
      <c r="AP8284" s="39"/>
      <c r="AQ8284" s="77"/>
      <c r="AR8284" s="78"/>
      <c r="BB8284" s="79"/>
      <c r="BC8284" s="94"/>
      <c r="BE8284" s="97"/>
      <c r="BG8284" s="40"/>
      <c r="BK8284" s="40"/>
      <c r="BL8284" s="79"/>
      <c r="BM8284" s="94"/>
      <c r="BO8284" s="97"/>
      <c r="BQ8284" s="40"/>
      <c r="BR8284" s="94"/>
      <c r="BS8284" s="94"/>
      <c r="BT8284" s="94"/>
      <c r="BU8284" s="40"/>
      <c r="BV8284" s="82"/>
      <c r="BW8284" s="94"/>
      <c r="BX8284" s="48"/>
      <c r="BY8284" s="97"/>
      <c r="BZ8284" s="48"/>
      <c r="CA8284" s="40"/>
      <c r="CB8284" s="94"/>
      <c r="CC8284" s="94"/>
      <c r="CD8284" s="94"/>
      <c r="CE8284" s="40"/>
      <c r="CF8284" s="73"/>
      <c r="CG8284" s="41"/>
      <c r="CH8284" s="41"/>
      <c r="CI8284" s="41"/>
      <c r="CJ8284" s="41"/>
      <c r="CK8284" s="41"/>
      <c r="CL8284" s="68"/>
      <c r="CM8284" s="41"/>
      <c r="CN8284" s="41"/>
      <c r="CO8284" s="39"/>
      <c r="CP8284" s="78"/>
    </row>
    <row r="8285" spans="1:94" s="38" customFormat="1" x14ac:dyDescent="0.25">
      <c r="A8285" s="38">
        <v>8282</v>
      </c>
      <c r="F8285" s="39"/>
      <c r="Q8285" s="39"/>
      <c r="R8285" s="40"/>
      <c r="S8285" s="40"/>
      <c r="T8285" s="39"/>
      <c r="AG8285" s="110"/>
      <c r="AH8285" s="94"/>
      <c r="AJ8285" s="97"/>
      <c r="AL8285" s="39"/>
      <c r="AP8285" s="39"/>
      <c r="AQ8285" s="77"/>
      <c r="AR8285" s="78"/>
      <c r="BB8285" s="79"/>
      <c r="BC8285" s="94"/>
      <c r="BE8285" s="97"/>
      <c r="BG8285" s="40"/>
      <c r="BK8285" s="40"/>
      <c r="BL8285" s="79"/>
      <c r="BM8285" s="94"/>
      <c r="BO8285" s="97"/>
      <c r="BQ8285" s="40"/>
      <c r="BR8285" s="94"/>
      <c r="BS8285" s="94"/>
      <c r="BT8285" s="94"/>
      <c r="BU8285" s="40"/>
      <c r="BV8285" s="82"/>
      <c r="BW8285" s="94"/>
      <c r="BX8285" s="48"/>
      <c r="BY8285" s="97"/>
      <c r="BZ8285" s="48"/>
      <c r="CA8285" s="40"/>
      <c r="CB8285" s="94"/>
      <c r="CC8285" s="94"/>
      <c r="CD8285" s="94"/>
      <c r="CE8285" s="40"/>
      <c r="CF8285" s="73"/>
      <c r="CG8285" s="41"/>
      <c r="CH8285" s="41"/>
      <c r="CI8285" s="41"/>
      <c r="CJ8285" s="41"/>
      <c r="CK8285" s="41"/>
      <c r="CL8285" s="68"/>
      <c r="CM8285" s="41"/>
      <c r="CN8285" s="41"/>
      <c r="CO8285" s="39"/>
      <c r="CP8285" s="78"/>
    </row>
    <row r="8286" spans="1:94" s="38" customFormat="1" x14ac:dyDescent="0.25">
      <c r="A8286" s="38">
        <v>8283</v>
      </c>
      <c r="F8286" s="39"/>
      <c r="Q8286" s="39"/>
      <c r="R8286" s="40"/>
      <c r="S8286" s="40"/>
      <c r="T8286" s="39"/>
      <c r="AG8286" s="110"/>
      <c r="AH8286" s="94"/>
      <c r="AJ8286" s="97"/>
      <c r="AL8286" s="39"/>
      <c r="AP8286" s="39"/>
      <c r="AQ8286" s="77"/>
      <c r="AR8286" s="78"/>
      <c r="BB8286" s="79"/>
      <c r="BC8286" s="94"/>
      <c r="BE8286" s="97"/>
      <c r="BG8286" s="40"/>
      <c r="BK8286" s="40"/>
      <c r="BL8286" s="79"/>
      <c r="BM8286" s="94"/>
      <c r="BO8286" s="97"/>
      <c r="BQ8286" s="40"/>
      <c r="BR8286" s="94"/>
      <c r="BS8286" s="94"/>
      <c r="BT8286" s="94"/>
      <c r="BU8286" s="40"/>
      <c r="BV8286" s="82"/>
      <c r="BW8286" s="94"/>
      <c r="BX8286" s="48"/>
      <c r="BY8286" s="97"/>
      <c r="BZ8286" s="48"/>
      <c r="CA8286" s="40"/>
      <c r="CB8286" s="94"/>
      <c r="CC8286" s="94"/>
      <c r="CD8286" s="94"/>
      <c r="CE8286" s="40"/>
      <c r="CF8286" s="73"/>
      <c r="CG8286" s="41"/>
      <c r="CH8286" s="41"/>
      <c r="CI8286" s="41"/>
      <c r="CJ8286" s="41"/>
      <c r="CK8286" s="41"/>
      <c r="CL8286" s="68"/>
      <c r="CM8286" s="41"/>
      <c r="CN8286" s="41"/>
      <c r="CO8286" s="39"/>
      <c r="CP8286" s="78"/>
    </row>
    <row r="8287" spans="1:94" s="38" customFormat="1" x14ac:dyDescent="0.25">
      <c r="A8287" s="38">
        <v>8284</v>
      </c>
      <c r="F8287" s="39"/>
      <c r="Q8287" s="39"/>
      <c r="R8287" s="40"/>
      <c r="S8287" s="40"/>
      <c r="T8287" s="39"/>
      <c r="AG8287" s="110"/>
      <c r="AH8287" s="94"/>
      <c r="AJ8287" s="97"/>
      <c r="AL8287" s="39"/>
      <c r="AP8287" s="39"/>
      <c r="AQ8287" s="77"/>
      <c r="AR8287" s="78"/>
      <c r="BB8287" s="79"/>
      <c r="BC8287" s="94"/>
      <c r="BE8287" s="97"/>
      <c r="BG8287" s="40"/>
      <c r="BK8287" s="40"/>
      <c r="BL8287" s="79"/>
      <c r="BM8287" s="94"/>
      <c r="BO8287" s="97"/>
      <c r="BQ8287" s="40"/>
      <c r="BR8287" s="94"/>
      <c r="BS8287" s="94"/>
      <c r="BT8287" s="94"/>
      <c r="BU8287" s="40"/>
      <c r="BV8287" s="82"/>
      <c r="BW8287" s="94"/>
      <c r="BX8287" s="48"/>
      <c r="BY8287" s="97"/>
      <c r="BZ8287" s="48"/>
      <c r="CA8287" s="40"/>
      <c r="CB8287" s="94"/>
      <c r="CC8287" s="94"/>
      <c r="CD8287" s="94"/>
      <c r="CE8287" s="40"/>
      <c r="CF8287" s="73"/>
      <c r="CG8287" s="41"/>
      <c r="CH8287" s="41"/>
      <c r="CI8287" s="41"/>
      <c r="CJ8287" s="41"/>
      <c r="CK8287" s="41"/>
      <c r="CL8287" s="68"/>
      <c r="CM8287" s="41"/>
      <c r="CN8287" s="41"/>
      <c r="CO8287" s="39"/>
      <c r="CP8287" s="78"/>
    </row>
    <row r="8288" spans="1:94" s="38" customFormat="1" x14ac:dyDescent="0.25">
      <c r="A8288" s="38">
        <v>8285</v>
      </c>
      <c r="F8288" s="39"/>
      <c r="Q8288" s="39"/>
      <c r="R8288" s="40"/>
      <c r="S8288" s="40"/>
      <c r="T8288" s="39"/>
      <c r="AG8288" s="110"/>
      <c r="AH8288" s="94"/>
      <c r="AJ8288" s="97"/>
      <c r="AL8288" s="39"/>
      <c r="AP8288" s="39"/>
      <c r="AQ8288" s="77"/>
      <c r="AR8288" s="78"/>
      <c r="BB8288" s="79"/>
      <c r="BC8288" s="94"/>
      <c r="BE8288" s="97"/>
      <c r="BG8288" s="40"/>
      <c r="BK8288" s="40"/>
      <c r="BL8288" s="79"/>
      <c r="BM8288" s="94"/>
      <c r="BO8288" s="97"/>
      <c r="BQ8288" s="40"/>
      <c r="BR8288" s="94"/>
      <c r="BS8288" s="94"/>
      <c r="BT8288" s="94"/>
      <c r="BU8288" s="40"/>
      <c r="BV8288" s="82"/>
      <c r="BW8288" s="94"/>
      <c r="BX8288" s="48"/>
      <c r="BY8288" s="97"/>
      <c r="BZ8288" s="48"/>
      <c r="CA8288" s="40"/>
      <c r="CB8288" s="94"/>
      <c r="CC8288" s="94"/>
      <c r="CD8288" s="94"/>
      <c r="CE8288" s="40"/>
      <c r="CF8288" s="73"/>
      <c r="CG8288" s="41"/>
      <c r="CH8288" s="41"/>
      <c r="CI8288" s="41"/>
      <c r="CJ8288" s="41"/>
      <c r="CK8288" s="41"/>
      <c r="CL8288" s="68"/>
      <c r="CM8288" s="41"/>
      <c r="CN8288" s="41"/>
      <c r="CO8288" s="39"/>
      <c r="CP8288" s="78"/>
    </row>
    <row r="8289" spans="1:94" s="38" customFormat="1" x14ac:dyDescent="0.25">
      <c r="A8289" s="38">
        <v>8286</v>
      </c>
      <c r="F8289" s="39"/>
      <c r="Q8289" s="39"/>
      <c r="R8289" s="40"/>
      <c r="S8289" s="40"/>
      <c r="T8289" s="39"/>
      <c r="AG8289" s="110"/>
      <c r="AH8289" s="94"/>
      <c r="AJ8289" s="97"/>
      <c r="AL8289" s="39"/>
      <c r="AP8289" s="39"/>
      <c r="AQ8289" s="77"/>
      <c r="AR8289" s="78"/>
      <c r="BB8289" s="79"/>
      <c r="BC8289" s="94"/>
      <c r="BE8289" s="97"/>
      <c r="BG8289" s="40"/>
      <c r="BK8289" s="40"/>
      <c r="BL8289" s="79"/>
      <c r="BM8289" s="94"/>
      <c r="BO8289" s="97"/>
      <c r="BQ8289" s="40"/>
      <c r="BR8289" s="94"/>
      <c r="BS8289" s="94"/>
      <c r="BT8289" s="94"/>
      <c r="BU8289" s="40"/>
      <c r="BV8289" s="82"/>
      <c r="BW8289" s="94"/>
      <c r="BX8289" s="48"/>
      <c r="BY8289" s="97"/>
      <c r="BZ8289" s="48"/>
      <c r="CA8289" s="40"/>
      <c r="CB8289" s="94"/>
      <c r="CC8289" s="94"/>
      <c r="CD8289" s="94"/>
      <c r="CE8289" s="40"/>
      <c r="CF8289" s="73"/>
      <c r="CG8289" s="41"/>
      <c r="CH8289" s="41"/>
      <c r="CI8289" s="41"/>
      <c r="CJ8289" s="41"/>
      <c r="CK8289" s="41"/>
      <c r="CL8289" s="68"/>
      <c r="CM8289" s="41"/>
      <c r="CN8289" s="41"/>
      <c r="CO8289" s="39"/>
      <c r="CP8289" s="78"/>
    </row>
    <row r="8290" spans="1:94" s="38" customFormat="1" x14ac:dyDescent="0.25">
      <c r="A8290" s="38">
        <v>8287</v>
      </c>
      <c r="F8290" s="39"/>
      <c r="Q8290" s="39"/>
      <c r="R8290" s="40"/>
      <c r="S8290" s="40"/>
      <c r="T8290" s="39"/>
      <c r="AG8290" s="110"/>
      <c r="AH8290" s="94"/>
      <c r="AJ8290" s="97"/>
      <c r="AL8290" s="39"/>
      <c r="AP8290" s="39"/>
      <c r="AQ8290" s="77"/>
      <c r="AR8290" s="78"/>
      <c r="BB8290" s="79"/>
      <c r="BC8290" s="94"/>
      <c r="BE8290" s="97"/>
      <c r="BG8290" s="40"/>
      <c r="BK8290" s="40"/>
      <c r="BL8290" s="79"/>
      <c r="BM8290" s="94"/>
      <c r="BO8290" s="97"/>
      <c r="BQ8290" s="40"/>
      <c r="BR8290" s="94"/>
      <c r="BS8290" s="94"/>
      <c r="BT8290" s="94"/>
      <c r="BU8290" s="40"/>
      <c r="BV8290" s="82"/>
      <c r="BW8290" s="94"/>
      <c r="BX8290" s="48"/>
      <c r="BY8290" s="97"/>
      <c r="BZ8290" s="48"/>
      <c r="CA8290" s="40"/>
      <c r="CB8290" s="94"/>
      <c r="CC8290" s="94"/>
      <c r="CD8290" s="94"/>
      <c r="CE8290" s="40"/>
      <c r="CF8290" s="73"/>
      <c r="CG8290" s="41"/>
      <c r="CH8290" s="41"/>
      <c r="CI8290" s="41"/>
      <c r="CJ8290" s="41"/>
      <c r="CK8290" s="41"/>
      <c r="CL8290" s="68"/>
      <c r="CM8290" s="41"/>
      <c r="CN8290" s="41"/>
      <c r="CO8290" s="39"/>
      <c r="CP8290" s="78"/>
    </row>
    <row r="8291" spans="1:94" s="38" customFormat="1" x14ac:dyDescent="0.25">
      <c r="A8291" s="38">
        <v>8288</v>
      </c>
      <c r="F8291" s="39"/>
      <c r="Q8291" s="39"/>
      <c r="R8291" s="40"/>
      <c r="S8291" s="40"/>
      <c r="T8291" s="39"/>
      <c r="AG8291" s="110"/>
      <c r="AH8291" s="94"/>
      <c r="AJ8291" s="97"/>
      <c r="AL8291" s="39"/>
      <c r="AP8291" s="39"/>
      <c r="AQ8291" s="77"/>
      <c r="AR8291" s="78"/>
      <c r="BB8291" s="79"/>
      <c r="BC8291" s="94"/>
      <c r="BE8291" s="97"/>
      <c r="BG8291" s="40"/>
      <c r="BK8291" s="40"/>
      <c r="BL8291" s="79"/>
      <c r="BM8291" s="94"/>
      <c r="BO8291" s="97"/>
      <c r="BQ8291" s="40"/>
      <c r="BR8291" s="94"/>
      <c r="BS8291" s="94"/>
      <c r="BT8291" s="94"/>
      <c r="BU8291" s="40"/>
      <c r="BV8291" s="82"/>
      <c r="BW8291" s="94"/>
      <c r="BX8291" s="48"/>
      <c r="BY8291" s="97"/>
      <c r="BZ8291" s="48"/>
      <c r="CA8291" s="40"/>
      <c r="CB8291" s="94"/>
      <c r="CC8291" s="94"/>
      <c r="CD8291" s="94"/>
      <c r="CE8291" s="40"/>
      <c r="CF8291" s="73"/>
      <c r="CG8291" s="41"/>
      <c r="CH8291" s="41"/>
      <c r="CI8291" s="41"/>
      <c r="CJ8291" s="41"/>
      <c r="CK8291" s="41"/>
      <c r="CL8291" s="68"/>
      <c r="CM8291" s="41"/>
      <c r="CN8291" s="41"/>
      <c r="CO8291" s="39"/>
      <c r="CP8291" s="78"/>
    </row>
    <row r="8292" spans="1:94" s="38" customFormat="1" x14ac:dyDescent="0.25">
      <c r="A8292" s="38">
        <v>8289</v>
      </c>
      <c r="F8292" s="39"/>
      <c r="Q8292" s="39"/>
      <c r="R8292" s="40"/>
      <c r="S8292" s="40"/>
      <c r="T8292" s="39"/>
      <c r="AG8292" s="110"/>
      <c r="AH8292" s="94"/>
      <c r="AJ8292" s="97"/>
      <c r="AL8292" s="39"/>
      <c r="AP8292" s="39"/>
      <c r="AQ8292" s="77"/>
      <c r="AR8292" s="78"/>
      <c r="BB8292" s="79"/>
      <c r="BC8292" s="94"/>
      <c r="BE8292" s="97"/>
      <c r="BG8292" s="40"/>
      <c r="BK8292" s="40"/>
      <c r="BL8292" s="79"/>
      <c r="BM8292" s="94"/>
      <c r="BO8292" s="97"/>
      <c r="BQ8292" s="40"/>
      <c r="BR8292" s="94"/>
      <c r="BS8292" s="94"/>
      <c r="BT8292" s="94"/>
      <c r="BU8292" s="40"/>
      <c r="BV8292" s="82"/>
      <c r="BW8292" s="94"/>
      <c r="BX8292" s="48"/>
      <c r="BY8292" s="97"/>
      <c r="BZ8292" s="48"/>
      <c r="CA8292" s="40"/>
      <c r="CB8292" s="94"/>
      <c r="CC8292" s="94"/>
      <c r="CD8292" s="94"/>
      <c r="CE8292" s="40"/>
      <c r="CF8292" s="73"/>
      <c r="CG8292" s="41"/>
      <c r="CH8292" s="41"/>
      <c r="CI8292" s="41"/>
      <c r="CJ8292" s="41"/>
      <c r="CK8292" s="41"/>
      <c r="CL8292" s="68"/>
      <c r="CM8292" s="41"/>
      <c r="CN8292" s="41"/>
      <c r="CO8292" s="39"/>
      <c r="CP8292" s="78"/>
    </row>
    <row r="8293" spans="1:94" s="38" customFormat="1" x14ac:dyDescent="0.25">
      <c r="A8293" s="38">
        <v>8290</v>
      </c>
      <c r="F8293" s="39"/>
      <c r="Q8293" s="39"/>
      <c r="R8293" s="40"/>
      <c r="S8293" s="40"/>
      <c r="T8293" s="39"/>
      <c r="AG8293" s="110"/>
      <c r="AH8293" s="94"/>
      <c r="AJ8293" s="97"/>
      <c r="AL8293" s="39"/>
      <c r="AP8293" s="39"/>
      <c r="AQ8293" s="77"/>
      <c r="AR8293" s="78"/>
      <c r="BB8293" s="79"/>
      <c r="BC8293" s="94"/>
      <c r="BE8293" s="97"/>
      <c r="BG8293" s="40"/>
      <c r="BK8293" s="40"/>
      <c r="BL8293" s="79"/>
      <c r="BM8293" s="94"/>
      <c r="BO8293" s="97"/>
      <c r="BQ8293" s="40"/>
      <c r="BR8293" s="94"/>
      <c r="BS8293" s="94"/>
      <c r="BT8293" s="94"/>
      <c r="BU8293" s="40"/>
      <c r="BV8293" s="82"/>
      <c r="BW8293" s="94"/>
      <c r="BX8293" s="48"/>
      <c r="BY8293" s="97"/>
      <c r="BZ8293" s="48"/>
      <c r="CA8293" s="40"/>
      <c r="CB8293" s="94"/>
      <c r="CC8293" s="94"/>
      <c r="CD8293" s="94"/>
      <c r="CE8293" s="40"/>
      <c r="CF8293" s="73"/>
      <c r="CG8293" s="41"/>
      <c r="CH8293" s="41"/>
      <c r="CI8293" s="41"/>
      <c r="CJ8293" s="41"/>
      <c r="CK8293" s="41"/>
      <c r="CL8293" s="68"/>
      <c r="CM8293" s="41"/>
      <c r="CN8293" s="41"/>
      <c r="CO8293" s="39"/>
      <c r="CP8293" s="78"/>
    </row>
    <row r="8294" spans="1:94" s="38" customFormat="1" x14ac:dyDescent="0.25">
      <c r="A8294" s="38">
        <v>8291</v>
      </c>
      <c r="F8294" s="39"/>
      <c r="Q8294" s="39"/>
      <c r="R8294" s="40"/>
      <c r="S8294" s="40"/>
      <c r="T8294" s="39"/>
      <c r="AG8294" s="110"/>
      <c r="AH8294" s="94"/>
      <c r="AJ8294" s="97"/>
      <c r="AL8294" s="39"/>
      <c r="AP8294" s="39"/>
      <c r="AQ8294" s="77"/>
      <c r="AR8294" s="78"/>
      <c r="BB8294" s="79"/>
      <c r="BC8294" s="94"/>
      <c r="BE8294" s="97"/>
      <c r="BG8294" s="40"/>
      <c r="BK8294" s="40"/>
      <c r="BL8294" s="79"/>
      <c r="BM8294" s="94"/>
      <c r="BO8294" s="97"/>
      <c r="BQ8294" s="40"/>
      <c r="BR8294" s="94"/>
      <c r="BS8294" s="94"/>
      <c r="BT8294" s="94"/>
      <c r="BU8294" s="40"/>
      <c r="BV8294" s="82"/>
      <c r="BW8294" s="94"/>
      <c r="BX8294" s="48"/>
      <c r="BY8294" s="97"/>
      <c r="BZ8294" s="48"/>
      <c r="CA8294" s="40"/>
      <c r="CB8294" s="94"/>
      <c r="CC8294" s="94"/>
      <c r="CD8294" s="94"/>
      <c r="CE8294" s="40"/>
      <c r="CF8294" s="73"/>
      <c r="CG8294" s="41"/>
      <c r="CH8294" s="41"/>
      <c r="CI8294" s="41"/>
      <c r="CJ8294" s="41"/>
      <c r="CK8294" s="41"/>
      <c r="CL8294" s="68"/>
      <c r="CM8294" s="41"/>
      <c r="CN8294" s="41"/>
      <c r="CO8294" s="39"/>
      <c r="CP8294" s="78"/>
    </row>
    <row r="8295" spans="1:94" s="38" customFormat="1" x14ac:dyDescent="0.25">
      <c r="A8295" s="38">
        <v>8292</v>
      </c>
      <c r="F8295" s="39"/>
      <c r="Q8295" s="39"/>
      <c r="R8295" s="40"/>
      <c r="S8295" s="40"/>
      <c r="T8295" s="39"/>
      <c r="AG8295" s="110"/>
      <c r="AH8295" s="94"/>
      <c r="AJ8295" s="97"/>
      <c r="AL8295" s="39"/>
      <c r="AP8295" s="39"/>
      <c r="AQ8295" s="77"/>
      <c r="AR8295" s="78"/>
      <c r="BB8295" s="79"/>
      <c r="BC8295" s="94"/>
      <c r="BE8295" s="97"/>
      <c r="BG8295" s="40"/>
      <c r="BK8295" s="40"/>
      <c r="BL8295" s="79"/>
      <c r="BM8295" s="94"/>
      <c r="BO8295" s="97"/>
      <c r="BQ8295" s="40"/>
      <c r="BR8295" s="94"/>
      <c r="BS8295" s="94"/>
      <c r="BT8295" s="94"/>
      <c r="BU8295" s="40"/>
      <c r="BV8295" s="82"/>
      <c r="BW8295" s="94"/>
      <c r="BX8295" s="48"/>
      <c r="BY8295" s="97"/>
      <c r="BZ8295" s="48"/>
      <c r="CA8295" s="40"/>
      <c r="CB8295" s="94"/>
      <c r="CC8295" s="94"/>
      <c r="CD8295" s="94"/>
      <c r="CE8295" s="40"/>
      <c r="CF8295" s="73"/>
      <c r="CG8295" s="41"/>
      <c r="CH8295" s="41"/>
      <c r="CI8295" s="41"/>
      <c r="CJ8295" s="41"/>
      <c r="CK8295" s="41"/>
      <c r="CL8295" s="68"/>
      <c r="CM8295" s="41"/>
      <c r="CN8295" s="41"/>
      <c r="CO8295" s="39"/>
      <c r="CP8295" s="78"/>
    </row>
    <row r="8296" spans="1:94" s="38" customFormat="1" x14ac:dyDescent="0.25">
      <c r="A8296" s="38">
        <v>8293</v>
      </c>
      <c r="F8296" s="39"/>
      <c r="Q8296" s="39"/>
      <c r="R8296" s="40"/>
      <c r="S8296" s="40"/>
      <c r="T8296" s="39"/>
      <c r="AG8296" s="110"/>
      <c r="AH8296" s="94"/>
      <c r="AJ8296" s="97"/>
      <c r="AL8296" s="39"/>
      <c r="AP8296" s="39"/>
      <c r="AQ8296" s="77"/>
      <c r="AR8296" s="78"/>
      <c r="BB8296" s="79"/>
      <c r="BC8296" s="94"/>
      <c r="BE8296" s="97"/>
      <c r="BG8296" s="40"/>
      <c r="BK8296" s="40"/>
      <c r="BL8296" s="79"/>
      <c r="BM8296" s="94"/>
      <c r="BO8296" s="97"/>
      <c r="BQ8296" s="40"/>
      <c r="BR8296" s="94"/>
      <c r="BS8296" s="94"/>
      <c r="BT8296" s="94"/>
      <c r="BU8296" s="40"/>
      <c r="BV8296" s="82"/>
      <c r="BW8296" s="94"/>
      <c r="BX8296" s="48"/>
      <c r="BY8296" s="97"/>
      <c r="BZ8296" s="48"/>
      <c r="CA8296" s="40"/>
      <c r="CB8296" s="94"/>
      <c r="CC8296" s="94"/>
      <c r="CD8296" s="94"/>
      <c r="CE8296" s="40"/>
      <c r="CF8296" s="73"/>
      <c r="CG8296" s="41"/>
      <c r="CH8296" s="41"/>
      <c r="CI8296" s="41"/>
      <c r="CJ8296" s="41"/>
      <c r="CK8296" s="41"/>
      <c r="CL8296" s="68"/>
      <c r="CM8296" s="41"/>
      <c r="CN8296" s="41"/>
      <c r="CO8296" s="39"/>
      <c r="CP8296" s="78"/>
    </row>
    <row r="8297" spans="1:94" s="38" customFormat="1" x14ac:dyDescent="0.25">
      <c r="A8297" s="38">
        <v>8294</v>
      </c>
      <c r="F8297" s="39"/>
      <c r="Q8297" s="39"/>
      <c r="R8297" s="40"/>
      <c r="S8297" s="40"/>
      <c r="T8297" s="39"/>
      <c r="AG8297" s="110"/>
      <c r="AH8297" s="94"/>
      <c r="AJ8297" s="97"/>
      <c r="AL8297" s="39"/>
      <c r="AP8297" s="39"/>
      <c r="AQ8297" s="77"/>
      <c r="AR8297" s="78"/>
      <c r="BB8297" s="79"/>
      <c r="BC8297" s="94"/>
      <c r="BE8297" s="97"/>
      <c r="BG8297" s="40"/>
      <c r="BK8297" s="40"/>
      <c r="BL8297" s="79"/>
      <c r="BM8297" s="94"/>
      <c r="BO8297" s="97"/>
      <c r="BQ8297" s="40"/>
      <c r="BR8297" s="94"/>
      <c r="BS8297" s="94"/>
      <c r="BT8297" s="94"/>
      <c r="BU8297" s="40"/>
      <c r="BV8297" s="82"/>
      <c r="BW8297" s="94"/>
      <c r="BX8297" s="48"/>
      <c r="BY8297" s="97"/>
      <c r="BZ8297" s="48"/>
      <c r="CA8297" s="40"/>
      <c r="CB8297" s="94"/>
      <c r="CC8297" s="94"/>
      <c r="CD8297" s="94"/>
      <c r="CE8297" s="40"/>
      <c r="CF8297" s="73"/>
      <c r="CG8297" s="41"/>
      <c r="CH8297" s="41"/>
      <c r="CI8297" s="41"/>
      <c r="CJ8297" s="41"/>
      <c r="CK8297" s="41"/>
      <c r="CL8297" s="68"/>
      <c r="CM8297" s="41"/>
      <c r="CN8297" s="41"/>
      <c r="CO8297" s="39"/>
      <c r="CP8297" s="78"/>
    </row>
    <row r="8298" spans="1:94" s="38" customFormat="1" x14ac:dyDescent="0.25">
      <c r="A8298" s="38">
        <v>8295</v>
      </c>
      <c r="F8298" s="39"/>
      <c r="Q8298" s="39"/>
      <c r="R8298" s="40"/>
      <c r="S8298" s="40"/>
      <c r="T8298" s="39"/>
      <c r="AG8298" s="110"/>
      <c r="AH8298" s="94"/>
      <c r="AJ8298" s="97"/>
      <c r="AL8298" s="39"/>
      <c r="AP8298" s="39"/>
      <c r="AQ8298" s="77"/>
      <c r="AR8298" s="78"/>
      <c r="BB8298" s="79"/>
      <c r="BC8298" s="94"/>
      <c r="BE8298" s="97"/>
      <c r="BG8298" s="40"/>
      <c r="BK8298" s="40"/>
      <c r="BL8298" s="79"/>
      <c r="BM8298" s="94"/>
      <c r="BO8298" s="97"/>
      <c r="BQ8298" s="40"/>
      <c r="BR8298" s="94"/>
      <c r="BS8298" s="94"/>
      <c r="BT8298" s="94"/>
      <c r="BU8298" s="40"/>
      <c r="BV8298" s="82"/>
      <c r="BW8298" s="94"/>
      <c r="BX8298" s="48"/>
      <c r="BY8298" s="97"/>
      <c r="BZ8298" s="48"/>
      <c r="CA8298" s="40"/>
      <c r="CB8298" s="94"/>
      <c r="CC8298" s="94"/>
      <c r="CD8298" s="94"/>
      <c r="CE8298" s="40"/>
      <c r="CF8298" s="73"/>
      <c r="CG8298" s="41"/>
      <c r="CH8298" s="41"/>
      <c r="CI8298" s="41"/>
      <c r="CJ8298" s="41"/>
      <c r="CK8298" s="41"/>
      <c r="CL8298" s="68"/>
      <c r="CM8298" s="41"/>
      <c r="CN8298" s="41"/>
      <c r="CO8298" s="39"/>
      <c r="CP8298" s="78"/>
    </row>
    <row r="8299" spans="1:94" s="38" customFormat="1" x14ac:dyDescent="0.25">
      <c r="A8299" s="38">
        <v>8296</v>
      </c>
      <c r="F8299" s="39"/>
      <c r="Q8299" s="39"/>
      <c r="R8299" s="40"/>
      <c r="S8299" s="40"/>
      <c r="T8299" s="39"/>
      <c r="AG8299" s="110"/>
      <c r="AH8299" s="94"/>
      <c r="AJ8299" s="97"/>
      <c r="AL8299" s="39"/>
      <c r="AP8299" s="39"/>
      <c r="AQ8299" s="77"/>
      <c r="AR8299" s="78"/>
      <c r="BB8299" s="79"/>
      <c r="BC8299" s="94"/>
      <c r="BE8299" s="97"/>
      <c r="BG8299" s="40"/>
      <c r="BK8299" s="40"/>
      <c r="BL8299" s="79"/>
      <c r="BM8299" s="94"/>
      <c r="BO8299" s="97"/>
      <c r="BQ8299" s="40"/>
      <c r="BR8299" s="94"/>
      <c r="BS8299" s="94"/>
      <c r="BT8299" s="94"/>
      <c r="BU8299" s="40"/>
      <c r="BV8299" s="82"/>
      <c r="BW8299" s="94"/>
      <c r="BX8299" s="48"/>
      <c r="BY8299" s="97"/>
      <c r="BZ8299" s="48"/>
      <c r="CA8299" s="40"/>
      <c r="CB8299" s="94"/>
      <c r="CC8299" s="94"/>
      <c r="CD8299" s="94"/>
      <c r="CE8299" s="40"/>
      <c r="CF8299" s="73"/>
      <c r="CG8299" s="41"/>
      <c r="CH8299" s="41"/>
      <c r="CI8299" s="41"/>
      <c r="CJ8299" s="41"/>
      <c r="CK8299" s="41"/>
      <c r="CL8299" s="68"/>
      <c r="CM8299" s="41"/>
      <c r="CN8299" s="41"/>
      <c r="CO8299" s="39"/>
      <c r="CP8299" s="78"/>
    </row>
    <row r="8300" spans="1:94" s="38" customFormat="1" x14ac:dyDescent="0.25">
      <c r="A8300" s="38">
        <v>8297</v>
      </c>
      <c r="F8300" s="39"/>
      <c r="Q8300" s="39"/>
      <c r="R8300" s="40"/>
      <c r="S8300" s="40"/>
      <c r="T8300" s="39"/>
      <c r="AG8300" s="110"/>
      <c r="AH8300" s="94"/>
      <c r="AJ8300" s="97"/>
      <c r="AL8300" s="39"/>
      <c r="AP8300" s="39"/>
      <c r="AQ8300" s="77"/>
      <c r="AR8300" s="78"/>
      <c r="BB8300" s="79"/>
      <c r="BC8300" s="94"/>
      <c r="BE8300" s="97"/>
      <c r="BG8300" s="40"/>
      <c r="BK8300" s="40"/>
      <c r="BL8300" s="79"/>
      <c r="BM8300" s="94"/>
      <c r="BO8300" s="97"/>
      <c r="BQ8300" s="40"/>
      <c r="BR8300" s="94"/>
      <c r="BS8300" s="94"/>
      <c r="BT8300" s="94"/>
      <c r="BU8300" s="40"/>
      <c r="BV8300" s="82"/>
      <c r="BW8300" s="94"/>
      <c r="BX8300" s="48"/>
      <c r="BY8300" s="97"/>
      <c r="BZ8300" s="48"/>
      <c r="CA8300" s="40"/>
      <c r="CB8300" s="94"/>
      <c r="CC8300" s="94"/>
      <c r="CD8300" s="94"/>
      <c r="CE8300" s="40"/>
      <c r="CF8300" s="73"/>
      <c r="CG8300" s="41"/>
      <c r="CH8300" s="41"/>
      <c r="CI8300" s="41"/>
      <c r="CJ8300" s="41"/>
      <c r="CK8300" s="41"/>
      <c r="CL8300" s="68"/>
      <c r="CM8300" s="41"/>
      <c r="CN8300" s="41"/>
      <c r="CO8300" s="39"/>
      <c r="CP8300" s="78"/>
    </row>
    <row r="8301" spans="1:94" s="38" customFormat="1" x14ac:dyDescent="0.25">
      <c r="A8301" s="38">
        <v>8298</v>
      </c>
      <c r="F8301" s="39"/>
      <c r="Q8301" s="39"/>
      <c r="R8301" s="40"/>
      <c r="S8301" s="40"/>
      <c r="T8301" s="39"/>
      <c r="AG8301" s="110"/>
      <c r="AH8301" s="94"/>
      <c r="AJ8301" s="97"/>
      <c r="AL8301" s="39"/>
      <c r="AP8301" s="39"/>
      <c r="AQ8301" s="77"/>
      <c r="AR8301" s="78"/>
      <c r="BB8301" s="79"/>
      <c r="BC8301" s="94"/>
      <c r="BE8301" s="97"/>
      <c r="BG8301" s="40"/>
      <c r="BK8301" s="40"/>
      <c r="BL8301" s="79"/>
      <c r="BM8301" s="94"/>
      <c r="BO8301" s="97"/>
      <c r="BQ8301" s="40"/>
      <c r="BR8301" s="94"/>
      <c r="BS8301" s="94"/>
      <c r="BT8301" s="94"/>
      <c r="BU8301" s="40"/>
      <c r="BV8301" s="82"/>
      <c r="BW8301" s="94"/>
      <c r="BX8301" s="48"/>
      <c r="BY8301" s="97"/>
      <c r="BZ8301" s="48"/>
      <c r="CA8301" s="40"/>
      <c r="CB8301" s="94"/>
      <c r="CC8301" s="94"/>
      <c r="CD8301" s="94"/>
      <c r="CE8301" s="40"/>
      <c r="CF8301" s="73"/>
      <c r="CG8301" s="41"/>
      <c r="CH8301" s="41"/>
      <c r="CI8301" s="41"/>
      <c r="CJ8301" s="41"/>
      <c r="CK8301" s="41"/>
      <c r="CL8301" s="68"/>
      <c r="CM8301" s="41"/>
      <c r="CN8301" s="41"/>
      <c r="CO8301" s="39"/>
      <c r="CP8301" s="78"/>
    </row>
    <row r="8302" spans="1:94" s="38" customFormat="1" x14ac:dyDescent="0.25">
      <c r="A8302" s="38">
        <v>8299</v>
      </c>
      <c r="F8302" s="39"/>
      <c r="Q8302" s="39"/>
      <c r="R8302" s="40"/>
      <c r="S8302" s="40"/>
      <c r="T8302" s="39"/>
      <c r="AG8302" s="110"/>
      <c r="AH8302" s="94"/>
      <c r="AJ8302" s="97"/>
      <c r="AL8302" s="39"/>
      <c r="AP8302" s="39"/>
      <c r="AQ8302" s="77"/>
      <c r="AR8302" s="78"/>
      <c r="BB8302" s="79"/>
      <c r="BC8302" s="94"/>
      <c r="BE8302" s="97"/>
      <c r="BG8302" s="40"/>
      <c r="BK8302" s="40"/>
      <c r="BL8302" s="79"/>
      <c r="BM8302" s="94"/>
      <c r="BO8302" s="97"/>
      <c r="BQ8302" s="40"/>
      <c r="BR8302" s="94"/>
      <c r="BS8302" s="94"/>
      <c r="BT8302" s="94"/>
      <c r="BU8302" s="40"/>
      <c r="BV8302" s="82"/>
      <c r="BW8302" s="94"/>
      <c r="BX8302" s="48"/>
      <c r="BY8302" s="97"/>
      <c r="BZ8302" s="48"/>
      <c r="CA8302" s="40"/>
      <c r="CB8302" s="94"/>
      <c r="CC8302" s="94"/>
      <c r="CD8302" s="94"/>
      <c r="CE8302" s="40"/>
      <c r="CF8302" s="73"/>
      <c r="CG8302" s="41"/>
      <c r="CH8302" s="41"/>
      <c r="CI8302" s="41"/>
      <c r="CJ8302" s="41"/>
      <c r="CK8302" s="41"/>
      <c r="CL8302" s="68"/>
      <c r="CM8302" s="41"/>
      <c r="CN8302" s="41"/>
      <c r="CO8302" s="39"/>
      <c r="CP8302" s="78"/>
    </row>
    <row r="8303" spans="1:94" s="38" customFormat="1" x14ac:dyDescent="0.25">
      <c r="A8303" s="38">
        <v>8300</v>
      </c>
      <c r="F8303" s="39"/>
      <c r="Q8303" s="39"/>
      <c r="R8303" s="40"/>
      <c r="S8303" s="40"/>
      <c r="T8303" s="39"/>
      <c r="AG8303" s="110"/>
      <c r="AH8303" s="94"/>
      <c r="AJ8303" s="97"/>
      <c r="AL8303" s="39"/>
      <c r="AP8303" s="39"/>
      <c r="AQ8303" s="77"/>
      <c r="AR8303" s="78"/>
      <c r="BB8303" s="79"/>
      <c r="BC8303" s="94"/>
      <c r="BE8303" s="97"/>
      <c r="BG8303" s="40"/>
      <c r="BK8303" s="40"/>
      <c r="BL8303" s="79"/>
      <c r="BM8303" s="94"/>
      <c r="BO8303" s="97"/>
      <c r="BQ8303" s="40"/>
      <c r="BR8303" s="94"/>
      <c r="BS8303" s="94"/>
      <c r="BT8303" s="94"/>
      <c r="BU8303" s="40"/>
      <c r="BV8303" s="82"/>
      <c r="BW8303" s="94"/>
      <c r="BX8303" s="48"/>
      <c r="BY8303" s="97"/>
      <c r="BZ8303" s="48"/>
      <c r="CA8303" s="40"/>
      <c r="CB8303" s="94"/>
      <c r="CC8303" s="94"/>
      <c r="CD8303" s="94"/>
      <c r="CE8303" s="40"/>
      <c r="CF8303" s="73"/>
      <c r="CG8303" s="41"/>
      <c r="CH8303" s="41"/>
      <c r="CI8303" s="41"/>
      <c r="CJ8303" s="41"/>
      <c r="CK8303" s="41"/>
      <c r="CL8303" s="68"/>
      <c r="CM8303" s="41"/>
      <c r="CN8303" s="41"/>
      <c r="CO8303" s="39"/>
      <c r="CP8303" s="78"/>
    </row>
    <row r="8304" spans="1:94" s="38" customFormat="1" x14ac:dyDescent="0.25">
      <c r="A8304" s="38">
        <v>8301</v>
      </c>
      <c r="F8304" s="39"/>
      <c r="Q8304" s="39"/>
      <c r="R8304" s="40"/>
      <c r="S8304" s="40"/>
      <c r="T8304" s="39"/>
      <c r="AG8304" s="110"/>
      <c r="AH8304" s="94"/>
      <c r="AJ8304" s="97"/>
      <c r="AL8304" s="39"/>
      <c r="AP8304" s="39"/>
      <c r="AQ8304" s="77"/>
      <c r="AR8304" s="78"/>
      <c r="BB8304" s="79"/>
      <c r="BC8304" s="94"/>
      <c r="BE8304" s="97"/>
      <c r="BG8304" s="40"/>
      <c r="BK8304" s="40"/>
      <c r="BL8304" s="79"/>
      <c r="BM8304" s="94"/>
      <c r="BO8304" s="97"/>
      <c r="BQ8304" s="40"/>
      <c r="BR8304" s="94"/>
      <c r="BS8304" s="94"/>
      <c r="BT8304" s="94"/>
      <c r="BU8304" s="40"/>
      <c r="BV8304" s="82"/>
      <c r="BW8304" s="94"/>
      <c r="BX8304" s="48"/>
      <c r="BY8304" s="97"/>
      <c r="BZ8304" s="48"/>
      <c r="CA8304" s="40"/>
      <c r="CB8304" s="94"/>
      <c r="CC8304" s="94"/>
      <c r="CD8304" s="94"/>
      <c r="CE8304" s="40"/>
      <c r="CF8304" s="73"/>
      <c r="CG8304" s="41"/>
      <c r="CH8304" s="41"/>
      <c r="CI8304" s="41"/>
      <c r="CJ8304" s="41"/>
      <c r="CK8304" s="41"/>
      <c r="CL8304" s="68"/>
      <c r="CM8304" s="41"/>
      <c r="CN8304" s="41"/>
      <c r="CO8304" s="39"/>
      <c r="CP8304" s="78"/>
    </row>
    <row r="8305" spans="1:94" s="38" customFormat="1" x14ac:dyDescent="0.25">
      <c r="A8305" s="38">
        <v>8302</v>
      </c>
      <c r="F8305" s="39"/>
      <c r="Q8305" s="39"/>
      <c r="R8305" s="40"/>
      <c r="S8305" s="40"/>
      <c r="T8305" s="39"/>
      <c r="AG8305" s="110"/>
      <c r="AH8305" s="94"/>
      <c r="AJ8305" s="97"/>
      <c r="AL8305" s="39"/>
      <c r="AP8305" s="39"/>
      <c r="AQ8305" s="77"/>
      <c r="AR8305" s="78"/>
      <c r="BB8305" s="79"/>
      <c r="BC8305" s="94"/>
      <c r="BE8305" s="97"/>
      <c r="BG8305" s="40"/>
      <c r="BK8305" s="40"/>
      <c r="BL8305" s="79"/>
      <c r="BM8305" s="94"/>
      <c r="BO8305" s="97"/>
      <c r="BQ8305" s="40"/>
      <c r="BR8305" s="94"/>
      <c r="BS8305" s="94"/>
      <c r="BT8305" s="94"/>
      <c r="BU8305" s="40"/>
      <c r="BV8305" s="82"/>
      <c r="BW8305" s="94"/>
      <c r="BX8305" s="48"/>
      <c r="BY8305" s="97"/>
      <c r="BZ8305" s="48"/>
      <c r="CA8305" s="40"/>
      <c r="CB8305" s="94"/>
      <c r="CC8305" s="94"/>
      <c r="CD8305" s="94"/>
      <c r="CE8305" s="40"/>
      <c r="CF8305" s="73"/>
      <c r="CG8305" s="41"/>
      <c r="CH8305" s="41"/>
      <c r="CI8305" s="41"/>
      <c r="CJ8305" s="41"/>
      <c r="CK8305" s="41"/>
      <c r="CL8305" s="68"/>
      <c r="CM8305" s="41"/>
      <c r="CN8305" s="41"/>
      <c r="CO8305" s="39"/>
      <c r="CP8305" s="78"/>
    </row>
    <row r="8306" spans="1:94" s="38" customFormat="1" x14ac:dyDescent="0.25">
      <c r="A8306" s="38">
        <v>8303</v>
      </c>
      <c r="F8306" s="39"/>
      <c r="Q8306" s="39"/>
      <c r="R8306" s="40"/>
      <c r="S8306" s="40"/>
      <c r="T8306" s="39"/>
      <c r="AG8306" s="110"/>
      <c r="AH8306" s="94"/>
      <c r="AJ8306" s="97"/>
      <c r="AL8306" s="39"/>
      <c r="AP8306" s="39"/>
      <c r="AQ8306" s="77"/>
      <c r="AR8306" s="78"/>
      <c r="BB8306" s="79"/>
      <c r="BC8306" s="94"/>
      <c r="BE8306" s="97"/>
      <c r="BG8306" s="40"/>
      <c r="BK8306" s="40"/>
      <c r="BL8306" s="79"/>
      <c r="BM8306" s="94"/>
      <c r="BO8306" s="97"/>
      <c r="BQ8306" s="40"/>
      <c r="BR8306" s="94"/>
      <c r="BS8306" s="94"/>
      <c r="BT8306" s="94"/>
      <c r="BU8306" s="40"/>
      <c r="BV8306" s="82"/>
      <c r="BW8306" s="94"/>
      <c r="BX8306" s="48"/>
      <c r="BY8306" s="97"/>
      <c r="BZ8306" s="48"/>
      <c r="CA8306" s="40"/>
      <c r="CB8306" s="94"/>
      <c r="CC8306" s="94"/>
      <c r="CD8306" s="94"/>
      <c r="CE8306" s="40"/>
      <c r="CF8306" s="73"/>
      <c r="CG8306" s="41"/>
      <c r="CH8306" s="41"/>
      <c r="CI8306" s="41"/>
      <c r="CJ8306" s="41"/>
      <c r="CK8306" s="41"/>
      <c r="CL8306" s="68"/>
      <c r="CM8306" s="41"/>
      <c r="CN8306" s="41"/>
      <c r="CO8306" s="39"/>
      <c r="CP8306" s="78"/>
    </row>
    <row r="8307" spans="1:94" s="38" customFormat="1" x14ac:dyDescent="0.25">
      <c r="A8307" s="38">
        <v>8304</v>
      </c>
      <c r="F8307" s="39"/>
      <c r="Q8307" s="39"/>
      <c r="R8307" s="40"/>
      <c r="S8307" s="40"/>
      <c r="T8307" s="39"/>
      <c r="AG8307" s="110"/>
      <c r="AH8307" s="94"/>
      <c r="AJ8307" s="97"/>
      <c r="AL8307" s="39"/>
      <c r="AP8307" s="39"/>
      <c r="AQ8307" s="77"/>
      <c r="AR8307" s="78"/>
      <c r="BB8307" s="79"/>
      <c r="BC8307" s="94"/>
      <c r="BE8307" s="97"/>
      <c r="BG8307" s="40"/>
      <c r="BK8307" s="40"/>
      <c r="BL8307" s="79"/>
      <c r="BM8307" s="94"/>
      <c r="BO8307" s="97"/>
      <c r="BQ8307" s="40"/>
      <c r="BR8307" s="94"/>
      <c r="BS8307" s="94"/>
      <c r="BT8307" s="94"/>
      <c r="BU8307" s="40"/>
      <c r="BV8307" s="82"/>
      <c r="BW8307" s="94"/>
      <c r="BX8307" s="48"/>
      <c r="BY8307" s="97"/>
      <c r="BZ8307" s="48"/>
      <c r="CA8307" s="40"/>
      <c r="CB8307" s="94"/>
      <c r="CC8307" s="94"/>
      <c r="CD8307" s="94"/>
      <c r="CE8307" s="40"/>
      <c r="CF8307" s="73"/>
      <c r="CG8307" s="41"/>
      <c r="CH8307" s="41"/>
      <c r="CI8307" s="41"/>
      <c r="CJ8307" s="41"/>
      <c r="CK8307" s="41"/>
      <c r="CL8307" s="68"/>
      <c r="CM8307" s="41"/>
      <c r="CN8307" s="41"/>
      <c r="CO8307" s="39"/>
      <c r="CP8307" s="78"/>
    </row>
    <row r="8308" spans="1:94" s="38" customFormat="1" x14ac:dyDescent="0.25">
      <c r="A8308" s="38">
        <v>8305</v>
      </c>
      <c r="F8308" s="39"/>
      <c r="Q8308" s="39"/>
      <c r="R8308" s="40"/>
      <c r="S8308" s="40"/>
      <c r="T8308" s="39"/>
      <c r="AG8308" s="110"/>
      <c r="AH8308" s="94"/>
      <c r="AJ8308" s="97"/>
      <c r="AL8308" s="39"/>
      <c r="AP8308" s="39"/>
      <c r="AQ8308" s="77"/>
      <c r="AR8308" s="78"/>
      <c r="BB8308" s="79"/>
      <c r="BC8308" s="94"/>
      <c r="BE8308" s="97"/>
      <c r="BG8308" s="40"/>
      <c r="BK8308" s="40"/>
      <c r="BL8308" s="79"/>
      <c r="BM8308" s="94"/>
      <c r="BO8308" s="97"/>
      <c r="BQ8308" s="40"/>
      <c r="BR8308" s="94"/>
      <c r="BS8308" s="94"/>
      <c r="BT8308" s="94"/>
      <c r="BU8308" s="40"/>
      <c r="BV8308" s="82"/>
      <c r="BW8308" s="94"/>
      <c r="BX8308" s="48"/>
      <c r="BY8308" s="97"/>
      <c r="BZ8308" s="48"/>
      <c r="CA8308" s="40"/>
      <c r="CB8308" s="94"/>
      <c r="CC8308" s="94"/>
      <c r="CD8308" s="94"/>
      <c r="CE8308" s="40"/>
      <c r="CF8308" s="73"/>
      <c r="CG8308" s="41"/>
      <c r="CH8308" s="41"/>
      <c r="CI8308" s="41"/>
      <c r="CJ8308" s="41"/>
      <c r="CK8308" s="41"/>
      <c r="CL8308" s="68"/>
      <c r="CM8308" s="41"/>
      <c r="CN8308" s="41"/>
      <c r="CO8308" s="39"/>
      <c r="CP8308" s="78"/>
    </row>
    <row r="8309" spans="1:94" s="38" customFormat="1" x14ac:dyDescent="0.25">
      <c r="A8309" s="38">
        <v>8306</v>
      </c>
      <c r="F8309" s="39"/>
      <c r="Q8309" s="39"/>
      <c r="R8309" s="40"/>
      <c r="S8309" s="40"/>
      <c r="T8309" s="39"/>
      <c r="AG8309" s="110"/>
      <c r="AH8309" s="94"/>
      <c r="AJ8309" s="97"/>
      <c r="AL8309" s="39"/>
      <c r="AP8309" s="39"/>
      <c r="AQ8309" s="77"/>
      <c r="AR8309" s="78"/>
      <c r="BB8309" s="79"/>
      <c r="BC8309" s="94"/>
      <c r="BE8309" s="97"/>
      <c r="BG8309" s="40"/>
      <c r="BK8309" s="40"/>
      <c r="BL8309" s="79"/>
      <c r="BM8309" s="94"/>
      <c r="BO8309" s="97"/>
      <c r="BQ8309" s="40"/>
      <c r="BR8309" s="94"/>
      <c r="BS8309" s="94"/>
      <c r="BT8309" s="94"/>
      <c r="BU8309" s="40"/>
      <c r="BV8309" s="82"/>
      <c r="BW8309" s="94"/>
      <c r="BX8309" s="48"/>
      <c r="BY8309" s="97"/>
      <c r="BZ8309" s="48"/>
      <c r="CA8309" s="40"/>
      <c r="CB8309" s="94"/>
      <c r="CC8309" s="94"/>
      <c r="CD8309" s="94"/>
      <c r="CE8309" s="40"/>
      <c r="CF8309" s="73"/>
      <c r="CG8309" s="41"/>
      <c r="CH8309" s="41"/>
      <c r="CI8309" s="41"/>
      <c r="CJ8309" s="41"/>
      <c r="CK8309" s="41"/>
      <c r="CL8309" s="68"/>
      <c r="CM8309" s="41"/>
      <c r="CN8309" s="41"/>
      <c r="CO8309" s="39"/>
      <c r="CP8309" s="78"/>
    </row>
    <row r="8310" spans="1:94" s="38" customFormat="1" x14ac:dyDescent="0.25">
      <c r="A8310" s="38">
        <v>8307</v>
      </c>
      <c r="F8310" s="39"/>
      <c r="Q8310" s="39"/>
      <c r="R8310" s="40"/>
      <c r="S8310" s="40"/>
      <c r="T8310" s="39"/>
      <c r="AG8310" s="110"/>
      <c r="AH8310" s="94"/>
      <c r="AJ8310" s="97"/>
      <c r="AL8310" s="39"/>
      <c r="AP8310" s="39"/>
      <c r="AQ8310" s="77"/>
      <c r="AR8310" s="78"/>
      <c r="BB8310" s="79"/>
      <c r="BC8310" s="94"/>
      <c r="BE8310" s="97"/>
      <c r="BG8310" s="40"/>
      <c r="BK8310" s="40"/>
      <c r="BL8310" s="79"/>
      <c r="BM8310" s="94"/>
      <c r="BO8310" s="97"/>
      <c r="BQ8310" s="40"/>
      <c r="BR8310" s="94"/>
      <c r="BS8310" s="94"/>
      <c r="BT8310" s="94"/>
      <c r="BU8310" s="40"/>
      <c r="BV8310" s="82"/>
      <c r="BW8310" s="94"/>
      <c r="BX8310" s="48"/>
      <c r="BY8310" s="97"/>
      <c r="BZ8310" s="48"/>
      <c r="CA8310" s="40"/>
      <c r="CB8310" s="94"/>
      <c r="CC8310" s="94"/>
      <c r="CD8310" s="94"/>
      <c r="CE8310" s="40"/>
      <c r="CF8310" s="73"/>
      <c r="CG8310" s="41"/>
      <c r="CH8310" s="41"/>
      <c r="CI8310" s="41"/>
      <c r="CJ8310" s="41"/>
      <c r="CK8310" s="41"/>
      <c r="CL8310" s="68"/>
      <c r="CM8310" s="41"/>
      <c r="CN8310" s="41"/>
      <c r="CO8310" s="39"/>
      <c r="CP8310" s="78"/>
    </row>
    <row r="8311" spans="1:94" s="38" customFormat="1" x14ac:dyDescent="0.25">
      <c r="A8311" s="38">
        <v>8308</v>
      </c>
      <c r="F8311" s="39"/>
      <c r="Q8311" s="39"/>
      <c r="R8311" s="40"/>
      <c r="S8311" s="40"/>
      <c r="T8311" s="39"/>
      <c r="AG8311" s="110"/>
      <c r="AH8311" s="94"/>
      <c r="AJ8311" s="97"/>
      <c r="AL8311" s="39"/>
      <c r="AP8311" s="39"/>
      <c r="AQ8311" s="77"/>
      <c r="AR8311" s="78"/>
      <c r="BB8311" s="79"/>
      <c r="BC8311" s="94"/>
      <c r="BE8311" s="97"/>
      <c r="BG8311" s="40"/>
      <c r="BK8311" s="40"/>
      <c r="BL8311" s="79"/>
      <c r="BM8311" s="94"/>
      <c r="BO8311" s="97"/>
      <c r="BQ8311" s="40"/>
      <c r="BR8311" s="94"/>
      <c r="BS8311" s="94"/>
      <c r="BT8311" s="94"/>
      <c r="BU8311" s="40"/>
      <c r="BV8311" s="82"/>
      <c r="BW8311" s="94"/>
      <c r="BX8311" s="48"/>
      <c r="BY8311" s="97"/>
      <c r="BZ8311" s="48"/>
      <c r="CA8311" s="40"/>
      <c r="CB8311" s="94"/>
      <c r="CC8311" s="94"/>
      <c r="CD8311" s="94"/>
      <c r="CE8311" s="40"/>
      <c r="CF8311" s="73"/>
      <c r="CG8311" s="41"/>
      <c r="CH8311" s="41"/>
      <c r="CI8311" s="41"/>
      <c r="CJ8311" s="41"/>
      <c r="CK8311" s="41"/>
      <c r="CL8311" s="68"/>
      <c r="CM8311" s="41"/>
      <c r="CN8311" s="41"/>
      <c r="CO8311" s="39"/>
      <c r="CP8311" s="78"/>
    </row>
    <row r="8312" spans="1:94" s="38" customFormat="1" x14ac:dyDescent="0.25">
      <c r="A8312" s="38">
        <v>8309</v>
      </c>
      <c r="F8312" s="39"/>
      <c r="Q8312" s="39"/>
      <c r="R8312" s="40"/>
      <c r="S8312" s="40"/>
      <c r="T8312" s="39"/>
      <c r="AG8312" s="110"/>
      <c r="AH8312" s="94"/>
      <c r="AJ8312" s="97"/>
      <c r="AL8312" s="39"/>
      <c r="AP8312" s="39"/>
      <c r="AQ8312" s="77"/>
      <c r="AR8312" s="78"/>
      <c r="BB8312" s="79"/>
      <c r="BC8312" s="94"/>
      <c r="BE8312" s="97"/>
      <c r="BG8312" s="40"/>
      <c r="BK8312" s="40"/>
      <c r="BL8312" s="79"/>
      <c r="BM8312" s="94"/>
      <c r="BO8312" s="97"/>
      <c r="BQ8312" s="40"/>
      <c r="BR8312" s="94"/>
      <c r="BS8312" s="94"/>
      <c r="BT8312" s="94"/>
      <c r="BU8312" s="40"/>
      <c r="BV8312" s="82"/>
      <c r="BW8312" s="94"/>
      <c r="BX8312" s="48"/>
      <c r="BY8312" s="97"/>
      <c r="BZ8312" s="48"/>
      <c r="CA8312" s="40"/>
      <c r="CB8312" s="94"/>
      <c r="CC8312" s="94"/>
      <c r="CD8312" s="94"/>
      <c r="CE8312" s="40"/>
      <c r="CF8312" s="73"/>
      <c r="CG8312" s="41"/>
      <c r="CH8312" s="41"/>
      <c r="CI8312" s="41"/>
      <c r="CJ8312" s="41"/>
      <c r="CK8312" s="41"/>
      <c r="CL8312" s="68"/>
      <c r="CM8312" s="41"/>
      <c r="CN8312" s="41"/>
      <c r="CO8312" s="39"/>
      <c r="CP8312" s="78"/>
    </row>
    <row r="8313" spans="1:94" s="38" customFormat="1" x14ac:dyDescent="0.25">
      <c r="A8313" s="38">
        <v>8310</v>
      </c>
      <c r="F8313" s="39"/>
      <c r="Q8313" s="39"/>
      <c r="R8313" s="40"/>
      <c r="S8313" s="40"/>
      <c r="T8313" s="39"/>
      <c r="AG8313" s="110"/>
      <c r="AH8313" s="94"/>
      <c r="AJ8313" s="97"/>
      <c r="AL8313" s="39"/>
      <c r="AP8313" s="39"/>
      <c r="AQ8313" s="77"/>
      <c r="AR8313" s="78"/>
      <c r="BB8313" s="79"/>
      <c r="BC8313" s="94"/>
      <c r="BE8313" s="97"/>
      <c r="BG8313" s="40"/>
      <c r="BK8313" s="40"/>
      <c r="BL8313" s="79"/>
      <c r="BM8313" s="94"/>
      <c r="BO8313" s="97"/>
      <c r="BQ8313" s="40"/>
      <c r="BR8313" s="94"/>
      <c r="BS8313" s="94"/>
      <c r="BT8313" s="94"/>
      <c r="BU8313" s="40"/>
      <c r="BV8313" s="82"/>
      <c r="BW8313" s="94"/>
      <c r="BX8313" s="48"/>
      <c r="BY8313" s="97"/>
      <c r="BZ8313" s="48"/>
      <c r="CA8313" s="40"/>
      <c r="CB8313" s="94"/>
      <c r="CC8313" s="94"/>
      <c r="CD8313" s="94"/>
      <c r="CE8313" s="40"/>
      <c r="CF8313" s="73"/>
      <c r="CG8313" s="41"/>
      <c r="CH8313" s="41"/>
      <c r="CI8313" s="41"/>
      <c r="CJ8313" s="41"/>
      <c r="CK8313" s="41"/>
      <c r="CL8313" s="68"/>
      <c r="CM8313" s="41"/>
      <c r="CN8313" s="41"/>
      <c r="CO8313" s="39"/>
      <c r="CP8313" s="78"/>
    </row>
    <row r="8314" spans="1:94" s="38" customFormat="1" x14ac:dyDescent="0.25">
      <c r="A8314" s="38">
        <v>8311</v>
      </c>
      <c r="F8314" s="39"/>
      <c r="Q8314" s="39"/>
      <c r="R8314" s="40"/>
      <c r="S8314" s="40"/>
      <c r="T8314" s="39"/>
      <c r="AG8314" s="110"/>
      <c r="AH8314" s="94"/>
      <c r="AJ8314" s="97"/>
      <c r="AL8314" s="39"/>
      <c r="AP8314" s="39"/>
      <c r="AQ8314" s="77"/>
      <c r="AR8314" s="78"/>
      <c r="BB8314" s="79"/>
      <c r="BC8314" s="94"/>
      <c r="BE8314" s="97"/>
      <c r="BG8314" s="40"/>
      <c r="BK8314" s="40"/>
      <c r="BL8314" s="79"/>
      <c r="BM8314" s="94"/>
      <c r="BO8314" s="97"/>
      <c r="BQ8314" s="40"/>
      <c r="BR8314" s="94"/>
      <c r="BS8314" s="94"/>
      <c r="BT8314" s="94"/>
      <c r="BU8314" s="40"/>
      <c r="BV8314" s="82"/>
      <c r="BW8314" s="94"/>
      <c r="BX8314" s="48"/>
      <c r="BY8314" s="97"/>
      <c r="BZ8314" s="48"/>
      <c r="CA8314" s="40"/>
      <c r="CB8314" s="94"/>
      <c r="CC8314" s="94"/>
      <c r="CD8314" s="94"/>
      <c r="CE8314" s="40"/>
      <c r="CF8314" s="73"/>
      <c r="CG8314" s="41"/>
      <c r="CH8314" s="41"/>
      <c r="CI8314" s="41"/>
      <c r="CJ8314" s="41"/>
      <c r="CK8314" s="41"/>
      <c r="CL8314" s="68"/>
      <c r="CM8314" s="41"/>
      <c r="CN8314" s="41"/>
      <c r="CO8314" s="39"/>
      <c r="CP8314" s="78"/>
    </row>
    <row r="8315" spans="1:94" s="38" customFormat="1" x14ac:dyDescent="0.25">
      <c r="A8315" s="38">
        <v>8312</v>
      </c>
      <c r="F8315" s="39"/>
      <c r="Q8315" s="39"/>
      <c r="R8315" s="40"/>
      <c r="S8315" s="40"/>
      <c r="T8315" s="39"/>
      <c r="AG8315" s="110"/>
      <c r="AH8315" s="94"/>
      <c r="AJ8315" s="97"/>
      <c r="AL8315" s="39"/>
      <c r="AP8315" s="39"/>
      <c r="AQ8315" s="77"/>
      <c r="AR8315" s="78"/>
      <c r="BB8315" s="79"/>
      <c r="BC8315" s="94"/>
      <c r="BE8315" s="97"/>
      <c r="BG8315" s="40"/>
      <c r="BK8315" s="40"/>
      <c r="BL8315" s="79"/>
      <c r="BM8315" s="94"/>
      <c r="BO8315" s="97"/>
      <c r="BQ8315" s="40"/>
      <c r="BR8315" s="94"/>
      <c r="BS8315" s="94"/>
      <c r="BT8315" s="94"/>
      <c r="BU8315" s="40"/>
      <c r="BV8315" s="82"/>
      <c r="BW8315" s="94"/>
      <c r="BX8315" s="48"/>
      <c r="BY8315" s="97"/>
      <c r="BZ8315" s="48"/>
      <c r="CA8315" s="40"/>
      <c r="CB8315" s="94"/>
      <c r="CC8315" s="94"/>
      <c r="CD8315" s="94"/>
      <c r="CE8315" s="40"/>
      <c r="CF8315" s="73"/>
      <c r="CG8315" s="41"/>
      <c r="CH8315" s="41"/>
      <c r="CI8315" s="41"/>
      <c r="CJ8315" s="41"/>
      <c r="CK8315" s="41"/>
      <c r="CL8315" s="68"/>
      <c r="CM8315" s="41"/>
      <c r="CN8315" s="41"/>
      <c r="CO8315" s="39"/>
      <c r="CP8315" s="78"/>
    </row>
    <row r="8316" spans="1:94" s="38" customFormat="1" x14ac:dyDescent="0.25">
      <c r="A8316" s="38">
        <v>8313</v>
      </c>
      <c r="F8316" s="39"/>
      <c r="Q8316" s="39"/>
      <c r="R8316" s="40"/>
      <c r="S8316" s="40"/>
      <c r="T8316" s="39"/>
      <c r="AG8316" s="110"/>
      <c r="AH8316" s="94"/>
      <c r="AJ8316" s="97"/>
      <c r="AL8316" s="39"/>
      <c r="AP8316" s="39"/>
      <c r="AQ8316" s="77"/>
      <c r="AR8316" s="78"/>
      <c r="BB8316" s="79"/>
      <c r="BC8316" s="94"/>
      <c r="BE8316" s="97"/>
      <c r="BG8316" s="40"/>
      <c r="BK8316" s="40"/>
      <c r="BL8316" s="79"/>
      <c r="BM8316" s="94"/>
      <c r="BO8316" s="97"/>
      <c r="BQ8316" s="40"/>
      <c r="BR8316" s="94"/>
      <c r="BS8316" s="94"/>
      <c r="BT8316" s="94"/>
      <c r="BU8316" s="40"/>
      <c r="BV8316" s="82"/>
      <c r="BW8316" s="94"/>
      <c r="BX8316" s="48"/>
      <c r="BY8316" s="97"/>
      <c r="BZ8316" s="48"/>
      <c r="CA8316" s="40"/>
      <c r="CB8316" s="94"/>
      <c r="CC8316" s="94"/>
      <c r="CD8316" s="94"/>
      <c r="CE8316" s="40"/>
      <c r="CF8316" s="73"/>
      <c r="CG8316" s="41"/>
      <c r="CH8316" s="41"/>
      <c r="CI8316" s="41"/>
      <c r="CJ8316" s="41"/>
      <c r="CK8316" s="41"/>
      <c r="CL8316" s="68"/>
      <c r="CM8316" s="41"/>
      <c r="CN8316" s="41"/>
      <c r="CO8316" s="39"/>
      <c r="CP8316" s="78"/>
    </row>
    <row r="8317" spans="1:94" s="38" customFormat="1" x14ac:dyDescent="0.25">
      <c r="A8317" s="38">
        <v>8314</v>
      </c>
      <c r="F8317" s="39"/>
      <c r="Q8317" s="39"/>
      <c r="R8317" s="40"/>
      <c r="S8317" s="40"/>
      <c r="T8317" s="39"/>
      <c r="AG8317" s="110"/>
      <c r="AH8317" s="94"/>
      <c r="AJ8317" s="97"/>
      <c r="AL8317" s="39"/>
      <c r="AP8317" s="39"/>
      <c r="AQ8317" s="77"/>
      <c r="AR8317" s="78"/>
      <c r="BB8317" s="79"/>
      <c r="BC8317" s="94"/>
      <c r="BE8317" s="97"/>
      <c r="BG8317" s="40"/>
      <c r="BK8317" s="40"/>
      <c r="BL8317" s="79"/>
      <c r="BM8317" s="94"/>
      <c r="BO8317" s="97"/>
      <c r="BQ8317" s="40"/>
      <c r="BR8317" s="94"/>
      <c r="BS8317" s="94"/>
      <c r="BT8317" s="94"/>
      <c r="BU8317" s="40"/>
      <c r="BV8317" s="82"/>
      <c r="BW8317" s="94"/>
      <c r="BX8317" s="48"/>
      <c r="BY8317" s="97"/>
      <c r="BZ8317" s="48"/>
      <c r="CA8317" s="40"/>
      <c r="CB8317" s="94"/>
      <c r="CC8317" s="94"/>
      <c r="CD8317" s="94"/>
      <c r="CE8317" s="40"/>
      <c r="CF8317" s="73"/>
      <c r="CG8317" s="41"/>
      <c r="CH8317" s="41"/>
      <c r="CI8317" s="41"/>
      <c r="CJ8317" s="41"/>
      <c r="CK8317" s="41"/>
      <c r="CL8317" s="68"/>
      <c r="CM8317" s="41"/>
      <c r="CN8317" s="41"/>
      <c r="CO8317" s="39"/>
      <c r="CP8317" s="78"/>
    </row>
    <row r="8318" spans="1:94" s="38" customFormat="1" x14ac:dyDescent="0.25">
      <c r="A8318" s="38">
        <v>8315</v>
      </c>
      <c r="F8318" s="39"/>
      <c r="Q8318" s="39"/>
      <c r="R8318" s="40"/>
      <c r="S8318" s="40"/>
      <c r="T8318" s="39"/>
      <c r="AG8318" s="110"/>
      <c r="AH8318" s="94"/>
      <c r="AJ8318" s="97"/>
      <c r="AL8318" s="39"/>
      <c r="AP8318" s="39"/>
      <c r="AQ8318" s="77"/>
      <c r="AR8318" s="78"/>
      <c r="BB8318" s="79"/>
      <c r="BC8318" s="94"/>
      <c r="BE8318" s="97"/>
      <c r="BG8318" s="40"/>
      <c r="BK8318" s="40"/>
      <c r="BL8318" s="79"/>
      <c r="BM8318" s="94"/>
      <c r="BO8318" s="97"/>
      <c r="BQ8318" s="40"/>
      <c r="BR8318" s="94"/>
      <c r="BS8318" s="94"/>
      <c r="BT8318" s="94"/>
      <c r="BU8318" s="40"/>
      <c r="BV8318" s="82"/>
      <c r="BW8318" s="94"/>
      <c r="BX8318" s="48"/>
      <c r="BY8318" s="97"/>
      <c r="BZ8318" s="48"/>
      <c r="CA8318" s="40"/>
      <c r="CB8318" s="94"/>
      <c r="CC8318" s="94"/>
      <c r="CD8318" s="94"/>
      <c r="CE8318" s="40"/>
      <c r="CF8318" s="73"/>
      <c r="CG8318" s="41"/>
      <c r="CH8318" s="41"/>
      <c r="CI8318" s="41"/>
      <c r="CJ8318" s="41"/>
      <c r="CK8318" s="41"/>
      <c r="CL8318" s="68"/>
      <c r="CM8318" s="41"/>
      <c r="CN8318" s="41"/>
      <c r="CO8318" s="39"/>
      <c r="CP8318" s="78"/>
    </row>
    <row r="8319" spans="1:94" s="38" customFormat="1" x14ac:dyDescent="0.25">
      <c r="A8319" s="38">
        <v>8316</v>
      </c>
      <c r="F8319" s="39"/>
      <c r="Q8319" s="39"/>
      <c r="R8319" s="40"/>
      <c r="S8319" s="40"/>
      <c r="T8319" s="39"/>
      <c r="AG8319" s="110"/>
      <c r="AH8319" s="94"/>
      <c r="AJ8319" s="97"/>
      <c r="AL8319" s="39"/>
      <c r="AP8319" s="39"/>
      <c r="AQ8319" s="77"/>
      <c r="AR8319" s="78"/>
      <c r="BB8319" s="79"/>
      <c r="BC8319" s="94"/>
      <c r="BE8319" s="97"/>
      <c r="BG8319" s="40"/>
      <c r="BK8319" s="40"/>
      <c r="BL8319" s="79"/>
      <c r="BM8319" s="94"/>
      <c r="BO8319" s="97"/>
      <c r="BQ8319" s="40"/>
      <c r="BR8319" s="94"/>
      <c r="BS8319" s="94"/>
      <c r="BT8319" s="94"/>
      <c r="BU8319" s="40"/>
      <c r="BV8319" s="82"/>
      <c r="BW8319" s="94"/>
      <c r="BX8319" s="48"/>
      <c r="BY8319" s="97"/>
      <c r="BZ8319" s="48"/>
      <c r="CA8319" s="40"/>
      <c r="CB8319" s="94"/>
      <c r="CC8319" s="94"/>
      <c r="CD8319" s="94"/>
      <c r="CE8319" s="40"/>
      <c r="CF8319" s="73"/>
      <c r="CG8319" s="41"/>
      <c r="CH8319" s="41"/>
      <c r="CI8319" s="41"/>
      <c r="CJ8319" s="41"/>
      <c r="CK8319" s="41"/>
      <c r="CL8319" s="68"/>
      <c r="CM8319" s="41"/>
      <c r="CN8319" s="41"/>
      <c r="CO8319" s="39"/>
      <c r="CP8319" s="78"/>
    </row>
    <row r="8320" spans="1:94" s="38" customFormat="1" x14ac:dyDescent="0.25">
      <c r="A8320" s="38">
        <v>8317</v>
      </c>
      <c r="F8320" s="39"/>
      <c r="Q8320" s="39"/>
      <c r="R8320" s="40"/>
      <c r="S8320" s="40"/>
      <c r="T8320" s="39"/>
      <c r="AG8320" s="110"/>
      <c r="AH8320" s="94"/>
      <c r="AJ8320" s="97"/>
      <c r="AL8320" s="39"/>
      <c r="AP8320" s="39"/>
      <c r="AQ8320" s="77"/>
      <c r="AR8320" s="78"/>
      <c r="BB8320" s="79"/>
      <c r="BC8320" s="94"/>
      <c r="BE8320" s="97"/>
      <c r="BG8320" s="40"/>
      <c r="BK8320" s="40"/>
      <c r="BL8320" s="79"/>
      <c r="BM8320" s="94"/>
      <c r="BO8320" s="97"/>
      <c r="BQ8320" s="40"/>
      <c r="BR8320" s="94"/>
      <c r="BS8320" s="94"/>
      <c r="BT8320" s="94"/>
      <c r="BU8320" s="40"/>
      <c r="BV8320" s="82"/>
      <c r="BW8320" s="94"/>
      <c r="BX8320" s="48"/>
      <c r="BY8320" s="97"/>
      <c r="BZ8320" s="48"/>
      <c r="CA8320" s="40"/>
      <c r="CB8320" s="94"/>
      <c r="CC8320" s="94"/>
      <c r="CD8320" s="94"/>
      <c r="CE8320" s="40"/>
      <c r="CF8320" s="73"/>
      <c r="CG8320" s="41"/>
      <c r="CH8320" s="41"/>
      <c r="CI8320" s="41"/>
      <c r="CJ8320" s="41"/>
      <c r="CK8320" s="41"/>
      <c r="CL8320" s="68"/>
      <c r="CM8320" s="41"/>
      <c r="CN8320" s="41"/>
      <c r="CO8320" s="39"/>
      <c r="CP8320" s="78"/>
    </row>
    <row r="8321" spans="1:94" s="38" customFormat="1" x14ac:dyDescent="0.25">
      <c r="A8321" s="38">
        <v>8318</v>
      </c>
      <c r="F8321" s="39"/>
      <c r="Q8321" s="39"/>
      <c r="R8321" s="40"/>
      <c r="S8321" s="40"/>
      <c r="T8321" s="39"/>
      <c r="AG8321" s="110"/>
      <c r="AH8321" s="94"/>
      <c r="AJ8321" s="97"/>
      <c r="AL8321" s="39"/>
      <c r="AP8321" s="39"/>
      <c r="AQ8321" s="77"/>
      <c r="AR8321" s="78"/>
      <c r="BB8321" s="79"/>
      <c r="BC8321" s="94"/>
      <c r="BE8321" s="97"/>
      <c r="BG8321" s="40"/>
      <c r="BK8321" s="40"/>
      <c r="BL8321" s="79"/>
      <c r="BM8321" s="94"/>
      <c r="BO8321" s="97"/>
      <c r="BQ8321" s="40"/>
      <c r="BR8321" s="94"/>
      <c r="BS8321" s="94"/>
      <c r="BT8321" s="94"/>
      <c r="BU8321" s="40"/>
      <c r="BV8321" s="82"/>
      <c r="BW8321" s="94"/>
      <c r="BX8321" s="48"/>
      <c r="BY8321" s="97"/>
      <c r="BZ8321" s="48"/>
      <c r="CA8321" s="40"/>
      <c r="CB8321" s="94"/>
      <c r="CC8321" s="94"/>
      <c r="CD8321" s="94"/>
      <c r="CE8321" s="40"/>
      <c r="CF8321" s="73"/>
      <c r="CG8321" s="41"/>
      <c r="CH8321" s="41"/>
      <c r="CI8321" s="41"/>
      <c r="CJ8321" s="41"/>
      <c r="CK8321" s="41"/>
      <c r="CL8321" s="68"/>
      <c r="CM8321" s="41"/>
      <c r="CN8321" s="41"/>
      <c r="CO8321" s="39"/>
      <c r="CP8321" s="78"/>
    </row>
    <row r="8322" spans="1:94" s="38" customFormat="1" x14ac:dyDescent="0.25">
      <c r="A8322" s="38">
        <v>8319</v>
      </c>
      <c r="F8322" s="39"/>
      <c r="Q8322" s="39"/>
      <c r="R8322" s="40"/>
      <c r="S8322" s="40"/>
      <c r="T8322" s="39"/>
      <c r="AG8322" s="110"/>
      <c r="AH8322" s="94"/>
      <c r="AJ8322" s="97"/>
      <c r="AL8322" s="39"/>
      <c r="AP8322" s="39"/>
      <c r="AQ8322" s="77"/>
      <c r="AR8322" s="78"/>
      <c r="BB8322" s="79"/>
      <c r="BC8322" s="94"/>
      <c r="BE8322" s="97"/>
      <c r="BG8322" s="40"/>
      <c r="BK8322" s="40"/>
      <c r="BL8322" s="79"/>
      <c r="BM8322" s="94"/>
      <c r="BO8322" s="97"/>
      <c r="BQ8322" s="40"/>
      <c r="BR8322" s="94"/>
      <c r="BS8322" s="94"/>
      <c r="BT8322" s="94"/>
      <c r="BU8322" s="40"/>
      <c r="BV8322" s="82"/>
      <c r="BW8322" s="94"/>
      <c r="BX8322" s="48"/>
      <c r="BY8322" s="97"/>
      <c r="BZ8322" s="48"/>
      <c r="CA8322" s="40"/>
      <c r="CB8322" s="94"/>
      <c r="CC8322" s="94"/>
      <c r="CD8322" s="94"/>
      <c r="CE8322" s="40"/>
      <c r="CF8322" s="73"/>
      <c r="CG8322" s="41"/>
      <c r="CH8322" s="41"/>
      <c r="CI8322" s="41"/>
      <c r="CJ8322" s="41"/>
      <c r="CK8322" s="41"/>
      <c r="CL8322" s="68"/>
      <c r="CM8322" s="41"/>
      <c r="CN8322" s="41"/>
      <c r="CO8322" s="39"/>
      <c r="CP8322" s="78"/>
    </row>
    <row r="8323" spans="1:94" s="38" customFormat="1" x14ac:dyDescent="0.25">
      <c r="A8323" s="38">
        <v>8320</v>
      </c>
      <c r="F8323" s="39"/>
      <c r="Q8323" s="39"/>
      <c r="R8323" s="40"/>
      <c r="S8323" s="40"/>
      <c r="T8323" s="39"/>
      <c r="AG8323" s="110"/>
      <c r="AH8323" s="94"/>
      <c r="AJ8323" s="97"/>
      <c r="AL8323" s="39"/>
      <c r="AP8323" s="39"/>
      <c r="AQ8323" s="77"/>
      <c r="AR8323" s="78"/>
      <c r="BB8323" s="79"/>
      <c r="BC8323" s="94"/>
      <c r="BE8323" s="97"/>
      <c r="BG8323" s="40"/>
      <c r="BK8323" s="40"/>
      <c r="BL8323" s="79"/>
      <c r="BM8323" s="94"/>
      <c r="BO8323" s="97"/>
      <c r="BQ8323" s="40"/>
      <c r="BR8323" s="94"/>
      <c r="BS8323" s="94"/>
      <c r="BT8323" s="94"/>
      <c r="BU8323" s="40"/>
      <c r="BV8323" s="82"/>
      <c r="BW8323" s="94"/>
      <c r="BX8323" s="48"/>
      <c r="BY8323" s="97"/>
      <c r="BZ8323" s="48"/>
      <c r="CA8323" s="40"/>
      <c r="CB8323" s="94"/>
      <c r="CC8323" s="94"/>
      <c r="CD8323" s="94"/>
      <c r="CE8323" s="40"/>
      <c r="CF8323" s="73"/>
      <c r="CG8323" s="41"/>
      <c r="CH8323" s="41"/>
      <c r="CI8323" s="41"/>
      <c r="CJ8323" s="41"/>
      <c r="CK8323" s="41"/>
      <c r="CL8323" s="68"/>
      <c r="CM8323" s="41"/>
      <c r="CN8323" s="41"/>
      <c r="CO8323" s="39"/>
      <c r="CP8323" s="78"/>
    </row>
    <row r="8324" spans="1:94" s="38" customFormat="1" x14ac:dyDescent="0.25">
      <c r="A8324" s="38">
        <v>8321</v>
      </c>
      <c r="F8324" s="39"/>
      <c r="Q8324" s="39"/>
      <c r="R8324" s="40"/>
      <c r="S8324" s="40"/>
      <c r="T8324" s="39"/>
      <c r="AG8324" s="110"/>
      <c r="AH8324" s="94"/>
      <c r="AJ8324" s="97"/>
      <c r="AL8324" s="39"/>
      <c r="AP8324" s="39"/>
      <c r="AQ8324" s="77"/>
      <c r="AR8324" s="78"/>
      <c r="BB8324" s="79"/>
      <c r="BC8324" s="94"/>
      <c r="BE8324" s="97"/>
      <c r="BG8324" s="40"/>
      <c r="BK8324" s="40"/>
      <c r="BL8324" s="79"/>
      <c r="BM8324" s="94"/>
      <c r="BO8324" s="97"/>
      <c r="BQ8324" s="40"/>
      <c r="BR8324" s="94"/>
      <c r="BS8324" s="94"/>
      <c r="BT8324" s="94"/>
      <c r="BU8324" s="40"/>
      <c r="BV8324" s="82"/>
      <c r="BW8324" s="94"/>
      <c r="BX8324" s="48"/>
      <c r="BY8324" s="97"/>
      <c r="BZ8324" s="48"/>
      <c r="CA8324" s="40"/>
      <c r="CB8324" s="94"/>
      <c r="CC8324" s="94"/>
      <c r="CD8324" s="94"/>
      <c r="CE8324" s="40"/>
      <c r="CF8324" s="73"/>
      <c r="CG8324" s="41"/>
      <c r="CH8324" s="41"/>
      <c r="CI8324" s="41"/>
      <c r="CJ8324" s="41"/>
      <c r="CK8324" s="41"/>
      <c r="CL8324" s="68"/>
      <c r="CM8324" s="41"/>
      <c r="CN8324" s="41"/>
      <c r="CO8324" s="39"/>
      <c r="CP8324" s="78"/>
    </row>
    <row r="8325" spans="1:94" s="38" customFormat="1" x14ac:dyDescent="0.25">
      <c r="A8325" s="38">
        <v>8322</v>
      </c>
      <c r="F8325" s="39"/>
      <c r="Q8325" s="39"/>
      <c r="R8325" s="40"/>
      <c r="S8325" s="40"/>
      <c r="T8325" s="39"/>
      <c r="AG8325" s="110"/>
      <c r="AH8325" s="94"/>
      <c r="AJ8325" s="97"/>
      <c r="AL8325" s="39"/>
      <c r="AP8325" s="39"/>
      <c r="AQ8325" s="77"/>
      <c r="AR8325" s="78"/>
      <c r="BB8325" s="79"/>
      <c r="BC8325" s="94"/>
      <c r="BE8325" s="97"/>
      <c r="BG8325" s="40"/>
      <c r="BK8325" s="40"/>
      <c r="BL8325" s="79"/>
      <c r="BM8325" s="94"/>
      <c r="BO8325" s="97"/>
      <c r="BQ8325" s="40"/>
      <c r="BR8325" s="94"/>
      <c r="BS8325" s="94"/>
      <c r="BT8325" s="94"/>
      <c r="BU8325" s="40"/>
      <c r="BV8325" s="82"/>
      <c r="BW8325" s="94"/>
      <c r="BX8325" s="48"/>
      <c r="BY8325" s="97"/>
      <c r="BZ8325" s="48"/>
      <c r="CA8325" s="40"/>
      <c r="CB8325" s="94"/>
      <c r="CC8325" s="94"/>
      <c r="CD8325" s="94"/>
      <c r="CE8325" s="40"/>
      <c r="CF8325" s="73"/>
      <c r="CG8325" s="41"/>
      <c r="CH8325" s="41"/>
      <c r="CI8325" s="41"/>
      <c r="CJ8325" s="41"/>
      <c r="CK8325" s="41"/>
      <c r="CL8325" s="68"/>
      <c r="CM8325" s="41"/>
      <c r="CN8325" s="41"/>
      <c r="CO8325" s="39"/>
      <c r="CP8325" s="78"/>
    </row>
    <row r="8326" spans="1:94" s="38" customFormat="1" x14ac:dyDescent="0.25">
      <c r="A8326" s="38">
        <v>8323</v>
      </c>
      <c r="F8326" s="39"/>
      <c r="Q8326" s="39"/>
      <c r="R8326" s="40"/>
      <c r="S8326" s="40"/>
      <c r="T8326" s="39"/>
      <c r="AG8326" s="110"/>
      <c r="AH8326" s="94"/>
      <c r="AJ8326" s="97"/>
      <c r="AL8326" s="39"/>
      <c r="AP8326" s="39"/>
      <c r="AQ8326" s="77"/>
      <c r="AR8326" s="78"/>
      <c r="BB8326" s="79"/>
      <c r="BC8326" s="94"/>
      <c r="BE8326" s="97"/>
      <c r="BG8326" s="40"/>
      <c r="BK8326" s="40"/>
      <c r="BL8326" s="79"/>
      <c r="BM8326" s="94"/>
      <c r="BO8326" s="97"/>
      <c r="BQ8326" s="40"/>
      <c r="BR8326" s="94"/>
      <c r="BS8326" s="94"/>
      <c r="BT8326" s="94"/>
      <c r="BU8326" s="40"/>
      <c r="BV8326" s="82"/>
      <c r="BW8326" s="94"/>
      <c r="BX8326" s="48"/>
      <c r="BY8326" s="97"/>
      <c r="BZ8326" s="48"/>
      <c r="CA8326" s="40"/>
      <c r="CB8326" s="94"/>
      <c r="CC8326" s="94"/>
      <c r="CD8326" s="94"/>
      <c r="CE8326" s="40"/>
      <c r="CF8326" s="73"/>
      <c r="CG8326" s="41"/>
      <c r="CH8326" s="41"/>
      <c r="CI8326" s="41"/>
      <c r="CJ8326" s="41"/>
      <c r="CK8326" s="41"/>
      <c r="CL8326" s="68"/>
      <c r="CM8326" s="41"/>
      <c r="CN8326" s="41"/>
      <c r="CO8326" s="39"/>
      <c r="CP8326" s="78"/>
    </row>
    <row r="8327" spans="1:94" s="38" customFormat="1" x14ac:dyDescent="0.25">
      <c r="A8327" s="38">
        <v>8324</v>
      </c>
      <c r="F8327" s="39"/>
      <c r="Q8327" s="39"/>
      <c r="R8327" s="40"/>
      <c r="S8327" s="40"/>
      <c r="T8327" s="39"/>
      <c r="AG8327" s="110"/>
      <c r="AH8327" s="94"/>
      <c r="AJ8327" s="97"/>
      <c r="AL8327" s="39"/>
      <c r="AP8327" s="39"/>
      <c r="AQ8327" s="77"/>
      <c r="AR8327" s="78"/>
      <c r="BB8327" s="79"/>
      <c r="BC8327" s="94"/>
      <c r="BE8327" s="97"/>
      <c r="BG8327" s="40"/>
      <c r="BK8327" s="40"/>
      <c r="BL8327" s="79"/>
      <c r="BM8327" s="94"/>
      <c r="BO8327" s="97"/>
      <c r="BQ8327" s="40"/>
      <c r="BR8327" s="94"/>
      <c r="BS8327" s="94"/>
      <c r="BT8327" s="94"/>
      <c r="BU8327" s="40"/>
      <c r="BV8327" s="82"/>
      <c r="BW8327" s="94"/>
      <c r="BX8327" s="48"/>
      <c r="BY8327" s="97"/>
      <c r="BZ8327" s="48"/>
      <c r="CA8327" s="40"/>
      <c r="CB8327" s="94"/>
      <c r="CC8327" s="94"/>
      <c r="CD8327" s="94"/>
      <c r="CE8327" s="40"/>
      <c r="CF8327" s="73"/>
      <c r="CG8327" s="41"/>
      <c r="CH8327" s="41"/>
      <c r="CI8327" s="41"/>
      <c r="CJ8327" s="41"/>
      <c r="CK8327" s="41"/>
      <c r="CL8327" s="68"/>
      <c r="CM8327" s="41"/>
      <c r="CN8327" s="41"/>
      <c r="CO8327" s="39"/>
      <c r="CP8327" s="78"/>
    </row>
    <row r="8328" spans="1:94" s="38" customFormat="1" x14ac:dyDescent="0.25">
      <c r="A8328" s="38">
        <v>8325</v>
      </c>
      <c r="F8328" s="39"/>
      <c r="Q8328" s="39"/>
      <c r="R8328" s="40"/>
      <c r="S8328" s="40"/>
      <c r="T8328" s="39"/>
      <c r="AG8328" s="110"/>
      <c r="AH8328" s="94"/>
      <c r="AJ8328" s="97"/>
      <c r="AL8328" s="39"/>
      <c r="AP8328" s="39"/>
      <c r="AQ8328" s="77"/>
      <c r="AR8328" s="78"/>
      <c r="BB8328" s="79"/>
      <c r="BC8328" s="94"/>
      <c r="BE8328" s="97"/>
      <c r="BG8328" s="40"/>
      <c r="BK8328" s="40"/>
      <c r="BL8328" s="79"/>
      <c r="BM8328" s="94"/>
      <c r="BO8328" s="97"/>
      <c r="BQ8328" s="40"/>
      <c r="BR8328" s="94"/>
      <c r="BS8328" s="94"/>
      <c r="BT8328" s="94"/>
      <c r="BU8328" s="40"/>
      <c r="BV8328" s="82"/>
      <c r="BW8328" s="94"/>
      <c r="BX8328" s="48"/>
      <c r="BY8328" s="97"/>
      <c r="BZ8328" s="48"/>
      <c r="CA8328" s="40"/>
      <c r="CB8328" s="94"/>
      <c r="CC8328" s="94"/>
      <c r="CD8328" s="94"/>
      <c r="CE8328" s="40"/>
      <c r="CF8328" s="73"/>
      <c r="CG8328" s="41"/>
      <c r="CH8328" s="41"/>
      <c r="CI8328" s="41"/>
      <c r="CJ8328" s="41"/>
      <c r="CK8328" s="41"/>
      <c r="CL8328" s="68"/>
      <c r="CM8328" s="41"/>
      <c r="CN8328" s="41"/>
      <c r="CO8328" s="39"/>
      <c r="CP8328" s="78"/>
    </row>
    <row r="8329" spans="1:94" s="38" customFormat="1" x14ac:dyDescent="0.25">
      <c r="A8329" s="38">
        <v>8326</v>
      </c>
      <c r="F8329" s="39"/>
      <c r="Q8329" s="39"/>
      <c r="R8329" s="40"/>
      <c r="S8329" s="40"/>
      <c r="T8329" s="39"/>
      <c r="AG8329" s="110"/>
      <c r="AH8329" s="94"/>
      <c r="AJ8329" s="97"/>
      <c r="AL8329" s="39"/>
      <c r="AP8329" s="39"/>
      <c r="AQ8329" s="77"/>
      <c r="AR8329" s="78"/>
      <c r="BB8329" s="79"/>
      <c r="BC8329" s="94"/>
      <c r="BE8329" s="97"/>
      <c r="BG8329" s="40"/>
      <c r="BK8329" s="40"/>
      <c r="BL8329" s="79"/>
      <c r="BM8329" s="94"/>
      <c r="BO8329" s="97"/>
      <c r="BQ8329" s="40"/>
      <c r="BR8329" s="94"/>
      <c r="BS8329" s="94"/>
      <c r="BT8329" s="94"/>
      <c r="BU8329" s="40"/>
      <c r="BV8329" s="82"/>
      <c r="BW8329" s="94"/>
      <c r="BX8329" s="48"/>
      <c r="BY8329" s="97"/>
      <c r="BZ8329" s="48"/>
      <c r="CA8329" s="40"/>
      <c r="CB8329" s="94"/>
      <c r="CC8329" s="94"/>
      <c r="CD8329" s="94"/>
      <c r="CE8329" s="40"/>
      <c r="CF8329" s="73"/>
      <c r="CG8329" s="41"/>
      <c r="CH8329" s="41"/>
      <c r="CI8329" s="41"/>
      <c r="CJ8329" s="41"/>
      <c r="CK8329" s="41"/>
      <c r="CL8329" s="68"/>
      <c r="CM8329" s="41"/>
      <c r="CN8329" s="41"/>
      <c r="CO8329" s="39"/>
      <c r="CP8329" s="78"/>
    </row>
    <row r="8330" spans="1:94" s="38" customFormat="1" x14ac:dyDescent="0.25">
      <c r="A8330" s="38">
        <v>8327</v>
      </c>
      <c r="F8330" s="39"/>
      <c r="Q8330" s="39"/>
      <c r="R8330" s="40"/>
      <c r="S8330" s="40"/>
      <c r="T8330" s="39"/>
      <c r="AG8330" s="110"/>
      <c r="AH8330" s="94"/>
      <c r="AJ8330" s="97"/>
      <c r="AL8330" s="39"/>
      <c r="AP8330" s="39"/>
      <c r="AQ8330" s="77"/>
      <c r="AR8330" s="78"/>
      <c r="BB8330" s="79"/>
      <c r="BC8330" s="94"/>
      <c r="BE8330" s="97"/>
      <c r="BG8330" s="40"/>
      <c r="BK8330" s="40"/>
      <c r="BL8330" s="79"/>
      <c r="BM8330" s="94"/>
      <c r="BO8330" s="97"/>
      <c r="BQ8330" s="40"/>
      <c r="BR8330" s="94"/>
      <c r="BS8330" s="94"/>
      <c r="BT8330" s="94"/>
      <c r="BU8330" s="40"/>
      <c r="BV8330" s="82"/>
      <c r="BW8330" s="94"/>
      <c r="BX8330" s="48"/>
      <c r="BY8330" s="97"/>
      <c r="BZ8330" s="48"/>
      <c r="CA8330" s="40"/>
      <c r="CB8330" s="94"/>
      <c r="CC8330" s="94"/>
      <c r="CD8330" s="94"/>
      <c r="CE8330" s="40"/>
      <c r="CF8330" s="73"/>
      <c r="CG8330" s="41"/>
      <c r="CH8330" s="41"/>
      <c r="CI8330" s="41"/>
      <c r="CJ8330" s="41"/>
      <c r="CK8330" s="41"/>
      <c r="CL8330" s="68"/>
      <c r="CM8330" s="41"/>
      <c r="CN8330" s="41"/>
      <c r="CO8330" s="39"/>
      <c r="CP8330" s="78"/>
    </row>
    <row r="8331" spans="1:94" s="38" customFormat="1" x14ac:dyDescent="0.25">
      <c r="A8331" s="38">
        <v>8328</v>
      </c>
      <c r="F8331" s="39"/>
      <c r="Q8331" s="39"/>
      <c r="R8331" s="40"/>
      <c r="S8331" s="40"/>
      <c r="T8331" s="39"/>
      <c r="AG8331" s="110"/>
      <c r="AH8331" s="94"/>
      <c r="AJ8331" s="97"/>
      <c r="AL8331" s="39"/>
      <c r="AP8331" s="39"/>
      <c r="AQ8331" s="77"/>
      <c r="AR8331" s="78"/>
      <c r="BB8331" s="79"/>
      <c r="BC8331" s="94"/>
      <c r="BE8331" s="97"/>
      <c r="BG8331" s="40"/>
      <c r="BK8331" s="40"/>
      <c r="BL8331" s="79"/>
      <c r="BM8331" s="94"/>
      <c r="BO8331" s="97"/>
      <c r="BQ8331" s="40"/>
      <c r="BR8331" s="94"/>
      <c r="BS8331" s="94"/>
      <c r="BT8331" s="94"/>
      <c r="BU8331" s="40"/>
      <c r="BV8331" s="82"/>
      <c r="BW8331" s="94"/>
      <c r="BX8331" s="48"/>
      <c r="BY8331" s="97"/>
      <c r="BZ8331" s="48"/>
      <c r="CA8331" s="40"/>
      <c r="CB8331" s="94"/>
      <c r="CC8331" s="94"/>
      <c r="CD8331" s="94"/>
      <c r="CE8331" s="40"/>
      <c r="CF8331" s="73"/>
      <c r="CG8331" s="41"/>
      <c r="CH8331" s="41"/>
      <c r="CI8331" s="41"/>
      <c r="CJ8331" s="41"/>
      <c r="CK8331" s="41"/>
      <c r="CL8331" s="68"/>
      <c r="CM8331" s="41"/>
      <c r="CN8331" s="41"/>
      <c r="CO8331" s="39"/>
      <c r="CP8331" s="78"/>
    </row>
    <row r="8332" spans="1:94" s="38" customFormat="1" x14ac:dyDescent="0.25">
      <c r="A8332" s="38">
        <v>8329</v>
      </c>
      <c r="F8332" s="39"/>
      <c r="Q8332" s="39"/>
      <c r="R8332" s="40"/>
      <c r="S8332" s="40"/>
      <c r="T8332" s="39"/>
      <c r="AG8332" s="110"/>
      <c r="AH8332" s="94"/>
      <c r="AJ8332" s="97"/>
      <c r="AL8332" s="39"/>
      <c r="AP8332" s="39"/>
      <c r="AQ8332" s="77"/>
      <c r="AR8332" s="78"/>
      <c r="BB8332" s="79"/>
      <c r="BC8332" s="94"/>
      <c r="BE8332" s="97"/>
      <c r="BG8332" s="40"/>
      <c r="BK8332" s="40"/>
      <c r="BL8332" s="79"/>
      <c r="BM8332" s="94"/>
      <c r="BO8332" s="97"/>
      <c r="BQ8332" s="40"/>
      <c r="BR8332" s="94"/>
      <c r="BS8332" s="94"/>
      <c r="BT8332" s="94"/>
      <c r="BU8332" s="40"/>
      <c r="BV8332" s="82"/>
      <c r="BW8332" s="94"/>
      <c r="BX8332" s="48"/>
      <c r="BY8332" s="97"/>
      <c r="BZ8332" s="48"/>
      <c r="CA8332" s="40"/>
      <c r="CB8332" s="94"/>
      <c r="CC8332" s="94"/>
      <c r="CD8332" s="94"/>
      <c r="CE8332" s="40"/>
      <c r="CF8332" s="73"/>
      <c r="CG8332" s="41"/>
      <c r="CH8332" s="41"/>
      <c r="CI8332" s="41"/>
      <c r="CJ8332" s="41"/>
      <c r="CK8332" s="41"/>
      <c r="CL8332" s="68"/>
      <c r="CM8332" s="41"/>
      <c r="CN8332" s="41"/>
      <c r="CO8332" s="39"/>
      <c r="CP8332" s="78"/>
    </row>
    <row r="8333" spans="1:94" s="38" customFormat="1" x14ac:dyDescent="0.25">
      <c r="A8333" s="38">
        <v>8330</v>
      </c>
      <c r="F8333" s="39"/>
      <c r="Q8333" s="39"/>
      <c r="R8333" s="40"/>
      <c r="S8333" s="40"/>
      <c r="T8333" s="39"/>
      <c r="AG8333" s="110"/>
      <c r="AH8333" s="94"/>
      <c r="AJ8333" s="97"/>
      <c r="AL8333" s="39"/>
      <c r="AP8333" s="39"/>
      <c r="AQ8333" s="77"/>
      <c r="AR8333" s="78"/>
      <c r="BB8333" s="79"/>
      <c r="BC8333" s="94"/>
      <c r="BE8333" s="97"/>
      <c r="BG8333" s="40"/>
      <c r="BK8333" s="40"/>
      <c r="BL8333" s="79"/>
      <c r="BM8333" s="94"/>
      <c r="BO8333" s="97"/>
      <c r="BQ8333" s="40"/>
      <c r="BR8333" s="94"/>
      <c r="BS8333" s="94"/>
      <c r="BT8333" s="94"/>
      <c r="BU8333" s="40"/>
      <c r="BV8333" s="82"/>
      <c r="BW8333" s="94"/>
      <c r="BX8333" s="48"/>
      <c r="BY8333" s="97"/>
      <c r="BZ8333" s="48"/>
      <c r="CA8333" s="40"/>
      <c r="CB8333" s="94"/>
      <c r="CC8333" s="94"/>
      <c r="CD8333" s="94"/>
      <c r="CE8333" s="40"/>
      <c r="CF8333" s="73"/>
      <c r="CG8333" s="41"/>
      <c r="CH8333" s="41"/>
      <c r="CI8333" s="41"/>
      <c r="CJ8333" s="41"/>
      <c r="CK8333" s="41"/>
      <c r="CL8333" s="68"/>
      <c r="CM8333" s="41"/>
      <c r="CN8333" s="41"/>
      <c r="CO8333" s="39"/>
      <c r="CP8333" s="78"/>
    </row>
    <row r="8334" spans="1:94" s="38" customFormat="1" x14ac:dyDescent="0.25">
      <c r="A8334" s="38">
        <v>8331</v>
      </c>
      <c r="F8334" s="39"/>
      <c r="Q8334" s="39"/>
      <c r="R8334" s="40"/>
      <c r="S8334" s="40"/>
      <c r="T8334" s="39"/>
      <c r="AG8334" s="110"/>
      <c r="AH8334" s="94"/>
      <c r="AJ8334" s="97"/>
      <c r="AL8334" s="39"/>
      <c r="AP8334" s="39"/>
      <c r="AQ8334" s="77"/>
      <c r="AR8334" s="78"/>
      <c r="BB8334" s="79"/>
      <c r="BC8334" s="94"/>
      <c r="BE8334" s="97"/>
      <c r="BG8334" s="40"/>
      <c r="BK8334" s="40"/>
      <c r="BL8334" s="79"/>
      <c r="BM8334" s="94"/>
      <c r="BO8334" s="97"/>
      <c r="BQ8334" s="40"/>
      <c r="BR8334" s="94"/>
      <c r="BS8334" s="94"/>
      <c r="BT8334" s="94"/>
      <c r="BU8334" s="40"/>
      <c r="BV8334" s="82"/>
      <c r="BW8334" s="94"/>
      <c r="BX8334" s="48"/>
      <c r="BY8334" s="97"/>
      <c r="BZ8334" s="48"/>
      <c r="CA8334" s="40"/>
      <c r="CB8334" s="94"/>
      <c r="CC8334" s="94"/>
      <c r="CD8334" s="94"/>
      <c r="CE8334" s="40"/>
      <c r="CF8334" s="73"/>
      <c r="CG8334" s="41"/>
      <c r="CH8334" s="41"/>
      <c r="CI8334" s="41"/>
      <c r="CJ8334" s="41"/>
      <c r="CK8334" s="41"/>
      <c r="CL8334" s="68"/>
      <c r="CM8334" s="41"/>
      <c r="CN8334" s="41"/>
      <c r="CO8334" s="39"/>
      <c r="CP8334" s="78"/>
    </row>
    <row r="8335" spans="1:94" s="38" customFormat="1" x14ac:dyDescent="0.25">
      <c r="A8335" s="38">
        <v>8332</v>
      </c>
      <c r="F8335" s="39"/>
      <c r="Q8335" s="39"/>
      <c r="R8335" s="40"/>
      <c r="S8335" s="40"/>
      <c r="T8335" s="39"/>
      <c r="AG8335" s="110"/>
      <c r="AH8335" s="94"/>
      <c r="AJ8335" s="97"/>
      <c r="AL8335" s="39"/>
      <c r="AP8335" s="39"/>
      <c r="AQ8335" s="77"/>
      <c r="AR8335" s="78"/>
      <c r="BB8335" s="79"/>
      <c r="BC8335" s="94"/>
      <c r="BE8335" s="97"/>
      <c r="BG8335" s="40"/>
      <c r="BK8335" s="40"/>
      <c r="BL8335" s="79"/>
      <c r="BM8335" s="94"/>
      <c r="BO8335" s="97"/>
      <c r="BQ8335" s="40"/>
      <c r="BR8335" s="94"/>
      <c r="BS8335" s="94"/>
      <c r="BT8335" s="94"/>
      <c r="BU8335" s="40"/>
      <c r="BV8335" s="82"/>
      <c r="BW8335" s="94"/>
      <c r="BX8335" s="48"/>
      <c r="BY8335" s="97"/>
      <c r="BZ8335" s="48"/>
      <c r="CA8335" s="40"/>
      <c r="CB8335" s="94"/>
      <c r="CC8335" s="94"/>
      <c r="CD8335" s="94"/>
      <c r="CE8335" s="40"/>
      <c r="CF8335" s="73"/>
      <c r="CG8335" s="41"/>
      <c r="CH8335" s="41"/>
      <c r="CI8335" s="41"/>
      <c r="CJ8335" s="41"/>
      <c r="CK8335" s="41"/>
      <c r="CL8335" s="68"/>
      <c r="CM8335" s="41"/>
      <c r="CN8335" s="41"/>
      <c r="CO8335" s="39"/>
      <c r="CP8335" s="78"/>
    </row>
    <row r="8336" spans="1:94" s="38" customFormat="1" x14ac:dyDescent="0.25">
      <c r="A8336" s="38">
        <v>8333</v>
      </c>
      <c r="F8336" s="39"/>
      <c r="Q8336" s="39"/>
      <c r="R8336" s="40"/>
      <c r="S8336" s="40"/>
      <c r="T8336" s="39"/>
      <c r="AG8336" s="110"/>
      <c r="AH8336" s="94"/>
      <c r="AJ8336" s="97"/>
      <c r="AL8336" s="39"/>
      <c r="AP8336" s="39"/>
      <c r="AQ8336" s="77"/>
      <c r="AR8336" s="78"/>
      <c r="BB8336" s="79"/>
      <c r="BC8336" s="94"/>
      <c r="BE8336" s="97"/>
      <c r="BG8336" s="40"/>
      <c r="BK8336" s="40"/>
      <c r="BL8336" s="79"/>
      <c r="BM8336" s="94"/>
      <c r="BO8336" s="97"/>
      <c r="BQ8336" s="40"/>
      <c r="BR8336" s="94"/>
      <c r="BS8336" s="94"/>
      <c r="BT8336" s="94"/>
      <c r="BU8336" s="40"/>
      <c r="BV8336" s="82"/>
      <c r="BW8336" s="94"/>
      <c r="BX8336" s="48"/>
      <c r="BY8336" s="97"/>
      <c r="BZ8336" s="48"/>
      <c r="CA8336" s="40"/>
      <c r="CB8336" s="94"/>
      <c r="CC8336" s="94"/>
      <c r="CD8336" s="94"/>
      <c r="CE8336" s="40"/>
      <c r="CF8336" s="73"/>
      <c r="CG8336" s="41"/>
      <c r="CH8336" s="41"/>
      <c r="CI8336" s="41"/>
      <c r="CJ8336" s="41"/>
      <c r="CK8336" s="41"/>
      <c r="CL8336" s="68"/>
      <c r="CM8336" s="41"/>
      <c r="CN8336" s="41"/>
      <c r="CO8336" s="39"/>
      <c r="CP8336" s="78"/>
    </row>
    <row r="8337" spans="1:94" s="38" customFormat="1" x14ac:dyDescent="0.25">
      <c r="A8337" s="38">
        <v>8334</v>
      </c>
      <c r="F8337" s="39"/>
      <c r="Q8337" s="39"/>
      <c r="R8337" s="40"/>
      <c r="S8337" s="40"/>
      <c r="T8337" s="39"/>
      <c r="AG8337" s="110"/>
      <c r="AH8337" s="94"/>
      <c r="AJ8337" s="97"/>
      <c r="AL8337" s="39"/>
      <c r="AP8337" s="39"/>
      <c r="AQ8337" s="77"/>
      <c r="AR8337" s="78"/>
      <c r="BB8337" s="79"/>
      <c r="BC8337" s="94"/>
      <c r="BE8337" s="97"/>
      <c r="BG8337" s="40"/>
      <c r="BK8337" s="40"/>
      <c r="BL8337" s="79"/>
      <c r="BM8337" s="94"/>
      <c r="BO8337" s="97"/>
      <c r="BQ8337" s="40"/>
      <c r="BR8337" s="94"/>
      <c r="BS8337" s="94"/>
      <c r="BT8337" s="94"/>
      <c r="BU8337" s="40"/>
      <c r="BV8337" s="82"/>
      <c r="BW8337" s="94"/>
      <c r="BX8337" s="48"/>
      <c r="BY8337" s="97"/>
      <c r="BZ8337" s="48"/>
      <c r="CA8337" s="40"/>
      <c r="CB8337" s="94"/>
      <c r="CC8337" s="94"/>
      <c r="CD8337" s="94"/>
      <c r="CE8337" s="40"/>
      <c r="CF8337" s="73"/>
      <c r="CG8337" s="41"/>
      <c r="CH8337" s="41"/>
      <c r="CI8337" s="41"/>
      <c r="CJ8337" s="41"/>
      <c r="CK8337" s="41"/>
      <c r="CL8337" s="68"/>
      <c r="CM8337" s="41"/>
      <c r="CN8337" s="41"/>
      <c r="CO8337" s="39"/>
      <c r="CP8337" s="78"/>
    </row>
    <row r="8338" spans="1:94" s="38" customFormat="1" x14ac:dyDescent="0.25">
      <c r="A8338" s="38">
        <v>8335</v>
      </c>
      <c r="F8338" s="39"/>
      <c r="Q8338" s="39"/>
      <c r="R8338" s="40"/>
      <c r="S8338" s="40"/>
      <c r="T8338" s="39"/>
      <c r="AG8338" s="110"/>
      <c r="AH8338" s="94"/>
      <c r="AJ8338" s="97"/>
      <c r="AL8338" s="39"/>
      <c r="AP8338" s="39"/>
      <c r="AQ8338" s="77"/>
      <c r="AR8338" s="78"/>
      <c r="BB8338" s="79"/>
      <c r="BC8338" s="94"/>
      <c r="BE8338" s="97"/>
      <c r="BG8338" s="40"/>
      <c r="BK8338" s="40"/>
      <c r="BL8338" s="79"/>
      <c r="BM8338" s="94"/>
      <c r="BO8338" s="97"/>
      <c r="BQ8338" s="40"/>
      <c r="BR8338" s="94"/>
      <c r="BS8338" s="94"/>
      <c r="BT8338" s="94"/>
      <c r="BU8338" s="40"/>
      <c r="BV8338" s="82"/>
      <c r="BW8338" s="94"/>
      <c r="BX8338" s="48"/>
      <c r="BY8338" s="97"/>
      <c r="BZ8338" s="48"/>
      <c r="CA8338" s="40"/>
      <c r="CB8338" s="94"/>
      <c r="CC8338" s="94"/>
      <c r="CD8338" s="94"/>
      <c r="CE8338" s="40"/>
      <c r="CF8338" s="73"/>
      <c r="CG8338" s="41"/>
      <c r="CH8338" s="41"/>
      <c r="CI8338" s="41"/>
      <c r="CJ8338" s="41"/>
      <c r="CK8338" s="41"/>
      <c r="CL8338" s="68"/>
      <c r="CM8338" s="41"/>
      <c r="CN8338" s="41"/>
      <c r="CO8338" s="39"/>
      <c r="CP8338" s="78"/>
    </row>
    <row r="8339" spans="1:94" s="38" customFormat="1" x14ac:dyDescent="0.25">
      <c r="A8339" s="38">
        <v>8336</v>
      </c>
      <c r="F8339" s="39"/>
      <c r="Q8339" s="39"/>
      <c r="R8339" s="40"/>
      <c r="S8339" s="40"/>
      <c r="T8339" s="39"/>
      <c r="AG8339" s="110"/>
      <c r="AH8339" s="94"/>
      <c r="AJ8339" s="97"/>
      <c r="AL8339" s="39"/>
      <c r="AP8339" s="39"/>
      <c r="AQ8339" s="77"/>
      <c r="AR8339" s="78"/>
      <c r="BB8339" s="79"/>
      <c r="BC8339" s="94"/>
      <c r="BE8339" s="97"/>
      <c r="BG8339" s="40"/>
      <c r="BK8339" s="40"/>
      <c r="BL8339" s="79"/>
      <c r="BM8339" s="94"/>
      <c r="BO8339" s="97"/>
      <c r="BQ8339" s="40"/>
      <c r="BR8339" s="94"/>
      <c r="BS8339" s="94"/>
      <c r="BT8339" s="94"/>
      <c r="BU8339" s="40"/>
      <c r="BV8339" s="82"/>
      <c r="BW8339" s="94"/>
      <c r="BX8339" s="48"/>
      <c r="BY8339" s="97"/>
      <c r="BZ8339" s="48"/>
      <c r="CA8339" s="40"/>
      <c r="CB8339" s="94"/>
      <c r="CC8339" s="94"/>
      <c r="CD8339" s="94"/>
      <c r="CE8339" s="40"/>
      <c r="CF8339" s="73"/>
      <c r="CG8339" s="41"/>
      <c r="CH8339" s="41"/>
      <c r="CI8339" s="41"/>
      <c r="CJ8339" s="41"/>
      <c r="CK8339" s="41"/>
      <c r="CL8339" s="68"/>
      <c r="CM8339" s="41"/>
      <c r="CN8339" s="41"/>
      <c r="CO8339" s="39"/>
      <c r="CP8339" s="78"/>
    </row>
    <row r="8340" spans="1:94" s="38" customFormat="1" x14ac:dyDescent="0.25">
      <c r="A8340" s="38">
        <v>8337</v>
      </c>
      <c r="F8340" s="39"/>
      <c r="Q8340" s="39"/>
      <c r="R8340" s="40"/>
      <c r="S8340" s="40"/>
      <c r="T8340" s="39"/>
      <c r="AG8340" s="110"/>
      <c r="AH8340" s="94"/>
      <c r="AJ8340" s="97"/>
      <c r="AL8340" s="39"/>
      <c r="AP8340" s="39"/>
      <c r="AQ8340" s="77"/>
      <c r="AR8340" s="78"/>
      <c r="BB8340" s="79"/>
      <c r="BC8340" s="94"/>
      <c r="BE8340" s="97"/>
      <c r="BG8340" s="40"/>
      <c r="BK8340" s="40"/>
      <c r="BL8340" s="79"/>
      <c r="BM8340" s="94"/>
      <c r="BO8340" s="97"/>
      <c r="BQ8340" s="40"/>
      <c r="BR8340" s="94"/>
      <c r="BS8340" s="94"/>
      <c r="BT8340" s="94"/>
      <c r="BU8340" s="40"/>
      <c r="BV8340" s="82"/>
      <c r="BW8340" s="94"/>
      <c r="BX8340" s="48"/>
      <c r="BY8340" s="97"/>
      <c r="BZ8340" s="48"/>
      <c r="CA8340" s="40"/>
      <c r="CB8340" s="94"/>
      <c r="CC8340" s="94"/>
      <c r="CD8340" s="94"/>
      <c r="CE8340" s="40"/>
      <c r="CF8340" s="73"/>
      <c r="CG8340" s="41"/>
      <c r="CH8340" s="41"/>
      <c r="CI8340" s="41"/>
      <c r="CJ8340" s="41"/>
      <c r="CK8340" s="41"/>
      <c r="CL8340" s="68"/>
      <c r="CM8340" s="41"/>
      <c r="CN8340" s="41"/>
      <c r="CO8340" s="39"/>
      <c r="CP8340" s="78"/>
    </row>
    <row r="8341" spans="1:94" s="38" customFormat="1" x14ac:dyDescent="0.25">
      <c r="A8341" s="38">
        <v>8338</v>
      </c>
      <c r="F8341" s="39"/>
      <c r="Q8341" s="39"/>
      <c r="R8341" s="40"/>
      <c r="S8341" s="40"/>
      <c r="T8341" s="39"/>
      <c r="AG8341" s="110"/>
      <c r="AH8341" s="94"/>
      <c r="AJ8341" s="97"/>
      <c r="AL8341" s="39"/>
      <c r="AP8341" s="39"/>
      <c r="AQ8341" s="77"/>
      <c r="AR8341" s="78"/>
      <c r="BB8341" s="79"/>
      <c r="BC8341" s="94"/>
      <c r="BE8341" s="97"/>
      <c r="BG8341" s="40"/>
      <c r="BK8341" s="40"/>
      <c r="BL8341" s="79"/>
      <c r="BM8341" s="94"/>
      <c r="BO8341" s="97"/>
      <c r="BQ8341" s="40"/>
      <c r="BR8341" s="94"/>
      <c r="BS8341" s="94"/>
      <c r="BT8341" s="94"/>
      <c r="BU8341" s="40"/>
      <c r="BV8341" s="82"/>
      <c r="BW8341" s="94"/>
      <c r="BX8341" s="48"/>
      <c r="BY8341" s="97"/>
      <c r="BZ8341" s="48"/>
      <c r="CA8341" s="40"/>
      <c r="CB8341" s="94"/>
      <c r="CC8341" s="94"/>
      <c r="CD8341" s="94"/>
      <c r="CE8341" s="40"/>
      <c r="CF8341" s="73"/>
      <c r="CG8341" s="41"/>
      <c r="CH8341" s="41"/>
      <c r="CI8341" s="41"/>
      <c r="CJ8341" s="41"/>
      <c r="CK8341" s="41"/>
      <c r="CL8341" s="68"/>
      <c r="CM8341" s="41"/>
      <c r="CN8341" s="41"/>
      <c r="CO8341" s="39"/>
      <c r="CP8341" s="78"/>
    </row>
    <row r="8342" spans="1:94" s="38" customFormat="1" x14ac:dyDescent="0.25">
      <c r="A8342" s="38">
        <v>8339</v>
      </c>
      <c r="F8342" s="39"/>
      <c r="Q8342" s="39"/>
      <c r="R8342" s="40"/>
      <c r="S8342" s="40"/>
      <c r="T8342" s="39"/>
      <c r="AG8342" s="110"/>
      <c r="AH8342" s="94"/>
      <c r="AJ8342" s="97"/>
      <c r="AL8342" s="39"/>
      <c r="AP8342" s="39"/>
      <c r="AQ8342" s="77"/>
      <c r="AR8342" s="78"/>
      <c r="BB8342" s="79"/>
      <c r="BC8342" s="94"/>
      <c r="BE8342" s="97"/>
      <c r="BG8342" s="40"/>
      <c r="BK8342" s="40"/>
      <c r="BL8342" s="79"/>
      <c r="BM8342" s="94"/>
      <c r="BO8342" s="97"/>
      <c r="BQ8342" s="40"/>
      <c r="BR8342" s="94"/>
      <c r="BS8342" s="94"/>
      <c r="BT8342" s="94"/>
      <c r="BU8342" s="40"/>
      <c r="BV8342" s="82"/>
      <c r="BW8342" s="94"/>
      <c r="BX8342" s="48"/>
      <c r="BY8342" s="97"/>
      <c r="BZ8342" s="48"/>
      <c r="CA8342" s="40"/>
      <c r="CB8342" s="94"/>
      <c r="CC8342" s="94"/>
      <c r="CD8342" s="94"/>
      <c r="CE8342" s="40"/>
      <c r="CF8342" s="73"/>
      <c r="CG8342" s="41"/>
      <c r="CH8342" s="41"/>
      <c r="CI8342" s="41"/>
      <c r="CJ8342" s="41"/>
      <c r="CK8342" s="41"/>
      <c r="CL8342" s="68"/>
      <c r="CM8342" s="41"/>
      <c r="CN8342" s="41"/>
      <c r="CO8342" s="39"/>
      <c r="CP8342" s="78"/>
    </row>
    <row r="8343" spans="1:94" s="38" customFormat="1" x14ac:dyDescent="0.25">
      <c r="A8343" s="38">
        <v>8340</v>
      </c>
      <c r="F8343" s="39"/>
      <c r="Q8343" s="39"/>
      <c r="R8343" s="40"/>
      <c r="S8343" s="40"/>
      <c r="T8343" s="39"/>
      <c r="AG8343" s="110"/>
      <c r="AH8343" s="94"/>
      <c r="AJ8343" s="97"/>
      <c r="AL8343" s="39"/>
      <c r="AP8343" s="39"/>
      <c r="AQ8343" s="77"/>
      <c r="AR8343" s="78"/>
      <c r="BB8343" s="79"/>
      <c r="BC8343" s="94"/>
      <c r="BE8343" s="97"/>
      <c r="BG8343" s="40"/>
      <c r="BK8343" s="40"/>
      <c r="BL8343" s="79"/>
      <c r="BM8343" s="94"/>
      <c r="BO8343" s="97"/>
      <c r="BQ8343" s="40"/>
      <c r="BR8343" s="94"/>
      <c r="BS8343" s="94"/>
      <c r="BT8343" s="94"/>
      <c r="BU8343" s="40"/>
      <c r="BV8343" s="82"/>
      <c r="BW8343" s="94"/>
      <c r="BX8343" s="48"/>
      <c r="BY8343" s="97"/>
      <c r="BZ8343" s="48"/>
      <c r="CA8343" s="40"/>
      <c r="CB8343" s="94"/>
      <c r="CC8343" s="94"/>
      <c r="CD8343" s="94"/>
      <c r="CE8343" s="40"/>
      <c r="CF8343" s="73"/>
      <c r="CG8343" s="41"/>
      <c r="CH8343" s="41"/>
      <c r="CI8343" s="41"/>
      <c r="CJ8343" s="41"/>
      <c r="CK8343" s="41"/>
      <c r="CL8343" s="68"/>
      <c r="CM8343" s="41"/>
      <c r="CN8343" s="41"/>
      <c r="CO8343" s="39"/>
      <c r="CP8343" s="78"/>
    </row>
    <row r="8344" spans="1:94" s="38" customFormat="1" x14ac:dyDescent="0.25">
      <c r="A8344" s="38">
        <v>8341</v>
      </c>
      <c r="F8344" s="39"/>
      <c r="Q8344" s="39"/>
      <c r="R8344" s="40"/>
      <c r="S8344" s="40"/>
      <c r="T8344" s="39"/>
      <c r="AG8344" s="110"/>
      <c r="AH8344" s="94"/>
      <c r="AJ8344" s="97"/>
      <c r="AL8344" s="39"/>
      <c r="AP8344" s="39"/>
      <c r="AQ8344" s="77"/>
      <c r="AR8344" s="78"/>
      <c r="BB8344" s="79"/>
      <c r="BC8344" s="94"/>
      <c r="BE8344" s="97"/>
      <c r="BG8344" s="40"/>
      <c r="BK8344" s="40"/>
      <c r="BL8344" s="79"/>
      <c r="BM8344" s="94"/>
      <c r="BO8344" s="97"/>
      <c r="BQ8344" s="40"/>
      <c r="BR8344" s="94"/>
      <c r="BS8344" s="94"/>
      <c r="BT8344" s="94"/>
      <c r="BU8344" s="40"/>
      <c r="BV8344" s="82"/>
      <c r="BW8344" s="94"/>
      <c r="BX8344" s="48"/>
      <c r="BY8344" s="97"/>
      <c r="BZ8344" s="48"/>
      <c r="CA8344" s="40"/>
      <c r="CB8344" s="94"/>
      <c r="CC8344" s="94"/>
      <c r="CD8344" s="94"/>
      <c r="CE8344" s="40"/>
      <c r="CF8344" s="73"/>
      <c r="CG8344" s="41"/>
      <c r="CH8344" s="41"/>
      <c r="CI8344" s="41"/>
      <c r="CJ8344" s="41"/>
      <c r="CK8344" s="41"/>
      <c r="CL8344" s="68"/>
      <c r="CM8344" s="41"/>
      <c r="CN8344" s="41"/>
      <c r="CO8344" s="39"/>
      <c r="CP8344" s="78"/>
    </row>
    <row r="8345" spans="1:94" s="38" customFormat="1" x14ac:dyDescent="0.25">
      <c r="A8345" s="38">
        <v>8342</v>
      </c>
      <c r="F8345" s="39"/>
      <c r="Q8345" s="39"/>
      <c r="R8345" s="40"/>
      <c r="S8345" s="40"/>
      <c r="T8345" s="39"/>
      <c r="AG8345" s="110"/>
      <c r="AH8345" s="94"/>
      <c r="AJ8345" s="97"/>
      <c r="AL8345" s="39"/>
      <c r="AP8345" s="39"/>
      <c r="AQ8345" s="77"/>
      <c r="AR8345" s="78"/>
      <c r="BB8345" s="79"/>
      <c r="BC8345" s="94"/>
      <c r="BE8345" s="97"/>
      <c r="BG8345" s="40"/>
      <c r="BK8345" s="40"/>
      <c r="BL8345" s="79"/>
      <c r="BM8345" s="94"/>
      <c r="BO8345" s="97"/>
      <c r="BQ8345" s="40"/>
      <c r="BR8345" s="94"/>
      <c r="BS8345" s="94"/>
      <c r="BT8345" s="94"/>
      <c r="BU8345" s="40"/>
      <c r="BV8345" s="82"/>
      <c r="BW8345" s="94"/>
      <c r="BX8345" s="48"/>
      <c r="BY8345" s="97"/>
      <c r="BZ8345" s="48"/>
      <c r="CA8345" s="40"/>
      <c r="CB8345" s="94"/>
      <c r="CC8345" s="94"/>
      <c r="CD8345" s="94"/>
      <c r="CE8345" s="40"/>
      <c r="CF8345" s="73"/>
      <c r="CG8345" s="41"/>
      <c r="CH8345" s="41"/>
      <c r="CI8345" s="41"/>
      <c r="CJ8345" s="41"/>
      <c r="CK8345" s="41"/>
      <c r="CL8345" s="68"/>
      <c r="CM8345" s="41"/>
      <c r="CN8345" s="41"/>
      <c r="CO8345" s="39"/>
      <c r="CP8345" s="78"/>
    </row>
    <row r="8346" spans="1:94" s="38" customFormat="1" x14ac:dyDescent="0.25">
      <c r="A8346" s="38">
        <v>8343</v>
      </c>
      <c r="F8346" s="39"/>
      <c r="Q8346" s="39"/>
      <c r="R8346" s="40"/>
      <c r="S8346" s="40"/>
      <c r="T8346" s="39"/>
      <c r="AG8346" s="110"/>
      <c r="AH8346" s="94"/>
      <c r="AJ8346" s="97"/>
      <c r="AL8346" s="39"/>
      <c r="AP8346" s="39"/>
      <c r="AQ8346" s="77"/>
      <c r="AR8346" s="78"/>
      <c r="BB8346" s="79"/>
      <c r="BC8346" s="94"/>
      <c r="BE8346" s="97"/>
      <c r="BG8346" s="40"/>
      <c r="BK8346" s="40"/>
      <c r="BL8346" s="79"/>
      <c r="BM8346" s="94"/>
      <c r="BO8346" s="97"/>
      <c r="BQ8346" s="40"/>
      <c r="BR8346" s="94"/>
      <c r="BS8346" s="94"/>
      <c r="BT8346" s="94"/>
      <c r="BU8346" s="40"/>
      <c r="BV8346" s="82"/>
      <c r="BW8346" s="94"/>
      <c r="BX8346" s="48"/>
      <c r="BY8346" s="97"/>
      <c r="BZ8346" s="48"/>
      <c r="CA8346" s="40"/>
      <c r="CB8346" s="94"/>
      <c r="CC8346" s="94"/>
      <c r="CD8346" s="94"/>
      <c r="CE8346" s="40"/>
      <c r="CF8346" s="73"/>
      <c r="CG8346" s="41"/>
      <c r="CH8346" s="41"/>
      <c r="CI8346" s="41"/>
      <c r="CJ8346" s="41"/>
      <c r="CK8346" s="41"/>
      <c r="CL8346" s="68"/>
      <c r="CM8346" s="41"/>
      <c r="CN8346" s="41"/>
      <c r="CO8346" s="39"/>
      <c r="CP8346" s="78"/>
    </row>
    <row r="8347" spans="1:94" s="38" customFormat="1" x14ac:dyDescent="0.25">
      <c r="A8347" s="38">
        <v>8344</v>
      </c>
      <c r="F8347" s="39"/>
      <c r="Q8347" s="39"/>
      <c r="R8347" s="40"/>
      <c r="S8347" s="40"/>
      <c r="T8347" s="39"/>
      <c r="AG8347" s="110"/>
      <c r="AH8347" s="94"/>
      <c r="AJ8347" s="97"/>
      <c r="AL8347" s="39"/>
      <c r="AP8347" s="39"/>
      <c r="AQ8347" s="77"/>
      <c r="AR8347" s="78"/>
      <c r="BB8347" s="79"/>
      <c r="BC8347" s="94"/>
      <c r="BE8347" s="97"/>
      <c r="BG8347" s="40"/>
      <c r="BK8347" s="40"/>
      <c r="BL8347" s="79"/>
      <c r="BM8347" s="94"/>
      <c r="BO8347" s="97"/>
      <c r="BQ8347" s="40"/>
      <c r="BR8347" s="94"/>
      <c r="BS8347" s="94"/>
      <c r="BT8347" s="94"/>
      <c r="BU8347" s="40"/>
      <c r="BV8347" s="82"/>
      <c r="BW8347" s="94"/>
      <c r="BX8347" s="48"/>
      <c r="BY8347" s="97"/>
      <c r="BZ8347" s="48"/>
      <c r="CA8347" s="40"/>
      <c r="CB8347" s="94"/>
      <c r="CC8347" s="94"/>
      <c r="CD8347" s="94"/>
      <c r="CE8347" s="40"/>
      <c r="CF8347" s="73"/>
      <c r="CG8347" s="41"/>
      <c r="CH8347" s="41"/>
      <c r="CI8347" s="41"/>
      <c r="CJ8347" s="41"/>
      <c r="CK8347" s="41"/>
      <c r="CL8347" s="68"/>
      <c r="CM8347" s="41"/>
      <c r="CN8347" s="41"/>
      <c r="CO8347" s="39"/>
      <c r="CP8347" s="78"/>
    </row>
    <row r="8348" spans="1:94" s="38" customFormat="1" x14ac:dyDescent="0.25">
      <c r="A8348" s="38">
        <v>8345</v>
      </c>
      <c r="F8348" s="39"/>
      <c r="Q8348" s="39"/>
      <c r="R8348" s="40"/>
      <c r="S8348" s="40"/>
      <c r="T8348" s="39"/>
      <c r="AG8348" s="110"/>
      <c r="AH8348" s="94"/>
      <c r="AJ8348" s="97"/>
      <c r="AL8348" s="39"/>
      <c r="AP8348" s="39"/>
      <c r="AQ8348" s="77"/>
      <c r="AR8348" s="78"/>
      <c r="BB8348" s="79"/>
      <c r="BC8348" s="94"/>
      <c r="BE8348" s="97"/>
      <c r="BG8348" s="40"/>
      <c r="BK8348" s="40"/>
      <c r="BL8348" s="79"/>
      <c r="BM8348" s="94"/>
      <c r="BO8348" s="97"/>
      <c r="BQ8348" s="40"/>
      <c r="BR8348" s="94"/>
      <c r="BS8348" s="94"/>
      <c r="BT8348" s="94"/>
      <c r="BU8348" s="40"/>
      <c r="BV8348" s="82"/>
      <c r="BW8348" s="94"/>
      <c r="BX8348" s="48"/>
      <c r="BY8348" s="97"/>
      <c r="BZ8348" s="48"/>
      <c r="CA8348" s="40"/>
      <c r="CB8348" s="94"/>
      <c r="CC8348" s="94"/>
      <c r="CD8348" s="94"/>
      <c r="CE8348" s="40"/>
      <c r="CF8348" s="73"/>
      <c r="CG8348" s="41"/>
      <c r="CH8348" s="41"/>
      <c r="CI8348" s="41"/>
      <c r="CJ8348" s="41"/>
      <c r="CK8348" s="41"/>
      <c r="CL8348" s="68"/>
      <c r="CM8348" s="41"/>
      <c r="CN8348" s="41"/>
      <c r="CO8348" s="39"/>
      <c r="CP8348" s="78"/>
    </row>
    <row r="8349" spans="1:94" s="38" customFormat="1" x14ac:dyDescent="0.25">
      <c r="A8349" s="38">
        <v>8346</v>
      </c>
      <c r="F8349" s="39"/>
      <c r="Q8349" s="39"/>
      <c r="R8349" s="40"/>
      <c r="S8349" s="40"/>
      <c r="T8349" s="39"/>
      <c r="AG8349" s="110"/>
      <c r="AH8349" s="94"/>
      <c r="AJ8349" s="97"/>
      <c r="AL8349" s="39"/>
      <c r="AP8349" s="39"/>
      <c r="AQ8349" s="77"/>
      <c r="AR8349" s="78"/>
      <c r="BB8349" s="79"/>
      <c r="BC8349" s="94"/>
      <c r="BE8349" s="97"/>
      <c r="BG8349" s="40"/>
      <c r="BK8349" s="40"/>
      <c r="BL8349" s="79"/>
      <c r="BM8349" s="94"/>
      <c r="BO8349" s="97"/>
      <c r="BQ8349" s="40"/>
      <c r="BR8349" s="94"/>
      <c r="BS8349" s="94"/>
      <c r="BT8349" s="94"/>
      <c r="BU8349" s="40"/>
      <c r="BV8349" s="82"/>
      <c r="BW8349" s="94"/>
      <c r="BX8349" s="48"/>
      <c r="BY8349" s="97"/>
      <c r="BZ8349" s="48"/>
      <c r="CA8349" s="40"/>
      <c r="CB8349" s="94"/>
      <c r="CC8349" s="94"/>
      <c r="CD8349" s="94"/>
      <c r="CE8349" s="40"/>
      <c r="CF8349" s="73"/>
      <c r="CG8349" s="41"/>
      <c r="CH8349" s="41"/>
      <c r="CI8349" s="41"/>
      <c r="CJ8349" s="41"/>
      <c r="CK8349" s="41"/>
      <c r="CL8349" s="68"/>
      <c r="CM8349" s="41"/>
      <c r="CN8349" s="41"/>
      <c r="CO8349" s="39"/>
      <c r="CP8349" s="78"/>
    </row>
    <row r="8350" spans="1:94" s="38" customFormat="1" x14ac:dyDescent="0.25">
      <c r="A8350" s="38">
        <v>8347</v>
      </c>
      <c r="F8350" s="39"/>
      <c r="Q8350" s="39"/>
      <c r="R8350" s="40"/>
      <c r="S8350" s="40"/>
      <c r="T8350" s="39"/>
      <c r="AG8350" s="110"/>
      <c r="AH8350" s="94"/>
      <c r="AJ8350" s="97"/>
      <c r="AL8350" s="39"/>
      <c r="AP8350" s="39"/>
      <c r="AQ8350" s="77"/>
      <c r="AR8350" s="78"/>
      <c r="BB8350" s="79"/>
      <c r="BC8350" s="94"/>
      <c r="BE8350" s="97"/>
      <c r="BG8350" s="40"/>
      <c r="BK8350" s="40"/>
      <c r="BL8350" s="79"/>
      <c r="BM8350" s="94"/>
      <c r="BO8350" s="97"/>
      <c r="BQ8350" s="40"/>
      <c r="BR8350" s="94"/>
      <c r="BS8350" s="94"/>
      <c r="BT8350" s="94"/>
      <c r="BU8350" s="40"/>
      <c r="BV8350" s="82"/>
      <c r="BW8350" s="94"/>
      <c r="BX8350" s="48"/>
      <c r="BY8350" s="97"/>
      <c r="BZ8350" s="48"/>
      <c r="CA8350" s="40"/>
      <c r="CB8350" s="94"/>
      <c r="CC8350" s="94"/>
      <c r="CD8350" s="94"/>
      <c r="CE8350" s="40"/>
      <c r="CF8350" s="73"/>
      <c r="CG8350" s="41"/>
      <c r="CH8350" s="41"/>
      <c r="CI8350" s="41"/>
      <c r="CJ8350" s="41"/>
      <c r="CK8350" s="41"/>
      <c r="CL8350" s="68"/>
      <c r="CM8350" s="41"/>
      <c r="CN8350" s="41"/>
      <c r="CO8350" s="39"/>
      <c r="CP8350" s="78"/>
    </row>
    <row r="8351" spans="1:94" s="38" customFormat="1" x14ac:dyDescent="0.25">
      <c r="A8351" s="38">
        <v>8348</v>
      </c>
      <c r="F8351" s="39"/>
      <c r="Q8351" s="39"/>
      <c r="R8351" s="40"/>
      <c r="S8351" s="40"/>
      <c r="T8351" s="39"/>
      <c r="AG8351" s="110"/>
      <c r="AH8351" s="94"/>
      <c r="AJ8351" s="97"/>
      <c r="AL8351" s="39"/>
      <c r="AP8351" s="39"/>
      <c r="AQ8351" s="77"/>
      <c r="AR8351" s="78"/>
      <c r="BB8351" s="79"/>
      <c r="BC8351" s="94"/>
      <c r="BE8351" s="97"/>
      <c r="BG8351" s="40"/>
      <c r="BK8351" s="40"/>
      <c r="BL8351" s="79"/>
      <c r="BM8351" s="94"/>
      <c r="BO8351" s="97"/>
      <c r="BQ8351" s="40"/>
      <c r="BR8351" s="94"/>
      <c r="BS8351" s="94"/>
      <c r="BT8351" s="94"/>
      <c r="BU8351" s="40"/>
      <c r="BV8351" s="82"/>
      <c r="BW8351" s="94"/>
      <c r="BX8351" s="48"/>
      <c r="BY8351" s="97"/>
      <c r="BZ8351" s="48"/>
      <c r="CA8351" s="40"/>
      <c r="CB8351" s="94"/>
      <c r="CC8351" s="94"/>
      <c r="CD8351" s="94"/>
      <c r="CE8351" s="40"/>
      <c r="CF8351" s="73"/>
      <c r="CG8351" s="41"/>
      <c r="CH8351" s="41"/>
      <c r="CI8351" s="41"/>
      <c r="CJ8351" s="41"/>
      <c r="CK8351" s="41"/>
      <c r="CL8351" s="68"/>
      <c r="CM8351" s="41"/>
      <c r="CN8351" s="41"/>
      <c r="CO8351" s="39"/>
      <c r="CP8351" s="78"/>
    </row>
    <row r="8352" spans="1:94" s="38" customFormat="1" x14ac:dyDescent="0.25">
      <c r="A8352" s="38">
        <v>8349</v>
      </c>
      <c r="F8352" s="39"/>
      <c r="Q8352" s="39"/>
      <c r="R8352" s="40"/>
      <c r="S8352" s="40"/>
      <c r="T8352" s="39"/>
      <c r="AG8352" s="110"/>
      <c r="AH8352" s="94"/>
      <c r="AJ8352" s="97"/>
      <c r="AL8352" s="39"/>
      <c r="AP8352" s="39"/>
      <c r="AQ8352" s="77"/>
      <c r="AR8352" s="78"/>
      <c r="BB8352" s="79"/>
      <c r="BC8352" s="94"/>
      <c r="BE8352" s="97"/>
      <c r="BG8352" s="40"/>
      <c r="BK8352" s="40"/>
      <c r="BL8352" s="79"/>
      <c r="BM8352" s="94"/>
      <c r="BO8352" s="97"/>
      <c r="BQ8352" s="40"/>
      <c r="BR8352" s="94"/>
      <c r="BS8352" s="94"/>
      <c r="BT8352" s="94"/>
      <c r="BU8352" s="40"/>
      <c r="BV8352" s="82"/>
      <c r="BW8352" s="94"/>
      <c r="BX8352" s="48"/>
      <c r="BY8352" s="97"/>
      <c r="BZ8352" s="48"/>
      <c r="CA8352" s="40"/>
      <c r="CB8352" s="94"/>
      <c r="CC8352" s="94"/>
      <c r="CD8352" s="94"/>
      <c r="CE8352" s="40"/>
      <c r="CF8352" s="73"/>
      <c r="CG8352" s="41"/>
      <c r="CH8352" s="41"/>
      <c r="CI8352" s="41"/>
      <c r="CJ8352" s="41"/>
      <c r="CK8352" s="41"/>
      <c r="CL8352" s="68"/>
      <c r="CM8352" s="41"/>
      <c r="CN8352" s="41"/>
      <c r="CO8352" s="39"/>
      <c r="CP8352" s="78"/>
    </row>
    <row r="8353" spans="1:94" s="38" customFormat="1" x14ac:dyDescent="0.25">
      <c r="A8353" s="38">
        <v>8350</v>
      </c>
      <c r="F8353" s="39"/>
      <c r="Q8353" s="39"/>
      <c r="R8353" s="40"/>
      <c r="S8353" s="40"/>
      <c r="T8353" s="39"/>
      <c r="AG8353" s="110"/>
      <c r="AH8353" s="94"/>
      <c r="AJ8353" s="97"/>
      <c r="AL8353" s="39"/>
      <c r="AP8353" s="39"/>
      <c r="AQ8353" s="77"/>
      <c r="AR8353" s="78"/>
      <c r="BB8353" s="79"/>
      <c r="BC8353" s="94"/>
      <c r="BE8353" s="97"/>
      <c r="BG8353" s="40"/>
      <c r="BK8353" s="40"/>
      <c r="BL8353" s="79"/>
      <c r="BM8353" s="94"/>
      <c r="BO8353" s="97"/>
      <c r="BQ8353" s="40"/>
      <c r="BR8353" s="94"/>
      <c r="BS8353" s="94"/>
      <c r="BT8353" s="94"/>
      <c r="BU8353" s="40"/>
      <c r="BV8353" s="82"/>
      <c r="BW8353" s="94"/>
      <c r="BX8353" s="48"/>
      <c r="BY8353" s="97"/>
      <c r="BZ8353" s="48"/>
      <c r="CA8353" s="40"/>
      <c r="CB8353" s="94"/>
      <c r="CC8353" s="94"/>
      <c r="CD8353" s="94"/>
      <c r="CE8353" s="40"/>
      <c r="CF8353" s="73"/>
      <c r="CG8353" s="41"/>
      <c r="CH8353" s="41"/>
      <c r="CI8353" s="41"/>
      <c r="CJ8353" s="41"/>
      <c r="CK8353" s="41"/>
      <c r="CL8353" s="68"/>
      <c r="CM8353" s="41"/>
      <c r="CN8353" s="41"/>
      <c r="CO8353" s="39"/>
      <c r="CP8353" s="78"/>
    </row>
    <row r="8354" spans="1:94" s="38" customFormat="1" x14ac:dyDescent="0.25">
      <c r="A8354" s="38">
        <v>8351</v>
      </c>
      <c r="F8354" s="39"/>
      <c r="Q8354" s="39"/>
      <c r="R8354" s="40"/>
      <c r="S8354" s="40"/>
      <c r="T8354" s="39"/>
      <c r="AG8354" s="110"/>
      <c r="AH8354" s="94"/>
      <c r="AJ8354" s="97"/>
      <c r="AL8354" s="39"/>
      <c r="AP8354" s="39"/>
      <c r="AQ8354" s="77"/>
      <c r="AR8354" s="78"/>
      <c r="BB8354" s="79"/>
      <c r="BC8354" s="94"/>
      <c r="BE8354" s="97"/>
      <c r="BG8354" s="40"/>
      <c r="BK8354" s="40"/>
      <c r="BL8354" s="79"/>
      <c r="BM8354" s="94"/>
      <c r="BO8354" s="97"/>
      <c r="BQ8354" s="40"/>
      <c r="BR8354" s="94"/>
      <c r="BS8354" s="94"/>
      <c r="BT8354" s="94"/>
      <c r="BU8354" s="40"/>
      <c r="BV8354" s="82"/>
      <c r="BW8354" s="94"/>
      <c r="BX8354" s="48"/>
      <c r="BY8354" s="97"/>
      <c r="BZ8354" s="48"/>
      <c r="CA8354" s="40"/>
      <c r="CB8354" s="94"/>
      <c r="CC8354" s="94"/>
      <c r="CD8354" s="94"/>
      <c r="CE8354" s="40"/>
      <c r="CF8354" s="73"/>
      <c r="CG8354" s="41"/>
      <c r="CH8354" s="41"/>
      <c r="CI8354" s="41"/>
      <c r="CJ8354" s="41"/>
      <c r="CK8354" s="41"/>
      <c r="CL8354" s="68"/>
      <c r="CM8354" s="41"/>
      <c r="CN8354" s="41"/>
      <c r="CO8354" s="39"/>
      <c r="CP8354" s="78"/>
    </row>
    <row r="8355" spans="1:94" s="38" customFormat="1" x14ac:dyDescent="0.25">
      <c r="A8355" s="38">
        <v>8352</v>
      </c>
      <c r="F8355" s="39"/>
      <c r="Q8355" s="39"/>
      <c r="R8355" s="40"/>
      <c r="S8355" s="40"/>
      <c r="T8355" s="39"/>
      <c r="AG8355" s="110"/>
      <c r="AH8355" s="94"/>
      <c r="AJ8355" s="97"/>
      <c r="AL8355" s="39"/>
      <c r="AP8355" s="39"/>
      <c r="AQ8355" s="77"/>
      <c r="AR8355" s="78"/>
      <c r="BB8355" s="79"/>
      <c r="BC8355" s="94"/>
      <c r="BE8355" s="97"/>
      <c r="BG8355" s="40"/>
      <c r="BK8355" s="40"/>
      <c r="BL8355" s="79"/>
      <c r="BM8355" s="94"/>
      <c r="BO8355" s="97"/>
      <c r="BQ8355" s="40"/>
      <c r="BR8355" s="94"/>
      <c r="BS8355" s="94"/>
      <c r="BT8355" s="94"/>
      <c r="BU8355" s="40"/>
      <c r="BV8355" s="82"/>
      <c r="BW8355" s="94"/>
      <c r="BX8355" s="48"/>
      <c r="BY8355" s="97"/>
      <c r="BZ8355" s="48"/>
      <c r="CA8355" s="40"/>
      <c r="CB8355" s="94"/>
      <c r="CC8355" s="94"/>
      <c r="CD8355" s="94"/>
      <c r="CE8355" s="40"/>
      <c r="CF8355" s="73"/>
      <c r="CG8355" s="41"/>
      <c r="CH8355" s="41"/>
      <c r="CI8355" s="41"/>
      <c r="CJ8355" s="41"/>
      <c r="CK8355" s="41"/>
      <c r="CL8355" s="68"/>
      <c r="CM8355" s="41"/>
      <c r="CN8355" s="41"/>
      <c r="CO8355" s="39"/>
      <c r="CP8355" s="78"/>
    </row>
    <row r="8356" spans="1:94" s="38" customFormat="1" x14ac:dyDescent="0.25">
      <c r="A8356" s="38">
        <v>8353</v>
      </c>
      <c r="F8356" s="39"/>
      <c r="Q8356" s="39"/>
      <c r="R8356" s="40"/>
      <c r="S8356" s="40"/>
      <c r="T8356" s="39"/>
      <c r="AG8356" s="110"/>
      <c r="AH8356" s="94"/>
      <c r="AJ8356" s="97"/>
      <c r="AL8356" s="39"/>
      <c r="AP8356" s="39"/>
      <c r="AQ8356" s="77"/>
      <c r="AR8356" s="78"/>
      <c r="BB8356" s="79"/>
      <c r="BC8356" s="94"/>
      <c r="BE8356" s="97"/>
      <c r="BG8356" s="40"/>
      <c r="BK8356" s="40"/>
      <c r="BL8356" s="79"/>
      <c r="BM8356" s="94"/>
      <c r="BO8356" s="97"/>
      <c r="BQ8356" s="40"/>
      <c r="BR8356" s="94"/>
      <c r="BS8356" s="94"/>
      <c r="BT8356" s="94"/>
      <c r="BU8356" s="40"/>
      <c r="BV8356" s="82"/>
      <c r="BW8356" s="94"/>
      <c r="BX8356" s="48"/>
      <c r="BY8356" s="97"/>
      <c r="BZ8356" s="48"/>
      <c r="CA8356" s="40"/>
      <c r="CB8356" s="94"/>
      <c r="CC8356" s="94"/>
      <c r="CD8356" s="94"/>
      <c r="CE8356" s="40"/>
      <c r="CF8356" s="73"/>
      <c r="CG8356" s="41"/>
      <c r="CH8356" s="41"/>
      <c r="CI8356" s="41"/>
      <c r="CJ8356" s="41"/>
      <c r="CK8356" s="41"/>
      <c r="CL8356" s="68"/>
      <c r="CM8356" s="41"/>
      <c r="CN8356" s="41"/>
      <c r="CO8356" s="39"/>
      <c r="CP8356" s="78"/>
    </row>
    <row r="8357" spans="1:94" s="38" customFormat="1" x14ac:dyDescent="0.25">
      <c r="A8357" s="38">
        <v>8354</v>
      </c>
      <c r="F8357" s="39"/>
      <c r="Q8357" s="39"/>
      <c r="R8357" s="40"/>
      <c r="S8357" s="40"/>
      <c r="T8357" s="39"/>
      <c r="AG8357" s="110"/>
      <c r="AH8357" s="94"/>
      <c r="AJ8357" s="97"/>
      <c r="AL8357" s="39"/>
      <c r="AP8357" s="39"/>
      <c r="AQ8357" s="77"/>
      <c r="AR8357" s="78"/>
      <c r="BB8357" s="79"/>
      <c r="BC8357" s="94"/>
      <c r="BE8357" s="97"/>
      <c r="BG8357" s="40"/>
      <c r="BK8357" s="40"/>
      <c r="BL8357" s="79"/>
      <c r="BM8357" s="94"/>
      <c r="BO8357" s="97"/>
      <c r="BQ8357" s="40"/>
      <c r="BR8357" s="94"/>
      <c r="BS8357" s="94"/>
      <c r="BT8357" s="94"/>
      <c r="BU8357" s="40"/>
      <c r="BV8357" s="82"/>
      <c r="BW8357" s="94"/>
      <c r="BX8357" s="48"/>
      <c r="BY8357" s="97"/>
      <c r="BZ8357" s="48"/>
      <c r="CA8357" s="40"/>
      <c r="CB8357" s="94"/>
      <c r="CC8357" s="94"/>
      <c r="CD8357" s="94"/>
      <c r="CE8357" s="40"/>
      <c r="CF8357" s="73"/>
      <c r="CG8357" s="41"/>
      <c r="CH8357" s="41"/>
      <c r="CI8357" s="41"/>
      <c r="CJ8357" s="41"/>
      <c r="CK8357" s="41"/>
      <c r="CL8357" s="68"/>
      <c r="CM8357" s="41"/>
      <c r="CN8357" s="41"/>
      <c r="CO8357" s="39"/>
      <c r="CP8357" s="78"/>
    </row>
    <row r="8358" spans="1:94" s="38" customFormat="1" x14ac:dyDescent="0.25">
      <c r="A8358" s="38">
        <v>8355</v>
      </c>
      <c r="F8358" s="39"/>
      <c r="Q8358" s="39"/>
      <c r="R8358" s="40"/>
      <c r="S8358" s="40"/>
      <c r="T8358" s="39"/>
      <c r="AG8358" s="110"/>
      <c r="AH8358" s="94"/>
      <c r="AJ8358" s="97"/>
      <c r="AL8358" s="39"/>
      <c r="AP8358" s="39"/>
      <c r="AQ8358" s="77"/>
      <c r="AR8358" s="78"/>
      <c r="BB8358" s="79"/>
      <c r="BC8358" s="94"/>
      <c r="BE8358" s="97"/>
      <c r="BG8358" s="40"/>
      <c r="BK8358" s="40"/>
      <c r="BL8358" s="79"/>
      <c r="BM8358" s="94"/>
      <c r="BO8358" s="97"/>
      <c r="BQ8358" s="40"/>
      <c r="BR8358" s="94"/>
      <c r="BS8358" s="94"/>
      <c r="BT8358" s="94"/>
      <c r="BU8358" s="40"/>
      <c r="BV8358" s="82"/>
      <c r="BW8358" s="94"/>
      <c r="BX8358" s="48"/>
      <c r="BY8358" s="97"/>
      <c r="BZ8358" s="48"/>
      <c r="CA8358" s="40"/>
      <c r="CB8358" s="94"/>
      <c r="CC8358" s="94"/>
      <c r="CD8358" s="94"/>
      <c r="CE8358" s="40"/>
      <c r="CF8358" s="73"/>
      <c r="CG8358" s="41"/>
      <c r="CH8358" s="41"/>
      <c r="CI8358" s="41"/>
      <c r="CJ8358" s="41"/>
      <c r="CK8358" s="41"/>
      <c r="CL8358" s="68"/>
      <c r="CM8358" s="41"/>
      <c r="CN8358" s="41"/>
      <c r="CO8358" s="39"/>
      <c r="CP8358" s="78"/>
    </row>
    <row r="8359" spans="1:94" s="38" customFormat="1" x14ac:dyDescent="0.25">
      <c r="A8359" s="38">
        <v>8356</v>
      </c>
      <c r="F8359" s="39"/>
      <c r="Q8359" s="39"/>
      <c r="R8359" s="40"/>
      <c r="S8359" s="40"/>
      <c r="T8359" s="39"/>
      <c r="AG8359" s="110"/>
      <c r="AH8359" s="94"/>
      <c r="AJ8359" s="97"/>
      <c r="AL8359" s="39"/>
      <c r="AP8359" s="39"/>
      <c r="AQ8359" s="77"/>
      <c r="AR8359" s="78"/>
      <c r="BB8359" s="79"/>
      <c r="BC8359" s="94"/>
      <c r="BE8359" s="97"/>
      <c r="BG8359" s="40"/>
      <c r="BK8359" s="40"/>
      <c r="BL8359" s="79"/>
      <c r="BM8359" s="94"/>
      <c r="BO8359" s="97"/>
      <c r="BQ8359" s="40"/>
      <c r="BR8359" s="94"/>
      <c r="BS8359" s="94"/>
      <c r="BT8359" s="94"/>
      <c r="BU8359" s="40"/>
      <c r="BV8359" s="82"/>
      <c r="BW8359" s="94"/>
      <c r="BX8359" s="48"/>
      <c r="BY8359" s="97"/>
      <c r="BZ8359" s="48"/>
      <c r="CA8359" s="40"/>
      <c r="CB8359" s="94"/>
      <c r="CC8359" s="94"/>
      <c r="CD8359" s="94"/>
      <c r="CE8359" s="40"/>
      <c r="CF8359" s="73"/>
      <c r="CG8359" s="41"/>
      <c r="CH8359" s="41"/>
      <c r="CI8359" s="41"/>
      <c r="CJ8359" s="41"/>
      <c r="CK8359" s="41"/>
      <c r="CL8359" s="68"/>
      <c r="CM8359" s="41"/>
      <c r="CN8359" s="41"/>
      <c r="CO8359" s="39"/>
      <c r="CP8359" s="78"/>
    </row>
    <row r="8360" spans="1:94" s="38" customFormat="1" x14ac:dyDescent="0.25">
      <c r="A8360" s="38">
        <v>8357</v>
      </c>
      <c r="F8360" s="39"/>
      <c r="Q8360" s="39"/>
      <c r="R8360" s="40"/>
      <c r="S8360" s="40"/>
      <c r="T8360" s="39"/>
      <c r="AG8360" s="110"/>
      <c r="AH8360" s="94"/>
      <c r="AJ8360" s="97"/>
      <c r="AL8360" s="39"/>
      <c r="AP8360" s="39"/>
      <c r="AQ8360" s="77"/>
      <c r="AR8360" s="78"/>
      <c r="BB8360" s="79"/>
      <c r="BC8360" s="94"/>
      <c r="BE8360" s="97"/>
      <c r="BG8360" s="40"/>
      <c r="BK8360" s="40"/>
      <c r="BL8360" s="79"/>
      <c r="BM8360" s="94"/>
      <c r="BO8360" s="97"/>
      <c r="BQ8360" s="40"/>
      <c r="BR8360" s="94"/>
      <c r="BS8360" s="94"/>
      <c r="BT8360" s="94"/>
      <c r="BU8360" s="40"/>
      <c r="BV8360" s="82"/>
      <c r="BW8360" s="94"/>
      <c r="BX8360" s="48"/>
      <c r="BY8360" s="97"/>
      <c r="BZ8360" s="48"/>
      <c r="CA8360" s="40"/>
      <c r="CB8360" s="94"/>
      <c r="CC8360" s="94"/>
      <c r="CD8360" s="94"/>
      <c r="CE8360" s="40"/>
      <c r="CF8360" s="73"/>
      <c r="CG8360" s="41"/>
      <c r="CH8360" s="41"/>
      <c r="CI8360" s="41"/>
      <c r="CJ8360" s="41"/>
      <c r="CK8360" s="41"/>
      <c r="CL8360" s="68"/>
      <c r="CM8360" s="41"/>
      <c r="CN8360" s="41"/>
      <c r="CO8360" s="39"/>
      <c r="CP8360" s="78"/>
    </row>
    <row r="8361" spans="1:94" s="38" customFormat="1" x14ac:dyDescent="0.25">
      <c r="A8361" s="38">
        <v>8358</v>
      </c>
      <c r="F8361" s="39"/>
      <c r="Q8361" s="39"/>
      <c r="R8361" s="40"/>
      <c r="S8361" s="40"/>
      <c r="T8361" s="39"/>
      <c r="AG8361" s="110"/>
      <c r="AH8361" s="94"/>
      <c r="AJ8361" s="97"/>
      <c r="AL8361" s="39"/>
      <c r="AP8361" s="39"/>
      <c r="AQ8361" s="77"/>
      <c r="AR8361" s="78"/>
      <c r="BB8361" s="79"/>
      <c r="BC8361" s="94"/>
      <c r="BE8361" s="97"/>
      <c r="BG8361" s="40"/>
      <c r="BK8361" s="40"/>
      <c r="BL8361" s="79"/>
      <c r="BM8361" s="94"/>
      <c r="BO8361" s="97"/>
      <c r="BQ8361" s="40"/>
      <c r="BR8361" s="94"/>
      <c r="BS8361" s="94"/>
      <c r="BT8361" s="94"/>
      <c r="BU8361" s="40"/>
      <c r="BV8361" s="82"/>
      <c r="BW8361" s="94"/>
      <c r="BX8361" s="48"/>
      <c r="BY8361" s="97"/>
      <c r="BZ8361" s="48"/>
      <c r="CA8361" s="40"/>
      <c r="CB8361" s="94"/>
      <c r="CC8361" s="94"/>
      <c r="CD8361" s="94"/>
      <c r="CE8361" s="40"/>
      <c r="CF8361" s="73"/>
      <c r="CG8361" s="41"/>
      <c r="CH8361" s="41"/>
      <c r="CI8361" s="41"/>
      <c r="CJ8361" s="41"/>
      <c r="CK8361" s="41"/>
      <c r="CL8361" s="68"/>
      <c r="CM8361" s="41"/>
      <c r="CN8361" s="41"/>
      <c r="CO8361" s="39"/>
      <c r="CP8361" s="78"/>
    </row>
    <row r="8362" spans="1:94" s="38" customFormat="1" x14ac:dyDescent="0.25">
      <c r="A8362" s="38">
        <v>8359</v>
      </c>
      <c r="F8362" s="39"/>
      <c r="Q8362" s="39"/>
      <c r="R8362" s="40"/>
      <c r="S8362" s="40"/>
      <c r="T8362" s="39"/>
      <c r="AG8362" s="110"/>
      <c r="AH8362" s="94"/>
      <c r="AJ8362" s="97"/>
      <c r="AL8362" s="39"/>
      <c r="AP8362" s="39"/>
      <c r="AQ8362" s="77"/>
      <c r="AR8362" s="78"/>
      <c r="BB8362" s="79"/>
      <c r="BC8362" s="94"/>
      <c r="BE8362" s="97"/>
      <c r="BG8362" s="40"/>
      <c r="BK8362" s="40"/>
      <c r="BL8362" s="79"/>
      <c r="BM8362" s="94"/>
      <c r="BO8362" s="97"/>
      <c r="BQ8362" s="40"/>
      <c r="BR8362" s="94"/>
      <c r="BS8362" s="94"/>
      <c r="BT8362" s="94"/>
      <c r="BU8362" s="40"/>
      <c r="BV8362" s="82"/>
      <c r="BW8362" s="94"/>
      <c r="BX8362" s="48"/>
      <c r="BY8362" s="97"/>
      <c r="BZ8362" s="48"/>
      <c r="CA8362" s="40"/>
      <c r="CB8362" s="94"/>
      <c r="CC8362" s="94"/>
      <c r="CD8362" s="94"/>
      <c r="CE8362" s="40"/>
      <c r="CF8362" s="73"/>
      <c r="CG8362" s="41"/>
      <c r="CH8362" s="41"/>
      <c r="CI8362" s="41"/>
      <c r="CJ8362" s="41"/>
      <c r="CK8362" s="41"/>
      <c r="CL8362" s="68"/>
      <c r="CM8362" s="41"/>
      <c r="CN8362" s="41"/>
      <c r="CO8362" s="39"/>
      <c r="CP8362" s="78"/>
    </row>
    <row r="8363" spans="1:94" s="38" customFormat="1" x14ac:dyDescent="0.25">
      <c r="A8363" s="38">
        <v>8360</v>
      </c>
      <c r="F8363" s="39"/>
      <c r="Q8363" s="39"/>
      <c r="R8363" s="40"/>
      <c r="S8363" s="40"/>
      <c r="T8363" s="39"/>
      <c r="AG8363" s="110"/>
      <c r="AH8363" s="94"/>
      <c r="AJ8363" s="97"/>
      <c r="AL8363" s="39"/>
      <c r="AP8363" s="39"/>
      <c r="AQ8363" s="77"/>
      <c r="AR8363" s="78"/>
      <c r="BB8363" s="79"/>
      <c r="BC8363" s="94"/>
      <c r="BE8363" s="97"/>
      <c r="BG8363" s="40"/>
      <c r="BK8363" s="40"/>
      <c r="BL8363" s="79"/>
      <c r="BM8363" s="94"/>
      <c r="BO8363" s="97"/>
      <c r="BQ8363" s="40"/>
      <c r="BR8363" s="94"/>
      <c r="BS8363" s="94"/>
      <c r="BT8363" s="94"/>
      <c r="BU8363" s="40"/>
      <c r="BV8363" s="82"/>
      <c r="BW8363" s="94"/>
      <c r="BX8363" s="48"/>
      <c r="BY8363" s="97"/>
      <c r="BZ8363" s="48"/>
      <c r="CA8363" s="40"/>
      <c r="CB8363" s="94"/>
      <c r="CC8363" s="94"/>
      <c r="CD8363" s="94"/>
      <c r="CE8363" s="40"/>
      <c r="CF8363" s="73"/>
      <c r="CG8363" s="41"/>
      <c r="CH8363" s="41"/>
      <c r="CI8363" s="41"/>
      <c r="CJ8363" s="41"/>
      <c r="CK8363" s="41"/>
      <c r="CL8363" s="68"/>
      <c r="CM8363" s="41"/>
      <c r="CN8363" s="41"/>
      <c r="CO8363" s="39"/>
      <c r="CP8363" s="78"/>
    </row>
    <row r="8364" spans="1:94" s="38" customFormat="1" x14ac:dyDescent="0.25">
      <c r="A8364" s="38">
        <v>8361</v>
      </c>
      <c r="F8364" s="39"/>
      <c r="Q8364" s="39"/>
      <c r="R8364" s="40"/>
      <c r="S8364" s="40"/>
      <c r="T8364" s="39"/>
      <c r="AG8364" s="110"/>
      <c r="AH8364" s="94"/>
      <c r="AJ8364" s="97"/>
      <c r="AL8364" s="39"/>
      <c r="AP8364" s="39"/>
      <c r="AQ8364" s="77"/>
      <c r="AR8364" s="78"/>
      <c r="BB8364" s="79"/>
      <c r="BC8364" s="94"/>
      <c r="BE8364" s="97"/>
      <c r="BG8364" s="40"/>
      <c r="BK8364" s="40"/>
      <c r="BL8364" s="79"/>
      <c r="BM8364" s="94"/>
      <c r="BO8364" s="97"/>
      <c r="BQ8364" s="40"/>
      <c r="BR8364" s="94"/>
      <c r="BS8364" s="94"/>
      <c r="BT8364" s="94"/>
      <c r="BU8364" s="40"/>
      <c r="BV8364" s="82"/>
      <c r="BW8364" s="94"/>
      <c r="BX8364" s="48"/>
      <c r="BY8364" s="97"/>
      <c r="BZ8364" s="48"/>
      <c r="CA8364" s="40"/>
      <c r="CB8364" s="94"/>
      <c r="CC8364" s="94"/>
      <c r="CD8364" s="94"/>
      <c r="CE8364" s="40"/>
      <c r="CF8364" s="73"/>
      <c r="CG8364" s="41"/>
      <c r="CH8364" s="41"/>
      <c r="CI8364" s="41"/>
      <c r="CJ8364" s="41"/>
      <c r="CK8364" s="41"/>
      <c r="CL8364" s="68"/>
      <c r="CM8364" s="41"/>
      <c r="CN8364" s="41"/>
      <c r="CO8364" s="39"/>
      <c r="CP8364" s="78"/>
    </row>
    <row r="8365" spans="1:94" s="38" customFormat="1" x14ac:dyDescent="0.25">
      <c r="A8365" s="38">
        <v>8362</v>
      </c>
      <c r="F8365" s="39"/>
      <c r="Q8365" s="39"/>
      <c r="R8365" s="40"/>
      <c r="S8365" s="40"/>
      <c r="T8365" s="39"/>
      <c r="AG8365" s="110"/>
      <c r="AH8365" s="94"/>
      <c r="AJ8365" s="97"/>
      <c r="AL8365" s="39"/>
      <c r="AP8365" s="39"/>
      <c r="AQ8365" s="77"/>
      <c r="AR8365" s="78"/>
      <c r="BB8365" s="79"/>
      <c r="BC8365" s="94"/>
      <c r="BE8365" s="97"/>
      <c r="BG8365" s="40"/>
      <c r="BK8365" s="40"/>
      <c r="BL8365" s="79"/>
      <c r="BM8365" s="94"/>
      <c r="BO8365" s="97"/>
      <c r="BQ8365" s="40"/>
      <c r="BR8365" s="94"/>
      <c r="BS8365" s="94"/>
      <c r="BT8365" s="94"/>
      <c r="BU8365" s="40"/>
      <c r="BV8365" s="82"/>
      <c r="BW8365" s="94"/>
      <c r="BX8365" s="48"/>
      <c r="BY8365" s="97"/>
      <c r="BZ8365" s="48"/>
      <c r="CA8365" s="40"/>
      <c r="CB8365" s="94"/>
      <c r="CC8365" s="94"/>
      <c r="CD8365" s="94"/>
      <c r="CE8365" s="40"/>
      <c r="CF8365" s="73"/>
      <c r="CG8365" s="41"/>
      <c r="CH8365" s="41"/>
      <c r="CI8365" s="41"/>
      <c r="CJ8365" s="41"/>
      <c r="CK8365" s="41"/>
      <c r="CL8365" s="68"/>
      <c r="CM8365" s="41"/>
      <c r="CN8365" s="41"/>
      <c r="CO8365" s="39"/>
      <c r="CP8365" s="78"/>
    </row>
    <row r="8366" spans="1:94" s="38" customFormat="1" x14ac:dyDescent="0.25">
      <c r="A8366" s="38">
        <v>8363</v>
      </c>
      <c r="F8366" s="39"/>
      <c r="Q8366" s="39"/>
      <c r="R8366" s="40"/>
      <c r="S8366" s="40"/>
      <c r="T8366" s="39"/>
      <c r="AG8366" s="110"/>
      <c r="AH8366" s="94"/>
      <c r="AJ8366" s="97"/>
      <c r="AL8366" s="39"/>
      <c r="AP8366" s="39"/>
      <c r="AQ8366" s="77"/>
      <c r="AR8366" s="78"/>
      <c r="BB8366" s="79"/>
      <c r="BC8366" s="94"/>
      <c r="BE8366" s="97"/>
      <c r="BG8366" s="40"/>
      <c r="BK8366" s="40"/>
      <c r="BL8366" s="79"/>
      <c r="BM8366" s="94"/>
      <c r="BO8366" s="97"/>
      <c r="BQ8366" s="40"/>
      <c r="BR8366" s="94"/>
      <c r="BS8366" s="94"/>
      <c r="BT8366" s="94"/>
      <c r="BU8366" s="40"/>
      <c r="BV8366" s="82"/>
      <c r="BW8366" s="94"/>
      <c r="BX8366" s="48"/>
      <c r="BY8366" s="97"/>
      <c r="BZ8366" s="48"/>
      <c r="CA8366" s="40"/>
      <c r="CB8366" s="94"/>
      <c r="CC8366" s="94"/>
      <c r="CD8366" s="94"/>
      <c r="CE8366" s="40"/>
      <c r="CF8366" s="73"/>
      <c r="CG8366" s="41"/>
      <c r="CH8366" s="41"/>
      <c r="CI8366" s="41"/>
      <c r="CJ8366" s="41"/>
      <c r="CK8366" s="41"/>
      <c r="CL8366" s="68"/>
      <c r="CM8366" s="41"/>
      <c r="CN8366" s="41"/>
      <c r="CO8366" s="39"/>
      <c r="CP8366" s="78"/>
    </row>
    <row r="8367" spans="1:94" s="38" customFormat="1" x14ac:dyDescent="0.25">
      <c r="A8367" s="38">
        <v>8364</v>
      </c>
      <c r="F8367" s="39"/>
      <c r="Q8367" s="39"/>
      <c r="R8367" s="40"/>
      <c r="S8367" s="40"/>
      <c r="T8367" s="39"/>
      <c r="AG8367" s="110"/>
      <c r="AH8367" s="94"/>
      <c r="AJ8367" s="97"/>
      <c r="AL8367" s="39"/>
      <c r="AP8367" s="39"/>
      <c r="AQ8367" s="77"/>
      <c r="AR8367" s="78"/>
      <c r="BB8367" s="79"/>
      <c r="BC8367" s="94"/>
      <c r="BE8367" s="97"/>
      <c r="BG8367" s="40"/>
      <c r="BK8367" s="40"/>
      <c r="BL8367" s="79"/>
      <c r="BM8367" s="94"/>
      <c r="BO8367" s="97"/>
      <c r="BQ8367" s="40"/>
      <c r="BR8367" s="94"/>
      <c r="BS8367" s="94"/>
      <c r="BT8367" s="94"/>
      <c r="BU8367" s="40"/>
      <c r="BV8367" s="82"/>
      <c r="BW8367" s="94"/>
      <c r="BX8367" s="48"/>
      <c r="BY8367" s="97"/>
      <c r="BZ8367" s="48"/>
      <c r="CA8367" s="40"/>
      <c r="CB8367" s="94"/>
      <c r="CC8367" s="94"/>
      <c r="CD8367" s="94"/>
      <c r="CE8367" s="40"/>
      <c r="CF8367" s="73"/>
      <c r="CG8367" s="41"/>
      <c r="CH8367" s="41"/>
      <c r="CI8367" s="41"/>
      <c r="CJ8367" s="41"/>
      <c r="CK8367" s="41"/>
      <c r="CL8367" s="68"/>
      <c r="CM8367" s="41"/>
      <c r="CN8367" s="41"/>
      <c r="CO8367" s="39"/>
      <c r="CP8367" s="78"/>
    </row>
    <row r="8368" spans="1:94" s="38" customFormat="1" x14ac:dyDescent="0.25">
      <c r="A8368" s="38">
        <v>8365</v>
      </c>
      <c r="F8368" s="39"/>
      <c r="Q8368" s="39"/>
      <c r="R8368" s="40"/>
      <c r="S8368" s="40"/>
      <c r="T8368" s="39"/>
      <c r="AG8368" s="110"/>
      <c r="AH8368" s="94"/>
      <c r="AJ8368" s="97"/>
      <c r="AL8368" s="39"/>
      <c r="AP8368" s="39"/>
      <c r="AQ8368" s="77"/>
      <c r="AR8368" s="78"/>
      <c r="BB8368" s="79"/>
      <c r="BC8368" s="94"/>
      <c r="BE8368" s="97"/>
      <c r="BG8368" s="40"/>
      <c r="BK8368" s="40"/>
      <c r="BL8368" s="79"/>
      <c r="BM8368" s="94"/>
      <c r="BO8368" s="97"/>
      <c r="BQ8368" s="40"/>
      <c r="BR8368" s="94"/>
      <c r="BS8368" s="94"/>
      <c r="BT8368" s="94"/>
      <c r="BU8368" s="40"/>
      <c r="BV8368" s="82"/>
      <c r="BW8368" s="94"/>
      <c r="BX8368" s="48"/>
      <c r="BY8368" s="97"/>
      <c r="BZ8368" s="48"/>
      <c r="CA8368" s="40"/>
      <c r="CB8368" s="94"/>
      <c r="CC8368" s="94"/>
      <c r="CD8368" s="94"/>
      <c r="CE8368" s="40"/>
      <c r="CF8368" s="73"/>
      <c r="CG8368" s="41"/>
      <c r="CH8368" s="41"/>
      <c r="CI8368" s="41"/>
      <c r="CJ8368" s="41"/>
      <c r="CK8368" s="41"/>
      <c r="CL8368" s="68"/>
      <c r="CM8368" s="41"/>
      <c r="CN8368" s="41"/>
      <c r="CO8368" s="39"/>
      <c r="CP8368" s="78"/>
    </row>
    <row r="8369" spans="1:94" s="38" customFormat="1" x14ac:dyDescent="0.25">
      <c r="A8369" s="38">
        <v>8366</v>
      </c>
      <c r="F8369" s="39"/>
      <c r="Q8369" s="39"/>
      <c r="R8369" s="40"/>
      <c r="S8369" s="40"/>
      <c r="T8369" s="39"/>
      <c r="AG8369" s="110"/>
      <c r="AH8369" s="94"/>
      <c r="AJ8369" s="97"/>
      <c r="AL8369" s="39"/>
      <c r="AP8369" s="39"/>
      <c r="AQ8369" s="77"/>
      <c r="AR8369" s="78"/>
      <c r="BB8369" s="79"/>
      <c r="BC8369" s="94"/>
      <c r="BE8369" s="97"/>
      <c r="BG8369" s="40"/>
      <c r="BK8369" s="40"/>
      <c r="BL8369" s="79"/>
      <c r="BM8369" s="94"/>
      <c r="BO8369" s="97"/>
      <c r="BQ8369" s="40"/>
      <c r="BR8369" s="94"/>
      <c r="BS8369" s="94"/>
      <c r="BT8369" s="94"/>
      <c r="BU8369" s="40"/>
      <c r="BV8369" s="82"/>
      <c r="BW8369" s="94"/>
      <c r="BX8369" s="48"/>
      <c r="BY8369" s="97"/>
      <c r="BZ8369" s="48"/>
      <c r="CA8369" s="40"/>
      <c r="CB8369" s="94"/>
      <c r="CC8369" s="94"/>
      <c r="CD8369" s="94"/>
      <c r="CE8369" s="40"/>
      <c r="CF8369" s="73"/>
      <c r="CG8369" s="41"/>
      <c r="CH8369" s="41"/>
      <c r="CI8369" s="41"/>
      <c r="CJ8369" s="41"/>
      <c r="CK8369" s="41"/>
      <c r="CL8369" s="68"/>
      <c r="CM8369" s="41"/>
      <c r="CN8369" s="41"/>
      <c r="CO8369" s="39"/>
      <c r="CP8369" s="78"/>
    </row>
    <row r="8370" spans="1:94" s="38" customFormat="1" x14ac:dyDescent="0.25">
      <c r="A8370" s="38">
        <v>8367</v>
      </c>
      <c r="F8370" s="39"/>
      <c r="Q8370" s="39"/>
      <c r="R8370" s="40"/>
      <c r="S8370" s="40"/>
      <c r="T8370" s="39"/>
      <c r="AG8370" s="110"/>
      <c r="AH8370" s="94"/>
      <c r="AJ8370" s="97"/>
      <c r="AL8370" s="39"/>
      <c r="AP8370" s="39"/>
      <c r="AQ8370" s="77"/>
      <c r="AR8370" s="78"/>
      <c r="BB8370" s="79"/>
      <c r="BC8370" s="94"/>
      <c r="BE8370" s="97"/>
      <c r="BG8370" s="40"/>
      <c r="BK8370" s="40"/>
      <c r="BL8370" s="79"/>
      <c r="BM8370" s="94"/>
      <c r="BO8370" s="97"/>
      <c r="BQ8370" s="40"/>
      <c r="BR8370" s="94"/>
      <c r="BS8370" s="94"/>
      <c r="BT8370" s="94"/>
      <c r="BU8370" s="40"/>
      <c r="BV8370" s="82"/>
      <c r="BW8370" s="94"/>
      <c r="BX8370" s="48"/>
      <c r="BY8370" s="97"/>
      <c r="BZ8370" s="48"/>
      <c r="CA8370" s="40"/>
      <c r="CB8370" s="94"/>
      <c r="CC8370" s="94"/>
      <c r="CD8370" s="94"/>
      <c r="CE8370" s="40"/>
      <c r="CF8370" s="73"/>
      <c r="CG8370" s="41"/>
      <c r="CH8370" s="41"/>
      <c r="CI8370" s="41"/>
      <c r="CJ8370" s="41"/>
      <c r="CK8370" s="41"/>
      <c r="CL8370" s="68"/>
      <c r="CM8370" s="41"/>
      <c r="CN8370" s="41"/>
      <c r="CO8370" s="39"/>
      <c r="CP8370" s="78"/>
    </row>
    <row r="8371" spans="1:94" s="38" customFormat="1" x14ac:dyDescent="0.25">
      <c r="A8371" s="38">
        <v>8368</v>
      </c>
      <c r="F8371" s="39"/>
      <c r="Q8371" s="39"/>
      <c r="R8371" s="40"/>
      <c r="S8371" s="40"/>
      <c r="T8371" s="39"/>
      <c r="AG8371" s="110"/>
      <c r="AH8371" s="94"/>
      <c r="AJ8371" s="97"/>
      <c r="AL8371" s="39"/>
      <c r="AP8371" s="39"/>
      <c r="AQ8371" s="77"/>
      <c r="AR8371" s="78"/>
      <c r="BB8371" s="79"/>
      <c r="BC8371" s="94"/>
      <c r="BE8371" s="97"/>
      <c r="BG8371" s="40"/>
      <c r="BK8371" s="40"/>
      <c r="BL8371" s="79"/>
      <c r="BM8371" s="94"/>
      <c r="BO8371" s="97"/>
      <c r="BQ8371" s="40"/>
      <c r="BR8371" s="94"/>
      <c r="BS8371" s="94"/>
      <c r="BT8371" s="94"/>
      <c r="BU8371" s="40"/>
      <c r="BV8371" s="82"/>
      <c r="BW8371" s="94"/>
      <c r="BX8371" s="48"/>
      <c r="BY8371" s="97"/>
      <c r="BZ8371" s="48"/>
      <c r="CA8371" s="40"/>
      <c r="CB8371" s="94"/>
      <c r="CC8371" s="94"/>
      <c r="CD8371" s="94"/>
      <c r="CE8371" s="40"/>
      <c r="CF8371" s="73"/>
      <c r="CG8371" s="41"/>
      <c r="CH8371" s="41"/>
      <c r="CI8371" s="41"/>
      <c r="CJ8371" s="41"/>
      <c r="CK8371" s="41"/>
      <c r="CL8371" s="68"/>
      <c r="CM8371" s="41"/>
      <c r="CN8371" s="41"/>
      <c r="CO8371" s="39"/>
      <c r="CP8371" s="78"/>
    </row>
    <row r="8372" spans="1:94" s="38" customFormat="1" x14ac:dyDescent="0.25">
      <c r="A8372" s="38">
        <v>8369</v>
      </c>
      <c r="F8372" s="39"/>
      <c r="Q8372" s="39"/>
      <c r="R8372" s="40"/>
      <c r="S8372" s="40"/>
      <c r="T8372" s="39"/>
      <c r="AG8372" s="110"/>
      <c r="AH8372" s="94"/>
      <c r="AJ8372" s="97"/>
      <c r="AL8372" s="39"/>
      <c r="AP8372" s="39"/>
      <c r="AQ8372" s="77"/>
      <c r="AR8372" s="78"/>
      <c r="BB8372" s="79"/>
      <c r="BC8372" s="94"/>
      <c r="BE8372" s="97"/>
      <c r="BG8372" s="40"/>
      <c r="BK8372" s="40"/>
      <c r="BL8372" s="79"/>
      <c r="BM8372" s="94"/>
      <c r="BO8372" s="97"/>
      <c r="BQ8372" s="40"/>
      <c r="BR8372" s="94"/>
      <c r="BS8372" s="94"/>
      <c r="BT8372" s="94"/>
      <c r="BU8372" s="40"/>
      <c r="BV8372" s="82"/>
      <c r="BW8372" s="94"/>
      <c r="BX8372" s="48"/>
      <c r="BY8372" s="97"/>
      <c r="BZ8372" s="48"/>
      <c r="CA8372" s="40"/>
      <c r="CB8372" s="94"/>
      <c r="CC8372" s="94"/>
      <c r="CD8372" s="94"/>
      <c r="CE8372" s="40"/>
      <c r="CF8372" s="73"/>
      <c r="CG8372" s="41"/>
      <c r="CH8372" s="41"/>
      <c r="CI8372" s="41"/>
      <c r="CJ8372" s="41"/>
      <c r="CK8372" s="41"/>
      <c r="CL8372" s="68"/>
      <c r="CM8372" s="41"/>
      <c r="CN8372" s="41"/>
      <c r="CO8372" s="39"/>
      <c r="CP8372" s="78"/>
    </row>
    <row r="8373" spans="1:94" s="38" customFormat="1" x14ac:dyDescent="0.25">
      <c r="A8373" s="38">
        <v>8370</v>
      </c>
      <c r="F8373" s="39"/>
      <c r="Q8373" s="39"/>
      <c r="R8373" s="40"/>
      <c r="S8373" s="40"/>
      <c r="T8373" s="39"/>
      <c r="AG8373" s="110"/>
      <c r="AH8373" s="94"/>
      <c r="AJ8373" s="97"/>
      <c r="AL8373" s="39"/>
      <c r="AP8373" s="39"/>
      <c r="AQ8373" s="77"/>
      <c r="AR8373" s="78"/>
      <c r="BB8373" s="79"/>
      <c r="BC8373" s="94"/>
      <c r="BE8373" s="97"/>
      <c r="BG8373" s="40"/>
      <c r="BK8373" s="40"/>
      <c r="BL8373" s="79"/>
      <c r="BM8373" s="94"/>
      <c r="BO8373" s="97"/>
      <c r="BQ8373" s="40"/>
      <c r="BR8373" s="94"/>
      <c r="BS8373" s="94"/>
      <c r="BT8373" s="94"/>
      <c r="BU8373" s="40"/>
      <c r="BV8373" s="82"/>
      <c r="BW8373" s="94"/>
      <c r="BX8373" s="48"/>
      <c r="BY8373" s="97"/>
      <c r="BZ8373" s="48"/>
      <c r="CA8373" s="40"/>
      <c r="CB8373" s="94"/>
      <c r="CC8373" s="94"/>
      <c r="CD8373" s="94"/>
      <c r="CE8373" s="40"/>
      <c r="CF8373" s="73"/>
      <c r="CG8373" s="41"/>
      <c r="CH8373" s="41"/>
      <c r="CI8373" s="41"/>
      <c r="CJ8373" s="41"/>
      <c r="CK8373" s="41"/>
      <c r="CL8373" s="68"/>
      <c r="CM8373" s="41"/>
      <c r="CN8373" s="41"/>
      <c r="CO8373" s="39"/>
      <c r="CP8373" s="78"/>
    </row>
    <row r="8374" spans="1:94" s="38" customFormat="1" x14ac:dyDescent="0.25">
      <c r="A8374" s="38">
        <v>8371</v>
      </c>
      <c r="F8374" s="39"/>
      <c r="Q8374" s="39"/>
      <c r="R8374" s="40"/>
      <c r="S8374" s="40"/>
      <c r="T8374" s="39"/>
      <c r="AG8374" s="110"/>
      <c r="AH8374" s="94"/>
      <c r="AJ8374" s="97"/>
      <c r="AL8374" s="39"/>
      <c r="AP8374" s="39"/>
      <c r="AQ8374" s="77"/>
      <c r="AR8374" s="78"/>
      <c r="BB8374" s="79"/>
      <c r="BC8374" s="94"/>
      <c r="BE8374" s="97"/>
      <c r="BG8374" s="40"/>
      <c r="BK8374" s="40"/>
      <c r="BL8374" s="79"/>
      <c r="BM8374" s="94"/>
      <c r="BO8374" s="97"/>
      <c r="BQ8374" s="40"/>
      <c r="BR8374" s="94"/>
      <c r="BS8374" s="94"/>
      <c r="BT8374" s="94"/>
      <c r="BU8374" s="40"/>
      <c r="BV8374" s="82"/>
      <c r="BW8374" s="94"/>
      <c r="BX8374" s="48"/>
      <c r="BY8374" s="97"/>
      <c r="BZ8374" s="48"/>
      <c r="CA8374" s="40"/>
      <c r="CB8374" s="94"/>
      <c r="CC8374" s="94"/>
      <c r="CD8374" s="94"/>
      <c r="CE8374" s="40"/>
      <c r="CF8374" s="73"/>
      <c r="CG8374" s="41"/>
      <c r="CH8374" s="41"/>
      <c r="CI8374" s="41"/>
      <c r="CJ8374" s="41"/>
      <c r="CK8374" s="41"/>
      <c r="CL8374" s="68"/>
      <c r="CM8374" s="41"/>
      <c r="CN8374" s="41"/>
      <c r="CO8374" s="39"/>
      <c r="CP8374" s="78"/>
    </row>
    <row r="8375" spans="1:94" s="38" customFormat="1" x14ac:dyDescent="0.25">
      <c r="A8375" s="38">
        <v>8372</v>
      </c>
      <c r="F8375" s="39"/>
      <c r="Q8375" s="39"/>
      <c r="R8375" s="40"/>
      <c r="S8375" s="40"/>
      <c r="T8375" s="39"/>
      <c r="AG8375" s="110"/>
      <c r="AH8375" s="94"/>
      <c r="AJ8375" s="97"/>
      <c r="AL8375" s="39"/>
      <c r="AP8375" s="39"/>
      <c r="AQ8375" s="77"/>
      <c r="AR8375" s="78"/>
      <c r="BB8375" s="79"/>
      <c r="BC8375" s="94"/>
      <c r="BE8375" s="97"/>
      <c r="BG8375" s="40"/>
      <c r="BK8375" s="40"/>
      <c r="BL8375" s="79"/>
      <c r="BM8375" s="94"/>
      <c r="BO8375" s="97"/>
      <c r="BQ8375" s="40"/>
      <c r="BR8375" s="94"/>
      <c r="BS8375" s="94"/>
      <c r="BT8375" s="94"/>
      <c r="BU8375" s="40"/>
      <c r="BV8375" s="82"/>
      <c r="BW8375" s="94"/>
      <c r="BX8375" s="48"/>
      <c r="BY8375" s="97"/>
      <c r="BZ8375" s="48"/>
      <c r="CA8375" s="40"/>
      <c r="CB8375" s="94"/>
      <c r="CC8375" s="94"/>
      <c r="CD8375" s="94"/>
      <c r="CE8375" s="40"/>
      <c r="CF8375" s="73"/>
      <c r="CG8375" s="41"/>
      <c r="CH8375" s="41"/>
      <c r="CI8375" s="41"/>
      <c r="CJ8375" s="41"/>
      <c r="CK8375" s="41"/>
      <c r="CL8375" s="68"/>
      <c r="CM8375" s="41"/>
      <c r="CN8375" s="41"/>
      <c r="CO8375" s="39"/>
      <c r="CP8375" s="78"/>
    </row>
    <row r="8376" spans="1:94" s="38" customFormat="1" x14ac:dyDescent="0.25">
      <c r="A8376" s="38">
        <v>8373</v>
      </c>
      <c r="F8376" s="39"/>
      <c r="Q8376" s="39"/>
      <c r="R8376" s="40"/>
      <c r="S8376" s="40"/>
      <c r="T8376" s="39"/>
      <c r="AG8376" s="110"/>
      <c r="AH8376" s="94"/>
      <c r="AJ8376" s="97"/>
      <c r="AL8376" s="39"/>
      <c r="AP8376" s="39"/>
      <c r="AQ8376" s="77"/>
      <c r="AR8376" s="78"/>
      <c r="BB8376" s="79"/>
      <c r="BC8376" s="94"/>
      <c r="BE8376" s="97"/>
      <c r="BG8376" s="40"/>
      <c r="BK8376" s="40"/>
      <c r="BL8376" s="79"/>
      <c r="BM8376" s="94"/>
      <c r="BO8376" s="97"/>
      <c r="BQ8376" s="40"/>
      <c r="BR8376" s="94"/>
      <c r="BS8376" s="94"/>
      <c r="BT8376" s="94"/>
      <c r="BU8376" s="40"/>
      <c r="BV8376" s="82"/>
      <c r="BW8376" s="94"/>
      <c r="BX8376" s="48"/>
      <c r="BY8376" s="97"/>
      <c r="BZ8376" s="48"/>
      <c r="CA8376" s="40"/>
      <c r="CB8376" s="94"/>
      <c r="CC8376" s="94"/>
      <c r="CD8376" s="94"/>
      <c r="CE8376" s="40"/>
      <c r="CF8376" s="73"/>
      <c r="CG8376" s="41"/>
      <c r="CH8376" s="41"/>
      <c r="CI8376" s="41"/>
      <c r="CJ8376" s="41"/>
      <c r="CK8376" s="41"/>
      <c r="CL8376" s="68"/>
      <c r="CM8376" s="41"/>
      <c r="CN8376" s="41"/>
      <c r="CO8376" s="39"/>
      <c r="CP8376" s="78"/>
    </row>
    <row r="8377" spans="1:94" s="38" customFormat="1" x14ac:dyDescent="0.25">
      <c r="A8377" s="38">
        <v>8374</v>
      </c>
      <c r="F8377" s="39"/>
      <c r="Q8377" s="39"/>
      <c r="R8377" s="40"/>
      <c r="S8377" s="40"/>
      <c r="T8377" s="39"/>
      <c r="AG8377" s="110"/>
      <c r="AH8377" s="94"/>
      <c r="AJ8377" s="97"/>
      <c r="AL8377" s="39"/>
      <c r="AP8377" s="39"/>
      <c r="AQ8377" s="77"/>
      <c r="AR8377" s="78"/>
      <c r="BB8377" s="79"/>
      <c r="BC8377" s="94"/>
      <c r="BE8377" s="97"/>
      <c r="BG8377" s="40"/>
      <c r="BK8377" s="40"/>
      <c r="BL8377" s="79"/>
      <c r="BM8377" s="94"/>
      <c r="BO8377" s="97"/>
      <c r="BQ8377" s="40"/>
      <c r="BR8377" s="94"/>
      <c r="BS8377" s="94"/>
      <c r="BT8377" s="94"/>
      <c r="BU8377" s="40"/>
      <c r="BV8377" s="82"/>
      <c r="BW8377" s="94"/>
      <c r="BX8377" s="48"/>
      <c r="BY8377" s="97"/>
      <c r="BZ8377" s="48"/>
      <c r="CA8377" s="40"/>
      <c r="CB8377" s="94"/>
      <c r="CC8377" s="94"/>
      <c r="CD8377" s="94"/>
      <c r="CE8377" s="40"/>
      <c r="CF8377" s="73"/>
      <c r="CG8377" s="41"/>
      <c r="CH8377" s="41"/>
      <c r="CI8377" s="41"/>
      <c r="CJ8377" s="41"/>
      <c r="CK8377" s="41"/>
      <c r="CL8377" s="68"/>
      <c r="CM8377" s="41"/>
      <c r="CN8377" s="41"/>
      <c r="CO8377" s="39"/>
      <c r="CP8377" s="78"/>
    </row>
    <row r="8378" spans="1:94" s="38" customFormat="1" x14ac:dyDescent="0.25">
      <c r="A8378" s="38">
        <v>8375</v>
      </c>
      <c r="F8378" s="39"/>
      <c r="Q8378" s="39"/>
      <c r="R8378" s="40"/>
      <c r="S8378" s="40"/>
      <c r="T8378" s="39"/>
      <c r="AG8378" s="110"/>
      <c r="AH8378" s="94"/>
      <c r="AJ8378" s="97"/>
      <c r="AL8378" s="39"/>
      <c r="AP8378" s="39"/>
      <c r="AQ8378" s="77"/>
      <c r="AR8378" s="78"/>
      <c r="BB8378" s="79"/>
      <c r="BC8378" s="94"/>
      <c r="BE8378" s="97"/>
      <c r="BG8378" s="40"/>
      <c r="BK8378" s="40"/>
      <c r="BL8378" s="79"/>
      <c r="BM8378" s="94"/>
      <c r="BO8378" s="97"/>
      <c r="BQ8378" s="40"/>
      <c r="BR8378" s="94"/>
      <c r="BS8378" s="94"/>
      <c r="BT8378" s="94"/>
      <c r="BU8378" s="40"/>
      <c r="BV8378" s="82"/>
      <c r="BW8378" s="94"/>
      <c r="BX8378" s="48"/>
      <c r="BY8378" s="97"/>
      <c r="BZ8378" s="48"/>
      <c r="CA8378" s="40"/>
      <c r="CB8378" s="94"/>
      <c r="CC8378" s="94"/>
      <c r="CD8378" s="94"/>
      <c r="CE8378" s="40"/>
      <c r="CF8378" s="73"/>
      <c r="CG8378" s="41"/>
      <c r="CH8378" s="41"/>
      <c r="CI8378" s="41"/>
      <c r="CJ8378" s="41"/>
      <c r="CK8378" s="41"/>
      <c r="CL8378" s="68"/>
      <c r="CM8378" s="41"/>
      <c r="CN8378" s="41"/>
      <c r="CO8378" s="39"/>
      <c r="CP8378" s="78"/>
    </row>
    <row r="8379" spans="1:94" s="38" customFormat="1" x14ac:dyDescent="0.25">
      <c r="A8379" s="38">
        <v>8376</v>
      </c>
      <c r="F8379" s="39"/>
      <c r="Q8379" s="39"/>
      <c r="R8379" s="40"/>
      <c r="S8379" s="40"/>
      <c r="T8379" s="39"/>
      <c r="AG8379" s="110"/>
      <c r="AH8379" s="94"/>
      <c r="AJ8379" s="97"/>
      <c r="AL8379" s="39"/>
      <c r="AP8379" s="39"/>
      <c r="AQ8379" s="77"/>
      <c r="AR8379" s="78"/>
      <c r="BB8379" s="79"/>
      <c r="BC8379" s="94"/>
      <c r="BE8379" s="97"/>
      <c r="BG8379" s="40"/>
      <c r="BK8379" s="40"/>
      <c r="BL8379" s="79"/>
      <c r="BM8379" s="94"/>
      <c r="BO8379" s="97"/>
      <c r="BQ8379" s="40"/>
      <c r="BR8379" s="94"/>
      <c r="BS8379" s="94"/>
      <c r="BT8379" s="94"/>
      <c r="BU8379" s="40"/>
      <c r="BV8379" s="82"/>
      <c r="BW8379" s="94"/>
      <c r="BX8379" s="48"/>
      <c r="BY8379" s="97"/>
      <c r="BZ8379" s="48"/>
      <c r="CA8379" s="40"/>
      <c r="CB8379" s="94"/>
      <c r="CC8379" s="94"/>
      <c r="CD8379" s="94"/>
      <c r="CE8379" s="40"/>
      <c r="CF8379" s="73"/>
      <c r="CG8379" s="41"/>
      <c r="CH8379" s="41"/>
      <c r="CI8379" s="41"/>
      <c r="CJ8379" s="41"/>
      <c r="CK8379" s="41"/>
      <c r="CL8379" s="68"/>
      <c r="CM8379" s="41"/>
      <c r="CN8379" s="41"/>
      <c r="CO8379" s="39"/>
      <c r="CP8379" s="78"/>
    </row>
    <row r="8380" spans="1:94" s="38" customFormat="1" x14ac:dyDescent="0.25">
      <c r="A8380" s="38">
        <v>8377</v>
      </c>
      <c r="F8380" s="39"/>
      <c r="Q8380" s="39"/>
      <c r="R8380" s="40"/>
      <c r="S8380" s="40"/>
      <c r="T8380" s="39"/>
      <c r="AG8380" s="110"/>
      <c r="AH8380" s="94"/>
      <c r="AJ8380" s="97"/>
      <c r="AL8380" s="39"/>
      <c r="AP8380" s="39"/>
      <c r="AQ8380" s="77"/>
      <c r="AR8380" s="78"/>
      <c r="BB8380" s="79"/>
      <c r="BC8380" s="94"/>
      <c r="BE8380" s="97"/>
      <c r="BG8380" s="40"/>
      <c r="BK8380" s="40"/>
      <c r="BL8380" s="79"/>
      <c r="BM8380" s="94"/>
      <c r="BO8380" s="97"/>
      <c r="BQ8380" s="40"/>
      <c r="BR8380" s="94"/>
      <c r="BS8380" s="94"/>
      <c r="BT8380" s="94"/>
      <c r="BU8380" s="40"/>
      <c r="BV8380" s="82"/>
      <c r="BW8380" s="94"/>
      <c r="BX8380" s="48"/>
      <c r="BY8380" s="97"/>
      <c r="BZ8380" s="48"/>
      <c r="CA8380" s="40"/>
      <c r="CB8380" s="94"/>
      <c r="CC8380" s="94"/>
      <c r="CD8380" s="94"/>
      <c r="CE8380" s="40"/>
      <c r="CF8380" s="73"/>
      <c r="CG8380" s="41"/>
      <c r="CH8380" s="41"/>
      <c r="CI8380" s="41"/>
      <c r="CJ8380" s="41"/>
      <c r="CK8380" s="41"/>
      <c r="CL8380" s="68"/>
      <c r="CM8380" s="41"/>
      <c r="CN8380" s="41"/>
      <c r="CO8380" s="39"/>
      <c r="CP8380" s="78"/>
    </row>
    <row r="8381" spans="1:94" s="38" customFormat="1" x14ac:dyDescent="0.25">
      <c r="A8381" s="38">
        <v>8378</v>
      </c>
      <c r="F8381" s="39"/>
      <c r="Q8381" s="39"/>
      <c r="R8381" s="40"/>
      <c r="S8381" s="40"/>
      <c r="T8381" s="39"/>
      <c r="AG8381" s="110"/>
      <c r="AH8381" s="94"/>
      <c r="AJ8381" s="97"/>
      <c r="AL8381" s="39"/>
      <c r="AP8381" s="39"/>
      <c r="AQ8381" s="77"/>
      <c r="AR8381" s="78"/>
      <c r="BB8381" s="79"/>
      <c r="BC8381" s="94"/>
      <c r="BE8381" s="97"/>
      <c r="BG8381" s="40"/>
      <c r="BK8381" s="40"/>
      <c r="BL8381" s="79"/>
      <c r="BM8381" s="94"/>
      <c r="BO8381" s="97"/>
      <c r="BQ8381" s="40"/>
      <c r="BR8381" s="94"/>
      <c r="BS8381" s="94"/>
      <c r="BT8381" s="94"/>
      <c r="BU8381" s="40"/>
      <c r="BV8381" s="82"/>
      <c r="BW8381" s="94"/>
      <c r="BX8381" s="48"/>
      <c r="BY8381" s="97"/>
      <c r="BZ8381" s="48"/>
      <c r="CA8381" s="40"/>
      <c r="CB8381" s="94"/>
      <c r="CC8381" s="94"/>
      <c r="CD8381" s="94"/>
      <c r="CE8381" s="40"/>
      <c r="CF8381" s="73"/>
      <c r="CG8381" s="41"/>
      <c r="CH8381" s="41"/>
      <c r="CI8381" s="41"/>
      <c r="CJ8381" s="41"/>
      <c r="CK8381" s="41"/>
      <c r="CL8381" s="68"/>
      <c r="CM8381" s="41"/>
      <c r="CN8381" s="41"/>
      <c r="CO8381" s="39"/>
      <c r="CP8381" s="78"/>
    </row>
    <row r="8382" spans="1:94" s="38" customFormat="1" x14ac:dyDescent="0.25">
      <c r="A8382" s="38">
        <v>8379</v>
      </c>
      <c r="F8382" s="39"/>
      <c r="Q8382" s="39"/>
      <c r="R8382" s="40"/>
      <c r="S8382" s="40"/>
      <c r="T8382" s="39"/>
      <c r="AG8382" s="110"/>
      <c r="AH8382" s="94"/>
      <c r="AJ8382" s="97"/>
      <c r="AL8382" s="39"/>
      <c r="AP8382" s="39"/>
      <c r="AQ8382" s="77"/>
      <c r="AR8382" s="78"/>
      <c r="BB8382" s="79"/>
      <c r="BC8382" s="94"/>
      <c r="BE8382" s="97"/>
      <c r="BG8382" s="40"/>
      <c r="BK8382" s="40"/>
      <c r="BL8382" s="79"/>
      <c r="BM8382" s="94"/>
      <c r="BO8382" s="97"/>
      <c r="BQ8382" s="40"/>
      <c r="BR8382" s="94"/>
      <c r="BS8382" s="94"/>
      <c r="BT8382" s="94"/>
      <c r="BU8382" s="40"/>
      <c r="BV8382" s="82"/>
      <c r="BW8382" s="94"/>
      <c r="BX8382" s="48"/>
      <c r="BY8382" s="97"/>
      <c r="BZ8382" s="48"/>
      <c r="CA8382" s="40"/>
      <c r="CB8382" s="94"/>
      <c r="CC8382" s="94"/>
      <c r="CD8382" s="94"/>
      <c r="CE8382" s="40"/>
      <c r="CF8382" s="73"/>
      <c r="CG8382" s="41"/>
      <c r="CH8382" s="41"/>
      <c r="CI8382" s="41"/>
      <c r="CJ8382" s="41"/>
      <c r="CK8382" s="41"/>
      <c r="CL8382" s="68"/>
      <c r="CM8382" s="41"/>
      <c r="CN8382" s="41"/>
      <c r="CO8382" s="39"/>
      <c r="CP8382" s="78"/>
    </row>
    <row r="8383" spans="1:94" s="38" customFormat="1" x14ac:dyDescent="0.25">
      <c r="A8383" s="38">
        <v>8380</v>
      </c>
      <c r="F8383" s="39"/>
      <c r="Q8383" s="39"/>
      <c r="R8383" s="40"/>
      <c r="S8383" s="40"/>
      <c r="T8383" s="39"/>
      <c r="AG8383" s="110"/>
      <c r="AH8383" s="94"/>
      <c r="AJ8383" s="97"/>
      <c r="AL8383" s="39"/>
      <c r="AP8383" s="39"/>
      <c r="AQ8383" s="77"/>
      <c r="AR8383" s="78"/>
      <c r="BB8383" s="79"/>
      <c r="BC8383" s="94"/>
      <c r="BE8383" s="97"/>
      <c r="BG8383" s="40"/>
      <c r="BK8383" s="40"/>
      <c r="BL8383" s="79"/>
      <c r="BM8383" s="94"/>
      <c r="BO8383" s="97"/>
      <c r="BQ8383" s="40"/>
      <c r="BR8383" s="94"/>
      <c r="BS8383" s="94"/>
      <c r="BT8383" s="94"/>
      <c r="BU8383" s="40"/>
      <c r="BV8383" s="82"/>
      <c r="BW8383" s="94"/>
      <c r="BX8383" s="48"/>
      <c r="BY8383" s="97"/>
      <c r="BZ8383" s="48"/>
      <c r="CA8383" s="40"/>
      <c r="CB8383" s="94"/>
      <c r="CC8383" s="94"/>
      <c r="CD8383" s="94"/>
      <c r="CE8383" s="40"/>
      <c r="CF8383" s="73"/>
      <c r="CG8383" s="41"/>
      <c r="CH8383" s="41"/>
      <c r="CI8383" s="41"/>
      <c r="CJ8383" s="41"/>
      <c r="CK8383" s="41"/>
      <c r="CL8383" s="68"/>
      <c r="CM8383" s="41"/>
      <c r="CN8383" s="41"/>
      <c r="CO8383" s="39"/>
      <c r="CP8383" s="78"/>
    </row>
    <row r="8384" spans="1:94" s="38" customFormat="1" x14ac:dyDescent="0.25">
      <c r="A8384" s="38">
        <v>8381</v>
      </c>
      <c r="F8384" s="39"/>
      <c r="Q8384" s="39"/>
      <c r="R8384" s="40"/>
      <c r="S8384" s="40"/>
      <c r="T8384" s="39"/>
      <c r="AG8384" s="110"/>
      <c r="AH8384" s="94"/>
      <c r="AJ8384" s="97"/>
      <c r="AL8384" s="39"/>
      <c r="AP8384" s="39"/>
      <c r="AQ8384" s="77"/>
      <c r="AR8384" s="78"/>
      <c r="BB8384" s="79"/>
      <c r="BC8384" s="94"/>
      <c r="BE8384" s="97"/>
      <c r="BG8384" s="40"/>
      <c r="BK8384" s="40"/>
      <c r="BL8384" s="79"/>
      <c r="BM8384" s="94"/>
      <c r="BO8384" s="97"/>
      <c r="BQ8384" s="40"/>
      <c r="BR8384" s="94"/>
      <c r="BS8384" s="94"/>
      <c r="BT8384" s="94"/>
      <c r="BU8384" s="40"/>
      <c r="BV8384" s="82"/>
      <c r="BW8384" s="94"/>
      <c r="BX8384" s="48"/>
      <c r="BY8384" s="97"/>
      <c r="BZ8384" s="48"/>
      <c r="CA8384" s="40"/>
      <c r="CB8384" s="94"/>
      <c r="CC8384" s="94"/>
      <c r="CD8384" s="94"/>
      <c r="CE8384" s="40"/>
      <c r="CF8384" s="73"/>
      <c r="CG8384" s="41"/>
      <c r="CH8384" s="41"/>
      <c r="CI8384" s="41"/>
      <c r="CJ8384" s="41"/>
      <c r="CK8384" s="41"/>
      <c r="CL8384" s="68"/>
      <c r="CM8384" s="41"/>
      <c r="CN8384" s="41"/>
      <c r="CO8384" s="39"/>
      <c r="CP8384" s="78"/>
    </row>
    <row r="8385" spans="1:94" s="38" customFormat="1" x14ac:dyDescent="0.25">
      <c r="A8385" s="38">
        <v>8382</v>
      </c>
      <c r="F8385" s="39"/>
      <c r="Q8385" s="39"/>
      <c r="R8385" s="40"/>
      <c r="S8385" s="40"/>
      <c r="T8385" s="39"/>
      <c r="AG8385" s="110"/>
      <c r="AH8385" s="94"/>
      <c r="AJ8385" s="97"/>
      <c r="AL8385" s="39"/>
      <c r="AP8385" s="39"/>
      <c r="AQ8385" s="77"/>
      <c r="AR8385" s="78"/>
      <c r="BB8385" s="79"/>
      <c r="BC8385" s="94"/>
      <c r="BE8385" s="97"/>
      <c r="BG8385" s="40"/>
      <c r="BK8385" s="40"/>
      <c r="BL8385" s="79"/>
      <c r="BM8385" s="94"/>
      <c r="BO8385" s="97"/>
      <c r="BQ8385" s="40"/>
      <c r="BR8385" s="94"/>
      <c r="BS8385" s="94"/>
      <c r="BT8385" s="94"/>
      <c r="BU8385" s="40"/>
      <c r="BV8385" s="82"/>
      <c r="BW8385" s="94"/>
      <c r="BX8385" s="48"/>
      <c r="BY8385" s="97"/>
      <c r="BZ8385" s="48"/>
      <c r="CA8385" s="40"/>
      <c r="CB8385" s="94"/>
      <c r="CC8385" s="94"/>
      <c r="CD8385" s="94"/>
      <c r="CE8385" s="40"/>
      <c r="CF8385" s="73"/>
      <c r="CG8385" s="41"/>
      <c r="CH8385" s="41"/>
      <c r="CI8385" s="41"/>
      <c r="CJ8385" s="41"/>
      <c r="CK8385" s="41"/>
      <c r="CL8385" s="68"/>
      <c r="CM8385" s="41"/>
      <c r="CN8385" s="41"/>
      <c r="CO8385" s="39"/>
      <c r="CP8385" s="78"/>
    </row>
    <row r="8386" spans="1:94" s="38" customFormat="1" x14ac:dyDescent="0.25">
      <c r="A8386" s="38">
        <v>8383</v>
      </c>
      <c r="F8386" s="39"/>
      <c r="Q8386" s="39"/>
      <c r="R8386" s="40"/>
      <c r="S8386" s="40"/>
      <c r="T8386" s="39"/>
      <c r="AG8386" s="110"/>
      <c r="AH8386" s="94"/>
      <c r="AJ8386" s="97"/>
      <c r="AL8386" s="39"/>
      <c r="AP8386" s="39"/>
      <c r="AQ8386" s="77"/>
      <c r="AR8386" s="78"/>
      <c r="BB8386" s="79"/>
      <c r="BC8386" s="94"/>
      <c r="BE8386" s="97"/>
      <c r="BG8386" s="40"/>
      <c r="BK8386" s="40"/>
      <c r="BL8386" s="79"/>
      <c r="BM8386" s="94"/>
      <c r="BO8386" s="97"/>
      <c r="BQ8386" s="40"/>
      <c r="BR8386" s="94"/>
      <c r="BS8386" s="94"/>
      <c r="BT8386" s="94"/>
      <c r="BU8386" s="40"/>
      <c r="BV8386" s="82"/>
      <c r="BW8386" s="94"/>
      <c r="BX8386" s="48"/>
      <c r="BY8386" s="97"/>
      <c r="BZ8386" s="48"/>
      <c r="CA8386" s="40"/>
      <c r="CB8386" s="94"/>
      <c r="CC8386" s="94"/>
      <c r="CD8386" s="94"/>
      <c r="CE8386" s="40"/>
      <c r="CF8386" s="73"/>
      <c r="CG8386" s="41"/>
      <c r="CH8386" s="41"/>
      <c r="CI8386" s="41"/>
      <c r="CJ8386" s="41"/>
      <c r="CK8386" s="41"/>
      <c r="CL8386" s="68"/>
      <c r="CM8386" s="41"/>
      <c r="CN8386" s="41"/>
      <c r="CO8386" s="39"/>
      <c r="CP8386" s="78"/>
    </row>
    <row r="8387" spans="1:94" s="38" customFormat="1" x14ac:dyDescent="0.25">
      <c r="A8387" s="38">
        <v>8384</v>
      </c>
      <c r="F8387" s="39"/>
      <c r="Q8387" s="39"/>
      <c r="R8387" s="40"/>
      <c r="S8387" s="40"/>
      <c r="T8387" s="39"/>
      <c r="AG8387" s="110"/>
      <c r="AH8387" s="94"/>
      <c r="AJ8387" s="97"/>
      <c r="AL8387" s="39"/>
      <c r="AP8387" s="39"/>
      <c r="AQ8387" s="77"/>
      <c r="AR8387" s="78"/>
      <c r="BB8387" s="79"/>
      <c r="BC8387" s="94"/>
      <c r="BE8387" s="97"/>
      <c r="BG8387" s="40"/>
      <c r="BK8387" s="40"/>
      <c r="BL8387" s="79"/>
      <c r="BM8387" s="94"/>
      <c r="BO8387" s="97"/>
      <c r="BQ8387" s="40"/>
      <c r="BR8387" s="94"/>
      <c r="BS8387" s="94"/>
      <c r="BT8387" s="94"/>
      <c r="BU8387" s="40"/>
      <c r="BV8387" s="82"/>
      <c r="BW8387" s="94"/>
      <c r="BX8387" s="48"/>
      <c r="BY8387" s="97"/>
      <c r="BZ8387" s="48"/>
      <c r="CA8387" s="40"/>
      <c r="CB8387" s="94"/>
      <c r="CC8387" s="94"/>
      <c r="CD8387" s="94"/>
      <c r="CE8387" s="40"/>
      <c r="CF8387" s="73"/>
      <c r="CG8387" s="41"/>
      <c r="CH8387" s="41"/>
      <c r="CI8387" s="41"/>
      <c r="CJ8387" s="41"/>
      <c r="CK8387" s="41"/>
      <c r="CL8387" s="68"/>
      <c r="CM8387" s="41"/>
      <c r="CN8387" s="41"/>
      <c r="CO8387" s="39"/>
      <c r="CP8387" s="78"/>
    </row>
    <row r="8388" spans="1:94" s="38" customFormat="1" x14ac:dyDescent="0.25">
      <c r="A8388" s="38">
        <v>8385</v>
      </c>
      <c r="F8388" s="39"/>
      <c r="Q8388" s="39"/>
      <c r="R8388" s="40"/>
      <c r="S8388" s="40"/>
      <c r="T8388" s="39"/>
      <c r="AG8388" s="110"/>
      <c r="AH8388" s="94"/>
      <c r="AJ8388" s="97"/>
      <c r="AL8388" s="39"/>
      <c r="AP8388" s="39"/>
      <c r="AQ8388" s="77"/>
      <c r="AR8388" s="78"/>
      <c r="BB8388" s="79"/>
      <c r="BC8388" s="94"/>
      <c r="BE8388" s="97"/>
      <c r="BG8388" s="40"/>
      <c r="BK8388" s="40"/>
      <c r="BL8388" s="79"/>
      <c r="BM8388" s="94"/>
      <c r="BO8388" s="97"/>
      <c r="BQ8388" s="40"/>
      <c r="BR8388" s="94"/>
      <c r="BS8388" s="94"/>
      <c r="BT8388" s="94"/>
      <c r="BU8388" s="40"/>
      <c r="BV8388" s="82"/>
      <c r="BW8388" s="94"/>
      <c r="BX8388" s="48"/>
      <c r="BY8388" s="97"/>
      <c r="BZ8388" s="48"/>
      <c r="CA8388" s="40"/>
      <c r="CB8388" s="94"/>
      <c r="CC8388" s="94"/>
      <c r="CD8388" s="94"/>
      <c r="CE8388" s="40"/>
      <c r="CF8388" s="73"/>
      <c r="CG8388" s="41"/>
      <c r="CH8388" s="41"/>
      <c r="CI8388" s="41"/>
      <c r="CJ8388" s="41"/>
      <c r="CK8388" s="41"/>
      <c r="CL8388" s="68"/>
      <c r="CM8388" s="41"/>
      <c r="CN8388" s="41"/>
      <c r="CO8388" s="39"/>
      <c r="CP8388" s="78"/>
    </row>
    <row r="8389" spans="1:94" s="38" customFormat="1" x14ac:dyDescent="0.25">
      <c r="A8389" s="38">
        <v>8386</v>
      </c>
      <c r="F8389" s="39"/>
      <c r="Q8389" s="39"/>
      <c r="R8389" s="40"/>
      <c r="S8389" s="40"/>
      <c r="T8389" s="39"/>
      <c r="AG8389" s="110"/>
      <c r="AH8389" s="94"/>
      <c r="AJ8389" s="97"/>
      <c r="AL8389" s="39"/>
      <c r="AP8389" s="39"/>
      <c r="AQ8389" s="77"/>
      <c r="AR8389" s="78"/>
      <c r="BB8389" s="79"/>
      <c r="BC8389" s="94"/>
      <c r="BE8389" s="97"/>
      <c r="BG8389" s="40"/>
      <c r="BK8389" s="40"/>
      <c r="BL8389" s="79"/>
      <c r="BM8389" s="94"/>
      <c r="BO8389" s="97"/>
      <c r="BQ8389" s="40"/>
      <c r="BR8389" s="94"/>
      <c r="BS8389" s="94"/>
      <c r="BT8389" s="94"/>
      <c r="BU8389" s="40"/>
      <c r="BV8389" s="82"/>
      <c r="BW8389" s="94"/>
      <c r="BX8389" s="48"/>
      <c r="BY8389" s="97"/>
      <c r="BZ8389" s="48"/>
      <c r="CA8389" s="40"/>
      <c r="CB8389" s="94"/>
      <c r="CC8389" s="94"/>
      <c r="CD8389" s="94"/>
      <c r="CE8389" s="40"/>
      <c r="CF8389" s="73"/>
      <c r="CG8389" s="41"/>
      <c r="CH8389" s="41"/>
      <c r="CI8389" s="41"/>
      <c r="CJ8389" s="41"/>
      <c r="CK8389" s="41"/>
      <c r="CL8389" s="68"/>
      <c r="CM8389" s="41"/>
      <c r="CN8389" s="41"/>
      <c r="CO8389" s="39"/>
      <c r="CP8389" s="78"/>
    </row>
    <row r="8390" spans="1:94" s="38" customFormat="1" x14ac:dyDescent="0.25">
      <c r="A8390" s="38">
        <v>8387</v>
      </c>
      <c r="F8390" s="39"/>
      <c r="Q8390" s="39"/>
      <c r="R8390" s="40"/>
      <c r="S8390" s="40"/>
      <c r="T8390" s="39"/>
      <c r="AG8390" s="110"/>
      <c r="AH8390" s="94"/>
      <c r="AJ8390" s="97"/>
      <c r="AL8390" s="39"/>
      <c r="AP8390" s="39"/>
      <c r="AQ8390" s="77"/>
      <c r="AR8390" s="78"/>
      <c r="BB8390" s="79"/>
      <c r="BC8390" s="94"/>
      <c r="BE8390" s="97"/>
      <c r="BG8390" s="40"/>
      <c r="BK8390" s="40"/>
      <c r="BL8390" s="79"/>
      <c r="BM8390" s="94"/>
      <c r="BO8390" s="97"/>
      <c r="BQ8390" s="40"/>
      <c r="BR8390" s="94"/>
      <c r="BS8390" s="94"/>
      <c r="BT8390" s="94"/>
      <c r="BU8390" s="40"/>
      <c r="BV8390" s="82"/>
      <c r="BW8390" s="94"/>
      <c r="BX8390" s="48"/>
      <c r="BY8390" s="97"/>
      <c r="BZ8390" s="48"/>
      <c r="CA8390" s="40"/>
      <c r="CB8390" s="94"/>
      <c r="CC8390" s="94"/>
      <c r="CD8390" s="94"/>
      <c r="CE8390" s="40"/>
      <c r="CF8390" s="73"/>
      <c r="CG8390" s="41"/>
      <c r="CH8390" s="41"/>
      <c r="CI8390" s="41"/>
      <c r="CJ8390" s="41"/>
      <c r="CK8390" s="41"/>
      <c r="CL8390" s="68"/>
      <c r="CM8390" s="41"/>
      <c r="CN8390" s="41"/>
      <c r="CO8390" s="39"/>
      <c r="CP8390" s="78"/>
    </row>
    <row r="8391" spans="1:94" s="38" customFormat="1" x14ac:dyDescent="0.25">
      <c r="A8391" s="38">
        <v>8388</v>
      </c>
      <c r="F8391" s="39"/>
      <c r="Q8391" s="39"/>
      <c r="R8391" s="40"/>
      <c r="S8391" s="40"/>
      <c r="T8391" s="39"/>
      <c r="AG8391" s="110"/>
      <c r="AH8391" s="94"/>
      <c r="AJ8391" s="97"/>
      <c r="AL8391" s="39"/>
      <c r="AP8391" s="39"/>
      <c r="AQ8391" s="77"/>
      <c r="AR8391" s="78"/>
      <c r="BB8391" s="79"/>
      <c r="BC8391" s="94"/>
      <c r="BE8391" s="97"/>
      <c r="BG8391" s="40"/>
      <c r="BK8391" s="40"/>
      <c r="BL8391" s="79"/>
      <c r="BM8391" s="94"/>
      <c r="BO8391" s="97"/>
      <c r="BQ8391" s="40"/>
      <c r="BR8391" s="94"/>
      <c r="BS8391" s="94"/>
      <c r="BT8391" s="94"/>
      <c r="BU8391" s="40"/>
      <c r="BV8391" s="82"/>
      <c r="BW8391" s="94"/>
      <c r="BX8391" s="48"/>
      <c r="BY8391" s="97"/>
      <c r="BZ8391" s="48"/>
      <c r="CA8391" s="40"/>
      <c r="CB8391" s="94"/>
      <c r="CC8391" s="94"/>
      <c r="CD8391" s="94"/>
      <c r="CE8391" s="40"/>
      <c r="CF8391" s="73"/>
      <c r="CG8391" s="41"/>
      <c r="CH8391" s="41"/>
      <c r="CI8391" s="41"/>
      <c r="CJ8391" s="41"/>
      <c r="CK8391" s="41"/>
      <c r="CL8391" s="68"/>
      <c r="CM8391" s="41"/>
      <c r="CN8391" s="41"/>
      <c r="CO8391" s="39"/>
      <c r="CP8391" s="78"/>
    </row>
    <row r="8392" spans="1:94" s="38" customFormat="1" x14ac:dyDescent="0.25">
      <c r="A8392" s="38">
        <v>8389</v>
      </c>
      <c r="F8392" s="39"/>
      <c r="Q8392" s="39"/>
      <c r="R8392" s="40"/>
      <c r="S8392" s="40"/>
      <c r="T8392" s="39"/>
      <c r="AG8392" s="110"/>
      <c r="AH8392" s="94"/>
      <c r="AJ8392" s="97"/>
      <c r="AL8392" s="39"/>
      <c r="AP8392" s="39"/>
      <c r="AQ8392" s="77"/>
      <c r="AR8392" s="78"/>
      <c r="BB8392" s="79"/>
      <c r="BC8392" s="94"/>
      <c r="BE8392" s="97"/>
      <c r="BG8392" s="40"/>
      <c r="BK8392" s="40"/>
      <c r="BL8392" s="79"/>
      <c r="BM8392" s="94"/>
      <c r="BO8392" s="97"/>
      <c r="BQ8392" s="40"/>
      <c r="BR8392" s="94"/>
      <c r="BS8392" s="94"/>
      <c r="BT8392" s="94"/>
      <c r="BU8392" s="40"/>
      <c r="BV8392" s="82"/>
      <c r="BW8392" s="94"/>
      <c r="BX8392" s="48"/>
      <c r="BY8392" s="97"/>
      <c r="BZ8392" s="48"/>
      <c r="CA8392" s="40"/>
      <c r="CB8392" s="94"/>
      <c r="CC8392" s="94"/>
      <c r="CD8392" s="94"/>
      <c r="CE8392" s="40"/>
      <c r="CF8392" s="73"/>
      <c r="CG8392" s="41"/>
      <c r="CH8392" s="41"/>
      <c r="CI8392" s="41"/>
      <c r="CJ8392" s="41"/>
      <c r="CK8392" s="41"/>
      <c r="CL8392" s="68"/>
      <c r="CM8392" s="41"/>
      <c r="CN8392" s="41"/>
      <c r="CO8392" s="39"/>
      <c r="CP8392" s="78"/>
    </row>
    <row r="8393" spans="1:94" s="38" customFormat="1" x14ac:dyDescent="0.25">
      <c r="A8393" s="38">
        <v>8390</v>
      </c>
      <c r="F8393" s="39"/>
      <c r="Q8393" s="39"/>
      <c r="R8393" s="40"/>
      <c r="S8393" s="40"/>
      <c r="T8393" s="39"/>
      <c r="AG8393" s="110"/>
      <c r="AH8393" s="94"/>
      <c r="AJ8393" s="97"/>
      <c r="AL8393" s="39"/>
      <c r="AP8393" s="39"/>
      <c r="AQ8393" s="77"/>
      <c r="AR8393" s="78"/>
      <c r="BB8393" s="79"/>
      <c r="BC8393" s="94"/>
      <c r="BE8393" s="97"/>
      <c r="BG8393" s="40"/>
      <c r="BK8393" s="40"/>
      <c r="BL8393" s="79"/>
      <c r="BM8393" s="94"/>
      <c r="BO8393" s="97"/>
      <c r="BQ8393" s="40"/>
      <c r="BR8393" s="94"/>
      <c r="BS8393" s="94"/>
      <c r="BT8393" s="94"/>
      <c r="BU8393" s="40"/>
      <c r="BV8393" s="82"/>
      <c r="BW8393" s="94"/>
      <c r="BX8393" s="48"/>
      <c r="BY8393" s="97"/>
      <c r="BZ8393" s="48"/>
      <c r="CA8393" s="40"/>
      <c r="CB8393" s="94"/>
      <c r="CC8393" s="94"/>
      <c r="CD8393" s="94"/>
      <c r="CE8393" s="40"/>
      <c r="CF8393" s="73"/>
      <c r="CG8393" s="41"/>
      <c r="CH8393" s="41"/>
      <c r="CI8393" s="41"/>
      <c r="CJ8393" s="41"/>
      <c r="CK8393" s="41"/>
      <c r="CL8393" s="68"/>
      <c r="CM8393" s="41"/>
      <c r="CN8393" s="41"/>
      <c r="CO8393" s="39"/>
      <c r="CP8393" s="78"/>
    </row>
    <row r="8394" spans="1:94" s="38" customFormat="1" x14ac:dyDescent="0.25">
      <c r="A8394" s="38">
        <v>8391</v>
      </c>
      <c r="F8394" s="39"/>
      <c r="Q8394" s="39"/>
      <c r="R8394" s="40"/>
      <c r="S8394" s="40"/>
      <c r="T8394" s="39"/>
      <c r="AG8394" s="110"/>
      <c r="AH8394" s="94"/>
      <c r="AJ8394" s="97"/>
      <c r="AL8394" s="39"/>
      <c r="AP8394" s="39"/>
      <c r="AQ8394" s="77"/>
      <c r="AR8394" s="78"/>
      <c r="BB8394" s="79"/>
      <c r="BC8394" s="94"/>
      <c r="BE8394" s="97"/>
      <c r="BG8394" s="40"/>
      <c r="BK8394" s="40"/>
      <c r="BL8394" s="79"/>
      <c r="BM8394" s="94"/>
      <c r="BO8394" s="97"/>
      <c r="BQ8394" s="40"/>
      <c r="BR8394" s="94"/>
      <c r="BS8394" s="94"/>
      <c r="BT8394" s="94"/>
      <c r="BU8394" s="40"/>
      <c r="BV8394" s="82"/>
      <c r="BW8394" s="94"/>
      <c r="BX8394" s="48"/>
      <c r="BY8394" s="97"/>
      <c r="BZ8394" s="48"/>
      <c r="CA8394" s="40"/>
      <c r="CB8394" s="94"/>
      <c r="CC8394" s="94"/>
      <c r="CD8394" s="94"/>
      <c r="CE8394" s="40"/>
      <c r="CF8394" s="73"/>
      <c r="CG8394" s="41"/>
      <c r="CH8394" s="41"/>
      <c r="CI8394" s="41"/>
      <c r="CJ8394" s="41"/>
      <c r="CK8394" s="41"/>
      <c r="CL8394" s="68"/>
      <c r="CM8394" s="41"/>
      <c r="CN8394" s="41"/>
      <c r="CO8394" s="39"/>
      <c r="CP8394" s="78"/>
    </row>
    <row r="8395" spans="1:94" s="38" customFormat="1" x14ac:dyDescent="0.25">
      <c r="A8395" s="38">
        <v>8392</v>
      </c>
      <c r="F8395" s="39"/>
      <c r="Q8395" s="39"/>
      <c r="R8395" s="40"/>
      <c r="S8395" s="40"/>
      <c r="T8395" s="39"/>
      <c r="AG8395" s="110"/>
      <c r="AH8395" s="94"/>
      <c r="AJ8395" s="97"/>
      <c r="AL8395" s="39"/>
      <c r="AP8395" s="39"/>
      <c r="AQ8395" s="77"/>
      <c r="AR8395" s="78"/>
      <c r="BB8395" s="79"/>
      <c r="BC8395" s="94"/>
      <c r="BE8395" s="97"/>
      <c r="BG8395" s="40"/>
      <c r="BK8395" s="40"/>
      <c r="BL8395" s="79"/>
      <c r="BM8395" s="94"/>
      <c r="BO8395" s="97"/>
      <c r="BQ8395" s="40"/>
      <c r="BR8395" s="94"/>
      <c r="BS8395" s="94"/>
      <c r="BT8395" s="94"/>
      <c r="BU8395" s="40"/>
      <c r="BV8395" s="82"/>
      <c r="BW8395" s="94"/>
      <c r="BX8395" s="48"/>
      <c r="BY8395" s="97"/>
      <c r="BZ8395" s="48"/>
      <c r="CA8395" s="40"/>
      <c r="CB8395" s="94"/>
      <c r="CC8395" s="94"/>
      <c r="CD8395" s="94"/>
      <c r="CE8395" s="40"/>
      <c r="CF8395" s="73"/>
      <c r="CG8395" s="41"/>
      <c r="CH8395" s="41"/>
      <c r="CI8395" s="41"/>
      <c r="CJ8395" s="41"/>
      <c r="CK8395" s="41"/>
      <c r="CL8395" s="68"/>
      <c r="CM8395" s="41"/>
      <c r="CN8395" s="41"/>
      <c r="CO8395" s="39"/>
      <c r="CP8395" s="78"/>
    </row>
    <row r="8396" spans="1:94" s="38" customFormat="1" x14ac:dyDescent="0.25">
      <c r="A8396" s="38">
        <v>8393</v>
      </c>
      <c r="F8396" s="39"/>
      <c r="Q8396" s="39"/>
      <c r="R8396" s="40"/>
      <c r="S8396" s="40"/>
      <c r="T8396" s="39"/>
      <c r="AG8396" s="110"/>
      <c r="AH8396" s="94"/>
      <c r="AJ8396" s="97"/>
      <c r="AL8396" s="39"/>
      <c r="AP8396" s="39"/>
      <c r="AQ8396" s="77"/>
      <c r="AR8396" s="78"/>
      <c r="BB8396" s="79"/>
      <c r="BC8396" s="94"/>
      <c r="BE8396" s="97"/>
      <c r="BG8396" s="40"/>
      <c r="BK8396" s="40"/>
      <c r="BL8396" s="79"/>
      <c r="BM8396" s="94"/>
      <c r="BO8396" s="97"/>
      <c r="BQ8396" s="40"/>
      <c r="BR8396" s="94"/>
      <c r="BS8396" s="94"/>
      <c r="BT8396" s="94"/>
      <c r="BU8396" s="40"/>
      <c r="BV8396" s="82"/>
      <c r="BW8396" s="94"/>
      <c r="BX8396" s="48"/>
      <c r="BY8396" s="97"/>
      <c r="BZ8396" s="48"/>
      <c r="CA8396" s="40"/>
      <c r="CB8396" s="94"/>
      <c r="CC8396" s="94"/>
      <c r="CD8396" s="94"/>
      <c r="CE8396" s="40"/>
      <c r="CF8396" s="73"/>
      <c r="CG8396" s="41"/>
      <c r="CH8396" s="41"/>
      <c r="CI8396" s="41"/>
      <c r="CJ8396" s="41"/>
      <c r="CK8396" s="41"/>
      <c r="CL8396" s="68"/>
      <c r="CM8396" s="41"/>
      <c r="CN8396" s="41"/>
      <c r="CO8396" s="39"/>
      <c r="CP8396" s="78"/>
    </row>
    <row r="8397" spans="1:94" s="38" customFormat="1" x14ac:dyDescent="0.25">
      <c r="A8397" s="38">
        <v>8394</v>
      </c>
      <c r="F8397" s="39"/>
      <c r="Q8397" s="39"/>
      <c r="R8397" s="40"/>
      <c r="S8397" s="40"/>
      <c r="T8397" s="39"/>
      <c r="AG8397" s="110"/>
      <c r="AH8397" s="94"/>
      <c r="AJ8397" s="97"/>
      <c r="AL8397" s="39"/>
      <c r="AP8397" s="39"/>
      <c r="AQ8397" s="77"/>
      <c r="AR8397" s="78"/>
      <c r="BB8397" s="79"/>
      <c r="BC8397" s="94"/>
      <c r="BE8397" s="97"/>
      <c r="BG8397" s="40"/>
      <c r="BK8397" s="40"/>
      <c r="BL8397" s="79"/>
      <c r="BM8397" s="94"/>
      <c r="BO8397" s="97"/>
      <c r="BQ8397" s="40"/>
      <c r="BR8397" s="94"/>
      <c r="BS8397" s="94"/>
      <c r="BT8397" s="94"/>
      <c r="BU8397" s="40"/>
      <c r="BV8397" s="82"/>
      <c r="BW8397" s="94"/>
      <c r="BX8397" s="48"/>
      <c r="BY8397" s="97"/>
      <c r="BZ8397" s="48"/>
      <c r="CA8397" s="40"/>
      <c r="CB8397" s="94"/>
      <c r="CC8397" s="94"/>
      <c r="CD8397" s="94"/>
      <c r="CE8397" s="40"/>
      <c r="CF8397" s="73"/>
      <c r="CG8397" s="41"/>
      <c r="CH8397" s="41"/>
      <c r="CI8397" s="41"/>
      <c r="CJ8397" s="41"/>
      <c r="CK8397" s="41"/>
      <c r="CL8397" s="68"/>
      <c r="CM8397" s="41"/>
      <c r="CN8397" s="41"/>
      <c r="CO8397" s="39"/>
      <c r="CP8397" s="78"/>
    </row>
    <row r="8398" spans="1:94" s="38" customFormat="1" x14ac:dyDescent="0.25">
      <c r="A8398" s="38">
        <v>8395</v>
      </c>
      <c r="F8398" s="39"/>
      <c r="Q8398" s="39"/>
      <c r="R8398" s="40"/>
      <c r="S8398" s="40"/>
      <c r="T8398" s="39"/>
      <c r="AG8398" s="110"/>
      <c r="AH8398" s="94"/>
      <c r="AJ8398" s="97"/>
      <c r="AL8398" s="39"/>
      <c r="AP8398" s="39"/>
      <c r="AQ8398" s="77"/>
      <c r="AR8398" s="78"/>
      <c r="BB8398" s="79"/>
      <c r="BC8398" s="94"/>
      <c r="BE8398" s="97"/>
      <c r="BG8398" s="40"/>
      <c r="BK8398" s="40"/>
      <c r="BL8398" s="79"/>
      <c r="BM8398" s="94"/>
      <c r="BO8398" s="97"/>
      <c r="BQ8398" s="40"/>
      <c r="BR8398" s="94"/>
      <c r="BS8398" s="94"/>
      <c r="BT8398" s="94"/>
      <c r="BU8398" s="40"/>
      <c r="BV8398" s="82"/>
      <c r="BW8398" s="94"/>
      <c r="BX8398" s="48"/>
      <c r="BY8398" s="97"/>
      <c r="BZ8398" s="48"/>
      <c r="CA8398" s="40"/>
      <c r="CB8398" s="94"/>
      <c r="CC8398" s="94"/>
      <c r="CD8398" s="94"/>
      <c r="CE8398" s="40"/>
      <c r="CF8398" s="73"/>
      <c r="CG8398" s="41"/>
      <c r="CH8398" s="41"/>
      <c r="CI8398" s="41"/>
      <c r="CJ8398" s="41"/>
      <c r="CK8398" s="41"/>
      <c r="CL8398" s="68"/>
      <c r="CM8398" s="41"/>
      <c r="CN8398" s="41"/>
      <c r="CO8398" s="39"/>
      <c r="CP8398" s="78"/>
    </row>
    <row r="8399" spans="1:94" s="38" customFormat="1" x14ac:dyDescent="0.25">
      <c r="A8399" s="38">
        <v>8396</v>
      </c>
      <c r="F8399" s="39"/>
      <c r="Q8399" s="39"/>
      <c r="R8399" s="40"/>
      <c r="S8399" s="40"/>
      <c r="T8399" s="39"/>
      <c r="AG8399" s="110"/>
      <c r="AH8399" s="94"/>
      <c r="AJ8399" s="97"/>
      <c r="AL8399" s="39"/>
      <c r="AP8399" s="39"/>
      <c r="AQ8399" s="77"/>
      <c r="AR8399" s="78"/>
      <c r="BB8399" s="79"/>
      <c r="BC8399" s="94"/>
      <c r="BE8399" s="97"/>
      <c r="BG8399" s="40"/>
      <c r="BK8399" s="40"/>
      <c r="BL8399" s="79"/>
      <c r="BM8399" s="94"/>
      <c r="BO8399" s="97"/>
      <c r="BQ8399" s="40"/>
      <c r="BR8399" s="94"/>
      <c r="BS8399" s="94"/>
      <c r="BT8399" s="94"/>
      <c r="BU8399" s="40"/>
      <c r="BV8399" s="82"/>
      <c r="BW8399" s="94"/>
      <c r="BX8399" s="48"/>
      <c r="BY8399" s="97"/>
      <c r="BZ8399" s="48"/>
      <c r="CA8399" s="40"/>
      <c r="CB8399" s="94"/>
      <c r="CC8399" s="94"/>
      <c r="CD8399" s="94"/>
      <c r="CE8399" s="40"/>
      <c r="CF8399" s="73"/>
      <c r="CG8399" s="41"/>
      <c r="CH8399" s="41"/>
      <c r="CI8399" s="41"/>
      <c r="CJ8399" s="41"/>
      <c r="CK8399" s="41"/>
      <c r="CL8399" s="68"/>
      <c r="CM8399" s="41"/>
      <c r="CN8399" s="41"/>
      <c r="CO8399" s="39"/>
      <c r="CP8399" s="78"/>
    </row>
    <row r="8400" spans="1:94" s="38" customFormat="1" x14ac:dyDescent="0.25">
      <c r="A8400" s="38">
        <v>8397</v>
      </c>
      <c r="F8400" s="39"/>
      <c r="Q8400" s="39"/>
      <c r="R8400" s="40"/>
      <c r="S8400" s="40"/>
      <c r="T8400" s="39"/>
      <c r="AG8400" s="110"/>
      <c r="AH8400" s="94"/>
      <c r="AJ8400" s="97"/>
      <c r="AL8400" s="39"/>
      <c r="AP8400" s="39"/>
      <c r="AQ8400" s="77"/>
      <c r="AR8400" s="78"/>
      <c r="BB8400" s="79"/>
      <c r="BC8400" s="94"/>
      <c r="BE8400" s="97"/>
      <c r="BG8400" s="40"/>
      <c r="BK8400" s="40"/>
      <c r="BL8400" s="79"/>
      <c r="BM8400" s="94"/>
      <c r="BO8400" s="97"/>
      <c r="BQ8400" s="40"/>
      <c r="BR8400" s="94"/>
      <c r="BS8400" s="94"/>
      <c r="BT8400" s="94"/>
      <c r="BU8400" s="40"/>
      <c r="BV8400" s="82"/>
      <c r="BW8400" s="94"/>
      <c r="BX8400" s="48"/>
      <c r="BY8400" s="97"/>
      <c r="BZ8400" s="48"/>
      <c r="CA8400" s="40"/>
      <c r="CB8400" s="94"/>
      <c r="CC8400" s="94"/>
      <c r="CD8400" s="94"/>
      <c r="CE8400" s="40"/>
      <c r="CF8400" s="73"/>
      <c r="CG8400" s="41"/>
      <c r="CH8400" s="41"/>
      <c r="CI8400" s="41"/>
      <c r="CJ8400" s="41"/>
      <c r="CK8400" s="41"/>
      <c r="CL8400" s="68"/>
      <c r="CM8400" s="41"/>
      <c r="CN8400" s="41"/>
      <c r="CO8400" s="39"/>
      <c r="CP8400" s="78"/>
    </row>
    <row r="8401" spans="1:94" s="38" customFormat="1" x14ac:dyDescent="0.25">
      <c r="A8401" s="38">
        <v>8398</v>
      </c>
      <c r="F8401" s="39"/>
      <c r="Q8401" s="39"/>
      <c r="R8401" s="40"/>
      <c r="S8401" s="40"/>
      <c r="T8401" s="39"/>
      <c r="AG8401" s="110"/>
      <c r="AH8401" s="94"/>
      <c r="AJ8401" s="97"/>
      <c r="AL8401" s="39"/>
      <c r="AP8401" s="39"/>
      <c r="AQ8401" s="77"/>
      <c r="AR8401" s="78"/>
      <c r="BB8401" s="79"/>
      <c r="BC8401" s="94"/>
      <c r="BE8401" s="97"/>
      <c r="BG8401" s="40"/>
      <c r="BK8401" s="40"/>
      <c r="BL8401" s="79"/>
      <c r="BM8401" s="94"/>
      <c r="BO8401" s="97"/>
      <c r="BQ8401" s="40"/>
      <c r="BR8401" s="94"/>
      <c r="BS8401" s="94"/>
      <c r="BT8401" s="94"/>
      <c r="BU8401" s="40"/>
      <c r="BV8401" s="82"/>
      <c r="BW8401" s="94"/>
      <c r="BX8401" s="48"/>
      <c r="BY8401" s="97"/>
      <c r="BZ8401" s="48"/>
      <c r="CA8401" s="40"/>
      <c r="CB8401" s="94"/>
      <c r="CC8401" s="94"/>
      <c r="CD8401" s="94"/>
      <c r="CE8401" s="40"/>
      <c r="CF8401" s="73"/>
      <c r="CG8401" s="41"/>
      <c r="CH8401" s="41"/>
      <c r="CI8401" s="41"/>
      <c r="CJ8401" s="41"/>
      <c r="CK8401" s="41"/>
      <c r="CL8401" s="68"/>
      <c r="CM8401" s="41"/>
      <c r="CN8401" s="41"/>
      <c r="CO8401" s="39"/>
      <c r="CP8401" s="78"/>
    </row>
    <row r="8402" spans="1:94" s="38" customFormat="1" x14ac:dyDescent="0.25">
      <c r="A8402" s="38">
        <v>8399</v>
      </c>
      <c r="F8402" s="39"/>
      <c r="Q8402" s="39"/>
      <c r="R8402" s="40"/>
      <c r="S8402" s="40"/>
      <c r="T8402" s="39"/>
      <c r="AG8402" s="110"/>
      <c r="AH8402" s="94"/>
      <c r="AJ8402" s="97"/>
      <c r="AL8402" s="39"/>
      <c r="AP8402" s="39"/>
      <c r="AQ8402" s="77"/>
      <c r="AR8402" s="78"/>
      <c r="BB8402" s="79"/>
      <c r="BC8402" s="94"/>
      <c r="BE8402" s="97"/>
      <c r="BG8402" s="40"/>
      <c r="BK8402" s="40"/>
      <c r="BL8402" s="79"/>
      <c r="BM8402" s="94"/>
      <c r="BO8402" s="97"/>
      <c r="BQ8402" s="40"/>
      <c r="BR8402" s="94"/>
      <c r="BS8402" s="94"/>
      <c r="BT8402" s="94"/>
      <c r="BU8402" s="40"/>
      <c r="BV8402" s="82"/>
      <c r="BW8402" s="94"/>
      <c r="BX8402" s="48"/>
      <c r="BY8402" s="97"/>
      <c r="BZ8402" s="48"/>
      <c r="CA8402" s="40"/>
      <c r="CB8402" s="94"/>
      <c r="CC8402" s="94"/>
      <c r="CD8402" s="94"/>
      <c r="CE8402" s="40"/>
      <c r="CF8402" s="73"/>
      <c r="CG8402" s="41"/>
      <c r="CH8402" s="41"/>
      <c r="CI8402" s="41"/>
      <c r="CJ8402" s="41"/>
      <c r="CK8402" s="41"/>
      <c r="CL8402" s="68"/>
      <c r="CM8402" s="41"/>
      <c r="CN8402" s="41"/>
      <c r="CO8402" s="39"/>
      <c r="CP8402" s="78"/>
    </row>
    <row r="8403" spans="1:94" s="38" customFormat="1" x14ac:dyDescent="0.25">
      <c r="A8403" s="38">
        <v>8400</v>
      </c>
      <c r="F8403" s="39"/>
      <c r="Q8403" s="39"/>
      <c r="R8403" s="40"/>
      <c r="S8403" s="40"/>
      <c r="T8403" s="39"/>
      <c r="AG8403" s="110"/>
      <c r="AH8403" s="94"/>
      <c r="AJ8403" s="97"/>
      <c r="AL8403" s="39"/>
      <c r="AP8403" s="39"/>
      <c r="AQ8403" s="77"/>
      <c r="AR8403" s="78"/>
      <c r="BB8403" s="79"/>
      <c r="BC8403" s="94"/>
      <c r="BE8403" s="97"/>
      <c r="BG8403" s="40"/>
      <c r="BK8403" s="40"/>
      <c r="BL8403" s="79"/>
      <c r="BM8403" s="94"/>
      <c r="BO8403" s="97"/>
      <c r="BQ8403" s="40"/>
      <c r="BR8403" s="94"/>
      <c r="BS8403" s="94"/>
      <c r="BT8403" s="94"/>
      <c r="BU8403" s="40"/>
      <c r="BV8403" s="82"/>
      <c r="BW8403" s="94"/>
      <c r="BX8403" s="48"/>
      <c r="BY8403" s="97"/>
      <c r="BZ8403" s="48"/>
      <c r="CA8403" s="40"/>
      <c r="CB8403" s="94"/>
      <c r="CC8403" s="94"/>
      <c r="CD8403" s="94"/>
      <c r="CE8403" s="40"/>
      <c r="CF8403" s="73"/>
      <c r="CG8403" s="41"/>
      <c r="CH8403" s="41"/>
      <c r="CI8403" s="41"/>
      <c r="CJ8403" s="41"/>
      <c r="CK8403" s="41"/>
      <c r="CL8403" s="68"/>
      <c r="CM8403" s="41"/>
      <c r="CN8403" s="41"/>
      <c r="CO8403" s="39"/>
      <c r="CP8403" s="78"/>
    </row>
    <row r="8404" spans="1:94" s="38" customFormat="1" x14ac:dyDescent="0.25">
      <c r="A8404" s="38">
        <v>8401</v>
      </c>
      <c r="F8404" s="39"/>
      <c r="Q8404" s="39"/>
      <c r="R8404" s="40"/>
      <c r="S8404" s="40"/>
      <c r="T8404" s="39"/>
      <c r="AG8404" s="110"/>
      <c r="AH8404" s="94"/>
      <c r="AJ8404" s="97"/>
      <c r="AL8404" s="39"/>
      <c r="AP8404" s="39"/>
      <c r="AQ8404" s="77"/>
      <c r="AR8404" s="78"/>
      <c r="BB8404" s="79"/>
      <c r="BC8404" s="94"/>
      <c r="BE8404" s="97"/>
      <c r="BG8404" s="40"/>
      <c r="BK8404" s="40"/>
      <c r="BL8404" s="79"/>
      <c r="BM8404" s="94"/>
      <c r="BO8404" s="97"/>
      <c r="BQ8404" s="40"/>
      <c r="BR8404" s="94"/>
      <c r="BS8404" s="94"/>
      <c r="BT8404" s="94"/>
      <c r="BU8404" s="40"/>
      <c r="BV8404" s="82"/>
      <c r="BW8404" s="94"/>
      <c r="BX8404" s="48"/>
      <c r="BY8404" s="97"/>
      <c r="BZ8404" s="48"/>
      <c r="CA8404" s="40"/>
      <c r="CB8404" s="94"/>
      <c r="CC8404" s="94"/>
      <c r="CD8404" s="94"/>
      <c r="CE8404" s="40"/>
      <c r="CF8404" s="73"/>
      <c r="CG8404" s="41"/>
      <c r="CH8404" s="41"/>
      <c r="CI8404" s="41"/>
      <c r="CJ8404" s="41"/>
      <c r="CK8404" s="41"/>
      <c r="CL8404" s="68"/>
      <c r="CM8404" s="41"/>
      <c r="CN8404" s="41"/>
      <c r="CO8404" s="39"/>
      <c r="CP8404" s="78"/>
    </row>
    <row r="8405" spans="1:94" s="38" customFormat="1" x14ac:dyDescent="0.25">
      <c r="A8405" s="38">
        <v>8402</v>
      </c>
      <c r="F8405" s="39"/>
      <c r="Q8405" s="39"/>
      <c r="R8405" s="40"/>
      <c r="S8405" s="40"/>
      <c r="T8405" s="39"/>
      <c r="AG8405" s="110"/>
      <c r="AH8405" s="94"/>
      <c r="AJ8405" s="97"/>
      <c r="AL8405" s="39"/>
      <c r="AP8405" s="39"/>
      <c r="AQ8405" s="77"/>
      <c r="AR8405" s="78"/>
      <c r="BB8405" s="79"/>
      <c r="BC8405" s="94"/>
      <c r="BE8405" s="97"/>
      <c r="BG8405" s="40"/>
      <c r="BK8405" s="40"/>
      <c r="BL8405" s="79"/>
      <c r="BM8405" s="94"/>
      <c r="BO8405" s="97"/>
      <c r="BQ8405" s="40"/>
      <c r="BR8405" s="94"/>
      <c r="BS8405" s="94"/>
      <c r="BT8405" s="94"/>
      <c r="BU8405" s="40"/>
      <c r="BV8405" s="82"/>
      <c r="BW8405" s="94"/>
      <c r="BX8405" s="48"/>
      <c r="BY8405" s="97"/>
      <c r="BZ8405" s="48"/>
      <c r="CA8405" s="40"/>
      <c r="CB8405" s="94"/>
      <c r="CC8405" s="94"/>
      <c r="CD8405" s="94"/>
      <c r="CE8405" s="40"/>
      <c r="CF8405" s="73"/>
      <c r="CG8405" s="41"/>
      <c r="CH8405" s="41"/>
      <c r="CI8405" s="41"/>
      <c r="CJ8405" s="41"/>
      <c r="CK8405" s="41"/>
      <c r="CL8405" s="68"/>
      <c r="CM8405" s="41"/>
      <c r="CN8405" s="41"/>
      <c r="CO8405" s="39"/>
      <c r="CP8405" s="78"/>
    </row>
    <row r="8406" spans="1:94" s="38" customFormat="1" x14ac:dyDescent="0.25">
      <c r="A8406" s="38">
        <v>8403</v>
      </c>
      <c r="F8406" s="39"/>
      <c r="Q8406" s="39"/>
      <c r="R8406" s="40"/>
      <c r="S8406" s="40"/>
      <c r="T8406" s="39"/>
      <c r="AG8406" s="110"/>
      <c r="AH8406" s="94"/>
      <c r="AJ8406" s="97"/>
      <c r="AL8406" s="39"/>
      <c r="AP8406" s="39"/>
      <c r="AQ8406" s="77"/>
      <c r="AR8406" s="78"/>
      <c r="BB8406" s="79"/>
      <c r="BC8406" s="94"/>
      <c r="BE8406" s="97"/>
      <c r="BG8406" s="40"/>
      <c r="BK8406" s="40"/>
      <c r="BL8406" s="79"/>
      <c r="BM8406" s="94"/>
      <c r="BO8406" s="97"/>
      <c r="BQ8406" s="40"/>
      <c r="BR8406" s="94"/>
      <c r="BS8406" s="94"/>
      <c r="BT8406" s="94"/>
      <c r="BU8406" s="40"/>
      <c r="BV8406" s="82"/>
      <c r="BW8406" s="94"/>
      <c r="BX8406" s="48"/>
      <c r="BY8406" s="97"/>
      <c r="BZ8406" s="48"/>
      <c r="CA8406" s="40"/>
      <c r="CB8406" s="94"/>
      <c r="CC8406" s="94"/>
      <c r="CD8406" s="94"/>
      <c r="CE8406" s="40"/>
      <c r="CF8406" s="73"/>
      <c r="CG8406" s="41"/>
      <c r="CH8406" s="41"/>
      <c r="CI8406" s="41"/>
      <c r="CJ8406" s="41"/>
      <c r="CK8406" s="41"/>
      <c r="CL8406" s="68"/>
      <c r="CM8406" s="41"/>
      <c r="CN8406" s="41"/>
      <c r="CO8406" s="39"/>
      <c r="CP8406" s="78"/>
    </row>
    <row r="8407" spans="1:94" s="38" customFormat="1" x14ac:dyDescent="0.25">
      <c r="A8407" s="38">
        <v>8404</v>
      </c>
      <c r="F8407" s="39"/>
      <c r="Q8407" s="39"/>
      <c r="R8407" s="40"/>
      <c r="S8407" s="40"/>
      <c r="T8407" s="39"/>
      <c r="AG8407" s="110"/>
      <c r="AH8407" s="94"/>
      <c r="AJ8407" s="97"/>
      <c r="AL8407" s="39"/>
      <c r="AP8407" s="39"/>
      <c r="AQ8407" s="77"/>
      <c r="AR8407" s="78"/>
      <c r="BB8407" s="79"/>
      <c r="BC8407" s="94"/>
      <c r="BE8407" s="97"/>
      <c r="BG8407" s="40"/>
      <c r="BK8407" s="40"/>
      <c r="BL8407" s="79"/>
      <c r="BM8407" s="94"/>
      <c r="BO8407" s="97"/>
      <c r="BQ8407" s="40"/>
      <c r="BR8407" s="94"/>
      <c r="BS8407" s="94"/>
      <c r="BT8407" s="94"/>
      <c r="BU8407" s="40"/>
      <c r="BV8407" s="82"/>
      <c r="BW8407" s="94"/>
      <c r="BX8407" s="48"/>
      <c r="BY8407" s="97"/>
      <c r="BZ8407" s="48"/>
      <c r="CA8407" s="40"/>
      <c r="CB8407" s="94"/>
      <c r="CC8407" s="94"/>
      <c r="CD8407" s="94"/>
      <c r="CE8407" s="40"/>
      <c r="CF8407" s="73"/>
      <c r="CG8407" s="41"/>
      <c r="CH8407" s="41"/>
      <c r="CI8407" s="41"/>
      <c r="CJ8407" s="41"/>
      <c r="CK8407" s="41"/>
      <c r="CL8407" s="68"/>
      <c r="CM8407" s="41"/>
      <c r="CN8407" s="41"/>
      <c r="CO8407" s="39"/>
      <c r="CP8407" s="78"/>
    </row>
    <row r="8408" spans="1:94" s="38" customFormat="1" x14ac:dyDescent="0.25">
      <c r="A8408" s="38">
        <v>8405</v>
      </c>
      <c r="F8408" s="39"/>
      <c r="Q8408" s="39"/>
      <c r="R8408" s="40"/>
      <c r="S8408" s="40"/>
      <c r="T8408" s="39"/>
      <c r="AG8408" s="110"/>
      <c r="AH8408" s="94"/>
      <c r="AJ8408" s="97"/>
      <c r="AL8408" s="39"/>
      <c r="AP8408" s="39"/>
      <c r="AQ8408" s="77"/>
      <c r="AR8408" s="78"/>
      <c r="BB8408" s="79"/>
      <c r="BC8408" s="94"/>
      <c r="BE8408" s="97"/>
      <c r="BG8408" s="40"/>
      <c r="BK8408" s="40"/>
      <c r="BL8408" s="79"/>
      <c r="BM8408" s="94"/>
      <c r="BO8408" s="97"/>
      <c r="BQ8408" s="40"/>
      <c r="BR8408" s="94"/>
      <c r="BS8408" s="94"/>
      <c r="BT8408" s="94"/>
      <c r="BU8408" s="40"/>
      <c r="BV8408" s="82"/>
      <c r="BW8408" s="94"/>
      <c r="BX8408" s="48"/>
      <c r="BY8408" s="97"/>
      <c r="BZ8408" s="48"/>
      <c r="CA8408" s="40"/>
      <c r="CB8408" s="94"/>
      <c r="CC8408" s="94"/>
      <c r="CD8408" s="94"/>
      <c r="CE8408" s="40"/>
      <c r="CF8408" s="73"/>
      <c r="CG8408" s="41"/>
      <c r="CH8408" s="41"/>
      <c r="CI8408" s="41"/>
      <c r="CJ8408" s="41"/>
      <c r="CK8408" s="41"/>
      <c r="CL8408" s="68"/>
      <c r="CM8408" s="41"/>
      <c r="CN8408" s="41"/>
      <c r="CO8408" s="39"/>
      <c r="CP8408" s="78"/>
    </row>
    <row r="8409" spans="1:94" s="38" customFormat="1" x14ac:dyDescent="0.25">
      <c r="A8409" s="38">
        <v>8406</v>
      </c>
      <c r="F8409" s="39"/>
      <c r="Q8409" s="39"/>
      <c r="R8409" s="40"/>
      <c r="S8409" s="40"/>
      <c r="T8409" s="39"/>
      <c r="AG8409" s="110"/>
      <c r="AH8409" s="94"/>
      <c r="AJ8409" s="97"/>
      <c r="AL8409" s="39"/>
      <c r="AP8409" s="39"/>
      <c r="AQ8409" s="77"/>
      <c r="AR8409" s="78"/>
      <c r="BB8409" s="79"/>
      <c r="BC8409" s="94"/>
      <c r="BE8409" s="97"/>
      <c r="BG8409" s="40"/>
      <c r="BK8409" s="40"/>
      <c r="BL8409" s="79"/>
      <c r="BM8409" s="94"/>
      <c r="BO8409" s="97"/>
      <c r="BQ8409" s="40"/>
      <c r="BR8409" s="94"/>
      <c r="BS8409" s="94"/>
      <c r="BT8409" s="94"/>
      <c r="BU8409" s="40"/>
      <c r="BV8409" s="82"/>
      <c r="BW8409" s="94"/>
      <c r="BX8409" s="48"/>
      <c r="BY8409" s="97"/>
      <c r="BZ8409" s="48"/>
      <c r="CA8409" s="40"/>
      <c r="CB8409" s="94"/>
      <c r="CC8409" s="94"/>
      <c r="CD8409" s="94"/>
      <c r="CE8409" s="40"/>
      <c r="CF8409" s="73"/>
      <c r="CG8409" s="41"/>
      <c r="CH8409" s="41"/>
      <c r="CI8409" s="41"/>
      <c r="CJ8409" s="41"/>
      <c r="CK8409" s="41"/>
      <c r="CL8409" s="68"/>
      <c r="CM8409" s="41"/>
      <c r="CN8409" s="41"/>
      <c r="CO8409" s="39"/>
      <c r="CP8409" s="78"/>
    </row>
    <row r="8410" spans="1:94" s="38" customFormat="1" x14ac:dyDescent="0.25">
      <c r="A8410" s="38">
        <v>8407</v>
      </c>
      <c r="F8410" s="39"/>
      <c r="Q8410" s="39"/>
      <c r="R8410" s="40"/>
      <c r="S8410" s="40"/>
      <c r="T8410" s="39"/>
      <c r="AG8410" s="110"/>
      <c r="AH8410" s="94"/>
      <c r="AJ8410" s="97"/>
      <c r="AL8410" s="39"/>
      <c r="AP8410" s="39"/>
      <c r="AQ8410" s="77"/>
      <c r="AR8410" s="78"/>
      <c r="BB8410" s="79"/>
      <c r="BC8410" s="94"/>
      <c r="BE8410" s="97"/>
      <c r="BG8410" s="40"/>
      <c r="BK8410" s="40"/>
      <c r="BL8410" s="79"/>
      <c r="BM8410" s="94"/>
      <c r="BO8410" s="97"/>
      <c r="BQ8410" s="40"/>
      <c r="BR8410" s="94"/>
      <c r="BS8410" s="94"/>
      <c r="BT8410" s="94"/>
      <c r="BU8410" s="40"/>
      <c r="BV8410" s="82"/>
      <c r="BW8410" s="94"/>
      <c r="BX8410" s="48"/>
      <c r="BY8410" s="97"/>
      <c r="BZ8410" s="48"/>
      <c r="CA8410" s="40"/>
      <c r="CB8410" s="94"/>
      <c r="CC8410" s="94"/>
      <c r="CD8410" s="94"/>
      <c r="CE8410" s="40"/>
      <c r="CF8410" s="73"/>
      <c r="CG8410" s="41"/>
      <c r="CH8410" s="41"/>
      <c r="CI8410" s="41"/>
      <c r="CJ8410" s="41"/>
      <c r="CK8410" s="41"/>
      <c r="CL8410" s="68"/>
      <c r="CM8410" s="41"/>
      <c r="CN8410" s="41"/>
      <c r="CO8410" s="39"/>
      <c r="CP8410" s="78"/>
    </row>
    <row r="8411" spans="1:94" s="38" customFormat="1" x14ac:dyDescent="0.25">
      <c r="A8411" s="38">
        <v>8408</v>
      </c>
      <c r="F8411" s="39"/>
      <c r="Q8411" s="39"/>
      <c r="R8411" s="40"/>
      <c r="S8411" s="40"/>
      <c r="T8411" s="39"/>
      <c r="AG8411" s="110"/>
      <c r="AH8411" s="94"/>
      <c r="AJ8411" s="97"/>
      <c r="AL8411" s="39"/>
      <c r="AP8411" s="39"/>
      <c r="AQ8411" s="77"/>
      <c r="AR8411" s="78"/>
      <c r="BB8411" s="79"/>
      <c r="BC8411" s="94"/>
      <c r="BE8411" s="97"/>
      <c r="BG8411" s="40"/>
      <c r="BK8411" s="40"/>
      <c r="BL8411" s="79"/>
      <c r="BM8411" s="94"/>
      <c r="BO8411" s="97"/>
      <c r="BQ8411" s="40"/>
      <c r="BR8411" s="94"/>
      <c r="BS8411" s="94"/>
      <c r="BT8411" s="94"/>
      <c r="BU8411" s="40"/>
      <c r="BV8411" s="82"/>
      <c r="BW8411" s="94"/>
      <c r="BX8411" s="48"/>
      <c r="BY8411" s="97"/>
      <c r="BZ8411" s="48"/>
      <c r="CA8411" s="40"/>
      <c r="CB8411" s="94"/>
      <c r="CC8411" s="94"/>
      <c r="CD8411" s="94"/>
      <c r="CE8411" s="40"/>
      <c r="CF8411" s="73"/>
      <c r="CG8411" s="41"/>
      <c r="CH8411" s="41"/>
      <c r="CI8411" s="41"/>
      <c r="CJ8411" s="41"/>
      <c r="CK8411" s="41"/>
      <c r="CL8411" s="68"/>
      <c r="CM8411" s="41"/>
      <c r="CN8411" s="41"/>
      <c r="CO8411" s="39"/>
      <c r="CP8411" s="78"/>
    </row>
    <row r="8412" spans="1:94" s="38" customFormat="1" x14ac:dyDescent="0.25">
      <c r="A8412" s="38">
        <v>8409</v>
      </c>
      <c r="F8412" s="39"/>
      <c r="Q8412" s="39"/>
      <c r="R8412" s="40"/>
      <c r="S8412" s="40"/>
      <c r="T8412" s="39"/>
      <c r="AG8412" s="110"/>
      <c r="AH8412" s="94"/>
      <c r="AJ8412" s="97"/>
      <c r="AL8412" s="39"/>
      <c r="AP8412" s="39"/>
      <c r="AQ8412" s="77"/>
      <c r="AR8412" s="78"/>
      <c r="BB8412" s="79"/>
      <c r="BC8412" s="94"/>
      <c r="BE8412" s="97"/>
      <c r="BG8412" s="40"/>
      <c r="BK8412" s="40"/>
      <c r="BL8412" s="79"/>
      <c r="BM8412" s="94"/>
      <c r="BO8412" s="97"/>
      <c r="BQ8412" s="40"/>
      <c r="BR8412" s="94"/>
      <c r="BS8412" s="94"/>
      <c r="BT8412" s="94"/>
      <c r="BU8412" s="40"/>
      <c r="BV8412" s="82"/>
      <c r="BW8412" s="94"/>
      <c r="BX8412" s="48"/>
      <c r="BY8412" s="97"/>
      <c r="BZ8412" s="48"/>
      <c r="CA8412" s="40"/>
      <c r="CB8412" s="94"/>
      <c r="CC8412" s="94"/>
      <c r="CD8412" s="94"/>
      <c r="CE8412" s="40"/>
      <c r="CF8412" s="73"/>
      <c r="CG8412" s="41"/>
      <c r="CH8412" s="41"/>
      <c r="CI8412" s="41"/>
      <c r="CJ8412" s="41"/>
      <c r="CK8412" s="41"/>
      <c r="CL8412" s="68"/>
      <c r="CM8412" s="41"/>
      <c r="CN8412" s="41"/>
      <c r="CO8412" s="39"/>
      <c r="CP8412" s="78"/>
    </row>
    <row r="8413" spans="1:94" s="38" customFormat="1" x14ac:dyDescent="0.25">
      <c r="A8413" s="38">
        <v>8410</v>
      </c>
      <c r="F8413" s="39"/>
      <c r="Q8413" s="39"/>
      <c r="R8413" s="40"/>
      <c r="S8413" s="40"/>
      <c r="T8413" s="39"/>
      <c r="AG8413" s="110"/>
      <c r="AH8413" s="94"/>
      <c r="AJ8413" s="97"/>
      <c r="AL8413" s="39"/>
      <c r="AP8413" s="39"/>
      <c r="AQ8413" s="77"/>
      <c r="AR8413" s="78"/>
      <c r="BB8413" s="79"/>
      <c r="BC8413" s="94"/>
      <c r="BE8413" s="97"/>
      <c r="BG8413" s="40"/>
      <c r="BK8413" s="40"/>
      <c r="BL8413" s="79"/>
      <c r="BM8413" s="94"/>
      <c r="BO8413" s="97"/>
      <c r="BQ8413" s="40"/>
      <c r="BR8413" s="94"/>
      <c r="BS8413" s="94"/>
      <c r="BT8413" s="94"/>
      <c r="BU8413" s="40"/>
      <c r="BV8413" s="82"/>
      <c r="BW8413" s="94"/>
      <c r="BX8413" s="48"/>
      <c r="BY8413" s="97"/>
      <c r="BZ8413" s="48"/>
      <c r="CA8413" s="40"/>
      <c r="CB8413" s="94"/>
      <c r="CC8413" s="94"/>
      <c r="CD8413" s="94"/>
      <c r="CE8413" s="40"/>
      <c r="CF8413" s="73"/>
      <c r="CG8413" s="41"/>
      <c r="CH8413" s="41"/>
      <c r="CI8413" s="41"/>
      <c r="CJ8413" s="41"/>
      <c r="CK8413" s="41"/>
      <c r="CL8413" s="68"/>
      <c r="CM8413" s="41"/>
      <c r="CN8413" s="41"/>
      <c r="CO8413" s="39"/>
      <c r="CP8413" s="78"/>
    </row>
    <row r="8414" spans="1:94" s="38" customFormat="1" x14ac:dyDescent="0.25">
      <c r="A8414" s="38">
        <v>8411</v>
      </c>
      <c r="F8414" s="39"/>
      <c r="Q8414" s="39"/>
      <c r="R8414" s="40"/>
      <c r="S8414" s="40"/>
      <c r="T8414" s="39"/>
      <c r="AG8414" s="110"/>
      <c r="AH8414" s="94"/>
      <c r="AJ8414" s="97"/>
      <c r="AL8414" s="39"/>
      <c r="AP8414" s="39"/>
      <c r="AQ8414" s="77"/>
      <c r="AR8414" s="78"/>
      <c r="BB8414" s="79"/>
      <c r="BC8414" s="94"/>
      <c r="BE8414" s="97"/>
      <c r="BG8414" s="40"/>
      <c r="BK8414" s="40"/>
      <c r="BL8414" s="79"/>
      <c r="BM8414" s="94"/>
      <c r="BO8414" s="97"/>
      <c r="BQ8414" s="40"/>
      <c r="BR8414" s="94"/>
      <c r="BS8414" s="94"/>
      <c r="BT8414" s="94"/>
      <c r="BU8414" s="40"/>
      <c r="BV8414" s="82"/>
      <c r="BW8414" s="94"/>
      <c r="BX8414" s="48"/>
      <c r="BY8414" s="97"/>
      <c r="BZ8414" s="48"/>
      <c r="CA8414" s="40"/>
      <c r="CB8414" s="94"/>
      <c r="CC8414" s="94"/>
      <c r="CD8414" s="94"/>
      <c r="CE8414" s="40"/>
      <c r="CF8414" s="73"/>
      <c r="CG8414" s="41"/>
      <c r="CH8414" s="41"/>
      <c r="CI8414" s="41"/>
      <c r="CJ8414" s="41"/>
      <c r="CK8414" s="41"/>
      <c r="CL8414" s="68"/>
      <c r="CM8414" s="41"/>
      <c r="CN8414" s="41"/>
      <c r="CO8414" s="39"/>
      <c r="CP8414" s="78"/>
    </row>
    <row r="8415" spans="1:94" s="38" customFormat="1" x14ac:dyDescent="0.25">
      <c r="A8415" s="38">
        <v>8412</v>
      </c>
      <c r="F8415" s="39"/>
      <c r="Q8415" s="39"/>
      <c r="R8415" s="40"/>
      <c r="S8415" s="40"/>
      <c r="T8415" s="39"/>
      <c r="AG8415" s="110"/>
      <c r="AH8415" s="94"/>
      <c r="AJ8415" s="97"/>
      <c r="AL8415" s="39"/>
      <c r="AP8415" s="39"/>
      <c r="AQ8415" s="77"/>
      <c r="AR8415" s="78"/>
      <c r="BB8415" s="79"/>
      <c r="BC8415" s="94"/>
      <c r="BE8415" s="97"/>
      <c r="BG8415" s="40"/>
      <c r="BK8415" s="40"/>
      <c r="BL8415" s="79"/>
      <c r="BM8415" s="94"/>
      <c r="BO8415" s="97"/>
      <c r="BQ8415" s="40"/>
      <c r="BR8415" s="94"/>
      <c r="BS8415" s="94"/>
      <c r="BT8415" s="94"/>
      <c r="BU8415" s="40"/>
      <c r="BV8415" s="82"/>
      <c r="BW8415" s="94"/>
      <c r="BX8415" s="48"/>
      <c r="BY8415" s="97"/>
      <c r="BZ8415" s="48"/>
      <c r="CA8415" s="40"/>
      <c r="CB8415" s="94"/>
      <c r="CC8415" s="94"/>
      <c r="CD8415" s="94"/>
      <c r="CE8415" s="40"/>
      <c r="CF8415" s="73"/>
      <c r="CG8415" s="41"/>
      <c r="CH8415" s="41"/>
      <c r="CI8415" s="41"/>
      <c r="CJ8415" s="41"/>
      <c r="CK8415" s="41"/>
      <c r="CL8415" s="68"/>
      <c r="CM8415" s="41"/>
      <c r="CN8415" s="41"/>
      <c r="CO8415" s="39"/>
      <c r="CP8415" s="78"/>
    </row>
    <row r="8416" spans="1:94" s="38" customFormat="1" x14ac:dyDescent="0.25">
      <c r="A8416" s="38">
        <v>8413</v>
      </c>
      <c r="F8416" s="39"/>
      <c r="Q8416" s="39"/>
      <c r="R8416" s="40"/>
      <c r="S8416" s="40"/>
      <c r="T8416" s="39"/>
      <c r="AG8416" s="110"/>
      <c r="AH8416" s="94"/>
      <c r="AJ8416" s="97"/>
      <c r="AL8416" s="39"/>
      <c r="AP8416" s="39"/>
      <c r="AQ8416" s="77"/>
      <c r="AR8416" s="78"/>
      <c r="BB8416" s="79"/>
      <c r="BC8416" s="94"/>
      <c r="BE8416" s="97"/>
      <c r="BG8416" s="40"/>
      <c r="BK8416" s="40"/>
      <c r="BL8416" s="79"/>
      <c r="BM8416" s="94"/>
      <c r="BO8416" s="97"/>
      <c r="BQ8416" s="40"/>
      <c r="BR8416" s="94"/>
      <c r="BS8416" s="94"/>
      <c r="BT8416" s="94"/>
      <c r="BU8416" s="40"/>
      <c r="BV8416" s="82"/>
      <c r="BW8416" s="94"/>
      <c r="BX8416" s="48"/>
      <c r="BY8416" s="97"/>
      <c r="BZ8416" s="48"/>
      <c r="CA8416" s="40"/>
      <c r="CB8416" s="94"/>
      <c r="CC8416" s="94"/>
      <c r="CD8416" s="94"/>
      <c r="CE8416" s="40"/>
      <c r="CF8416" s="73"/>
      <c r="CG8416" s="41"/>
      <c r="CH8416" s="41"/>
      <c r="CI8416" s="41"/>
      <c r="CJ8416" s="41"/>
      <c r="CK8416" s="41"/>
      <c r="CL8416" s="68"/>
      <c r="CM8416" s="41"/>
      <c r="CN8416" s="41"/>
      <c r="CO8416" s="39"/>
      <c r="CP8416" s="78"/>
    </row>
    <row r="8417" spans="1:94" s="38" customFormat="1" x14ac:dyDescent="0.25">
      <c r="A8417" s="38">
        <v>8414</v>
      </c>
      <c r="F8417" s="39"/>
      <c r="Q8417" s="39"/>
      <c r="R8417" s="40"/>
      <c r="S8417" s="40"/>
      <c r="T8417" s="39"/>
      <c r="AG8417" s="110"/>
      <c r="AH8417" s="94"/>
      <c r="AJ8417" s="97"/>
      <c r="AL8417" s="39"/>
      <c r="AP8417" s="39"/>
      <c r="AQ8417" s="77"/>
      <c r="AR8417" s="78"/>
      <c r="BB8417" s="79"/>
      <c r="BC8417" s="94"/>
      <c r="BE8417" s="97"/>
      <c r="BG8417" s="40"/>
      <c r="BK8417" s="40"/>
      <c r="BL8417" s="79"/>
      <c r="BM8417" s="94"/>
      <c r="BO8417" s="97"/>
      <c r="BQ8417" s="40"/>
      <c r="BR8417" s="94"/>
      <c r="BS8417" s="94"/>
      <c r="BT8417" s="94"/>
      <c r="BU8417" s="40"/>
      <c r="BV8417" s="82"/>
      <c r="BW8417" s="94"/>
      <c r="BX8417" s="48"/>
      <c r="BY8417" s="97"/>
      <c r="BZ8417" s="48"/>
      <c r="CA8417" s="40"/>
      <c r="CB8417" s="94"/>
      <c r="CC8417" s="94"/>
      <c r="CD8417" s="94"/>
      <c r="CE8417" s="40"/>
      <c r="CF8417" s="73"/>
      <c r="CG8417" s="41"/>
      <c r="CH8417" s="41"/>
      <c r="CI8417" s="41"/>
      <c r="CJ8417" s="41"/>
      <c r="CK8417" s="41"/>
      <c r="CL8417" s="68"/>
      <c r="CM8417" s="41"/>
      <c r="CN8417" s="41"/>
      <c r="CO8417" s="39"/>
      <c r="CP8417" s="78"/>
    </row>
    <row r="8418" spans="1:94" s="38" customFormat="1" x14ac:dyDescent="0.25">
      <c r="A8418" s="38">
        <v>8415</v>
      </c>
      <c r="F8418" s="39"/>
      <c r="Q8418" s="39"/>
      <c r="R8418" s="40"/>
      <c r="S8418" s="40"/>
      <c r="T8418" s="39"/>
      <c r="AG8418" s="110"/>
      <c r="AH8418" s="94"/>
      <c r="AJ8418" s="97"/>
      <c r="AL8418" s="39"/>
      <c r="AP8418" s="39"/>
      <c r="AQ8418" s="77"/>
      <c r="AR8418" s="78"/>
      <c r="BB8418" s="79"/>
      <c r="BC8418" s="94"/>
      <c r="BE8418" s="97"/>
      <c r="BG8418" s="40"/>
      <c r="BK8418" s="40"/>
      <c r="BL8418" s="79"/>
      <c r="BM8418" s="94"/>
      <c r="BO8418" s="97"/>
      <c r="BQ8418" s="40"/>
      <c r="BR8418" s="94"/>
      <c r="BS8418" s="94"/>
      <c r="BT8418" s="94"/>
      <c r="BU8418" s="40"/>
      <c r="BV8418" s="82"/>
      <c r="BW8418" s="94"/>
      <c r="BX8418" s="48"/>
      <c r="BY8418" s="97"/>
      <c r="BZ8418" s="48"/>
      <c r="CA8418" s="40"/>
      <c r="CB8418" s="94"/>
      <c r="CC8418" s="94"/>
      <c r="CD8418" s="94"/>
      <c r="CE8418" s="40"/>
      <c r="CF8418" s="73"/>
      <c r="CG8418" s="41"/>
      <c r="CH8418" s="41"/>
      <c r="CI8418" s="41"/>
      <c r="CJ8418" s="41"/>
      <c r="CK8418" s="41"/>
      <c r="CL8418" s="68"/>
      <c r="CM8418" s="41"/>
      <c r="CN8418" s="41"/>
      <c r="CO8418" s="39"/>
      <c r="CP8418" s="78"/>
    </row>
    <row r="8419" spans="1:94" s="38" customFormat="1" x14ac:dyDescent="0.25">
      <c r="A8419" s="38">
        <v>8416</v>
      </c>
      <c r="F8419" s="39"/>
      <c r="Q8419" s="39"/>
      <c r="R8419" s="40"/>
      <c r="S8419" s="40"/>
      <c r="T8419" s="39"/>
      <c r="AG8419" s="110"/>
      <c r="AH8419" s="94"/>
      <c r="AJ8419" s="97"/>
      <c r="AL8419" s="39"/>
      <c r="AP8419" s="39"/>
      <c r="AQ8419" s="77"/>
      <c r="AR8419" s="78"/>
      <c r="BB8419" s="79"/>
      <c r="BC8419" s="94"/>
      <c r="BE8419" s="97"/>
      <c r="BG8419" s="40"/>
      <c r="BK8419" s="40"/>
      <c r="BL8419" s="79"/>
      <c r="BM8419" s="94"/>
      <c r="BO8419" s="97"/>
      <c r="BQ8419" s="40"/>
      <c r="BR8419" s="94"/>
      <c r="BS8419" s="94"/>
      <c r="BT8419" s="94"/>
      <c r="BU8419" s="40"/>
      <c r="BV8419" s="82"/>
      <c r="BW8419" s="94"/>
      <c r="BX8419" s="48"/>
      <c r="BY8419" s="97"/>
      <c r="BZ8419" s="48"/>
      <c r="CA8419" s="40"/>
      <c r="CB8419" s="94"/>
      <c r="CC8419" s="94"/>
      <c r="CD8419" s="94"/>
      <c r="CE8419" s="40"/>
      <c r="CF8419" s="73"/>
      <c r="CG8419" s="41"/>
      <c r="CH8419" s="41"/>
      <c r="CI8419" s="41"/>
      <c r="CJ8419" s="41"/>
      <c r="CK8419" s="41"/>
      <c r="CL8419" s="68"/>
      <c r="CM8419" s="41"/>
      <c r="CN8419" s="41"/>
      <c r="CO8419" s="39"/>
      <c r="CP8419" s="78"/>
    </row>
    <row r="8420" spans="1:94" s="38" customFormat="1" x14ac:dyDescent="0.25">
      <c r="A8420" s="38">
        <v>8417</v>
      </c>
      <c r="F8420" s="39"/>
      <c r="Q8420" s="39"/>
      <c r="R8420" s="40"/>
      <c r="S8420" s="40"/>
      <c r="T8420" s="39"/>
      <c r="AG8420" s="110"/>
      <c r="AH8420" s="94"/>
      <c r="AJ8420" s="97"/>
      <c r="AL8420" s="39"/>
      <c r="AP8420" s="39"/>
      <c r="AQ8420" s="77"/>
      <c r="AR8420" s="78"/>
      <c r="BB8420" s="79"/>
      <c r="BC8420" s="94"/>
      <c r="BE8420" s="97"/>
      <c r="BG8420" s="40"/>
      <c r="BK8420" s="40"/>
      <c r="BL8420" s="79"/>
      <c r="BM8420" s="94"/>
      <c r="BO8420" s="97"/>
      <c r="BQ8420" s="40"/>
      <c r="BR8420" s="94"/>
      <c r="BS8420" s="94"/>
      <c r="BT8420" s="94"/>
      <c r="BU8420" s="40"/>
      <c r="BV8420" s="82"/>
      <c r="BW8420" s="94"/>
      <c r="BX8420" s="48"/>
      <c r="BY8420" s="97"/>
      <c r="BZ8420" s="48"/>
      <c r="CA8420" s="40"/>
      <c r="CB8420" s="94"/>
      <c r="CC8420" s="94"/>
      <c r="CD8420" s="94"/>
      <c r="CE8420" s="40"/>
      <c r="CF8420" s="73"/>
      <c r="CG8420" s="41"/>
      <c r="CH8420" s="41"/>
      <c r="CI8420" s="41"/>
      <c r="CJ8420" s="41"/>
      <c r="CK8420" s="41"/>
      <c r="CL8420" s="68"/>
      <c r="CM8420" s="41"/>
      <c r="CN8420" s="41"/>
      <c r="CO8420" s="39"/>
      <c r="CP8420" s="78"/>
    </row>
    <row r="8421" spans="1:94" s="38" customFormat="1" x14ac:dyDescent="0.25">
      <c r="A8421" s="38">
        <v>8418</v>
      </c>
      <c r="F8421" s="39"/>
      <c r="Q8421" s="39"/>
      <c r="R8421" s="40"/>
      <c r="S8421" s="40"/>
      <c r="T8421" s="39"/>
      <c r="AG8421" s="110"/>
      <c r="AH8421" s="94"/>
      <c r="AJ8421" s="97"/>
      <c r="AL8421" s="39"/>
      <c r="AP8421" s="39"/>
      <c r="AQ8421" s="77"/>
      <c r="AR8421" s="78"/>
      <c r="BB8421" s="79"/>
      <c r="BC8421" s="94"/>
      <c r="BE8421" s="97"/>
      <c r="BG8421" s="40"/>
      <c r="BK8421" s="40"/>
      <c r="BL8421" s="79"/>
      <c r="BM8421" s="94"/>
      <c r="BO8421" s="97"/>
      <c r="BQ8421" s="40"/>
      <c r="BR8421" s="94"/>
      <c r="BS8421" s="94"/>
      <c r="BT8421" s="94"/>
      <c r="BU8421" s="40"/>
      <c r="BV8421" s="82"/>
      <c r="BW8421" s="94"/>
      <c r="BX8421" s="48"/>
      <c r="BY8421" s="97"/>
      <c r="BZ8421" s="48"/>
      <c r="CA8421" s="40"/>
      <c r="CB8421" s="94"/>
      <c r="CC8421" s="94"/>
      <c r="CD8421" s="94"/>
      <c r="CE8421" s="40"/>
      <c r="CF8421" s="73"/>
      <c r="CG8421" s="41"/>
      <c r="CH8421" s="41"/>
      <c r="CI8421" s="41"/>
      <c r="CJ8421" s="41"/>
      <c r="CK8421" s="41"/>
      <c r="CL8421" s="68"/>
      <c r="CM8421" s="41"/>
      <c r="CN8421" s="41"/>
      <c r="CO8421" s="39"/>
      <c r="CP8421" s="78"/>
    </row>
    <row r="8422" spans="1:94" s="38" customFormat="1" x14ac:dyDescent="0.25">
      <c r="A8422" s="38">
        <v>8419</v>
      </c>
      <c r="F8422" s="39"/>
      <c r="Q8422" s="39"/>
      <c r="R8422" s="40"/>
      <c r="S8422" s="40"/>
      <c r="T8422" s="39"/>
      <c r="AG8422" s="110"/>
      <c r="AH8422" s="94"/>
      <c r="AJ8422" s="97"/>
      <c r="AL8422" s="39"/>
      <c r="AP8422" s="39"/>
      <c r="AQ8422" s="77"/>
      <c r="AR8422" s="78"/>
      <c r="BB8422" s="79"/>
      <c r="BC8422" s="94"/>
      <c r="BE8422" s="97"/>
      <c r="BG8422" s="40"/>
      <c r="BK8422" s="40"/>
      <c r="BL8422" s="79"/>
      <c r="BM8422" s="94"/>
      <c r="BO8422" s="97"/>
      <c r="BQ8422" s="40"/>
      <c r="BR8422" s="94"/>
      <c r="BS8422" s="94"/>
      <c r="BT8422" s="94"/>
      <c r="BU8422" s="40"/>
      <c r="BV8422" s="82"/>
      <c r="BW8422" s="94"/>
      <c r="BX8422" s="48"/>
      <c r="BY8422" s="97"/>
      <c r="BZ8422" s="48"/>
      <c r="CA8422" s="40"/>
      <c r="CB8422" s="94"/>
      <c r="CC8422" s="94"/>
      <c r="CD8422" s="94"/>
      <c r="CE8422" s="40"/>
      <c r="CF8422" s="73"/>
      <c r="CG8422" s="41"/>
      <c r="CH8422" s="41"/>
      <c r="CI8422" s="41"/>
      <c r="CJ8422" s="41"/>
      <c r="CK8422" s="41"/>
      <c r="CL8422" s="68"/>
      <c r="CM8422" s="41"/>
      <c r="CN8422" s="41"/>
      <c r="CO8422" s="39"/>
      <c r="CP8422" s="78"/>
    </row>
    <row r="8423" spans="1:94" s="38" customFormat="1" x14ac:dyDescent="0.25">
      <c r="A8423" s="38">
        <v>8420</v>
      </c>
      <c r="F8423" s="39"/>
      <c r="Q8423" s="39"/>
      <c r="R8423" s="40"/>
      <c r="S8423" s="40"/>
      <c r="T8423" s="39"/>
      <c r="AG8423" s="110"/>
      <c r="AH8423" s="94"/>
      <c r="AJ8423" s="97"/>
      <c r="AL8423" s="39"/>
      <c r="AP8423" s="39"/>
      <c r="AQ8423" s="77"/>
      <c r="AR8423" s="78"/>
      <c r="BB8423" s="79"/>
      <c r="BC8423" s="94"/>
      <c r="BE8423" s="97"/>
      <c r="BG8423" s="40"/>
      <c r="BK8423" s="40"/>
      <c r="BL8423" s="79"/>
      <c r="BM8423" s="94"/>
      <c r="BO8423" s="97"/>
      <c r="BQ8423" s="40"/>
      <c r="BR8423" s="94"/>
      <c r="BS8423" s="94"/>
      <c r="BT8423" s="94"/>
      <c r="BU8423" s="40"/>
      <c r="BV8423" s="82"/>
      <c r="BW8423" s="94"/>
      <c r="BX8423" s="48"/>
      <c r="BY8423" s="97"/>
      <c r="BZ8423" s="48"/>
      <c r="CA8423" s="40"/>
      <c r="CB8423" s="94"/>
      <c r="CC8423" s="94"/>
      <c r="CD8423" s="94"/>
      <c r="CE8423" s="40"/>
      <c r="CF8423" s="73"/>
      <c r="CG8423" s="41"/>
      <c r="CH8423" s="41"/>
      <c r="CI8423" s="41"/>
      <c r="CJ8423" s="41"/>
      <c r="CK8423" s="41"/>
      <c r="CL8423" s="68"/>
      <c r="CM8423" s="41"/>
      <c r="CN8423" s="41"/>
      <c r="CO8423" s="39"/>
      <c r="CP8423" s="78"/>
    </row>
    <row r="8424" spans="1:94" s="38" customFormat="1" x14ac:dyDescent="0.25">
      <c r="A8424" s="38">
        <v>8421</v>
      </c>
      <c r="F8424" s="39"/>
      <c r="Q8424" s="39"/>
      <c r="R8424" s="40"/>
      <c r="S8424" s="40"/>
      <c r="T8424" s="39"/>
      <c r="AG8424" s="110"/>
      <c r="AH8424" s="94"/>
      <c r="AJ8424" s="97"/>
      <c r="AL8424" s="39"/>
      <c r="AP8424" s="39"/>
      <c r="AQ8424" s="77"/>
      <c r="AR8424" s="78"/>
      <c r="BB8424" s="79"/>
      <c r="BC8424" s="94"/>
      <c r="BE8424" s="97"/>
      <c r="BG8424" s="40"/>
      <c r="BK8424" s="40"/>
      <c r="BL8424" s="79"/>
      <c r="BM8424" s="94"/>
      <c r="BO8424" s="97"/>
      <c r="BQ8424" s="40"/>
      <c r="BR8424" s="94"/>
      <c r="BS8424" s="94"/>
      <c r="BT8424" s="94"/>
      <c r="BU8424" s="40"/>
      <c r="BV8424" s="82"/>
      <c r="BW8424" s="94"/>
      <c r="BX8424" s="48"/>
      <c r="BY8424" s="97"/>
      <c r="BZ8424" s="48"/>
      <c r="CA8424" s="40"/>
      <c r="CB8424" s="94"/>
      <c r="CC8424" s="94"/>
      <c r="CD8424" s="94"/>
      <c r="CE8424" s="40"/>
      <c r="CF8424" s="73"/>
      <c r="CG8424" s="41"/>
      <c r="CH8424" s="41"/>
      <c r="CI8424" s="41"/>
      <c r="CJ8424" s="41"/>
      <c r="CK8424" s="41"/>
      <c r="CL8424" s="68"/>
      <c r="CM8424" s="41"/>
      <c r="CN8424" s="41"/>
      <c r="CO8424" s="39"/>
      <c r="CP8424" s="78"/>
    </row>
    <row r="8425" spans="1:94" s="38" customFormat="1" x14ac:dyDescent="0.25">
      <c r="A8425" s="38">
        <v>8422</v>
      </c>
      <c r="F8425" s="39"/>
      <c r="Q8425" s="39"/>
      <c r="R8425" s="40"/>
      <c r="S8425" s="40"/>
      <c r="T8425" s="39"/>
      <c r="AG8425" s="110"/>
      <c r="AH8425" s="94"/>
      <c r="AJ8425" s="97"/>
      <c r="AL8425" s="39"/>
      <c r="AP8425" s="39"/>
      <c r="AQ8425" s="77"/>
      <c r="AR8425" s="78"/>
      <c r="BB8425" s="79"/>
      <c r="BC8425" s="94"/>
      <c r="BE8425" s="97"/>
      <c r="BG8425" s="40"/>
      <c r="BK8425" s="40"/>
      <c r="BL8425" s="79"/>
      <c r="BM8425" s="94"/>
      <c r="BO8425" s="97"/>
      <c r="BQ8425" s="40"/>
      <c r="BR8425" s="94"/>
      <c r="BS8425" s="94"/>
      <c r="BT8425" s="94"/>
      <c r="BU8425" s="40"/>
      <c r="BV8425" s="82"/>
      <c r="BW8425" s="94"/>
      <c r="BX8425" s="48"/>
      <c r="BY8425" s="97"/>
      <c r="BZ8425" s="48"/>
      <c r="CA8425" s="40"/>
      <c r="CB8425" s="94"/>
      <c r="CC8425" s="94"/>
      <c r="CD8425" s="94"/>
      <c r="CE8425" s="40"/>
      <c r="CF8425" s="73"/>
      <c r="CG8425" s="41"/>
      <c r="CH8425" s="41"/>
      <c r="CI8425" s="41"/>
      <c r="CJ8425" s="41"/>
      <c r="CK8425" s="41"/>
      <c r="CL8425" s="68"/>
      <c r="CM8425" s="41"/>
      <c r="CN8425" s="41"/>
      <c r="CO8425" s="39"/>
      <c r="CP8425" s="78"/>
    </row>
    <row r="8426" spans="1:94" s="38" customFormat="1" x14ac:dyDescent="0.25">
      <c r="A8426" s="38">
        <v>8423</v>
      </c>
      <c r="F8426" s="39"/>
      <c r="Q8426" s="39"/>
      <c r="R8426" s="40"/>
      <c r="S8426" s="40"/>
      <c r="T8426" s="39"/>
      <c r="AG8426" s="110"/>
      <c r="AH8426" s="94"/>
      <c r="AJ8426" s="97"/>
      <c r="AL8426" s="39"/>
      <c r="AP8426" s="39"/>
      <c r="AQ8426" s="77"/>
      <c r="AR8426" s="78"/>
      <c r="BB8426" s="79"/>
      <c r="BC8426" s="94"/>
      <c r="BE8426" s="97"/>
      <c r="BG8426" s="40"/>
      <c r="BK8426" s="40"/>
      <c r="BL8426" s="79"/>
      <c r="BM8426" s="94"/>
      <c r="BO8426" s="97"/>
      <c r="BQ8426" s="40"/>
      <c r="BR8426" s="94"/>
      <c r="BS8426" s="94"/>
      <c r="BT8426" s="94"/>
      <c r="BU8426" s="40"/>
      <c r="BV8426" s="82"/>
      <c r="BW8426" s="94"/>
      <c r="BX8426" s="48"/>
      <c r="BY8426" s="97"/>
      <c r="BZ8426" s="48"/>
      <c r="CA8426" s="40"/>
      <c r="CB8426" s="94"/>
      <c r="CC8426" s="94"/>
      <c r="CD8426" s="94"/>
      <c r="CE8426" s="40"/>
      <c r="CF8426" s="73"/>
      <c r="CG8426" s="41"/>
      <c r="CH8426" s="41"/>
      <c r="CI8426" s="41"/>
      <c r="CJ8426" s="41"/>
      <c r="CK8426" s="41"/>
      <c r="CL8426" s="68"/>
      <c r="CM8426" s="41"/>
      <c r="CN8426" s="41"/>
      <c r="CO8426" s="39"/>
      <c r="CP8426" s="78"/>
    </row>
    <row r="8427" spans="1:94" s="38" customFormat="1" x14ac:dyDescent="0.25">
      <c r="A8427" s="38">
        <v>8424</v>
      </c>
      <c r="F8427" s="39"/>
      <c r="Q8427" s="39"/>
      <c r="R8427" s="40"/>
      <c r="S8427" s="40"/>
      <c r="T8427" s="39"/>
      <c r="AG8427" s="110"/>
      <c r="AH8427" s="94"/>
      <c r="AJ8427" s="97"/>
      <c r="AL8427" s="39"/>
      <c r="AP8427" s="39"/>
      <c r="AQ8427" s="77"/>
      <c r="AR8427" s="78"/>
      <c r="BB8427" s="79"/>
      <c r="BC8427" s="94"/>
      <c r="BE8427" s="97"/>
      <c r="BG8427" s="40"/>
      <c r="BK8427" s="40"/>
      <c r="BL8427" s="79"/>
      <c r="BM8427" s="94"/>
      <c r="BO8427" s="97"/>
      <c r="BQ8427" s="40"/>
      <c r="BR8427" s="94"/>
      <c r="BS8427" s="94"/>
      <c r="BT8427" s="94"/>
      <c r="BU8427" s="40"/>
      <c r="BV8427" s="82"/>
      <c r="BW8427" s="94"/>
      <c r="BX8427" s="48"/>
      <c r="BY8427" s="97"/>
      <c r="BZ8427" s="48"/>
      <c r="CA8427" s="40"/>
      <c r="CB8427" s="94"/>
      <c r="CC8427" s="94"/>
      <c r="CD8427" s="94"/>
      <c r="CE8427" s="40"/>
      <c r="CF8427" s="73"/>
      <c r="CG8427" s="41"/>
      <c r="CH8427" s="41"/>
      <c r="CI8427" s="41"/>
      <c r="CJ8427" s="41"/>
      <c r="CK8427" s="41"/>
      <c r="CL8427" s="68"/>
      <c r="CM8427" s="41"/>
      <c r="CN8427" s="41"/>
      <c r="CO8427" s="39"/>
      <c r="CP8427" s="78"/>
    </row>
    <row r="8428" spans="1:94" s="38" customFormat="1" x14ac:dyDescent="0.25">
      <c r="A8428" s="38">
        <v>8425</v>
      </c>
      <c r="F8428" s="39"/>
      <c r="Q8428" s="39"/>
      <c r="R8428" s="40"/>
      <c r="S8428" s="40"/>
      <c r="T8428" s="39"/>
      <c r="AG8428" s="110"/>
      <c r="AH8428" s="94"/>
      <c r="AJ8428" s="97"/>
      <c r="AL8428" s="39"/>
      <c r="AP8428" s="39"/>
      <c r="AQ8428" s="77"/>
      <c r="AR8428" s="78"/>
      <c r="BB8428" s="79"/>
      <c r="BC8428" s="94"/>
      <c r="BE8428" s="97"/>
      <c r="BG8428" s="40"/>
      <c r="BK8428" s="40"/>
      <c r="BL8428" s="79"/>
      <c r="BM8428" s="94"/>
      <c r="BO8428" s="97"/>
      <c r="BQ8428" s="40"/>
      <c r="BR8428" s="94"/>
      <c r="BS8428" s="94"/>
      <c r="BT8428" s="94"/>
      <c r="BU8428" s="40"/>
      <c r="BV8428" s="82"/>
      <c r="BW8428" s="94"/>
      <c r="BX8428" s="48"/>
      <c r="BY8428" s="97"/>
      <c r="BZ8428" s="48"/>
      <c r="CA8428" s="40"/>
      <c r="CB8428" s="94"/>
      <c r="CC8428" s="94"/>
      <c r="CD8428" s="94"/>
      <c r="CE8428" s="40"/>
      <c r="CF8428" s="73"/>
      <c r="CG8428" s="41"/>
      <c r="CH8428" s="41"/>
      <c r="CI8428" s="41"/>
      <c r="CJ8428" s="41"/>
      <c r="CK8428" s="41"/>
      <c r="CL8428" s="68"/>
      <c r="CM8428" s="41"/>
      <c r="CN8428" s="41"/>
      <c r="CO8428" s="39"/>
      <c r="CP8428" s="78"/>
    </row>
    <row r="8429" spans="1:94" s="38" customFormat="1" x14ac:dyDescent="0.25">
      <c r="A8429" s="38">
        <v>8426</v>
      </c>
      <c r="F8429" s="39"/>
      <c r="Q8429" s="39"/>
      <c r="R8429" s="40"/>
      <c r="S8429" s="40"/>
      <c r="T8429" s="39"/>
      <c r="AG8429" s="110"/>
      <c r="AH8429" s="94"/>
      <c r="AJ8429" s="97"/>
      <c r="AL8429" s="39"/>
      <c r="AP8429" s="39"/>
      <c r="AQ8429" s="77"/>
      <c r="AR8429" s="78"/>
      <c r="BB8429" s="79"/>
      <c r="BC8429" s="94"/>
      <c r="BE8429" s="97"/>
      <c r="BG8429" s="40"/>
      <c r="BK8429" s="40"/>
      <c r="BL8429" s="79"/>
      <c r="BM8429" s="94"/>
      <c r="BO8429" s="97"/>
      <c r="BQ8429" s="40"/>
      <c r="BR8429" s="94"/>
      <c r="BS8429" s="94"/>
      <c r="BT8429" s="94"/>
      <c r="BU8429" s="40"/>
      <c r="BV8429" s="82"/>
      <c r="BW8429" s="94"/>
      <c r="BX8429" s="48"/>
      <c r="BY8429" s="97"/>
      <c r="BZ8429" s="48"/>
      <c r="CA8429" s="40"/>
      <c r="CB8429" s="94"/>
      <c r="CC8429" s="94"/>
      <c r="CD8429" s="94"/>
      <c r="CE8429" s="40"/>
      <c r="CF8429" s="73"/>
      <c r="CG8429" s="41"/>
      <c r="CH8429" s="41"/>
      <c r="CI8429" s="41"/>
      <c r="CJ8429" s="41"/>
      <c r="CK8429" s="41"/>
      <c r="CL8429" s="68"/>
      <c r="CM8429" s="41"/>
      <c r="CN8429" s="41"/>
      <c r="CO8429" s="39"/>
      <c r="CP8429" s="78"/>
    </row>
    <row r="8430" spans="1:94" s="38" customFormat="1" x14ac:dyDescent="0.25">
      <c r="A8430" s="38">
        <v>8427</v>
      </c>
      <c r="F8430" s="39"/>
      <c r="Q8430" s="39"/>
      <c r="R8430" s="40"/>
      <c r="S8430" s="40"/>
      <c r="T8430" s="39"/>
      <c r="AG8430" s="110"/>
      <c r="AH8430" s="94"/>
      <c r="AJ8430" s="97"/>
      <c r="AL8430" s="39"/>
      <c r="AP8430" s="39"/>
      <c r="AQ8430" s="77"/>
      <c r="AR8430" s="78"/>
      <c r="BB8430" s="79"/>
      <c r="BC8430" s="94"/>
      <c r="BE8430" s="97"/>
      <c r="BG8430" s="40"/>
      <c r="BK8430" s="40"/>
      <c r="BL8430" s="79"/>
      <c r="BM8430" s="94"/>
      <c r="BO8430" s="97"/>
      <c r="BQ8430" s="40"/>
      <c r="BR8430" s="94"/>
      <c r="BS8430" s="94"/>
      <c r="BT8430" s="94"/>
      <c r="BU8430" s="40"/>
      <c r="BV8430" s="82"/>
      <c r="BW8430" s="94"/>
      <c r="BX8430" s="48"/>
      <c r="BY8430" s="97"/>
      <c r="BZ8430" s="48"/>
      <c r="CA8430" s="40"/>
      <c r="CB8430" s="94"/>
      <c r="CC8430" s="94"/>
      <c r="CD8430" s="94"/>
      <c r="CE8430" s="40"/>
      <c r="CF8430" s="73"/>
      <c r="CG8430" s="41"/>
      <c r="CH8430" s="41"/>
      <c r="CI8430" s="41"/>
      <c r="CJ8430" s="41"/>
      <c r="CK8430" s="41"/>
      <c r="CL8430" s="68"/>
      <c r="CM8430" s="41"/>
      <c r="CN8430" s="41"/>
      <c r="CO8430" s="39"/>
      <c r="CP8430" s="78"/>
    </row>
    <row r="8431" spans="1:94" s="38" customFormat="1" x14ac:dyDescent="0.25">
      <c r="A8431" s="38">
        <v>8428</v>
      </c>
      <c r="F8431" s="39"/>
      <c r="Q8431" s="39"/>
      <c r="R8431" s="40"/>
      <c r="S8431" s="40"/>
      <c r="T8431" s="39"/>
      <c r="AG8431" s="110"/>
      <c r="AH8431" s="94"/>
      <c r="AJ8431" s="97"/>
      <c r="AL8431" s="39"/>
      <c r="AP8431" s="39"/>
      <c r="AQ8431" s="77"/>
      <c r="AR8431" s="78"/>
      <c r="BB8431" s="79"/>
      <c r="BC8431" s="94"/>
      <c r="BE8431" s="97"/>
      <c r="BG8431" s="40"/>
      <c r="BK8431" s="40"/>
      <c r="BL8431" s="79"/>
      <c r="BM8431" s="94"/>
      <c r="BO8431" s="97"/>
      <c r="BQ8431" s="40"/>
      <c r="BR8431" s="94"/>
      <c r="BS8431" s="94"/>
      <c r="BT8431" s="94"/>
      <c r="BU8431" s="40"/>
      <c r="BV8431" s="82"/>
      <c r="BW8431" s="94"/>
      <c r="BX8431" s="48"/>
      <c r="BY8431" s="97"/>
      <c r="BZ8431" s="48"/>
      <c r="CA8431" s="40"/>
      <c r="CB8431" s="94"/>
      <c r="CC8431" s="94"/>
      <c r="CD8431" s="94"/>
      <c r="CE8431" s="40"/>
      <c r="CF8431" s="73"/>
      <c r="CG8431" s="41"/>
      <c r="CH8431" s="41"/>
      <c r="CI8431" s="41"/>
      <c r="CJ8431" s="41"/>
      <c r="CK8431" s="41"/>
      <c r="CL8431" s="68"/>
      <c r="CM8431" s="41"/>
      <c r="CN8431" s="41"/>
      <c r="CO8431" s="39"/>
      <c r="CP8431" s="78"/>
    </row>
    <row r="8432" spans="1:94" s="38" customFormat="1" x14ac:dyDescent="0.25">
      <c r="A8432" s="38">
        <v>8429</v>
      </c>
      <c r="F8432" s="39"/>
      <c r="Q8432" s="39"/>
      <c r="R8432" s="40"/>
      <c r="S8432" s="40"/>
      <c r="T8432" s="39"/>
      <c r="AG8432" s="110"/>
      <c r="AH8432" s="94"/>
      <c r="AJ8432" s="97"/>
      <c r="AL8432" s="39"/>
      <c r="AP8432" s="39"/>
      <c r="AQ8432" s="77"/>
      <c r="AR8432" s="78"/>
      <c r="BB8432" s="79"/>
      <c r="BC8432" s="94"/>
      <c r="BE8432" s="97"/>
      <c r="BG8432" s="40"/>
      <c r="BK8432" s="40"/>
      <c r="BL8432" s="79"/>
      <c r="BM8432" s="94"/>
      <c r="BO8432" s="97"/>
      <c r="BQ8432" s="40"/>
      <c r="BR8432" s="94"/>
      <c r="BS8432" s="94"/>
      <c r="BT8432" s="94"/>
      <c r="BU8432" s="40"/>
      <c r="BV8432" s="82"/>
      <c r="BW8432" s="94"/>
      <c r="BX8432" s="48"/>
      <c r="BY8432" s="97"/>
      <c r="BZ8432" s="48"/>
      <c r="CA8432" s="40"/>
      <c r="CB8432" s="94"/>
      <c r="CC8432" s="94"/>
      <c r="CD8432" s="94"/>
      <c r="CE8432" s="40"/>
      <c r="CF8432" s="73"/>
      <c r="CG8432" s="41"/>
      <c r="CH8432" s="41"/>
      <c r="CI8432" s="41"/>
      <c r="CJ8432" s="41"/>
      <c r="CK8432" s="41"/>
      <c r="CL8432" s="68"/>
      <c r="CM8432" s="41"/>
      <c r="CN8432" s="41"/>
      <c r="CO8432" s="39"/>
      <c r="CP8432" s="78"/>
    </row>
    <row r="8433" spans="1:94" s="38" customFormat="1" x14ac:dyDescent="0.25">
      <c r="A8433" s="38">
        <v>8430</v>
      </c>
      <c r="F8433" s="39"/>
      <c r="Q8433" s="39"/>
      <c r="R8433" s="40"/>
      <c r="S8433" s="40"/>
      <c r="T8433" s="39"/>
      <c r="AG8433" s="110"/>
      <c r="AH8433" s="94"/>
      <c r="AJ8433" s="97"/>
      <c r="AL8433" s="39"/>
      <c r="AP8433" s="39"/>
      <c r="AQ8433" s="77"/>
      <c r="AR8433" s="78"/>
      <c r="BB8433" s="79"/>
      <c r="BC8433" s="94"/>
      <c r="BE8433" s="97"/>
      <c r="BG8433" s="40"/>
      <c r="BK8433" s="40"/>
      <c r="BL8433" s="79"/>
      <c r="BM8433" s="94"/>
      <c r="BO8433" s="97"/>
      <c r="BQ8433" s="40"/>
      <c r="BR8433" s="94"/>
      <c r="BS8433" s="94"/>
      <c r="BT8433" s="94"/>
      <c r="BU8433" s="40"/>
      <c r="BV8433" s="82"/>
      <c r="BW8433" s="94"/>
      <c r="BX8433" s="48"/>
      <c r="BY8433" s="97"/>
      <c r="BZ8433" s="48"/>
      <c r="CA8433" s="40"/>
      <c r="CB8433" s="94"/>
      <c r="CC8433" s="94"/>
      <c r="CD8433" s="94"/>
      <c r="CE8433" s="40"/>
      <c r="CF8433" s="73"/>
      <c r="CG8433" s="41"/>
      <c r="CH8433" s="41"/>
      <c r="CI8433" s="41"/>
      <c r="CJ8433" s="41"/>
      <c r="CK8433" s="41"/>
      <c r="CL8433" s="68"/>
      <c r="CM8433" s="41"/>
      <c r="CN8433" s="41"/>
      <c r="CO8433" s="39"/>
      <c r="CP8433" s="78"/>
    </row>
    <row r="8434" spans="1:94" s="38" customFormat="1" x14ac:dyDescent="0.25">
      <c r="A8434" s="38">
        <v>8431</v>
      </c>
      <c r="F8434" s="39"/>
      <c r="Q8434" s="39"/>
      <c r="R8434" s="40"/>
      <c r="S8434" s="40"/>
      <c r="T8434" s="39"/>
      <c r="AG8434" s="110"/>
      <c r="AH8434" s="94"/>
      <c r="AJ8434" s="97"/>
      <c r="AL8434" s="39"/>
      <c r="AP8434" s="39"/>
      <c r="AQ8434" s="77"/>
      <c r="AR8434" s="78"/>
      <c r="BB8434" s="79"/>
      <c r="BC8434" s="94"/>
      <c r="BE8434" s="97"/>
      <c r="BG8434" s="40"/>
      <c r="BK8434" s="40"/>
      <c r="BL8434" s="79"/>
      <c r="BM8434" s="94"/>
      <c r="BO8434" s="97"/>
      <c r="BQ8434" s="40"/>
      <c r="BR8434" s="94"/>
      <c r="BS8434" s="94"/>
      <c r="BT8434" s="94"/>
      <c r="BU8434" s="40"/>
      <c r="BV8434" s="82"/>
      <c r="BW8434" s="94"/>
      <c r="BX8434" s="48"/>
      <c r="BY8434" s="97"/>
      <c r="BZ8434" s="48"/>
      <c r="CA8434" s="40"/>
      <c r="CB8434" s="94"/>
      <c r="CC8434" s="94"/>
      <c r="CD8434" s="94"/>
      <c r="CE8434" s="40"/>
      <c r="CF8434" s="73"/>
      <c r="CG8434" s="41"/>
      <c r="CH8434" s="41"/>
      <c r="CI8434" s="41"/>
      <c r="CJ8434" s="41"/>
      <c r="CK8434" s="41"/>
      <c r="CL8434" s="68"/>
      <c r="CM8434" s="41"/>
      <c r="CN8434" s="41"/>
      <c r="CO8434" s="39"/>
      <c r="CP8434" s="78"/>
    </row>
    <row r="8435" spans="1:94" s="38" customFormat="1" x14ac:dyDescent="0.25">
      <c r="A8435" s="38">
        <v>8432</v>
      </c>
      <c r="F8435" s="39"/>
      <c r="Q8435" s="39"/>
      <c r="R8435" s="40"/>
      <c r="S8435" s="40"/>
      <c r="T8435" s="39"/>
      <c r="AG8435" s="110"/>
      <c r="AH8435" s="94"/>
      <c r="AJ8435" s="97"/>
      <c r="AL8435" s="39"/>
      <c r="AP8435" s="39"/>
      <c r="AQ8435" s="77"/>
      <c r="AR8435" s="78"/>
      <c r="BB8435" s="79"/>
      <c r="BC8435" s="94"/>
      <c r="BE8435" s="97"/>
      <c r="BG8435" s="40"/>
      <c r="BK8435" s="40"/>
      <c r="BL8435" s="79"/>
      <c r="BM8435" s="94"/>
      <c r="BO8435" s="97"/>
      <c r="BQ8435" s="40"/>
      <c r="BR8435" s="94"/>
      <c r="BS8435" s="94"/>
      <c r="BT8435" s="94"/>
      <c r="BU8435" s="40"/>
      <c r="BV8435" s="82"/>
      <c r="BW8435" s="94"/>
      <c r="BX8435" s="48"/>
      <c r="BY8435" s="97"/>
      <c r="BZ8435" s="48"/>
      <c r="CA8435" s="40"/>
      <c r="CB8435" s="94"/>
      <c r="CC8435" s="94"/>
      <c r="CD8435" s="94"/>
      <c r="CE8435" s="40"/>
      <c r="CF8435" s="73"/>
      <c r="CG8435" s="41"/>
      <c r="CH8435" s="41"/>
      <c r="CI8435" s="41"/>
      <c r="CJ8435" s="41"/>
      <c r="CK8435" s="41"/>
      <c r="CL8435" s="68"/>
      <c r="CM8435" s="41"/>
      <c r="CN8435" s="41"/>
      <c r="CO8435" s="39"/>
      <c r="CP8435" s="78"/>
    </row>
    <row r="8436" spans="1:94" s="38" customFormat="1" x14ac:dyDescent="0.25">
      <c r="A8436" s="38">
        <v>8433</v>
      </c>
      <c r="F8436" s="39"/>
      <c r="Q8436" s="39"/>
      <c r="R8436" s="40"/>
      <c r="S8436" s="40"/>
      <c r="T8436" s="39"/>
      <c r="AG8436" s="110"/>
      <c r="AH8436" s="94"/>
      <c r="AJ8436" s="97"/>
      <c r="AL8436" s="39"/>
      <c r="AP8436" s="39"/>
      <c r="AQ8436" s="77"/>
      <c r="AR8436" s="78"/>
      <c r="BB8436" s="79"/>
      <c r="BC8436" s="94"/>
      <c r="BE8436" s="97"/>
      <c r="BG8436" s="40"/>
      <c r="BK8436" s="40"/>
      <c r="BL8436" s="79"/>
      <c r="BM8436" s="94"/>
      <c r="BO8436" s="97"/>
      <c r="BQ8436" s="40"/>
      <c r="BR8436" s="94"/>
      <c r="BS8436" s="94"/>
      <c r="BT8436" s="94"/>
      <c r="BU8436" s="40"/>
      <c r="BV8436" s="82"/>
      <c r="BW8436" s="94"/>
      <c r="BX8436" s="48"/>
      <c r="BY8436" s="97"/>
      <c r="BZ8436" s="48"/>
      <c r="CA8436" s="40"/>
      <c r="CB8436" s="94"/>
      <c r="CC8436" s="94"/>
      <c r="CD8436" s="94"/>
      <c r="CE8436" s="40"/>
      <c r="CF8436" s="73"/>
      <c r="CG8436" s="41"/>
      <c r="CH8436" s="41"/>
      <c r="CI8436" s="41"/>
      <c r="CJ8436" s="41"/>
      <c r="CK8436" s="41"/>
      <c r="CL8436" s="68"/>
      <c r="CM8436" s="41"/>
      <c r="CN8436" s="41"/>
      <c r="CO8436" s="39"/>
      <c r="CP8436" s="78"/>
    </row>
    <row r="8437" spans="1:94" s="38" customFormat="1" x14ac:dyDescent="0.25">
      <c r="A8437" s="38">
        <v>8434</v>
      </c>
      <c r="F8437" s="39"/>
      <c r="Q8437" s="39"/>
      <c r="R8437" s="40"/>
      <c r="S8437" s="40"/>
      <c r="T8437" s="39"/>
      <c r="AG8437" s="110"/>
      <c r="AH8437" s="94"/>
      <c r="AJ8437" s="97"/>
      <c r="AL8437" s="39"/>
      <c r="AP8437" s="39"/>
      <c r="AQ8437" s="77"/>
      <c r="AR8437" s="78"/>
      <c r="BB8437" s="79"/>
      <c r="BC8437" s="94"/>
      <c r="BE8437" s="97"/>
      <c r="BG8437" s="40"/>
      <c r="BK8437" s="40"/>
      <c r="BL8437" s="79"/>
      <c r="BM8437" s="94"/>
      <c r="BO8437" s="97"/>
      <c r="BQ8437" s="40"/>
      <c r="BR8437" s="94"/>
      <c r="BS8437" s="94"/>
      <c r="BT8437" s="94"/>
      <c r="BU8437" s="40"/>
      <c r="BV8437" s="82"/>
      <c r="BW8437" s="94"/>
      <c r="BX8437" s="48"/>
      <c r="BY8437" s="97"/>
      <c r="BZ8437" s="48"/>
      <c r="CA8437" s="40"/>
      <c r="CB8437" s="94"/>
      <c r="CC8437" s="94"/>
      <c r="CD8437" s="94"/>
      <c r="CE8437" s="40"/>
      <c r="CF8437" s="73"/>
      <c r="CG8437" s="41"/>
      <c r="CH8437" s="41"/>
      <c r="CI8437" s="41"/>
      <c r="CJ8437" s="41"/>
      <c r="CK8437" s="41"/>
      <c r="CL8437" s="68"/>
      <c r="CM8437" s="41"/>
      <c r="CN8437" s="41"/>
      <c r="CO8437" s="39"/>
      <c r="CP8437" s="78"/>
    </row>
    <row r="8438" spans="1:94" s="38" customFormat="1" x14ac:dyDescent="0.25">
      <c r="A8438" s="38">
        <v>8435</v>
      </c>
      <c r="F8438" s="39"/>
      <c r="Q8438" s="39"/>
      <c r="R8438" s="40"/>
      <c r="S8438" s="40"/>
      <c r="T8438" s="39"/>
      <c r="AG8438" s="110"/>
      <c r="AH8438" s="94"/>
      <c r="AJ8438" s="97"/>
      <c r="AL8438" s="39"/>
      <c r="AP8438" s="39"/>
      <c r="AQ8438" s="77"/>
      <c r="AR8438" s="78"/>
      <c r="BB8438" s="79"/>
      <c r="BC8438" s="94"/>
      <c r="BE8438" s="97"/>
      <c r="BG8438" s="40"/>
      <c r="BK8438" s="40"/>
      <c r="BL8438" s="79"/>
      <c r="BM8438" s="94"/>
      <c r="BO8438" s="97"/>
      <c r="BQ8438" s="40"/>
      <c r="BR8438" s="94"/>
      <c r="BS8438" s="94"/>
      <c r="BT8438" s="94"/>
      <c r="BU8438" s="40"/>
      <c r="BV8438" s="82"/>
      <c r="BW8438" s="94"/>
      <c r="BX8438" s="48"/>
      <c r="BY8438" s="97"/>
      <c r="BZ8438" s="48"/>
      <c r="CA8438" s="40"/>
      <c r="CB8438" s="94"/>
      <c r="CC8438" s="94"/>
      <c r="CD8438" s="94"/>
      <c r="CE8438" s="40"/>
      <c r="CF8438" s="73"/>
      <c r="CG8438" s="41"/>
      <c r="CH8438" s="41"/>
      <c r="CI8438" s="41"/>
      <c r="CJ8438" s="41"/>
      <c r="CK8438" s="41"/>
      <c r="CL8438" s="68"/>
      <c r="CM8438" s="41"/>
      <c r="CN8438" s="41"/>
      <c r="CO8438" s="39"/>
      <c r="CP8438" s="78"/>
    </row>
    <row r="8439" spans="1:94" s="38" customFormat="1" x14ac:dyDescent="0.25">
      <c r="A8439" s="38">
        <v>8436</v>
      </c>
      <c r="F8439" s="39"/>
      <c r="Q8439" s="39"/>
      <c r="R8439" s="40"/>
      <c r="S8439" s="40"/>
      <c r="T8439" s="39"/>
      <c r="AG8439" s="110"/>
      <c r="AH8439" s="94"/>
      <c r="AJ8439" s="97"/>
      <c r="AL8439" s="39"/>
      <c r="AP8439" s="39"/>
      <c r="AQ8439" s="77"/>
      <c r="AR8439" s="78"/>
      <c r="BB8439" s="79"/>
      <c r="BC8439" s="94"/>
      <c r="BE8439" s="97"/>
      <c r="BG8439" s="40"/>
      <c r="BK8439" s="40"/>
      <c r="BL8439" s="79"/>
      <c r="BM8439" s="94"/>
      <c r="BO8439" s="97"/>
      <c r="BQ8439" s="40"/>
      <c r="BR8439" s="94"/>
      <c r="BS8439" s="94"/>
      <c r="BT8439" s="94"/>
      <c r="BU8439" s="40"/>
      <c r="BV8439" s="82"/>
      <c r="BW8439" s="94"/>
      <c r="BX8439" s="48"/>
      <c r="BY8439" s="97"/>
      <c r="BZ8439" s="48"/>
      <c r="CA8439" s="40"/>
      <c r="CB8439" s="94"/>
      <c r="CC8439" s="94"/>
      <c r="CD8439" s="94"/>
      <c r="CE8439" s="40"/>
      <c r="CF8439" s="73"/>
      <c r="CG8439" s="41"/>
      <c r="CH8439" s="41"/>
      <c r="CI8439" s="41"/>
      <c r="CJ8439" s="41"/>
      <c r="CK8439" s="41"/>
      <c r="CL8439" s="68"/>
      <c r="CM8439" s="41"/>
      <c r="CN8439" s="41"/>
      <c r="CO8439" s="39"/>
      <c r="CP8439" s="78"/>
    </row>
    <row r="8440" spans="1:94" s="38" customFormat="1" x14ac:dyDescent="0.25">
      <c r="A8440" s="38">
        <v>8437</v>
      </c>
      <c r="F8440" s="39"/>
      <c r="Q8440" s="39"/>
      <c r="R8440" s="40"/>
      <c r="S8440" s="40"/>
      <c r="T8440" s="39"/>
      <c r="AG8440" s="110"/>
      <c r="AH8440" s="94"/>
      <c r="AJ8440" s="97"/>
      <c r="AL8440" s="39"/>
      <c r="AP8440" s="39"/>
      <c r="AQ8440" s="77"/>
      <c r="AR8440" s="78"/>
      <c r="BB8440" s="79"/>
      <c r="BC8440" s="94"/>
      <c r="BE8440" s="97"/>
      <c r="BG8440" s="40"/>
      <c r="BK8440" s="40"/>
      <c r="BL8440" s="79"/>
      <c r="BM8440" s="94"/>
      <c r="BO8440" s="97"/>
      <c r="BQ8440" s="40"/>
      <c r="BR8440" s="94"/>
      <c r="BS8440" s="94"/>
      <c r="BT8440" s="94"/>
      <c r="BU8440" s="40"/>
      <c r="BV8440" s="82"/>
      <c r="BW8440" s="94"/>
      <c r="BX8440" s="48"/>
      <c r="BY8440" s="97"/>
      <c r="BZ8440" s="48"/>
      <c r="CA8440" s="40"/>
      <c r="CB8440" s="94"/>
      <c r="CC8440" s="94"/>
      <c r="CD8440" s="94"/>
      <c r="CE8440" s="40"/>
      <c r="CF8440" s="73"/>
      <c r="CG8440" s="41"/>
      <c r="CH8440" s="41"/>
      <c r="CI8440" s="41"/>
      <c r="CJ8440" s="41"/>
      <c r="CK8440" s="41"/>
      <c r="CL8440" s="68"/>
      <c r="CM8440" s="41"/>
      <c r="CN8440" s="41"/>
      <c r="CO8440" s="39"/>
      <c r="CP8440" s="78"/>
    </row>
    <row r="8441" spans="1:94" s="38" customFormat="1" x14ac:dyDescent="0.25">
      <c r="A8441" s="38">
        <v>8438</v>
      </c>
      <c r="F8441" s="39"/>
      <c r="Q8441" s="39"/>
      <c r="R8441" s="40"/>
      <c r="S8441" s="40"/>
      <c r="T8441" s="39"/>
      <c r="AG8441" s="110"/>
      <c r="AH8441" s="94"/>
      <c r="AJ8441" s="97"/>
      <c r="AL8441" s="39"/>
      <c r="AP8441" s="39"/>
      <c r="AQ8441" s="77"/>
      <c r="AR8441" s="78"/>
      <c r="BB8441" s="79"/>
      <c r="BC8441" s="94"/>
      <c r="BE8441" s="97"/>
      <c r="BG8441" s="40"/>
      <c r="BK8441" s="40"/>
      <c r="BL8441" s="79"/>
      <c r="BM8441" s="94"/>
      <c r="BO8441" s="97"/>
      <c r="BQ8441" s="40"/>
      <c r="BR8441" s="94"/>
      <c r="BS8441" s="94"/>
      <c r="BT8441" s="94"/>
      <c r="BU8441" s="40"/>
      <c r="BV8441" s="82"/>
      <c r="BW8441" s="94"/>
      <c r="BX8441" s="48"/>
      <c r="BY8441" s="97"/>
      <c r="BZ8441" s="48"/>
      <c r="CA8441" s="40"/>
      <c r="CB8441" s="94"/>
      <c r="CC8441" s="94"/>
      <c r="CD8441" s="94"/>
      <c r="CE8441" s="40"/>
      <c r="CF8441" s="73"/>
      <c r="CG8441" s="41"/>
      <c r="CH8441" s="41"/>
      <c r="CI8441" s="41"/>
      <c r="CJ8441" s="41"/>
      <c r="CK8441" s="41"/>
      <c r="CL8441" s="68"/>
      <c r="CM8441" s="41"/>
      <c r="CN8441" s="41"/>
      <c r="CO8441" s="39"/>
      <c r="CP8441" s="78"/>
    </row>
    <row r="8442" spans="1:94" s="38" customFormat="1" x14ac:dyDescent="0.25">
      <c r="A8442" s="38">
        <v>8439</v>
      </c>
      <c r="F8442" s="39"/>
      <c r="Q8442" s="39"/>
      <c r="R8442" s="40"/>
      <c r="S8442" s="40"/>
      <c r="T8442" s="39"/>
      <c r="AG8442" s="110"/>
      <c r="AH8442" s="94"/>
      <c r="AJ8442" s="97"/>
      <c r="AL8442" s="39"/>
      <c r="AP8442" s="39"/>
      <c r="AQ8442" s="77"/>
      <c r="AR8442" s="78"/>
      <c r="BB8442" s="79"/>
      <c r="BC8442" s="94"/>
      <c r="BE8442" s="97"/>
      <c r="BG8442" s="40"/>
      <c r="BK8442" s="40"/>
      <c r="BL8442" s="79"/>
      <c r="BM8442" s="94"/>
      <c r="BO8442" s="97"/>
      <c r="BQ8442" s="40"/>
      <c r="BR8442" s="94"/>
      <c r="BS8442" s="94"/>
      <c r="BT8442" s="94"/>
      <c r="BU8442" s="40"/>
      <c r="BV8442" s="82"/>
      <c r="BW8442" s="94"/>
      <c r="BX8442" s="48"/>
      <c r="BY8442" s="97"/>
      <c r="BZ8442" s="48"/>
      <c r="CA8442" s="40"/>
      <c r="CB8442" s="94"/>
      <c r="CC8442" s="94"/>
      <c r="CD8442" s="94"/>
      <c r="CE8442" s="40"/>
      <c r="CF8442" s="73"/>
      <c r="CG8442" s="41"/>
      <c r="CH8442" s="41"/>
      <c r="CI8442" s="41"/>
      <c r="CJ8442" s="41"/>
      <c r="CK8442" s="41"/>
      <c r="CL8442" s="68"/>
      <c r="CM8442" s="41"/>
      <c r="CN8442" s="41"/>
      <c r="CO8442" s="39"/>
      <c r="CP8442" s="78"/>
    </row>
    <row r="8443" spans="1:94" s="38" customFormat="1" x14ac:dyDescent="0.25">
      <c r="A8443" s="38">
        <v>8440</v>
      </c>
      <c r="F8443" s="39"/>
      <c r="Q8443" s="39"/>
      <c r="R8443" s="40"/>
      <c r="S8443" s="40"/>
      <c r="T8443" s="39"/>
      <c r="AG8443" s="110"/>
      <c r="AH8443" s="94"/>
      <c r="AJ8443" s="97"/>
      <c r="AL8443" s="39"/>
      <c r="AP8443" s="39"/>
      <c r="AQ8443" s="77"/>
      <c r="AR8443" s="78"/>
      <c r="BB8443" s="79"/>
      <c r="BC8443" s="94"/>
      <c r="BE8443" s="97"/>
      <c r="BG8443" s="40"/>
      <c r="BK8443" s="40"/>
      <c r="BL8443" s="79"/>
      <c r="BM8443" s="94"/>
      <c r="BO8443" s="97"/>
      <c r="BQ8443" s="40"/>
      <c r="BR8443" s="94"/>
      <c r="BS8443" s="94"/>
      <c r="BT8443" s="94"/>
      <c r="BU8443" s="40"/>
      <c r="BV8443" s="82"/>
      <c r="BW8443" s="94"/>
      <c r="BX8443" s="48"/>
      <c r="BY8443" s="97"/>
      <c r="BZ8443" s="48"/>
      <c r="CA8443" s="40"/>
      <c r="CB8443" s="94"/>
      <c r="CC8443" s="94"/>
      <c r="CD8443" s="94"/>
      <c r="CE8443" s="40"/>
      <c r="CF8443" s="73"/>
      <c r="CG8443" s="41"/>
      <c r="CH8443" s="41"/>
      <c r="CI8443" s="41"/>
      <c r="CJ8443" s="41"/>
      <c r="CK8443" s="41"/>
      <c r="CL8443" s="68"/>
      <c r="CM8443" s="41"/>
      <c r="CN8443" s="41"/>
      <c r="CO8443" s="39"/>
      <c r="CP8443" s="78"/>
    </row>
    <row r="8444" spans="1:94" s="38" customFormat="1" x14ac:dyDescent="0.25">
      <c r="A8444" s="38">
        <v>8441</v>
      </c>
      <c r="F8444" s="39"/>
      <c r="Q8444" s="39"/>
      <c r="R8444" s="40"/>
      <c r="S8444" s="40"/>
      <c r="T8444" s="39"/>
      <c r="AG8444" s="110"/>
      <c r="AH8444" s="94"/>
      <c r="AJ8444" s="97"/>
      <c r="AL8444" s="39"/>
      <c r="AP8444" s="39"/>
      <c r="AQ8444" s="77"/>
      <c r="AR8444" s="78"/>
      <c r="BB8444" s="79"/>
      <c r="BC8444" s="94"/>
      <c r="BE8444" s="97"/>
      <c r="BG8444" s="40"/>
      <c r="BK8444" s="40"/>
      <c r="BL8444" s="79"/>
      <c r="BM8444" s="94"/>
      <c r="BO8444" s="97"/>
      <c r="BQ8444" s="40"/>
      <c r="BR8444" s="94"/>
      <c r="BS8444" s="94"/>
      <c r="BT8444" s="94"/>
      <c r="BU8444" s="40"/>
      <c r="BV8444" s="82"/>
      <c r="BW8444" s="94"/>
      <c r="BX8444" s="48"/>
      <c r="BY8444" s="97"/>
      <c r="BZ8444" s="48"/>
      <c r="CA8444" s="40"/>
      <c r="CB8444" s="94"/>
      <c r="CC8444" s="94"/>
      <c r="CD8444" s="94"/>
      <c r="CE8444" s="40"/>
      <c r="CF8444" s="73"/>
      <c r="CG8444" s="41"/>
      <c r="CH8444" s="41"/>
      <c r="CI8444" s="41"/>
      <c r="CJ8444" s="41"/>
      <c r="CK8444" s="41"/>
      <c r="CL8444" s="68"/>
      <c r="CM8444" s="41"/>
      <c r="CN8444" s="41"/>
      <c r="CO8444" s="39"/>
      <c r="CP8444" s="78"/>
    </row>
    <row r="8445" spans="1:94" s="38" customFormat="1" x14ac:dyDescent="0.25">
      <c r="A8445" s="38">
        <v>8442</v>
      </c>
      <c r="F8445" s="39"/>
      <c r="Q8445" s="39"/>
      <c r="R8445" s="40"/>
      <c r="S8445" s="40"/>
      <c r="T8445" s="39"/>
      <c r="AG8445" s="110"/>
      <c r="AH8445" s="94"/>
      <c r="AJ8445" s="97"/>
      <c r="AL8445" s="39"/>
      <c r="AP8445" s="39"/>
      <c r="AQ8445" s="77"/>
      <c r="AR8445" s="78"/>
      <c r="BB8445" s="79"/>
      <c r="BC8445" s="94"/>
      <c r="BE8445" s="97"/>
      <c r="BG8445" s="40"/>
      <c r="BK8445" s="40"/>
      <c r="BL8445" s="79"/>
      <c r="BM8445" s="94"/>
      <c r="BO8445" s="97"/>
      <c r="BQ8445" s="40"/>
      <c r="BR8445" s="94"/>
      <c r="BS8445" s="94"/>
      <c r="BT8445" s="94"/>
      <c r="BU8445" s="40"/>
      <c r="BV8445" s="82"/>
      <c r="BW8445" s="94"/>
      <c r="BX8445" s="48"/>
      <c r="BY8445" s="97"/>
      <c r="BZ8445" s="48"/>
      <c r="CA8445" s="40"/>
      <c r="CB8445" s="94"/>
      <c r="CC8445" s="94"/>
      <c r="CD8445" s="94"/>
      <c r="CE8445" s="40"/>
      <c r="CF8445" s="73"/>
      <c r="CG8445" s="41"/>
      <c r="CH8445" s="41"/>
      <c r="CI8445" s="41"/>
      <c r="CJ8445" s="41"/>
      <c r="CK8445" s="41"/>
      <c r="CL8445" s="68"/>
      <c r="CM8445" s="41"/>
      <c r="CN8445" s="41"/>
      <c r="CO8445" s="39"/>
      <c r="CP8445" s="78"/>
    </row>
    <row r="8446" spans="1:94" s="38" customFormat="1" x14ac:dyDescent="0.25">
      <c r="A8446" s="38">
        <v>8443</v>
      </c>
      <c r="F8446" s="39"/>
      <c r="Q8446" s="39"/>
      <c r="R8446" s="40"/>
      <c r="S8446" s="40"/>
      <c r="T8446" s="39"/>
      <c r="AG8446" s="110"/>
      <c r="AH8446" s="94"/>
      <c r="AJ8446" s="97"/>
      <c r="AL8446" s="39"/>
      <c r="AP8446" s="39"/>
      <c r="AQ8446" s="77"/>
      <c r="AR8446" s="78"/>
      <c r="BB8446" s="79"/>
      <c r="BC8446" s="94"/>
      <c r="BE8446" s="97"/>
      <c r="BG8446" s="40"/>
      <c r="BK8446" s="40"/>
      <c r="BL8446" s="79"/>
      <c r="BM8446" s="94"/>
      <c r="BO8446" s="97"/>
      <c r="BQ8446" s="40"/>
      <c r="BR8446" s="94"/>
      <c r="BS8446" s="94"/>
      <c r="BT8446" s="94"/>
      <c r="BU8446" s="40"/>
      <c r="BV8446" s="82"/>
      <c r="BW8446" s="94"/>
      <c r="BX8446" s="48"/>
      <c r="BY8446" s="97"/>
      <c r="BZ8446" s="48"/>
      <c r="CA8446" s="40"/>
      <c r="CB8446" s="94"/>
      <c r="CC8446" s="94"/>
      <c r="CD8446" s="94"/>
      <c r="CE8446" s="40"/>
      <c r="CF8446" s="73"/>
      <c r="CG8446" s="41"/>
      <c r="CH8446" s="41"/>
      <c r="CI8446" s="41"/>
      <c r="CJ8446" s="41"/>
      <c r="CK8446" s="41"/>
      <c r="CL8446" s="68"/>
      <c r="CM8446" s="41"/>
      <c r="CN8446" s="41"/>
      <c r="CO8446" s="39"/>
      <c r="CP8446" s="78"/>
    </row>
    <row r="8447" spans="1:94" s="38" customFormat="1" x14ac:dyDescent="0.25">
      <c r="A8447" s="38">
        <v>8444</v>
      </c>
      <c r="F8447" s="39"/>
      <c r="Q8447" s="39"/>
      <c r="R8447" s="40"/>
      <c r="S8447" s="40"/>
      <c r="T8447" s="39"/>
      <c r="AG8447" s="110"/>
      <c r="AH8447" s="94"/>
      <c r="AJ8447" s="97"/>
      <c r="AL8447" s="39"/>
      <c r="AP8447" s="39"/>
      <c r="AQ8447" s="77"/>
      <c r="AR8447" s="78"/>
      <c r="BB8447" s="79"/>
      <c r="BC8447" s="94"/>
      <c r="BE8447" s="97"/>
      <c r="BG8447" s="40"/>
      <c r="BK8447" s="40"/>
      <c r="BL8447" s="79"/>
      <c r="BM8447" s="94"/>
      <c r="BO8447" s="97"/>
      <c r="BQ8447" s="40"/>
      <c r="BR8447" s="94"/>
      <c r="BS8447" s="94"/>
      <c r="BT8447" s="94"/>
      <c r="BU8447" s="40"/>
      <c r="BV8447" s="82"/>
      <c r="BW8447" s="94"/>
      <c r="BX8447" s="48"/>
      <c r="BY8447" s="97"/>
      <c r="BZ8447" s="48"/>
      <c r="CA8447" s="40"/>
      <c r="CB8447" s="94"/>
      <c r="CC8447" s="94"/>
      <c r="CD8447" s="94"/>
      <c r="CE8447" s="40"/>
      <c r="CF8447" s="73"/>
      <c r="CG8447" s="41"/>
      <c r="CH8447" s="41"/>
      <c r="CI8447" s="41"/>
      <c r="CJ8447" s="41"/>
      <c r="CK8447" s="41"/>
      <c r="CL8447" s="68"/>
      <c r="CM8447" s="41"/>
      <c r="CN8447" s="41"/>
      <c r="CO8447" s="39"/>
      <c r="CP8447" s="78"/>
    </row>
    <row r="8448" spans="1:94" s="38" customFormat="1" x14ac:dyDescent="0.25">
      <c r="A8448" s="38">
        <v>8445</v>
      </c>
      <c r="F8448" s="39"/>
      <c r="Q8448" s="39"/>
      <c r="R8448" s="40"/>
      <c r="S8448" s="40"/>
      <c r="T8448" s="39"/>
      <c r="AG8448" s="110"/>
      <c r="AH8448" s="94"/>
      <c r="AJ8448" s="97"/>
      <c r="AL8448" s="39"/>
      <c r="AP8448" s="39"/>
      <c r="AQ8448" s="77"/>
      <c r="AR8448" s="78"/>
      <c r="BB8448" s="79"/>
      <c r="BC8448" s="94"/>
      <c r="BE8448" s="97"/>
      <c r="BG8448" s="40"/>
      <c r="BK8448" s="40"/>
      <c r="BL8448" s="79"/>
      <c r="BM8448" s="94"/>
      <c r="BO8448" s="97"/>
      <c r="BQ8448" s="40"/>
      <c r="BR8448" s="94"/>
      <c r="BS8448" s="94"/>
      <c r="BT8448" s="94"/>
      <c r="BU8448" s="40"/>
      <c r="BV8448" s="82"/>
      <c r="BW8448" s="94"/>
      <c r="BX8448" s="48"/>
      <c r="BY8448" s="97"/>
      <c r="BZ8448" s="48"/>
      <c r="CA8448" s="40"/>
      <c r="CB8448" s="94"/>
      <c r="CC8448" s="94"/>
      <c r="CD8448" s="94"/>
      <c r="CE8448" s="40"/>
      <c r="CF8448" s="73"/>
      <c r="CG8448" s="41"/>
      <c r="CH8448" s="41"/>
      <c r="CI8448" s="41"/>
      <c r="CJ8448" s="41"/>
      <c r="CK8448" s="41"/>
      <c r="CL8448" s="68"/>
      <c r="CM8448" s="41"/>
      <c r="CN8448" s="41"/>
      <c r="CO8448" s="39"/>
      <c r="CP8448" s="78"/>
    </row>
    <row r="8449" spans="1:94" s="38" customFormat="1" x14ac:dyDescent="0.25">
      <c r="A8449" s="38">
        <v>8446</v>
      </c>
      <c r="F8449" s="39"/>
      <c r="Q8449" s="39"/>
      <c r="R8449" s="40"/>
      <c r="S8449" s="40"/>
      <c r="T8449" s="39"/>
      <c r="AG8449" s="110"/>
      <c r="AH8449" s="94"/>
      <c r="AJ8449" s="97"/>
      <c r="AL8449" s="39"/>
      <c r="AP8449" s="39"/>
      <c r="AQ8449" s="77"/>
      <c r="AR8449" s="78"/>
      <c r="BB8449" s="79"/>
      <c r="BC8449" s="94"/>
      <c r="BE8449" s="97"/>
      <c r="BG8449" s="40"/>
      <c r="BK8449" s="40"/>
      <c r="BL8449" s="79"/>
      <c r="BM8449" s="94"/>
      <c r="BO8449" s="97"/>
      <c r="BQ8449" s="40"/>
      <c r="BR8449" s="94"/>
      <c r="BS8449" s="94"/>
      <c r="BT8449" s="94"/>
      <c r="BU8449" s="40"/>
      <c r="BV8449" s="82"/>
      <c r="BW8449" s="94"/>
      <c r="BX8449" s="48"/>
      <c r="BY8449" s="97"/>
      <c r="BZ8449" s="48"/>
      <c r="CA8449" s="40"/>
      <c r="CB8449" s="94"/>
      <c r="CC8449" s="94"/>
      <c r="CD8449" s="94"/>
      <c r="CE8449" s="40"/>
      <c r="CF8449" s="73"/>
      <c r="CG8449" s="41"/>
      <c r="CH8449" s="41"/>
      <c r="CI8449" s="41"/>
      <c r="CJ8449" s="41"/>
      <c r="CK8449" s="41"/>
      <c r="CL8449" s="68"/>
      <c r="CM8449" s="41"/>
      <c r="CN8449" s="41"/>
      <c r="CO8449" s="39"/>
      <c r="CP8449" s="78"/>
    </row>
    <row r="8450" spans="1:94" s="38" customFormat="1" x14ac:dyDescent="0.25">
      <c r="A8450" s="38">
        <v>8447</v>
      </c>
      <c r="F8450" s="39"/>
      <c r="Q8450" s="39"/>
      <c r="R8450" s="40"/>
      <c r="S8450" s="40"/>
      <c r="T8450" s="39"/>
      <c r="AG8450" s="110"/>
      <c r="AH8450" s="94"/>
      <c r="AJ8450" s="97"/>
      <c r="AL8450" s="39"/>
      <c r="AP8450" s="39"/>
      <c r="AQ8450" s="77"/>
      <c r="AR8450" s="78"/>
      <c r="BB8450" s="79"/>
      <c r="BC8450" s="94"/>
      <c r="BE8450" s="97"/>
      <c r="BG8450" s="40"/>
      <c r="BK8450" s="40"/>
      <c r="BL8450" s="79"/>
      <c r="BM8450" s="94"/>
      <c r="BO8450" s="97"/>
      <c r="BQ8450" s="40"/>
      <c r="BR8450" s="94"/>
      <c r="BS8450" s="94"/>
      <c r="BT8450" s="94"/>
      <c r="BU8450" s="40"/>
      <c r="BV8450" s="82"/>
      <c r="BW8450" s="94"/>
      <c r="BX8450" s="48"/>
      <c r="BY8450" s="97"/>
      <c r="BZ8450" s="48"/>
      <c r="CA8450" s="40"/>
      <c r="CB8450" s="94"/>
      <c r="CC8450" s="94"/>
      <c r="CD8450" s="94"/>
      <c r="CE8450" s="40"/>
      <c r="CF8450" s="73"/>
      <c r="CG8450" s="41"/>
      <c r="CH8450" s="41"/>
      <c r="CI8450" s="41"/>
      <c r="CJ8450" s="41"/>
      <c r="CK8450" s="41"/>
      <c r="CL8450" s="68"/>
      <c r="CM8450" s="41"/>
      <c r="CN8450" s="41"/>
      <c r="CO8450" s="39"/>
      <c r="CP8450" s="78"/>
    </row>
    <row r="8451" spans="1:94" s="38" customFormat="1" x14ac:dyDescent="0.25">
      <c r="A8451" s="38">
        <v>8448</v>
      </c>
      <c r="F8451" s="39"/>
      <c r="Q8451" s="39"/>
      <c r="R8451" s="40"/>
      <c r="S8451" s="40"/>
      <c r="T8451" s="39"/>
      <c r="AG8451" s="110"/>
      <c r="AH8451" s="94"/>
      <c r="AJ8451" s="97"/>
      <c r="AL8451" s="39"/>
      <c r="AP8451" s="39"/>
      <c r="AQ8451" s="77"/>
      <c r="AR8451" s="78"/>
      <c r="BB8451" s="79"/>
      <c r="BC8451" s="94"/>
      <c r="BE8451" s="97"/>
      <c r="BG8451" s="40"/>
      <c r="BK8451" s="40"/>
      <c r="BL8451" s="79"/>
      <c r="BM8451" s="94"/>
      <c r="BO8451" s="97"/>
      <c r="BQ8451" s="40"/>
      <c r="BR8451" s="94"/>
      <c r="BS8451" s="94"/>
      <c r="BT8451" s="94"/>
      <c r="BU8451" s="40"/>
      <c r="BV8451" s="82"/>
      <c r="BW8451" s="94"/>
      <c r="BX8451" s="48"/>
      <c r="BY8451" s="97"/>
      <c r="BZ8451" s="48"/>
      <c r="CA8451" s="40"/>
      <c r="CB8451" s="94"/>
      <c r="CC8451" s="94"/>
      <c r="CD8451" s="94"/>
      <c r="CE8451" s="40"/>
      <c r="CF8451" s="73"/>
      <c r="CG8451" s="41"/>
      <c r="CH8451" s="41"/>
      <c r="CI8451" s="41"/>
      <c r="CJ8451" s="41"/>
      <c r="CK8451" s="41"/>
      <c r="CL8451" s="68"/>
      <c r="CM8451" s="41"/>
      <c r="CN8451" s="41"/>
      <c r="CO8451" s="39"/>
      <c r="CP8451" s="78"/>
    </row>
    <row r="8452" spans="1:94" s="38" customFormat="1" x14ac:dyDescent="0.25">
      <c r="A8452" s="38">
        <v>8449</v>
      </c>
      <c r="F8452" s="39"/>
      <c r="Q8452" s="39"/>
      <c r="R8452" s="40"/>
      <c r="S8452" s="40"/>
      <c r="T8452" s="39"/>
      <c r="AG8452" s="110"/>
      <c r="AH8452" s="94"/>
      <c r="AJ8452" s="97"/>
      <c r="AL8452" s="39"/>
      <c r="AP8452" s="39"/>
      <c r="AQ8452" s="77"/>
      <c r="AR8452" s="78"/>
      <c r="BB8452" s="79"/>
      <c r="BC8452" s="94"/>
      <c r="BE8452" s="97"/>
      <c r="BG8452" s="40"/>
      <c r="BK8452" s="40"/>
      <c r="BL8452" s="79"/>
      <c r="BM8452" s="94"/>
      <c r="BO8452" s="97"/>
      <c r="BQ8452" s="40"/>
      <c r="BR8452" s="94"/>
      <c r="BS8452" s="94"/>
      <c r="BT8452" s="94"/>
      <c r="BU8452" s="40"/>
      <c r="BV8452" s="82"/>
      <c r="BW8452" s="94"/>
      <c r="BX8452" s="48"/>
      <c r="BY8452" s="97"/>
      <c r="BZ8452" s="48"/>
      <c r="CA8452" s="40"/>
      <c r="CB8452" s="94"/>
      <c r="CC8452" s="94"/>
      <c r="CD8452" s="94"/>
      <c r="CE8452" s="40"/>
      <c r="CF8452" s="73"/>
      <c r="CG8452" s="41"/>
      <c r="CH8452" s="41"/>
      <c r="CI8452" s="41"/>
      <c r="CJ8452" s="41"/>
      <c r="CK8452" s="41"/>
      <c r="CL8452" s="68"/>
      <c r="CM8452" s="41"/>
      <c r="CN8452" s="41"/>
      <c r="CO8452" s="39"/>
      <c r="CP8452" s="78"/>
    </row>
    <row r="8453" spans="1:94" s="38" customFormat="1" x14ac:dyDescent="0.25">
      <c r="A8453" s="38">
        <v>8450</v>
      </c>
      <c r="F8453" s="39"/>
      <c r="Q8453" s="39"/>
      <c r="R8453" s="40"/>
      <c r="S8453" s="40"/>
      <c r="T8453" s="39"/>
      <c r="AG8453" s="110"/>
      <c r="AH8453" s="94"/>
      <c r="AJ8453" s="97"/>
      <c r="AL8453" s="39"/>
      <c r="AP8453" s="39"/>
      <c r="AQ8453" s="77"/>
      <c r="AR8453" s="78"/>
      <c r="BB8453" s="79"/>
      <c r="BC8453" s="94"/>
      <c r="BE8453" s="97"/>
      <c r="BG8453" s="40"/>
      <c r="BK8453" s="40"/>
      <c r="BL8453" s="79"/>
      <c r="BM8453" s="94"/>
      <c r="BO8453" s="97"/>
      <c r="BQ8453" s="40"/>
      <c r="BR8453" s="94"/>
      <c r="BS8453" s="94"/>
      <c r="BT8453" s="94"/>
      <c r="BU8453" s="40"/>
      <c r="BV8453" s="82"/>
      <c r="BW8453" s="94"/>
      <c r="BX8453" s="48"/>
      <c r="BY8453" s="97"/>
      <c r="BZ8453" s="48"/>
      <c r="CA8453" s="40"/>
      <c r="CB8453" s="94"/>
      <c r="CC8453" s="94"/>
      <c r="CD8453" s="94"/>
      <c r="CE8453" s="40"/>
      <c r="CF8453" s="73"/>
      <c r="CG8453" s="41"/>
      <c r="CH8453" s="41"/>
      <c r="CI8453" s="41"/>
      <c r="CJ8453" s="41"/>
      <c r="CK8453" s="41"/>
      <c r="CL8453" s="68"/>
      <c r="CM8453" s="41"/>
      <c r="CN8453" s="41"/>
      <c r="CO8453" s="39"/>
      <c r="CP8453" s="78"/>
    </row>
    <row r="8454" spans="1:94" s="38" customFormat="1" x14ac:dyDescent="0.25">
      <c r="A8454" s="38">
        <v>8451</v>
      </c>
      <c r="F8454" s="39"/>
      <c r="Q8454" s="39"/>
      <c r="R8454" s="40"/>
      <c r="S8454" s="40"/>
      <c r="T8454" s="39"/>
      <c r="AG8454" s="110"/>
      <c r="AH8454" s="94"/>
      <c r="AJ8454" s="97"/>
      <c r="AL8454" s="39"/>
      <c r="AP8454" s="39"/>
      <c r="AQ8454" s="77"/>
      <c r="AR8454" s="78"/>
      <c r="BB8454" s="79"/>
      <c r="BC8454" s="94"/>
      <c r="BE8454" s="97"/>
      <c r="BG8454" s="40"/>
      <c r="BK8454" s="40"/>
      <c r="BL8454" s="79"/>
      <c r="BM8454" s="94"/>
      <c r="BO8454" s="97"/>
      <c r="BQ8454" s="40"/>
      <c r="BR8454" s="94"/>
      <c r="BS8454" s="94"/>
      <c r="BT8454" s="94"/>
      <c r="BU8454" s="40"/>
      <c r="BV8454" s="82"/>
      <c r="BW8454" s="94"/>
      <c r="BX8454" s="48"/>
      <c r="BY8454" s="97"/>
      <c r="BZ8454" s="48"/>
      <c r="CA8454" s="40"/>
      <c r="CB8454" s="94"/>
      <c r="CC8454" s="94"/>
      <c r="CD8454" s="94"/>
      <c r="CE8454" s="40"/>
      <c r="CF8454" s="73"/>
      <c r="CG8454" s="41"/>
      <c r="CH8454" s="41"/>
      <c r="CI8454" s="41"/>
      <c r="CJ8454" s="41"/>
      <c r="CK8454" s="41"/>
      <c r="CL8454" s="68"/>
      <c r="CM8454" s="41"/>
      <c r="CN8454" s="41"/>
      <c r="CO8454" s="39"/>
      <c r="CP8454" s="78"/>
    </row>
    <row r="8455" spans="1:94" s="38" customFormat="1" x14ac:dyDescent="0.25">
      <c r="A8455" s="38">
        <v>8452</v>
      </c>
      <c r="F8455" s="39"/>
      <c r="Q8455" s="39"/>
      <c r="R8455" s="40"/>
      <c r="S8455" s="40"/>
      <c r="T8455" s="39"/>
      <c r="AG8455" s="110"/>
      <c r="AH8455" s="94"/>
      <c r="AJ8455" s="97"/>
      <c r="AL8455" s="39"/>
      <c r="AP8455" s="39"/>
      <c r="AQ8455" s="77"/>
      <c r="AR8455" s="78"/>
      <c r="BB8455" s="79"/>
      <c r="BC8455" s="94"/>
      <c r="BE8455" s="97"/>
      <c r="BG8455" s="40"/>
      <c r="BK8455" s="40"/>
      <c r="BL8455" s="79"/>
      <c r="BM8455" s="94"/>
      <c r="BO8455" s="97"/>
      <c r="BQ8455" s="40"/>
      <c r="BR8455" s="94"/>
      <c r="BS8455" s="94"/>
      <c r="BT8455" s="94"/>
      <c r="BU8455" s="40"/>
      <c r="BV8455" s="82"/>
      <c r="BW8455" s="94"/>
      <c r="BX8455" s="48"/>
      <c r="BY8455" s="97"/>
      <c r="BZ8455" s="48"/>
      <c r="CA8455" s="40"/>
      <c r="CB8455" s="94"/>
      <c r="CC8455" s="94"/>
      <c r="CD8455" s="94"/>
      <c r="CE8455" s="40"/>
      <c r="CF8455" s="73"/>
      <c r="CG8455" s="41"/>
      <c r="CH8455" s="41"/>
      <c r="CI8455" s="41"/>
      <c r="CJ8455" s="41"/>
      <c r="CK8455" s="41"/>
      <c r="CL8455" s="68"/>
      <c r="CM8455" s="41"/>
      <c r="CN8455" s="41"/>
      <c r="CO8455" s="39"/>
      <c r="CP8455" s="78"/>
    </row>
    <row r="8456" spans="1:94" s="38" customFormat="1" x14ac:dyDescent="0.25">
      <c r="A8456" s="38">
        <v>8453</v>
      </c>
      <c r="F8456" s="39"/>
      <c r="Q8456" s="39"/>
      <c r="R8456" s="40"/>
      <c r="S8456" s="40"/>
      <c r="T8456" s="39"/>
      <c r="AG8456" s="110"/>
      <c r="AH8456" s="94"/>
      <c r="AJ8456" s="97"/>
      <c r="AL8456" s="39"/>
      <c r="AP8456" s="39"/>
      <c r="AQ8456" s="77"/>
      <c r="AR8456" s="78"/>
      <c r="BB8456" s="79"/>
      <c r="BC8456" s="94"/>
      <c r="BE8456" s="97"/>
      <c r="BG8456" s="40"/>
      <c r="BK8456" s="40"/>
      <c r="BL8456" s="79"/>
      <c r="BM8456" s="94"/>
      <c r="BO8456" s="97"/>
      <c r="BQ8456" s="40"/>
      <c r="BR8456" s="94"/>
      <c r="BS8456" s="94"/>
      <c r="BT8456" s="94"/>
      <c r="BU8456" s="40"/>
      <c r="BV8456" s="82"/>
      <c r="BW8456" s="94"/>
      <c r="BX8456" s="48"/>
      <c r="BY8456" s="97"/>
      <c r="BZ8456" s="48"/>
      <c r="CA8456" s="40"/>
      <c r="CB8456" s="94"/>
      <c r="CC8456" s="94"/>
      <c r="CD8456" s="94"/>
      <c r="CE8456" s="40"/>
      <c r="CF8456" s="73"/>
      <c r="CG8456" s="41"/>
      <c r="CH8456" s="41"/>
      <c r="CI8456" s="41"/>
      <c r="CJ8456" s="41"/>
      <c r="CK8456" s="41"/>
      <c r="CL8456" s="68"/>
      <c r="CM8456" s="41"/>
      <c r="CN8456" s="41"/>
      <c r="CO8456" s="39"/>
      <c r="CP8456" s="78"/>
    </row>
    <row r="8457" spans="1:94" s="38" customFormat="1" x14ac:dyDescent="0.25">
      <c r="A8457" s="38">
        <v>8454</v>
      </c>
      <c r="F8457" s="39"/>
      <c r="Q8457" s="39"/>
      <c r="R8457" s="40"/>
      <c r="S8457" s="40"/>
      <c r="T8457" s="39"/>
      <c r="AG8457" s="110"/>
      <c r="AH8457" s="94"/>
      <c r="AJ8457" s="97"/>
      <c r="AL8457" s="39"/>
      <c r="AP8457" s="39"/>
      <c r="AQ8457" s="77"/>
      <c r="AR8457" s="78"/>
      <c r="BB8457" s="79"/>
      <c r="BC8457" s="94"/>
      <c r="BE8457" s="97"/>
      <c r="BG8457" s="40"/>
      <c r="BK8457" s="40"/>
      <c r="BL8457" s="79"/>
      <c r="BM8457" s="94"/>
      <c r="BO8457" s="97"/>
      <c r="BQ8457" s="40"/>
      <c r="BR8457" s="94"/>
      <c r="BS8457" s="94"/>
      <c r="BT8457" s="94"/>
      <c r="BU8457" s="40"/>
      <c r="BV8457" s="82"/>
      <c r="BW8457" s="94"/>
      <c r="BX8457" s="48"/>
      <c r="BY8457" s="97"/>
      <c r="BZ8457" s="48"/>
      <c r="CA8457" s="40"/>
      <c r="CB8457" s="94"/>
      <c r="CC8457" s="94"/>
      <c r="CD8457" s="94"/>
      <c r="CE8457" s="40"/>
      <c r="CF8457" s="73"/>
      <c r="CG8457" s="41"/>
      <c r="CH8457" s="41"/>
      <c r="CI8457" s="41"/>
      <c r="CJ8457" s="41"/>
      <c r="CK8457" s="41"/>
      <c r="CL8457" s="68"/>
      <c r="CM8457" s="41"/>
      <c r="CN8457" s="41"/>
      <c r="CO8457" s="39"/>
      <c r="CP8457" s="78"/>
    </row>
    <row r="8458" spans="1:94" s="38" customFormat="1" x14ac:dyDescent="0.25">
      <c r="A8458" s="38">
        <v>8455</v>
      </c>
      <c r="F8458" s="39"/>
      <c r="Q8458" s="39"/>
      <c r="R8458" s="40"/>
      <c r="S8458" s="40"/>
      <c r="T8458" s="39"/>
      <c r="AG8458" s="110"/>
      <c r="AH8458" s="94"/>
      <c r="AJ8458" s="97"/>
      <c r="AL8458" s="39"/>
      <c r="AP8458" s="39"/>
      <c r="AQ8458" s="77"/>
      <c r="AR8458" s="78"/>
      <c r="BB8458" s="79"/>
      <c r="BC8458" s="94"/>
      <c r="BE8458" s="97"/>
      <c r="BG8458" s="40"/>
      <c r="BK8458" s="40"/>
      <c r="BL8458" s="79"/>
      <c r="BM8458" s="94"/>
      <c r="BO8458" s="97"/>
      <c r="BQ8458" s="40"/>
      <c r="BR8458" s="94"/>
      <c r="BS8458" s="94"/>
      <c r="BT8458" s="94"/>
      <c r="BU8458" s="40"/>
      <c r="BV8458" s="82"/>
      <c r="BW8458" s="94"/>
      <c r="BX8458" s="48"/>
      <c r="BY8458" s="97"/>
      <c r="BZ8458" s="48"/>
      <c r="CA8458" s="40"/>
      <c r="CB8458" s="94"/>
      <c r="CC8458" s="94"/>
      <c r="CD8458" s="94"/>
      <c r="CE8458" s="40"/>
      <c r="CF8458" s="73"/>
      <c r="CG8458" s="41"/>
      <c r="CH8458" s="41"/>
      <c r="CI8458" s="41"/>
      <c r="CJ8458" s="41"/>
      <c r="CK8458" s="41"/>
      <c r="CL8458" s="68"/>
      <c r="CM8458" s="41"/>
      <c r="CN8458" s="41"/>
      <c r="CO8458" s="39"/>
      <c r="CP8458" s="78"/>
    </row>
    <row r="8459" spans="1:94" s="38" customFormat="1" x14ac:dyDescent="0.25">
      <c r="A8459" s="38">
        <v>8456</v>
      </c>
      <c r="F8459" s="39"/>
      <c r="Q8459" s="39"/>
      <c r="R8459" s="40"/>
      <c r="S8459" s="40"/>
      <c r="T8459" s="39"/>
      <c r="AG8459" s="110"/>
      <c r="AH8459" s="94"/>
      <c r="AJ8459" s="97"/>
      <c r="AL8459" s="39"/>
      <c r="AP8459" s="39"/>
      <c r="AQ8459" s="77"/>
      <c r="AR8459" s="78"/>
      <c r="BB8459" s="79"/>
      <c r="BC8459" s="94"/>
      <c r="BE8459" s="97"/>
      <c r="BG8459" s="40"/>
      <c r="BK8459" s="40"/>
      <c r="BL8459" s="79"/>
      <c r="BM8459" s="94"/>
      <c r="BO8459" s="97"/>
      <c r="BQ8459" s="40"/>
      <c r="BR8459" s="94"/>
      <c r="BS8459" s="94"/>
      <c r="BT8459" s="94"/>
      <c r="BU8459" s="40"/>
      <c r="BV8459" s="82"/>
      <c r="BW8459" s="94"/>
      <c r="BX8459" s="48"/>
      <c r="BY8459" s="97"/>
      <c r="BZ8459" s="48"/>
      <c r="CA8459" s="40"/>
      <c r="CB8459" s="94"/>
      <c r="CC8459" s="94"/>
      <c r="CD8459" s="94"/>
      <c r="CE8459" s="40"/>
      <c r="CF8459" s="73"/>
      <c r="CG8459" s="41"/>
      <c r="CH8459" s="41"/>
      <c r="CI8459" s="41"/>
      <c r="CJ8459" s="41"/>
      <c r="CK8459" s="41"/>
      <c r="CL8459" s="68"/>
      <c r="CM8459" s="41"/>
      <c r="CN8459" s="41"/>
      <c r="CO8459" s="39"/>
      <c r="CP8459" s="78"/>
    </row>
    <row r="8460" spans="1:94" s="38" customFormat="1" x14ac:dyDescent="0.25">
      <c r="A8460" s="38">
        <v>8457</v>
      </c>
      <c r="F8460" s="39"/>
      <c r="Q8460" s="39"/>
      <c r="R8460" s="40"/>
      <c r="S8460" s="40"/>
      <c r="T8460" s="39"/>
      <c r="AG8460" s="110"/>
      <c r="AH8460" s="94"/>
      <c r="AJ8460" s="97"/>
      <c r="AL8460" s="39"/>
      <c r="AP8460" s="39"/>
      <c r="AQ8460" s="77"/>
      <c r="AR8460" s="78"/>
      <c r="BB8460" s="79"/>
      <c r="BC8460" s="94"/>
      <c r="BE8460" s="97"/>
      <c r="BG8460" s="40"/>
      <c r="BK8460" s="40"/>
      <c r="BL8460" s="79"/>
      <c r="BM8460" s="94"/>
      <c r="BO8460" s="97"/>
      <c r="BQ8460" s="40"/>
      <c r="BR8460" s="94"/>
      <c r="BS8460" s="94"/>
      <c r="BT8460" s="94"/>
      <c r="BU8460" s="40"/>
      <c r="BV8460" s="82"/>
      <c r="BW8460" s="94"/>
      <c r="BX8460" s="48"/>
      <c r="BY8460" s="97"/>
      <c r="BZ8460" s="48"/>
      <c r="CA8460" s="40"/>
      <c r="CB8460" s="94"/>
      <c r="CC8460" s="94"/>
      <c r="CD8460" s="94"/>
      <c r="CE8460" s="40"/>
      <c r="CF8460" s="73"/>
      <c r="CG8460" s="41"/>
      <c r="CH8460" s="41"/>
      <c r="CI8460" s="41"/>
      <c r="CJ8460" s="41"/>
      <c r="CK8460" s="41"/>
      <c r="CL8460" s="68"/>
      <c r="CM8460" s="41"/>
      <c r="CN8460" s="41"/>
      <c r="CO8460" s="39"/>
      <c r="CP8460" s="78"/>
    </row>
    <row r="8461" spans="1:94" s="38" customFormat="1" x14ac:dyDescent="0.25">
      <c r="A8461" s="38">
        <v>8458</v>
      </c>
      <c r="F8461" s="39"/>
      <c r="Q8461" s="39"/>
      <c r="R8461" s="40"/>
      <c r="S8461" s="40"/>
      <c r="T8461" s="39"/>
      <c r="AG8461" s="110"/>
      <c r="AH8461" s="94"/>
      <c r="AJ8461" s="97"/>
      <c r="AL8461" s="39"/>
      <c r="AP8461" s="39"/>
      <c r="AQ8461" s="77"/>
      <c r="AR8461" s="78"/>
      <c r="BB8461" s="79"/>
      <c r="BC8461" s="94"/>
      <c r="BE8461" s="97"/>
      <c r="BG8461" s="40"/>
      <c r="BK8461" s="40"/>
      <c r="BL8461" s="79"/>
      <c r="BM8461" s="94"/>
      <c r="BO8461" s="97"/>
      <c r="BQ8461" s="40"/>
      <c r="BR8461" s="94"/>
      <c r="BS8461" s="94"/>
      <c r="BT8461" s="94"/>
      <c r="BU8461" s="40"/>
      <c r="BV8461" s="82"/>
      <c r="BW8461" s="94"/>
      <c r="BX8461" s="48"/>
      <c r="BY8461" s="97"/>
      <c r="BZ8461" s="48"/>
      <c r="CA8461" s="40"/>
      <c r="CB8461" s="94"/>
      <c r="CC8461" s="94"/>
      <c r="CD8461" s="94"/>
      <c r="CE8461" s="40"/>
      <c r="CF8461" s="73"/>
      <c r="CG8461" s="41"/>
      <c r="CH8461" s="41"/>
      <c r="CI8461" s="41"/>
      <c r="CJ8461" s="41"/>
      <c r="CK8461" s="41"/>
      <c r="CL8461" s="68"/>
      <c r="CM8461" s="41"/>
      <c r="CN8461" s="41"/>
      <c r="CO8461" s="39"/>
      <c r="CP8461" s="78"/>
    </row>
    <row r="8462" spans="1:94" s="38" customFormat="1" x14ac:dyDescent="0.25">
      <c r="A8462" s="38">
        <v>8459</v>
      </c>
      <c r="F8462" s="39"/>
      <c r="Q8462" s="39"/>
      <c r="R8462" s="40"/>
      <c r="S8462" s="40"/>
      <c r="T8462" s="39"/>
      <c r="AG8462" s="110"/>
      <c r="AH8462" s="94"/>
      <c r="AJ8462" s="97"/>
      <c r="AL8462" s="39"/>
      <c r="AP8462" s="39"/>
      <c r="AQ8462" s="77"/>
      <c r="AR8462" s="78"/>
      <c r="BB8462" s="79"/>
      <c r="BC8462" s="94"/>
      <c r="BE8462" s="97"/>
      <c r="BG8462" s="40"/>
      <c r="BK8462" s="40"/>
      <c r="BL8462" s="79"/>
      <c r="BM8462" s="94"/>
      <c r="BO8462" s="97"/>
      <c r="BQ8462" s="40"/>
      <c r="BR8462" s="94"/>
      <c r="BS8462" s="94"/>
      <c r="BT8462" s="94"/>
      <c r="BU8462" s="40"/>
      <c r="BV8462" s="82"/>
      <c r="BW8462" s="94"/>
      <c r="BX8462" s="48"/>
      <c r="BY8462" s="97"/>
      <c r="BZ8462" s="48"/>
      <c r="CA8462" s="40"/>
      <c r="CB8462" s="94"/>
      <c r="CC8462" s="94"/>
      <c r="CD8462" s="94"/>
      <c r="CE8462" s="40"/>
      <c r="CF8462" s="73"/>
      <c r="CG8462" s="41"/>
      <c r="CH8462" s="41"/>
      <c r="CI8462" s="41"/>
      <c r="CJ8462" s="41"/>
      <c r="CK8462" s="41"/>
      <c r="CL8462" s="68"/>
      <c r="CM8462" s="41"/>
      <c r="CN8462" s="41"/>
      <c r="CO8462" s="39"/>
      <c r="CP8462" s="78"/>
    </row>
    <row r="8463" spans="1:94" s="38" customFormat="1" x14ac:dyDescent="0.25">
      <c r="A8463" s="38">
        <v>8460</v>
      </c>
      <c r="F8463" s="39"/>
      <c r="Q8463" s="39"/>
      <c r="R8463" s="40"/>
      <c r="S8463" s="40"/>
      <c r="T8463" s="39"/>
      <c r="AG8463" s="110"/>
      <c r="AH8463" s="94"/>
      <c r="AJ8463" s="97"/>
      <c r="AL8463" s="39"/>
      <c r="AP8463" s="39"/>
      <c r="AQ8463" s="77"/>
      <c r="AR8463" s="78"/>
      <c r="BB8463" s="79"/>
      <c r="BC8463" s="94"/>
      <c r="BE8463" s="97"/>
      <c r="BG8463" s="40"/>
      <c r="BK8463" s="40"/>
      <c r="BL8463" s="79"/>
      <c r="BM8463" s="94"/>
      <c r="BO8463" s="97"/>
      <c r="BQ8463" s="40"/>
      <c r="BR8463" s="94"/>
      <c r="BS8463" s="94"/>
      <c r="BT8463" s="94"/>
      <c r="BU8463" s="40"/>
      <c r="BV8463" s="82"/>
      <c r="BW8463" s="94"/>
      <c r="BX8463" s="48"/>
      <c r="BY8463" s="97"/>
      <c r="BZ8463" s="48"/>
      <c r="CA8463" s="40"/>
      <c r="CB8463" s="94"/>
      <c r="CC8463" s="94"/>
      <c r="CD8463" s="94"/>
      <c r="CE8463" s="40"/>
      <c r="CF8463" s="73"/>
      <c r="CG8463" s="41"/>
      <c r="CH8463" s="41"/>
      <c r="CI8463" s="41"/>
      <c r="CJ8463" s="41"/>
      <c r="CK8463" s="41"/>
      <c r="CL8463" s="68"/>
      <c r="CM8463" s="41"/>
      <c r="CN8463" s="41"/>
      <c r="CO8463" s="39"/>
      <c r="CP8463" s="78"/>
    </row>
    <row r="8464" spans="1:94" s="38" customFormat="1" x14ac:dyDescent="0.25">
      <c r="A8464" s="38">
        <v>8461</v>
      </c>
      <c r="F8464" s="39"/>
      <c r="Q8464" s="39"/>
      <c r="R8464" s="40"/>
      <c r="S8464" s="40"/>
      <c r="T8464" s="39"/>
      <c r="AG8464" s="110"/>
      <c r="AH8464" s="94"/>
      <c r="AJ8464" s="97"/>
      <c r="AL8464" s="39"/>
      <c r="AP8464" s="39"/>
      <c r="AQ8464" s="77"/>
      <c r="AR8464" s="78"/>
      <c r="BB8464" s="79"/>
      <c r="BC8464" s="94"/>
      <c r="BE8464" s="97"/>
      <c r="BG8464" s="40"/>
      <c r="BK8464" s="40"/>
      <c r="BL8464" s="79"/>
      <c r="BM8464" s="94"/>
      <c r="BO8464" s="97"/>
      <c r="BQ8464" s="40"/>
      <c r="BR8464" s="94"/>
      <c r="BS8464" s="94"/>
      <c r="BT8464" s="94"/>
      <c r="BU8464" s="40"/>
      <c r="BV8464" s="82"/>
      <c r="BW8464" s="94"/>
      <c r="BX8464" s="48"/>
      <c r="BY8464" s="97"/>
      <c r="BZ8464" s="48"/>
      <c r="CA8464" s="40"/>
      <c r="CB8464" s="94"/>
      <c r="CC8464" s="94"/>
      <c r="CD8464" s="94"/>
      <c r="CE8464" s="40"/>
      <c r="CF8464" s="73"/>
      <c r="CG8464" s="41"/>
      <c r="CH8464" s="41"/>
      <c r="CI8464" s="41"/>
      <c r="CJ8464" s="41"/>
      <c r="CK8464" s="41"/>
      <c r="CL8464" s="68"/>
      <c r="CM8464" s="41"/>
      <c r="CN8464" s="41"/>
      <c r="CO8464" s="39"/>
      <c r="CP8464" s="78"/>
    </row>
    <row r="8465" spans="1:94" s="38" customFormat="1" x14ac:dyDescent="0.25">
      <c r="A8465" s="38">
        <v>8462</v>
      </c>
      <c r="F8465" s="39"/>
      <c r="Q8465" s="39"/>
      <c r="R8465" s="40"/>
      <c r="S8465" s="40"/>
      <c r="T8465" s="39"/>
      <c r="AG8465" s="110"/>
      <c r="AH8465" s="94"/>
      <c r="AJ8465" s="97"/>
      <c r="AL8465" s="39"/>
      <c r="AP8465" s="39"/>
      <c r="AQ8465" s="77"/>
      <c r="AR8465" s="78"/>
      <c r="BB8465" s="79"/>
      <c r="BC8465" s="94"/>
      <c r="BE8465" s="97"/>
      <c r="BG8465" s="40"/>
      <c r="BK8465" s="40"/>
      <c r="BL8465" s="79"/>
      <c r="BM8465" s="94"/>
      <c r="BO8465" s="97"/>
      <c r="BQ8465" s="40"/>
      <c r="BR8465" s="94"/>
      <c r="BS8465" s="94"/>
      <c r="BT8465" s="94"/>
      <c r="BU8465" s="40"/>
      <c r="BV8465" s="82"/>
      <c r="BW8465" s="94"/>
      <c r="BX8465" s="48"/>
      <c r="BY8465" s="97"/>
      <c r="BZ8465" s="48"/>
      <c r="CA8465" s="40"/>
      <c r="CB8465" s="94"/>
      <c r="CC8465" s="94"/>
      <c r="CD8465" s="94"/>
      <c r="CE8465" s="40"/>
      <c r="CF8465" s="73"/>
      <c r="CG8465" s="41"/>
      <c r="CH8465" s="41"/>
      <c r="CI8465" s="41"/>
      <c r="CJ8465" s="41"/>
      <c r="CK8465" s="41"/>
      <c r="CL8465" s="68"/>
      <c r="CM8465" s="41"/>
      <c r="CN8465" s="41"/>
      <c r="CO8465" s="39"/>
      <c r="CP8465" s="78"/>
    </row>
    <row r="8466" spans="1:94" s="38" customFormat="1" x14ac:dyDescent="0.25">
      <c r="A8466" s="38">
        <v>8463</v>
      </c>
      <c r="F8466" s="39"/>
      <c r="Q8466" s="39"/>
      <c r="R8466" s="40"/>
      <c r="S8466" s="40"/>
      <c r="T8466" s="39"/>
      <c r="AG8466" s="110"/>
      <c r="AH8466" s="94"/>
      <c r="AJ8466" s="97"/>
      <c r="AL8466" s="39"/>
      <c r="AP8466" s="39"/>
      <c r="AQ8466" s="77"/>
      <c r="AR8466" s="78"/>
      <c r="BB8466" s="79"/>
      <c r="BC8466" s="94"/>
      <c r="BE8466" s="97"/>
      <c r="BG8466" s="40"/>
      <c r="BK8466" s="40"/>
      <c r="BL8466" s="79"/>
      <c r="BM8466" s="94"/>
      <c r="BO8466" s="97"/>
      <c r="BQ8466" s="40"/>
      <c r="BR8466" s="94"/>
      <c r="BS8466" s="94"/>
      <c r="BT8466" s="94"/>
      <c r="BU8466" s="40"/>
      <c r="BV8466" s="82"/>
      <c r="BW8466" s="94"/>
      <c r="BX8466" s="48"/>
      <c r="BY8466" s="97"/>
      <c r="BZ8466" s="48"/>
      <c r="CA8466" s="40"/>
      <c r="CB8466" s="94"/>
      <c r="CC8466" s="94"/>
      <c r="CD8466" s="94"/>
      <c r="CE8466" s="40"/>
      <c r="CF8466" s="73"/>
      <c r="CG8466" s="41"/>
      <c r="CH8466" s="41"/>
      <c r="CI8466" s="41"/>
      <c r="CJ8466" s="41"/>
      <c r="CK8466" s="41"/>
      <c r="CL8466" s="68"/>
      <c r="CM8466" s="41"/>
      <c r="CN8466" s="41"/>
      <c r="CO8466" s="39"/>
      <c r="CP8466" s="78"/>
    </row>
    <row r="8467" spans="1:94" s="38" customFormat="1" x14ac:dyDescent="0.25">
      <c r="A8467" s="38">
        <v>8464</v>
      </c>
      <c r="F8467" s="39"/>
      <c r="Q8467" s="39"/>
      <c r="R8467" s="40"/>
      <c r="S8467" s="40"/>
      <c r="T8467" s="39"/>
      <c r="AG8467" s="110"/>
      <c r="AH8467" s="94"/>
      <c r="AJ8467" s="97"/>
      <c r="AL8467" s="39"/>
      <c r="AP8467" s="39"/>
      <c r="AQ8467" s="77"/>
      <c r="AR8467" s="78"/>
      <c r="BB8467" s="79"/>
      <c r="BC8467" s="94"/>
      <c r="BE8467" s="97"/>
      <c r="BG8467" s="40"/>
      <c r="BK8467" s="40"/>
      <c r="BL8467" s="79"/>
      <c r="BM8467" s="94"/>
      <c r="BO8467" s="97"/>
      <c r="BQ8467" s="40"/>
      <c r="BR8467" s="94"/>
      <c r="BS8467" s="94"/>
      <c r="BT8467" s="94"/>
      <c r="BU8467" s="40"/>
      <c r="BV8467" s="82"/>
      <c r="BW8467" s="94"/>
      <c r="BX8467" s="48"/>
      <c r="BY8467" s="97"/>
      <c r="BZ8467" s="48"/>
      <c r="CA8467" s="40"/>
      <c r="CB8467" s="94"/>
      <c r="CC8467" s="94"/>
      <c r="CD8467" s="94"/>
      <c r="CE8467" s="40"/>
      <c r="CF8467" s="73"/>
      <c r="CG8467" s="41"/>
      <c r="CH8467" s="41"/>
      <c r="CI8467" s="41"/>
      <c r="CJ8467" s="41"/>
      <c r="CK8467" s="41"/>
      <c r="CL8467" s="68"/>
      <c r="CM8467" s="41"/>
      <c r="CN8467" s="41"/>
      <c r="CO8467" s="39"/>
      <c r="CP8467" s="78"/>
    </row>
    <row r="8468" spans="1:94" s="38" customFormat="1" x14ac:dyDescent="0.25">
      <c r="A8468" s="38">
        <v>8465</v>
      </c>
      <c r="F8468" s="39"/>
      <c r="Q8468" s="39"/>
      <c r="R8468" s="40"/>
      <c r="S8468" s="40"/>
      <c r="T8468" s="39"/>
      <c r="AG8468" s="110"/>
      <c r="AH8468" s="94"/>
      <c r="AJ8468" s="97"/>
      <c r="AL8468" s="39"/>
      <c r="AP8468" s="39"/>
      <c r="AQ8468" s="77"/>
      <c r="AR8468" s="78"/>
      <c r="BB8468" s="79"/>
      <c r="BC8468" s="94"/>
      <c r="BE8468" s="97"/>
      <c r="BG8468" s="40"/>
      <c r="BK8468" s="40"/>
      <c r="BL8468" s="79"/>
      <c r="BM8468" s="94"/>
      <c r="BO8468" s="97"/>
      <c r="BQ8468" s="40"/>
      <c r="BR8468" s="94"/>
      <c r="BS8468" s="94"/>
      <c r="BT8468" s="94"/>
      <c r="BU8468" s="40"/>
      <c r="BV8468" s="82"/>
      <c r="BW8468" s="94"/>
      <c r="BX8468" s="48"/>
      <c r="BY8468" s="97"/>
      <c r="BZ8468" s="48"/>
      <c r="CA8468" s="40"/>
      <c r="CB8468" s="94"/>
      <c r="CC8468" s="94"/>
      <c r="CD8468" s="94"/>
      <c r="CE8468" s="40"/>
      <c r="CF8468" s="73"/>
      <c r="CG8468" s="41"/>
      <c r="CH8468" s="41"/>
      <c r="CI8468" s="41"/>
      <c r="CJ8468" s="41"/>
      <c r="CK8468" s="41"/>
      <c r="CL8468" s="68"/>
      <c r="CM8468" s="41"/>
      <c r="CN8468" s="41"/>
      <c r="CO8468" s="39"/>
      <c r="CP8468" s="78"/>
    </row>
    <row r="8469" spans="1:94" s="38" customFormat="1" x14ac:dyDescent="0.25">
      <c r="A8469" s="38">
        <v>8466</v>
      </c>
      <c r="F8469" s="39"/>
      <c r="Q8469" s="39"/>
      <c r="R8469" s="40"/>
      <c r="S8469" s="40"/>
      <c r="T8469" s="39"/>
      <c r="AG8469" s="110"/>
      <c r="AH8469" s="94"/>
      <c r="AJ8469" s="97"/>
      <c r="AL8469" s="39"/>
      <c r="AP8469" s="39"/>
      <c r="AQ8469" s="77"/>
      <c r="AR8469" s="78"/>
      <c r="BB8469" s="79"/>
      <c r="BC8469" s="94"/>
      <c r="BE8469" s="97"/>
      <c r="BG8469" s="40"/>
      <c r="BK8469" s="40"/>
      <c r="BL8469" s="79"/>
      <c r="BM8469" s="94"/>
      <c r="BO8469" s="97"/>
      <c r="BQ8469" s="40"/>
      <c r="BR8469" s="94"/>
      <c r="BS8469" s="94"/>
      <c r="BT8469" s="94"/>
      <c r="BU8469" s="40"/>
      <c r="BV8469" s="82"/>
      <c r="BW8469" s="94"/>
      <c r="BX8469" s="48"/>
      <c r="BY8469" s="97"/>
      <c r="BZ8469" s="48"/>
      <c r="CA8469" s="40"/>
      <c r="CB8469" s="94"/>
      <c r="CC8469" s="94"/>
      <c r="CD8469" s="94"/>
      <c r="CE8469" s="40"/>
      <c r="CF8469" s="73"/>
      <c r="CG8469" s="41"/>
      <c r="CH8469" s="41"/>
      <c r="CI8469" s="41"/>
      <c r="CJ8469" s="41"/>
      <c r="CK8469" s="41"/>
      <c r="CL8469" s="68"/>
      <c r="CM8469" s="41"/>
      <c r="CN8469" s="41"/>
      <c r="CO8469" s="39"/>
      <c r="CP8469" s="78"/>
    </row>
    <row r="8470" spans="1:94" s="38" customFormat="1" x14ac:dyDescent="0.25">
      <c r="A8470" s="38">
        <v>8467</v>
      </c>
      <c r="F8470" s="39"/>
      <c r="Q8470" s="39"/>
      <c r="R8470" s="40"/>
      <c r="S8470" s="40"/>
      <c r="T8470" s="39"/>
      <c r="AG8470" s="110"/>
      <c r="AH8470" s="94"/>
      <c r="AJ8470" s="97"/>
      <c r="AL8470" s="39"/>
      <c r="AP8470" s="39"/>
      <c r="AQ8470" s="77"/>
      <c r="AR8470" s="78"/>
      <c r="BB8470" s="79"/>
      <c r="BC8470" s="94"/>
      <c r="BE8470" s="97"/>
      <c r="BG8470" s="40"/>
      <c r="BK8470" s="40"/>
      <c r="BL8470" s="79"/>
      <c r="BM8470" s="94"/>
      <c r="BO8470" s="97"/>
      <c r="BQ8470" s="40"/>
      <c r="BR8470" s="94"/>
      <c r="BS8470" s="94"/>
      <c r="BT8470" s="94"/>
      <c r="BU8470" s="40"/>
      <c r="BV8470" s="82"/>
      <c r="BW8470" s="94"/>
      <c r="BX8470" s="48"/>
      <c r="BY8470" s="97"/>
      <c r="BZ8470" s="48"/>
      <c r="CA8470" s="40"/>
      <c r="CB8470" s="94"/>
      <c r="CC8470" s="94"/>
      <c r="CD8470" s="94"/>
      <c r="CE8470" s="40"/>
      <c r="CF8470" s="73"/>
      <c r="CG8470" s="41"/>
      <c r="CH8470" s="41"/>
      <c r="CI8470" s="41"/>
      <c r="CJ8470" s="41"/>
      <c r="CK8470" s="41"/>
      <c r="CL8470" s="68"/>
      <c r="CM8470" s="41"/>
      <c r="CN8470" s="41"/>
      <c r="CO8470" s="39"/>
      <c r="CP8470" s="78"/>
    </row>
    <row r="8471" spans="1:94" s="38" customFormat="1" x14ac:dyDescent="0.25">
      <c r="A8471" s="38">
        <v>8468</v>
      </c>
      <c r="F8471" s="39"/>
      <c r="Q8471" s="39"/>
      <c r="R8471" s="40"/>
      <c r="S8471" s="40"/>
      <c r="T8471" s="39"/>
      <c r="AG8471" s="110"/>
      <c r="AH8471" s="94"/>
      <c r="AJ8471" s="97"/>
      <c r="AL8471" s="39"/>
      <c r="AP8471" s="39"/>
      <c r="AQ8471" s="77"/>
      <c r="AR8471" s="78"/>
      <c r="BB8471" s="79"/>
      <c r="BC8471" s="94"/>
      <c r="BE8471" s="97"/>
      <c r="BG8471" s="40"/>
      <c r="BK8471" s="40"/>
      <c r="BL8471" s="79"/>
      <c r="BM8471" s="94"/>
      <c r="BO8471" s="97"/>
      <c r="BQ8471" s="40"/>
      <c r="BR8471" s="94"/>
      <c r="BS8471" s="94"/>
      <c r="BT8471" s="94"/>
      <c r="BU8471" s="40"/>
      <c r="BV8471" s="82"/>
      <c r="BW8471" s="94"/>
      <c r="BX8471" s="48"/>
      <c r="BY8471" s="97"/>
      <c r="BZ8471" s="48"/>
      <c r="CA8471" s="40"/>
      <c r="CB8471" s="94"/>
      <c r="CC8471" s="94"/>
      <c r="CD8471" s="94"/>
      <c r="CE8471" s="40"/>
      <c r="CF8471" s="73"/>
      <c r="CG8471" s="41"/>
      <c r="CH8471" s="41"/>
      <c r="CI8471" s="41"/>
      <c r="CJ8471" s="41"/>
      <c r="CK8471" s="41"/>
      <c r="CL8471" s="68"/>
      <c r="CM8471" s="41"/>
      <c r="CN8471" s="41"/>
      <c r="CO8471" s="39"/>
      <c r="CP8471" s="78"/>
    </row>
    <row r="8472" spans="1:94" s="38" customFormat="1" x14ac:dyDescent="0.25">
      <c r="A8472" s="38">
        <v>8469</v>
      </c>
      <c r="F8472" s="39"/>
      <c r="Q8472" s="39"/>
      <c r="R8472" s="40"/>
      <c r="S8472" s="40"/>
      <c r="T8472" s="39"/>
      <c r="AG8472" s="110"/>
      <c r="AH8472" s="94"/>
      <c r="AJ8472" s="97"/>
      <c r="AL8472" s="39"/>
      <c r="AP8472" s="39"/>
      <c r="AQ8472" s="77"/>
      <c r="AR8472" s="78"/>
      <c r="BB8472" s="79"/>
      <c r="BC8472" s="94"/>
      <c r="BE8472" s="97"/>
      <c r="BG8472" s="40"/>
      <c r="BK8472" s="40"/>
      <c r="BL8472" s="79"/>
      <c r="BM8472" s="94"/>
      <c r="BO8472" s="97"/>
      <c r="BQ8472" s="40"/>
      <c r="BR8472" s="94"/>
      <c r="BS8472" s="94"/>
      <c r="BT8472" s="94"/>
      <c r="BU8472" s="40"/>
      <c r="BV8472" s="82"/>
      <c r="BW8472" s="94"/>
      <c r="BX8472" s="48"/>
      <c r="BY8472" s="97"/>
      <c r="BZ8472" s="48"/>
      <c r="CA8472" s="40"/>
      <c r="CB8472" s="94"/>
      <c r="CC8472" s="94"/>
      <c r="CD8472" s="94"/>
      <c r="CE8472" s="40"/>
      <c r="CF8472" s="73"/>
      <c r="CG8472" s="41"/>
      <c r="CH8472" s="41"/>
      <c r="CI8472" s="41"/>
      <c r="CJ8472" s="41"/>
      <c r="CK8472" s="41"/>
      <c r="CL8472" s="68"/>
      <c r="CM8472" s="41"/>
      <c r="CN8472" s="41"/>
      <c r="CO8472" s="39"/>
      <c r="CP8472" s="78"/>
    </row>
    <row r="8473" spans="1:94" s="38" customFormat="1" x14ac:dyDescent="0.25">
      <c r="A8473" s="38">
        <v>8470</v>
      </c>
      <c r="F8473" s="39"/>
      <c r="Q8473" s="39"/>
      <c r="R8473" s="40"/>
      <c r="S8473" s="40"/>
      <c r="T8473" s="39"/>
      <c r="AG8473" s="110"/>
      <c r="AH8473" s="94"/>
      <c r="AJ8473" s="97"/>
      <c r="AL8473" s="39"/>
      <c r="AP8473" s="39"/>
      <c r="AQ8473" s="77"/>
      <c r="AR8473" s="78"/>
      <c r="BB8473" s="79"/>
      <c r="BC8473" s="94"/>
      <c r="BE8473" s="97"/>
      <c r="BG8473" s="40"/>
      <c r="BK8473" s="40"/>
      <c r="BL8473" s="79"/>
      <c r="BM8473" s="94"/>
      <c r="BO8473" s="97"/>
      <c r="BQ8473" s="40"/>
      <c r="BR8473" s="94"/>
      <c r="BS8473" s="94"/>
      <c r="BT8473" s="94"/>
      <c r="BU8473" s="40"/>
      <c r="BV8473" s="82"/>
      <c r="BW8473" s="94"/>
      <c r="BX8473" s="48"/>
      <c r="BY8473" s="97"/>
      <c r="BZ8473" s="48"/>
      <c r="CA8473" s="40"/>
      <c r="CB8473" s="94"/>
      <c r="CC8473" s="94"/>
      <c r="CD8473" s="94"/>
      <c r="CE8473" s="40"/>
      <c r="CF8473" s="73"/>
      <c r="CG8473" s="41"/>
      <c r="CH8473" s="41"/>
      <c r="CI8473" s="41"/>
      <c r="CJ8473" s="41"/>
      <c r="CK8473" s="41"/>
      <c r="CL8473" s="68"/>
      <c r="CM8473" s="41"/>
      <c r="CN8473" s="41"/>
      <c r="CO8473" s="39"/>
      <c r="CP8473" s="78"/>
    </row>
    <row r="8474" spans="1:94" s="38" customFormat="1" x14ac:dyDescent="0.25">
      <c r="A8474" s="38">
        <v>8471</v>
      </c>
      <c r="F8474" s="39"/>
      <c r="Q8474" s="39"/>
      <c r="R8474" s="40"/>
      <c r="S8474" s="40"/>
      <c r="T8474" s="39"/>
      <c r="AG8474" s="110"/>
      <c r="AH8474" s="94"/>
      <c r="AJ8474" s="97"/>
      <c r="AL8474" s="39"/>
      <c r="AP8474" s="39"/>
      <c r="AQ8474" s="77"/>
      <c r="AR8474" s="78"/>
      <c r="BB8474" s="79"/>
      <c r="BC8474" s="94"/>
      <c r="BE8474" s="97"/>
      <c r="BG8474" s="40"/>
      <c r="BK8474" s="40"/>
      <c r="BL8474" s="79"/>
      <c r="BM8474" s="94"/>
      <c r="BO8474" s="97"/>
      <c r="BQ8474" s="40"/>
      <c r="BR8474" s="94"/>
      <c r="BS8474" s="94"/>
      <c r="BT8474" s="94"/>
      <c r="BU8474" s="40"/>
      <c r="BV8474" s="82"/>
      <c r="BW8474" s="94"/>
      <c r="BX8474" s="48"/>
      <c r="BY8474" s="97"/>
      <c r="BZ8474" s="48"/>
      <c r="CA8474" s="40"/>
      <c r="CB8474" s="94"/>
      <c r="CC8474" s="94"/>
      <c r="CD8474" s="94"/>
      <c r="CE8474" s="40"/>
      <c r="CF8474" s="73"/>
      <c r="CG8474" s="41"/>
      <c r="CH8474" s="41"/>
      <c r="CI8474" s="41"/>
      <c r="CJ8474" s="41"/>
      <c r="CK8474" s="41"/>
      <c r="CL8474" s="68"/>
      <c r="CM8474" s="41"/>
      <c r="CN8474" s="41"/>
      <c r="CO8474" s="39"/>
      <c r="CP8474" s="78"/>
    </row>
    <row r="8475" spans="1:94" s="38" customFormat="1" x14ac:dyDescent="0.25">
      <c r="A8475" s="38">
        <v>8472</v>
      </c>
      <c r="F8475" s="39"/>
      <c r="Q8475" s="39"/>
      <c r="R8475" s="40"/>
      <c r="S8475" s="40"/>
      <c r="T8475" s="39"/>
      <c r="AG8475" s="110"/>
      <c r="AH8475" s="94"/>
      <c r="AJ8475" s="97"/>
      <c r="AL8475" s="39"/>
      <c r="AP8475" s="39"/>
      <c r="AQ8475" s="77"/>
      <c r="AR8475" s="78"/>
      <c r="BB8475" s="79"/>
      <c r="BC8475" s="94"/>
      <c r="BE8475" s="97"/>
      <c r="BG8475" s="40"/>
      <c r="BK8475" s="40"/>
      <c r="BL8475" s="79"/>
      <c r="BM8475" s="94"/>
      <c r="BO8475" s="97"/>
      <c r="BQ8475" s="40"/>
      <c r="BR8475" s="94"/>
      <c r="BS8475" s="94"/>
      <c r="BT8475" s="94"/>
      <c r="BU8475" s="40"/>
      <c r="BV8475" s="82"/>
      <c r="BW8475" s="94"/>
      <c r="BX8475" s="48"/>
      <c r="BY8475" s="97"/>
      <c r="BZ8475" s="48"/>
      <c r="CA8475" s="40"/>
      <c r="CB8475" s="94"/>
      <c r="CC8475" s="94"/>
      <c r="CD8475" s="94"/>
      <c r="CE8475" s="40"/>
      <c r="CF8475" s="73"/>
      <c r="CG8475" s="41"/>
      <c r="CH8475" s="41"/>
      <c r="CI8475" s="41"/>
      <c r="CJ8475" s="41"/>
      <c r="CK8475" s="41"/>
      <c r="CL8475" s="68"/>
      <c r="CM8475" s="41"/>
      <c r="CN8475" s="41"/>
      <c r="CO8475" s="39"/>
      <c r="CP8475" s="78"/>
    </row>
    <row r="8476" spans="1:94" s="38" customFormat="1" x14ac:dyDescent="0.25">
      <c r="A8476" s="38">
        <v>8473</v>
      </c>
      <c r="F8476" s="39"/>
      <c r="Q8476" s="39"/>
      <c r="R8476" s="40"/>
      <c r="S8476" s="40"/>
      <c r="T8476" s="39"/>
      <c r="AG8476" s="110"/>
      <c r="AH8476" s="94"/>
      <c r="AJ8476" s="97"/>
      <c r="AL8476" s="39"/>
      <c r="AP8476" s="39"/>
      <c r="AQ8476" s="77"/>
      <c r="AR8476" s="78"/>
      <c r="BB8476" s="79"/>
      <c r="BC8476" s="94"/>
      <c r="BE8476" s="97"/>
      <c r="BG8476" s="40"/>
      <c r="BK8476" s="40"/>
      <c r="BL8476" s="79"/>
      <c r="BM8476" s="94"/>
      <c r="BO8476" s="97"/>
      <c r="BQ8476" s="40"/>
      <c r="BR8476" s="94"/>
      <c r="BS8476" s="94"/>
      <c r="BT8476" s="94"/>
      <c r="BU8476" s="40"/>
      <c r="BV8476" s="82"/>
      <c r="BW8476" s="94"/>
      <c r="BX8476" s="48"/>
      <c r="BY8476" s="97"/>
      <c r="BZ8476" s="48"/>
      <c r="CA8476" s="40"/>
      <c r="CB8476" s="94"/>
      <c r="CC8476" s="94"/>
      <c r="CD8476" s="94"/>
      <c r="CE8476" s="40"/>
      <c r="CF8476" s="73"/>
      <c r="CG8476" s="41"/>
      <c r="CH8476" s="41"/>
      <c r="CI8476" s="41"/>
      <c r="CJ8476" s="41"/>
      <c r="CK8476" s="41"/>
      <c r="CL8476" s="68"/>
      <c r="CM8476" s="41"/>
      <c r="CN8476" s="41"/>
      <c r="CO8476" s="39"/>
      <c r="CP8476" s="78"/>
    </row>
    <row r="8477" spans="1:94" s="38" customFormat="1" x14ac:dyDescent="0.25">
      <c r="A8477" s="38">
        <v>8474</v>
      </c>
      <c r="F8477" s="39"/>
      <c r="Q8477" s="39"/>
      <c r="R8477" s="40"/>
      <c r="S8477" s="40"/>
      <c r="T8477" s="39"/>
      <c r="AG8477" s="110"/>
      <c r="AH8477" s="94"/>
      <c r="AJ8477" s="97"/>
      <c r="AL8477" s="39"/>
      <c r="AP8477" s="39"/>
      <c r="AQ8477" s="77"/>
      <c r="AR8477" s="78"/>
      <c r="BB8477" s="79"/>
      <c r="BC8477" s="94"/>
      <c r="BE8477" s="97"/>
      <c r="BG8477" s="40"/>
      <c r="BK8477" s="40"/>
      <c r="BL8477" s="79"/>
      <c r="BM8477" s="94"/>
      <c r="BO8477" s="97"/>
      <c r="BQ8477" s="40"/>
      <c r="BR8477" s="94"/>
      <c r="BS8477" s="94"/>
      <c r="BT8477" s="94"/>
      <c r="BU8477" s="40"/>
      <c r="BV8477" s="82"/>
      <c r="BW8477" s="94"/>
      <c r="BX8477" s="48"/>
      <c r="BY8477" s="97"/>
      <c r="BZ8477" s="48"/>
      <c r="CA8477" s="40"/>
      <c r="CB8477" s="94"/>
      <c r="CC8477" s="94"/>
      <c r="CD8477" s="94"/>
      <c r="CE8477" s="40"/>
      <c r="CF8477" s="73"/>
      <c r="CG8477" s="41"/>
      <c r="CH8477" s="41"/>
      <c r="CI8477" s="41"/>
      <c r="CJ8477" s="41"/>
      <c r="CK8477" s="41"/>
      <c r="CL8477" s="68"/>
      <c r="CM8477" s="41"/>
      <c r="CN8477" s="41"/>
      <c r="CO8477" s="39"/>
      <c r="CP8477" s="78"/>
    </row>
    <row r="8478" spans="1:94" s="38" customFormat="1" x14ac:dyDescent="0.25">
      <c r="A8478" s="38">
        <v>8475</v>
      </c>
      <c r="F8478" s="39"/>
      <c r="Q8478" s="39"/>
      <c r="R8478" s="40"/>
      <c r="S8478" s="40"/>
      <c r="T8478" s="39"/>
      <c r="AG8478" s="110"/>
      <c r="AH8478" s="94"/>
      <c r="AJ8478" s="97"/>
      <c r="AL8478" s="39"/>
      <c r="AP8478" s="39"/>
      <c r="AQ8478" s="77"/>
      <c r="AR8478" s="78"/>
      <c r="BB8478" s="79"/>
      <c r="BC8478" s="94"/>
      <c r="BE8478" s="97"/>
      <c r="BG8478" s="40"/>
      <c r="BK8478" s="40"/>
      <c r="BL8478" s="79"/>
      <c r="BM8478" s="94"/>
      <c r="BO8478" s="97"/>
      <c r="BQ8478" s="40"/>
      <c r="BR8478" s="94"/>
      <c r="BS8478" s="94"/>
      <c r="BT8478" s="94"/>
      <c r="BU8478" s="40"/>
      <c r="BV8478" s="82"/>
      <c r="BW8478" s="94"/>
      <c r="BX8478" s="48"/>
      <c r="BY8478" s="97"/>
      <c r="BZ8478" s="48"/>
      <c r="CA8478" s="40"/>
      <c r="CB8478" s="94"/>
      <c r="CC8478" s="94"/>
      <c r="CD8478" s="94"/>
      <c r="CE8478" s="40"/>
      <c r="CF8478" s="73"/>
      <c r="CG8478" s="41"/>
      <c r="CH8478" s="41"/>
      <c r="CI8478" s="41"/>
      <c r="CJ8478" s="41"/>
      <c r="CK8478" s="41"/>
      <c r="CL8478" s="68"/>
      <c r="CM8478" s="41"/>
      <c r="CN8478" s="41"/>
      <c r="CO8478" s="39"/>
      <c r="CP8478" s="78"/>
    </row>
    <row r="8479" spans="1:94" s="38" customFormat="1" x14ac:dyDescent="0.25">
      <c r="A8479" s="38">
        <v>8476</v>
      </c>
      <c r="F8479" s="39"/>
      <c r="Q8479" s="39"/>
      <c r="R8479" s="40"/>
      <c r="S8479" s="40"/>
      <c r="T8479" s="39"/>
      <c r="AG8479" s="110"/>
      <c r="AH8479" s="94"/>
      <c r="AJ8479" s="97"/>
      <c r="AL8479" s="39"/>
      <c r="AP8479" s="39"/>
      <c r="AQ8479" s="77"/>
      <c r="AR8479" s="78"/>
      <c r="BB8479" s="79"/>
      <c r="BC8479" s="94"/>
      <c r="BE8479" s="97"/>
      <c r="BG8479" s="40"/>
      <c r="BK8479" s="40"/>
      <c r="BL8479" s="79"/>
      <c r="BM8479" s="94"/>
      <c r="BO8479" s="97"/>
      <c r="BQ8479" s="40"/>
      <c r="BR8479" s="94"/>
      <c r="BS8479" s="94"/>
      <c r="BT8479" s="94"/>
      <c r="BU8479" s="40"/>
      <c r="BV8479" s="82"/>
      <c r="BW8479" s="94"/>
      <c r="BX8479" s="48"/>
      <c r="BY8479" s="97"/>
      <c r="BZ8479" s="48"/>
      <c r="CA8479" s="40"/>
      <c r="CB8479" s="94"/>
      <c r="CC8479" s="94"/>
      <c r="CD8479" s="94"/>
      <c r="CE8479" s="40"/>
      <c r="CF8479" s="73"/>
      <c r="CG8479" s="41"/>
      <c r="CH8479" s="41"/>
      <c r="CI8479" s="41"/>
      <c r="CJ8479" s="41"/>
      <c r="CK8479" s="41"/>
      <c r="CL8479" s="68"/>
      <c r="CM8479" s="41"/>
      <c r="CN8479" s="41"/>
      <c r="CO8479" s="39"/>
      <c r="CP8479" s="78"/>
    </row>
    <row r="8480" spans="1:94" s="38" customFormat="1" x14ac:dyDescent="0.25">
      <c r="A8480" s="38">
        <v>8477</v>
      </c>
      <c r="F8480" s="39"/>
      <c r="Q8480" s="39"/>
      <c r="R8480" s="40"/>
      <c r="S8480" s="40"/>
      <c r="T8480" s="39"/>
      <c r="AG8480" s="110"/>
      <c r="AH8480" s="94"/>
      <c r="AJ8480" s="97"/>
      <c r="AL8480" s="39"/>
      <c r="AP8480" s="39"/>
      <c r="AQ8480" s="77"/>
      <c r="AR8480" s="78"/>
      <c r="BB8480" s="79"/>
      <c r="BC8480" s="94"/>
      <c r="BE8480" s="97"/>
      <c r="BG8480" s="40"/>
      <c r="BK8480" s="40"/>
      <c r="BL8480" s="79"/>
      <c r="BM8480" s="94"/>
      <c r="BO8480" s="97"/>
      <c r="BQ8480" s="40"/>
      <c r="BR8480" s="94"/>
      <c r="BS8480" s="94"/>
      <c r="BT8480" s="94"/>
      <c r="BU8480" s="40"/>
      <c r="BV8480" s="82"/>
      <c r="BW8480" s="94"/>
      <c r="BX8480" s="48"/>
      <c r="BY8480" s="97"/>
      <c r="BZ8480" s="48"/>
      <c r="CA8480" s="40"/>
      <c r="CB8480" s="94"/>
      <c r="CC8480" s="94"/>
      <c r="CD8480" s="94"/>
      <c r="CE8480" s="40"/>
      <c r="CF8480" s="73"/>
      <c r="CG8480" s="41"/>
      <c r="CH8480" s="41"/>
      <c r="CI8480" s="41"/>
      <c r="CJ8480" s="41"/>
      <c r="CK8480" s="41"/>
      <c r="CL8480" s="68"/>
      <c r="CM8480" s="41"/>
      <c r="CN8480" s="41"/>
      <c r="CO8480" s="39"/>
      <c r="CP8480" s="78"/>
    </row>
    <row r="8481" spans="1:94" s="38" customFormat="1" x14ac:dyDescent="0.25">
      <c r="A8481" s="38">
        <v>8478</v>
      </c>
      <c r="F8481" s="39"/>
      <c r="Q8481" s="39"/>
      <c r="R8481" s="40"/>
      <c r="S8481" s="40"/>
      <c r="T8481" s="39"/>
      <c r="AG8481" s="110"/>
      <c r="AH8481" s="94"/>
      <c r="AJ8481" s="97"/>
      <c r="AL8481" s="39"/>
      <c r="AP8481" s="39"/>
      <c r="AQ8481" s="77"/>
      <c r="AR8481" s="78"/>
      <c r="BB8481" s="79"/>
      <c r="BC8481" s="94"/>
      <c r="BE8481" s="97"/>
      <c r="BG8481" s="40"/>
      <c r="BK8481" s="40"/>
      <c r="BL8481" s="79"/>
      <c r="BM8481" s="94"/>
      <c r="BO8481" s="97"/>
      <c r="BQ8481" s="40"/>
      <c r="BR8481" s="94"/>
      <c r="BS8481" s="94"/>
      <c r="BT8481" s="94"/>
      <c r="BU8481" s="40"/>
      <c r="BV8481" s="82"/>
      <c r="BW8481" s="94"/>
      <c r="BX8481" s="48"/>
      <c r="BY8481" s="97"/>
      <c r="BZ8481" s="48"/>
      <c r="CA8481" s="40"/>
      <c r="CB8481" s="94"/>
      <c r="CC8481" s="94"/>
      <c r="CD8481" s="94"/>
      <c r="CE8481" s="40"/>
      <c r="CF8481" s="73"/>
      <c r="CG8481" s="41"/>
      <c r="CH8481" s="41"/>
      <c r="CI8481" s="41"/>
      <c r="CJ8481" s="41"/>
      <c r="CK8481" s="41"/>
      <c r="CL8481" s="68"/>
      <c r="CM8481" s="41"/>
      <c r="CN8481" s="41"/>
      <c r="CO8481" s="39"/>
      <c r="CP8481" s="78"/>
    </row>
    <row r="8482" spans="1:94" s="38" customFormat="1" x14ac:dyDescent="0.25">
      <c r="A8482" s="38">
        <v>8479</v>
      </c>
      <c r="F8482" s="39"/>
      <c r="Q8482" s="39"/>
      <c r="R8482" s="40"/>
      <c r="S8482" s="40"/>
      <c r="T8482" s="39"/>
      <c r="AG8482" s="110"/>
      <c r="AH8482" s="94"/>
      <c r="AJ8482" s="97"/>
      <c r="AL8482" s="39"/>
      <c r="AP8482" s="39"/>
      <c r="AQ8482" s="77"/>
      <c r="AR8482" s="78"/>
      <c r="BB8482" s="79"/>
      <c r="BC8482" s="94"/>
      <c r="BE8482" s="97"/>
      <c r="BG8482" s="40"/>
      <c r="BK8482" s="40"/>
      <c r="BL8482" s="79"/>
      <c r="BM8482" s="94"/>
      <c r="BO8482" s="97"/>
      <c r="BQ8482" s="40"/>
      <c r="BR8482" s="94"/>
      <c r="BS8482" s="94"/>
      <c r="BT8482" s="94"/>
      <c r="BU8482" s="40"/>
      <c r="BV8482" s="82"/>
      <c r="BW8482" s="94"/>
      <c r="BX8482" s="48"/>
      <c r="BY8482" s="97"/>
      <c r="BZ8482" s="48"/>
      <c r="CA8482" s="40"/>
      <c r="CB8482" s="94"/>
      <c r="CC8482" s="94"/>
      <c r="CD8482" s="94"/>
      <c r="CE8482" s="40"/>
      <c r="CF8482" s="73"/>
      <c r="CG8482" s="41"/>
      <c r="CH8482" s="41"/>
      <c r="CI8482" s="41"/>
      <c r="CJ8482" s="41"/>
      <c r="CK8482" s="41"/>
      <c r="CL8482" s="68"/>
      <c r="CM8482" s="41"/>
      <c r="CN8482" s="41"/>
      <c r="CO8482" s="39"/>
      <c r="CP8482" s="78"/>
    </row>
    <row r="8483" spans="1:94" s="38" customFormat="1" x14ac:dyDescent="0.25">
      <c r="A8483" s="38">
        <v>8480</v>
      </c>
      <c r="F8483" s="39"/>
      <c r="Q8483" s="39"/>
      <c r="R8483" s="40"/>
      <c r="S8483" s="40"/>
      <c r="T8483" s="39"/>
      <c r="AG8483" s="110"/>
      <c r="AH8483" s="94"/>
      <c r="AJ8483" s="97"/>
      <c r="AL8483" s="39"/>
      <c r="AP8483" s="39"/>
      <c r="AQ8483" s="77"/>
      <c r="AR8483" s="78"/>
      <c r="BB8483" s="79"/>
      <c r="BC8483" s="94"/>
      <c r="BE8483" s="97"/>
      <c r="BG8483" s="40"/>
      <c r="BK8483" s="40"/>
      <c r="BL8483" s="79"/>
      <c r="BM8483" s="94"/>
      <c r="BO8483" s="97"/>
      <c r="BQ8483" s="40"/>
      <c r="BR8483" s="94"/>
      <c r="BS8483" s="94"/>
      <c r="BT8483" s="94"/>
      <c r="BU8483" s="40"/>
      <c r="BV8483" s="82"/>
      <c r="BW8483" s="94"/>
      <c r="BX8483" s="48"/>
      <c r="BY8483" s="97"/>
      <c r="BZ8483" s="48"/>
      <c r="CA8483" s="40"/>
      <c r="CB8483" s="94"/>
      <c r="CC8483" s="94"/>
      <c r="CD8483" s="94"/>
      <c r="CE8483" s="40"/>
      <c r="CF8483" s="73"/>
      <c r="CG8483" s="41"/>
      <c r="CH8483" s="41"/>
      <c r="CI8483" s="41"/>
      <c r="CJ8483" s="41"/>
      <c r="CK8483" s="41"/>
      <c r="CL8483" s="68"/>
      <c r="CM8483" s="41"/>
      <c r="CN8483" s="41"/>
      <c r="CO8483" s="39"/>
      <c r="CP8483" s="78"/>
    </row>
    <row r="8484" spans="1:94" s="38" customFormat="1" x14ac:dyDescent="0.25">
      <c r="A8484" s="38">
        <v>8481</v>
      </c>
      <c r="F8484" s="39"/>
      <c r="Q8484" s="39"/>
      <c r="R8484" s="40"/>
      <c r="S8484" s="40"/>
      <c r="T8484" s="39"/>
      <c r="AG8484" s="110"/>
      <c r="AH8484" s="94"/>
      <c r="AJ8484" s="97"/>
      <c r="AL8484" s="39"/>
      <c r="AP8484" s="39"/>
      <c r="AQ8484" s="77"/>
      <c r="AR8484" s="78"/>
      <c r="BB8484" s="79"/>
      <c r="BC8484" s="94"/>
      <c r="BE8484" s="97"/>
      <c r="BG8484" s="40"/>
      <c r="BK8484" s="40"/>
      <c r="BL8484" s="79"/>
      <c r="BM8484" s="94"/>
      <c r="BO8484" s="97"/>
      <c r="BQ8484" s="40"/>
      <c r="BR8484" s="94"/>
      <c r="BS8484" s="94"/>
      <c r="BT8484" s="94"/>
      <c r="BU8484" s="40"/>
      <c r="BV8484" s="82"/>
      <c r="BW8484" s="94"/>
      <c r="BX8484" s="48"/>
      <c r="BY8484" s="97"/>
      <c r="BZ8484" s="48"/>
      <c r="CA8484" s="40"/>
      <c r="CB8484" s="94"/>
      <c r="CC8484" s="94"/>
      <c r="CD8484" s="94"/>
      <c r="CE8484" s="40"/>
      <c r="CF8484" s="73"/>
      <c r="CG8484" s="41"/>
      <c r="CH8484" s="41"/>
      <c r="CI8484" s="41"/>
      <c r="CJ8484" s="41"/>
      <c r="CK8484" s="41"/>
      <c r="CL8484" s="68"/>
      <c r="CM8484" s="41"/>
      <c r="CN8484" s="41"/>
      <c r="CO8484" s="39"/>
      <c r="CP8484" s="78"/>
    </row>
    <row r="8485" spans="1:94" s="38" customFormat="1" x14ac:dyDescent="0.25">
      <c r="A8485" s="38">
        <v>8482</v>
      </c>
      <c r="F8485" s="39"/>
      <c r="Q8485" s="39"/>
      <c r="R8485" s="40"/>
      <c r="S8485" s="40"/>
      <c r="T8485" s="39"/>
      <c r="AG8485" s="110"/>
      <c r="AH8485" s="94"/>
      <c r="AJ8485" s="97"/>
      <c r="AL8485" s="39"/>
      <c r="AP8485" s="39"/>
      <c r="AQ8485" s="77"/>
      <c r="AR8485" s="78"/>
      <c r="BB8485" s="79"/>
      <c r="BC8485" s="94"/>
      <c r="BE8485" s="97"/>
      <c r="BG8485" s="40"/>
      <c r="BK8485" s="40"/>
      <c r="BL8485" s="79"/>
      <c r="BM8485" s="94"/>
      <c r="BO8485" s="97"/>
      <c r="BQ8485" s="40"/>
      <c r="BR8485" s="94"/>
      <c r="BS8485" s="94"/>
      <c r="BT8485" s="94"/>
      <c r="BU8485" s="40"/>
      <c r="BV8485" s="82"/>
      <c r="BW8485" s="94"/>
      <c r="BX8485" s="48"/>
      <c r="BY8485" s="97"/>
      <c r="BZ8485" s="48"/>
      <c r="CA8485" s="40"/>
      <c r="CB8485" s="94"/>
      <c r="CC8485" s="94"/>
      <c r="CD8485" s="94"/>
      <c r="CE8485" s="40"/>
      <c r="CF8485" s="73"/>
      <c r="CG8485" s="41"/>
      <c r="CH8485" s="41"/>
      <c r="CI8485" s="41"/>
      <c r="CJ8485" s="41"/>
      <c r="CK8485" s="41"/>
      <c r="CL8485" s="68"/>
      <c r="CM8485" s="41"/>
      <c r="CN8485" s="41"/>
      <c r="CO8485" s="39"/>
      <c r="CP8485" s="78"/>
    </row>
    <row r="8486" spans="1:94" s="38" customFormat="1" x14ac:dyDescent="0.25">
      <c r="A8486" s="38">
        <v>8483</v>
      </c>
      <c r="F8486" s="39"/>
      <c r="Q8486" s="39"/>
      <c r="R8486" s="40"/>
      <c r="S8486" s="40"/>
      <c r="T8486" s="39"/>
      <c r="AG8486" s="110"/>
      <c r="AH8486" s="94"/>
      <c r="AJ8486" s="97"/>
      <c r="AL8486" s="39"/>
      <c r="AP8486" s="39"/>
      <c r="AQ8486" s="77"/>
      <c r="AR8486" s="78"/>
      <c r="BB8486" s="79"/>
      <c r="BC8486" s="94"/>
      <c r="BE8486" s="97"/>
      <c r="BG8486" s="40"/>
      <c r="BK8486" s="40"/>
      <c r="BL8486" s="79"/>
      <c r="BM8486" s="94"/>
      <c r="BO8486" s="97"/>
      <c r="BQ8486" s="40"/>
      <c r="BR8486" s="94"/>
      <c r="BS8486" s="94"/>
      <c r="BT8486" s="94"/>
      <c r="BU8486" s="40"/>
      <c r="BV8486" s="82"/>
      <c r="BW8486" s="94"/>
      <c r="BX8486" s="48"/>
      <c r="BY8486" s="97"/>
      <c r="BZ8486" s="48"/>
      <c r="CA8486" s="40"/>
      <c r="CB8486" s="94"/>
      <c r="CC8486" s="94"/>
      <c r="CD8486" s="94"/>
      <c r="CE8486" s="40"/>
      <c r="CF8486" s="73"/>
      <c r="CG8486" s="41"/>
      <c r="CH8486" s="41"/>
      <c r="CI8486" s="41"/>
      <c r="CJ8486" s="41"/>
      <c r="CK8486" s="41"/>
      <c r="CL8486" s="68"/>
      <c r="CM8486" s="41"/>
      <c r="CN8486" s="41"/>
      <c r="CO8486" s="39"/>
      <c r="CP8486" s="78"/>
    </row>
    <row r="8487" spans="1:94" s="38" customFormat="1" x14ac:dyDescent="0.25">
      <c r="A8487" s="38">
        <v>8484</v>
      </c>
      <c r="F8487" s="39"/>
      <c r="Q8487" s="39"/>
      <c r="R8487" s="40"/>
      <c r="S8487" s="40"/>
      <c r="T8487" s="39"/>
      <c r="AG8487" s="110"/>
      <c r="AH8487" s="94"/>
      <c r="AJ8487" s="97"/>
      <c r="AL8487" s="39"/>
      <c r="AP8487" s="39"/>
      <c r="AQ8487" s="77"/>
      <c r="AR8487" s="78"/>
      <c r="BB8487" s="79"/>
      <c r="BC8487" s="94"/>
      <c r="BE8487" s="97"/>
      <c r="BG8487" s="40"/>
      <c r="BK8487" s="40"/>
      <c r="BL8487" s="79"/>
      <c r="BM8487" s="94"/>
      <c r="BO8487" s="97"/>
      <c r="BQ8487" s="40"/>
      <c r="BR8487" s="94"/>
      <c r="BS8487" s="94"/>
      <c r="BT8487" s="94"/>
      <c r="BU8487" s="40"/>
      <c r="BV8487" s="82"/>
      <c r="BW8487" s="94"/>
      <c r="BX8487" s="48"/>
      <c r="BY8487" s="97"/>
      <c r="BZ8487" s="48"/>
      <c r="CA8487" s="40"/>
      <c r="CB8487" s="94"/>
      <c r="CC8487" s="94"/>
      <c r="CD8487" s="94"/>
      <c r="CE8487" s="40"/>
      <c r="CF8487" s="73"/>
      <c r="CG8487" s="41"/>
      <c r="CH8487" s="41"/>
      <c r="CI8487" s="41"/>
      <c r="CJ8487" s="41"/>
      <c r="CK8487" s="41"/>
      <c r="CL8487" s="68"/>
      <c r="CM8487" s="41"/>
      <c r="CN8487" s="41"/>
      <c r="CO8487" s="39"/>
      <c r="CP8487" s="78"/>
    </row>
    <row r="8488" spans="1:94" s="38" customFormat="1" x14ac:dyDescent="0.25">
      <c r="A8488" s="38">
        <v>8485</v>
      </c>
      <c r="F8488" s="39"/>
      <c r="Q8488" s="39"/>
      <c r="R8488" s="40"/>
      <c r="S8488" s="40"/>
      <c r="T8488" s="39"/>
      <c r="AG8488" s="110"/>
      <c r="AH8488" s="94"/>
      <c r="AJ8488" s="97"/>
      <c r="AL8488" s="39"/>
      <c r="AP8488" s="39"/>
      <c r="AQ8488" s="77"/>
      <c r="AR8488" s="78"/>
      <c r="BB8488" s="79"/>
      <c r="BC8488" s="94"/>
      <c r="BE8488" s="97"/>
      <c r="BG8488" s="40"/>
      <c r="BK8488" s="40"/>
      <c r="BL8488" s="79"/>
      <c r="BM8488" s="94"/>
      <c r="BO8488" s="97"/>
      <c r="BQ8488" s="40"/>
      <c r="BR8488" s="94"/>
      <c r="BS8488" s="94"/>
      <c r="BT8488" s="94"/>
      <c r="BU8488" s="40"/>
      <c r="BV8488" s="82"/>
      <c r="BW8488" s="94"/>
      <c r="BX8488" s="48"/>
      <c r="BY8488" s="97"/>
      <c r="BZ8488" s="48"/>
      <c r="CA8488" s="40"/>
      <c r="CB8488" s="94"/>
      <c r="CC8488" s="94"/>
      <c r="CD8488" s="94"/>
      <c r="CE8488" s="40"/>
      <c r="CF8488" s="73"/>
      <c r="CG8488" s="41"/>
      <c r="CH8488" s="41"/>
      <c r="CI8488" s="41"/>
      <c r="CJ8488" s="41"/>
      <c r="CK8488" s="41"/>
      <c r="CL8488" s="68"/>
      <c r="CM8488" s="41"/>
      <c r="CN8488" s="41"/>
      <c r="CO8488" s="39"/>
      <c r="CP8488" s="78"/>
    </row>
    <row r="8489" spans="1:94" s="38" customFormat="1" x14ac:dyDescent="0.25">
      <c r="A8489" s="38">
        <v>8486</v>
      </c>
      <c r="F8489" s="39"/>
      <c r="Q8489" s="39"/>
      <c r="R8489" s="40"/>
      <c r="S8489" s="40"/>
      <c r="T8489" s="39"/>
      <c r="AG8489" s="110"/>
      <c r="AH8489" s="94"/>
      <c r="AJ8489" s="97"/>
      <c r="AL8489" s="39"/>
      <c r="AP8489" s="39"/>
      <c r="AQ8489" s="77"/>
      <c r="AR8489" s="78"/>
      <c r="BB8489" s="79"/>
      <c r="BC8489" s="94"/>
      <c r="BE8489" s="97"/>
      <c r="BG8489" s="40"/>
      <c r="BK8489" s="40"/>
      <c r="BL8489" s="79"/>
      <c r="BM8489" s="94"/>
      <c r="BO8489" s="97"/>
      <c r="BQ8489" s="40"/>
      <c r="BR8489" s="94"/>
      <c r="BS8489" s="94"/>
      <c r="BT8489" s="94"/>
      <c r="BU8489" s="40"/>
      <c r="BV8489" s="82"/>
      <c r="BW8489" s="94"/>
      <c r="BX8489" s="48"/>
      <c r="BY8489" s="97"/>
      <c r="BZ8489" s="48"/>
      <c r="CA8489" s="40"/>
      <c r="CB8489" s="94"/>
      <c r="CC8489" s="94"/>
      <c r="CD8489" s="94"/>
      <c r="CE8489" s="40"/>
      <c r="CF8489" s="73"/>
      <c r="CG8489" s="41"/>
      <c r="CH8489" s="41"/>
      <c r="CI8489" s="41"/>
      <c r="CJ8489" s="41"/>
      <c r="CK8489" s="41"/>
      <c r="CL8489" s="68"/>
      <c r="CM8489" s="41"/>
      <c r="CN8489" s="41"/>
      <c r="CO8489" s="39"/>
      <c r="CP8489" s="78"/>
    </row>
    <row r="8490" spans="1:94" s="38" customFormat="1" x14ac:dyDescent="0.25">
      <c r="A8490" s="38">
        <v>8487</v>
      </c>
      <c r="F8490" s="39"/>
      <c r="Q8490" s="39"/>
      <c r="R8490" s="40"/>
      <c r="S8490" s="40"/>
      <c r="T8490" s="39"/>
      <c r="AG8490" s="110"/>
      <c r="AH8490" s="94"/>
      <c r="AJ8490" s="97"/>
      <c r="AL8490" s="39"/>
      <c r="AP8490" s="39"/>
      <c r="AQ8490" s="77"/>
      <c r="AR8490" s="78"/>
      <c r="BB8490" s="79"/>
      <c r="BC8490" s="94"/>
      <c r="BE8490" s="97"/>
      <c r="BG8490" s="40"/>
      <c r="BK8490" s="40"/>
      <c r="BL8490" s="79"/>
      <c r="BM8490" s="94"/>
      <c r="BO8490" s="97"/>
      <c r="BQ8490" s="40"/>
      <c r="BR8490" s="94"/>
      <c r="BS8490" s="94"/>
      <c r="BT8490" s="94"/>
      <c r="BU8490" s="40"/>
      <c r="BV8490" s="82"/>
      <c r="BW8490" s="94"/>
      <c r="BX8490" s="48"/>
      <c r="BY8490" s="97"/>
      <c r="BZ8490" s="48"/>
      <c r="CA8490" s="40"/>
      <c r="CB8490" s="94"/>
      <c r="CC8490" s="94"/>
      <c r="CD8490" s="94"/>
      <c r="CE8490" s="40"/>
      <c r="CF8490" s="73"/>
      <c r="CG8490" s="41"/>
      <c r="CH8490" s="41"/>
      <c r="CI8490" s="41"/>
      <c r="CJ8490" s="41"/>
      <c r="CK8490" s="41"/>
      <c r="CL8490" s="68"/>
      <c r="CM8490" s="41"/>
      <c r="CN8490" s="41"/>
      <c r="CO8490" s="39"/>
      <c r="CP8490" s="78"/>
    </row>
    <row r="8491" spans="1:94" s="38" customFormat="1" x14ac:dyDescent="0.25">
      <c r="A8491" s="38">
        <v>8488</v>
      </c>
      <c r="F8491" s="39"/>
      <c r="Q8491" s="39"/>
      <c r="R8491" s="40"/>
      <c r="S8491" s="40"/>
      <c r="T8491" s="39"/>
      <c r="AG8491" s="110"/>
      <c r="AH8491" s="94"/>
      <c r="AJ8491" s="97"/>
      <c r="AL8491" s="39"/>
      <c r="AP8491" s="39"/>
      <c r="AQ8491" s="77"/>
      <c r="AR8491" s="78"/>
      <c r="BB8491" s="79"/>
      <c r="BC8491" s="94"/>
      <c r="BE8491" s="97"/>
      <c r="BG8491" s="40"/>
      <c r="BK8491" s="40"/>
      <c r="BL8491" s="79"/>
      <c r="BM8491" s="94"/>
      <c r="BO8491" s="97"/>
      <c r="BQ8491" s="40"/>
      <c r="BR8491" s="94"/>
      <c r="BS8491" s="94"/>
      <c r="BT8491" s="94"/>
      <c r="BU8491" s="40"/>
      <c r="BV8491" s="82"/>
      <c r="BW8491" s="94"/>
      <c r="BX8491" s="48"/>
      <c r="BY8491" s="97"/>
      <c r="BZ8491" s="48"/>
      <c r="CA8491" s="40"/>
      <c r="CB8491" s="94"/>
      <c r="CC8491" s="94"/>
      <c r="CD8491" s="94"/>
      <c r="CE8491" s="40"/>
      <c r="CF8491" s="73"/>
      <c r="CG8491" s="41"/>
      <c r="CH8491" s="41"/>
      <c r="CI8491" s="41"/>
      <c r="CJ8491" s="41"/>
      <c r="CK8491" s="41"/>
      <c r="CL8491" s="68"/>
      <c r="CM8491" s="41"/>
      <c r="CN8491" s="41"/>
      <c r="CO8491" s="39"/>
      <c r="CP8491" s="78"/>
    </row>
    <row r="8492" spans="1:94" s="38" customFormat="1" x14ac:dyDescent="0.25">
      <c r="A8492" s="38">
        <v>8489</v>
      </c>
      <c r="F8492" s="39"/>
      <c r="Q8492" s="39"/>
      <c r="R8492" s="40"/>
      <c r="S8492" s="40"/>
      <c r="T8492" s="39"/>
      <c r="AG8492" s="110"/>
      <c r="AH8492" s="94"/>
      <c r="AJ8492" s="97"/>
      <c r="AL8492" s="39"/>
      <c r="AP8492" s="39"/>
      <c r="AQ8492" s="77"/>
      <c r="AR8492" s="78"/>
      <c r="BB8492" s="79"/>
      <c r="BC8492" s="94"/>
      <c r="BE8492" s="97"/>
      <c r="BG8492" s="40"/>
      <c r="BK8492" s="40"/>
      <c r="BL8492" s="79"/>
      <c r="BM8492" s="94"/>
      <c r="BO8492" s="97"/>
      <c r="BQ8492" s="40"/>
      <c r="BR8492" s="94"/>
      <c r="BS8492" s="94"/>
      <c r="BT8492" s="94"/>
      <c r="BU8492" s="40"/>
      <c r="BV8492" s="82"/>
      <c r="BW8492" s="94"/>
      <c r="BX8492" s="48"/>
      <c r="BY8492" s="97"/>
      <c r="BZ8492" s="48"/>
      <c r="CA8492" s="40"/>
      <c r="CB8492" s="94"/>
      <c r="CC8492" s="94"/>
      <c r="CD8492" s="94"/>
      <c r="CE8492" s="40"/>
      <c r="CF8492" s="73"/>
      <c r="CG8492" s="41"/>
      <c r="CH8492" s="41"/>
      <c r="CI8492" s="41"/>
      <c r="CJ8492" s="41"/>
      <c r="CK8492" s="41"/>
      <c r="CL8492" s="68"/>
      <c r="CM8492" s="41"/>
      <c r="CN8492" s="41"/>
      <c r="CO8492" s="39"/>
      <c r="CP8492" s="78"/>
    </row>
    <row r="8493" spans="1:94" s="38" customFormat="1" x14ac:dyDescent="0.25">
      <c r="A8493" s="38">
        <v>8490</v>
      </c>
      <c r="F8493" s="39"/>
      <c r="Q8493" s="39"/>
      <c r="R8493" s="40"/>
      <c r="S8493" s="40"/>
      <c r="T8493" s="39"/>
      <c r="AG8493" s="110"/>
      <c r="AH8493" s="94"/>
      <c r="AJ8493" s="97"/>
      <c r="AL8493" s="39"/>
      <c r="AP8493" s="39"/>
      <c r="AQ8493" s="77"/>
      <c r="AR8493" s="78"/>
      <c r="BB8493" s="79"/>
      <c r="BC8493" s="94"/>
      <c r="BE8493" s="97"/>
      <c r="BG8493" s="40"/>
      <c r="BK8493" s="40"/>
      <c r="BL8493" s="79"/>
      <c r="BM8493" s="94"/>
      <c r="BO8493" s="97"/>
      <c r="BQ8493" s="40"/>
      <c r="BR8493" s="94"/>
      <c r="BS8493" s="94"/>
      <c r="BT8493" s="94"/>
      <c r="BU8493" s="40"/>
      <c r="BV8493" s="82"/>
      <c r="BW8493" s="94"/>
      <c r="BX8493" s="48"/>
      <c r="BY8493" s="97"/>
      <c r="BZ8493" s="48"/>
      <c r="CA8493" s="40"/>
      <c r="CB8493" s="94"/>
      <c r="CC8493" s="94"/>
      <c r="CD8493" s="94"/>
      <c r="CE8493" s="40"/>
      <c r="CF8493" s="73"/>
      <c r="CG8493" s="41"/>
      <c r="CH8493" s="41"/>
      <c r="CI8493" s="41"/>
      <c r="CJ8493" s="41"/>
      <c r="CK8493" s="41"/>
      <c r="CL8493" s="68"/>
      <c r="CM8493" s="41"/>
      <c r="CN8493" s="41"/>
      <c r="CO8493" s="39"/>
      <c r="CP8493" s="78"/>
    </row>
    <row r="8494" spans="1:94" s="38" customFormat="1" x14ac:dyDescent="0.25">
      <c r="A8494" s="38">
        <v>8491</v>
      </c>
      <c r="F8494" s="39"/>
      <c r="Q8494" s="39"/>
      <c r="R8494" s="40"/>
      <c r="S8494" s="40"/>
      <c r="T8494" s="39"/>
      <c r="AG8494" s="110"/>
      <c r="AH8494" s="94"/>
      <c r="AJ8494" s="97"/>
      <c r="AL8494" s="39"/>
      <c r="AP8494" s="39"/>
      <c r="AQ8494" s="77"/>
      <c r="AR8494" s="78"/>
      <c r="BB8494" s="79"/>
      <c r="BC8494" s="94"/>
      <c r="BE8494" s="97"/>
      <c r="BG8494" s="40"/>
      <c r="BK8494" s="40"/>
      <c r="BL8494" s="79"/>
      <c r="BM8494" s="94"/>
      <c r="BO8494" s="97"/>
      <c r="BQ8494" s="40"/>
      <c r="BR8494" s="94"/>
      <c r="BS8494" s="94"/>
      <c r="BT8494" s="94"/>
      <c r="BU8494" s="40"/>
      <c r="BV8494" s="82"/>
      <c r="BW8494" s="94"/>
      <c r="BX8494" s="48"/>
      <c r="BY8494" s="97"/>
      <c r="BZ8494" s="48"/>
      <c r="CA8494" s="40"/>
      <c r="CB8494" s="94"/>
      <c r="CC8494" s="94"/>
      <c r="CD8494" s="94"/>
      <c r="CE8494" s="40"/>
      <c r="CF8494" s="73"/>
      <c r="CG8494" s="41"/>
      <c r="CH8494" s="41"/>
      <c r="CI8494" s="41"/>
      <c r="CJ8494" s="41"/>
      <c r="CK8494" s="41"/>
      <c r="CL8494" s="68"/>
      <c r="CM8494" s="41"/>
      <c r="CN8494" s="41"/>
      <c r="CO8494" s="39"/>
      <c r="CP8494" s="78"/>
    </row>
    <row r="8495" spans="1:94" s="38" customFormat="1" x14ac:dyDescent="0.25">
      <c r="A8495" s="38">
        <v>8492</v>
      </c>
      <c r="F8495" s="39"/>
      <c r="Q8495" s="39"/>
      <c r="R8495" s="40"/>
      <c r="S8495" s="40"/>
      <c r="T8495" s="39"/>
      <c r="AG8495" s="110"/>
      <c r="AH8495" s="94"/>
      <c r="AJ8495" s="97"/>
      <c r="AL8495" s="39"/>
      <c r="AP8495" s="39"/>
      <c r="AQ8495" s="77"/>
      <c r="AR8495" s="78"/>
      <c r="BB8495" s="79"/>
      <c r="BC8495" s="94"/>
      <c r="BE8495" s="97"/>
      <c r="BG8495" s="40"/>
      <c r="BK8495" s="40"/>
      <c r="BL8495" s="79"/>
      <c r="BM8495" s="94"/>
      <c r="BO8495" s="97"/>
      <c r="BQ8495" s="40"/>
      <c r="BR8495" s="94"/>
      <c r="BS8495" s="94"/>
      <c r="BT8495" s="94"/>
      <c r="BU8495" s="40"/>
      <c r="BV8495" s="82"/>
      <c r="BW8495" s="94"/>
      <c r="BX8495" s="48"/>
      <c r="BY8495" s="97"/>
      <c r="BZ8495" s="48"/>
      <c r="CA8495" s="40"/>
      <c r="CB8495" s="94"/>
      <c r="CC8495" s="94"/>
      <c r="CD8495" s="94"/>
      <c r="CE8495" s="40"/>
      <c r="CF8495" s="73"/>
      <c r="CG8495" s="41"/>
      <c r="CH8495" s="41"/>
      <c r="CI8495" s="41"/>
      <c r="CJ8495" s="41"/>
      <c r="CK8495" s="41"/>
      <c r="CL8495" s="68"/>
      <c r="CM8495" s="41"/>
      <c r="CN8495" s="41"/>
      <c r="CO8495" s="39"/>
      <c r="CP8495" s="78"/>
    </row>
    <row r="8496" spans="1:94" s="38" customFormat="1" x14ac:dyDescent="0.25">
      <c r="A8496" s="38">
        <v>8493</v>
      </c>
      <c r="F8496" s="39"/>
      <c r="Q8496" s="39"/>
      <c r="R8496" s="40"/>
      <c r="S8496" s="40"/>
      <c r="T8496" s="39"/>
      <c r="AG8496" s="110"/>
      <c r="AH8496" s="94"/>
      <c r="AJ8496" s="97"/>
      <c r="AL8496" s="39"/>
      <c r="AP8496" s="39"/>
      <c r="AQ8496" s="77"/>
      <c r="AR8496" s="78"/>
      <c r="BB8496" s="79"/>
      <c r="BC8496" s="94"/>
      <c r="BE8496" s="97"/>
      <c r="BG8496" s="40"/>
      <c r="BK8496" s="40"/>
      <c r="BL8496" s="79"/>
      <c r="BM8496" s="94"/>
      <c r="BO8496" s="97"/>
      <c r="BQ8496" s="40"/>
      <c r="BR8496" s="94"/>
      <c r="BS8496" s="94"/>
      <c r="BT8496" s="94"/>
      <c r="BU8496" s="40"/>
      <c r="BV8496" s="82"/>
      <c r="BW8496" s="94"/>
      <c r="BX8496" s="48"/>
      <c r="BY8496" s="97"/>
      <c r="BZ8496" s="48"/>
      <c r="CA8496" s="40"/>
      <c r="CB8496" s="94"/>
      <c r="CC8496" s="94"/>
      <c r="CD8496" s="94"/>
      <c r="CE8496" s="40"/>
      <c r="CF8496" s="73"/>
      <c r="CG8496" s="41"/>
      <c r="CH8496" s="41"/>
      <c r="CI8496" s="41"/>
      <c r="CJ8496" s="41"/>
      <c r="CK8496" s="41"/>
      <c r="CL8496" s="68"/>
      <c r="CM8496" s="41"/>
      <c r="CN8496" s="41"/>
      <c r="CO8496" s="39"/>
      <c r="CP8496" s="78"/>
    </row>
    <row r="8497" spans="1:94" s="38" customFormat="1" x14ac:dyDescent="0.25">
      <c r="A8497" s="38">
        <v>8494</v>
      </c>
      <c r="F8497" s="39"/>
      <c r="Q8497" s="39"/>
      <c r="R8497" s="40"/>
      <c r="S8497" s="40"/>
      <c r="T8497" s="39"/>
      <c r="AG8497" s="110"/>
      <c r="AH8497" s="94"/>
      <c r="AJ8497" s="97"/>
      <c r="AL8497" s="39"/>
      <c r="AP8497" s="39"/>
      <c r="AQ8497" s="77"/>
      <c r="AR8497" s="78"/>
      <c r="BB8497" s="79"/>
      <c r="BC8497" s="94"/>
      <c r="BE8497" s="97"/>
      <c r="BG8497" s="40"/>
      <c r="BK8497" s="40"/>
      <c r="BL8497" s="79"/>
      <c r="BM8497" s="94"/>
      <c r="BO8497" s="97"/>
      <c r="BQ8497" s="40"/>
      <c r="BR8497" s="94"/>
      <c r="BS8497" s="94"/>
      <c r="BT8497" s="94"/>
      <c r="BU8497" s="40"/>
      <c r="BV8497" s="82"/>
      <c r="BW8497" s="94"/>
      <c r="BX8497" s="48"/>
      <c r="BY8497" s="97"/>
      <c r="BZ8497" s="48"/>
      <c r="CA8497" s="40"/>
      <c r="CB8497" s="94"/>
      <c r="CC8497" s="94"/>
      <c r="CD8497" s="94"/>
      <c r="CE8497" s="40"/>
      <c r="CF8497" s="73"/>
      <c r="CG8497" s="41"/>
      <c r="CH8497" s="41"/>
      <c r="CI8497" s="41"/>
      <c r="CJ8497" s="41"/>
      <c r="CK8497" s="41"/>
      <c r="CL8497" s="68"/>
      <c r="CM8497" s="41"/>
      <c r="CN8497" s="41"/>
      <c r="CO8497" s="39"/>
      <c r="CP8497" s="78"/>
    </row>
    <row r="8498" spans="1:94" s="38" customFormat="1" x14ac:dyDescent="0.25">
      <c r="A8498" s="38">
        <v>8495</v>
      </c>
      <c r="F8498" s="39"/>
      <c r="Q8498" s="39"/>
      <c r="R8498" s="40"/>
      <c r="S8498" s="40"/>
      <c r="T8498" s="39"/>
      <c r="AG8498" s="110"/>
      <c r="AH8498" s="94"/>
      <c r="AJ8498" s="97"/>
      <c r="AL8498" s="39"/>
      <c r="AP8498" s="39"/>
      <c r="AQ8498" s="77"/>
      <c r="AR8498" s="78"/>
      <c r="BB8498" s="79"/>
      <c r="BC8498" s="94"/>
      <c r="BE8498" s="97"/>
      <c r="BG8498" s="40"/>
      <c r="BK8498" s="40"/>
      <c r="BL8498" s="79"/>
      <c r="BM8498" s="94"/>
      <c r="BO8498" s="97"/>
      <c r="BQ8498" s="40"/>
      <c r="BR8498" s="94"/>
      <c r="BS8498" s="94"/>
      <c r="BT8498" s="94"/>
      <c r="BU8498" s="40"/>
      <c r="BV8498" s="82"/>
      <c r="BW8498" s="94"/>
      <c r="BX8498" s="48"/>
      <c r="BY8498" s="97"/>
      <c r="BZ8498" s="48"/>
      <c r="CA8498" s="40"/>
      <c r="CB8498" s="94"/>
      <c r="CC8498" s="94"/>
      <c r="CD8498" s="94"/>
      <c r="CE8498" s="40"/>
      <c r="CF8498" s="73"/>
      <c r="CG8498" s="41"/>
      <c r="CH8498" s="41"/>
      <c r="CI8498" s="41"/>
      <c r="CJ8498" s="41"/>
      <c r="CK8498" s="41"/>
      <c r="CL8498" s="68"/>
      <c r="CM8498" s="41"/>
      <c r="CN8498" s="41"/>
      <c r="CO8498" s="39"/>
      <c r="CP8498" s="78"/>
    </row>
    <row r="8499" spans="1:94" s="38" customFormat="1" x14ac:dyDescent="0.25">
      <c r="A8499" s="38">
        <v>8496</v>
      </c>
      <c r="F8499" s="39"/>
      <c r="Q8499" s="39"/>
      <c r="R8499" s="40"/>
      <c r="S8499" s="40"/>
      <c r="T8499" s="39"/>
      <c r="AG8499" s="110"/>
      <c r="AH8499" s="94"/>
      <c r="AJ8499" s="97"/>
      <c r="AL8499" s="39"/>
      <c r="AP8499" s="39"/>
      <c r="AQ8499" s="77"/>
      <c r="AR8499" s="78"/>
      <c r="BB8499" s="79"/>
      <c r="BC8499" s="94"/>
      <c r="BE8499" s="97"/>
      <c r="BG8499" s="40"/>
      <c r="BK8499" s="40"/>
      <c r="BL8499" s="79"/>
      <c r="BM8499" s="94"/>
      <c r="BO8499" s="97"/>
      <c r="BQ8499" s="40"/>
      <c r="BR8499" s="94"/>
      <c r="BS8499" s="94"/>
      <c r="BT8499" s="94"/>
      <c r="BU8499" s="40"/>
      <c r="BV8499" s="82"/>
      <c r="BW8499" s="94"/>
      <c r="BX8499" s="48"/>
      <c r="BY8499" s="97"/>
      <c r="BZ8499" s="48"/>
      <c r="CA8499" s="40"/>
      <c r="CB8499" s="94"/>
      <c r="CC8499" s="94"/>
      <c r="CD8499" s="94"/>
      <c r="CE8499" s="40"/>
      <c r="CF8499" s="73"/>
      <c r="CG8499" s="41"/>
      <c r="CH8499" s="41"/>
      <c r="CI8499" s="41"/>
      <c r="CJ8499" s="41"/>
      <c r="CK8499" s="41"/>
      <c r="CL8499" s="68"/>
      <c r="CM8499" s="41"/>
      <c r="CN8499" s="41"/>
      <c r="CO8499" s="39"/>
      <c r="CP8499" s="78"/>
    </row>
    <row r="8500" spans="1:94" s="38" customFormat="1" x14ac:dyDescent="0.25">
      <c r="A8500" s="38">
        <v>8497</v>
      </c>
      <c r="F8500" s="39"/>
      <c r="Q8500" s="39"/>
      <c r="R8500" s="40"/>
      <c r="S8500" s="40"/>
      <c r="T8500" s="39"/>
      <c r="AG8500" s="110"/>
      <c r="AH8500" s="94"/>
      <c r="AJ8500" s="97"/>
      <c r="AL8500" s="39"/>
      <c r="AP8500" s="39"/>
      <c r="AQ8500" s="77"/>
      <c r="AR8500" s="78"/>
      <c r="BB8500" s="79"/>
      <c r="BC8500" s="94"/>
      <c r="BE8500" s="97"/>
      <c r="BG8500" s="40"/>
      <c r="BK8500" s="40"/>
      <c r="BL8500" s="79"/>
      <c r="BM8500" s="94"/>
      <c r="BO8500" s="97"/>
      <c r="BQ8500" s="40"/>
      <c r="BR8500" s="94"/>
      <c r="BS8500" s="94"/>
      <c r="BT8500" s="94"/>
      <c r="BU8500" s="40"/>
      <c r="BV8500" s="82"/>
      <c r="BW8500" s="94"/>
      <c r="BX8500" s="48"/>
      <c r="BY8500" s="97"/>
      <c r="BZ8500" s="48"/>
      <c r="CA8500" s="40"/>
      <c r="CB8500" s="94"/>
      <c r="CC8500" s="94"/>
      <c r="CD8500" s="94"/>
      <c r="CE8500" s="40"/>
      <c r="CF8500" s="73"/>
      <c r="CG8500" s="41"/>
      <c r="CH8500" s="41"/>
      <c r="CI8500" s="41"/>
      <c r="CJ8500" s="41"/>
      <c r="CK8500" s="41"/>
      <c r="CL8500" s="68"/>
      <c r="CM8500" s="41"/>
      <c r="CN8500" s="41"/>
      <c r="CO8500" s="39"/>
      <c r="CP8500" s="78"/>
    </row>
    <row r="8501" spans="1:94" s="38" customFormat="1" x14ac:dyDescent="0.25">
      <c r="A8501" s="38">
        <v>8498</v>
      </c>
      <c r="F8501" s="39"/>
      <c r="Q8501" s="39"/>
      <c r="R8501" s="40"/>
      <c r="S8501" s="40"/>
      <c r="T8501" s="39"/>
      <c r="AG8501" s="110"/>
      <c r="AH8501" s="94"/>
      <c r="AJ8501" s="97"/>
      <c r="AL8501" s="39"/>
      <c r="AP8501" s="39"/>
      <c r="AQ8501" s="77"/>
      <c r="AR8501" s="78"/>
      <c r="BB8501" s="79"/>
      <c r="BC8501" s="94"/>
      <c r="BE8501" s="97"/>
      <c r="BG8501" s="40"/>
      <c r="BK8501" s="40"/>
      <c r="BL8501" s="79"/>
      <c r="BM8501" s="94"/>
      <c r="BO8501" s="97"/>
      <c r="BQ8501" s="40"/>
      <c r="BR8501" s="94"/>
      <c r="BS8501" s="94"/>
      <c r="BT8501" s="94"/>
      <c r="BU8501" s="40"/>
      <c r="BV8501" s="82"/>
      <c r="BW8501" s="94"/>
      <c r="BX8501" s="48"/>
      <c r="BY8501" s="97"/>
      <c r="BZ8501" s="48"/>
      <c r="CA8501" s="40"/>
      <c r="CB8501" s="94"/>
      <c r="CC8501" s="94"/>
      <c r="CD8501" s="94"/>
      <c r="CE8501" s="40"/>
      <c r="CF8501" s="73"/>
      <c r="CG8501" s="41"/>
      <c r="CH8501" s="41"/>
      <c r="CI8501" s="41"/>
      <c r="CJ8501" s="41"/>
      <c r="CK8501" s="41"/>
      <c r="CL8501" s="68"/>
      <c r="CM8501" s="41"/>
      <c r="CN8501" s="41"/>
      <c r="CO8501" s="39"/>
      <c r="CP8501" s="78"/>
    </row>
    <row r="8502" spans="1:94" s="38" customFormat="1" x14ac:dyDescent="0.25">
      <c r="A8502" s="38">
        <v>8499</v>
      </c>
      <c r="F8502" s="39"/>
      <c r="Q8502" s="39"/>
      <c r="R8502" s="40"/>
      <c r="S8502" s="40"/>
      <c r="T8502" s="39"/>
      <c r="AG8502" s="110"/>
      <c r="AH8502" s="94"/>
      <c r="AJ8502" s="97"/>
      <c r="AL8502" s="39"/>
      <c r="AP8502" s="39"/>
      <c r="AQ8502" s="77"/>
      <c r="AR8502" s="78"/>
      <c r="BB8502" s="79"/>
      <c r="BC8502" s="94"/>
      <c r="BE8502" s="97"/>
      <c r="BG8502" s="40"/>
      <c r="BK8502" s="40"/>
      <c r="BL8502" s="79"/>
      <c r="BM8502" s="94"/>
      <c r="BO8502" s="97"/>
      <c r="BQ8502" s="40"/>
      <c r="BR8502" s="94"/>
      <c r="BS8502" s="94"/>
      <c r="BT8502" s="94"/>
      <c r="BU8502" s="40"/>
      <c r="BV8502" s="82"/>
      <c r="BW8502" s="94"/>
      <c r="BX8502" s="48"/>
      <c r="BY8502" s="97"/>
      <c r="BZ8502" s="48"/>
      <c r="CA8502" s="40"/>
      <c r="CB8502" s="94"/>
      <c r="CC8502" s="94"/>
      <c r="CD8502" s="94"/>
      <c r="CE8502" s="40"/>
      <c r="CF8502" s="73"/>
      <c r="CG8502" s="41"/>
      <c r="CH8502" s="41"/>
      <c r="CI8502" s="41"/>
      <c r="CJ8502" s="41"/>
      <c r="CK8502" s="41"/>
      <c r="CL8502" s="68"/>
      <c r="CM8502" s="41"/>
      <c r="CN8502" s="41"/>
      <c r="CO8502" s="39"/>
      <c r="CP8502" s="78"/>
    </row>
    <row r="8503" spans="1:94" s="38" customFormat="1" x14ac:dyDescent="0.25">
      <c r="A8503" s="38">
        <v>8500</v>
      </c>
      <c r="F8503" s="39"/>
      <c r="Q8503" s="39"/>
      <c r="R8503" s="40"/>
      <c r="S8503" s="40"/>
      <c r="T8503" s="39"/>
      <c r="AG8503" s="110"/>
      <c r="AH8503" s="94"/>
      <c r="AJ8503" s="97"/>
      <c r="AL8503" s="39"/>
      <c r="AP8503" s="39"/>
      <c r="AQ8503" s="77"/>
      <c r="AR8503" s="78"/>
      <c r="BB8503" s="79"/>
      <c r="BC8503" s="94"/>
      <c r="BE8503" s="97"/>
      <c r="BG8503" s="40"/>
      <c r="BK8503" s="40"/>
      <c r="BL8503" s="79"/>
      <c r="BM8503" s="94"/>
      <c r="BO8503" s="97"/>
      <c r="BQ8503" s="40"/>
      <c r="BR8503" s="94"/>
      <c r="BS8503" s="94"/>
      <c r="BT8503" s="94"/>
      <c r="BU8503" s="40"/>
      <c r="BV8503" s="82"/>
      <c r="BW8503" s="94"/>
      <c r="BX8503" s="48"/>
      <c r="BY8503" s="97"/>
      <c r="BZ8503" s="48"/>
      <c r="CA8503" s="40"/>
      <c r="CB8503" s="94"/>
      <c r="CC8503" s="94"/>
      <c r="CD8503" s="94"/>
      <c r="CE8503" s="40"/>
      <c r="CF8503" s="73"/>
      <c r="CG8503" s="41"/>
      <c r="CH8503" s="41"/>
      <c r="CI8503" s="41"/>
      <c r="CJ8503" s="41"/>
      <c r="CK8503" s="41"/>
      <c r="CL8503" s="68"/>
      <c r="CM8503" s="41"/>
      <c r="CN8503" s="41"/>
      <c r="CO8503" s="39"/>
      <c r="CP8503" s="78"/>
    </row>
    <row r="8504" spans="1:94" s="38" customFormat="1" x14ac:dyDescent="0.25">
      <c r="A8504" s="38">
        <v>8501</v>
      </c>
      <c r="F8504" s="39"/>
      <c r="Q8504" s="39"/>
      <c r="R8504" s="40"/>
      <c r="S8504" s="40"/>
      <c r="T8504" s="39"/>
      <c r="AG8504" s="110"/>
      <c r="AH8504" s="94"/>
      <c r="AJ8504" s="97"/>
      <c r="AL8504" s="39"/>
      <c r="AP8504" s="39"/>
      <c r="AQ8504" s="77"/>
      <c r="AR8504" s="78"/>
      <c r="BB8504" s="79"/>
      <c r="BC8504" s="94"/>
      <c r="BE8504" s="97"/>
      <c r="BG8504" s="40"/>
      <c r="BK8504" s="40"/>
      <c r="BL8504" s="79"/>
      <c r="BM8504" s="94"/>
      <c r="BO8504" s="97"/>
      <c r="BQ8504" s="40"/>
      <c r="BR8504" s="94"/>
      <c r="BS8504" s="94"/>
      <c r="BT8504" s="94"/>
      <c r="BU8504" s="40"/>
      <c r="BV8504" s="82"/>
      <c r="BW8504" s="94"/>
      <c r="BX8504" s="48"/>
      <c r="BY8504" s="97"/>
      <c r="BZ8504" s="48"/>
      <c r="CA8504" s="40"/>
      <c r="CB8504" s="94"/>
      <c r="CC8504" s="94"/>
      <c r="CD8504" s="94"/>
      <c r="CE8504" s="40"/>
      <c r="CF8504" s="73"/>
      <c r="CG8504" s="41"/>
      <c r="CH8504" s="41"/>
      <c r="CI8504" s="41"/>
      <c r="CJ8504" s="41"/>
      <c r="CK8504" s="41"/>
      <c r="CL8504" s="68"/>
      <c r="CM8504" s="41"/>
      <c r="CN8504" s="41"/>
      <c r="CO8504" s="39"/>
      <c r="CP8504" s="78"/>
    </row>
    <row r="8505" spans="1:94" s="38" customFormat="1" x14ac:dyDescent="0.25">
      <c r="A8505" s="38">
        <v>8502</v>
      </c>
      <c r="F8505" s="39"/>
      <c r="Q8505" s="39"/>
      <c r="R8505" s="40"/>
      <c r="S8505" s="40"/>
      <c r="T8505" s="39"/>
      <c r="AG8505" s="110"/>
      <c r="AH8505" s="94"/>
      <c r="AJ8505" s="97"/>
      <c r="AL8505" s="39"/>
      <c r="AP8505" s="39"/>
      <c r="AQ8505" s="77"/>
      <c r="AR8505" s="78"/>
      <c r="BB8505" s="79"/>
      <c r="BC8505" s="94"/>
      <c r="BE8505" s="97"/>
      <c r="BG8505" s="40"/>
      <c r="BK8505" s="40"/>
      <c r="BL8505" s="79"/>
      <c r="BM8505" s="94"/>
      <c r="BO8505" s="97"/>
      <c r="BQ8505" s="40"/>
      <c r="BR8505" s="94"/>
      <c r="BS8505" s="94"/>
      <c r="BT8505" s="94"/>
      <c r="BU8505" s="40"/>
      <c r="BV8505" s="82"/>
      <c r="BW8505" s="94"/>
      <c r="BX8505" s="48"/>
      <c r="BY8505" s="97"/>
      <c r="BZ8505" s="48"/>
      <c r="CA8505" s="40"/>
      <c r="CB8505" s="94"/>
      <c r="CC8505" s="94"/>
      <c r="CD8505" s="94"/>
      <c r="CE8505" s="40"/>
      <c r="CF8505" s="73"/>
      <c r="CG8505" s="41"/>
      <c r="CH8505" s="41"/>
      <c r="CI8505" s="41"/>
      <c r="CJ8505" s="41"/>
      <c r="CK8505" s="41"/>
      <c r="CL8505" s="68"/>
      <c r="CM8505" s="41"/>
      <c r="CN8505" s="41"/>
      <c r="CO8505" s="39"/>
      <c r="CP8505" s="78"/>
    </row>
    <row r="8506" spans="1:94" s="38" customFormat="1" x14ac:dyDescent="0.25">
      <c r="A8506" s="38">
        <v>8503</v>
      </c>
      <c r="F8506" s="39"/>
      <c r="Q8506" s="39"/>
      <c r="R8506" s="40"/>
      <c r="S8506" s="40"/>
      <c r="T8506" s="39"/>
      <c r="AG8506" s="110"/>
      <c r="AH8506" s="94"/>
      <c r="AJ8506" s="97"/>
      <c r="AL8506" s="39"/>
      <c r="AP8506" s="39"/>
      <c r="AQ8506" s="77"/>
      <c r="AR8506" s="78"/>
      <c r="BB8506" s="79"/>
      <c r="BC8506" s="94"/>
      <c r="BE8506" s="97"/>
      <c r="BG8506" s="40"/>
      <c r="BK8506" s="40"/>
      <c r="BL8506" s="79"/>
      <c r="BM8506" s="94"/>
      <c r="BO8506" s="97"/>
      <c r="BQ8506" s="40"/>
      <c r="BR8506" s="94"/>
      <c r="BS8506" s="94"/>
      <c r="BT8506" s="94"/>
      <c r="BU8506" s="40"/>
      <c r="BV8506" s="82"/>
      <c r="BW8506" s="94"/>
      <c r="BX8506" s="48"/>
      <c r="BY8506" s="97"/>
      <c r="BZ8506" s="48"/>
      <c r="CA8506" s="40"/>
      <c r="CB8506" s="94"/>
      <c r="CC8506" s="94"/>
      <c r="CD8506" s="94"/>
      <c r="CE8506" s="40"/>
      <c r="CF8506" s="73"/>
      <c r="CG8506" s="41"/>
      <c r="CH8506" s="41"/>
      <c r="CI8506" s="41"/>
      <c r="CJ8506" s="41"/>
      <c r="CK8506" s="41"/>
      <c r="CL8506" s="68"/>
      <c r="CM8506" s="41"/>
      <c r="CN8506" s="41"/>
      <c r="CO8506" s="39"/>
      <c r="CP8506" s="78"/>
    </row>
    <row r="8507" spans="1:94" s="38" customFormat="1" x14ac:dyDescent="0.25">
      <c r="A8507" s="38">
        <v>8504</v>
      </c>
      <c r="F8507" s="39"/>
      <c r="Q8507" s="39"/>
      <c r="R8507" s="40"/>
      <c r="S8507" s="40"/>
      <c r="T8507" s="39"/>
      <c r="AG8507" s="110"/>
      <c r="AH8507" s="94"/>
      <c r="AJ8507" s="97"/>
      <c r="AL8507" s="39"/>
      <c r="AP8507" s="39"/>
      <c r="AQ8507" s="77"/>
      <c r="AR8507" s="78"/>
      <c r="BB8507" s="79"/>
      <c r="BC8507" s="94"/>
      <c r="BE8507" s="97"/>
      <c r="BG8507" s="40"/>
      <c r="BK8507" s="40"/>
      <c r="BL8507" s="79"/>
      <c r="BM8507" s="94"/>
      <c r="BO8507" s="97"/>
      <c r="BQ8507" s="40"/>
      <c r="BR8507" s="94"/>
      <c r="BS8507" s="94"/>
      <c r="BT8507" s="94"/>
      <c r="BU8507" s="40"/>
      <c r="BV8507" s="82"/>
      <c r="BW8507" s="94"/>
      <c r="BX8507" s="48"/>
      <c r="BY8507" s="97"/>
      <c r="BZ8507" s="48"/>
      <c r="CA8507" s="40"/>
      <c r="CB8507" s="94"/>
      <c r="CC8507" s="94"/>
      <c r="CD8507" s="94"/>
      <c r="CE8507" s="40"/>
      <c r="CF8507" s="73"/>
      <c r="CG8507" s="41"/>
      <c r="CH8507" s="41"/>
      <c r="CI8507" s="41"/>
      <c r="CJ8507" s="41"/>
      <c r="CK8507" s="41"/>
      <c r="CL8507" s="68"/>
      <c r="CM8507" s="41"/>
      <c r="CN8507" s="41"/>
      <c r="CO8507" s="39"/>
      <c r="CP8507" s="78"/>
    </row>
    <row r="8508" spans="1:94" s="38" customFormat="1" x14ac:dyDescent="0.25">
      <c r="A8508" s="38">
        <v>8505</v>
      </c>
      <c r="F8508" s="39"/>
      <c r="Q8508" s="39"/>
      <c r="R8508" s="40"/>
      <c r="S8508" s="40"/>
      <c r="T8508" s="39"/>
      <c r="AG8508" s="110"/>
      <c r="AH8508" s="94"/>
      <c r="AJ8508" s="97"/>
      <c r="AL8508" s="39"/>
      <c r="AP8508" s="39"/>
      <c r="AQ8508" s="77"/>
      <c r="AR8508" s="78"/>
      <c r="BB8508" s="79"/>
      <c r="BC8508" s="94"/>
      <c r="BE8508" s="97"/>
      <c r="BG8508" s="40"/>
      <c r="BK8508" s="40"/>
      <c r="BL8508" s="79"/>
      <c r="BM8508" s="94"/>
      <c r="BO8508" s="97"/>
      <c r="BQ8508" s="40"/>
      <c r="BR8508" s="94"/>
      <c r="BS8508" s="94"/>
      <c r="BT8508" s="94"/>
      <c r="BU8508" s="40"/>
      <c r="BV8508" s="82"/>
      <c r="BW8508" s="94"/>
      <c r="BX8508" s="48"/>
      <c r="BY8508" s="97"/>
      <c r="BZ8508" s="48"/>
      <c r="CA8508" s="40"/>
      <c r="CB8508" s="94"/>
      <c r="CC8508" s="94"/>
      <c r="CD8508" s="94"/>
      <c r="CE8508" s="40"/>
      <c r="CF8508" s="73"/>
      <c r="CG8508" s="41"/>
      <c r="CH8508" s="41"/>
      <c r="CI8508" s="41"/>
      <c r="CJ8508" s="41"/>
      <c r="CK8508" s="41"/>
      <c r="CL8508" s="68"/>
      <c r="CM8508" s="41"/>
      <c r="CN8508" s="41"/>
      <c r="CO8508" s="39"/>
      <c r="CP8508" s="78"/>
    </row>
    <row r="8509" spans="1:94" s="38" customFormat="1" x14ac:dyDescent="0.25">
      <c r="A8509" s="38">
        <v>8506</v>
      </c>
      <c r="F8509" s="39"/>
      <c r="Q8509" s="39"/>
      <c r="R8509" s="40"/>
      <c r="S8509" s="40"/>
      <c r="T8509" s="39"/>
      <c r="AG8509" s="110"/>
      <c r="AH8509" s="94"/>
      <c r="AJ8509" s="97"/>
      <c r="AL8509" s="39"/>
      <c r="AP8509" s="39"/>
      <c r="AQ8509" s="77"/>
      <c r="AR8509" s="78"/>
      <c r="BB8509" s="79"/>
      <c r="BC8509" s="94"/>
      <c r="BE8509" s="97"/>
      <c r="BG8509" s="40"/>
      <c r="BK8509" s="40"/>
      <c r="BL8509" s="79"/>
      <c r="BM8509" s="94"/>
      <c r="BO8509" s="97"/>
      <c r="BQ8509" s="40"/>
      <c r="BR8509" s="94"/>
      <c r="BS8509" s="94"/>
      <c r="BT8509" s="94"/>
      <c r="BU8509" s="40"/>
      <c r="BV8509" s="82"/>
      <c r="BW8509" s="94"/>
      <c r="BX8509" s="48"/>
      <c r="BY8509" s="97"/>
      <c r="BZ8509" s="48"/>
      <c r="CA8509" s="40"/>
      <c r="CB8509" s="94"/>
      <c r="CC8509" s="94"/>
      <c r="CD8509" s="94"/>
      <c r="CE8509" s="40"/>
      <c r="CF8509" s="73"/>
      <c r="CG8509" s="41"/>
      <c r="CH8509" s="41"/>
      <c r="CI8509" s="41"/>
      <c r="CJ8509" s="41"/>
      <c r="CK8509" s="41"/>
      <c r="CL8509" s="68"/>
      <c r="CM8509" s="41"/>
      <c r="CN8509" s="41"/>
      <c r="CO8509" s="39"/>
      <c r="CP8509" s="78"/>
    </row>
    <row r="8510" spans="1:94" s="38" customFormat="1" x14ac:dyDescent="0.25">
      <c r="A8510" s="38">
        <v>8507</v>
      </c>
      <c r="F8510" s="39"/>
      <c r="Q8510" s="39"/>
      <c r="R8510" s="40"/>
      <c r="S8510" s="40"/>
      <c r="T8510" s="39"/>
      <c r="AG8510" s="110"/>
      <c r="AH8510" s="94"/>
      <c r="AJ8510" s="97"/>
      <c r="AL8510" s="39"/>
      <c r="AP8510" s="39"/>
      <c r="AQ8510" s="77"/>
      <c r="AR8510" s="78"/>
      <c r="BB8510" s="79"/>
      <c r="BC8510" s="94"/>
      <c r="BE8510" s="97"/>
      <c r="BG8510" s="40"/>
      <c r="BK8510" s="40"/>
      <c r="BL8510" s="79"/>
      <c r="BM8510" s="94"/>
      <c r="BO8510" s="97"/>
      <c r="BQ8510" s="40"/>
      <c r="BR8510" s="94"/>
      <c r="BS8510" s="94"/>
      <c r="BT8510" s="94"/>
      <c r="BU8510" s="40"/>
      <c r="BV8510" s="82"/>
      <c r="BW8510" s="94"/>
      <c r="BX8510" s="48"/>
      <c r="BY8510" s="97"/>
      <c r="BZ8510" s="48"/>
      <c r="CA8510" s="40"/>
      <c r="CB8510" s="94"/>
      <c r="CC8510" s="94"/>
      <c r="CD8510" s="94"/>
      <c r="CE8510" s="40"/>
      <c r="CF8510" s="73"/>
      <c r="CG8510" s="41"/>
      <c r="CH8510" s="41"/>
      <c r="CI8510" s="41"/>
      <c r="CJ8510" s="41"/>
      <c r="CK8510" s="41"/>
      <c r="CL8510" s="68"/>
      <c r="CM8510" s="41"/>
      <c r="CN8510" s="41"/>
      <c r="CO8510" s="39"/>
      <c r="CP8510" s="78"/>
    </row>
    <row r="8511" spans="1:94" s="38" customFormat="1" x14ac:dyDescent="0.25">
      <c r="A8511" s="38">
        <v>8508</v>
      </c>
      <c r="F8511" s="39"/>
      <c r="Q8511" s="39"/>
      <c r="R8511" s="40"/>
      <c r="S8511" s="40"/>
      <c r="T8511" s="39"/>
      <c r="AG8511" s="110"/>
      <c r="AH8511" s="94"/>
      <c r="AJ8511" s="97"/>
      <c r="AL8511" s="39"/>
      <c r="AP8511" s="39"/>
      <c r="AQ8511" s="77"/>
      <c r="AR8511" s="78"/>
      <c r="BB8511" s="79"/>
      <c r="BC8511" s="94"/>
      <c r="BE8511" s="97"/>
      <c r="BG8511" s="40"/>
      <c r="BK8511" s="40"/>
      <c r="BL8511" s="79"/>
      <c r="BM8511" s="94"/>
      <c r="BO8511" s="97"/>
      <c r="BQ8511" s="40"/>
      <c r="BR8511" s="94"/>
      <c r="BS8511" s="94"/>
      <c r="BT8511" s="94"/>
      <c r="BU8511" s="40"/>
      <c r="BV8511" s="82"/>
      <c r="BW8511" s="94"/>
      <c r="BX8511" s="48"/>
      <c r="BY8511" s="97"/>
      <c r="BZ8511" s="48"/>
      <c r="CA8511" s="40"/>
      <c r="CB8511" s="94"/>
      <c r="CC8511" s="94"/>
      <c r="CD8511" s="94"/>
      <c r="CE8511" s="40"/>
      <c r="CF8511" s="73"/>
      <c r="CG8511" s="41"/>
      <c r="CH8511" s="41"/>
      <c r="CI8511" s="41"/>
      <c r="CJ8511" s="41"/>
      <c r="CK8511" s="41"/>
      <c r="CL8511" s="68"/>
      <c r="CM8511" s="41"/>
      <c r="CN8511" s="41"/>
      <c r="CO8511" s="39"/>
      <c r="CP8511" s="78"/>
    </row>
    <row r="8512" spans="1:94" s="38" customFormat="1" x14ac:dyDescent="0.25">
      <c r="A8512" s="38">
        <v>8509</v>
      </c>
      <c r="F8512" s="39"/>
      <c r="Q8512" s="39"/>
      <c r="R8512" s="40"/>
      <c r="S8512" s="40"/>
      <c r="T8512" s="39"/>
      <c r="AG8512" s="110"/>
      <c r="AH8512" s="94"/>
      <c r="AJ8512" s="97"/>
      <c r="AL8512" s="39"/>
      <c r="AP8512" s="39"/>
      <c r="AQ8512" s="77"/>
      <c r="AR8512" s="78"/>
      <c r="BB8512" s="79"/>
      <c r="BC8512" s="94"/>
      <c r="BE8512" s="97"/>
      <c r="BG8512" s="40"/>
      <c r="BK8512" s="40"/>
      <c r="BL8512" s="79"/>
      <c r="BM8512" s="94"/>
      <c r="BO8512" s="97"/>
      <c r="BQ8512" s="40"/>
      <c r="BR8512" s="94"/>
      <c r="BS8512" s="94"/>
      <c r="BT8512" s="94"/>
      <c r="BU8512" s="40"/>
      <c r="BV8512" s="82"/>
      <c r="BW8512" s="94"/>
      <c r="BX8512" s="48"/>
      <c r="BY8512" s="97"/>
      <c r="BZ8512" s="48"/>
      <c r="CA8512" s="40"/>
      <c r="CB8512" s="94"/>
      <c r="CC8512" s="94"/>
      <c r="CD8512" s="94"/>
      <c r="CE8512" s="40"/>
      <c r="CF8512" s="73"/>
      <c r="CG8512" s="41"/>
      <c r="CH8512" s="41"/>
      <c r="CI8512" s="41"/>
      <c r="CJ8512" s="41"/>
      <c r="CK8512" s="41"/>
      <c r="CL8512" s="68"/>
      <c r="CM8512" s="41"/>
      <c r="CN8512" s="41"/>
      <c r="CO8512" s="39"/>
      <c r="CP8512" s="78"/>
    </row>
    <row r="8513" spans="1:94" s="38" customFormat="1" x14ac:dyDescent="0.25">
      <c r="A8513" s="38">
        <v>8510</v>
      </c>
      <c r="F8513" s="39"/>
      <c r="Q8513" s="39"/>
      <c r="R8513" s="40"/>
      <c r="S8513" s="40"/>
      <c r="T8513" s="39"/>
      <c r="AG8513" s="110"/>
      <c r="AH8513" s="94"/>
      <c r="AJ8513" s="97"/>
      <c r="AL8513" s="39"/>
      <c r="AP8513" s="39"/>
      <c r="AQ8513" s="77"/>
      <c r="AR8513" s="78"/>
      <c r="BB8513" s="79"/>
      <c r="BC8513" s="94"/>
      <c r="BE8513" s="97"/>
      <c r="BG8513" s="40"/>
      <c r="BK8513" s="40"/>
      <c r="BL8513" s="79"/>
      <c r="BM8513" s="94"/>
      <c r="BO8513" s="97"/>
      <c r="BQ8513" s="40"/>
      <c r="BR8513" s="94"/>
      <c r="BS8513" s="94"/>
      <c r="BT8513" s="94"/>
      <c r="BU8513" s="40"/>
      <c r="BV8513" s="82"/>
      <c r="BW8513" s="94"/>
      <c r="BX8513" s="48"/>
      <c r="BY8513" s="97"/>
      <c r="BZ8513" s="48"/>
      <c r="CA8513" s="40"/>
      <c r="CB8513" s="94"/>
      <c r="CC8513" s="94"/>
      <c r="CD8513" s="94"/>
      <c r="CE8513" s="40"/>
      <c r="CF8513" s="73"/>
      <c r="CG8513" s="41"/>
      <c r="CH8513" s="41"/>
      <c r="CI8513" s="41"/>
      <c r="CJ8513" s="41"/>
      <c r="CK8513" s="41"/>
      <c r="CL8513" s="68"/>
      <c r="CM8513" s="41"/>
      <c r="CN8513" s="41"/>
      <c r="CO8513" s="39"/>
      <c r="CP8513" s="78"/>
    </row>
    <row r="8514" spans="1:94" s="38" customFormat="1" x14ac:dyDescent="0.25">
      <c r="A8514" s="38">
        <v>8511</v>
      </c>
      <c r="F8514" s="39"/>
      <c r="Q8514" s="39"/>
      <c r="R8514" s="40"/>
      <c r="S8514" s="40"/>
      <c r="T8514" s="39"/>
      <c r="AG8514" s="110"/>
      <c r="AH8514" s="94"/>
      <c r="AJ8514" s="97"/>
      <c r="AL8514" s="39"/>
      <c r="AP8514" s="39"/>
      <c r="AQ8514" s="77"/>
      <c r="AR8514" s="78"/>
      <c r="BB8514" s="79"/>
      <c r="BC8514" s="94"/>
      <c r="BE8514" s="97"/>
      <c r="BG8514" s="40"/>
      <c r="BK8514" s="40"/>
      <c r="BL8514" s="79"/>
      <c r="BM8514" s="94"/>
      <c r="BO8514" s="97"/>
      <c r="BQ8514" s="40"/>
      <c r="BR8514" s="94"/>
      <c r="BS8514" s="94"/>
      <c r="BT8514" s="94"/>
      <c r="BU8514" s="40"/>
      <c r="BV8514" s="82"/>
      <c r="BW8514" s="94"/>
      <c r="BX8514" s="48"/>
      <c r="BY8514" s="97"/>
      <c r="BZ8514" s="48"/>
      <c r="CA8514" s="40"/>
      <c r="CB8514" s="94"/>
      <c r="CC8514" s="94"/>
      <c r="CD8514" s="94"/>
      <c r="CE8514" s="40"/>
      <c r="CF8514" s="73"/>
      <c r="CG8514" s="41"/>
      <c r="CH8514" s="41"/>
      <c r="CI8514" s="41"/>
      <c r="CJ8514" s="41"/>
      <c r="CK8514" s="41"/>
      <c r="CL8514" s="68"/>
      <c r="CM8514" s="41"/>
      <c r="CN8514" s="41"/>
      <c r="CO8514" s="39"/>
      <c r="CP8514" s="78"/>
    </row>
    <row r="8515" spans="1:94" s="38" customFormat="1" x14ac:dyDescent="0.25">
      <c r="A8515" s="38">
        <v>8512</v>
      </c>
      <c r="F8515" s="39"/>
      <c r="Q8515" s="39"/>
      <c r="R8515" s="40"/>
      <c r="S8515" s="40"/>
      <c r="T8515" s="39"/>
      <c r="AG8515" s="110"/>
      <c r="AH8515" s="94"/>
      <c r="AJ8515" s="97"/>
      <c r="AL8515" s="39"/>
      <c r="AP8515" s="39"/>
      <c r="AQ8515" s="77"/>
      <c r="AR8515" s="78"/>
      <c r="BB8515" s="79"/>
      <c r="BC8515" s="94"/>
      <c r="BE8515" s="97"/>
      <c r="BG8515" s="40"/>
      <c r="BK8515" s="40"/>
      <c r="BL8515" s="79"/>
      <c r="BM8515" s="94"/>
      <c r="BO8515" s="97"/>
      <c r="BQ8515" s="40"/>
      <c r="BR8515" s="94"/>
      <c r="BS8515" s="94"/>
      <c r="BT8515" s="94"/>
      <c r="BU8515" s="40"/>
      <c r="BV8515" s="82"/>
      <c r="BW8515" s="94"/>
      <c r="BX8515" s="48"/>
      <c r="BY8515" s="97"/>
      <c r="BZ8515" s="48"/>
      <c r="CA8515" s="40"/>
      <c r="CB8515" s="94"/>
      <c r="CC8515" s="94"/>
      <c r="CD8515" s="94"/>
      <c r="CE8515" s="40"/>
      <c r="CF8515" s="73"/>
      <c r="CG8515" s="41"/>
      <c r="CH8515" s="41"/>
      <c r="CI8515" s="41"/>
      <c r="CJ8515" s="41"/>
      <c r="CK8515" s="41"/>
      <c r="CL8515" s="68"/>
      <c r="CM8515" s="41"/>
      <c r="CN8515" s="41"/>
      <c r="CO8515" s="39"/>
      <c r="CP8515" s="78"/>
    </row>
    <row r="8516" spans="1:94" s="38" customFormat="1" x14ac:dyDescent="0.25">
      <c r="A8516" s="38">
        <v>8513</v>
      </c>
      <c r="F8516" s="39"/>
      <c r="Q8516" s="39"/>
      <c r="R8516" s="40"/>
      <c r="S8516" s="40"/>
      <c r="T8516" s="39"/>
      <c r="AG8516" s="110"/>
      <c r="AH8516" s="94"/>
      <c r="AJ8516" s="97"/>
      <c r="AL8516" s="39"/>
      <c r="AP8516" s="39"/>
      <c r="AQ8516" s="77"/>
      <c r="AR8516" s="78"/>
      <c r="BB8516" s="79"/>
      <c r="BC8516" s="94"/>
      <c r="BE8516" s="97"/>
      <c r="BG8516" s="40"/>
      <c r="BK8516" s="40"/>
      <c r="BL8516" s="79"/>
      <c r="BM8516" s="94"/>
      <c r="BO8516" s="97"/>
      <c r="BQ8516" s="40"/>
      <c r="BR8516" s="94"/>
      <c r="BS8516" s="94"/>
      <c r="BT8516" s="94"/>
      <c r="BU8516" s="40"/>
      <c r="BV8516" s="82"/>
      <c r="BW8516" s="94"/>
      <c r="BX8516" s="48"/>
      <c r="BY8516" s="97"/>
      <c r="BZ8516" s="48"/>
      <c r="CA8516" s="40"/>
      <c r="CB8516" s="94"/>
      <c r="CC8516" s="94"/>
      <c r="CD8516" s="94"/>
      <c r="CE8516" s="40"/>
      <c r="CF8516" s="73"/>
      <c r="CG8516" s="41"/>
      <c r="CH8516" s="41"/>
      <c r="CI8516" s="41"/>
      <c r="CJ8516" s="41"/>
      <c r="CK8516" s="41"/>
      <c r="CL8516" s="68"/>
      <c r="CM8516" s="41"/>
      <c r="CN8516" s="41"/>
      <c r="CO8516" s="39"/>
      <c r="CP8516" s="78"/>
    </row>
    <row r="8517" spans="1:94" s="38" customFormat="1" x14ac:dyDescent="0.25">
      <c r="A8517" s="38">
        <v>8514</v>
      </c>
      <c r="F8517" s="39"/>
      <c r="Q8517" s="39"/>
      <c r="R8517" s="40"/>
      <c r="S8517" s="40"/>
      <c r="T8517" s="39"/>
      <c r="AG8517" s="110"/>
      <c r="AH8517" s="94"/>
      <c r="AJ8517" s="97"/>
      <c r="AL8517" s="39"/>
      <c r="AP8517" s="39"/>
      <c r="AQ8517" s="77"/>
      <c r="AR8517" s="78"/>
      <c r="BB8517" s="79"/>
      <c r="BC8517" s="94"/>
      <c r="BE8517" s="97"/>
      <c r="BG8517" s="40"/>
      <c r="BK8517" s="40"/>
      <c r="BL8517" s="79"/>
      <c r="BM8517" s="94"/>
      <c r="BO8517" s="97"/>
      <c r="BQ8517" s="40"/>
      <c r="BR8517" s="94"/>
      <c r="BS8517" s="94"/>
      <c r="BT8517" s="94"/>
      <c r="BU8517" s="40"/>
      <c r="BV8517" s="82"/>
      <c r="BW8517" s="94"/>
      <c r="BX8517" s="48"/>
      <c r="BY8517" s="97"/>
      <c r="BZ8517" s="48"/>
      <c r="CA8517" s="40"/>
      <c r="CB8517" s="94"/>
      <c r="CC8517" s="94"/>
      <c r="CD8517" s="94"/>
      <c r="CE8517" s="40"/>
      <c r="CF8517" s="73"/>
      <c r="CG8517" s="41"/>
      <c r="CH8517" s="41"/>
      <c r="CI8517" s="41"/>
      <c r="CJ8517" s="41"/>
      <c r="CK8517" s="41"/>
      <c r="CL8517" s="68"/>
      <c r="CM8517" s="41"/>
      <c r="CN8517" s="41"/>
      <c r="CO8517" s="39"/>
      <c r="CP8517" s="78"/>
    </row>
    <row r="8518" spans="1:94" s="38" customFormat="1" x14ac:dyDescent="0.25">
      <c r="A8518" s="38">
        <v>8515</v>
      </c>
      <c r="F8518" s="39"/>
      <c r="Q8518" s="39"/>
      <c r="R8518" s="40"/>
      <c r="S8518" s="40"/>
      <c r="T8518" s="39"/>
      <c r="AG8518" s="110"/>
      <c r="AH8518" s="94"/>
      <c r="AJ8518" s="97"/>
      <c r="AL8518" s="39"/>
      <c r="AP8518" s="39"/>
      <c r="AQ8518" s="77"/>
      <c r="AR8518" s="78"/>
      <c r="BB8518" s="79"/>
      <c r="BC8518" s="94"/>
      <c r="BE8518" s="97"/>
      <c r="BG8518" s="40"/>
      <c r="BK8518" s="40"/>
      <c r="BL8518" s="79"/>
      <c r="BM8518" s="94"/>
      <c r="BO8518" s="97"/>
      <c r="BQ8518" s="40"/>
      <c r="BR8518" s="94"/>
      <c r="BS8518" s="94"/>
      <c r="BT8518" s="94"/>
      <c r="BU8518" s="40"/>
      <c r="BV8518" s="82"/>
      <c r="BW8518" s="94"/>
      <c r="BX8518" s="48"/>
      <c r="BY8518" s="97"/>
      <c r="BZ8518" s="48"/>
      <c r="CA8518" s="40"/>
      <c r="CB8518" s="94"/>
      <c r="CC8518" s="94"/>
      <c r="CD8518" s="94"/>
      <c r="CE8518" s="40"/>
      <c r="CF8518" s="73"/>
      <c r="CG8518" s="41"/>
      <c r="CH8518" s="41"/>
      <c r="CI8518" s="41"/>
      <c r="CJ8518" s="41"/>
      <c r="CK8518" s="41"/>
      <c r="CL8518" s="68"/>
      <c r="CM8518" s="41"/>
      <c r="CN8518" s="41"/>
      <c r="CO8518" s="39"/>
      <c r="CP8518" s="78"/>
    </row>
    <row r="8519" spans="1:94" s="38" customFormat="1" x14ac:dyDescent="0.25">
      <c r="A8519" s="38">
        <v>8516</v>
      </c>
      <c r="F8519" s="39"/>
      <c r="Q8519" s="39"/>
      <c r="R8519" s="40"/>
      <c r="S8519" s="40"/>
      <c r="T8519" s="39"/>
      <c r="AG8519" s="110"/>
      <c r="AH8519" s="94"/>
      <c r="AJ8519" s="97"/>
      <c r="AL8519" s="39"/>
      <c r="AP8519" s="39"/>
      <c r="AQ8519" s="77"/>
      <c r="AR8519" s="78"/>
      <c r="BB8519" s="79"/>
      <c r="BC8519" s="94"/>
      <c r="BE8519" s="97"/>
      <c r="BG8519" s="40"/>
      <c r="BK8519" s="40"/>
      <c r="BL8519" s="79"/>
      <c r="BM8519" s="94"/>
      <c r="BO8519" s="97"/>
      <c r="BQ8519" s="40"/>
      <c r="BR8519" s="94"/>
      <c r="BS8519" s="94"/>
      <c r="BT8519" s="94"/>
      <c r="BU8519" s="40"/>
      <c r="BV8519" s="82"/>
      <c r="BW8519" s="94"/>
      <c r="BX8519" s="48"/>
      <c r="BY8519" s="97"/>
      <c r="BZ8519" s="48"/>
      <c r="CA8519" s="40"/>
      <c r="CB8519" s="94"/>
      <c r="CC8519" s="94"/>
      <c r="CD8519" s="94"/>
      <c r="CE8519" s="40"/>
      <c r="CF8519" s="73"/>
      <c r="CG8519" s="41"/>
      <c r="CH8519" s="41"/>
      <c r="CI8519" s="41"/>
      <c r="CJ8519" s="41"/>
      <c r="CK8519" s="41"/>
      <c r="CL8519" s="68"/>
      <c r="CM8519" s="41"/>
      <c r="CN8519" s="41"/>
      <c r="CO8519" s="39"/>
      <c r="CP8519" s="78"/>
    </row>
    <row r="8520" spans="1:94" s="38" customFormat="1" x14ac:dyDescent="0.25">
      <c r="A8520" s="38">
        <v>8517</v>
      </c>
      <c r="F8520" s="39"/>
      <c r="Q8520" s="39"/>
      <c r="R8520" s="40"/>
      <c r="S8520" s="40"/>
      <c r="T8520" s="39"/>
      <c r="AG8520" s="110"/>
      <c r="AH8520" s="94"/>
      <c r="AJ8520" s="97"/>
      <c r="AL8520" s="39"/>
      <c r="AP8520" s="39"/>
      <c r="AQ8520" s="77"/>
      <c r="AR8520" s="78"/>
      <c r="BB8520" s="79"/>
      <c r="BC8520" s="94"/>
      <c r="BE8520" s="97"/>
      <c r="BG8520" s="40"/>
      <c r="BK8520" s="40"/>
      <c r="BL8520" s="79"/>
      <c r="BM8520" s="94"/>
      <c r="BO8520" s="97"/>
      <c r="BQ8520" s="40"/>
      <c r="BR8520" s="94"/>
      <c r="BS8520" s="94"/>
      <c r="BT8520" s="94"/>
      <c r="BU8520" s="40"/>
      <c r="BV8520" s="82"/>
      <c r="BW8520" s="94"/>
      <c r="BX8520" s="48"/>
      <c r="BY8520" s="97"/>
      <c r="BZ8520" s="48"/>
      <c r="CA8520" s="40"/>
      <c r="CB8520" s="94"/>
      <c r="CC8520" s="94"/>
      <c r="CD8520" s="94"/>
      <c r="CE8520" s="40"/>
      <c r="CF8520" s="73"/>
      <c r="CG8520" s="41"/>
      <c r="CH8520" s="41"/>
      <c r="CI8520" s="41"/>
      <c r="CJ8520" s="41"/>
      <c r="CK8520" s="41"/>
      <c r="CL8520" s="68"/>
      <c r="CM8520" s="41"/>
      <c r="CN8520" s="41"/>
      <c r="CO8520" s="39"/>
      <c r="CP8520" s="78"/>
    </row>
    <row r="8521" spans="1:94" s="38" customFormat="1" x14ac:dyDescent="0.25">
      <c r="A8521" s="38">
        <v>8518</v>
      </c>
      <c r="F8521" s="39"/>
      <c r="Q8521" s="39"/>
      <c r="R8521" s="40"/>
      <c r="S8521" s="40"/>
      <c r="T8521" s="39"/>
      <c r="AG8521" s="110"/>
      <c r="AH8521" s="94"/>
      <c r="AJ8521" s="97"/>
      <c r="AL8521" s="39"/>
      <c r="AP8521" s="39"/>
      <c r="AQ8521" s="77"/>
      <c r="AR8521" s="78"/>
      <c r="BB8521" s="79"/>
      <c r="BC8521" s="94"/>
      <c r="BE8521" s="97"/>
      <c r="BG8521" s="40"/>
      <c r="BK8521" s="40"/>
      <c r="BL8521" s="79"/>
      <c r="BM8521" s="94"/>
      <c r="BO8521" s="97"/>
      <c r="BQ8521" s="40"/>
      <c r="BR8521" s="94"/>
      <c r="BS8521" s="94"/>
      <c r="BT8521" s="94"/>
      <c r="BU8521" s="40"/>
      <c r="BV8521" s="82"/>
      <c r="BW8521" s="94"/>
      <c r="BX8521" s="48"/>
      <c r="BY8521" s="97"/>
      <c r="BZ8521" s="48"/>
      <c r="CA8521" s="40"/>
      <c r="CB8521" s="94"/>
      <c r="CC8521" s="94"/>
      <c r="CD8521" s="94"/>
      <c r="CE8521" s="40"/>
      <c r="CF8521" s="73"/>
      <c r="CG8521" s="41"/>
      <c r="CH8521" s="41"/>
      <c r="CI8521" s="41"/>
      <c r="CJ8521" s="41"/>
      <c r="CK8521" s="41"/>
      <c r="CL8521" s="68"/>
      <c r="CM8521" s="41"/>
      <c r="CN8521" s="41"/>
      <c r="CO8521" s="39"/>
      <c r="CP8521" s="78"/>
    </row>
    <row r="8522" spans="1:94" s="38" customFormat="1" x14ac:dyDescent="0.25">
      <c r="A8522" s="38">
        <v>8519</v>
      </c>
      <c r="F8522" s="39"/>
      <c r="Q8522" s="39"/>
      <c r="R8522" s="40"/>
      <c r="S8522" s="40"/>
      <c r="T8522" s="39"/>
      <c r="AG8522" s="110"/>
      <c r="AH8522" s="94"/>
      <c r="AJ8522" s="97"/>
      <c r="AL8522" s="39"/>
      <c r="AP8522" s="39"/>
      <c r="AQ8522" s="77"/>
      <c r="AR8522" s="78"/>
      <c r="BB8522" s="79"/>
      <c r="BC8522" s="94"/>
      <c r="BE8522" s="97"/>
      <c r="BG8522" s="40"/>
      <c r="BK8522" s="40"/>
      <c r="BL8522" s="79"/>
      <c r="BM8522" s="94"/>
      <c r="BO8522" s="97"/>
      <c r="BQ8522" s="40"/>
      <c r="BR8522" s="94"/>
      <c r="BS8522" s="94"/>
      <c r="BT8522" s="94"/>
      <c r="BU8522" s="40"/>
      <c r="BV8522" s="82"/>
      <c r="BW8522" s="94"/>
      <c r="BX8522" s="48"/>
      <c r="BY8522" s="97"/>
      <c r="BZ8522" s="48"/>
      <c r="CA8522" s="40"/>
      <c r="CB8522" s="94"/>
      <c r="CC8522" s="94"/>
      <c r="CD8522" s="94"/>
      <c r="CE8522" s="40"/>
      <c r="CF8522" s="73"/>
      <c r="CG8522" s="41"/>
      <c r="CH8522" s="41"/>
      <c r="CI8522" s="41"/>
      <c r="CJ8522" s="41"/>
      <c r="CK8522" s="41"/>
      <c r="CL8522" s="68"/>
      <c r="CM8522" s="41"/>
      <c r="CN8522" s="41"/>
      <c r="CO8522" s="39"/>
      <c r="CP8522" s="78"/>
    </row>
    <row r="8523" spans="1:94" s="38" customFormat="1" x14ac:dyDescent="0.25">
      <c r="A8523" s="38">
        <v>8520</v>
      </c>
      <c r="F8523" s="39"/>
      <c r="Q8523" s="39"/>
      <c r="R8523" s="40"/>
      <c r="S8523" s="40"/>
      <c r="T8523" s="39"/>
      <c r="AG8523" s="110"/>
      <c r="AH8523" s="94"/>
      <c r="AJ8523" s="97"/>
      <c r="AL8523" s="39"/>
      <c r="AP8523" s="39"/>
      <c r="AQ8523" s="77"/>
      <c r="AR8523" s="78"/>
      <c r="BB8523" s="79"/>
      <c r="BC8523" s="94"/>
      <c r="BE8523" s="97"/>
      <c r="BG8523" s="40"/>
      <c r="BK8523" s="40"/>
      <c r="BL8523" s="79"/>
      <c r="BM8523" s="94"/>
      <c r="BO8523" s="97"/>
      <c r="BQ8523" s="40"/>
      <c r="BR8523" s="94"/>
      <c r="BS8523" s="94"/>
      <c r="BT8523" s="94"/>
      <c r="BU8523" s="40"/>
      <c r="BV8523" s="82"/>
      <c r="BW8523" s="94"/>
      <c r="BX8523" s="48"/>
      <c r="BY8523" s="97"/>
      <c r="BZ8523" s="48"/>
      <c r="CA8523" s="40"/>
      <c r="CB8523" s="94"/>
      <c r="CC8523" s="94"/>
      <c r="CD8523" s="94"/>
      <c r="CE8523" s="40"/>
      <c r="CF8523" s="73"/>
      <c r="CG8523" s="41"/>
      <c r="CH8523" s="41"/>
      <c r="CI8523" s="41"/>
      <c r="CJ8523" s="41"/>
      <c r="CK8523" s="41"/>
      <c r="CL8523" s="68"/>
      <c r="CM8523" s="41"/>
      <c r="CN8523" s="41"/>
      <c r="CO8523" s="39"/>
      <c r="CP8523" s="78"/>
    </row>
    <row r="8524" spans="1:94" s="38" customFormat="1" x14ac:dyDescent="0.25">
      <c r="A8524" s="38">
        <v>8521</v>
      </c>
      <c r="F8524" s="39"/>
      <c r="Q8524" s="39"/>
      <c r="R8524" s="40"/>
      <c r="S8524" s="40"/>
      <c r="T8524" s="39"/>
      <c r="AG8524" s="110"/>
      <c r="AH8524" s="94"/>
      <c r="AJ8524" s="97"/>
      <c r="AL8524" s="39"/>
      <c r="AP8524" s="39"/>
      <c r="AQ8524" s="77"/>
      <c r="AR8524" s="78"/>
      <c r="BB8524" s="79"/>
      <c r="BC8524" s="94"/>
      <c r="BE8524" s="97"/>
      <c r="BG8524" s="40"/>
      <c r="BK8524" s="40"/>
      <c r="BL8524" s="79"/>
      <c r="BM8524" s="94"/>
      <c r="BO8524" s="97"/>
      <c r="BQ8524" s="40"/>
      <c r="BR8524" s="94"/>
      <c r="BS8524" s="94"/>
      <c r="BT8524" s="94"/>
      <c r="BU8524" s="40"/>
      <c r="BV8524" s="82"/>
      <c r="BW8524" s="94"/>
      <c r="BX8524" s="48"/>
      <c r="BY8524" s="97"/>
      <c r="BZ8524" s="48"/>
      <c r="CA8524" s="40"/>
      <c r="CB8524" s="94"/>
      <c r="CC8524" s="94"/>
      <c r="CD8524" s="94"/>
      <c r="CE8524" s="40"/>
      <c r="CF8524" s="73"/>
      <c r="CG8524" s="41"/>
      <c r="CH8524" s="41"/>
      <c r="CI8524" s="41"/>
      <c r="CJ8524" s="41"/>
      <c r="CK8524" s="41"/>
      <c r="CL8524" s="68"/>
      <c r="CM8524" s="41"/>
      <c r="CN8524" s="41"/>
      <c r="CO8524" s="39"/>
      <c r="CP8524" s="78"/>
    </row>
    <row r="8525" spans="1:94" s="38" customFormat="1" x14ac:dyDescent="0.25">
      <c r="A8525" s="38">
        <v>8522</v>
      </c>
      <c r="F8525" s="39"/>
      <c r="Q8525" s="39"/>
      <c r="R8525" s="40"/>
      <c r="S8525" s="40"/>
      <c r="T8525" s="39"/>
      <c r="AG8525" s="110"/>
      <c r="AH8525" s="94"/>
      <c r="AJ8525" s="97"/>
      <c r="AL8525" s="39"/>
      <c r="AP8525" s="39"/>
      <c r="AQ8525" s="77"/>
      <c r="AR8525" s="78"/>
      <c r="BB8525" s="79"/>
      <c r="BC8525" s="94"/>
      <c r="BE8525" s="97"/>
      <c r="BG8525" s="40"/>
      <c r="BK8525" s="40"/>
      <c r="BL8525" s="79"/>
      <c r="BM8525" s="94"/>
      <c r="BO8525" s="97"/>
      <c r="BQ8525" s="40"/>
      <c r="BR8525" s="94"/>
      <c r="BS8525" s="94"/>
      <c r="BT8525" s="94"/>
      <c r="BU8525" s="40"/>
      <c r="BV8525" s="82"/>
      <c r="BW8525" s="94"/>
      <c r="BX8525" s="48"/>
      <c r="BY8525" s="97"/>
      <c r="BZ8525" s="48"/>
      <c r="CA8525" s="40"/>
      <c r="CB8525" s="94"/>
      <c r="CC8525" s="94"/>
      <c r="CD8525" s="94"/>
      <c r="CE8525" s="40"/>
      <c r="CF8525" s="73"/>
      <c r="CG8525" s="41"/>
      <c r="CH8525" s="41"/>
      <c r="CI8525" s="41"/>
      <c r="CJ8525" s="41"/>
      <c r="CK8525" s="41"/>
      <c r="CL8525" s="68"/>
      <c r="CM8525" s="41"/>
      <c r="CN8525" s="41"/>
      <c r="CO8525" s="39"/>
      <c r="CP8525" s="78"/>
    </row>
    <row r="8526" spans="1:94" s="38" customFormat="1" x14ac:dyDescent="0.25">
      <c r="A8526" s="38">
        <v>8523</v>
      </c>
      <c r="F8526" s="39"/>
      <c r="Q8526" s="39"/>
      <c r="R8526" s="40"/>
      <c r="S8526" s="40"/>
      <c r="T8526" s="39"/>
      <c r="AG8526" s="110"/>
      <c r="AH8526" s="94"/>
      <c r="AJ8526" s="97"/>
      <c r="AL8526" s="39"/>
      <c r="AP8526" s="39"/>
      <c r="AQ8526" s="77"/>
      <c r="AR8526" s="78"/>
      <c r="BB8526" s="79"/>
      <c r="BC8526" s="94"/>
      <c r="BE8526" s="97"/>
      <c r="BG8526" s="40"/>
      <c r="BK8526" s="40"/>
      <c r="BL8526" s="79"/>
      <c r="BM8526" s="94"/>
      <c r="BO8526" s="97"/>
      <c r="BQ8526" s="40"/>
      <c r="BR8526" s="94"/>
      <c r="BS8526" s="94"/>
      <c r="BT8526" s="94"/>
      <c r="BU8526" s="40"/>
      <c r="BV8526" s="82"/>
      <c r="BW8526" s="94"/>
      <c r="BX8526" s="48"/>
      <c r="BY8526" s="97"/>
      <c r="BZ8526" s="48"/>
      <c r="CA8526" s="40"/>
      <c r="CB8526" s="94"/>
      <c r="CC8526" s="94"/>
      <c r="CD8526" s="94"/>
      <c r="CE8526" s="40"/>
      <c r="CF8526" s="73"/>
      <c r="CG8526" s="41"/>
      <c r="CH8526" s="41"/>
      <c r="CI8526" s="41"/>
      <c r="CJ8526" s="41"/>
      <c r="CK8526" s="41"/>
      <c r="CL8526" s="68"/>
      <c r="CM8526" s="41"/>
      <c r="CN8526" s="41"/>
      <c r="CO8526" s="39"/>
      <c r="CP8526" s="78"/>
    </row>
    <row r="8527" spans="1:94" s="38" customFormat="1" x14ac:dyDescent="0.25">
      <c r="A8527" s="38">
        <v>8524</v>
      </c>
      <c r="F8527" s="39"/>
      <c r="Q8527" s="39"/>
      <c r="R8527" s="40"/>
      <c r="S8527" s="40"/>
      <c r="T8527" s="39"/>
      <c r="AG8527" s="110"/>
      <c r="AH8527" s="94"/>
      <c r="AJ8527" s="97"/>
      <c r="AL8527" s="39"/>
      <c r="AP8527" s="39"/>
      <c r="AQ8527" s="77"/>
      <c r="AR8527" s="78"/>
      <c r="BB8527" s="79"/>
      <c r="BC8527" s="94"/>
      <c r="BE8527" s="97"/>
      <c r="BG8527" s="40"/>
      <c r="BK8527" s="40"/>
      <c r="BL8527" s="79"/>
      <c r="BM8527" s="94"/>
      <c r="BO8527" s="97"/>
      <c r="BQ8527" s="40"/>
      <c r="BR8527" s="94"/>
      <c r="BS8527" s="94"/>
      <c r="BT8527" s="94"/>
      <c r="BU8527" s="40"/>
      <c r="BV8527" s="82"/>
      <c r="BW8527" s="94"/>
      <c r="BX8527" s="48"/>
      <c r="BY8527" s="97"/>
      <c r="BZ8527" s="48"/>
      <c r="CA8527" s="40"/>
      <c r="CB8527" s="94"/>
      <c r="CC8527" s="94"/>
      <c r="CD8527" s="94"/>
      <c r="CE8527" s="40"/>
      <c r="CF8527" s="73"/>
      <c r="CG8527" s="41"/>
      <c r="CH8527" s="41"/>
      <c r="CI8527" s="41"/>
      <c r="CJ8527" s="41"/>
      <c r="CK8527" s="41"/>
      <c r="CL8527" s="68"/>
      <c r="CM8527" s="41"/>
      <c r="CN8527" s="41"/>
      <c r="CO8527" s="39"/>
      <c r="CP8527" s="78"/>
    </row>
    <row r="8528" spans="1:94" s="38" customFormat="1" x14ac:dyDescent="0.25">
      <c r="A8528" s="38">
        <v>8525</v>
      </c>
      <c r="F8528" s="39"/>
      <c r="Q8528" s="39"/>
      <c r="R8528" s="40"/>
      <c r="S8528" s="40"/>
      <c r="T8528" s="39"/>
      <c r="AG8528" s="110"/>
      <c r="AH8528" s="94"/>
      <c r="AJ8528" s="97"/>
      <c r="AL8528" s="39"/>
      <c r="AP8528" s="39"/>
      <c r="AQ8528" s="77"/>
      <c r="AR8528" s="78"/>
      <c r="BB8528" s="79"/>
      <c r="BC8528" s="94"/>
      <c r="BE8528" s="97"/>
      <c r="BG8528" s="40"/>
      <c r="BK8528" s="40"/>
      <c r="BL8528" s="79"/>
      <c r="BM8528" s="94"/>
      <c r="BO8528" s="97"/>
      <c r="BQ8528" s="40"/>
      <c r="BR8528" s="94"/>
      <c r="BS8528" s="94"/>
      <c r="BT8528" s="94"/>
      <c r="BU8528" s="40"/>
      <c r="BV8528" s="82"/>
      <c r="BW8528" s="94"/>
      <c r="BX8528" s="48"/>
      <c r="BY8528" s="97"/>
      <c r="BZ8528" s="48"/>
      <c r="CA8528" s="40"/>
      <c r="CB8528" s="94"/>
      <c r="CC8528" s="94"/>
      <c r="CD8528" s="94"/>
      <c r="CE8528" s="40"/>
      <c r="CF8528" s="73"/>
      <c r="CG8528" s="41"/>
      <c r="CH8528" s="41"/>
      <c r="CI8528" s="41"/>
      <c r="CJ8528" s="41"/>
      <c r="CK8528" s="41"/>
      <c r="CL8528" s="68"/>
      <c r="CM8528" s="41"/>
      <c r="CN8528" s="41"/>
      <c r="CO8528" s="39"/>
      <c r="CP8528" s="78"/>
    </row>
    <row r="8529" spans="1:94" s="38" customFormat="1" x14ac:dyDescent="0.25">
      <c r="A8529" s="38">
        <v>8526</v>
      </c>
      <c r="F8529" s="39"/>
      <c r="Q8529" s="39"/>
      <c r="R8529" s="40"/>
      <c r="S8529" s="40"/>
      <c r="T8529" s="39"/>
      <c r="AG8529" s="110"/>
      <c r="AH8529" s="94"/>
      <c r="AJ8529" s="97"/>
      <c r="AL8529" s="39"/>
      <c r="AP8529" s="39"/>
      <c r="AQ8529" s="77"/>
      <c r="AR8529" s="78"/>
      <c r="BB8529" s="79"/>
      <c r="BC8529" s="94"/>
      <c r="BE8529" s="97"/>
      <c r="BG8529" s="40"/>
      <c r="BK8529" s="40"/>
      <c r="BL8529" s="79"/>
      <c r="BM8529" s="94"/>
      <c r="BO8529" s="97"/>
      <c r="BQ8529" s="40"/>
      <c r="BR8529" s="94"/>
      <c r="BS8529" s="94"/>
      <c r="BT8529" s="94"/>
      <c r="BU8529" s="40"/>
      <c r="BV8529" s="82"/>
      <c r="BW8529" s="94"/>
      <c r="BX8529" s="48"/>
      <c r="BY8529" s="97"/>
      <c r="BZ8529" s="48"/>
      <c r="CA8529" s="40"/>
      <c r="CB8529" s="94"/>
      <c r="CC8529" s="94"/>
      <c r="CD8529" s="94"/>
      <c r="CE8529" s="40"/>
      <c r="CF8529" s="73"/>
      <c r="CG8529" s="41"/>
      <c r="CH8529" s="41"/>
      <c r="CI8529" s="41"/>
      <c r="CJ8529" s="41"/>
      <c r="CK8529" s="41"/>
      <c r="CL8529" s="68"/>
      <c r="CM8529" s="41"/>
      <c r="CN8529" s="41"/>
      <c r="CO8529" s="39"/>
      <c r="CP8529" s="78"/>
    </row>
    <row r="8530" spans="1:94" s="38" customFormat="1" x14ac:dyDescent="0.25">
      <c r="A8530" s="38">
        <v>8527</v>
      </c>
      <c r="F8530" s="39"/>
      <c r="Q8530" s="39"/>
      <c r="R8530" s="40"/>
      <c r="S8530" s="40"/>
      <c r="T8530" s="39"/>
      <c r="AG8530" s="110"/>
      <c r="AH8530" s="94"/>
      <c r="AJ8530" s="97"/>
      <c r="AL8530" s="39"/>
      <c r="AP8530" s="39"/>
      <c r="AQ8530" s="77"/>
      <c r="AR8530" s="78"/>
      <c r="BB8530" s="79"/>
      <c r="BC8530" s="94"/>
      <c r="BE8530" s="97"/>
      <c r="BG8530" s="40"/>
      <c r="BK8530" s="40"/>
      <c r="BL8530" s="79"/>
      <c r="BM8530" s="94"/>
      <c r="BO8530" s="97"/>
      <c r="BQ8530" s="40"/>
      <c r="BR8530" s="94"/>
      <c r="BS8530" s="94"/>
      <c r="BT8530" s="94"/>
      <c r="BU8530" s="40"/>
      <c r="BV8530" s="82"/>
      <c r="BW8530" s="94"/>
      <c r="BX8530" s="48"/>
      <c r="BY8530" s="97"/>
      <c r="BZ8530" s="48"/>
      <c r="CA8530" s="40"/>
      <c r="CB8530" s="94"/>
      <c r="CC8530" s="94"/>
      <c r="CD8530" s="94"/>
      <c r="CE8530" s="40"/>
      <c r="CF8530" s="73"/>
      <c r="CG8530" s="41"/>
      <c r="CH8530" s="41"/>
      <c r="CI8530" s="41"/>
      <c r="CJ8530" s="41"/>
      <c r="CK8530" s="41"/>
      <c r="CL8530" s="68"/>
      <c r="CM8530" s="41"/>
      <c r="CN8530" s="41"/>
      <c r="CO8530" s="39"/>
      <c r="CP8530" s="78"/>
    </row>
    <row r="8531" spans="1:94" s="38" customFormat="1" x14ac:dyDescent="0.25">
      <c r="A8531" s="38">
        <v>8528</v>
      </c>
      <c r="F8531" s="39"/>
      <c r="Q8531" s="39"/>
      <c r="R8531" s="40"/>
      <c r="S8531" s="40"/>
      <c r="T8531" s="39"/>
      <c r="AG8531" s="110"/>
      <c r="AH8531" s="94"/>
      <c r="AJ8531" s="97"/>
      <c r="AL8531" s="39"/>
      <c r="AP8531" s="39"/>
      <c r="AQ8531" s="77"/>
      <c r="AR8531" s="78"/>
      <c r="BB8531" s="79"/>
      <c r="BC8531" s="94"/>
      <c r="BE8531" s="97"/>
      <c r="BG8531" s="40"/>
      <c r="BK8531" s="40"/>
      <c r="BL8531" s="79"/>
      <c r="BM8531" s="94"/>
      <c r="BO8531" s="97"/>
      <c r="BQ8531" s="40"/>
      <c r="BR8531" s="94"/>
      <c r="BS8531" s="94"/>
      <c r="BT8531" s="94"/>
      <c r="BU8531" s="40"/>
      <c r="BV8531" s="82"/>
      <c r="BW8531" s="94"/>
      <c r="BX8531" s="48"/>
      <c r="BY8531" s="97"/>
      <c r="BZ8531" s="48"/>
      <c r="CA8531" s="40"/>
      <c r="CB8531" s="94"/>
      <c r="CC8531" s="94"/>
      <c r="CD8531" s="94"/>
      <c r="CE8531" s="40"/>
      <c r="CF8531" s="73"/>
      <c r="CG8531" s="41"/>
      <c r="CH8531" s="41"/>
      <c r="CI8531" s="41"/>
      <c r="CJ8531" s="41"/>
      <c r="CK8531" s="41"/>
      <c r="CL8531" s="68"/>
      <c r="CM8531" s="41"/>
      <c r="CN8531" s="41"/>
      <c r="CO8531" s="39"/>
      <c r="CP8531" s="78"/>
    </row>
    <row r="8532" spans="1:94" s="38" customFormat="1" x14ac:dyDescent="0.25">
      <c r="A8532" s="38">
        <v>8529</v>
      </c>
      <c r="F8532" s="39"/>
      <c r="Q8532" s="39"/>
      <c r="R8532" s="40"/>
      <c r="S8532" s="40"/>
      <c r="T8532" s="39"/>
      <c r="AG8532" s="110"/>
      <c r="AH8532" s="94"/>
      <c r="AJ8532" s="97"/>
      <c r="AL8532" s="39"/>
      <c r="AP8532" s="39"/>
      <c r="AQ8532" s="77"/>
      <c r="AR8532" s="78"/>
      <c r="BB8532" s="79"/>
      <c r="BC8532" s="94"/>
      <c r="BE8532" s="97"/>
      <c r="BG8532" s="40"/>
      <c r="BK8532" s="40"/>
      <c r="BL8532" s="79"/>
      <c r="BM8532" s="94"/>
      <c r="BO8532" s="97"/>
      <c r="BQ8532" s="40"/>
      <c r="BR8532" s="94"/>
      <c r="BS8532" s="94"/>
      <c r="BT8532" s="94"/>
      <c r="BU8532" s="40"/>
      <c r="BV8532" s="82"/>
      <c r="BW8532" s="94"/>
      <c r="BX8532" s="48"/>
      <c r="BY8532" s="97"/>
      <c r="BZ8532" s="48"/>
      <c r="CA8532" s="40"/>
      <c r="CB8532" s="94"/>
      <c r="CC8532" s="94"/>
      <c r="CD8532" s="94"/>
      <c r="CE8532" s="40"/>
      <c r="CF8532" s="73"/>
      <c r="CG8532" s="41"/>
      <c r="CH8532" s="41"/>
      <c r="CI8532" s="41"/>
      <c r="CJ8532" s="41"/>
      <c r="CK8532" s="41"/>
      <c r="CL8532" s="68"/>
      <c r="CM8532" s="41"/>
      <c r="CN8532" s="41"/>
      <c r="CO8532" s="39"/>
      <c r="CP8532" s="78"/>
    </row>
    <row r="8533" spans="1:94" s="38" customFormat="1" x14ac:dyDescent="0.25">
      <c r="A8533" s="38">
        <v>8530</v>
      </c>
      <c r="F8533" s="39"/>
      <c r="Q8533" s="39"/>
      <c r="R8533" s="40"/>
      <c r="S8533" s="40"/>
      <c r="T8533" s="39"/>
      <c r="AG8533" s="110"/>
      <c r="AH8533" s="94"/>
      <c r="AJ8533" s="97"/>
      <c r="AL8533" s="39"/>
      <c r="AP8533" s="39"/>
      <c r="AQ8533" s="77"/>
      <c r="AR8533" s="78"/>
      <c r="BB8533" s="79"/>
      <c r="BC8533" s="94"/>
      <c r="BE8533" s="97"/>
      <c r="BG8533" s="40"/>
      <c r="BK8533" s="40"/>
      <c r="BL8533" s="79"/>
      <c r="BM8533" s="94"/>
      <c r="BO8533" s="97"/>
      <c r="BQ8533" s="40"/>
      <c r="BR8533" s="94"/>
      <c r="BS8533" s="94"/>
      <c r="BT8533" s="94"/>
      <c r="BU8533" s="40"/>
      <c r="BV8533" s="82"/>
      <c r="BW8533" s="94"/>
      <c r="BX8533" s="48"/>
      <c r="BY8533" s="97"/>
      <c r="BZ8533" s="48"/>
      <c r="CA8533" s="40"/>
      <c r="CB8533" s="94"/>
      <c r="CC8533" s="94"/>
      <c r="CD8533" s="94"/>
      <c r="CE8533" s="40"/>
      <c r="CF8533" s="73"/>
      <c r="CG8533" s="41"/>
      <c r="CH8533" s="41"/>
      <c r="CI8533" s="41"/>
      <c r="CJ8533" s="41"/>
      <c r="CK8533" s="41"/>
      <c r="CL8533" s="68"/>
      <c r="CM8533" s="41"/>
      <c r="CN8533" s="41"/>
      <c r="CO8533" s="39"/>
      <c r="CP8533" s="78"/>
    </row>
    <row r="8534" spans="1:94" s="38" customFormat="1" x14ac:dyDescent="0.25">
      <c r="A8534" s="38">
        <v>8531</v>
      </c>
      <c r="F8534" s="39"/>
      <c r="Q8534" s="39"/>
      <c r="R8534" s="40"/>
      <c r="S8534" s="40"/>
      <c r="T8534" s="39"/>
      <c r="AG8534" s="110"/>
      <c r="AH8534" s="94"/>
      <c r="AJ8534" s="97"/>
      <c r="AL8534" s="39"/>
      <c r="AP8534" s="39"/>
      <c r="AQ8534" s="77"/>
      <c r="AR8534" s="78"/>
      <c r="BB8534" s="79"/>
      <c r="BC8534" s="94"/>
      <c r="BE8534" s="97"/>
      <c r="BG8534" s="40"/>
      <c r="BK8534" s="40"/>
      <c r="BL8534" s="79"/>
      <c r="BM8534" s="94"/>
      <c r="BO8534" s="97"/>
      <c r="BQ8534" s="40"/>
      <c r="BR8534" s="94"/>
      <c r="BS8534" s="94"/>
      <c r="BT8534" s="94"/>
      <c r="BU8534" s="40"/>
      <c r="BV8534" s="82"/>
      <c r="BW8534" s="94"/>
      <c r="BX8534" s="48"/>
      <c r="BY8534" s="97"/>
      <c r="BZ8534" s="48"/>
      <c r="CA8534" s="40"/>
      <c r="CB8534" s="94"/>
      <c r="CC8534" s="94"/>
      <c r="CD8534" s="94"/>
      <c r="CE8534" s="40"/>
      <c r="CF8534" s="73"/>
      <c r="CG8534" s="41"/>
      <c r="CH8534" s="41"/>
      <c r="CI8534" s="41"/>
      <c r="CJ8534" s="41"/>
      <c r="CK8534" s="41"/>
      <c r="CL8534" s="68"/>
      <c r="CM8534" s="41"/>
      <c r="CN8534" s="41"/>
      <c r="CO8534" s="39"/>
      <c r="CP8534" s="78"/>
    </row>
    <row r="8535" spans="1:94" s="38" customFormat="1" x14ac:dyDescent="0.25">
      <c r="A8535" s="38">
        <v>8532</v>
      </c>
      <c r="F8535" s="39"/>
      <c r="Q8535" s="39"/>
      <c r="R8535" s="40"/>
      <c r="S8535" s="40"/>
      <c r="T8535" s="39"/>
      <c r="AG8535" s="110"/>
      <c r="AH8535" s="94"/>
      <c r="AJ8535" s="97"/>
      <c r="AL8535" s="39"/>
      <c r="AP8535" s="39"/>
      <c r="AQ8535" s="77"/>
      <c r="AR8535" s="78"/>
      <c r="BB8535" s="79"/>
      <c r="BC8535" s="94"/>
      <c r="BE8535" s="97"/>
      <c r="BG8535" s="40"/>
      <c r="BK8535" s="40"/>
      <c r="BL8535" s="79"/>
      <c r="BM8535" s="94"/>
      <c r="BO8535" s="97"/>
      <c r="BQ8535" s="40"/>
      <c r="BR8535" s="94"/>
      <c r="BS8535" s="94"/>
      <c r="BT8535" s="94"/>
      <c r="BU8535" s="40"/>
      <c r="BV8535" s="82"/>
      <c r="BW8535" s="94"/>
      <c r="BX8535" s="48"/>
      <c r="BY8535" s="97"/>
      <c r="BZ8535" s="48"/>
      <c r="CA8535" s="40"/>
      <c r="CB8535" s="94"/>
      <c r="CC8535" s="94"/>
      <c r="CD8535" s="94"/>
      <c r="CE8535" s="40"/>
      <c r="CF8535" s="73"/>
      <c r="CG8535" s="41"/>
      <c r="CH8535" s="41"/>
      <c r="CI8535" s="41"/>
      <c r="CJ8535" s="41"/>
      <c r="CK8535" s="41"/>
      <c r="CL8535" s="68"/>
      <c r="CM8535" s="41"/>
      <c r="CN8535" s="41"/>
      <c r="CO8535" s="39"/>
      <c r="CP8535" s="78"/>
    </row>
    <row r="8536" spans="1:94" s="38" customFormat="1" x14ac:dyDescent="0.25">
      <c r="A8536" s="38">
        <v>8533</v>
      </c>
      <c r="F8536" s="39"/>
      <c r="Q8536" s="39"/>
      <c r="R8536" s="40"/>
      <c r="S8536" s="40"/>
      <c r="T8536" s="39"/>
      <c r="AG8536" s="110"/>
      <c r="AH8536" s="94"/>
      <c r="AJ8536" s="97"/>
      <c r="AL8536" s="39"/>
      <c r="AP8536" s="39"/>
      <c r="AQ8536" s="77"/>
      <c r="AR8536" s="78"/>
      <c r="BB8536" s="79"/>
      <c r="BC8536" s="94"/>
      <c r="BE8536" s="97"/>
      <c r="BG8536" s="40"/>
      <c r="BK8536" s="40"/>
      <c r="BL8536" s="79"/>
      <c r="BM8536" s="94"/>
      <c r="BO8536" s="97"/>
      <c r="BQ8536" s="40"/>
      <c r="BR8536" s="94"/>
      <c r="BS8536" s="94"/>
      <c r="BT8536" s="94"/>
      <c r="BU8536" s="40"/>
      <c r="BV8536" s="82"/>
      <c r="BW8536" s="94"/>
      <c r="BX8536" s="48"/>
      <c r="BY8536" s="97"/>
      <c r="BZ8536" s="48"/>
      <c r="CA8536" s="40"/>
      <c r="CB8536" s="94"/>
      <c r="CC8536" s="94"/>
      <c r="CD8536" s="94"/>
      <c r="CE8536" s="40"/>
      <c r="CF8536" s="73"/>
      <c r="CG8536" s="41"/>
      <c r="CH8536" s="41"/>
      <c r="CI8536" s="41"/>
      <c r="CJ8536" s="41"/>
      <c r="CK8536" s="41"/>
      <c r="CL8536" s="68"/>
      <c r="CM8536" s="41"/>
      <c r="CN8536" s="41"/>
      <c r="CO8536" s="39"/>
      <c r="CP8536" s="78"/>
    </row>
    <row r="8537" spans="1:94" s="38" customFormat="1" x14ac:dyDescent="0.25">
      <c r="A8537" s="38">
        <v>8534</v>
      </c>
      <c r="F8537" s="39"/>
      <c r="Q8537" s="39"/>
      <c r="R8537" s="40"/>
      <c r="S8537" s="40"/>
      <c r="T8537" s="39"/>
      <c r="AG8537" s="110"/>
      <c r="AH8537" s="94"/>
      <c r="AJ8537" s="97"/>
      <c r="AL8537" s="39"/>
      <c r="AP8537" s="39"/>
      <c r="AQ8537" s="77"/>
      <c r="AR8537" s="78"/>
      <c r="BB8537" s="79"/>
      <c r="BC8537" s="94"/>
      <c r="BE8537" s="97"/>
      <c r="BG8537" s="40"/>
      <c r="BK8537" s="40"/>
      <c r="BL8537" s="79"/>
      <c r="BM8537" s="94"/>
      <c r="BO8537" s="97"/>
      <c r="BQ8537" s="40"/>
      <c r="BR8537" s="94"/>
      <c r="BS8537" s="94"/>
      <c r="BT8537" s="94"/>
      <c r="BU8537" s="40"/>
      <c r="BV8537" s="82"/>
      <c r="BW8537" s="94"/>
      <c r="BX8537" s="48"/>
      <c r="BY8537" s="97"/>
      <c r="BZ8537" s="48"/>
      <c r="CA8537" s="40"/>
      <c r="CB8537" s="94"/>
      <c r="CC8537" s="94"/>
      <c r="CD8537" s="94"/>
      <c r="CE8537" s="40"/>
      <c r="CF8537" s="73"/>
      <c r="CG8537" s="41"/>
      <c r="CH8537" s="41"/>
      <c r="CI8537" s="41"/>
      <c r="CJ8537" s="41"/>
      <c r="CK8537" s="41"/>
      <c r="CL8537" s="68"/>
      <c r="CM8537" s="41"/>
      <c r="CN8537" s="41"/>
      <c r="CO8537" s="39"/>
      <c r="CP8537" s="78"/>
    </row>
    <row r="8538" spans="1:94" s="38" customFormat="1" x14ac:dyDescent="0.25">
      <c r="A8538" s="38">
        <v>8535</v>
      </c>
      <c r="F8538" s="39"/>
      <c r="Q8538" s="39"/>
      <c r="R8538" s="40"/>
      <c r="S8538" s="40"/>
      <c r="T8538" s="39"/>
      <c r="AG8538" s="110"/>
      <c r="AH8538" s="94"/>
      <c r="AJ8538" s="97"/>
      <c r="AL8538" s="39"/>
      <c r="AP8538" s="39"/>
      <c r="AQ8538" s="77"/>
      <c r="AR8538" s="78"/>
      <c r="BB8538" s="79"/>
      <c r="BC8538" s="94"/>
      <c r="BE8538" s="97"/>
      <c r="BG8538" s="40"/>
      <c r="BK8538" s="40"/>
      <c r="BL8538" s="79"/>
      <c r="BM8538" s="94"/>
      <c r="BO8538" s="97"/>
      <c r="BQ8538" s="40"/>
      <c r="BR8538" s="94"/>
      <c r="BS8538" s="94"/>
      <c r="BT8538" s="94"/>
      <c r="BU8538" s="40"/>
      <c r="BV8538" s="82"/>
      <c r="BW8538" s="94"/>
      <c r="BX8538" s="48"/>
      <c r="BY8538" s="97"/>
      <c r="BZ8538" s="48"/>
      <c r="CA8538" s="40"/>
      <c r="CB8538" s="94"/>
      <c r="CC8538" s="94"/>
      <c r="CD8538" s="94"/>
      <c r="CE8538" s="40"/>
      <c r="CF8538" s="73"/>
      <c r="CG8538" s="41"/>
      <c r="CH8538" s="41"/>
      <c r="CI8538" s="41"/>
      <c r="CJ8538" s="41"/>
      <c r="CK8538" s="41"/>
      <c r="CL8538" s="68"/>
      <c r="CM8538" s="41"/>
      <c r="CN8538" s="41"/>
      <c r="CO8538" s="39"/>
      <c r="CP8538" s="78"/>
    </row>
    <row r="8539" spans="1:94" s="38" customFormat="1" x14ac:dyDescent="0.25">
      <c r="A8539" s="38">
        <v>8536</v>
      </c>
      <c r="F8539" s="39"/>
      <c r="Q8539" s="39"/>
      <c r="R8539" s="40"/>
      <c r="S8539" s="40"/>
      <c r="T8539" s="39"/>
      <c r="AG8539" s="110"/>
      <c r="AH8539" s="94"/>
      <c r="AJ8539" s="97"/>
      <c r="AL8539" s="39"/>
      <c r="AP8539" s="39"/>
      <c r="AQ8539" s="77"/>
      <c r="AR8539" s="78"/>
      <c r="BB8539" s="79"/>
      <c r="BC8539" s="94"/>
      <c r="BE8539" s="97"/>
      <c r="BG8539" s="40"/>
      <c r="BK8539" s="40"/>
      <c r="BL8539" s="79"/>
      <c r="BM8539" s="94"/>
      <c r="BO8539" s="97"/>
      <c r="BQ8539" s="40"/>
      <c r="BR8539" s="94"/>
      <c r="BS8539" s="94"/>
      <c r="BT8539" s="94"/>
      <c r="BU8539" s="40"/>
      <c r="BV8539" s="82"/>
      <c r="BW8539" s="94"/>
      <c r="BX8539" s="48"/>
      <c r="BY8539" s="97"/>
      <c r="BZ8539" s="48"/>
      <c r="CA8539" s="40"/>
      <c r="CB8539" s="94"/>
      <c r="CC8539" s="94"/>
      <c r="CD8539" s="94"/>
      <c r="CE8539" s="40"/>
      <c r="CF8539" s="73"/>
      <c r="CG8539" s="41"/>
      <c r="CH8539" s="41"/>
      <c r="CI8539" s="41"/>
      <c r="CJ8539" s="41"/>
      <c r="CK8539" s="41"/>
      <c r="CL8539" s="68"/>
      <c r="CM8539" s="41"/>
      <c r="CN8539" s="41"/>
      <c r="CO8539" s="39"/>
      <c r="CP8539" s="78"/>
    </row>
    <row r="8540" spans="1:94" s="38" customFormat="1" x14ac:dyDescent="0.25">
      <c r="A8540" s="38">
        <v>8537</v>
      </c>
      <c r="F8540" s="39"/>
      <c r="Q8540" s="39"/>
      <c r="R8540" s="40"/>
      <c r="S8540" s="40"/>
      <c r="T8540" s="39"/>
      <c r="AG8540" s="110"/>
      <c r="AH8540" s="94"/>
      <c r="AJ8540" s="97"/>
      <c r="AL8540" s="39"/>
      <c r="AP8540" s="39"/>
      <c r="AQ8540" s="77"/>
      <c r="AR8540" s="78"/>
      <c r="BB8540" s="79"/>
      <c r="BC8540" s="94"/>
      <c r="BE8540" s="97"/>
      <c r="BG8540" s="40"/>
      <c r="BK8540" s="40"/>
      <c r="BL8540" s="79"/>
      <c r="BM8540" s="94"/>
      <c r="BO8540" s="97"/>
      <c r="BQ8540" s="40"/>
      <c r="BR8540" s="94"/>
      <c r="BS8540" s="94"/>
      <c r="BT8540" s="94"/>
      <c r="BU8540" s="40"/>
      <c r="BV8540" s="82"/>
      <c r="BW8540" s="94"/>
      <c r="BX8540" s="48"/>
      <c r="BY8540" s="97"/>
      <c r="BZ8540" s="48"/>
      <c r="CA8540" s="40"/>
      <c r="CB8540" s="94"/>
      <c r="CC8540" s="94"/>
      <c r="CD8540" s="94"/>
      <c r="CE8540" s="40"/>
      <c r="CF8540" s="73"/>
      <c r="CG8540" s="41"/>
      <c r="CH8540" s="41"/>
      <c r="CI8540" s="41"/>
      <c r="CJ8540" s="41"/>
      <c r="CK8540" s="41"/>
      <c r="CL8540" s="68"/>
      <c r="CM8540" s="41"/>
      <c r="CN8540" s="41"/>
      <c r="CO8540" s="39"/>
      <c r="CP8540" s="78"/>
    </row>
    <row r="8541" spans="1:94" s="38" customFormat="1" x14ac:dyDescent="0.25">
      <c r="A8541" s="38">
        <v>8538</v>
      </c>
      <c r="F8541" s="39"/>
      <c r="Q8541" s="39"/>
      <c r="R8541" s="40"/>
      <c r="S8541" s="40"/>
      <c r="T8541" s="39"/>
      <c r="AG8541" s="110"/>
      <c r="AH8541" s="94"/>
      <c r="AJ8541" s="97"/>
      <c r="AL8541" s="39"/>
      <c r="AP8541" s="39"/>
      <c r="AQ8541" s="77"/>
      <c r="AR8541" s="78"/>
      <c r="BB8541" s="79"/>
      <c r="BC8541" s="94"/>
      <c r="BE8541" s="97"/>
      <c r="BG8541" s="40"/>
      <c r="BK8541" s="40"/>
      <c r="BL8541" s="79"/>
      <c r="BM8541" s="94"/>
      <c r="BO8541" s="97"/>
      <c r="BQ8541" s="40"/>
      <c r="BR8541" s="94"/>
      <c r="BS8541" s="94"/>
      <c r="BT8541" s="94"/>
      <c r="BU8541" s="40"/>
      <c r="BV8541" s="82"/>
      <c r="BW8541" s="94"/>
      <c r="BX8541" s="48"/>
      <c r="BY8541" s="97"/>
      <c r="BZ8541" s="48"/>
      <c r="CA8541" s="40"/>
      <c r="CB8541" s="94"/>
      <c r="CC8541" s="94"/>
      <c r="CD8541" s="94"/>
      <c r="CE8541" s="40"/>
      <c r="CF8541" s="73"/>
      <c r="CG8541" s="41"/>
      <c r="CH8541" s="41"/>
      <c r="CI8541" s="41"/>
      <c r="CJ8541" s="41"/>
      <c r="CK8541" s="41"/>
      <c r="CL8541" s="68"/>
      <c r="CM8541" s="41"/>
      <c r="CN8541" s="41"/>
      <c r="CO8541" s="39"/>
      <c r="CP8541" s="78"/>
    </row>
    <row r="8542" spans="1:94" s="38" customFormat="1" x14ac:dyDescent="0.25">
      <c r="A8542" s="38">
        <v>8539</v>
      </c>
      <c r="F8542" s="39"/>
      <c r="Q8542" s="39"/>
      <c r="R8542" s="40"/>
      <c r="S8542" s="40"/>
      <c r="T8542" s="39"/>
      <c r="AG8542" s="110"/>
      <c r="AH8542" s="94"/>
      <c r="AJ8542" s="97"/>
      <c r="AL8542" s="39"/>
      <c r="AP8542" s="39"/>
      <c r="AQ8542" s="77"/>
      <c r="AR8542" s="78"/>
      <c r="BB8542" s="79"/>
      <c r="BC8542" s="94"/>
      <c r="BE8542" s="97"/>
      <c r="BG8542" s="40"/>
      <c r="BK8542" s="40"/>
      <c r="BL8542" s="79"/>
      <c r="BM8542" s="94"/>
      <c r="BO8542" s="97"/>
      <c r="BQ8542" s="40"/>
      <c r="BR8542" s="94"/>
      <c r="BS8542" s="94"/>
      <c r="BT8542" s="94"/>
      <c r="BU8542" s="40"/>
      <c r="BV8542" s="82"/>
      <c r="BW8542" s="94"/>
      <c r="BX8542" s="48"/>
      <c r="BY8542" s="97"/>
      <c r="BZ8542" s="48"/>
      <c r="CA8542" s="40"/>
      <c r="CB8542" s="94"/>
      <c r="CC8542" s="94"/>
      <c r="CD8542" s="94"/>
      <c r="CE8542" s="40"/>
      <c r="CF8542" s="73"/>
      <c r="CG8542" s="41"/>
      <c r="CH8542" s="41"/>
      <c r="CI8542" s="41"/>
      <c r="CJ8542" s="41"/>
      <c r="CK8542" s="41"/>
      <c r="CL8542" s="68"/>
      <c r="CM8542" s="41"/>
      <c r="CN8542" s="41"/>
      <c r="CO8542" s="39"/>
      <c r="CP8542" s="78"/>
    </row>
    <row r="8543" spans="1:94" s="38" customFormat="1" x14ac:dyDescent="0.25">
      <c r="A8543" s="38">
        <v>8540</v>
      </c>
      <c r="F8543" s="39"/>
      <c r="Q8543" s="39"/>
      <c r="R8543" s="40"/>
      <c r="S8543" s="40"/>
      <c r="T8543" s="39"/>
      <c r="AG8543" s="110"/>
      <c r="AH8543" s="94"/>
      <c r="AJ8543" s="97"/>
      <c r="AL8543" s="39"/>
      <c r="AP8543" s="39"/>
      <c r="AQ8543" s="77"/>
      <c r="AR8543" s="78"/>
      <c r="BB8543" s="79"/>
      <c r="BC8543" s="94"/>
      <c r="BE8543" s="97"/>
      <c r="BG8543" s="40"/>
      <c r="BK8543" s="40"/>
      <c r="BL8543" s="79"/>
      <c r="BM8543" s="94"/>
      <c r="BO8543" s="97"/>
      <c r="BQ8543" s="40"/>
      <c r="BR8543" s="94"/>
      <c r="BS8543" s="94"/>
      <c r="BT8543" s="94"/>
      <c r="BU8543" s="40"/>
      <c r="BV8543" s="82"/>
      <c r="BW8543" s="94"/>
      <c r="BX8543" s="48"/>
      <c r="BY8543" s="97"/>
      <c r="BZ8543" s="48"/>
      <c r="CA8543" s="40"/>
      <c r="CB8543" s="94"/>
      <c r="CC8543" s="94"/>
      <c r="CD8543" s="94"/>
      <c r="CE8543" s="40"/>
      <c r="CF8543" s="73"/>
      <c r="CG8543" s="41"/>
      <c r="CH8543" s="41"/>
      <c r="CI8543" s="41"/>
      <c r="CJ8543" s="41"/>
      <c r="CK8543" s="41"/>
      <c r="CL8543" s="68"/>
      <c r="CM8543" s="41"/>
      <c r="CN8543" s="41"/>
      <c r="CO8543" s="39"/>
      <c r="CP8543" s="78"/>
    </row>
    <row r="8544" spans="1:94" s="38" customFormat="1" x14ac:dyDescent="0.25">
      <c r="A8544" s="38">
        <v>8541</v>
      </c>
      <c r="F8544" s="39"/>
      <c r="Q8544" s="39"/>
      <c r="R8544" s="40"/>
      <c r="S8544" s="40"/>
      <c r="T8544" s="39"/>
      <c r="AG8544" s="110"/>
      <c r="AH8544" s="94"/>
      <c r="AJ8544" s="97"/>
      <c r="AL8544" s="39"/>
      <c r="AP8544" s="39"/>
      <c r="AQ8544" s="77"/>
      <c r="AR8544" s="78"/>
      <c r="BB8544" s="79"/>
      <c r="BC8544" s="94"/>
      <c r="BE8544" s="97"/>
      <c r="BG8544" s="40"/>
      <c r="BK8544" s="40"/>
      <c r="BL8544" s="79"/>
      <c r="BM8544" s="94"/>
      <c r="BO8544" s="97"/>
      <c r="BQ8544" s="40"/>
      <c r="BR8544" s="94"/>
      <c r="BS8544" s="94"/>
      <c r="BT8544" s="94"/>
      <c r="BU8544" s="40"/>
      <c r="BV8544" s="82"/>
      <c r="BW8544" s="94"/>
      <c r="BX8544" s="48"/>
      <c r="BY8544" s="97"/>
      <c r="BZ8544" s="48"/>
      <c r="CA8544" s="40"/>
      <c r="CB8544" s="94"/>
      <c r="CC8544" s="94"/>
      <c r="CD8544" s="94"/>
      <c r="CE8544" s="40"/>
      <c r="CF8544" s="73"/>
      <c r="CG8544" s="41"/>
      <c r="CH8544" s="41"/>
      <c r="CI8544" s="41"/>
      <c r="CJ8544" s="41"/>
      <c r="CK8544" s="41"/>
      <c r="CL8544" s="68"/>
      <c r="CM8544" s="41"/>
      <c r="CN8544" s="41"/>
      <c r="CO8544" s="39"/>
      <c r="CP8544" s="78"/>
    </row>
    <row r="8545" spans="1:94" s="38" customFormat="1" x14ac:dyDescent="0.25">
      <c r="A8545" s="38">
        <v>8542</v>
      </c>
      <c r="F8545" s="39"/>
      <c r="Q8545" s="39"/>
      <c r="R8545" s="40"/>
      <c r="S8545" s="40"/>
      <c r="T8545" s="39"/>
      <c r="AG8545" s="110"/>
      <c r="AH8545" s="94"/>
      <c r="AJ8545" s="97"/>
      <c r="AL8545" s="39"/>
      <c r="AP8545" s="39"/>
      <c r="AQ8545" s="77"/>
      <c r="AR8545" s="78"/>
      <c r="BB8545" s="79"/>
      <c r="BC8545" s="94"/>
      <c r="BE8545" s="97"/>
      <c r="BG8545" s="40"/>
      <c r="BK8545" s="40"/>
      <c r="BL8545" s="79"/>
      <c r="BM8545" s="94"/>
      <c r="BO8545" s="97"/>
      <c r="BQ8545" s="40"/>
      <c r="BR8545" s="94"/>
      <c r="BS8545" s="94"/>
      <c r="BT8545" s="94"/>
      <c r="BU8545" s="40"/>
      <c r="BV8545" s="82"/>
      <c r="BW8545" s="94"/>
      <c r="BX8545" s="48"/>
      <c r="BY8545" s="97"/>
      <c r="BZ8545" s="48"/>
      <c r="CA8545" s="40"/>
      <c r="CB8545" s="94"/>
      <c r="CC8545" s="94"/>
      <c r="CD8545" s="94"/>
      <c r="CE8545" s="40"/>
      <c r="CF8545" s="73"/>
      <c r="CG8545" s="41"/>
      <c r="CH8545" s="41"/>
      <c r="CI8545" s="41"/>
      <c r="CJ8545" s="41"/>
      <c r="CK8545" s="41"/>
      <c r="CL8545" s="68"/>
      <c r="CM8545" s="41"/>
      <c r="CN8545" s="41"/>
      <c r="CO8545" s="39"/>
      <c r="CP8545" s="78"/>
    </row>
    <row r="8546" spans="1:94" s="38" customFormat="1" x14ac:dyDescent="0.25">
      <c r="A8546" s="38">
        <v>8543</v>
      </c>
      <c r="F8546" s="39"/>
      <c r="Q8546" s="39"/>
      <c r="R8546" s="40"/>
      <c r="S8546" s="40"/>
      <c r="T8546" s="39"/>
      <c r="AG8546" s="110"/>
      <c r="AH8546" s="94"/>
      <c r="AJ8546" s="97"/>
      <c r="AL8546" s="39"/>
      <c r="AP8546" s="39"/>
      <c r="AQ8546" s="77"/>
      <c r="AR8546" s="78"/>
      <c r="BB8546" s="79"/>
      <c r="BC8546" s="94"/>
      <c r="BE8546" s="97"/>
      <c r="BG8546" s="40"/>
      <c r="BK8546" s="40"/>
      <c r="BL8546" s="79"/>
      <c r="BM8546" s="94"/>
      <c r="BO8546" s="97"/>
      <c r="BQ8546" s="40"/>
      <c r="BR8546" s="94"/>
      <c r="BS8546" s="94"/>
      <c r="BT8546" s="94"/>
      <c r="BU8546" s="40"/>
      <c r="BV8546" s="82"/>
      <c r="BW8546" s="94"/>
      <c r="BX8546" s="48"/>
      <c r="BY8546" s="97"/>
      <c r="BZ8546" s="48"/>
      <c r="CA8546" s="40"/>
      <c r="CB8546" s="94"/>
      <c r="CC8546" s="94"/>
      <c r="CD8546" s="94"/>
      <c r="CE8546" s="40"/>
      <c r="CF8546" s="73"/>
      <c r="CG8546" s="41"/>
      <c r="CH8546" s="41"/>
      <c r="CI8546" s="41"/>
      <c r="CJ8546" s="41"/>
      <c r="CK8546" s="41"/>
      <c r="CL8546" s="68"/>
      <c r="CM8546" s="41"/>
      <c r="CN8546" s="41"/>
      <c r="CO8546" s="39"/>
      <c r="CP8546" s="78"/>
    </row>
    <row r="8547" spans="1:94" s="38" customFormat="1" x14ac:dyDescent="0.25">
      <c r="A8547" s="38">
        <v>8544</v>
      </c>
      <c r="F8547" s="39"/>
      <c r="Q8547" s="39"/>
      <c r="R8547" s="40"/>
      <c r="S8547" s="40"/>
      <c r="T8547" s="39"/>
      <c r="AG8547" s="110"/>
      <c r="AH8547" s="94"/>
      <c r="AJ8547" s="97"/>
      <c r="AL8547" s="39"/>
      <c r="AP8547" s="39"/>
      <c r="AQ8547" s="77"/>
      <c r="AR8547" s="78"/>
      <c r="BB8547" s="79"/>
      <c r="BC8547" s="94"/>
      <c r="BE8547" s="97"/>
      <c r="BG8547" s="40"/>
      <c r="BK8547" s="40"/>
      <c r="BL8547" s="79"/>
      <c r="BM8547" s="94"/>
      <c r="BO8547" s="97"/>
      <c r="BQ8547" s="40"/>
      <c r="BR8547" s="94"/>
      <c r="BS8547" s="94"/>
      <c r="BT8547" s="94"/>
      <c r="BU8547" s="40"/>
      <c r="BV8547" s="82"/>
      <c r="BW8547" s="94"/>
      <c r="BX8547" s="48"/>
      <c r="BY8547" s="97"/>
      <c r="BZ8547" s="48"/>
      <c r="CA8547" s="40"/>
      <c r="CB8547" s="94"/>
      <c r="CC8547" s="94"/>
      <c r="CD8547" s="94"/>
      <c r="CE8547" s="40"/>
      <c r="CF8547" s="73"/>
      <c r="CG8547" s="41"/>
      <c r="CH8547" s="41"/>
      <c r="CI8547" s="41"/>
      <c r="CJ8547" s="41"/>
      <c r="CK8547" s="41"/>
      <c r="CL8547" s="68"/>
      <c r="CM8547" s="41"/>
      <c r="CN8547" s="41"/>
      <c r="CO8547" s="39"/>
      <c r="CP8547" s="78"/>
    </row>
    <row r="8548" spans="1:94" s="38" customFormat="1" x14ac:dyDescent="0.25">
      <c r="A8548" s="38">
        <v>8545</v>
      </c>
      <c r="F8548" s="39"/>
      <c r="Q8548" s="39"/>
      <c r="R8548" s="40"/>
      <c r="S8548" s="40"/>
      <c r="T8548" s="39"/>
      <c r="AG8548" s="110"/>
      <c r="AH8548" s="94"/>
      <c r="AJ8548" s="97"/>
      <c r="AL8548" s="39"/>
      <c r="AP8548" s="39"/>
      <c r="AQ8548" s="77"/>
      <c r="AR8548" s="78"/>
      <c r="BB8548" s="79"/>
      <c r="BC8548" s="94"/>
      <c r="BE8548" s="97"/>
      <c r="BG8548" s="40"/>
      <c r="BK8548" s="40"/>
      <c r="BL8548" s="79"/>
      <c r="BM8548" s="94"/>
      <c r="BO8548" s="97"/>
      <c r="BQ8548" s="40"/>
      <c r="BR8548" s="94"/>
      <c r="BS8548" s="94"/>
      <c r="BT8548" s="94"/>
      <c r="BU8548" s="40"/>
      <c r="BV8548" s="82"/>
      <c r="BW8548" s="94"/>
      <c r="BX8548" s="48"/>
      <c r="BY8548" s="97"/>
      <c r="BZ8548" s="48"/>
      <c r="CA8548" s="40"/>
      <c r="CB8548" s="94"/>
      <c r="CC8548" s="94"/>
      <c r="CD8548" s="94"/>
      <c r="CE8548" s="40"/>
      <c r="CF8548" s="73"/>
      <c r="CG8548" s="41"/>
      <c r="CH8548" s="41"/>
      <c r="CI8548" s="41"/>
      <c r="CJ8548" s="41"/>
      <c r="CK8548" s="41"/>
      <c r="CL8548" s="68"/>
      <c r="CM8548" s="41"/>
      <c r="CN8548" s="41"/>
      <c r="CO8548" s="39"/>
      <c r="CP8548" s="78"/>
    </row>
    <row r="8549" spans="1:94" s="38" customFormat="1" x14ac:dyDescent="0.25">
      <c r="A8549" s="38">
        <v>8546</v>
      </c>
      <c r="F8549" s="39"/>
      <c r="Q8549" s="39"/>
      <c r="R8549" s="40"/>
      <c r="S8549" s="40"/>
      <c r="T8549" s="39"/>
      <c r="AG8549" s="110"/>
      <c r="AH8549" s="94"/>
      <c r="AJ8549" s="97"/>
      <c r="AL8549" s="39"/>
      <c r="AP8549" s="39"/>
      <c r="AQ8549" s="77"/>
      <c r="AR8549" s="78"/>
      <c r="BB8549" s="79"/>
      <c r="BC8549" s="94"/>
      <c r="BE8549" s="97"/>
      <c r="BG8549" s="40"/>
      <c r="BK8549" s="40"/>
      <c r="BL8549" s="79"/>
      <c r="BM8549" s="94"/>
      <c r="BO8549" s="97"/>
      <c r="BQ8549" s="40"/>
      <c r="BR8549" s="94"/>
      <c r="BS8549" s="94"/>
      <c r="BT8549" s="94"/>
      <c r="BU8549" s="40"/>
      <c r="BV8549" s="82"/>
      <c r="BW8549" s="94"/>
      <c r="BX8549" s="48"/>
      <c r="BY8549" s="97"/>
      <c r="BZ8549" s="48"/>
      <c r="CA8549" s="40"/>
      <c r="CB8549" s="94"/>
      <c r="CC8549" s="94"/>
      <c r="CD8549" s="94"/>
      <c r="CE8549" s="40"/>
      <c r="CF8549" s="73"/>
      <c r="CG8549" s="41"/>
      <c r="CH8549" s="41"/>
      <c r="CI8549" s="41"/>
      <c r="CJ8549" s="41"/>
      <c r="CK8549" s="41"/>
      <c r="CL8549" s="68"/>
      <c r="CM8549" s="41"/>
      <c r="CN8549" s="41"/>
      <c r="CO8549" s="39"/>
      <c r="CP8549" s="78"/>
    </row>
    <row r="8550" spans="1:94" s="38" customFormat="1" x14ac:dyDescent="0.25">
      <c r="A8550" s="38">
        <v>8547</v>
      </c>
      <c r="F8550" s="39"/>
      <c r="Q8550" s="39"/>
      <c r="R8550" s="40"/>
      <c r="S8550" s="40"/>
      <c r="T8550" s="39"/>
      <c r="AG8550" s="110"/>
      <c r="AH8550" s="94"/>
      <c r="AJ8550" s="97"/>
      <c r="AL8550" s="39"/>
      <c r="AP8550" s="39"/>
      <c r="AQ8550" s="77"/>
      <c r="AR8550" s="78"/>
      <c r="BB8550" s="79"/>
      <c r="BC8550" s="94"/>
      <c r="BE8550" s="97"/>
      <c r="BG8550" s="40"/>
      <c r="BK8550" s="40"/>
      <c r="BL8550" s="79"/>
      <c r="BM8550" s="94"/>
      <c r="BO8550" s="97"/>
      <c r="BQ8550" s="40"/>
      <c r="BR8550" s="94"/>
      <c r="BS8550" s="94"/>
      <c r="BT8550" s="94"/>
      <c r="BU8550" s="40"/>
      <c r="BV8550" s="82"/>
      <c r="BW8550" s="94"/>
      <c r="BX8550" s="48"/>
      <c r="BY8550" s="97"/>
      <c r="BZ8550" s="48"/>
      <c r="CA8550" s="40"/>
      <c r="CB8550" s="94"/>
      <c r="CC8550" s="94"/>
      <c r="CD8550" s="94"/>
      <c r="CE8550" s="40"/>
      <c r="CF8550" s="73"/>
      <c r="CG8550" s="41"/>
      <c r="CH8550" s="41"/>
      <c r="CI8550" s="41"/>
      <c r="CJ8550" s="41"/>
      <c r="CK8550" s="41"/>
      <c r="CL8550" s="68"/>
      <c r="CM8550" s="41"/>
      <c r="CN8550" s="41"/>
      <c r="CO8550" s="39"/>
      <c r="CP8550" s="78"/>
    </row>
    <row r="8551" spans="1:94" s="38" customFormat="1" x14ac:dyDescent="0.25">
      <c r="A8551" s="38">
        <v>8548</v>
      </c>
      <c r="F8551" s="39"/>
      <c r="Q8551" s="39"/>
      <c r="R8551" s="40"/>
      <c r="S8551" s="40"/>
      <c r="T8551" s="39"/>
      <c r="AG8551" s="110"/>
      <c r="AH8551" s="94"/>
      <c r="AJ8551" s="97"/>
      <c r="AL8551" s="39"/>
      <c r="AP8551" s="39"/>
      <c r="AQ8551" s="77"/>
      <c r="AR8551" s="78"/>
      <c r="BB8551" s="79"/>
      <c r="BC8551" s="94"/>
      <c r="BE8551" s="97"/>
      <c r="BG8551" s="40"/>
      <c r="BK8551" s="40"/>
      <c r="BL8551" s="79"/>
      <c r="BM8551" s="94"/>
      <c r="BO8551" s="97"/>
      <c r="BQ8551" s="40"/>
      <c r="BR8551" s="94"/>
      <c r="BS8551" s="94"/>
      <c r="BT8551" s="94"/>
      <c r="BU8551" s="40"/>
      <c r="BV8551" s="82"/>
      <c r="BW8551" s="94"/>
      <c r="BX8551" s="48"/>
      <c r="BY8551" s="97"/>
      <c r="BZ8551" s="48"/>
      <c r="CA8551" s="40"/>
      <c r="CB8551" s="94"/>
      <c r="CC8551" s="94"/>
      <c r="CD8551" s="94"/>
      <c r="CE8551" s="40"/>
      <c r="CF8551" s="73"/>
      <c r="CG8551" s="41"/>
      <c r="CH8551" s="41"/>
      <c r="CI8551" s="41"/>
      <c r="CJ8551" s="41"/>
      <c r="CK8551" s="41"/>
      <c r="CL8551" s="68"/>
      <c r="CM8551" s="41"/>
      <c r="CN8551" s="41"/>
      <c r="CO8551" s="39"/>
      <c r="CP8551" s="78"/>
    </row>
    <row r="8552" spans="1:94" s="38" customFormat="1" x14ac:dyDescent="0.25">
      <c r="A8552" s="38">
        <v>8549</v>
      </c>
      <c r="F8552" s="39"/>
      <c r="Q8552" s="39"/>
      <c r="R8552" s="40"/>
      <c r="S8552" s="40"/>
      <c r="T8552" s="39"/>
      <c r="AG8552" s="110"/>
      <c r="AH8552" s="94"/>
      <c r="AJ8552" s="97"/>
      <c r="AL8552" s="39"/>
      <c r="AP8552" s="39"/>
      <c r="AQ8552" s="77"/>
      <c r="AR8552" s="78"/>
      <c r="BB8552" s="79"/>
      <c r="BC8552" s="94"/>
      <c r="BE8552" s="97"/>
      <c r="BG8552" s="40"/>
      <c r="BK8552" s="40"/>
      <c r="BL8552" s="79"/>
      <c r="BM8552" s="94"/>
      <c r="BO8552" s="97"/>
      <c r="BQ8552" s="40"/>
      <c r="BR8552" s="94"/>
      <c r="BS8552" s="94"/>
      <c r="BT8552" s="94"/>
      <c r="BU8552" s="40"/>
      <c r="BV8552" s="82"/>
      <c r="BW8552" s="94"/>
      <c r="BX8552" s="48"/>
      <c r="BY8552" s="97"/>
      <c r="BZ8552" s="48"/>
      <c r="CA8552" s="40"/>
      <c r="CB8552" s="94"/>
      <c r="CC8552" s="94"/>
      <c r="CD8552" s="94"/>
      <c r="CE8552" s="40"/>
      <c r="CF8552" s="73"/>
      <c r="CG8552" s="41"/>
      <c r="CH8552" s="41"/>
      <c r="CI8552" s="41"/>
      <c r="CJ8552" s="41"/>
      <c r="CK8552" s="41"/>
      <c r="CL8552" s="68"/>
      <c r="CM8552" s="41"/>
      <c r="CN8552" s="41"/>
      <c r="CO8552" s="39"/>
      <c r="CP8552" s="78"/>
    </row>
    <row r="8553" spans="1:94" s="38" customFormat="1" x14ac:dyDescent="0.25">
      <c r="A8553" s="38">
        <v>8550</v>
      </c>
      <c r="F8553" s="39"/>
      <c r="Q8553" s="39"/>
      <c r="R8553" s="40"/>
      <c r="S8553" s="40"/>
      <c r="T8553" s="39"/>
      <c r="AG8553" s="110"/>
      <c r="AH8553" s="94"/>
      <c r="AJ8553" s="97"/>
      <c r="AL8553" s="39"/>
      <c r="AP8553" s="39"/>
      <c r="AQ8553" s="77"/>
      <c r="AR8553" s="78"/>
      <c r="BB8553" s="79"/>
      <c r="BC8553" s="94"/>
      <c r="BE8553" s="97"/>
      <c r="BG8553" s="40"/>
      <c r="BK8553" s="40"/>
      <c r="BL8553" s="79"/>
      <c r="BM8553" s="94"/>
      <c r="BO8553" s="97"/>
      <c r="BQ8553" s="40"/>
      <c r="BR8553" s="94"/>
      <c r="BS8553" s="94"/>
      <c r="BT8553" s="94"/>
      <c r="BU8553" s="40"/>
      <c r="BV8553" s="82"/>
      <c r="BW8553" s="94"/>
      <c r="BX8553" s="48"/>
      <c r="BY8553" s="97"/>
      <c r="BZ8553" s="48"/>
      <c r="CA8553" s="40"/>
      <c r="CB8553" s="94"/>
      <c r="CC8553" s="94"/>
      <c r="CD8553" s="94"/>
      <c r="CE8553" s="40"/>
      <c r="CF8553" s="73"/>
      <c r="CG8553" s="41"/>
      <c r="CH8553" s="41"/>
      <c r="CI8553" s="41"/>
      <c r="CJ8553" s="41"/>
      <c r="CK8553" s="41"/>
      <c r="CL8553" s="68"/>
      <c r="CM8553" s="41"/>
      <c r="CN8553" s="41"/>
      <c r="CO8553" s="39"/>
      <c r="CP8553" s="78"/>
    </row>
    <row r="8554" spans="1:94" s="38" customFormat="1" x14ac:dyDescent="0.25">
      <c r="A8554" s="38">
        <v>8551</v>
      </c>
      <c r="F8554" s="39"/>
      <c r="Q8554" s="39"/>
      <c r="R8554" s="40"/>
      <c r="S8554" s="40"/>
      <c r="T8554" s="39"/>
      <c r="AG8554" s="110"/>
      <c r="AH8554" s="94"/>
      <c r="AJ8554" s="97"/>
      <c r="AL8554" s="39"/>
      <c r="AP8554" s="39"/>
      <c r="AQ8554" s="77"/>
      <c r="AR8554" s="78"/>
      <c r="BB8554" s="79"/>
      <c r="BC8554" s="94"/>
      <c r="BE8554" s="97"/>
      <c r="BG8554" s="40"/>
      <c r="BK8554" s="40"/>
      <c r="BL8554" s="79"/>
      <c r="BM8554" s="94"/>
      <c r="BO8554" s="97"/>
      <c r="BQ8554" s="40"/>
      <c r="BR8554" s="94"/>
      <c r="BS8554" s="94"/>
      <c r="BT8554" s="94"/>
      <c r="BU8554" s="40"/>
      <c r="BV8554" s="82"/>
      <c r="BW8554" s="94"/>
      <c r="BX8554" s="48"/>
      <c r="BY8554" s="97"/>
      <c r="BZ8554" s="48"/>
      <c r="CA8554" s="40"/>
      <c r="CB8554" s="94"/>
      <c r="CC8554" s="94"/>
      <c r="CD8554" s="94"/>
      <c r="CE8554" s="40"/>
      <c r="CF8554" s="73"/>
      <c r="CG8554" s="41"/>
      <c r="CH8554" s="41"/>
      <c r="CI8554" s="41"/>
      <c r="CJ8554" s="41"/>
      <c r="CK8554" s="41"/>
      <c r="CL8554" s="68"/>
      <c r="CM8554" s="41"/>
      <c r="CN8554" s="41"/>
      <c r="CO8554" s="39"/>
      <c r="CP8554" s="78"/>
    </row>
    <row r="8555" spans="1:94" s="38" customFormat="1" x14ac:dyDescent="0.25">
      <c r="A8555" s="38">
        <v>8552</v>
      </c>
      <c r="F8555" s="39"/>
      <c r="Q8555" s="39"/>
      <c r="R8555" s="40"/>
      <c r="S8555" s="40"/>
      <c r="T8555" s="39"/>
      <c r="AG8555" s="110"/>
      <c r="AH8555" s="94"/>
      <c r="AJ8555" s="97"/>
      <c r="AL8555" s="39"/>
      <c r="AP8555" s="39"/>
      <c r="AQ8555" s="77"/>
      <c r="AR8555" s="78"/>
      <c r="BB8555" s="79"/>
      <c r="BC8555" s="94"/>
      <c r="BE8555" s="97"/>
      <c r="BG8555" s="40"/>
      <c r="BK8555" s="40"/>
      <c r="BL8555" s="79"/>
      <c r="BM8555" s="94"/>
      <c r="BO8555" s="97"/>
      <c r="BQ8555" s="40"/>
      <c r="BR8555" s="94"/>
      <c r="BS8555" s="94"/>
      <c r="BT8555" s="94"/>
      <c r="BU8555" s="40"/>
      <c r="BV8555" s="82"/>
      <c r="BW8555" s="94"/>
      <c r="BX8555" s="48"/>
      <c r="BY8555" s="97"/>
      <c r="BZ8555" s="48"/>
      <c r="CA8555" s="40"/>
      <c r="CB8555" s="94"/>
      <c r="CC8555" s="94"/>
      <c r="CD8555" s="94"/>
      <c r="CE8555" s="40"/>
      <c r="CF8555" s="73"/>
      <c r="CG8555" s="41"/>
      <c r="CH8555" s="41"/>
      <c r="CI8555" s="41"/>
      <c r="CJ8555" s="41"/>
      <c r="CK8555" s="41"/>
      <c r="CL8555" s="68"/>
      <c r="CM8555" s="41"/>
      <c r="CN8555" s="41"/>
      <c r="CO8555" s="39"/>
      <c r="CP8555" s="78"/>
    </row>
    <row r="8556" spans="1:94" s="38" customFormat="1" x14ac:dyDescent="0.25">
      <c r="A8556" s="38">
        <v>8553</v>
      </c>
      <c r="F8556" s="39"/>
      <c r="Q8556" s="39"/>
      <c r="R8556" s="40"/>
      <c r="S8556" s="40"/>
      <c r="T8556" s="39"/>
      <c r="AG8556" s="110"/>
      <c r="AH8556" s="94"/>
      <c r="AJ8556" s="97"/>
      <c r="AL8556" s="39"/>
      <c r="AP8556" s="39"/>
      <c r="AQ8556" s="77"/>
      <c r="AR8556" s="78"/>
      <c r="BB8556" s="79"/>
      <c r="BC8556" s="94"/>
      <c r="BE8556" s="97"/>
      <c r="BG8556" s="40"/>
      <c r="BK8556" s="40"/>
      <c r="BL8556" s="79"/>
      <c r="BM8556" s="94"/>
      <c r="BO8556" s="97"/>
      <c r="BQ8556" s="40"/>
      <c r="BR8556" s="94"/>
      <c r="BS8556" s="94"/>
      <c r="BT8556" s="94"/>
      <c r="BU8556" s="40"/>
      <c r="BV8556" s="82"/>
      <c r="BW8556" s="94"/>
      <c r="BX8556" s="48"/>
      <c r="BY8556" s="97"/>
      <c r="BZ8556" s="48"/>
      <c r="CA8556" s="40"/>
      <c r="CB8556" s="94"/>
      <c r="CC8556" s="94"/>
      <c r="CD8556" s="94"/>
      <c r="CE8556" s="40"/>
      <c r="CF8556" s="73"/>
      <c r="CG8556" s="41"/>
      <c r="CH8556" s="41"/>
      <c r="CI8556" s="41"/>
      <c r="CJ8556" s="41"/>
      <c r="CK8556" s="41"/>
      <c r="CL8556" s="68"/>
      <c r="CM8556" s="41"/>
      <c r="CN8556" s="41"/>
      <c r="CO8556" s="39"/>
      <c r="CP8556" s="78"/>
    </row>
    <row r="8557" spans="1:94" s="38" customFormat="1" x14ac:dyDescent="0.25">
      <c r="A8557" s="38">
        <v>8554</v>
      </c>
      <c r="F8557" s="39"/>
      <c r="Q8557" s="39"/>
      <c r="R8557" s="40"/>
      <c r="S8557" s="40"/>
      <c r="T8557" s="39"/>
      <c r="AG8557" s="110"/>
      <c r="AH8557" s="94"/>
      <c r="AJ8557" s="97"/>
      <c r="AL8557" s="39"/>
      <c r="AP8557" s="39"/>
      <c r="AQ8557" s="77"/>
      <c r="AR8557" s="78"/>
      <c r="BB8557" s="79"/>
      <c r="BC8557" s="94"/>
      <c r="BE8557" s="97"/>
      <c r="BG8557" s="40"/>
      <c r="BK8557" s="40"/>
      <c r="BL8557" s="79"/>
      <c r="BM8557" s="94"/>
      <c r="BO8557" s="97"/>
      <c r="BQ8557" s="40"/>
      <c r="BR8557" s="94"/>
      <c r="BS8557" s="94"/>
      <c r="BT8557" s="94"/>
      <c r="BU8557" s="40"/>
      <c r="BV8557" s="82"/>
      <c r="BW8557" s="94"/>
      <c r="BX8557" s="48"/>
      <c r="BY8557" s="97"/>
      <c r="BZ8557" s="48"/>
      <c r="CA8557" s="40"/>
      <c r="CB8557" s="94"/>
      <c r="CC8557" s="94"/>
      <c r="CD8557" s="94"/>
      <c r="CE8557" s="40"/>
      <c r="CF8557" s="73"/>
      <c r="CG8557" s="41"/>
      <c r="CH8557" s="41"/>
      <c r="CI8557" s="41"/>
      <c r="CJ8557" s="41"/>
      <c r="CK8557" s="41"/>
      <c r="CL8557" s="68"/>
      <c r="CM8557" s="41"/>
      <c r="CN8557" s="41"/>
      <c r="CO8557" s="39"/>
      <c r="CP8557" s="78"/>
    </row>
    <row r="8558" spans="1:94" s="38" customFormat="1" x14ac:dyDescent="0.25">
      <c r="A8558" s="38">
        <v>8555</v>
      </c>
      <c r="F8558" s="39"/>
      <c r="Q8558" s="39"/>
      <c r="R8558" s="40"/>
      <c r="S8558" s="40"/>
      <c r="T8558" s="39"/>
      <c r="AG8558" s="110"/>
      <c r="AH8558" s="94"/>
      <c r="AJ8558" s="97"/>
      <c r="AL8558" s="39"/>
      <c r="AP8558" s="39"/>
      <c r="AQ8558" s="77"/>
      <c r="AR8558" s="78"/>
      <c r="BB8558" s="79"/>
      <c r="BC8558" s="94"/>
      <c r="BE8558" s="97"/>
      <c r="BG8558" s="40"/>
      <c r="BK8558" s="40"/>
      <c r="BL8558" s="79"/>
      <c r="BM8558" s="94"/>
      <c r="BO8558" s="97"/>
      <c r="BQ8558" s="40"/>
      <c r="BR8558" s="94"/>
      <c r="BS8558" s="94"/>
      <c r="BT8558" s="94"/>
      <c r="BU8558" s="40"/>
      <c r="BV8558" s="82"/>
      <c r="BW8558" s="94"/>
      <c r="BX8558" s="48"/>
      <c r="BY8558" s="97"/>
      <c r="BZ8558" s="48"/>
      <c r="CA8558" s="40"/>
      <c r="CB8558" s="94"/>
      <c r="CC8558" s="94"/>
      <c r="CD8558" s="94"/>
      <c r="CE8558" s="40"/>
      <c r="CF8558" s="73"/>
      <c r="CG8558" s="41"/>
      <c r="CH8558" s="41"/>
      <c r="CI8558" s="41"/>
      <c r="CJ8558" s="41"/>
      <c r="CK8558" s="41"/>
      <c r="CL8558" s="68"/>
      <c r="CM8558" s="41"/>
      <c r="CN8558" s="41"/>
      <c r="CO8558" s="39"/>
      <c r="CP8558" s="78"/>
    </row>
    <row r="8559" spans="1:94" s="38" customFormat="1" x14ac:dyDescent="0.25">
      <c r="A8559" s="38">
        <v>8556</v>
      </c>
      <c r="F8559" s="39"/>
      <c r="Q8559" s="39"/>
      <c r="R8559" s="40"/>
      <c r="S8559" s="40"/>
      <c r="T8559" s="39"/>
      <c r="AG8559" s="110"/>
      <c r="AH8559" s="94"/>
      <c r="AJ8559" s="97"/>
      <c r="AL8559" s="39"/>
      <c r="AP8559" s="39"/>
      <c r="AQ8559" s="77"/>
      <c r="AR8559" s="78"/>
      <c r="BB8559" s="79"/>
      <c r="BC8559" s="94"/>
      <c r="BE8559" s="97"/>
      <c r="BG8559" s="40"/>
      <c r="BK8559" s="40"/>
      <c r="BL8559" s="79"/>
      <c r="BM8559" s="94"/>
      <c r="BO8559" s="97"/>
      <c r="BQ8559" s="40"/>
      <c r="BR8559" s="94"/>
      <c r="BS8559" s="94"/>
      <c r="BT8559" s="94"/>
      <c r="BU8559" s="40"/>
      <c r="BV8559" s="82"/>
      <c r="BW8559" s="94"/>
      <c r="BX8559" s="48"/>
      <c r="BY8559" s="97"/>
      <c r="BZ8559" s="48"/>
      <c r="CA8559" s="40"/>
      <c r="CB8559" s="94"/>
      <c r="CC8559" s="94"/>
      <c r="CD8559" s="94"/>
      <c r="CE8559" s="40"/>
      <c r="CF8559" s="73"/>
      <c r="CG8559" s="41"/>
      <c r="CH8559" s="41"/>
      <c r="CI8559" s="41"/>
      <c r="CJ8559" s="41"/>
      <c r="CK8559" s="41"/>
      <c r="CL8559" s="68"/>
      <c r="CM8559" s="41"/>
      <c r="CN8559" s="41"/>
      <c r="CO8559" s="39"/>
      <c r="CP8559" s="78"/>
    </row>
    <row r="8560" spans="1:94" s="38" customFormat="1" x14ac:dyDescent="0.25">
      <c r="A8560" s="38">
        <v>8557</v>
      </c>
      <c r="F8560" s="39"/>
      <c r="Q8560" s="39"/>
      <c r="R8560" s="40"/>
      <c r="S8560" s="40"/>
      <c r="T8560" s="39"/>
      <c r="AG8560" s="110"/>
      <c r="AH8560" s="94"/>
      <c r="AJ8560" s="97"/>
      <c r="AL8560" s="39"/>
      <c r="AP8560" s="39"/>
      <c r="AQ8560" s="77"/>
      <c r="AR8560" s="78"/>
      <c r="BB8560" s="79"/>
      <c r="BC8560" s="94"/>
      <c r="BE8560" s="97"/>
      <c r="BG8560" s="40"/>
      <c r="BK8560" s="40"/>
      <c r="BL8560" s="79"/>
      <c r="BM8560" s="94"/>
      <c r="BO8560" s="97"/>
      <c r="BQ8560" s="40"/>
      <c r="BR8560" s="94"/>
      <c r="BS8560" s="94"/>
      <c r="BT8560" s="94"/>
      <c r="BU8560" s="40"/>
      <c r="BV8560" s="82"/>
      <c r="BW8560" s="94"/>
      <c r="BX8560" s="48"/>
      <c r="BY8560" s="97"/>
      <c r="BZ8560" s="48"/>
      <c r="CA8560" s="40"/>
      <c r="CB8560" s="94"/>
      <c r="CC8560" s="94"/>
      <c r="CD8560" s="94"/>
      <c r="CE8560" s="40"/>
      <c r="CF8560" s="73"/>
      <c r="CG8560" s="41"/>
      <c r="CH8560" s="41"/>
      <c r="CI8560" s="41"/>
      <c r="CJ8560" s="41"/>
      <c r="CK8560" s="41"/>
      <c r="CL8560" s="68"/>
      <c r="CM8560" s="41"/>
      <c r="CN8560" s="41"/>
      <c r="CO8560" s="39"/>
      <c r="CP8560" s="78"/>
    </row>
    <row r="8561" spans="1:94" s="38" customFormat="1" x14ac:dyDescent="0.25">
      <c r="A8561" s="38">
        <v>8558</v>
      </c>
      <c r="F8561" s="39"/>
      <c r="Q8561" s="39"/>
      <c r="R8561" s="40"/>
      <c r="S8561" s="40"/>
      <c r="T8561" s="39"/>
      <c r="AG8561" s="110"/>
      <c r="AH8561" s="94"/>
      <c r="AJ8561" s="97"/>
      <c r="AL8561" s="39"/>
      <c r="AP8561" s="39"/>
      <c r="AQ8561" s="77"/>
      <c r="AR8561" s="78"/>
      <c r="BB8561" s="79"/>
      <c r="BC8561" s="94"/>
      <c r="BE8561" s="97"/>
      <c r="BG8561" s="40"/>
      <c r="BK8561" s="40"/>
      <c r="BL8561" s="79"/>
      <c r="BM8561" s="94"/>
      <c r="BO8561" s="97"/>
      <c r="BQ8561" s="40"/>
      <c r="BR8561" s="94"/>
      <c r="BS8561" s="94"/>
      <c r="BT8561" s="94"/>
      <c r="BU8561" s="40"/>
      <c r="BV8561" s="82"/>
      <c r="BW8561" s="94"/>
      <c r="BX8561" s="48"/>
      <c r="BY8561" s="97"/>
      <c r="BZ8561" s="48"/>
      <c r="CA8561" s="40"/>
      <c r="CB8561" s="94"/>
      <c r="CC8561" s="94"/>
      <c r="CD8561" s="94"/>
      <c r="CE8561" s="40"/>
      <c r="CF8561" s="73"/>
      <c r="CG8561" s="41"/>
      <c r="CH8561" s="41"/>
      <c r="CI8561" s="41"/>
      <c r="CJ8561" s="41"/>
      <c r="CK8561" s="41"/>
      <c r="CL8561" s="68"/>
      <c r="CM8561" s="41"/>
      <c r="CN8561" s="41"/>
      <c r="CO8561" s="39"/>
      <c r="CP8561" s="78"/>
    </row>
    <row r="8562" spans="1:94" s="38" customFormat="1" x14ac:dyDescent="0.25">
      <c r="A8562" s="38">
        <v>8559</v>
      </c>
      <c r="F8562" s="39"/>
      <c r="Q8562" s="39"/>
      <c r="R8562" s="40"/>
      <c r="S8562" s="40"/>
      <c r="T8562" s="39"/>
      <c r="AG8562" s="110"/>
      <c r="AH8562" s="94"/>
      <c r="AJ8562" s="97"/>
      <c r="AL8562" s="39"/>
      <c r="AP8562" s="39"/>
      <c r="AQ8562" s="77"/>
      <c r="AR8562" s="78"/>
      <c r="BB8562" s="79"/>
      <c r="BC8562" s="94"/>
      <c r="BE8562" s="97"/>
      <c r="BG8562" s="40"/>
      <c r="BK8562" s="40"/>
      <c r="BL8562" s="79"/>
      <c r="BM8562" s="94"/>
      <c r="BO8562" s="97"/>
      <c r="BQ8562" s="40"/>
      <c r="BR8562" s="94"/>
      <c r="BS8562" s="94"/>
      <c r="BT8562" s="94"/>
      <c r="BU8562" s="40"/>
      <c r="BV8562" s="82"/>
      <c r="BW8562" s="94"/>
      <c r="BX8562" s="48"/>
      <c r="BY8562" s="97"/>
      <c r="BZ8562" s="48"/>
      <c r="CA8562" s="40"/>
      <c r="CB8562" s="94"/>
      <c r="CC8562" s="94"/>
      <c r="CD8562" s="94"/>
      <c r="CE8562" s="40"/>
      <c r="CF8562" s="73"/>
      <c r="CG8562" s="41"/>
      <c r="CH8562" s="41"/>
      <c r="CI8562" s="41"/>
      <c r="CJ8562" s="41"/>
      <c r="CK8562" s="41"/>
      <c r="CL8562" s="68"/>
      <c r="CM8562" s="41"/>
      <c r="CN8562" s="41"/>
      <c r="CO8562" s="39"/>
      <c r="CP8562" s="78"/>
    </row>
    <row r="8563" spans="1:94" s="38" customFormat="1" x14ac:dyDescent="0.25">
      <c r="A8563" s="38">
        <v>8560</v>
      </c>
      <c r="F8563" s="39"/>
      <c r="Q8563" s="39"/>
      <c r="R8563" s="40"/>
      <c r="S8563" s="40"/>
      <c r="T8563" s="39"/>
      <c r="AG8563" s="110"/>
      <c r="AH8563" s="94"/>
      <c r="AJ8563" s="97"/>
      <c r="AL8563" s="39"/>
      <c r="AP8563" s="39"/>
      <c r="AQ8563" s="77"/>
      <c r="AR8563" s="78"/>
      <c r="BB8563" s="79"/>
      <c r="BC8563" s="94"/>
      <c r="BE8563" s="97"/>
      <c r="BG8563" s="40"/>
      <c r="BK8563" s="40"/>
      <c r="BL8563" s="79"/>
      <c r="BM8563" s="94"/>
      <c r="BO8563" s="97"/>
      <c r="BQ8563" s="40"/>
      <c r="BR8563" s="94"/>
      <c r="BS8563" s="94"/>
      <c r="BT8563" s="94"/>
      <c r="BU8563" s="40"/>
      <c r="BV8563" s="82"/>
      <c r="BW8563" s="94"/>
      <c r="BX8563" s="48"/>
      <c r="BY8563" s="97"/>
      <c r="BZ8563" s="48"/>
      <c r="CA8563" s="40"/>
      <c r="CB8563" s="94"/>
      <c r="CC8563" s="94"/>
      <c r="CD8563" s="94"/>
      <c r="CE8563" s="40"/>
      <c r="CF8563" s="73"/>
      <c r="CG8563" s="41"/>
      <c r="CH8563" s="41"/>
      <c r="CI8563" s="41"/>
      <c r="CJ8563" s="41"/>
      <c r="CK8563" s="41"/>
      <c r="CL8563" s="68"/>
      <c r="CM8563" s="41"/>
      <c r="CN8563" s="41"/>
      <c r="CO8563" s="39"/>
      <c r="CP8563" s="78"/>
    </row>
    <row r="8564" spans="1:94" s="38" customFormat="1" x14ac:dyDescent="0.25">
      <c r="A8564" s="38">
        <v>8561</v>
      </c>
      <c r="F8564" s="39"/>
      <c r="Q8564" s="39"/>
      <c r="R8564" s="40"/>
      <c r="S8564" s="40"/>
      <c r="T8564" s="39"/>
      <c r="AG8564" s="110"/>
      <c r="AH8564" s="94"/>
      <c r="AJ8564" s="97"/>
      <c r="AL8564" s="39"/>
      <c r="AP8564" s="39"/>
      <c r="AQ8564" s="77"/>
      <c r="AR8564" s="78"/>
      <c r="BB8564" s="79"/>
      <c r="BC8564" s="94"/>
      <c r="BE8564" s="97"/>
      <c r="BG8564" s="40"/>
      <c r="BK8564" s="40"/>
      <c r="BL8564" s="79"/>
      <c r="BM8564" s="94"/>
      <c r="BO8564" s="97"/>
      <c r="BQ8564" s="40"/>
      <c r="BR8564" s="94"/>
      <c r="BS8564" s="94"/>
      <c r="BT8564" s="94"/>
      <c r="BU8564" s="40"/>
      <c r="BV8564" s="82"/>
      <c r="BW8564" s="94"/>
      <c r="BX8564" s="48"/>
      <c r="BY8564" s="97"/>
      <c r="BZ8564" s="48"/>
      <c r="CA8564" s="40"/>
      <c r="CB8564" s="94"/>
      <c r="CC8564" s="94"/>
      <c r="CD8564" s="94"/>
      <c r="CE8564" s="40"/>
      <c r="CF8564" s="73"/>
      <c r="CG8564" s="41"/>
      <c r="CH8564" s="41"/>
      <c r="CI8564" s="41"/>
      <c r="CJ8564" s="41"/>
      <c r="CK8564" s="41"/>
      <c r="CL8564" s="68"/>
      <c r="CM8564" s="41"/>
      <c r="CN8564" s="41"/>
      <c r="CO8564" s="39"/>
      <c r="CP8564" s="78"/>
    </row>
    <row r="8565" spans="1:94" s="38" customFormat="1" x14ac:dyDescent="0.25">
      <c r="A8565" s="38">
        <v>8562</v>
      </c>
      <c r="F8565" s="39"/>
      <c r="Q8565" s="39"/>
      <c r="R8565" s="40"/>
      <c r="S8565" s="40"/>
      <c r="T8565" s="39"/>
      <c r="AG8565" s="110"/>
      <c r="AH8565" s="94"/>
      <c r="AJ8565" s="97"/>
      <c r="AL8565" s="39"/>
      <c r="AP8565" s="39"/>
      <c r="AQ8565" s="77"/>
      <c r="AR8565" s="78"/>
      <c r="BB8565" s="79"/>
      <c r="BC8565" s="94"/>
      <c r="BE8565" s="97"/>
      <c r="BG8565" s="40"/>
      <c r="BK8565" s="40"/>
      <c r="BL8565" s="79"/>
      <c r="BM8565" s="94"/>
      <c r="BO8565" s="97"/>
      <c r="BQ8565" s="40"/>
      <c r="BR8565" s="94"/>
      <c r="BS8565" s="94"/>
      <c r="BT8565" s="94"/>
      <c r="BU8565" s="40"/>
      <c r="BV8565" s="82"/>
      <c r="BW8565" s="94"/>
      <c r="BX8565" s="48"/>
      <c r="BY8565" s="97"/>
      <c r="BZ8565" s="48"/>
      <c r="CA8565" s="40"/>
      <c r="CB8565" s="94"/>
      <c r="CC8565" s="94"/>
      <c r="CD8565" s="94"/>
      <c r="CE8565" s="40"/>
      <c r="CF8565" s="73"/>
      <c r="CG8565" s="41"/>
      <c r="CH8565" s="41"/>
      <c r="CI8565" s="41"/>
      <c r="CJ8565" s="41"/>
      <c r="CK8565" s="41"/>
      <c r="CL8565" s="68"/>
      <c r="CM8565" s="41"/>
      <c r="CN8565" s="41"/>
      <c r="CO8565" s="39"/>
      <c r="CP8565" s="78"/>
    </row>
    <row r="8566" spans="1:94" s="38" customFormat="1" x14ac:dyDescent="0.25">
      <c r="A8566" s="38">
        <v>8563</v>
      </c>
      <c r="F8566" s="39"/>
      <c r="Q8566" s="39"/>
      <c r="R8566" s="40"/>
      <c r="S8566" s="40"/>
      <c r="T8566" s="39"/>
      <c r="AG8566" s="110"/>
      <c r="AH8566" s="94"/>
      <c r="AJ8566" s="97"/>
      <c r="AL8566" s="39"/>
      <c r="AP8566" s="39"/>
      <c r="AQ8566" s="77"/>
      <c r="AR8566" s="78"/>
      <c r="BB8566" s="79"/>
      <c r="BC8566" s="94"/>
      <c r="BE8566" s="97"/>
      <c r="BG8566" s="40"/>
      <c r="BK8566" s="40"/>
      <c r="BL8566" s="79"/>
      <c r="BM8566" s="94"/>
      <c r="BO8566" s="97"/>
      <c r="BQ8566" s="40"/>
      <c r="BR8566" s="94"/>
      <c r="BS8566" s="94"/>
      <c r="BT8566" s="94"/>
      <c r="BU8566" s="40"/>
      <c r="BV8566" s="82"/>
      <c r="BW8566" s="94"/>
      <c r="BX8566" s="48"/>
      <c r="BY8566" s="97"/>
      <c r="BZ8566" s="48"/>
      <c r="CA8566" s="40"/>
      <c r="CB8566" s="94"/>
      <c r="CC8566" s="94"/>
      <c r="CD8566" s="94"/>
      <c r="CE8566" s="40"/>
      <c r="CF8566" s="73"/>
      <c r="CG8566" s="41"/>
      <c r="CH8566" s="41"/>
      <c r="CI8566" s="41"/>
      <c r="CJ8566" s="41"/>
      <c r="CK8566" s="41"/>
      <c r="CL8566" s="68"/>
      <c r="CM8566" s="41"/>
      <c r="CN8566" s="41"/>
      <c r="CO8566" s="39"/>
      <c r="CP8566" s="78"/>
    </row>
    <row r="8567" spans="1:94" s="38" customFormat="1" x14ac:dyDescent="0.25">
      <c r="A8567" s="38">
        <v>8564</v>
      </c>
      <c r="F8567" s="39"/>
      <c r="Q8567" s="39"/>
      <c r="R8567" s="40"/>
      <c r="S8567" s="40"/>
      <c r="T8567" s="39"/>
      <c r="AG8567" s="110"/>
      <c r="AH8567" s="94"/>
      <c r="AJ8567" s="97"/>
      <c r="AL8567" s="39"/>
      <c r="AP8567" s="39"/>
      <c r="AQ8567" s="77"/>
      <c r="AR8567" s="78"/>
      <c r="BB8567" s="79"/>
      <c r="BC8567" s="94"/>
      <c r="BE8567" s="97"/>
      <c r="BG8567" s="40"/>
      <c r="BK8567" s="40"/>
      <c r="BL8567" s="79"/>
      <c r="BM8567" s="94"/>
      <c r="BO8567" s="97"/>
      <c r="BQ8567" s="40"/>
      <c r="BR8567" s="94"/>
      <c r="BS8567" s="94"/>
      <c r="BT8567" s="94"/>
      <c r="BU8567" s="40"/>
      <c r="BV8567" s="82"/>
      <c r="BW8567" s="94"/>
      <c r="BX8567" s="48"/>
      <c r="BY8567" s="97"/>
      <c r="BZ8567" s="48"/>
      <c r="CA8567" s="40"/>
      <c r="CB8567" s="94"/>
      <c r="CC8567" s="94"/>
      <c r="CD8567" s="94"/>
      <c r="CE8567" s="40"/>
      <c r="CF8567" s="73"/>
      <c r="CG8567" s="41"/>
      <c r="CH8567" s="41"/>
      <c r="CI8567" s="41"/>
      <c r="CJ8567" s="41"/>
      <c r="CK8567" s="41"/>
      <c r="CL8567" s="68"/>
      <c r="CM8567" s="41"/>
      <c r="CN8567" s="41"/>
      <c r="CO8567" s="39"/>
      <c r="CP8567" s="78"/>
    </row>
    <row r="8568" spans="1:94" s="38" customFormat="1" x14ac:dyDescent="0.25">
      <c r="A8568" s="38">
        <v>8565</v>
      </c>
      <c r="F8568" s="39"/>
      <c r="Q8568" s="39"/>
      <c r="R8568" s="40"/>
      <c r="S8568" s="40"/>
      <c r="T8568" s="39"/>
      <c r="AG8568" s="110"/>
      <c r="AH8568" s="94"/>
      <c r="AJ8568" s="97"/>
      <c r="AL8568" s="39"/>
      <c r="AP8568" s="39"/>
      <c r="AQ8568" s="77"/>
      <c r="AR8568" s="78"/>
      <c r="BB8568" s="79"/>
      <c r="BC8568" s="94"/>
      <c r="BE8568" s="97"/>
      <c r="BG8568" s="40"/>
      <c r="BK8568" s="40"/>
      <c r="BL8568" s="79"/>
      <c r="BM8568" s="94"/>
      <c r="BO8568" s="97"/>
      <c r="BQ8568" s="40"/>
      <c r="BR8568" s="94"/>
      <c r="BS8568" s="94"/>
      <c r="BT8568" s="94"/>
      <c r="BU8568" s="40"/>
      <c r="BV8568" s="82"/>
      <c r="BW8568" s="94"/>
      <c r="BX8568" s="48"/>
      <c r="BY8568" s="97"/>
      <c r="BZ8568" s="48"/>
      <c r="CA8568" s="40"/>
      <c r="CB8568" s="94"/>
      <c r="CC8568" s="94"/>
      <c r="CD8568" s="94"/>
      <c r="CE8568" s="40"/>
      <c r="CF8568" s="73"/>
      <c r="CG8568" s="41"/>
      <c r="CH8568" s="41"/>
      <c r="CI8568" s="41"/>
      <c r="CJ8568" s="41"/>
      <c r="CK8568" s="41"/>
      <c r="CL8568" s="68"/>
      <c r="CM8568" s="41"/>
      <c r="CN8568" s="41"/>
      <c r="CO8568" s="39"/>
      <c r="CP8568" s="78"/>
    </row>
    <row r="8569" spans="1:94" s="38" customFormat="1" x14ac:dyDescent="0.25">
      <c r="A8569" s="38">
        <v>8566</v>
      </c>
      <c r="F8569" s="39"/>
      <c r="Q8569" s="39"/>
      <c r="R8569" s="40"/>
      <c r="S8569" s="40"/>
      <c r="T8569" s="39"/>
      <c r="AG8569" s="110"/>
      <c r="AH8569" s="94"/>
      <c r="AJ8569" s="97"/>
      <c r="AL8569" s="39"/>
      <c r="AP8569" s="39"/>
      <c r="AQ8569" s="77"/>
      <c r="AR8569" s="78"/>
      <c r="BB8569" s="79"/>
      <c r="BC8569" s="94"/>
      <c r="BE8569" s="97"/>
      <c r="BG8569" s="40"/>
      <c r="BK8569" s="40"/>
      <c r="BL8569" s="79"/>
      <c r="BM8569" s="94"/>
      <c r="BO8569" s="97"/>
      <c r="BQ8569" s="40"/>
      <c r="BR8569" s="94"/>
      <c r="BS8569" s="94"/>
      <c r="BT8569" s="94"/>
      <c r="BU8569" s="40"/>
      <c r="BV8569" s="82"/>
      <c r="BW8569" s="94"/>
      <c r="BX8569" s="48"/>
      <c r="BY8569" s="97"/>
      <c r="BZ8569" s="48"/>
      <c r="CA8569" s="40"/>
      <c r="CB8569" s="94"/>
      <c r="CC8569" s="94"/>
      <c r="CD8569" s="94"/>
      <c r="CE8569" s="40"/>
      <c r="CF8569" s="73"/>
      <c r="CG8569" s="41"/>
      <c r="CH8569" s="41"/>
      <c r="CI8569" s="41"/>
      <c r="CJ8569" s="41"/>
      <c r="CK8569" s="41"/>
      <c r="CL8569" s="68"/>
      <c r="CM8569" s="41"/>
      <c r="CN8569" s="41"/>
      <c r="CO8569" s="39"/>
      <c r="CP8569" s="78"/>
    </row>
    <row r="8570" spans="1:94" s="38" customFormat="1" x14ac:dyDescent="0.25">
      <c r="A8570" s="38">
        <v>8567</v>
      </c>
      <c r="F8570" s="39"/>
      <c r="Q8570" s="39"/>
      <c r="R8570" s="40"/>
      <c r="S8570" s="40"/>
      <c r="T8570" s="39"/>
      <c r="AG8570" s="110"/>
      <c r="AH8570" s="94"/>
      <c r="AJ8570" s="97"/>
      <c r="AL8570" s="39"/>
      <c r="AP8570" s="39"/>
      <c r="AQ8570" s="77"/>
      <c r="AR8570" s="78"/>
      <c r="BB8570" s="79"/>
      <c r="BC8570" s="94"/>
      <c r="BE8570" s="97"/>
      <c r="BG8570" s="40"/>
      <c r="BK8570" s="40"/>
      <c r="BL8570" s="79"/>
      <c r="BM8570" s="94"/>
      <c r="BO8570" s="97"/>
      <c r="BQ8570" s="40"/>
      <c r="BR8570" s="94"/>
      <c r="BS8570" s="94"/>
      <c r="BT8570" s="94"/>
      <c r="BU8570" s="40"/>
      <c r="BV8570" s="82"/>
      <c r="BW8570" s="94"/>
      <c r="BX8570" s="48"/>
      <c r="BY8570" s="97"/>
      <c r="BZ8570" s="48"/>
      <c r="CA8570" s="40"/>
      <c r="CB8570" s="94"/>
      <c r="CC8570" s="94"/>
      <c r="CD8570" s="94"/>
      <c r="CE8570" s="40"/>
      <c r="CF8570" s="73"/>
      <c r="CG8570" s="41"/>
      <c r="CH8570" s="41"/>
      <c r="CI8570" s="41"/>
      <c r="CJ8570" s="41"/>
      <c r="CK8570" s="41"/>
      <c r="CL8570" s="68"/>
      <c r="CM8570" s="41"/>
      <c r="CN8570" s="41"/>
      <c r="CO8570" s="39"/>
      <c r="CP8570" s="78"/>
    </row>
    <row r="8571" spans="1:94" s="38" customFormat="1" x14ac:dyDescent="0.25">
      <c r="A8571" s="38">
        <v>8568</v>
      </c>
      <c r="F8571" s="39"/>
      <c r="Q8571" s="39"/>
      <c r="R8571" s="40"/>
      <c r="S8571" s="40"/>
      <c r="T8571" s="39"/>
      <c r="AG8571" s="110"/>
      <c r="AH8571" s="94"/>
      <c r="AJ8571" s="97"/>
      <c r="AL8571" s="39"/>
      <c r="AP8571" s="39"/>
      <c r="AQ8571" s="77"/>
      <c r="AR8571" s="78"/>
      <c r="BB8571" s="79"/>
      <c r="BC8571" s="94"/>
      <c r="BE8571" s="97"/>
      <c r="BG8571" s="40"/>
      <c r="BK8571" s="40"/>
      <c r="BL8571" s="79"/>
      <c r="BM8571" s="94"/>
      <c r="BO8571" s="97"/>
      <c r="BQ8571" s="40"/>
      <c r="BR8571" s="94"/>
      <c r="BS8571" s="94"/>
      <c r="BT8571" s="94"/>
      <c r="BU8571" s="40"/>
      <c r="BV8571" s="82"/>
      <c r="BW8571" s="94"/>
      <c r="BX8571" s="48"/>
      <c r="BY8571" s="97"/>
      <c r="BZ8571" s="48"/>
      <c r="CA8571" s="40"/>
      <c r="CB8571" s="94"/>
      <c r="CC8571" s="94"/>
      <c r="CD8571" s="94"/>
      <c r="CE8571" s="40"/>
      <c r="CF8571" s="73"/>
      <c r="CG8571" s="41"/>
      <c r="CH8571" s="41"/>
      <c r="CI8571" s="41"/>
      <c r="CJ8571" s="41"/>
      <c r="CK8571" s="41"/>
      <c r="CL8571" s="68"/>
      <c r="CM8571" s="41"/>
      <c r="CN8571" s="41"/>
      <c r="CO8571" s="39"/>
      <c r="CP8571" s="78"/>
    </row>
    <row r="8572" spans="1:94" s="38" customFormat="1" x14ac:dyDescent="0.25">
      <c r="A8572" s="38">
        <v>8569</v>
      </c>
      <c r="F8572" s="39"/>
      <c r="Q8572" s="39"/>
      <c r="R8572" s="40"/>
      <c r="S8572" s="40"/>
      <c r="T8572" s="39"/>
      <c r="AG8572" s="110"/>
      <c r="AH8572" s="94"/>
      <c r="AJ8572" s="97"/>
      <c r="AL8572" s="39"/>
      <c r="AP8572" s="39"/>
      <c r="AQ8572" s="77"/>
      <c r="AR8572" s="78"/>
      <c r="BB8572" s="79"/>
      <c r="BC8572" s="94"/>
      <c r="BE8572" s="97"/>
      <c r="BG8572" s="40"/>
      <c r="BK8572" s="40"/>
      <c r="BL8572" s="79"/>
      <c r="BM8572" s="94"/>
      <c r="BO8572" s="97"/>
      <c r="BQ8572" s="40"/>
      <c r="BR8572" s="94"/>
      <c r="BS8572" s="94"/>
      <c r="BT8572" s="94"/>
      <c r="BU8572" s="40"/>
      <c r="BV8572" s="82"/>
      <c r="BW8572" s="94"/>
      <c r="BX8572" s="48"/>
      <c r="BY8572" s="97"/>
      <c r="BZ8572" s="48"/>
      <c r="CA8572" s="40"/>
      <c r="CB8572" s="94"/>
      <c r="CC8572" s="94"/>
      <c r="CD8572" s="94"/>
      <c r="CE8572" s="40"/>
      <c r="CF8572" s="73"/>
      <c r="CG8572" s="41"/>
      <c r="CH8572" s="41"/>
      <c r="CI8572" s="41"/>
      <c r="CJ8572" s="41"/>
      <c r="CK8572" s="41"/>
      <c r="CL8572" s="68"/>
      <c r="CM8572" s="41"/>
      <c r="CN8572" s="41"/>
      <c r="CO8572" s="39"/>
      <c r="CP8572" s="78"/>
    </row>
    <row r="8573" spans="1:94" s="38" customFormat="1" x14ac:dyDescent="0.25">
      <c r="A8573" s="38">
        <v>8570</v>
      </c>
      <c r="F8573" s="39"/>
      <c r="Q8573" s="39"/>
      <c r="R8573" s="40"/>
      <c r="S8573" s="40"/>
      <c r="T8573" s="39"/>
      <c r="AG8573" s="110"/>
      <c r="AH8573" s="94"/>
      <c r="AJ8573" s="97"/>
      <c r="AL8573" s="39"/>
      <c r="AP8573" s="39"/>
      <c r="AQ8573" s="77"/>
      <c r="AR8573" s="78"/>
      <c r="BB8573" s="79"/>
      <c r="BC8573" s="94"/>
      <c r="BE8573" s="97"/>
      <c r="BG8573" s="40"/>
      <c r="BK8573" s="40"/>
      <c r="BL8573" s="79"/>
      <c r="BM8573" s="94"/>
      <c r="BO8573" s="97"/>
      <c r="BQ8573" s="40"/>
      <c r="BR8573" s="94"/>
      <c r="BS8573" s="94"/>
      <c r="BT8573" s="94"/>
      <c r="BU8573" s="40"/>
      <c r="BV8573" s="82"/>
      <c r="BW8573" s="94"/>
      <c r="BX8573" s="48"/>
      <c r="BY8573" s="97"/>
      <c r="BZ8573" s="48"/>
      <c r="CA8573" s="40"/>
      <c r="CB8573" s="94"/>
      <c r="CC8573" s="94"/>
      <c r="CD8573" s="94"/>
      <c r="CE8573" s="40"/>
      <c r="CF8573" s="73"/>
      <c r="CG8573" s="41"/>
      <c r="CH8573" s="41"/>
      <c r="CI8573" s="41"/>
      <c r="CJ8573" s="41"/>
      <c r="CK8573" s="41"/>
      <c r="CL8573" s="68"/>
      <c r="CM8573" s="41"/>
      <c r="CN8573" s="41"/>
      <c r="CO8573" s="39"/>
      <c r="CP8573" s="78"/>
    </row>
    <row r="8574" spans="1:94" s="38" customFormat="1" x14ac:dyDescent="0.25">
      <c r="A8574" s="38">
        <v>8571</v>
      </c>
      <c r="F8574" s="39"/>
      <c r="Q8574" s="39"/>
      <c r="R8574" s="40"/>
      <c r="S8574" s="40"/>
      <c r="T8574" s="39"/>
      <c r="AG8574" s="110"/>
      <c r="AH8574" s="94"/>
      <c r="AJ8574" s="97"/>
      <c r="AL8574" s="39"/>
      <c r="AP8574" s="39"/>
      <c r="AQ8574" s="77"/>
      <c r="AR8574" s="78"/>
      <c r="BB8574" s="79"/>
      <c r="BC8574" s="94"/>
      <c r="BE8574" s="97"/>
      <c r="BG8574" s="40"/>
      <c r="BK8574" s="40"/>
      <c r="BL8574" s="79"/>
      <c r="BM8574" s="94"/>
      <c r="BO8574" s="97"/>
      <c r="BQ8574" s="40"/>
      <c r="BR8574" s="94"/>
      <c r="BS8574" s="94"/>
      <c r="BT8574" s="94"/>
      <c r="BU8574" s="40"/>
      <c r="BV8574" s="82"/>
      <c r="BW8574" s="94"/>
      <c r="BX8574" s="48"/>
      <c r="BY8574" s="97"/>
      <c r="BZ8574" s="48"/>
      <c r="CA8574" s="40"/>
      <c r="CB8574" s="94"/>
      <c r="CC8574" s="94"/>
      <c r="CD8574" s="94"/>
      <c r="CE8574" s="40"/>
      <c r="CF8574" s="73"/>
      <c r="CG8574" s="41"/>
      <c r="CH8574" s="41"/>
      <c r="CI8574" s="41"/>
      <c r="CJ8574" s="41"/>
      <c r="CK8574" s="41"/>
      <c r="CL8574" s="68"/>
      <c r="CM8574" s="41"/>
      <c r="CN8574" s="41"/>
      <c r="CO8574" s="39"/>
      <c r="CP8574" s="78"/>
    </row>
    <row r="8575" spans="1:94" s="38" customFormat="1" x14ac:dyDescent="0.25">
      <c r="A8575" s="38">
        <v>8572</v>
      </c>
      <c r="F8575" s="39"/>
      <c r="Q8575" s="39"/>
      <c r="R8575" s="40"/>
      <c r="S8575" s="40"/>
      <c r="T8575" s="39"/>
      <c r="AG8575" s="110"/>
      <c r="AH8575" s="94"/>
      <c r="AJ8575" s="97"/>
      <c r="AL8575" s="39"/>
      <c r="AP8575" s="39"/>
      <c r="AQ8575" s="77"/>
      <c r="AR8575" s="78"/>
      <c r="BB8575" s="79"/>
      <c r="BC8575" s="94"/>
      <c r="BE8575" s="97"/>
      <c r="BG8575" s="40"/>
      <c r="BK8575" s="40"/>
      <c r="BL8575" s="79"/>
      <c r="BM8575" s="94"/>
      <c r="BO8575" s="97"/>
      <c r="BQ8575" s="40"/>
      <c r="BR8575" s="94"/>
      <c r="BS8575" s="94"/>
      <c r="BT8575" s="94"/>
      <c r="BU8575" s="40"/>
      <c r="BV8575" s="82"/>
      <c r="BW8575" s="94"/>
      <c r="BX8575" s="48"/>
      <c r="BY8575" s="97"/>
      <c r="BZ8575" s="48"/>
      <c r="CA8575" s="40"/>
      <c r="CB8575" s="94"/>
      <c r="CC8575" s="94"/>
      <c r="CD8575" s="94"/>
      <c r="CE8575" s="40"/>
      <c r="CF8575" s="73"/>
      <c r="CG8575" s="41"/>
      <c r="CH8575" s="41"/>
      <c r="CI8575" s="41"/>
      <c r="CJ8575" s="41"/>
      <c r="CK8575" s="41"/>
      <c r="CL8575" s="68"/>
      <c r="CM8575" s="41"/>
      <c r="CN8575" s="41"/>
      <c r="CO8575" s="39"/>
      <c r="CP8575" s="78"/>
    </row>
    <row r="8576" spans="1:94" s="38" customFormat="1" x14ac:dyDescent="0.25">
      <c r="A8576" s="38">
        <v>8573</v>
      </c>
      <c r="F8576" s="39"/>
      <c r="Q8576" s="39"/>
      <c r="R8576" s="40"/>
      <c r="S8576" s="40"/>
      <c r="T8576" s="39"/>
      <c r="AG8576" s="110"/>
      <c r="AH8576" s="94"/>
      <c r="AJ8576" s="97"/>
      <c r="AL8576" s="39"/>
      <c r="AP8576" s="39"/>
      <c r="AQ8576" s="77"/>
      <c r="AR8576" s="78"/>
      <c r="BB8576" s="79"/>
      <c r="BC8576" s="94"/>
      <c r="BE8576" s="97"/>
      <c r="BG8576" s="40"/>
      <c r="BK8576" s="40"/>
      <c r="BL8576" s="79"/>
      <c r="BM8576" s="94"/>
      <c r="BO8576" s="97"/>
      <c r="BQ8576" s="40"/>
      <c r="BR8576" s="94"/>
      <c r="BS8576" s="94"/>
      <c r="BT8576" s="94"/>
      <c r="BU8576" s="40"/>
      <c r="BV8576" s="82"/>
      <c r="BW8576" s="94"/>
      <c r="BX8576" s="48"/>
      <c r="BY8576" s="97"/>
      <c r="BZ8576" s="48"/>
      <c r="CA8576" s="40"/>
      <c r="CB8576" s="94"/>
      <c r="CC8576" s="94"/>
      <c r="CD8576" s="94"/>
      <c r="CE8576" s="40"/>
      <c r="CF8576" s="73"/>
      <c r="CG8576" s="41"/>
      <c r="CH8576" s="41"/>
      <c r="CI8576" s="41"/>
      <c r="CJ8576" s="41"/>
      <c r="CK8576" s="41"/>
      <c r="CL8576" s="68"/>
      <c r="CM8576" s="41"/>
      <c r="CN8576" s="41"/>
      <c r="CO8576" s="39"/>
      <c r="CP8576" s="78"/>
    </row>
    <row r="8577" spans="1:94" s="38" customFormat="1" x14ac:dyDescent="0.25">
      <c r="A8577" s="38">
        <v>8574</v>
      </c>
      <c r="F8577" s="39"/>
      <c r="Q8577" s="39"/>
      <c r="R8577" s="40"/>
      <c r="S8577" s="40"/>
      <c r="T8577" s="39"/>
      <c r="AG8577" s="110"/>
      <c r="AH8577" s="94"/>
      <c r="AJ8577" s="97"/>
      <c r="AL8577" s="39"/>
      <c r="AP8577" s="39"/>
      <c r="AQ8577" s="77"/>
      <c r="AR8577" s="78"/>
      <c r="BB8577" s="79"/>
      <c r="BC8577" s="94"/>
      <c r="BE8577" s="97"/>
      <c r="BG8577" s="40"/>
      <c r="BK8577" s="40"/>
      <c r="BL8577" s="79"/>
      <c r="BM8577" s="94"/>
      <c r="BO8577" s="97"/>
      <c r="BQ8577" s="40"/>
      <c r="BR8577" s="94"/>
      <c r="BS8577" s="94"/>
      <c r="BT8577" s="94"/>
      <c r="BU8577" s="40"/>
      <c r="BV8577" s="82"/>
      <c r="BW8577" s="94"/>
      <c r="BX8577" s="48"/>
      <c r="BY8577" s="97"/>
      <c r="BZ8577" s="48"/>
      <c r="CA8577" s="40"/>
      <c r="CB8577" s="94"/>
      <c r="CC8577" s="94"/>
      <c r="CD8577" s="94"/>
      <c r="CE8577" s="40"/>
      <c r="CF8577" s="73"/>
      <c r="CG8577" s="41"/>
      <c r="CH8577" s="41"/>
      <c r="CI8577" s="41"/>
      <c r="CJ8577" s="41"/>
      <c r="CK8577" s="41"/>
      <c r="CL8577" s="68"/>
      <c r="CM8577" s="41"/>
      <c r="CN8577" s="41"/>
      <c r="CO8577" s="39"/>
      <c r="CP8577" s="78"/>
    </row>
    <row r="8578" spans="1:94" s="38" customFormat="1" x14ac:dyDescent="0.25">
      <c r="A8578" s="38">
        <v>8575</v>
      </c>
      <c r="F8578" s="39"/>
      <c r="Q8578" s="39"/>
      <c r="R8578" s="40"/>
      <c r="S8578" s="40"/>
      <c r="T8578" s="39"/>
      <c r="AG8578" s="110"/>
      <c r="AH8578" s="94"/>
      <c r="AJ8578" s="97"/>
      <c r="AL8578" s="39"/>
      <c r="AP8578" s="39"/>
      <c r="AQ8578" s="77"/>
      <c r="AR8578" s="78"/>
      <c r="BB8578" s="79"/>
      <c r="BC8578" s="94"/>
      <c r="BE8578" s="97"/>
      <c r="BG8578" s="40"/>
      <c r="BK8578" s="40"/>
      <c r="BL8578" s="79"/>
      <c r="BM8578" s="94"/>
      <c r="BO8578" s="97"/>
      <c r="BQ8578" s="40"/>
      <c r="BR8578" s="94"/>
      <c r="BS8578" s="94"/>
      <c r="BT8578" s="94"/>
      <c r="BU8578" s="40"/>
      <c r="BV8578" s="82"/>
      <c r="BW8578" s="94"/>
      <c r="BX8578" s="48"/>
      <c r="BY8578" s="97"/>
      <c r="BZ8578" s="48"/>
      <c r="CA8578" s="40"/>
      <c r="CB8578" s="94"/>
      <c r="CC8578" s="94"/>
      <c r="CD8578" s="94"/>
      <c r="CE8578" s="40"/>
      <c r="CF8578" s="73"/>
      <c r="CG8578" s="41"/>
      <c r="CH8578" s="41"/>
      <c r="CI8578" s="41"/>
      <c r="CJ8578" s="41"/>
      <c r="CK8578" s="41"/>
      <c r="CL8578" s="68"/>
      <c r="CM8578" s="41"/>
      <c r="CN8578" s="41"/>
      <c r="CO8578" s="39"/>
      <c r="CP8578" s="78"/>
    </row>
    <row r="8579" spans="1:94" s="38" customFormat="1" x14ac:dyDescent="0.25">
      <c r="A8579" s="38">
        <v>8576</v>
      </c>
      <c r="F8579" s="39"/>
      <c r="Q8579" s="39"/>
      <c r="R8579" s="40"/>
      <c r="S8579" s="40"/>
      <c r="T8579" s="39"/>
      <c r="AG8579" s="110"/>
      <c r="AH8579" s="94"/>
      <c r="AJ8579" s="97"/>
      <c r="AL8579" s="39"/>
      <c r="AP8579" s="39"/>
      <c r="AQ8579" s="77"/>
      <c r="AR8579" s="78"/>
      <c r="BB8579" s="79"/>
      <c r="BC8579" s="94"/>
      <c r="BE8579" s="97"/>
      <c r="BG8579" s="40"/>
      <c r="BK8579" s="40"/>
      <c r="BL8579" s="79"/>
      <c r="BM8579" s="94"/>
      <c r="BO8579" s="97"/>
      <c r="BQ8579" s="40"/>
      <c r="BR8579" s="94"/>
      <c r="BS8579" s="94"/>
      <c r="BT8579" s="94"/>
      <c r="BU8579" s="40"/>
      <c r="BV8579" s="82"/>
      <c r="BW8579" s="94"/>
      <c r="BX8579" s="48"/>
      <c r="BY8579" s="97"/>
      <c r="BZ8579" s="48"/>
      <c r="CA8579" s="40"/>
      <c r="CB8579" s="94"/>
      <c r="CC8579" s="94"/>
      <c r="CD8579" s="94"/>
      <c r="CE8579" s="40"/>
      <c r="CF8579" s="73"/>
      <c r="CG8579" s="41"/>
      <c r="CH8579" s="41"/>
      <c r="CI8579" s="41"/>
      <c r="CJ8579" s="41"/>
      <c r="CK8579" s="41"/>
      <c r="CL8579" s="68"/>
      <c r="CM8579" s="41"/>
      <c r="CN8579" s="41"/>
      <c r="CO8579" s="39"/>
      <c r="CP8579" s="78"/>
    </row>
    <row r="8580" spans="1:94" s="38" customFormat="1" x14ac:dyDescent="0.25">
      <c r="A8580" s="38">
        <v>8577</v>
      </c>
      <c r="F8580" s="39"/>
      <c r="Q8580" s="39"/>
      <c r="R8580" s="40"/>
      <c r="S8580" s="40"/>
      <c r="T8580" s="39"/>
      <c r="AG8580" s="110"/>
      <c r="AH8580" s="94"/>
      <c r="AJ8580" s="97"/>
      <c r="AL8580" s="39"/>
      <c r="AP8580" s="39"/>
      <c r="AQ8580" s="77"/>
      <c r="AR8580" s="78"/>
      <c r="BB8580" s="79"/>
      <c r="BC8580" s="94"/>
      <c r="BE8580" s="97"/>
      <c r="BG8580" s="40"/>
      <c r="BK8580" s="40"/>
      <c r="BL8580" s="79"/>
      <c r="BM8580" s="94"/>
      <c r="BO8580" s="97"/>
      <c r="BQ8580" s="40"/>
      <c r="BR8580" s="94"/>
      <c r="BS8580" s="94"/>
      <c r="BT8580" s="94"/>
      <c r="BU8580" s="40"/>
      <c r="BV8580" s="82"/>
      <c r="BW8580" s="94"/>
      <c r="BX8580" s="48"/>
      <c r="BY8580" s="97"/>
      <c r="BZ8580" s="48"/>
      <c r="CA8580" s="40"/>
      <c r="CB8580" s="94"/>
      <c r="CC8580" s="94"/>
      <c r="CD8580" s="94"/>
      <c r="CE8580" s="40"/>
      <c r="CF8580" s="73"/>
      <c r="CG8580" s="41"/>
      <c r="CH8580" s="41"/>
      <c r="CI8580" s="41"/>
      <c r="CJ8580" s="41"/>
      <c r="CK8580" s="41"/>
      <c r="CL8580" s="68"/>
      <c r="CM8580" s="41"/>
      <c r="CN8580" s="41"/>
      <c r="CO8580" s="39"/>
      <c r="CP8580" s="78"/>
    </row>
    <row r="8581" spans="1:94" s="38" customFormat="1" x14ac:dyDescent="0.25">
      <c r="A8581" s="38">
        <v>8578</v>
      </c>
      <c r="F8581" s="39"/>
      <c r="Q8581" s="39"/>
      <c r="R8581" s="40"/>
      <c r="S8581" s="40"/>
      <c r="T8581" s="39"/>
      <c r="AG8581" s="110"/>
      <c r="AH8581" s="94"/>
      <c r="AJ8581" s="97"/>
      <c r="AL8581" s="39"/>
      <c r="AP8581" s="39"/>
      <c r="AQ8581" s="77"/>
      <c r="AR8581" s="78"/>
      <c r="BB8581" s="79"/>
      <c r="BC8581" s="94"/>
      <c r="BE8581" s="97"/>
      <c r="BG8581" s="40"/>
      <c r="BK8581" s="40"/>
      <c r="BL8581" s="79"/>
      <c r="BM8581" s="94"/>
      <c r="BO8581" s="97"/>
      <c r="BQ8581" s="40"/>
      <c r="BR8581" s="94"/>
      <c r="BS8581" s="94"/>
      <c r="BT8581" s="94"/>
      <c r="BU8581" s="40"/>
      <c r="BV8581" s="82"/>
      <c r="BW8581" s="94"/>
      <c r="BX8581" s="48"/>
      <c r="BY8581" s="97"/>
      <c r="BZ8581" s="48"/>
      <c r="CA8581" s="40"/>
      <c r="CB8581" s="94"/>
      <c r="CC8581" s="94"/>
      <c r="CD8581" s="94"/>
      <c r="CE8581" s="40"/>
      <c r="CF8581" s="73"/>
      <c r="CG8581" s="41"/>
      <c r="CH8581" s="41"/>
      <c r="CI8581" s="41"/>
      <c r="CJ8581" s="41"/>
      <c r="CK8581" s="41"/>
      <c r="CL8581" s="68"/>
      <c r="CM8581" s="41"/>
      <c r="CN8581" s="41"/>
      <c r="CO8581" s="39"/>
      <c r="CP8581" s="78"/>
    </row>
    <row r="8582" spans="1:94" s="38" customFormat="1" x14ac:dyDescent="0.25">
      <c r="A8582" s="38">
        <v>8579</v>
      </c>
      <c r="F8582" s="39"/>
      <c r="Q8582" s="39"/>
      <c r="R8582" s="40"/>
      <c r="S8582" s="40"/>
      <c r="T8582" s="39"/>
      <c r="AG8582" s="110"/>
      <c r="AH8582" s="94"/>
      <c r="AJ8582" s="97"/>
      <c r="AL8582" s="39"/>
      <c r="AP8582" s="39"/>
      <c r="AQ8582" s="77"/>
      <c r="AR8582" s="78"/>
      <c r="BB8582" s="79"/>
      <c r="BC8582" s="94"/>
      <c r="BE8582" s="97"/>
      <c r="BG8582" s="40"/>
      <c r="BK8582" s="40"/>
      <c r="BL8582" s="79"/>
      <c r="BM8582" s="94"/>
      <c r="BO8582" s="97"/>
      <c r="BQ8582" s="40"/>
      <c r="BR8582" s="94"/>
      <c r="BS8582" s="94"/>
      <c r="BT8582" s="94"/>
      <c r="BU8582" s="40"/>
      <c r="BV8582" s="82"/>
      <c r="BW8582" s="94"/>
      <c r="BX8582" s="48"/>
      <c r="BY8582" s="97"/>
      <c r="BZ8582" s="48"/>
      <c r="CA8582" s="40"/>
      <c r="CB8582" s="94"/>
      <c r="CC8582" s="94"/>
      <c r="CD8582" s="94"/>
      <c r="CE8582" s="40"/>
      <c r="CF8582" s="73"/>
      <c r="CG8582" s="41"/>
      <c r="CH8582" s="41"/>
      <c r="CI8582" s="41"/>
      <c r="CJ8582" s="41"/>
      <c r="CK8582" s="41"/>
      <c r="CL8582" s="68"/>
      <c r="CM8582" s="41"/>
      <c r="CN8582" s="41"/>
      <c r="CO8582" s="39"/>
      <c r="CP8582" s="78"/>
    </row>
    <row r="8583" spans="1:94" s="38" customFormat="1" x14ac:dyDescent="0.25">
      <c r="A8583" s="38">
        <v>8580</v>
      </c>
      <c r="F8583" s="39"/>
      <c r="Q8583" s="39"/>
      <c r="R8583" s="40"/>
      <c r="S8583" s="40"/>
      <c r="T8583" s="39"/>
      <c r="AG8583" s="110"/>
      <c r="AH8583" s="94"/>
      <c r="AJ8583" s="97"/>
      <c r="AL8583" s="39"/>
      <c r="AP8583" s="39"/>
      <c r="AQ8583" s="77"/>
      <c r="AR8583" s="78"/>
      <c r="BB8583" s="79"/>
      <c r="BC8583" s="94"/>
      <c r="BE8583" s="97"/>
      <c r="BG8583" s="40"/>
      <c r="BK8583" s="40"/>
      <c r="BL8583" s="79"/>
      <c r="BM8583" s="94"/>
      <c r="BO8583" s="97"/>
      <c r="BQ8583" s="40"/>
      <c r="BR8583" s="94"/>
      <c r="BS8583" s="94"/>
      <c r="BT8583" s="94"/>
      <c r="BU8583" s="40"/>
      <c r="BV8583" s="82"/>
      <c r="BW8583" s="94"/>
      <c r="BX8583" s="48"/>
      <c r="BY8583" s="97"/>
      <c r="BZ8583" s="48"/>
      <c r="CA8583" s="40"/>
      <c r="CB8583" s="94"/>
      <c r="CC8583" s="94"/>
      <c r="CD8583" s="94"/>
      <c r="CE8583" s="40"/>
      <c r="CF8583" s="73"/>
      <c r="CG8583" s="41"/>
      <c r="CH8583" s="41"/>
      <c r="CI8583" s="41"/>
      <c r="CJ8583" s="41"/>
      <c r="CK8583" s="41"/>
      <c r="CL8583" s="68"/>
      <c r="CM8583" s="41"/>
      <c r="CN8583" s="41"/>
      <c r="CO8583" s="39"/>
      <c r="CP8583" s="78"/>
    </row>
    <row r="8584" spans="1:94" s="38" customFormat="1" x14ac:dyDescent="0.25">
      <c r="A8584" s="38">
        <v>8581</v>
      </c>
      <c r="F8584" s="39"/>
      <c r="Q8584" s="39"/>
      <c r="R8584" s="40"/>
      <c r="S8584" s="40"/>
      <c r="T8584" s="39"/>
      <c r="AG8584" s="110"/>
      <c r="AH8584" s="94"/>
      <c r="AJ8584" s="97"/>
      <c r="AL8584" s="39"/>
      <c r="AP8584" s="39"/>
      <c r="AQ8584" s="77"/>
      <c r="AR8584" s="78"/>
      <c r="BB8584" s="79"/>
      <c r="BC8584" s="94"/>
      <c r="BE8584" s="97"/>
      <c r="BG8584" s="40"/>
      <c r="BK8584" s="40"/>
      <c r="BL8584" s="79"/>
      <c r="BM8584" s="94"/>
      <c r="BO8584" s="97"/>
      <c r="BQ8584" s="40"/>
      <c r="BR8584" s="94"/>
      <c r="BS8584" s="94"/>
      <c r="BT8584" s="94"/>
      <c r="BU8584" s="40"/>
      <c r="BV8584" s="82"/>
      <c r="BW8584" s="94"/>
      <c r="BX8584" s="48"/>
      <c r="BY8584" s="97"/>
      <c r="BZ8584" s="48"/>
      <c r="CA8584" s="40"/>
      <c r="CB8584" s="94"/>
      <c r="CC8584" s="94"/>
      <c r="CD8584" s="94"/>
      <c r="CE8584" s="40"/>
      <c r="CF8584" s="73"/>
      <c r="CG8584" s="41"/>
      <c r="CH8584" s="41"/>
      <c r="CI8584" s="41"/>
      <c r="CJ8584" s="41"/>
      <c r="CK8584" s="41"/>
      <c r="CL8584" s="68"/>
      <c r="CM8584" s="41"/>
      <c r="CN8584" s="41"/>
      <c r="CO8584" s="39"/>
      <c r="CP8584" s="78"/>
    </row>
    <row r="8585" spans="1:94" s="38" customFormat="1" x14ac:dyDescent="0.25">
      <c r="A8585" s="38">
        <v>8582</v>
      </c>
      <c r="F8585" s="39"/>
      <c r="Q8585" s="39"/>
      <c r="R8585" s="40"/>
      <c r="S8585" s="40"/>
      <c r="T8585" s="39"/>
      <c r="AG8585" s="110"/>
      <c r="AH8585" s="94"/>
      <c r="AJ8585" s="97"/>
      <c r="AL8585" s="39"/>
      <c r="AP8585" s="39"/>
      <c r="AQ8585" s="77"/>
      <c r="AR8585" s="78"/>
      <c r="BB8585" s="79"/>
      <c r="BC8585" s="94"/>
      <c r="BE8585" s="97"/>
      <c r="BG8585" s="40"/>
      <c r="BK8585" s="40"/>
      <c r="BL8585" s="79"/>
      <c r="BM8585" s="94"/>
      <c r="BO8585" s="97"/>
      <c r="BQ8585" s="40"/>
      <c r="BR8585" s="94"/>
      <c r="BS8585" s="94"/>
      <c r="BT8585" s="94"/>
      <c r="BU8585" s="40"/>
      <c r="BV8585" s="82"/>
      <c r="BW8585" s="94"/>
      <c r="BX8585" s="48"/>
      <c r="BY8585" s="97"/>
      <c r="BZ8585" s="48"/>
      <c r="CA8585" s="40"/>
      <c r="CB8585" s="94"/>
      <c r="CC8585" s="94"/>
      <c r="CD8585" s="94"/>
      <c r="CE8585" s="40"/>
      <c r="CF8585" s="73"/>
      <c r="CG8585" s="41"/>
      <c r="CH8585" s="41"/>
      <c r="CI8585" s="41"/>
      <c r="CJ8585" s="41"/>
      <c r="CK8585" s="41"/>
      <c r="CL8585" s="68"/>
      <c r="CM8585" s="41"/>
      <c r="CN8585" s="41"/>
      <c r="CO8585" s="39"/>
      <c r="CP8585" s="78"/>
    </row>
    <row r="8586" spans="1:94" s="38" customFormat="1" x14ac:dyDescent="0.25">
      <c r="A8586" s="38">
        <v>8583</v>
      </c>
      <c r="F8586" s="39"/>
      <c r="Q8586" s="39"/>
      <c r="R8586" s="40"/>
      <c r="S8586" s="40"/>
      <c r="T8586" s="39"/>
      <c r="AG8586" s="110"/>
      <c r="AH8586" s="94"/>
      <c r="AJ8586" s="97"/>
      <c r="AL8586" s="39"/>
      <c r="AP8586" s="39"/>
      <c r="AQ8586" s="77"/>
      <c r="AR8586" s="78"/>
      <c r="BB8586" s="79"/>
      <c r="BC8586" s="94"/>
      <c r="BE8586" s="97"/>
      <c r="BG8586" s="40"/>
      <c r="BK8586" s="40"/>
      <c r="BL8586" s="79"/>
      <c r="BM8586" s="94"/>
      <c r="BO8586" s="97"/>
      <c r="BQ8586" s="40"/>
      <c r="BR8586" s="94"/>
      <c r="BS8586" s="94"/>
      <c r="BT8586" s="94"/>
      <c r="BU8586" s="40"/>
      <c r="BV8586" s="82"/>
      <c r="BW8586" s="94"/>
      <c r="BX8586" s="48"/>
      <c r="BY8586" s="97"/>
      <c r="BZ8586" s="48"/>
      <c r="CA8586" s="40"/>
      <c r="CB8586" s="94"/>
      <c r="CC8586" s="94"/>
      <c r="CD8586" s="94"/>
      <c r="CE8586" s="40"/>
      <c r="CF8586" s="73"/>
      <c r="CG8586" s="41"/>
      <c r="CH8586" s="41"/>
      <c r="CI8586" s="41"/>
      <c r="CJ8586" s="41"/>
      <c r="CK8586" s="41"/>
      <c r="CL8586" s="68"/>
      <c r="CM8586" s="41"/>
      <c r="CN8586" s="41"/>
      <c r="CO8586" s="39"/>
      <c r="CP8586" s="78"/>
    </row>
    <row r="8587" spans="1:94" s="38" customFormat="1" x14ac:dyDescent="0.25">
      <c r="A8587" s="38">
        <v>8584</v>
      </c>
      <c r="F8587" s="39"/>
      <c r="Q8587" s="39"/>
      <c r="R8587" s="40"/>
      <c r="S8587" s="40"/>
      <c r="T8587" s="39"/>
      <c r="AG8587" s="110"/>
      <c r="AH8587" s="94"/>
      <c r="AJ8587" s="97"/>
      <c r="AL8587" s="39"/>
      <c r="AP8587" s="39"/>
      <c r="AQ8587" s="77"/>
      <c r="AR8587" s="78"/>
      <c r="BB8587" s="79"/>
      <c r="BC8587" s="94"/>
      <c r="BE8587" s="97"/>
      <c r="BG8587" s="40"/>
      <c r="BK8587" s="40"/>
      <c r="BL8587" s="79"/>
      <c r="BM8587" s="94"/>
      <c r="BO8587" s="97"/>
      <c r="BQ8587" s="40"/>
      <c r="BR8587" s="94"/>
      <c r="BS8587" s="94"/>
      <c r="BT8587" s="94"/>
      <c r="BU8587" s="40"/>
      <c r="BV8587" s="82"/>
      <c r="BW8587" s="94"/>
      <c r="BX8587" s="48"/>
      <c r="BY8587" s="97"/>
      <c r="BZ8587" s="48"/>
      <c r="CA8587" s="40"/>
      <c r="CB8587" s="94"/>
      <c r="CC8587" s="94"/>
      <c r="CD8587" s="94"/>
      <c r="CE8587" s="40"/>
      <c r="CF8587" s="73"/>
      <c r="CG8587" s="41"/>
      <c r="CH8587" s="41"/>
      <c r="CI8587" s="41"/>
      <c r="CJ8587" s="41"/>
      <c r="CK8587" s="41"/>
      <c r="CL8587" s="68"/>
      <c r="CM8587" s="41"/>
      <c r="CN8587" s="41"/>
      <c r="CO8587" s="39"/>
      <c r="CP8587" s="78"/>
    </row>
    <row r="8588" spans="1:94" s="38" customFormat="1" x14ac:dyDescent="0.25">
      <c r="A8588" s="38">
        <v>8585</v>
      </c>
      <c r="F8588" s="39"/>
      <c r="Q8588" s="39"/>
      <c r="R8588" s="40"/>
      <c r="S8588" s="40"/>
      <c r="T8588" s="39"/>
      <c r="AG8588" s="110"/>
      <c r="AH8588" s="94"/>
      <c r="AJ8588" s="97"/>
      <c r="AL8588" s="39"/>
      <c r="AP8588" s="39"/>
      <c r="AQ8588" s="77"/>
      <c r="AR8588" s="78"/>
      <c r="BB8588" s="79"/>
      <c r="BC8588" s="94"/>
      <c r="BE8588" s="97"/>
      <c r="BG8588" s="40"/>
      <c r="BK8588" s="40"/>
      <c r="BL8588" s="79"/>
      <c r="BM8588" s="94"/>
      <c r="BO8588" s="97"/>
      <c r="BQ8588" s="40"/>
      <c r="BR8588" s="94"/>
      <c r="BS8588" s="94"/>
      <c r="BT8588" s="94"/>
      <c r="BU8588" s="40"/>
      <c r="BV8588" s="82"/>
      <c r="BW8588" s="94"/>
      <c r="BX8588" s="48"/>
      <c r="BY8588" s="97"/>
      <c r="BZ8588" s="48"/>
      <c r="CA8588" s="40"/>
      <c r="CB8588" s="94"/>
      <c r="CC8588" s="94"/>
      <c r="CD8588" s="94"/>
      <c r="CE8588" s="40"/>
      <c r="CF8588" s="73"/>
      <c r="CG8588" s="41"/>
      <c r="CH8588" s="41"/>
      <c r="CI8588" s="41"/>
      <c r="CJ8588" s="41"/>
      <c r="CK8588" s="41"/>
      <c r="CL8588" s="68"/>
      <c r="CM8588" s="41"/>
      <c r="CN8588" s="41"/>
      <c r="CO8588" s="39"/>
      <c r="CP8588" s="78"/>
    </row>
    <row r="8589" spans="1:94" s="38" customFormat="1" x14ac:dyDescent="0.25">
      <c r="A8589" s="38">
        <v>8586</v>
      </c>
      <c r="F8589" s="39"/>
      <c r="Q8589" s="39"/>
      <c r="R8589" s="40"/>
      <c r="S8589" s="40"/>
      <c r="T8589" s="39"/>
      <c r="AG8589" s="110"/>
      <c r="AH8589" s="94"/>
      <c r="AJ8589" s="97"/>
      <c r="AL8589" s="39"/>
      <c r="AP8589" s="39"/>
      <c r="AQ8589" s="77"/>
      <c r="AR8589" s="78"/>
      <c r="BB8589" s="79"/>
      <c r="BC8589" s="94"/>
      <c r="BE8589" s="97"/>
      <c r="BG8589" s="40"/>
      <c r="BK8589" s="40"/>
      <c r="BL8589" s="79"/>
      <c r="BM8589" s="94"/>
      <c r="BO8589" s="97"/>
      <c r="BQ8589" s="40"/>
      <c r="BR8589" s="94"/>
      <c r="BS8589" s="94"/>
      <c r="BT8589" s="94"/>
      <c r="BU8589" s="40"/>
      <c r="BV8589" s="82"/>
      <c r="BW8589" s="94"/>
      <c r="BX8589" s="48"/>
      <c r="BY8589" s="97"/>
      <c r="BZ8589" s="48"/>
      <c r="CA8589" s="40"/>
      <c r="CB8589" s="94"/>
      <c r="CC8589" s="94"/>
      <c r="CD8589" s="94"/>
      <c r="CE8589" s="40"/>
      <c r="CF8589" s="73"/>
      <c r="CG8589" s="41"/>
      <c r="CH8589" s="41"/>
      <c r="CI8589" s="41"/>
      <c r="CJ8589" s="41"/>
      <c r="CK8589" s="41"/>
      <c r="CL8589" s="68"/>
      <c r="CM8589" s="41"/>
      <c r="CN8589" s="41"/>
      <c r="CO8589" s="39"/>
      <c r="CP8589" s="78"/>
    </row>
    <row r="8590" spans="1:94" s="38" customFormat="1" x14ac:dyDescent="0.25">
      <c r="A8590" s="38">
        <v>8587</v>
      </c>
      <c r="F8590" s="39"/>
      <c r="Q8590" s="39"/>
      <c r="R8590" s="40"/>
      <c r="S8590" s="40"/>
      <c r="T8590" s="39"/>
      <c r="AG8590" s="110"/>
      <c r="AH8590" s="94"/>
      <c r="AJ8590" s="97"/>
      <c r="AL8590" s="39"/>
      <c r="AP8590" s="39"/>
      <c r="AQ8590" s="77"/>
      <c r="AR8590" s="78"/>
      <c r="BB8590" s="79"/>
      <c r="BC8590" s="94"/>
      <c r="BE8590" s="97"/>
      <c r="BG8590" s="40"/>
      <c r="BK8590" s="40"/>
      <c r="BL8590" s="79"/>
      <c r="BM8590" s="94"/>
      <c r="BO8590" s="97"/>
      <c r="BQ8590" s="40"/>
      <c r="BR8590" s="94"/>
      <c r="BS8590" s="94"/>
      <c r="BT8590" s="94"/>
      <c r="BU8590" s="40"/>
      <c r="BV8590" s="82"/>
      <c r="BW8590" s="94"/>
      <c r="BX8590" s="48"/>
      <c r="BY8590" s="97"/>
      <c r="BZ8590" s="48"/>
      <c r="CA8590" s="40"/>
      <c r="CB8590" s="94"/>
      <c r="CC8590" s="94"/>
      <c r="CD8590" s="94"/>
      <c r="CE8590" s="40"/>
      <c r="CF8590" s="73"/>
      <c r="CG8590" s="41"/>
      <c r="CH8590" s="41"/>
      <c r="CI8590" s="41"/>
      <c r="CJ8590" s="41"/>
      <c r="CK8590" s="41"/>
      <c r="CL8590" s="68"/>
      <c r="CM8590" s="41"/>
      <c r="CN8590" s="41"/>
      <c r="CO8590" s="39"/>
      <c r="CP8590" s="78"/>
    </row>
    <row r="8591" spans="1:94" s="38" customFormat="1" x14ac:dyDescent="0.25">
      <c r="A8591" s="38">
        <v>8588</v>
      </c>
      <c r="F8591" s="39"/>
      <c r="Q8591" s="39"/>
      <c r="R8591" s="40"/>
      <c r="S8591" s="40"/>
      <c r="T8591" s="39"/>
      <c r="AG8591" s="110"/>
      <c r="AH8591" s="94"/>
      <c r="AJ8591" s="97"/>
      <c r="AL8591" s="39"/>
      <c r="AP8591" s="39"/>
      <c r="AQ8591" s="77"/>
      <c r="AR8591" s="78"/>
      <c r="BB8591" s="79"/>
      <c r="BC8591" s="94"/>
      <c r="BE8591" s="97"/>
      <c r="BG8591" s="40"/>
      <c r="BK8591" s="40"/>
      <c r="BL8591" s="79"/>
      <c r="BM8591" s="94"/>
      <c r="BO8591" s="97"/>
      <c r="BQ8591" s="40"/>
      <c r="BR8591" s="94"/>
      <c r="BS8591" s="94"/>
      <c r="BT8591" s="94"/>
      <c r="BU8591" s="40"/>
      <c r="BV8591" s="82"/>
      <c r="BW8591" s="94"/>
      <c r="BX8591" s="48"/>
      <c r="BY8591" s="97"/>
      <c r="BZ8591" s="48"/>
      <c r="CA8591" s="40"/>
      <c r="CB8591" s="94"/>
      <c r="CC8591" s="94"/>
      <c r="CD8591" s="94"/>
      <c r="CE8591" s="40"/>
      <c r="CF8591" s="73"/>
      <c r="CG8591" s="41"/>
      <c r="CH8591" s="41"/>
      <c r="CI8591" s="41"/>
      <c r="CJ8591" s="41"/>
      <c r="CK8591" s="41"/>
      <c r="CL8591" s="68"/>
      <c r="CM8591" s="41"/>
      <c r="CN8591" s="41"/>
      <c r="CO8591" s="39"/>
      <c r="CP8591" s="78"/>
    </row>
    <row r="8592" spans="1:94" s="38" customFormat="1" x14ac:dyDescent="0.25">
      <c r="A8592" s="38">
        <v>8589</v>
      </c>
      <c r="F8592" s="39"/>
      <c r="Q8592" s="39"/>
      <c r="R8592" s="40"/>
      <c r="S8592" s="40"/>
      <c r="T8592" s="39"/>
      <c r="AG8592" s="110"/>
      <c r="AH8592" s="94"/>
      <c r="AJ8592" s="97"/>
      <c r="AL8592" s="39"/>
      <c r="AP8592" s="39"/>
      <c r="AQ8592" s="77"/>
      <c r="AR8592" s="78"/>
      <c r="BB8592" s="79"/>
      <c r="BC8592" s="94"/>
      <c r="BE8592" s="97"/>
      <c r="BG8592" s="40"/>
      <c r="BK8592" s="40"/>
      <c r="BL8592" s="79"/>
      <c r="BM8592" s="94"/>
      <c r="BO8592" s="97"/>
      <c r="BQ8592" s="40"/>
      <c r="BR8592" s="94"/>
      <c r="BS8592" s="94"/>
      <c r="BT8592" s="94"/>
      <c r="BU8592" s="40"/>
      <c r="BV8592" s="82"/>
      <c r="BW8592" s="94"/>
      <c r="BX8592" s="48"/>
      <c r="BY8592" s="97"/>
      <c r="BZ8592" s="48"/>
      <c r="CA8592" s="40"/>
      <c r="CB8592" s="94"/>
      <c r="CC8592" s="94"/>
      <c r="CD8592" s="94"/>
      <c r="CE8592" s="40"/>
      <c r="CF8592" s="73"/>
      <c r="CG8592" s="41"/>
      <c r="CH8592" s="41"/>
      <c r="CI8592" s="41"/>
      <c r="CJ8592" s="41"/>
      <c r="CK8592" s="41"/>
      <c r="CL8592" s="68"/>
      <c r="CM8592" s="41"/>
      <c r="CN8592" s="41"/>
      <c r="CO8592" s="39"/>
      <c r="CP8592" s="78"/>
    </row>
    <row r="8593" spans="1:94" s="38" customFormat="1" x14ac:dyDescent="0.25">
      <c r="A8593" s="38">
        <v>8590</v>
      </c>
      <c r="F8593" s="39"/>
      <c r="Q8593" s="39"/>
      <c r="R8593" s="40"/>
      <c r="S8593" s="40"/>
      <c r="T8593" s="39"/>
      <c r="AG8593" s="110"/>
      <c r="AH8593" s="94"/>
      <c r="AJ8593" s="97"/>
      <c r="AL8593" s="39"/>
      <c r="AP8593" s="39"/>
      <c r="AQ8593" s="77"/>
      <c r="AR8593" s="78"/>
      <c r="BB8593" s="79"/>
      <c r="BC8593" s="94"/>
      <c r="BE8593" s="97"/>
      <c r="BG8593" s="40"/>
      <c r="BK8593" s="40"/>
      <c r="BL8593" s="79"/>
      <c r="BM8593" s="94"/>
      <c r="BO8593" s="97"/>
      <c r="BQ8593" s="40"/>
      <c r="BR8593" s="94"/>
      <c r="BS8593" s="94"/>
      <c r="BT8593" s="94"/>
      <c r="BU8593" s="40"/>
      <c r="BV8593" s="82"/>
      <c r="BW8593" s="94"/>
      <c r="BX8593" s="48"/>
      <c r="BY8593" s="97"/>
      <c r="BZ8593" s="48"/>
      <c r="CA8593" s="40"/>
      <c r="CB8593" s="94"/>
      <c r="CC8593" s="94"/>
      <c r="CD8593" s="94"/>
      <c r="CE8593" s="40"/>
      <c r="CF8593" s="73"/>
      <c r="CG8593" s="41"/>
      <c r="CH8593" s="41"/>
      <c r="CI8593" s="41"/>
      <c r="CJ8593" s="41"/>
      <c r="CK8593" s="41"/>
      <c r="CL8593" s="68"/>
      <c r="CM8593" s="41"/>
      <c r="CN8593" s="41"/>
      <c r="CO8593" s="39"/>
      <c r="CP8593" s="78"/>
    </row>
    <row r="8594" spans="1:94" s="38" customFormat="1" x14ac:dyDescent="0.25">
      <c r="A8594" s="38">
        <v>8591</v>
      </c>
      <c r="F8594" s="39"/>
      <c r="Q8594" s="39"/>
      <c r="R8594" s="40"/>
      <c r="S8594" s="40"/>
      <c r="T8594" s="39"/>
      <c r="AG8594" s="110"/>
      <c r="AH8594" s="94"/>
      <c r="AJ8594" s="97"/>
      <c r="AL8594" s="39"/>
      <c r="AP8594" s="39"/>
      <c r="AQ8594" s="77"/>
      <c r="AR8594" s="78"/>
      <c r="BB8594" s="79"/>
      <c r="BC8594" s="94"/>
      <c r="BE8594" s="97"/>
      <c r="BG8594" s="40"/>
      <c r="BK8594" s="40"/>
      <c r="BL8594" s="79"/>
      <c r="BM8594" s="94"/>
      <c r="BO8594" s="97"/>
      <c r="BQ8594" s="40"/>
      <c r="BR8594" s="94"/>
      <c r="BS8594" s="94"/>
      <c r="BT8594" s="94"/>
      <c r="BU8594" s="40"/>
      <c r="BV8594" s="82"/>
      <c r="BW8594" s="94"/>
      <c r="BX8594" s="48"/>
      <c r="BY8594" s="97"/>
      <c r="BZ8594" s="48"/>
      <c r="CA8594" s="40"/>
      <c r="CB8594" s="94"/>
      <c r="CC8594" s="94"/>
      <c r="CD8594" s="94"/>
      <c r="CE8594" s="40"/>
      <c r="CF8594" s="73"/>
      <c r="CG8594" s="41"/>
      <c r="CH8594" s="41"/>
      <c r="CI8594" s="41"/>
      <c r="CJ8594" s="41"/>
      <c r="CK8594" s="41"/>
      <c r="CL8594" s="68"/>
      <c r="CM8594" s="41"/>
      <c r="CN8594" s="41"/>
      <c r="CO8594" s="39"/>
      <c r="CP8594" s="78"/>
    </row>
    <row r="8595" spans="1:94" s="38" customFormat="1" x14ac:dyDescent="0.25">
      <c r="A8595" s="38">
        <v>8592</v>
      </c>
      <c r="F8595" s="39"/>
      <c r="Q8595" s="39"/>
      <c r="R8595" s="40"/>
      <c r="S8595" s="40"/>
      <c r="T8595" s="39"/>
      <c r="AG8595" s="110"/>
      <c r="AH8595" s="94"/>
      <c r="AJ8595" s="97"/>
      <c r="AL8595" s="39"/>
      <c r="AP8595" s="39"/>
      <c r="AQ8595" s="77"/>
      <c r="AR8595" s="78"/>
      <c r="BB8595" s="79"/>
      <c r="BC8595" s="94"/>
      <c r="BE8595" s="97"/>
      <c r="BG8595" s="40"/>
      <c r="BK8595" s="40"/>
      <c r="BL8595" s="79"/>
      <c r="BM8595" s="94"/>
      <c r="BO8595" s="97"/>
      <c r="BQ8595" s="40"/>
      <c r="BR8595" s="94"/>
      <c r="BS8595" s="94"/>
      <c r="BT8595" s="94"/>
      <c r="BU8595" s="40"/>
      <c r="BV8595" s="82"/>
      <c r="BW8595" s="94"/>
      <c r="BX8595" s="48"/>
      <c r="BY8595" s="97"/>
      <c r="BZ8595" s="48"/>
      <c r="CA8595" s="40"/>
      <c r="CB8595" s="94"/>
      <c r="CC8595" s="94"/>
      <c r="CD8595" s="94"/>
      <c r="CE8595" s="40"/>
      <c r="CF8595" s="73"/>
      <c r="CG8595" s="41"/>
      <c r="CH8595" s="41"/>
      <c r="CI8595" s="41"/>
      <c r="CJ8595" s="41"/>
      <c r="CK8595" s="41"/>
      <c r="CL8595" s="68"/>
      <c r="CM8595" s="41"/>
      <c r="CN8595" s="41"/>
      <c r="CO8595" s="39"/>
      <c r="CP8595" s="78"/>
    </row>
    <row r="8596" spans="1:94" s="38" customFormat="1" x14ac:dyDescent="0.25">
      <c r="A8596" s="38">
        <v>8593</v>
      </c>
      <c r="F8596" s="39"/>
      <c r="Q8596" s="39"/>
      <c r="R8596" s="40"/>
      <c r="S8596" s="40"/>
      <c r="T8596" s="39"/>
      <c r="AG8596" s="110"/>
      <c r="AH8596" s="94"/>
      <c r="AJ8596" s="97"/>
      <c r="AL8596" s="39"/>
      <c r="AP8596" s="39"/>
      <c r="AQ8596" s="77"/>
      <c r="AR8596" s="78"/>
      <c r="BB8596" s="79"/>
      <c r="BC8596" s="94"/>
      <c r="BE8596" s="97"/>
      <c r="BG8596" s="40"/>
      <c r="BK8596" s="40"/>
      <c r="BL8596" s="79"/>
      <c r="BM8596" s="94"/>
      <c r="BO8596" s="97"/>
      <c r="BQ8596" s="40"/>
      <c r="BR8596" s="94"/>
      <c r="BS8596" s="94"/>
      <c r="BT8596" s="94"/>
      <c r="BU8596" s="40"/>
      <c r="BV8596" s="82"/>
      <c r="BW8596" s="94"/>
      <c r="BX8596" s="48"/>
      <c r="BY8596" s="97"/>
      <c r="BZ8596" s="48"/>
      <c r="CA8596" s="40"/>
      <c r="CB8596" s="94"/>
      <c r="CC8596" s="94"/>
      <c r="CD8596" s="94"/>
      <c r="CE8596" s="40"/>
      <c r="CF8596" s="73"/>
      <c r="CG8596" s="41"/>
      <c r="CH8596" s="41"/>
      <c r="CI8596" s="41"/>
      <c r="CJ8596" s="41"/>
      <c r="CK8596" s="41"/>
      <c r="CL8596" s="68"/>
      <c r="CM8596" s="41"/>
      <c r="CN8596" s="41"/>
      <c r="CO8596" s="39"/>
      <c r="CP8596" s="78"/>
    </row>
    <row r="8597" spans="1:94" s="38" customFormat="1" x14ac:dyDescent="0.25">
      <c r="A8597" s="38">
        <v>8594</v>
      </c>
      <c r="F8597" s="39"/>
      <c r="Q8597" s="39"/>
      <c r="R8597" s="40"/>
      <c r="S8597" s="40"/>
      <c r="T8597" s="39"/>
      <c r="AG8597" s="110"/>
      <c r="AH8597" s="94"/>
      <c r="AJ8597" s="97"/>
      <c r="AL8597" s="39"/>
      <c r="AP8597" s="39"/>
      <c r="AQ8597" s="77"/>
      <c r="AR8597" s="78"/>
      <c r="BB8597" s="79"/>
      <c r="BC8597" s="94"/>
      <c r="BE8597" s="97"/>
      <c r="BG8597" s="40"/>
      <c r="BK8597" s="40"/>
      <c r="BL8597" s="79"/>
      <c r="BM8597" s="94"/>
      <c r="BO8597" s="97"/>
      <c r="BQ8597" s="40"/>
      <c r="BR8597" s="94"/>
      <c r="BS8597" s="94"/>
      <c r="BT8597" s="94"/>
      <c r="BU8597" s="40"/>
      <c r="BV8597" s="82"/>
      <c r="BW8597" s="94"/>
      <c r="BX8597" s="48"/>
      <c r="BY8597" s="97"/>
      <c r="BZ8597" s="48"/>
      <c r="CA8597" s="40"/>
      <c r="CB8597" s="94"/>
      <c r="CC8597" s="94"/>
      <c r="CD8597" s="94"/>
      <c r="CE8597" s="40"/>
      <c r="CF8597" s="73"/>
      <c r="CG8597" s="41"/>
      <c r="CH8597" s="41"/>
      <c r="CI8597" s="41"/>
      <c r="CJ8597" s="41"/>
      <c r="CK8597" s="41"/>
      <c r="CL8597" s="68"/>
      <c r="CM8597" s="41"/>
      <c r="CN8597" s="41"/>
      <c r="CO8597" s="39"/>
      <c r="CP8597" s="78"/>
    </row>
    <row r="8598" spans="1:94" s="38" customFormat="1" x14ac:dyDescent="0.25">
      <c r="A8598" s="38">
        <v>8595</v>
      </c>
      <c r="F8598" s="39"/>
      <c r="Q8598" s="39"/>
      <c r="R8598" s="40"/>
      <c r="S8598" s="40"/>
      <c r="T8598" s="39"/>
      <c r="AG8598" s="110"/>
      <c r="AH8598" s="94"/>
      <c r="AJ8598" s="97"/>
      <c r="AL8598" s="39"/>
      <c r="AP8598" s="39"/>
      <c r="AQ8598" s="77"/>
      <c r="AR8598" s="78"/>
      <c r="BB8598" s="79"/>
      <c r="BC8598" s="94"/>
      <c r="BE8598" s="97"/>
      <c r="BG8598" s="40"/>
      <c r="BK8598" s="40"/>
      <c r="BL8598" s="79"/>
      <c r="BM8598" s="94"/>
      <c r="BO8598" s="97"/>
      <c r="BQ8598" s="40"/>
      <c r="BR8598" s="94"/>
      <c r="BS8598" s="94"/>
      <c r="BT8598" s="94"/>
      <c r="BU8598" s="40"/>
      <c r="BV8598" s="82"/>
      <c r="BW8598" s="94"/>
      <c r="BX8598" s="48"/>
      <c r="BY8598" s="97"/>
      <c r="BZ8598" s="48"/>
      <c r="CA8598" s="40"/>
      <c r="CB8598" s="94"/>
      <c r="CC8598" s="94"/>
      <c r="CD8598" s="94"/>
      <c r="CE8598" s="40"/>
      <c r="CF8598" s="73"/>
      <c r="CG8598" s="41"/>
      <c r="CH8598" s="41"/>
      <c r="CI8598" s="41"/>
      <c r="CJ8598" s="41"/>
      <c r="CK8598" s="41"/>
      <c r="CL8598" s="68"/>
      <c r="CM8598" s="41"/>
      <c r="CN8598" s="41"/>
      <c r="CO8598" s="39"/>
      <c r="CP8598" s="78"/>
    </row>
    <row r="8599" spans="1:94" s="38" customFormat="1" x14ac:dyDescent="0.25">
      <c r="A8599" s="38">
        <v>8596</v>
      </c>
      <c r="F8599" s="39"/>
      <c r="Q8599" s="39"/>
      <c r="R8599" s="40"/>
      <c r="S8599" s="40"/>
      <c r="T8599" s="39"/>
      <c r="AG8599" s="110"/>
      <c r="AH8599" s="94"/>
      <c r="AJ8599" s="97"/>
      <c r="AL8599" s="39"/>
      <c r="AP8599" s="39"/>
      <c r="AQ8599" s="77"/>
      <c r="AR8599" s="78"/>
      <c r="BB8599" s="79"/>
      <c r="BC8599" s="94"/>
      <c r="BE8599" s="97"/>
      <c r="BG8599" s="40"/>
      <c r="BK8599" s="40"/>
      <c r="BL8599" s="79"/>
      <c r="BM8599" s="94"/>
      <c r="BO8599" s="97"/>
      <c r="BQ8599" s="40"/>
      <c r="BR8599" s="94"/>
      <c r="BS8599" s="94"/>
      <c r="BT8599" s="94"/>
      <c r="BU8599" s="40"/>
      <c r="BV8599" s="82"/>
      <c r="BW8599" s="94"/>
      <c r="BX8599" s="48"/>
      <c r="BY8599" s="97"/>
      <c r="BZ8599" s="48"/>
      <c r="CA8599" s="40"/>
      <c r="CB8599" s="94"/>
      <c r="CC8599" s="94"/>
      <c r="CD8599" s="94"/>
      <c r="CE8599" s="40"/>
      <c r="CF8599" s="73"/>
      <c r="CG8599" s="41"/>
      <c r="CH8599" s="41"/>
      <c r="CI8599" s="41"/>
      <c r="CJ8599" s="41"/>
      <c r="CK8599" s="41"/>
      <c r="CL8599" s="68"/>
      <c r="CM8599" s="41"/>
      <c r="CN8599" s="41"/>
      <c r="CO8599" s="39"/>
      <c r="CP8599" s="78"/>
    </row>
    <row r="8600" spans="1:94" s="38" customFormat="1" x14ac:dyDescent="0.25">
      <c r="A8600" s="38">
        <v>8597</v>
      </c>
      <c r="F8600" s="39"/>
      <c r="Q8600" s="39"/>
      <c r="R8600" s="40"/>
      <c r="S8600" s="40"/>
      <c r="T8600" s="39"/>
      <c r="AG8600" s="110"/>
      <c r="AH8600" s="94"/>
      <c r="AJ8600" s="97"/>
      <c r="AL8600" s="39"/>
      <c r="AP8600" s="39"/>
      <c r="AQ8600" s="77"/>
      <c r="AR8600" s="78"/>
      <c r="BB8600" s="79"/>
      <c r="BC8600" s="94"/>
      <c r="BE8600" s="97"/>
      <c r="BG8600" s="40"/>
      <c r="BK8600" s="40"/>
      <c r="BL8600" s="79"/>
      <c r="BM8600" s="94"/>
      <c r="BO8600" s="97"/>
      <c r="BQ8600" s="40"/>
      <c r="BR8600" s="94"/>
      <c r="BS8600" s="94"/>
      <c r="BT8600" s="94"/>
      <c r="BU8600" s="40"/>
      <c r="BV8600" s="82"/>
      <c r="BW8600" s="94"/>
      <c r="BX8600" s="48"/>
      <c r="BY8600" s="97"/>
      <c r="BZ8600" s="48"/>
      <c r="CA8600" s="40"/>
      <c r="CB8600" s="94"/>
      <c r="CC8600" s="94"/>
      <c r="CD8600" s="94"/>
      <c r="CE8600" s="40"/>
      <c r="CF8600" s="73"/>
      <c r="CG8600" s="41"/>
      <c r="CH8600" s="41"/>
      <c r="CI8600" s="41"/>
      <c r="CJ8600" s="41"/>
      <c r="CK8600" s="41"/>
      <c r="CL8600" s="68"/>
      <c r="CM8600" s="41"/>
      <c r="CN8600" s="41"/>
      <c r="CO8600" s="39"/>
      <c r="CP8600" s="78"/>
    </row>
    <row r="8601" spans="1:94" s="38" customFormat="1" x14ac:dyDescent="0.25">
      <c r="A8601" s="38">
        <v>8598</v>
      </c>
      <c r="F8601" s="39"/>
      <c r="Q8601" s="39"/>
      <c r="R8601" s="40"/>
      <c r="S8601" s="40"/>
      <c r="T8601" s="39"/>
      <c r="AG8601" s="110"/>
      <c r="AH8601" s="94"/>
      <c r="AJ8601" s="97"/>
      <c r="AL8601" s="39"/>
      <c r="AP8601" s="39"/>
      <c r="AQ8601" s="77"/>
      <c r="AR8601" s="78"/>
      <c r="BB8601" s="79"/>
      <c r="BC8601" s="94"/>
      <c r="BE8601" s="97"/>
      <c r="BG8601" s="40"/>
      <c r="BK8601" s="40"/>
      <c r="BL8601" s="79"/>
      <c r="BM8601" s="94"/>
      <c r="BO8601" s="97"/>
      <c r="BQ8601" s="40"/>
      <c r="BR8601" s="94"/>
      <c r="BS8601" s="94"/>
      <c r="BT8601" s="94"/>
      <c r="BU8601" s="40"/>
      <c r="BV8601" s="82"/>
      <c r="BW8601" s="94"/>
      <c r="BX8601" s="48"/>
      <c r="BY8601" s="97"/>
      <c r="BZ8601" s="48"/>
      <c r="CA8601" s="40"/>
      <c r="CB8601" s="94"/>
      <c r="CC8601" s="94"/>
      <c r="CD8601" s="94"/>
      <c r="CE8601" s="40"/>
      <c r="CF8601" s="73"/>
      <c r="CG8601" s="41"/>
      <c r="CH8601" s="41"/>
      <c r="CI8601" s="41"/>
      <c r="CJ8601" s="41"/>
      <c r="CK8601" s="41"/>
      <c r="CL8601" s="68"/>
      <c r="CM8601" s="41"/>
      <c r="CN8601" s="41"/>
      <c r="CO8601" s="39"/>
      <c r="CP8601" s="78"/>
    </row>
    <row r="8602" spans="1:94" s="38" customFormat="1" x14ac:dyDescent="0.25">
      <c r="A8602" s="38">
        <v>8599</v>
      </c>
      <c r="F8602" s="39"/>
      <c r="Q8602" s="39"/>
      <c r="R8602" s="40"/>
      <c r="S8602" s="40"/>
      <c r="T8602" s="39"/>
      <c r="AG8602" s="110"/>
      <c r="AH8602" s="94"/>
      <c r="AJ8602" s="97"/>
      <c r="AL8602" s="39"/>
      <c r="AP8602" s="39"/>
      <c r="AQ8602" s="77"/>
      <c r="AR8602" s="78"/>
      <c r="BB8602" s="79"/>
      <c r="BC8602" s="94"/>
      <c r="BE8602" s="97"/>
      <c r="BG8602" s="40"/>
      <c r="BK8602" s="40"/>
      <c r="BL8602" s="79"/>
      <c r="BM8602" s="94"/>
      <c r="BO8602" s="97"/>
      <c r="BQ8602" s="40"/>
      <c r="BR8602" s="94"/>
      <c r="BS8602" s="94"/>
      <c r="BT8602" s="94"/>
      <c r="BU8602" s="40"/>
      <c r="BV8602" s="82"/>
      <c r="BW8602" s="94"/>
      <c r="BX8602" s="48"/>
      <c r="BY8602" s="97"/>
      <c r="BZ8602" s="48"/>
      <c r="CA8602" s="40"/>
      <c r="CB8602" s="94"/>
      <c r="CC8602" s="94"/>
      <c r="CD8602" s="94"/>
      <c r="CE8602" s="40"/>
      <c r="CF8602" s="73"/>
      <c r="CG8602" s="41"/>
      <c r="CH8602" s="41"/>
      <c r="CI8602" s="41"/>
      <c r="CJ8602" s="41"/>
      <c r="CK8602" s="41"/>
      <c r="CL8602" s="68"/>
      <c r="CM8602" s="41"/>
      <c r="CN8602" s="41"/>
      <c r="CO8602" s="39"/>
      <c r="CP8602" s="78"/>
    </row>
    <row r="8603" spans="1:94" s="38" customFormat="1" x14ac:dyDescent="0.25">
      <c r="A8603" s="38">
        <v>8600</v>
      </c>
      <c r="F8603" s="39"/>
      <c r="Q8603" s="39"/>
      <c r="R8603" s="40"/>
      <c r="S8603" s="40"/>
      <c r="T8603" s="39"/>
      <c r="AG8603" s="110"/>
      <c r="AH8603" s="94"/>
      <c r="AJ8603" s="97"/>
      <c r="AL8603" s="39"/>
      <c r="AP8603" s="39"/>
      <c r="AQ8603" s="77"/>
      <c r="AR8603" s="78"/>
      <c r="BB8603" s="79"/>
      <c r="BC8603" s="94"/>
      <c r="BE8603" s="97"/>
      <c r="BG8603" s="40"/>
      <c r="BK8603" s="40"/>
      <c r="BL8603" s="79"/>
      <c r="BM8603" s="94"/>
      <c r="BO8603" s="97"/>
      <c r="BQ8603" s="40"/>
      <c r="BR8603" s="94"/>
      <c r="BS8603" s="94"/>
      <c r="BT8603" s="94"/>
      <c r="BU8603" s="40"/>
      <c r="BV8603" s="82"/>
      <c r="BW8603" s="94"/>
      <c r="BX8603" s="48"/>
      <c r="BY8603" s="97"/>
      <c r="BZ8603" s="48"/>
      <c r="CA8603" s="40"/>
      <c r="CB8603" s="94"/>
      <c r="CC8603" s="94"/>
      <c r="CD8603" s="94"/>
      <c r="CE8603" s="40"/>
      <c r="CF8603" s="73"/>
      <c r="CG8603" s="41"/>
      <c r="CH8603" s="41"/>
      <c r="CI8603" s="41"/>
      <c r="CJ8603" s="41"/>
      <c r="CK8603" s="41"/>
      <c r="CL8603" s="68"/>
      <c r="CM8603" s="41"/>
      <c r="CN8603" s="41"/>
      <c r="CO8603" s="39"/>
      <c r="CP8603" s="78"/>
    </row>
    <row r="8604" spans="1:94" s="38" customFormat="1" x14ac:dyDescent="0.25">
      <c r="A8604" s="38">
        <v>8601</v>
      </c>
      <c r="F8604" s="39"/>
      <c r="Q8604" s="39"/>
      <c r="R8604" s="40"/>
      <c r="S8604" s="40"/>
      <c r="T8604" s="39"/>
      <c r="AG8604" s="110"/>
      <c r="AH8604" s="94"/>
      <c r="AJ8604" s="97"/>
      <c r="AL8604" s="39"/>
      <c r="AP8604" s="39"/>
      <c r="AQ8604" s="77"/>
      <c r="AR8604" s="78"/>
      <c r="BB8604" s="79"/>
      <c r="BC8604" s="94"/>
      <c r="BE8604" s="97"/>
      <c r="BG8604" s="40"/>
      <c r="BK8604" s="40"/>
      <c r="BL8604" s="79"/>
      <c r="BM8604" s="94"/>
      <c r="BO8604" s="97"/>
      <c r="BQ8604" s="40"/>
      <c r="BR8604" s="94"/>
      <c r="BS8604" s="94"/>
      <c r="BT8604" s="94"/>
      <c r="BU8604" s="40"/>
      <c r="BV8604" s="82"/>
      <c r="BW8604" s="94"/>
      <c r="BX8604" s="48"/>
      <c r="BY8604" s="97"/>
      <c r="BZ8604" s="48"/>
      <c r="CA8604" s="40"/>
      <c r="CB8604" s="94"/>
      <c r="CC8604" s="94"/>
      <c r="CD8604" s="94"/>
      <c r="CE8604" s="40"/>
      <c r="CF8604" s="73"/>
      <c r="CG8604" s="41"/>
      <c r="CH8604" s="41"/>
      <c r="CI8604" s="41"/>
      <c r="CJ8604" s="41"/>
      <c r="CK8604" s="41"/>
      <c r="CL8604" s="68"/>
      <c r="CM8604" s="41"/>
      <c r="CN8604" s="41"/>
      <c r="CO8604" s="39"/>
      <c r="CP8604" s="78"/>
    </row>
    <row r="8605" spans="1:94" s="38" customFormat="1" x14ac:dyDescent="0.25">
      <c r="A8605" s="38">
        <v>8602</v>
      </c>
      <c r="F8605" s="39"/>
      <c r="Q8605" s="39"/>
      <c r="R8605" s="40"/>
      <c r="S8605" s="40"/>
      <c r="T8605" s="39"/>
      <c r="AG8605" s="110"/>
      <c r="AH8605" s="94"/>
      <c r="AJ8605" s="97"/>
      <c r="AL8605" s="39"/>
      <c r="AP8605" s="39"/>
      <c r="AQ8605" s="77"/>
      <c r="AR8605" s="78"/>
      <c r="BB8605" s="79"/>
      <c r="BC8605" s="94"/>
      <c r="BE8605" s="97"/>
      <c r="BG8605" s="40"/>
      <c r="BK8605" s="40"/>
      <c r="BL8605" s="79"/>
      <c r="BM8605" s="94"/>
      <c r="BO8605" s="97"/>
      <c r="BQ8605" s="40"/>
      <c r="BR8605" s="94"/>
      <c r="BS8605" s="94"/>
      <c r="BT8605" s="94"/>
      <c r="BU8605" s="40"/>
      <c r="BV8605" s="82"/>
      <c r="BW8605" s="94"/>
      <c r="BX8605" s="48"/>
      <c r="BY8605" s="97"/>
      <c r="BZ8605" s="48"/>
      <c r="CA8605" s="40"/>
      <c r="CB8605" s="94"/>
      <c r="CC8605" s="94"/>
      <c r="CD8605" s="94"/>
      <c r="CE8605" s="40"/>
      <c r="CF8605" s="73"/>
      <c r="CG8605" s="41"/>
      <c r="CH8605" s="41"/>
      <c r="CI8605" s="41"/>
      <c r="CJ8605" s="41"/>
      <c r="CK8605" s="41"/>
      <c r="CL8605" s="68"/>
      <c r="CM8605" s="41"/>
      <c r="CN8605" s="41"/>
      <c r="CO8605" s="39"/>
      <c r="CP8605" s="78"/>
    </row>
    <row r="8606" spans="1:94" s="38" customFormat="1" x14ac:dyDescent="0.25">
      <c r="A8606" s="38">
        <v>8603</v>
      </c>
      <c r="F8606" s="39"/>
      <c r="Q8606" s="39"/>
      <c r="R8606" s="40"/>
      <c r="S8606" s="40"/>
      <c r="T8606" s="39"/>
      <c r="AG8606" s="110"/>
      <c r="AH8606" s="94"/>
      <c r="AJ8606" s="97"/>
      <c r="AL8606" s="39"/>
      <c r="AP8606" s="39"/>
      <c r="AQ8606" s="77"/>
      <c r="AR8606" s="78"/>
      <c r="BB8606" s="79"/>
      <c r="BC8606" s="94"/>
      <c r="BE8606" s="97"/>
      <c r="BG8606" s="40"/>
      <c r="BK8606" s="40"/>
      <c r="BL8606" s="79"/>
      <c r="BM8606" s="94"/>
      <c r="BO8606" s="97"/>
      <c r="BQ8606" s="40"/>
      <c r="BR8606" s="94"/>
      <c r="BS8606" s="94"/>
      <c r="BT8606" s="94"/>
      <c r="BU8606" s="40"/>
      <c r="BV8606" s="82"/>
      <c r="BW8606" s="94"/>
      <c r="BX8606" s="48"/>
      <c r="BY8606" s="97"/>
      <c r="BZ8606" s="48"/>
      <c r="CA8606" s="40"/>
      <c r="CB8606" s="94"/>
      <c r="CC8606" s="94"/>
      <c r="CD8606" s="94"/>
      <c r="CE8606" s="40"/>
      <c r="CF8606" s="73"/>
      <c r="CG8606" s="41"/>
      <c r="CH8606" s="41"/>
      <c r="CI8606" s="41"/>
      <c r="CJ8606" s="41"/>
      <c r="CK8606" s="41"/>
      <c r="CL8606" s="68"/>
      <c r="CM8606" s="41"/>
      <c r="CN8606" s="41"/>
      <c r="CO8606" s="39"/>
      <c r="CP8606" s="78"/>
    </row>
    <row r="8607" spans="1:94" s="38" customFormat="1" x14ac:dyDescent="0.25">
      <c r="A8607" s="38">
        <v>8604</v>
      </c>
      <c r="F8607" s="39"/>
      <c r="Q8607" s="39"/>
      <c r="R8607" s="40"/>
      <c r="S8607" s="40"/>
      <c r="T8607" s="39"/>
      <c r="AG8607" s="110"/>
      <c r="AH8607" s="94"/>
      <c r="AJ8607" s="97"/>
      <c r="AL8607" s="39"/>
      <c r="AP8607" s="39"/>
      <c r="AQ8607" s="77"/>
      <c r="AR8607" s="78"/>
      <c r="BB8607" s="79"/>
      <c r="BC8607" s="94"/>
      <c r="BE8607" s="97"/>
      <c r="BG8607" s="40"/>
      <c r="BK8607" s="40"/>
      <c r="BL8607" s="79"/>
      <c r="BM8607" s="94"/>
      <c r="BO8607" s="97"/>
      <c r="BQ8607" s="40"/>
      <c r="BR8607" s="94"/>
      <c r="BS8607" s="94"/>
      <c r="BT8607" s="94"/>
      <c r="BU8607" s="40"/>
      <c r="BV8607" s="82"/>
      <c r="BW8607" s="94"/>
      <c r="BX8607" s="48"/>
      <c r="BY8607" s="97"/>
      <c r="BZ8607" s="48"/>
      <c r="CA8607" s="40"/>
      <c r="CB8607" s="94"/>
      <c r="CC8607" s="94"/>
      <c r="CD8607" s="94"/>
      <c r="CE8607" s="40"/>
      <c r="CF8607" s="73"/>
      <c r="CG8607" s="41"/>
      <c r="CH8607" s="41"/>
      <c r="CI8607" s="41"/>
      <c r="CJ8607" s="41"/>
      <c r="CK8607" s="41"/>
      <c r="CL8607" s="68"/>
      <c r="CM8607" s="41"/>
      <c r="CN8607" s="41"/>
      <c r="CO8607" s="39"/>
      <c r="CP8607" s="78"/>
    </row>
    <row r="8608" spans="1:94" s="38" customFormat="1" x14ac:dyDescent="0.25">
      <c r="A8608" s="38">
        <v>8605</v>
      </c>
      <c r="F8608" s="39"/>
      <c r="Q8608" s="39"/>
      <c r="R8608" s="40"/>
      <c r="S8608" s="40"/>
      <c r="T8608" s="39"/>
      <c r="AG8608" s="110"/>
      <c r="AH8608" s="94"/>
      <c r="AJ8608" s="97"/>
      <c r="AL8608" s="39"/>
      <c r="AP8608" s="39"/>
      <c r="AQ8608" s="77"/>
      <c r="AR8608" s="78"/>
      <c r="BB8608" s="79"/>
      <c r="BC8608" s="94"/>
      <c r="BE8608" s="97"/>
      <c r="BG8608" s="40"/>
      <c r="BK8608" s="40"/>
      <c r="BL8608" s="79"/>
      <c r="BM8608" s="94"/>
      <c r="BO8608" s="97"/>
      <c r="BQ8608" s="40"/>
      <c r="BR8608" s="94"/>
      <c r="BS8608" s="94"/>
      <c r="BT8608" s="94"/>
      <c r="BU8608" s="40"/>
      <c r="BV8608" s="82"/>
      <c r="BW8608" s="94"/>
      <c r="BX8608" s="48"/>
      <c r="BY8608" s="97"/>
      <c r="BZ8608" s="48"/>
      <c r="CA8608" s="40"/>
      <c r="CB8608" s="94"/>
      <c r="CC8608" s="94"/>
      <c r="CD8608" s="94"/>
      <c r="CE8608" s="40"/>
      <c r="CF8608" s="73"/>
      <c r="CG8608" s="41"/>
      <c r="CH8608" s="41"/>
      <c r="CI8608" s="41"/>
      <c r="CJ8608" s="41"/>
      <c r="CK8608" s="41"/>
      <c r="CL8608" s="68"/>
      <c r="CM8608" s="41"/>
      <c r="CN8608" s="41"/>
      <c r="CO8608" s="39"/>
      <c r="CP8608" s="78"/>
    </row>
    <row r="8609" spans="1:94" s="38" customFormat="1" x14ac:dyDescent="0.25">
      <c r="A8609" s="38">
        <v>8606</v>
      </c>
      <c r="F8609" s="39"/>
      <c r="Q8609" s="39"/>
      <c r="R8609" s="40"/>
      <c r="S8609" s="40"/>
      <c r="T8609" s="39"/>
      <c r="AG8609" s="110"/>
      <c r="AH8609" s="94"/>
      <c r="AJ8609" s="97"/>
      <c r="AL8609" s="39"/>
      <c r="AP8609" s="39"/>
      <c r="AQ8609" s="77"/>
      <c r="AR8609" s="78"/>
      <c r="BB8609" s="79"/>
      <c r="BC8609" s="94"/>
      <c r="BE8609" s="97"/>
      <c r="BG8609" s="40"/>
      <c r="BK8609" s="40"/>
      <c r="BL8609" s="79"/>
      <c r="BM8609" s="94"/>
      <c r="BO8609" s="97"/>
      <c r="BQ8609" s="40"/>
      <c r="BR8609" s="94"/>
      <c r="BS8609" s="94"/>
      <c r="BT8609" s="94"/>
      <c r="BU8609" s="40"/>
      <c r="BV8609" s="82"/>
      <c r="BW8609" s="94"/>
      <c r="BX8609" s="48"/>
      <c r="BY8609" s="97"/>
      <c r="BZ8609" s="48"/>
      <c r="CA8609" s="40"/>
      <c r="CB8609" s="94"/>
      <c r="CC8609" s="94"/>
      <c r="CD8609" s="94"/>
      <c r="CE8609" s="40"/>
      <c r="CF8609" s="73"/>
      <c r="CG8609" s="41"/>
      <c r="CH8609" s="41"/>
      <c r="CI8609" s="41"/>
      <c r="CJ8609" s="41"/>
      <c r="CK8609" s="41"/>
      <c r="CL8609" s="68"/>
      <c r="CM8609" s="41"/>
      <c r="CN8609" s="41"/>
      <c r="CO8609" s="39"/>
      <c r="CP8609" s="78"/>
    </row>
    <row r="8610" spans="1:94" s="38" customFormat="1" x14ac:dyDescent="0.25">
      <c r="A8610" s="38">
        <v>8607</v>
      </c>
      <c r="F8610" s="39"/>
      <c r="Q8610" s="39"/>
      <c r="R8610" s="40"/>
      <c r="S8610" s="40"/>
      <c r="T8610" s="39"/>
      <c r="AG8610" s="110"/>
      <c r="AH8610" s="94"/>
      <c r="AJ8610" s="97"/>
      <c r="AL8610" s="39"/>
      <c r="AP8610" s="39"/>
      <c r="AQ8610" s="77"/>
      <c r="AR8610" s="78"/>
      <c r="BB8610" s="79"/>
      <c r="BC8610" s="94"/>
      <c r="BE8610" s="97"/>
      <c r="BG8610" s="40"/>
      <c r="BK8610" s="40"/>
      <c r="BL8610" s="79"/>
      <c r="BM8610" s="94"/>
      <c r="BO8610" s="97"/>
      <c r="BQ8610" s="40"/>
      <c r="BR8610" s="94"/>
      <c r="BS8610" s="94"/>
      <c r="BT8610" s="94"/>
      <c r="BU8610" s="40"/>
      <c r="BV8610" s="82"/>
      <c r="BW8610" s="94"/>
      <c r="BX8610" s="48"/>
      <c r="BY8610" s="97"/>
      <c r="BZ8610" s="48"/>
      <c r="CA8610" s="40"/>
      <c r="CB8610" s="94"/>
      <c r="CC8610" s="94"/>
      <c r="CD8610" s="94"/>
      <c r="CE8610" s="40"/>
      <c r="CF8610" s="73"/>
      <c r="CG8610" s="41"/>
      <c r="CH8610" s="41"/>
      <c r="CI8610" s="41"/>
      <c r="CJ8610" s="41"/>
      <c r="CK8610" s="41"/>
      <c r="CL8610" s="68"/>
      <c r="CM8610" s="41"/>
      <c r="CN8610" s="41"/>
      <c r="CO8610" s="39"/>
      <c r="CP8610" s="78"/>
    </row>
    <row r="8611" spans="1:94" s="38" customFormat="1" x14ac:dyDescent="0.25">
      <c r="A8611" s="38">
        <v>8608</v>
      </c>
      <c r="F8611" s="39"/>
      <c r="Q8611" s="39"/>
      <c r="R8611" s="40"/>
      <c r="S8611" s="40"/>
      <c r="T8611" s="39"/>
      <c r="AG8611" s="110"/>
      <c r="AH8611" s="94"/>
      <c r="AJ8611" s="97"/>
      <c r="AL8611" s="39"/>
      <c r="AP8611" s="39"/>
      <c r="AQ8611" s="77"/>
      <c r="AR8611" s="78"/>
      <c r="BB8611" s="79"/>
      <c r="BC8611" s="94"/>
      <c r="BE8611" s="97"/>
      <c r="BG8611" s="40"/>
      <c r="BK8611" s="40"/>
      <c r="BL8611" s="79"/>
      <c r="BM8611" s="94"/>
      <c r="BO8611" s="97"/>
      <c r="BQ8611" s="40"/>
      <c r="BR8611" s="94"/>
      <c r="BS8611" s="94"/>
      <c r="BT8611" s="94"/>
      <c r="BU8611" s="40"/>
      <c r="BV8611" s="82"/>
      <c r="BW8611" s="94"/>
      <c r="BX8611" s="48"/>
      <c r="BY8611" s="97"/>
      <c r="BZ8611" s="48"/>
      <c r="CA8611" s="40"/>
      <c r="CB8611" s="94"/>
      <c r="CC8611" s="94"/>
      <c r="CD8611" s="94"/>
      <c r="CE8611" s="40"/>
      <c r="CF8611" s="73"/>
      <c r="CG8611" s="41"/>
      <c r="CH8611" s="41"/>
      <c r="CI8611" s="41"/>
      <c r="CJ8611" s="41"/>
      <c r="CK8611" s="41"/>
      <c r="CL8611" s="68"/>
      <c r="CM8611" s="41"/>
      <c r="CN8611" s="41"/>
      <c r="CO8611" s="39"/>
      <c r="CP8611" s="78"/>
    </row>
    <row r="8612" spans="1:94" s="38" customFormat="1" x14ac:dyDescent="0.25">
      <c r="A8612" s="38">
        <v>8609</v>
      </c>
      <c r="F8612" s="39"/>
      <c r="Q8612" s="39"/>
      <c r="R8612" s="40"/>
      <c r="S8612" s="40"/>
      <c r="T8612" s="39"/>
      <c r="AG8612" s="110"/>
      <c r="AH8612" s="94"/>
      <c r="AJ8612" s="97"/>
      <c r="AL8612" s="39"/>
      <c r="AP8612" s="39"/>
      <c r="AQ8612" s="77"/>
      <c r="AR8612" s="78"/>
      <c r="BB8612" s="79"/>
      <c r="BC8612" s="94"/>
      <c r="BE8612" s="97"/>
      <c r="BG8612" s="40"/>
      <c r="BK8612" s="40"/>
      <c r="BL8612" s="79"/>
      <c r="BM8612" s="94"/>
      <c r="BO8612" s="97"/>
      <c r="BQ8612" s="40"/>
      <c r="BR8612" s="94"/>
      <c r="BS8612" s="94"/>
      <c r="BT8612" s="94"/>
      <c r="BU8612" s="40"/>
      <c r="BV8612" s="82"/>
      <c r="BW8612" s="94"/>
      <c r="BX8612" s="48"/>
      <c r="BY8612" s="97"/>
      <c r="BZ8612" s="48"/>
      <c r="CA8612" s="40"/>
      <c r="CB8612" s="94"/>
      <c r="CC8612" s="94"/>
      <c r="CD8612" s="94"/>
      <c r="CE8612" s="40"/>
      <c r="CF8612" s="73"/>
      <c r="CG8612" s="41"/>
      <c r="CH8612" s="41"/>
      <c r="CI8612" s="41"/>
      <c r="CJ8612" s="41"/>
      <c r="CK8612" s="41"/>
      <c r="CL8612" s="68"/>
      <c r="CM8612" s="41"/>
      <c r="CN8612" s="41"/>
      <c r="CO8612" s="39"/>
      <c r="CP8612" s="78"/>
    </row>
    <row r="8613" spans="1:94" s="38" customFormat="1" x14ac:dyDescent="0.25">
      <c r="A8613" s="38">
        <v>8610</v>
      </c>
      <c r="F8613" s="39"/>
      <c r="Q8613" s="39"/>
      <c r="R8613" s="40"/>
      <c r="S8613" s="40"/>
      <c r="T8613" s="39"/>
      <c r="AG8613" s="110"/>
      <c r="AH8613" s="94"/>
      <c r="AJ8613" s="97"/>
      <c r="AL8613" s="39"/>
      <c r="AP8613" s="39"/>
      <c r="AQ8613" s="77"/>
      <c r="AR8613" s="78"/>
      <c r="BB8613" s="79"/>
      <c r="BC8613" s="94"/>
      <c r="BE8613" s="97"/>
      <c r="BG8613" s="40"/>
      <c r="BK8613" s="40"/>
      <c r="BL8613" s="79"/>
      <c r="BM8613" s="94"/>
      <c r="BO8613" s="97"/>
      <c r="BQ8613" s="40"/>
      <c r="BR8613" s="94"/>
      <c r="BS8613" s="94"/>
      <c r="BT8613" s="94"/>
      <c r="BU8613" s="40"/>
      <c r="BV8613" s="82"/>
      <c r="BW8613" s="94"/>
      <c r="BX8613" s="48"/>
      <c r="BY8613" s="97"/>
      <c r="BZ8613" s="48"/>
      <c r="CA8613" s="40"/>
      <c r="CB8613" s="94"/>
      <c r="CC8613" s="94"/>
      <c r="CD8613" s="94"/>
      <c r="CE8613" s="40"/>
      <c r="CF8613" s="73"/>
      <c r="CG8613" s="41"/>
      <c r="CH8613" s="41"/>
      <c r="CI8613" s="41"/>
      <c r="CJ8613" s="41"/>
      <c r="CK8613" s="41"/>
      <c r="CL8613" s="68"/>
      <c r="CM8613" s="41"/>
      <c r="CN8613" s="41"/>
      <c r="CO8613" s="39"/>
      <c r="CP8613" s="78"/>
    </row>
    <row r="8614" spans="1:94" s="38" customFormat="1" x14ac:dyDescent="0.25">
      <c r="A8614" s="38">
        <v>8611</v>
      </c>
      <c r="F8614" s="39"/>
      <c r="Q8614" s="39"/>
      <c r="R8614" s="40"/>
      <c r="S8614" s="40"/>
      <c r="T8614" s="39"/>
      <c r="AG8614" s="110"/>
      <c r="AH8614" s="94"/>
      <c r="AJ8614" s="97"/>
      <c r="AL8614" s="39"/>
      <c r="AP8614" s="39"/>
      <c r="AQ8614" s="77"/>
      <c r="AR8614" s="78"/>
      <c r="BB8614" s="79"/>
      <c r="BC8614" s="94"/>
      <c r="BE8614" s="97"/>
      <c r="BG8614" s="40"/>
      <c r="BK8614" s="40"/>
      <c r="BL8614" s="79"/>
      <c r="BM8614" s="94"/>
      <c r="BO8614" s="97"/>
      <c r="BQ8614" s="40"/>
      <c r="BR8614" s="94"/>
      <c r="BS8614" s="94"/>
      <c r="BT8614" s="94"/>
      <c r="BU8614" s="40"/>
      <c r="BV8614" s="82"/>
      <c r="BW8614" s="94"/>
      <c r="BX8614" s="48"/>
      <c r="BY8614" s="97"/>
      <c r="BZ8614" s="48"/>
      <c r="CA8614" s="40"/>
      <c r="CB8614" s="94"/>
      <c r="CC8614" s="94"/>
      <c r="CD8614" s="94"/>
      <c r="CE8614" s="40"/>
      <c r="CF8614" s="73"/>
      <c r="CG8614" s="41"/>
      <c r="CH8614" s="41"/>
      <c r="CI8614" s="41"/>
      <c r="CJ8614" s="41"/>
      <c r="CK8614" s="41"/>
      <c r="CL8614" s="68"/>
      <c r="CM8614" s="41"/>
      <c r="CN8614" s="41"/>
      <c r="CO8614" s="39"/>
      <c r="CP8614" s="78"/>
    </row>
    <row r="8615" spans="1:94" s="38" customFormat="1" x14ac:dyDescent="0.25">
      <c r="A8615" s="38">
        <v>8612</v>
      </c>
      <c r="F8615" s="39"/>
      <c r="Q8615" s="39"/>
      <c r="R8615" s="40"/>
      <c r="S8615" s="40"/>
      <c r="T8615" s="39"/>
      <c r="AG8615" s="110"/>
      <c r="AH8615" s="94"/>
      <c r="AJ8615" s="97"/>
      <c r="AL8615" s="39"/>
      <c r="AP8615" s="39"/>
      <c r="AQ8615" s="77"/>
      <c r="AR8615" s="78"/>
      <c r="BB8615" s="79"/>
      <c r="BC8615" s="94"/>
      <c r="BE8615" s="97"/>
      <c r="BG8615" s="40"/>
      <c r="BK8615" s="40"/>
      <c r="BL8615" s="79"/>
      <c r="BM8615" s="94"/>
      <c r="BO8615" s="97"/>
      <c r="BQ8615" s="40"/>
      <c r="BR8615" s="94"/>
      <c r="BS8615" s="94"/>
      <c r="BT8615" s="94"/>
      <c r="BU8615" s="40"/>
      <c r="BV8615" s="82"/>
      <c r="BW8615" s="94"/>
      <c r="BX8615" s="48"/>
      <c r="BY8615" s="97"/>
      <c r="BZ8615" s="48"/>
      <c r="CA8615" s="40"/>
      <c r="CB8615" s="94"/>
      <c r="CC8615" s="94"/>
      <c r="CD8615" s="94"/>
      <c r="CE8615" s="40"/>
      <c r="CF8615" s="73"/>
      <c r="CG8615" s="41"/>
      <c r="CH8615" s="41"/>
      <c r="CI8615" s="41"/>
      <c r="CJ8615" s="41"/>
      <c r="CK8615" s="41"/>
      <c r="CL8615" s="68"/>
      <c r="CM8615" s="41"/>
      <c r="CN8615" s="41"/>
      <c r="CO8615" s="39"/>
      <c r="CP8615" s="78"/>
    </row>
    <row r="8616" spans="1:94" s="38" customFormat="1" x14ac:dyDescent="0.25">
      <c r="A8616" s="38">
        <v>8613</v>
      </c>
      <c r="F8616" s="39"/>
      <c r="Q8616" s="39"/>
      <c r="R8616" s="40"/>
      <c r="S8616" s="40"/>
      <c r="T8616" s="39"/>
      <c r="AG8616" s="110"/>
      <c r="AH8616" s="94"/>
      <c r="AJ8616" s="97"/>
      <c r="AL8616" s="39"/>
      <c r="AP8616" s="39"/>
      <c r="AQ8616" s="77"/>
      <c r="AR8616" s="78"/>
      <c r="BB8616" s="79"/>
      <c r="BC8616" s="94"/>
      <c r="BE8616" s="97"/>
      <c r="BG8616" s="40"/>
      <c r="BK8616" s="40"/>
      <c r="BL8616" s="79"/>
      <c r="BM8616" s="94"/>
      <c r="BO8616" s="97"/>
      <c r="BQ8616" s="40"/>
      <c r="BR8616" s="94"/>
      <c r="BS8616" s="94"/>
      <c r="BT8616" s="94"/>
      <c r="BU8616" s="40"/>
      <c r="BV8616" s="82"/>
      <c r="BW8616" s="94"/>
      <c r="BX8616" s="48"/>
      <c r="BY8616" s="97"/>
      <c r="BZ8616" s="48"/>
      <c r="CA8616" s="40"/>
      <c r="CB8616" s="94"/>
      <c r="CC8616" s="94"/>
      <c r="CD8616" s="94"/>
      <c r="CE8616" s="40"/>
      <c r="CF8616" s="73"/>
      <c r="CG8616" s="41"/>
      <c r="CH8616" s="41"/>
      <c r="CI8616" s="41"/>
      <c r="CJ8616" s="41"/>
      <c r="CK8616" s="41"/>
      <c r="CL8616" s="68"/>
      <c r="CM8616" s="41"/>
      <c r="CN8616" s="41"/>
      <c r="CO8616" s="39"/>
      <c r="CP8616" s="78"/>
    </row>
    <row r="8617" spans="1:94" s="38" customFormat="1" x14ac:dyDescent="0.25">
      <c r="A8617" s="38">
        <v>8614</v>
      </c>
      <c r="F8617" s="39"/>
      <c r="Q8617" s="39"/>
      <c r="R8617" s="40"/>
      <c r="S8617" s="40"/>
      <c r="T8617" s="39"/>
      <c r="AG8617" s="110"/>
      <c r="AH8617" s="94"/>
      <c r="AJ8617" s="97"/>
      <c r="AL8617" s="39"/>
      <c r="AP8617" s="39"/>
      <c r="AQ8617" s="77"/>
      <c r="AR8617" s="78"/>
      <c r="BB8617" s="79"/>
      <c r="BC8617" s="94"/>
      <c r="BE8617" s="97"/>
      <c r="BG8617" s="40"/>
      <c r="BK8617" s="40"/>
      <c r="BL8617" s="79"/>
      <c r="BM8617" s="94"/>
      <c r="BO8617" s="97"/>
      <c r="BQ8617" s="40"/>
      <c r="BR8617" s="94"/>
      <c r="BS8617" s="94"/>
      <c r="BT8617" s="94"/>
      <c r="BU8617" s="40"/>
      <c r="BV8617" s="82"/>
      <c r="BW8617" s="94"/>
      <c r="BX8617" s="48"/>
      <c r="BY8617" s="97"/>
      <c r="BZ8617" s="48"/>
      <c r="CA8617" s="40"/>
      <c r="CB8617" s="94"/>
      <c r="CC8617" s="94"/>
      <c r="CD8617" s="94"/>
      <c r="CE8617" s="40"/>
      <c r="CF8617" s="73"/>
      <c r="CG8617" s="41"/>
      <c r="CH8617" s="41"/>
      <c r="CI8617" s="41"/>
      <c r="CJ8617" s="41"/>
      <c r="CK8617" s="41"/>
      <c r="CL8617" s="68"/>
      <c r="CM8617" s="41"/>
      <c r="CN8617" s="41"/>
      <c r="CO8617" s="39"/>
      <c r="CP8617" s="78"/>
    </row>
    <row r="8618" spans="1:94" s="38" customFormat="1" x14ac:dyDescent="0.25">
      <c r="A8618" s="38">
        <v>8615</v>
      </c>
      <c r="F8618" s="39"/>
      <c r="Q8618" s="39"/>
      <c r="R8618" s="40"/>
      <c r="S8618" s="40"/>
      <c r="T8618" s="39"/>
      <c r="AG8618" s="110"/>
      <c r="AH8618" s="94"/>
      <c r="AJ8618" s="97"/>
      <c r="AL8618" s="39"/>
      <c r="AP8618" s="39"/>
      <c r="AQ8618" s="77"/>
      <c r="AR8618" s="78"/>
      <c r="BB8618" s="79"/>
      <c r="BC8618" s="94"/>
      <c r="BE8618" s="97"/>
      <c r="BG8618" s="40"/>
      <c r="BK8618" s="40"/>
      <c r="BL8618" s="79"/>
      <c r="BM8618" s="94"/>
      <c r="BO8618" s="97"/>
      <c r="BQ8618" s="40"/>
      <c r="BR8618" s="94"/>
      <c r="BS8618" s="94"/>
      <c r="BT8618" s="94"/>
      <c r="BU8618" s="40"/>
      <c r="BV8618" s="82"/>
      <c r="BW8618" s="94"/>
      <c r="BX8618" s="48"/>
      <c r="BY8618" s="97"/>
      <c r="BZ8618" s="48"/>
      <c r="CA8618" s="40"/>
      <c r="CB8618" s="94"/>
      <c r="CC8618" s="94"/>
      <c r="CD8618" s="94"/>
      <c r="CE8618" s="40"/>
      <c r="CF8618" s="73"/>
      <c r="CG8618" s="41"/>
      <c r="CH8618" s="41"/>
      <c r="CI8618" s="41"/>
      <c r="CJ8618" s="41"/>
      <c r="CK8618" s="41"/>
      <c r="CL8618" s="68"/>
      <c r="CM8618" s="41"/>
      <c r="CN8618" s="41"/>
      <c r="CO8618" s="39"/>
      <c r="CP8618" s="78"/>
    </row>
    <row r="8619" spans="1:94" s="38" customFormat="1" x14ac:dyDescent="0.25">
      <c r="A8619" s="38">
        <v>8616</v>
      </c>
      <c r="F8619" s="39"/>
      <c r="Q8619" s="39"/>
      <c r="R8619" s="40"/>
      <c r="S8619" s="40"/>
      <c r="T8619" s="39"/>
      <c r="AG8619" s="110"/>
      <c r="AH8619" s="94"/>
      <c r="AJ8619" s="97"/>
      <c r="AL8619" s="39"/>
      <c r="AP8619" s="39"/>
      <c r="AQ8619" s="77"/>
      <c r="AR8619" s="78"/>
      <c r="BB8619" s="79"/>
      <c r="BC8619" s="94"/>
      <c r="BE8619" s="97"/>
      <c r="BG8619" s="40"/>
      <c r="BK8619" s="40"/>
      <c r="BL8619" s="79"/>
      <c r="BM8619" s="94"/>
      <c r="BO8619" s="97"/>
      <c r="BQ8619" s="40"/>
      <c r="BR8619" s="94"/>
      <c r="BS8619" s="94"/>
      <c r="BT8619" s="94"/>
      <c r="BU8619" s="40"/>
      <c r="BV8619" s="82"/>
      <c r="BW8619" s="94"/>
      <c r="BX8619" s="48"/>
      <c r="BY8619" s="97"/>
      <c r="BZ8619" s="48"/>
      <c r="CA8619" s="40"/>
      <c r="CB8619" s="94"/>
      <c r="CC8619" s="94"/>
      <c r="CD8619" s="94"/>
      <c r="CE8619" s="40"/>
      <c r="CF8619" s="73"/>
      <c r="CG8619" s="41"/>
      <c r="CH8619" s="41"/>
      <c r="CI8619" s="41"/>
      <c r="CJ8619" s="41"/>
      <c r="CK8619" s="41"/>
      <c r="CL8619" s="68"/>
      <c r="CM8619" s="41"/>
      <c r="CN8619" s="41"/>
      <c r="CO8619" s="39"/>
      <c r="CP8619" s="78"/>
    </row>
    <row r="8620" spans="1:94" s="38" customFormat="1" x14ac:dyDescent="0.25">
      <c r="A8620" s="38">
        <v>8617</v>
      </c>
      <c r="F8620" s="39"/>
      <c r="Q8620" s="39"/>
      <c r="R8620" s="40"/>
      <c r="S8620" s="40"/>
      <c r="T8620" s="39"/>
      <c r="AG8620" s="110"/>
      <c r="AH8620" s="94"/>
      <c r="AJ8620" s="97"/>
      <c r="AL8620" s="39"/>
      <c r="AP8620" s="39"/>
      <c r="AQ8620" s="77"/>
      <c r="AR8620" s="78"/>
      <c r="BB8620" s="79"/>
      <c r="BC8620" s="94"/>
      <c r="BE8620" s="97"/>
      <c r="BG8620" s="40"/>
      <c r="BK8620" s="40"/>
      <c r="BL8620" s="79"/>
      <c r="BM8620" s="94"/>
      <c r="BO8620" s="97"/>
      <c r="BQ8620" s="40"/>
      <c r="BR8620" s="94"/>
      <c r="BS8620" s="94"/>
      <c r="BT8620" s="94"/>
      <c r="BU8620" s="40"/>
      <c r="BV8620" s="82"/>
      <c r="BW8620" s="94"/>
      <c r="BX8620" s="48"/>
      <c r="BY8620" s="97"/>
      <c r="BZ8620" s="48"/>
      <c r="CA8620" s="40"/>
      <c r="CB8620" s="94"/>
      <c r="CC8620" s="94"/>
      <c r="CD8620" s="94"/>
      <c r="CE8620" s="40"/>
      <c r="CF8620" s="73"/>
      <c r="CG8620" s="41"/>
      <c r="CH8620" s="41"/>
      <c r="CI8620" s="41"/>
      <c r="CJ8620" s="41"/>
      <c r="CK8620" s="41"/>
      <c r="CL8620" s="68"/>
      <c r="CM8620" s="41"/>
      <c r="CN8620" s="41"/>
      <c r="CO8620" s="39"/>
      <c r="CP8620" s="78"/>
    </row>
    <row r="8621" spans="1:94" s="38" customFormat="1" x14ac:dyDescent="0.25">
      <c r="A8621" s="38">
        <v>8618</v>
      </c>
      <c r="F8621" s="39"/>
      <c r="Q8621" s="39"/>
      <c r="R8621" s="40"/>
      <c r="S8621" s="40"/>
      <c r="T8621" s="39"/>
      <c r="AG8621" s="110"/>
      <c r="AH8621" s="94"/>
      <c r="AJ8621" s="97"/>
      <c r="AL8621" s="39"/>
      <c r="AP8621" s="39"/>
      <c r="AQ8621" s="77"/>
      <c r="AR8621" s="78"/>
      <c r="BB8621" s="79"/>
      <c r="BC8621" s="94"/>
      <c r="BE8621" s="97"/>
      <c r="BG8621" s="40"/>
      <c r="BK8621" s="40"/>
      <c r="BL8621" s="79"/>
      <c r="BM8621" s="94"/>
      <c r="BO8621" s="97"/>
      <c r="BQ8621" s="40"/>
      <c r="BR8621" s="94"/>
      <c r="BS8621" s="94"/>
      <c r="BT8621" s="94"/>
      <c r="BU8621" s="40"/>
      <c r="BV8621" s="82"/>
      <c r="BW8621" s="94"/>
      <c r="BX8621" s="48"/>
      <c r="BY8621" s="97"/>
      <c r="BZ8621" s="48"/>
      <c r="CA8621" s="40"/>
      <c r="CB8621" s="94"/>
      <c r="CC8621" s="94"/>
      <c r="CD8621" s="94"/>
      <c r="CE8621" s="40"/>
      <c r="CF8621" s="73"/>
      <c r="CG8621" s="41"/>
      <c r="CH8621" s="41"/>
      <c r="CI8621" s="41"/>
      <c r="CJ8621" s="41"/>
      <c r="CK8621" s="41"/>
      <c r="CL8621" s="68"/>
      <c r="CM8621" s="41"/>
      <c r="CN8621" s="41"/>
      <c r="CO8621" s="39"/>
      <c r="CP8621" s="78"/>
    </row>
    <row r="8622" spans="1:94" s="38" customFormat="1" x14ac:dyDescent="0.25">
      <c r="A8622" s="38">
        <v>8619</v>
      </c>
      <c r="F8622" s="39"/>
      <c r="Q8622" s="39"/>
      <c r="R8622" s="40"/>
      <c r="S8622" s="40"/>
      <c r="T8622" s="39"/>
      <c r="AG8622" s="110"/>
      <c r="AH8622" s="94"/>
      <c r="AJ8622" s="97"/>
      <c r="AL8622" s="39"/>
      <c r="AP8622" s="39"/>
      <c r="AQ8622" s="77"/>
      <c r="AR8622" s="78"/>
      <c r="BB8622" s="79"/>
      <c r="BC8622" s="94"/>
      <c r="BE8622" s="97"/>
      <c r="BG8622" s="40"/>
      <c r="BK8622" s="40"/>
      <c r="BL8622" s="79"/>
      <c r="BM8622" s="94"/>
      <c r="BO8622" s="97"/>
      <c r="BQ8622" s="40"/>
      <c r="BR8622" s="94"/>
      <c r="BS8622" s="94"/>
      <c r="BT8622" s="94"/>
      <c r="BU8622" s="40"/>
      <c r="BV8622" s="82"/>
      <c r="BW8622" s="94"/>
      <c r="BX8622" s="48"/>
      <c r="BY8622" s="97"/>
      <c r="BZ8622" s="48"/>
      <c r="CA8622" s="40"/>
      <c r="CB8622" s="94"/>
      <c r="CC8622" s="94"/>
      <c r="CD8622" s="94"/>
      <c r="CE8622" s="40"/>
      <c r="CF8622" s="73"/>
      <c r="CG8622" s="41"/>
      <c r="CH8622" s="41"/>
      <c r="CI8622" s="41"/>
      <c r="CJ8622" s="41"/>
      <c r="CK8622" s="41"/>
      <c r="CL8622" s="68"/>
      <c r="CM8622" s="41"/>
      <c r="CN8622" s="41"/>
      <c r="CO8622" s="39"/>
      <c r="CP8622" s="78"/>
    </row>
    <row r="8623" spans="1:94" s="38" customFormat="1" x14ac:dyDescent="0.25">
      <c r="A8623" s="38">
        <v>8620</v>
      </c>
      <c r="F8623" s="39"/>
      <c r="Q8623" s="39"/>
      <c r="R8623" s="40"/>
      <c r="S8623" s="40"/>
      <c r="T8623" s="39"/>
      <c r="AG8623" s="110"/>
      <c r="AH8623" s="94"/>
      <c r="AJ8623" s="97"/>
      <c r="AL8623" s="39"/>
      <c r="AP8623" s="39"/>
      <c r="AQ8623" s="77"/>
      <c r="AR8623" s="78"/>
      <c r="BB8623" s="79"/>
      <c r="BC8623" s="94"/>
      <c r="BE8623" s="97"/>
      <c r="BG8623" s="40"/>
      <c r="BK8623" s="40"/>
      <c r="BL8623" s="79"/>
      <c r="BM8623" s="94"/>
      <c r="BO8623" s="97"/>
      <c r="BQ8623" s="40"/>
      <c r="BR8623" s="94"/>
      <c r="BS8623" s="94"/>
      <c r="BT8623" s="94"/>
      <c r="BU8623" s="40"/>
      <c r="BV8623" s="82"/>
      <c r="BW8623" s="94"/>
      <c r="BX8623" s="48"/>
      <c r="BY8623" s="97"/>
      <c r="BZ8623" s="48"/>
      <c r="CA8623" s="40"/>
      <c r="CB8623" s="94"/>
      <c r="CC8623" s="94"/>
      <c r="CD8623" s="94"/>
      <c r="CE8623" s="40"/>
      <c r="CF8623" s="73"/>
      <c r="CG8623" s="41"/>
      <c r="CH8623" s="41"/>
      <c r="CI8623" s="41"/>
      <c r="CJ8623" s="41"/>
      <c r="CK8623" s="41"/>
      <c r="CL8623" s="68"/>
      <c r="CM8623" s="41"/>
      <c r="CN8623" s="41"/>
      <c r="CO8623" s="39"/>
      <c r="CP8623" s="78"/>
    </row>
    <row r="8624" spans="1:94" s="38" customFormat="1" x14ac:dyDescent="0.25">
      <c r="A8624" s="38">
        <v>8621</v>
      </c>
      <c r="F8624" s="39"/>
      <c r="Q8624" s="39"/>
      <c r="R8624" s="40"/>
      <c r="S8624" s="40"/>
      <c r="T8624" s="39"/>
      <c r="AG8624" s="110"/>
      <c r="AH8624" s="94"/>
      <c r="AJ8624" s="97"/>
      <c r="AL8624" s="39"/>
      <c r="AP8624" s="39"/>
      <c r="AQ8624" s="77"/>
      <c r="AR8624" s="78"/>
      <c r="BB8624" s="79"/>
      <c r="BC8624" s="94"/>
      <c r="BE8624" s="97"/>
      <c r="BG8624" s="40"/>
      <c r="BK8624" s="40"/>
      <c r="BL8624" s="79"/>
      <c r="BM8624" s="94"/>
      <c r="BO8624" s="97"/>
      <c r="BQ8624" s="40"/>
      <c r="BR8624" s="94"/>
      <c r="BS8624" s="94"/>
      <c r="BT8624" s="94"/>
      <c r="BU8624" s="40"/>
      <c r="BV8624" s="82"/>
      <c r="BW8624" s="94"/>
      <c r="BX8624" s="48"/>
      <c r="BY8624" s="97"/>
      <c r="BZ8624" s="48"/>
      <c r="CA8624" s="40"/>
      <c r="CB8624" s="94"/>
      <c r="CC8624" s="94"/>
      <c r="CD8624" s="94"/>
      <c r="CE8624" s="40"/>
      <c r="CF8624" s="73"/>
      <c r="CG8624" s="41"/>
      <c r="CH8624" s="41"/>
      <c r="CI8624" s="41"/>
      <c r="CJ8624" s="41"/>
      <c r="CK8624" s="41"/>
      <c r="CL8624" s="68"/>
      <c r="CM8624" s="41"/>
      <c r="CN8624" s="41"/>
      <c r="CO8624" s="39"/>
      <c r="CP8624" s="78"/>
    </row>
    <row r="8625" spans="1:94" s="38" customFormat="1" x14ac:dyDescent="0.25">
      <c r="A8625" s="38">
        <v>8622</v>
      </c>
      <c r="F8625" s="39"/>
      <c r="Q8625" s="39"/>
      <c r="R8625" s="40"/>
      <c r="S8625" s="40"/>
      <c r="T8625" s="39"/>
      <c r="AG8625" s="110"/>
      <c r="AH8625" s="94"/>
      <c r="AJ8625" s="97"/>
      <c r="AL8625" s="39"/>
      <c r="AP8625" s="39"/>
      <c r="AQ8625" s="77"/>
      <c r="AR8625" s="78"/>
      <c r="BB8625" s="79"/>
      <c r="BC8625" s="94"/>
      <c r="BE8625" s="97"/>
      <c r="BG8625" s="40"/>
      <c r="BK8625" s="40"/>
      <c r="BL8625" s="79"/>
      <c r="BM8625" s="94"/>
      <c r="BO8625" s="97"/>
      <c r="BQ8625" s="40"/>
      <c r="BR8625" s="94"/>
      <c r="BS8625" s="94"/>
      <c r="BT8625" s="94"/>
      <c r="BU8625" s="40"/>
      <c r="BV8625" s="82"/>
      <c r="BW8625" s="94"/>
      <c r="BX8625" s="48"/>
      <c r="BY8625" s="97"/>
      <c r="BZ8625" s="48"/>
      <c r="CA8625" s="40"/>
      <c r="CB8625" s="94"/>
      <c r="CC8625" s="94"/>
      <c r="CD8625" s="94"/>
      <c r="CE8625" s="40"/>
      <c r="CF8625" s="73"/>
      <c r="CG8625" s="41"/>
      <c r="CH8625" s="41"/>
      <c r="CI8625" s="41"/>
      <c r="CJ8625" s="41"/>
      <c r="CK8625" s="41"/>
      <c r="CL8625" s="68"/>
      <c r="CM8625" s="41"/>
      <c r="CN8625" s="41"/>
      <c r="CO8625" s="39"/>
      <c r="CP8625" s="78"/>
    </row>
    <row r="8626" spans="1:94" s="38" customFormat="1" x14ac:dyDescent="0.25">
      <c r="A8626" s="38">
        <v>8623</v>
      </c>
      <c r="F8626" s="39"/>
      <c r="Q8626" s="39"/>
      <c r="R8626" s="40"/>
      <c r="S8626" s="40"/>
      <c r="T8626" s="39"/>
      <c r="AG8626" s="110"/>
      <c r="AH8626" s="94"/>
      <c r="AJ8626" s="97"/>
      <c r="AL8626" s="39"/>
      <c r="AP8626" s="39"/>
      <c r="AQ8626" s="77"/>
      <c r="AR8626" s="78"/>
      <c r="BB8626" s="79"/>
      <c r="BC8626" s="94"/>
      <c r="BE8626" s="97"/>
      <c r="BG8626" s="40"/>
      <c r="BK8626" s="40"/>
      <c r="BL8626" s="79"/>
      <c r="BM8626" s="94"/>
      <c r="BO8626" s="97"/>
      <c r="BQ8626" s="40"/>
      <c r="BR8626" s="94"/>
      <c r="BS8626" s="94"/>
      <c r="BT8626" s="94"/>
      <c r="BU8626" s="40"/>
      <c r="BV8626" s="82"/>
      <c r="BW8626" s="94"/>
      <c r="BX8626" s="48"/>
      <c r="BY8626" s="97"/>
      <c r="BZ8626" s="48"/>
      <c r="CA8626" s="40"/>
      <c r="CB8626" s="94"/>
      <c r="CC8626" s="94"/>
      <c r="CD8626" s="94"/>
      <c r="CE8626" s="40"/>
      <c r="CF8626" s="73"/>
      <c r="CG8626" s="41"/>
      <c r="CH8626" s="41"/>
      <c r="CI8626" s="41"/>
      <c r="CJ8626" s="41"/>
      <c r="CK8626" s="41"/>
      <c r="CL8626" s="68"/>
      <c r="CM8626" s="41"/>
      <c r="CN8626" s="41"/>
      <c r="CO8626" s="39"/>
      <c r="CP8626" s="78"/>
    </row>
    <row r="8627" spans="1:94" s="38" customFormat="1" x14ac:dyDescent="0.25">
      <c r="A8627" s="38">
        <v>8624</v>
      </c>
      <c r="F8627" s="39"/>
      <c r="Q8627" s="39"/>
      <c r="R8627" s="40"/>
      <c r="S8627" s="40"/>
      <c r="T8627" s="39"/>
      <c r="AG8627" s="110"/>
      <c r="AH8627" s="94"/>
      <c r="AJ8627" s="97"/>
      <c r="AL8627" s="39"/>
      <c r="AP8627" s="39"/>
      <c r="AQ8627" s="77"/>
      <c r="AR8627" s="78"/>
      <c r="BB8627" s="79"/>
      <c r="BC8627" s="94"/>
      <c r="BE8627" s="97"/>
      <c r="BG8627" s="40"/>
      <c r="BK8627" s="40"/>
      <c r="BL8627" s="79"/>
      <c r="BM8627" s="94"/>
      <c r="BO8627" s="97"/>
      <c r="BQ8627" s="40"/>
      <c r="BR8627" s="94"/>
      <c r="BS8627" s="94"/>
      <c r="BT8627" s="94"/>
      <c r="BU8627" s="40"/>
      <c r="BV8627" s="82"/>
      <c r="BW8627" s="94"/>
      <c r="BX8627" s="48"/>
      <c r="BY8627" s="97"/>
      <c r="BZ8627" s="48"/>
      <c r="CA8627" s="40"/>
      <c r="CB8627" s="94"/>
      <c r="CC8627" s="94"/>
      <c r="CD8627" s="94"/>
      <c r="CE8627" s="40"/>
      <c r="CF8627" s="73"/>
      <c r="CG8627" s="41"/>
      <c r="CH8627" s="41"/>
      <c r="CI8627" s="41"/>
      <c r="CJ8627" s="41"/>
      <c r="CK8627" s="41"/>
      <c r="CL8627" s="68"/>
      <c r="CM8627" s="41"/>
      <c r="CN8627" s="41"/>
      <c r="CO8627" s="39"/>
      <c r="CP8627" s="78"/>
    </row>
    <row r="8628" spans="1:94" s="38" customFormat="1" x14ac:dyDescent="0.25">
      <c r="A8628" s="38">
        <v>8625</v>
      </c>
      <c r="F8628" s="39"/>
      <c r="Q8628" s="39"/>
      <c r="R8628" s="40"/>
      <c r="S8628" s="40"/>
      <c r="T8628" s="39"/>
      <c r="AG8628" s="110"/>
      <c r="AH8628" s="94"/>
      <c r="AJ8628" s="97"/>
      <c r="AL8628" s="39"/>
      <c r="AP8628" s="39"/>
      <c r="AQ8628" s="77"/>
      <c r="AR8628" s="78"/>
      <c r="BB8628" s="79"/>
      <c r="BC8628" s="94"/>
      <c r="BE8628" s="97"/>
      <c r="BG8628" s="40"/>
      <c r="BK8628" s="40"/>
      <c r="BL8628" s="79"/>
      <c r="BM8628" s="94"/>
      <c r="BO8628" s="97"/>
      <c r="BQ8628" s="40"/>
      <c r="BR8628" s="94"/>
      <c r="BS8628" s="94"/>
      <c r="BT8628" s="94"/>
      <c r="BU8628" s="40"/>
      <c r="BV8628" s="82"/>
      <c r="BW8628" s="94"/>
      <c r="BX8628" s="48"/>
      <c r="BY8628" s="97"/>
      <c r="BZ8628" s="48"/>
      <c r="CA8628" s="40"/>
      <c r="CB8628" s="94"/>
      <c r="CC8628" s="94"/>
      <c r="CD8628" s="94"/>
      <c r="CE8628" s="40"/>
      <c r="CF8628" s="73"/>
      <c r="CG8628" s="41"/>
      <c r="CH8628" s="41"/>
      <c r="CI8628" s="41"/>
      <c r="CJ8628" s="41"/>
      <c r="CK8628" s="41"/>
      <c r="CL8628" s="68"/>
      <c r="CM8628" s="41"/>
      <c r="CN8628" s="41"/>
      <c r="CO8628" s="39"/>
      <c r="CP8628" s="78"/>
    </row>
    <row r="8629" spans="1:94" s="38" customFormat="1" x14ac:dyDescent="0.25">
      <c r="A8629" s="38">
        <v>8626</v>
      </c>
      <c r="F8629" s="39"/>
      <c r="Q8629" s="39"/>
      <c r="R8629" s="40"/>
      <c r="S8629" s="40"/>
      <c r="T8629" s="39"/>
      <c r="AG8629" s="110"/>
      <c r="AH8629" s="94"/>
      <c r="AJ8629" s="97"/>
      <c r="AL8629" s="39"/>
      <c r="AP8629" s="39"/>
      <c r="AQ8629" s="77"/>
      <c r="AR8629" s="78"/>
      <c r="BB8629" s="79"/>
      <c r="BC8629" s="94"/>
      <c r="BE8629" s="97"/>
      <c r="BG8629" s="40"/>
      <c r="BK8629" s="40"/>
      <c r="BL8629" s="79"/>
      <c r="BM8629" s="94"/>
      <c r="BO8629" s="97"/>
      <c r="BQ8629" s="40"/>
      <c r="BR8629" s="94"/>
      <c r="BS8629" s="94"/>
      <c r="BT8629" s="94"/>
      <c r="BU8629" s="40"/>
      <c r="BV8629" s="82"/>
      <c r="BW8629" s="94"/>
      <c r="BX8629" s="48"/>
      <c r="BY8629" s="97"/>
      <c r="BZ8629" s="48"/>
      <c r="CA8629" s="40"/>
      <c r="CB8629" s="94"/>
      <c r="CC8629" s="94"/>
      <c r="CD8629" s="94"/>
      <c r="CE8629" s="40"/>
      <c r="CF8629" s="73"/>
      <c r="CG8629" s="41"/>
      <c r="CH8629" s="41"/>
      <c r="CI8629" s="41"/>
      <c r="CJ8629" s="41"/>
      <c r="CK8629" s="41"/>
      <c r="CL8629" s="68"/>
      <c r="CM8629" s="41"/>
      <c r="CN8629" s="41"/>
      <c r="CO8629" s="39"/>
      <c r="CP8629" s="78"/>
    </row>
    <row r="8630" spans="1:94" s="38" customFormat="1" x14ac:dyDescent="0.25">
      <c r="A8630" s="38">
        <v>8627</v>
      </c>
      <c r="F8630" s="39"/>
      <c r="Q8630" s="39"/>
      <c r="R8630" s="40"/>
      <c r="S8630" s="40"/>
      <c r="T8630" s="39"/>
      <c r="AG8630" s="110"/>
      <c r="AH8630" s="94"/>
      <c r="AJ8630" s="97"/>
      <c r="AL8630" s="39"/>
      <c r="AP8630" s="39"/>
      <c r="AQ8630" s="77"/>
      <c r="AR8630" s="78"/>
      <c r="BB8630" s="79"/>
      <c r="BC8630" s="94"/>
      <c r="BE8630" s="97"/>
      <c r="BG8630" s="40"/>
      <c r="BK8630" s="40"/>
      <c r="BL8630" s="79"/>
      <c r="BM8630" s="94"/>
      <c r="BO8630" s="97"/>
      <c r="BQ8630" s="40"/>
      <c r="BR8630" s="94"/>
      <c r="BS8630" s="94"/>
      <c r="BT8630" s="94"/>
      <c r="BU8630" s="40"/>
      <c r="BV8630" s="82"/>
      <c r="BW8630" s="94"/>
      <c r="BX8630" s="48"/>
      <c r="BY8630" s="97"/>
      <c r="BZ8630" s="48"/>
      <c r="CA8630" s="40"/>
      <c r="CB8630" s="94"/>
      <c r="CC8630" s="94"/>
      <c r="CD8630" s="94"/>
      <c r="CE8630" s="40"/>
      <c r="CF8630" s="73"/>
      <c r="CG8630" s="41"/>
      <c r="CH8630" s="41"/>
      <c r="CI8630" s="41"/>
      <c r="CJ8630" s="41"/>
      <c r="CK8630" s="41"/>
      <c r="CL8630" s="68"/>
      <c r="CM8630" s="41"/>
      <c r="CN8630" s="41"/>
      <c r="CO8630" s="39"/>
      <c r="CP8630" s="78"/>
    </row>
    <row r="8631" spans="1:94" s="38" customFormat="1" x14ac:dyDescent="0.25">
      <c r="A8631" s="38">
        <v>8628</v>
      </c>
      <c r="F8631" s="39"/>
      <c r="Q8631" s="39"/>
      <c r="R8631" s="40"/>
      <c r="S8631" s="40"/>
      <c r="T8631" s="39"/>
      <c r="AG8631" s="110"/>
      <c r="AH8631" s="94"/>
      <c r="AJ8631" s="97"/>
      <c r="AL8631" s="39"/>
      <c r="AP8631" s="39"/>
      <c r="AQ8631" s="77"/>
      <c r="AR8631" s="78"/>
      <c r="BB8631" s="79"/>
      <c r="BC8631" s="94"/>
      <c r="BE8631" s="97"/>
      <c r="BG8631" s="40"/>
      <c r="BK8631" s="40"/>
      <c r="BL8631" s="79"/>
      <c r="BM8631" s="94"/>
      <c r="BO8631" s="97"/>
      <c r="BQ8631" s="40"/>
      <c r="BR8631" s="94"/>
      <c r="BS8631" s="94"/>
      <c r="BT8631" s="94"/>
      <c r="BU8631" s="40"/>
      <c r="BV8631" s="82"/>
      <c r="BW8631" s="94"/>
      <c r="BX8631" s="48"/>
      <c r="BY8631" s="97"/>
      <c r="BZ8631" s="48"/>
      <c r="CA8631" s="40"/>
      <c r="CB8631" s="94"/>
      <c r="CC8631" s="94"/>
      <c r="CD8631" s="94"/>
      <c r="CE8631" s="40"/>
      <c r="CF8631" s="73"/>
      <c r="CG8631" s="41"/>
      <c r="CH8631" s="41"/>
      <c r="CI8631" s="41"/>
      <c r="CJ8631" s="41"/>
      <c r="CK8631" s="41"/>
      <c r="CL8631" s="68"/>
      <c r="CM8631" s="41"/>
      <c r="CN8631" s="41"/>
      <c r="CO8631" s="39"/>
      <c r="CP8631" s="78"/>
    </row>
    <row r="8632" spans="1:94" s="38" customFormat="1" x14ac:dyDescent="0.25">
      <c r="A8632" s="38">
        <v>8629</v>
      </c>
      <c r="F8632" s="39"/>
      <c r="Q8632" s="39"/>
      <c r="R8632" s="40"/>
      <c r="S8632" s="40"/>
      <c r="T8632" s="39"/>
      <c r="AG8632" s="110"/>
      <c r="AH8632" s="94"/>
      <c r="AJ8632" s="97"/>
      <c r="AL8632" s="39"/>
      <c r="AP8632" s="39"/>
      <c r="AQ8632" s="77"/>
      <c r="AR8632" s="78"/>
      <c r="BB8632" s="79"/>
      <c r="BC8632" s="94"/>
      <c r="BE8632" s="97"/>
      <c r="BG8632" s="40"/>
      <c r="BK8632" s="40"/>
      <c r="BL8632" s="79"/>
      <c r="BM8632" s="94"/>
      <c r="BO8632" s="97"/>
      <c r="BQ8632" s="40"/>
      <c r="BR8632" s="94"/>
      <c r="BS8632" s="94"/>
      <c r="BT8632" s="94"/>
      <c r="BU8632" s="40"/>
      <c r="BV8632" s="82"/>
      <c r="BW8632" s="94"/>
      <c r="BX8632" s="48"/>
      <c r="BY8632" s="97"/>
      <c r="BZ8632" s="48"/>
      <c r="CA8632" s="40"/>
      <c r="CB8632" s="94"/>
      <c r="CC8632" s="94"/>
      <c r="CD8632" s="94"/>
      <c r="CE8632" s="40"/>
      <c r="CF8632" s="73"/>
      <c r="CG8632" s="41"/>
      <c r="CH8632" s="41"/>
      <c r="CI8632" s="41"/>
      <c r="CJ8632" s="41"/>
      <c r="CK8632" s="41"/>
      <c r="CL8632" s="68"/>
      <c r="CM8632" s="41"/>
      <c r="CN8632" s="41"/>
      <c r="CO8632" s="39"/>
      <c r="CP8632" s="78"/>
    </row>
    <row r="8633" spans="1:94" s="38" customFormat="1" x14ac:dyDescent="0.25">
      <c r="A8633" s="38">
        <v>8630</v>
      </c>
      <c r="F8633" s="39"/>
      <c r="Q8633" s="39"/>
      <c r="R8633" s="40"/>
      <c r="S8633" s="40"/>
      <c r="T8633" s="39"/>
      <c r="AG8633" s="110"/>
      <c r="AH8633" s="94"/>
      <c r="AJ8633" s="97"/>
      <c r="AL8633" s="39"/>
      <c r="AP8633" s="39"/>
      <c r="AQ8633" s="77"/>
      <c r="AR8633" s="78"/>
      <c r="BB8633" s="79"/>
      <c r="BC8633" s="94"/>
      <c r="BE8633" s="97"/>
      <c r="BG8633" s="40"/>
      <c r="BK8633" s="40"/>
      <c r="BL8633" s="79"/>
      <c r="BM8633" s="94"/>
      <c r="BO8633" s="97"/>
      <c r="BQ8633" s="40"/>
      <c r="BR8633" s="94"/>
      <c r="BS8633" s="94"/>
      <c r="BT8633" s="94"/>
      <c r="BU8633" s="40"/>
      <c r="BV8633" s="82"/>
      <c r="BW8633" s="94"/>
      <c r="BX8633" s="48"/>
      <c r="BY8633" s="97"/>
      <c r="BZ8633" s="48"/>
      <c r="CA8633" s="40"/>
      <c r="CB8633" s="94"/>
      <c r="CC8633" s="94"/>
      <c r="CD8633" s="94"/>
      <c r="CE8633" s="40"/>
      <c r="CF8633" s="73"/>
      <c r="CG8633" s="41"/>
      <c r="CH8633" s="41"/>
      <c r="CI8633" s="41"/>
      <c r="CJ8633" s="41"/>
      <c r="CK8633" s="41"/>
      <c r="CL8633" s="68"/>
      <c r="CM8633" s="41"/>
      <c r="CN8633" s="41"/>
      <c r="CO8633" s="39"/>
      <c r="CP8633" s="78"/>
    </row>
    <row r="8634" spans="1:94" s="38" customFormat="1" x14ac:dyDescent="0.25">
      <c r="A8634" s="38">
        <v>8631</v>
      </c>
      <c r="F8634" s="39"/>
      <c r="Q8634" s="39"/>
      <c r="R8634" s="40"/>
      <c r="S8634" s="40"/>
      <c r="T8634" s="39"/>
      <c r="AG8634" s="110"/>
      <c r="AH8634" s="94"/>
      <c r="AJ8634" s="97"/>
      <c r="AL8634" s="39"/>
      <c r="AP8634" s="39"/>
      <c r="AQ8634" s="77"/>
      <c r="AR8634" s="78"/>
      <c r="BB8634" s="79"/>
      <c r="BC8634" s="94"/>
      <c r="BE8634" s="97"/>
      <c r="BG8634" s="40"/>
      <c r="BK8634" s="40"/>
      <c r="BL8634" s="79"/>
      <c r="BM8634" s="94"/>
      <c r="BO8634" s="97"/>
      <c r="BQ8634" s="40"/>
      <c r="BR8634" s="94"/>
      <c r="BS8634" s="94"/>
      <c r="BT8634" s="94"/>
      <c r="BU8634" s="40"/>
      <c r="BV8634" s="82"/>
      <c r="BW8634" s="94"/>
      <c r="BX8634" s="48"/>
      <c r="BY8634" s="97"/>
      <c r="BZ8634" s="48"/>
      <c r="CA8634" s="40"/>
      <c r="CB8634" s="94"/>
      <c r="CC8634" s="94"/>
      <c r="CD8634" s="94"/>
      <c r="CE8634" s="40"/>
      <c r="CF8634" s="73"/>
      <c r="CG8634" s="41"/>
      <c r="CH8634" s="41"/>
      <c r="CI8634" s="41"/>
      <c r="CJ8634" s="41"/>
      <c r="CK8634" s="41"/>
      <c r="CL8634" s="68"/>
      <c r="CM8634" s="41"/>
      <c r="CN8634" s="41"/>
      <c r="CO8634" s="39"/>
      <c r="CP8634" s="78"/>
    </row>
    <row r="8635" spans="1:94" s="38" customFormat="1" x14ac:dyDescent="0.25">
      <c r="A8635" s="38">
        <v>8632</v>
      </c>
      <c r="F8635" s="39"/>
      <c r="Q8635" s="39"/>
      <c r="R8635" s="40"/>
      <c r="S8635" s="40"/>
      <c r="T8635" s="39"/>
      <c r="AG8635" s="110"/>
      <c r="AH8635" s="94"/>
      <c r="AJ8635" s="97"/>
      <c r="AL8635" s="39"/>
      <c r="AP8635" s="39"/>
      <c r="AQ8635" s="77"/>
      <c r="AR8635" s="78"/>
      <c r="BB8635" s="79"/>
      <c r="BC8635" s="94"/>
      <c r="BE8635" s="97"/>
      <c r="BG8635" s="40"/>
      <c r="BK8635" s="40"/>
      <c r="BL8635" s="79"/>
      <c r="BM8635" s="94"/>
      <c r="BO8635" s="97"/>
      <c r="BQ8635" s="40"/>
      <c r="BR8635" s="94"/>
      <c r="BS8635" s="94"/>
      <c r="BT8635" s="94"/>
      <c r="BU8635" s="40"/>
      <c r="BV8635" s="82"/>
      <c r="BW8635" s="94"/>
      <c r="BX8635" s="48"/>
      <c r="BY8635" s="97"/>
      <c r="BZ8635" s="48"/>
      <c r="CA8635" s="40"/>
      <c r="CB8635" s="94"/>
      <c r="CC8635" s="94"/>
      <c r="CD8635" s="94"/>
      <c r="CE8635" s="40"/>
      <c r="CF8635" s="73"/>
      <c r="CG8635" s="41"/>
      <c r="CH8635" s="41"/>
      <c r="CI8635" s="41"/>
      <c r="CJ8635" s="41"/>
      <c r="CK8635" s="41"/>
      <c r="CL8635" s="68"/>
      <c r="CM8635" s="41"/>
      <c r="CN8635" s="41"/>
      <c r="CO8635" s="39"/>
      <c r="CP8635" s="78"/>
    </row>
    <row r="8636" spans="1:94" s="38" customFormat="1" x14ac:dyDescent="0.25">
      <c r="A8636" s="38">
        <v>8633</v>
      </c>
      <c r="F8636" s="39"/>
      <c r="Q8636" s="39"/>
      <c r="R8636" s="40"/>
      <c r="S8636" s="40"/>
      <c r="T8636" s="39"/>
      <c r="AG8636" s="110"/>
      <c r="AH8636" s="94"/>
      <c r="AJ8636" s="97"/>
      <c r="AL8636" s="39"/>
      <c r="AP8636" s="39"/>
      <c r="AQ8636" s="77"/>
      <c r="AR8636" s="78"/>
      <c r="BB8636" s="79"/>
      <c r="BC8636" s="94"/>
      <c r="BE8636" s="97"/>
      <c r="BG8636" s="40"/>
      <c r="BK8636" s="40"/>
      <c r="BL8636" s="79"/>
      <c r="BM8636" s="94"/>
      <c r="BO8636" s="97"/>
      <c r="BQ8636" s="40"/>
      <c r="BR8636" s="94"/>
      <c r="BS8636" s="94"/>
      <c r="BT8636" s="94"/>
      <c r="BU8636" s="40"/>
      <c r="BV8636" s="82"/>
      <c r="BW8636" s="94"/>
      <c r="BX8636" s="48"/>
      <c r="BY8636" s="97"/>
      <c r="BZ8636" s="48"/>
      <c r="CA8636" s="40"/>
      <c r="CB8636" s="94"/>
      <c r="CC8636" s="94"/>
      <c r="CD8636" s="94"/>
      <c r="CE8636" s="40"/>
      <c r="CF8636" s="73"/>
      <c r="CG8636" s="41"/>
      <c r="CH8636" s="41"/>
      <c r="CI8636" s="41"/>
      <c r="CJ8636" s="41"/>
      <c r="CK8636" s="41"/>
      <c r="CL8636" s="68"/>
      <c r="CM8636" s="41"/>
      <c r="CN8636" s="41"/>
      <c r="CO8636" s="39"/>
      <c r="CP8636" s="78"/>
    </row>
    <row r="8637" spans="1:94" s="38" customFormat="1" x14ac:dyDescent="0.25">
      <c r="A8637" s="38">
        <v>8634</v>
      </c>
      <c r="F8637" s="39"/>
      <c r="Q8637" s="39"/>
      <c r="R8637" s="40"/>
      <c r="S8637" s="40"/>
      <c r="T8637" s="39"/>
      <c r="AG8637" s="110"/>
      <c r="AH8637" s="94"/>
      <c r="AJ8637" s="97"/>
      <c r="AL8637" s="39"/>
      <c r="AP8637" s="39"/>
      <c r="AQ8637" s="77"/>
      <c r="AR8637" s="78"/>
      <c r="BB8637" s="79"/>
      <c r="BC8637" s="94"/>
      <c r="BE8637" s="97"/>
      <c r="BG8637" s="40"/>
      <c r="BK8637" s="40"/>
      <c r="BL8637" s="79"/>
      <c r="BM8637" s="94"/>
      <c r="BO8637" s="97"/>
      <c r="BQ8637" s="40"/>
      <c r="BR8637" s="94"/>
      <c r="BS8637" s="94"/>
      <c r="BT8637" s="94"/>
      <c r="BU8637" s="40"/>
      <c r="BV8637" s="82"/>
      <c r="BW8637" s="94"/>
      <c r="BX8637" s="48"/>
      <c r="BY8637" s="97"/>
      <c r="BZ8637" s="48"/>
      <c r="CA8637" s="40"/>
      <c r="CB8637" s="94"/>
      <c r="CC8637" s="94"/>
      <c r="CD8637" s="94"/>
      <c r="CE8637" s="40"/>
      <c r="CF8637" s="73"/>
      <c r="CG8637" s="41"/>
      <c r="CH8637" s="41"/>
      <c r="CI8637" s="41"/>
      <c r="CJ8637" s="41"/>
      <c r="CK8637" s="41"/>
      <c r="CL8637" s="68"/>
      <c r="CM8637" s="41"/>
      <c r="CN8637" s="41"/>
      <c r="CO8637" s="39"/>
      <c r="CP8637" s="78"/>
    </row>
    <row r="8638" spans="1:94" s="38" customFormat="1" x14ac:dyDescent="0.25">
      <c r="A8638" s="38">
        <v>8635</v>
      </c>
      <c r="F8638" s="39"/>
      <c r="Q8638" s="39"/>
      <c r="R8638" s="40"/>
      <c r="S8638" s="40"/>
      <c r="T8638" s="39"/>
      <c r="AG8638" s="110"/>
      <c r="AH8638" s="94"/>
      <c r="AJ8638" s="97"/>
      <c r="AL8638" s="39"/>
      <c r="AP8638" s="39"/>
      <c r="AQ8638" s="77"/>
      <c r="AR8638" s="78"/>
      <c r="BB8638" s="79"/>
      <c r="BC8638" s="94"/>
      <c r="BE8638" s="97"/>
      <c r="BG8638" s="40"/>
      <c r="BK8638" s="40"/>
      <c r="BL8638" s="79"/>
      <c r="BM8638" s="94"/>
      <c r="BO8638" s="97"/>
      <c r="BQ8638" s="40"/>
      <c r="BR8638" s="94"/>
      <c r="BS8638" s="94"/>
      <c r="BT8638" s="94"/>
      <c r="BU8638" s="40"/>
      <c r="BV8638" s="82"/>
      <c r="BW8638" s="94"/>
      <c r="BX8638" s="48"/>
      <c r="BY8638" s="97"/>
      <c r="BZ8638" s="48"/>
      <c r="CA8638" s="40"/>
      <c r="CB8638" s="94"/>
      <c r="CC8638" s="94"/>
      <c r="CD8638" s="94"/>
      <c r="CE8638" s="40"/>
      <c r="CF8638" s="73"/>
      <c r="CG8638" s="41"/>
      <c r="CH8638" s="41"/>
      <c r="CI8638" s="41"/>
      <c r="CJ8638" s="41"/>
      <c r="CK8638" s="41"/>
      <c r="CL8638" s="68"/>
      <c r="CM8638" s="41"/>
      <c r="CN8638" s="41"/>
      <c r="CO8638" s="39"/>
      <c r="CP8638" s="78"/>
    </row>
    <row r="8639" spans="1:94" s="38" customFormat="1" x14ac:dyDescent="0.25">
      <c r="A8639" s="38">
        <v>8636</v>
      </c>
      <c r="F8639" s="39"/>
      <c r="Q8639" s="39"/>
      <c r="R8639" s="40"/>
      <c r="S8639" s="40"/>
      <c r="T8639" s="39"/>
      <c r="AG8639" s="110"/>
      <c r="AH8639" s="94"/>
      <c r="AJ8639" s="97"/>
      <c r="AL8639" s="39"/>
      <c r="AP8639" s="39"/>
      <c r="AQ8639" s="77"/>
      <c r="AR8639" s="78"/>
      <c r="BB8639" s="79"/>
      <c r="BC8639" s="94"/>
      <c r="BE8639" s="97"/>
      <c r="BG8639" s="40"/>
      <c r="BK8639" s="40"/>
      <c r="BL8639" s="79"/>
      <c r="BM8639" s="94"/>
      <c r="BO8639" s="97"/>
      <c r="BQ8639" s="40"/>
      <c r="BR8639" s="94"/>
      <c r="BS8639" s="94"/>
      <c r="BT8639" s="94"/>
      <c r="BU8639" s="40"/>
      <c r="BV8639" s="82"/>
      <c r="BW8639" s="94"/>
      <c r="BX8639" s="48"/>
      <c r="BY8639" s="97"/>
      <c r="BZ8639" s="48"/>
      <c r="CA8639" s="40"/>
      <c r="CB8639" s="94"/>
      <c r="CC8639" s="94"/>
      <c r="CD8639" s="94"/>
      <c r="CE8639" s="40"/>
      <c r="CF8639" s="73"/>
      <c r="CG8639" s="41"/>
      <c r="CH8639" s="41"/>
      <c r="CI8639" s="41"/>
      <c r="CJ8639" s="41"/>
      <c r="CK8639" s="41"/>
      <c r="CL8639" s="68"/>
      <c r="CM8639" s="41"/>
      <c r="CN8639" s="41"/>
      <c r="CO8639" s="39"/>
      <c r="CP8639" s="78"/>
    </row>
    <row r="8640" spans="1:94" s="38" customFormat="1" x14ac:dyDescent="0.25">
      <c r="A8640" s="38">
        <v>8637</v>
      </c>
      <c r="F8640" s="39"/>
      <c r="Q8640" s="39"/>
      <c r="R8640" s="40"/>
      <c r="S8640" s="40"/>
      <c r="T8640" s="39"/>
      <c r="AG8640" s="110"/>
      <c r="AH8640" s="94"/>
      <c r="AJ8640" s="97"/>
      <c r="AL8640" s="39"/>
      <c r="AP8640" s="39"/>
      <c r="AQ8640" s="77"/>
      <c r="AR8640" s="78"/>
      <c r="BB8640" s="79"/>
      <c r="BC8640" s="94"/>
      <c r="BE8640" s="97"/>
      <c r="BG8640" s="40"/>
      <c r="BK8640" s="40"/>
      <c r="BL8640" s="79"/>
      <c r="BM8640" s="94"/>
      <c r="BO8640" s="97"/>
      <c r="BQ8640" s="40"/>
      <c r="BR8640" s="94"/>
      <c r="BS8640" s="94"/>
      <c r="BT8640" s="94"/>
      <c r="BU8640" s="40"/>
      <c r="BV8640" s="82"/>
      <c r="BW8640" s="94"/>
      <c r="BX8640" s="48"/>
      <c r="BY8640" s="97"/>
      <c r="BZ8640" s="48"/>
      <c r="CA8640" s="40"/>
      <c r="CB8640" s="94"/>
      <c r="CC8640" s="94"/>
      <c r="CD8640" s="94"/>
      <c r="CE8640" s="40"/>
      <c r="CF8640" s="73"/>
      <c r="CG8640" s="41"/>
      <c r="CH8640" s="41"/>
      <c r="CI8640" s="41"/>
      <c r="CJ8640" s="41"/>
      <c r="CK8640" s="41"/>
      <c r="CL8640" s="68"/>
      <c r="CM8640" s="41"/>
      <c r="CN8640" s="41"/>
      <c r="CO8640" s="39"/>
      <c r="CP8640" s="78"/>
    </row>
    <row r="8641" spans="1:94" s="38" customFormat="1" x14ac:dyDescent="0.25">
      <c r="A8641" s="38">
        <v>8638</v>
      </c>
      <c r="F8641" s="39"/>
      <c r="Q8641" s="39"/>
      <c r="R8641" s="40"/>
      <c r="S8641" s="40"/>
      <c r="T8641" s="39"/>
      <c r="AG8641" s="110"/>
      <c r="AH8641" s="94"/>
      <c r="AJ8641" s="97"/>
      <c r="AL8641" s="39"/>
      <c r="AP8641" s="39"/>
      <c r="AQ8641" s="77"/>
      <c r="AR8641" s="78"/>
      <c r="BB8641" s="79"/>
      <c r="BC8641" s="94"/>
      <c r="BE8641" s="97"/>
      <c r="BG8641" s="40"/>
      <c r="BK8641" s="40"/>
      <c r="BL8641" s="79"/>
      <c r="BM8641" s="94"/>
      <c r="BO8641" s="97"/>
      <c r="BQ8641" s="40"/>
      <c r="BR8641" s="94"/>
      <c r="BS8641" s="94"/>
      <c r="BT8641" s="94"/>
      <c r="BU8641" s="40"/>
      <c r="BV8641" s="82"/>
      <c r="BW8641" s="94"/>
      <c r="BX8641" s="48"/>
      <c r="BY8641" s="97"/>
      <c r="BZ8641" s="48"/>
      <c r="CA8641" s="40"/>
      <c r="CB8641" s="94"/>
      <c r="CC8641" s="94"/>
      <c r="CD8641" s="94"/>
      <c r="CE8641" s="40"/>
      <c r="CF8641" s="73"/>
      <c r="CG8641" s="41"/>
      <c r="CH8641" s="41"/>
      <c r="CI8641" s="41"/>
      <c r="CJ8641" s="41"/>
      <c r="CK8641" s="41"/>
      <c r="CL8641" s="68"/>
      <c r="CM8641" s="41"/>
      <c r="CN8641" s="41"/>
      <c r="CO8641" s="39"/>
      <c r="CP8641" s="78"/>
    </row>
    <row r="8642" spans="1:94" s="38" customFormat="1" x14ac:dyDescent="0.25">
      <c r="A8642" s="38">
        <v>8639</v>
      </c>
      <c r="F8642" s="39"/>
      <c r="Q8642" s="39"/>
      <c r="R8642" s="40"/>
      <c r="S8642" s="40"/>
      <c r="T8642" s="39"/>
      <c r="AG8642" s="110"/>
      <c r="AH8642" s="94"/>
      <c r="AJ8642" s="97"/>
      <c r="AL8642" s="39"/>
      <c r="AP8642" s="39"/>
      <c r="AQ8642" s="77"/>
      <c r="AR8642" s="78"/>
      <c r="BB8642" s="79"/>
      <c r="BC8642" s="94"/>
      <c r="BE8642" s="97"/>
      <c r="BG8642" s="40"/>
      <c r="BK8642" s="40"/>
      <c r="BL8642" s="79"/>
      <c r="BM8642" s="94"/>
      <c r="BO8642" s="97"/>
      <c r="BQ8642" s="40"/>
      <c r="BR8642" s="94"/>
      <c r="BS8642" s="94"/>
      <c r="BT8642" s="94"/>
      <c r="BU8642" s="40"/>
      <c r="BV8642" s="82"/>
      <c r="BW8642" s="94"/>
      <c r="BX8642" s="48"/>
      <c r="BY8642" s="97"/>
      <c r="BZ8642" s="48"/>
      <c r="CA8642" s="40"/>
      <c r="CB8642" s="94"/>
      <c r="CC8642" s="94"/>
      <c r="CD8642" s="94"/>
      <c r="CE8642" s="40"/>
      <c r="CF8642" s="73"/>
      <c r="CG8642" s="41"/>
      <c r="CH8642" s="41"/>
      <c r="CI8642" s="41"/>
      <c r="CJ8642" s="41"/>
      <c r="CK8642" s="41"/>
      <c r="CL8642" s="68"/>
      <c r="CM8642" s="41"/>
      <c r="CN8642" s="41"/>
      <c r="CO8642" s="39"/>
      <c r="CP8642" s="78"/>
    </row>
    <row r="8643" spans="1:94" s="38" customFormat="1" x14ac:dyDescent="0.25">
      <c r="A8643" s="38">
        <v>8640</v>
      </c>
      <c r="F8643" s="39"/>
      <c r="Q8643" s="39"/>
      <c r="R8643" s="40"/>
      <c r="S8643" s="40"/>
      <c r="T8643" s="39"/>
      <c r="AG8643" s="110"/>
      <c r="AH8643" s="94"/>
      <c r="AJ8643" s="97"/>
      <c r="AL8643" s="39"/>
      <c r="AP8643" s="39"/>
      <c r="AQ8643" s="77"/>
      <c r="AR8643" s="78"/>
      <c r="BB8643" s="79"/>
      <c r="BC8643" s="94"/>
      <c r="BE8643" s="97"/>
      <c r="BG8643" s="40"/>
      <c r="BK8643" s="40"/>
      <c r="BL8643" s="79"/>
      <c r="BM8643" s="94"/>
      <c r="BO8643" s="97"/>
      <c r="BQ8643" s="40"/>
      <c r="BR8643" s="94"/>
      <c r="BS8643" s="94"/>
      <c r="BT8643" s="94"/>
      <c r="BU8643" s="40"/>
      <c r="BV8643" s="82"/>
      <c r="BW8643" s="94"/>
      <c r="BX8643" s="48"/>
      <c r="BY8643" s="97"/>
      <c r="BZ8643" s="48"/>
      <c r="CA8643" s="40"/>
      <c r="CB8643" s="94"/>
      <c r="CC8643" s="94"/>
      <c r="CD8643" s="94"/>
      <c r="CE8643" s="40"/>
      <c r="CF8643" s="73"/>
      <c r="CG8643" s="41"/>
      <c r="CH8643" s="41"/>
      <c r="CI8643" s="41"/>
      <c r="CJ8643" s="41"/>
      <c r="CK8643" s="41"/>
      <c r="CL8643" s="68"/>
      <c r="CM8643" s="41"/>
      <c r="CN8643" s="41"/>
      <c r="CO8643" s="39"/>
      <c r="CP8643" s="78"/>
    </row>
    <row r="8644" spans="1:94" s="38" customFormat="1" x14ac:dyDescent="0.25">
      <c r="A8644" s="38">
        <v>8641</v>
      </c>
      <c r="F8644" s="39"/>
      <c r="Q8644" s="39"/>
      <c r="R8644" s="40"/>
      <c r="S8644" s="40"/>
      <c r="T8644" s="39"/>
      <c r="AG8644" s="110"/>
      <c r="AH8644" s="94"/>
      <c r="AJ8644" s="97"/>
      <c r="AL8644" s="39"/>
      <c r="AP8644" s="39"/>
      <c r="AQ8644" s="77"/>
      <c r="AR8644" s="78"/>
      <c r="BB8644" s="79"/>
      <c r="BC8644" s="94"/>
      <c r="BE8644" s="97"/>
      <c r="BG8644" s="40"/>
      <c r="BK8644" s="40"/>
      <c r="BL8644" s="79"/>
      <c r="BM8644" s="94"/>
      <c r="BO8644" s="97"/>
      <c r="BQ8644" s="40"/>
      <c r="BR8644" s="94"/>
      <c r="BS8644" s="94"/>
      <c r="BT8644" s="94"/>
      <c r="BU8644" s="40"/>
      <c r="BV8644" s="82"/>
      <c r="BW8644" s="94"/>
      <c r="BX8644" s="48"/>
      <c r="BY8644" s="97"/>
      <c r="BZ8644" s="48"/>
      <c r="CA8644" s="40"/>
      <c r="CB8644" s="94"/>
      <c r="CC8644" s="94"/>
      <c r="CD8644" s="94"/>
      <c r="CE8644" s="40"/>
      <c r="CF8644" s="73"/>
      <c r="CG8644" s="41"/>
      <c r="CH8644" s="41"/>
      <c r="CI8644" s="41"/>
      <c r="CJ8644" s="41"/>
      <c r="CK8644" s="41"/>
      <c r="CL8644" s="68"/>
      <c r="CM8644" s="41"/>
      <c r="CN8644" s="41"/>
      <c r="CO8644" s="39"/>
      <c r="CP8644" s="78"/>
    </row>
    <row r="8645" spans="1:94" s="38" customFormat="1" x14ac:dyDescent="0.25">
      <c r="A8645" s="38">
        <v>8642</v>
      </c>
      <c r="F8645" s="39"/>
      <c r="Q8645" s="39"/>
      <c r="R8645" s="40"/>
      <c r="S8645" s="40"/>
      <c r="T8645" s="39"/>
      <c r="AG8645" s="110"/>
      <c r="AH8645" s="94"/>
      <c r="AJ8645" s="97"/>
      <c r="AL8645" s="39"/>
      <c r="AP8645" s="39"/>
      <c r="AQ8645" s="77"/>
      <c r="AR8645" s="78"/>
      <c r="BB8645" s="79"/>
      <c r="BC8645" s="94"/>
      <c r="BE8645" s="97"/>
      <c r="BG8645" s="40"/>
      <c r="BK8645" s="40"/>
      <c r="BL8645" s="79"/>
      <c r="BM8645" s="94"/>
      <c r="BO8645" s="97"/>
      <c r="BQ8645" s="40"/>
      <c r="BR8645" s="94"/>
      <c r="BS8645" s="94"/>
      <c r="BT8645" s="94"/>
      <c r="BU8645" s="40"/>
      <c r="BV8645" s="82"/>
      <c r="BW8645" s="94"/>
      <c r="BX8645" s="48"/>
      <c r="BY8645" s="97"/>
      <c r="BZ8645" s="48"/>
      <c r="CA8645" s="40"/>
      <c r="CB8645" s="94"/>
      <c r="CC8645" s="94"/>
      <c r="CD8645" s="94"/>
      <c r="CE8645" s="40"/>
      <c r="CF8645" s="73"/>
      <c r="CG8645" s="41"/>
      <c r="CH8645" s="41"/>
      <c r="CI8645" s="41"/>
      <c r="CJ8645" s="41"/>
      <c r="CK8645" s="41"/>
      <c r="CL8645" s="68"/>
      <c r="CM8645" s="41"/>
      <c r="CN8645" s="41"/>
      <c r="CO8645" s="39"/>
      <c r="CP8645" s="78"/>
    </row>
    <row r="8646" spans="1:94" s="38" customFormat="1" x14ac:dyDescent="0.25">
      <c r="A8646" s="38">
        <v>8643</v>
      </c>
      <c r="F8646" s="39"/>
      <c r="Q8646" s="39"/>
      <c r="R8646" s="40"/>
      <c r="S8646" s="40"/>
      <c r="T8646" s="39"/>
      <c r="AG8646" s="110"/>
      <c r="AH8646" s="94"/>
      <c r="AJ8646" s="97"/>
      <c r="AL8646" s="39"/>
      <c r="AP8646" s="39"/>
      <c r="AQ8646" s="77"/>
      <c r="AR8646" s="78"/>
      <c r="BB8646" s="79"/>
      <c r="BC8646" s="94"/>
      <c r="BE8646" s="97"/>
      <c r="BG8646" s="40"/>
      <c r="BK8646" s="40"/>
      <c r="BL8646" s="79"/>
      <c r="BM8646" s="94"/>
      <c r="BO8646" s="97"/>
      <c r="BQ8646" s="40"/>
      <c r="BR8646" s="94"/>
      <c r="BS8646" s="94"/>
      <c r="BT8646" s="94"/>
      <c r="BU8646" s="40"/>
      <c r="BV8646" s="82"/>
      <c r="BW8646" s="94"/>
      <c r="BX8646" s="48"/>
      <c r="BY8646" s="97"/>
      <c r="BZ8646" s="48"/>
      <c r="CA8646" s="40"/>
      <c r="CB8646" s="94"/>
      <c r="CC8646" s="94"/>
      <c r="CD8646" s="94"/>
      <c r="CE8646" s="40"/>
      <c r="CF8646" s="73"/>
      <c r="CG8646" s="41"/>
      <c r="CH8646" s="41"/>
      <c r="CI8646" s="41"/>
      <c r="CJ8646" s="41"/>
      <c r="CK8646" s="41"/>
      <c r="CL8646" s="68"/>
      <c r="CM8646" s="41"/>
      <c r="CN8646" s="41"/>
      <c r="CO8646" s="39"/>
      <c r="CP8646" s="78"/>
    </row>
    <row r="8647" spans="1:94" s="38" customFormat="1" x14ac:dyDescent="0.25">
      <c r="A8647" s="38">
        <v>8644</v>
      </c>
      <c r="F8647" s="39"/>
      <c r="Q8647" s="39"/>
      <c r="R8647" s="40"/>
      <c r="S8647" s="40"/>
      <c r="T8647" s="39"/>
      <c r="AG8647" s="110"/>
      <c r="AH8647" s="94"/>
      <c r="AJ8647" s="97"/>
      <c r="AL8647" s="39"/>
      <c r="AP8647" s="39"/>
      <c r="AQ8647" s="77"/>
      <c r="AR8647" s="78"/>
      <c r="BB8647" s="79"/>
      <c r="BC8647" s="94"/>
      <c r="BE8647" s="97"/>
      <c r="BG8647" s="40"/>
      <c r="BK8647" s="40"/>
      <c r="BL8647" s="79"/>
      <c r="BM8647" s="94"/>
      <c r="BO8647" s="97"/>
      <c r="BQ8647" s="40"/>
      <c r="BR8647" s="94"/>
      <c r="BS8647" s="94"/>
      <c r="BT8647" s="94"/>
      <c r="BU8647" s="40"/>
      <c r="BV8647" s="82"/>
      <c r="BW8647" s="94"/>
      <c r="BX8647" s="48"/>
      <c r="BY8647" s="97"/>
      <c r="BZ8647" s="48"/>
      <c r="CA8647" s="40"/>
      <c r="CB8647" s="94"/>
      <c r="CC8647" s="94"/>
      <c r="CD8647" s="94"/>
      <c r="CE8647" s="40"/>
      <c r="CF8647" s="73"/>
      <c r="CG8647" s="41"/>
      <c r="CH8647" s="41"/>
      <c r="CI8647" s="41"/>
      <c r="CJ8647" s="41"/>
      <c r="CK8647" s="41"/>
      <c r="CL8647" s="68"/>
      <c r="CM8647" s="41"/>
      <c r="CN8647" s="41"/>
      <c r="CO8647" s="39"/>
      <c r="CP8647" s="78"/>
    </row>
    <row r="8648" spans="1:94" s="38" customFormat="1" x14ac:dyDescent="0.25">
      <c r="A8648" s="38">
        <v>8645</v>
      </c>
      <c r="F8648" s="39"/>
      <c r="Q8648" s="39"/>
      <c r="R8648" s="40"/>
      <c r="S8648" s="40"/>
      <c r="T8648" s="39"/>
      <c r="AG8648" s="110"/>
      <c r="AH8648" s="94"/>
      <c r="AJ8648" s="97"/>
      <c r="AL8648" s="39"/>
      <c r="AP8648" s="39"/>
      <c r="AQ8648" s="77"/>
      <c r="AR8648" s="78"/>
      <c r="BB8648" s="79"/>
      <c r="BC8648" s="94"/>
      <c r="BE8648" s="97"/>
      <c r="BG8648" s="40"/>
      <c r="BK8648" s="40"/>
      <c r="BL8648" s="79"/>
      <c r="BM8648" s="94"/>
      <c r="BO8648" s="97"/>
      <c r="BQ8648" s="40"/>
      <c r="BR8648" s="94"/>
      <c r="BS8648" s="94"/>
      <c r="BT8648" s="94"/>
      <c r="BU8648" s="40"/>
      <c r="BV8648" s="82"/>
      <c r="BW8648" s="94"/>
      <c r="BX8648" s="48"/>
      <c r="BY8648" s="97"/>
      <c r="BZ8648" s="48"/>
      <c r="CA8648" s="40"/>
      <c r="CB8648" s="94"/>
      <c r="CC8648" s="94"/>
      <c r="CD8648" s="94"/>
      <c r="CE8648" s="40"/>
      <c r="CF8648" s="73"/>
      <c r="CG8648" s="41"/>
      <c r="CH8648" s="41"/>
      <c r="CI8648" s="41"/>
      <c r="CJ8648" s="41"/>
      <c r="CK8648" s="41"/>
      <c r="CL8648" s="68"/>
      <c r="CM8648" s="41"/>
      <c r="CN8648" s="41"/>
      <c r="CO8648" s="39"/>
      <c r="CP8648" s="78"/>
    </row>
    <row r="8649" spans="1:94" s="38" customFormat="1" x14ac:dyDescent="0.25">
      <c r="A8649" s="38">
        <v>8646</v>
      </c>
      <c r="F8649" s="39"/>
      <c r="Q8649" s="39"/>
      <c r="R8649" s="40"/>
      <c r="S8649" s="40"/>
      <c r="T8649" s="39"/>
      <c r="AG8649" s="110"/>
      <c r="AH8649" s="94"/>
      <c r="AJ8649" s="97"/>
      <c r="AL8649" s="39"/>
      <c r="AP8649" s="39"/>
      <c r="AQ8649" s="77"/>
      <c r="AR8649" s="78"/>
      <c r="BB8649" s="79"/>
      <c r="BC8649" s="94"/>
      <c r="BE8649" s="97"/>
      <c r="BG8649" s="40"/>
      <c r="BK8649" s="40"/>
      <c r="BL8649" s="79"/>
      <c r="BM8649" s="94"/>
      <c r="BO8649" s="97"/>
      <c r="BQ8649" s="40"/>
      <c r="BR8649" s="94"/>
      <c r="BS8649" s="94"/>
      <c r="BT8649" s="94"/>
      <c r="BU8649" s="40"/>
      <c r="BV8649" s="82"/>
      <c r="BW8649" s="94"/>
      <c r="BX8649" s="48"/>
      <c r="BY8649" s="97"/>
      <c r="BZ8649" s="48"/>
      <c r="CA8649" s="40"/>
      <c r="CB8649" s="94"/>
      <c r="CC8649" s="94"/>
      <c r="CD8649" s="94"/>
      <c r="CE8649" s="40"/>
      <c r="CF8649" s="73"/>
      <c r="CG8649" s="41"/>
      <c r="CH8649" s="41"/>
      <c r="CI8649" s="41"/>
      <c r="CJ8649" s="41"/>
      <c r="CK8649" s="41"/>
      <c r="CL8649" s="68"/>
      <c r="CM8649" s="41"/>
      <c r="CN8649" s="41"/>
      <c r="CO8649" s="39"/>
      <c r="CP8649" s="78"/>
    </row>
    <row r="8650" spans="1:94" s="38" customFormat="1" x14ac:dyDescent="0.25">
      <c r="A8650" s="38">
        <v>8647</v>
      </c>
      <c r="F8650" s="39"/>
      <c r="Q8650" s="39"/>
      <c r="R8650" s="40"/>
      <c r="S8650" s="40"/>
      <c r="T8650" s="39"/>
      <c r="AG8650" s="110"/>
      <c r="AH8650" s="94"/>
      <c r="AJ8650" s="97"/>
      <c r="AL8650" s="39"/>
      <c r="AP8650" s="39"/>
      <c r="AQ8650" s="77"/>
      <c r="AR8650" s="78"/>
      <c r="BB8650" s="79"/>
      <c r="BC8650" s="94"/>
      <c r="BE8650" s="97"/>
      <c r="BG8650" s="40"/>
      <c r="BK8650" s="40"/>
      <c r="BL8650" s="79"/>
      <c r="BM8650" s="94"/>
      <c r="BO8650" s="97"/>
      <c r="BQ8650" s="40"/>
      <c r="BR8650" s="94"/>
      <c r="BS8650" s="94"/>
      <c r="BT8650" s="94"/>
      <c r="BU8650" s="40"/>
      <c r="BV8650" s="82"/>
      <c r="BW8650" s="94"/>
      <c r="BX8650" s="48"/>
      <c r="BY8650" s="97"/>
      <c r="BZ8650" s="48"/>
      <c r="CA8650" s="40"/>
      <c r="CB8650" s="94"/>
      <c r="CC8650" s="94"/>
      <c r="CD8650" s="94"/>
      <c r="CE8650" s="40"/>
      <c r="CF8650" s="73"/>
      <c r="CG8650" s="41"/>
      <c r="CH8650" s="41"/>
      <c r="CI8650" s="41"/>
      <c r="CJ8650" s="41"/>
      <c r="CK8650" s="41"/>
      <c r="CL8650" s="68"/>
      <c r="CM8650" s="41"/>
      <c r="CN8650" s="41"/>
      <c r="CO8650" s="39"/>
      <c r="CP8650" s="78"/>
    </row>
    <row r="8651" spans="1:94" s="38" customFormat="1" x14ac:dyDescent="0.25">
      <c r="A8651" s="38">
        <v>8648</v>
      </c>
      <c r="F8651" s="39"/>
      <c r="Q8651" s="39"/>
      <c r="R8651" s="40"/>
      <c r="S8651" s="40"/>
      <c r="T8651" s="39"/>
      <c r="AG8651" s="110"/>
      <c r="AH8651" s="94"/>
      <c r="AJ8651" s="97"/>
      <c r="AL8651" s="39"/>
      <c r="AP8651" s="39"/>
      <c r="AQ8651" s="77"/>
      <c r="AR8651" s="78"/>
      <c r="BB8651" s="79"/>
      <c r="BC8651" s="94"/>
      <c r="BE8651" s="97"/>
      <c r="BG8651" s="40"/>
      <c r="BK8651" s="40"/>
      <c r="BL8651" s="79"/>
      <c r="BM8651" s="94"/>
      <c r="BO8651" s="97"/>
      <c r="BQ8651" s="40"/>
      <c r="BR8651" s="94"/>
      <c r="BS8651" s="94"/>
      <c r="BT8651" s="94"/>
      <c r="BU8651" s="40"/>
      <c r="BV8651" s="82"/>
      <c r="BW8651" s="94"/>
      <c r="BX8651" s="48"/>
      <c r="BY8651" s="97"/>
      <c r="BZ8651" s="48"/>
      <c r="CA8651" s="40"/>
      <c r="CB8651" s="94"/>
      <c r="CC8651" s="94"/>
      <c r="CD8651" s="94"/>
      <c r="CE8651" s="40"/>
      <c r="CF8651" s="73"/>
      <c r="CG8651" s="41"/>
      <c r="CH8651" s="41"/>
      <c r="CI8651" s="41"/>
      <c r="CJ8651" s="41"/>
      <c r="CK8651" s="41"/>
      <c r="CL8651" s="68"/>
      <c r="CM8651" s="41"/>
      <c r="CN8651" s="41"/>
      <c r="CO8651" s="39"/>
      <c r="CP8651" s="78"/>
    </row>
    <row r="8652" spans="1:94" s="38" customFormat="1" x14ac:dyDescent="0.25">
      <c r="A8652" s="38">
        <v>8649</v>
      </c>
      <c r="F8652" s="39"/>
      <c r="Q8652" s="39"/>
      <c r="R8652" s="40"/>
      <c r="S8652" s="40"/>
      <c r="T8652" s="39"/>
      <c r="AG8652" s="110"/>
      <c r="AH8652" s="94"/>
      <c r="AJ8652" s="97"/>
      <c r="AL8652" s="39"/>
      <c r="AP8652" s="39"/>
      <c r="AQ8652" s="77"/>
      <c r="AR8652" s="78"/>
      <c r="BB8652" s="79"/>
      <c r="BC8652" s="94"/>
      <c r="BE8652" s="97"/>
      <c r="BG8652" s="40"/>
      <c r="BK8652" s="40"/>
      <c r="BL8652" s="79"/>
      <c r="BM8652" s="94"/>
      <c r="BO8652" s="97"/>
      <c r="BQ8652" s="40"/>
      <c r="BR8652" s="94"/>
      <c r="BS8652" s="94"/>
      <c r="BT8652" s="94"/>
      <c r="BU8652" s="40"/>
      <c r="BV8652" s="82"/>
      <c r="BW8652" s="94"/>
      <c r="BX8652" s="48"/>
      <c r="BY8652" s="97"/>
      <c r="BZ8652" s="48"/>
      <c r="CA8652" s="40"/>
      <c r="CB8652" s="94"/>
      <c r="CC8652" s="94"/>
      <c r="CD8652" s="94"/>
      <c r="CE8652" s="40"/>
      <c r="CF8652" s="73"/>
      <c r="CG8652" s="41"/>
      <c r="CH8652" s="41"/>
      <c r="CI8652" s="41"/>
      <c r="CJ8652" s="41"/>
      <c r="CK8652" s="41"/>
      <c r="CL8652" s="68"/>
      <c r="CM8652" s="41"/>
      <c r="CN8652" s="41"/>
      <c r="CO8652" s="39"/>
      <c r="CP8652" s="78"/>
    </row>
    <row r="8653" spans="1:94" s="38" customFormat="1" x14ac:dyDescent="0.25">
      <c r="A8653" s="38">
        <v>8650</v>
      </c>
      <c r="F8653" s="39"/>
      <c r="Q8653" s="39"/>
      <c r="R8653" s="40"/>
      <c r="S8653" s="40"/>
      <c r="T8653" s="39"/>
      <c r="AG8653" s="110"/>
      <c r="AH8653" s="94"/>
      <c r="AJ8653" s="97"/>
      <c r="AL8653" s="39"/>
      <c r="AP8653" s="39"/>
      <c r="AQ8653" s="77"/>
      <c r="AR8653" s="78"/>
      <c r="BB8653" s="79"/>
      <c r="BC8653" s="94"/>
      <c r="BE8653" s="97"/>
      <c r="BG8653" s="40"/>
      <c r="BK8653" s="40"/>
      <c r="BL8653" s="79"/>
      <c r="BM8653" s="94"/>
      <c r="BO8653" s="97"/>
      <c r="BQ8653" s="40"/>
      <c r="BR8653" s="94"/>
      <c r="BS8653" s="94"/>
      <c r="BT8653" s="94"/>
      <c r="BU8653" s="40"/>
      <c r="BV8653" s="82"/>
      <c r="BW8653" s="94"/>
      <c r="BX8653" s="48"/>
      <c r="BY8653" s="97"/>
      <c r="BZ8653" s="48"/>
      <c r="CA8653" s="40"/>
      <c r="CB8653" s="94"/>
      <c r="CC8653" s="94"/>
      <c r="CD8653" s="94"/>
      <c r="CE8653" s="40"/>
      <c r="CF8653" s="73"/>
      <c r="CG8653" s="41"/>
      <c r="CH8653" s="41"/>
      <c r="CI8653" s="41"/>
      <c r="CJ8653" s="41"/>
      <c r="CK8653" s="41"/>
      <c r="CL8653" s="68"/>
      <c r="CM8653" s="41"/>
      <c r="CN8653" s="41"/>
      <c r="CO8653" s="39"/>
      <c r="CP8653" s="78"/>
    </row>
    <row r="8654" spans="1:94" s="38" customFormat="1" x14ac:dyDescent="0.25">
      <c r="A8654" s="38">
        <v>8651</v>
      </c>
      <c r="F8654" s="39"/>
      <c r="Q8654" s="39"/>
      <c r="R8654" s="40"/>
      <c r="S8654" s="40"/>
      <c r="T8654" s="39"/>
      <c r="AG8654" s="110"/>
      <c r="AH8654" s="94"/>
      <c r="AJ8654" s="97"/>
      <c r="AL8654" s="39"/>
      <c r="AP8654" s="39"/>
      <c r="AQ8654" s="77"/>
      <c r="AR8654" s="78"/>
      <c r="BB8654" s="79"/>
      <c r="BC8654" s="94"/>
      <c r="BE8654" s="97"/>
      <c r="BG8654" s="40"/>
      <c r="BK8654" s="40"/>
      <c r="BL8654" s="79"/>
      <c r="BM8654" s="94"/>
      <c r="BO8654" s="97"/>
      <c r="BQ8654" s="40"/>
      <c r="BR8654" s="94"/>
      <c r="BS8654" s="94"/>
      <c r="BT8654" s="94"/>
      <c r="BU8654" s="40"/>
      <c r="BV8654" s="82"/>
      <c r="BW8654" s="94"/>
      <c r="BX8654" s="48"/>
      <c r="BY8654" s="97"/>
      <c r="BZ8654" s="48"/>
      <c r="CA8654" s="40"/>
      <c r="CB8654" s="94"/>
      <c r="CC8654" s="94"/>
      <c r="CD8654" s="94"/>
      <c r="CE8654" s="40"/>
      <c r="CF8654" s="73"/>
      <c r="CG8654" s="41"/>
      <c r="CH8654" s="41"/>
      <c r="CI8654" s="41"/>
      <c r="CJ8654" s="41"/>
      <c r="CK8654" s="41"/>
      <c r="CL8654" s="68"/>
      <c r="CM8654" s="41"/>
      <c r="CN8654" s="41"/>
      <c r="CO8654" s="39"/>
      <c r="CP8654" s="78"/>
    </row>
    <row r="8655" spans="1:94" s="38" customFormat="1" x14ac:dyDescent="0.25">
      <c r="A8655" s="38">
        <v>8652</v>
      </c>
      <c r="F8655" s="39"/>
      <c r="Q8655" s="39"/>
      <c r="R8655" s="40"/>
      <c r="S8655" s="40"/>
      <c r="T8655" s="39"/>
      <c r="AG8655" s="110"/>
      <c r="AH8655" s="94"/>
      <c r="AJ8655" s="97"/>
      <c r="AL8655" s="39"/>
      <c r="AP8655" s="39"/>
      <c r="AQ8655" s="77"/>
      <c r="AR8655" s="78"/>
      <c r="BB8655" s="79"/>
      <c r="BC8655" s="94"/>
      <c r="BE8655" s="97"/>
      <c r="BG8655" s="40"/>
      <c r="BK8655" s="40"/>
      <c r="BL8655" s="79"/>
      <c r="BM8655" s="94"/>
      <c r="BO8655" s="97"/>
      <c r="BQ8655" s="40"/>
      <c r="BR8655" s="94"/>
      <c r="BS8655" s="94"/>
      <c r="BT8655" s="94"/>
      <c r="BU8655" s="40"/>
      <c r="BV8655" s="82"/>
      <c r="BW8655" s="94"/>
      <c r="BX8655" s="48"/>
      <c r="BY8655" s="97"/>
      <c r="BZ8655" s="48"/>
      <c r="CA8655" s="40"/>
      <c r="CB8655" s="94"/>
      <c r="CC8655" s="94"/>
      <c r="CD8655" s="94"/>
      <c r="CE8655" s="40"/>
      <c r="CF8655" s="73"/>
      <c r="CG8655" s="41"/>
      <c r="CH8655" s="41"/>
      <c r="CI8655" s="41"/>
      <c r="CJ8655" s="41"/>
      <c r="CK8655" s="41"/>
      <c r="CL8655" s="68"/>
      <c r="CM8655" s="41"/>
      <c r="CN8655" s="41"/>
      <c r="CO8655" s="39"/>
      <c r="CP8655" s="78"/>
    </row>
    <row r="8656" spans="1:94" s="38" customFormat="1" x14ac:dyDescent="0.25">
      <c r="A8656" s="38">
        <v>8653</v>
      </c>
      <c r="F8656" s="39"/>
      <c r="Q8656" s="39"/>
      <c r="R8656" s="40"/>
      <c r="S8656" s="40"/>
      <c r="T8656" s="39"/>
      <c r="AG8656" s="110"/>
      <c r="AH8656" s="94"/>
      <c r="AJ8656" s="97"/>
      <c r="AL8656" s="39"/>
      <c r="AP8656" s="39"/>
      <c r="AQ8656" s="77"/>
      <c r="AR8656" s="78"/>
      <c r="BB8656" s="79"/>
      <c r="BC8656" s="94"/>
      <c r="BE8656" s="97"/>
      <c r="BG8656" s="40"/>
      <c r="BK8656" s="40"/>
      <c r="BL8656" s="79"/>
      <c r="BM8656" s="94"/>
      <c r="BO8656" s="97"/>
      <c r="BQ8656" s="40"/>
      <c r="BR8656" s="94"/>
      <c r="BS8656" s="94"/>
      <c r="BT8656" s="94"/>
      <c r="BU8656" s="40"/>
      <c r="BV8656" s="82"/>
      <c r="BW8656" s="94"/>
      <c r="BX8656" s="48"/>
      <c r="BY8656" s="97"/>
      <c r="BZ8656" s="48"/>
      <c r="CA8656" s="40"/>
      <c r="CB8656" s="94"/>
      <c r="CC8656" s="94"/>
      <c r="CD8656" s="94"/>
      <c r="CE8656" s="40"/>
      <c r="CF8656" s="73"/>
      <c r="CG8656" s="41"/>
      <c r="CH8656" s="41"/>
      <c r="CI8656" s="41"/>
      <c r="CJ8656" s="41"/>
      <c r="CK8656" s="41"/>
      <c r="CL8656" s="68"/>
      <c r="CM8656" s="41"/>
      <c r="CN8656" s="41"/>
      <c r="CO8656" s="39"/>
      <c r="CP8656" s="78"/>
    </row>
    <row r="8657" spans="1:94" s="38" customFormat="1" x14ac:dyDescent="0.25">
      <c r="A8657" s="38">
        <v>8654</v>
      </c>
      <c r="F8657" s="39"/>
      <c r="Q8657" s="39"/>
      <c r="R8657" s="40"/>
      <c r="S8657" s="40"/>
      <c r="T8657" s="39"/>
      <c r="AG8657" s="110"/>
      <c r="AH8657" s="94"/>
      <c r="AJ8657" s="97"/>
      <c r="AL8657" s="39"/>
      <c r="AP8657" s="39"/>
      <c r="AQ8657" s="77"/>
      <c r="AR8657" s="78"/>
      <c r="BB8657" s="79"/>
      <c r="BC8657" s="94"/>
      <c r="BE8657" s="97"/>
      <c r="BG8657" s="40"/>
      <c r="BK8657" s="40"/>
      <c r="BL8657" s="79"/>
      <c r="BM8657" s="94"/>
      <c r="BO8657" s="97"/>
      <c r="BQ8657" s="40"/>
      <c r="BR8657" s="94"/>
      <c r="BS8657" s="94"/>
      <c r="BT8657" s="94"/>
      <c r="BU8657" s="40"/>
      <c r="BV8657" s="82"/>
      <c r="BW8657" s="94"/>
      <c r="BX8657" s="48"/>
      <c r="BY8657" s="97"/>
      <c r="BZ8657" s="48"/>
      <c r="CA8657" s="40"/>
      <c r="CB8657" s="94"/>
      <c r="CC8657" s="94"/>
      <c r="CD8657" s="94"/>
      <c r="CE8657" s="40"/>
      <c r="CF8657" s="73"/>
      <c r="CG8657" s="41"/>
      <c r="CH8657" s="41"/>
      <c r="CI8657" s="41"/>
      <c r="CJ8657" s="41"/>
      <c r="CK8657" s="41"/>
      <c r="CL8657" s="68"/>
      <c r="CM8657" s="41"/>
      <c r="CN8657" s="41"/>
      <c r="CO8657" s="39"/>
      <c r="CP8657" s="78"/>
    </row>
    <row r="8658" spans="1:94" s="38" customFormat="1" x14ac:dyDescent="0.25">
      <c r="A8658" s="38">
        <v>8655</v>
      </c>
      <c r="F8658" s="39"/>
      <c r="Q8658" s="39"/>
      <c r="R8658" s="40"/>
      <c r="S8658" s="40"/>
      <c r="T8658" s="39"/>
      <c r="AG8658" s="110"/>
      <c r="AH8658" s="94"/>
      <c r="AJ8658" s="97"/>
      <c r="AL8658" s="39"/>
      <c r="AP8658" s="39"/>
      <c r="AQ8658" s="77"/>
      <c r="AR8658" s="78"/>
      <c r="BB8658" s="79"/>
      <c r="BC8658" s="94"/>
      <c r="BE8658" s="97"/>
      <c r="BG8658" s="40"/>
      <c r="BK8658" s="40"/>
      <c r="BL8658" s="79"/>
      <c r="BM8658" s="94"/>
      <c r="BO8658" s="97"/>
      <c r="BQ8658" s="40"/>
      <c r="BR8658" s="94"/>
      <c r="BS8658" s="94"/>
      <c r="BT8658" s="94"/>
      <c r="BU8658" s="40"/>
      <c r="BV8658" s="82"/>
      <c r="BW8658" s="94"/>
      <c r="BX8658" s="48"/>
      <c r="BY8658" s="97"/>
      <c r="BZ8658" s="48"/>
      <c r="CA8658" s="40"/>
      <c r="CB8658" s="94"/>
      <c r="CC8658" s="94"/>
      <c r="CD8658" s="94"/>
      <c r="CE8658" s="40"/>
      <c r="CF8658" s="73"/>
      <c r="CG8658" s="41"/>
      <c r="CH8658" s="41"/>
      <c r="CI8658" s="41"/>
      <c r="CJ8658" s="41"/>
      <c r="CK8658" s="41"/>
      <c r="CL8658" s="68"/>
      <c r="CM8658" s="41"/>
      <c r="CN8658" s="41"/>
      <c r="CO8658" s="39"/>
      <c r="CP8658" s="78"/>
    </row>
    <row r="8659" spans="1:94" s="38" customFormat="1" x14ac:dyDescent="0.25">
      <c r="A8659" s="38">
        <v>8656</v>
      </c>
      <c r="F8659" s="39"/>
      <c r="Q8659" s="39"/>
      <c r="R8659" s="40"/>
      <c r="S8659" s="40"/>
      <c r="T8659" s="39"/>
      <c r="AG8659" s="110"/>
      <c r="AH8659" s="94"/>
      <c r="AJ8659" s="97"/>
      <c r="AL8659" s="39"/>
      <c r="AP8659" s="39"/>
      <c r="AQ8659" s="77"/>
      <c r="AR8659" s="78"/>
      <c r="BB8659" s="79"/>
      <c r="BC8659" s="94"/>
      <c r="BE8659" s="97"/>
      <c r="BG8659" s="40"/>
      <c r="BK8659" s="40"/>
      <c r="BL8659" s="79"/>
      <c r="BM8659" s="94"/>
      <c r="BO8659" s="97"/>
      <c r="BQ8659" s="40"/>
      <c r="BR8659" s="94"/>
      <c r="BS8659" s="94"/>
      <c r="BT8659" s="94"/>
      <c r="BU8659" s="40"/>
      <c r="BV8659" s="82"/>
      <c r="BW8659" s="94"/>
      <c r="BX8659" s="48"/>
      <c r="BY8659" s="97"/>
      <c r="BZ8659" s="48"/>
      <c r="CA8659" s="40"/>
      <c r="CB8659" s="94"/>
      <c r="CC8659" s="94"/>
      <c r="CD8659" s="94"/>
      <c r="CE8659" s="40"/>
      <c r="CF8659" s="73"/>
      <c r="CG8659" s="41"/>
      <c r="CH8659" s="41"/>
      <c r="CI8659" s="41"/>
      <c r="CJ8659" s="41"/>
      <c r="CK8659" s="41"/>
      <c r="CL8659" s="68"/>
      <c r="CM8659" s="41"/>
      <c r="CN8659" s="41"/>
      <c r="CO8659" s="39"/>
      <c r="CP8659" s="78"/>
    </row>
    <row r="8660" spans="1:94" s="38" customFormat="1" x14ac:dyDescent="0.25">
      <c r="A8660" s="38">
        <v>8657</v>
      </c>
      <c r="F8660" s="39"/>
      <c r="Q8660" s="39"/>
      <c r="R8660" s="40"/>
      <c r="S8660" s="40"/>
      <c r="T8660" s="39"/>
      <c r="AG8660" s="110"/>
      <c r="AH8660" s="94"/>
      <c r="AJ8660" s="97"/>
      <c r="AL8660" s="39"/>
      <c r="AP8660" s="39"/>
      <c r="AQ8660" s="77"/>
      <c r="AR8660" s="78"/>
      <c r="BB8660" s="79"/>
      <c r="BC8660" s="94"/>
      <c r="BE8660" s="97"/>
      <c r="BG8660" s="40"/>
      <c r="BK8660" s="40"/>
      <c r="BL8660" s="79"/>
      <c r="BM8660" s="94"/>
      <c r="BO8660" s="97"/>
      <c r="BQ8660" s="40"/>
      <c r="BR8660" s="94"/>
      <c r="BS8660" s="94"/>
      <c r="BT8660" s="94"/>
      <c r="BU8660" s="40"/>
      <c r="BV8660" s="82"/>
      <c r="BW8660" s="94"/>
      <c r="BX8660" s="48"/>
      <c r="BY8660" s="97"/>
      <c r="BZ8660" s="48"/>
      <c r="CA8660" s="40"/>
      <c r="CB8660" s="94"/>
      <c r="CC8660" s="94"/>
      <c r="CD8660" s="94"/>
      <c r="CE8660" s="40"/>
      <c r="CF8660" s="73"/>
      <c r="CG8660" s="41"/>
      <c r="CH8660" s="41"/>
      <c r="CI8660" s="41"/>
      <c r="CJ8660" s="41"/>
      <c r="CK8660" s="41"/>
      <c r="CL8660" s="68"/>
      <c r="CM8660" s="41"/>
      <c r="CN8660" s="41"/>
      <c r="CO8660" s="39"/>
      <c r="CP8660" s="78"/>
    </row>
    <row r="8661" spans="1:94" s="38" customFormat="1" x14ac:dyDescent="0.25">
      <c r="A8661" s="38">
        <v>8658</v>
      </c>
      <c r="F8661" s="39"/>
      <c r="Q8661" s="39"/>
      <c r="R8661" s="40"/>
      <c r="S8661" s="40"/>
      <c r="T8661" s="39"/>
      <c r="AG8661" s="110"/>
      <c r="AH8661" s="94"/>
      <c r="AJ8661" s="97"/>
      <c r="AL8661" s="39"/>
      <c r="AP8661" s="39"/>
      <c r="AQ8661" s="77"/>
      <c r="AR8661" s="78"/>
      <c r="BB8661" s="79"/>
      <c r="BC8661" s="94"/>
      <c r="BE8661" s="97"/>
      <c r="BG8661" s="40"/>
      <c r="BK8661" s="40"/>
      <c r="BL8661" s="79"/>
      <c r="BM8661" s="94"/>
      <c r="BO8661" s="97"/>
      <c r="BQ8661" s="40"/>
      <c r="BR8661" s="94"/>
      <c r="BS8661" s="94"/>
      <c r="BT8661" s="94"/>
      <c r="BU8661" s="40"/>
      <c r="BV8661" s="82"/>
      <c r="BW8661" s="94"/>
      <c r="BX8661" s="48"/>
      <c r="BY8661" s="97"/>
      <c r="BZ8661" s="48"/>
      <c r="CA8661" s="40"/>
      <c r="CB8661" s="94"/>
      <c r="CC8661" s="94"/>
      <c r="CD8661" s="94"/>
      <c r="CE8661" s="40"/>
      <c r="CF8661" s="73"/>
      <c r="CG8661" s="41"/>
      <c r="CH8661" s="41"/>
      <c r="CI8661" s="41"/>
      <c r="CJ8661" s="41"/>
      <c r="CK8661" s="41"/>
      <c r="CL8661" s="68"/>
      <c r="CM8661" s="41"/>
      <c r="CN8661" s="41"/>
      <c r="CO8661" s="39"/>
      <c r="CP8661" s="78"/>
    </row>
    <row r="8662" spans="1:94" s="38" customFormat="1" x14ac:dyDescent="0.25">
      <c r="A8662" s="38">
        <v>8659</v>
      </c>
      <c r="F8662" s="39"/>
      <c r="Q8662" s="39"/>
      <c r="R8662" s="40"/>
      <c r="S8662" s="40"/>
      <c r="T8662" s="39"/>
      <c r="AG8662" s="110"/>
      <c r="AH8662" s="94"/>
      <c r="AJ8662" s="97"/>
      <c r="AL8662" s="39"/>
      <c r="AP8662" s="39"/>
      <c r="AQ8662" s="77"/>
      <c r="AR8662" s="78"/>
      <c r="BB8662" s="79"/>
      <c r="BC8662" s="94"/>
      <c r="BE8662" s="97"/>
      <c r="BG8662" s="40"/>
      <c r="BK8662" s="40"/>
      <c r="BL8662" s="79"/>
      <c r="BM8662" s="94"/>
      <c r="BO8662" s="97"/>
      <c r="BQ8662" s="40"/>
      <c r="BR8662" s="94"/>
      <c r="BS8662" s="94"/>
      <c r="BT8662" s="94"/>
      <c r="BU8662" s="40"/>
      <c r="BV8662" s="82"/>
      <c r="BW8662" s="94"/>
      <c r="BX8662" s="48"/>
      <c r="BY8662" s="97"/>
      <c r="BZ8662" s="48"/>
      <c r="CA8662" s="40"/>
      <c r="CB8662" s="94"/>
      <c r="CC8662" s="94"/>
      <c r="CD8662" s="94"/>
      <c r="CE8662" s="40"/>
      <c r="CF8662" s="73"/>
      <c r="CG8662" s="41"/>
      <c r="CH8662" s="41"/>
      <c r="CI8662" s="41"/>
      <c r="CJ8662" s="41"/>
      <c r="CK8662" s="41"/>
      <c r="CL8662" s="68"/>
      <c r="CM8662" s="41"/>
      <c r="CN8662" s="41"/>
      <c r="CO8662" s="39"/>
      <c r="CP8662" s="78"/>
    </row>
    <row r="8663" spans="1:94" s="38" customFormat="1" x14ac:dyDescent="0.25">
      <c r="A8663" s="38">
        <v>8660</v>
      </c>
      <c r="F8663" s="39"/>
      <c r="Q8663" s="39"/>
      <c r="R8663" s="40"/>
      <c r="S8663" s="40"/>
      <c r="T8663" s="39"/>
      <c r="AG8663" s="110"/>
      <c r="AH8663" s="94"/>
      <c r="AJ8663" s="97"/>
      <c r="AL8663" s="39"/>
      <c r="AP8663" s="39"/>
      <c r="AQ8663" s="77"/>
      <c r="AR8663" s="78"/>
      <c r="BB8663" s="79"/>
      <c r="BC8663" s="94"/>
      <c r="BE8663" s="97"/>
      <c r="BG8663" s="40"/>
      <c r="BK8663" s="40"/>
      <c r="BL8663" s="79"/>
      <c r="BM8663" s="94"/>
      <c r="BO8663" s="97"/>
      <c r="BQ8663" s="40"/>
      <c r="BR8663" s="94"/>
      <c r="BS8663" s="94"/>
      <c r="BT8663" s="94"/>
      <c r="BU8663" s="40"/>
      <c r="BV8663" s="82"/>
      <c r="BW8663" s="94"/>
      <c r="BX8663" s="48"/>
      <c r="BY8663" s="97"/>
      <c r="BZ8663" s="48"/>
      <c r="CA8663" s="40"/>
      <c r="CB8663" s="94"/>
      <c r="CC8663" s="94"/>
      <c r="CD8663" s="94"/>
      <c r="CE8663" s="40"/>
      <c r="CF8663" s="73"/>
      <c r="CG8663" s="41"/>
      <c r="CH8663" s="41"/>
      <c r="CI8663" s="41"/>
      <c r="CJ8663" s="41"/>
      <c r="CK8663" s="41"/>
      <c r="CL8663" s="68"/>
      <c r="CM8663" s="41"/>
      <c r="CN8663" s="41"/>
      <c r="CO8663" s="39"/>
      <c r="CP8663" s="78"/>
    </row>
    <row r="8664" spans="1:94" s="38" customFormat="1" x14ac:dyDescent="0.25">
      <c r="A8664" s="38">
        <v>8661</v>
      </c>
      <c r="F8664" s="39"/>
      <c r="Q8664" s="39"/>
      <c r="R8664" s="40"/>
      <c r="S8664" s="40"/>
      <c r="T8664" s="39"/>
      <c r="AG8664" s="110"/>
      <c r="AH8664" s="94"/>
      <c r="AJ8664" s="97"/>
      <c r="AL8664" s="39"/>
      <c r="AP8664" s="39"/>
      <c r="AQ8664" s="77"/>
      <c r="AR8664" s="78"/>
      <c r="BB8664" s="79"/>
      <c r="BC8664" s="94"/>
      <c r="BE8664" s="97"/>
      <c r="BG8664" s="40"/>
      <c r="BK8664" s="40"/>
      <c r="BL8664" s="79"/>
      <c r="BM8664" s="94"/>
      <c r="BO8664" s="97"/>
      <c r="BQ8664" s="40"/>
      <c r="BR8664" s="94"/>
      <c r="BS8664" s="94"/>
      <c r="BT8664" s="94"/>
      <c r="BU8664" s="40"/>
      <c r="BV8664" s="82"/>
      <c r="BW8664" s="94"/>
      <c r="BX8664" s="48"/>
      <c r="BY8664" s="97"/>
      <c r="BZ8664" s="48"/>
      <c r="CA8664" s="40"/>
      <c r="CB8664" s="94"/>
      <c r="CC8664" s="94"/>
      <c r="CD8664" s="94"/>
      <c r="CE8664" s="40"/>
      <c r="CF8664" s="73"/>
      <c r="CG8664" s="41"/>
      <c r="CH8664" s="41"/>
      <c r="CI8664" s="41"/>
      <c r="CJ8664" s="41"/>
      <c r="CK8664" s="41"/>
      <c r="CL8664" s="68"/>
      <c r="CM8664" s="41"/>
      <c r="CN8664" s="41"/>
      <c r="CO8664" s="39"/>
      <c r="CP8664" s="78"/>
    </row>
    <row r="8665" spans="1:94" s="38" customFormat="1" x14ac:dyDescent="0.25">
      <c r="A8665" s="38">
        <v>8662</v>
      </c>
      <c r="F8665" s="39"/>
      <c r="Q8665" s="39"/>
      <c r="R8665" s="40"/>
      <c r="S8665" s="40"/>
      <c r="T8665" s="39"/>
      <c r="AG8665" s="110"/>
      <c r="AH8665" s="94"/>
      <c r="AJ8665" s="97"/>
      <c r="AL8665" s="39"/>
      <c r="AP8665" s="39"/>
      <c r="AQ8665" s="77"/>
      <c r="AR8665" s="78"/>
      <c r="BB8665" s="79"/>
      <c r="BC8665" s="94"/>
      <c r="BE8665" s="97"/>
      <c r="BG8665" s="40"/>
      <c r="BK8665" s="40"/>
      <c r="BL8665" s="79"/>
      <c r="BM8665" s="94"/>
      <c r="BO8665" s="97"/>
      <c r="BQ8665" s="40"/>
      <c r="BR8665" s="94"/>
      <c r="BS8665" s="94"/>
      <c r="BT8665" s="94"/>
      <c r="BU8665" s="40"/>
      <c r="BV8665" s="82"/>
      <c r="BW8665" s="94"/>
      <c r="BX8665" s="48"/>
      <c r="BY8665" s="97"/>
      <c r="BZ8665" s="48"/>
      <c r="CA8665" s="40"/>
      <c r="CB8665" s="94"/>
      <c r="CC8665" s="94"/>
      <c r="CD8665" s="94"/>
      <c r="CE8665" s="40"/>
      <c r="CF8665" s="73"/>
      <c r="CG8665" s="41"/>
      <c r="CH8665" s="41"/>
      <c r="CI8665" s="41"/>
      <c r="CJ8665" s="41"/>
      <c r="CK8665" s="41"/>
      <c r="CL8665" s="68"/>
      <c r="CM8665" s="41"/>
      <c r="CN8665" s="41"/>
      <c r="CO8665" s="39"/>
      <c r="CP8665" s="78"/>
    </row>
    <row r="8666" spans="1:94" s="38" customFormat="1" x14ac:dyDescent="0.25">
      <c r="A8666" s="38">
        <v>8663</v>
      </c>
      <c r="F8666" s="39"/>
      <c r="Q8666" s="39"/>
      <c r="R8666" s="40"/>
      <c r="S8666" s="40"/>
      <c r="T8666" s="39"/>
      <c r="AG8666" s="110"/>
      <c r="AH8666" s="94"/>
      <c r="AJ8666" s="97"/>
      <c r="AL8666" s="39"/>
      <c r="AP8666" s="39"/>
      <c r="AQ8666" s="77"/>
      <c r="AR8666" s="78"/>
      <c r="BB8666" s="79"/>
      <c r="BC8666" s="94"/>
      <c r="BE8666" s="97"/>
      <c r="BG8666" s="40"/>
      <c r="BK8666" s="40"/>
      <c r="BL8666" s="79"/>
      <c r="BM8666" s="94"/>
      <c r="BO8666" s="97"/>
      <c r="BQ8666" s="40"/>
      <c r="BR8666" s="94"/>
      <c r="BS8666" s="94"/>
      <c r="BT8666" s="94"/>
      <c r="BU8666" s="40"/>
      <c r="BV8666" s="82"/>
      <c r="BW8666" s="94"/>
      <c r="BX8666" s="48"/>
      <c r="BY8666" s="97"/>
      <c r="BZ8666" s="48"/>
      <c r="CA8666" s="40"/>
      <c r="CB8666" s="94"/>
      <c r="CC8666" s="94"/>
      <c r="CD8666" s="94"/>
      <c r="CE8666" s="40"/>
      <c r="CF8666" s="73"/>
      <c r="CG8666" s="41"/>
      <c r="CH8666" s="41"/>
      <c r="CI8666" s="41"/>
      <c r="CJ8666" s="41"/>
      <c r="CK8666" s="41"/>
      <c r="CL8666" s="68"/>
      <c r="CM8666" s="41"/>
      <c r="CN8666" s="41"/>
      <c r="CO8666" s="39"/>
      <c r="CP8666" s="78"/>
    </row>
    <row r="8667" spans="1:94" s="38" customFormat="1" x14ac:dyDescent="0.25">
      <c r="A8667" s="38">
        <v>8664</v>
      </c>
      <c r="F8667" s="39"/>
      <c r="Q8667" s="39"/>
      <c r="R8667" s="40"/>
      <c r="S8667" s="40"/>
      <c r="T8667" s="39"/>
      <c r="AG8667" s="110"/>
      <c r="AH8667" s="94"/>
      <c r="AJ8667" s="97"/>
      <c r="AL8667" s="39"/>
      <c r="AP8667" s="39"/>
      <c r="AQ8667" s="77"/>
      <c r="AR8667" s="78"/>
      <c r="BB8667" s="79"/>
      <c r="BC8667" s="94"/>
      <c r="BE8667" s="97"/>
      <c r="BG8667" s="40"/>
      <c r="BK8667" s="40"/>
      <c r="BL8667" s="79"/>
      <c r="BM8667" s="94"/>
      <c r="BO8667" s="97"/>
      <c r="BQ8667" s="40"/>
      <c r="BR8667" s="94"/>
      <c r="BS8667" s="94"/>
      <c r="BT8667" s="94"/>
      <c r="BU8667" s="40"/>
      <c r="BV8667" s="82"/>
      <c r="BW8667" s="94"/>
      <c r="BX8667" s="48"/>
      <c r="BY8667" s="97"/>
      <c r="BZ8667" s="48"/>
      <c r="CA8667" s="40"/>
      <c r="CB8667" s="94"/>
      <c r="CC8667" s="94"/>
      <c r="CD8667" s="94"/>
      <c r="CE8667" s="40"/>
      <c r="CF8667" s="73"/>
      <c r="CG8667" s="41"/>
      <c r="CH8667" s="41"/>
      <c r="CI8667" s="41"/>
      <c r="CJ8667" s="41"/>
      <c r="CK8667" s="41"/>
      <c r="CL8667" s="68"/>
      <c r="CM8667" s="41"/>
      <c r="CN8667" s="41"/>
      <c r="CO8667" s="39"/>
      <c r="CP8667" s="78"/>
    </row>
    <row r="8668" spans="1:94" s="38" customFormat="1" x14ac:dyDescent="0.25">
      <c r="A8668" s="38">
        <v>8665</v>
      </c>
      <c r="F8668" s="39"/>
      <c r="Q8668" s="39"/>
      <c r="R8668" s="40"/>
      <c r="S8668" s="40"/>
      <c r="T8668" s="39"/>
      <c r="AG8668" s="110"/>
      <c r="AH8668" s="94"/>
      <c r="AJ8668" s="97"/>
      <c r="AL8668" s="39"/>
      <c r="AP8668" s="39"/>
      <c r="AQ8668" s="77"/>
      <c r="AR8668" s="78"/>
      <c r="BB8668" s="79"/>
      <c r="BC8668" s="94"/>
      <c r="BE8668" s="97"/>
      <c r="BG8668" s="40"/>
      <c r="BK8668" s="40"/>
      <c r="BL8668" s="79"/>
      <c r="BM8668" s="94"/>
      <c r="BO8668" s="97"/>
      <c r="BQ8668" s="40"/>
      <c r="BR8668" s="94"/>
      <c r="BS8668" s="94"/>
      <c r="BT8668" s="94"/>
      <c r="BU8668" s="40"/>
      <c r="BV8668" s="82"/>
      <c r="BW8668" s="94"/>
      <c r="BX8668" s="48"/>
      <c r="BY8668" s="97"/>
      <c r="BZ8668" s="48"/>
      <c r="CA8668" s="40"/>
      <c r="CB8668" s="94"/>
      <c r="CC8668" s="94"/>
      <c r="CD8668" s="94"/>
      <c r="CE8668" s="40"/>
      <c r="CF8668" s="73"/>
      <c r="CG8668" s="41"/>
      <c r="CH8668" s="41"/>
      <c r="CI8668" s="41"/>
      <c r="CJ8668" s="41"/>
      <c r="CK8668" s="41"/>
      <c r="CL8668" s="68"/>
      <c r="CM8668" s="41"/>
      <c r="CN8668" s="41"/>
      <c r="CO8668" s="39"/>
      <c r="CP8668" s="78"/>
    </row>
    <row r="8669" spans="1:94" s="38" customFormat="1" x14ac:dyDescent="0.25">
      <c r="A8669" s="38">
        <v>8666</v>
      </c>
      <c r="F8669" s="39"/>
      <c r="Q8669" s="39"/>
      <c r="R8669" s="40"/>
      <c r="S8669" s="40"/>
      <c r="T8669" s="39"/>
      <c r="AG8669" s="110"/>
      <c r="AH8669" s="94"/>
      <c r="AJ8669" s="97"/>
      <c r="AL8669" s="39"/>
      <c r="AP8669" s="39"/>
      <c r="AQ8669" s="77"/>
      <c r="AR8669" s="78"/>
      <c r="BB8669" s="79"/>
      <c r="BC8669" s="94"/>
      <c r="BE8669" s="97"/>
      <c r="BG8669" s="40"/>
      <c r="BK8669" s="40"/>
      <c r="BL8669" s="79"/>
      <c r="BM8669" s="94"/>
      <c r="BO8669" s="97"/>
      <c r="BQ8669" s="40"/>
      <c r="BR8669" s="94"/>
      <c r="BS8669" s="94"/>
      <c r="BT8669" s="94"/>
      <c r="BU8669" s="40"/>
      <c r="BV8669" s="82"/>
      <c r="BW8669" s="94"/>
      <c r="BX8669" s="48"/>
      <c r="BY8669" s="97"/>
      <c r="BZ8669" s="48"/>
      <c r="CA8669" s="40"/>
      <c r="CB8669" s="94"/>
      <c r="CC8669" s="94"/>
      <c r="CD8669" s="94"/>
      <c r="CE8669" s="40"/>
      <c r="CF8669" s="73"/>
      <c r="CG8669" s="41"/>
      <c r="CH8669" s="41"/>
      <c r="CI8669" s="41"/>
      <c r="CJ8669" s="41"/>
      <c r="CK8669" s="41"/>
      <c r="CL8669" s="68"/>
      <c r="CM8669" s="41"/>
      <c r="CN8669" s="41"/>
      <c r="CO8669" s="39"/>
      <c r="CP8669" s="78"/>
    </row>
    <row r="8670" spans="1:94" s="38" customFormat="1" x14ac:dyDescent="0.25">
      <c r="A8670" s="38">
        <v>8667</v>
      </c>
      <c r="F8670" s="39"/>
      <c r="Q8670" s="39"/>
      <c r="R8670" s="40"/>
      <c r="S8670" s="40"/>
      <c r="T8670" s="39"/>
      <c r="AG8670" s="110"/>
      <c r="AH8670" s="94"/>
      <c r="AJ8670" s="97"/>
      <c r="AL8670" s="39"/>
      <c r="AP8670" s="39"/>
      <c r="AQ8670" s="77"/>
      <c r="AR8670" s="78"/>
      <c r="BB8670" s="79"/>
      <c r="BC8670" s="94"/>
      <c r="BE8670" s="97"/>
      <c r="BG8670" s="40"/>
      <c r="BK8670" s="40"/>
      <c r="BL8670" s="79"/>
      <c r="BM8670" s="94"/>
      <c r="BO8670" s="97"/>
      <c r="BQ8670" s="40"/>
      <c r="BR8670" s="94"/>
      <c r="BS8670" s="94"/>
      <c r="BT8670" s="94"/>
      <c r="BU8670" s="40"/>
      <c r="BV8670" s="82"/>
      <c r="BW8670" s="94"/>
      <c r="BX8670" s="48"/>
      <c r="BY8670" s="97"/>
      <c r="BZ8670" s="48"/>
      <c r="CA8670" s="40"/>
      <c r="CB8670" s="94"/>
      <c r="CC8670" s="94"/>
      <c r="CD8670" s="94"/>
      <c r="CE8670" s="40"/>
      <c r="CF8670" s="73"/>
      <c r="CG8670" s="41"/>
      <c r="CH8670" s="41"/>
      <c r="CI8670" s="41"/>
      <c r="CJ8670" s="41"/>
      <c r="CK8670" s="41"/>
      <c r="CL8670" s="68"/>
      <c r="CM8670" s="41"/>
      <c r="CN8670" s="41"/>
      <c r="CO8670" s="39"/>
      <c r="CP8670" s="78"/>
    </row>
    <row r="8671" spans="1:94" s="38" customFormat="1" x14ac:dyDescent="0.25">
      <c r="A8671" s="38">
        <v>8668</v>
      </c>
      <c r="F8671" s="39"/>
      <c r="Q8671" s="39"/>
      <c r="R8671" s="40"/>
      <c r="S8671" s="40"/>
      <c r="T8671" s="39"/>
      <c r="AG8671" s="110"/>
      <c r="AH8671" s="94"/>
      <c r="AJ8671" s="97"/>
      <c r="AL8671" s="39"/>
      <c r="AP8671" s="39"/>
      <c r="AQ8671" s="77"/>
      <c r="AR8671" s="78"/>
      <c r="BB8671" s="79"/>
      <c r="BC8671" s="94"/>
      <c r="BE8671" s="97"/>
      <c r="BG8671" s="40"/>
      <c r="BK8671" s="40"/>
      <c r="BL8671" s="79"/>
      <c r="BM8671" s="94"/>
      <c r="BO8671" s="97"/>
      <c r="BQ8671" s="40"/>
      <c r="BR8671" s="94"/>
      <c r="BS8671" s="94"/>
      <c r="BT8671" s="94"/>
      <c r="BU8671" s="40"/>
      <c r="BV8671" s="82"/>
      <c r="BW8671" s="94"/>
      <c r="BX8671" s="48"/>
      <c r="BY8671" s="97"/>
      <c r="BZ8671" s="48"/>
      <c r="CA8671" s="40"/>
      <c r="CB8671" s="94"/>
      <c r="CC8671" s="94"/>
      <c r="CD8671" s="94"/>
      <c r="CE8671" s="40"/>
      <c r="CF8671" s="73"/>
      <c r="CG8671" s="41"/>
      <c r="CH8671" s="41"/>
      <c r="CI8671" s="41"/>
      <c r="CJ8671" s="41"/>
      <c r="CK8671" s="41"/>
      <c r="CL8671" s="68"/>
      <c r="CM8671" s="41"/>
      <c r="CN8671" s="41"/>
      <c r="CO8671" s="39"/>
      <c r="CP8671" s="78"/>
    </row>
    <row r="8672" spans="1:94" s="38" customFormat="1" x14ac:dyDescent="0.25">
      <c r="A8672" s="38">
        <v>8669</v>
      </c>
      <c r="F8672" s="39"/>
      <c r="Q8672" s="39"/>
      <c r="R8672" s="40"/>
      <c r="S8672" s="40"/>
      <c r="T8672" s="39"/>
      <c r="AG8672" s="110"/>
      <c r="AH8672" s="94"/>
      <c r="AJ8672" s="97"/>
      <c r="AL8672" s="39"/>
      <c r="AP8672" s="39"/>
      <c r="AQ8672" s="77"/>
      <c r="AR8672" s="78"/>
      <c r="BB8672" s="79"/>
      <c r="BC8672" s="94"/>
      <c r="BE8672" s="97"/>
      <c r="BG8672" s="40"/>
      <c r="BK8672" s="40"/>
      <c r="BL8672" s="79"/>
      <c r="BM8672" s="94"/>
      <c r="BO8672" s="97"/>
      <c r="BQ8672" s="40"/>
      <c r="BR8672" s="94"/>
      <c r="BS8672" s="94"/>
      <c r="BT8672" s="94"/>
      <c r="BU8672" s="40"/>
      <c r="BV8672" s="82"/>
      <c r="BW8672" s="94"/>
      <c r="BX8672" s="48"/>
      <c r="BY8672" s="97"/>
      <c r="BZ8672" s="48"/>
      <c r="CA8672" s="40"/>
      <c r="CB8672" s="94"/>
      <c r="CC8672" s="94"/>
      <c r="CD8672" s="94"/>
      <c r="CE8672" s="40"/>
      <c r="CF8672" s="73"/>
      <c r="CG8672" s="41"/>
      <c r="CH8672" s="41"/>
      <c r="CI8672" s="41"/>
      <c r="CJ8672" s="41"/>
      <c r="CK8672" s="41"/>
      <c r="CL8672" s="68"/>
      <c r="CM8672" s="41"/>
      <c r="CN8672" s="41"/>
      <c r="CO8672" s="39"/>
      <c r="CP8672" s="78"/>
    </row>
    <row r="8673" spans="1:94" s="38" customFormat="1" x14ac:dyDescent="0.25">
      <c r="A8673" s="38">
        <v>8670</v>
      </c>
      <c r="F8673" s="39"/>
      <c r="Q8673" s="39"/>
      <c r="R8673" s="40"/>
      <c r="S8673" s="40"/>
      <c r="T8673" s="39"/>
      <c r="AG8673" s="110"/>
      <c r="AH8673" s="94"/>
      <c r="AJ8673" s="97"/>
      <c r="AL8673" s="39"/>
      <c r="AP8673" s="39"/>
      <c r="AQ8673" s="77"/>
      <c r="AR8673" s="78"/>
      <c r="BB8673" s="79"/>
      <c r="BC8673" s="94"/>
      <c r="BE8673" s="97"/>
      <c r="BG8673" s="40"/>
      <c r="BK8673" s="40"/>
      <c r="BL8673" s="79"/>
      <c r="BM8673" s="94"/>
      <c r="BO8673" s="97"/>
      <c r="BQ8673" s="40"/>
      <c r="BR8673" s="94"/>
      <c r="BS8673" s="94"/>
      <c r="BT8673" s="94"/>
      <c r="BU8673" s="40"/>
      <c r="BV8673" s="82"/>
      <c r="BW8673" s="94"/>
      <c r="BX8673" s="48"/>
      <c r="BY8673" s="97"/>
      <c r="BZ8673" s="48"/>
      <c r="CA8673" s="40"/>
      <c r="CB8673" s="94"/>
      <c r="CC8673" s="94"/>
      <c r="CD8673" s="94"/>
      <c r="CE8673" s="40"/>
      <c r="CF8673" s="73"/>
      <c r="CG8673" s="41"/>
      <c r="CH8673" s="41"/>
      <c r="CI8673" s="41"/>
      <c r="CJ8673" s="41"/>
      <c r="CK8673" s="41"/>
      <c r="CL8673" s="68"/>
      <c r="CM8673" s="41"/>
      <c r="CN8673" s="41"/>
      <c r="CO8673" s="39"/>
      <c r="CP8673" s="78"/>
    </row>
    <row r="8674" spans="1:94" s="38" customFormat="1" x14ac:dyDescent="0.25">
      <c r="A8674" s="38">
        <v>8671</v>
      </c>
      <c r="F8674" s="39"/>
      <c r="Q8674" s="39"/>
      <c r="R8674" s="40"/>
      <c r="S8674" s="40"/>
      <c r="T8674" s="39"/>
      <c r="AG8674" s="110"/>
      <c r="AH8674" s="94"/>
      <c r="AJ8674" s="97"/>
      <c r="AL8674" s="39"/>
      <c r="AP8674" s="39"/>
      <c r="AQ8674" s="77"/>
      <c r="AR8674" s="78"/>
      <c r="BB8674" s="79"/>
      <c r="BC8674" s="94"/>
      <c r="BE8674" s="97"/>
      <c r="BG8674" s="40"/>
      <c r="BK8674" s="40"/>
      <c r="BL8674" s="79"/>
      <c r="BM8674" s="94"/>
      <c r="BO8674" s="97"/>
      <c r="BQ8674" s="40"/>
      <c r="BR8674" s="94"/>
      <c r="BS8674" s="94"/>
      <c r="BT8674" s="94"/>
      <c r="BU8674" s="40"/>
      <c r="BV8674" s="82"/>
      <c r="BW8674" s="94"/>
      <c r="BX8674" s="48"/>
      <c r="BY8674" s="97"/>
      <c r="BZ8674" s="48"/>
      <c r="CA8674" s="40"/>
      <c r="CB8674" s="94"/>
      <c r="CC8674" s="94"/>
      <c r="CD8674" s="94"/>
      <c r="CE8674" s="40"/>
      <c r="CF8674" s="73"/>
      <c r="CG8674" s="41"/>
      <c r="CH8674" s="41"/>
      <c r="CI8674" s="41"/>
      <c r="CJ8674" s="41"/>
      <c r="CK8674" s="41"/>
      <c r="CL8674" s="68"/>
      <c r="CM8674" s="41"/>
      <c r="CN8674" s="41"/>
      <c r="CO8674" s="39"/>
      <c r="CP8674" s="78"/>
    </row>
    <row r="8675" spans="1:94" s="38" customFormat="1" x14ac:dyDescent="0.25">
      <c r="A8675" s="38">
        <v>8672</v>
      </c>
      <c r="F8675" s="39"/>
      <c r="Q8675" s="39"/>
      <c r="R8675" s="40"/>
      <c r="S8675" s="40"/>
      <c r="T8675" s="39"/>
      <c r="AG8675" s="110"/>
      <c r="AH8675" s="94"/>
      <c r="AJ8675" s="97"/>
      <c r="AL8675" s="39"/>
      <c r="AP8675" s="39"/>
      <c r="AQ8675" s="77"/>
      <c r="AR8675" s="78"/>
      <c r="BB8675" s="79"/>
      <c r="BC8675" s="94"/>
      <c r="BE8675" s="97"/>
      <c r="BG8675" s="40"/>
      <c r="BK8675" s="40"/>
      <c r="BL8675" s="79"/>
      <c r="BM8675" s="94"/>
      <c r="BO8675" s="97"/>
      <c r="BQ8675" s="40"/>
      <c r="BR8675" s="94"/>
      <c r="BS8675" s="94"/>
      <c r="BT8675" s="94"/>
      <c r="BU8675" s="40"/>
      <c r="BV8675" s="82"/>
      <c r="BW8675" s="94"/>
      <c r="BX8675" s="48"/>
      <c r="BY8675" s="97"/>
      <c r="BZ8675" s="48"/>
      <c r="CA8675" s="40"/>
      <c r="CB8675" s="94"/>
      <c r="CC8675" s="94"/>
      <c r="CD8675" s="94"/>
      <c r="CE8675" s="40"/>
      <c r="CF8675" s="73"/>
      <c r="CG8675" s="41"/>
      <c r="CH8675" s="41"/>
      <c r="CI8675" s="41"/>
      <c r="CJ8675" s="41"/>
      <c r="CK8675" s="41"/>
      <c r="CL8675" s="68"/>
      <c r="CM8675" s="41"/>
      <c r="CN8675" s="41"/>
      <c r="CO8675" s="39"/>
      <c r="CP8675" s="78"/>
    </row>
    <row r="8676" spans="1:94" s="38" customFormat="1" x14ac:dyDescent="0.25">
      <c r="A8676" s="38">
        <v>8673</v>
      </c>
      <c r="F8676" s="39"/>
      <c r="Q8676" s="39"/>
      <c r="R8676" s="40"/>
      <c r="S8676" s="40"/>
      <c r="T8676" s="39"/>
      <c r="AG8676" s="110"/>
      <c r="AH8676" s="94"/>
      <c r="AJ8676" s="97"/>
      <c r="AL8676" s="39"/>
      <c r="AP8676" s="39"/>
      <c r="AQ8676" s="77"/>
      <c r="AR8676" s="78"/>
      <c r="BB8676" s="79"/>
      <c r="BC8676" s="94"/>
      <c r="BE8676" s="97"/>
      <c r="BG8676" s="40"/>
      <c r="BK8676" s="40"/>
      <c r="BL8676" s="79"/>
      <c r="BM8676" s="94"/>
      <c r="BO8676" s="97"/>
      <c r="BQ8676" s="40"/>
      <c r="BR8676" s="94"/>
      <c r="BS8676" s="94"/>
      <c r="BT8676" s="94"/>
      <c r="BU8676" s="40"/>
      <c r="BV8676" s="82"/>
      <c r="BW8676" s="94"/>
      <c r="BX8676" s="48"/>
      <c r="BY8676" s="97"/>
      <c r="BZ8676" s="48"/>
      <c r="CA8676" s="40"/>
      <c r="CB8676" s="94"/>
      <c r="CC8676" s="94"/>
      <c r="CD8676" s="94"/>
      <c r="CE8676" s="40"/>
      <c r="CF8676" s="73"/>
      <c r="CG8676" s="41"/>
      <c r="CH8676" s="41"/>
      <c r="CI8676" s="41"/>
      <c r="CJ8676" s="41"/>
      <c r="CK8676" s="41"/>
      <c r="CL8676" s="68"/>
      <c r="CM8676" s="41"/>
      <c r="CN8676" s="41"/>
      <c r="CO8676" s="39"/>
      <c r="CP8676" s="78"/>
    </row>
    <row r="8677" spans="1:94" s="38" customFormat="1" x14ac:dyDescent="0.25">
      <c r="A8677" s="38">
        <v>8674</v>
      </c>
      <c r="F8677" s="39"/>
      <c r="Q8677" s="39"/>
      <c r="R8677" s="40"/>
      <c r="S8677" s="40"/>
      <c r="T8677" s="39"/>
      <c r="AG8677" s="110"/>
      <c r="AH8677" s="94"/>
      <c r="AJ8677" s="97"/>
      <c r="AL8677" s="39"/>
      <c r="AP8677" s="39"/>
      <c r="AQ8677" s="77"/>
      <c r="AR8677" s="78"/>
      <c r="BB8677" s="79"/>
      <c r="BC8677" s="94"/>
      <c r="BE8677" s="97"/>
      <c r="BG8677" s="40"/>
      <c r="BK8677" s="40"/>
      <c r="BL8677" s="79"/>
      <c r="BM8677" s="94"/>
      <c r="BO8677" s="97"/>
      <c r="BQ8677" s="40"/>
      <c r="BR8677" s="94"/>
      <c r="BS8677" s="94"/>
      <c r="BT8677" s="94"/>
      <c r="BU8677" s="40"/>
      <c r="BV8677" s="82"/>
      <c r="BW8677" s="94"/>
      <c r="BX8677" s="48"/>
      <c r="BY8677" s="97"/>
      <c r="BZ8677" s="48"/>
      <c r="CA8677" s="40"/>
      <c r="CB8677" s="94"/>
      <c r="CC8677" s="94"/>
      <c r="CD8677" s="94"/>
      <c r="CE8677" s="40"/>
      <c r="CF8677" s="73"/>
      <c r="CG8677" s="41"/>
      <c r="CH8677" s="41"/>
      <c r="CI8677" s="41"/>
      <c r="CJ8677" s="41"/>
      <c r="CK8677" s="41"/>
      <c r="CL8677" s="68"/>
      <c r="CM8677" s="41"/>
      <c r="CN8677" s="41"/>
      <c r="CO8677" s="39"/>
      <c r="CP8677" s="78"/>
    </row>
    <row r="8678" spans="1:94" s="38" customFormat="1" x14ac:dyDescent="0.25">
      <c r="A8678" s="38">
        <v>8675</v>
      </c>
      <c r="F8678" s="39"/>
      <c r="Q8678" s="39"/>
      <c r="R8678" s="40"/>
      <c r="S8678" s="40"/>
      <c r="T8678" s="39"/>
      <c r="AG8678" s="110"/>
      <c r="AH8678" s="94"/>
      <c r="AJ8678" s="97"/>
      <c r="AL8678" s="39"/>
      <c r="AP8678" s="39"/>
      <c r="AQ8678" s="77"/>
      <c r="AR8678" s="78"/>
      <c r="BB8678" s="79"/>
      <c r="BC8678" s="94"/>
      <c r="BE8678" s="97"/>
      <c r="BG8678" s="40"/>
      <c r="BK8678" s="40"/>
      <c r="BL8678" s="79"/>
      <c r="BM8678" s="94"/>
      <c r="BO8678" s="97"/>
      <c r="BQ8678" s="40"/>
      <c r="BR8678" s="94"/>
      <c r="BS8678" s="94"/>
      <c r="BT8678" s="94"/>
      <c r="BU8678" s="40"/>
      <c r="BV8678" s="82"/>
      <c r="BW8678" s="94"/>
      <c r="BX8678" s="48"/>
      <c r="BY8678" s="97"/>
      <c r="BZ8678" s="48"/>
      <c r="CA8678" s="40"/>
      <c r="CB8678" s="94"/>
      <c r="CC8678" s="94"/>
      <c r="CD8678" s="94"/>
      <c r="CE8678" s="40"/>
      <c r="CF8678" s="73"/>
      <c r="CG8678" s="41"/>
      <c r="CH8678" s="41"/>
      <c r="CI8678" s="41"/>
      <c r="CJ8678" s="41"/>
      <c r="CK8678" s="41"/>
      <c r="CL8678" s="68"/>
      <c r="CM8678" s="41"/>
      <c r="CN8678" s="41"/>
      <c r="CO8678" s="39"/>
      <c r="CP8678" s="78"/>
    </row>
    <row r="8679" spans="1:94" s="38" customFormat="1" x14ac:dyDescent="0.25">
      <c r="A8679" s="38">
        <v>8676</v>
      </c>
      <c r="F8679" s="39"/>
      <c r="Q8679" s="39"/>
      <c r="R8679" s="40"/>
      <c r="S8679" s="40"/>
      <c r="T8679" s="39"/>
      <c r="AG8679" s="110"/>
      <c r="AH8679" s="94"/>
      <c r="AJ8679" s="97"/>
      <c r="AL8679" s="39"/>
      <c r="AP8679" s="39"/>
      <c r="AQ8679" s="77"/>
      <c r="AR8679" s="78"/>
      <c r="BB8679" s="79"/>
      <c r="BC8679" s="94"/>
      <c r="BE8679" s="97"/>
      <c r="BG8679" s="40"/>
      <c r="BK8679" s="40"/>
      <c r="BL8679" s="79"/>
      <c r="BM8679" s="94"/>
      <c r="BO8679" s="97"/>
      <c r="BQ8679" s="40"/>
      <c r="BR8679" s="94"/>
      <c r="BS8679" s="94"/>
      <c r="BT8679" s="94"/>
      <c r="BU8679" s="40"/>
      <c r="BV8679" s="82"/>
      <c r="BW8679" s="94"/>
      <c r="BX8679" s="48"/>
      <c r="BY8679" s="97"/>
      <c r="BZ8679" s="48"/>
      <c r="CA8679" s="40"/>
      <c r="CB8679" s="94"/>
      <c r="CC8679" s="94"/>
      <c r="CD8679" s="94"/>
      <c r="CE8679" s="40"/>
      <c r="CF8679" s="73"/>
      <c r="CG8679" s="41"/>
      <c r="CH8679" s="41"/>
      <c r="CI8679" s="41"/>
      <c r="CJ8679" s="41"/>
      <c r="CK8679" s="41"/>
      <c r="CL8679" s="68"/>
      <c r="CM8679" s="41"/>
      <c r="CN8679" s="41"/>
      <c r="CO8679" s="39"/>
      <c r="CP8679" s="78"/>
    </row>
    <row r="8680" spans="1:94" s="38" customFormat="1" x14ac:dyDescent="0.25">
      <c r="A8680" s="38">
        <v>8677</v>
      </c>
      <c r="F8680" s="39"/>
      <c r="Q8680" s="39"/>
      <c r="R8680" s="40"/>
      <c r="S8680" s="40"/>
      <c r="T8680" s="39"/>
      <c r="AG8680" s="110"/>
      <c r="AH8680" s="94"/>
      <c r="AJ8680" s="97"/>
      <c r="AL8680" s="39"/>
      <c r="AP8680" s="39"/>
      <c r="AQ8680" s="77"/>
      <c r="AR8680" s="78"/>
      <c r="BB8680" s="79"/>
      <c r="BC8680" s="94"/>
      <c r="BE8680" s="97"/>
      <c r="BG8680" s="40"/>
      <c r="BK8680" s="40"/>
      <c r="BL8680" s="79"/>
      <c r="BM8680" s="94"/>
      <c r="BO8680" s="97"/>
      <c r="BQ8680" s="40"/>
      <c r="BR8680" s="94"/>
      <c r="BS8680" s="94"/>
      <c r="BT8680" s="94"/>
      <c r="BU8680" s="40"/>
      <c r="BV8680" s="82"/>
      <c r="BW8680" s="94"/>
      <c r="BX8680" s="48"/>
      <c r="BY8680" s="97"/>
      <c r="BZ8680" s="48"/>
      <c r="CA8680" s="40"/>
      <c r="CB8680" s="94"/>
      <c r="CC8680" s="94"/>
      <c r="CD8680" s="94"/>
      <c r="CE8680" s="40"/>
      <c r="CF8680" s="73"/>
      <c r="CG8680" s="41"/>
      <c r="CH8680" s="41"/>
      <c r="CI8680" s="41"/>
      <c r="CJ8680" s="41"/>
      <c r="CK8680" s="41"/>
      <c r="CL8680" s="68"/>
      <c r="CM8680" s="41"/>
      <c r="CN8680" s="41"/>
      <c r="CO8680" s="39"/>
      <c r="CP8680" s="78"/>
    </row>
    <row r="8681" spans="1:94" s="38" customFormat="1" x14ac:dyDescent="0.25">
      <c r="A8681" s="38">
        <v>8678</v>
      </c>
      <c r="F8681" s="39"/>
      <c r="Q8681" s="39"/>
      <c r="R8681" s="40"/>
      <c r="S8681" s="40"/>
      <c r="T8681" s="39"/>
      <c r="AG8681" s="110"/>
      <c r="AH8681" s="94"/>
      <c r="AJ8681" s="97"/>
      <c r="AL8681" s="39"/>
      <c r="AP8681" s="39"/>
      <c r="AQ8681" s="77"/>
      <c r="AR8681" s="78"/>
      <c r="BB8681" s="79"/>
      <c r="BC8681" s="94"/>
      <c r="BE8681" s="97"/>
      <c r="BG8681" s="40"/>
      <c r="BK8681" s="40"/>
      <c r="BL8681" s="79"/>
      <c r="BM8681" s="94"/>
      <c r="BO8681" s="97"/>
      <c r="BQ8681" s="40"/>
      <c r="BR8681" s="94"/>
      <c r="BS8681" s="94"/>
      <c r="BT8681" s="94"/>
      <c r="BU8681" s="40"/>
      <c r="BV8681" s="82"/>
      <c r="BW8681" s="94"/>
      <c r="BX8681" s="48"/>
      <c r="BY8681" s="97"/>
      <c r="BZ8681" s="48"/>
      <c r="CA8681" s="40"/>
      <c r="CB8681" s="94"/>
      <c r="CC8681" s="94"/>
      <c r="CD8681" s="94"/>
      <c r="CE8681" s="40"/>
      <c r="CF8681" s="73"/>
      <c r="CG8681" s="41"/>
      <c r="CH8681" s="41"/>
      <c r="CI8681" s="41"/>
      <c r="CJ8681" s="41"/>
      <c r="CK8681" s="41"/>
      <c r="CL8681" s="68"/>
      <c r="CM8681" s="41"/>
      <c r="CN8681" s="41"/>
      <c r="CO8681" s="39"/>
      <c r="CP8681" s="78"/>
    </row>
    <row r="8682" spans="1:94" s="38" customFormat="1" x14ac:dyDescent="0.25">
      <c r="A8682" s="38">
        <v>8679</v>
      </c>
      <c r="F8682" s="39"/>
      <c r="Q8682" s="39"/>
      <c r="R8682" s="40"/>
      <c r="S8682" s="40"/>
      <c r="T8682" s="39"/>
      <c r="AG8682" s="110"/>
      <c r="AH8682" s="94"/>
      <c r="AJ8682" s="97"/>
      <c r="AL8682" s="39"/>
      <c r="AP8682" s="39"/>
      <c r="AQ8682" s="77"/>
      <c r="AR8682" s="78"/>
      <c r="BB8682" s="79"/>
      <c r="BC8682" s="94"/>
      <c r="BE8682" s="97"/>
      <c r="BG8682" s="40"/>
      <c r="BK8682" s="40"/>
      <c r="BL8682" s="79"/>
      <c r="BM8682" s="94"/>
      <c r="BO8682" s="97"/>
      <c r="BQ8682" s="40"/>
      <c r="BR8682" s="94"/>
      <c r="BS8682" s="94"/>
      <c r="BT8682" s="94"/>
      <c r="BU8682" s="40"/>
      <c r="BV8682" s="82"/>
      <c r="BW8682" s="94"/>
      <c r="BX8682" s="48"/>
      <c r="BY8682" s="97"/>
      <c r="BZ8682" s="48"/>
      <c r="CA8682" s="40"/>
      <c r="CB8682" s="94"/>
      <c r="CC8682" s="94"/>
      <c r="CD8682" s="94"/>
      <c r="CE8682" s="40"/>
      <c r="CF8682" s="73"/>
      <c r="CG8682" s="41"/>
      <c r="CH8682" s="41"/>
      <c r="CI8682" s="41"/>
      <c r="CJ8682" s="41"/>
      <c r="CK8682" s="41"/>
      <c r="CL8682" s="68"/>
      <c r="CM8682" s="41"/>
      <c r="CN8682" s="41"/>
      <c r="CO8682" s="39"/>
      <c r="CP8682" s="78"/>
    </row>
    <row r="8683" spans="1:94" s="38" customFormat="1" x14ac:dyDescent="0.25">
      <c r="A8683" s="38">
        <v>8680</v>
      </c>
      <c r="F8683" s="39"/>
      <c r="Q8683" s="39"/>
      <c r="R8683" s="40"/>
      <c r="S8683" s="40"/>
      <c r="T8683" s="39"/>
      <c r="AG8683" s="110"/>
      <c r="AH8683" s="94"/>
      <c r="AJ8683" s="97"/>
      <c r="AL8683" s="39"/>
      <c r="AP8683" s="39"/>
      <c r="AQ8683" s="77"/>
      <c r="AR8683" s="78"/>
      <c r="BB8683" s="79"/>
      <c r="BC8683" s="94"/>
      <c r="BE8683" s="97"/>
      <c r="BG8683" s="40"/>
      <c r="BK8683" s="40"/>
      <c r="BL8683" s="79"/>
      <c r="BM8683" s="94"/>
      <c r="BO8683" s="97"/>
      <c r="BQ8683" s="40"/>
      <c r="BR8683" s="94"/>
      <c r="BS8683" s="94"/>
      <c r="BT8683" s="94"/>
      <c r="BU8683" s="40"/>
      <c r="BV8683" s="82"/>
      <c r="BW8683" s="94"/>
      <c r="BX8683" s="48"/>
      <c r="BY8683" s="97"/>
      <c r="BZ8683" s="48"/>
      <c r="CA8683" s="40"/>
      <c r="CB8683" s="94"/>
      <c r="CC8683" s="94"/>
      <c r="CD8683" s="94"/>
      <c r="CE8683" s="40"/>
      <c r="CF8683" s="73"/>
      <c r="CG8683" s="41"/>
      <c r="CH8683" s="41"/>
      <c r="CI8683" s="41"/>
      <c r="CJ8683" s="41"/>
      <c r="CK8683" s="41"/>
      <c r="CL8683" s="68"/>
      <c r="CM8683" s="41"/>
      <c r="CN8683" s="41"/>
      <c r="CO8683" s="39"/>
      <c r="CP8683" s="78"/>
    </row>
    <row r="8684" spans="1:94" s="38" customFormat="1" x14ac:dyDescent="0.25">
      <c r="A8684" s="38">
        <v>8681</v>
      </c>
      <c r="F8684" s="39"/>
      <c r="Q8684" s="39"/>
      <c r="R8684" s="40"/>
      <c r="S8684" s="40"/>
      <c r="T8684" s="39"/>
      <c r="AG8684" s="110"/>
      <c r="AH8684" s="94"/>
      <c r="AJ8684" s="97"/>
      <c r="AL8684" s="39"/>
      <c r="AP8684" s="39"/>
      <c r="AQ8684" s="77"/>
      <c r="AR8684" s="78"/>
      <c r="BB8684" s="79"/>
      <c r="BC8684" s="94"/>
      <c r="BE8684" s="97"/>
      <c r="BG8684" s="40"/>
      <c r="BK8684" s="40"/>
      <c r="BL8684" s="79"/>
      <c r="BM8684" s="94"/>
      <c r="BO8684" s="97"/>
      <c r="BQ8684" s="40"/>
      <c r="BR8684" s="94"/>
      <c r="BS8684" s="94"/>
      <c r="BT8684" s="94"/>
      <c r="BU8684" s="40"/>
      <c r="BV8684" s="82"/>
      <c r="BW8684" s="94"/>
      <c r="BX8684" s="48"/>
      <c r="BY8684" s="97"/>
      <c r="BZ8684" s="48"/>
      <c r="CA8684" s="40"/>
      <c r="CB8684" s="94"/>
      <c r="CC8684" s="94"/>
      <c r="CD8684" s="94"/>
      <c r="CE8684" s="40"/>
      <c r="CF8684" s="73"/>
      <c r="CG8684" s="41"/>
      <c r="CH8684" s="41"/>
      <c r="CI8684" s="41"/>
      <c r="CJ8684" s="41"/>
      <c r="CK8684" s="41"/>
      <c r="CL8684" s="68"/>
      <c r="CM8684" s="41"/>
      <c r="CN8684" s="41"/>
      <c r="CO8684" s="39"/>
      <c r="CP8684" s="78"/>
    </row>
    <row r="8685" spans="1:94" s="38" customFormat="1" x14ac:dyDescent="0.25">
      <c r="A8685" s="38">
        <v>8682</v>
      </c>
      <c r="F8685" s="39"/>
      <c r="Q8685" s="39"/>
      <c r="R8685" s="40"/>
      <c r="S8685" s="40"/>
      <c r="T8685" s="39"/>
      <c r="AG8685" s="110"/>
      <c r="AH8685" s="94"/>
      <c r="AJ8685" s="97"/>
      <c r="AL8685" s="39"/>
      <c r="AP8685" s="39"/>
      <c r="AQ8685" s="77"/>
      <c r="AR8685" s="78"/>
      <c r="BB8685" s="79"/>
      <c r="BC8685" s="94"/>
      <c r="BE8685" s="97"/>
      <c r="BG8685" s="40"/>
      <c r="BK8685" s="40"/>
      <c r="BL8685" s="79"/>
      <c r="BM8685" s="94"/>
      <c r="BO8685" s="97"/>
      <c r="BQ8685" s="40"/>
      <c r="BR8685" s="94"/>
      <c r="BS8685" s="94"/>
      <c r="BT8685" s="94"/>
      <c r="BU8685" s="40"/>
      <c r="BV8685" s="82"/>
      <c r="BW8685" s="94"/>
      <c r="BX8685" s="48"/>
      <c r="BY8685" s="97"/>
      <c r="BZ8685" s="48"/>
      <c r="CA8685" s="40"/>
      <c r="CB8685" s="94"/>
      <c r="CC8685" s="94"/>
      <c r="CD8685" s="94"/>
      <c r="CE8685" s="40"/>
      <c r="CF8685" s="73"/>
      <c r="CG8685" s="41"/>
      <c r="CH8685" s="41"/>
      <c r="CI8685" s="41"/>
      <c r="CJ8685" s="41"/>
      <c r="CK8685" s="41"/>
      <c r="CL8685" s="68"/>
      <c r="CM8685" s="41"/>
      <c r="CN8685" s="41"/>
      <c r="CO8685" s="39"/>
      <c r="CP8685" s="78"/>
    </row>
    <row r="8686" spans="1:94" s="38" customFormat="1" x14ac:dyDescent="0.25">
      <c r="A8686" s="38">
        <v>8683</v>
      </c>
      <c r="F8686" s="39"/>
      <c r="Q8686" s="39"/>
      <c r="R8686" s="40"/>
      <c r="S8686" s="40"/>
      <c r="T8686" s="39"/>
      <c r="AG8686" s="110"/>
      <c r="AH8686" s="94"/>
      <c r="AJ8686" s="97"/>
      <c r="AL8686" s="39"/>
      <c r="AP8686" s="39"/>
      <c r="AQ8686" s="77"/>
      <c r="AR8686" s="78"/>
      <c r="BB8686" s="79"/>
      <c r="BC8686" s="94"/>
      <c r="BE8686" s="97"/>
      <c r="BG8686" s="40"/>
      <c r="BK8686" s="40"/>
      <c r="BL8686" s="79"/>
      <c r="BM8686" s="94"/>
      <c r="BO8686" s="97"/>
      <c r="BQ8686" s="40"/>
      <c r="BR8686" s="94"/>
      <c r="BS8686" s="94"/>
      <c r="BT8686" s="94"/>
      <c r="BU8686" s="40"/>
      <c r="BV8686" s="82"/>
      <c r="BW8686" s="94"/>
      <c r="BX8686" s="48"/>
      <c r="BY8686" s="97"/>
      <c r="BZ8686" s="48"/>
      <c r="CA8686" s="40"/>
      <c r="CB8686" s="94"/>
      <c r="CC8686" s="94"/>
      <c r="CD8686" s="94"/>
      <c r="CE8686" s="40"/>
      <c r="CF8686" s="73"/>
      <c r="CG8686" s="41"/>
      <c r="CH8686" s="41"/>
      <c r="CI8686" s="41"/>
      <c r="CJ8686" s="41"/>
      <c r="CK8686" s="41"/>
      <c r="CL8686" s="68"/>
      <c r="CM8686" s="41"/>
      <c r="CN8686" s="41"/>
      <c r="CO8686" s="39"/>
      <c r="CP8686" s="78"/>
    </row>
    <row r="8687" spans="1:94" s="38" customFormat="1" x14ac:dyDescent="0.25">
      <c r="A8687" s="38">
        <v>8684</v>
      </c>
      <c r="F8687" s="39"/>
      <c r="Q8687" s="39"/>
      <c r="R8687" s="40"/>
      <c r="S8687" s="40"/>
      <c r="T8687" s="39"/>
      <c r="AG8687" s="110"/>
      <c r="AH8687" s="94"/>
      <c r="AJ8687" s="97"/>
      <c r="AL8687" s="39"/>
      <c r="AP8687" s="39"/>
      <c r="AQ8687" s="77"/>
      <c r="AR8687" s="78"/>
      <c r="BB8687" s="79"/>
      <c r="BC8687" s="94"/>
      <c r="BE8687" s="97"/>
      <c r="BG8687" s="40"/>
      <c r="BK8687" s="40"/>
      <c r="BL8687" s="79"/>
      <c r="BM8687" s="94"/>
      <c r="BO8687" s="97"/>
      <c r="BQ8687" s="40"/>
      <c r="BR8687" s="94"/>
      <c r="BS8687" s="94"/>
      <c r="BT8687" s="94"/>
      <c r="BU8687" s="40"/>
      <c r="BV8687" s="82"/>
      <c r="BW8687" s="94"/>
      <c r="BX8687" s="48"/>
      <c r="BY8687" s="97"/>
      <c r="BZ8687" s="48"/>
      <c r="CA8687" s="40"/>
      <c r="CB8687" s="94"/>
      <c r="CC8687" s="94"/>
      <c r="CD8687" s="94"/>
      <c r="CE8687" s="40"/>
      <c r="CF8687" s="73"/>
      <c r="CG8687" s="41"/>
      <c r="CH8687" s="41"/>
      <c r="CI8687" s="41"/>
      <c r="CJ8687" s="41"/>
      <c r="CK8687" s="41"/>
      <c r="CL8687" s="68"/>
      <c r="CM8687" s="41"/>
      <c r="CN8687" s="41"/>
      <c r="CO8687" s="39"/>
      <c r="CP8687" s="78"/>
    </row>
    <row r="8688" spans="1:94" s="38" customFormat="1" x14ac:dyDescent="0.25">
      <c r="A8688" s="38">
        <v>8685</v>
      </c>
      <c r="F8688" s="39"/>
      <c r="Q8688" s="39"/>
      <c r="R8688" s="40"/>
      <c r="S8688" s="40"/>
      <c r="T8688" s="39"/>
      <c r="AG8688" s="110"/>
      <c r="AH8688" s="94"/>
      <c r="AJ8688" s="97"/>
      <c r="AL8688" s="39"/>
      <c r="AP8688" s="39"/>
      <c r="AQ8688" s="77"/>
      <c r="AR8688" s="78"/>
      <c r="BB8688" s="79"/>
      <c r="BC8688" s="94"/>
      <c r="BE8688" s="97"/>
      <c r="BG8688" s="40"/>
      <c r="BK8688" s="40"/>
      <c r="BL8688" s="79"/>
      <c r="BM8688" s="94"/>
      <c r="BO8688" s="97"/>
      <c r="BQ8688" s="40"/>
      <c r="BR8688" s="94"/>
      <c r="BS8688" s="94"/>
      <c r="BT8688" s="94"/>
      <c r="BU8688" s="40"/>
      <c r="BV8688" s="82"/>
      <c r="BW8688" s="94"/>
      <c r="BX8688" s="48"/>
      <c r="BY8688" s="97"/>
      <c r="BZ8688" s="48"/>
      <c r="CA8688" s="40"/>
      <c r="CB8688" s="94"/>
      <c r="CC8688" s="94"/>
      <c r="CD8688" s="94"/>
      <c r="CE8688" s="40"/>
      <c r="CF8688" s="73"/>
      <c r="CG8688" s="41"/>
      <c r="CH8688" s="41"/>
      <c r="CI8688" s="41"/>
      <c r="CJ8688" s="41"/>
      <c r="CK8688" s="41"/>
      <c r="CL8688" s="68"/>
      <c r="CM8688" s="41"/>
      <c r="CN8688" s="41"/>
      <c r="CO8688" s="39"/>
      <c r="CP8688" s="78"/>
    </row>
    <row r="8689" spans="1:94" s="38" customFormat="1" x14ac:dyDescent="0.25">
      <c r="A8689" s="38">
        <v>8686</v>
      </c>
      <c r="F8689" s="39"/>
      <c r="Q8689" s="39"/>
      <c r="R8689" s="40"/>
      <c r="S8689" s="40"/>
      <c r="T8689" s="39"/>
      <c r="AG8689" s="110"/>
      <c r="AH8689" s="94"/>
      <c r="AJ8689" s="97"/>
      <c r="AL8689" s="39"/>
      <c r="AP8689" s="39"/>
      <c r="AQ8689" s="77"/>
      <c r="AR8689" s="78"/>
      <c r="BB8689" s="79"/>
      <c r="BC8689" s="94"/>
      <c r="BE8689" s="97"/>
      <c r="BG8689" s="40"/>
      <c r="BK8689" s="40"/>
      <c r="BL8689" s="79"/>
      <c r="BM8689" s="94"/>
      <c r="BO8689" s="97"/>
      <c r="BQ8689" s="40"/>
      <c r="BR8689" s="94"/>
      <c r="BS8689" s="94"/>
      <c r="BT8689" s="94"/>
      <c r="BU8689" s="40"/>
      <c r="BV8689" s="82"/>
      <c r="BW8689" s="94"/>
      <c r="BX8689" s="48"/>
      <c r="BY8689" s="97"/>
      <c r="BZ8689" s="48"/>
      <c r="CA8689" s="40"/>
      <c r="CB8689" s="94"/>
      <c r="CC8689" s="94"/>
      <c r="CD8689" s="94"/>
      <c r="CE8689" s="40"/>
      <c r="CF8689" s="73"/>
      <c r="CG8689" s="41"/>
      <c r="CH8689" s="41"/>
      <c r="CI8689" s="41"/>
      <c r="CJ8689" s="41"/>
      <c r="CK8689" s="41"/>
      <c r="CL8689" s="68"/>
      <c r="CM8689" s="41"/>
      <c r="CN8689" s="41"/>
      <c r="CO8689" s="39"/>
      <c r="CP8689" s="78"/>
    </row>
    <row r="8690" spans="1:94" s="38" customFormat="1" x14ac:dyDescent="0.25">
      <c r="A8690" s="38">
        <v>8687</v>
      </c>
      <c r="F8690" s="39"/>
      <c r="Q8690" s="39"/>
      <c r="R8690" s="40"/>
      <c r="S8690" s="40"/>
      <c r="T8690" s="39"/>
      <c r="AG8690" s="110"/>
      <c r="AH8690" s="94"/>
      <c r="AJ8690" s="97"/>
      <c r="AL8690" s="39"/>
      <c r="AP8690" s="39"/>
      <c r="AQ8690" s="77"/>
      <c r="AR8690" s="78"/>
      <c r="BB8690" s="79"/>
      <c r="BC8690" s="94"/>
      <c r="BE8690" s="97"/>
      <c r="BG8690" s="40"/>
      <c r="BK8690" s="40"/>
      <c r="BL8690" s="79"/>
      <c r="BM8690" s="94"/>
      <c r="BO8690" s="97"/>
      <c r="BQ8690" s="40"/>
      <c r="BR8690" s="94"/>
      <c r="BS8690" s="94"/>
      <c r="BT8690" s="94"/>
      <c r="BU8690" s="40"/>
      <c r="BV8690" s="82"/>
      <c r="BW8690" s="94"/>
      <c r="BX8690" s="48"/>
      <c r="BY8690" s="97"/>
      <c r="BZ8690" s="48"/>
      <c r="CA8690" s="40"/>
      <c r="CB8690" s="94"/>
      <c r="CC8690" s="94"/>
      <c r="CD8690" s="94"/>
      <c r="CE8690" s="40"/>
      <c r="CF8690" s="73"/>
      <c r="CG8690" s="41"/>
      <c r="CH8690" s="41"/>
      <c r="CI8690" s="41"/>
      <c r="CJ8690" s="41"/>
      <c r="CK8690" s="41"/>
      <c r="CL8690" s="68"/>
      <c r="CM8690" s="41"/>
      <c r="CN8690" s="41"/>
      <c r="CO8690" s="39"/>
      <c r="CP8690" s="78"/>
    </row>
    <row r="8691" spans="1:94" s="38" customFormat="1" x14ac:dyDescent="0.25">
      <c r="A8691" s="38">
        <v>8688</v>
      </c>
      <c r="F8691" s="39"/>
      <c r="Q8691" s="39"/>
      <c r="R8691" s="40"/>
      <c r="S8691" s="40"/>
      <c r="T8691" s="39"/>
      <c r="AG8691" s="110"/>
      <c r="AH8691" s="94"/>
      <c r="AJ8691" s="97"/>
      <c r="AL8691" s="39"/>
      <c r="AP8691" s="39"/>
      <c r="AQ8691" s="77"/>
      <c r="AR8691" s="78"/>
      <c r="BB8691" s="79"/>
      <c r="BC8691" s="94"/>
      <c r="BE8691" s="97"/>
      <c r="BG8691" s="40"/>
      <c r="BK8691" s="40"/>
      <c r="BL8691" s="79"/>
      <c r="BM8691" s="94"/>
      <c r="BO8691" s="97"/>
      <c r="BQ8691" s="40"/>
      <c r="BR8691" s="94"/>
      <c r="BS8691" s="94"/>
      <c r="BT8691" s="94"/>
      <c r="BU8691" s="40"/>
      <c r="BV8691" s="82"/>
      <c r="BW8691" s="94"/>
      <c r="BX8691" s="48"/>
      <c r="BY8691" s="97"/>
      <c r="BZ8691" s="48"/>
      <c r="CA8691" s="40"/>
      <c r="CB8691" s="94"/>
      <c r="CC8691" s="94"/>
      <c r="CD8691" s="94"/>
      <c r="CE8691" s="40"/>
      <c r="CF8691" s="73"/>
      <c r="CG8691" s="41"/>
      <c r="CH8691" s="41"/>
      <c r="CI8691" s="41"/>
      <c r="CJ8691" s="41"/>
      <c r="CK8691" s="41"/>
      <c r="CL8691" s="68"/>
      <c r="CM8691" s="41"/>
      <c r="CN8691" s="41"/>
      <c r="CO8691" s="39"/>
      <c r="CP8691" s="78"/>
    </row>
    <row r="8692" spans="1:94" s="38" customFormat="1" x14ac:dyDescent="0.25">
      <c r="A8692" s="38">
        <v>8689</v>
      </c>
      <c r="F8692" s="39"/>
      <c r="Q8692" s="39"/>
      <c r="R8692" s="40"/>
      <c r="S8692" s="40"/>
      <c r="T8692" s="39"/>
      <c r="AG8692" s="110"/>
      <c r="AH8692" s="94"/>
      <c r="AJ8692" s="97"/>
      <c r="AL8692" s="39"/>
      <c r="AP8692" s="39"/>
      <c r="AQ8692" s="77"/>
      <c r="AR8692" s="78"/>
      <c r="BB8692" s="79"/>
      <c r="BC8692" s="94"/>
      <c r="BE8692" s="97"/>
      <c r="BG8692" s="40"/>
      <c r="BK8692" s="40"/>
      <c r="BL8692" s="79"/>
      <c r="BM8692" s="94"/>
      <c r="BO8692" s="97"/>
      <c r="BQ8692" s="40"/>
      <c r="BR8692" s="94"/>
      <c r="BS8692" s="94"/>
      <c r="BT8692" s="94"/>
      <c r="BU8692" s="40"/>
      <c r="BV8692" s="82"/>
      <c r="BW8692" s="94"/>
      <c r="BX8692" s="48"/>
      <c r="BY8692" s="97"/>
      <c r="BZ8692" s="48"/>
      <c r="CA8692" s="40"/>
      <c r="CB8692" s="94"/>
      <c r="CC8692" s="94"/>
      <c r="CD8692" s="94"/>
      <c r="CE8692" s="40"/>
      <c r="CF8692" s="73"/>
      <c r="CG8692" s="41"/>
      <c r="CH8692" s="41"/>
      <c r="CI8692" s="41"/>
      <c r="CJ8692" s="41"/>
      <c r="CK8692" s="41"/>
      <c r="CL8692" s="68"/>
      <c r="CM8692" s="41"/>
      <c r="CN8692" s="41"/>
      <c r="CO8692" s="39"/>
      <c r="CP8692" s="78"/>
    </row>
    <row r="8693" spans="1:94" s="38" customFormat="1" x14ac:dyDescent="0.25">
      <c r="A8693" s="38">
        <v>8690</v>
      </c>
      <c r="F8693" s="39"/>
      <c r="Q8693" s="39"/>
      <c r="R8693" s="40"/>
      <c r="S8693" s="40"/>
      <c r="T8693" s="39"/>
      <c r="AG8693" s="110"/>
      <c r="AH8693" s="94"/>
      <c r="AJ8693" s="97"/>
      <c r="AL8693" s="39"/>
      <c r="AP8693" s="39"/>
      <c r="AQ8693" s="77"/>
      <c r="AR8693" s="78"/>
      <c r="BB8693" s="79"/>
      <c r="BC8693" s="94"/>
      <c r="BE8693" s="97"/>
      <c r="BG8693" s="40"/>
      <c r="BK8693" s="40"/>
      <c r="BL8693" s="79"/>
      <c r="BM8693" s="94"/>
      <c r="BO8693" s="97"/>
      <c r="BQ8693" s="40"/>
      <c r="BR8693" s="94"/>
      <c r="BS8693" s="94"/>
      <c r="BT8693" s="94"/>
      <c r="BU8693" s="40"/>
      <c r="BV8693" s="82"/>
      <c r="BW8693" s="94"/>
      <c r="BX8693" s="48"/>
      <c r="BY8693" s="97"/>
      <c r="BZ8693" s="48"/>
      <c r="CA8693" s="40"/>
      <c r="CB8693" s="94"/>
      <c r="CC8693" s="94"/>
      <c r="CD8693" s="94"/>
      <c r="CE8693" s="40"/>
      <c r="CF8693" s="73"/>
      <c r="CG8693" s="41"/>
      <c r="CH8693" s="41"/>
      <c r="CI8693" s="41"/>
      <c r="CJ8693" s="41"/>
      <c r="CK8693" s="41"/>
      <c r="CL8693" s="68"/>
      <c r="CM8693" s="41"/>
      <c r="CN8693" s="41"/>
      <c r="CO8693" s="39"/>
      <c r="CP8693" s="78"/>
    </row>
    <row r="8694" spans="1:94" s="38" customFormat="1" x14ac:dyDescent="0.25">
      <c r="A8694" s="38">
        <v>8691</v>
      </c>
      <c r="F8694" s="39"/>
      <c r="Q8694" s="39"/>
      <c r="R8694" s="40"/>
      <c r="S8694" s="40"/>
      <c r="T8694" s="39"/>
      <c r="AG8694" s="110"/>
      <c r="AH8694" s="94"/>
      <c r="AJ8694" s="97"/>
      <c r="AL8694" s="39"/>
      <c r="AP8694" s="39"/>
      <c r="AQ8694" s="77"/>
      <c r="AR8694" s="78"/>
      <c r="BB8694" s="79"/>
      <c r="BC8694" s="94"/>
      <c r="BE8694" s="97"/>
      <c r="BG8694" s="40"/>
      <c r="BK8694" s="40"/>
      <c r="BL8694" s="79"/>
      <c r="BM8694" s="94"/>
      <c r="BO8694" s="97"/>
      <c r="BQ8694" s="40"/>
      <c r="BR8694" s="94"/>
      <c r="BS8694" s="94"/>
      <c r="BT8694" s="94"/>
      <c r="BU8694" s="40"/>
      <c r="BV8694" s="82"/>
      <c r="BW8694" s="94"/>
      <c r="BX8694" s="48"/>
      <c r="BY8694" s="97"/>
      <c r="BZ8694" s="48"/>
      <c r="CA8694" s="40"/>
      <c r="CB8694" s="94"/>
      <c r="CC8694" s="94"/>
      <c r="CD8694" s="94"/>
      <c r="CE8694" s="40"/>
      <c r="CF8694" s="73"/>
      <c r="CG8694" s="41"/>
      <c r="CH8694" s="41"/>
      <c r="CI8694" s="41"/>
      <c r="CJ8694" s="41"/>
      <c r="CK8694" s="41"/>
      <c r="CL8694" s="68"/>
      <c r="CM8694" s="41"/>
      <c r="CN8694" s="41"/>
      <c r="CO8694" s="39"/>
      <c r="CP8694" s="78"/>
    </row>
    <row r="8695" spans="1:94" s="38" customFormat="1" x14ac:dyDescent="0.25">
      <c r="A8695" s="38">
        <v>8692</v>
      </c>
      <c r="F8695" s="39"/>
      <c r="Q8695" s="39"/>
      <c r="R8695" s="40"/>
      <c r="S8695" s="40"/>
      <c r="T8695" s="39"/>
      <c r="AG8695" s="110"/>
      <c r="AH8695" s="94"/>
      <c r="AJ8695" s="97"/>
      <c r="AL8695" s="39"/>
      <c r="AP8695" s="39"/>
      <c r="AQ8695" s="77"/>
      <c r="AR8695" s="78"/>
      <c r="BB8695" s="79"/>
      <c r="BC8695" s="94"/>
      <c r="BE8695" s="97"/>
      <c r="BG8695" s="40"/>
      <c r="BK8695" s="40"/>
      <c r="BL8695" s="79"/>
      <c r="BM8695" s="94"/>
      <c r="BO8695" s="97"/>
      <c r="BQ8695" s="40"/>
      <c r="BR8695" s="94"/>
      <c r="BS8695" s="94"/>
      <c r="BT8695" s="94"/>
      <c r="BU8695" s="40"/>
      <c r="BV8695" s="82"/>
      <c r="BW8695" s="94"/>
      <c r="BX8695" s="48"/>
      <c r="BY8695" s="97"/>
      <c r="BZ8695" s="48"/>
      <c r="CA8695" s="40"/>
      <c r="CB8695" s="94"/>
      <c r="CC8695" s="94"/>
      <c r="CD8695" s="94"/>
      <c r="CE8695" s="40"/>
      <c r="CF8695" s="73"/>
      <c r="CG8695" s="41"/>
      <c r="CH8695" s="41"/>
      <c r="CI8695" s="41"/>
      <c r="CJ8695" s="41"/>
      <c r="CK8695" s="41"/>
      <c r="CL8695" s="68"/>
      <c r="CM8695" s="41"/>
      <c r="CN8695" s="41"/>
      <c r="CO8695" s="39"/>
      <c r="CP8695" s="78"/>
    </row>
    <row r="8696" spans="1:94" s="38" customFormat="1" x14ac:dyDescent="0.25">
      <c r="A8696" s="38">
        <v>8693</v>
      </c>
      <c r="F8696" s="39"/>
      <c r="Q8696" s="39"/>
      <c r="R8696" s="40"/>
      <c r="S8696" s="40"/>
      <c r="T8696" s="39"/>
      <c r="AG8696" s="110"/>
      <c r="AH8696" s="94"/>
      <c r="AJ8696" s="97"/>
      <c r="AL8696" s="39"/>
      <c r="AP8696" s="39"/>
      <c r="AQ8696" s="77"/>
      <c r="AR8696" s="78"/>
      <c r="BB8696" s="79"/>
      <c r="BC8696" s="94"/>
      <c r="BE8696" s="97"/>
      <c r="BG8696" s="40"/>
      <c r="BK8696" s="40"/>
      <c r="BL8696" s="79"/>
      <c r="BM8696" s="94"/>
      <c r="BO8696" s="97"/>
      <c r="BQ8696" s="40"/>
      <c r="BR8696" s="94"/>
      <c r="BS8696" s="94"/>
      <c r="BT8696" s="94"/>
      <c r="BU8696" s="40"/>
      <c r="BV8696" s="82"/>
      <c r="BW8696" s="94"/>
      <c r="BX8696" s="48"/>
      <c r="BY8696" s="97"/>
      <c r="BZ8696" s="48"/>
      <c r="CA8696" s="40"/>
      <c r="CB8696" s="94"/>
      <c r="CC8696" s="94"/>
      <c r="CD8696" s="94"/>
      <c r="CE8696" s="40"/>
      <c r="CF8696" s="73"/>
      <c r="CG8696" s="41"/>
      <c r="CH8696" s="41"/>
      <c r="CI8696" s="41"/>
      <c r="CJ8696" s="41"/>
      <c r="CK8696" s="41"/>
      <c r="CL8696" s="68"/>
      <c r="CM8696" s="41"/>
      <c r="CN8696" s="41"/>
      <c r="CO8696" s="39"/>
      <c r="CP8696" s="78"/>
    </row>
    <row r="8697" spans="1:94" s="38" customFormat="1" x14ac:dyDescent="0.25">
      <c r="A8697" s="38">
        <v>8694</v>
      </c>
      <c r="F8697" s="39"/>
      <c r="Q8697" s="39"/>
      <c r="R8697" s="40"/>
      <c r="S8697" s="40"/>
      <c r="T8697" s="39"/>
      <c r="AG8697" s="110"/>
      <c r="AH8697" s="94"/>
      <c r="AJ8697" s="97"/>
      <c r="AL8697" s="39"/>
      <c r="AP8697" s="39"/>
      <c r="AQ8697" s="77"/>
      <c r="AR8697" s="78"/>
      <c r="BB8697" s="79"/>
      <c r="BC8697" s="94"/>
      <c r="BE8697" s="97"/>
      <c r="BG8697" s="40"/>
      <c r="BK8697" s="40"/>
      <c r="BL8697" s="79"/>
      <c r="BM8697" s="94"/>
      <c r="BO8697" s="97"/>
      <c r="BQ8697" s="40"/>
      <c r="BR8697" s="94"/>
      <c r="BS8697" s="94"/>
      <c r="BT8697" s="94"/>
      <c r="BU8697" s="40"/>
      <c r="BV8697" s="82"/>
      <c r="BW8697" s="94"/>
      <c r="BX8697" s="48"/>
      <c r="BY8697" s="97"/>
      <c r="BZ8697" s="48"/>
      <c r="CA8697" s="40"/>
      <c r="CB8697" s="94"/>
      <c r="CC8697" s="94"/>
      <c r="CD8697" s="94"/>
      <c r="CE8697" s="40"/>
      <c r="CF8697" s="73"/>
      <c r="CG8697" s="41"/>
      <c r="CH8697" s="41"/>
      <c r="CI8697" s="41"/>
      <c r="CJ8697" s="41"/>
      <c r="CK8697" s="41"/>
      <c r="CL8697" s="68"/>
      <c r="CM8697" s="41"/>
      <c r="CN8697" s="41"/>
      <c r="CO8697" s="39"/>
      <c r="CP8697" s="78"/>
    </row>
    <row r="8698" spans="1:94" s="38" customFormat="1" x14ac:dyDescent="0.25">
      <c r="A8698" s="38">
        <v>8695</v>
      </c>
      <c r="F8698" s="39"/>
      <c r="Q8698" s="39"/>
      <c r="R8698" s="40"/>
      <c r="S8698" s="40"/>
      <c r="T8698" s="39"/>
      <c r="AG8698" s="110"/>
      <c r="AH8698" s="94"/>
      <c r="AJ8698" s="97"/>
      <c r="AL8698" s="39"/>
      <c r="AP8698" s="39"/>
      <c r="AQ8698" s="77"/>
      <c r="AR8698" s="78"/>
      <c r="BB8698" s="79"/>
      <c r="BC8698" s="94"/>
      <c r="BE8698" s="97"/>
      <c r="BG8698" s="40"/>
      <c r="BK8698" s="40"/>
      <c r="BL8698" s="79"/>
      <c r="BM8698" s="94"/>
      <c r="BO8698" s="97"/>
      <c r="BQ8698" s="40"/>
      <c r="BR8698" s="94"/>
      <c r="BS8698" s="94"/>
      <c r="BT8698" s="94"/>
      <c r="BU8698" s="40"/>
      <c r="BV8698" s="82"/>
      <c r="BW8698" s="94"/>
      <c r="BX8698" s="48"/>
      <c r="BY8698" s="97"/>
      <c r="BZ8698" s="48"/>
      <c r="CA8698" s="40"/>
      <c r="CB8698" s="94"/>
      <c r="CC8698" s="94"/>
      <c r="CD8698" s="94"/>
      <c r="CE8698" s="40"/>
      <c r="CF8698" s="73"/>
      <c r="CG8698" s="41"/>
      <c r="CH8698" s="41"/>
      <c r="CI8698" s="41"/>
      <c r="CJ8698" s="41"/>
      <c r="CK8698" s="41"/>
      <c r="CL8698" s="68"/>
      <c r="CM8698" s="41"/>
      <c r="CN8698" s="41"/>
      <c r="CO8698" s="39"/>
      <c r="CP8698" s="78"/>
    </row>
    <row r="8699" spans="1:94" s="38" customFormat="1" x14ac:dyDescent="0.25">
      <c r="A8699" s="38">
        <v>8696</v>
      </c>
      <c r="F8699" s="39"/>
      <c r="Q8699" s="39"/>
      <c r="R8699" s="40"/>
      <c r="S8699" s="40"/>
      <c r="T8699" s="39"/>
      <c r="AG8699" s="110"/>
      <c r="AH8699" s="94"/>
      <c r="AJ8699" s="97"/>
      <c r="AL8699" s="39"/>
      <c r="AP8699" s="39"/>
      <c r="AQ8699" s="77"/>
      <c r="AR8699" s="78"/>
      <c r="BB8699" s="79"/>
      <c r="BC8699" s="94"/>
      <c r="BE8699" s="97"/>
      <c r="BG8699" s="40"/>
      <c r="BK8699" s="40"/>
      <c r="BL8699" s="79"/>
      <c r="BM8699" s="94"/>
      <c r="BO8699" s="97"/>
      <c r="BQ8699" s="40"/>
      <c r="BR8699" s="94"/>
      <c r="BS8699" s="94"/>
      <c r="BT8699" s="94"/>
      <c r="BU8699" s="40"/>
      <c r="BV8699" s="82"/>
      <c r="BW8699" s="94"/>
      <c r="BX8699" s="48"/>
      <c r="BY8699" s="97"/>
      <c r="BZ8699" s="48"/>
      <c r="CA8699" s="40"/>
      <c r="CB8699" s="94"/>
      <c r="CC8699" s="94"/>
      <c r="CD8699" s="94"/>
      <c r="CE8699" s="40"/>
      <c r="CF8699" s="73"/>
      <c r="CG8699" s="41"/>
      <c r="CH8699" s="41"/>
      <c r="CI8699" s="41"/>
      <c r="CJ8699" s="41"/>
      <c r="CK8699" s="41"/>
      <c r="CL8699" s="68"/>
      <c r="CM8699" s="41"/>
      <c r="CN8699" s="41"/>
      <c r="CO8699" s="39"/>
      <c r="CP8699" s="78"/>
    </row>
    <row r="8700" spans="1:94" s="38" customFormat="1" x14ac:dyDescent="0.25">
      <c r="A8700" s="38">
        <v>8697</v>
      </c>
      <c r="F8700" s="39"/>
      <c r="Q8700" s="39"/>
      <c r="R8700" s="40"/>
      <c r="S8700" s="40"/>
      <c r="T8700" s="39"/>
      <c r="AG8700" s="110"/>
      <c r="AH8700" s="94"/>
      <c r="AJ8700" s="97"/>
      <c r="AL8700" s="39"/>
      <c r="AP8700" s="39"/>
      <c r="AQ8700" s="77"/>
      <c r="AR8700" s="78"/>
      <c r="BB8700" s="79"/>
      <c r="BC8700" s="94"/>
      <c r="BE8700" s="97"/>
      <c r="BG8700" s="40"/>
      <c r="BK8700" s="40"/>
      <c r="BL8700" s="79"/>
      <c r="BM8700" s="94"/>
      <c r="BO8700" s="97"/>
      <c r="BQ8700" s="40"/>
      <c r="BR8700" s="94"/>
      <c r="BS8700" s="94"/>
      <c r="BT8700" s="94"/>
      <c r="BU8700" s="40"/>
      <c r="BV8700" s="82"/>
      <c r="BW8700" s="94"/>
      <c r="BX8700" s="48"/>
      <c r="BY8700" s="97"/>
      <c r="BZ8700" s="48"/>
      <c r="CA8700" s="40"/>
      <c r="CB8700" s="94"/>
      <c r="CC8700" s="94"/>
      <c r="CD8700" s="94"/>
      <c r="CE8700" s="40"/>
      <c r="CF8700" s="73"/>
      <c r="CG8700" s="41"/>
      <c r="CH8700" s="41"/>
      <c r="CI8700" s="41"/>
      <c r="CJ8700" s="41"/>
      <c r="CK8700" s="41"/>
      <c r="CL8700" s="68"/>
      <c r="CM8700" s="41"/>
      <c r="CN8700" s="41"/>
      <c r="CO8700" s="39"/>
      <c r="CP8700" s="78"/>
    </row>
    <row r="8701" spans="1:94" s="38" customFormat="1" x14ac:dyDescent="0.25">
      <c r="A8701" s="38">
        <v>8698</v>
      </c>
      <c r="F8701" s="39"/>
      <c r="Q8701" s="39"/>
      <c r="R8701" s="40"/>
      <c r="S8701" s="40"/>
      <c r="T8701" s="39"/>
      <c r="AG8701" s="110"/>
      <c r="AH8701" s="94"/>
      <c r="AJ8701" s="97"/>
      <c r="AL8701" s="39"/>
      <c r="AP8701" s="39"/>
      <c r="AQ8701" s="77"/>
      <c r="AR8701" s="78"/>
      <c r="BB8701" s="79"/>
      <c r="BC8701" s="94"/>
      <c r="BE8701" s="97"/>
      <c r="BG8701" s="40"/>
      <c r="BK8701" s="40"/>
      <c r="BL8701" s="79"/>
      <c r="BM8701" s="94"/>
      <c r="BO8701" s="97"/>
      <c r="BQ8701" s="40"/>
      <c r="BR8701" s="94"/>
      <c r="BS8701" s="94"/>
      <c r="BT8701" s="94"/>
      <c r="BU8701" s="40"/>
      <c r="BV8701" s="82"/>
      <c r="BW8701" s="94"/>
      <c r="BX8701" s="48"/>
      <c r="BY8701" s="97"/>
      <c r="BZ8701" s="48"/>
      <c r="CA8701" s="40"/>
      <c r="CB8701" s="94"/>
      <c r="CC8701" s="94"/>
      <c r="CD8701" s="94"/>
      <c r="CE8701" s="40"/>
      <c r="CF8701" s="73"/>
      <c r="CG8701" s="41"/>
      <c r="CH8701" s="41"/>
      <c r="CI8701" s="41"/>
      <c r="CJ8701" s="41"/>
      <c r="CK8701" s="41"/>
      <c r="CL8701" s="68"/>
      <c r="CM8701" s="41"/>
      <c r="CN8701" s="41"/>
      <c r="CO8701" s="39"/>
      <c r="CP8701" s="78"/>
    </row>
    <row r="8702" spans="1:94" s="38" customFormat="1" x14ac:dyDescent="0.25">
      <c r="A8702" s="38">
        <v>8699</v>
      </c>
      <c r="F8702" s="39"/>
      <c r="Q8702" s="39"/>
      <c r="R8702" s="40"/>
      <c r="S8702" s="40"/>
      <c r="T8702" s="39"/>
      <c r="AG8702" s="110"/>
      <c r="AH8702" s="94"/>
      <c r="AJ8702" s="97"/>
      <c r="AL8702" s="39"/>
      <c r="AP8702" s="39"/>
      <c r="AQ8702" s="77"/>
      <c r="AR8702" s="78"/>
      <c r="BB8702" s="79"/>
      <c r="BC8702" s="94"/>
      <c r="BE8702" s="97"/>
      <c r="BG8702" s="40"/>
      <c r="BK8702" s="40"/>
      <c r="BL8702" s="79"/>
      <c r="BM8702" s="94"/>
      <c r="BO8702" s="97"/>
      <c r="BQ8702" s="40"/>
      <c r="BR8702" s="94"/>
      <c r="BS8702" s="94"/>
      <c r="BT8702" s="94"/>
      <c r="BU8702" s="40"/>
      <c r="BV8702" s="82"/>
      <c r="BW8702" s="94"/>
      <c r="BX8702" s="48"/>
      <c r="BY8702" s="97"/>
      <c r="BZ8702" s="48"/>
      <c r="CA8702" s="40"/>
      <c r="CB8702" s="94"/>
      <c r="CC8702" s="94"/>
      <c r="CD8702" s="94"/>
      <c r="CE8702" s="40"/>
      <c r="CF8702" s="73"/>
      <c r="CG8702" s="41"/>
      <c r="CH8702" s="41"/>
      <c r="CI8702" s="41"/>
      <c r="CJ8702" s="41"/>
      <c r="CK8702" s="41"/>
      <c r="CL8702" s="68"/>
      <c r="CM8702" s="41"/>
      <c r="CN8702" s="41"/>
      <c r="CO8702" s="39"/>
      <c r="CP8702" s="78"/>
    </row>
    <row r="8703" spans="1:94" s="38" customFormat="1" x14ac:dyDescent="0.25">
      <c r="A8703" s="38">
        <v>8700</v>
      </c>
      <c r="F8703" s="39"/>
      <c r="Q8703" s="39"/>
      <c r="R8703" s="40"/>
      <c r="S8703" s="40"/>
      <c r="T8703" s="39"/>
      <c r="AG8703" s="110"/>
      <c r="AH8703" s="94"/>
      <c r="AJ8703" s="97"/>
      <c r="AL8703" s="39"/>
      <c r="AP8703" s="39"/>
      <c r="AQ8703" s="77"/>
      <c r="AR8703" s="78"/>
      <c r="BB8703" s="79"/>
      <c r="BC8703" s="94"/>
      <c r="BE8703" s="97"/>
      <c r="BG8703" s="40"/>
      <c r="BK8703" s="40"/>
      <c r="BL8703" s="79"/>
      <c r="BM8703" s="94"/>
      <c r="BO8703" s="97"/>
      <c r="BQ8703" s="40"/>
      <c r="BR8703" s="94"/>
      <c r="BS8703" s="94"/>
      <c r="BT8703" s="94"/>
      <c r="BU8703" s="40"/>
      <c r="BV8703" s="82"/>
      <c r="BW8703" s="94"/>
      <c r="BX8703" s="48"/>
      <c r="BY8703" s="97"/>
      <c r="BZ8703" s="48"/>
      <c r="CA8703" s="40"/>
      <c r="CB8703" s="94"/>
      <c r="CC8703" s="94"/>
      <c r="CD8703" s="94"/>
      <c r="CE8703" s="40"/>
      <c r="CF8703" s="73"/>
      <c r="CG8703" s="41"/>
      <c r="CH8703" s="41"/>
      <c r="CI8703" s="41"/>
      <c r="CJ8703" s="41"/>
      <c r="CK8703" s="41"/>
      <c r="CL8703" s="68"/>
      <c r="CM8703" s="41"/>
      <c r="CN8703" s="41"/>
      <c r="CO8703" s="39"/>
      <c r="CP8703" s="78"/>
    </row>
    <row r="8704" spans="1:94" s="38" customFormat="1" x14ac:dyDescent="0.25">
      <c r="A8704" s="38">
        <v>8701</v>
      </c>
      <c r="F8704" s="39"/>
      <c r="Q8704" s="39"/>
      <c r="R8704" s="40"/>
      <c r="S8704" s="40"/>
      <c r="T8704" s="39"/>
      <c r="AG8704" s="110"/>
      <c r="AH8704" s="94"/>
      <c r="AJ8704" s="97"/>
      <c r="AL8704" s="39"/>
      <c r="AP8704" s="39"/>
      <c r="AQ8704" s="77"/>
      <c r="AR8704" s="78"/>
      <c r="BB8704" s="79"/>
      <c r="BC8704" s="94"/>
      <c r="BE8704" s="97"/>
      <c r="BG8704" s="40"/>
      <c r="BK8704" s="40"/>
      <c r="BL8704" s="79"/>
      <c r="BM8704" s="94"/>
      <c r="BO8704" s="97"/>
      <c r="BQ8704" s="40"/>
      <c r="BR8704" s="94"/>
      <c r="BS8704" s="94"/>
      <c r="BT8704" s="94"/>
      <c r="BU8704" s="40"/>
      <c r="BV8704" s="82"/>
      <c r="BW8704" s="94"/>
      <c r="BX8704" s="48"/>
      <c r="BY8704" s="97"/>
      <c r="BZ8704" s="48"/>
      <c r="CA8704" s="40"/>
      <c r="CB8704" s="94"/>
      <c r="CC8704" s="94"/>
      <c r="CD8704" s="94"/>
      <c r="CE8704" s="40"/>
      <c r="CF8704" s="73"/>
      <c r="CG8704" s="41"/>
      <c r="CH8704" s="41"/>
      <c r="CI8704" s="41"/>
      <c r="CJ8704" s="41"/>
      <c r="CK8704" s="41"/>
      <c r="CL8704" s="68"/>
      <c r="CM8704" s="41"/>
      <c r="CN8704" s="41"/>
      <c r="CO8704" s="39"/>
      <c r="CP8704" s="78"/>
    </row>
    <row r="8705" spans="1:94" s="38" customFormat="1" x14ac:dyDescent="0.25">
      <c r="A8705" s="38">
        <v>8702</v>
      </c>
      <c r="F8705" s="39"/>
      <c r="Q8705" s="39"/>
      <c r="R8705" s="40"/>
      <c r="S8705" s="40"/>
      <c r="T8705" s="39"/>
      <c r="AG8705" s="110"/>
      <c r="AH8705" s="94"/>
      <c r="AJ8705" s="97"/>
      <c r="AL8705" s="39"/>
      <c r="AP8705" s="39"/>
      <c r="AQ8705" s="77"/>
      <c r="AR8705" s="78"/>
      <c r="BB8705" s="79"/>
      <c r="BC8705" s="94"/>
      <c r="BE8705" s="97"/>
      <c r="BG8705" s="40"/>
      <c r="BK8705" s="40"/>
      <c r="BL8705" s="79"/>
      <c r="BM8705" s="94"/>
      <c r="BO8705" s="97"/>
      <c r="BQ8705" s="40"/>
      <c r="BR8705" s="94"/>
      <c r="BS8705" s="94"/>
      <c r="BT8705" s="94"/>
      <c r="BU8705" s="40"/>
      <c r="BV8705" s="82"/>
      <c r="BW8705" s="94"/>
      <c r="BX8705" s="48"/>
      <c r="BY8705" s="97"/>
      <c r="BZ8705" s="48"/>
      <c r="CA8705" s="40"/>
      <c r="CB8705" s="94"/>
      <c r="CC8705" s="94"/>
      <c r="CD8705" s="94"/>
      <c r="CE8705" s="40"/>
      <c r="CF8705" s="73"/>
      <c r="CG8705" s="41"/>
      <c r="CH8705" s="41"/>
      <c r="CI8705" s="41"/>
      <c r="CJ8705" s="41"/>
      <c r="CK8705" s="41"/>
      <c r="CL8705" s="68"/>
      <c r="CM8705" s="41"/>
      <c r="CN8705" s="41"/>
      <c r="CO8705" s="39"/>
      <c r="CP8705" s="78"/>
    </row>
    <row r="8706" spans="1:94" s="38" customFormat="1" x14ac:dyDescent="0.25">
      <c r="A8706" s="38">
        <v>8703</v>
      </c>
      <c r="F8706" s="39"/>
      <c r="Q8706" s="39"/>
      <c r="R8706" s="40"/>
      <c r="S8706" s="40"/>
      <c r="T8706" s="39"/>
      <c r="AG8706" s="110"/>
      <c r="AH8706" s="94"/>
      <c r="AJ8706" s="97"/>
      <c r="AL8706" s="39"/>
      <c r="AP8706" s="39"/>
      <c r="AQ8706" s="77"/>
      <c r="AR8706" s="78"/>
      <c r="BB8706" s="79"/>
      <c r="BC8706" s="94"/>
      <c r="BE8706" s="97"/>
      <c r="BG8706" s="40"/>
      <c r="BK8706" s="40"/>
      <c r="BL8706" s="79"/>
      <c r="BM8706" s="94"/>
      <c r="BO8706" s="97"/>
      <c r="BQ8706" s="40"/>
      <c r="BR8706" s="94"/>
      <c r="BS8706" s="94"/>
      <c r="BT8706" s="94"/>
      <c r="BU8706" s="40"/>
      <c r="BV8706" s="82"/>
      <c r="BW8706" s="94"/>
      <c r="BX8706" s="48"/>
      <c r="BY8706" s="97"/>
      <c r="BZ8706" s="48"/>
      <c r="CA8706" s="40"/>
      <c r="CB8706" s="94"/>
      <c r="CC8706" s="94"/>
      <c r="CD8706" s="94"/>
      <c r="CE8706" s="40"/>
      <c r="CF8706" s="73"/>
      <c r="CG8706" s="41"/>
      <c r="CH8706" s="41"/>
      <c r="CI8706" s="41"/>
      <c r="CJ8706" s="41"/>
      <c r="CK8706" s="41"/>
      <c r="CL8706" s="68"/>
      <c r="CM8706" s="41"/>
      <c r="CN8706" s="41"/>
      <c r="CO8706" s="39"/>
      <c r="CP8706" s="78"/>
    </row>
    <row r="8707" spans="1:94" s="38" customFormat="1" x14ac:dyDescent="0.25">
      <c r="A8707" s="38">
        <v>8704</v>
      </c>
      <c r="F8707" s="39"/>
      <c r="Q8707" s="39"/>
      <c r="R8707" s="40"/>
      <c r="S8707" s="40"/>
      <c r="T8707" s="39"/>
      <c r="AG8707" s="110"/>
      <c r="AH8707" s="94"/>
      <c r="AJ8707" s="97"/>
      <c r="AL8707" s="39"/>
      <c r="AP8707" s="39"/>
      <c r="AQ8707" s="77"/>
      <c r="AR8707" s="78"/>
      <c r="BB8707" s="79"/>
      <c r="BC8707" s="94"/>
      <c r="BE8707" s="97"/>
      <c r="BG8707" s="40"/>
      <c r="BK8707" s="40"/>
      <c r="BL8707" s="79"/>
      <c r="BM8707" s="94"/>
      <c r="BO8707" s="97"/>
      <c r="BQ8707" s="40"/>
      <c r="BR8707" s="94"/>
      <c r="BS8707" s="94"/>
      <c r="BT8707" s="94"/>
      <c r="BU8707" s="40"/>
      <c r="BV8707" s="82"/>
      <c r="BW8707" s="94"/>
      <c r="BX8707" s="48"/>
      <c r="BY8707" s="97"/>
      <c r="BZ8707" s="48"/>
      <c r="CA8707" s="40"/>
      <c r="CB8707" s="94"/>
      <c r="CC8707" s="94"/>
      <c r="CD8707" s="94"/>
      <c r="CE8707" s="40"/>
      <c r="CF8707" s="73"/>
      <c r="CG8707" s="41"/>
      <c r="CH8707" s="41"/>
      <c r="CI8707" s="41"/>
      <c r="CJ8707" s="41"/>
      <c r="CK8707" s="41"/>
      <c r="CL8707" s="68"/>
      <c r="CM8707" s="41"/>
      <c r="CN8707" s="41"/>
      <c r="CO8707" s="39"/>
      <c r="CP8707" s="78"/>
    </row>
    <row r="8708" spans="1:94" s="38" customFormat="1" x14ac:dyDescent="0.25">
      <c r="A8708" s="38">
        <v>8705</v>
      </c>
      <c r="F8708" s="39"/>
      <c r="Q8708" s="39"/>
      <c r="R8708" s="40"/>
      <c r="S8708" s="40"/>
      <c r="T8708" s="39"/>
      <c r="AG8708" s="110"/>
      <c r="AH8708" s="94"/>
      <c r="AJ8708" s="97"/>
      <c r="AL8708" s="39"/>
      <c r="AP8708" s="39"/>
      <c r="AQ8708" s="77"/>
      <c r="AR8708" s="78"/>
      <c r="BB8708" s="79"/>
      <c r="BC8708" s="94"/>
      <c r="BE8708" s="97"/>
      <c r="BG8708" s="40"/>
      <c r="BK8708" s="40"/>
      <c r="BL8708" s="79"/>
      <c r="BM8708" s="94"/>
      <c r="BO8708" s="97"/>
      <c r="BQ8708" s="40"/>
      <c r="BR8708" s="94"/>
      <c r="BS8708" s="94"/>
      <c r="BT8708" s="94"/>
      <c r="BU8708" s="40"/>
      <c r="BV8708" s="82"/>
      <c r="BW8708" s="94"/>
      <c r="BX8708" s="48"/>
      <c r="BY8708" s="97"/>
      <c r="BZ8708" s="48"/>
      <c r="CA8708" s="40"/>
      <c r="CB8708" s="94"/>
      <c r="CC8708" s="94"/>
      <c r="CD8708" s="94"/>
      <c r="CE8708" s="40"/>
      <c r="CF8708" s="73"/>
      <c r="CG8708" s="41"/>
      <c r="CH8708" s="41"/>
      <c r="CI8708" s="41"/>
      <c r="CJ8708" s="41"/>
      <c r="CK8708" s="41"/>
      <c r="CL8708" s="68"/>
      <c r="CM8708" s="41"/>
      <c r="CN8708" s="41"/>
      <c r="CO8708" s="39"/>
      <c r="CP8708" s="78"/>
    </row>
    <row r="8709" spans="1:94" s="38" customFormat="1" x14ac:dyDescent="0.25">
      <c r="A8709" s="38">
        <v>8706</v>
      </c>
      <c r="F8709" s="39"/>
      <c r="Q8709" s="39"/>
      <c r="R8709" s="40"/>
      <c r="S8709" s="40"/>
      <c r="T8709" s="39"/>
      <c r="AG8709" s="110"/>
      <c r="AH8709" s="94"/>
      <c r="AJ8709" s="97"/>
      <c r="AL8709" s="39"/>
      <c r="AP8709" s="39"/>
      <c r="AQ8709" s="77"/>
      <c r="AR8709" s="78"/>
      <c r="BB8709" s="79"/>
      <c r="BC8709" s="94"/>
      <c r="BE8709" s="97"/>
      <c r="BG8709" s="40"/>
      <c r="BK8709" s="40"/>
      <c r="BL8709" s="79"/>
      <c r="BM8709" s="94"/>
      <c r="BO8709" s="97"/>
      <c r="BQ8709" s="40"/>
      <c r="BR8709" s="94"/>
      <c r="BS8709" s="94"/>
      <c r="BT8709" s="94"/>
      <c r="BU8709" s="40"/>
      <c r="BV8709" s="82"/>
      <c r="BW8709" s="94"/>
      <c r="BX8709" s="48"/>
      <c r="BY8709" s="97"/>
      <c r="BZ8709" s="48"/>
      <c r="CA8709" s="40"/>
      <c r="CB8709" s="94"/>
      <c r="CC8709" s="94"/>
      <c r="CD8709" s="94"/>
      <c r="CE8709" s="40"/>
      <c r="CF8709" s="73"/>
      <c r="CG8709" s="41"/>
      <c r="CH8709" s="41"/>
      <c r="CI8709" s="41"/>
      <c r="CJ8709" s="41"/>
      <c r="CK8709" s="41"/>
      <c r="CL8709" s="68"/>
      <c r="CM8709" s="41"/>
      <c r="CN8709" s="41"/>
      <c r="CO8709" s="39"/>
      <c r="CP8709" s="78"/>
    </row>
    <row r="8710" spans="1:94" s="38" customFormat="1" x14ac:dyDescent="0.25">
      <c r="A8710" s="38">
        <v>8707</v>
      </c>
      <c r="F8710" s="39"/>
      <c r="Q8710" s="39"/>
      <c r="R8710" s="40"/>
      <c r="S8710" s="40"/>
      <c r="T8710" s="39"/>
      <c r="AG8710" s="110"/>
      <c r="AH8710" s="94"/>
      <c r="AJ8710" s="97"/>
      <c r="AL8710" s="39"/>
      <c r="AP8710" s="39"/>
      <c r="AQ8710" s="77"/>
      <c r="AR8710" s="78"/>
      <c r="BB8710" s="79"/>
      <c r="BC8710" s="94"/>
      <c r="BE8710" s="97"/>
      <c r="BG8710" s="40"/>
      <c r="BK8710" s="40"/>
      <c r="BL8710" s="79"/>
      <c r="BM8710" s="94"/>
      <c r="BO8710" s="97"/>
      <c r="BQ8710" s="40"/>
      <c r="BR8710" s="94"/>
      <c r="BS8710" s="94"/>
      <c r="BT8710" s="94"/>
      <c r="BU8710" s="40"/>
      <c r="BV8710" s="82"/>
      <c r="BW8710" s="94"/>
      <c r="BX8710" s="48"/>
      <c r="BY8710" s="97"/>
      <c r="BZ8710" s="48"/>
      <c r="CA8710" s="40"/>
      <c r="CB8710" s="94"/>
      <c r="CC8710" s="94"/>
      <c r="CD8710" s="94"/>
      <c r="CE8710" s="40"/>
      <c r="CF8710" s="73"/>
      <c r="CG8710" s="41"/>
      <c r="CH8710" s="41"/>
      <c r="CI8710" s="41"/>
      <c r="CJ8710" s="41"/>
      <c r="CK8710" s="41"/>
      <c r="CL8710" s="68"/>
      <c r="CM8710" s="41"/>
      <c r="CN8710" s="41"/>
      <c r="CO8710" s="39"/>
      <c r="CP8710" s="78"/>
    </row>
    <row r="8711" spans="1:94" s="38" customFormat="1" x14ac:dyDescent="0.25">
      <c r="A8711" s="38">
        <v>8708</v>
      </c>
      <c r="F8711" s="39"/>
      <c r="Q8711" s="39"/>
      <c r="R8711" s="40"/>
      <c r="S8711" s="40"/>
      <c r="T8711" s="39"/>
      <c r="AG8711" s="110"/>
      <c r="AH8711" s="94"/>
      <c r="AJ8711" s="97"/>
      <c r="AL8711" s="39"/>
      <c r="AP8711" s="39"/>
      <c r="AQ8711" s="77"/>
      <c r="AR8711" s="78"/>
      <c r="BB8711" s="79"/>
      <c r="BC8711" s="94"/>
      <c r="BE8711" s="97"/>
      <c r="BG8711" s="40"/>
      <c r="BK8711" s="40"/>
      <c r="BL8711" s="79"/>
      <c r="BM8711" s="94"/>
      <c r="BO8711" s="97"/>
      <c r="BQ8711" s="40"/>
      <c r="BR8711" s="94"/>
      <c r="BS8711" s="94"/>
      <c r="BT8711" s="94"/>
      <c r="BU8711" s="40"/>
      <c r="BV8711" s="82"/>
      <c r="BW8711" s="94"/>
      <c r="BX8711" s="48"/>
      <c r="BY8711" s="97"/>
      <c r="BZ8711" s="48"/>
      <c r="CA8711" s="40"/>
      <c r="CB8711" s="94"/>
      <c r="CC8711" s="94"/>
      <c r="CD8711" s="94"/>
      <c r="CE8711" s="40"/>
      <c r="CF8711" s="73"/>
      <c r="CG8711" s="41"/>
      <c r="CH8711" s="41"/>
      <c r="CI8711" s="41"/>
      <c r="CJ8711" s="41"/>
      <c r="CK8711" s="41"/>
      <c r="CL8711" s="68"/>
      <c r="CM8711" s="41"/>
      <c r="CN8711" s="41"/>
      <c r="CO8711" s="39"/>
      <c r="CP8711" s="78"/>
    </row>
    <row r="8712" spans="1:94" s="38" customFormat="1" x14ac:dyDescent="0.25">
      <c r="A8712" s="38">
        <v>8709</v>
      </c>
      <c r="F8712" s="39"/>
      <c r="Q8712" s="39"/>
      <c r="R8712" s="40"/>
      <c r="S8712" s="40"/>
      <c r="T8712" s="39"/>
      <c r="AG8712" s="110"/>
      <c r="AH8712" s="94"/>
      <c r="AJ8712" s="97"/>
      <c r="AL8712" s="39"/>
      <c r="AP8712" s="39"/>
      <c r="AQ8712" s="77"/>
      <c r="AR8712" s="78"/>
      <c r="BB8712" s="79"/>
      <c r="BC8712" s="94"/>
      <c r="BE8712" s="97"/>
      <c r="BG8712" s="40"/>
      <c r="BK8712" s="40"/>
      <c r="BL8712" s="79"/>
      <c r="BM8712" s="94"/>
      <c r="BO8712" s="97"/>
      <c r="BQ8712" s="40"/>
      <c r="BR8712" s="94"/>
      <c r="BS8712" s="94"/>
      <c r="BT8712" s="94"/>
      <c r="BU8712" s="40"/>
      <c r="BV8712" s="82"/>
      <c r="BW8712" s="94"/>
      <c r="BX8712" s="48"/>
      <c r="BY8712" s="97"/>
      <c r="BZ8712" s="48"/>
      <c r="CA8712" s="40"/>
      <c r="CB8712" s="94"/>
      <c r="CC8712" s="94"/>
      <c r="CD8712" s="94"/>
      <c r="CE8712" s="40"/>
      <c r="CF8712" s="73"/>
      <c r="CG8712" s="41"/>
      <c r="CH8712" s="41"/>
      <c r="CI8712" s="41"/>
      <c r="CJ8712" s="41"/>
      <c r="CK8712" s="41"/>
      <c r="CL8712" s="68"/>
      <c r="CM8712" s="41"/>
      <c r="CN8712" s="41"/>
      <c r="CO8712" s="39"/>
      <c r="CP8712" s="78"/>
    </row>
    <row r="8713" spans="1:94" s="38" customFormat="1" x14ac:dyDescent="0.25">
      <c r="A8713" s="38">
        <v>8710</v>
      </c>
      <c r="F8713" s="39"/>
      <c r="Q8713" s="39"/>
      <c r="R8713" s="40"/>
      <c r="S8713" s="40"/>
      <c r="T8713" s="39"/>
      <c r="AG8713" s="110"/>
      <c r="AH8713" s="94"/>
      <c r="AJ8713" s="97"/>
      <c r="AL8713" s="39"/>
      <c r="AP8713" s="39"/>
      <c r="AQ8713" s="77"/>
      <c r="AR8713" s="78"/>
      <c r="BB8713" s="79"/>
      <c r="BC8713" s="94"/>
      <c r="BE8713" s="97"/>
      <c r="BG8713" s="40"/>
      <c r="BK8713" s="40"/>
      <c r="BL8713" s="79"/>
      <c r="BM8713" s="94"/>
      <c r="BO8713" s="97"/>
      <c r="BQ8713" s="40"/>
      <c r="BR8713" s="94"/>
      <c r="BS8713" s="94"/>
      <c r="BT8713" s="94"/>
      <c r="BU8713" s="40"/>
      <c r="BV8713" s="82"/>
      <c r="BW8713" s="94"/>
      <c r="BX8713" s="48"/>
      <c r="BY8713" s="97"/>
      <c r="BZ8713" s="48"/>
      <c r="CA8713" s="40"/>
      <c r="CB8713" s="94"/>
      <c r="CC8713" s="94"/>
      <c r="CD8713" s="94"/>
      <c r="CE8713" s="40"/>
      <c r="CF8713" s="73"/>
      <c r="CG8713" s="41"/>
      <c r="CH8713" s="41"/>
      <c r="CI8713" s="41"/>
      <c r="CJ8713" s="41"/>
      <c r="CK8713" s="41"/>
      <c r="CL8713" s="68"/>
      <c r="CM8713" s="41"/>
      <c r="CN8713" s="41"/>
      <c r="CO8713" s="39"/>
      <c r="CP8713" s="78"/>
    </row>
    <row r="8714" spans="1:94" s="38" customFormat="1" x14ac:dyDescent="0.25">
      <c r="A8714" s="38">
        <v>8711</v>
      </c>
      <c r="F8714" s="39"/>
      <c r="Q8714" s="39"/>
      <c r="R8714" s="40"/>
      <c r="S8714" s="40"/>
      <c r="T8714" s="39"/>
      <c r="AG8714" s="110"/>
      <c r="AH8714" s="94"/>
      <c r="AJ8714" s="97"/>
      <c r="AL8714" s="39"/>
      <c r="AP8714" s="39"/>
      <c r="AQ8714" s="77"/>
      <c r="AR8714" s="78"/>
      <c r="BB8714" s="79"/>
      <c r="BC8714" s="94"/>
      <c r="BE8714" s="97"/>
      <c r="BG8714" s="40"/>
      <c r="BK8714" s="40"/>
      <c r="BL8714" s="79"/>
      <c r="BM8714" s="94"/>
      <c r="BO8714" s="97"/>
      <c r="BQ8714" s="40"/>
      <c r="BR8714" s="94"/>
      <c r="BS8714" s="94"/>
      <c r="BT8714" s="94"/>
      <c r="BU8714" s="40"/>
      <c r="BV8714" s="82"/>
      <c r="BW8714" s="94"/>
      <c r="BX8714" s="48"/>
      <c r="BY8714" s="97"/>
      <c r="BZ8714" s="48"/>
      <c r="CA8714" s="40"/>
      <c r="CB8714" s="94"/>
      <c r="CC8714" s="94"/>
      <c r="CD8714" s="94"/>
      <c r="CE8714" s="40"/>
      <c r="CF8714" s="73"/>
      <c r="CG8714" s="41"/>
      <c r="CH8714" s="41"/>
      <c r="CI8714" s="41"/>
      <c r="CJ8714" s="41"/>
      <c r="CK8714" s="41"/>
      <c r="CL8714" s="68"/>
      <c r="CM8714" s="41"/>
      <c r="CN8714" s="41"/>
      <c r="CO8714" s="39"/>
      <c r="CP8714" s="78"/>
    </row>
    <row r="8715" spans="1:94" s="38" customFormat="1" x14ac:dyDescent="0.25">
      <c r="A8715" s="38">
        <v>8712</v>
      </c>
      <c r="F8715" s="39"/>
      <c r="Q8715" s="39"/>
      <c r="R8715" s="40"/>
      <c r="S8715" s="40"/>
      <c r="T8715" s="39"/>
      <c r="AG8715" s="110"/>
      <c r="AH8715" s="94"/>
      <c r="AJ8715" s="97"/>
      <c r="AL8715" s="39"/>
      <c r="AP8715" s="39"/>
      <c r="AQ8715" s="77"/>
      <c r="AR8715" s="78"/>
      <c r="BB8715" s="79"/>
      <c r="BC8715" s="94"/>
      <c r="BE8715" s="97"/>
      <c r="BG8715" s="40"/>
      <c r="BK8715" s="40"/>
      <c r="BL8715" s="79"/>
      <c r="BM8715" s="94"/>
      <c r="BO8715" s="97"/>
      <c r="BQ8715" s="40"/>
      <c r="BR8715" s="94"/>
      <c r="BS8715" s="94"/>
      <c r="BT8715" s="94"/>
      <c r="BU8715" s="40"/>
      <c r="BV8715" s="82"/>
      <c r="BW8715" s="94"/>
      <c r="BX8715" s="48"/>
      <c r="BY8715" s="97"/>
      <c r="BZ8715" s="48"/>
      <c r="CA8715" s="40"/>
      <c r="CB8715" s="94"/>
      <c r="CC8715" s="94"/>
      <c r="CD8715" s="94"/>
      <c r="CE8715" s="40"/>
      <c r="CF8715" s="73"/>
      <c r="CG8715" s="41"/>
      <c r="CH8715" s="41"/>
      <c r="CI8715" s="41"/>
      <c r="CJ8715" s="41"/>
      <c r="CK8715" s="41"/>
      <c r="CL8715" s="68"/>
      <c r="CM8715" s="41"/>
      <c r="CN8715" s="41"/>
      <c r="CO8715" s="39"/>
      <c r="CP8715" s="78"/>
    </row>
    <row r="8716" spans="1:94" s="38" customFormat="1" x14ac:dyDescent="0.25">
      <c r="A8716" s="38">
        <v>8713</v>
      </c>
      <c r="F8716" s="39"/>
      <c r="Q8716" s="39"/>
      <c r="R8716" s="40"/>
      <c r="S8716" s="40"/>
      <c r="T8716" s="39"/>
      <c r="AG8716" s="110"/>
      <c r="AH8716" s="94"/>
      <c r="AJ8716" s="97"/>
      <c r="AL8716" s="39"/>
      <c r="AP8716" s="39"/>
      <c r="AQ8716" s="77"/>
      <c r="AR8716" s="78"/>
      <c r="BB8716" s="79"/>
      <c r="BC8716" s="94"/>
      <c r="BE8716" s="97"/>
      <c r="BG8716" s="40"/>
      <c r="BK8716" s="40"/>
      <c r="BL8716" s="79"/>
      <c r="BM8716" s="94"/>
      <c r="BO8716" s="97"/>
      <c r="BQ8716" s="40"/>
      <c r="BR8716" s="94"/>
      <c r="BS8716" s="94"/>
      <c r="BT8716" s="94"/>
      <c r="BU8716" s="40"/>
      <c r="BV8716" s="82"/>
      <c r="BW8716" s="94"/>
      <c r="BX8716" s="48"/>
      <c r="BY8716" s="97"/>
      <c r="BZ8716" s="48"/>
      <c r="CA8716" s="40"/>
      <c r="CB8716" s="94"/>
      <c r="CC8716" s="94"/>
      <c r="CD8716" s="94"/>
      <c r="CE8716" s="40"/>
      <c r="CF8716" s="73"/>
      <c r="CG8716" s="41"/>
      <c r="CH8716" s="41"/>
      <c r="CI8716" s="41"/>
      <c r="CJ8716" s="41"/>
      <c r="CK8716" s="41"/>
      <c r="CL8716" s="68"/>
      <c r="CM8716" s="41"/>
      <c r="CN8716" s="41"/>
      <c r="CO8716" s="39"/>
      <c r="CP8716" s="78"/>
    </row>
    <row r="8717" spans="1:94" s="38" customFormat="1" x14ac:dyDescent="0.25">
      <c r="A8717" s="38">
        <v>8714</v>
      </c>
      <c r="F8717" s="39"/>
      <c r="Q8717" s="39"/>
      <c r="R8717" s="40"/>
      <c r="S8717" s="40"/>
      <c r="T8717" s="39"/>
      <c r="AG8717" s="110"/>
      <c r="AH8717" s="94"/>
      <c r="AJ8717" s="97"/>
      <c r="AL8717" s="39"/>
      <c r="AP8717" s="39"/>
      <c r="AQ8717" s="77"/>
      <c r="AR8717" s="78"/>
      <c r="BB8717" s="79"/>
      <c r="BC8717" s="94"/>
      <c r="BE8717" s="97"/>
      <c r="BG8717" s="40"/>
      <c r="BK8717" s="40"/>
      <c r="BL8717" s="79"/>
      <c r="BM8717" s="94"/>
      <c r="BO8717" s="97"/>
      <c r="BQ8717" s="40"/>
      <c r="BR8717" s="94"/>
      <c r="BS8717" s="94"/>
      <c r="BT8717" s="94"/>
      <c r="BU8717" s="40"/>
      <c r="BV8717" s="82"/>
      <c r="BW8717" s="94"/>
      <c r="BX8717" s="48"/>
      <c r="BY8717" s="97"/>
      <c r="BZ8717" s="48"/>
      <c r="CA8717" s="40"/>
      <c r="CB8717" s="94"/>
      <c r="CC8717" s="94"/>
      <c r="CD8717" s="94"/>
      <c r="CE8717" s="40"/>
      <c r="CF8717" s="73"/>
      <c r="CG8717" s="41"/>
      <c r="CH8717" s="41"/>
      <c r="CI8717" s="41"/>
      <c r="CJ8717" s="41"/>
      <c r="CK8717" s="41"/>
      <c r="CL8717" s="68"/>
      <c r="CM8717" s="41"/>
      <c r="CN8717" s="41"/>
      <c r="CO8717" s="39"/>
      <c r="CP8717" s="78"/>
    </row>
    <row r="8718" spans="1:94" s="38" customFormat="1" x14ac:dyDescent="0.25">
      <c r="A8718" s="38">
        <v>8715</v>
      </c>
      <c r="F8718" s="39"/>
      <c r="Q8718" s="39"/>
      <c r="R8718" s="40"/>
      <c r="S8718" s="40"/>
      <c r="T8718" s="39"/>
      <c r="AG8718" s="110"/>
      <c r="AH8718" s="94"/>
      <c r="AJ8718" s="97"/>
      <c r="AL8718" s="39"/>
      <c r="AP8718" s="39"/>
      <c r="AQ8718" s="77"/>
      <c r="AR8718" s="78"/>
      <c r="BB8718" s="79"/>
      <c r="BC8718" s="94"/>
      <c r="BE8718" s="97"/>
      <c r="BG8718" s="40"/>
      <c r="BK8718" s="40"/>
      <c r="BL8718" s="79"/>
      <c r="BM8718" s="94"/>
      <c r="BO8718" s="97"/>
      <c r="BQ8718" s="40"/>
      <c r="BR8718" s="94"/>
      <c r="BS8718" s="94"/>
      <c r="BT8718" s="94"/>
      <c r="BU8718" s="40"/>
      <c r="BV8718" s="82"/>
      <c r="BW8718" s="94"/>
      <c r="BX8718" s="48"/>
      <c r="BY8718" s="97"/>
      <c r="BZ8718" s="48"/>
      <c r="CA8718" s="40"/>
      <c r="CB8718" s="94"/>
      <c r="CC8718" s="94"/>
      <c r="CD8718" s="94"/>
      <c r="CE8718" s="40"/>
      <c r="CF8718" s="73"/>
      <c r="CG8718" s="41"/>
      <c r="CH8718" s="41"/>
      <c r="CI8718" s="41"/>
      <c r="CJ8718" s="41"/>
      <c r="CK8718" s="41"/>
      <c r="CL8718" s="68"/>
      <c r="CM8718" s="41"/>
      <c r="CN8718" s="41"/>
      <c r="CO8718" s="39"/>
      <c r="CP8718" s="78"/>
    </row>
    <row r="8719" spans="1:94" s="38" customFormat="1" x14ac:dyDescent="0.25">
      <c r="A8719" s="38">
        <v>8716</v>
      </c>
      <c r="F8719" s="39"/>
      <c r="Q8719" s="39"/>
      <c r="R8719" s="40"/>
      <c r="S8719" s="40"/>
      <c r="T8719" s="39"/>
      <c r="AG8719" s="110"/>
      <c r="AH8719" s="94"/>
      <c r="AJ8719" s="97"/>
      <c r="AL8719" s="39"/>
      <c r="AP8719" s="39"/>
      <c r="AQ8719" s="77"/>
      <c r="AR8719" s="78"/>
      <c r="BB8719" s="79"/>
      <c r="BC8719" s="94"/>
      <c r="BE8719" s="97"/>
      <c r="BG8719" s="40"/>
      <c r="BK8719" s="40"/>
      <c r="BL8719" s="79"/>
      <c r="BM8719" s="94"/>
      <c r="BO8719" s="97"/>
      <c r="BQ8719" s="40"/>
      <c r="BR8719" s="94"/>
      <c r="BS8719" s="94"/>
      <c r="BT8719" s="94"/>
      <c r="BU8719" s="40"/>
      <c r="BV8719" s="82"/>
      <c r="BW8719" s="94"/>
      <c r="BX8719" s="48"/>
      <c r="BY8719" s="97"/>
      <c r="BZ8719" s="48"/>
      <c r="CA8719" s="40"/>
      <c r="CB8719" s="94"/>
      <c r="CC8719" s="94"/>
      <c r="CD8719" s="94"/>
      <c r="CE8719" s="40"/>
      <c r="CF8719" s="73"/>
      <c r="CG8719" s="41"/>
      <c r="CH8719" s="41"/>
      <c r="CI8719" s="41"/>
      <c r="CJ8719" s="41"/>
      <c r="CK8719" s="41"/>
      <c r="CL8719" s="68"/>
      <c r="CM8719" s="41"/>
      <c r="CN8719" s="41"/>
      <c r="CO8719" s="39"/>
      <c r="CP8719" s="78"/>
    </row>
    <row r="8720" spans="1:94" s="38" customFormat="1" x14ac:dyDescent="0.25">
      <c r="A8720" s="38">
        <v>8717</v>
      </c>
      <c r="F8720" s="39"/>
      <c r="Q8720" s="39"/>
      <c r="R8720" s="40"/>
      <c r="S8720" s="40"/>
      <c r="T8720" s="39"/>
      <c r="AG8720" s="110"/>
      <c r="AH8720" s="94"/>
      <c r="AJ8720" s="97"/>
      <c r="AL8720" s="39"/>
      <c r="AP8720" s="39"/>
      <c r="AQ8720" s="77"/>
      <c r="AR8720" s="78"/>
      <c r="BB8720" s="79"/>
      <c r="BC8720" s="94"/>
      <c r="BE8720" s="97"/>
      <c r="BG8720" s="40"/>
      <c r="BK8720" s="40"/>
      <c r="BL8720" s="79"/>
      <c r="BM8720" s="94"/>
      <c r="BO8720" s="97"/>
      <c r="BQ8720" s="40"/>
      <c r="BR8720" s="94"/>
      <c r="BS8720" s="94"/>
      <c r="BT8720" s="94"/>
      <c r="BU8720" s="40"/>
      <c r="BV8720" s="82"/>
      <c r="BW8720" s="94"/>
      <c r="BX8720" s="48"/>
      <c r="BY8720" s="97"/>
      <c r="BZ8720" s="48"/>
      <c r="CA8720" s="40"/>
      <c r="CB8720" s="94"/>
      <c r="CC8720" s="94"/>
      <c r="CD8720" s="94"/>
      <c r="CE8720" s="40"/>
      <c r="CF8720" s="73"/>
      <c r="CG8720" s="41"/>
      <c r="CH8720" s="41"/>
      <c r="CI8720" s="41"/>
      <c r="CJ8720" s="41"/>
      <c r="CK8720" s="41"/>
      <c r="CL8720" s="68"/>
      <c r="CM8720" s="41"/>
      <c r="CN8720" s="41"/>
      <c r="CO8720" s="39"/>
      <c r="CP8720" s="78"/>
    </row>
    <row r="8721" spans="1:94" s="38" customFormat="1" x14ac:dyDescent="0.25">
      <c r="A8721" s="38">
        <v>8718</v>
      </c>
      <c r="F8721" s="39"/>
      <c r="Q8721" s="39"/>
      <c r="R8721" s="40"/>
      <c r="S8721" s="40"/>
      <c r="T8721" s="39"/>
      <c r="AG8721" s="110"/>
      <c r="AH8721" s="94"/>
      <c r="AJ8721" s="97"/>
      <c r="AL8721" s="39"/>
      <c r="AP8721" s="39"/>
      <c r="AQ8721" s="77"/>
      <c r="AR8721" s="78"/>
      <c r="BB8721" s="79"/>
      <c r="BC8721" s="94"/>
      <c r="BE8721" s="97"/>
      <c r="BG8721" s="40"/>
      <c r="BK8721" s="40"/>
      <c r="BL8721" s="79"/>
      <c r="BM8721" s="94"/>
      <c r="BO8721" s="97"/>
      <c r="BQ8721" s="40"/>
      <c r="BR8721" s="94"/>
      <c r="BS8721" s="94"/>
      <c r="BT8721" s="94"/>
      <c r="BU8721" s="40"/>
      <c r="BV8721" s="82"/>
      <c r="BW8721" s="94"/>
      <c r="BX8721" s="48"/>
      <c r="BY8721" s="97"/>
      <c r="BZ8721" s="48"/>
      <c r="CA8721" s="40"/>
      <c r="CB8721" s="94"/>
      <c r="CC8721" s="94"/>
      <c r="CD8721" s="94"/>
      <c r="CE8721" s="40"/>
      <c r="CF8721" s="73"/>
      <c r="CG8721" s="41"/>
      <c r="CH8721" s="41"/>
      <c r="CI8721" s="41"/>
      <c r="CJ8721" s="41"/>
      <c r="CK8721" s="41"/>
      <c r="CL8721" s="68"/>
      <c r="CM8721" s="41"/>
      <c r="CN8721" s="41"/>
      <c r="CO8721" s="39"/>
      <c r="CP8721" s="78"/>
    </row>
    <row r="8722" spans="1:94" s="38" customFormat="1" x14ac:dyDescent="0.25">
      <c r="A8722" s="38">
        <v>8719</v>
      </c>
      <c r="F8722" s="39"/>
      <c r="Q8722" s="39"/>
      <c r="R8722" s="40"/>
      <c r="S8722" s="40"/>
      <c r="T8722" s="39"/>
      <c r="AG8722" s="110"/>
      <c r="AH8722" s="94"/>
      <c r="AJ8722" s="97"/>
      <c r="AL8722" s="39"/>
      <c r="AP8722" s="39"/>
      <c r="AQ8722" s="77"/>
      <c r="AR8722" s="78"/>
      <c r="BB8722" s="79"/>
      <c r="BC8722" s="94"/>
      <c r="BE8722" s="97"/>
      <c r="BG8722" s="40"/>
      <c r="BK8722" s="40"/>
      <c r="BL8722" s="79"/>
      <c r="BM8722" s="94"/>
      <c r="BO8722" s="97"/>
      <c r="BQ8722" s="40"/>
      <c r="BR8722" s="94"/>
      <c r="BS8722" s="94"/>
      <c r="BT8722" s="94"/>
      <c r="BU8722" s="40"/>
      <c r="BV8722" s="82"/>
      <c r="BW8722" s="94"/>
      <c r="BX8722" s="48"/>
      <c r="BY8722" s="97"/>
      <c r="BZ8722" s="48"/>
      <c r="CA8722" s="40"/>
      <c r="CB8722" s="94"/>
      <c r="CC8722" s="94"/>
      <c r="CD8722" s="94"/>
      <c r="CE8722" s="40"/>
      <c r="CF8722" s="73"/>
      <c r="CG8722" s="41"/>
      <c r="CH8722" s="41"/>
      <c r="CI8722" s="41"/>
      <c r="CJ8722" s="41"/>
      <c r="CK8722" s="41"/>
      <c r="CL8722" s="68"/>
      <c r="CM8722" s="41"/>
      <c r="CN8722" s="41"/>
      <c r="CO8722" s="39"/>
      <c r="CP8722" s="78"/>
    </row>
    <row r="8723" spans="1:94" s="38" customFormat="1" x14ac:dyDescent="0.25">
      <c r="A8723" s="38">
        <v>8720</v>
      </c>
      <c r="F8723" s="39"/>
      <c r="Q8723" s="39"/>
      <c r="R8723" s="40"/>
      <c r="S8723" s="40"/>
      <c r="T8723" s="39"/>
      <c r="AG8723" s="110"/>
      <c r="AH8723" s="94"/>
      <c r="AJ8723" s="97"/>
      <c r="AL8723" s="39"/>
      <c r="AP8723" s="39"/>
      <c r="AQ8723" s="77"/>
      <c r="AR8723" s="78"/>
      <c r="BB8723" s="79"/>
      <c r="BC8723" s="94"/>
      <c r="BE8723" s="97"/>
      <c r="BG8723" s="40"/>
      <c r="BK8723" s="40"/>
      <c r="BL8723" s="79"/>
      <c r="BM8723" s="94"/>
      <c r="BO8723" s="97"/>
      <c r="BQ8723" s="40"/>
      <c r="BR8723" s="94"/>
      <c r="BS8723" s="94"/>
      <c r="BT8723" s="94"/>
      <c r="BU8723" s="40"/>
      <c r="BV8723" s="82"/>
      <c r="BW8723" s="94"/>
      <c r="BX8723" s="48"/>
      <c r="BY8723" s="97"/>
      <c r="BZ8723" s="48"/>
      <c r="CA8723" s="40"/>
      <c r="CB8723" s="94"/>
      <c r="CC8723" s="94"/>
      <c r="CD8723" s="94"/>
      <c r="CE8723" s="40"/>
      <c r="CF8723" s="73"/>
      <c r="CG8723" s="41"/>
      <c r="CH8723" s="41"/>
      <c r="CI8723" s="41"/>
      <c r="CJ8723" s="41"/>
      <c r="CK8723" s="41"/>
      <c r="CL8723" s="68"/>
      <c r="CM8723" s="41"/>
      <c r="CN8723" s="41"/>
      <c r="CO8723" s="39"/>
      <c r="CP8723" s="78"/>
    </row>
    <row r="8724" spans="1:94" s="38" customFormat="1" x14ac:dyDescent="0.25">
      <c r="A8724" s="38">
        <v>8721</v>
      </c>
      <c r="F8724" s="39"/>
      <c r="Q8724" s="39"/>
      <c r="R8724" s="40"/>
      <c r="S8724" s="40"/>
      <c r="T8724" s="39"/>
      <c r="AG8724" s="110"/>
      <c r="AH8724" s="94"/>
      <c r="AJ8724" s="97"/>
      <c r="AL8724" s="39"/>
      <c r="AP8724" s="39"/>
      <c r="AQ8724" s="77"/>
      <c r="AR8724" s="78"/>
      <c r="BB8724" s="79"/>
      <c r="BC8724" s="94"/>
      <c r="BE8724" s="97"/>
      <c r="BG8724" s="40"/>
      <c r="BK8724" s="40"/>
      <c r="BL8724" s="79"/>
      <c r="BM8724" s="94"/>
      <c r="BO8724" s="97"/>
      <c r="BQ8724" s="40"/>
      <c r="BR8724" s="94"/>
      <c r="BS8724" s="94"/>
      <c r="BT8724" s="94"/>
      <c r="BU8724" s="40"/>
      <c r="BV8724" s="82"/>
      <c r="BW8724" s="94"/>
      <c r="BX8724" s="48"/>
      <c r="BY8724" s="97"/>
      <c r="BZ8724" s="48"/>
      <c r="CA8724" s="40"/>
      <c r="CB8724" s="94"/>
      <c r="CC8724" s="94"/>
      <c r="CD8724" s="94"/>
      <c r="CE8724" s="40"/>
      <c r="CF8724" s="73"/>
      <c r="CG8724" s="41"/>
      <c r="CH8724" s="41"/>
      <c r="CI8724" s="41"/>
      <c r="CJ8724" s="41"/>
      <c r="CK8724" s="41"/>
      <c r="CL8724" s="68"/>
      <c r="CM8724" s="41"/>
      <c r="CN8724" s="41"/>
      <c r="CO8724" s="39"/>
      <c r="CP8724" s="78"/>
    </row>
    <row r="8725" spans="1:94" s="38" customFormat="1" x14ac:dyDescent="0.25">
      <c r="A8725" s="38">
        <v>8722</v>
      </c>
      <c r="F8725" s="39"/>
      <c r="Q8725" s="39"/>
      <c r="R8725" s="40"/>
      <c r="S8725" s="40"/>
      <c r="T8725" s="39"/>
      <c r="AG8725" s="110"/>
      <c r="AH8725" s="94"/>
      <c r="AJ8725" s="97"/>
      <c r="AL8725" s="39"/>
      <c r="AP8725" s="39"/>
      <c r="AQ8725" s="77"/>
      <c r="AR8725" s="78"/>
      <c r="BB8725" s="79"/>
      <c r="BC8725" s="94"/>
      <c r="BE8725" s="97"/>
      <c r="BG8725" s="40"/>
      <c r="BK8725" s="40"/>
      <c r="BL8725" s="79"/>
      <c r="BM8725" s="94"/>
      <c r="BO8725" s="97"/>
      <c r="BQ8725" s="40"/>
      <c r="BR8725" s="94"/>
      <c r="BS8725" s="94"/>
      <c r="BT8725" s="94"/>
      <c r="BU8725" s="40"/>
      <c r="BV8725" s="82"/>
      <c r="BW8725" s="94"/>
      <c r="BX8725" s="48"/>
      <c r="BY8725" s="97"/>
      <c r="BZ8725" s="48"/>
      <c r="CA8725" s="40"/>
      <c r="CB8725" s="94"/>
      <c r="CC8725" s="94"/>
      <c r="CD8725" s="94"/>
      <c r="CE8725" s="40"/>
      <c r="CF8725" s="73"/>
      <c r="CG8725" s="41"/>
      <c r="CH8725" s="41"/>
      <c r="CI8725" s="41"/>
      <c r="CJ8725" s="41"/>
      <c r="CK8725" s="41"/>
      <c r="CL8725" s="68"/>
      <c r="CM8725" s="41"/>
      <c r="CN8725" s="41"/>
      <c r="CO8725" s="39"/>
      <c r="CP8725" s="78"/>
    </row>
    <row r="8726" spans="1:94" s="38" customFormat="1" x14ac:dyDescent="0.25">
      <c r="A8726" s="38">
        <v>8723</v>
      </c>
      <c r="F8726" s="39"/>
      <c r="Q8726" s="39"/>
      <c r="R8726" s="40"/>
      <c r="S8726" s="40"/>
      <c r="T8726" s="39"/>
      <c r="AG8726" s="110"/>
      <c r="AH8726" s="94"/>
      <c r="AJ8726" s="97"/>
      <c r="AL8726" s="39"/>
      <c r="AP8726" s="39"/>
      <c r="AQ8726" s="77"/>
      <c r="AR8726" s="78"/>
      <c r="BB8726" s="79"/>
      <c r="BC8726" s="94"/>
      <c r="BE8726" s="97"/>
      <c r="BG8726" s="40"/>
      <c r="BK8726" s="40"/>
      <c r="BL8726" s="79"/>
      <c r="BM8726" s="94"/>
      <c r="BO8726" s="97"/>
      <c r="BQ8726" s="40"/>
      <c r="BR8726" s="94"/>
      <c r="BS8726" s="94"/>
      <c r="BT8726" s="94"/>
      <c r="BU8726" s="40"/>
      <c r="BV8726" s="82"/>
      <c r="BW8726" s="94"/>
      <c r="BX8726" s="48"/>
      <c r="BY8726" s="97"/>
      <c r="BZ8726" s="48"/>
      <c r="CA8726" s="40"/>
      <c r="CB8726" s="94"/>
      <c r="CC8726" s="94"/>
      <c r="CD8726" s="94"/>
      <c r="CE8726" s="40"/>
      <c r="CF8726" s="73"/>
      <c r="CG8726" s="41"/>
      <c r="CH8726" s="41"/>
      <c r="CI8726" s="41"/>
      <c r="CJ8726" s="41"/>
      <c r="CK8726" s="41"/>
      <c r="CL8726" s="68"/>
      <c r="CM8726" s="41"/>
      <c r="CN8726" s="41"/>
      <c r="CO8726" s="39"/>
      <c r="CP8726" s="78"/>
    </row>
    <row r="8727" spans="1:94" s="38" customFormat="1" x14ac:dyDescent="0.25">
      <c r="A8727" s="38">
        <v>8724</v>
      </c>
      <c r="F8727" s="39"/>
      <c r="Q8727" s="39"/>
      <c r="R8727" s="40"/>
      <c r="S8727" s="40"/>
      <c r="T8727" s="39"/>
      <c r="AG8727" s="110"/>
      <c r="AH8727" s="94"/>
      <c r="AJ8727" s="97"/>
      <c r="AL8727" s="39"/>
      <c r="AP8727" s="39"/>
      <c r="AQ8727" s="77"/>
      <c r="AR8727" s="78"/>
      <c r="BB8727" s="79"/>
      <c r="BC8727" s="94"/>
      <c r="BE8727" s="97"/>
      <c r="BG8727" s="40"/>
      <c r="BK8727" s="40"/>
      <c r="BL8727" s="79"/>
      <c r="BM8727" s="94"/>
      <c r="BO8727" s="97"/>
      <c r="BQ8727" s="40"/>
      <c r="BR8727" s="94"/>
      <c r="BS8727" s="94"/>
      <c r="BT8727" s="94"/>
      <c r="BU8727" s="40"/>
      <c r="BV8727" s="82"/>
      <c r="BW8727" s="94"/>
      <c r="BX8727" s="48"/>
      <c r="BY8727" s="97"/>
      <c r="BZ8727" s="48"/>
      <c r="CA8727" s="40"/>
      <c r="CB8727" s="94"/>
      <c r="CC8727" s="94"/>
      <c r="CD8727" s="94"/>
      <c r="CE8727" s="40"/>
      <c r="CF8727" s="73"/>
      <c r="CG8727" s="41"/>
      <c r="CH8727" s="41"/>
      <c r="CI8727" s="41"/>
      <c r="CJ8727" s="41"/>
      <c r="CK8727" s="41"/>
      <c r="CL8727" s="68"/>
      <c r="CM8727" s="41"/>
      <c r="CN8727" s="41"/>
      <c r="CO8727" s="39"/>
      <c r="CP8727" s="78"/>
    </row>
    <row r="8728" spans="1:94" s="38" customFormat="1" x14ac:dyDescent="0.25">
      <c r="A8728" s="38">
        <v>8725</v>
      </c>
      <c r="F8728" s="39"/>
      <c r="Q8728" s="39"/>
      <c r="R8728" s="40"/>
      <c r="S8728" s="40"/>
      <c r="T8728" s="39"/>
      <c r="AG8728" s="110"/>
      <c r="AH8728" s="94"/>
      <c r="AJ8728" s="97"/>
      <c r="AL8728" s="39"/>
      <c r="AP8728" s="39"/>
      <c r="AQ8728" s="77"/>
      <c r="AR8728" s="78"/>
      <c r="BB8728" s="79"/>
      <c r="BC8728" s="94"/>
      <c r="BE8728" s="97"/>
      <c r="BG8728" s="40"/>
      <c r="BK8728" s="40"/>
      <c r="BL8728" s="79"/>
      <c r="BM8728" s="94"/>
      <c r="BO8728" s="97"/>
      <c r="BQ8728" s="40"/>
      <c r="BR8728" s="94"/>
      <c r="BS8728" s="94"/>
      <c r="BT8728" s="94"/>
      <c r="BU8728" s="40"/>
      <c r="BV8728" s="82"/>
      <c r="BW8728" s="94"/>
      <c r="BX8728" s="48"/>
      <c r="BY8728" s="97"/>
      <c r="BZ8728" s="48"/>
      <c r="CA8728" s="40"/>
      <c r="CB8728" s="94"/>
      <c r="CC8728" s="94"/>
      <c r="CD8728" s="94"/>
      <c r="CE8728" s="40"/>
      <c r="CF8728" s="73"/>
      <c r="CG8728" s="41"/>
      <c r="CH8728" s="41"/>
      <c r="CI8728" s="41"/>
      <c r="CJ8728" s="41"/>
      <c r="CK8728" s="41"/>
      <c r="CL8728" s="68"/>
      <c r="CM8728" s="41"/>
      <c r="CN8728" s="41"/>
      <c r="CO8728" s="39"/>
      <c r="CP8728" s="78"/>
    </row>
    <row r="8729" spans="1:94" s="38" customFormat="1" x14ac:dyDescent="0.25">
      <c r="A8729" s="38">
        <v>8726</v>
      </c>
      <c r="F8729" s="39"/>
      <c r="Q8729" s="39"/>
      <c r="R8729" s="40"/>
      <c r="S8729" s="40"/>
      <c r="T8729" s="39"/>
      <c r="AG8729" s="110"/>
      <c r="AH8729" s="94"/>
      <c r="AJ8729" s="97"/>
      <c r="AL8729" s="39"/>
      <c r="AP8729" s="39"/>
      <c r="AQ8729" s="77"/>
      <c r="AR8729" s="78"/>
      <c r="BB8729" s="79"/>
      <c r="BC8729" s="94"/>
      <c r="BE8729" s="97"/>
      <c r="BG8729" s="40"/>
      <c r="BK8729" s="40"/>
      <c r="BL8729" s="79"/>
      <c r="BM8729" s="94"/>
      <c r="BO8729" s="97"/>
      <c r="BQ8729" s="40"/>
      <c r="BR8729" s="94"/>
      <c r="BS8729" s="94"/>
      <c r="BT8729" s="94"/>
      <c r="BU8729" s="40"/>
      <c r="BV8729" s="82"/>
      <c r="BW8729" s="94"/>
      <c r="BX8729" s="48"/>
      <c r="BY8729" s="97"/>
      <c r="BZ8729" s="48"/>
      <c r="CA8729" s="40"/>
      <c r="CB8729" s="94"/>
      <c r="CC8729" s="94"/>
      <c r="CD8729" s="94"/>
      <c r="CE8729" s="40"/>
      <c r="CF8729" s="73"/>
      <c r="CG8729" s="41"/>
      <c r="CH8729" s="41"/>
      <c r="CI8729" s="41"/>
      <c r="CJ8729" s="41"/>
      <c r="CK8729" s="41"/>
      <c r="CL8729" s="68"/>
      <c r="CM8729" s="41"/>
      <c r="CN8729" s="41"/>
      <c r="CO8729" s="39"/>
      <c r="CP8729" s="78"/>
    </row>
    <row r="8730" spans="1:94" s="38" customFormat="1" x14ac:dyDescent="0.25">
      <c r="A8730" s="38">
        <v>8727</v>
      </c>
      <c r="F8730" s="39"/>
      <c r="Q8730" s="39"/>
      <c r="R8730" s="40"/>
      <c r="S8730" s="40"/>
      <c r="T8730" s="39"/>
      <c r="AG8730" s="110"/>
      <c r="AH8730" s="94"/>
      <c r="AJ8730" s="97"/>
      <c r="AL8730" s="39"/>
      <c r="AP8730" s="39"/>
      <c r="AQ8730" s="77"/>
      <c r="AR8730" s="78"/>
      <c r="BB8730" s="79"/>
      <c r="BC8730" s="94"/>
      <c r="BE8730" s="97"/>
      <c r="BG8730" s="40"/>
      <c r="BK8730" s="40"/>
      <c r="BL8730" s="79"/>
      <c r="BM8730" s="94"/>
      <c r="BO8730" s="97"/>
      <c r="BQ8730" s="40"/>
      <c r="BR8730" s="94"/>
      <c r="BS8730" s="94"/>
      <c r="BT8730" s="94"/>
      <c r="BU8730" s="40"/>
      <c r="BV8730" s="82"/>
      <c r="BW8730" s="94"/>
      <c r="BX8730" s="48"/>
      <c r="BY8730" s="97"/>
      <c r="BZ8730" s="48"/>
      <c r="CA8730" s="40"/>
      <c r="CB8730" s="94"/>
      <c r="CC8730" s="94"/>
      <c r="CD8730" s="94"/>
      <c r="CE8730" s="40"/>
      <c r="CF8730" s="73"/>
      <c r="CG8730" s="41"/>
      <c r="CH8730" s="41"/>
      <c r="CI8730" s="41"/>
      <c r="CJ8730" s="41"/>
      <c r="CK8730" s="41"/>
      <c r="CL8730" s="68"/>
      <c r="CM8730" s="41"/>
      <c r="CN8730" s="41"/>
      <c r="CO8730" s="39"/>
      <c r="CP8730" s="78"/>
    </row>
    <row r="8731" spans="1:94" s="38" customFormat="1" x14ac:dyDescent="0.25">
      <c r="A8731" s="38">
        <v>8728</v>
      </c>
      <c r="F8731" s="39"/>
      <c r="Q8731" s="39"/>
      <c r="R8731" s="40"/>
      <c r="S8731" s="40"/>
      <c r="T8731" s="39"/>
      <c r="AG8731" s="110"/>
      <c r="AH8731" s="94"/>
      <c r="AJ8731" s="97"/>
      <c r="AL8731" s="39"/>
      <c r="AP8731" s="39"/>
      <c r="AQ8731" s="77"/>
      <c r="AR8731" s="78"/>
      <c r="BB8731" s="79"/>
      <c r="BC8731" s="94"/>
      <c r="BE8731" s="97"/>
      <c r="BG8731" s="40"/>
      <c r="BK8731" s="40"/>
      <c r="BL8731" s="79"/>
      <c r="BM8731" s="94"/>
      <c r="BO8731" s="97"/>
      <c r="BQ8731" s="40"/>
      <c r="BR8731" s="94"/>
      <c r="BS8731" s="94"/>
      <c r="BT8731" s="94"/>
      <c r="BU8731" s="40"/>
      <c r="BV8731" s="82"/>
      <c r="BW8731" s="94"/>
      <c r="BX8731" s="48"/>
      <c r="BY8731" s="97"/>
      <c r="BZ8731" s="48"/>
      <c r="CA8731" s="40"/>
      <c r="CB8731" s="94"/>
      <c r="CC8731" s="94"/>
      <c r="CD8731" s="94"/>
      <c r="CE8731" s="40"/>
      <c r="CF8731" s="73"/>
      <c r="CG8731" s="41"/>
      <c r="CH8731" s="41"/>
      <c r="CI8731" s="41"/>
      <c r="CJ8731" s="41"/>
      <c r="CK8731" s="41"/>
      <c r="CL8731" s="68"/>
      <c r="CM8731" s="41"/>
      <c r="CN8731" s="41"/>
      <c r="CO8731" s="39"/>
      <c r="CP8731" s="78"/>
    </row>
    <row r="8732" spans="1:94" s="38" customFormat="1" x14ac:dyDescent="0.25">
      <c r="A8732" s="38">
        <v>8729</v>
      </c>
      <c r="F8732" s="39"/>
      <c r="Q8732" s="39"/>
      <c r="R8732" s="40"/>
      <c r="S8732" s="40"/>
      <c r="T8732" s="39"/>
      <c r="AG8732" s="110"/>
      <c r="AH8732" s="94"/>
      <c r="AJ8732" s="97"/>
      <c r="AL8732" s="39"/>
      <c r="AP8732" s="39"/>
      <c r="AQ8732" s="77"/>
      <c r="AR8732" s="78"/>
      <c r="BB8732" s="79"/>
      <c r="BC8732" s="94"/>
      <c r="BE8732" s="97"/>
      <c r="BG8732" s="40"/>
      <c r="BK8732" s="40"/>
      <c r="BL8732" s="79"/>
      <c r="BM8732" s="94"/>
      <c r="BO8732" s="97"/>
      <c r="BQ8732" s="40"/>
      <c r="BR8732" s="94"/>
      <c r="BS8732" s="94"/>
      <c r="BT8732" s="94"/>
      <c r="BU8732" s="40"/>
      <c r="BV8732" s="82"/>
      <c r="BW8732" s="94"/>
      <c r="BX8732" s="48"/>
      <c r="BY8732" s="97"/>
      <c r="BZ8732" s="48"/>
      <c r="CA8732" s="40"/>
      <c r="CB8732" s="94"/>
      <c r="CC8732" s="94"/>
      <c r="CD8732" s="94"/>
      <c r="CE8732" s="40"/>
      <c r="CF8732" s="73"/>
      <c r="CG8732" s="41"/>
      <c r="CH8732" s="41"/>
      <c r="CI8732" s="41"/>
      <c r="CJ8732" s="41"/>
      <c r="CK8732" s="41"/>
      <c r="CL8732" s="68"/>
      <c r="CM8732" s="41"/>
      <c r="CN8732" s="41"/>
      <c r="CO8732" s="39"/>
      <c r="CP8732" s="78"/>
    </row>
    <row r="8733" spans="1:94" s="38" customFormat="1" x14ac:dyDescent="0.25">
      <c r="A8733" s="38">
        <v>8730</v>
      </c>
      <c r="F8733" s="39"/>
      <c r="Q8733" s="39"/>
      <c r="R8733" s="40"/>
      <c r="S8733" s="40"/>
      <c r="T8733" s="39"/>
      <c r="AG8733" s="110"/>
      <c r="AH8733" s="94"/>
      <c r="AJ8733" s="97"/>
      <c r="AL8733" s="39"/>
      <c r="AP8733" s="39"/>
      <c r="AQ8733" s="77"/>
      <c r="AR8733" s="78"/>
      <c r="BB8733" s="79"/>
      <c r="BC8733" s="94"/>
      <c r="BE8733" s="97"/>
      <c r="BG8733" s="40"/>
      <c r="BK8733" s="40"/>
      <c r="BL8733" s="79"/>
      <c r="BM8733" s="94"/>
      <c r="BO8733" s="97"/>
      <c r="BQ8733" s="40"/>
      <c r="BR8733" s="94"/>
      <c r="BS8733" s="94"/>
      <c r="BT8733" s="94"/>
      <c r="BU8733" s="40"/>
      <c r="BV8733" s="82"/>
      <c r="BW8733" s="94"/>
      <c r="BX8733" s="48"/>
      <c r="BY8733" s="97"/>
      <c r="BZ8733" s="48"/>
      <c r="CA8733" s="40"/>
      <c r="CB8733" s="94"/>
      <c r="CC8733" s="94"/>
      <c r="CD8733" s="94"/>
      <c r="CE8733" s="40"/>
      <c r="CF8733" s="73"/>
      <c r="CG8733" s="41"/>
      <c r="CH8733" s="41"/>
      <c r="CI8733" s="41"/>
      <c r="CJ8733" s="41"/>
      <c r="CK8733" s="41"/>
      <c r="CL8733" s="68"/>
      <c r="CM8733" s="41"/>
      <c r="CN8733" s="41"/>
      <c r="CO8733" s="39"/>
      <c r="CP8733" s="78"/>
    </row>
    <row r="8734" spans="1:94" s="38" customFormat="1" x14ac:dyDescent="0.25">
      <c r="A8734" s="38">
        <v>8731</v>
      </c>
      <c r="F8734" s="39"/>
      <c r="Q8734" s="39"/>
      <c r="R8734" s="40"/>
      <c r="S8734" s="40"/>
      <c r="T8734" s="39"/>
      <c r="AG8734" s="110"/>
      <c r="AH8734" s="94"/>
      <c r="AJ8734" s="97"/>
      <c r="AL8734" s="39"/>
      <c r="AP8734" s="39"/>
      <c r="AQ8734" s="77"/>
      <c r="AR8734" s="78"/>
      <c r="BB8734" s="79"/>
      <c r="BC8734" s="94"/>
      <c r="BE8734" s="97"/>
      <c r="BG8734" s="40"/>
      <c r="BK8734" s="40"/>
      <c r="BL8734" s="79"/>
      <c r="BM8734" s="94"/>
      <c r="BO8734" s="97"/>
      <c r="BQ8734" s="40"/>
      <c r="BR8734" s="94"/>
      <c r="BS8734" s="94"/>
      <c r="BT8734" s="94"/>
      <c r="BU8734" s="40"/>
      <c r="BV8734" s="82"/>
      <c r="BW8734" s="94"/>
      <c r="BX8734" s="48"/>
      <c r="BY8734" s="97"/>
      <c r="BZ8734" s="48"/>
      <c r="CA8734" s="40"/>
      <c r="CB8734" s="94"/>
      <c r="CC8734" s="94"/>
      <c r="CD8734" s="94"/>
      <c r="CE8734" s="40"/>
      <c r="CF8734" s="73"/>
      <c r="CG8734" s="41"/>
      <c r="CH8734" s="41"/>
      <c r="CI8734" s="41"/>
      <c r="CJ8734" s="41"/>
      <c r="CK8734" s="41"/>
      <c r="CL8734" s="68"/>
      <c r="CM8734" s="41"/>
      <c r="CN8734" s="41"/>
      <c r="CO8734" s="39"/>
      <c r="CP8734" s="78"/>
    </row>
    <row r="8735" spans="1:94" s="38" customFormat="1" x14ac:dyDescent="0.25">
      <c r="A8735" s="38">
        <v>8732</v>
      </c>
      <c r="F8735" s="39"/>
      <c r="Q8735" s="39"/>
      <c r="R8735" s="40"/>
      <c r="S8735" s="40"/>
      <c r="T8735" s="39"/>
      <c r="AG8735" s="110"/>
      <c r="AH8735" s="94"/>
      <c r="AJ8735" s="97"/>
      <c r="AL8735" s="39"/>
      <c r="AP8735" s="39"/>
      <c r="AQ8735" s="77"/>
      <c r="AR8735" s="78"/>
      <c r="BB8735" s="79"/>
      <c r="BC8735" s="94"/>
      <c r="BE8735" s="97"/>
      <c r="BG8735" s="40"/>
      <c r="BK8735" s="40"/>
      <c r="BL8735" s="79"/>
      <c r="BM8735" s="94"/>
      <c r="BO8735" s="97"/>
      <c r="BQ8735" s="40"/>
      <c r="BR8735" s="94"/>
      <c r="BS8735" s="94"/>
      <c r="BT8735" s="94"/>
      <c r="BU8735" s="40"/>
      <c r="BV8735" s="82"/>
      <c r="BW8735" s="94"/>
      <c r="BX8735" s="48"/>
      <c r="BY8735" s="97"/>
      <c r="BZ8735" s="48"/>
      <c r="CA8735" s="40"/>
      <c r="CB8735" s="94"/>
      <c r="CC8735" s="94"/>
      <c r="CD8735" s="94"/>
      <c r="CE8735" s="40"/>
      <c r="CF8735" s="73"/>
      <c r="CG8735" s="41"/>
      <c r="CH8735" s="41"/>
      <c r="CI8735" s="41"/>
      <c r="CJ8735" s="41"/>
      <c r="CK8735" s="41"/>
      <c r="CL8735" s="68"/>
      <c r="CM8735" s="41"/>
      <c r="CN8735" s="41"/>
      <c r="CO8735" s="39"/>
      <c r="CP8735" s="78"/>
    </row>
    <row r="8736" spans="1:94" s="38" customFormat="1" x14ac:dyDescent="0.25">
      <c r="A8736" s="38">
        <v>8733</v>
      </c>
      <c r="F8736" s="39"/>
      <c r="Q8736" s="39"/>
      <c r="R8736" s="40"/>
      <c r="S8736" s="40"/>
      <c r="T8736" s="39"/>
      <c r="AG8736" s="110"/>
      <c r="AH8736" s="94"/>
      <c r="AJ8736" s="97"/>
      <c r="AL8736" s="39"/>
      <c r="AP8736" s="39"/>
      <c r="AQ8736" s="77"/>
      <c r="AR8736" s="78"/>
      <c r="BB8736" s="79"/>
      <c r="BC8736" s="94"/>
      <c r="BE8736" s="97"/>
      <c r="BG8736" s="40"/>
      <c r="BK8736" s="40"/>
      <c r="BL8736" s="79"/>
      <c r="BM8736" s="94"/>
      <c r="BO8736" s="97"/>
      <c r="BQ8736" s="40"/>
      <c r="BR8736" s="94"/>
      <c r="BS8736" s="94"/>
      <c r="BT8736" s="94"/>
      <c r="BU8736" s="40"/>
      <c r="BV8736" s="82"/>
      <c r="BW8736" s="94"/>
      <c r="BX8736" s="48"/>
      <c r="BY8736" s="97"/>
      <c r="BZ8736" s="48"/>
      <c r="CA8736" s="40"/>
      <c r="CB8736" s="94"/>
      <c r="CC8736" s="94"/>
      <c r="CD8736" s="94"/>
      <c r="CE8736" s="40"/>
      <c r="CF8736" s="73"/>
      <c r="CG8736" s="41"/>
      <c r="CH8736" s="41"/>
      <c r="CI8736" s="41"/>
      <c r="CJ8736" s="41"/>
      <c r="CK8736" s="41"/>
      <c r="CL8736" s="68"/>
      <c r="CM8736" s="41"/>
      <c r="CN8736" s="41"/>
      <c r="CO8736" s="39"/>
      <c r="CP8736" s="78"/>
    </row>
    <row r="8737" spans="1:94" s="38" customFormat="1" x14ac:dyDescent="0.25">
      <c r="A8737" s="38">
        <v>8734</v>
      </c>
      <c r="F8737" s="39"/>
      <c r="Q8737" s="39"/>
      <c r="R8737" s="40"/>
      <c r="S8737" s="40"/>
      <c r="T8737" s="39"/>
      <c r="AG8737" s="110"/>
      <c r="AH8737" s="94"/>
      <c r="AJ8737" s="97"/>
      <c r="AL8737" s="39"/>
      <c r="AP8737" s="39"/>
      <c r="AQ8737" s="77"/>
      <c r="AR8737" s="78"/>
      <c r="BB8737" s="79"/>
      <c r="BC8737" s="94"/>
      <c r="BE8737" s="97"/>
      <c r="BG8737" s="40"/>
      <c r="BK8737" s="40"/>
      <c r="BL8737" s="79"/>
      <c r="BM8737" s="94"/>
      <c r="BO8737" s="97"/>
      <c r="BQ8737" s="40"/>
      <c r="BR8737" s="94"/>
      <c r="BS8737" s="94"/>
      <c r="BT8737" s="94"/>
      <c r="BU8737" s="40"/>
      <c r="BV8737" s="82"/>
      <c r="BW8737" s="94"/>
      <c r="BX8737" s="48"/>
      <c r="BY8737" s="97"/>
      <c r="BZ8737" s="48"/>
      <c r="CA8737" s="40"/>
      <c r="CB8737" s="94"/>
      <c r="CC8737" s="94"/>
      <c r="CD8737" s="94"/>
      <c r="CE8737" s="40"/>
      <c r="CF8737" s="73"/>
      <c r="CG8737" s="41"/>
      <c r="CH8737" s="41"/>
      <c r="CI8737" s="41"/>
      <c r="CJ8737" s="41"/>
      <c r="CK8737" s="41"/>
      <c r="CL8737" s="68"/>
      <c r="CM8737" s="41"/>
      <c r="CN8737" s="41"/>
      <c r="CO8737" s="39"/>
      <c r="CP8737" s="78"/>
    </row>
    <row r="8738" spans="1:94" s="38" customFormat="1" x14ac:dyDescent="0.25">
      <c r="A8738" s="38">
        <v>8735</v>
      </c>
      <c r="F8738" s="39"/>
      <c r="Q8738" s="39"/>
      <c r="R8738" s="40"/>
      <c r="S8738" s="40"/>
      <c r="T8738" s="39"/>
      <c r="AG8738" s="110"/>
      <c r="AH8738" s="94"/>
      <c r="AJ8738" s="97"/>
      <c r="AL8738" s="39"/>
      <c r="AP8738" s="39"/>
      <c r="AQ8738" s="77"/>
      <c r="AR8738" s="78"/>
      <c r="BB8738" s="79"/>
      <c r="BC8738" s="94"/>
      <c r="BE8738" s="97"/>
      <c r="BG8738" s="40"/>
      <c r="BK8738" s="40"/>
      <c r="BL8738" s="79"/>
      <c r="BM8738" s="94"/>
      <c r="BO8738" s="97"/>
      <c r="BQ8738" s="40"/>
      <c r="BR8738" s="94"/>
      <c r="BS8738" s="94"/>
      <c r="BT8738" s="94"/>
      <c r="BU8738" s="40"/>
      <c r="BV8738" s="82"/>
      <c r="BW8738" s="94"/>
      <c r="BX8738" s="48"/>
      <c r="BY8738" s="97"/>
      <c r="BZ8738" s="48"/>
      <c r="CA8738" s="40"/>
      <c r="CB8738" s="94"/>
      <c r="CC8738" s="94"/>
      <c r="CD8738" s="94"/>
      <c r="CE8738" s="40"/>
      <c r="CF8738" s="73"/>
      <c r="CG8738" s="41"/>
      <c r="CH8738" s="41"/>
      <c r="CI8738" s="41"/>
      <c r="CJ8738" s="41"/>
      <c r="CK8738" s="41"/>
      <c r="CL8738" s="68"/>
      <c r="CM8738" s="41"/>
      <c r="CN8738" s="41"/>
      <c r="CO8738" s="39"/>
      <c r="CP8738" s="78"/>
    </row>
    <row r="8739" spans="1:94" s="38" customFormat="1" x14ac:dyDescent="0.25">
      <c r="A8739" s="38">
        <v>8736</v>
      </c>
      <c r="F8739" s="39"/>
      <c r="Q8739" s="39"/>
      <c r="R8739" s="40"/>
      <c r="S8739" s="40"/>
      <c r="T8739" s="39"/>
      <c r="AG8739" s="110"/>
      <c r="AH8739" s="94"/>
      <c r="AJ8739" s="97"/>
      <c r="AL8739" s="39"/>
      <c r="AP8739" s="39"/>
      <c r="AQ8739" s="77"/>
      <c r="AR8739" s="78"/>
      <c r="BB8739" s="79"/>
      <c r="BC8739" s="94"/>
      <c r="BE8739" s="97"/>
      <c r="BG8739" s="40"/>
      <c r="BK8739" s="40"/>
      <c r="BL8739" s="79"/>
      <c r="BM8739" s="94"/>
      <c r="BO8739" s="97"/>
      <c r="BQ8739" s="40"/>
      <c r="BR8739" s="94"/>
      <c r="BS8739" s="94"/>
      <c r="BT8739" s="94"/>
      <c r="BU8739" s="40"/>
      <c r="BV8739" s="82"/>
      <c r="BW8739" s="94"/>
      <c r="BX8739" s="48"/>
      <c r="BY8739" s="97"/>
      <c r="BZ8739" s="48"/>
      <c r="CA8739" s="40"/>
      <c r="CB8739" s="94"/>
      <c r="CC8739" s="94"/>
      <c r="CD8739" s="94"/>
      <c r="CE8739" s="40"/>
      <c r="CF8739" s="73"/>
      <c r="CG8739" s="41"/>
      <c r="CH8739" s="41"/>
      <c r="CI8739" s="41"/>
      <c r="CJ8739" s="41"/>
      <c r="CK8739" s="41"/>
      <c r="CL8739" s="68"/>
      <c r="CM8739" s="41"/>
      <c r="CN8739" s="41"/>
      <c r="CO8739" s="39"/>
      <c r="CP8739" s="78"/>
    </row>
    <row r="8740" spans="1:94" s="38" customFormat="1" x14ac:dyDescent="0.25">
      <c r="A8740" s="38">
        <v>8737</v>
      </c>
      <c r="F8740" s="39"/>
      <c r="Q8740" s="39"/>
      <c r="R8740" s="40"/>
      <c r="S8740" s="40"/>
      <c r="T8740" s="39"/>
      <c r="AG8740" s="110"/>
      <c r="AH8740" s="94"/>
      <c r="AJ8740" s="97"/>
      <c r="AL8740" s="39"/>
      <c r="AP8740" s="39"/>
      <c r="AQ8740" s="77"/>
      <c r="AR8740" s="78"/>
      <c r="BB8740" s="79"/>
      <c r="BC8740" s="94"/>
      <c r="BE8740" s="97"/>
      <c r="BG8740" s="40"/>
      <c r="BK8740" s="40"/>
      <c r="BL8740" s="79"/>
      <c r="BM8740" s="94"/>
      <c r="BO8740" s="97"/>
      <c r="BQ8740" s="40"/>
      <c r="BR8740" s="94"/>
      <c r="BS8740" s="94"/>
      <c r="BT8740" s="94"/>
      <c r="BU8740" s="40"/>
      <c r="BV8740" s="82"/>
      <c r="BW8740" s="94"/>
      <c r="BX8740" s="48"/>
      <c r="BY8740" s="97"/>
      <c r="BZ8740" s="48"/>
      <c r="CA8740" s="40"/>
      <c r="CB8740" s="94"/>
      <c r="CC8740" s="94"/>
      <c r="CD8740" s="94"/>
      <c r="CE8740" s="40"/>
      <c r="CF8740" s="73"/>
      <c r="CG8740" s="41"/>
      <c r="CH8740" s="41"/>
      <c r="CI8740" s="41"/>
      <c r="CJ8740" s="41"/>
      <c r="CK8740" s="41"/>
      <c r="CL8740" s="68"/>
      <c r="CM8740" s="41"/>
      <c r="CN8740" s="41"/>
      <c r="CO8740" s="39"/>
      <c r="CP8740" s="78"/>
    </row>
    <row r="8741" spans="1:94" s="38" customFormat="1" x14ac:dyDescent="0.25">
      <c r="A8741" s="38">
        <v>8738</v>
      </c>
      <c r="F8741" s="39"/>
      <c r="Q8741" s="39"/>
      <c r="R8741" s="40"/>
      <c r="S8741" s="40"/>
      <c r="T8741" s="39"/>
      <c r="AG8741" s="110"/>
      <c r="AH8741" s="94"/>
      <c r="AJ8741" s="97"/>
      <c r="AL8741" s="39"/>
      <c r="AP8741" s="39"/>
      <c r="AQ8741" s="77"/>
      <c r="AR8741" s="78"/>
      <c r="BB8741" s="79"/>
      <c r="BC8741" s="94"/>
      <c r="BE8741" s="97"/>
      <c r="BG8741" s="40"/>
      <c r="BK8741" s="40"/>
      <c r="BL8741" s="79"/>
      <c r="BM8741" s="94"/>
      <c r="BO8741" s="97"/>
      <c r="BQ8741" s="40"/>
      <c r="BR8741" s="94"/>
      <c r="BS8741" s="94"/>
      <c r="BT8741" s="94"/>
      <c r="BU8741" s="40"/>
      <c r="BV8741" s="82"/>
      <c r="BW8741" s="94"/>
      <c r="BX8741" s="48"/>
      <c r="BY8741" s="97"/>
      <c r="BZ8741" s="48"/>
      <c r="CA8741" s="40"/>
      <c r="CB8741" s="94"/>
      <c r="CC8741" s="94"/>
      <c r="CD8741" s="94"/>
      <c r="CE8741" s="40"/>
      <c r="CF8741" s="73"/>
      <c r="CG8741" s="41"/>
      <c r="CH8741" s="41"/>
      <c r="CI8741" s="41"/>
      <c r="CJ8741" s="41"/>
      <c r="CK8741" s="41"/>
      <c r="CL8741" s="68"/>
      <c r="CM8741" s="41"/>
      <c r="CN8741" s="41"/>
      <c r="CO8741" s="39"/>
      <c r="CP8741" s="78"/>
    </row>
    <row r="8742" spans="1:94" s="38" customFormat="1" x14ac:dyDescent="0.25">
      <c r="A8742" s="38">
        <v>8739</v>
      </c>
      <c r="F8742" s="39"/>
      <c r="Q8742" s="39"/>
      <c r="R8742" s="40"/>
      <c r="S8742" s="40"/>
      <c r="T8742" s="39"/>
      <c r="AG8742" s="110"/>
      <c r="AH8742" s="94"/>
      <c r="AJ8742" s="97"/>
      <c r="AL8742" s="39"/>
      <c r="AP8742" s="39"/>
      <c r="AQ8742" s="77"/>
      <c r="AR8742" s="78"/>
      <c r="BB8742" s="79"/>
      <c r="BC8742" s="94"/>
      <c r="BE8742" s="97"/>
      <c r="BG8742" s="40"/>
      <c r="BK8742" s="40"/>
      <c r="BL8742" s="79"/>
      <c r="BM8742" s="94"/>
      <c r="BO8742" s="97"/>
      <c r="BQ8742" s="40"/>
      <c r="BR8742" s="94"/>
      <c r="BS8742" s="94"/>
      <c r="BT8742" s="94"/>
      <c r="BU8742" s="40"/>
      <c r="BV8742" s="82"/>
      <c r="BW8742" s="94"/>
      <c r="BX8742" s="48"/>
      <c r="BY8742" s="97"/>
      <c r="BZ8742" s="48"/>
      <c r="CA8742" s="40"/>
      <c r="CB8742" s="94"/>
      <c r="CC8742" s="94"/>
      <c r="CD8742" s="94"/>
      <c r="CE8742" s="40"/>
      <c r="CF8742" s="73"/>
      <c r="CG8742" s="41"/>
      <c r="CH8742" s="41"/>
      <c r="CI8742" s="41"/>
      <c r="CJ8742" s="41"/>
      <c r="CK8742" s="41"/>
      <c r="CL8742" s="68"/>
      <c r="CM8742" s="41"/>
      <c r="CN8742" s="41"/>
      <c r="CO8742" s="39"/>
      <c r="CP8742" s="78"/>
    </row>
    <row r="8743" spans="1:94" s="38" customFormat="1" x14ac:dyDescent="0.25">
      <c r="A8743" s="38">
        <v>8740</v>
      </c>
      <c r="F8743" s="39"/>
      <c r="Q8743" s="39"/>
      <c r="R8743" s="40"/>
      <c r="S8743" s="40"/>
      <c r="T8743" s="39"/>
      <c r="AG8743" s="110"/>
      <c r="AH8743" s="94"/>
      <c r="AJ8743" s="97"/>
      <c r="AL8743" s="39"/>
      <c r="AP8743" s="39"/>
      <c r="AQ8743" s="77"/>
      <c r="AR8743" s="78"/>
      <c r="BB8743" s="79"/>
      <c r="BC8743" s="94"/>
      <c r="BE8743" s="97"/>
      <c r="BG8743" s="40"/>
      <c r="BK8743" s="40"/>
      <c r="BL8743" s="79"/>
      <c r="BM8743" s="94"/>
      <c r="BO8743" s="97"/>
      <c r="BQ8743" s="40"/>
      <c r="BR8743" s="94"/>
      <c r="BS8743" s="94"/>
      <c r="BT8743" s="94"/>
      <c r="BU8743" s="40"/>
      <c r="BV8743" s="82"/>
      <c r="BW8743" s="94"/>
      <c r="BX8743" s="48"/>
      <c r="BY8743" s="97"/>
      <c r="BZ8743" s="48"/>
      <c r="CA8743" s="40"/>
      <c r="CB8743" s="94"/>
      <c r="CC8743" s="94"/>
      <c r="CD8743" s="94"/>
      <c r="CE8743" s="40"/>
      <c r="CF8743" s="73"/>
      <c r="CG8743" s="41"/>
      <c r="CH8743" s="41"/>
      <c r="CI8743" s="41"/>
      <c r="CJ8743" s="41"/>
      <c r="CK8743" s="41"/>
      <c r="CL8743" s="68"/>
      <c r="CM8743" s="41"/>
      <c r="CN8743" s="41"/>
      <c r="CO8743" s="39"/>
      <c r="CP8743" s="78"/>
    </row>
    <row r="8744" spans="1:94" s="38" customFormat="1" x14ac:dyDescent="0.25">
      <c r="A8744" s="38">
        <v>8741</v>
      </c>
      <c r="F8744" s="39"/>
      <c r="Q8744" s="39"/>
      <c r="R8744" s="40"/>
      <c r="S8744" s="40"/>
      <c r="T8744" s="39"/>
      <c r="AG8744" s="110"/>
      <c r="AH8744" s="94"/>
      <c r="AJ8744" s="97"/>
      <c r="AL8744" s="39"/>
      <c r="AP8744" s="39"/>
      <c r="AQ8744" s="77"/>
      <c r="AR8744" s="78"/>
      <c r="BB8744" s="79"/>
      <c r="BC8744" s="94"/>
      <c r="BE8744" s="97"/>
      <c r="BG8744" s="40"/>
      <c r="BK8744" s="40"/>
      <c r="BL8744" s="79"/>
      <c r="BM8744" s="94"/>
      <c r="BO8744" s="97"/>
      <c r="BQ8744" s="40"/>
      <c r="BR8744" s="94"/>
      <c r="BS8744" s="94"/>
      <c r="BT8744" s="94"/>
      <c r="BU8744" s="40"/>
      <c r="BV8744" s="82"/>
      <c r="BW8744" s="94"/>
      <c r="BX8744" s="48"/>
      <c r="BY8744" s="97"/>
      <c r="BZ8744" s="48"/>
      <c r="CA8744" s="40"/>
      <c r="CB8744" s="94"/>
      <c r="CC8744" s="94"/>
      <c r="CD8744" s="94"/>
      <c r="CE8744" s="40"/>
      <c r="CF8744" s="73"/>
      <c r="CG8744" s="41"/>
      <c r="CH8744" s="41"/>
      <c r="CI8744" s="41"/>
      <c r="CJ8744" s="41"/>
      <c r="CK8744" s="41"/>
      <c r="CL8744" s="68"/>
      <c r="CM8744" s="41"/>
      <c r="CN8744" s="41"/>
      <c r="CO8744" s="39"/>
      <c r="CP8744" s="78"/>
    </row>
    <row r="8745" spans="1:94" s="38" customFormat="1" x14ac:dyDescent="0.25">
      <c r="A8745" s="38">
        <v>8742</v>
      </c>
      <c r="F8745" s="39"/>
      <c r="Q8745" s="39"/>
      <c r="R8745" s="40"/>
      <c r="S8745" s="40"/>
      <c r="T8745" s="39"/>
      <c r="AG8745" s="110"/>
      <c r="AH8745" s="94"/>
      <c r="AJ8745" s="97"/>
      <c r="AL8745" s="39"/>
      <c r="AP8745" s="39"/>
      <c r="AQ8745" s="77"/>
      <c r="AR8745" s="78"/>
      <c r="BB8745" s="79"/>
      <c r="BC8745" s="94"/>
      <c r="BE8745" s="97"/>
      <c r="BG8745" s="40"/>
      <c r="BK8745" s="40"/>
      <c r="BL8745" s="79"/>
      <c r="BM8745" s="94"/>
      <c r="BO8745" s="97"/>
      <c r="BQ8745" s="40"/>
      <c r="BR8745" s="94"/>
      <c r="BS8745" s="94"/>
      <c r="BT8745" s="94"/>
      <c r="BU8745" s="40"/>
      <c r="BV8745" s="82"/>
      <c r="BW8745" s="94"/>
      <c r="BX8745" s="48"/>
      <c r="BY8745" s="97"/>
      <c r="BZ8745" s="48"/>
      <c r="CA8745" s="40"/>
      <c r="CB8745" s="94"/>
      <c r="CC8745" s="94"/>
      <c r="CD8745" s="94"/>
      <c r="CE8745" s="40"/>
      <c r="CF8745" s="73"/>
      <c r="CG8745" s="41"/>
      <c r="CH8745" s="41"/>
      <c r="CI8745" s="41"/>
      <c r="CJ8745" s="41"/>
      <c r="CK8745" s="41"/>
      <c r="CL8745" s="68"/>
      <c r="CM8745" s="41"/>
      <c r="CN8745" s="41"/>
      <c r="CO8745" s="39"/>
      <c r="CP8745" s="78"/>
    </row>
    <row r="8746" spans="1:94" s="38" customFormat="1" x14ac:dyDescent="0.25">
      <c r="A8746" s="38">
        <v>8743</v>
      </c>
      <c r="F8746" s="39"/>
      <c r="Q8746" s="39"/>
      <c r="R8746" s="40"/>
      <c r="S8746" s="40"/>
      <c r="T8746" s="39"/>
      <c r="AG8746" s="110"/>
      <c r="AH8746" s="94"/>
      <c r="AJ8746" s="97"/>
      <c r="AL8746" s="39"/>
      <c r="AP8746" s="39"/>
      <c r="AQ8746" s="77"/>
      <c r="AR8746" s="78"/>
      <c r="BB8746" s="79"/>
      <c r="BC8746" s="94"/>
      <c r="BE8746" s="97"/>
      <c r="BG8746" s="40"/>
      <c r="BK8746" s="40"/>
      <c r="BL8746" s="79"/>
      <c r="BM8746" s="94"/>
      <c r="BO8746" s="97"/>
      <c r="BQ8746" s="40"/>
      <c r="BR8746" s="94"/>
      <c r="BS8746" s="94"/>
      <c r="BT8746" s="94"/>
      <c r="BU8746" s="40"/>
      <c r="BV8746" s="82"/>
      <c r="BW8746" s="94"/>
      <c r="BX8746" s="48"/>
      <c r="BY8746" s="97"/>
      <c r="BZ8746" s="48"/>
      <c r="CA8746" s="40"/>
      <c r="CB8746" s="94"/>
      <c r="CC8746" s="94"/>
      <c r="CD8746" s="94"/>
      <c r="CE8746" s="40"/>
      <c r="CF8746" s="73"/>
      <c r="CG8746" s="41"/>
      <c r="CH8746" s="41"/>
      <c r="CI8746" s="41"/>
      <c r="CJ8746" s="41"/>
      <c r="CK8746" s="41"/>
      <c r="CL8746" s="68"/>
      <c r="CM8746" s="41"/>
      <c r="CN8746" s="41"/>
      <c r="CO8746" s="39"/>
      <c r="CP8746" s="78"/>
    </row>
    <row r="8747" spans="1:94" s="38" customFormat="1" x14ac:dyDescent="0.25">
      <c r="A8747" s="38">
        <v>8744</v>
      </c>
      <c r="F8747" s="39"/>
      <c r="Q8747" s="39"/>
      <c r="R8747" s="40"/>
      <c r="S8747" s="40"/>
      <c r="T8747" s="39"/>
      <c r="AG8747" s="110"/>
      <c r="AH8747" s="94"/>
      <c r="AJ8747" s="97"/>
      <c r="AL8747" s="39"/>
      <c r="AP8747" s="39"/>
      <c r="AQ8747" s="77"/>
      <c r="AR8747" s="78"/>
      <c r="BB8747" s="79"/>
      <c r="BC8747" s="94"/>
      <c r="BE8747" s="97"/>
      <c r="BG8747" s="40"/>
      <c r="BK8747" s="40"/>
      <c r="BL8747" s="79"/>
      <c r="BM8747" s="94"/>
      <c r="BO8747" s="97"/>
      <c r="BQ8747" s="40"/>
      <c r="BR8747" s="94"/>
      <c r="BS8747" s="94"/>
      <c r="BT8747" s="94"/>
      <c r="BU8747" s="40"/>
      <c r="BV8747" s="82"/>
      <c r="BW8747" s="94"/>
      <c r="BX8747" s="48"/>
      <c r="BY8747" s="97"/>
      <c r="BZ8747" s="48"/>
      <c r="CA8747" s="40"/>
      <c r="CB8747" s="94"/>
      <c r="CC8747" s="94"/>
      <c r="CD8747" s="94"/>
      <c r="CE8747" s="40"/>
      <c r="CF8747" s="73"/>
      <c r="CG8747" s="41"/>
      <c r="CH8747" s="41"/>
      <c r="CI8747" s="41"/>
      <c r="CJ8747" s="41"/>
      <c r="CK8747" s="41"/>
      <c r="CL8747" s="68"/>
      <c r="CM8747" s="41"/>
      <c r="CN8747" s="41"/>
      <c r="CO8747" s="39"/>
      <c r="CP8747" s="78"/>
    </row>
    <row r="8748" spans="1:94" s="38" customFormat="1" x14ac:dyDescent="0.25">
      <c r="A8748" s="38">
        <v>8745</v>
      </c>
      <c r="F8748" s="39"/>
      <c r="Q8748" s="39"/>
      <c r="R8748" s="40"/>
      <c r="S8748" s="40"/>
      <c r="T8748" s="39"/>
      <c r="AG8748" s="110"/>
      <c r="AH8748" s="94"/>
      <c r="AJ8748" s="97"/>
      <c r="AL8748" s="39"/>
      <c r="AP8748" s="39"/>
      <c r="AQ8748" s="77"/>
      <c r="AR8748" s="78"/>
      <c r="BB8748" s="79"/>
      <c r="BC8748" s="94"/>
      <c r="BE8748" s="97"/>
      <c r="BG8748" s="40"/>
      <c r="BK8748" s="40"/>
      <c r="BL8748" s="79"/>
      <c r="BM8748" s="94"/>
      <c r="BO8748" s="97"/>
      <c r="BQ8748" s="40"/>
      <c r="BR8748" s="94"/>
      <c r="BS8748" s="94"/>
      <c r="BT8748" s="94"/>
      <c r="BU8748" s="40"/>
      <c r="BV8748" s="82"/>
      <c r="BW8748" s="94"/>
      <c r="BX8748" s="48"/>
      <c r="BY8748" s="97"/>
      <c r="BZ8748" s="48"/>
      <c r="CA8748" s="40"/>
      <c r="CB8748" s="94"/>
      <c r="CC8748" s="94"/>
      <c r="CD8748" s="94"/>
      <c r="CE8748" s="40"/>
      <c r="CF8748" s="73"/>
      <c r="CG8748" s="41"/>
      <c r="CH8748" s="41"/>
      <c r="CI8748" s="41"/>
      <c r="CJ8748" s="41"/>
      <c r="CK8748" s="41"/>
      <c r="CL8748" s="68"/>
      <c r="CM8748" s="41"/>
      <c r="CN8748" s="41"/>
      <c r="CO8748" s="39"/>
      <c r="CP8748" s="78"/>
    </row>
    <row r="8749" spans="1:94" s="38" customFormat="1" x14ac:dyDescent="0.25">
      <c r="A8749" s="38">
        <v>8746</v>
      </c>
      <c r="F8749" s="39"/>
      <c r="Q8749" s="39"/>
      <c r="R8749" s="40"/>
      <c r="S8749" s="40"/>
      <c r="T8749" s="39"/>
      <c r="AG8749" s="110"/>
      <c r="AH8749" s="94"/>
      <c r="AJ8749" s="97"/>
      <c r="AL8749" s="39"/>
      <c r="AP8749" s="39"/>
      <c r="AQ8749" s="77"/>
      <c r="AR8749" s="78"/>
      <c r="BB8749" s="79"/>
      <c r="BC8749" s="94"/>
      <c r="BE8749" s="97"/>
      <c r="BG8749" s="40"/>
      <c r="BK8749" s="40"/>
      <c r="BL8749" s="79"/>
      <c r="BM8749" s="94"/>
      <c r="BO8749" s="97"/>
      <c r="BQ8749" s="40"/>
      <c r="BR8749" s="94"/>
      <c r="BS8749" s="94"/>
      <c r="BT8749" s="94"/>
      <c r="BU8749" s="40"/>
      <c r="BV8749" s="82"/>
      <c r="BW8749" s="94"/>
      <c r="BX8749" s="48"/>
      <c r="BY8749" s="97"/>
      <c r="BZ8749" s="48"/>
      <c r="CA8749" s="40"/>
      <c r="CB8749" s="94"/>
      <c r="CC8749" s="94"/>
      <c r="CD8749" s="94"/>
      <c r="CE8749" s="40"/>
      <c r="CF8749" s="73"/>
      <c r="CG8749" s="41"/>
      <c r="CH8749" s="41"/>
      <c r="CI8749" s="41"/>
      <c r="CJ8749" s="41"/>
      <c r="CK8749" s="41"/>
      <c r="CL8749" s="68"/>
      <c r="CM8749" s="41"/>
      <c r="CN8749" s="41"/>
      <c r="CO8749" s="39"/>
      <c r="CP8749" s="78"/>
    </row>
    <row r="8750" spans="1:94" s="38" customFormat="1" x14ac:dyDescent="0.25">
      <c r="A8750" s="38">
        <v>8747</v>
      </c>
      <c r="F8750" s="39"/>
      <c r="Q8750" s="39"/>
      <c r="R8750" s="40"/>
      <c r="S8750" s="40"/>
      <c r="T8750" s="39"/>
      <c r="AG8750" s="110"/>
      <c r="AH8750" s="94"/>
      <c r="AJ8750" s="97"/>
      <c r="AL8750" s="39"/>
      <c r="AP8750" s="39"/>
      <c r="AQ8750" s="77"/>
      <c r="AR8750" s="78"/>
      <c r="BB8750" s="79"/>
      <c r="BC8750" s="94"/>
      <c r="BE8750" s="97"/>
      <c r="BG8750" s="40"/>
      <c r="BK8750" s="40"/>
      <c r="BL8750" s="79"/>
      <c r="BM8750" s="94"/>
      <c r="BO8750" s="97"/>
      <c r="BQ8750" s="40"/>
      <c r="BR8750" s="94"/>
      <c r="BS8750" s="94"/>
      <c r="BT8750" s="94"/>
      <c r="BU8750" s="40"/>
      <c r="BV8750" s="82"/>
      <c r="BW8750" s="94"/>
      <c r="BX8750" s="48"/>
      <c r="BY8750" s="97"/>
      <c r="BZ8750" s="48"/>
      <c r="CA8750" s="40"/>
      <c r="CB8750" s="94"/>
      <c r="CC8750" s="94"/>
      <c r="CD8750" s="94"/>
      <c r="CE8750" s="40"/>
      <c r="CF8750" s="73"/>
      <c r="CG8750" s="41"/>
      <c r="CH8750" s="41"/>
      <c r="CI8750" s="41"/>
      <c r="CJ8750" s="41"/>
      <c r="CK8750" s="41"/>
      <c r="CL8750" s="68"/>
      <c r="CM8750" s="41"/>
      <c r="CN8750" s="41"/>
      <c r="CO8750" s="39"/>
      <c r="CP8750" s="78"/>
    </row>
    <row r="8751" spans="1:94" s="38" customFormat="1" x14ac:dyDescent="0.25">
      <c r="A8751" s="38">
        <v>8748</v>
      </c>
      <c r="F8751" s="39"/>
      <c r="Q8751" s="39"/>
      <c r="R8751" s="40"/>
      <c r="S8751" s="40"/>
      <c r="T8751" s="39"/>
      <c r="AG8751" s="110"/>
      <c r="AH8751" s="94"/>
      <c r="AJ8751" s="97"/>
      <c r="AL8751" s="39"/>
      <c r="AP8751" s="39"/>
      <c r="AQ8751" s="77"/>
      <c r="AR8751" s="78"/>
      <c r="BB8751" s="79"/>
      <c r="BC8751" s="94"/>
      <c r="BE8751" s="97"/>
      <c r="BG8751" s="40"/>
      <c r="BK8751" s="40"/>
      <c r="BL8751" s="79"/>
      <c r="BM8751" s="94"/>
      <c r="BO8751" s="97"/>
      <c r="BQ8751" s="40"/>
      <c r="BR8751" s="94"/>
      <c r="BS8751" s="94"/>
      <c r="BT8751" s="94"/>
      <c r="BU8751" s="40"/>
      <c r="BV8751" s="82"/>
      <c r="BW8751" s="94"/>
      <c r="BX8751" s="48"/>
      <c r="BY8751" s="97"/>
      <c r="BZ8751" s="48"/>
      <c r="CA8751" s="40"/>
      <c r="CB8751" s="94"/>
      <c r="CC8751" s="94"/>
      <c r="CD8751" s="94"/>
      <c r="CE8751" s="40"/>
      <c r="CF8751" s="73"/>
      <c r="CG8751" s="41"/>
      <c r="CH8751" s="41"/>
      <c r="CI8751" s="41"/>
      <c r="CJ8751" s="41"/>
      <c r="CK8751" s="41"/>
      <c r="CL8751" s="68"/>
      <c r="CM8751" s="41"/>
      <c r="CN8751" s="41"/>
      <c r="CO8751" s="39"/>
      <c r="CP8751" s="78"/>
    </row>
    <row r="8752" spans="1:94" s="38" customFormat="1" x14ac:dyDescent="0.25">
      <c r="A8752" s="38">
        <v>8749</v>
      </c>
      <c r="F8752" s="39"/>
      <c r="Q8752" s="39"/>
      <c r="R8752" s="40"/>
      <c r="S8752" s="40"/>
      <c r="T8752" s="39"/>
      <c r="AG8752" s="110"/>
      <c r="AH8752" s="94"/>
      <c r="AJ8752" s="97"/>
      <c r="AL8752" s="39"/>
      <c r="AP8752" s="39"/>
      <c r="AQ8752" s="77"/>
      <c r="AR8752" s="78"/>
      <c r="BB8752" s="79"/>
      <c r="BC8752" s="94"/>
      <c r="BE8752" s="97"/>
      <c r="BG8752" s="40"/>
      <c r="BK8752" s="40"/>
      <c r="BL8752" s="79"/>
      <c r="BM8752" s="94"/>
      <c r="BO8752" s="97"/>
      <c r="BQ8752" s="40"/>
      <c r="BR8752" s="94"/>
      <c r="BS8752" s="94"/>
      <c r="BT8752" s="94"/>
      <c r="BU8752" s="40"/>
      <c r="BV8752" s="82"/>
      <c r="BW8752" s="94"/>
      <c r="BX8752" s="48"/>
      <c r="BY8752" s="97"/>
      <c r="BZ8752" s="48"/>
      <c r="CA8752" s="40"/>
      <c r="CB8752" s="94"/>
      <c r="CC8752" s="94"/>
      <c r="CD8752" s="94"/>
      <c r="CE8752" s="40"/>
      <c r="CF8752" s="73"/>
      <c r="CG8752" s="41"/>
      <c r="CH8752" s="41"/>
      <c r="CI8752" s="41"/>
      <c r="CJ8752" s="41"/>
      <c r="CK8752" s="41"/>
      <c r="CL8752" s="68"/>
      <c r="CM8752" s="41"/>
      <c r="CN8752" s="41"/>
      <c r="CO8752" s="39"/>
      <c r="CP8752" s="78"/>
    </row>
    <row r="8753" spans="1:94" s="38" customFormat="1" x14ac:dyDescent="0.25">
      <c r="A8753" s="38">
        <v>8750</v>
      </c>
      <c r="F8753" s="39"/>
      <c r="Q8753" s="39"/>
      <c r="R8753" s="40"/>
      <c r="S8753" s="40"/>
      <c r="T8753" s="39"/>
      <c r="AG8753" s="110"/>
      <c r="AH8753" s="94"/>
      <c r="AJ8753" s="97"/>
      <c r="AL8753" s="39"/>
      <c r="AP8753" s="39"/>
      <c r="AQ8753" s="77"/>
      <c r="AR8753" s="78"/>
      <c r="BB8753" s="79"/>
      <c r="BC8753" s="94"/>
      <c r="BE8753" s="97"/>
      <c r="BG8753" s="40"/>
      <c r="BK8753" s="40"/>
      <c r="BL8753" s="79"/>
      <c r="BM8753" s="94"/>
      <c r="BO8753" s="97"/>
      <c r="BQ8753" s="40"/>
      <c r="BR8753" s="94"/>
      <c r="BS8753" s="94"/>
      <c r="BT8753" s="94"/>
      <c r="BU8753" s="40"/>
      <c r="BV8753" s="82"/>
      <c r="BW8753" s="94"/>
      <c r="BX8753" s="48"/>
      <c r="BY8753" s="97"/>
      <c r="BZ8753" s="48"/>
      <c r="CA8753" s="40"/>
      <c r="CB8753" s="94"/>
      <c r="CC8753" s="94"/>
      <c r="CD8753" s="94"/>
      <c r="CE8753" s="40"/>
      <c r="CF8753" s="73"/>
      <c r="CG8753" s="41"/>
      <c r="CH8753" s="41"/>
      <c r="CI8753" s="41"/>
      <c r="CJ8753" s="41"/>
      <c r="CK8753" s="41"/>
      <c r="CL8753" s="68"/>
      <c r="CM8753" s="41"/>
      <c r="CN8753" s="41"/>
      <c r="CO8753" s="39"/>
      <c r="CP8753" s="78"/>
    </row>
    <row r="8754" spans="1:94" s="38" customFormat="1" x14ac:dyDescent="0.25">
      <c r="A8754" s="38">
        <v>8751</v>
      </c>
      <c r="F8754" s="39"/>
      <c r="Q8754" s="39"/>
      <c r="R8754" s="40"/>
      <c r="S8754" s="40"/>
      <c r="T8754" s="39"/>
      <c r="AG8754" s="110"/>
      <c r="AH8754" s="94"/>
      <c r="AJ8754" s="97"/>
      <c r="AL8754" s="39"/>
      <c r="AP8754" s="39"/>
      <c r="AQ8754" s="77"/>
      <c r="AR8754" s="78"/>
      <c r="BB8754" s="79"/>
      <c r="BC8754" s="94"/>
      <c r="BE8754" s="97"/>
      <c r="BG8754" s="40"/>
      <c r="BK8754" s="40"/>
      <c r="BL8754" s="79"/>
      <c r="BM8754" s="94"/>
      <c r="BO8754" s="97"/>
      <c r="BQ8754" s="40"/>
      <c r="BR8754" s="94"/>
      <c r="BS8754" s="94"/>
      <c r="BT8754" s="94"/>
      <c r="BU8754" s="40"/>
      <c r="BV8754" s="82"/>
      <c r="BW8754" s="94"/>
      <c r="BX8754" s="48"/>
      <c r="BY8754" s="97"/>
      <c r="BZ8754" s="48"/>
      <c r="CA8754" s="40"/>
      <c r="CB8754" s="94"/>
      <c r="CC8754" s="94"/>
      <c r="CD8754" s="94"/>
      <c r="CE8754" s="40"/>
      <c r="CF8754" s="73"/>
      <c r="CG8754" s="41"/>
      <c r="CH8754" s="41"/>
      <c r="CI8754" s="41"/>
      <c r="CJ8754" s="41"/>
      <c r="CK8754" s="41"/>
      <c r="CL8754" s="68"/>
      <c r="CM8754" s="41"/>
      <c r="CN8754" s="41"/>
      <c r="CO8754" s="39"/>
      <c r="CP8754" s="78"/>
    </row>
    <row r="8755" spans="1:94" s="38" customFormat="1" x14ac:dyDescent="0.25">
      <c r="A8755" s="38">
        <v>8752</v>
      </c>
      <c r="F8755" s="39"/>
      <c r="Q8755" s="39"/>
      <c r="R8755" s="40"/>
      <c r="S8755" s="40"/>
      <c r="T8755" s="39"/>
      <c r="AG8755" s="110"/>
      <c r="AH8755" s="94"/>
      <c r="AJ8755" s="97"/>
      <c r="AL8755" s="39"/>
      <c r="AP8755" s="39"/>
      <c r="AQ8755" s="77"/>
      <c r="AR8755" s="78"/>
      <c r="BB8755" s="79"/>
      <c r="BC8755" s="94"/>
      <c r="BE8755" s="97"/>
      <c r="BG8755" s="40"/>
      <c r="BK8755" s="40"/>
      <c r="BL8755" s="79"/>
      <c r="BM8755" s="94"/>
      <c r="BO8755" s="97"/>
      <c r="BQ8755" s="40"/>
      <c r="BR8755" s="94"/>
      <c r="BS8755" s="94"/>
      <c r="BT8755" s="94"/>
      <c r="BU8755" s="40"/>
      <c r="BV8755" s="82"/>
      <c r="BW8755" s="94"/>
      <c r="BX8755" s="48"/>
      <c r="BY8755" s="97"/>
      <c r="BZ8755" s="48"/>
      <c r="CA8755" s="40"/>
      <c r="CB8755" s="94"/>
      <c r="CC8755" s="94"/>
      <c r="CD8755" s="94"/>
      <c r="CE8755" s="40"/>
      <c r="CF8755" s="73"/>
      <c r="CG8755" s="41"/>
      <c r="CH8755" s="41"/>
      <c r="CI8755" s="41"/>
      <c r="CJ8755" s="41"/>
      <c r="CK8755" s="41"/>
      <c r="CL8755" s="68"/>
      <c r="CM8755" s="41"/>
      <c r="CN8755" s="41"/>
      <c r="CO8755" s="39"/>
      <c r="CP8755" s="78"/>
    </row>
    <row r="8756" spans="1:94" s="38" customFormat="1" x14ac:dyDescent="0.25">
      <c r="A8756" s="38">
        <v>8753</v>
      </c>
      <c r="F8756" s="39"/>
      <c r="Q8756" s="39"/>
      <c r="R8756" s="40"/>
      <c r="S8756" s="40"/>
      <c r="T8756" s="39"/>
      <c r="AG8756" s="110"/>
      <c r="AH8756" s="94"/>
      <c r="AJ8756" s="97"/>
      <c r="AL8756" s="39"/>
      <c r="AP8756" s="39"/>
      <c r="AQ8756" s="77"/>
      <c r="AR8756" s="78"/>
      <c r="BB8756" s="79"/>
      <c r="BC8756" s="94"/>
      <c r="BE8756" s="97"/>
      <c r="BG8756" s="40"/>
      <c r="BK8756" s="40"/>
      <c r="BL8756" s="79"/>
      <c r="BM8756" s="94"/>
      <c r="BO8756" s="97"/>
      <c r="BQ8756" s="40"/>
      <c r="BR8756" s="94"/>
      <c r="BS8756" s="94"/>
      <c r="BT8756" s="94"/>
      <c r="BU8756" s="40"/>
      <c r="BV8756" s="82"/>
      <c r="BW8756" s="94"/>
      <c r="BX8756" s="48"/>
      <c r="BY8756" s="97"/>
      <c r="BZ8756" s="48"/>
      <c r="CA8756" s="40"/>
      <c r="CB8756" s="94"/>
      <c r="CC8756" s="94"/>
      <c r="CD8756" s="94"/>
      <c r="CE8756" s="40"/>
      <c r="CF8756" s="73"/>
      <c r="CG8756" s="41"/>
      <c r="CH8756" s="41"/>
      <c r="CI8756" s="41"/>
      <c r="CJ8756" s="41"/>
      <c r="CK8756" s="41"/>
      <c r="CL8756" s="68"/>
      <c r="CM8756" s="41"/>
      <c r="CN8756" s="41"/>
      <c r="CO8756" s="39"/>
      <c r="CP8756" s="78"/>
    </row>
    <row r="8757" spans="1:94" s="38" customFormat="1" x14ac:dyDescent="0.25">
      <c r="A8757" s="38">
        <v>8754</v>
      </c>
      <c r="F8757" s="39"/>
      <c r="Q8757" s="39"/>
      <c r="R8757" s="40"/>
      <c r="S8757" s="40"/>
      <c r="T8757" s="39"/>
      <c r="AG8757" s="110"/>
      <c r="AH8757" s="94"/>
      <c r="AJ8757" s="97"/>
      <c r="AL8757" s="39"/>
      <c r="AP8757" s="39"/>
      <c r="AQ8757" s="77"/>
      <c r="AR8757" s="78"/>
      <c r="BB8757" s="79"/>
      <c r="BC8757" s="94"/>
      <c r="BE8757" s="97"/>
      <c r="BG8757" s="40"/>
      <c r="BK8757" s="40"/>
      <c r="BL8757" s="79"/>
      <c r="BM8757" s="94"/>
      <c r="BO8757" s="97"/>
      <c r="BQ8757" s="40"/>
      <c r="BR8757" s="94"/>
      <c r="BS8757" s="94"/>
      <c r="BT8757" s="94"/>
      <c r="BU8757" s="40"/>
      <c r="BV8757" s="82"/>
      <c r="BW8757" s="94"/>
      <c r="BX8757" s="48"/>
      <c r="BY8757" s="97"/>
      <c r="BZ8757" s="48"/>
      <c r="CA8757" s="40"/>
      <c r="CB8757" s="94"/>
      <c r="CC8757" s="94"/>
      <c r="CD8757" s="94"/>
      <c r="CE8757" s="40"/>
      <c r="CF8757" s="73"/>
      <c r="CG8757" s="41"/>
      <c r="CH8757" s="41"/>
      <c r="CI8757" s="41"/>
      <c r="CJ8757" s="41"/>
      <c r="CK8757" s="41"/>
      <c r="CL8757" s="68"/>
      <c r="CM8757" s="41"/>
      <c r="CN8757" s="41"/>
      <c r="CO8757" s="39"/>
      <c r="CP8757" s="78"/>
    </row>
    <row r="8758" spans="1:94" s="38" customFormat="1" x14ac:dyDescent="0.25">
      <c r="A8758" s="38">
        <v>8755</v>
      </c>
      <c r="F8758" s="39"/>
      <c r="Q8758" s="39"/>
      <c r="R8758" s="40"/>
      <c r="S8758" s="40"/>
      <c r="T8758" s="39"/>
      <c r="AG8758" s="110"/>
      <c r="AH8758" s="94"/>
      <c r="AJ8758" s="97"/>
      <c r="AL8758" s="39"/>
      <c r="AP8758" s="39"/>
      <c r="AQ8758" s="77"/>
      <c r="AR8758" s="78"/>
      <c r="BB8758" s="79"/>
      <c r="BC8758" s="94"/>
      <c r="BE8758" s="97"/>
      <c r="BG8758" s="40"/>
      <c r="BK8758" s="40"/>
      <c r="BL8758" s="79"/>
      <c r="BM8758" s="94"/>
      <c r="BO8758" s="97"/>
      <c r="BQ8758" s="40"/>
      <c r="BR8758" s="94"/>
      <c r="BS8758" s="94"/>
      <c r="BT8758" s="94"/>
      <c r="BU8758" s="40"/>
      <c r="BV8758" s="82"/>
      <c r="BW8758" s="94"/>
      <c r="BX8758" s="48"/>
      <c r="BY8758" s="97"/>
      <c r="BZ8758" s="48"/>
      <c r="CA8758" s="40"/>
      <c r="CB8758" s="94"/>
      <c r="CC8758" s="94"/>
      <c r="CD8758" s="94"/>
      <c r="CE8758" s="40"/>
      <c r="CF8758" s="73"/>
      <c r="CG8758" s="41"/>
      <c r="CH8758" s="41"/>
      <c r="CI8758" s="41"/>
      <c r="CJ8758" s="41"/>
      <c r="CK8758" s="41"/>
      <c r="CL8758" s="68"/>
      <c r="CM8758" s="41"/>
      <c r="CN8758" s="41"/>
      <c r="CO8758" s="39"/>
      <c r="CP8758" s="78"/>
    </row>
    <row r="8759" spans="1:94" s="38" customFormat="1" x14ac:dyDescent="0.25">
      <c r="A8759" s="38">
        <v>8756</v>
      </c>
      <c r="F8759" s="39"/>
      <c r="Q8759" s="39"/>
      <c r="R8759" s="40"/>
      <c r="S8759" s="40"/>
      <c r="T8759" s="39"/>
      <c r="AG8759" s="110"/>
      <c r="AH8759" s="94"/>
      <c r="AJ8759" s="97"/>
      <c r="AL8759" s="39"/>
      <c r="AP8759" s="39"/>
      <c r="AQ8759" s="77"/>
      <c r="AR8759" s="78"/>
      <c r="BB8759" s="79"/>
      <c r="BC8759" s="94"/>
      <c r="BE8759" s="97"/>
      <c r="BG8759" s="40"/>
      <c r="BK8759" s="40"/>
      <c r="BL8759" s="79"/>
      <c r="BM8759" s="94"/>
      <c r="BO8759" s="97"/>
      <c r="BQ8759" s="40"/>
      <c r="BR8759" s="94"/>
      <c r="BS8759" s="94"/>
      <c r="BT8759" s="94"/>
      <c r="BU8759" s="40"/>
      <c r="BV8759" s="82"/>
      <c r="BW8759" s="94"/>
      <c r="BX8759" s="48"/>
      <c r="BY8759" s="97"/>
      <c r="BZ8759" s="48"/>
      <c r="CA8759" s="40"/>
      <c r="CB8759" s="94"/>
      <c r="CC8759" s="94"/>
      <c r="CD8759" s="94"/>
      <c r="CE8759" s="40"/>
      <c r="CF8759" s="73"/>
      <c r="CG8759" s="41"/>
      <c r="CH8759" s="41"/>
      <c r="CI8759" s="41"/>
      <c r="CJ8759" s="41"/>
      <c r="CK8759" s="41"/>
      <c r="CL8759" s="68"/>
      <c r="CM8759" s="41"/>
      <c r="CN8759" s="41"/>
      <c r="CO8759" s="39"/>
      <c r="CP8759" s="78"/>
    </row>
    <row r="8760" spans="1:94" s="38" customFormat="1" x14ac:dyDescent="0.25">
      <c r="A8760" s="38">
        <v>8757</v>
      </c>
      <c r="F8760" s="39"/>
      <c r="Q8760" s="39"/>
      <c r="R8760" s="40"/>
      <c r="S8760" s="40"/>
      <c r="T8760" s="39"/>
      <c r="AG8760" s="110"/>
      <c r="AH8760" s="94"/>
      <c r="AJ8760" s="97"/>
      <c r="AL8760" s="39"/>
      <c r="AP8760" s="39"/>
      <c r="AQ8760" s="77"/>
      <c r="AR8760" s="78"/>
      <c r="BB8760" s="79"/>
      <c r="BC8760" s="94"/>
      <c r="BE8760" s="97"/>
      <c r="BG8760" s="40"/>
      <c r="BK8760" s="40"/>
      <c r="BL8760" s="79"/>
      <c r="BM8760" s="94"/>
      <c r="BO8760" s="97"/>
      <c r="BQ8760" s="40"/>
      <c r="BR8760" s="94"/>
      <c r="BS8760" s="94"/>
      <c r="BT8760" s="94"/>
      <c r="BU8760" s="40"/>
      <c r="BV8760" s="82"/>
      <c r="BW8760" s="94"/>
      <c r="BX8760" s="48"/>
      <c r="BY8760" s="97"/>
      <c r="BZ8760" s="48"/>
      <c r="CA8760" s="40"/>
      <c r="CB8760" s="94"/>
      <c r="CC8760" s="94"/>
      <c r="CD8760" s="94"/>
      <c r="CE8760" s="40"/>
      <c r="CF8760" s="73"/>
      <c r="CG8760" s="41"/>
      <c r="CH8760" s="41"/>
      <c r="CI8760" s="41"/>
      <c r="CJ8760" s="41"/>
      <c r="CK8760" s="41"/>
      <c r="CL8760" s="68"/>
      <c r="CM8760" s="41"/>
      <c r="CN8760" s="41"/>
      <c r="CO8760" s="39"/>
      <c r="CP8760" s="78"/>
    </row>
    <row r="8761" spans="1:94" s="38" customFormat="1" x14ac:dyDescent="0.25">
      <c r="A8761" s="38">
        <v>8758</v>
      </c>
      <c r="F8761" s="39"/>
      <c r="Q8761" s="39"/>
      <c r="R8761" s="40"/>
      <c r="S8761" s="40"/>
      <c r="T8761" s="39"/>
      <c r="AG8761" s="110"/>
      <c r="AH8761" s="94"/>
      <c r="AJ8761" s="97"/>
      <c r="AL8761" s="39"/>
      <c r="AP8761" s="39"/>
      <c r="AQ8761" s="77"/>
      <c r="AR8761" s="78"/>
      <c r="BB8761" s="79"/>
      <c r="BC8761" s="94"/>
      <c r="BE8761" s="97"/>
      <c r="BG8761" s="40"/>
      <c r="BK8761" s="40"/>
      <c r="BL8761" s="79"/>
      <c r="BM8761" s="94"/>
      <c r="BO8761" s="97"/>
      <c r="BQ8761" s="40"/>
      <c r="BR8761" s="94"/>
      <c r="BS8761" s="94"/>
      <c r="BT8761" s="94"/>
      <c r="BU8761" s="40"/>
      <c r="BV8761" s="82"/>
      <c r="BW8761" s="94"/>
      <c r="BX8761" s="48"/>
      <c r="BY8761" s="97"/>
      <c r="BZ8761" s="48"/>
      <c r="CA8761" s="40"/>
      <c r="CB8761" s="94"/>
      <c r="CC8761" s="94"/>
      <c r="CD8761" s="94"/>
      <c r="CE8761" s="40"/>
      <c r="CF8761" s="73"/>
      <c r="CG8761" s="41"/>
      <c r="CH8761" s="41"/>
      <c r="CI8761" s="41"/>
      <c r="CJ8761" s="41"/>
      <c r="CK8761" s="41"/>
      <c r="CL8761" s="68"/>
      <c r="CM8761" s="41"/>
      <c r="CN8761" s="41"/>
      <c r="CO8761" s="39"/>
      <c r="CP8761" s="78"/>
    </row>
    <row r="8762" spans="1:94" s="38" customFormat="1" x14ac:dyDescent="0.25">
      <c r="A8762" s="38">
        <v>8759</v>
      </c>
      <c r="F8762" s="39"/>
      <c r="Q8762" s="39"/>
      <c r="R8762" s="40"/>
      <c r="S8762" s="40"/>
      <c r="T8762" s="39"/>
      <c r="AG8762" s="110"/>
      <c r="AH8762" s="94"/>
      <c r="AJ8762" s="97"/>
      <c r="AL8762" s="39"/>
      <c r="AP8762" s="39"/>
      <c r="AQ8762" s="77"/>
      <c r="AR8762" s="78"/>
      <c r="BB8762" s="79"/>
      <c r="BC8762" s="94"/>
      <c r="BE8762" s="97"/>
      <c r="BG8762" s="40"/>
      <c r="BK8762" s="40"/>
      <c r="BL8762" s="79"/>
      <c r="BM8762" s="94"/>
      <c r="BO8762" s="97"/>
      <c r="BQ8762" s="40"/>
      <c r="BR8762" s="94"/>
      <c r="BS8762" s="94"/>
      <c r="BT8762" s="94"/>
      <c r="BU8762" s="40"/>
      <c r="BV8762" s="82"/>
      <c r="BW8762" s="94"/>
      <c r="BX8762" s="48"/>
      <c r="BY8762" s="97"/>
      <c r="BZ8762" s="48"/>
      <c r="CA8762" s="40"/>
      <c r="CB8762" s="94"/>
      <c r="CC8762" s="94"/>
      <c r="CD8762" s="94"/>
      <c r="CE8762" s="40"/>
      <c r="CF8762" s="73"/>
      <c r="CG8762" s="41"/>
      <c r="CH8762" s="41"/>
      <c r="CI8762" s="41"/>
      <c r="CJ8762" s="41"/>
      <c r="CK8762" s="41"/>
      <c r="CL8762" s="68"/>
      <c r="CM8762" s="41"/>
      <c r="CN8762" s="41"/>
      <c r="CO8762" s="39"/>
      <c r="CP8762" s="78"/>
    </row>
    <row r="8763" spans="1:94" s="38" customFormat="1" x14ac:dyDescent="0.25">
      <c r="A8763" s="38">
        <v>8760</v>
      </c>
      <c r="F8763" s="39"/>
      <c r="Q8763" s="39"/>
      <c r="R8763" s="40"/>
      <c r="S8763" s="40"/>
      <c r="T8763" s="39"/>
      <c r="AG8763" s="110"/>
      <c r="AH8763" s="94"/>
      <c r="AJ8763" s="97"/>
      <c r="AL8763" s="39"/>
      <c r="AP8763" s="39"/>
      <c r="AQ8763" s="77"/>
      <c r="AR8763" s="78"/>
      <c r="BB8763" s="79"/>
      <c r="BC8763" s="94"/>
      <c r="BE8763" s="97"/>
      <c r="BG8763" s="40"/>
      <c r="BK8763" s="40"/>
      <c r="BL8763" s="79"/>
      <c r="BM8763" s="94"/>
      <c r="BO8763" s="97"/>
      <c r="BQ8763" s="40"/>
      <c r="BR8763" s="94"/>
      <c r="BS8763" s="94"/>
      <c r="BT8763" s="94"/>
      <c r="BU8763" s="40"/>
      <c r="BV8763" s="82"/>
      <c r="BW8763" s="94"/>
      <c r="BX8763" s="48"/>
      <c r="BY8763" s="97"/>
      <c r="BZ8763" s="48"/>
      <c r="CA8763" s="40"/>
      <c r="CB8763" s="94"/>
      <c r="CC8763" s="94"/>
      <c r="CD8763" s="94"/>
      <c r="CE8763" s="40"/>
      <c r="CF8763" s="73"/>
      <c r="CG8763" s="41"/>
      <c r="CH8763" s="41"/>
      <c r="CI8763" s="41"/>
      <c r="CJ8763" s="41"/>
      <c r="CK8763" s="41"/>
      <c r="CL8763" s="68"/>
      <c r="CM8763" s="41"/>
      <c r="CN8763" s="41"/>
      <c r="CO8763" s="39"/>
      <c r="CP8763" s="78"/>
    </row>
    <row r="8764" spans="1:94" s="38" customFormat="1" x14ac:dyDescent="0.25">
      <c r="A8764" s="38">
        <v>8761</v>
      </c>
      <c r="F8764" s="39"/>
      <c r="Q8764" s="39"/>
      <c r="R8764" s="40"/>
      <c r="S8764" s="40"/>
      <c r="T8764" s="39"/>
      <c r="AG8764" s="110"/>
      <c r="AH8764" s="94"/>
      <c r="AJ8764" s="97"/>
      <c r="AL8764" s="39"/>
      <c r="AP8764" s="39"/>
      <c r="AQ8764" s="77"/>
      <c r="AR8764" s="78"/>
      <c r="BB8764" s="79"/>
      <c r="BC8764" s="94"/>
      <c r="BE8764" s="97"/>
      <c r="BG8764" s="40"/>
      <c r="BK8764" s="40"/>
      <c r="BL8764" s="79"/>
      <c r="BM8764" s="94"/>
      <c r="BO8764" s="97"/>
      <c r="BQ8764" s="40"/>
      <c r="BR8764" s="94"/>
      <c r="BS8764" s="94"/>
      <c r="BT8764" s="94"/>
      <c r="BU8764" s="40"/>
      <c r="BV8764" s="82"/>
      <c r="BW8764" s="94"/>
      <c r="BX8764" s="48"/>
      <c r="BY8764" s="97"/>
      <c r="BZ8764" s="48"/>
      <c r="CA8764" s="40"/>
      <c r="CB8764" s="94"/>
      <c r="CC8764" s="94"/>
      <c r="CD8764" s="94"/>
      <c r="CE8764" s="40"/>
      <c r="CF8764" s="73"/>
      <c r="CG8764" s="41"/>
      <c r="CH8764" s="41"/>
      <c r="CI8764" s="41"/>
      <c r="CJ8764" s="41"/>
      <c r="CK8764" s="41"/>
      <c r="CL8764" s="68"/>
      <c r="CM8764" s="41"/>
      <c r="CN8764" s="41"/>
      <c r="CO8764" s="39"/>
      <c r="CP8764" s="78"/>
    </row>
    <row r="8765" spans="1:94" s="38" customFormat="1" x14ac:dyDescent="0.25">
      <c r="A8765" s="38">
        <v>8762</v>
      </c>
      <c r="F8765" s="39"/>
      <c r="Q8765" s="39"/>
      <c r="R8765" s="40"/>
      <c r="S8765" s="40"/>
      <c r="T8765" s="39"/>
      <c r="AG8765" s="110"/>
      <c r="AH8765" s="94"/>
      <c r="AJ8765" s="97"/>
      <c r="AL8765" s="39"/>
      <c r="AP8765" s="39"/>
      <c r="AQ8765" s="77"/>
      <c r="AR8765" s="78"/>
      <c r="BB8765" s="79"/>
      <c r="BC8765" s="94"/>
      <c r="BE8765" s="97"/>
      <c r="BG8765" s="40"/>
      <c r="BK8765" s="40"/>
      <c r="BL8765" s="79"/>
      <c r="BM8765" s="94"/>
      <c r="BO8765" s="97"/>
      <c r="BQ8765" s="40"/>
      <c r="BR8765" s="94"/>
      <c r="BS8765" s="94"/>
      <c r="BT8765" s="94"/>
      <c r="BU8765" s="40"/>
      <c r="BV8765" s="82"/>
      <c r="BW8765" s="94"/>
      <c r="BX8765" s="48"/>
      <c r="BY8765" s="97"/>
      <c r="BZ8765" s="48"/>
      <c r="CA8765" s="40"/>
      <c r="CB8765" s="94"/>
      <c r="CC8765" s="94"/>
      <c r="CD8765" s="94"/>
      <c r="CE8765" s="40"/>
      <c r="CF8765" s="73"/>
      <c r="CG8765" s="41"/>
      <c r="CH8765" s="41"/>
      <c r="CI8765" s="41"/>
      <c r="CJ8765" s="41"/>
      <c r="CK8765" s="41"/>
      <c r="CL8765" s="68"/>
      <c r="CM8765" s="41"/>
      <c r="CN8765" s="41"/>
      <c r="CO8765" s="39"/>
      <c r="CP8765" s="78"/>
    </row>
    <row r="8766" spans="1:94" s="38" customFormat="1" x14ac:dyDescent="0.25">
      <c r="A8766" s="38">
        <v>8763</v>
      </c>
      <c r="F8766" s="39"/>
      <c r="Q8766" s="39"/>
      <c r="R8766" s="40"/>
      <c r="S8766" s="40"/>
      <c r="T8766" s="39"/>
      <c r="AG8766" s="110"/>
      <c r="AH8766" s="94"/>
      <c r="AJ8766" s="97"/>
      <c r="AL8766" s="39"/>
      <c r="AP8766" s="39"/>
      <c r="AQ8766" s="77"/>
      <c r="AR8766" s="78"/>
      <c r="BB8766" s="79"/>
      <c r="BC8766" s="94"/>
      <c r="BE8766" s="97"/>
      <c r="BG8766" s="40"/>
      <c r="BK8766" s="40"/>
      <c r="BL8766" s="79"/>
      <c r="BM8766" s="94"/>
      <c r="BO8766" s="97"/>
      <c r="BQ8766" s="40"/>
      <c r="BR8766" s="94"/>
      <c r="BS8766" s="94"/>
      <c r="BT8766" s="94"/>
      <c r="BU8766" s="40"/>
      <c r="BV8766" s="82"/>
      <c r="BW8766" s="94"/>
      <c r="BX8766" s="48"/>
      <c r="BY8766" s="97"/>
      <c r="BZ8766" s="48"/>
      <c r="CA8766" s="40"/>
      <c r="CB8766" s="94"/>
      <c r="CC8766" s="94"/>
      <c r="CD8766" s="94"/>
      <c r="CE8766" s="40"/>
      <c r="CF8766" s="73"/>
      <c r="CG8766" s="41"/>
      <c r="CH8766" s="41"/>
      <c r="CI8766" s="41"/>
      <c r="CJ8766" s="41"/>
      <c r="CK8766" s="41"/>
      <c r="CL8766" s="68"/>
      <c r="CM8766" s="41"/>
      <c r="CN8766" s="41"/>
      <c r="CO8766" s="39"/>
      <c r="CP8766" s="78"/>
    </row>
    <row r="8767" spans="1:94" s="38" customFormat="1" x14ac:dyDescent="0.25">
      <c r="A8767" s="38">
        <v>8764</v>
      </c>
      <c r="F8767" s="39"/>
      <c r="Q8767" s="39"/>
      <c r="R8767" s="40"/>
      <c r="S8767" s="40"/>
      <c r="T8767" s="39"/>
      <c r="AG8767" s="110"/>
      <c r="AH8767" s="94"/>
      <c r="AJ8767" s="97"/>
      <c r="AL8767" s="39"/>
      <c r="AP8767" s="39"/>
      <c r="AQ8767" s="77"/>
      <c r="AR8767" s="78"/>
      <c r="BB8767" s="79"/>
      <c r="BC8767" s="94"/>
      <c r="BE8767" s="97"/>
      <c r="BG8767" s="40"/>
      <c r="BK8767" s="40"/>
      <c r="BL8767" s="79"/>
      <c r="BM8767" s="94"/>
      <c r="BO8767" s="97"/>
      <c r="BQ8767" s="40"/>
      <c r="BR8767" s="94"/>
      <c r="BS8767" s="94"/>
      <c r="BT8767" s="94"/>
      <c r="BU8767" s="40"/>
      <c r="BV8767" s="82"/>
      <c r="BW8767" s="94"/>
      <c r="BX8767" s="48"/>
      <c r="BY8767" s="97"/>
      <c r="BZ8767" s="48"/>
      <c r="CA8767" s="40"/>
      <c r="CB8767" s="94"/>
      <c r="CC8767" s="94"/>
      <c r="CD8767" s="94"/>
      <c r="CE8767" s="40"/>
      <c r="CF8767" s="73"/>
      <c r="CG8767" s="41"/>
      <c r="CH8767" s="41"/>
      <c r="CI8767" s="41"/>
      <c r="CJ8767" s="41"/>
      <c r="CK8767" s="41"/>
      <c r="CL8767" s="68"/>
      <c r="CM8767" s="41"/>
      <c r="CN8767" s="41"/>
      <c r="CO8767" s="39"/>
      <c r="CP8767" s="78"/>
    </row>
    <row r="8768" spans="1:94" s="38" customFormat="1" x14ac:dyDescent="0.25">
      <c r="A8768" s="38">
        <v>8765</v>
      </c>
      <c r="F8768" s="39"/>
      <c r="Q8768" s="39"/>
      <c r="R8768" s="40"/>
      <c r="S8768" s="40"/>
      <c r="T8768" s="39"/>
      <c r="AG8768" s="110"/>
      <c r="AH8768" s="94"/>
      <c r="AJ8768" s="97"/>
      <c r="AL8768" s="39"/>
      <c r="AP8768" s="39"/>
      <c r="AQ8768" s="77"/>
      <c r="AR8768" s="78"/>
      <c r="BB8768" s="79"/>
      <c r="BC8768" s="94"/>
      <c r="BE8768" s="97"/>
      <c r="BG8768" s="40"/>
      <c r="BK8768" s="40"/>
      <c r="BL8768" s="79"/>
      <c r="BM8768" s="94"/>
      <c r="BO8768" s="97"/>
      <c r="BQ8768" s="40"/>
      <c r="BR8768" s="94"/>
      <c r="BS8768" s="94"/>
      <c r="BT8768" s="94"/>
      <c r="BU8768" s="40"/>
      <c r="BV8768" s="82"/>
      <c r="BW8768" s="94"/>
      <c r="BX8768" s="48"/>
      <c r="BY8768" s="97"/>
      <c r="BZ8768" s="48"/>
      <c r="CA8768" s="40"/>
      <c r="CB8768" s="94"/>
      <c r="CC8768" s="94"/>
      <c r="CD8768" s="94"/>
      <c r="CE8768" s="40"/>
      <c r="CF8768" s="73"/>
      <c r="CG8768" s="41"/>
      <c r="CH8768" s="41"/>
      <c r="CI8768" s="41"/>
      <c r="CJ8768" s="41"/>
      <c r="CK8768" s="41"/>
      <c r="CL8768" s="68"/>
      <c r="CM8768" s="41"/>
      <c r="CN8768" s="41"/>
      <c r="CO8768" s="39"/>
      <c r="CP8768" s="78"/>
    </row>
    <row r="8769" spans="1:94" s="38" customFormat="1" x14ac:dyDescent="0.25">
      <c r="A8769" s="38">
        <v>8766</v>
      </c>
      <c r="F8769" s="39"/>
      <c r="Q8769" s="39"/>
      <c r="R8769" s="40"/>
      <c r="S8769" s="40"/>
      <c r="T8769" s="39"/>
      <c r="AG8769" s="110"/>
      <c r="AH8769" s="94"/>
      <c r="AJ8769" s="97"/>
      <c r="AL8769" s="39"/>
      <c r="AP8769" s="39"/>
      <c r="AQ8769" s="77"/>
      <c r="AR8769" s="78"/>
      <c r="BB8769" s="79"/>
      <c r="BC8769" s="94"/>
      <c r="BE8769" s="97"/>
      <c r="BG8769" s="40"/>
      <c r="BK8769" s="40"/>
      <c r="BL8769" s="79"/>
      <c r="BM8769" s="94"/>
      <c r="BO8769" s="97"/>
      <c r="BQ8769" s="40"/>
      <c r="BR8769" s="94"/>
      <c r="BS8769" s="94"/>
      <c r="BT8769" s="94"/>
      <c r="BU8769" s="40"/>
      <c r="BV8769" s="82"/>
      <c r="BW8769" s="94"/>
      <c r="BX8769" s="48"/>
      <c r="BY8769" s="97"/>
      <c r="BZ8769" s="48"/>
      <c r="CA8769" s="40"/>
      <c r="CB8769" s="94"/>
      <c r="CC8769" s="94"/>
      <c r="CD8769" s="94"/>
      <c r="CE8769" s="40"/>
      <c r="CF8769" s="73"/>
      <c r="CG8769" s="41"/>
      <c r="CH8769" s="41"/>
      <c r="CI8769" s="41"/>
      <c r="CJ8769" s="41"/>
      <c r="CK8769" s="41"/>
      <c r="CL8769" s="68"/>
      <c r="CM8769" s="41"/>
      <c r="CN8769" s="41"/>
      <c r="CO8769" s="39"/>
      <c r="CP8769" s="78"/>
    </row>
    <row r="8770" spans="1:94" s="38" customFormat="1" x14ac:dyDescent="0.25">
      <c r="A8770" s="38">
        <v>8767</v>
      </c>
      <c r="F8770" s="39"/>
      <c r="Q8770" s="39"/>
      <c r="R8770" s="40"/>
      <c r="S8770" s="40"/>
      <c r="T8770" s="39"/>
      <c r="AG8770" s="110"/>
      <c r="AH8770" s="94"/>
      <c r="AJ8770" s="97"/>
      <c r="AL8770" s="39"/>
      <c r="AP8770" s="39"/>
      <c r="AQ8770" s="77"/>
      <c r="AR8770" s="78"/>
      <c r="BB8770" s="79"/>
      <c r="BC8770" s="94"/>
      <c r="BE8770" s="97"/>
      <c r="BG8770" s="40"/>
      <c r="BK8770" s="40"/>
      <c r="BL8770" s="79"/>
      <c r="BM8770" s="94"/>
      <c r="BO8770" s="97"/>
      <c r="BQ8770" s="40"/>
      <c r="BR8770" s="94"/>
      <c r="BS8770" s="94"/>
      <c r="BT8770" s="94"/>
      <c r="BU8770" s="40"/>
      <c r="BV8770" s="82"/>
      <c r="BW8770" s="94"/>
      <c r="BX8770" s="48"/>
      <c r="BY8770" s="97"/>
      <c r="BZ8770" s="48"/>
      <c r="CA8770" s="40"/>
      <c r="CB8770" s="94"/>
      <c r="CC8770" s="94"/>
      <c r="CD8770" s="94"/>
      <c r="CE8770" s="40"/>
      <c r="CF8770" s="73"/>
      <c r="CG8770" s="41"/>
      <c r="CH8770" s="41"/>
      <c r="CI8770" s="41"/>
      <c r="CJ8770" s="41"/>
      <c r="CK8770" s="41"/>
      <c r="CL8770" s="68"/>
      <c r="CM8770" s="41"/>
      <c r="CN8770" s="41"/>
      <c r="CO8770" s="39"/>
      <c r="CP8770" s="78"/>
    </row>
    <row r="8771" spans="1:94" s="38" customFormat="1" x14ac:dyDescent="0.25">
      <c r="A8771" s="38">
        <v>8768</v>
      </c>
      <c r="F8771" s="39"/>
      <c r="Q8771" s="39"/>
      <c r="R8771" s="40"/>
      <c r="S8771" s="40"/>
      <c r="T8771" s="39"/>
      <c r="AG8771" s="110"/>
      <c r="AH8771" s="94"/>
      <c r="AJ8771" s="97"/>
      <c r="AL8771" s="39"/>
      <c r="AP8771" s="39"/>
      <c r="AQ8771" s="77"/>
      <c r="AR8771" s="78"/>
      <c r="BB8771" s="79"/>
      <c r="BC8771" s="94"/>
      <c r="BE8771" s="97"/>
      <c r="BG8771" s="40"/>
      <c r="BK8771" s="40"/>
      <c r="BL8771" s="79"/>
      <c r="BM8771" s="94"/>
      <c r="BO8771" s="97"/>
      <c r="BQ8771" s="40"/>
      <c r="BR8771" s="94"/>
      <c r="BS8771" s="94"/>
      <c r="BT8771" s="94"/>
      <c r="BU8771" s="40"/>
      <c r="BV8771" s="82"/>
      <c r="BW8771" s="94"/>
      <c r="BX8771" s="48"/>
      <c r="BY8771" s="97"/>
      <c r="BZ8771" s="48"/>
      <c r="CA8771" s="40"/>
      <c r="CB8771" s="94"/>
      <c r="CC8771" s="94"/>
      <c r="CD8771" s="94"/>
      <c r="CE8771" s="40"/>
      <c r="CF8771" s="73"/>
      <c r="CG8771" s="41"/>
      <c r="CH8771" s="41"/>
      <c r="CI8771" s="41"/>
      <c r="CJ8771" s="41"/>
      <c r="CK8771" s="41"/>
      <c r="CL8771" s="68"/>
      <c r="CM8771" s="41"/>
      <c r="CN8771" s="41"/>
      <c r="CO8771" s="39"/>
      <c r="CP8771" s="78"/>
    </row>
    <row r="8772" spans="1:94" s="38" customFormat="1" x14ac:dyDescent="0.25">
      <c r="A8772" s="38">
        <v>8769</v>
      </c>
      <c r="F8772" s="39"/>
      <c r="Q8772" s="39"/>
      <c r="R8772" s="40"/>
      <c r="S8772" s="40"/>
      <c r="T8772" s="39"/>
      <c r="AG8772" s="110"/>
      <c r="AH8772" s="94"/>
      <c r="AJ8772" s="97"/>
      <c r="AL8772" s="39"/>
      <c r="AP8772" s="39"/>
      <c r="AQ8772" s="77"/>
      <c r="AR8772" s="78"/>
      <c r="BB8772" s="79"/>
      <c r="BC8772" s="94"/>
      <c r="BE8772" s="97"/>
      <c r="BG8772" s="40"/>
      <c r="BK8772" s="40"/>
      <c r="BL8772" s="79"/>
      <c r="BM8772" s="94"/>
      <c r="BO8772" s="97"/>
      <c r="BQ8772" s="40"/>
      <c r="BR8772" s="94"/>
      <c r="BS8772" s="94"/>
      <c r="BT8772" s="94"/>
      <c r="BU8772" s="40"/>
      <c r="BV8772" s="82"/>
      <c r="BW8772" s="94"/>
      <c r="BX8772" s="48"/>
      <c r="BY8772" s="97"/>
      <c r="BZ8772" s="48"/>
      <c r="CA8772" s="40"/>
      <c r="CB8772" s="94"/>
      <c r="CC8772" s="94"/>
      <c r="CD8772" s="94"/>
      <c r="CE8772" s="40"/>
      <c r="CF8772" s="73"/>
      <c r="CG8772" s="41"/>
      <c r="CH8772" s="41"/>
      <c r="CI8772" s="41"/>
      <c r="CJ8772" s="41"/>
      <c r="CK8772" s="41"/>
      <c r="CL8772" s="68"/>
      <c r="CM8772" s="41"/>
      <c r="CN8772" s="41"/>
      <c r="CO8772" s="39"/>
      <c r="CP8772" s="78"/>
    </row>
    <row r="8773" spans="1:94" s="38" customFormat="1" x14ac:dyDescent="0.25">
      <c r="A8773" s="38">
        <v>8770</v>
      </c>
      <c r="F8773" s="39"/>
      <c r="Q8773" s="39"/>
      <c r="R8773" s="40"/>
      <c r="S8773" s="40"/>
      <c r="T8773" s="39"/>
      <c r="AG8773" s="110"/>
      <c r="AH8773" s="94"/>
      <c r="AJ8773" s="97"/>
      <c r="AL8773" s="39"/>
      <c r="AP8773" s="39"/>
      <c r="AQ8773" s="77"/>
      <c r="AR8773" s="78"/>
      <c r="BB8773" s="79"/>
      <c r="BC8773" s="94"/>
      <c r="BE8773" s="97"/>
      <c r="BG8773" s="40"/>
      <c r="BK8773" s="40"/>
      <c r="BL8773" s="79"/>
      <c r="BM8773" s="94"/>
      <c r="BO8773" s="97"/>
      <c r="BQ8773" s="40"/>
      <c r="BR8773" s="94"/>
      <c r="BS8773" s="94"/>
      <c r="BT8773" s="94"/>
      <c r="BU8773" s="40"/>
      <c r="BV8773" s="82"/>
      <c r="BW8773" s="94"/>
      <c r="BX8773" s="48"/>
      <c r="BY8773" s="97"/>
      <c r="BZ8773" s="48"/>
      <c r="CA8773" s="40"/>
      <c r="CB8773" s="94"/>
      <c r="CC8773" s="94"/>
      <c r="CD8773" s="94"/>
      <c r="CE8773" s="40"/>
      <c r="CF8773" s="73"/>
      <c r="CG8773" s="41"/>
      <c r="CH8773" s="41"/>
      <c r="CI8773" s="41"/>
      <c r="CJ8773" s="41"/>
      <c r="CK8773" s="41"/>
      <c r="CL8773" s="68"/>
      <c r="CM8773" s="41"/>
      <c r="CN8773" s="41"/>
      <c r="CO8773" s="39"/>
      <c r="CP8773" s="78"/>
    </row>
    <row r="8774" spans="1:94" s="38" customFormat="1" x14ac:dyDescent="0.25">
      <c r="A8774" s="38">
        <v>8771</v>
      </c>
      <c r="F8774" s="39"/>
      <c r="Q8774" s="39"/>
      <c r="R8774" s="40"/>
      <c r="S8774" s="40"/>
      <c r="T8774" s="39"/>
      <c r="AG8774" s="110"/>
      <c r="AH8774" s="94"/>
      <c r="AJ8774" s="97"/>
      <c r="AL8774" s="39"/>
      <c r="AP8774" s="39"/>
      <c r="AQ8774" s="77"/>
      <c r="AR8774" s="78"/>
      <c r="BB8774" s="79"/>
      <c r="BC8774" s="94"/>
      <c r="BE8774" s="97"/>
      <c r="BG8774" s="40"/>
      <c r="BK8774" s="40"/>
      <c r="BL8774" s="79"/>
      <c r="BM8774" s="94"/>
      <c r="BO8774" s="97"/>
      <c r="BQ8774" s="40"/>
      <c r="BR8774" s="94"/>
      <c r="BS8774" s="94"/>
      <c r="BT8774" s="94"/>
      <c r="BU8774" s="40"/>
      <c r="BV8774" s="82"/>
      <c r="BW8774" s="94"/>
      <c r="BX8774" s="48"/>
      <c r="BY8774" s="97"/>
      <c r="BZ8774" s="48"/>
      <c r="CA8774" s="40"/>
      <c r="CB8774" s="94"/>
      <c r="CC8774" s="94"/>
      <c r="CD8774" s="94"/>
      <c r="CE8774" s="40"/>
      <c r="CF8774" s="73"/>
      <c r="CG8774" s="41"/>
      <c r="CH8774" s="41"/>
      <c r="CI8774" s="41"/>
      <c r="CJ8774" s="41"/>
      <c r="CK8774" s="41"/>
      <c r="CL8774" s="68"/>
      <c r="CM8774" s="41"/>
      <c r="CN8774" s="41"/>
      <c r="CO8774" s="39"/>
      <c r="CP8774" s="78"/>
    </row>
    <row r="8775" spans="1:94" s="38" customFormat="1" x14ac:dyDescent="0.25">
      <c r="A8775" s="38">
        <v>8772</v>
      </c>
      <c r="F8775" s="39"/>
      <c r="Q8775" s="39"/>
      <c r="R8775" s="40"/>
      <c r="S8775" s="40"/>
      <c r="T8775" s="39"/>
      <c r="AG8775" s="110"/>
      <c r="AH8775" s="94"/>
      <c r="AJ8775" s="97"/>
      <c r="AL8775" s="39"/>
      <c r="AP8775" s="39"/>
      <c r="AQ8775" s="77"/>
      <c r="AR8775" s="78"/>
      <c r="BB8775" s="79"/>
      <c r="BC8775" s="94"/>
      <c r="BE8775" s="97"/>
      <c r="BG8775" s="40"/>
      <c r="BK8775" s="40"/>
      <c r="BL8775" s="79"/>
      <c r="BM8775" s="94"/>
      <c r="BO8775" s="97"/>
      <c r="BQ8775" s="40"/>
      <c r="BR8775" s="94"/>
      <c r="BS8775" s="94"/>
      <c r="BT8775" s="94"/>
      <c r="BU8775" s="40"/>
      <c r="BV8775" s="82"/>
      <c r="BW8775" s="94"/>
      <c r="BX8775" s="48"/>
      <c r="BY8775" s="97"/>
      <c r="BZ8775" s="48"/>
      <c r="CA8775" s="40"/>
      <c r="CB8775" s="94"/>
      <c r="CC8775" s="94"/>
      <c r="CD8775" s="94"/>
      <c r="CE8775" s="40"/>
      <c r="CF8775" s="73"/>
      <c r="CG8775" s="41"/>
      <c r="CH8775" s="41"/>
      <c r="CI8775" s="41"/>
      <c r="CJ8775" s="41"/>
      <c r="CK8775" s="41"/>
      <c r="CL8775" s="68"/>
      <c r="CM8775" s="41"/>
      <c r="CN8775" s="41"/>
      <c r="CO8775" s="39"/>
      <c r="CP8775" s="78"/>
    </row>
    <row r="8776" spans="1:94" s="38" customFormat="1" x14ac:dyDescent="0.25">
      <c r="A8776" s="38">
        <v>8773</v>
      </c>
      <c r="F8776" s="39"/>
      <c r="Q8776" s="39"/>
      <c r="R8776" s="40"/>
      <c r="S8776" s="40"/>
      <c r="T8776" s="39"/>
      <c r="AG8776" s="110"/>
      <c r="AH8776" s="94"/>
      <c r="AJ8776" s="97"/>
      <c r="AL8776" s="39"/>
      <c r="AP8776" s="39"/>
      <c r="AQ8776" s="77"/>
      <c r="AR8776" s="78"/>
      <c r="BB8776" s="79"/>
      <c r="BC8776" s="94"/>
      <c r="BE8776" s="97"/>
      <c r="BG8776" s="40"/>
      <c r="BK8776" s="40"/>
      <c r="BL8776" s="79"/>
      <c r="BM8776" s="94"/>
      <c r="BO8776" s="97"/>
      <c r="BQ8776" s="40"/>
      <c r="BR8776" s="94"/>
      <c r="BS8776" s="94"/>
      <c r="BT8776" s="94"/>
      <c r="BU8776" s="40"/>
      <c r="BV8776" s="82"/>
      <c r="BW8776" s="94"/>
      <c r="BX8776" s="48"/>
      <c r="BY8776" s="97"/>
      <c r="BZ8776" s="48"/>
      <c r="CA8776" s="40"/>
      <c r="CB8776" s="94"/>
      <c r="CC8776" s="94"/>
      <c r="CD8776" s="94"/>
      <c r="CE8776" s="40"/>
      <c r="CF8776" s="73"/>
      <c r="CG8776" s="41"/>
      <c r="CH8776" s="41"/>
      <c r="CI8776" s="41"/>
      <c r="CJ8776" s="41"/>
      <c r="CK8776" s="41"/>
      <c r="CL8776" s="68"/>
      <c r="CM8776" s="41"/>
      <c r="CN8776" s="41"/>
      <c r="CO8776" s="39"/>
      <c r="CP8776" s="78"/>
    </row>
    <row r="8777" spans="1:94" s="38" customFormat="1" x14ac:dyDescent="0.25">
      <c r="A8777" s="38">
        <v>8774</v>
      </c>
      <c r="F8777" s="39"/>
      <c r="Q8777" s="39"/>
      <c r="R8777" s="40"/>
      <c r="S8777" s="40"/>
      <c r="T8777" s="39"/>
      <c r="AG8777" s="110"/>
      <c r="AH8777" s="94"/>
      <c r="AJ8777" s="97"/>
      <c r="AL8777" s="39"/>
      <c r="AP8777" s="39"/>
      <c r="AQ8777" s="77"/>
      <c r="AR8777" s="78"/>
      <c r="BB8777" s="79"/>
      <c r="BC8777" s="94"/>
      <c r="BE8777" s="97"/>
      <c r="BG8777" s="40"/>
      <c r="BK8777" s="40"/>
      <c r="BL8777" s="79"/>
      <c r="BM8777" s="94"/>
      <c r="BO8777" s="97"/>
      <c r="BQ8777" s="40"/>
      <c r="BR8777" s="94"/>
      <c r="BS8777" s="94"/>
      <c r="BT8777" s="94"/>
      <c r="BU8777" s="40"/>
      <c r="BV8777" s="82"/>
      <c r="BW8777" s="94"/>
      <c r="BX8777" s="48"/>
      <c r="BY8777" s="97"/>
      <c r="BZ8777" s="48"/>
      <c r="CA8777" s="40"/>
      <c r="CB8777" s="94"/>
      <c r="CC8777" s="94"/>
      <c r="CD8777" s="94"/>
      <c r="CE8777" s="40"/>
      <c r="CF8777" s="73"/>
      <c r="CG8777" s="41"/>
      <c r="CH8777" s="41"/>
      <c r="CI8777" s="41"/>
      <c r="CJ8777" s="41"/>
      <c r="CK8777" s="41"/>
      <c r="CL8777" s="68"/>
      <c r="CM8777" s="41"/>
      <c r="CN8777" s="41"/>
      <c r="CO8777" s="39"/>
      <c r="CP8777" s="78"/>
    </row>
    <row r="8778" spans="1:94" s="38" customFormat="1" x14ac:dyDescent="0.25">
      <c r="A8778" s="38">
        <v>8775</v>
      </c>
      <c r="F8778" s="39"/>
      <c r="Q8778" s="39"/>
      <c r="R8778" s="40"/>
      <c r="S8778" s="40"/>
      <c r="T8778" s="39"/>
      <c r="AG8778" s="110"/>
      <c r="AH8778" s="94"/>
      <c r="AJ8778" s="97"/>
      <c r="AL8778" s="39"/>
      <c r="AP8778" s="39"/>
      <c r="AQ8778" s="77"/>
      <c r="AR8778" s="78"/>
      <c r="BB8778" s="79"/>
      <c r="BC8778" s="94"/>
      <c r="BE8778" s="97"/>
      <c r="BG8778" s="40"/>
      <c r="BK8778" s="40"/>
      <c r="BL8778" s="79"/>
      <c r="BM8778" s="94"/>
      <c r="BO8778" s="97"/>
      <c r="BQ8778" s="40"/>
      <c r="BR8778" s="94"/>
      <c r="BS8778" s="94"/>
      <c r="BT8778" s="94"/>
      <c r="BU8778" s="40"/>
      <c r="BV8778" s="82"/>
      <c r="BW8778" s="94"/>
      <c r="BX8778" s="48"/>
      <c r="BY8778" s="97"/>
      <c r="BZ8778" s="48"/>
      <c r="CA8778" s="40"/>
      <c r="CB8778" s="94"/>
      <c r="CC8778" s="94"/>
      <c r="CD8778" s="94"/>
      <c r="CE8778" s="40"/>
      <c r="CF8778" s="73"/>
      <c r="CG8778" s="41"/>
      <c r="CH8778" s="41"/>
      <c r="CI8778" s="41"/>
      <c r="CJ8778" s="41"/>
      <c r="CK8778" s="41"/>
      <c r="CL8778" s="68"/>
      <c r="CM8778" s="41"/>
      <c r="CN8778" s="41"/>
      <c r="CO8778" s="39"/>
      <c r="CP8778" s="78"/>
    </row>
    <row r="8779" spans="1:94" s="38" customFormat="1" x14ac:dyDescent="0.25">
      <c r="A8779" s="38">
        <v>8776</v>
      </c>
      <c r="F8779" s="39"/>
      <c r="Q8779" s="39"/>
      <c r="R8779" s="40"/>
      <c r="S8779" s="40"/>
      <c r="T8779" s="39"/>
      <c r="AG8779" s="110"/>
      <c r="AH8779" s="94"/>
      <c r="AJ8779" s="97"/>
      <c r="AL8779" s="39"/>
      <c r="AP8779" s="39"/>
      <c r="AQ8779" s="77"/>
      <c r="AR8779" s="78"/>
      <c r="BB8779" s="79"/>
      <c r="BC8779" s="94"/>
      <c r="BE8779" s="97"/>
      <c r="BG8779" s="40"/>
      <c r="BK8779" s="40"/>
      <c r="BL8779" s="79"/>
      <c r="BM8779" s="94"/>
      <c r="BO8779" s="97"/>
      <c r="BQ8779" s="40"/>
      <c r="BR8779" s="94"/>
      <c r="BS8779" s="94"/>
      <c r="BT8779" s="94"/>
      <c r="BU8779" s="40"/>
      <c r="BV8779" s="82"/>
      <c r="BW8779" s="94"/>
      <c r="BX8779" s="48"/>
      <c r="BY8779" s="97"/>
      <c r="BZ8779" s="48"/>
      <c r="CA8779" s="40"/>
      <c r="CB8779" s="94"/>
      <c r="CC8779" s="94"/>
      <c r="CD8779" s="94"/>
      <c r="CE8779" s="40"/>
      <c r="CF8779" s="73"/>
      <c r="CG8779" s="41"/>
      <c r="CH8779" s="41"/>
      <c r="CI8779" s="41"/>
      <c r="CJ8779" s="41"/>
      <c r="CK8779" s="41"/>
      <c r="CL8779" s="68"/>
      <c r="CM8779" s="41"/>
      <c r="CN8779" s="41"/>
      <c r="CO8779" s="39"/>
      <c r="CP8779" s="78"/>
    </row>
    <row r="8780" spans="1:94" s="38" customFormat="1" x14ac:dyDescent="0.25">
      <c r="A8780" s="38">
        <v>8777</v>
      </c>
      <c r="F8780" s="39"/>
      <c r="Q8780" s="39"/>
      <c r="R8780" s="40"/>
      <c r="S8780" s="40"/>
      <c r="T8780" s="39"/>
      <c r="AG8780" s="110"/>
      <c r="AH8780" s="94"/>
      <c r="AJ8780" s="97"/>
      <c r="AL8780" s="39"/>
      <c r="AP8780" s="39"/>
      <c r="AQ8780" s="77"/>
      <c r="AR8780" s="78"/>
      <c r="BB8780" s="79"/>
      <c r="BC8780" s="94"/>
      <c r="BE8780" s="97"/>
      <c r="BG8780" s="40"/>
      <c r="BK8780" s="40"/>
      <c r="BL8780" s="79"/>
      <c r="BM8780" s="94"/>
      <c r="BO8780" s="97"/>
      <c r="BQ8780" s="40"/>
      <c r="BR8780" s="94"/>
      <c r="BS8780" s="94"/>
      <c r="BT8780" s="94"/>
      <c r="BU8780" s="40"/>
      <c r="BV8780" s="82"/>
      <c r="BW8780" s="94"/>
      <c r="BX8780" s="48"/>
      <c r="BY8780" s="97"/>
      <c r="BZ8780" s="48"/>
      <c r="CA8780" s="40"/>
      <c r="CB8780" s="94"/>
      <c r="CC8780" s="94"/>
      <c r="CD8780" s="94"/>
      <c r="CE8780" s="40"/>
      <c r="CF8780" s="73"/>
      <c r="CG8780" s="41"/>
      <c r="CH8780" s="41"/>
      <c r="CI8780" s="41"/>
      <c r="CJ8780" s="41"/>
      <c r="CK8780" s="41"/>
      <c r="CL8780" s="68"/>
      <c r="CM8780" s="41"/>
      <c r="CN8780" s="41"/>
      <c r="CO8780" s="39"/>
      <c r="CP8780" s="78"/>
    </row>
    <row r="8781" spans="1:94" s="38" customFormat="1" x14ac:dyDescent="0.25">
      <c r="A8781" s="38">
        <v>8778</v>
      </c>
      <c r="F8781" s="39"/>
      <c r="Q8781" s="39"/>
      <c r="R8781" s="40"/>
      <c r="S8781" s="40"/>
      <c r="T8781" s="39"/>
      <c r="AG8781" s="110"/>
      <c r="AH8781" s="94"/>
      <c r="AJ8781" s="97"/>
      <c r="AL8781" s="39"/>
      <c r="AP8781" s="39"/>
      <c r="AQ8781" s="77"/>
      <c r="AR8781" s="78"/>
      <c r="BB8781" s="79"/>
      <c r="BC8781" s="94"/>
      <c r="BE8781" s="97"/>
      <c r="BG8781" s="40"/>
      <c r="BK8781" s="40"/>
      <c r="BL8781" s="79"/>
      <c r="BM8781" s="94"/>
      <c r="BO8781" s="97"/>
      <c r="BQ8781" s="40"/>
      <c r="BR8781" s="94"/>
      <c r="BS8781" s="94"/>
      <c r="BT8781" s="94"/>
      <c r="BU8781" s="40"/>
      <c r="BV8781" s="82"/>
      <c r="BW8781" s="94"/>
      <c r="BX8781" s="48"/>
      <c r="BY8781" s="97"/>
      <c r="BZ8781" s="48"/>
      <c r="CA8781" s="40"/>
      <c r="CB8781" s="94"/>
      <c r="CC8781" s="94"/>
      <c r="CD8781" s="94"/>
      <c r="CE8781" s="40"/>
      <c r="CF8781" s="73"/>
      <c r="CG8781" s="41"/>
      <c r="CH8781" s="41"/>
      <c r="CI8781" s="41"/>
      <c r="CJ8781" s="41"/>
      <c r="CK8781" s="41"/>
      <c r="CL8781" s="68"/>
      <c r="CM8781" s="41"/>
      <c r="CN8781" s="41"/>
      <c r="CO8781" s="39"/>
      <c r="CP8781" s="78"/>
    </row>
    <row r="8782" spans="1:94" s="38" customFormat="1" x14ac:dyDescent="0.25">
      <c r="A8782" s="38">
        <v>8779</v>
      </c>
      <c r="F8782" s="39"/>
      <c r="Q8782" s="39"/>
      <c r="R8782" s="40"/>
      <c r="S8782" s="40"/>
      <c r="T8782" s="39"/>
      <c r="AG8782" s="110"/>
      <c r="AH8782" s="94"/>
      <c r="AJ8782" s="97"/>
      <c r="AL8782" s="39"/>
      <c r="AP8782" s="39"/>
      <c r="AQ8782" s="77"/>
      <c r="AR8782" s="78"/>
      <c r="BB8782" s="79"/>
      <c r="BC8782" s="94"/>
      <c r="BE8782" s="97"/>
      <c r="BG8782" s="40"/>
      <c r="BK8782" s="40"/>
      <c r="BL8782" s="79"/>
      <c r="BM8782" s="94"/>
      <c r="BO8782" s="97"/>
      <c r="BQ8782" s="40"/>
      <c r="BR8782" s="94"/>
      <c r="BS8782" s="94"/>
      <c r="BT8782" s="94"/>
      <c r="BU8782" s="40"/>
      <c r="BV8782" s="82"/>
      <c r="BW8782" s="94"/>
      <c r="BX8782" s="48"/>
      <c r="BY8782" s="97"/>
      <c r="BZ8782" s="48"/>
      <c r="CA8782" s="40"/>
      <c r="CB8782" s="94"/>
      <c r="CC8782" s="94"/>
      <c r="CD8782" s="94"/>
      <c r="CE8782" s="40"/>
      <c r="CF8782" s="73"/>
      <c r="CG8782" s="41"/>
      <c r="CH8782" s="41"/>
      <c r="CI8782" s="41"/>
      <c r="CJ8782" s="41"/>
      <c r="CK8782" s="41"/>
      <c r="CL8782" s="68"/>
      <c r="CM8782" s="41"/>
      <c r="CN8782" s="41"/>
      <c r="CO8782" s="39"/>
      <c r="CP8782" s="78"/>
    </row>
    <row r="8783" spans="1:94" s="38" customFormat="1" x14ac:dyDescent="0.25">
      <c r="A8783" s="38">
        <v>8780</v>
      </c>
      <c r="F8783" s="39"/>
      <c r="Q8783" s="39"/>
      <c r="R8783" s="40"/>
      <c r="S8783" s="40"/>
      <c r="T8783" s="39"/>
      <c r="AG8783" s="110"/>
      <c r="AH8783" s="94"/>
      <c r="AJ8783" s="97"/>
      <c r="AL8783" s="39"/>
      <c r="AP8783" s="39"/>
      <c r="AQ8783" s="77"/>
      <c r="AR8783" s="78"/>
      <c r="BB8783" s="79"/>
      <c r="BC8783" s="94"/>
      <c r="BE8783" s="97"/>
      <c r="BG8783" s="40"/>
      <c r="BK8783" s="40"/>
      <c r="BL8783" s="79"/>
      <c r="BM8783" s="94"/>
      <c r="BO8783" s="97"/>
      <c r="BQ8783" s="40"/>
      <c r="BR8783" s="94"/>
      <c r="BS8783" s="94"/>
      <c r="BT8783" s="94"/>
      <c r="BU8783" s="40"/>
      <c r="BV8783" s="82"/>
      <c r="BW8783" s="94"/>
      <c r="BX8783" s="48"/>
      <c r="BY8783" s="97"/>
      <c r="BZ8783" s="48"/>
      <c r="CA8783" s="40"/>
      <c r="CB8783" s="94"/>
      <c r="CC8783" s="94"/>
      <c r="CD8783" s="94"/>
      <c r="CE8783" s="40"/>
      <c r="CF8783" s="73"/>
      <c r="CG8783" s="41"/>
      <c r="CH8783" s="41"/>
      <c r="CI8783" s="41"/>
      <c r="CJ8783" s="41"/>
      <c r="CK8783" s="41"/>
      <c r="CL8783" s="68"/>
      <c r="CM8783" s="41"/>
      <c r="CN8783" s="41"/>
      <c r="CO8783" s="39"/>
      <c r="CP8783" s="78"/>
    </row>
    <row r="8784" spans="1:94" s="38" customFormat="1" x14ac:dyDescent="0.25">
      <c r="A8784" s="38">
        <v>8781</v>
      </c>
      <c r="F8784" s="39"/>
      <c r="Q8784" s="39"/>
      <c r="R8784" s="40"/>
      <c r="S8784" s="40"/>
      <c r="T8784" s="39"/>
      <c r="AG8784" s="110"/>
      <c r="AH8784" s="94"/>
      <c r="AJ8784" s="97"/>
      <c r="AL8784" s="39"/>
      <c r="AP8784" s="39"/>
      <c r="AQ8784" s="77"/>
      <c r="AR8784" s="78"/>
      <c r="BB8784" s="79"/>
      <c r="BC8784" s="94"/>
      <c r="BE8784" s="97"/>
      <c r="BG8784" s="40"/>
      <c r="BK8784" s="40"/>
      <c r="BL8784" s="79"/>
      <c r="BM8784" s="94"/>
      <c r="BO8784" s="97"/>
      <c r="BQ8784" s="40"/>
      <c r="BR8784" s="94"/>
      <c r="BS8784" s="94"/>
      <c r="BT8784" s="94"/>
      <c r="BU8784" s="40"/>
      <c r="BV8784" s="82"/>
      <c r="BW8784" s="94"/>
      <c r="BX8784" s="48"/>
      <c r="BY8784" s="97"/>
      <c r="BZ8784" s="48"/>
      <c r="CA8784" s="40"/>
      <c r="CB8784" s="94"/>
      <c r="CC8784" s="94"/>
      <c r="CD8784" s="94"/>
      <c r="CE8784" s="40"/>
      <c r="CF8784" s="73"/>
      <c r="CG8784" s="41"/>
      <c r="CH8784" s="41"/>
      <c r="CI8784" s="41"/>
      <c r="CJ8784" s="41"/>
      <c r="CK8784" s="41"/>
      <c r="CL8784" s="68"/>
      <c r="CM8784" s="41"/>
      <c r="CN8784" s="41"/>
      <c r="CO8784" s="39"/>
      <c r="CP8784" s="78"/>
    </row>
    <row r="8785" spans="1:94" s="38" customFormat="1" x14ac:dyDescent="0.25">
      <c r="A8785" s="38">
        <v>8782</v>
      </c>
      <c r="F8785" s="39"/>
      <c r="Q8785" s="39"/>
      <c r="R8785" s="40"/>
      <c r="S8785" s="40"/>
      <c r="T8785" s="39"/>
      <c r="AG8785" s="110"/>
      <c r="AH8785" s="94"/>
      <c r="AJ8785" s="97"/>
      <c r="AL8785" s="39"/>
      <c r="AP8785" s="39"/>
      <c r="AQ8785" s="77"/>
      <c r="AR8785" s="78"/>
      <c r="BB8785" s="79"/>
      <c r="BC8785" s="94"/>
      <c r="BE8785" s="97"/>
      <c r="BG8785" s="40"/>
      <c r="BK8785" s="40"/>
      <c r="BL8785" s="79"/>
      <c r="BM8785" s="94"/>
      <c r="BO8785" s="97"/>
      <c r="BQ8785" s="40"/>
      <c r="BR8785" s="94"/>
      <c r="BS8785" s="94"/>
      <c r="BT8785" s="94"/>
      <c r="BU8785" s="40"/>
      <c r="BV8785" s="82"/>
      <c r="BW8785" s="94"/>
      <c r="BX8785" s="48"/>
      <c r="BY8785" s="97"/>
      <c r="BZ8785" s="48"/>
      <c r="CA8785" s="40"/>
      <c r="CB8785" s="94"/>
      <c r="CC8785" s="94"/>
      <c r="CD8785" s="94"/>
      <c r="CE8785" s="40"/>
      <c r="CF8785" s="73"/>
      <c r="CG8785" s="41"/>
      <c r="CH8785" s="41"/>
      <c r="CI8785" s="41"/>
      <c r="CJ8785" s="41"/>
      <c r="CK8785" s="41"/>
      <c r="CL8785" s="68"/>
      <c r="CM8785" s="41"/>
      <c r="CN8785" s="41"/>
      <c r="CO8785" s="39"/>
      <c r="CP8785" s="78"/>
    </row>
    <row r="8786" spans="1:94" s="38" customFormat="1" x14ac:dyDescent="0.25">
      <c r="A8786" s="38">
        <v>8783</v>
      </c>
      <c r="F8786" s="39"/>
      <c r="Q8786" s="39"/>
      <c r="R8786" s="40"/>
      <c r="S8786" s="40"/>
      <c r="T8786" s="39"/>
      <c r="AG8786" s="110"/>
      <c r="AH8786" s="94"/>
      <c r="AJ8786" s="97"/>
      <c r="AL8786" s="39"/>
      <c r="AP8786" s="39"/>
      <c r="AQ8786" s="77"/>
      <c r="AR8786" s="78"/>
      <c r="BB8786" s="79"/>
      <c r="BC8786" s="94"/>
      <c r="BE8786" s="97"/>
      <c r="BG8786" s="40"/>
      <c r="BK8786" s="40"/>
      <c r="BL8786" s="79"/>
      <c r="BM8786" s="94"/>
      <c r="BO8786" s="97"/>
      <c r="BQ8786" s="40"/>
      <c r="BR8786" s="94"/>
      <c r="BS8786" s="94"/>
      <c r="BT8786" s="94"/>
      <c r="BU8786" s="40"/>
      <c r="BV8786" s="82"/>
      <c r="BW8786" s="94"/>
      <c r="BX8786" s="48"/>
      <c r="BY8786" s="97"/>
      <c r="BZ8786" s="48"/>
      <c r="CA8786" s="40"/>
      <c r="CB8786" s="94"/>
      <c r="CC8786" s="94"/>
      <c r="CD8786" s="94"/>
      <c r="CE8786" s="40"/>
      <c r="CF8786" s="73"/>
      <c r="CG8786" s="41"/>
      <c r="CH8786" s="41"/>
      <c r="CI8786" s="41"/>
      <c r="CJ8786" s="41"/>
      <c r="CK8786" s="41"/>
      <c r="CL8786" s="68"/>
      <c r="CM8786" s="41"/>
      <c r="CN8786" s="41"/>
      <c r="CO8786" s="39"/>
      <c r="CP8786" s="78"/>
    </row>
    <row r="8787" spans="1:94" s="38" customFormat="1" x14ac:dyDescent="0.25">
      <c r="A8787" s="38">
        <v>8784</v>
      </c>
      <c r="F8787" s="39"/>
      <c r="Q8787" s="39"/>
      <c r="R8787" s="40"/>
      <c r="S8787" s="40"/>
      <c r="T8787" s="39"/>
      <c r="AG8787" s="110"/>
      <c r="AH8787" s="94"/>
      <c r="AJ8787" s="97"/>
      <c r="AL8787" s="39"/>
      <c r="AP8787" s="39"/>
      <c r="AQ8787" s="77"/>
      <c r="AR8787" s="78"/>
      <c r="BB8787" s="79"/>
      <c r="BC8787" s="94"/>
      <c r="BE8787" s="97"/>
      <c r="BG8787" s="40"/>
      <c r="BK8787" s="40"/>
      <c r="BL8787" s="79"/>
      <c r="BM8787" s="94"/>
      <c r="BO8787" s="97"/>
      <c r="BQ8787" s="40"/>
      <c r="BR8787" s="94"/>
      <c r="BS8787" s="94"/>
      <c r="BT8787" s="94"/>
      <c r="BU8787" s="40"/>
      <c r="BV8787" s="82"/>
      <c r="BW8787" s="94"/>
      <c r="BX8787" s="48"/>
      <c r="BY8787" s="97"/>
      <c r="BZ8787" s="48"/>
      <c r="CA8787" s="40"/>
      <c r="CB8787" s="94"/>
      <c r="CC8787" s="94"/>
      <c r="CD8787" s="94"/>
      <c r="CE8787" s="40"/>
      <c r="CF8787" s="73"/>
      <c r="CG8787" s="41"/>
      <c r="CH8787" s="41"/>
      <c r="CI8787" s="41"/>
      <c r="CJ8787" s="41"/>
      <c r="CK8787" s="41"/>
      <c r="CL8787" s="68"/>
      <c r="CM8787" s="41"/>
      <c r="CN8787" s="41"/>
      <c r="CO8787" s="39"/>
      <c r="CP8787" s="78"/>
    </row>
    <row r="8788" spans="1:94" s="38" customFormat="1" x14ac:dyDescent="0.25">
      <c r="A8788" s="38">
        <v>8785</v>
      </c>
      <c r="F8788" s="39"/>
      <c r="Q8788" s="39"/>
      <c r="R8788" s="40"/>
      <c r="S8788" s="40"/>
      <c r="T8788" s="39"/>
      <c r="AG8788" s="110"/>
      <c r="AH8788" s="94"/>
      <c r="AJ8788" s="97"/>
      <c r="AL8788" s="39"/>
      <c r="AP8788" s="39"/>
      <c r="AQ8788" s="77"/>
      <c r="AR8788" s="78"/>
      <c r="BB8788" s="79"/>
      <c r="BC8788" s="94"/>
      <c r="BE8788" s="97"/>
      <c r="BG8788" s="40"/>
      <c r="BK8788" s="40"/>
      <c r="BL8788" s="79"/>
      <c r="BM8788" s="94"/>
      <c r="BO8788" s="97"/>
      <c r="BQ8788" s="40"/>
      <c r="BR8788" s="94"/>
      <c r="BS8788" s="94"/>
      <c r="BT8788" s="94"/>
      <c r="BU8788" s="40"/>
      <c r="BV8788" s="82"/>
      <c r="BW8788" s="94"/>
      <c r="BX8788" s="48"/>
      <c r="BY8788" s="97"/>
      <c r="BZ8788" s="48"/>
      <c r="CA8788" s="40"/>
      <c r="CB8788" s="94"/>
      <c r="CC8788" s="94"/>
      <c r="CD8788" s="94"/>
      <c r="CE8788" s="40"/>
      <c r="CF8788" s="73"/>
      <c r="CG8788" s="41"/>
      <c r="CH8788" s="41"/>
      <c r="CI8788" s="41"/>
      <c r="CJ8788" s="41"/>
      <c r="CK8788" s="41"/>
      <c r="CL8788" s="68"/>
      <c r="CM8788" s="41"/>
      <c r="CN8788" s="41"/>
      <c r="CO8788" s="39"/>
      <c r="CP8788" s="78"/>
    </row>
    <row r="8789" spans="1:94" s="38" customFormat="1" x14ac:dyDescent="0.25">
      <c r="A8789" s="38">
        <v>8786</v>
      </c>
      <c r="F8789" s="39"/>
      <c r="Q8789" s="39"/>
      <c r="R8789" s="40"/>
      <c r="S8789" s="40"/>
      <c r="T8789" s="39"/>
      <c r="AG8789" s="110"/>
      <c r="AH8789" s="94"/>
      <c r="AJ8789" s="97"/>
      <c r="AL8789" s="39"/>
      <c r="AP8789" s="39"/>
      <c r="AQ8789" s="77"/>
      <c r="AR8789" s="78"/>
      <c r="BB8789" s="79"/>
      <c r="BC8789" s="94"/>
      <c r="BE8789" s="97"/>
      <c r="BG8789" s="40"/>
      <c r="BK8789" s="40"/>
      <c r="BL8789" s="79"/>
      <c r="BM8789" s="94"/>
      <c r="BO8789" s="97"/>
      <c r="BQ8789" s="40"/>
      <c r="BR8789" s="94"/>
      <c r="BS8789" s="94"/>
      <c r="BT8789" s="94"/>
      <c r="BU8789" s="40"/>
      <c r="BV8789" s="82"/>
      <c r="BW8789" s="94"/>
      <c r="BX8789" s="48"/>
      <c r="BY8789" s="97"/>
      <c r="BZ8789" s="48"/>
      <c r="CA8789" s="40"/>
      <c r="CB8789" s="94"/>
      <c r="CC8789" s="94"/>
      <c r="CD8789" s="94"/>
      <c r="CE8789" s="40"/>
      <c r="CF8789" s="73"/>
      <c r="CG8789" s="41"/>
      <c r="CH8789" s="41"/>
      <c r="CI8789" s="41"/>
      <c r="CJ8789" s="41"/>
      <c r="CK8789" s="41"/>
      <c r="CL8789" s="68"/>
      <c r="CM8789" s="41"/>
      <c r="CN8789" s="41"/>
      <c r="CO8789" s="39"/>
      <c r="CP8789" s="78"/>
    </row>
    <row r="8790" spans="1:94" s="38" customFormat="1" x14ac:dyDescent="0.25">
      <c r="A8790" s="38">
        <v>8787</v>
      </c>
      <c r="F8790" s="39"/>
      <c r="Q8790" s="39"/>
      <c r="R8790" s="40"/>
      <c r="S8790" s="40"/>
      <c r="T8790" s="39"/>
      <c r="AG8790" s="110"/>
      <c r="AH8790" s="94"/>
      <c r="AJ8790" s="97"/>
      <c r="AL8790" s="39"/>
      <c r="AP8790" s="39"/>
      <c r="AQ8790" s="77"/>
      <c r="AR8790" s="78"/>
      <c r="BB8790" s="79"/>
      <c r="BC8790" s="94"/>
      <c r="BE8790" s="97"/>
      <c r="BG8790" s="40"/>
      <c r="BK8790" s="40"/>
      <c r="BL8790" s="79"/>
      <c r="BM8790" s="94"/>
      <c r="BO8790" s="97"/>
      <c r="BQ8790" s="40"/>
      <c r="BR8790" s="94"/>
      <c r="BS8790" s="94"/>
      <c r="BT8790" s="94"/>
      <c r="BU8790" s="40"/>
      <c r="BV8790" s="82"/>
      <c r="BW8790" s="94"/>
      <c r="BX8790" s="48"/>
      <c r="BY8790" s="97"/>
      <c r="BZ8790" s="48"/>
      <c r="CA8790" s="40"/>
      <c r="CB8790" s="94"/>
      <c r="CC8790" s="94"/>
      <c r="CD8790" s="94"/>
      <c r="CE8790" s="40"/>
      <c r="CF8790" s="73"/>
      <c r="CG8790" s="41"/>
      <c r="CH8790" s="41"/>
      <c r="CI8790" s="41"/>
      <c r="CJ8790" s="41"/>
      <c r="CK8790" s="41"/>
      <c r="CL8790" s="68"/>
      <c r="CM8790" s="41"/>
      <c r="CN8790" s="41"/>
      <c r="CO8790" s="39"/>
      <c r="CP8790" s="78"/>
    </row>
    <row r="8791" spans="1:94" s="38" customFormat="1" x14ac:dyDescent="0.25">
      <c r="A8791" s="38">
        <v>8788</v>
      </c>
      <c r="F8791" s="39"/>
      <c r="Q8791" s="39"/>
      <c r="R8791" s="40"/>
      <c r="S8791" s="40"/>
      <c r="T8791" s="39"/>
      <c r="AG8791" s="110"/>
      <c r="AH8791" s="94"/>
      <c r="AJ8791" s="97"/>
      <c r="AL8791" s="39"/>
      <c r="AP8791" s="39"/>
      <c r="AQ8791" s="77"/>
      <c r="AR8791" s="78"/>
      <c r="BB8791" s="79"/>
      <c r="BC8791" s="94"/>
      <c r="BE8791" s="97"/>
      <c r="BG8791" s="40"/>
      <c r="BK8791" s="40"/>
      <c r="BL8791" s="79"/>
      <c r="BM8791" s="94"/>
      <c r="BO8791" s="97"/>
      <c r="BQ8791" s="40"/>
      <c r="BR8791" s="94"/>
      <c r="BS8791" s="94"/>
      <c r="BT8791" s="94"/>
      <c r="BU8791" s="40"/>
      <c r="BV8791" s="82"/>
      <c r="BW8791" s="94"/>
      <c r="BX8791" s="48"/>
      <c r="BY8791" s="97"/>
      <c r="BZ8791" s="48"/>
      <c r="CA8791" s="40"/>
      <c r="CB8791" s="94"/>
      <c r="CC8791" s="94"/>
      <c r="CD8791" s="94"/>
      <c r="CE8791" s="40"/>
      <c r="CF8791" s="73"/>
      <c r="CG8791" s="41"/>
      <c r="CH8791" s="41"/>
      <c r="CI8791" s="41"/>
      <c r="CJ8791" s="41"/>
      <c r="CK8791" s="41"/>
      <c r="CL8791" s="68"/>
      <c r="CM8791" s="41"/>
      <c r="CN8791" s="41"/>
      <c r="CO8791" s="39"/>
      <c r="CP8791" s="78"/>
    </row>
    <row r="8792" spans="1:94" s="38" customFormat="1" x14ac:dyDescent="0.25">
      <c r="A8792" s="38">
        <v>8789</v>
      </c>
      <c r="F8792" s="39"/>
      <c r="Q8792" s="39"/>
      <c r="R8792" s="40"/>
      <c r="S8792" s="40"/>
      <c r="T8792" s="39"/>
      <c r="AG8792" s="110"/>
      <c r="AH8792" s="94"/>
      <c r="AJ8792" s="97"/>
      <c r="AL8792" s="39"/>
      <c r="AP8792" s="39"/>
      <c r="AQ8792" s="77"/>
      <c r="AR8792" s="78"/>
      <c r="BB8792" s="79"/>
      <c r="BC8792" s="94"/>
      <c r="BE8792" s="97"/>
      <c r="BG8792" s="40"/>
      <c r="BK8792" s="40"/>
      <c r="BL8792" s="79"/>
      <c r="BM8792" s="94"/>
      <c r="BO8792" s="97"/>
      <c r="BQ8792" s="40"/>
      <c r="BR8792" s="94"/>
      <c r="BS8792" s="94"/>
      <c r="BT8792" s="94"/>
      <c r="BU8792" s="40"/>
      <c r="BV8792" s="82"/>
      <c r="BW8792" s="94"/>
      <c r="BX8792" s="48"/>
      <c r="BY8792" s="97"/>
      <c r="BZ8792" s="48"/>
      <c r="CA8792" s="40"/>
      <c r="CB8792" s="94"/>
      <c r="CC8792" s="94"/>
      <c r="CD8792" s="94"/>
      <c r="CE8792" s="40"/>
      <c r="CF8792" s="73"/>
      <c r="CG8792" s="41"/>
      <c r="CH8792" s="41"/>
      <c r="CI8792" s="41"/>
      <c r="CJ8792" s="41"/>
      <c r="CK8792" s="41"/>
      <c r="CL8792" s="68"/>
      <c r="CM8792" s="41"/>
      <c r="CN8792" s="41"/>
      <c r="CO8792" s="39"/>
      <c r="CP8792" s="78"/>
    </row>
    <row r="8793" spans="1:94" s="38" customFormat="1" x14ac:dyDescent="0.25">
      <c r="A8793" s="38">
        <v>8790</v>
      </c>
      <c r="F8793" s="39"/>
      <c r="Q8793" s="39"/>
      <c r="R8793" s="40"/>
      <c r="S8793" s="40"/>
      <c r="T8793" s="39"/>
      <c r="AG8793" s="110"/>
      <c r="AH8793" s="94"/>
      <c r="AJ8793" s="97"/>
      <c r="AL8793" s="39"/>
      <c r="AP8793" s="39"/>
      <c r="AQ8793" s="77"/>
      <c r="AR8793" s="78"/>
      <c r="BB8793" s="79"/>
      <c r="BC8793" s="94"/>
      <c r="BE8793" s="97"/>
      <c r="BG8793" s="40"/>
      <c r="BK8793" s="40"/>
      <c r="BL8793" s="79"/>
      <c r="BM8793" s="94"/>
      <c r="BO8793" s="97"/>
      <c r="BQ8793" s="40"/>
      <c r="BR8793" s="94"/>
      <c r="BS8793" s="94"/>
      <c r="BT8793" s="94"/>
      <c r="BU8793" s="40"/>
      <c r="BV8793" s="82"/>
      <c r="BW8793" s="94"/>
      <c r="BX8793" s="48"/>
      <c r="BY8793" s="97"/>
      <c r="BZ8793" s="48"/>
      <c r="CA8793" s="40"/>
      <c r="CB8793" s="94"/>
      <c r="CC8793" s="94"/>
      <c r="CD8793" s="94"/>
      <c r="CE8793" s="40"/>
      <c r="CF8793" s="73"/>
      <c r="CG8793" s="41"/>
      <c r="CH8793" s="41"/>
      <c r="CI8793" s="41"/>
      <c r="CJ8793" s="41"/>
      <c r="CK8793" s="41"/>
      <c r="CL8793" s="68"/>
      <c r="CM8793" s="41"/>
      <c r="CN8793" s="41"/>
      <c r="CO8793" s="39"/>
      <c r="CP8793" s="78"/>
    </row>
    <row r="8794" spans="1:94" s="38" customFormat="1" x14ac:dyDescent="0.25">
      <c r="A8794" s="38">
        <v>8791</v>
      </c>
      <c r="F8794" s="39"/>
      <c r="Q8794" s="39"/>
      <c r="R8794" s="40"/>
      <c r="S8794" s="40"/>
      <c r="T8794" s="39"/>
      <c r="AG8794" s="110"/>
      <c r="AH8794" s="94"/>
      <c r="AJ8794" s="97"/>
      <c r="AL8794" s="39"/>
      <c r="AP8794" s="39"/>
      <c r="AQ8794" s="77"/>
      <c r="AR8794" s="78"/>
      <c r="BB8794" s="79"/>
      <c r="BC8794" s="94"/>
      <c r="BE8794" s="97"/>
      <c r="BG8794" s="40"/>
      <c r="BK8794" s="40"/>
      <c r="BL8794" s="79"/>
      <c r="BM8794" s="94"/>
      <c r="BO8794" s="97"/>
      <c r="BQ8794" s="40"/>
      <c r="BR8794" s="94"/>
      <c r="BS8794" s="94"/>
      <c r="BT8794" s="94"/>
      <c r="BU8794" s="40"/>
      <c r="BV8794" s="82"/>
      <c r="BW8794" s="94"/>
      <c r="BX8794" s="48"/>
      <c r="BY8794" s="97"/>
      <c r="BZ8794" s="48"/>
      <c r="CA8794" s="40"/>
      <c r="CB8794" s="94"/>
      <c r="CC8794" s="94"/>
      <c r="CD8794" s="94"/>
      <c r="CE8794" s="40"/>
      <c r="CF8794" s="73"/>
      <c r="CG8794" s="41"/>
      <c r="CH8794" s="41"/>
      <c r="CI8794" s="41"/>
      <c r="CJ8794" s="41"/>
      <c r="CK8794" s="41"/>
      <c r="CL8794" s="68"/>
      <c r="CM8794" s="41"/>
      <c r="CN8794" s="41"/>
      <c r="CO8794" s="39"/>
      <c r="CP8794" s="78"/>
    </row>
    <row r="8795" spans="1:94" s="38" customFormat="1" x14ac:dyDescent="0.25">
      <c r="A8795" s="38">
        <v>8792</v>
      </c>
      <c r="F8795" s="39"/>
      <c r="Q8795" s="39"/>
      <c r="R8795" s="40"/>
      <c r="S8795" s="40"/>
      <c r="T8795" s="39"/>
      <c r="AG8795" s="110"/>
      <c r="AH8795" s="94"/>
      <c r="AJ8795" s="97"/>
      <c r="AL8795" s="39"/>
      <c r="AP8795" s="39"/>
      <c r="AQ8795" s="77"/>
      <c r="AR8795" s="78"/>
      <c r="BB8795" s="79"/>
      <c r="BC8795" s="94"/>
      <c r="BE8795" s="97"/>
      <c r="BG8795" s="40"/>
      <c r="BK8795" s="40"/>
      <c r="BL8795" s="79"/>
      <c r="BM8795" s="94"/>
      <c r="BO8795" s="97"/>
      <c r="BQ8795" s="40"/>
      <c r="BR8795" s="94"/>
      <c r="BS8795" s="94"/>
      <c r="BT8795" s="94"/>
      <c r="BU8795" s="40"/>
      <c r="BV8795" s="82"/>
      <c r="BW8795" s="94"/>
      <c r="BX8795" s="48"/>
      <c r="BY8795" s="97"/>
      <c r="BZ8795" s="48"/>
      <c r="CA8795" s="40"/>
      <c r="CB8795" s="94"/>
      <c r="CC8795" s="94"/>
      <c r="CD8795" s="94"/>
      <c r="CE8795" s="40"/>
      <c r="CF8795" s="73"/>
      <c r="CG8795" s="41"/>
      <c r="CH8795" s="41"/>
      <c r="CI8795" s="41"/>
      <c r="CJ8795" s="41"/>
      <c r="CK8795" s="41"/>
      <c r="CL8795" s="68"/>
      <c r="CM8795" s="41"/>
      <c r="CN8795" s="41"/>
      <c r="CO8795" s="39"/>
      <c r="CP8795" s="78"/>
    </row>
    <row r="8796" spans="1:94" s="38" customFormat="1" x14ac:dyDescent="0.25">
      <c r="A8796" s="38">
        <v>8793</v>
      </c>
      <c r="F8796" s="39"/>
      <c r="Q8796" s="39"/>
      <c r="R8796" s="40"/>
      <c r="S8796" s="40"/>
      <c r="T8796" s="39"/>
      <c r="AG8796" s="110"/>
      <c r="AH8796" s="94"/>
      <c r="AJ8796" s="97"/>
      <c r="AL8796" s="39"/>
      <c r="AP8796" s="39"/>
      <c r="AQ8796" s="77"/>
      <c r="AR8796" s="78"/>
      <c r="BB8796" s="79"/>
      <c r="BC8796" s="94"/>
      <c r="BE8796" s="97"/>
      <c r="BG8796" s="40"/>
      <c r="BK8796" s="40"/>
      <c r="BL8796" s="79"/>
      <c r="BM8796" s="94"/>
      <c r="BO8796" s="97"/>
      <c r="BQ8796" s="40"/>
      <c r="BR8796" s="94"/>
      <c r="BS8796" s="94"/>
      <c r="BT8796" s="94"/>
      <c r="BU8796" s="40"/>
      <c r="BV8796" s="82"/>
      <c r="BW8796" s="94"/>
      <c r="BX8796" s="48"/>
      <c r="BY8796" s="97"/>
      <c r="BZ8796" s="48"/>
      <c r="CA8796" s="40"/>
      <c r="CB8796" s="94"/>
      <c r="CC8796" s="94"/>
      <c r="CD8796" s="94"/>
      <c r="CE8796" s="40"/>
      <c r="CF8796" s="73"/>
      <c r="CG8796" s="41"/>
      <c r="CH8796" s="41"/>
      <c r="CI8796" s="41"/>
      <c r="CJ8796" s="41"/>
      <c r="CK8796" s="41"/>
      <c r="CL8796" s="68"/>
      <c r="CM8796" s="41"/>
      <c r="CN8796" s="41"/>
      <c r="CO8796" s="39"/>
      <c r="CP8796" s="78"/>
    </row>
    <row r="8797" spans="1:94" s="38" customFormat="1" x14ac:dyDescent="0.25">
      <c r="A8797" s="38">
        <v>8794</v>
      </c>
      <c r="F8797" s="39"/>
      <c r="Q8797" s="39"/>
      <c r="R8797" s="40"/>
      <c r="S8797" s="40"/>
      <c r="T8797" s="39"/>
      <c r="AG8797" s="110"/>
      <c r="AH8797" s="94"/>
      <c r="AJ8797" s="97"/>
      <c r="AL8797" s="39"/>
      <c r="AP8797" s="39"/>
      <c r="AQ8797" s="77"/>
      <c r="AR8797" s="78"/>
      <c r="BB8797" s="79"/>
      <c r="BC8797" s="94"/>
      <c r="BE8797" s="97"/>
      <c r="BG8797" s="40"/>
      <c r="BK8797" s="40"/>
      <c r="BL8797" s="79"/>
      <c r="BM8797" s="94"/>
      <c r="BO8797" s="97"/>
      <c r="BQ8797" s="40"/>
      <c r="BR8797" s="94"/>
      <c r="BS8797" s="94"/>
      <c r="BT8797" s="94"/>
      <c r="BU8797" s="40"/>
      <c r="BV8797" s="82"/>
      <c r="BW8797" s="94"/>
      <c r="BX8797" s="48"/>
      <c r="BY8797" s="97"/>
      <c r="BZ8797" s="48"/>
      <c r="CA8797" s="40"/>
      <c r="CB8797" s="94"/>
      <c r="CC8797" s="94"/>
      <c r="CD8797" s="94"/>
      <c r="CE8797" s="40"/>
      <c r="CF8797" s="73"/>
      <c r="CG8797" s="41"/>
      <c r="CH8797" s="41"/>
      <c r="CI8797" s="41"/>
      <c r="CJ8797" s="41"/>
      <c r="CK8797" s="41"/>
      <c r="CL8797" s="68"/>
      <c r="CM8797" s="41"/>
      <c r="CN8797" s="41"/>
      <c r="CO8797" s="39"/>
      <c r="CP8797" s="78"/>
    </row>
    <row r="8798" spans="1:94" s="38" customFormat="1" x14ac:dyDescent="0.25">
      <c r="A8798" s="38">
        <v>8795</v>
      </c>
      <c r="F8798" s="39"/>
      <c r="Q8798" s="39"/>
      <c r="R8798" s="40"/>
      <c r="S8798" s="40"/>
      <c r="T8798" s="39"/>
      <c r="AG8798" s="110"/>
      <c r="AH8798" s="94"/>
      <c r="AJ8798" s="97"/>
      <c r="AL8798" s="39"/>
      <c r="AP8798" s="39"/>
      <c r="AQ8798" s="77"/>
      <c r="AR8798" s="78"/>
      <c r="BB8798" s="79"/>
      <c r="BC8798" s="94"/>
      <c r="BE8798" s="97"/>
      <c r="BG8798" s="40"/>
      <c r="BK8798" s="40"/>
      <c r="BL8798" s="79"/>
      <c r="BM8798" s="94"/>
      <c r="BO8798" s="97"/>
      <c r="BQ8798" s="40"/>
      <c r="BR8798" s="94"/>
      <c r="BS8798" s="94"/>
      <c r="BT8798" s="94"/>
      <c r="BU8798" s="40"/>
      <c r="BV8798" s="82"/>
      <c r="BW8798" s="94"/>
      <c r="BX8798" s="48"/>
      <c r="BY8798" s="97"/>
      <c r="BZ8798" s="48"/>
      <c r="CA8798" s="40"/>
      <c r="CB8798" s="94"/>
      <c r="CC8798" s="94"/>
      <c r="CD8798" s="94"/>
      <c r="CE8798" s="40"/>
      <c r="CF8798" s="73"/>
      <c r="CG8798" s="41"/>
      <c r="CH8798" s="41"/>
      <c r="CI8798" s="41"/>
      <c r="CJ8798" s="41"/>
      <c r="CK8798" s="41"/>
      <c r="CL8798" s="68"/>
      <c r="CM8798" s="41"/>
      <c r="CN8798" s="41"/>
      <c r="CO8798" s="39"/>
      <c r="CP8798" s="78"/>
    </row>
    <row r="8799" spans="1:94" s="38" customFormat="1" x14ac:dyDescent="0.25">
      <c r="A8799" s="38">
        <v>8796</v>
      </c>
      <c r="F8799" s="39"/>
      <c r="Q8799" s="39"/>
      <c r="R8799" s="40"/>
      <c r="S8799" s="40"/>
      <c r="T8799" s="39"/>
      <c r="AG8799" s="110"/>
      <c r="AH8799" s="94"/>
      <c r="AJ8799" s="97"/>
      <c r="AL8799" s="39"/>
      <c r="AP8799" s="39"/>
      <c r="AQ8799" s="77"/>
      <c r="AR8799" s="78"/>
      <c r="BB8799" s="79"/>
      <c r="BC8799" s="94"/>
      <c r="BE8799" s="97"/>
      <c r="BG8799" s="40"/>
      <c r="BK8799" s="40"/>
      <c r="BL8799" s="79"/>
      <c r="BM8799" s="94"/>
      <c r="BO8799" s="97"/>
      <c r="BQ8799" s="40"/>
      <c r="BR8799" s="94"/>
      <c r="BS8799" s="94"/>
      <c r="BT8799" s="94"/>
      <c r="BU8799" s="40"/>
      <c r="BV8799" s="82"/>
      <c r="BW8799" s="94"/>
      <c r="BX8799" s="48"/>
      <c r="BY8799" s="97"/>
      <c r="BZ8799" s="48"/>
      <c r="CA8799" s="40"/>
      <c r="CB8799" s="94"/>
      <c r="CC8799" s="94"/>
      <c r="CD8799" s="94"/>
      <c r="CE8799" s="40"/>
      <c r="CF8799" s="73"/>
      <c r="CG8799" s="41"/>
      <c r="CH8799" s="41"/>
      <c r="CI8799" s="41"/>
      <c r="CJ8799" s="41"/>
      <c r="CK8799" s="41"/>
      <c r="CL8799" s="68"/>
      <c r="CM8799" s="41"/>
      <c r="CN8799" s="41"/>
      <c r="CO8799" s="39"/>
      <c r="CP8799" s="78"/>
    </row>
    <row r="8800" spans="1:94" s="38" customFormat="1" x14ac:dyDescent="0.25">
      <c r="A8800" s="38">
        <v>8797</v>
      </c>
      <c r="F8800" s="39"/>
      <c r="Q8800" s="39"/>
      <c r="R8800" s="40"/>
      <c r="S8800" s="40"/>
      <c r="T8800" s="39"/>
      <c r="AG8800" s="110"/>
      <c r="AH8800" s="94"/>
      <c r="AJ8800" s="97"/>
      <c r="AL8800" s="39"/>
      <c r="AP8800" s="39"/>
      <c r="AQ8800" s="77"/>
      <c r="AR8800" s="78"/>
      <c r="BB8800" s="79"/>
      <c r="BC8800" s="94"/>
      <c r="BE8800" s="97"/>
      <c r="BG8800" s="40"/>
      <c r="BK8800" s="40"/>
      <c r="BL8800" s="79"/>
      <c r="BM8800" s="94"/>
      <c r="BO8800" s="97"/>
      <c r="BQ8800" s="40"/>
      <c r="BR8800" s="94"/>
      <c r="BS8800" s="94"/>
      <c r="BT8800" s="94"/>
      <c r="BU8800" s="40"/>
      <c r="BV8800" s="82"/>
      <c r="BW8800" s="94"/>
      <c r="BX8800" s="48"/>
      <c r="BY8800" s="97"/>
      <c r="BZ8800" s="48"/>
      <c r="CA8800" s="40"/>
      <c r="CB8800" s="94"/>
      <c r="CC8800" s="94"/>
      <c r="CD8800" s="94"/>
      <c r="CE8800" s="40"/>
      <c r="CF8800" s="73"/>
      <c r="CG8800" s="41"/>
      <c r="CH8800" s="41"/>
      <c r="CI8800" s="41"/>
      <c r="CJ8800" s="41"/>
      <c r="CK8800" s="41"/>
      <c r="CL8800" s="68"/>
      <c r="CM8800" s="41"/>
      <c r="CN8800" s="41"/>
      <c r="CO8800" s="39"/>
      <c r="CP8800" s="78"/>
    </row>
    <row r="8801" spans="1:94" s="38" customFormat="1" x14ac:dyDescent="0.25">
      <c r="A8801" s="38">
        <v>8798</v>
      </c>
      <c r="F8801" s="39"/>
      <c r="Q8801" s="39"/>
      <c r="R8801" s="40"/>
      <c r="S8801" s="40"/>
      <c r="T8801" s="39"/>
      <c r="AG8801" s="110"/>
      <c r="AH8801" s="94"/>
      <c r="AJ8801" s="97"/>
      <c r="AL8801" s="39"/>
      <c r="AP8801" s="39"/>
      <c r="AQ8801" s="77"/>
      <c r="AR8801" s="78"/>
      <c r="BB8801" s="79"/>
      <c r="BC8801" s="94"/>
      <c r="BE8801" s="97"/>
      <c r="BG8801" s="40"/>
      <c r="BK8801" s="40"/>
      <c r="BL8801" s="79"/>
      <c r="BM8801" s="94"/>
      <c r="BO8801" s="97"/>
      <c r="BQ8801" s="40"/>
      <c r="BR8801" s="94"/>
      <c r="BS8801" s="94"/>
      <c r="BT8801" s="94"/>
      <c r="BU8801" s="40"/>
      <c r="BV8801" s="82"/>
      <c r="BW8801" s="94"/>
      <c r="BX8801" s="48"/>
      <c r="BY8801" s="97"/>
      <c r="BZ8801" s="48"/>
      <c r="CA8801" s="40"/>
      <c r="CB8801" s="94"/>
      <c r="CC8801" s="94"/>
      <c r="CD8801" s="94"/>
      <c r="CE8801" s="40"/>
      <c r="CF8801" s="73"/>
      <c r="CG8801" s="41"/>
      <c r="CH8801" s="41"/>
      <c r="CI8801" s="41"/>
      <c r="CJ8801" s="41"/>
      <c r="CK8801" s="41"/>
      <c r="CL8801" s="68"/>
      <c r="CM8801" s="41"/>
      <c r="CN8801" s="41"/>
      <c r="CO8801" s="39"/>
      <c r="CP8801" s="78"/>
    </row>
    <row r="8802" spans="1:94" s="38" customFormat="1" x14ac:dyDescent="0.25">
      <c r="A8802" s="38">
        <v>8799</v>
      </c>
      <c r="F8802" s="39"/>
      <c r="Q8802" s="39"/>
      <c r="R8802" s="40"/>
      <c r="S8802" s="40"/>
      <c r="T8802" s="39"/>
      <c r="AG8802" s="110"/>
      <c r="AH8802" s="94"/>
      <c r="AJ8802" s="97"/>
      <c r="AL8802" s="39"/>
      <c r="AP8802" s="39"/>
      <c r="AQ8802" s="77"/>
      <c r="AR8802" s="78"/>
      <c r="BB8802" s="79"/>
      <c r="BC8802" s="94"/>
      <c r="BE8802" s="97"/>
      <c r="BG8802" s="40"/>
      <c r="BK8802" s="40"/>
      <c r="BL8802" s="79"/>
      <c r="BM8802" s="94"/>
      <c r="BO8802" s="97"/>
      <c r="BQ8802" s="40"/>
      <c r="BR8802" s="94"/>
      <c r="BS8802" s="94"/>
      <c r="BT8802" s="94"/>
      <c r="BU8802" s="40"/>
      <c r="BV8802" s="82"/>
      <c r="BW8802" s="94"/>
      <c r="BX8802" s="48"/>
      <c r="BY8802" s="97"/>
      <c r="BZ8802" s="48"/>
      <c r="CA8802" s="40"/>
      <c r="CB8802" s="94"/>
      <c r="CC8802" s="94"/>
      <c r="CD8802" s="94"/>
      <c r="CE8802" s="40"/>
      <c r="CF8802" s="73"/>
      <c r="CG8802" s="41"/>
      <c r="CH8802" s="41"/>
      <c r="CI8802" s="41"/>
      <c r="CJ8802" s="41"/>
      <c r="CK8802" s="41"/>
      <c r="CL8802" s="68"/>
      <c r="CM8802" s="41"/>
      <c r="CN8802" s="41"/>
      <c r="CO8802" s="39"/>
      <c r="CP8802" s="78"/>
    </row>
    <row r="8803" spans="1:94" s="38" customFormat="1" x14ac:dyDescent="0.25">
      <c r="A8803" s="38">
        <v>8800</v>
      </c>
      <c r="F8803" s="39"/>
      <c r="Q8803" s="39"/>
      <c r="R8803" s="40"/>
      <c r="S8803" s="40"/>
      <c r="T8803" s="39"/>
      <c r="AG8803" s="110"/>
      <c r="AH8803" s="94"/>
      <c r="AJ8803" s="97"/>
      <c r="AL8803" s="39"/>
      <c r="AP8803" s="39"/>
      <c r="AQ8803" s="77"/>
      <c r="AR8803" s="78"/>
      <c r="BB8803" s="79"/>
      <c r="BC8803" s="94"/>
      <c r="BE8803" s="97"/>
      <c r="BG8803" s="40"/>
      <c r="BK8803" s="40"/>
      <c r="BL8803" s="79"/>
      <c r="BM8803" s="94"/>
      <c r="BO8803" s="97"/>
      <c r="BQ8803" s="40"/>
      <c r="BR8803" s="94"/>
      <c r="BS8803" s="94"/>
      <c r="BT8803" s="94"/>
      <c r="BU8803" s="40"/>
      <c r="BV8803" s="82"/>
      <c r="BW8803" s="94"/>
      <c r="BX8803" s="48"/>
      <c r="BY8803" s="97"/>
      <c r="BZ8803" s="48"/>
      <c r="CA8803" s="40"/>
      <c r="CB8803" s="94"/>
      <c r="CC8803" s="94"/>
      <c r="CD8803" s="94"/>
      <c r="CE8803" s="40"/>
      <c r="CF8803" s="73"/>
      <c r="CG8803" s="41"/>
      <c r="CH8803" s="41"/>
      <c r="CI8803" s="41"/>
      <c r="CJ8803" s="41"/>
      <c r="CK8803" s="41"/>
      <c r="CL8803" s="68"/>
      <c r="CM8803" s="41"/>
      <c r="CN8803" s="41"/>
      <c r="CO8803" s="39"/>
      <c r="CP8803" s="78"/>
    </row>
    <row r="8804" spans="1:94" s="38" customFormat="1" x14ac:dyDescent="0.25">
      <c r="A8804" s="38">
        <v>8801</v>
      </c>
      <c r="F8804" s="39"/>
      <c r="Q8804" s="39"/>
      <c r="R8804" s="40"/>
      <c r="S8804" s="40"/>
      <c r="T8804" s="39"/>
      <c r="AG8804" s="110"/>
      <c r="AH8804" s="94"/>
      <c r="AJ8804" s="97"/>
      <c r="AL8804" s="39"/>
      <c r="AP8804" s="39"/>
      <c r="AQ8804" s="77"/>
      <c r="AR8804" s="78"/>
      <c r="BB8804" s="79"/>
      <c r="BC8804" s="94"/>
      <c r="BE8804" s="97"/>
      <c r="BG8804" s="40"/>
      <c r="BK8804" s="40"/>
      <c r="BL8804" s="79"/>
      <c r="BM8804" s="94"/>
      <c r="BO8804" s="97"/>
      <c r="BQ8804" s="40"/>
      <c r="BR8804" s="94"/>
      <c r="BS8804" s="94"/>
      <c r="BT8804" s="94"/>
      <c r="BU8804" s="40"/>
      <c r="BV8804" s="82"/>
      <c r="BW8804" s="94"/>
      <c r="BX8804" s="48"/>
      <c r="BY8804" s="97"/>
      <c r="BZ8804" s="48"/>
      <c r="CA8804" s="40"/>
      <c r="CB8804" s="94"/>
      <c r="CC8804" s="94"/>
      <c r="CD8804" s="94"/>
      <c r="CE8804" s="40"/>
      <c r="CF8804" s="73"/>
      <c r="CG8804" s="41"/>
      <c r="CH8804" s="41"/>
      <c r="CI8804" s="41"/>
      <c r="CJ8804" s="41"/>
      <c r="CK8804" s="41"/>
      <c r="CL8804" s="68"/>
      <c r="CM8804" s="41"/>
      <c r="CN8804" s="41"/>
      <c r="CO8804" s="39"/>
      <c r="CP8804" s="78"/>
    </row>
    <row r="8805" spans="1:94" s="38" customFormat="1" x14ac:dyDescent="0.25">
      <c r="A8805" s="38">
        <v>8802</v>
      </c>
      <c r="F8805" s="39"/>
      <c r="Q8805" s="39"/>
      <c r="R8805" s="40"/>
      <c r="S8805" s="40"/>
      <c r="T8805" s="39"/>
      <c r="AG8805" s="110"/>
      <c r="AH8805" s="94"/>
      <c r="AJ8805" s="97"/>
      <c r="AL8805" s="39"/>
      <c r="AP8805" s="39"/>
      <c r="AQ8805" s="77"/>
      <c r="AR8805" s="78"/>
      <c r="BB8805" s="79"/>
      <c r="BC8805" s="94"/>
      <c r="BE8805" s="97"/>
      <c r="BG8805" s="40"/>
      <c r="BK8805" s="40"/>
      <c r="BL8805" s="79"/>
      <c r="BM8805" s="94"/>
      <c r="BO8805" s="97"/>
      <c r="BQ8805" s="40"/>
      <c r="BR8805" s="94"/>
      <c r="BS8805" s="94"/>
      <c r="BT8805" s="94"/>
      <c r="BU8805" s="40"/>
      <c r="BV8805" s="82"/>
      <c r="BW8805" s="94"/>
      <c r="BX8805" s="48"/>
      <c r="BY8805" s="97"/>
      <c r="BZ8805" s="48"/>
      <c r="CA8805" s="40"/>
      <c r="CB8805" s="94"/>
      <c r="CC8805" s="94"/>
      <c r="CD8805" s="94"/>
      <c r="CE8805" s="40"/>
      <c r="CF8805" s="73"/>
      <c r="CG8805" s="41"/>
      <c r="CH8805" s="41"/>
      <c r="CI8805" s="41"/>
      <c r="CJ8805" s="41"/>
      <c r="CK8805" s="41"/>
      <c r="CL8805" s="68"/>
      <c r="CM8805" s="41"/>
      <c r="CN8805" s="41"/>
      <c r="CO8805" s="39"/>
      <c r="CP8805" s="78"/>
    </row>
    <row r="8806" spans="1:94" s="38" customFormat="1" x14ac:dyDescent="0.25">
      <c r="A8806" s="38">
        <v>8803</v>
      </c>
      <c r="F8806" s="39"/>
      <c r="Q8806" s="39"/>
      <c r="R8806" s="40"/>
      <c r="S8806" s="40"/>
      <c r="T8806" s="39"/>
      <c r="AG8806" s="110"/>
      <c r="AH8806" s="94"/>
      <c r="AJ8806" s="97"/>
      <c r="AL8806" s="39"/>
      <c r="AP8806" s="39"/>
      <c r="AQ8806" s="77"/>
      <c r="AR8806" s="78"/>
      <c r="BB8806" s="79"/>
      <c r="BC8806" s="94"/>
      <c r="BE8806" s="97"/>
      <c r="BG8806" s="40"/>
      <c r="BK8806" s="40"/>
      <c r="BL8806" s="79"/>
      <c r="BM8806" s="94"/>
      <c r="BO8806" s="97"/>
      <c r="BQ8806" s="40"/>
      <c r="BR8806" s="94"/>
      <c r="BS8806" s="94"/>
      <c r="BT8806" s="94"/>
      <c r="BU8806" s="40"/>
      <c r="BV8806" s="82"/>
      <c r="BW8806" s="94"/>
      <c r="BX8806" s="48"/>
      <c r="BY8806" s="97"/>
      <c r="BZ8806" s="48"/>
      <c r="CA8806" s="40"/>
      <c r="CB8806" s="94"/>
      <c r="CC8806" s="94"/>
      <c r="CD8806" s="94"/>
      <c r="CE8806" s="40"/>
      <c r="CF8806" s="73"/>
      <c r="CG8806" s="41"/>
      <c r="CH8806" s="41"/>
      <c r="CI8806" s="41"/>
      <c r="CJ8806" s="41"/>
      <c r="CK8806" s="41"/>
      <c r="CL8806" s="68"/>
      <c r="CM8806" s="41"/>
      <c r="CN8806" s="41"/>
      <c r="CO8806" s="39"/>
      <c r="CP8806" s="78"/>
    </row>
    <row r="8807" spans="1:94" s="38" customFormat="1" x14ac:dyDescent="0.25">
      <c r="A8807" s="38">
        <v>8804</v>
      </c>
      <c r="F8807" s="39"/>
      <c r="Q8807" s="39"/>
      <c r="R8807" s="40"/>
      <c r="S8807" s="40"/>
      <c r="T8807" s="39"/>
      <c r="AG8807" s="110"/>
      <c r="AH8807" s="94"/>
      <c r="AJ8807" s="97"/>
      <c r="AL8807" s="39"/>
      <c r="AP8807" s="39"/>
      <c r="AQ8807" s="77"/>
      <c r="AR8807" s="78"/>
      <c r="BB8807" s="79"/>
      <c r="BC8807" s="94"/>
      <c r="BE8807" s="97"/>
      <c r="BG8807" s="40"/>
      <c r="BK8807" s="40"/>
      <c r="BL8807" s="79"/>
      <c r="BM8807" s="94"/>
      <c r="BO8807" s="97"/>
      <c r="BQ8807" s="40"/>
      <c r="BR8807" s="94"/>
      <c r="BS8807" s="94"/>
      <c r="BT8807" s="94"/>
      <c r="BU8807" s="40"/>
      <c r="BV8807" s="82"/>
      <c r="BW8807" s="94"/>
      <c r="BX8807" s="48"/>
      <c r="BY8807" s="97"/>
      <c r="BZ8807" s="48"/>
      <c r="CA8807" s="40"/>
      <c r="CB8807" s="94"/>
      <c r="CC8807" s="94"/>
      <c r="CD8807" s="94"/>
      <c r="CE8807" s="40"/>
      <c r="CF8807" s="73"/>
      <c r="CG8807" s="41"/>
      <c r="CH8807" s="41"/>
      <c r="CI8807" s="41"/>
      <c r="CJ8807" s="41"/>
      <c r="CK8807" s="41"/>
      <c r="CL8807" s="68"/>
      <c r="CM8807" s="41"/>
      <c r="CN8807" s="41"/>
      <c r="CO8807" s="39"/>
      <c r="CP8807" s="78"/>
    </row>
    <row r="8808" spans="1:94" s="38" customFormat="1" x14ac:dyDescent="0.25">
      <c r="A8808" s="38">
        <v>8805</v>
      </c>
      <c r="F8808" s="39"/>
      <c r="Q8808" s="39"/>
      <c r="R8808" s="40"/>
      <c r="S8808" s="40"/>
      <c r="T8808" s="39"/>
      <c r="AG8808" s="110"/>
      <c r="AH8808" s="94"/>
      <c r="AJ8808" s="97"/>
      <c r="AL8808" s="39"/>
      <c r="AP8808" s="39"/>
      <c r="AQ8808" s="77"/>
      <c r="AR8808" s="78"/>
      <c r="BB8808" s="79"/>
      <c r="BC8808" s="94"/>
      <c r="BE8808" s="97"/>
      <c r="BG8808" s="40"/>
      <c r="BK8808" s="40"/>
      <c r="BL8808" s="79"/>
      <c r="BM8808" s="94"/>
      <c r="BO8808" s="97"/>
      <c r="BQ8808" s="40"/>
      <c r="BR8808" s="94"/>
      <c r="BS8808" s="94"/>
      <c r="BT8808" s="94"/>
      <c r="BU8808" s="40"/>
      <c r="BV8808" s="82"/>
      <c r="BW8808" s="94"/>
      <c r="BX8808" s="48"/>
      <c r="BY8808" s="97"/>
      <c r="BZ8808" s="48"/>
      <c r="CA8808" s="40"/>
      <c r="CB8808" s="94"/>
      <c r="CC8808" s="94"/>
      <c r="CD8808" s="94"/>
      <c r="CE8808" s="40"/>
      <c r="CF8808" s="73"/>
      <c r="CG8808" s="41"/>
      <c r="CH8808" s="41"/>
      <c r="CI8808" s="41"/>
      <c r="CJ8808" s="41"/>
      <c r="CK8808" s="41"/>
      <c r="CL8808" s="68"/>
      <c r="CM8808" s="41"/>
      <c r="CN8808" s="41"/>
      <c r="CO8808" s="39"/>
      <c r="CP8808" s="78"/>
    </row>
    <row r="8809" spans="1:94" s="38" customFormat="1" x14ac:dyDescent="0.25">
      <c r="A8809" s="38">
        <v>8806</v>
      </c>
      <c r="F8809" s="39"/>
      <c r="Q8809" s="39"/>
      <c r="R8809" s="40"/>
      <c r="S8809" s="40"/>
      <c r="T8809" s="39"/>
      <c r="AG8809" s="110"/>
      <c r="AH8809" s="94"/>
      <c r="AJ8809" s="97"/>
      <c r="AL8809" s="39"/>
      <c r="AP8809" s="39"/>
      <c r="AQ8809" s="77"/>
      <c r="AR8809" s="78"/>
      <c r="BB8809" s="79"/>
      <c r="BC8809" s="94"/>
      <c r="BE8809" s="97"/>
      <c r="BG8809" s="40"/>
      <c r="BK8809" s="40"/>
      <c r="BL8809" s="79"/>
      <c r="BM8809" s="94"/>
      <c r="BO8809" s="97"/>
      <c r="BQ8809" s="40"/>
      <c r="BR8809" s="94"/>
      <c r="BS8809" s="94"/>
      <c r="BT8809" s="94"/>
      <c r="BU8809" s="40"/>
      <c r="BV8809" s="82"/>
      <c r="BW8809" s="94"/>
      <c r="BX8809" s="48"/>
      <c r="BY8809" s="97"/>
      <c r="BZ8809" s="48"/>
      <c r="CA8809" s="40"/>
      <c r="CB8809" s="94"/>
      <c r="CC8809" s="94"/>
      <c r="CD8809" s="94"/>
      <c r="CE8809" s="40"/>
      <c r="CF8809" s="73"/>
      <c r="CG8809" s="41"/>
      <c r="CH8809" s="41"/>
      <c r="CI8809" s="41"/>
      <c r="CJ8809" s="41"/>
      <c r="CK8809" s="41"/>
      <c r="CL8809" s="68"/>
      <c r="CM8809" s="41"/>
      <c r="CN8809" s="41"/>
      <c r="CO8809" s="39"/>
      <c r="CP8809" s="78"/>
    </row>
    <row r="8810" spans="1:94" s="38" customFormat="1" x14ac:dyDescent="0.25">
      <c r="A8810" s="38">
        <v>8807</v>
      </c>
      <c r="F8810" s="39"/>
      <c r="Q8810" s="39"/>
      <c r="R8810" s="40"/>
      <c r="S8810" s="40"/>
      <c r="T8810" s="39"/>
      <c r="AG8810" s="110"/>
      <c r="AH8810" s="94"/>
      <c r="AJ8810" s="97"/>
      <c r="AL8810" s="39"/>
      <c r="AP8810" s="39"/>
      <c r="AQ8810" s="77"/>
      <c r="AR8810" s="78"/>
      <c r="BB8810" s="79"/>
      <c r="BC8810" s="94"/>
      <c r="BE8810" s="97"/>
      <c r="BG8810" s="40"/>
      <c r="BK8810" s="40"/>
      <c r="BL8810" s="79"/>
      <c r="BM8810" s="94"/>
      <c r="BO8810" s="97"/>
      <c r="BQ8810" s="40"/>
      <c r="BR8810" s="94"/>
      <c r="BS8810" s="94"/>
      <c r="BT8810" s="94"/>
      <c r="BU8810" s="40"/>
      <c r="BV8810" s="82"/>
      <c r="BW8810" s="94"/>
      <c r="BX8810" s="48"/>
      <c r="BY8810" s="97"/>
      <c r="BZ8810" s="48"/>
      <c r="CA8810" s="40"/>
      <c r="CB8810" s="94"/>
      <c r="CC8810" s="94"/>
      <c r="CD8810" s="94"/>
      <c r="CE8810" s="40"/>
      <c r="CF8810" s="73"/>
      <c r="CG8810" s="41"/>
      <c r="CH8810" s="41"/>
      <c r="CI8810" s="41"/>
      <c r="CJ8810" s="41"/>
      <c r="CK8810" s="41"/>
      <c r="CL8810" s="68"/>
      <c r="CM8810" s="41"/>
      <c r="CN8810" s="41"/>
      <c r="CO8810" s="39"/>
      <c r="CP8810" s="78"/>
    </row>
    <row r="8811" spans="1:94" s="38" customFormat="1" x14ac:dyDescent="0.25">
      <c r="A8811" s="38">
        <v>8808</v>
      </c>
      <c r="F8811" s="39"/>
      <c r="Q8811" s="39"/>
      <c r="R8811" s="40"/>
      <c r="S8811" s="40"/>
      <c r="T8811" s="39"/>
      <c r="AG8811" s="110"/>
      <c r="AH8811" s="94"/>
      <c r="AJ8811" s="97"/>
      <c r="AL8811" s="39"/>
      <c r="AP8811" s="39"/>
      <c r="AQ8811" s="77"/>
      <c r="AR8811" s="78"/>
      <c r="BB8811" s="79"/>
      <c r="BC8811" s="94"/>
      <c r="BE8811" s="97"/>
      <c r="BG8811" s="40"/>
      <c r="BK8811" s="40"/>
      <c r="BL8811" s="79"/>
      <c r="BM8811" s="94"/>
      <c r="BO8811" s="97"/>
      <c r="BQ8811" s="40"/>
      <c r="BR8811" s="94"/>
      <c r="BS8811" s="94"/>
      <c r="BT8811" s="94"/>
      <c r="BU8811" s="40"/>
      <c r="BV8811" s="82"/>
      <c r="BW8811" s="94"/>
      <c r="BX8811" s="48"/>
      <c r="BY8811" s="97"/>
      <c r="BZ8811" s="48"/>
      <c r="CA8811" s="40"/>
      <c r="CB8811" s="94"/>
      <c r="CC8811" s="94"/>
      <c r="CD8811" s="94"/>
      <c r="CE8811" s="40"/>
      <c r="CF8811" s="73"/>
      <c r="CG8811" s="41"/>
      <c r="CH8811" s="41"/>
      <c r="CI8811" s="41"/>
      <c r="CJ8811" s="41"/>
      <c r="CK8811" s="41"/>
      <c r="CL8811" s="68"/>
      <c r="CM8811" s="41"/>
      <c r="CN8811" s="41"/>
      <c r="CO8811" s="39"/>
      <c r="CP8811" s="78"/>
    </row>
    <row r="8812" spans="1:94" s="38" customFormat="1" x14ac:dyDescent="0.25">
      <c r="A8812" s="38">
        <v>8809</v>
      </c>
      <c r="F8812" s="39"/>
      <c r="Q8812" s="39"/>
      <c r="R8812" s="40"/>
      <c r="S8812" s="40"/>
      <c r="T8812" s="39"/>
      <c r="AG8812" s="110"/>
      <c r="AH8812" s="94"/>
      <c r="AJ8812" s="97"/>
      <c r="AL8812" s="39"/>
      <c r="AP8812" s="39"/>
      <c r="AQ8812" s="77"/>
      <c r="AR8812" s="78"/>
      <c r="BB8812" s="79"/>
      <c r="BC8812" s="94"/>
      <c r="BE8812" s="97"/>
      <c r="BG8812" s="40"/>
      <c r="BK8812" s="40"/>
      <c r="BL8812" s="79"/>
      <c r="BM8812" s="94"/>
      <c r="BO8812" s="97"/>
      <c r="BQ8812" s="40"/>
      <c r="BR8812" s="94"/>
      <c r="BS8812" s="94"/>
      <c r="BT8812" s="94"/>
      <c r="BU8812" s="40"/>
      <c r="BV8812" s="82"/>
      <c r="BW8812" s="94"/>
      <c r="BX8812" s="48"/>
      <c r="BY8812" s="97"/>
      <c r="BZ8812" s="48"/>
      <c r="CA8812" s="40"/>
      <c r="CB8812" s="94"/>
      <c r="CC8812" s="94"/>
      <c r="CD8812" s="94"/>
      <c r="CE8812" s="40"/>
      <c r="CF8812" s="73"/>
      <c r="CG8812" s="41"/>
      <c r="CH8812" s="41"/>
      <c r="CI8812" s="41"/>
      <c r="CJ8812" s="41"/>
      <c r="CK8812" s="41"/>
      <c r="CL8812" s="68"/>
      <c r="CM8812" s="41"/>
      <c r="CN8812" s="41"/>
      <c r="CO8812" s="39"/>
      <c r="CP8812" s="78"/>
    </row>
    <row r="8813" spans="1:94" s="38" customFormat="1" x14ac:dyDescent="0.25">
      <c r="A8813" s="38">
        <v>8810</v>
      </c>
      <c r="F8813" s="39"/>
      <c r="Q8813" s="39"/>
      <c r="R8813" s="40"/>
      <c r="S8813" s="40"/>
      <c r="T8813" s="39"/>
      <c r="AG8813" s="110"/>
      <c r="AH8813" s="94"/>
      <c r="AJ8813" s="97"/>
      <c r="AL8813" s="39"/>
      <c r="AP8813" s="39"/>
      <c r="AQ8813" s="77"/>
      <c r="AR8813" s="78"/>
      <c r="BB8813" s="79"/>
      <c r="BC8813" s="94"/>
      <c r="BE8813" s="97"/>
      <c r="BG8813" s="40"/>
      <c r="BK8813" s="40"/>
      <c r="BL8813" s="79"/>
      <c r="BM8813" s="94"/>
      <c r="BO8813" s="97"/>
      <c r="BQ8813" s="40"/>
      <c r="BR8813" s="94"/>
      <c r="BS8813" s="94"/>
      <c r="BT8813" s="94"/>
      <c r="BU8813" s="40"/>
      <c r="BV8813" s="82"/>
      <c r="BW8813" s="94"/>
      <c r="BX8813" s="48"/>
      <c r="BY8813" s="97"/>
      <c r="BZ8813" s="48"/>
      <c r="CA8813" s="40"/>
      <c r="CB8813" s="94"/>
      <c r="CC8813" s="94"/>
      <c r="CD8813" s="94"/>
      <c r="CE8813" s="40"/>
      <c r="CF8813" s="73"/>
      <c r="CG8813" s="41"/>
      <c r="CH8813" s="41"/>
      <c r="CI8813" s="41"/>
      <c r="CJ8813" s="41"/>
      <c r="CK8813" s="41"/>
      <c r="CL8813" s="68"/>
      <c r="CM8813" s="41"/>
      <c r="CN8813" s="41"/>
      <c r="CO8813" s="39"/>
      <c r="CP8813" s="78"/>
    </row>
    <row r="8814" spans="1:94" s="38" customFormat="1" x14ac:dyDescent="0.25">
      <c r="A8814" s="38">
        <v>8811</v>
      </c>
      <c r="F8814" s="39"/>
      <c r="Q8814" s="39"/>
      <c r="R8814" s="40"/>
      <c r="S8814" s="40"/>
      <c r="T8814" s="39"/>
      <c r="AG8814" s="110"/>
      <c r="AH8814" s="94"/>
      <c r="AJ8814" s="97"/>
      <c r="AL8814" s="39"/>
      <c r="AP8814" s="39"/>
      <c r="AQ8814" s="77"/>
      <c r="AR8814" s="78"/>
      <c r="BB8814" s="79"/>
      <c r="BC8814" s="94"/>
      <c r="BE8814" s="97"/>
      <c r="BG8814" s="40"/>
      <c r="BK8814" s="40"/>
      <c r="BL8814" s="79"/>
      <c r="BM8814" s="94"/>
      <c r="BO8814" s="97"/>
      <c r="BQ8814" s="40"/>
      <c r="BR8814" s="94"/>
      <c r="BS8814" s="94"/>
      <c r="BT8814" s="94"/>
      <c r="BU8814" s="40"/>
      <c r="BV8814" s="82"/>
      <c r="BW8814" s="94"/>
      <c r="BX8814" s="48"/>
      <c r="BY8814" s="97"/>
      <c r="BZ8814" s="48"/>
      <c r="CA8814" s="40"/>
      <c r="CB8814" s="94"/>
      <c r="CC8814" s="94"/>
      <c r="CD8814" s="94"/>
      <c r="CE8814" s="40"/>
      <c r="CF8814" s="73"/>
      <c r="CG8814" s="41"/>
      <c r="CH8814" s="41"/>
      <c r="CI8814" s="41"/>
      <c r="CJ8814" s="41"/>
      <c r="CK8814" s="41"/>
      <c r="CL8814" s="68"/>
      <c r="CM8814" s="41"/>
      <c r="CN8814" s="41"/>
      <c r="CO8814" s="39"/>
      <c r="CP8814" s="78"/>
    </row>
    <row r="8815" spans="1:94" s="38" customFormat="1" x14ac:dyDescent="0.25">
      <c r="A8815" s="38">
        <v>8812</v>
      </c>
      <c r="F8815" s="39"/>
      <c r="Q8815" s="39"/>
      <c r="R8815" s="40"/>
      <c r="S8815" s="40"/>
      <c r="T8815" s="39"/>
      <c r="AG8815" s="110"/>
      <c r="AH8815" s="94"/>
      <c r="AJ8815" s="97"/>
      <c r="AL8815" s="39"/>
      <c r="AP8815" s="39"/>
      <c r="AQ8815" s="77"/>
      <c r="AR8815" s="78"/>
      <c r="BB8815" s="79"/>
      <c r="BC8815" s="94"/>
      <c r="BE8815" s="97"/>
      <c r="BG8815" s="40"/>
      <c r="BK8815" s="40"/>
      <c r="BL8815" s="79"/>
      <c r="BM8815" s="94"/>
      <c r="BO8815" s="97"/>
      <c r="BQ8815" s="40"/>
      <c r="BR8815" s="94"/>
      <c r="BS8815" s="94"/>
      <c r="BT8815" s="94"/>
      <c r="BU8815" s="40"/>
      <c r="BV8815" s="82"/>
      <c r="BW8815" s="94"/>
      <c r="BX8815" s="48"/>
      <c r="BY8815" s="97"/>
      <c r="BZ8815" s="48"/>
      <c r="CA8815" s="40"/>
      <c r="CB8815" s="94"/>
      <c r="CC8815" s="94"/>
      <c r="CD8815" s="94"/>
      <c r="CE8815" s="40"/>
      <c r="CF8815" s="73"/>
      <c r="CG8815" s="41"/>
      <c r="CH8815" s="41"/>
      <c r="CI8815" s="41"/>
      <c r="CJ8815" s="41"/>
      <c r="CK8815" s="41"/>
      <c r="CL8815" s="68"/>
      <c r="CM8815" s="41"/>
      <c r="CN8815" s="41"/>
      <c r="CO8815" s="39"/>
      <c r="CP8815" s="78"/>
    </row>
    <row r="8816" spans="1:94" s="38" customFormat="1" x14ac:dyDescent="0.25">
      <c r="A8816" s="38">
        <v>8813</v>
      </c>
      <c r="F8816" s="39"/>
      <c r="Q8816" s="39"/>
      <c r="R8816" s="40"/>
      <c r="S8816" s="40"/>
      <c r="T8816" s="39"/>
      <c r="AG8816" s="110"/>
      <c r="AH8816" s="94"/>
      <c r="AJ8816" s="97"/>
      <c r="AL8816" s="39"/>
      <c r="AP8816" s="39"/>
      <c r="AQ8816" s="77"/>
      <c r="AR8816" s="78"/>
      <c r="BB8816" s="79"/>
      <c r="BC8816" s="94"/>
      <c r="BE8816" s="97"/>
      <c r="BG8816" s="40"/>
      <c r="BK8816" s="40"/>
      <c r="BL8816" s="79"/>
      <c r="BM8816" s="94"/>
      <c r="BO8816" s="97"/>
      <c r="BQ8816" s="40"/>
      <c r="BR8816" s="94"/>
      <c r="BS8816" s="94"/>
      <c r="BT8816" s="94"/>
      <c r="BU8816" s="40"/>
      <c r="BV8816" s="82"/>
      <c r="BW8816" s="94"/>
      <c r="BX8816" s="48"/>
      <c r="BY8816" s="97"/>
      <c r="BZ8816" s="48"/>
      <c r="CA8816" s="40"/>
      <c r="CB8816" s="94"/>
      <c r="CC8816" s="94"/>
      <c r="CD8816" s="94"/>
      <c r="CE8816" s="40"/>
      <c r="CF8816" s="73"/>
      <c r="CG8816" s="41"/>
      <c r="CH8816" s="41"/>
      <c r="CI8816" s="41"/>
      <c r="CJ8816" s="41"/>
      <c r="CK8816" s="41"/>
      <c r="CL8816" s="68"/>
      <c r="CM8816" s="41"/>
      <c r="CN8816" s="41"/>
      <c r="CO8816" s="39"/>
      <c r="CP8816" s="78"/>
    </row>
    <row r="8817" spans="1:94" s="38" customFormat="1" x14ac:dyDescent="0.25">
      <c r="A8817" s="38">
        <v>8814</v>
      </c>
      <c r="F8817" s="39"/>
      <c r="Q8817" s="39"/>
      <c r="R8817" s="40"/>
      <c r="S8817" s="40"/>
      <c r="T8817" s="39"/>
      <c r="AG8817" s="110"/>
      <c r="AH8817" s="94"/>
      <c r="AJ8817" s="97"/>
      <c r="AL8817" s="39"/>
      <c r="AP8817" s="39"/>
      <c r="AQ8817" s="77"/>
      <c r="AR8817" s="78"/>
      <c r="BB8817" s="79"/>
      <c r="BC8817" s="94"/>
      <c r="BE8817" s="97"/>
      <c r="BG8817" s="40"/>
      <c r="BK8817" s="40"/>
      <c r="BL8817" s="79"/>
      <c r="BM8817" s="94"/>
      <c r="BO8817" s="97"/>
      <c r="BQ8817" s="40"/>
      <c r="BR8817" s="94"/>
      <c r="BS8817" s="94"/>
      <c r="BT8817" s="94"/>
      <c r="BU8817" s="40"/>
      <c r="BV8817" s="82"/>
      <c r="BW8817" s="94"/>
      <c r="BX8817" s="48"/>
      <c r="BY8817" s="97"/>
      <c r="BZ8817" s="48"/>
      <c r="CA8817" s="40"/>
      <c r="CB8817" s="94"/>
      <c r="CC8817" s="94"/>
      <c r="CD8817" s="94"/>
      <c r="CE8817" s="40"/>
      <c r="CF8817" s="73"/>
      <c r="CG8817" s="41"/>
      <c r="CH8817" s="41"/>
      <c r="CI8817" s="41"/>
      <c r="CJ8817" s="41"/>
      <c r="CK8817" s="41"/>
      <c r="CL8817" s="68"/>
      <c r="CM8817" s="41"/>
      <c r="CN8817" s="41"/>
      <c r="CO8817" s="39"/>
      <c r="CP8817" s="78"/>
    </row>
    <row r="8818" spans="1:94" s="38" customFormat="1" x14ac:dyDescent="0.25">
      <c r="A8818" s="38">
        <v>8815</v>
      </c>
      <c r="F8818" s="39"/>
      <c r="Q8818" s="39"/>
      <c r="R8818" s="40"/>
      <c r="S8818" s="40"/>
      <c r="T8818" s="39"/>
      <c r="AG8818" s="110"/>
      <c r="AH8818" s="94"/>
      <c r="AJ8818" s="97"/>
      <c r="AL8818" s="39"/>
      <c r="AP8818" s="39"/>
      <c r="AQ8818" s="77"/>
      <c r="AR8818" s="78"/>
      <c r="BB8818" s="79"/>
      <c r="BC8818" s="94"/>
      <c r="BE8818" s="97"/>
      <c r="BG8818" s="40"/>
      <c r="BK8818" s="40"/>
      <c r="BL8818" s="79"/>
      <c r="BM8818" s="94"/>
      <c r="BO8818" s="97"/>
      <c r="BQ8818" s="40"/>
      <c r="BR8818" s="94"/>
      <c r="BS8818" s="94"/>
      <c r="BT8818" s="94"/>
      <c r="BU8818" s="40"/>
      <c r="BV8818" s="82"/>
      <c r="BW8818" s="94"/>
      <c r="BX8818" s="48"/>
      <c r="BY8818" s="97"/>
      <c r="BZ8818" s="48"/>
      <c r="CA8818" s="40"/>
      <c r="CB8818" s="94"/>
      <c r="CC8818" s="94"/>
      <c r="CD8818" s="94"/>
      <c r="CE8818" s="40"/>
      <c r="CF8818" s="73"/>
      <c r="CG8818" s="41"/>
      <c r="CH8818" s="41"/>
      <c r="CI8818" s="41"/>
      <c r="CJ8818" s="41"/>
      <c r="CK8818" s="41"/>
      <c r="CL8818" s="68"/>
      <c r="CM8818" s="41"/>
      <c r="CN8818" s="41"/>
      <c r="CO8818" s="39"/>
      <c r="CP8818" s="78"/>
    </row>
    <row r="8819" spans="1:94" s="38" customFormat="1" x14ac:dyDescent="0.25">
      <c r="A8819" s="38">
        <v>8816</v>
      </c>
      <c r="F8819" s="39"/>
      <c r="Q8819" s="39"/>
      <c r="R8819" s="40"/>
      <c r="S8819" s="40"/>
      <c r="T8819" s="39"/>
      <c r="AG8819" s="110"/>
      <c r="AH8819" s="94"/>
      <c r="AJ8819" s="97"/>
      <c r="AL8819" s="39"/>
      <c r="AP8819" s="39"/>
      <c r="AQ8819" s="77"/>
      <c r="AR8819" s="78"/>
      <c r="BB8819" s="79"/>
      <c r="BC8819" s="94"/>
      <c r="BE8819" s="97"/>
      <c r="BG8819" s="40"/>
      <c r="BK8819" s="40"/>
      <c r="BL8819" s="79"/>
      <c r="BM8819" s="94"/>
      <c r="BO8819" s="97"/>
      <c r="BQ8819" s="40"/>
      <c r="BR8819" s="94"/>
      <c r="BS8819" s="94"/>
      <c r="BT8819" s="94"/>
      <c r="BU8819" s="40"/>
      <c r="BV8819" s="82"/>
      <c r="BW8819" s="94"/>
      <c r="BX8819" s="48"/>
      <c r="BY8819" s="97"/>
      <c r="BZ8819" s="48"/>
      <c r="CA8819" s="40"/>
      <c r="CB8819" s="94"/>
      <c r="CC8819" s="94"/>
      <c r="CD8819" s="94"/>
      <c r="CE8819" s="40"/>
      <c r="CF8819" s="73"/>
      <c r="CG8819" s="41"/>
      <c r="CH8819" s="41"/>
      <c r="CI8819" s="41"/>
      <c r="CJ8819" s="41"/>
      <c r="CK8819" s="41"/>
      <c r="CL8819" s="68"/>
      <c r="CM8819" s="41"/>
      <c r="CN8819" s="41"/>
      <c r="CO8819" s="39"/>
      <c r="CP8819" s="78"/>
    </row>
    <row r="8820" spans="1:94" s="38" customFormat="1" x14ac:dyDescent="0.25">
      <c r="A8820" s="38">
        <v>8817</v>
      </c>
      <c r="F8820" s="39"/>
      <c r="Q8820" s="39"/>
      <c r="R8820" s="40"/>
      <c r="S8820" s="40"/>
      <c r="T8820" s="39"/>
      <c r="AG8820" s="110"/>
      <c r="AH8820" s="94"/>
      <c r="AJ8820" s="97"/>
      <c r="AL8820" s="39"/>
      <c r="AP8820" s="39"/>
      <c r="AQ8820" s="77"/>
      <c r="AR8820" s="78"/>
      <c r="BB8820" s="79"/>
      <c r="BC8820" s="94"/>
      <c r="BE8820" s="97"/>
      <c r="BG8820" s="40"/>
      <c r="BK8820" s="40"/>
      <c r="BL8820" s="79"/>
      <c r="BM8820" s="94"/>
      <c r="BO8820" s="97"/>
      <c r="BQ8820" s="40"/>
      <c r="BR8820" s="94"/>
      <c r="BS8820" s="94"/>
      <c r="BT8820" s="94"/>
      <c r="BU8820" s="40"/>
      <c r="BV8820" s="82"/>
      <c r="BW8820" s="94"/>
      <c r="BX8820" s="48"/>
      <c r="BY8820" s="97"/>
      <c r="BZ8820" s="48"/>
      <c r="CA8820" s="40"/>
      <c r="CB8820" s="94"/>
      <c r="CC8820" s="94"/>
      <c r="CD8820" s="94"/>
      <c r="CE8820" s="40"/>
      <c r="CF8820" s="73"/>
      <c r="CG8820" s="41"/>
      <c r="CH8820" s="41"/>
      <c r="CI8820" s="41"/>
      <c r="CJ8820" s="41"/>
      <c r="CK8820" s="41"/>
      <c r="CL8820" s="68"/>
      <c r="CM8820" s="41"/>
      <c r="CN8820" s="41"/>
      <c r="CO8820" s="39"/>
      <c r="CP8820" s="78"/>
    </row>
    <row r="8821" spans="1:94" s="38" customFormat="1" x14ac:dyDescent="0.25">
      <c r="A8821" s="38">
        <v>8818</v>
      </c>
      <c r="F8821" s="39"/>
      <c r="Q8821" s="39"/>
      <c r="R8821" s="40"/>
      <c r="S8821" s="40"/>
      <c r="T8821" s="39"/>
      <c r="AG8821" s="110"/>
      <c r="AH8821" s="94"/>
      <c r="AJ8821" s="97"/>
      <c r="AL8821" s="39"/>
      <c r="AP8821" s="39"/>
      <c r="AQ8821" s="77"/>
      <c r="AR8821" s="78"/>
      <c r="BB8821" s="79"/>
      <c r="BC8821" s="94"/>
      <c r="BE8821" s="97"/>
      <c r="BG8821" s="40"/>
      <c r="BK8821" s="40"/>
      <c r="BL8821" s="79"/>
      <c r="BM8821" s="94"/>
      <c r="BO8821" s="97"/>
      <c r="BQ8821" s="40"/>
      <c r="BR8821" s="94"/>
      <c r="BS8821" s="94"/>
      <c r="BT8821" s="94"/>
      <c r="BU8821" s="40"/>
      <c r="BV8821" s="82"/>
      <c r="BW8821" s="94"/>
      <c r="BX8821" s="48"/>
      <c r="BY8821" s="97"/>
      <c r="BZ8821" s="48"/>
      <c r="CA8821" s="40"/>
      <c r="CB8821" s="94"/>
      <c r="CC8821" s="94"/>
      <c r="CD8821" s="94"/>
      <c r="CE8821" s="40"/>
      <c r="CF8821" s="73"/>
      <c r="CG8821" s="41"/>
      <c r="CH8821" s="41"/>
      <c r="CI8821" s="41"/>
      <c r="CJ8821" s="41"/>
      <c r="CK8821" s="41"/>
      <c r="CL8821" s="68"/>
      <c r="CM8821" s="41"/>
      <c r="CN8821" s="41"/>
      <c r="CO8821" s="39"/>
      <c r="CP8821" s="78"/>
    </row>
    <row r="8822" spans="1:94" s="38" customFormat="1" x14ac:dyDescent="0.25">
      <c r="A8822" s="38">
        <v>8819</v>
      </c>
      <c r="F8822" s="39"/>
      <c r="Q8822" s="39"/>
      <c r="R8822" s="40"/>
      <c r="S8822" s="40"/>
      <c r="T8822" s="39"/>
      <c r="AG8822" s="110"/>
      <c r="AH8822" s="94"/>
      <c r="AJ8822" s="97"/>
      <c r="AL8822" s="39"/>
      <c r="AP8822" s="39"/>
      <c r="AQ8822" s="77"/>
      <c r="AR8822" s="78"/>
      <c r="BB8822" s="79"/>
      <c r="BC8822" s="94"/>
      <c r="BE8822" s="97"/>
      <c r="BG8822" s="40"/>
      <c r="BK8822" s="40"/>
      <c r="BL8822" s="79"/>
      <c r="BM8822" s="94"/>
      <c r="BO8822" s="97"/>
      <c r="BQ8822" s="40"/>
      <c r="BR8822" s="94"/>
      <c r="BS8822" s="94"/>
      <c r="BT8822" s="94"/>
      <c r="BU8822" s="40"/>
      <c r="BV8822" s="82"/>
      <c r="BW8822" s="94"/>
      <c r="BX8822" s="48"/>
      <c r="BY8822" s="97"/>
      <c r="BZ8822" s="48"/>
      <c r="CA8822" s="40"/>
      <c r="CB8822" s="94"/>
      <c r="CC8822" s="94"/>
      <c r="CD8822" s="94"/>
      <c r="CE8822" s="40"/>
      <c r="CF8822" s="73"/>
      <c r="CG8822" s="41"/>
      <c r="CH8822" s="41"/>
      <c r="CI8822" s="41"/>
      <c r="CJ8822" s="41"/>
      <c r="CK8822" s="41"/>
      <c r="CL8822" s="68"/>
      <c r="CM8822" s="41"/>
      <c r="CN8822" s="41"/>
      <c r="CO8822" s="39"/>
      <c r="CP8822" s="78"/>
    </row>
    <row r="8823" spans="1:94" s="38" customFormat="1" x14ac:dyDescent="0.25">
      <c r="A8823" s="38">
        <v>8820</v>
      </c>
      <c r="F8823" s="39"/>
      <c r="Q8823" s="39"/>
      <c r="R8823" s="40"/>
      <c r="S8823" s="40"/>
      <c r="T8823" s="39"/>
      <c r="AG8823" s="110"/>
      <c r="AH8823" s="94"/>
      <c r="AJ8823" s="97"/>
      <c r="AL8823" s="39"/>
      <c r="AP8823" s="39"/>
      <c r="AQ8823" s="77"/>
      <c r="AR8823" s="78"/>
      <c r="BB8823" s="79"/>
      <c r="BC8823" s="94"/>
      <c r="BE8823" s="97"/>
      <c r="BG8823" s="40"/>
      <c r="BK8823" s="40"/>
      <c r="BL8823" s="79"/>
      <c r="BM8823" s="94"/>
      <c r="BO8823" s="97"/>
      <c r="BQ8823" s="40"/>
      <c r="BR8823" s="94"/>
      <c r="BS8823" s="94"/>
      <c r="BT8823" s="94"/>
      <c r="BU8823" s="40"/>
      <c r="BV8823" s="82"/>
      <c r="BW8823" s="94"/>
      <c r="BX8823" s="48"/>
      <c r="BY8823" s="97"/>
      <c r="BZ8823" s="48"/>
      <c r="CA8823" s="40"/>
      <c r="CB8823" s="94"/>
      <c r="CC8823" s="94"/>
      <c r="CD8823" s="94"/>
      <c r="CE8823" s="40"/>
      <c r="CF8823" s="73"/>
      <c r="CG8823" s="41"/>
      <c r="CH8823" s="41"/>
      <c r="CI8823" s="41"/>
      <c r="CJ8823" s="41"/>
      <c r="CK8823" s="41"/>
      <c r="CL8823" s="68"/>
      <c r="CM8823" s="41"/>
      <c r="CN8823" s="41"/>
      <c r="CO8823" s="39"/>
      <c r="CP8823" s="78"/>
    </row>
    <row r="8824" spans="1:94" s="38" customFormat="1" x14ac:dyDescent="0.25">
      <c r="A8824" s="38">
        <v>8821</v>
      </c>
      <c r="F8824" s="39"/>
      <c r="Q8824" s="39"/>
      <c r="R8824" s="40"/>
      <c r="S8824" s="40"/>
      <c r="T8824" s="39"/>
      <c r="AG8824" s="110"/>
      <c r="AH8824" s="94"/>
      <c r="AJ8824" s="97"/>
      <c r="AL8824" s="39"/>
      <c r="AP8824" s="39"/>
      <c r="AQ8824" s="77"/>
      <c r="AR8824" s="78"/>
      <c r="BB8824" s="79"/>
      <c r="BC8824" s="94"/>
      <c r="BE8824" s="97"/>
      <c r="BG8824" s="40"/>
      <c r="BK8824" s="40"/>
      <c r="BL8824" s="79"/>
      <c r="BM8824" s="94"/>
      <c r="BO8824" s="97"/>
      <c r="BQ8824" s="40"/>
      <c r="BR8824" s="94"/>
      <c r="BS8824" s="94"/>
      <c r="BT8824" s="94"/>
      <c r="BU8824" s="40"/>
      <c r="BV8824" s="82"/>
      <c r="BW8824" s="94"/>
      <c r="BX8824" s="48"/>
      <c r="BY8824" s="97"/>
      <c r="BZ8824" s="48"/>
      <c r="CA8824" s="40"/>
      <c r="CB8824" s="94"/>
      <c r="CC8824" s="94"/>
      <c r="CD8824" s="94"/>
      <c r="CE8824" s="40"/>
      <c r="CF8824" s="73"/>
      <c r="CG8824" s="41"/>
      <c r="CH8824" s="41"/>
      <c r="CI8824" s="41"/>
      <c r="CJ8824" s="41"/>
      <c r="CK8824" s="41"/>
      <c r="CL8824" s="68"/>
      <c r="CM8824" s="41"/>
      <c r="CN8824" s="41"/>
      <c r="CO8824" s="39"/>
      <c r="CP8824" s="78"/>
    </row>
    <row r="8825" spans="1:94" s="38" customFormat="1" x14ac:dyDescent="0.25">
      <c r="A8825" s="38">
        <v>8822</v>
      </c>
      <c r="F8825" s="39"/>
      <c r="Q8825" s="39"/>
      <c r="R8825" s="40"/>
      <c r="S8825" s="40"/>
      <c r="T8825" s="39"/>
      <c r="AG8825" s="110"/>
      <c r="AH8825" s="94"/>
      <c r="AJ8825" s="97"/>
      <c r="AL8825" s="39"/>
      <c r="AP8825" s="39"/>
      <c r="AQ8825" s="77"/>
      <c r="AR8825" s="78"/>
      <c r="BB8825" s="79"/>
      <c r="BC8825" s="94"/>
      <c r="BE8825" s="97"/>
      <c r="BG8825" s="40"/>
      <c r="BK8825" s="40"/>
      <c r="BL8825" s="79"/>
      <c r="BM8825" s="94"/>
      <c r="BO8825" s="97"/>
      <c r="BQ8825" s="40"/>
      <c r="BR8825" s="94"/>
      <c r="BS8825" s="94"/>
      <c r="BT8825" s="94"/>
      <c r="BU8825" s="40"/>
      <c r="BV8825" s="82"/>
      <c r="BW8825" s="94"/>
      <c r="BX8825" s="48"/>
      <c r="BY8825" s="97"/>
      <c r="BZ8825" s="48"/>
      <c r="CA8825" s="40"/>
      <c r="CB8825" s="94"/>
      <c r="CC8825" s="94"/>
      <c r="CD8825" s="94"/>
      <c r="CE8825" s="40"/>
      <c r="CF8825" s="73"/>
      <c r="CG8825" s="41"/>
      <c r="CH8825" s="41"/>
      <c r="CI8825" s="41"/>
      <c r="CJ8825" s="41"/>
      <c r="CK8825" s="41"/>
      <c r="CL8825" s="68"/>
      <c r="CM8825" s="41"/>
      <c r="CN8825" s="41"/>
      <c r="CO8825" s="39"/>
      <c r="CP8825" s="78"/>
    </row>
    <row r="8826" spans="1:94" s="38" customFormat="1" x14ac:dyDescent="0.25">
      <c r="A8826" s="38">
        <v>8823</v>
      </c>
      <c r="F8826" s="39"/>
      <c r="Q8826" s="39"/>
      <c r="R8826" s="40"/>
      <c r="S8826" s="40"/>
      <c r="T8826" s="39"/>
      <c r="AG8826" s="110"/>
      <c r="AH8826" s="94"/>
      <c r="AJ8826" s="97"/>
      <c r="AL8826" s="39"/>
      <c r="AP8826" s="39"/>
      <c r="AQ8826" s="77"/>
      <c r="AR8826" s="78"/>
      <c r="BB8826" s="79"/>
      <c r="BC8826" s="94"/>
      <c r="BE8826" s="97"/>
      <c r="BG8826" s="40"/>
      <c r="BK8826" s="40"/>
      <c r="BL8826" s="79"/>
      <c r="BM8826" s="94"/>
      <c r="BO8826" s="97"/>
      <c r="BQ8826" s="40"/>
      <c r="BR8826" s="94"/>
      <c r="BS8826" s="94"/>
      <c r="BT8826" s="94"/>
      <c r="BU8826" s="40"/>
      <c r="BV8826" s="82"/>
      <c r="BW8826" s="94"/>
      <c r="BX8826" s="48"/>
      <c r="BY8826" s="97"/>
      <c r="BZ8826" s="48"/>
      <c r="CA8826" s="40"/>
      <c r="CB8826" s="94"/>
      <c r="CC8826" s="94"/>
      <c r="CD8826" s="94"/>
      <c r="CE8826" s="40"/>
      <c r="CF8826" s="73"/>
      <c r="CG8826" s="41"/>
      <c r="CH8826" s="41"/>
      <c r="CI8826" s="41"/>
      <c r="CJ8826" s="41"/>
      <c r="CK8826" s="41"/>
      <c r="CL8826" s="68"/>
      <c r="CM8826" s="41"/>
      <c r="CN8826" s="41"/>
      <c r="CO8826" s="39"/>
      <c r="CP8826" s="78"/>
    </row>
    <row r="8827" spans="1:94" s="38" customFormat="1" x14ac:dyDescent="0.25">
      <c r="A8827" s="38">
        <v>8824</v>
      </c>
      <c r="F8827" s="39"/>
      <c r="Q8827" s="39"/>
      <c r="R8827" s="40"/>
      <c r="S8827" s="40"/>
      <c r="T8827" s="39"/>
      <c r="AG8827" s="110"/>
      <c r="AH8827" s="94"/>
      <c r="AJ8827" s="97"/>
      <c r="AL8827" s="39"/>
      <c r="AP8827" s="39"/>
      <c r="AQ8827" s="77"/>
      <c r="AR8827" s="78"/>
      <c r="BB8827" s="79"/>
      <c r="BC8827" s="94"/>
      <c r="BE8827" s="97"/>
      <c r="BG8827" s="40"/>
      <c r="BK8827" s="40"/>
      <c r="BL8827" s="79"/>
      <c r="BM8827" s="94"/>
      <c r="BO8827" s="97"/>
      <c r="BQ8827" s="40"/>
      <c r="BR8827" s="94"/>
      <c r="BS8827" s="94"/>
      <c r="BT8827" s="94"/>
      <c r="BU8827" s="40"/>
      <c r="BV8827" s="82"/>
      <c r="BW8827" s="94"/>
      <c r="BX8827" s="48"/>
      <c r="BY8827" s="97"/>
      <c r="BZ8827" s="48"/>
      <c r="CA8827" s="40"/>
      <c r="CB8827" s="94"/>
      <c r="CC8827" s="94"/>
      <c r="CD8827" s="94"/>
      <c r="CE8827" s="40"/>
      <c r="CF8827" s="73"/>
      <c r="CG8827" s="41"/>
      <c r="CH8827" s="41"/>
      <c r="CI8827" s="41"/>
      <c r="CJ8827" s="41"/>
      <c r="CK8827" s="41"/>
      <c r="CL8827" s="68"/>
      <c r="CM8827" s="41"/>
      <c r="CN8827" s="41"/>
      <c r="CO8827" s="39"/>
      <c r="CP8827" s="78"/>
    </row>
    <row r="8828" spans="1:94" s="38" customFormat="1" x14ac:dyDescent="0.25">
      <c r="A8828" s="38">
        <v>8825</v>
      </c>
      <c r="F8828" s="39"/>
      <c r="Q8828" s="39"/>
      <c r="R8828" s="40"/>
      <c r="S8828" s="40"/>
      <c r="T8828" s="39"/>
      <c r="AG8828" s="110"/>
      <c r="AH8828" s="94"/>
      <c r="AJ8828" s="97"/>
      <c r="AL8828" s="39"/>
      <c r="AP8828" s="39"/>
      <c r="AQ8828" s="77"/>
      <c r="AR8828" s="78"/>
      <c r="BB8828" s="79"/>
      <c r="BC8828" s="94"/>
      <c r="BE8828" s="97"/>
      <c r="BG8828" s="40"/>
      <c r="BK8828" s="40"/>
      <c r="BL8828" s="79"/>
      <c r="BM8828" s="94"/>
      <c r="BO8828" s="97"/>
      <c r="BQ8828" s="40"/>
      <c r="BR8828" s="94"/>
      <c r="BS8828" s="94"/>
      <c r="BT8828" s="94"/>
      <c r="BU8828" s="40"/>
      <c r="BV8828" s="82"/>
      <c r="BW8828" s="94"/>
      <c r="BX8828" s="48"/>
      <c r="BY8828" s="97"/>
      <c r="BZ8828" s="48"/>
      <c r="CA8828" s="40"/>
      <c r="CB8828" s="94"/>
      <c r="CC8828" s="94"/>
      <c r="CD8828" s="94"/>
      <c r="CE8828" s="40"/>
      <c r="CF8828" s="73"/>
      <c r="CG8828" s="41"/>
      <c r="CH8828" s="41"/>
      <c r="CI8828" s="41"/>
      <c r="CJ8828" s="41"/>
      <c r="CK8828" s="41"/>
      <c r="CL8828" s="68"/>
      <c r="CM8828" s="41"/>
      <c r="CN8828" s="41"/>
      <c r="CO8828" s="39"/>
      <c r="CP8828" s="78"/>
    </row>
    <row r="8829" spans="1:94" s="38" customFormat="1" x14ac:dyDescent="0.25">
      <c r="A8829" s="38">
        <v>8826</v>
      </c>
      <c r="F8829" s="39"/>
      <c r="Q8829" s="39"/>
      <c r="R8829" s="40"/>
      <c r="S8829" s="40"/>
      <c r="T8829" s="39"/>
      <c r="AG8829" s="110"/>
      <c r="AH8829" s="94"/>
      <c r="AJ8829" s="97"/>
      <c r="AL8829" s="39"/>
      <c r="AP8829" s="39"/>
      <c r="AQ8829" s="77"/>
      <c r="AR8829" s="78"/>
      <c r="BB8829" s="79"/>
      <c r="BC8829" s="94"/>
      <c r="BE8829" s="97"/>
      <c r="BG8829" s="40"/>
      <c r="BK8829" s="40"/>
      <c r="BL8829" s="79"/>
      <c r="BM8829" s="94"/>
      <c r="BO8829" s="97"/>
      <c r="BQ8829" s="40"/>
      <c r="BR8829" s="94"/>
      <c r="BS8829" s="94"/>
      <c r="BT8829" s="94"/>
      <c r="BU8829" s="40"/>
      <c r="BV8829" s="82"/>
      <c r="BW8829" s="94"/>
      <c r="BX8829" s="48"/>
      <c r="BY8829" s="97"/>
      <c r="BZ8829" s="48"/>
      <c r="CA8829" s="40"/>
      <c r="CB8829" s="94"/>
      <c r="CC8829" s="94"/>
      <c r="CD8829" s="94"/>
      <c r="CE8829" s="40"/>
      <c r="CF8829" s="73"/>
      <c r="CG8829" s="41"/>
      <c r="CH8829" s="41"/>
      <c r="CI8829" s="41"/>
      <c r="CJ8829" s="41"/>
      <c r="CK8829" s="41"/>
      <c r="CL8829" s="68"/>
      <c r="CM8829" s="41"/>
      <c r="CN8829" s="41"/>
      <c r="CO8829" s="39"/>
      <c r="CP8829" s="78"/>
    </row>
    <row r="8830" spans="1:94" s="38" customFormat="1" x14ac:dyDescent="0.25">
      <c r="A8830" s="38">
        <v>8827</v>
      </c>
      <c r="F8830" s="39"/>
      <c r="Q8830" s="39"/>
      <c r="R8830" s="40"/>
      <c r="S8830" s="40"/>
      <c r="T8830" s="39"/>
      <c r="AG8830" s="110"/>
      <c r="AH8830" s="94"/>
      <c r="AJ8830" s="97"/>
      <c r="AL8830" s="39"/>
      <c r="AP8830" s="39"/>
      <c r="AQ8830" s="77"/>
      <c r="AR8830" s="78"/>
      <c r="BB8830" s="79"/>
      <c r="BC8830" s="94"/>
      <c r="BE8830" s="97"/>
      <c r="BG8830" s="40"/>
      <c r="BK8830" s="40"/>
      <c r="BL8830" s="79"/>
      <c r="BM8830" s="94"/>
      <c r="BO8830" s="97"/>
      <c r="BQ8830" s="40"/>
      <c r="BR8830" s="94"/>
      <c r="BS8830" s="94"/>
      <c r="BT8830" s="94"/>
      <c r="BU8830" s="40"/>
      <c r="BV8830" s="82"/>
      <c r="BW8830" s="94"/>
      <c r="BX8830" s="48"/>
      <c r="BY8830" s="97"/>
      <c r="BZ8830" s="48"/>
      <c r="CA8830" s="40"/>
      <c r="CB8830" s="94"/>
      <c r="CC8830" s="94"/>
      <c r="CD8830" s="94"/>
      <c r="CE8830" s="40"/>
      <c r="CF8830" s="73"/>
      <c r="CG8830" s="41"/>
      <c r="CH8830" s="41"/>
      <c r="CI8830" s="41"/>
      <c r="CJ8830" s="41"/>
      <c r="CK8830" s="41"/>
      <c r="CL8830" s="68"/>
      <c r="CM8830" s="41"/>
      <c r="CN8830" s="41"/>
      <c r="CO8830" s="39"/>
      <c r="CP8830" s="78"/>
    </row>
    <row r="8831" spans="1:94" s="38" customFormat="1" x14ac:dyDescent="0.25">
      <c r="A8831" s="38">
        <v>8828</v>
      </c>
      <c r="F8831" s="39"/>
      <c r="Q8831" s="39"/>
      <c r="R8831" s="40"/>
      <c r="S8831" s="40"/>
      <c r="T8831" s="39"/>
      <c r="AG8831" s="110"/>
      <c r="AH8831" s="94"/>
      <c r="AJ8831" s="97"/>
      <c r="AL8831" s="39"/>
      <c r="AP8831" s="39"/>
      <c r="AQ8831" s="77"/>
      <c r="AR8831" s="78"/>
      <c r="BB8831" s="79"/>
      <c r="BC8831" s="94"/>
      <c r="BE8831" s="97"/>
      <c r="BG8831" s="40"/>
      <c r="BK8831" s="40"/>
      <c r="BL8831" s="79"/>
      <c r="BM8831" s="94"/>
      <c r="BO8831" s="97"/>
      <c r="BQ8831" s="40"/>
      <c r="BR8831" s="94"/>
      <c r="BS8831" s="94"/>
      <c r="BT8831" s="94"/>
      <c r="BU8831" s="40"/>
      <c r="BV8831" s="82"/>
      <c r="BW8831" s="94"/>
      <c r="BX8831" s="48"/>
      <c r="BY8831" s="97"/>
      <c r="BZ8831" s="48"/>
      <c r="CA8831" s="40"/>
      <c r="CB8831" s="94"/>
      <c r="CC8831" s="94"/>
      <c r="CD8831" s="94"/>
      <c r="CE8831" s="40"/>
      <c r="CF8831" s="73"/>
      <c r="CG8831" s="41"/>
      <c r="CH8831" s="41"/>
      <c r="CI8831" s="41"/>
      <c r="CJ8831" s="41"/>
      <c r="CK8831" s="41"/>
      <c r="CL8831" s="68"/>
      <c r="CM8831" s="41"/>
      <c r="CN8831" s="41"/>
      <c r="CO8831" s="39"/>
      <c r="CP8831" s="78"/>
    </row>
    <row r="8832" spans="1:94" s="38" customFormat="1" x14ac:dyDescent="0.25">
      <c r="A8832" s="38">
        <v>8829</v>
      </c>
      <c r="F8832" s="39"/>
      <c r="Q8832" s="39"/>
      <c r="R8832" s="40"/>
      <c r="S8832" s="40"/>
      <c r="T8832" s="39"/>
      <c r="AG8832" s="110"/>
      <c r="AH8832" s="94"/>
      <c r="AJ8832" s="97"/>
      <c r="AL8832" s="39"/>
      <c r="AP8832" s="39"/>
      <c r="AQ8832" s="77"/>
      <c r="AR8832" s="78"/>
      <c r="BB8832" s="79"/>
      <c r="BC8832" s="94"/>
      <c r="BE8832" s="97"/>
      <c r="BG8832" s="40"/>
      <c r="BK8832" s="40"/>
      <c r="BL8832" s="79"/>
      <c r="BM8832" s="94"/>
      <c r="BO8832" s="97"/>
      <c r="BQ8832" s="40"/>
      <c r="BR8832" s="94"/>
      <c r="BS8832" s="94"/>
      <c r="BT8832" s="94"/>
      <c r="BU8832" s="40"/>
      <c r="BV8832" s="82"/>
      <c r="BW8832" s="94"/>
      <c r="BX8832" s="48"/>
      <c r="BY8832" s="97"/>
      <c r="BZ8832" s="48"/>
      <c r="CA8832" s="40"/>
      <c r="CB8832" s="94"/>
      <c r="CC8832" s="94"/>
      <c r="CD8832" s="94"/>
      <c r="CE8832" s="40"/>
      <c r="CF8832" s="73"/>
      <c r="CG8832" s="41"/>
      <c r="CH8832" s="41"/>
      <c r="CI8832" s="41"/>
      <c r="CJ8832" s="41"/>
      <c r="CK8832" s="41"/>
      <c r="CL8832" s="68"/>
      <c r="CM8832" s="41"/>
      <c r="CN8832" s="41"/>
      <c r="CO8832" s="39"/>
      <c r="CP8832" s="78"/>
    </row>
    <row r="8833" spans="1:94" s="38" customFormat="1" x14ac:dyDescent="0.25">
      <c r="A8833" s="38">
        <v>8830</v>
      </c>
      <c r="F8833" s="39"/>
      <c r="Q8833" s="39"/>
      <c r="R8833" s="40"/>
      <c r="S8833" s="40"/>
      <c r="T8833" s="39"/>
      <c r="AG8833" s="110"/>
      <c r="AH8833" s="94"/>
      <c r="AJ8833" s="97"/>
      <c r="AL8833" s="39"/>
      <c r="AP8833" s="39"/>
      <c r="AQ8833" s="77"/>
      <c r="AR8833" s="78"/>
      <c r="BB8833" s="79"/>
      <c r="BC8833" s="94"/>
      <c r="BE8833" s="97"/>
      <c r="BG8833" s="40"/>
      <c r="BK8833" s="40"/>
      <c r="BL8833" s="79"/>
      <c r="BM8833" s="94"/>
      <c r="BO8833" s="97"/>
      <c r="BQ8833" s="40"/>
      <c r="BR8833" s="94"/>
      <c r="BS8833" s="94"/>
      <c r="BT8833" s="94"/>
      <c r="BU8833" s="40"/>
      <c r="BV8833" s="82"/>
      <c r="BW8833" s="94"/>
      <c r="BX8833" s="48"/>
      <c r="BY8833" s="97"/>
      <c r="BZ8833" s="48"/>
      <c r="CA8833" s="40"/>
      <c r="CB8833" s="94"/>
      <c r="CC8833" s="94"/>
      <c r="CD8833" s="94"/>
      <c r="CE8833" s="40"/>
      <c r="CF8833" s="73"/>
      <c r="CG8833" s="41"/>
      <c r="CH8833" s="41"/>
      <c r="CI8833" s="41"/>
      <c r="CJ8833" s="41"/>
      <c r="CK8833" s="41"/>
      <c r="CL8833" s="68"/>
      <c r="CM8833" s="41"/>
      <c r="CN8833" s="41"/>
      <c r="CO8833" s="39"/>
      <c r="CP8833" s="78"/>
    </row>
    <row r="8834" spans="1:94" s="38" customFormat="1" x14ac:dyDescent="0.25">
      <c r="A8834" s="38">
        <v>8831</v>
      </c>
      <c r="F8834" s="39"/>
      <c r="Q8834" s="39"/>
      <c r="R8834" s="40"/>
      <c r="S8834" s="40"/>
      <c r="T8834" s="39"/>
      <c r="AG8834" s="110"/>
      <c r="AH8834" s="94"/>
      <c r="AJ8834" s="97"/>
      <c r="AL8834" s="39"/>
      <c r="AP8834" s="39"/>
      <c r="AQ8834" s="77"/>
      <c r="AR8834" s="78"/>
      <c r="BB8834" s="79"/>
      <c r="BC8834" s="94"/>
      <c r="BE8834" s="97"/>
      <c r="BG8834" s="40"/>
      <c r="BK8834" s="40"/>
      <c r="BL8834" s="79"/>
      <c r="BM8834" s="94"/>
      <c r="BO8834" s="97"/>
      <c r="BQ8834" s="40"/>
      <c r="BR8834" s="94"/>
      <c r="BS8834" s="94"/>
      <c r="BT8834" s="94"/>
      <c r="BU8834" s="40"/>
      <c r="BV8834" s="82"/>
      <c r="BW8834" s="94"/>
      <c r="BX8834" s="48"/>
      <c r="BY8834" s="97"/>
      <c r="BZ8834" s="48"/>
      <c r="CA8834" s="40"/>
      <c r="CB8834" s="94"/>
      <c r="CC8834" s="94"/>
      <c r="CD8834" s="94"/>
      <c r="CE8834" s="40"/>
      <c r="CF8834" s="73"/>
      <c r="CG8834" s="41"/>
      <c r="CH8834" s="41"/>
      <c r="CI8834" s="41"/>
      <c r="CJ8834" s="41"/>
      <c r="CK8834" s="41"/>
      <c r="CL8834" s="68"/>
      <c r="CM8834" s="41"/>
      <c r="CN8834" s="41"/>
      <c r="CO8834" s="39"/>
      <c r="CP8834" s="78"/>
    </row>
    <row r="8835" spans="1:94" s="38" customFormat="1" x14ac:dyDescent="0.25">
      <c r="A8835" s="38">
        <v>8832</v>
      </c>
      <c r="F8835" s="39"/>
      <c r="Q8835" s="39"/>
      <c r="R8835" s="40"/>
      <c r="S8835" s="40"/>
      <c r="T8835" s="39"/>
      <c r="AG8835" s="110"/>
      <c r="AH8835" s="94"/>
      <c r="AJ8835" s="97"/>
      <c r="AL8835" s="39"/>
      <c r="AP8835" s="39"/>
      <c r="AQ8835" s="77"/>
      <c r="AR8835" s="78"/>
      <c r="BB8835" s="79"/>
      <c r="BC8835" s="94"/>
      <c r="BE8835" s="97"/>
      <c r="BG8835" s="40"/>
      <c r="BK8835" s="40"/>
      <c r="BL8835" s="79"/>
      <c r="BM8835" s="94"/>
      <c r="BO8835" s="97"/>
      <c r="BQ8835" s="40"/>
      <c r="BR8835" s="94"/>
      <c r="BS8835" s="94"/>
      <c r="BT8835" s="94"/>
      <c r="BU8835" s="40"/>
      <c r="BV8835" s="82"/>
      <c r="BW8835" s="94"/>
      <c r="BX8835" s="48"/>
      <c r="BY8835" s="97"/>
      <c r="BZ8835" s="48"/>
      <c r="CA8835" s="40"/>
      <c r="CB8835" s="94"/>
      <c r="CC8835" s="94"/>
      <c r="CD8835" s="94"/>
      <c r="CE8835" s="40"/>
      <c r="CF8835" s="73"/>
      <c r="CG8835" s="41"/>
      <c r="CH8835" s="41"/>
      <c r="CI8835" s="41"/>
      <c r="CJ8835" s="41"/>
      <c r="CK8835" s="41"/>
      <c r="CL8835" s="68"/>
      <c r="CM8835" s="41"/>
      <c r="CN8835" s="41"/>
      <c r="CO8835" s="39"/>
      <c r="CP8835" s="78"/>
    </row>
    <row r="8836" spans="1:94" s="38" customFormat="1" x14ac:dyDescent="0.25">
      <c r="A8836" s="38">
        <v>8833</v>
      </c>
      <c r="F8836" s="39"/>
      <c r="Q8836" s="39"/>
      <c r="R8836" s="40"/>
      <c r="S8836" s="40"/>
      <c r="T8836" s="39"/>
      <c r="AG8836" s="110"/>
      <c r="AH8836" s="94"/>
      <c r="AJ8836" s="97"/>
      <c r="AL8836" s="39"/>
      <c r="AP8836" s="39"/>
      <c r="AQ8836" s="77"/>
      <c r="AR8836" s="78"/>
      <c r="BB8836" s="79"/>
      <c r="BC8836" s="94"/>
      <c r="BE8836" s="97"/>
      <c r="BG8836" s="40"/>
      <c r="BK8836" s="40"/>
      <c r="BL8836" s="79"/>
      <c r="BM8836" s="94"/>
      <c r="BO8836" s="97"/>
      <c r="BQ8836" s="40"/>
      <c r="BR8836" s="94"/>
      <c r="BS8836" s="94"/>
      <c r="BT8836" s="94"/>
      <c r="BU8836" s="40"/>
      <c r="BV8836" s="82"/>
      <c r="BW8836" s="94"/>
      <c r="BX8836" s="48"/>
      <c r="BY8836" s="97"/>
      <c r="BZ8836" s="48"/>
      <c r="CA8836" s="40"/>
      <c r="CB8836" s="94"/>
      <c r="CC8836" s="94"/>
      <c r="CD8836" s="94"/>
      <c r="CE8836" s="40"/>
      <c r="CF8836" s="73"/>
      <c r="CG8836" s="41"/>
      <c r="CH8836" s="41"/>
      <c r="CI8836" s="41"/>
      <c r="CJ8836" s="41"/>
      <c r="CK8836" s="41"/>
      <c r="CL8836" s="68"/>
      <c r="CM8836" s="41"/>
      <c r="CN8836" s="41"/>
      <c r="CO8836" s="39"/>
      <c r="CP8836" s="78"/>
    </row>
    <row r="8837" spans="1:94" s="38" customFormat="1" x14ac:dyDescent="0.25">
      <c r="A8837" s="38">
        <v>8834</v>
      </c>
      <c r="F8837" s="39"/>
      <c r="Q8837" s="39"/>
      <c r="R8837" s="40"/>
      <c r="S8837" s="40"/>
      <c r="T8837" s="39"/>
      <c r="AG8837" s="110"/>
      <c r="AH8837" s="94"/>
      <c r="AJ8837" s="97"/>
      <c r="AL8837" s="39"/>
      <c r="AP8837" s="39"/>
      <c r="AQ8837" s="77"/>
      <c r="AR8837" s="78"/>
      <c r="BB8837" s="79"/>
      <c r="BC8837" s="94"/>
      <c r="BE8837" s="97"/>
      <c r="BG8837" s="40"/>
      <c r="BK8837" s="40"/>
      <c r="BL8837" s="79"/>
      <c r="BM8837" s="94"/>
      <c r="BO8837" s="97"/>
      <c r="BQ8837" s="40"/>
      <c r="BR8837" s="94"/>
      <c r="BS8837" s="94"/>
      <c r="BT8837" s="94"/>
      <c r="BU8837" s="40"/>
      <c r="BV8837" s="82"/>
      <c r="BW8837" s="94"/>
      <c r="BX8837" s="48"/>
      <c r="BY8837" s="97"/>
      <c r="BZ8837" s="48"/>
      <c r="CA8837" s="40"/>
      <c r="CB8837" s="94"/>
      <c r="CC8837" s="94"/>
      <c r="CD8837" s="94"/>
      <c r="CE8837" s="40"/>
      <c r="CF8837" s="73"/>
      <c r="CG8837" s="41"/>
      <c r="CH8837" s="41"/>
      <c r="CI8837" s="41"/>
      <c r="CJ8837" s="41"/>
      <c r="CK8837" s="41"/>
      <c r="CL8837" s="68"/>
      <c r="CM8837" s="41"/>
      <c r="CN8837" s="41"/>
      <c r="CO8837" s="39"/>
      <c r="CP8837" s="78"/>
    </row>
    <row r="8838" spans="1:94" s="38" customFormat="1" x14ac:dyDescent="0.25">
      <c r="A8838" s="38">
        <v>8835</v>
      </c>
      <c r="F8838" s="39"/>
      <c r="Q8838" s="39"/>
      <c r="R8838" s="40"/>
      <c r="S8838" s="40"/>
      <c r="T8838" s="39"/>
      <c r="AG8838" s="110"/>
      <c r="AH8838" s="94"/>
      <c r="AJ8838" s="97"/>
      <c r="AL8838" s="39"/>
      <c r="AP8838" s="39"/>
      <c r="AQ8838" s="77"/>
      <c r="AR8838" s="78"/>
      <c r="BB8838" s="79"/>
      <c r="BC8838" s="94"/>
      <c r="BE8838" s="97"/>
      <c r="BG8838" s="40"/>
      <c r="BK8838" s="40"/>
      <c r="BL8838" s="79"/>
      <c r="BM8838" s="94"/>
      <c r="BO8838" s="97"/>
      <c r="BQ8838" s="40"/>
      <c r="BR8838" s="94"/>
      <c r="BS8838" s="94"/>
      <c r="BT8838" s="94"/>
      <c r="BU8838" s="40"/>
      <c r="BV8838" s="82"/>
      <c r="BW8838" s="94"/>
      <c r="BX8838" s="48"/>
      <c r="BY8838" s="97"/>
      <c r="BZ8838" s="48"/>
      <c r="CA8838" s="40"/>
      <c r="CB8838" s="94"/>
      <c r="CC8838" s="94"/>
      <c r="CD8838" s="94"/>
      <c r="CE8838" s="40"/>
      <c r="CF8838" s="73"/>
      <c r="CG8838" s="41"/>
      <c r="CH8838" s="41"/>
      <c r="CI8838" s="41"/>
      <c r="CJ8838" s="41"/>
      <c r="CK8838" s="41"/>
      <c r="CL8838" s="68"/>
      <c r="CM8838" s="41"/>
      <c r="CN8838" s="41"/>
      <c r="CO8838" s="39"/>
      <c r="CP8838" s="78"/>
    </row>
    <row r="8839" spans="1:94" s="38" customFormat="1" x14ac:dyDescent="0.25">
      <c r="A8839" s="38">
        <v>8836</v>
      </c>
      <c r="F8839" s="39"/>
      <c r="Q8839" s="39"/>
      <c r="R8839" s="40"/>
      <c r="S8839" s="40"/>
      <c r="T8839" s="39"/>
      <c r="AG8839" s="110"/>
      <c r="AH8839" s="94"/>
      <c r="AJ8839" s="97"/>
      <c r="AL8839" s="39"/>
      <c r="AP8839" s="39"/>
      <c r="AQ8839" s="77"/>
      <c r="AR8839" s="78"/>
      <c r="BB8839" s="79"/>
      <c r="BC8839" s="94"/>
      <c r="BE8839" s="97"/>
      <c r="BG8839" s="40"/>
      <c r="BK8839" s="40"/>
      <c r="BL8839" s="79"/>
      <c r="BM8839" s="94"/>
      <c r="BO8839" s="97"/>
      <c r="BQ8839" s="40"/>
      <c r="BR8839" s="94"/>
      <c r="BS8839" s="94"/>
      <c r="BT8839" s="94"/>
      <c r="BU8839" s="40"/>
      <c r="BV8839" s="82"/>
      <c r="BW8839" s="94"/>
      <c r="BX8839" s="48"/>
      <c r="BY8839" s="97"/>
      <c r="BZ8839" s="48"/>
      <c r="CA8839" s="40"/>
      <c r="CB8839" s="94"/>
      <c r="CC8839" s="94"/>
      <c r="CD8839" s="94"/>
      <c r="CE8839" s="40"/>
      <c r="CF8839" s="73"/>
      <c r="CG8839" s="41"/>
      <c r="CH8839" s="41"/>
      <c r="CI8839" s="41"/>
      <c r="CJ8839" s="41"/>
      <c r="CK8839" s="41"/>
      <c r="CL8839" s="68"/>
      <c r="CM8839" s="41"/>
      <c r="CN8839" s="41"/>
      <c r="CO8839" s="39"/>
      <c r="CP8839" s="78"/>
    </row>
    <row r="8840" spans="1:94" s="38" customFormat="1" x14ac:dyDescent="0.25">
      <c r="A8840" s="38">
        <v>8837</v>
      </c>
      <c r="F8840" s="39"/>
      <c r="Q8840" s="39"/>
      <c r="R8840" s="40"/>
      <c r="S8840" s="40"/>
      <c r="T8840" s="39"/>
      <c r="AG8840" s="110"/>
      <c r="AH8840" s="94"/>
      <c r="AJ8840" s="97"/>
      <c r="AL8840" s="39"/>
      <c r="AP8840" s="39"/>
      <c r="AQ8840" s="77"/>
      <c r="AR8840" s="78"/>
      <c r="BB8840" s="79"/>
      <c r="BC8840" s="94"/>
      <c r="BE8840" s="97"/>
      <c r="BG8840" s="40"/>
      <c r="BK8840" s="40"/>
      <c r="BL8840" s="79"/>
      <c r="BM8840" s="94"/>
      <c r="BO8840" s="97"/>
      <c r="BQ8840" s="40"/>
      <c r="BR8840" s="94"/>
      <c r="BS8840" s="94"/>
      <c r="BT8840" s="94"/>
      <c r="BU8840" s="40"/>
      <c r="BV8840" s="82"/>
      <c r="BW8840" s="94"/>
      <c r="BX8840" s="48"/>
      <c r="BY8840" s="97"/>
      <c r="BZ8840" s="48"/>
      <c r="CA8840" s="40"/>
      <c r="CB8840" s="94"/>
      <c r="CC8840" s="94"/>
      <c r="CD8840" s="94"/>
      <c r="CE8840" s="40"/>
      <c r="CF8840" s="73"/>
      <c r="CG8840" s="41"/>
      <c r="CH8840" s="41"/>
      <c r="CI8840" s="41"/>
      <c r="CJ8840" s="41"/>
      <c r="CK8840" s="41"/>
      <c r="CL8840" s="68"/>
      <c r="CM8840" s="41"/>
      <c r="CN8840" s="41"/>
      <c r="CO8840" s="39"/>
      <c r="CP8840" s="78"/>
    </row>
    <row r="8841" spans="1:94" s="38" customFormat="1" x14ac:dyDescent="0.25">
      <c r="A8841" s="38">
        <v>8838</v>
      </c>
      <c r="F8841" s="39"/>
      <c r="Q8841" s="39"/>
      <c r="R8841" s="40"/>
      <c r="S8841" s="40"/>
      <c r="T8841" s="39"/>
      <c r="AG8841" s="110"/>
      <c r="AH8841" s="94"/>
      <c r="AJ8841" s="97"/>
      <c r="AL8841" s="39"/>
      <c r="AP8841" s="39"/>
      <c r="AQ8841" s="77"/>
      <c r="AR8841" s="78"/>
      <c r="BB8841" s="79"/>
      <c r="BC8841" s="94"/>
      <c r="BE8841" s="97"/>
      <c r="BG8841" s="40"/>
      <c r="BK8841" s="40"/>
      <c r="BL8841" s="79"/>
      <c r="BM8841" s="94"/>
      <c r="BO8841" s="97"/>
      <c r="BQ8841" s="40"/>
      <c r="BR8841" s="94"/>
      <c r="BS8841" s="94"/>
      <c r="BT8841" s="94"/>
      <c r="BU8841" s="40"/>
      <c r="BV8841" s="82"/>
      <c r="BW8841" s="94"/>
      <c r="BX8841" s="48"/>
      <c r="BY8841" s="97"/>
      <c r="BZ8841" s="48"/>
      <c r="CA8841" s="40"/>
      <c r="CB8841" s="94"/>
      <c r="CC8841" s="94"/>
      <c r="CD8841" s="94"/>
      <c r="CE8841" s="40"/>
      <c r="CF8841" s="73"/>
      <c r="CG8841" s="41"/>
      <c r="CH8841" s="41"/>
      <c r="CI8841" s="41"/>
      <c r="CJ8841" s="41"/>
      <c r="CK8841" s="41"/>
      <c r="CL8841" s="68"/>
      <c r="CM8841" s="41"/>
      <c r="CN8841" s="41"/>
      <c r="CO8841" s="39"/>
      <c r="CP8841" s="78"/>
    </row>
    <row r="8842" spans="1:94" s="38" customFormat="1" x14ac:dyDescent="0.25">
      <c r="A8842" s="38">
        <v>8839</v>
      </c>
      <c r="F8842" s="39"/>
      <c r="Q8842" s="39"/>
      <c r="R8842" s="40"/>
      <c r="S8842" s="40"/>
      <c r="T8842" s="39"/>
      <c r="AG8842" s="110"/>
      <c r="AH8842" s="94"/>
      <c r="AJ8842" s="97"/>
      <c r="AL8842" s="39"/>
      <c r="AP8842" s="39"/>
      <c r="AQ8842" s="77"/>
      <c r="AR8842" s="78"/>
      <c r="BB8842" s="79"/>
      <c r="BC8842" s="94"/>
      <c r="BE8842" s="97"/>
      <c r="BG8842" s="40"/>
      <c r="BK8842" s="40"/>
      <c r="BL8842" s="79"/>
      <c r="BM8842" s="94"/>
      <c r="BO8842" s="97"/>
      <c r="BQ8842" s="40"/>
      <c r="BR8842" s="94"/>
      <c r="BS8842" s="94"/>
      <c r="BT8842" s="94"/>
      <c r="BU8842" s="40"/>
      <c r="BV8842" s="82"/>
      <c r="BW8842" s="94"/>
      <c r="BX8842" s="48"/>
      <c r="BY8842" s="97"/>
      <c r="BZ8842" s="48"/>
      <c r="CA8842" s="40"/>
      <c r="CB8842" s="94"/>
      <c r="CC8842" s="94"/>
      <c r="CD8842" s="94"/>
      <c r="CE8842" s="40"/>
      <c r="CF8842" s="73"/>
      <c r="CG8842" s="41"/>
      <c r="CH8842" s="41"/>
      <c r="CI8842" s="41"/>
      <c r="CJ8842" s="41"/>
      <c r="CK8842" s="41"/>
      <c r="CL8842" s="68"/>
      <c r="CM8842" s="41"/>
      <c r="CN8842" s="41"/>
      <c r="CO8842" s="39"/>
      <c r="CP8842" s="78"/>
    </row>
    <row r="8843" spans="1:94" s="38" customFormat="1" x14ac:dyDescent="0.25">
      <c r="A8843" s="38">
        <v>8840</v>
      </c>
      <c r="F8843" s="39"/>
      <c r="Q8843" s="39"/>
      <c r="R8843" s="40"/>
      <c r="S8843" s="40"/>
      <c r="T8843" s="39"/>
      <c r="AG8843" s="110"/>
      <c r="AH8843" s="94"/>
      <c r="AJ8843" s="97"/>
      <c r="AL8843" s="39"/>
      <c r="AP8843" s="39"/>
      <c r="AQ8843" s="77"/>
      <c r="AR8843" s="78"/>
      <c r="BB8843" s="79"/>
      <c r="BC8843" s="94"/>
      <c r="BE8843" s="97"/>
      <c r="BG8843" s="40"/>
      <c r="BK8843" s="40"/>
      <c r="BL8843" s="79"/>
      <c r="BM8843" s="94"/>
      <c r="BO8843" s="97"/>
      <c r="BQ8843" s="40"/>
      <c r="BR8843" s="94"/>
      <c r="BS8843" s="94"/>
      <c r="BT8843" s="94"/>
      <c r="BU8843" s="40"/>
      <c r="BV8843" s="82"/>
      <c r="BW8843" s="94"/>
      <c r="BX8843" s="48"/>
      <c r="BY8843" s="97"/>
      <c r="BZ8843" s="48"/>
      <c r="CA8843" s="40"/>
      <c r="CB8843" s="94"/>
      <c r="CC8843" s="94"/>
      <c r="CD8843" s="94"/>
      <c r="CE8843" s="40"/>
      <c r="CF8843" s="73"/>
      <c r="CG8843" s="41"/>
      <c r="CH8843" s="41"/>
      <c r="CI8843" s="41"/>
      <c r="CJ8843" s="41"/>
      <c r="CK8843" s="41"/>
      <c r="CL8843" s="68"/>
      <c r="CM8843" s="41"/>
      <c r="CN8843" s="41"/>
      <c r="CO8843" s="39"/>
      <c r="CP8843" s="78"/>
    </row>
    <row r="8844" spans="1:94" s="38" customFormat="1" x14ac:dyDescent="0.25">
      <c r="A8844" s="38">
        <v>8841</v>
      </c>
      <c r="F8844" s="39"/>
      <c r="Q8844" s="39"/>
      <c r="R8844" s="40"/>
      <c r="S8844" s="40"/>
      <c r="T8844" s="39"/>
      <c r="AG8844" s="110"/>
      <c r="AH8844" s="94"/>
      <c r="AJ8844" s="97"/>
      <c r="AL8844" s="39"/>
      <c r="AP8844" s="39"/>
      <c r="AQ8844" s="77"/>
      <c r="AR8844" s="78"/>
      <c r="BB8844" s="79"/>
      <c r="BC8844" s="94"/>
      <c r="BE8844" s="97"/>
      <c r="BG8844" s="40"/>
      <c r="BK8844" s="40"/>
      <c r="BL8844" s="79"/>
      <c r="BM8844" s="94"/>
      <c r="BO8844" s="97"/>
      <c r="BQ8844" s="40"/>
      <c r="BR8844" s="94"/>
      <c r="BS8844" s="94"/>
      <c r="BT8844" s="94"/>
      <c r="BU8844" s="40"/>
      <c r="BV8844" s="82"/>
      <c r="BW8844" s="94"/>
      <c r="BX8844" s="48"/>
      <c r="BY8844" s="97"/>
      <c r="BZ8844" s="48"/>
      <c r="CA8844" s="40"/>
      <c r="CB8844" s="94"/>
      <c r="CC8844" s="94"/>
      <c r="CD8844" s="94"/>
      <c r="CE8844" s="40"/>
      <c r="CF8844" s="73"/>
      <c r="CG8844" s="41"/>
      <c r="CH8844" s="41"/>
      <c r="CI8844" s="41"/>
      <c r="CJ8844" s="41"/>
      <c r="CK8844" s="41"/>
      <c r="CL8844" s="68"/>
      <c r="CM8844" s="41"/>
      <c r="CN8844" s="41"/>
      <c r="CO8844" s="39"/>
      <c r="CP8844" s="78"/>
    </row>
    <row r="8845" spans="1:94" s="38" customFormat="1" x14ac:dyDescent="0.25">
      <c r="A8845" s="38">
        <v>8842</v>
      </c>
      <c r="F8845" s="39"/>
      <c r="Q8845" s="39"/>
      <c r="R8845" s="40"/>
      <c r="S8845" s="40"/>
      <c r="T8845" s="39"/>
      <c r="AG8845" s="110"/>
      <c r="AH8845" s="94"/>
      <c r="AJ8845" s="97"/>
      <c r="AL8845" s="39"/>
      <c r="AP8845" s="39"/>
      <c r="AQ8845" s="77"/>
      <c r="AR8845" s="78"/>
      <c r="BB8845" s="79"/>
      <c r="BC8845" s="94"/>
      <c r="BE8845" s="97"/>
      <c r="BG8845" s="40"/>
      <c r="BK8845" s="40"/>
      <c r="BL8845" s="79"/>
      <c r="BM8845" s="94"/>
      <c r="BO8845" s="97"/>
      <c r="BQ8845" s="40"/>
      <c r="BR8845" s="94"/>
      <c r="BS8845" s="94"/>
      <c r="BT8845" s="94"/>
      <c r="BU8845" s="40"/>
      <c r="BV8845" s="82"/>
      <c r="BW8845" s="94"/>
      <c r="BX8845" s="48"/>
      <c r="BY8845" s="97"/>
      <c r="BZ8845" s="48"/>
      <c r="CA8845" s="40"/>
      <c r="CB8845" s="94"/>
      <c r="CC8845" s="94"/>
      <c r="CD8845" s="94"/>
      <c r="CE8845" s="40"/>
      <c r="CF8845" s="73"/>
      <c r="CG8845" s="41"/>
      <c r="CH8845" s="41"/>
      <c r="CI8845" s="41"/>
      <c r="CJ8845" s="41"/>
      <c r="CK8845" s="41"/>
      <c r="CL8845" s="68"/>
      <c r="CM8845" s="41"/>
      <c r="CN8845" s="41"/>
      <c r="CO8845" s="39"/>
      <c r="CP8845" s="78"/>
    </row>
    <row r="8846" spans="1:94" s="38" customFormat="1" x14ac:dyDescent="0.25">
      <c r="A8846" s="38">
        <v>8843</v>
      </c>
      <c r="F8846" s="39"/>
      <c r="Q8846" s="39"/>
      <c r="R8846" s="40"/>
      <c r="S8846" s="40"/>
      <c r="T8846" s="39"/>
      <c r="AG8846" s="110"/>
      <c r="AH8846" s="94"/>
      <c r="AJ8846" s="97"/>
      <c r="AL8846" s="39"/>
      <c r="AP8846" s="39"/>
      <c r="AQ8846" s="77"/>
      <c r="AR8846" s="78"/>
      <c r="BB8846" s="79"/>
      <c r="BC8846" s="94"/>
      <c r="BE8846" s="97"/>
      <c r="BG8846" s="40"/>
      <c r="BK8846" s="40"/>
      <c r="BL8846" s="79"/>
      <c r="BM8846" s="94"/>
      <c r="BO8846" s="97"/>
      <c r="BQ8846" s="40"/>
      <c r="BR8846" s="94"/>
      <c r="BS8846" s="94"/>
      <c r="BT8846" s="94"/>
      <c r="BU8846" s="40"/>
      <c r="BV8846" s="82"/>
      <c r="BW8846" s="94"/>
      <c r="BX8846" s="48"/>
      <c r="BY8846" s="97"/>
      <c r="BZ8846" s="48"/>
      <c r="CA8846" s="40"/>
      <c r="CB8846" s="94"/>
      <c r="CC8846" s="94"/>
      <c r="CD8846" s="94"/>
      <c r="CE8846" s="40"/>
      <c r="CF8846" s="73"/>
      <c r="CG8846" s="41"/>
      <c r="CH8846" s="41"/>
      <c r="CI8846" s="41"/>
      <c r="CJ8846" s="41"/>
      <c r="CK8846" s="41"/>
      <c r="CL8846" s="68"/>
      <c r="CM8846" s="41"/>
      <c r="CN8846" s="41"/>
      <c r="CO8846" s="39"/>
      <c r="CP8846" s="78"/>
    </row>
    <row r="8847" spans="1:94" s="38" customFormat="1" x14ac:dyDescent="0.25">
      <c r="A8847" s="38">
        <v>8844</v>
      </c>
      <c r="F8847" s="39"/>
      <c r="Q8847" s="39"/>
      <c r="R8847" s="40"/>
      <c r="S8847" s="40"/>
      <c r="T8847" s="39"/>
      <c r="AG8847" s="110"/>
      <c r="AH8847" s="94"/>
      <c r="AJ8847" s="97"/>
      <c r="AL8847" s="39"/>
      <c r="AP8847" s="39"/>
      <c r="AQ8847" s="77"/>
      <c r="AR8847" s="78"/>
      <c r="BB8847" s="79"/>
      <c r="BC8847" s="94"/>
      <c r="BE8847" s="97"/>
      <c r="BG8847" s="40"/>
      <c r="BK8847" s="40"/>
      <c r="BL8847" s="79"/>
      <c r="BM8847" s="94"/>
      <c r="BO8847" s="97"/>
      <c r="BQ8847" s="40"/>
      <c r="BR8847" s="94"/>
      <c r="BS8847" s="94"/>
      <c r="BT8847" s="94"/>
      <c r="BU8847" s="40"/>
      <c r="BV8847" s="82"/>
      <c r="BW8847" s="94"/>
      <c r="BX8847" s="48"/>
      <c r="BY8847" s="97"/>
      <c r="BZ8847" s="48"/>
      <c r="CA8847" s="40"/>
      <c r="CB8847" s="94"/>
      <c r="CC8847" s="94"/>
      <c r="CD8847" s="94"/>
      <c r="CE8847" s="40"/>
      <c r="CF8847" s="73"/>
      <c r="CG8847" s="41"/>
      <c r="CH8847" s="41"/>
      <c r="CI8847" s="41"/>
      <c r="CJ8847" s="41"/>
      <c r="CK8847" s="41"/>
      <c r="CL8847" s="68"/>
      <c r="CM8847" s="41"/>
      <c r="CN8847" s="41"/>
      <c r="CO8847" s="39"/>
      <c r="CP8847" s="78"/>
    </row>
    <row r="8848" spans="1:94" s="38" customFormat="1" x14ac:dyDescent="0.25">
      <c r="A8848" s="38">
        <v>8845</v>
      </c>
      <c r="F8848" s="39"/>
      <c r="Q8848" s="39"/>
      <c r="R8848" s="40"/>
      <c r="S8848" s="40"/>
      <c r="T8848" s="39"/>
      <c r="AG8848" s="110"/>
      <c r="AH8848" s="94"/>
      <c r="AJ8848" s="97"/>
      <c r="AL8848" s="39"/>
      <c r="AP8848" s="39"/>
      <c r="AQ8848" s="77"/>
      <c r="AR8848" s="78"/>
      <c r="BB8848" s="79"/>
      <c r="BC8848" s="94"/>
      <c r="BE8848" s="97"/>
      <c r="BG8848" s="40"/>
      <c r="BK8848" s="40"/>
      <c r="BL8848" s="79"/>
      <c r="BM8848" s="94"/>
      <c r="BO8848" s="97"/>
      <c r="BQ8848" s="40"/>
      <c r="BR8848" s="94"/>
      <c r="BS8848" s="94"/>
      <c r="BT8848" s="94"/>
      <c r="BU8848" s="40"/>
      <c r="BV8848" s="82"/>
      <c r="BW8848" s="94"/>
      <c r="BX8848" s="48"/>
      <c r="BY8848" s="97"/>
      <c r="BZ8848" s="48"/>
      <c r="CA8848" s="40"/>
      <c r="CB8848" s="94"/>
      <c r="CC8848" s="94"/>
      <c r="CD8848" s="94"/>
      <c r="CE8848" s="40"/>
      <c r="CF8848" s="73"/>
      <c r="CG8848" s="41"/>
      <c r="CH8848" s="41"/>
      <c r="CI8848" s="41"/>
      <c r="CJ8848" s="41"/>
      <c r="CK8848" s="41"/>
      <c r="CL8848" s="68"/>
      <c r="CM8848" s="41"/>
      <c r="CN8848" s="41"/>
      <c r="CO8848" s="39"/>
      <c r="CP8848" s="78"/>
    </row>
    <row r="8849" spans="1:94" s="38" customFormat="1" x14ac:dyDescent="0.25">
      <c r="A8849" s="38">
        <v>8846</v>
      </c>
      <c r="F8849" s="39"/>
      <c r="Q8849" s="39"/>
      <c r="R8849" s="40"/>
      <c r="S8849" s="40"/>
      <c r="T8849" s="39"/>
      <c r="AG8849" s="110"/>
      <c r="AH8849" s="94"/>
      <c r="AJ8849" s="97"/>
      <c r="AL8849" s="39"/>
      <c r="AP8849" s="39"/>
      <c r="AQ8849" s="77"/>
      <c r="AR8849" s="78"/>
      <c r="BB8849" s="79"/>
      <c r="BC8849" s="94"/>
      <c r="BE8849" s="97"/>
      <c r="BG8849" s="40"/>
      <c r="BK8849" s="40"/>
      <c r="BL8849" s="79"/>
      <c r="BM8849" s="94"/>
      <c r="BO8849" s="97"/>
      <c r="BQ8849" s="40"/>
      <c r="BR8849" s="94"/>
      <c r="BS8849" s="94"/>
      <c r="BT8849" s="94"/>
      <c r="BU8849" s="40"/>
      <c r="BV8849" s="82"/>
      <c r="BW8849" s="94"/>
      <c r="BX8849" s="48"/>
      <c r="BY8849" s="97"/>
      <c r="BZ8849" s="48"/>
      <c r="CA8849" s="40"/>
      <c r="CB8849" s="94"/>
      <c r="CC8849" s="94"/>
      <c r="CD8849" s="94"/>
      <c r="CE8849" s="40"/>
      <c r="CF8849" s="73"/>
      <c r="CG8849" s="41"/>
      <c r="CH8849" s="41"/>
      <c r="CI8849" s="41"/>
      <c r="CJ8849" s="41"/>
      <c r="CK8849" s="41"/>
      <c r="CL8849" s="68"/>
      <c r="CM8849" s="41"/>
      <c r="CN8849" s="41"/>
      <c r="CO8849" s="39"/>
      <c r="CP8849" s="78"/>
    </row>
    <row r="8850" spans="1:94" s="38" customFormat="1" x14ac:dyDescent="0.25">
      <c r="A8850" s="38">
        <v>8847</v>
      </c>
      <c r="F8850" s="39"/>
      <c r="Q8850" s="39"/>
      <c r="R8850" s="40"/>
      <c r="S8850" s="40"/>
      <c r="T8850" s="39"/>
      <c r="AG8850" s="110"/>
      <c r="AH8850" s="94"/>
      <c r="AJ8850" s="97"/>
      <c r="AL8850" s="39"/>
      <c r="AP8850" s="39"/>
      <c r="AQ8850" s="77"/>
      <c r="AR8850" s="78"/>
      <c r="BB8850" s="79"/>
      <c r="BC8850" s="94"/>
      <c r="BE8850" s="97"/>
      <c r="BG8850" s="40"/>
      <c r="BK8850" s="40"/>
      <c r="BL8850" s="79"/>
      <c r="BM8850" s="94"/>
      <c r="BO8850" s="97"/>
      <c r="BQ8850" s="40"/>
      <c r="BR8850" s="94"/>
      <c r="BS8850" s="94"/>
      <c r="BT8850" s="94"/>
      <c r="BU8850" s="40"/>
      <c r="BV8850" s="82"/>
      <c r="BW8850" s="94"/>
      <c r="BX8850" s="48"/>
      <c r="BY8850" s="97"/>
      <c r="BZ8850" s="48"/>
      <c r="CA8850" s="40"/>
      <c r="CB8850" s="94"/>
      <c r="CC8850" s="94"/>
      <c r="CD8850" s="94"/>
      <c r="CE8850" s="40"/>
      <c r="CF8850" s="73"/>
      <c r="CG8850" s="41"/>
      <c r="CH8850" s="41"/>
      <c r="CI8850" s="41"/>
      <c r="CJ8850" s="41"/>
      <c r="CK8850" s="41"/>
      <c r="CL8850" s="68"/>
      <c r="CM8850" s="41"/>
      <c r="CN8850" s="41"/>
      <c r="CO8850" s="39"/>
      <c r="CP8850" s="78"/>
    </row>
    <row r="8851" spans="1:94" s="38" customFormat="1" x14ac:dyDescent="0.25">
      <c r="A8851" s="38">
        <v>8848</v>
      </c>
      <c r="F8851" s="39"/>
      <c r="Q8851" s="39"/>
      <c r="R8851" s="40"/>
      <c r="S8851" s="40"/>
      <c r="T8851" s="39"/>
      <c r="AG8851" s="110"/>
      <c r="AH8851" s="94"/>
      <c r="AJ8851" s="97"/>
      <c r="AL8851" s="39"/>
      <c r="AP8851" s="39"/>
      <c r="AQ8851" s="77"/>
      <c r="AR8851" s="78"/>
      <c r="BB8851" s="79"/>
      <c r="BC8851" s="94"/>
      <c r="BE8851" s="97"/>
      <c r="BG8851" s="40"/>
      <c r="BK8851" s="40"/>
      <c r="BL8851" s="79"/>
      <c r="BM8851" s="94"/>
      <c r="BO8851" s="97"/>
      <c r="BQ8851" s="40"/>
      <c r="BR8851" s="94"/>
      <c r="BS8851" s="94"/>
      <c r="BT8851" s="94"/>
      <c r="BU8851" s="40"/>
      <c r="BV8851" s="82"/>
      <c r="BW8851" s="94"/>
      <c r="BX8851" s="48"/>
      <c r="BY8851" s="97"/>
      <c r="BZ8851" s="48"/>
      <c r="CA8851" s="40"/>
      <c r="CB8851" s="94"/>
      <c r="CC8851" s="94"/>
      <c r="CD8851" s="94"/>
      <c r="CE8851" s="40"/>
      <c r="CF8851" s="73"/>
      <c r="CG8851" s="41"/>
      <c r="CH8851" s="41"/>
      <c r="CI8851" s="41"/>
      <c r="CJ8851" s="41"/>
      <c r="CK8851" s="41"/>
      <c r="CL8851" s="68"/>
      <c r="CM8851" s="41"/>
      <c r="CN8851" s="41"/>
      <c r="CO8851" s="39"/>
      <c r="CP8851" s="78"/>
    </row>
    <row r="8852" spans="1:94" s="38" customFormat="1" x14ac:dyDescent="0.25">
      <c r="A8852" s="38">
        <v>8849</v>
      </c>
      <c r="F8852" s="39"/>
      <c r="Q8852" s="39"/>
      <c r="R8852" s="40"/>
      <c r="S8852" s="40"/>
      <c r="T8852" s="39"/>
      <c r="AG8852" s="110"/>
      <c r="AH8852" s="94"/>
      <c r="AJ8852" s="97"/>
      <c r="AL8852" s="39"/>
      <c r="AP8852" s="39"/>
      <c r="AQ8852" s="77"/>
      <c r="AR8852" s="78"/>
      <c r="BB8852" s="79"/>
      <c r="BC8852" s="94"/>
      <c r="BE8852" s="97"/>
      <c r="BG8852" s="40"/>
      <c r="BK8852" s="40"/>
      <c r="BL8852" s="79"/>
      <c r="BM8852" s="94"/>
      <c r="BO8852" s="97"/>
      <c r="BQ8852" s="40"/>
      <c r="BR8852" s="94"/>
      <c r="BS8852" s="94"/>
      <c r="BT8852" s="94"/>
      <c r="BU8852" s="40"/>
      <c r="BV8852" s="82"/>
      <c r="BW8852" s="94"/>
      <c r="BX8852" s="48"/>
      <c r="BY8852" s="97"/>
      <c r="BZ8852" s="48"/>
      <c r="CA8852" s="40"/>
      <c r="CB8852" s="94"/>
      <c r="CC8852" s="94"/>
      <c r="CD8852" s="94"/>
      <c r="CE8852" s="40"/>
      <c r="CF8852" s="73"/>
      <c r="CG8852" s="41"/>
      <c r="CH8852" s="41"/>
      <c r="CI8852" s="41"/>
      <c r="CJ8852" s="41"/>
      <c r="CK8852" s="41"/>
      <c r="CL8852" s="68"/>
      <c r="CM8852" s="41"/>
      <c r="CN8852" s="41"/>
      <c r="CO8852" s="39"/>
      <c r="CP8852" s="78"/>
    </row>
    <row r="8853" spans="1:94" s="38" customFormat="1" x14ac:dyDescent="0.25">
      <c r="A8853" s="38">
        <v>8850</v>
      </c>
      <c r="F8853" s="39"/>
      <c r="Q8853" s="39"/>
      <c r="R8853" s="40"/>
      <c r="S8853" s="40"/>
      <c r="T8853" s="39"/>
      <c r="AG8853" s="110"/>
      <c r="AH8853" s="94"/>
      <c r="AJ8853" s="97"/>
      <c r="AL8853" s="39"/>
      <c r="AP8853" s="39"/>
      <c r="AQ8853" s="77"/>
      <c r="AR8853" s="78"/>
      <c r="BB8853" s="79"/>
      <c r="BC8853" s="94"/>
      <c r="BE8853" s="97"/>
      <c r="BG8853" s="40"/>
      <c r="BK8853" s="40"/>
      <c r="BL8853" s="79"/>
      <c r="BM8853" s="94"/>
      <c r="BO8853" s="97"/>
      <c r="BQ8853" s="40"/>
      <c r="BR8853" s="94"/>
      <c r="BS8853" s="94"/>
      <c r="BT8853" s="94"/>
      <c r="BU8853" s="40"/>
      <c r="BV8853" s="82"/>
      <c r="BW8853" s="94"/>
      <c r="BX8853" s="48"/>
      <c r="BY8853" s="97"/>
      <c r="BZ8853" s="48"/>
      <c r="CA8853" s="40"/>
      <c r="CB8853" s="94"/>
      <c r="CC8853" s="94"/>
      <c r="CD8853" s="94"/>
      <c r="CE8853" s="40"/>
      <c r="CF8853" s="73"/>
      <c r="CG8853" s="41"/>
      <c r="CH8853" s="41"/>
      <c r="CI8853" s="41"/>
      <c r="CJ8853" s="41"/>
      <c r="CK8853" s="41"/>
      <c r="CL8853" s="68"/>
      <c r="CM8853" s="41"/>
      <c r="CN8853" s="41"/>
      <c r="CO8853" s="39"/>
      <c r="CP8853" s="78"/>
    </row>
    <row r="8854" spans="1:94" s="38" customFormat="1" x14ac:dyDescent="0.25">
      <c r="A8854" s="38">
        <v>8851</v>
      </c>
      <c r="F8854" s="39"/>
      <c r="Q8854" s="39"/>
      <c r="R8854" s="40"/>
      <c r="S8854" s="40"/>
      <c r="T8854" s="39"/>
      <c r="AG8854" s="110"/>
      <c r="AH8854" s="94"/>
      <c r="AJ8854" s="97"/>
      <c r="AL8854" s="39"/>
      <c r="AP8854" s="39"/>
      <c r="AQ8854" s="77"/>
      <c r="AR8854" s="78"/>
      <c r="BB8854" s="79"/>
      <c r="BC8854" s="94"/>
      <c r="BE8854" s="97"/>
      <c r="BG8854" s="40"/>
      <c r="BK8854" s="40"/>
      <c r="BL8854" s="79"/>
      <c r="BM8854" s="94"/>
      <c r="BO8854" s="97"/>
      <c r="BQ8854" s="40"/>
      <c r="BR8854" s="94"/>
      <c r="BS8854" s="94"/>
      <c r="BT8854" s="94"/>
      <c r="BU8854" s="40"/>
      <c r="BV8854" s="82"/>
      <c r="BW8854" s="94"/>
      <c r="BX8854" s="48"/>
      <c r="BY8854" s="97"/>
      <c r="BZ8854" s="48"/>
      <c r="CA8854" s="40"/>
      <c r="CB8854" s="94"/>
      <c r="CC8854" s="94"/>
      <c r="CD8854" s="94"/>
      <c r="CE8854" s="40"/>
      <c r="CF8854" s="73"/>
      <c r="CG8854" s="41"/>
      <c r="CH8854" s="41"/>
      <c r="CI8854" s="41"/>
      <c r="CJ8854" s="41"/>
      <c r="CK8854" s="41"/>
      <c r="CL8854" s="68"/>
      <c r="CM8854" s="41"/>
      <c r="CN8854" s="41"/>
      <c r="CO8854" s="39"/>
      <c r="CP8854" s="78"/>
    </row>
    <row r="8855" spans="1:94" s="38" customFormat="1" x14ac:dyDescent="0.25">
      <c r="A8855" s="38">
        <v>8852</v>
      </c>
      <c r="F8855" s="39"/>
      <c r="Q8855" s="39"/>
      <c r="R8855" s="40"/>
      <c r="S8855" s="40"/>
      <c r="T8855" s="39"/>
      <c r="AG8855" s="110"/>
      <c r="AH8855" s="94"/>
      <c r="AJ8855" s="97"/>
      <c r="AL8855" s="39"/>
      <c r="AP8855" s="39"/>
      <c r="AQ8855" s="77"/>
      <c r="AR8855" s="78"/>
      <c r="BB8855" s="79"/>
      <c r="BC8855" s="94"/>
      <c r="BE8855" s="97"/>
      <c r="BG8855" s="40"/>
      <c r="BK8855" s="40"/>
      <c r="BL8855" s="79"/>
      <c r="BM8855" s="94"/>
      <c r="BO8855" s="97"/>
      <c r="BQ8855" s="40"/>
      <c r="BR8855" s="94"/>
      <c r="BS8855" s="94"/>
      <c r="BT8855" s="94"/>
      <c r="BU8855" s="40"/>
      <c r="BV8855" s="82"/>
      <c r="BW8855" s="94"/>
      <c r="BX8855" s="48"/>
      <c r="BY8855" s="97"/>
      <c r="BZ8855" s="48"/>
      <c r="CA8855" s="40"/>
      <c r="CB8855" s="94"/>
      <c r="CC8855" s="94"/>
      <c r="CD8855" s="94"/>
      <c r="CE8855" s="40"/>
      <c r="CF8855" s="73"/>
      <c r="CG8855" s="41"/>
      <c r="CH8855" s="41"/>
      <c r="CI8855" s="41"/>
      <c r="CJ8855" s="41"/>
      <c r="CK8855" s="41"/>
      <c r="CL8855" s="68"/>
      <c r="CM8855" s="41"/>
      <c r="CN8855" s="41"/>
      <c r="CO8855" s="39"/>
      <c r="CP8855" s="78"/>
    </row>
    <row r="8856" spans="1:94" s="38" customFormat="1" x14ac:dyDescent="0.25">
      <c r="A8856" s="38">
        <v>8853</v>
      </c>
      <c r="F8856" s="39"/>
      <c r="Q8856" s="39"/>
      <c r="R8856" s="40"/>
      <c r="S8856" s="40"/>
      <c r="T8856" s="39"/>
      <c r="AG8856" s="110"/>
      <c r="AH8856" s="94"/>
      <c r="AJ8856" s="97"/>
      <c r="AL8856" s="39"/>
      <c r="AP8856" s="39"/>
      <c r="AQ8856" s="77"/>
      <c r="AR8856" s="78"/>
      <c r="BB8856" s="79"/>
      <c r="BC8856" s="94"/>
      <c r="BE8856" s="97"/>
      <c r="BG8856" s="40"/>
      <c r="BK8856" s="40"/>
      <c r="BL8856" s="79"/>
      <c r="BM8856" s="94"/>
      <c r="BO8856" s="97"/>
      <c r="BQ8856" s="40"/>
      <c r="BR8856" s="94"/>
      <c r="BS8856" s="94"/>
      <c r="BT8856" s="94"/>
      <c r="BU8856" s="40"/>
      <c r="BV8856" s="82"/>
      <c r="BW8856" s="94"/>
      <c r="BX8856" s="48"/>
      <c r="BY8856" s="97"/>
      <c r="BZ8856" s="48"/>
      <c r="CA8856" s="40"/>
      <c r="CB8856" s="94"/>
      <c r="CC8856" s="94"/>
      <c r="CD8856" s="94"/>
      <c r="CE8856" s="40"/>
      <c r="CF8856" s="73"/>
      <c r="CG8856" s="41"/>
      <c r="CH8856" s="41"/>
      <c r="CI8856" s="41"/>
      <c r="CJ8856" s="41"/>
      <c r="CK8856" s="41"/>
      <c r="CL8856" s="68"/>
      <c r="CM8856" s="41"/>
      <c r="CN8856" s="41"/>
      <c r="CO8856" s="39"/>
      <c r="CP8856" s="78"/>
    </row>
    <row r="8857" spans="1:94" s="38" customFormat="1" x14ac:dyDescent="0.25">
      <c r="A8857" s="38">
        <v>8854</v>
      </c>
      <c r="F8857" s="39"/>
      <c r="Q8857" s="39"/>
      <c r="R8857" s="40"/>
      <c r="S8857" s="40"/>
      <c r="T8857" s="39"/>
      <c r="AG8857" s="110"/>
      <c r="AH8857" s="94"/>
      <c r="AJ8857" s="97"/>
      <c r="AL8857" s="39"/>
      <c r="AP8857" s="39"/>
      <c r="AQ8857" s="77"/>
      <c r="AR8857" s="78"/>
      <c r="BB8857" s="79"/>
      <c r="BC8857" s="94"/>
      <c r="BE8857" s="97"/>
      <c r="BG8857" s="40"/>
      <c r="BK8857" s="40"/>
      <c r="BL8857" s="79"/>
      <c r="BM8857" s="94"/>
      <c r="BO8857" s="97"/>
      <c r="BQ8857" s="40"/>
      <c r="BR8857" s="94"/>
      <c r="BS8857" s="94"/>
      <c r="BT8857" s="94"/>
      <c r="BU8857" s="40"/>
      <c r="BV8857" s="82"/>
      <c r="BW8857" s="94"/>
      <c r="BX8857" s="48"/>
      <c r="BY8857" s="97"/>
      <c r="BZ8857" s="48"/>
      <c r="CA8857" s="40"/>
      <c r="CB8857" s="94"/>
      <c r="CC8857" s="94"/>
      <c r="CD8857" s="94"/>
      <c r="CE8857" s="40"/>
      <c r="CF8857" s="73"/>
      <c r="CG8857" s="41"/>
      <c r="CH8857" s="41"/>
      <c r="CI8857" s="41"/>
      <c r="CJ8857" s="41"/>
      <c r="CK8857" s="41"/>
      <c r="CL8857" s="68"/>
      <c r="CM8857" s="41"/>
      <c r="CN8857" s="41"/>
      <c r="CO8857" s="39"/>
      <c r="CP8857" s="78"/>
    </row>
    <row r="8858" spans="1:94" s="38" customFormat="1" x14ac:dyDescent="0.25">
      <c r="A8858" s="38">
        <v>8855</v>
      </c>
      <c r="F8858" s="39"/>
      <c r="Q8858" s="39"/>
      <c r="R8858" s="40"/>
      <c r="S8858" s="40"/>
      <c r="T8858" s="39"/>
      <c r="AG8858" s="110"/>
      <c r="AH8858" s="94"/>
      <c r="AJ8858" s="97"/>
      <c r="AL8858" s="39"/>
      <c r="AP8858" s="39"/>
      <c r="AQ8858" s="77"/>
      <c r="AR8858" s="78"/>
      <c r="BB8858" s="79"/>
      <c r="BC8858" s="94"/>
      <c r="BE8858" s="97"/>
      <c r="BG8858" s="40"/>
      <c r="BK8858" s="40"/>
      <c r="BL8858" s="79"/>
      <c r="BM8858" s="94"/>
      <c r="BO8858" s="97"/>
      <c r="BQ8858" s="40"/>
      <c r="BR8858" s="94"/>
      <c r="BS8858" s="94"/>
      <c r="BT8858" s="94"/>
      <c r="BU8858" s="40"/>
      <c r="BV8858" s="82"/>
      <c r="BW8858" s="94"/>
      <c r="BX8858" s="48"/>
      <c r="BY8858" s="97"/>
      <c r="BZ8858" s="48"/>
      <c r="CA8858" s="40"/>
      <c r="CB8858" s="94"/>
      <c r="CC8858" s="94"/>
      <c r="CD8858" s="94"/>
      <c r="CE8858" s="40"/>
      <c r="CF8858" s="73"/>
      <c r="CG8858" s="41"/>
      <c r="CH8858" s="41"/>
      <c r="CI8858" s="41"/>
      <c r="CJ8858" s="41"/>
      <c r="CK8858" s="41"/>
      <c r="CL8858" s="68"/>
      <c r="CM8858" s="41"/>
      <c r="CN8858" s="41"/>
      <c r="CO8858" s="39"/>
      <c r="CP8858" s="78"/>
    </row>
    <row r="8859" spans="1:94" s="38" customFormat="1" x14ac:dyDescent="0.25">
      <c r="A8859" s="38">
        <v>8856</v>
      </c>
      <c r="F8859" s="39"/>
      <c r="Q8859" s="39"/>
      <c r="R8859" s="40"/>
      <c r="S8859" s="40"/>
      <c r="T8859" s="39"/>
      <c r="AG8859" s="110"/>
      <c r="AH8859" s="94"/>
      <c r="AJ8859" s="97"/>
      <c r="AL8859" s="39"/>
      <c r="AP8859" s="39"/>
      <c r="AQ8859" s="77"/>
      <c r="AR8859" s="78"/>
      <c r="BB8859" s="79"/>
      <c r="BC8859" s="94"/>
      <c r="BE8859" s="97"/>
      <c r="BG8859" s="40"/>
      <c r="BK8859" s="40"/>
      <c r="BL8859" s="79"/>
      <c r="BM8859" s="94"/>
      <c r="BO8859" s="97"/>
      <c r="BQ8859" s="40"/>
      <c r="BR8859" s="94"/>
      <c r="BS8859" s="94"/>
      <c r="BT8859" s="94"/>
      <c r="BU8859" s="40"/>
      <c r="BV8859" s="82"/>
      <c r="BW8859" s="94"/>
      <c r="BX8859" s="48"/>
      <c r="BY8859" s="97"/>
      <c r="BZ8859" s="48"/>
      <c r="CA8859" s="40"/>
      <c r="CB8859" s="94"/>
      <c r="CC8859" s="94"/>
      <c r="CD8859" s="94"/>
      <c r="CE8859" s="40"/>
      <c r="CF8859" s="73"/>
      <c r="CG8859" s="41"/>
      <c r="CH8859" s="41"/>
      <c r="CI8859" s="41"/>
      <c r="CJ8859" s="41"/>
      <c r="CK8859" s="41"/>
      <c r="CL8859" s="68"/>
      <c r="CM8859" s="41"/>
      <c r="CN8859" s="41"/>
      <c r="CO8859" s="39"/>
      <c r="CP8859" s="78"/>
    </row>
    <row r="8860" spans="1:94" s="38" customFormat="1" x14ac:dyDescent="0.25">
      <c r="A8860" s="38">
        <v>8857</v>
      </c>
      <c r="F8860" s="39"/>
      <c r="Q8860" s="39"/>
      <c r="R8860" s="40"/>
      <c r="S8860" s="40"/>
      <c r="T8860" s="39"/>
      <c r="AG8860" s="110"/>
      <c r="AH8860" s="94"/>
      <c r="AJ8860" s="97"/>
      <c r="AL8860" s="39"/>
      <c r="AP8860" s="39"/>
      <c r="AQ8860" s="77"/>
      <c r="AR8860" s="78"/>
      <c r="BB8860" s="79"/>
      <c r="BC8860" s="94"/>
      <c r="BE8860" s="97"/>
      <c r="BG8860" s="40"/>
      <c r="BK8860" s="40"/>
      <c r="BL8860" s="79"/>
      <c r="BM8860" s="94"/>
      <c r="BO8860" s="97"/>
      <c r="BQ8860" s="40"/>
      <c r="BR8860" s="94"/>
      <c r="BS8860" s="94"/>
      <c r="BT8860" s="94"/>
      <c r="BU8860" s="40"/>
      <c r="BV8860" s="82"/>
      <c r="BW8860" s="94"/>
      <c r="BX8860" s="48"/>
      <c r="BY8860" s="97"/>
      <c r="BZ8860" s="48"/>
      <c r="CA8860" s="40"/>
      <c r="CB8860" s="94"/>
      <c r="CC8860" s="94"/>
      <c r="CD8860" s="94"/>
      <c r="CE8860" s="40"/>
      <c r="CF8860" s="73"/>
      <c r="CG8860" s="41"/>
      <c r="CH8860" s="41"/>
      <c r="CI8860" s="41"/>
      <c r="CJ8860" s="41"/>
      <c r="CK8860" s="41"/>
      <c r="CL8860" s="68"/>
      <c r="CM8860" s="41"/>
      <c r="CN8860" s="41"/>
      <c r="CO8860" s="39"/>
      <c r="CP8860" s="78"/>
    </row>
    <row r="8861" spans="1:94" s="38" customFormat="1" x14ac:dyDescent="0.25">
      <c r="A8861" s="38">
        <v>8858</v>
      </c>
      <c r="F8861" s="39"/>
      <c r="Q8861" s="39"/>
      <c r="R8861" s="40"/>
      <c r="S8861" s="40"/>
      <c r="T8861" s="39"/>
      <c r="AG8861" s="110"/>
      <c r="AH8861" s="94"/>
      <c r="AJ8861" s="97"/>
      <c r="AL8861" s="39"/>
      <c r="AP8861" s="39"/>
      <c r="AQ8861" s="77"/>
      <c r="AR8861" s="78"/>
      <c r="BB8861" s="79"/>
      <c r="BC8861" s="94"/>
      <c r="BE8861" s="97"/>
      <c r="BG8861" s="40"/>
      <c r="BK8861" s="40"/>
      <c r="BL8861" s="79"/>
      <c r="BM8861" s="94"/>
      <c r="BO8861" s="97"/>
      <c r="BQ8861" s="40"/>
      <c r="BR8861" s="94"/>
      <c r="BS8861" s="94"/>
      <c r="BT8861" s="94"/>
      <c r="BU8861" s="40"/>
      <c r="BV8861" s="82"/>
      <c r="BW8861" s="94"/>
      <c r="BX8861" s="48"/>
      <c r="BY8861" s="97"/>
      <c r="BZ8861" s="48"/>
      <c r="CA8861" s="40"/>
      <c r="CB8861" s="94"/>
      <c r="CC8861" s="94"/>
      <c r="CD8861" s="94"/>
      <c r="CE8861" s="40"/>
      <c r="CF8861" s="73"/>
      <c r="CG8861" s="41"/>
      <c r="CH8861" s="41"/>
      <c r="CI8861" s="41"/>
      <c r="CJ8861" s="41"/>
      <c r="CK8861" s="41"/>
      <c r="CL8861" s="68"/>
      <c r="CM8861" s="41"/>
      <c r="CN8861" s="41"/>
      <c r="CO8861" s="39"/>
      <c r="CP8861" s="78"/>
    </row>
    <row r="8862" spans="1:94" s="38" customFormat="1" x14ac:dyDescent="0.25">
      <c r="A8862" s="38">
        <v>8859</v>
      </c>
      <c r="F8862" s="39"/>
      <c r="Q8862" s="39"/>
      <c r="R8862" s="40"/>
      <c r="S8862" s="40"/>
      <c r="T8862" s="39"/>
      <c r="AG8862" s="110"/>
      <c r="AH8862" s="94"/>
      <c r="AJ8862" s="97"/>
      <c r="AL8862" s="39"/>
      <c r="AP8862" s="39"/>
      <c r="AQ8862" s="77"/>
      <c r="AR8862" s="78"/>
      <c r="BB8862" s="79"/>
      <c r="BC8862" s="94"/>
      <c r="BE8862" s="97"/>
      <c r="BG8862" s="40"/>
      <c r="BK8862" s="40"/>
      <c r="BL8862" s="79"/>
      <c r="BM8862" s="94"/>
      <c r="BO8862" s="97"/>
      <c r="BQ8862" s="40"/>
      <c r="BR8862" s="94"/>
      <c r="BS8862" s="94"/>
      <c r="BT8862" s="94"/>
      <c r="BU8862" s="40"/>
      <c r="BV8862" s="82"/>
      <c r="BW8862" s="94"/>
      <c r="BX8862" s="48"/>
      <c r="BY8862" s="97"/>
      <c r="BZ8862" s="48"/>
      <c r="CA8862" s="40"/>
      <c r="CB8862" s="94"/>
      <c r="CC8862" s="94"/>
      <c r="CD8862" s="94"/>
      <c r="CE8862" s="40"/>
      <c r="CF8862" s="73"/>
      <c r="CG8862" s="41"/>
      <c r="CH8862" s="41"/>
      <c r="CI8862" s="41"/>
      <c r="CJ8862" s="41"/>
      <c r="CK8862" s="41"/>
      <c r="CL8862" s="68"/>
      <c r="CM8862" s="41"/>
      <c r="CN8862" s="41"/>
      <c r="CO8862" s="39"/>
      <c r="CP8862" s="78"/>
    </row>
    <row r="8863" spans="1:94" s="38" customFormat="1" x14ac:dyDescent="0.25">
      <c r="A8863" s="38">
        <v>8860</v>
      </c>
      <c r="F8863" s="39"/>
      <c r="Q8863" s="39"/>
      <c r="R8863" s="40"/>
      <c r="S8863" s="40"/>
      <c r="T8863" s="39"/>
      <c r="AG8863" s="110"/>
      <c r="AH8863" s="94"/>
      <c r="AJ8863" s="97"/>
      <c r="AL8863" s="39"/>
      <c r="AP8863" s="39"/>
      <c r="AQ8863" s="77"/>
      <c r="AR8863" s="78"/>
      <c r="BB8863" s="79"/>
      <c r="BC8863" s="94"/>
      <c r="BE8863" s="97"/>
      <c r="BG8863" s="40"/>
      <c r="BK8863" s="40"/>
      <c r="BL8863" s="79"/>
      <c r="BM8863" s="94"/>
      <c r="BO8863" s="97"/>
      <c r="BQ8863" s="40"/>
      <c r="BR8863" s="94"/>
      <c r="BS8863" s="94"/>
      <c r="BT8863" s="94"/>
      <c r="BU8863" s="40"/>
      <c r="BV8863" s="82"/>
      <c r="BW8863" s="94"/>
      <c r="BX8863" s="48"/>
      <c r="BY8863" s="97"/>
      <c r="BZ8863" s="48"/>
      <c r="CA8863" s="40"/>
      <c r="CB8863" s="94"/>
      <c r="CC8863" s="94"/>
      <c r="CD8863" s="94"/>
      <c r="CE8863" s="40"/>
      <c r="CF8863" s="73"/>
      <c r="CG8863" s="41"/>
      <c r="CH8863" s="41"/>
      <c r="CI8863" s="41"/>
      <c r="CJ8863" s="41"/>
      <c r="CK8863" s="41"/>
      <c r="CL8863" s="68"/>
      <c r="CM8863" s="41"/>
      <c r="CN8863" s="41"/>
      <c r="CO8863" s="39"/>
      <c r="CP8863" s="78"/>
    </row>
    <row r="8864" spans="1:94" s="38" customFormat="1" x14ac:dyDescent="0.25">
      <c r="A8864" s="38">
        <v>8861</v>
      </c>
      <c r="F8864" s="39"/>
      <c r="Q8864" s="39"/>
      <c r="R8864" s="40"/>
      <c r="S8864" s="40"/>
      <c r="T8864" s="39"/>
      <c r="AG8864" s="110"/>
      <c r="AH8864" s="94"/>
      <c r="AJ8864" s="97"/>
      <c r="AL8864" s="39"/>
      <c r="AP8864" s="39"/>
      <c r="AQ8864" s="77"/>
      <c r="AR8864" s="78"/>
      <c r="BB8864" s="79"/>
      <c r="BC8864" s="94"/>
      <c r="BE8864" s="97"/>
      <c r="BG8864" s="40"/>
      <c r="BK8864" s="40"/>
      <c r="BL8864" s="79"/>
      <c r="BM8864" s="94"/>
      <c r="BO8864" s="97"/>
      <c r="BQ8864" s="40"/>
      <c r="BR8864" s="94"/>
      <c r="BS8864" s="94"/>
      <c r="BT8864" s="94"/>
      <c r="BU8864" s="40"/>
      <c r="BV8864" s="82"/>
      <c r="BW8864" s="94"/>
      <c r="BX8864" s="48"/>
      <c r="BY8864" s="97"/>
      <c r="BZ8864" s="48"/>
      <c r="CA8864" s="40"/>
      <c r="CB8864" s="94"/>
      <c r="CC8864" s="94"/>
      <c r="CD8864" s="94"/>
      <c r="CE8864" s="40"/>
      <c r="CF8864" s="73"/>
      <c r="CG8864" s="41"/>
      <c r="CH8864" s="41"/>
      <c r="CI8864" s="41"/>
      <c r="CJ8864" s="41"/>
      <c r="CK8864" s="41"/>
      <c r="CL8864" s="68"/>
      <c r="CM8864" s="41"/>
      <c r="CN8864" s="41"/>
      <c r="CO8864" s="39"/>
      <c r="CP8864" s="78"/>
    </row>
    <row r="8865" spans="1:94" s="38" customFormat="1" x14ac:dyDescent="0.25">
      <c r="A8865" s="38">
        <v>8862</v>
      </c>
      <c r="F8865" s="39"/>
      <c r="Q8865" s="39"/>
      <c r="R8865" s="40"/>
      <c r="S8865" s="40"/>
      <c r="T8865" s="39"/>
      <c r="AG8865" s="110"/>
      <c r="AH8865" s="94"/>
      <c r="AJ8865" s="97"/>
      <c r="AL8865" s="39"/>
      <c r="AP8865" s="39"/>
      <c r="AQ8865" s="77"/>
      <c r="AR8865" s="78"/>
      <c r="BB8865" s="79"/>
      <c r="BC8865" s="94"/>
      <c r="BE8865" s="97"/>
      <c r="BG8865" s="40"/>
      <c r="BK8865" s="40"/>
      <c r="BL8865" s="79"/>
      <c r="BM8865" s="94"/>
      <c r="BO8865" s="97"/>
      <c r="BQ8865" s="40"/>
      <c r="BR8865" s="94"/>
      <c r="BS8865" s="94"/>
      <c r="BT8865" s="94"/>
      <c r="BU8865" s="40"/>
      <c r="BV8865" s="82"/>
      <c r="BW8865" s="94"/>
      <c r="BX8865" s="48"/>
      <c r="BY8865" s="97"/>
      <c r="BZ8865" s="48"/>
      <c r="CA8865" s="40"/>
      <c r="CB8865" s="94"/>
      <c r="CC8865" s="94"/>
      <c r="CD8865" s="94"/>
      <c r="CE8865" s="40"/>
      <c r="CF8865" s="73"/>
      <c r="CG8865" s="41"/>
      <c r="CH8865" s="41"/>
      <c r="CI8865" s="41"/>
      <c r="CJ8865" s="41"/>
      <c r="CK8865" s="41"/>
      <c r="CL8865" s="68"/>
      <c r="CM8865" s="41"/>
      <c r="CN8865" s="41"/>
      <c r="CO8865" s="39"/>
      <c r="CP8865" s="78"/>
    </row>
    <row r="8866" spans="1:94" s="38" customFormat="1" x14ac:dyDescent="0.25">
      <c r="A8866" s="38">
        <v>8863</v>
      </c>
      <c r="F8866" s="39"/>
      <c r="Q8866" s="39"/>
      <c r="R8866" s="40"/>
      <c r="S8866" s="40"/>
      <c r="T8866" s="39"/>
      <c r="AG8866" s="110"/>
      <c r="AH8866" s="94"/>
      <c r="AJ8866" s="97"/>
      <c r="AL8866" s="39"/>
      <c r="AP8866" s="39"/>
      <c r="AQ8866" s="77"/>
      <c r="AR8866" s="78"/>
      <c r="BB8866" s="79"/>
      <c r="BC8866" s="94"/>
      <c r="BE8866" s="97"/>
      <c r="BG8866" s="40"/>
      <c r="BK8866" s="40"/>
      <c r="BL8866" s="79"/>
      <c r="BM8866" s="94"/>
      <c r="BO8866" s="97"/>
      <c r="BQ8866" s="40"/>
      <c r="BR8866" s="94"/>
      <c r="BS8866" s="94"/>
      <c r="BT8866" s="94"/>
      <c r="BU8866" s="40"/>
      <c r="BV8866" s="82"/>
      <c r="BW8866" s="94"/>
      <c r="BX8866" s="48"/>
      <c r="BY8866" s="97"/>
      <c r="BZ8866" s="48"/>
      <c r="CA8866" s="40"/>
      <c r="CB8866" s="94"/>
      <c r="CC8866" s="94"/>
      <c r="CD8866" s="94"/>
      <c r="CE8866" s="40"/>
      <c r="CF8866" s="73"/>
      <c r="CG8866" s="41"/>
      <c r="CH8866" s="41"/>
      <c r="CI8866" s="41"/>
      <c r="CJ8866" s="41"/>
      <c r="CK8866" s="41"/>
      <c r="CL8866" s="68"/>
      <c r="CM8866" s="41"/>
      <c r="CN8866" s="41"/>
      <c r="CO8866" s="39"/>
      <c r="CP8866" s="78"/>
    </row>
    <row r="8867" spans="1:94" s="38" customFormat="1" x14ac:dyDescent="0.25">
      <c r="A8867" s="38">
        <v>8864</v>
      </c>
      <c r="F8867" s="39"/>
      <c r="Q8867" s="39"/>
      <c r="R8867" s="40"/>
      <c r="S8867" s="40"/>
      <c r="T8867" s="39"/>
      <c r="AG8867" s="110"/>
      <c r="AH8867" s="94"/>
      <c r="AJ8867" s="97"/>
      <c r="AL8867" s="39"/>
      <c r="AP8867" s="39"/>
      <c r="AQ8867" s="77"/>
      <c r="AR8867" s="78"/>
      <c r="BB8867" s="79"/>
      <c r="BC8867" s="94"/>
      <c r="BE8867" s="97"/>
      <c r="BG8867" s="40"/>
      <c r="BK8867" s="40"/>
      <c r="BL8867" s="79"/>
      <c r="BM8867" s="94"/>
      <c r="BO8867" s="97"/>
      <c r="BQ8867" s="40"/>
      <c r="BR8867" s="94"/>
      <c r="BS8867" s="94"/>
      <c r="BT8867" s="94"/>
      <c r="BU8867" s="40"/>
      <c r="BV8867" s="82"/>
      <c r="BW8867" s="94"/>
      <c r="BX8867" s="48"/>
      <c r="BY8867" s="97"/>
      <c r="BZ8867" s="48"/>
      <c r="CA8867" s="40"/>
      <c r="CB8867" s="94"/>
      <c r="CC8867" s="94"/>
      <c r="CD8867" s="94"/>
      <c r="CE8867" s="40"/>
      <c r="CF8867" s="73"/>
      <c r="CG8867" s="41"/>
      <c r="CH8867" s="41"/>
      <c r="CI8867" s="41"/>
      <c r="CJ8867" s="41"/>
      <c r="CK8867" s="41"/>
      <c r="CL8867" s="68"/>
      <c r="CM8867" s="41"/>
      <c r="CN8867" s="41"/>
      <c r="CO8867" s="39"/>
      <c r="CP8867" s="78"/>
    </row>
    <row r="8868" spans="1:94" s="38" customFormat="1" x14ac:dyDescent="0.25">
      <c r="A8868" s="38">
        <v>8865</v>
      </c>
      <c r="F8868" s="39"/>
      <c r="Q8868" s="39"/>
      <c r="R8868" s="40"/>
      <c r="S8868" s="40"/>
      <c r="T8868" s="39"/>
      <c r="AG8868" s="110"/>
      <c r="AH8868" s="94"/>
      <c r="AJ8868" s="97"/>
      <c r="AL8868" s="39"/>
      <c r="AP8868" s="39"/>
      <c r="AQ8868" s="77"/>
      <c r="AR8868" s="78"/>
      <c r="BB8868" s="79"/>
      <c r="BC8868" s="94"/>
      <c r="BE8868" s="97"/>
      <c r="BG8868" s="40"/>
      <c r="BK8868" s="40"/>
      <c r="BL8868" s="79"/>
      <c r="BM8868" s="94"/>
      <c r="BO8868" s="97"/>
      <c r="BQ8868" s="40"/>
      <c r="BR8868" s="94"/>
      <c r="BS8868" s="94"/>
      <c r="BT8868" s="94"/>
      <c r="BU8868" s="40"/>
      <c r="BV8868" s="82"/>
      <c r="BW8868" s="94"/>
      <c r="BX8868" s="48"/>
      <c r="BY8868" s="97"/>
      <c r="BZ8868" s="48"/>
      <c r="CA8868" s="40"/>
      <c r="CB8868" s="94"/>
      <c r="CC8868" s="94"/>
      <c r="CD8868" s="94"/>
      <c r="CE8868" s="40"/>
      <c r="CF8868" s="73"/>
      <c r="CG8868" s="41"/>
      <c r="CH8868" s="41"/>
      <c r="CI8868" s="41"/>
      <c r="CJ8868" s="41"/>
      <c r="CK8868" s="41"/>
      <c r="CL8868" s="68"/>
      <c r="CM8868" s="41"/>
      <c r="CN8868" s="41"/>
      <c r="CO8868" s="39"/>
      <c r="CP8868" s="78"/>
    </row>
    <row r="8869" spans="1:94" s="38" customFormat="1" x14ac:dyDescent="0.25">
      <c r="A8869" s="38">
        <v>8866</v>
      </c>
      <c r="F8869" s="39"/>
      <c r="Q8869" s="39"/>
      <c r="R8869" s="40"/>
      <c r="S8869" s="40"/>
      <c r="T8869" s="39"/>
      <c r="AG8869" s="110"/>
      <c r="AH8869" s="94"/>
      <c r="AJ8869" s="97"/>
      <c r="AL8869" s="39"/>
      <c r="AP8869" s="39"/>
      <c r="AQ8869" s="77"/>
      <c r="AR8869" s="78"/>
      <c r="BB8869" s="79"/>
      <c r="BC8869" s="94"/>
      <c r="BE8869" s="97"/>
      <c r="BG8869" s="40"/>
      <c r="BK8869" s="40"/>
      <c r="BL8869" s="79"/>
      <c r="BM8869" s="94"/>
      <c r="BO8869" s="97"/>
      <c r="BQ8869" s="40"/>
      <c r="BR8869" s="94"/>
      <c r="BS8869" s="94"/>
      <c r="BT8869" s="94"/>
      <c r="BU8869" s="40"/>
      <c r="BV8869" s="82"/>
      <c r="BW8869" s="94"/>
      <c r="BX8869" s="48"/>
      <c r="BY8869" s="97"/>
      <c r="BZ8869" s="48"/>
      <c r="CA8869" s="40"/>
      <c r="CB8869" s="94"/>
      <c r="CC8869" s="94"/>
      <c r="CD8869" s="94"/>
      <c r="CE8869" s="40"/>
      <c r="CF8869" s="73"/>
      <c r="CG8869" s="41"/>
      <c r="CH8869" s="41"/>
      <c r="CI8869" s="41"/>
      <c r="CJ8869" s="41"/>
      <c r="CK8869" s="41"/>
      <c r="CL8869" s="68"/>
      <c r="CM8869" s="41"/>
      <c r="CN8869" s="41"/>
      <c r="CO8869" s="39"/>
      <c r="CP8869" s="78"/>
    </row>
    <row r="8870" spans="1:94" s="38" customFormat="1" x14ac:dyDescent="0.25">
      <c r="A8870" s="38">
        <v>8867</v>
      </c>
      <c r="F8870" s="39"/>
      <c r="Q8870" s="39"/>
      <c r="R8870" s="40"/>
      <c r="S8870" s="40"/>
      <c r="T8870" s="39"/>
      <c r="AG8870" s="110"/>
      <c r="AH8870" s="94"/>
      <c r="AJ8870" s="97"/>
      <c r="AL8870" s="39"/>
      <c r="AP8870" s="39"/>
      <c r="AQ8870" s="77"/>
      <c r="AR8870" s="78"/>
      <c r="BB8870" s="79"/>
      <c r="BC8870" s="94"/>
      <c r="BE8870" s="97"/>
      <c r="BG8870" s="40"/>
      <c r="BK8870" s="40"/>
      <c r="BL8870" s="79"/>
      <c r="BM8870" s="94"/>
      <c r="BO8870" s="97"/>
      <c r="BQ8870" s="40"/>
      <c r="BR8870" s="94"/>
      <c r="BS8870" s="94"/>
      <c r="BT8870" s="94"/>
      <c r="BU8870" s="40"/>
      <c r="BV8870" s="82"/>
      <c r="BW8870" s="94"/>
      <c r="BX8870" s="48"/>
      <c r="BY8870" s="97"/>
      <c r="BZ8870" s="48"/>
      <c r="CA8870" s="40"/>
      <c r="CB8870" s="94"/>
      <c r="CC8870" s="94"/>
      <c r="CD8870" s="94"/>
      <c r="CE8870" s="40"/>
      <c r="CF8870" s="73"/>
      <c r="CG8870" s="41"/>
      <c r="CH8870" s="41"/>
      <c r="CI8870" s="41"/>
      <c r="CJ8870" s="41"/>
      <c r="CK8870" s="41"/>
      <c r="CL8870" s="68"/>
      <c r="CM8870" s="41"/>
      <c r="CN8870" s="41"/>
      <c r="CO8870" s="39"/>
      <c r="CP8870" s="78"/>
    </row>
    <row r="8871" spans="1:94" s="38" customFormat="1" x14ac:dyDescent="0.25">
      <c r="A8871" s="38">
        <v>8868</v>
      </c>
      <c r="F8871" s="39"/>
      <c r="Q8871" s="39"/>
      <c r="R8871" s="40"/>
      <c r="S8871" s="40"/>
      <c r="T8871" s="39"/>
      <c r="AG8871" s="110"/>
      <c r="AH8871" s="94"/>
      <c r="AJ8871" s="97"/>
      <c r="AL8871" s="39"/>
      <c r="AP8871" s="39"/>
      <c r="AQ8871" s="77"/>
      <c r="AR8871" s="78"/>
      <c r="BB8871" s="79"/>
      <c r="BC8871" s="94"/>
      <c r="BE8871" s="97"/>
      <c r="BG8871" s="40"/>
      <c r="BK8871" s="40"/>
      <c r="BL8871" s="79"/>
      <c r="BM8871" s="94"/>
      <c r="BO8871" s="97"/>
      <c r="BQ8871" s="40"/>
      <c r="BR8871" s="94"/>
      <c r="BS8871" s="94"/>
      <c r="BT8871" s="94"/>
      <c r="BU8871" s="40"/>
      <c r="BV8871" s="82"/>
      <c r="BW8871" s="94"/>
      <c r="BX8871" s="48"/>
      <c r="BY8871" s="97"/>
      <c r="BZ8871" s="48"/>
      <c r="CA8871" s="40"/>
      <c r="CB8871" s="94"/>
      <c r="CC8871" s="94"/>
      <c r="CD8871" s="94"/>
      <c r="CE8871" s="40"/>
      <c r="CF8871" s="73"/>
      <c r="CG8871" s="41"/>
      <c r="CH8871" s="41"/>
      <c r="CI8871" s="41"/>
      <c r="CJ8871" s="41"/>
      <c r="CK8871" s="41"/>
      <c r="CL8871" s="68"/>
      <c r="CM8871" s="41"/>
      <c r="CN8871" s="41"/>
      <c r="CO8871" s="39"/>
      <c r="CP8871" s="78"/>
    </row>
    <row r="8872" spans="1:94" s="38" customFormat="1" x14ac:dyDescent="0.25">
      <c r="A8872" s="38">
        <v>8869</v>
      </c>
      <c r="F8872" s="39"/>
      <c r="Q8872" s="39"/>
      <c r="R8872" s="40"/>
      <c r="S8872" s="40"/>
      <c r="T8872" s="39"/>
      <c r="AG8872" s="110"/>
      <c r="AH8872" s="94"/>
      <c r="AJ8872" s="97"/>
      <c r="AL8872" s="39"/>
      <c r="AP8872" s="39"/>
      <c r="AQ8872" s="77"/>
      <c r="AR8872" s="78"/>
      <c r="BB8872" s="79"/>
      <c r="BC8872" s="94"/>
      <c r="BE8872" s="97"/>
      <c r="BG8872" s="40"/>
      <c r="BK8872" s="40"/>
      <c r="BL8872" s="79"/>
      <c r="BM8872" s="94"/>
      <c r="BO8872" s="97"/>
      <c r="BQ8872" s="40"/>
      <c r="BR8872" s="94"/>
      <c r="BS8872" s="94"/>
      <c r="BT8872" s="94"/>
      <c r="BU8872" s="40"/>
      <c r="BV8872" s="82"/>
      <c r="BW8872" s="94"/>
      <c r="BX8872" s="48"/>
      <c r="BY8872" s="97"/>
      <c r="BZ8872" s="48"/>
      <c r="CA8872" s="40"/>
      <c r="CB8872" s="94"/>
      <c r="CC8872" s="94"/>
      <c r="CD8872" s="94"/>
      <c r="CE8872" s="40"/>
      <c r="CF8872" s="73"/>
      <c r="CG8872" s="41"/>
      <c r="CH8872" s="41"/>
      <c r="CI8872" s="41"/>
      <c r="CJ8872" s="41"/>
      <c r="CK8872" s="41"/>
      <c r="CL8872" s="68"/>
      <c r="CM8872" s="41"/>
      <c r="CN8872" s="41"/>
      <c r="CO8872" s="39"/>
      <c r="CP8872" s="78"/>
    </row>
    <row r="8873" spans="1:94" s="38" customFormat="1" x14ac:dyDescent="0.25">
      <c r="A8873" s="38">
        <v>8870</v>
      </c>
      <c r="F8873" s="39"/>
      <c r="Q8873" s="39"/>
      <c r="R8873" s="40"/>
      <c r="S8873" s="40"/>
      <c r="T8873" s="39"/>
      <c r="AG8873" s="110"/>
      <c r="AH8873" s="94"/>
      <c r="AJ8873" s="97"/>
      <c r="AL8873" s="39"/>
      <c r="AP8873" s="39"/>
      <c r="AQ8873" s="77"/>
      <c r="AR8873" s="78"/>
      <c r="BB8873" s="79"/>
      <c r="BC8873" s="94"/>
      <c r="BE8873" s="97"/>
      <c r="BG8873" s="40"/>
      <c r="BK8873" s="40"/>
      <c r="BL8873" s="79"/>
      <c r="BM8873" s="94"/>
      <c r="BO8873" s="97"/>
      <c r="BQ8873" s="40"/>
      <c r="BR8873" s="94"/>
      <c r="BS8873" s="94"/>
      <c r="BT8873" s="94"/>
      <c r="BU8873" s="40"/>
      <c r="BV8873" s="82"/>
      <c r="BW8873" s="94"/>
      <c r="BX8873" s="48"/>
      <c r="BY8873" s="97"/>
      <c r="BZ8873" s="48"/>
      <c r="CA8873" s="40"/>
      <c r="CB8873" s="94"/>
      <c r="CC8873" s="94"/>
      <c r="CD8873" s="94"/>
      <c r="CE8873" s="40"/>
      <c r="CF8873" s="73"/>
      <c r="CG8873" s="41"/>
      <c r="CH8873" s="41"/>
      <c r="CI8873" s="41"/>
      <c r="CJ8873" s="41"/>
      <c r="CK8873" s="41"/>
      <c r="CL8873" s="68"/>
      <c r="CM8873" s="41"/>
      <c r="CN8873" s="41"/>
      <c r="CO8873" s="39"/>
      <c r="CP8873" s="78"/>
    </row>
    <row r="8874" spans="1:94" s="38" customFormat="1" x14ac:dyDescent="0.25">
      <c r="A8874" s="38">
        <v>8871</v>
      </c>
      <c r="F8874" s="39"/>
      <c r="Q8874" s="39"/>
      <c r="R8874" s="40"/>
      <c r="S8874" s="40"/>
      <c r="T8874" s="39"/>
      <c r="AG8874" s="110"/>
      <c r="AH8874" s="94"/>
      <c r="AJ8874" s="97"/>
      <c r="AL8874" s="39"/>
      <c r="AP8874" s="39"/>
      <c r="AQ8874" s="77"/>
      <c r="AR8874" s="78"/>
      <c r="BB8874" s="79"/>
      <c r="BC8874" s="94"/>
      <c r="BE8874" s="97"/>
      <c r="BG8874" s="40"/>
      <c r="BK8874" s="40"/>
      <c r="BL8874" s="79"/>
      <c r="BM8874" s="94"/>
      <c r="BO8874" s="97"/>
      <c r="BQ8874" s="40"/>
      <c r="BR8874" s="94"/>
      <c r="BS8874" s="94"/>
      <c r="BT8874" s="94"/>
      <c r="BU8874" s="40"/>
      <c r="BV8874" s="82"/>
      <c r="BW8874" s="94"/>
      <c r="BX8874" s="48"/>
      <c r="BY8874" s="97"/>
      <c r="BZ8874" s="48"/>
      <c r="CA8874" s="40"/>
      <c r="CB8874" s="94"/>
      <c r="CC8874" s="94"/>
      <c r="CD8874" s="94"/>
      <c r="CE8874" s="40"/>
      <c r="CF8874" s="73"/>
      <c r="CG8874" s="41"/>
      <c r="CH8874" s="41"/>
      <c r="CI8874" s="41"/>
      <c r="CJ8874" s="41"/>
      <c r="CK8874" s="41"/>
      <c r="CL8874" s="68"/>
      <c r="CM8874" s="41"/>
      <c r="CN8874" s="41"/>
      <c r="CO8874" s="39"/>
      <c r="CP8874" s="78"/>
    </row>
    <row r="8875" spans="1:94" s="38" customFormat="1" x14ac:dyDescent="0.25">
      <c r="A8875" s="38">
        <v>8872</v>
      </c>
      <c r="F8875" s="39"/>
      <c r="Q8875" s="39"/>
      <c r="R8875" s="40"/>
      <c r="S8875" s="40"/>
      <c r="T8875" s="39"/>
      <c r="AG8875" s="110"/>
      <c r="AH8875" s="94"/>
      <c r="AJ8875" s="97"/>
      <c r="AL8875" s="39"/>
      <c r="AP8875" s="39"/>
      <c r="AQ8875" s="77"/>
      <c r="AR8875" s="78"/>
      <c r="BB8875" s="79"/>
      <c r="BC8875" s="94"/>
      <c r="BE8875" s="97"/>
      <c r="BG8875" s="40"/>
      <c r="BK8875" s="40"/>
      <c r="BL8875" s="79"/>
      <c r="BM8875" s="94"/>
      <c r="BO8875" s="97"/>
      <c r="BQ8875" s="40"/>
      <c r="BR8875" s="94"/>
      <c r="BS8875" s="94"/>
      <c r="BT8875" s="94"/>
      <c r="BU8875" s="40"/>
      <c r="BV8875" s="82"/>
      <c r="BW8875" s="94"/>
      <c r="BX8875" s="48"/>
      <c r="BY8875" s="97"/>
      <c r="BZ8875" s="48"/>
      <c r="CA8875" s="40"/>
      <c r="CB8875" s="94"/>
      <c r="CC8875" s="94"/>
      <c r="CD8875" s="94"/>
      <c r="CE8875" s="40"/>
      <c r="CF8875" s="73"/>
      <c r="CG8875" s="41"/>
      <c r="CH8875" s="41"/>
      <c r="CI8875" s="41"/>
      <c r="CJ8875" s="41"/>
      <c r="CK8875" s="41"/>
      <c r="CL8875" s="68"/>
      <c r="CM8875" s="41"/>
      <c r="CN8875" s="41"/>
      <c r="CO8875" s="39"/>
      <c r="CP8875" s="78"/>
    </row>
    <row r="8876" spans="1:94" s="38" customFormat="1" x14ac:dyDescent="0.25">
      <c r="A8876" s="38">
        <v>8873</v>
      </c>
      <c r="F8876" s="39"/>
      <c r="Q8876" s="39"/>
      <c r="R8876" s="40"/>
      <c r="S8876" s="40"/>
      <c r="T8876" s="39"/>
      <c r="AG8876" s="110"/>
      <c r="AH8876" s="94"/>
      <c r="AJ8876" s="97"/>
      <c r="AL8876" s="39"/>
      <c r="AP8876" s="39"/>
      <c r="AQ8876" s="77"/>
      <c r="AR8876" s="78"/>
      <c r="BB8876" s="79"/>
      <c r="BC8876" s="94"/>
      <c r="BE8876" s="97"/>
      <c r="BG8876" s="40"/>
      <c r="BK8876" s="40"/>
      <c r="BL8876" s="79"/>
      <c r="BM8876" s="94"/>
      <c r="BO8876" s="97"/>
      <c r="BQ8876" s="40"/>
      <c r="BR8876" s="94"/>
      <c r="BS8876" s="94"/>
      <c r="BT8876" s="94"/>
      <c r="BU8876" s="40"/>
      <c r="BV8876" s="82"/>
      <c r="BW8876" s="94"/>
      <c r="BX8876" s="48"/>
      <c r="BY8876" s="97"/>
      <c r="BZ8876" s="48"/>
      <c r="CA8876" s="40"/>
      <c r="CB8876" s="94"/>
      <c r="CC8876" s="94"/>
      <c r="CD8876" s="94"/>
      <c r="CE8876" s="40"/>
      <c r="CF8876" s="73"/>
      <c r="CG8876" s="41"/>
      <c r="CH8876" s="41"/>
      <c r="CI8876" s="41"/>
      <c r="CJ8876" s="41"/>
      <c r="CK8876" s="41"/>
      <c r="CL8876" s="68"/>
      <c r="CM8876" s="41"/>
      <c r="CN8876" s="41"/>
      <c r="CO8876" s="39"/>
      <c r="CP8876" s="78"/>
    </row>
    <row r="8877" spans="1:94" s="38" customFormat="1" x14ac:dyDescent="0.25">
      <c r="A8877" s="38">
        <v>8874</v>
      </c>
      <c r="F8877" s="39"/>
      <c r="Q8877" s="39"/>
      <c r="R8877" s="40"/>
      <c r="S8877" s="40"/>
      <c r="T8877" s="39"/>
      <c r="AG8877" s="110"/>
      <c r="AH8877" s="94"/>
      <c r="AJ8877" s="97"/>
      <c r="AL8877" s="39"/>
      <c r="AP8877" s="39"/>
      <c r="AQ8877" s="77"/>
      <c r="AR8877" s="78"/>
      <c r="BB8877" s="79"/>
      <c r="BC8877" s="94"/>
      <c r="BE8877" s="97"/>
      <c r="BG8877" s="40"/>
      <c r="BK8877" s="40"/>
      <c r="BL8877" s="79"/>
      <c r="BM8877" s="94"/>
      <c r="BO8877" s="97"/>
      <c r="BQ8877" s="40"/>
      <c r="BR8877" s="94"/>
      <c r="BS8877" s="94"/>
      <c r="BT8877" s="94"/>
      <c r="BU8877" s="40"/>
      <c r="BV8877" s="82"/>
      <c r="BW8877" s="94"/>
      <c r="BX8877" s="48"/>
      <c r="BY8877" s="97"/>
      <c r="BZ8877" s="48"/>
      <c r="CA8877" s="40"/>
      <c r="CB8877" s="94"/>
      <c r="CC8877" s="94"/>
      <c r="CD8877" s="94"/>
      <c r="CE8877" s="40"/>
      <c r="CF8877" s="73"/>
      <c r="CG8877" s="41"/>
      <c r="CH8877" s="41"/>
      <c r="CI8877" s="41"/>
      <c r="CJ8877" s="41"/>
      <c r="CK8877" s="41"/>
      <c r="CL8877" s="68"/>
      <c r="CM8877" s="41"/>
      <c r="CN8877" s="41"/>
      <c r="CO8877" s="39"/>
      <c r="CP8877" s="78"/>
    </row>
    <row r="8878" spans="1:94" s="38" customFormat="1" x14ac:dyDescent="0.25">
      <c r="A8878" s="38">
        <v>8875</v>
      </c>
      <c r="F8878" s="39"/>
      <c r="Q8878" s="39"/>
      <c r="R8878" s="40"/>
      <c r="S8878" s="40"/>
      <c r="T8878" s="39"/>
      <c r="AG8878" s="110"/>
      <c r="AH8878" s="94"/>
      <c r="AJ8878" s="97"/>
      <c r="AL8878" s="39"/>
      <c r="AP8878" s="39"/>
      <c r="AQ8878" s="77"/>
      <c r="AR8878" s="78"/>
      <c r="BB8878" s="79"/>
      <c r="BC8878" s="94"/>
      <c r="BE8878" s="97"/>
      <c r="BG8878" s="40"/>
      <c r="BK8878" s="40"/>
      <c r="BL8878" s="79"/>
      <c r="BM8878" s="94"/>
      <c r="BO8878" s="97"/>
      <c r="BQ8878" s="40"/>
      <c r="BR8878" s="94"/>
      <c r="BS8878" s="94"/>
      <c r="BT8878" s="94"/>
      <c r="BU8878" s="40"/>
      <c r="BV8878" s="82"/>
      <c r="BW8878" s="94"/>
      <c r="BX8878" s="48"/>
      <c r="BY8878" s="97"/>
      <c r="BZ8878" s="48"/>
      <c r="CA8878" s="40"/>
      <c r="CB8878" s="94"/>
      <c r="CC8878" s="94"/>
      <c r="CD8878" s="94"/>
      <c r="CE8878" s="40"/>
      <c r="CF8878" s="73"/>
      <c r="CG8878" s="41"/>
      <c r="CH8878" s="41"/>
      <c r="CI8878" s="41"/>
      <c r="CJ8878" s="41"/>
      <c r="CK8878" s="41"/>
      <c r="CL8878" s="68"/>
      <c r="CM8878" s="41"/>
      <c r="CN8878" s="41"/>
      <c r="CO8878" s="39"/>
      <c r="CP8878" s="78"/>
    </row>
    <row r="8879" spans="1:94" s="38" customFormat="1" x14ac:dyDescent="0.25">
      <c r="A8879" s="38">
        <v>8876</v>
      </c>
      <c r="F8879" s="39"/>
      <c r="Q8879" s="39"/>
      <c r="R8879" s="40"/>
      <c r="S8879" s="40"/>
      <c r="T8879" s="39"/>
      <c r="AG8879" s="110"/>
      <c r="AH8879" s="94"/>
      <c r="AJ8879" s="97"/>
      <c r="AL8879" s="39"/>
      <c r="AP8879" s="39"/>
      <c r="AQ8879" s="77"/>
      <c r="AR8879" s="78"/>
      <c r="BB8879" s="79"/>
      <c r="BC8879" s="94"/>
      <c r="BE8879" s="97"/>
      <c r="BG8879" s="40"/>
      <c r="BK8879" s="40"/>
      <c r="BL8879" s="79"/>
      <c r="BM8879" s="94"/>
      <c r="BO8879" s="97"/>
      <c r="BQ8879" s="40"/>
      <c r="BR8879" s="94"/>
      <c r="BS8879" s="94"/>
      <c r="BT8879" s="94"/>
      <c r="BU8879" s="40"/>
      <c r="BV8879" s="82"/>
      <c r="BW8879" s="94"/>
      <c r="BX8879" s="48"/>
      <c r="BY8879" s="97"/>
      <c r="BZ8879" s="48"/>
      <c r="CA8879" s="40"/>
      <c r="CB8879" s="94"/>
      <c r="CC8879" s="94"/>
      <c r="CD8879" s="94"/>
      <c r="CE8879" s="40"/>
      <c r="CF8879" s="73"/>
      <c r="CG8879" s="41"/>
      <c r="CH8879" s="41"/>
      <c r="CI8879" s="41"/>
      <c r="CJ8879" s="41"/>
      <c r="CK8879" s="41"/>
      <c r="CL8879" s="68"/>
      <c r="CM8879" s="41"/>
      <c r="CN8879" s="41"/>
      <c r="CO8879" s="39"/>
      <c r="CP8879" s="78"/>
    </row>
    <row r="8880" spans="1:94" s="38" customFormat="1" x14ac:dyDescent="0.25">
      <c r="A8880" s="38">
        <v>8877</v>
      </c>
      <c r="F8880" s="39"/>
      <c r="Q8880" s="39"/>
      <c r="R8880" s="40"/>
      <c r="S8880" s="40"/>
      <c r="T8880" s="39"/>
      <c r="AG8880" s="110"/>
      <c r="AH8880" s="94"/>
      <c r="AJ8880" s="97"/>
      <c r="AL8880" s="39"/>
      <c r="AP8880" s="39"/>
      <c r="AQ8880" s="77"/>
      <c r="AR8880" s="78"/>
      <c r="BB8880" s="79"/>
      <c r="BC8880" s="94"/>
      <c r="BE8880" s="97"/>
      <c r="BG8880" s="40"/>
      <c r="BK8880" s="40"/>
      <c r="BL8880" s="79"/>
      <c r="BM8880" s="94"/>
      <c r="BO8880" s="97"/>
      <c r="BQ8880" s="40"/>
      <c r="BR8880" s="94"/>
      <c r="BS8880" s="94"/>
      <c r="BT8880" s="94"/>
      <c r="BU8880" s="40"/>
      <c r="BV8880" s="82"/>
      <c r="BW8880" s="94"/>
      <c r="BX8880" s="48"/>
      <c r="BY8880" s="97"/>
      <c r="BZ8880" s="48"/>
      <c r="CA8880" s="40"/>
      <c r="CB8880" s="94"/>
      <c r="CC8880" s="94"/>
      <c r="CD8880" s="94"/>
      <c r="CE8880" s="40"/>
      <c r="CF8880" s="73"/>
      <c r="CG8880" s="41"/>
      <c r="CH8880" s="41"/>
      <c r="CI8880" s="41"/>
      <c r="CJ8880" s="41"/>
      <c r="CK8880" s="41"/>
      <c r="CL8880" s="68"/>
      <c r="CM8880" s="41"/>
      <c r="CN8880" s="41"/>
      <c r="CO8880" s="39"/>
      <c r="CP8880" s="78"/>
    </row>
    <row r="8881" spans="1:94" s="38" customFormat="1" x14ac:dyDescent="0.25">
      <c r="A8881" s="38">
        <v>8878</v>
      </c>
      <c r="F8881" s="39"/>
      <c r="Q8881" s="39"/>
      <c r="R8881" s="40"/>
      <c r="S8881" s="40"/>
      <c r="T8881" s="39"/>
      <c r="AG8881" s="110"/>
      <c r="AH8881" s="94"/>
      <c r="AJ8881" s="97"/>
      <c r="AL8881" s="39"/>
      <c r="AP8881" s="39"/>
      <c r="AQ8881" s="77"/>
      <c r="AR8881" s="78"/>
      <c r="BB8881" s="79"/>
      <c r="BC8881" s="94"/>
      <c r="BE8881" s="97"/>
      <c r="BG8881" s="40"/>
      <c r="BK8881" s="40"/>
      <c r="BL8881" s="79"/>
      <c r="BM8881" s="94"/>
      <c r="BO8881" s="97"/>
      <c r="BQ8881" s="40"/>
      <c r="BR8881" s="94"/>
      <c r="BS8881" s="94"/>
      <c r="BT8881" s="94"/>
      <c r="BU8881" s="40"/>
      <c r="BV8881" s="82"/>
      <c r="BW8881" s="94"/>
      <c r="BX8881" s="48"/>
      <c r="BY8881" s="97"/>
      <c r="BZ8881" s="48"/>
      <c r="CA8881" s="40"/>
      <c r="CB8881" s="94"/>
      <c r="CC8881" s="94"/>
      <c r="CD8881" s="94"/>
      <c r="CE8881" s="40"/>
      <c r="CF8881" s="73"/>
      <c r="CG8881" s="41"/>
      <c r="CH8881" s="41"/>
      <c r="CI8881" s="41"/>
      <c r="CJ8881" s="41"/>
      <c r="CK8881" s="41"/>
      <c r="CL8881" s="68"/>
      <c r="CM8881" s="41"/>
      <c r="CN8881" s="41"/>
      <c r="CO8881" s="39"/>
      <c r="CP8881" s="78"/>
    </row>
    <row r="8882" spans="1:94" s="38" customFormat="1" x14ac:dyDescent="0.25">
      <c r="A8882" s="38">
        <v>8879</v>
      </c>
      <c r="F8882" s="39"/>
      <c r="Q8882" s="39"/>
      <c r="R8882" s="40"/>
      <c r="S8882" s="40"/>
      <c r="T8882" s="39"/>
      <c r="AG8882" s="110"/>
      <c r="AH8882" s="94"/>
      <c r="AJ8882" s="97"/>
      <c r="AL8882" s="39"/>
      <c r="AP8882" s="39"/>
      <c r="AQ8882" s="77"/>
      <c r="AR8882" s="78"/>
      <c r="BB8882" s="79"/>
      <c r="BC8882" s="94"/>
      <c r="BE8882" s="97"/>
      <c r="BG8882" s="40"/>
      <c r="BK8882" s="40"/>
      <c r="BL8882" s="79"/>
      <c r="BM8882" s="94"/>
      <c r="BO8882" s="97"/>
      <c r="BQ8882" s="40"/>
      <c r="BR8882" s="94"/>
      <c r="BS8882" s="94"/>
      <c r="BT8882" s="94"/>
      <c r="BU8882" s="40"/>
      <c r="BV8882" s="82"/>
      <c r="BW8882" s="94"/>
      <c r="BX8882" s="48"/>
      <c r="BY8882" s="97"/>
      <c r="BZ8882" s="48"/>
      <c r="CA8882" s="40"/>
      <c r="CB8882" s="94"/>
      <c r="CC8882" s="94"/>
      <c r="CD8882" s="94"/>
      <c r="CE8882" s="40"/>
      <c r="CF8882" s="73"/>
      <c r="CG8882" s="41"/>
      <c r="CH8882" s="41"/>
      <c r="CI8882" s="41"/>
      <c r="CJ8882" s="41"/>
      <c r="CK8882" s="41"/>
      <c r="CL8882" s="68"/>
      <c r="CM8882" s="41"/>
      <c r="CN8882" s="41"/>
      <c r="CO8882" s="39"/>
      <c r="CP8882" s="78"/>
    </row>
    <row r="8883" spans="1:94" s="38" customFormat="1" x14ac:dyDescent="0.25">
      <c r="A8883" s="38">
        <v>8880</v>
      </c>
      <c r="F8883" s="39"/>
      <c r="Q8883" s="39"/>
      <c r="R8883" s="40"/>
      <c r="S8883" s="40"/>
      <c r="T8883" s="39"/>
      <c r="AG8883" s="110"/>
      <c r="AH8883" s="94"/>
      <c r="AJ8883" s="97"/>
      <c r="AL8883" s="39"/>
      <c r="AP8883" s="39"/>
      <c r="AQ8883" s="77"/>
      <c r="AR8883" s="78"/>
      <c r="BB8883" s="79"/>
      <c r="BC8883" s="94"/>
      <c r="BE8883" s="97"/>
      <c r="BG8883" s="40"/>
      <c r="BK8883" s="40"/>
      <c r="BL8883" s="79"/>
      <c r="BM8883" s="94"/>
      <c r="BO8883" s="97"/>
      <c r="BQ8883" s="40"/>
      <c r="BR8883" s="94"/>
      <c r="BS8883" s="94"/>
      <c r="BT8883" s="94"/>
      <c r="BU8883" s="40"/>
      <c r="BV8883" s="82"/>
      <c r="BW8883" s="94"/>
      <c r="BX8883" s="48"/>
      <c r="BY8883" s="97"/>
      <c r="BZ8883" s="48"/>
      <c r="CA8883" s="40"/>
      <c r="CB8883" s="94"/>
      <c r="CC8883" s="94"/>
      <c r="CD8883" s="94"/>
      <c r="CE8883" s="40"/>
      <c r="CF8883" s="73"/>
      <c r="CG8883" s="41"/>
      <c r="CH8883" s="41"/>
      <c r="CI8883" s="41"/>
      <c r="CJ8883" s="41"/>
      <c r="CK8883" s="41"/>
      <c r="CL8883" s="68"/>
      <c r="CM8883" s="41"/>
      <c r="CN8883" s="41"/>
      <c r="CO8883" s="39"/>
      <c r="CP8883" s="78"/>
    </row>
    <row r="8884" spans="1:94" s="38" customFormat="1" x14ac:dyDescent="0.25">
      <c r="A8884" s="38">
        <v>8881</v>
      </c>
      <c r="F8884" s="39"/>
      <c r="Q8884" s="39"/>
      <c r="R8884" s="40"/>
      <c r="S8884" s="40"/>
      <c r="T8884" s="39"/>
      <c r="AG8884" s="110"/>
      <c r="AH8884" s="94"/>
      <c r="AJ8884" s="97"/>
      <c r="AL8884" s="39"/>
      <c r="AP8884" s="39"/>
      <c r="AQ8884" s="77"/>
      <c r="AR8884" s="78"/>
      <c r="BB8884" s="79"/>
      <c r="BC8884" s="94"/>
      <c r="BE8884" s="97"/>
      <c r="BG8884" s="40"/>
      <c r="BK8884" s="40"/>
      <c r="BL8884" s="79"/>
      <c r="BM8884" s="94"/>
      <c r="BO8884" s="97"/>
      <c r="BQ8884" s="40"/>
      <c r="BR8884" s="94"/>
      <c r="BS8884" s="94"/>
      <c r="BT8884" s="94"/>
      <c r="BU8884" s="40"/>
      <c r="BV8884" s="82"/>
      <c r="BW8884" s="94"/>
      <c r="BX8884" s="48"/>
      <c r="BY8884" s="97"/>
      <c r="BZ8884" s="48"/>
      <c r="CA8884" s="40"/>
      <c r="CB8884" s="94"/>
      <c r="CC8884" s="94"/>
      <c r="CD8884" s="94"/>
      <c r="CE8884" s="40"/>
      <c r="CF8884" s="73"/>
      <c r="CG8884" s="41"/>
      <c r="CH8884" s="41"/>
      <c r="CI8884" s="41"/>
      <c r="CJ8884" s="41"/>
      <c r="CK8884" s="41"/>
      <c r="CL8884" s="68"/>
      <c r="CM8884" s="41"/>
      <c r="CN8884" s="41"/>
      <c r="CO8884" s="39"/>
      <c r="CP8884" s="78"/>
    </row>
    <row r="8885" spans="1:94" s="38" customFormat="1" x14ac:dyDescent="0.25">
      <c r="A8885" s="38">
        <v>8882</v>
      </c>
      <c r="F8885" s="39"/>
      <c r="Q8885" s="39"/>
      <c r="R8885" s="40"/>
      <c r="S8885" s="40"/>
      <c r="T8885" s="39"/>
      <c r="AG8885" s="110"/>
      <c r="AH8885" s="94"/>
      <c r="AJ8885" s="97"/>
      <c r="AL8885" s="39"/>
      <c r="AP8885" s="39"/>
      <c r="AQ8885" s="77"/>
      <c r="AR8885" s="78"/>
      <c r="BB8885" s="79"/>
      <c r="BC8885" s="94"/>
      <c r="BE8885" s="97"/>
      <c r="BG8885" s="40"/>
      <c r="BK8885" s="40"/>
      <c r="BL8885" s="79"/>
      <c r="BM8885" s="94"/>
      <c r="BO8885" s="97"/>
      <c r="BQ8885" s="40"/>
      <c r="BR8885" s="94"/>
      <c r="BS8885" s="94"/>
      <c r="BT8885" s="94"/>
      <c r="BU8885" s="40"/>
      <c r="BV8885" s="82"/>
      <c r="BW8885" s="94"/>
      <c r="BX8885" s="48"/>
      <c r="BY8885" s="97"/>
      <c r="BZ8885" s="48"/>
      <c r="CA8885" s="40"/>
      <c r="CB8885" s="94"/>
      <c r="CC8885" s="94"/>
      <c r="CD8885" s="94"/>
      <c r="CE8885" s="40"/>
      <c r="CF8885" s="73"/>
      <c r="CG8885" s="41"/>
      <c r="CH8885" s="41"/>
      <c r="CI8885" s="41"/>
      <c r="CJ8885" s="41"/>
      <c r="CK8885" s="41"/>
      <c r="CL8885" s="68"/>
      <c r="CM8885" s="41"/>
      <c r="CN8885" s="41"/>
      <c r="CO8885" s="39"/>
      <c r="CP8885" s="78"/>
    </row>
    <row r="8886" spans="1:94" s="38" customFormat="1" x14ac:dyDescent="0.25">
      <c r="A8886" s="38">
        <v>8883</v>
      </c>
      <c r="F8886" s="39"/>
      <c r="Q8886" s="39"/>
      <c r="R8886" s="40"/>
      <c r="S8886" s="40"/>
      <c r="T8886" s="39"/>
      <c r="AG8886" s="110"/>
      <c r="AH8886" s="94"/>
      <c r="AJ8886" s="97"/>
      <c r="AL8886" s="39"/>
      <c r="AP8886" s="39"/>
      <c r="AQ8886" s="77"/>
      <c r="AR8886" s="78"/>
      <c r="BB8886" s="79"/>
      <c r="BC8886" s="94"/>
      <c r="BE8886" s="97"/>
      <c r="BG8886" s="40"/>
      <c r="BK8886" s="40"/>
      <c r="BL8886" s="79"/>
      <c r="BM8886" s="94"/>
      <c r="BO8886" s="97"/>
      <c r="BQ8886" s="40"/>
      <c r="BR8886" s="94"/>
      <c r="BS8886" s="94"/>
      <c r="BT8886" s="94"/>
      <c r="BU8886" s="40"/>
      <c r="BV8886" s="82"/>
      <c r="BW8886" s="94"/>
      <c r="BX8886" s="48"/>
      <c r="BY8886" s="97"/>
      <c r="BZ8886" s="48"/>
      <c r="CA8886" s="40"/>
      <c r="CB8886" s="94"/>
      <c r="CC8886" s="94"/>
      <c r="CD8886" s="94"/>
      <c r="CE8886" s="40"/>
      <c r="CF8886" s="73"/>
      <c r="CG8886" s="41"/>
      <c r="CH8886" s="41"/>
      <c r="CI8886" s="41"/>
      <c r="CJ8886" s="41"/>
      <c r="CK8886" s="41"/>
      <c r="CL8886" s="68"/>
      <c r="CM8886" s="41"/>
      <c r="CN8886" s="41"/>
      <c r="CO8886" s="39"/>
      <c r="CP8886" s="78"/>
    </row>
    <row r="8887" spans="1:94" s="38" customFormat="1" x14ac:dyDescent="0.25">
      <c r="A8887" s="38">
        <v>8884</v>
      </c>
      <c r="F8887" s="39"/>
      <c r="Q8887" s="39"/>
      <c r="R8887" s="40"/>
      <c r="S8887" s="40"/>
      <c r="T8887" s="39"/>
      <c r="AG8887" s="110"/>
      <c r="AH8887" s="94"/>
      <c r="AJ8887" s="97"/>
      <c r="AL8887" s="39"/>
      <c r="AP8887" s="39"/>
      <c r="AQ8887" s="77"/>
      <c r="AR8887" s="78"/>
      <c r="BB8887" s="79"/>
      <c r="BC8887" s="94"/>
      <c r="BE8887" s="97"/>
      <c r="BG8887" s="40"/>
      <c r="BK8887" s="40"/>
      <c r="BL8887" s="79"/>
      <c r="BM8887" s="94"/>
      <c r="BO8887" s="97"/>
      <c r="BQ8887" s="40"/>
      <c r="BR8887" s="94"/>
      <c r="BS8887" s="94"/>
      <c r="BT8887" s="94"/>
      <c r="BU8887" s="40"/>
      <c r="BV8887" s="82"/>
      <c r="BW8887" s="94"/>
      <c r="BX8887" s="48"/>
      <c r="BY8887" s="97"/>
      <c r="BZ8887" s="48"/>
      <c r="CA8887" s="40"/>
      <c r="CB8887" s="94"/>
      <c r="CC8887" s="94"/>
      <c r="CD8887" s="94"/>
      <c r="CE8887" s="40"/>
      <c r="CF8887" s="73"/>
      <c r="CG8887" s="41"/>
      <c r="CH8887" s="41"/>
      <c r="CI8887" s="41"/>
      <c r="CJ8887" s="41"/>
      <c r="CK8887" s="41"/>
      <c r="CL8887" s="68"/>
      <c r="CM8887" s="41"/>
      <c r="CN8887" s="41"/>
      <c r="CO8887" s="39"/>
      <c r="CP8887" s="78"/>
    </row>
    <row r="8888" spans="1:94" s="38" customFormat="1" x14ac:dyDescent="0.25">
      <c r="A8888" s="38">
        <v>8885</v>
      </c>
      <c r="F8888" s="39"/>
      <c r="Q8888" s="39"/>
      <c r="R8888" s="40"/>
      <c r="S8888" s="40"/>
      <c r="T8888" s="39"/>
      <c r="AG8888" s="110"/>
      <c r="AH8888" s="94"/>
      <c r="AJ8888" s="97"/>
      <c r="AL8888" s="39"/>
      <c r="AP8888" s="39"/>
      <c r="AQ8888" s="77"/>
      <c r="AR8888" s="78"/>
      <c r="BB8888" s="79"/>
      <c r="BC8888" s="94"/>
      <c r="BE8888" s="97"/>
      <c r="BG8888" s="40"/>
      <c r="BK8888" s="40"/>
      <c r="BL8888" s="79"/>
      <c r="BM8888" s="94"/>
      <c r="BO8888" s="97"/>
      <c r="BQ8888" s="40"/>
      <c r="BR8888" s="94"/>
      <c r="BS8888" s="94"/>
      <c r="BT8888" s="94"/>
      <c r="BU8888" s="40"/>
      <c r="BV8888" s="82"/>
      <c r="BW8888" s="94"/>
      <c r="BX8888" s="48"/>
      <c r="BY8888" s="97"/>
      <c r="BZ8888" s="48"/>
      <c r="CA8888" s="40"/>
      <c r="CB8888" s="94"/>
      <c r="CC8888" s="94"/>
      <c r="CD8888" s="94"/>
      <c r="CE8888" s="40"/>
      <c r="CF8888" s="73"/>
      <c r="CG8888" s="41"/>
      <c r="CH8888" s="41"/>
      <c r="CI8888" s="41"/>
      <c r="CJ8888" s="41"/>
      <c r="CK8888" s="41"/>
      <c r="CL8888" s="68"/>
      <c r="CM8888" s="41"/>
      <c r="CN8888" s="41"/>
      <c r="CO8888" s="39"/>
      <c r="CP8888" s="78"/>
    </row>
    <row r="8889" spans="1:94" s="38" customFormat="1" x14ac:dyDescent="0.25">
      <c r="A8889" s="38">
        <v>8886</v>
      </c>
      <c r="F8889" s="39"/>
      <c r="Q8889" s="39"/>
      <c r="R8889" s="40"/>
      <c r="S8889" s="40"/>
      <c r="T8889" s="39"/>
      <c r="AG8889" s="110"/>
      <c r="AH8889" s="94"/>
      <c r="AJ8889" s="97"/>
      <c r="AL8889" s="39"/>
      <c r="AP8889" s="39"/>
      <c r="AQ8889" s="77"/>
      <c r="AR8889" s="78"/>
      <c r="BB8889" s="79"/>
      <c r="BC8889" s="94"/>
      <c r="BE8889" s="97"/>
      <c r="BG8889" s="40"/>
      <c r="BK8889" s="40"/>
      <c r="BL8889" s="79"/>
      <c r="BM8889" s="94"/>
      <c r="BO8889" s="97"/>
      <c r="BQ8889" s="40"/>
      <c r="BR8889" s="94"/>
      <c r="BS8889" s="94"/>
      <c r="BT8889" s="94"/>
      <c r="BU8889" s="40"/>
      <c r="BV8889" s="82"/>
      <c r="BW8889" s="94"/>
      <c r="BX8889" s="48"/>
      <c r="BY8889" s="97"/>
      <c r="BZ8889" s="48"/>
      <c r="CA8889" s="40"/>
      <c r="CB8889" s="94"/>
      <c r="CC8889" s="94"/>
      <c r="CD8889" s="94"/>
      <c r="CE8889" s="40"/>
      <c r="CF8889" s="73"/>
      <c r="CG8889" s="41"/>
      <c r="CH8889" s="41"/>
      <c r="CI8889" s="41"/>
      <c r="CJ8889" s="41"/>
      <c r="CK8889" s="41"/>
      <c r="CL8889" s="68"/>
      <c r="CM8889" s="41"/>
      <c r="CN8889" s="41"/>
      <c r="CO8889" s="39"/>
      <c r="CP8889" s="78"/>
    </row>
    <row r="8890" spans="1:94" s="38" customFormat="1" x14ac:dyDescent="0.25">
      <c r="A8890" s="38">
        <v>8887</v>
      </c>
      <c r="F8890" s="39"/>
      <c r="Q8890" s="39"/>
      <c r="R8890" s="40"/>
      <c r="S8890" s="40"/>
      <c r="T8890" s="39"/>
      <c r="AG8890" s="110"/>
      <c r="AH8890" s="94"/>
      <c r="AJ8890" s="97"/>
      <c r="AL8890" s="39"/>
      <c r="AP8890" s="39"/>
      <c r="AQ8890" s="77"/>
      <c r="AR8890" s="78"/>
      <c r="BB8890" s="79"/>
      <c r="BC8890" s="94"/>
      <c r="BE8890" s="97"/>
      <c r="BG8890" s="40"/>
      <c r="BK8890" s="40"/>
      <c r="BL8890" s="79"/>
      <c r="BM8890" s="94"/>
      <c r="BO8890" s="97"/>
      <c r="BQ8890" s="40"/>
      <c r="BR8890" s="94"/>
      <c r="BS8890" s="94"/>
      <c r="BT8890" s="94"/>
      <c r="BU8890" s="40"/>
      <c r="BV8890" s="82"/>
      <c r="BW8890" s="94"/>
      <c r="BX8890" s="48"/>
      <c r="BY8890" s="97"/>
      <c r="BZ8890" s="48"/>
      <c r="CA8890" s="40"/>
      <c r="CB8890" s="94"/>
      <c r="CC8890" s="94"/>
      <c r="CD8890" s="94"/>
      <c r="CE8890" s="40"/>
      <c r="CF8890" s="73"/>
      <c r="CG8890" s="41"/>
      <c r="CH8890" s="41"/>
      <c r="CI8890" s="41"/>
      <c r="CJ8890" s="41"/>
      <c r="CK8890" s="41"/>
      <c r="CL8890" s="68"/>
      <c r="CM8890" s="41"/>
      <c r="CN8890" s="41"/>
      <c r="CO8890" s="39"/>
      <c r="CP8890" s="78"/>
    </row>
    <row r="8891" spans="1:94" s="38" customFormat="1" x14ac:dyDescent="0.25">
      <c r="A8891" s="38">
        <v>8888</v>
      </c>
      <c r="F8891" s="39"/>
      <c r="Q8891" s="39"/>
      <c r="R8891" s="40"/>
      <c r="S8891" s="40"/>
      <c r="T8891" s="39"/>
      <c r="AG8891" s="110"/>
      <c r="AH8891" s="94"/>
      <c r="AJ8891" s="97"/>
      <c r="AL8891" s="39"/>
      <c r="AP8891" s="39"/>
      <c r="AQ8891" s="77"/>
      <c r="AR8891" s="78"/>
      <c r="BB8891" s="79"/>
      <c r="BC8891" s="94"/>
      <c r="BE8891" s="97"/>
      <c r="BG8891" s="40"/>
      <c r="BK8891" s="40"/>
      <c r="BL8891" s="79"/>
      <c r="BM8891" s="94"/>
      <c r="BO8891" s="97"/>
      <c r="BQ8891" s="40"/>
      <c r="BR8891" s="94"/>
      <c r="BS8891" s="94"/>
      <c r="BT8891" s="94"/>
      <c r="BU8891" s="40"/>
      <c r="BV8891" s="82"/>
      <c r="BW8891" s="94"/>
      <c r="BX8891" s="48"/>
      <c r="BY8891" s="97"/>
      <c r="BZ8891" s="48"/>
      <c r="CA8891" s="40"/>
      <c r="CB8891" s="94"/>
      <c r="CC8891" s="94"/>
      <c r="CD8891" s="94"/>
      <c r="CE8891" s="40"/>
      <c r="CF8891" s="73"/>
      <c r="CG8891" s="41"/>
      <c r="CH8891" s="41"/>
      <c r="CI8891" s="41"/>
      <c r="CJ8891" s="41"/>
      <c r="CK8891" s="41"/>
      <c r="CL8891" s="68"/>
      <c r="CM8891" s="41"/>
      <c r="CN8891" s="41"/>
      <c r="CO8891" s="39"/>
      <c r="CP8891" s="78"/>
    </row>
    <row r="8892" spans="1:94" s="38" customFormat="1" x14ac:dyDescent="0.25">
      <c r="A8892" s="38">
        <v>8889</v>
      </c>
      <c r="F8892" s="39"/>
      <c r="Q8892" s="39"/>
      <c r="R8892" s="40"/>
      <c r="S8892" s="40"/>
      <c r="T8892" s="39"/>
      <c r="AG8892" s="110"/>
      <c r="AH8892" s="94"/>
      <c r="AJ8892" s="97"/>
      <c r="AL8892" s="39"/>
      <c r="AP8892" s="39"/>
      <c r="AQ8892" s="77"/>
      <c r="AR8892" s="78"/>
      <c r="BB8892" s="79"/>
      <c r="BC8892" s="94"/>
      <c r="BE8892" s="97"/>
      <c r="BG8892" s="40"/>
      <c r="BK8892" s="40"/>
      <c r="BL8892" s="79"/>
      <c r="BM8892" s="94"/>
      <c r="BO8892" s="97"/>
      <c r="BQ8892" s="40"/>
      <c r="BR8892" s="94"/>
      <c r="BS8892" s="94"/>
      <c r="BT8892" s="94"/>
      <c r="BU8892" s="40"/>
      <c r="BV8892" s="82"/>
      <c r="BW8892" s="94"/>
      <c r="BX8892" s="48"/>
      <c r="BY8892" s="97"/>
      <c r="BZ8892" s="48"/>
      <c r="CA8892" s="40"/>
      <c r="CB8892" s="94"/>
      <c r="CC8892" s="94"/>
      <c r="CD8892" s="94"/>
      <c r="CE8892" s="40"/>
      <c r="CF8892" s="73"/>
      <c r="CG8892" s="41"/>
      <c r="CH8892" s="41"/>
      <c r="CI8892" s="41"/>
      <c r="CJ8892" s="41"/>
      <c r="CK8892" s="41"/>
      <c r="CL8892" s="68"/>
      <c r="CM8892" s="41"/>
      <c r="CN8892" s="41"/>
      <c r="CO8892" s="39"/>
      <c r="CP8892" s="78"/>
    </row>
    <row r="8893" spans="1:94" s="38" customFormat="1" x14ac:dyDescent="0.25">
      <c r="A8893" s="38">
        <v>8890</v>
      </c>
      <c r="F8893" s="39"/>
      <c r="Q8893" s="39"/>
      <c r="R8893" s="40"/>
      <c r="S8893" s="40"/>
      <c r="T8893" s="39"/>
      <c r="AG8893" s="110"/>
      <c r="AH8893" s="94"/>
      <c r="AJ8893" s="97"/>
      <c r="AL8893" s="39"/>
      <c r="AP8893" s="39"/>
      <c r="AQ8893" s="77"/>
      <c r="AR8893" s="78"/>
      <c r="BB8893" s="79"/>
      <c r="BC8893" s="94"/>
      <c r="BE8893" s="97"/>
      <c r="BG8893" s="40"/>
      <c r="BK8893" s="40"/>
      <c r="BL8893" s="79"/>
      <c r="BM8893" s="94"/>
      <c r="BO8893" s="97"/>
      <c r="BQ8893" s="40"/>
      <c r="BR8893" s="94"/>
      <c r="BS8893" s="94"/>
      <c r="BT8893" s="94"/>
      <c r="BU8893" s="40"/>
      <c r="BV8893" s="82"/>
      <c r="BW8893" s="94"/>
      <c r="BX8893" s="48"/>
      <c r="BY8893" s="97"/>
      <c r="BZ8893" s="48"/>
      <c r="CA8893" s="40"/>
      <c r="CB8893" s="94"/>
      <c r="CC8893" s="94"/>
      <c r="CD8893" s="94"/>
      <c r="CE8893" s="40"/>
      <c r="CF8893" s="73"/>
      <c r="CG8893" s="41"/>
      <c r="CH8893" s="41"/>
      <c r="CI8893" s="41"/>
      <c r="CJ8893" s="41"/>
      <c r="CK8893" s="41"/>
      <c r="CL8893" s="68"/>
      <c r="CM8893" s="41"/>
      <c r="CN8893" s="41"/>
      <c r="CO8893" s="39"/>
      <c r="CP8893" s="78"/>
    </row>
    <row r="8894" spans="1:94" s="38" customFormat="1" x14ac:dyDescent="0.25">
      <c r="A8894" s="38">
        <v>8891</v>
      </c>
      <c r="F8894" s="39"/>
      <c r="Q8894" s="39"/>
      <c r="R8894" s="40"/>
      <c r="S8894" s="40"/>
      <c r="T8894" s="39"/>
      <c r="AG8894" s="110"/>
      <c r="AH8894" s="94"/>
      <c r="AJ8894" s="97"/>
      <c r="AL8894" s="39"/>
      <c r="AP8894" s="39"/>
      <c r="AQ8894" s="77"/>
      <c r="AR8894" s="78"/>
      <c r="BB8894" s="79"/>
      <c r="BC8894" s="94"/>
      <c r="BE8894" s="97"/>
      <c r="BG8894" s="40"/>
      <c r="BK8894" s="40"/>
      <c r="BL8894" s="79"/>
      <c r="BM8894" s="94"/>
      <c r="BO8894" s="97"/>
      <c r="BQ8894" s="40"/>
      <c r="BR8894" s="94"/>
      <c r="BS8894" s="94"/>
      <c r="BT8894" s="94"/>
      <c r="BU8894" s="40"/>
      <c r="BV8894" s="82"/>
      <c r="BW8894" s="94"/>
      <c r="BX8894" s="48"/>
      <c r="BY8894" s="97"/>
      <c r="BZ8894" s="48"/>
      <c r="CA8894" s="40"/>
      <c r="CB8894" s="94"/>
      <c r="CC8894" s="94"/>
      <c r="CD8894" s="94"/>
      <c r="CE8894" s="40"/>
      <c r="CF8894" s="73"/>
      <c r="CG8894" s="41"/>
      <c r="CH8894" s="41"/>
      <c r="CI8894" s="41"/>
      <c r="CJ8894" s="41"/>
      <c r="CK8894" s="41"/>
      <c r="CL8894" s="68"/>
      <c r="CM8894" s="41"/>
      <c r="CN8894" s="41"/>
      <c r="CO8894" s="39"/>
      <c r="CP8894" s="78"/>
    </row>
    <row r="8895" spans="1:94" s="38" customFormat="1" x14ac:dyDescent="0.25">
      <c r="A8895" s="38">
        <v>8892</v>
      </c>
      <c r="F8895" s="39"/>
      <c r="Q8895" s="39"/>
      <c r="R8895" s="40"/>
      <c r="S8895" s="40"/>
      <c r="T8895" s="39"/>
      <c r="AG8895" s="110"/>
      <c r="AH8895" s="94"/>
      <c r="AJ8895" s="97"/>
      <c r="AL8895" s="39"/>
      <c r="AP8895" s="39"/>
      <c r="AQ8895" s="77"/>
      <c r="AR8895" s="78"/>
      <c r="BB8895" s="79"/>
      <c r="BC8895" s="94"/>
      <c r="BE8895" s="97"/>
      <c r="BG8895" s="40"/>
      <c r="BK8895" s="40"/>
      <c r="BL8895" s="79"/>
      <c r="BM8895" s="94"/>
      <c r="BO8895" s="97"/>
      <c r="BQ8895" s="40"/>
      <c r="BR8895" s="94"/>
      <c r="BS8895" s="94"/>
      <c r="BT8895" s="94"/>
      <c r="BU8895" s="40"/>
      <c r="BV8895" s="82"/>
      <c r="BW8895" s="94"/>
      <c r="BX8895" s="48"/>
      <c r="BY8895" s="97"/>
      <c r="BZ8895" s="48"/>
      <c r="CA8895" s="40"/>
      <c r="CB8895" s="94"/>
      <c r="CC8895" s="94"/>
      <c r="CD8895" s="94"/>
      <c r="CE8895" s="40"/>
      <c r="CF8895" s="73"/>
      <c r="CG8895" s="41"/>
      <c r="CH8895" s="41"/>
      <c r="CI8895" s="41"/>
      <c r="CJ8895" s="41"/>
      <c r="CK8895" s="41"/>
      <c r="CL8895" s="68"/>
      <c r="CM8895" s="41"/>
      <c r="CN8895" s="41"/>
      <c r="CO8895" s="39"/>
      <c r="CP8895" s="78"/>
    </row>
    <row r="8896" spans="1:94" s="38" customFormat="1" x14ac:dyDescent="0.25">
      <c r="A8896" s="38">
        <v>8893</v>
      </c>
      <c r="F8896" s="39"/>
      <c r="Q8896" s="39"/>
      <c r="R8896" s="40"/>
      <c r="S8896" s="40"/>
      <c r="T8896" s="39"/>
      <c r="AG8896" s="110"/>
      <c r="AH8896" s="94"/>
      <c r="AJ8896" s="97"/>
      <c r="AL8896" s="39"/>
      <c r="AP8896" s="39"/>
      <c r="AQ8896" s="77"/>
      <c r="AR8896" s="78"/>
      <c r="BB8896" s="79"/>
      <c r="BC8896" s="94"/>
      <c r="BE8896" s="97"/>
      <c r="BG8896" s="40"/>
      <c r="BK8896" s="40"/>
      <c r="BL8896" s="79"/>
      <c r="BM8896" s="94"/>
      <c r="BO8896" s="97"/>
      <c r="BQ8896" s="40"/>
      <c r="BR8896" s="94"/>
      <c r="BS8896" s="94"/>
      <c r="BT8896" s="94"/>
      <c r="BU8896" s="40"/>
      <c r="BV8896" s="82"/>
      <c r="BW8896" s="94"/>
      <c r="BX8896" s="48"/>
      <c r="BY8896" s="97"/>
      <c r="BZ8896" s="48"/>
      <c r="CA8896" s="40"/>
      <c r="CB8896" s="94"/>
      <c r="CC8896" s="94"/>
      <c r="CD8896" s="94"/>
      <c r="CE8896" s="40"/>
      <c r="CF8896" s="73"/>
      <c r="CG8896" s="41"/>
      <c r="CH8896" s="41"/>
      <c r="CI8896" s="41"/>
      <c r="CJ8896" s="41"/>
      <c r="CK8896" s="41"/>
      <c r="CL8896" s="68"/>
      <c r="CM8896" s="41"/>
      <c r="CN8896" s="41"/>
      <c r="CO8896" s="39"/>
      <c r="CP8896" s="78"/>
    </row>
    <row r="8897" spans="1:94" s="38" customFormat="1" x14ac:dyDescent="0.25">
      <c r="A8897" s="38">
        <v>8894</v>
      </c>
      <c r="F8897" s="39"/>
      <c r="Q8897" s="39"/>
      <c r="R8897" s="40"/>
      <c r="S8897" s="40"/>
      <c r="T8897" s="39"/>
      <c r="AG8897" s="110"/>
      <c r="AH8897" s="94"/>
      <c r="AJ8897" s="97"/>
      <c r="AL8897" s="39"/>
      <c r="AP8897" s="39"/>
      <c r="AQ8897" s="77"/>
      <c r="AR8897" s="78"/>
      <c r="BB8897" s="79"/>
      <c r="BC8897" s="94"/>
      <c r="BE8897" s="97"/>
      <c r="BG8897" s="40"/>
      <c r="BK8897" s="40"/>
      <c r="BL8897" s="79"/>
      <c r="BM8897" s="94"/>
      <c r="BO8897" s="97"/>
      <c r="BQ8897" s="40"/>
      <c r="BR8897" s="94"/>
      <c r="BS8897" s="94"/>
      <c r="BT8897" s="94"/>
      <c r="BU8897" s="40"/>
      <c r="BV8897" s="82"/>
      <c r="BW8897" s="94"/>
      <c r="BX8897" s="48"/>
      <c r="BY8897" s="97"/>
      <c r="BZ8897" s="48"/>
      <c r="CA8897" s="40"/>
      <c r="CB8897" s="94"/>
      <c r="CC8897" s="94"/>
      <c r="CD8897" s="94"/>
      <c r="CE8897" s="40"/>
      <c r="CF8897" s="73"/>
      <c r="CG8897" s="41"/>
      <c r="CH8897" s="41"/>
      <c r="CI8897" s="41"/>
      <c r="CJ8897" s="41"/>
      <c r="CK8897" s="41"/>
      <c r="CL8897" s="68"/>
      <c r="CM8897" s="41"/>
      <c r="CN8897" s="41"/>
      <c r="CO8897" s="39"/>
      <c r="CP8897" s="78"/>
    </row>
    <row r="8898" spans="1:94" s="38" customFormat="1" x14ac:dyDescent="0.25">
      <c r="A8898" s="38">
        <v>8895</v>
      </c>
      <c r="F8898" s="39"/>
      <c r="Q8898" s="39"/>
      <c r="R8898" s="40"/>
      <c r="S8898" s="40"/>
      <c r="T8898" s="39"/>
      <c r="AG8898" s="110"/>
      <c r="AH8898" s="94"/>
      <c r="AJ8898" s="97"/>
      <c r="AL8898" s="39"/>
      <c r="AP8898" s="39"/>
      <c r="AQ8898" s="77"/>
      <c r="AR8898" s="78"/>
      <c r="BB8898" s="79"/>
      <c r="BC8898" s="94"/>
      <c r="BE8898" s="97"/>
      <c r="BG8898" s="40"/>
      <c r="BK8898" s="40"/>
      <c r="BL8898" s="79"/>
      <c r="BM8898" s="94"/>
      <c r="BO8898" s="97"/>
      <c r="BQ8898" s="40"/>
      <c r="BR8898" s="94"/>
      <c r="BS8898" s="94"/>
      <c r="BT8898" s="94"/>
      <c r="BU8898" s="40"/>
      <c r="BV8898" s="82"/>
      <c r="BW8898" s="94"/>
      <c r="BX8898" s="48"/>
      <c r="BY8898" s="97"/>
      <c r="BZ8898" s="48"/>
      <c r="CA8898" s="40"/>
      <c r="CB8898" s="94"/>
      <c r="CC8898" s="94"/>
      <c r="CD8898" s="94"/>
      <c r="CE8898" s="40"/>
      <c r="CF8898" s="73"/>
      <c r="CG8898" s="41"/>
      <c r="CH8898" s="41"/>
      <c r="CI8898" s="41"/>
      <c r="CJ8898" s="41"/>
      <c r="CK8898" s="41"/>
      <c r="CL8898" s="68"/>
      <c r="CM8898" s="41"/>
      <c r="CN8898" s="41"/>
      <c r="CO8898" s="39"/>
      <c r="CP8898" s="78"/>
    </row>
    <row r="8899" spans="1:94" s="38" customFormat="1" x14ac:dyDescent="0.25">
      <c r="A8899" s="38">
        <v>8896</v>
      </c>
      <c r="F8899" s="39"/>
      <c r="Q8899" s="39"/>
      <c r="R8899" s="40"/>
      <c r="S8899" s="40"/>
      <c r="T8899" s="39"/>
      <c r="AG8899" s="110"/>
      <c r="AH8899" s="94"/>
      <c r="AJ8899" s="97"/>
      <c r="AL8899" s="39"/>
      <c r="AP8899" s="39"/>
      <c r="AQ8899" s="77"/>
      <c r="AR8899" s="78"/>
      <c r="BB8899" s="79"/>
      <c r="BC8899" s="94"/>
      <c r="BE8899" s="97"/>
      <c r="BG8899" s="40"/>
      <c r="BK8899" s="40"/>
      <c r="BL8899" s="79"/>
      <c r="BM8899" s="94"/>
      <c r="BO8899" s="97"/>
      <c r="BQ8899" s="40"/>
      <c r="BR8899" s="94"/>
      <c r="BS8899" s="94"/>
      <c r="BT8899" s="94"/>
      <c r="BU8899" s="40"/>
      <c r="BV8899" s="82"/>
      <c r="BW8899" s="94"/>
      <c r="BX8899" s="48"/>
      <c r="BY8899" s="97"/>
      <c r="BZ8899" s="48"/>
      <c r="CA8899" s="40"/>
      <c r="CB8899" s="94"/>
      <c r="CC8899" s="94"/>
      <c r="CD8899" s="94"/>
      <c r="CE8899" s="40"/>
      <c r="CF8899" s="73"/>
      <c r="CG8899" s="41"/>
      <c r="CH8899" s="41"/>
      <c r="CI8899" s="41"/>
      <c r="CJ8899" s="41"/>
      <c r="CK8899" s="41"/>
      <c r="CL8899" s="68"/>
      <c r="CM8899" s="41"/>
      <c r="CN8899" s="41"/>
      <c r="CO8899" s="39"/>
      <c r="CP8899" s="78"/>
    </row>
    <row r="8900" spans="1:94" s="38" customFormat="1" x14ac:dyDescent="0.25">
      <c r="A8900" s="38">
        <v>8897</v>
      </c>
      <c r="F8900" s="39"/>
      <c r="Q8900" s="39"/>
      <c r="R8900" s="40"/>
      <c r="S8900" s="40"/>
      <c r="T8900" s="39"/>
      <c r="AG8900" s="110"/>
      <c r="AH8900" s="94"/>
      <c r="AJ8900" s="97"/>
      <c r="AL8900" s="39"/>
      <c r="AP8900" s="39"/>
      <c r="AQ8900" s="77"/>
      <c r="AR8900" s="78"/>
      <c r="BB8900" s="79"/>
      <c r="BC8900" s="94"/>
      <c r="BE8900" s="97"/>
      <c r="BG8900" s="40"/>
      <c r="BK8900" s="40"/>
      <c r="BL8900" s="79"/>
      <c r="BM8900" s="94"/>
      <c r="BO8900" s="97"/>
      <c r="BQ8900" s="40"/>
      <c r="BR8900" s="94"/>
      <c r="BS8900" s="94"/>
      <c r="BT8900" s="94"/>
      <c r="BU8900" s="40"/>
      <c r="BV8900" s="82"/>
      <c r="BW8900" s="94"/>
      <c r="BX8900" s="48"/>
      <c r="BY8900" s="97"/>
      <c r="BZ8900" s="48"/>
      <c r="CA8900" s="40"/>
      <c r="CB8900" s="94"/>
      <c r="CC8900" s="94"/>
      <c r="CD8900" s="94"/>
      <c r="CE8900" s="40"/>
      <c r="CF8900" s="73"/>
      <c r="CG8900" s="41"/>
      <c r="CH8900" s="41"/>
      <c r="CI8900" s="41"/>
      <c r="CJ8900" s="41"/>
      <c r="CK8900" s="41"/>
      <c r="CL8900" s="68"/>
      <c r="CM8900" s="41"/>
      <c r="CN8900" s="41"/>
      <c r="CO8900" s="39"/>
      <c r="CP8900" s="78"/>
    </row>
    <row r="8901" spans="1:94" s="38" customFormat="1" x14ac:dyDescent="0.25">
      <c r="A8901" s="38">
        <v>8898</v>
      </c>
      <c r="F8901" s="39"/>
      <c r="Q8901" s="39"/>
      <c r="R8901" s="40"/>
      <c r="S8901" s="40"/>
      <c r="T8901" s="39"/>
      <c r="AG8901" s="110"/>
      <c r="AH8901" s="94"/>
      <c r="AJ8901" s="97"/>
      <c r="AL8901" s="39"/>
      <c r="AP8901" s="39"/>
      <c r="AQ8901" s="77"/>
      <c r="AR8901" s="78"/>
      <c r="BB8901" s="79"/>
      <c r="BC8901" s="94"/>
      <c r="BE8901" s="97"/>
      <c r="BG8901" s="40"/>
      <c r="BK8901" s="40"/>
      <c r="BL8901" s="79"/>
      <c r="BM8901" s="94"/>
      <c r="BO8901" s="97"/>
      <c r="BQ8901" s="40"/>
      <c r="BR8901" s="94"/>
      <c r="BS8901" s="94"/>
      <c r="BT8901" s="94"/>
      <c r="BU8901" s="40"/>
      <c r="BV8901" s="82"/>
      <c r="BW8901" s="94"/>
      <c r="BX8901" s="48"/>
      <c r="BY8901" s="97"/>
      <c r="BZ8901" s="48"/>
      <c r="CA8901" s="40"/>
      <c r="CB8901" s="94"/>
      <c r="CC8901" s="94"/>
      <c r="CD8901" s="94"/>
      <c r="CE8901" s="40"/>
      <c r="CF8901" s="73"/>
      <c r="CG8901" s="41"/>
      <c r="CH8901" s="41"/>
      <c r="CI8901" s="41"/>
      <c r="CJ8901" s="41"/>
      <c r="CK8901" s="41"/>
      <c r="CL8901" s="68"/>
      <c r="CM8901" s="41"/>
      <c r="CN8901" s="41"/>
      <c r="CO8901" s="39"/>
      <c r="CP8901" s="78"/>
    </row>
    <row r="8902" spans="1:94" s="38" customFormat="1" x14ac:dyDescent="0.25">
      <c r="A8902" s="38">
        <v>8899</v>
      </c>
      <c r="F8902" s="39"/>
      <c r="Q8902" s="39"/>
      <c r="R8902" s="40"/>
      <c r="S8902" s="40"/>
      <c r="T8902" s="39"/>
      <c r="AG8902" s="110"/>
      <c r="AH8902" s="94"/>
      <c r="AJ8902" s="97"/>
      <c r="AL8902" s="39"/>
      <c r="AP8902" s="39"/>
      <c r="AQ8902" s="77"/>
      <c r="AR8902" s="78"/>
      <c r="BB8902" s="79"/>
      <c r="BC8902" s="94"/>
      <c r="BE8902" s="97"/>
      <c r="BG8902" s="40"/>
      <c r="BK8902" s="40"/>
      <c r="BL8902" s="79"/>
      <c r="BM8902" s="94"/>
      <c r="BO8902" s="97"/>
      <c r="BQ8902" s="40"/>
      <c r="BR8902" s="94"/>
      <c r="BS8902" s="94"/>
      <c r="BT8902" s="94"/>
      <c r="BU8902" s="40"/>
      <c r="BV8902" s="82"/>
      <c r="BW8902" s="94"/>
      <c r="BX8902" s="48"/>
      <c r="BY8902" s="97"/>
      <c r="BZ8902" s="48"/>
      <c r="CA8902" s="40"/>
      <c r="CB8902" s="94"/>
      <c r="CC8902" s="94"/>
      <c r="CD8902" s="94"/>
      <c r="CE8902" s="40"/>
      <c r="CF8902" s="73"/>
      <c r="CG8902" s="41"/>
      <c r="CH8902" s="41"/>
      <c r="CI8902" s="41"/>
      <c r="CJ8902" s="41"/>
      <c r="CK8902" s="41"/>
      <c r="CL8902" s="68"/>
      <c r="CM8902" s="41"/>
      <c r="CN8902" s="41"/>
      <c r="CO8902" s="39"/>
      <c r="CP8902" s="78"/>
    </row>
    <row r="8903" spans="1:94" s="38" customFormat="1" x14ac:dyDescent="0.25">
      <c r="A8903" s="38">
        <v>8900</v>
      </c>
      <c r="F8903" s="39"/>
      <c r="Q8903" s="39"/>
      <c r="R8903" s="40"/>
      <c r="S8903" s="40"/>
      <c r="T8903" s="39"/>
      <c r="AG8903" s="110"/>
      <c r="AH8903" s="94"/>
      <c r="AJ8903" s="97"/>
      <c r="AL8903" s="39"/>
      <c r="AP8903" s="39"/>
      <c r="AQ8903" s="77"/>
      <c r="AR8903" s="78"/>
      <c r="BB8903" s="79"/>
      <c r="BC8903" s="94"/>
      <c r="BE8903" s="97"/>
      <c r="BG8903" s="40"/>
      <c r="BK8903" s="40"/>
      <c r="BL8903" s="79"/>
      <c r="BM8903" s="94"/>
      <c r="BO8903" s="97"/>
      <c r="BQ8903" s="40"/>
      <c r="BR8903" s="94"/>
      <c r="BS8903" s="94"/>
      <c r="BT8903" s="94"/>
      <c r="BU8903" s="40"/>
      <c r="BV8903" s="82"/>
      <c r="BW8903" s="94"/>
      <c r="BX8903" s="48"/>
      <c r="BY8903" s="97"/>
      <c r="BZ8903" s="48"/>
      <c r="CA8903" s="40"/>
      <c r="CB8903" s="94"/>
      <c r="CC8903" s="94"/>
      <c r="CD8903" s="94"/>
      <c r="CE8903" s="40"/>
      <c r="CF8903" s="73"/>
      <c r="CG8903" s="41"/>
      <c r="CH8903" s="41"/>
      <c r="CI8903" s="41"/>
      <c r="CJ8903" s="41"/>
      <c r="CK8903" s="41"/>
      <c r="CL8903" s="68"/>
      <c r="CM8903" s="41"/>
      <c r="CN8903" s="41"/>
      <c r="CO8903" s="39"/>
      <c r="CP8903" s="78"/>
    </row>
    <row r="8904" spans="1:94" s="38" customFormat="1" x14ac:dyDescent="0.25">
      <c r="A8904" s="38">
        <v>8901</v>
      </c>
      <c r="F8904" s="39"/>
      <c r="Q8904" s="39"/>
      <c r="R8904" s="40"/>
      <c r="S8904" s="40"/>
      <c r="T8904" s="39"/>
      <c r="AG8904" s="110"/>
      <c r="AH8904" s="94"/>
      <c r="AJ8904" s="97"/>
      <c r="AL8904" s="39"/>
      <c r="AP8904" s="39"/>
      <c r="AQ8904" s="77"/>
      <c r="AR8904" s="78"/>
      <c r="BB8904" s="79"/>
      <c r="BC8904" s="94"/>
      <c r="BE8904" s="97"/>
      <c r="BG8904" s="40"/>
      <c r="BK8904" s="40"/>
      <c r="BL8904" s="79"/>
      <c r="BM8904" s="94"/>
      <c r="BO8904" s="97"/>
      <c r="BQ8904" s="40"/>
      <c r="BR8904" s="94"/>
      <c r="BS8904" s="94"/>
      <c r="BT8904" s="94"/>
      <c r="BU8904" s="40"/>
      <c r="BV8904" s="82"/>
      <c r="BW8904" s="94"/>
      <c r="BX8904" s="48"/>
      <c r="BY8904" s="97"/>
      <c r="BZ8904" s="48"/>
      <c r="CA8904" s="40"/>
      <c r="CB8904" s="94"/>
      <c r="CC8904" s="94"/>
      <c r="CD8904" s="94"/>
      <c r="CE8904" s="40"/>
      <c r="CF8904" s="73"/>
      <c r="CG8904" s="41"/>
      <c r="CH8904" s="41"/>
      <c r="CI8904" s="41"/>
      <c r="CJ8904" s="41"/>
      <c r="CK8904" s="41"/>
      <c r="CL8904" s="68"/>
      <c r="CM8904" s="41"/>
      <c r="CN8904" s="41"/>
      <c r="CO8904" s="39"/>
      <c r="CP8904" s="78"/>
    </row>
    <row r="8905" spans="1:94" s="38" customFormat="1" x14ac:dyDescent="0.25">
      <c r="A8905" s="38">
        <v>8902</v>
      </c>
      <c r="F8905" s="39"/>
      <c r="Q8905" s="39"/>
      <c r="R8905" s="40"/>
      <c r="S8905" s="40"/>
      <c r="T8905" s="39"/>
      <c r="AG8905" s="110"/>
      <c r="AH8905" s="94"/>
      <c r="AJ8905" s="97"/>
      <c r="AL8905" s="39"/>
      <c r="AP8905" s="39"/>
      <c r="AQ8905" s="77"/>
      <c r="AR8905" s="78"/>
      <c r="BB8905" s="79"/>
      <c r="BC8905" s="94"/>
      <c r="BE8905" s="97"/>
      <c r="BG8905" s="40"/>
      <c r="BK8905" s="40"/>
      <c r="BL8905" s="79"/>
      <c r="BM8905" s="94"/>
      <c r="BO8905" s="97"/>
      <c r="BQ8905" s="40"/>
      <c r="BR8905" s="94"/>
      <c r="BS8905" s="94"/>
      <c r="BT8905" s="94"/>
      <c r="BU8905" s="40"/>
      <c r="BV8905" s="82"/>
      <c r="BW8905" s="94"/>
      <c r="BX8905" s="48"/>
      <c r="BY8905" s="97"/>
      <c r="BZ8905" s="48"/>
      <c r="CA8905" s="40"/>
      <c r="CB8905" s="94"/>
      <c r="CC8905" s="94"/>
      <c r="CD8905" s="94"/>
      <c r="CE8905" s="40"/>
      <c r="CF8905" s="73"/>
      <c r="CG8905" s="41"/>
      <c r="CH8905" s="41"/>
      <c r="CI8905" s="41"/>
      <c r="CJ8905" s="41"/>
      <c r="CK8905" s="41"/>
      <c r="CL8905" s="68"/>
      <c r="CM8905" s="41"/>
      <c r="CN8905" s="41"/>
      <c r="CO8905" s="39"/>
      <c r="CP8905" s="78"/>
    </row>
    <row r="8906" spans="1:94" s="38" customFormat="1" x14ac:dyDescent="0.25">
      <c r="A8906" s="38">
        <v>8903</v>
      </c>
      <c r="F8906" s="39"/>
      <c r="Q8906" s="39"/>
      <c r="R8906" s="40"/>
      <c r="S8906" s="40"/>
      <c r="T8906" s="39"/>
      <c r="AG8906" s="110"/>
      <c r="AH8906" s="94"/>
      <c r="AJ8906" s="97"/>
      <c r="AL8906" s="39"/>
      <c r="AP8906" s="39"/>
      <c r="AQ8906" s="77"/>
      <c r="AR8906" s="78"/>
      <c r="BB8906" s="79"/>
      <c r="BC8906" s="94"/>
      <c r="BE8906" s="97"/>
      <c r="BG8906" s="40"/>
      <c r="BK8906" s="40"/>
      <c r="BL8906" s="79"/>
      <c r="BM8906" s="94"/>
      <c r="BO8906" s="97"/>
      <c r="BQ8906" s="40"/>
      <c r="BR8906" s="94"/>
      <c r="BS8906" s="94"/>
      <c r="BT8906" s="94"/>
      <c r="BU8906" s="40"/>
      <c r="BV8906" s="82"/>
      <c r="BW8906" s="94"/>
      <c r="BX8906" s="48"/>
      <c r="BY8906" s="97"/>
      <c r="BZ8906" s="48"/>
      <c r="CA8906" s="40"/>
      <c r="CB8906" s="94"/>
      <c r="CC8906" s="94"/>
      <c r="CD8906" s="94"/>
      <c r="CE8906" s="40"/>
      <c r="CF8906" s="73"/>
      <c r="CG8906" s="41"/>
      <c r="CH8906" s="41"/>
      <c r="CI8906" s="41"/>
      <c r="CJ8906" s="41"/>
      <c r="CK8906" s="41"/>
      <c r="CL8906" s="68"/>
      <c r="CM8906" s="41"/>
      <c r="CN8906" s="41"/>
      <c r="CO8906" s="39"/>
      <c r="CP8906" s="78"/>
    </row>
    <row r="8907" spans="1:94" s="38" customFormat="1" x14ac:dyDescent="0.25">
      <c r="A8907" s="38">
        <v>8904</v>
      </c>
      <c r="F8907" s="39"/>
      <c r="Q8907" s="39"/>
      <c r="R8907" s="40"/>
      <c r="S8907" s="40"/>
      <c r="T8907" s="39"/>
      <c r="AG8907" s="110"/>
      <c r="AH8907" s="94"/>
      <c r="AJ8907" s="97"/>
      <c r="AL8907" s="39"/>
      <c r="AP8907" s="39"/>
      <c r="AQ8907" s="77"/>
      <c r="AR8907" s="78"/>
      <c r="BB8907" s="79"/>
      <c r="BC8907" s="94"/>
      <c r="BE8907" s="97"/>
      <c r="BG8907" s="40"/>
      <c r="BK8907" s="40"/>
      <c r="BL8907" s="79"/>
      <c r="BM8907" s="94"/>
      <c r="BO8907" s="97"/>
      <c r="BQ8907" s="40"/>
      <c r="BR8907" s="94"/>
      <c r="BS8907" s="94"/>
      <c r="BT8907" s="94"/>
      <c r="BU8907" s="40"/>
      <c r="BV8907" s="82"/>
      <c r="BW8907" s="94"/>
      <c r="BX8907" s="48"/>
      <c r="BY8907" s="97"/>
      <c r="BZ8907" s="48"/>
      <c r="CA8907" s="40"/>
      <c r="CB8907" s="94"/>
      <c r="CC8907" s="94"/>
      <c r="CD8907" s="94"/>
      <c r="CE8907" s="40"/>
      <c r="CF8907" s="73"/>
      <c r="CG8907" s="41"/>
      <c r="CH8907" s="41"/>
      <c r="CI8907" s="41"/>
      <c r="CJ8907" s="41"/>
      <c r="CK8907" s="41"/>
      <c r="CL8907" s="68"/>
      <c r="CM8907" s="41"/>
      <c r="CN8907" s="41"/>
      <c r="CO8907" s="39"/>
      <c r="CP8907" s="78"/>
    </row>
    <row r="8908" spans="1:94" s="38" customFormat="1" x14ac:dyDescent="0.25">
      <c r="A8908" s="38">
        <v>8905</v>
      </c>
      <c r="F8908" s="39"/>
      <c r="Q8908" s="39"/>
      <c r="R8908" s="40"/>
      <c r="S8908" s="40"/>
      <c r="T8908" s="39"/>
      <c r="AG8908" s="110"/>
      <c r="AH8908" s="94"/>
      <c r="AJ8908" s="97"/>
      <c r="AL8908" s="39"/>
      <c r="AP8908" s="39"/>
      <c r="AQ8908" s="77"/>
      <c r="AR8908" s="78"/>
      <c r="BB8908" s="79"/>
      <c r="BC8908" s="94"/>
      <c r="BE8908" s="97"/>
      <c r="BG8908" s="40"/>
      <c r="BK8908" s="40"/>
      <c r="BL8908" s="79"/>
      <c r="BM8908" s="94"/>
      <c r="BO8908" s="97"/>
      <c r="BQ8908" s="40"/>
      <c r="BR8908" s="94"/>
      <c r="BS8908" s="94"/>
      <c r="BT8908" s="94"/>
      <c r="BU8908" s="40"/>
      <c r="BV8908" s="82"/>
      <c r="BW8908" s="94"/>
      <c r="BX8908" s="48"/>
      <c r="BY8908" s="97"/>
      <c r="BZ8908" s="48"/>
      <c r="CA8908" s="40"/>
      <c r="CB8908" s="94"/>
      <c r="CC8908" s="94"/>
      <c r="CD8908" s="94"/>
      <c r="CE8908" s="40"/>
      <c r="CF8908" s="73"/>
      <c r="CG8908" s="41"/>
      <c r="CH8908" s="41"/>
      <c r="CI8908" s="41"/>
      <c r="CJ8908" s="41"/>
      <c r="CK8908" s="41"/>
      <c r="CL8908" s="68"/>
      <c r="CM8908" s="41"/>
      <c r="CN8908" s="41"/>
      <c r="CO8908" s="39"/>
      <c r="CP8908" s="78"/>
    </row>
    <row r="8909" spans="1:94" s="38" customFormat="1" x14ac:dyDescent="0.25">
      <c r="A8909" s="38">
        <v>8906</v>
      </c>
      <c r="F8909" s="39"/>
      <c r="Q8909" s="39"/>
      <c r="R8909" s="40"/>
      <c r="S8909" s="40"/>
      <c r="T8909" s="39"/>
      <c r="AG8909" s="110"/>
      <c r="AH8909" s="94"/>
      <c r="AJ8909" s="97"/>
      <c r="AL8909" s="39"/>
      <c r="AP8909" s="39"/>
      <c r="AQ8909" s="77"/>
      <c r="AR8909" s="78"/>
      <c r="BB8909" s="79"/>
      <c r="BC8909" s="94"/>
      <c r="BE8909" s="97"/>
      <c r="BG8909" s="40"/>
      <c r="BK8909" s="40"/>
      <c r="BL8909" s="79"/>
      <c r="BM8909" s="94"/>
      <c r="BO8909" s="97"/>
      <c r="BQ8909" s="40"/>
      <c r="BR8909" s="94"/>
      <c r="BS8909" s="94"/>
      <c r="BT8909" s="94"/>
      <c r="BU8909" s="40"/>
      <c r="BV8909" s="82"/>
      <c r="BW8909" s="94"/>
      <c r="BX8909" s="48"/>
      <c r="BY8909" s="97"/>
      <c r="BZ8909" s="48"/>
      <c r="CA8909" s="40"/>
      <c r="CB8909" s="94"/>
      <c r="CC8909" s="94"/>
      <c r="CD8909" s="94"/>
      <c r="CE8909" s="40"/>
      <c r="CF8909" s="73"/>
      <c r="CG8909" s="41"/>
      <c r="CH8909" s="41"/>
      <c r="CI8909" s="41"/>
      <c r="CJ8909" s="41"/>
      <c r="CK8909" s="41"/>
      <c r="CL8909" s="68"/>
      <c r="CM8909" s="41"/>
      <c r="CN8909" s="41"/>
      <c r="CO8909" s="39"/>
      <c r="CP8909" s="78"/>
    </row>
    <row r="8910" spans="1:94" s="38" customFormat="1" x14ac:dyDescent="0.25">
      <c r="A8910" s="38">
        <v>8907</v>
      </c>
      <c r="F8910" s="39"/>
      <c r="Q8910" s="39"/>
      <c r="R8910" s="40"/>
      <c r="S8910" s="40"/>
      <c r="T8910" s="39"/>
      <c r="AG8910" s="110"/>
      <c r="AH8910" s="94"/>
      <c r="AJ8910" s="97"/>
      <c r="AL8910" s="39"/>
      <c r="AP8910" s="39"/>
      <c r="AQ8910" s="77"/>
      <c r="AR8910" s="78"/>
      <c r="BB8910" s="79"/>
      <c r="BC8910" s="94"/>
      <c r="BE8910" s="97"/>
      <c r="BG8910" s="40"/>
      <c r="BK8910" s="40"/>
      <c r="BL8910" s="79"/>
      <c r="BM8910" s="94"/>
      <c r="BO8910" s="97"/>
      <c r="BQ8910" s="40"/>
      <c r="BR8910" s="94"/>
      <c r="BS8910" s="94"/>
      <c r="BT8910" s="94"/>
      <c r="BU8910" s="40"/>
      <c r="BV8910" s="82"/>
      <c r="BW8910" s="94"/>
      <c r="BX8910" s="48"/>
      <c r="BY8910" s="97"/>
      <c r="BZ8910" s="48"/>
      <c r="CA8910" s="40"/>
      <c r="CB8910" s="94"/>
      <c r="CC8910" s="94"/>
      <c r="CD8910" s="94"/>
      <c r="CE8910" s="40"/>
      <c r="CF8910" s="73"/>
      <c r="CG8910" s="41"/>
      <c r="CH8910" s="41"/>
      <c r="CI8910" s="41"/>
      <c r="CJ8910" s="41"/>
      <c r="CK8910" s="41"/>
      <c r="CL8910" s="68"/>
      <c r="CM8910" s="41"/>
      <c r="CN8910" s="41"/>
      <c r="CO8910" s="39"/>
      <c r="CP8910" s="78"/>
    </row>
    <row r="8911" spans="1:94" s="38" customFormat="1" x14ac:dyDescent="0.25">
      <c r="A8911" s="38">
        <v>8908</v>
      </c>
      <c r="F8911" s="39"/>
      <c r="Q8911" s="39"/>
      <c r="R8911" s="40"/>
      <c r="S8911" s="40"/>
      <c r="T8911" s="39"/>
      <c r="AG8911" s="110"/>
      <c r="AH8911" s="94"/>
      <c r="AJ8911" s="97"/>
      <c r="AL8911" s="39"/>
      <c r="AP8911" s="39"/>
      <c r="AQ8911" s="77"/>
      <c r="AR8911" s="78"/>
      <c r="BB8911" s="79"/>
      <c r="BC8911" s="94"/>
      <c r="BE8911" s="97"/>
      <c r="BG8911" s="40"/>
      <c r="BK8911" s="40"/>
      <c r="BL8911" s="79"/>
      <c r="BM8911" s="94"/>
      <c r="BO8911" s="97"/>
      <c r="BQ8911" s="40"/>
      <c r="BR8911" s="94"/>
      <c r="BS8911" s="94"/>
      <c r="BT8911" s="94"/>
      <c r="BU8911" s="40"/>
      <c r="BV8911" s="82"/>
      <c r="BW8911" s="94"/>
      <c r="BX8911" s="48"/>
      <c r="BY8911" s="97"/>
      <c r="BZ8911" s="48"/>
      <c r="CA8911" s="40"/>
      <c r="CB8911" s="94"/>
      <c r="CC8911" s="94"/>
      <c r="CD8911" s="94"/>
      <c r="CE8911" s="40"/>
      <c r="CF8911" s="73"/>
      <c r="CG8911" s="41"/>
      <c r="CH8911" s="41"/>
      <c r="CI8911" s="41"/>
      <c r="CJ8911" s="41"/>
      <c r="CK8911" s="41"/>
      <c r="CL8911" s="68"/>
      <c r="CM8911" s="41"/>
      <c r="CN8911" s="41"/>
      <c r="CO8911" s="39"/>
      <c r="CP8911" s="78"/>
    </row>
    <row r="8912" spans="1:94" s="38" customFormat="1" x14ac:dyDescent="0.25">
      <c r="A8912" s="38">
        <v>8909</v>
      </c>
      <c r="F8912" s="39"/>
      <c r="Q8912" s="39"/>
      <c r="R8912" s="40"/>
      <c r="S8912" s="40"/>
      <c r="T8912" s="39"/>
      <c r="AG8912" s="110"/>
      <c r="AH8912" s="94"/>
      <c r="AJ8912" s="97"/>
      <c r="AL8912" s="39"/>
      <c r="AP8912" s="39"/>
      <c r="AQ8912" s="77"/>
      <c r="AR8912" s="78"/>
      <c r="BB8912" s="79"/>
      <c r="BC8912" s="94"/>
      <c r="BE8912" s="97"/>
      <c r="BG8912" s="40"/>
      <c r="BK8912" s="40"/>
      <c r="BL8912" s="79"/>
      <c r="BM8912" s="94"/>
      <c r="BO8912" s="97"/>
      <c r="BQ8912" s="40"/>
      <c r="BR8912" s="94"/>
      <c r="BS8912" s="94"/>
      <c r="BT8912" s="94"/>
      <c r="BU8912" s="40"/>
      <c r="BV8912" s="82"/>
      <c r="BW8912" s="94"/>
      <c r="BX8912" s="48"/>
      <c r="BY8912" s="97"/>
      <c r="BZ8912" s="48"/>
      <c r="CA8912" s="40"/>
      <c r="CB8912" s="94"/>
      <c r="CC8912" s="94"/>
      <c r="CD8912" s="94"/>
      <c r="CE8912" s="40"/>
      <c r="CF8912" s="73"/>
      <c r="CG8912" s="41"/>
      <c r="CH8912" s="41"/>
      <c r="CI8912" s="41"/>
      <c r="CJ8912" s="41"/>
      <c r="CK8912" s="41"/>
      <c r="CL8912" s="68"/>
      <c r="CM8912" s="41"/>
      <c r="CN8912" s="41"/>
      <c r="CO8912" s="39"/>
      <c r="CP8912" s="78"/>
    </row>
    <row r="8913" spans="1:94" s="38" customFormat="1" x14ac:dyDescent="0.25">
      <c r="A8913" s="38">
        <v>8910</v>
      </c>
      <c r="F8913" s="39"/>
      <c r="Q8913" s="39"/>
      <c r="R8913" s="40"/>
      <c r="S8913" s="40"/>
      <c r="T8913" s="39"/>
      <c r="AG8913" s="110"/>
      <c r="AH8913" s="94"/>
      <c r="AJ8913" s="97"/>
      <c r="AL8913" s="39"/>
      <c r="AP8913" s="39"/>
      <c r="AQ8913" s="77"/>
      <c r="AR8913" s="78"/>
      <c r="BB8913" s="79"/>
      <c r="BC8913" s="94"/>
      <c r="BE8913" s="97"/>
      <c r="BG8913" s="40"/>
      <c r="BK8913" s="40"/>
      <c r="BL8913" s="79"/>
      <c r="BM8913" s="94"/>
      <c r="BO8913" s="97"/>
      <c r="BQ8913" s="40"/>
      <c r="BR8913" s="94"/>
      <c r="BS8913" s="94"/>
      <c r="BT8913" s="94"/>
      <c r="BU8913" s="40"/>
      <c r="BV8913" s="82"/>
      <c r="BW8913" s="94"/>
      <c r="BX8913" s="48"/>
      <c r="BY8913" s="97"/>
      <c r="BZ8913" s="48"/>
      <c r="CA8913" s="40"/>
      <c r="CB8913" s="94"/>
      <c r="CC8913" s="94"/>
      <c r="CD8913" s="94"/>
      <c r="CE8913" s="40"/>
      <c r="CF8913" s="73"/>
      <c r="CG8913" s="41"/>
      <c r="CH8913" s="41"/>
      <c r="CI8913" s="41"/>
      <c r="CJ8913" s="41"/>
      <c r="CK8913" s="41"/>
      <c r="CL8913" s="68"/>
      <c r="CM8913" s="41"/>
      <c r="CN8913" s="41"/>
      <c r="CO8913" s="39"/>
      <c r="CP8913" s="78"/>
    </row>
    <row r="8914" spans="1:94" s="38" customFormat="1" x14ac:dyDescent="0.25">
      <c r="A8914" s="38">
        <v>8911</v>
      </c>
      <c r="F8914" s="39"/>
      <c r="Q8914" s="39"/>
      <c r="R8914" s="40"/>
      <c r="S8914" s="40"/>
      <c r="T8914" s="39"/>
      <c r="AG8914" s="110"/>
      <c r="AH8914" s="94"/>
      <c r="AJ8914" s="97"/>
      <c r="AL8914" s="39"/>
      <c r="AP8914" s="39"/>
      <c r="AQ8914" s="77"/>
      <c r="AR8914" s="78"/>
      <c r="BB8914" s="79"/>
      <c r="BC8914" s="94"/>
      <c r="BE8914" s="97"/>
      <c r="BG8914" s="40"/>
      <c r="BK8914" s="40"/>
      <c r="BL8914" s="79"/>
      <c r="BM8914" s="94"/>
      <c r="BO8914" s="97"/>
      <c r="BQ8914" s="40"/>
      <c r="BR8914" s="94"/>
      <c r="BS8914" s="94"/>
      <c r="BT8914" s="94"/>
      <c r="BU8914" s="40"/>
      <c r="BV8914" s="82"/>
      <c r="BW8914" s="94"/>
      <c r="BX8914" s="48"/>
      <c r="BY8914" s="97"/>
      <c r="BZ8914" s="48"/>
      <c r="CA8914" s="40"/>
      <c r="CB8914" s="94"/>
      <c r="CC8914" s="94"/>
      <c r="CD8914" s="94"/>
      <c r="CE8914" s="40"/>
      <c r="CF8914" s="73"/>
      <c r="CG8914" s="41"/>
      <c r="CH8914" s="41"/>
      <c r="CI8914" s="41"/>
      <c r="CJ8914" s="41"/>
      <c r="CK8914" s="41"/>
      <c r="CL8914" s="68"/>
      <c r="CM8914" s="41"/>
      <c r="CN8914" s="41"/>
      <c r="CO8914" s="39"/>
      <c r="CP8914" s="78"/>
    </row>
    <row r="8915" spans="1:94" s="38" customFormat="1" x14ac:dyDescent="0.25">
      <c r="A8915" s="38">
        <v>8912</v>
      </c>
      <c r="F8915" s="39"/>
      <c r="Q8915" s="39"/>
      <c r="R8915" s="40"/>
      <c r="S8915" s="40"/>
      <c r="T8915" s="39"/>
      <c r="AG8915" s="110"/>
      <c r="AH8915" s="94"/>
      <c r="AJ8915" s="97"/>
      <c r="AL8915" s="39"/>
      <c r="AP8915" s="39"/>
      <c r="AQ8915" s="77"/>
      <c r="AR8915" s="78"/>
      <c r="BB8915" s="79"/>
      <c r="BC8915" s="94"/>
      <c r="BE8915" s="97"/>
      <c r="BG8915" s="40"/>
      <c r="BK8915" s="40"/>
      <c r="BL8915" s="79"/>
      <c r="BM8915" s="94"/>
      <c r="BO8915" s="97"/>
      <c r="BQ8915" s="40"/>
      <c r="BR8915" s="94"/>
      <c r="BS8915" s="94"/>
      <c r="BT8915" s="94"/>
      <c r="BU8915" s="40"/>
      <c r="BV8915" s="82"/>
      <c r="BW8915" s="94"/>
      <c r="BX8915" s="48"/>
      <c r="BY8915" s="97"/>
      <c r="BZ8915" s="48"/>
      <c r="CA8915" s="40"/>
      <c r="CB8915" s="94"/>
      <c r="CC8915" s="94"/>
      <c r="CD8915" s="94"/>
      <c r="CE8915" s="40"/>
      <c r="CF8915" s="73"/>
      <c r="CG8915" s="41"/>
      <c r="CH8915" s="41"/>
      <c r="CI8915" s="41"/>
      <c r="CJ8915" s="41"/>
      <c r="CK8915" s="41"/>
      <c r="CL8915" s="68"/>
      <c r="CM8915" s="41"/>
      <c r="CN8915" s="41"/>
      <c r="CO8915" s="39"/>
      <c r="CP8915" s="78"/>
    </row>
    <row r="8916" spans="1:94" s="38" customFormat="1" x14ac:dyDescent="0.25">
      <c r="A8916" s="38">
        <v>8913</v>
      </c>
      <c r="F8916" s="39"/>
      <c r="Q8916" s="39"/>
      <c r="R8916" s="40"/>
      <c r="S8916" s="40"/>
      <c r="T8916" s="39"/>
      <c r="AG8916" s="110"/>
      <c r="AH8916" s="94"/>
      <c r="AJ8916" s="97"/>
      <c r="AL8916" s="39"/>
      <c r="AP8916" s="39"/>
      <c r="AQ8916" s="77"/>
      <c r="AR8916" s="78"/>
      <c r="BB8916" s="79"/>
      <c r="BC8916" s="94"/>
      <c r="BE8916" s="97"/>
      <c r="BG8916" s="40"/>
      <c r="BK8916" s="40"/>
      <c r="BL8916" s="79"/>
      <c r="BM8916" s="94"/>
      <c r="BO8916" s="97"/>
      <c r="BQ8916" s="40"/>
      <c r="BR8916" s="94"/>
      <c r="BS8916" s="94"/>
      <c r="BT8916" s="94"/>
      <c r="BU8916" s="40"/>
      <c r="BV8916" s="82"/>
      <c r="BW8916" s="94"/>
      <c r="BX8916" s="48"/>
      <c r="BY8916" s="97"/>
      <c r="BZ8916" s="48"/>
      <c r="CA8916" s="40"/>
      <c r="CB8916" s="94"/>
      <c r="CC8916" s="94"/>
      <c r="CD8916" s="94"/>
      <c r="CE8916" s="40"/>
      <c r="CF8916" s="73"/>
      <c r="CG8916" s="41"/>
      <c r="CH8916" s="41"/>
      <c r="CI8916" s="41"/>
      <c r="CJ8916" s="41"/>
      <c r="CK8916" s="41"/>
      <c r="CL8916" s="68"/>
      <c r="CM8916" s="41"/>
      <c r="CN8916" s="41"/>
      <c r="CO8916" s="39"/>
      <c r="CP8916" s="78"/>
    </row>
    <row r="8917" spans="1:94" s="38" customFormat="1" x14ac:dyDescent="0.25">
      <c r="A8917" s="38">
        <v>8914</v>
      </c>
      <c r="F8917" s="39"/>
      <c r="Q8917" s="39"/>
      <c r="R8917" s="40"/>
      <c r="S8917" s="40"/>
      <c r="T8917" s="39"/>
      <c r="AG8917" s="110"/>
      <c r="AH8917" s="94"/>
      <c r="AJ8917" s="97"/>
      <c r="AL8917" s="39"/>
      <c r="AP8917" s="39"/>
      <c r="AQ8917" s="77"/>
      <c r="AR8917" s="78"/>
      <c r="BB8917" s="79"/>
      <c r="BC8917" s="94"/>
      <c r="BE8917" s="97"/>
      <c r="BG8917" s="40"/>
      <c r="BK8917" s="40"/>
      <c r="BL8917" s="79"/>
      <c r="BM8917" s="94"/>
      <c r="BO8917" s="97"/>
      <c r="BQ8917" s="40"/>
      <c r="BR8917" s="94"/>
      <c r="BS8917" s="94"/>
      <c r="BT8917" s="94"/>
      <c r="BU8917" s="40"/>
      <c r="BV8917" s="82"/>
      <c r="BW8917" s="94"/>
      <c r="BX8917" s="48"/>
      <c r="BY8917" s="97"/>
      <c r="BZ8917" s="48"/>
      <c r="CA8917" s="40"/>
      <c r="CB8917" s="94"/>
      <c r="CC8917" s="94"/>
      <c r="CD8917" s="94"/>
      <c r="CE8917" s="40"/>
      <c r="CF8917" s="73"/>
      <c r="CG8917" s="41"/>
      <c r="CH8917" s="41"/>
      <c r="CI8917" s="41"/>
      <c r="CJ8917" s="41"/>
      <c r="CK8917" s="41"/>
      <c r="CL8917" s="68"/>
      <c r="CM8917" s="41"/>
      <c r="CN8917" s="41"/>
      <c r="CO8917" s="39"/>
      <c r="CP8917" s="78"/>
    </row>
    <row r="8918" spans="1:94" s="38" customFormat="1" x14ac:dyDescent="0.25">
      <c r="A8918" s="38">
        <v>8915</v>
      </c>
      <c r="F8918" s="39"/>
      <c r="Q8918" s="39"/>
      <c r="R8918" s="40"/>
      <c r="S8918" s="40"/>
      <c r="T8918" s="39"/>
      <c r="AG8918" s="110"/>
      <c r="AH8918" s="94"/>
      <c r="AJ8918" s="97"/>
      <c r="AL8918" s="39"/>
      <c r="AP8918" s="39"/>
      <c r="AQ8918" s="77"/>
      <c r="AR8918" s="78"/>
      <c r="BB8918" s="79"/>
      <c r="BC8918" s="94"/>
      <c r="BE8918" s="97"/>
      <c r="BG8918" s="40"/>
      <c r="BK8918" s="40"/>
      <c r="BL8918" s="79"/>
      <c r="BM8918" s="94"/>
      <c r="BO8918" s="97"/>
      <c r="BQ8918" s="40"/>
      <c r="BR8918" s="94"/>
      <c r="BS8918" s="94"/>
      <c r="BT8918" s="94"/>
      <c r="BU8918" s="40"/>
      <c r="BV8918" s="82"/>
      <c r="BW8918" s="94"/>
      <c r="BX8918" s="48"/>
      <c r="BY8918" s="97"/>
      <c r="BZ8918" s="48"/>
      <c r="CA8918" s="40"/>
      <c r="CB8918" s="94"/>
      <c r="CC8918" s="94"/>
      <c r="CD8918" s="94"/>
      <c r="CE8918" s="40"/>
      <c r="CF8918" s="73"/>
      <c r="CG8918" s="41"/>
      <c r="CH8918" s="41"/>
      <c r="CI8918" s="41"/>
      <c r="CJ8918" s="41"/>
      <c r="CK8918" s="41"/>
      <c r="CL8918" s="68"/>
      <c r="CM8918" s="41"/>
      <c r="CN8918" s="41"/>
      <c r="CO8918" s="39"/>
      <c r="CP8918" s="78"/>
    </row>
    <row r="8919" spans="1:94" s="38" customFormat="1" x14ac:dyDescent="0.25">
      <c r="A8919" s="38">
        <v>8916</v>
      </c>
      <c r="F8919" s="39"/>
      <c r="Q8919" s="39"/>
      <c r="R8919" s="40"/>
      <c r="S8919" s="40"/>
      <c r="T8919" s="39"/>
      <c r="AG8919" s="110"/>
      <c r="AH8919" s="94"/>
      <c r="AJ8919" s="97"/>
      <c r="AL8919" s="39"/>
      <c r="AP8919" s="39"/>
      <c r="AQ8919" s="77"/>
      <c r="AR8919" s="78"/>
      <c r="BB8919" s="79"/>
      <c r="BC8919" s="94"/>
      <c r="BE8919" s="97"/>
      <c r="BG8919" s="40"/>
      <c r="BK8919" s="40"/>
      <c r="BL8919" s="79"/>
      <c r="BM8919" s="94"/>
      <c r="BO8919" s="97"/>
      <c r="BQ8919" s="40"/>
      <c r="BR8919" s="94"/>
      <c r="BS8919" s="94"/>
      <c r="BT8919" s="94"/>
      <c r="BU8919" s="40"/>
      <c r="BV8919" s="82"/>
      <c r="BW8919" s="94"/>
      <c r="BX8919" s="48"/>
      <c r="BY8919" s="97"/>
      <c r="BZ8919" s="48"/>
      <c r="CA8919" s="40"/>
      <c r="CB8919" s="94"/>
      <c r="CC8919" s="94"/>
      <c r="CD8919" s="94"/>
      <c r="CE8919" s="40"/>
      <c r="CF8919" s="73"/>
      <c r="CG8919" s="41"/>
      <c r="CH8919" s="41"/>
      <c r="CI8919" s="41"/>
      <c r="CJ8919" s="41"/>
      <c r="CK8919" s="41"/>
      <c r="CL8919" s="68"/>
      <c r="CM8919" s="41"/>
      <c r="CN8919" s="41"/>
      <c r="CO8919" s="39"/>
      <c r="CP8919" s="78"/>
    </row>
    <row r="8920" spans="1:94" s="38" customFormat="1" x14ac:dyDescent="0.25">
      <c r="A8920" s="38">
        <v>8917</v>
      </c>
      <c r="F8920" s="39"/>
      <c r="Q8920" s="39"/>
      <c r="R8920" s="40"/>
      <c r="S8920" s="40"/>
      <c r="T8920" s="39"/>
      <c r="AG8920" s="110"/>
      <c r="AH8920" s="94"/>
      <c r="AJ8920" s="97"/>
      <c r="AL8920" s="39"/>
      <c r="AP8920" s="39"/>
      <c r="AQ8920" s="77"/>
      <c r="AR8920" s="78"/>
      <c r="BB8920" s="79"/>
      <c r="BC8920" s="94"/>
      <c r="BE8920" s="97"/>
      <c r="BG8920" s="40"/>
      <c r="BK8920" s="40"/>
      <c r="BL8920" s="79"/>
      <c r="BM8920" s="94"/>
      <c r="BO8920" s="97"/>
      <c r="BQ8920" s="40"/>
      <c r="BR8920" s="94"/>
      <c r="BS8920" s="94"/>
      <c r="BT8920" s="94"/>
      <c r="BU8920" s="40"/>
      <c r="BV8920" s="82"/>
      <c r="BW8920" s="94"/>
      <c r="BX8920" s="48"/>
      <c r="BY8920" s="97"/>
      <c r="BZ8920" s="48"/>
      <c r="CA8920" s="40"/>
      <c r="CB8920" s="94"/>
      <c r="CC8920" s="94"/>
      <c r="CD8920" s="94"/>
      <c r="CE8920" s="40"/>
      <c r="CF8920" s="73"/>
      <c r="CG8920" s="41"/>
      <c r="CH8920" s="41"/>
      <c r="CI8920" s="41"/>
      <c r="CJ8920" s="41"/>
      <c r="CK8920" s="41"/>
      <c r="CL8920" s="68"/>
      <c r="CM8920" s="41"/>
      <c r="CN8920" s="41"/>
      <c r="CO8920" s="39"/>
      <c r="CP8920" s="78"/>
    </row>
    <row r="8921" spans="1:94" s="38" customFormat="1" x14ac:dyDescent="0.25">
      <c r="A8921" s="38">
        <v>8918</v>
      </c>
      <c r="F8921" s="39"/>
      <c r="Q8921" s="39"/>
      <c r="R8921" s="40"/>
      <c r="S8921" s="40"/>
      <c r="T8921" s="39"/>
      <c r="AG8921" s="110"/>
      <c r="AH8921" s="94"/>
      <c r="AJ8921" s="97"/>
      <c r="AL8921" s="39"/>
      <c r="AP8921" s="39"/>
      <c r="AQ8921" s="77"/>
      <c r="AR8921" s="78"/>
      <c r="BB8921" s="79"/>
      <c r="BC8921" s="94"/>
      <c r="BE8921" s="97"/>
      <c r="BG8921" s="40"/>
      <c r="BK8921" s="40"/>
      <c r="BL8921" s="79"/>
      <c r="BM8921" s="94"/>
      <c r="BO8921" s="97"/>
      <c r="BQ8921" s="40"/>
      <c r="BR8921" s="94"/>
      <c r="BS8921" s="94"/>
      <c r="BT8921" s="94"/>
      <c r="BU8921" s="40"/>
      <c r="BV8921" s="82"/>
      <c r="BW8921" s="94"/>
      <c r="BX8921" s="48"/>
      <c r="BY8921" s="97"/>
      <c r="BZ8921" s="48"/>
      <c r="CA8921" s="40"/>
      <c r="CB8921" s="94"/>
      <c r="CC8921" s="94"/>
      <c r="CD8921" s="94"/>
      <c r="CE8921" s="40"/>
      <c r="CF8921" s="73"/>
      <c r="CG8921" s="41"/>
      <c r="CH8921" s="41"/>
      <c r="CI8921" s="41"/>
      <c r="CJ8921" s="41"/>
      <c r="CK8921" s="41"/>
      <c r="CL8921" s="68"/>
      <c r="CM8921" s="41"/>
      <c r="CN8921" s="41"/>
      <c r="CO8921" s="39"/>
      <c r="CP8921" s="78"/>
    </row>
    <row r="8922" spans="1:94" s="38" customFormat="1" x14ac:dyDescent="0.25">
      <c r="A8922" s="38">
        <v>8919</v>
      </c>
      <c r="F8922" s="39"/>
      <c r="Q8922" s="39"/>
      <c r="R8922" s="40"/>
      <c r="S8922" s="40"/>
      <c r="T8922" s="39"/>
      <c r="AG8922" s="110"/>
      <c r="AH8922" s="94"/>
      <c r="AJ8922" s="97"/>
      <c r="AL8922" s="39"/>
      <c r="AP8922" s="39"/>
      <c r="AQ8922" s="77"/>
      <c r="AR8922" s="78"/>
      <c r="BB8922" s="79"/>
      <c r="BC8922" s="94"/>
      <c r="BE8922" s="97"/>
      <c r="BG8922" s="40"/>
      <c r="BK8922" s="40"/>
      <c r="BL8922" s="79"/>
      <c r="BM8922" s="94"/>
      <c r="BO8922" s="97"/>
      <c r="BQ8922" s="40"/>
      <c r="BR8922" s="94"/>
      <c r="BS8922" s="94"/>
      <c r="BT8922" s="94"/>
      <c r="BU8922" s="40"/>
      <c r="BV8922" s="82"/>
      <c r="BW8922" s="94"/>
      <c r="BX8922" s="48"/>
      <c r="BY8922" s="97"/>
      <c r="BZ8922" s="48"/>
      <c r="CA8922" s="40"/>
      <c r="CB8922" s="94"/>
      <c r="CC8922" s="94"/>
      <c r="CD8922" s="94"/>
      <c r="CE8922" s="40"/>
      <c r="CF8922" s="73"/>
      <c r="CG8922" s="41"/>
      <c r="CH8922" s="41"/>
      <c r="CI8922" s="41"/>
      <c r="CJ8922" s="41"/>
      <c r="CK8922" s="41"/>
      <c r="CL8922" s="68"/>
      <c r="CM8922" s="41"/>
      <c r="CN8922" s="41"/>
      <c r="CO8922" s="39"/>
      <c r="CP8922" s="78"/>
    </row>
    <row r="8923" spans="1:94" s="38" customFormat="1" x14ac:dyDescent="0.25">
      <c r="A8923" s="38">
        <v>8920</v>
      </c>
      <c r="F8923" s="39"/>
      <c r="Q8923" s="39"/>
      <c r="R8923" s="40"/>
      <c r="S8923" s="40"/>
      <c r="T8923" s="39"/>
      <c r="AG8923" s="110"/>
      <c r="AH8923" s="94"/>
      <c r="AJ8923" s="97"/>
      <c r="AL8923" s="39"/>
      <c r="AP8923" s="39"/>
      <c r="AQ8923" s="77"/>
      <c r="AR8923" s="78"/>
      <c r="BB8923" s="79"/>
      <c r="BC8923" s="94"/>
      <c r="BE8923" s="97"/>
      <c r="BG8923" s="40"/>
      <c r="BK8923" s="40"/>
      <c r="BL8923" s="79"/>
      <c r="BM8923" s="94"/>
      <c r="BO8923" s="97"/>
      <c r="BQ8923" s="40"/>
      <c r="BR8923" s="94"/>
      <c r="BS8923" s="94"/>
      <c r="BT8923" s="94"/>
      <c r="BU8923" s="40"/>
      <c r="BV8923" s="82"/>
      <c r="BW8923" s="94"/>
      <c r="BX8923" s="48"/>
      <c r="BY8923" s="97"/>
      <c r="BZ8923" s="48"/>
      <c r="CA8923" s="40"/>
      <c r="CB8923" s="94"/>
      <c r="CC8923" s="94"/>
      <c r="CD8923" s="94"/>
      <c r="CE8923" s="40"/>
      <c r="CF8923" s="73"/>
      <c r="CG8923" s="41"/>
      <c r="CH8923" s="41"/>
      <c r="CI8923" s="41"/>
      <c r="CJ8923" s="41"/>
      <c r="CK8923" s="41"/>
      <c r="CL8923" s="68"/>
      <c r="CM8923" s="41"/>
      <c r="CN8923" s="41"/>
      <c r="CO8923" s="39"/>
      <c r="CP8923" s="78"/>
    </row>
    <row r="8924" spans="1:94" s="38" customFormat="1" x14ac:dyDescent="0.25">
      <c r="A8924" s="38">
        <v>8921</v>
      </c>
      <c r="F8924" s="39"/>
      <c r="Q8924" s="39"/>
      <c r="R8924" s="40"/>
      <c r="S8924" s="40"/>
      <c r="T8924" s="39"/>
      <c r="AG8924" s="110"/>
      <c r="AH8924" s="94"/>
      <c r="AJ8924" s="97"/>
      <c r="AL8924" s="39"/>
      <c r="AP8924" s="39"/>
      <c r="AQ8924" s="77"/>
      <c r="AR8924" s="78"/>
      <c r="BB8924" s="79"/>
      <c r="BC8924" s="94"/>
      <c r="BE8924" s="97"/>
      <c r="BG8924" s="40"/>
      <c r="BK8924" s="40"/>
      <c r="BL8924" s="79"/>
      <c r="BM8924" s="94"/>
      <c r="BO8924" s="97"/>
      <c r="BQ8924" s="40"/>
      <c r="BR8924" s="94"/>
      <c r="BS8924" s="94"/>
      <c r="BT8924" s="94"/>
      <c r="BU8924" s="40"/>
      <c r="BV8924" s="82"/>
      <c r="BW8924" s="94"/>
      <c r="BX8924" s="48"/>
      <c r="BY8924" s="97"/>
      <c r="BZ8924" s="48"/>
      <c r="CA8924" s="40"/>
      <c r="CB8924" s="94"/>
      <c r="CC8924" s="94"/>
      <c r="CD8924" s="94"/>
      <c r="CE8924" s="40"/>
      <c r="CF8924" s="73"/>
      <c r="CG8924" s="41"/>
      <c r="CH8924" s="41"/>
      <c r="CI8924" s="41"/>
      <c r="CJ8924" s="41"/>
      <c r="CK8924" s="41"/>
      <c r="CL8924" s="68"/>
      <c r="CM8924" s="41"/>
      <c r="CN8924" s="41"/>
      <c r="CO8924" s="39"/>
      <c r="CP8924" s="78"/>
    </row>
    <row r="8925" spans="1:94" s="38" customFormat="1" x14ac:dyDescent="0.25">
      <c r="A8925" s="38">
        <v>8922</v>
      </c>
      <c r="F8925" s="39"/>
      <c r="Q8925" s="39"/>
      <c r="R8925" s="40"/>
      <c r="S8925" s="40"/>
      <c r="T8925" s="39"/>
      <c r="AG8925" s="110"/>
      <c r="AH8925" s="94"/>
      <c r="AJ8925" s="97"/>
      <c r="AL8925" s="39"/>
      <c r="AP8925" s="39"/>
      <c r="AQ8925" s="77"/>
      <c r="AR8925" s="78"/>
      <c r="BB8925" s="79"/>
      <c r="BC8925" s="94"/>
      <c r="BE8925" s="97"/>
      <c r="BG8925" s="40"/>
      <c r="BK8925" s="40"/>
      <c r="BL8925" s="79"/>
      <c r="BM8925" s="94"/>
      <c r="BO8925" s="97"/>
      <c r="BQ8925" s="40"/>
      <c r="BR8925" s="94"/>
      <c r="BS8925" s="94"/>
      <c r="BT8925" s="94"/>
      <c r="BU8925" s="40"/>
      <c r="BV8925" s="82"/>
      <c r="BW8925" s="94"/>
      <c r="BX8925" s="48"/>
      <c r="BY8925" s="97"/>
      <c r="BZ8925" s="48"/>
      <c r="CA8925" s="40"/>
      <c r="CB8925" s="94"/>
      <c r="CC8925" s="94"/>
      <c r="CD8925" s="94"/>
      <c r="CE8925" s="40"/>
      <c r="CF8925" s="73"/>
      <c r="CG8925" s="41"/>
      <c r="CH8925" s="41"/>
      <c r="CI8925" s="41"/>
      <c r="CJ8925" s="41"/>
      <c r="CK8925" s="41"/>
      <c r="CL8925" s="68"/>
      <c r="CM8925" s="41"/>
      <c r="CN8925" s="41"/>
      <c r="CO8925" s="39"/>
      <c r="CP8925" s="78"/>
    </row>
    <row r="8926" spans="1:94" s="38" customFormat="1" x14ac:dyDescent="0.25">
      <c r="A8926" s="38">
        <v>8923</v>
      </c>
      <c r="F8926" s="39"/>
      <c r="Q8926" s="39"/>
      <c r="R8926" s="40"/>
      <c r="S8926" s="40"/>
      <c r="T8926" s="39"/>
      <c r="AG8926" s="110"/>
      <c r="AH8926" s="94"/>
      <c r="AJ8926" s="97"/>
      <c r="AL8926" s="39"/>
      <c r="AP8926" s="39"/>
      <c r="AQ8926" s="77"/>
      <c r="AR8926" s="78"/>
      <c r="BB8926" s="79"/>
      <c r="BC8926" s="94"/>
      <c r="BE8926" s="97"/>
      <c r="BG8926" s="40"/>
      <c r="BK8926" s="40"/>
      <c r="BL8926" s="79"/>
      <c r="BM8926" s="94"/>
      <c r="BO8926" s="97"/>
      <c r="BQ8926" s="40"/>
      <c r="BR8926" s="94"/>
      <c r="BS8926" s="94"/>
      <c r="BT8926" s="94"/>
      <c r="BU8926" s="40"/>
      <c r="BV8926" s="82"/>
      <c r="BW8926" s="94"/>
      <c r="BX8926" s="48"/>
      <c r="BY8926" s="97"/>
      <c r="BZ8926" s="48"/>
      <c r="CA8926" s="40"/>
      <c r="CB8926" s="94"/>
      <c r="CC8926" s="94"/>
      <c r="CD8926" s="94"/>
      <c r="CE8926" s="40"/>
      <c r="CF8926" s="73"/>
      <c r="CG8926" s="41"/>
      <c r="CH8926" s="41"/>
      <c r="CI8926" s="41"/>
      <c r="CJ8926" s="41"/>
      <c r="CK8926" s="41"/>
      <c r="CL8926" s="68"/>
      <c r="CM8926" s="41"/>
      <c r="CN8926" s="41"/>
      <c r="CO8926" s="39"/>
      <c r="CP8926" s="78"/>
    </row>
    <row r="8927" spans="1:94" s="38" customFormat="1" x14ac:dyDescent="0.25">
      <c r="A8927" s="38">
        <v>8924</v>
      </c>
      <c r="F8927" s="39"/>
      <c r="Q8927" s="39"/>
      <c r="R8927" s="40"/>
      <c r="S8927" s="40"/>
      <c r="T8927" s="39"/>
      <c r="AG8927" s="110"/>
      <c r="AH8927" s="94"/>
      <c r="AJ8927" s="97"/>
      <c r="AL8927" s="39"/>
      <c r="AP8927" s="39"/>
      <c r="AQ8927" s="77"/>
      <c r="AR8927" s="78"/>
      <c r="BB8927" s="79"/>
      <c r="BC8927" s="94"/>
      <c r="BE8927" s="97"/>
      <c r="BG8927" s="40"/>
      <c r="BK8927" s="40"/>
      <c r="BL8927" s="79"/>
      <c r="BM8927" s="94"/>
      <c r="BO8927" s="97"/>
      <c r="BQ8927" s="40"/>
      <c r="BR8927" s="94"/>
      <c r="BS8927" s="94"/>
      <c r="BT8927" s="94"/>
      <c r="BU8927" s="40"/>
      <c r="BV8927" s="82"/>
      <c r="BW8927" s="94"/>
      <c r="BX8927" s="48"/>
      <c r="BY8927" s="97"/>
      <c r="BZ8927" s="48"/>
      <c r="CA8927" s="40"/>
      <c r="CB8927" s="94"/>
      <c r="CC8927" s="94"/>
      <c r="CD8927" s="94"/>
      <c r="CE8927" s="40"/>
      <c r="CF8927" s="73"/>
      <c r="CG8927" s="41"/>
      <c r="CH8927" s="41"/>
      <c r="CI8927" s="41"/>
      <c r="CJ8927" s="41"/>
      <c r="CK8927" s="41"/>
      <c r="CL8927" s="68"/>
      <c r="CM8927" s="41"/>
      <c r="CN8927" s="41"/>
      <c r="CO8927" s="39"/>
      <c r="CP8927" s="78"/>
    </row>
    <row r="8928" spans="1:94" s="38" customFormat="1" x14ac:dyDescent="0.25">
      <c r="A8928" s="38">
        <v>8925</v>
      </c>
      <c r="F8928" s="39"/>
      <c r="Q8928" s="39"/>
      <c r="R8928" s="40"/>
      <c r="S8928" s="40"/>
      <c r="T8928" s="39"/>
      <c r="AG8928" s="110"/>
      <c r="AH8928" s="94"/>
      <c r="AJ8928" s="97"/>
      <c r="AL8928" s="39"/>
      <c r="AP8928" s="39"/>
      <c r="AQ8928" s="77"/>
      <c r="AR8928" s="78"/>
      <c r="BB8928" s="79"/>
      <c r="BC8928" s="94"/>
      <c r="BE8928" s="97"/>
      <c r="BG8928" s="40"/>
      <c r="BK8928" s="40"/>
      <c r="BL8928" s="79"/>
      <c r="BM8928" s="94"/>
      <c r="BO8928" s="97"/>
      <c r="BQ8928" s="40"/>
      <c r="BR8928" s="94"/>
      <c r="BS8928" s="94"/>
      <c r="BT8928" s="94"/>
      <c r="BU8928" s="40"/>
      <c r="BV8928" s="82"/>
      <c r="BW8928" s="94"/>
      <c r="BX8928" s="48"/>
      <c r="BY8928" s="97"/>
      <c r="BZ8928" s="48"/>
      <c r="CA8928" s="40"/>
      <c r="CB8928" s="94"/>
      <c r="CC8928" s="94"/>
      <c r="CD8928" s="94"/>
      <c r="CE8928" s="40"/>
      <c r="CF8928" s="73"/>
      <c r="CG8928" s="41"/>
      <c r="CH8928" s="41"/>
      <c r="CI8928" s="41"/>
      <c r="CJ8928" s="41"/>
      <c r="CK8928" s="41"/>
      <c r="CL8928" s="68"/>
      <c r="CM8928" s="41"/>
      <c r="CN8928" s="41"/>
      <c r="CO8928" s="39"/>
      <c r="CP8928" s="78"/>
    </row>
    <row r="8929" spans="1:94" s="38" customFormat="1" x14ac:dyDescent="0.25">
      <c r="A8929" s="38">
        <v>8926</v>
      </c>
      <c r="F8929" s="39"/>
      <c r="Q8929" s="39"/>
      <c r="R8929" s="40"/>
      <c r="S8929" s="40"/>
      <c r="T8929" s="39"/>
      <c r="AG8929" s="110"/>
      <c r="AH8929" s="94"/>
      <c r="AJ8929" s="97"/>
      <c r="AL8929" s="39"/>
      <c r="AP8929" s="39"/>
      <c r="AQ8929" s="77"/>
      <c r="AR8929" s="78"/>
      <c r="BB8929" s="79"/>
      <c r="BC8929" s="94"/>
      <c r="BE8929" s="97"/>
      <c r="BG8929" s="40"/>
      <c r="BK8929" s="40"/>
      <c r="BL8929" s="79"/>
      <c r="BM8929" s="94"/>
      <c r="BO8929" s="97"/>
      <c r="BQ8929" s="40"/>
      <c r="BR8929" s="94"/>
      <c r="BS8929" s="94"/>
      <c r="BT8929" s="94"/>
      <c r="BU8929" s="40"/>
      <c r="BV8929" s="82"/>
      <c r="BW8929" s="94"/>
      <c r="BX8929" s="48"/>
      <c r="BY8929" s="97"/>
      <c r="BZ8929" s="48"/>
      <c r="CA8929" s="40"/>
      <c r="CB8929" s="94"/>
      <c r="CC8929" s="94"/>
      <c r="CD8929" s="94"/>
      <c r="CE8929" s="40"/>
      <c r="CF8929" s="73"/>
      <c r="CG8929" s="41"/>
      <c r="CH8929" s="41"/>
      <c r="CI8929" s="41"/>
      <c r="CJ8929" s="41"/>
      <c r="CK8929" s="41"/>
      <c r="CL8929" s="68"/>
      <c r="CM8929" s="41"/>
      <c r="CN8929" s="41"/>
      <c r="CO8929" s="39"/>
      <c r="CP8929" s="78"/>
    </row>
    <row r="8930" spans="1:94" s="38" customFormat="1" x14ac:dyDescent="0.25">
      <c r="A8930" s="38">
        <v>8927</v>
      </c>
      <c r="F8930" s="39"/>
      <c r="Q8930" s="39"/>
      <c r="R8930" s="40"/>
      <c r="S8930" s="40"/>
      <c r="T8930" s="39"/>
      <c r="AG8930" s="110"/>
      <c r="AH8930" s="94"/>
      <c r="AJ8930" s="97"/>
      <c r="AL8930" s="39"/>
      <c r="AP8930" s="39"/>
      <c r="AQ8930" s="77"/>
      <c r="AR8930" s="78"/>
      <c r="BB8930" s="79"/>
      <c r="BC8930" s="94"/>
      <c r="BE8930" s="97"/>
      <c r="BG8930" s="40"/>
      <c r="BK8930" s="40"/>
      <c r="BL8930" s="79"/>
      <c r="BM8930" s="94"/>
      <c r="BO8930" s="97"/>
      <c r="BQ8930" s="40"/>
      <c r="BR8930" s="94"/>
      <c r="BS8930" s="94"/>
      <c r="BT8930" s="94"/>
      <c r="BU8930" s="40"/>
      <c r="BV8930" s="82"/>
      <c r="BW8930" s="94"/>
      <c r="BX8930" s="48"/>
      <c r="BY8930" s="97"/>
      <c r="BZ8930" s="48"/>
      <c r="CA8930" s="40"/>
      <c r="CB8930" s="94"/>
      <c r="CC8930" s="94"/>
      <c r="CD8930" s="94"/>
      <c r="CE8930" s="40"/>
      <c r="CF8930" s="73"/>
      <c r="CG8930" s="41"/>
      <c r="CH8930" s="41"/>
      <c r="CI8930" s="41"/>
      <c r="CJ8930" s="41"/>
      <c r="CK8930" s="41"/>
      <c r="CL8930" s="68"/>
      <c r="CM8930" s="41"/>
      <c r="CN8930" s="41"/>
      <c r="CO8930" s="39"/>
      <c r="CP8930" s="78"/>
    </row>
    <row r="8931" spans="1:94" s="38" customFormat="1" x14ac:dyDescent="0.25">
      <c r="A8931" s="38">
        <v>8928</v>
      </c>
      <c r="F8931" s="39"/>
      <c r="Q8931" s="39"/>
      <c r="R8931" s="40"/>
      <c r="S8931" s="40"/>
      <c r="T8931" s="39"/>
      <c r="AG8931" s="110"/>
      <c r="AH8931" s="94"/>
      <c r="AJ8931" s="97"/>
      <c r="AL8931" s="39"/>
      <c r="AP8931" s="39"/>
      <c r="AQ8931" s="77"/>
      <c r="AR8931" s="78"/>
      <c r="BB8931" s="79"/>
      <c r="BC8931" s="94"/>
      <c r="BE8931" s="97"/>
      <c r="BG8931" s="40"/>
      <c r="BK8931" s="40"/>
      <c r="BL8931" s="79"/>
      <c r="BM8931" s="94"/>
      <c r="BO8931" s="97"/>
      <c r="BQ8931" s="40"/>
      <c r="BR8931" s="94"/>
      <c r="BS8931" s="94"/>
      <c r="BT8931" s="94"/>
      <c r="BU8931" s="40"/>
      <c r="BV8931" s="82"/>
      <c r="BW8931" s="94"/>
      <c r="BX8931" s="48"/>
      <c r="BY8931" s="97"/>
      <c r="BZ8931" s="48"/>
      <c r="CA8931" s="40"/>
      <c r="CB8931" s="94"/>
      <c r="CC8931" s="94"/>
      <c r="CD8931" s="94"/>
      <c r="CE8931" s="40"/>
      <c r="CF8931" s="73"/>
      <c r="CG8931" s="41"/>
      <c r="CH8931" s="41"/>
      <c r="CI8931" s="41"/>
      <c r="CJ8931" s="41"/>
      <c r="CK8931" s="41"/>
      <c r="CL8931" s="68"/>
      <c r="CM8931" s="41"/>
      <c r="CN8931" s="41"/>
      <c r="CO8931" s="39"/>
      <c r="CP8931" s="78"/>
    </row>
    <row r="8932" spans="1:94" s="38" customFormat="1" x14ac:dyDescent="0.25">
      <c r="A8932" s="38">
        <v>8929</v>
      </c>
      <c r="F8932" s="39"/>
      <c r="Q8932" s="39"/>
      <c r="R8932" s="40"/>
      <c r="S8932" s="40"/>
      <c r="T8932" s="39"/>
      <c r="AG8932" s="110"/>
      <c r="AH8932" s="94"/>
      <c r="AJ8932" s="97"/>
      <c r="AL8932" s="39"/>
      <c r="AP8932" s="39"/>
      <c r="AQ8932" s="77"/>
      <c r="AR8932" s="78"/>
      <c r="BB8932" s="79"/>
      <c r="BC8932" s="94"/>
      <c r="BE8932" s="97"/>
      <c r="BG8932" s="40"/>
      <c r="BK8932" s="40"/>
      <c r="BL8932" s="79"/>
      <c r="BM8932" s="94"/>
      <c r="BO8932" s="97"/>
      <c r="BQ8932" s="40"/>
      <c r="BR8932" s="94"/>
      <c r="BS8932" s="94"/>
      <c r="BT8932" s="94"/>
      <c r="BU8932" s="40"/>
      <c r="BV8932" s="82"/>
      <c r="BW8932" s="94"/>
      <c r="BX8932" s="48"/>
      <c r="BY8932" s="97"/>
      <c r="BZ8932" s="48"/>
      <c r="CA8932" s="40"/>
      <c r="CB8932" s="94"/>
      <c r="CC8932" s="94"/>
      <c r="CD8932" s="94"/>
      <c r="CE8932" s="40"/>
      <c r="CF8932" s="73"/>
      <c r="CG8932" s="41"/>
      <c r="CH8932" s="41"/>
      <c r="CI8932" s="41"/>
      <c r="CJ8932" s="41"/>
      <c r="CK8932" s="41"/>
      <c r="CL8932" s="68"/>
      <c r="CM8932" s="41"/>
      <c r="CN8932" s="41"/>
      <c r="CO8932" s="39"/>
      <c r="CP8932" s="78"/>
    </row>
    <row r="8933" spans="1:94" s="38" customFormat="1" x14ac:dyDescent="0.25">
      <c r="A8933" s="38">
        <v>8930</v>
      </c>
      <c r="F8933" s="39"/>
      <c r="Q8933" s="39"/>
      <c r="R8933" s="40"/>
      <c r="S8933" s="40"/>
      <c r="T8933" s="39"/>
      <c r="AG8933" s="110"/>
      <c r="AH8933" s="94"/>
      <c r="AJ8933" s="97"/>
      <c r="AL8933" s="39"/>
      <c r="AP8933" s="39"/>
      <c r="AQ8933" s="77"/>
      <c r="AR8933" s="78"/>
      <c r="BB8933" s="79"/>
      <c r="BC8933" s="94"/>
      <c r="BE8933" s="97"/>
      <c r="BG8933" s="40"/>
      <c r="BK8933" s="40"/>
      <c r="BL8933" s="79"/>
      <c r="BM8933" s="94"/>
      <c r="BO8933" s="97"/>
      <c r="BQ8933" s="40"/>
      <c r="BR8933" s="94"/>
      <c r="BS8933" s="94"/>
      <c r="BT8933" s="94"/>
      <c r="BU8933" s="40"/>
      <c r="BV8933" s="82"/>
      <c r="BW8933" s="94"/>
      <c r="BX8933" s="48"/>
      <c r="BY8933" s="97"/>
      <c r="BZ8933" s="48"/>
      <c r="CA8933" s="40"/>
      <c r="CB8933" s="94"/>
      <c r="CC8933" s="94"/>
      <c r="CD8933" s="94"/>
      <c r="CE8933" s="40"/>
      <c r="CF8933" s="73"/>
      <c r="CG8933" s="41"/>
      <c r="CH8933" s="41"/>
      <c r="CI8933" s="41"/>
      <c r="CJ8933" s="41"/>
      <c r="CK8933" s="41"/>
      <c r="CL8933" s="68"/>
      <c r="CM8933" s="41"/>
      <c r="CN8933" s="41"/>
      <c r="CO8933" s="39"/>
      <c r="CP8933" s="78"/>
    </row>
    <row r="8934" spans="1:94" s="38" customFormat="1" x14ac:dyDescent="0.25">
      <c r="A8934" s="38">
        <v>8931</v>
      </c>
      <c r="F8934" s="39"/>
      <c r="Q8934" s="39"/>
      <c r="R8934" s="40"/>
      <c r="S8934" s="40"/>
      <c r="T8934" s="39"/>
      <c r="AG8934" s="110"/>
      <c r="AH8934" s="94"/>
      <c r="AJ8934" s="97"/>
      <c r="AL8934" s="39"/>
      <c r="AP8934" s="39"/>
      <c r="AQ8934" s="77"/>
      <c r="AR8934" s="78"/>
      <c r="BB8934" s="79"/>
      <c r="BC8934" s="94"/>
      <c r="BE8934" s="97"/>
      <c r="BG8934" s="40"/>
      <c r="BK8934" s="40"/>
      <c r="BL8934" s="79"/>
      <c r="BM8934" s="94"/>
      <c r="BO8934" s="97"/>
      <c r="BQ8934" s="40"/>
      <c r="BR8934" s="94"/>
      <c r="BS8934" s="94"/>
      <c r="BT8934" s="94"/>
      <c r="BU8934" s="40"/>
      <c r="BV8934" s="82"/>
      <c r="BW8934" s="94"/>
      <c r="BX8934" s="48"/>
      <c r="BY8934" s="97"/>
      <c r="BZ8934" s="48"/>
      <c r="CA8934" s="40"/>
      <c r="CB8934" s="94"/>
      <c r="CC8934" s="94"/>
      <c r="CD8934" s="94"/>
      <c r="CE8934" s="40"/>
      <c r="CF8934" s="73"/>
      <c r="CG8934" s="41"/>
      <c r="CH8934" s="41"/>
      <c r="CI8934" s="41"/>
      <c r="CJ8934" s="41"/>
      <c r="CK8934" s="41"/>
      <c r="CL8934" s="68"/>
      <c r="CM8934" s="41"/>
      <c r="CN8934" s="41"/>
      <c r="CO8934" s="39"/>
      <c r="CP8934" s="78"/>
    </row>
    <row r="8935" spans="1:94" s="38" customFormat="1" x14ac:dyDescent="0.25">
      <c r="A8935" s="38">
        <v>8932</v>
      </c>
      <c r="F8935" s="39"/>
      <c r="Q8935" s="39"/>
      <c r="R8935" s="40"/>
      <c r="S8935" s="40"/>
      <c r="T8935" s="39"/>
      <c r="AG8935" s="110"/>
      <c r="AH8935" s="94"/>
      <c r="AJ8935" s="97"/>
      <c r="AL8935" s="39"/>
      <c r="AP8935" s="39"/>
      <c r="AQ8935" s="77"/>
      <c r="AR8935" s="78"/>
      <c r="BB8935" s="79"/>
      <c r="BC8935" s="94"/>
      <c r="BE8935" s="97"/>
      <c r="BG8935" s="40"/>
      <c r="BK8935" s="40"/>
      <c r="BL8935" s="79"/>
      <c r="BM8935" s="94"/>
      <c r="BO8935" s="97"/>
      <c r="BQ8935" s="40"/>
      <c r="BR8935" s="94"/>
      <c r="BS8935" s="94"/>
      <c r="BT8935" s="94"/>
      <c r="BU8935" s="40"/>
      <c r="BV8935" s="82"/>
      <c r="BW8935" s="94"/>
      <c r="BX8935" s="48"/>
      <c r="BY8935" s="97"/>
      <c r="BZ8935" s="48"/>
      <c r="CA8935" s="40"/>
      <c r="CB8935" s="94"/>
      <c r="CC8935" s="94"/>
      <c r="CD8935" s="94"/>
      <c r="CE8935" s="40"/>
      <c r="CF8935" s="73"/>
      <c r="CG8935" s="41"/>
      <c r="CH8935" s="41"/>
      <c r="CI8935" s="41"/>
      <c r="CJ8935" s="41"/>
      <c r="CK8935" s="41"/>
      <c r="CL8935" s="68"/>
      <c r="CM8935" s="41"/>
      <c r="CN8935" s="41"/>
      <c r="CO8935" s="39"/>
      <c r="CP8935" s="78"/>
    </row>
    <row r="8936" spans="1:94" s="38" customFormat="1" x14ac:dyDescent="0.25">
      <c r="A8936" s="38">
        <v>8933</v>
      </c>
      <c r="F8936" s="39"/>
      <c r="Q8936" s="39"/>
      <c r="R8936" s="40"/>
      <c r="S8936" s="40"/>
      <c r="T8936" s="39"/>
      <c r="AG8936" s="110"/>
      <c r="AH8936" s="94"/>
      <c r="AJ8936" s="97"/>
      <c r="AL8936" s="39"/>
      <c r="AP8936" s="39"/>
      <c r="AQ8936" s="77"/>
      <c r="AR8936" s="78"/>
      <c r="BB8936" s="79"/>
      <c r="BC8936" s="94"/>
      <c r="BE8936" s="97"/>
      <c r="BG8936" s="40"/>
      <c r="BK8936" s="40"/>
      <c r="BL8936" s="79"/>
      <c r="BM8936" s="94"/>
      <c r="BO8936" s="97"/>
      <c r="BQ8936" s="40"/>
      <c r="BR8936" s="94"/>
      <c r="BS8936" s="94"/>
      <c r="BT8936" s="94"/>
      <c r="BU8936" s="40"/>
      <c r="BV8936" s="82"/>
      <c r="BW8936" s="94"/>
      <c r="BX8936" s="48"/>
      <c r="BY8936" s="97"/>
      <c r="BZ8936" s="48"/>
      <c r="CA8936" s="40"/>
      <c r="CB8936" s="94"/>
      <c r="CC8936" s="94"/>
      <c r="CD8936" s="94"/>
      <c r="CE8936" s="40"/>
      <c r="CF8936" s="73"/>
      <c r="CG8936" s="41"/>
      <c r="CH8936" s="41"/>
      <c r="CI8936" s="41"/>
      <c r="CJ8936" s="41"/>
      <c r="CK8936" s="41"/>
      <c r="CL8936" s="68"/>
      <c r="CM8936" s="41"/>
      <c r="CN8936" s="41"/>
      <c r="CO8936" s="39"/>
      <c r="CP8936" s="78"/>
    </row>
    <row r="8937" spans="1:94" s="38" customFormat="1" x14ac:dyDescent="0.25">
      <c r="A8937" s="38">
        <v>8934</v>
      </c>
      <c r="F8937" s="39"/>
      <c r="Q8937" s="39"/>
      <c r="R8937" s="40"/>
      <c r="S8937" s="40"/>
      <c r="T8937" s="39"/>
      <c r="AG8937" s="110"/>
      <c r="AH8937" s="94"/>
      <c r="AJ8937" s="97"/>
      <c r="AL8937" s="39"/>
      <c r="AP8937" s="39"/>
      <c r="AQ8937" s="77"/>
      <c r="AR8937" s="78"/>
      <c r="BB8937" s="79"/>
      <c r="BC8937" s="94"/>
      <c r="BE8937" s="97"/>
      <c r="BG8937" s="40"/>
      <c r="BK8937" s="40"/>
      <c r="BL8937" s="79"/>
      <c r="BM8937" s="94"/>
      <c r="BO8937" s="97"/>
      <c r="BQ8937" s="40"/>
      <c r="BR8937" s="94"/>
      <c r="BS8937" s="94"/>
      <c r="BT8937" s="94"/>
      <c r="BU8937" s="40"/>
      <c r="BV8937" s="82"/>
      <c r="BW8937" s="94"/>
      <c r="BX8937" s="48"/>
      <c r="BY8937" s="97"/>
      <c r="BZ8937" s="48"/>
      <c r="CA8937" s="40"/>
      <c r="CB8937" s="94"/>
      <c r="CC8937" s="94"/>
      <c r="CD8937" s="94"/>
      <c r="CE8937" s="40"/>
      <c r="CF8937" s="73"/>
      <c r="CG8937" s="41"/>
      <c r="CH8937" s="41"/>
      <c r="CI8937" s="41"/>
      <c r="CJ8937" s="41"/>
      <c r="CK8937" s="41"/>
      <c r="CL8937" s="68"/>
      <c r="CM8937" s="41"/>
      <c r="CN8937" s="41"/>
      <c r="CO8937" s="39"/>
      <c r="CP8937" s="78"/>
    </row>
    <row r="8938" spans="1:94" s="38" customFormat="1" x14ac:dyDescent="0.25">
      <c r="A8938" s="38">
        <v>8935</v>
      </c>
      <c r="F8938" s="39"/>
      <c r="Q8938" s="39"/>
      <c r="R8938" s="40"/>
      <c r="S8938" s="40"/>
      <c r="T8938" s="39"/>
      <c r="AG8938" s="110"/>
      <c r="AH8938" s="94"/>
      <c r="AJ8938" s="97"/>
      <c r="AL8938" s="39"/>
      <c r="AP8938" s="39"/>
      <c r="AQ8938" s="77"/>
      <c r="AR8938" s="78"/>
      <c r="BB8938" s="79"/>
      <c r="BC8938" s="94"/>
      <c r="BE8938" s="97"/>
      <c r="BG8938" s="40"/>
      <c r="BK8938" s="40"/>
      <c r="BL8938" s="79"/>
      <c r="BM8938" s="94"/>
      <c r="BO8938" s="97"/>
      <c r="BQ8938" s="40"/>
      <c r="BR8938" s="94"/>
      <c r="BS8938" s="94"/>
      <c r="BT8938" s="94"/>
      <c r="BU8938" s="40"/>
      <c r="BV8938" s="82"/>
      <c r="BW8938" s="94"/>
      <c r="BX8938" s="48"/>
      <c r="BY8938" s="97"/>
      <c r="BZ8938" s="48"/>
      <c r="CA8938" s="40"/>
      <c r="CB8938" s="94"/>
      <c r="CC8938" s="94"/>
      <c r="CD8938" s="94"/>
      <c r="CE8938" s="40"/>
      <c r="CF8938" s="73"/>
      <c r="CG8938" s="41"/>
      <c r="CH8938" s="41"/>
      <c r="CI8938" s="41"/>
      <c r="CJ8938" s="41"/>
      <c r="CK8938" s="41"/>
      <c r="CL8938" s="68"/>
      <c r="CM8938" s="41"/>
      <c r="CN8938" s="41"/>
      <c r="CO8938" s="39"/>
      <c r="CP8938" s="78"/>
    </row>
    <row r="8939" spans="1:94" s="38" customFormat="1" x14ac:dyDescent="0.25">
      <c r="A8939" s="38">
        <v>8936</v>
      </c>
      <c r="F8939" s="39"/>
      <c r="Q8939" s="39"/>
      <c r="R8939" s="40"/>
      <c r="S8939" s="40"/>
      <c r="T8939" s="39"/>
      <c r="AG8939" s="110"/>
      <c r="AH8939" s="94"/>
      <c r="AJ8939" s="97"/>
      <c r="AL8939" s="39"/>
      <c r="AP8939" s="39"/>
      <c r="AQ8939" s="77"/>
      <c r="AR8939" s="78"/>
      <c r="BB8939" s="79"/>
      <c r="BC8939" s="94"/>
      <c r="BE8939" s="97"/>
      <c r="BG8939" s="40"/>
      <c r="BK8939" s="40"/>
      <c r="BL8939" s="79"/>
      <c r="BM8939" s="94"/>
      <c r="BO8939" s="97"/>
      <c r="BQ8939" s="40"/>
      <c r="BR8939" s="94"/>
      <c r="BS8939" s="94"/>
      <c r="BT8939" s="94"/>
      <c r="BU8939" s="40"/>
      <c r="BV8939" s="82"/>
      <c r="BW8939" s="94"/>
      <c r="BX8939" s="48"/>
      <c r="BY8939" s="97"/>
      <c r="BZ8939" s="48"/>
      <c r="CA8939" s="40"/>
      <c r="CB8939" s="94"/>
      <c r="CC8939" s="94"/>
      <c r="CD8939" s="94"/>
      <c r="CE8939" s="40"/>
      <c r="CF8939" s="73"/>
      <c r="CG8939" s="41"/>
      <c r="CH8939" s="41"/>
      <c r="CI8939" s="41"/>
      <c r="CJ8939" s="41"/>
      <c r="CK8939" s="41"/>
      <c r="CL8939" s="68"/>
      <c r="CM8939" s="41"/>
      <c r="CN8939" s="41"/>
      <c r="CO8939" s="39"/>
      <c r="CP8939" s="78"/>
    </row>
    <row r="8940" spans="1:94" s="38" customFormat="1" x14ac:dyDescent="0.25">
      <c r="A8940" s="38">
        <v>8937</v>
      </c>
      <c r="F8940" s="39"/>
      <c r="Q8940" s="39"/>
      <c r="R8940" s="40"/>
      <c r="S8940" s="40"/>
      <c r="T8940" s="39"/>
      <c r="AG8940" s="110"/>
      <c r="AH8940" s="94"/>
      <c r="AJ8940" s="97"/>
      <c r="AL8940" s="39"/>
      <c r="AP8940" s="39"/>
      <c r="AQ8940" s="77"/>
      <c r="AR8940" s="78"/>
      <c r="BB8940" s="79"/>
      <c r="BC8940" s="94"/>
      <c r="BE8940" s="97"/>
      <c r="BG8940" s="40"/>
      <c r="BK8940" s="40"/>
      <c r="BL8940" s="79"/>
      <c r="BM8940" s="94"/>
      <c r="BO8940" s="97"/>
      <c r="BQ8940" s="40"/>
      <c r="BR8940" s="94"/>
      <c r="BS8940" s="94"/>
      <c r="BT8940" s="94"/>
      <c r="BU8940" s="40"/>
      <c r="BV8940" s="82"/>
      <c r="BW8940" s="94"/>
      <c r="BX8940" s="48"/>
      <c r="BY8940" s="97"/>
      <c r="BZ8940" s="48"/>
      <c r="CA8940" s="40"/>
      <c r="CB8940" s="94"/>
      <c r="CC8940" s="94"/>
      <c r="CD8940" s="94"/>
      <c r="CE8940" s="40"/>
      <c r="CF8940" s="73"/>
      <c r="CG8940" s="41"/>
      <c r="CH8940" s="41"/>
      <c r="CI8940" s="41"/>
      <c r="CJ8940" s="41"/>
      <c r="CK8940" s="41"/>
      <c r="CL8940" s="68"/>
      <c r="CM8940" s="41"/>
      <c r="CN8940" s="41"/>
      <c r="CO8940" s="39"/>
      <c r="CP8940" s="78"/>
    </row>
    <row r="8941" spans="1:94" s="38" customFormat="1" x14ac:dyDescent="0.25">
      <c r="A8941" s="38">
        <v>8938</v>
      </c>
      <c r="F8941" s="39"/>
      <c r="Q8941" s="39"/>
      <c r="R8941" s="40"/>
      <c r="S8941" s="40"/>
      <c r="T8941" s="39"/>
      <c r="AG8941" s="110"/>
      <c r="AH8941" s="94"/>
      <c r="AJ8941" s="97"/>
      <c r="AL8941" s="39"/>
      <c r="AP8941" s="39"/>
      <c r="AQ8941" s="77"/>
      <c r="AR8941" s="78"/>
      <c r="BB8941" s="79"/>
      <c r="BC8941" s="94"/>
      <c r="BE8941" s="97"/>
      <c r="BG8941" s="40"/>
      <c r="BK8941" s="40"/>
      <c r="BL8941" s="79"/>
      <c r="BM8941" s="94"/>
      <c r="BO8941" s="97"/>
      <c r="BQ8941" s="40"/>
      <c r="BR8941" s="94"/>
      <c r="BS8941" s="94"/>
      <c r="BT8941" s="94"/>
      <c r="BU8941" s="40"/>
      <c r="BV8941" s="82"/>
      <c r="BW8941" s="94"/>
      <c r="BX8941" s="48"/>
      <c r="BY8941" s="97"/>
      <c r="BZ8941" s="48"/>
      <c r="CA8941" s="40"/>
      <c r="CB8941" s="94"/>
      <c r="CC8941" s="94"/>
      <c r="CD8941" s="94"/>
      <c r="CE8941" s="40"/>
      <c r="CF8941" s="73"/>
      <c r="CG8941" s="41"/>
      <c r="CH8941" s="41"/>
      <c r="CI8941" s="41"/>
      <c r="CJ8941" s="41"/>
      <c r="CK8941" s="41"/>
      <c r="CL8941" s="68"/>
      <c r="CM8941" s="41"/>
      <c r="CN8941" s="41"/>
      <c r="CO8941" s="39"/>
      <c r="CP8941" s="78"/>
    </row>
    <row r="8942" spans="1:94" s="38" customFormat="1" x14ac:dyDescent="0.25">
      <c r="A8942" s="38">
        <v>8939</v>
      </c>
      <c r="F8942" s="39"/>
      <c r="Q8942" s="39"/>
      <c r="R8942" s="40"/>
      <c r="S8942" s="40"/>
      <c r="T8942" s="39"/>
      <c r="AG8942" s="110"/>
      <c r="AH8942" s="94"/>
      <c r="AJ8942" s="97"/>
      <c r="AL8942" s="39"/>
      <c r="AP8942" s="39"/>
      <c r="AQ8942" s="77"/>
      <c r="AR8942" s="78"/>
      <c r="BB8942" s="79"/>
      <c r="BC8942" s="94"/>
      <c r="BE8942" s="97"/>
      <c r="BG8942" s="40"/>
      <c r="BK8942" s="40"/>
      <c r="BL8942" s="79"/>
      <c r="BM8942" s="94"/>
      <c r="BO8942" s="97"/>
      <c r="BQ8942" s="40"/>
      <c r="BR8942" s="94"/>
      <c r="BS8942" s="94"/>
      <c r="BT8942" s="94"/>
      <c r="BU8942" s="40"/>
      <c r="BV8942" s="82"/>
      <c r="BW8942" s="94"/>
      <c r="BX8942" s="48"/>
      <c r="BY8942" s="97"/>
      <c r="BZ8942" s="48"/>
      <c r="CA8942" s="40"/>
      <c r="CB8942" s="94"/>
      <c r="CC8942" s="94"/>
      <c r="CD8942" s="94"/>
      <c r="CE8942" s="40"/>
      <c r="CF8942" s="73"/>
      <c r="CG8942" s="41"/>
      <c r="CH8942" s="41"/>
      <c r="CI8942" s="41"/>
      <c r="CJ8942" s="41"/>
      <c r="CK8942" s="41"/>
      <c r="CL8942" s="68"/>
      <c r="CM8942" s="41"/>
      <c r="CN8942" s="41"/>
      <c r="CO8942" s="39"/>
      <c r="CP8942" s="78"/>
    </row>
    <row r="8943" spans="1:94" s="38" customFormat="1" x14ac:dyDescent="0.25">
      <c r="A8943" s="38">
        <v>8940</v>
      </c>
      <c r="F8943" s="39"/>
      <c r="Q8943" s="39"/>
      <c r="R8943" s="40"/>
      <c r="S8943" s="40"/>
      <c r="T8943" s="39"/>
      <c r="AG8943" s="110"/>
      <c r="AH8943" s="94"/>
      <c r="AJ8943" s="97"/>
      <c r="AL8943" s="39"/>
      <c r="AP8943" s="39"/>
      <c r="AQ8943" s="77"/>
      <c r="AR8943" s="78"/>
      <c r="BB8943" s="79"/>
      <c r="BC8943" s="94"/>
      <c r="BE8943" s="97"/>
      <c r="BG8943" s="40"/>
      <c r="BK8943" s="40"/>
      <c r="BL8943" s="79"/>
      <c r="BM8943" s="94"/>
      <c r="BO8943" s="97"/>
      <c r="BQ8943" s="40"/>
      <c r="BR8943" s="94"/>
      <c r="BS8943" s="94"/>
      <c r="BT8943" s="94"/>
      <c r="BU8943" s="40"/>
      <c r="BV8943" s="82"/>
      <c r="BW8943" s="94"/>
      <c r="BX8943" s="48"/>
      <c r="BY8943" s="97"/>
      <c r="BZ8943" s="48"/>
      <c r="CA8943" s="40"/>
      <c r="CB8943" s="94"/>
      <c r="CC8943" s="94"/>
      <c r="CD8943" s="94"/>
      <c r="CE8943" s="40"/>
      <c r="CF8943" s="73"/>
      <c r="CG8943" s="41"/>
      <c r="CH8943" s="41"/>
      <c r="CI8943" s="41"/>
      <c r="CJ8943" s="41"/>
      <c r="CK8943" s="41"/>
      <c r="CL8943" s="68"/>
      <c r="CM8943" s="41"/>
      <c r="CN8943" s="41"/>
      <c r="CO8943" s="39"/>
      <c r="CP8943" s="78"/>
    </row>
    <row r="8944" spans="1:94" s="38" customFormat="1" x14ac:dyDescent="0.25">
      <c r="A8944" s="38">
        <v>8941</v>
      </c>
      <c r="F8944" s="39"/>
      <c r="Q8944" s="39"/>
      <c r="R8944" s="40"/>
      <c r="S8944" s="40"/>
      <c r="T8944" s="39"/>
      <c r="AG8944" s="110"/>
      <c r="AH8944" s="94"/>
      <c r="AJ8944" s="97"/>
      <c r="AL8944" s="39"/>
      <c r="AP8944" s="39"/>
      <c r="AQ8944" s="77"/>
      <c r="AR8944" s="78"/>
      <c r="BB8944" s="79"/>
      <c r="BC8944" s="94"/>
      <c r="BE8944" s="97"/>
      <c r="BG8944" s="40"/>
      <c r="BK8944" s="40"/>
      <c r="BL8944" s="79"/>
      <c r="BM8944" s="94"/>
      <c r="BO8944" s="97"/>
      <c r="BQ8944" s="40"/>
      <c r="BR8944" s="94"/>
      <c r="BS8944" s="94"/>
      <c r="BT8944" s="94"/>
      <c r="BU8944" s="40"/>
      <c r="BV8944" s="82"/>
      <c r="BW8944" s="94"/>
      <c r="BX8944" s="48"/>
      <c r="BY8944" s="97"/>
      <c r="BZ8944" s="48"/>
      <c r="CA8944" s="40"/>
      <c r="CB8944" s="94"/>
      <c r="CC8944" s="94"/>
      <c r="CD8944" s="94"/>
      <c r="CE8944" s="40"/>
      <c r="CF8944" s="73"/>
      <c r="CG8944" s="41"/>
      <c r="CH8944" s="41"/>
      <c r="CI8944" s="41"/>
      <c r="CJ8944" s="41"/>
      <c r="CK8944" s="41"/>
      <c r="CL8944" s="68"/>
      <c r="CM8944" s="41"/>
      <c r="CN8944" s="41"/>
      <c r="CO8944" s="39"/>
      <c r="CP8944" s="78"/>
    </row>
    <row r="8945" spans="1:94" s="38" customFormat="1" x14ac:dyDescent="0.25">
      <c r="A8945" s="38">
        <v>8942</v>
      </c>
      <c r="F8945" s="39"/>
      <c r="Q8945" s="39"/>
      <c r="R8945" s="40"/>
      <c r="S8945" s="40"/>
      <c r="T8945" s="39"/>
      <c r="AG8945" s="110"/>
      <c r="AH8945" s="94"/>
      <c r="AJ8945" s="97"/>
      <c r="AL8945" s="39"/>
      <c r="AP8945" s="39"/>
      <c r="AQ8945" s="77"/>
      <c r="AR8945" s="78"/>
      <c r="BB8945" s="79"/>
      <c r="BC8945" s="94"/>
      <c r="BE8945" s="97"/>
      <c r="BG8945" s="40"/>
      <c r="BK8945" s="40"/>
      <c r="BL8945" s="79"/>
      <c r="BM8945" s="94"/>
      <c r="BO8945" s="97"/>
      <c r="BQ8945" s="40"/>
      <c r="BR8945" s="94"/>
      <c r="BS8945" s="94"/>
      <c r="BT8945" s="94"/>
      <c r="BU8945" s="40"/>
      <c r="BV8945" s="82"/>
      <c r="BW8945" s="94"/>
      <c r="BX8945" s="48"/>
      <c r="BY8945" s="97"/>
      <c r="BZ8945" s="48"/>
      <c r="CA8945" s="40"/>
      <c r="CB8945" s="94"/>
      <c r="CC8945" s="94"/>
      <c r="CD8945" s="94"/>
      <c r="CE8945" s="40"/>
      <c r="CF8945" s="73"/>
      <c r="CG8945" s="41"/>
      <c r="CH8945" s="41"/>
      <c r="CI8945" s="41"/>
      <c r="CJ8945" s="41"/>
      <c r="CK8945" s="41"/>
      <c r="CL8945" s="68"/>
      <c r="CM8945" s="41"/>
      <c r="CN8945" s="41"/>
      <c r="CO8945" s="39"/>
      <c r="CP8945" s="78"/>
    </row>
    <row r="8946" spans="1:94" s="38" customFormat="1" x14ac:dyDescent="0.25">
      <c r="A8946" s="38">
        <v>8943</v>
      </c>
      <c r="F8946" s="39"/>
      <c r="Q8946" s="39"/>
      <c r="R8946" s="40"/>
      <c r="S8946" s="40"/>
      <c r="T8946" s="39"/>
      <c r="AG8946" s="110"/>
      <c r="AH8946" s="94"/>
      <c r="AJ8946" s="97"/>
      <c r="AL8946" s="39"/>
      <c r="AP8946" s="39"/>
      <c r="AQ8946" s="77"/>
      <c r="AR8946" s="78"/>
      <c r="BB8946" s="79"/>
      <c r="BC8946" s="94"/>
      <c r="BE8946" s="97"/>
      <c r="BG8946" s="40"/>
      <c r="BK8946" s="40"/>
      <c r="BL8946" s="79"/>
      <c r="BM8946" s="94"/>
      <c r="BO8946" s="97"/>
      <c r="BQ8946" s="40"/>
      <c r="BR8946" s="94"/>
      <c r="BS8946" s="94"/>
      <c r="BT8946" s="94"/>
      <c r="BU8946" s="40"/>
      <c r="BV8946" s="82"/>
      <c r="BW8946" s="94"/>
      <c r="BX8946" s="48"/>
      <c r="BY8946" s="97"/>
      <c r="BZ8946" s="48"/>
      <c r="CA8946" s="40"/>
      <c r="CB8946" s="94"/>
      <c r="CC8946" s="94"/>
      <c r="CD8946" s="94"/>
      <c r="CE8946" s="40"/>
      <c r="CF8946" s="73"/>
      <c r="CG8946" s="41"/>
      <c r="CH8946" s="41"/>
      <c r="CI8946" s="41"/>
      <c r="CJ8946" s="41"/>
      <c r="CK8946" s="41"/>
      <c r="CL8946" s="68"/>
      <c r="CM8946" s="41"/>
      <c r="CN8946" s="41"/>
      <c r="CO8946" s="39"/>
      <c r="CP8946" s="78"/>
    </row>
    <row r="8947" spans="1:94" s="38" customFormat="1" x14ac:dyDescent="0.25">
      <c r="A8947" s="38">
        <v>8944</v>
      </c>
      <c r="F8947" s="39"/>
      <c r="Q8947" s="39"/>
      <c r="R8947" s="40"/>
      <c r="S8947" s="40"/>
      <c r="T8947" s="39"/>
      <c r="AG8947" s="110"/>
      <c r="AH8947" s="94"/>
      <c r="AJ8947" s="97"/>
      <c r="AL8947" s="39"/>
      <c r="AP8947" s="39"/>
      <c r="AQ8947" s="77"/>
      <c r="AR8947" s="78"/>
      <c r="BB8947" s="79"/>
      <c r="BC8947" s="94"/>
      <c r="BE8947" s="97"/>
      <c r="BG8947" s="40"/>
      <c r="BK8947" s="40"/>
      <c r="BL8947" s="79"/>
      <c r="BM8947" s="94"/>
      <c r="BO8947" s="97"/>
      <c r="BQ8947" s="40"/>
      <c r="BR8947" s="94"/>
      <c r="BS8947" s="94"/>
      <c r="BT8947" s="94"/>
      <c r="BU8947" s="40"/>
      <c r="BV8947" s="82"/>
      <c r="BW8947" s="94"/>
      <c r="BX8947" s="48"/>
      <c r="BY8947" s="97"/>
      <c r="BZ8947" s="48"/>
      <c r="CA8947" s="40"/>
      <c r="CB8947" s="94"/>
      <c r="CC8947" s="94"/>
      <c r="CD8947" s="94"/>
      <c r="CE8947" s="40"/>
      <c r="CF8947" s="73"/>
      <c r="CG8947" s="41"/>
      <c r="CH8947" s="41"/>
      <c r="CI8947" s="41"/>
      <c r="CJ8947" s="41"/>
      <c r="CK8947" s="41"/>
      <c r="CL8947" s="68"/>
      <c r="CM8947" s="41"/>
      <c r="CN8947" s="41"/>
      <c r="CO8947" s="39"/>
      <c r="CP8947" s="78"/>
    </row>
    <row r="8948" spans="1:94" s="38" customFormat="1" x14ac:dyDescent="0.25">
      <c r="A8948" s="38">
        <v>8945</v>
      </c>
      <c r="F8948" s="39"/>
      <c r="Q8948" s="39"/>
      <c r="R8948" s="40"/>
      <c r="S8948" s="40"/>
      <c r="T8948" s="39"/>
      <c r="AG8948" s="110"/>
      <c r="AH8948" s="94"/>
      <c r="AJ8948" s="97"/>
      <c r="AL8948" s="39"/>
      <c r="AP8948" s="39"/>
      <c r="AQ8948" s="77"/>
      <c r="AR8948" s="78"/>
      <c r="BB8948" s="79"/>
      <c r="BC8948" s="94"/>
      <c r="BE8948" s="97"/>
      <c r="BG8948" s="40"/>
      <c r="BK8948" s="40"/>
      <c r="BL8948" s="79"/>
      <c r="BM8948" s="94"/>
      <c r="BO8948" s="97"/>
      <c r="BQ8948" s="40"/>
      <c r="BR8948" s="94"/>
      <c r="BS8948" s="94"/>
      <c r="BT8948" s="94"/>
      <c r="BU8948" s="40"/>
      <c r="BV8948" s="82"/>
      <c r="BW8948" s="94"/>
      <c r="BX8948" s="48"/>
      <c r="BY8948" s="97"/>
      <c r="BZ8948" s="48"/>
      <c r="CA8948" s="40"/>
      <c r="CB8948" s="94"/>
      <c r="CC8948" s="94"/>
      <c r="CD8948" s="94"/>
      <c r="CE8948" s="40"/>
      <c r="CF8948" s="73"/>
      <c r="CG8948" s="41"/>
      <c r="CH8948" s="41"/>
      <c r="CI8948" s="41"/>
      <c r="CJ8948" s="41"/>
      <c r="CK8948" s="41"/>
      <c r="CL8948" s="68"/>
      <c r="CM8948" s="41"/>
      <c r="CN8948" s="41"/>
      <c r="CO8948" s="39"/>
      <c r="CP8948" s="78"/>
    </row>
    <row r="8949" spans="1:94" s="38" customFormat="1" x14ac:dyDescent="0.25">
      <c r="A8949" s="38">
        <v>8946</v>
      </c>
      <c r="F8949" s="39"/>
      <c r="Q8949" s="39"/>
      <c r="R8949" s="40"/>
      <c r="S8949" s="40"/>
      <c r="T8949" s="39"/>
      <c r="AG8949" s="110"/>
      <c r="AH8949" s="94"/>
      <c r="AJ8949" s="97"/>
      <c r="AL8949" s="39"/>
      <c r="AP8949" s="39"/>
      <c r="AQ8949" s="77"/>
      <c r="AR8949" s="78"/>
      <c r="BB8949" s="79"/>
      <c r="BC8949" s="94"/>
      <c r="BE8949" s="97"/>
      <c r="BG8949" s="40"/>
      <c r="BK8949" s="40"/>
      <c r="BL8949" s="79"/>
      <c r="BM8949" s="94"/>
      <c r="BO8949" s="97"/>
      <c r="BQ8949" s="40"/>
      <c r="BR8949" s="94"/>
      <c r="BS8949" s="94"/>
      <c r="BT8949" s="94"/>
      <c r="BU8949" s="40"/>
      <c r="BV8949" s="82"/>
      <c r="BW8949" s="94"/>
      <c r="BX8949" s="48"/>
      <c r="BY8949" s="97"/>
      <c r="BZ8949" s="48"/>
      <c r="CA8949" s="40"/>
      <c r="CB8949" s="94"/>
      <c r="CC8949" s="94"/>
      <c r="CD8949" s="94"/>
      <c r="CE8949" s="40"/>
      <c r="CF8949" s="73"/>
      <c r="CG8949" s="41"/>
      <c r="CH8949" s="41"/>
      <c r="CI8949" s="41"/>
      <c r="CJ8949" s="41"/>
      <c r="CK8949" s="41"/>
      <c r="CL8949" s="68"/>
      <c r="CM8949" s="41"/>
      <c r="CN8949" s="41"/>
      <c r="CO8949" s="39"/>
      <c r="CP8949" s="78"/>
    </row>
    <row r="8950" spans="1:94" s="38" customFormat="1" x14ac:dyDescent="0.25">
      <c r="A8950" s="38">
        <v>8947</v>
      </c>
      <c r="F8950" s="39"/>
      <c r="Q8950" s="39"/>
      <c r="R8950" s="40"/>
      <c r="S8950" s="40"/>
      <c r="T8950" s="39"/>
      <c r="AG8950" s="110"/>
      <c r="AH8950" s="94"/>
      <c r="AJ8950" s="97"/>
      <c r="AL8950" s="39"/>
      <c r="AP8950" s="39"/>
      <c r="AQ8950" s="77"/>
      <c r="AR8950" s="78"/>
      <c r="BB8950" s="79"/>
      <c r="BC8950" s="94"/>
      <c r="BE8950" s="97"/>
      <c r="BG8950" s="40"/>
      <c r="BK8950" s="40"/>
      <c r="BL8950" s="79"/>
      <c r="BM8950" s="94"/>
      <c r="BO8950" s="97"/>
      <c r="BQ8950" s="40"/>
      <c r="BR8950" s="94"/>
      <c r="BS8950" s="94"/>
      <c r="BT8950" s="94"/>
      <c r="BU8950" s="40"/>
      <c r="BV8950" s="82"/>
      <c r="BW8950" s="94"/>
      <c r="BX8950" s="48"/>
      <c r="BY8950" s="97"/>
      <c r="BZ8950" s="48"/>
      <c r="CA8950" s="40"/>
      <c r="CB8950" s="94"/>
      <c r="CC8950" s="94"/>
      <c r="CD8950" s="94"/>
      <c r="CE8950" s="40"/>
      <c r="CF8950" s="73"/>
      <c r="CG8950" s="41"/>
      <c r="CH8950" s="41"/>
      <c r="CI8950" s="41"/>
      <c r="CJ8950" s="41"/>
      <c r="CK8950" s="41"/>
      <c r="CL8950" s="68"/>
      <c r="CM8950" s="41"/>
      <c r="CN8950" s="41"/>
      <c r="CO8950" s="39"/>
      <c r="CP8950" s="78"/>
    </row>
    <row r="8951" spans="1:94" s="38" customFormat="1" x14ac:dyDescent="0.25">
      <c r="A8951" s="38">
        <v>8948</v>
      </c>
      <c r="F8951" s="39"/>
      <c r="Q8951" s="39"/>
      <c r="R8951" s="40"/>
      <c r="S8951" s="40"/>
      <c r="T8951" s="39"/>
      <c r="AG8951" s="110"/>
      <c r="AH8951" s="94"/>
      <c r="AJ8951" s="97"/>
      <c r="AL8951" s="39"/>
      <c r="AP8951" s="39"/>
      <c r="AQ8951" s="77"/>
      <c r="AR8951" s="78"/>
      <c r="BB8951" s="79"/>
      <c r="BC8951" s="94"/>
      <c r="BE8951" s="97"/>
      <c r="BG8951" s="40"/>
      <c r="BK8951" s="40"/>
      <c r="BL8951" s="79"/>
      <c r="BM8951" s="94"/>
      <c r="BO8951" s="97"/>
      <c r="BQ8951" s="40"/>
      <c r="BR8951" s="94"/>
      <c r="BS8951" s="94"/>
      <c r="BT8951" s="94"/>
      <c r="BU8951" s="40"/>
      <c r="BV8951" s="82"/>
      <c r="BW8951" s="94"/>
      <c r="BX8951" s="48"/>
      <c r="BY8951" s="97"/>
      <c r="BZ8951" s="48"/>
      <c r="CA8951" s="40"/>
      <c r="CB8951" s="94"/>
      <c r="CC8951" s="94"/>
      <c r="CD8951" s="94"/>
      <c r="CE8951" s="40"/>
      <c r="CF8951" s="73"/>
      <c r="CG8951" s="41"/>
      <c r="CH8951" s="41"/>
      <c r="CI8951" s="41"/>
      <c r="CJ8951" s="41"/>
      <c r="CK8951" s="41"/>
      <c r="CL8951" s="68"/>
      <c r="CM8951" s="41"/>
      <c r="CN8951" s="41"/>
      <c r="CO8951" s="39"/>
      <c r="CP8951" s="78"/>
    </row>
    <row r="8952" spans="1:94" s="38" customFormat="1" x14ac:dyDescent="0.25">
      <c r="A8952" s="38">
        <v>8949</v>
      </c>
      <c r="F8952" s="39"/>
      <c r="Q8952" s="39"/>
      <c r="R8952" s="40"/>
      <c r="S8952" s="40"/>
      <c r="T8952" s="39"/>
      <c r="AG8952" s="110"/>
      <c r="AH8952" s="94"/>
      <c r="AJ8952" s="97"/>
      <c r="AL8952" s="39"/>
      <c r="AP8952" s="39"/>
      <c r="AQ8952" s="77"/>
      <c r="AR8952" s="78"/>
      <c r="BB8952" s="79"/>
      <c r="BC8952" s="94"/>
      <c r="BE8952" s="97"/>
      <c r="BG8952" s="40"/>
      <c r="BK8952" s="40"/>
      <c r="BL8952" s="79"/>
      <c r="BM8952" s="94"/>
      <c r="BO8952" s="97"/>
      <c r="BQ8952" s="40"/>
      <c r="BR8952" s="94"/>
      <c r="BS8952" s="94"/>
      <c r="BT8952" s="94"/>
      <c r="BU8952" s="40"/>
      <c r="BV8952" s="82"/>
      <c r="BW8952" s="94"/>
      <c r="BX8952" s="48"/>
      <c r="BY8952" s="97"/>
      <c r="BZ8952" s="48"/>
      <c r="CA8952" s="40"/>
      <c r="CB8952" s="94"/>
      <c r="CC8952" s="94"/>
      <c r="CD8952" s="94"/>
      <c r="CE8952" s="40"/>
      <c r="CF8952" s="73"/>
      <c r="CG8952" s="41"/>
      <c r="CH8952" s="41"/>
      <c r="CI8952" s="41"/>
      <c r="CJ8952" s="41"/>
      <c r="CK8952" s="41"/>
      <c r="CL8952" s="68"/>
      <c r="CM8952" s="41"/>
      <c r="CN8952" s="41"/>
      <c r="CO8952" s="39"/>
      <c r="CP8952" s="78"/>
    </row>
    <row r="8953" spans="1:94" s="38" customFormat="1" x14ac:dyDescent="0.25">
      <c r="A8953" s="38">
        <v>8950</v>
      </c>
      <c r="F8953" s="39"/>
      <c r="Q8953" s="39"/>
      <c r="R8953" s="40"/>
      <c r="S8953" s="40"/>
      <c r="T8953" s="39"/>
      <c r="AG8953" s="110"/>
      <c r="AH8953" s="94"/>
      <c r="AJ8953" s="97"/>
      <c r="AL8953" s="39"/>
      <c r="AP8953" s="39"/>
      <c r="AQ8953" s="77"/>
      <c r="AR8953" s="78"/>
      <c r="BB8953" s="79"/>
      <c r="BC8953" s="94"/>
      <c r="BE8953" s="97"/>
      <c r="BG8953" s="40"/>
      <c r="BK8953" s="40"/>
      <c r="BL8953" s="79"/>
      <c r="BM8953" s="94"/>
      <c r="BO8953" s="97"/>
      <c r="BQ8953" s="40"/>
      <c r="BR8953" s="94"/>
      <c r="BS8953" s="94"/>
      <c r="BT8953" s="94"/>
      <c r="BU8953" s="40"/>
      <c r="BV8953" s="82"/>
      <c r="BW8953" s="94"/>
      <c r="BX8953" s="48"/>
      <c r="BY8953" s="97"/>
      <c r="BZ8953" s="48"/>
      <c r="CA8953" s="40"/>
      <c r="CB8953" s="94"/>
      <c r="CC8953" s="94"/>
      <c r="CD8953" s="94"/>
      <c r="CE8953" s="40"/>
      <c r="CF8953" s="73"/>
      <c r="CG8953" s="41"/>
      <c r="CH8953" s="41"/>
      <c r="CI8953" s="41"/>
      <c r="CJ8953" s="41"/>
      <c r="CK8953" s="41"/>
      <c r="CL8953" s="68"/>
      <c r="CM8953" s="41"/>
      <c r="CN8953" s="41"/>
      <c r="CO8953" s="39"/>
      <c r="CP8953" s="78"/>
    </row>
    <row r="8954" spans="1:94" s="38" customFormat="1" x14ac:dyDescent="0.25">
      <c r="A8954" s="38">
        <v>8951</v>
      </c>
      <c r="F8954" s="39"/>
      <c r="Q8954" s="39"/>
      <c r="R8954" s="40"/>
      <c r="S8954" s="40"/>
      <c r="T8954" s="39"/>
      <c r="AG8954" s="110"/>
      <c r="AH8954" s="94"/>
      <c r="AJ8954" s="97"/>
      <c r="AL8954" s="39"/>
      <c r="AP8954" s="39"/>
      <c r="AQ8954" s="77"/>
      <c r="AR8954" s="78"/>
      <c r="BB8954" s="79"/>
      <c r="BC8954" s="94"/>
      <c r="BE8954" s="97"/>
      <c r="BG8954" s="40"/>
      <c r="BK8954" s="40"/>
      <c r="BL8954" s="79"/>
      <c r="BM8954" s="94"/>
      <c r="BO8954" s="97"/>
      <c r="BQ8954" s="40"/>
      <c r="BR8954" s="94"/>
      <c r="BS8954" s="94"/>
      <c r="BT8954" s="94"/>
      <c r="BU8954" s="40"/>
      <c r="BV8954" s="82"/>
      <c r="BW8954" s="94"/>
      <c r="BX8954" s="48"/>
      <c r="BY8954" s="97"/>
      <c r="BZ8954" s="48"/>
      <c r="CA8954" s="40"/>
      <c r="CB8954" s="94"/>
      <c r="CC8954" s="94"/>
      <c r="CD8954" s="94"/>
      <c r="CE8954" s="40"/>
      <c r="CF8954" s="73"/>
      <c r="CG8954" s="41"/>
      <c r="CH8954" s="41"/>
      <c r="CI8954" s="41"/>
      <c r="CJ8954" s="41"/>
      <c r="CK8954" s="41"/>
      <c r="CL8954" s="68"/>
      <c r="CM8954" s="41"/>
      <c r="CN8954" s="41"/>
      <c r="CO8954" s="39"/>
      <c r="CP8954" s="78"/>
    </row>
    <row r="8955" spans="1:94" s="38" customFormat="1" x14ac:dyDescent="0.25">
      <c r="A8955" s="38">
        <v>8952</v>
      </c>
      <c r="F8955" s="39"/>
      <c r="Q8955" s="39"/>
      <c r="R8955" s="40"/>
      <c r="S8955" s="40"/>
      <c r="T8955" s="39"/>
      <c r="AG8955" s="110"/>
      <c r="AH8955" s="94"/>
      <c r="AJ8955" s="97"/>
      <c r="AL8955" s="39"/>
      <c r="AP8955" s="39"/>
      <c r="AQ8955" s="77"/>
      <c r="AR8955" s="78"/>
      <c r="BB8955" s="79"/>
      <c r="BC8955" s="94"/>
      <c r="BE8955" s="97"/>
      <c r="BG8955" s="40"/>
      <c r="BK8955" s="40"/>
      <c r="BL8955" s="79"/>
      <c r="BM8955" s="94"/>
      <c r="BO8955" s="97"/>
      <c r="BQ8955" s="40"/>
      <c r="BR8955" s="94"/>
      <c r="BS8955" s="94"/>
      <c r="BT8955" s="94"/>
      <c r="BU8955" s="40"/>
      <c r="BV8955" s="82"/>
      <c r="BW8955" s="94"/>
      <c r="BX8955" s="48"/>
      <c r="BY8955" s="97"/>
      <c r="BZ8955" s="48"/>
      <c r="CA8955" s="40"/>
      <c r="CB8955" s="94"/>
      <c r="CC8955" s="94"/>
      <c r="CD8955" s="94"/>
      <c r="CE8955" s="40"/>
      <c r="CF8955" s="73"/>
      <c r="CG8955" s="41"/>
      <c r="CH8955" s="41"/>
      <c r="CI8955" s="41"/>
      <c r="CJ8955" s="41"/>
      <c r="CK8955" s="41"/>
      <c r="CL8955" s="68"/>
      <c r="CM8955" s="41"/>
      <c r="CN8955" s="41"/>
      <c r="CO8955" s="39"/>
      <c r="CP8955" s="78"/>
    </row>
    <row r="8956" spans="1:94" s="38" customFormat="1" x14ac:dyDescent="0.25">
      <c r="A8956" s="38">
        <v>8953</v>
      </c>
      <c r="F8956" s="39"/>
      <c r="Q8956" s="39"/>
      <c r="R8956" s="40"/>
      <c r="S8956" s="40"/>
      <c r="T8956" s="39"/>
      <c r="AG8956" s="110"/>
      <c r="AH8956" s="94"/>
      <c r="AJ8956" s="97"/>
      <c r="AL8956" s="39"/>
      <c r="AP8956" s="39"/>
      <c r="AQ8956" s="77"/>
      <c r="AR8956" s="78"/>
      <c r="BB8956" s="79"/>
      <c r="BC8956" s="94"/>
      <c r="BE8956" s="97"/>
      <c r="BG8956" s="40"/>
      <c r="BK8956" s="40"/>
      <c r="BL8956" s="79"/>
      <c r="BM8956" s="94"/>
      <c r="BO8956" s="97"/>
      <c r="BQ8956" s="40"/>
      <c r="BR8956" s="94"/>
      <c r="BS8956" s="94"/>
      <c r="BT8956" s="94"/>
      <c r="BU8956" s="40"/>
      <c r="BV8956" s="82"/>
      <c r="BW8956" s="94"/>
      <c r="BX8956" s="48"/>
      <c r="BY8956" s="97"/>
      <c r="BZ8956" s="48"/>
      <c r="CA8956" s="40"/>
      <c r="CB8956" s="94"/>
      <c r="CC8956" s="94"/>
      <c r="CD8956" s="94"/>
      <c r="CE8956" s="40"/>
      <c r="CF8956" s="73"/>
      <c r="CG8956" s="41"/>
      <c r="CH8956" s="41"/>
      <c r="CI8956" s="41"/>
      <c r="CJ8956" s="41"/>
      <c r="CK8956" s="41"/>
      <c r="CL8956" s="68"/>
      <c r="CM8956" s="41"/>
      <c r="CN8956" s="41"/>
      <c r="CO8956" s="39"/>
      <c r="CP8956" s="78"/>
    </row>
    <row r="8957" spans="1:94" s="38" customFormat="1" x14ac:dyDescent="0.25">
      <c r="A8957" s="38">
        <v>8954</v>
      </c>
      <c r="F8957" s="39"/>
      <c r="Q8957" s="39"/>
      <c r="R8957" s="40"/>
      <c r="S8957" s="40"/>
      <c r="T8957" s="39"/>
      <c r="AG8957" s="110"/>
      <c r="AH8957" s="94"/>
      <c r="AJ8957" s="97"/>
      <c r="AL8957" s="39"/>
      <c r="AP8957" s="39"/>
      <c r="AQ8957" s="77"/>
      <c r="AR8957" s="78"/>
      <c r="BB8957" s="79"/>
      <c r="BC8957" s="94"/>
      <c r="BE8957" s="97"/>
      <c r="BG8957" s="40"/>
      <c r="BK8957" s="40"/>
      <c r="BL8957" s="79"/>
      <c r="BM8957" s="94"/>
      <c r="BO8957" s="97"/>
      <c r="BQ8957" s="40"/>
      <c r="BR8957" s="94"/>
      <c r="BS8957" s="94"/>
      <c r="BT8957" s="94"/>
      <c r="BU8957" s="40"/>
      <c r="BV8957" s="82"/>
      <c r="BW8957" s="94"/>
      <c r="BX8957" s="48"/>
      <c r="BY8957" s="97"/>
      <c r="BZ8957" s="48"/>
      <c r="CA8957" s="40"/>
      <c r="CB8957" s="94"/>
      <c r="CC8957" s="94"/>
      <c r="CD8957" s="94"/>
      <c r="CE8957" s="40"/>
      <c r="CF8957" s="73"/>
      <c r="CG8957" s="41"/>
      <c r="CH8957" s="41"/>
      <c r="CI8957" s="41"/>
      <c r="CJ8957" s="41"/>
      <c r="CK8957" s="41"/>
      <c r="CL8957" s="68"/>
      <c r="CM8957" s="41"/>
      <c r="CN8957" s="41"/>
      <c r="CO8957" s="39"/>
      <c r="CP8957" s="78"/>
    </row>
    <row r="8958" spans="1:94" s="38" customFormat="1" x14ac:dyDescent="0.25">
      <c r="A8958" s="38">
        <v>8955</v>
      </c>
      <c r="F8958" s="39"/>
      <c r="Q8958" s="39"/>
      <c r="R8958" s="40"/>
      <c r="S8958" s="40"/>
      <c r="T8958" s="39"/>
      <c r="AG8958" s="110"/>
      <c r="AH8958" s="94"/>
      <c r="AJ8958" s="97"/>
      <c r="AL8958" s="39"/>
      <c r="AP8958" s="39"/>
      <c r="AQ8958" s="77"/>
      <c r="AR8958" s="78"/>
      <c r="BB8958" s="79"/>
      <c r="BC8958" s="94"/>
      <c r="BE8958" s="97"/>
      <c r="BG8958" s="40"/>
      <c r="BK8958" s="40"/>
      <c r="BL8958" s="79"/>
      <c r="BM8958" s="94"/>
      <c r="BO8958" s="97"/>
      <c r="BQ8958" s="40"/>
      <c r="BR8958" s="94"/>
      <c r="BS8958" s="94"/>
      <c r="BT8958" s="94"/>
      <c r="BU8958" s="40"/>
      <c r="BV8958" s="82"/>
      <c r="BW8958" s="94"/>
      <c r="BX8958" s="48"/>
      <c r="BY8958" s="97"/>
      <c r="BZ8958" s="48"/>
      <c r="CA8958" s="40"/>
      <c r="CB8958" s="94"/>
      <c r="CC8958" s="94"/>
      <c r="CD8958" s="94"/>
      <c r="CE8958" s="40"/>
      <c r="CF8958" s="73"/>
      <c r="CG8958" s="41"/>
      <c r="CH8958" s="41"/>
      <c r="CI8958" s="41"/>
      <c r="CJ8958" s="41"/>
      <c r="CK8958" s="41"/>
      <c r="CL8958" s="68"/>
      <c r="CM8958" s="41"/>
      <c r="CN8958" s="41"/>
      <c r="CO8958" s="39"/>
      <c r="CP8958" s="78"/>
    </row>
    <row r="8959" spans="1:94" s="38" customFormat="1" x14ac:dyDescent="0.25">
      <c r="A8959" s="38">
        <v>8956</v>
      </c>
      <c r="F8959" s="39"/>
      <c r="Q8959" s="39"/>
      <c r="R8959" s="40"/>
      <c r="S8959" s="40"/>
      <c r="T8959" s="39"/>
      <c r="AG8959" s="110"/>
      <c r="AH8959" s="94"/>
      <c r="AJ8959" s="97"/>
      <c r="AL8959" s="39"/>
      <c r="AP8959" s="39"/>
      <c r="AQ8959" s="77"/>
      <c r="AR8959" s="78"/>
      <c r="BB8959" s="79"/>
      <c r="BC8959" s="94"/>
      <c r="BE8959" s="97"/>
      <c r="BG8959" s="40"/>
      <c r="BK8959" s="40"/>
      <c r="BL8959" s="79"/>
      <c r="BM8959" s="94"/>
      <c r="BO8959" s="97"/>
      <c r="BQ8959" s="40"/>
      <c r="BR8959" s="94"/>
      <c r="BS8959" s="94"/>
      <c r="BT8959" s="94"/>
      <c r="BU8959" s="40"/>
      <c r="BV8959" s="82"/>
      <c r="BW8959" s="94"/>
      <c r="BX8959" s="48"/>
      <c r="BY8959" s="97"/>
      <c r="BZ8959" s="48"/>
      <c r="CA8959" s="40"/>
      <c r="CB8959" s="94"/>
      <c r="CC8959" s="94"/>
      <c r="CD8959" s="94"/>
      <c r="CE8959" s="40"/>
      <c r="CF8959" s="73"/>
      <c r="CG8959" s="41"/>
      <c r="CH8959" s="41"/>
      <c r="CI8959" s="41"/>
      <c r="CJ8959" s="41"/>
      <c r="CK8959" s="41"/>
      <c r="CL8959" s="68"/>
      <c r="CM8959" s="41"/>
      <c r="CN8959" s="41"/>
      <c r="CO8959" s="39"/>
      <c r="CP8959" s="78"/>
    </row>
    <row r="8960" spans="1:94" s="38" customFormat="1" x14ac:dyDescent="0.25">
      <c r="A8960" s="38">
        <v>8957</v>
      </c>
      <c r="F8960" s="39"/>
      <c r="Q8960" s="39"/>
      <c r="R8960" s="40"/>
      <c r="S8960" s="40"/>
      <c r="T8960" s="39"/>
      <c r="AG8960" s="110"/>
      <c r="AH8960" s="94"/>
      <c r="AJ8960" s="97"/>
      <c r="AL8960" s="39"/>
      <c r="AP8960" s="39"/>
      <c r="AQ8960" s="77"/>
      <c r="AR8960" s="78"/>
      <c r="BB8960" s="79"/>
      <c r="BC8960" s="94"/>
      <c r="BE8960" s="97"/>
      <c r="BG8960" s="40"/>
      <c r="BK8960" s="40"/>
      <c r="BL8960" s="79"/>
      <c r="BM8960" s="94"/>
      <c r="BO8960" s="97"/>
      <c r="BQ8960" s="40"/>
      <c r="BR8960" s="94"/>
      <c r="BS8960" s="94"/>
      <c r="BT8960" s="94"/>
      <c r="BU8960" s="40"/>
      <c r="BV8960" s="82"/>
      <c r="BW8960" s="94"/>
      <c r="BX8960" s="48"/>
      <c r="BY8960" s="97"/>
      <c r="BZ8960" s="48"/>
      <c r="CA8960" s="40"/>
      <c r="CB8960" s="94"/>
      <c r="CC8960" s="94"/>
      <c r="CD8960" s="94"/>
      <c r="CE8960" s="40"/>
      <c r="CF8960" s="73"/>
      <c r="CG8960" s="41"/>
      <c r="CH8960" s="41"/>
      <c r="CI8960" s="41"/>
      <c r="CJ8960" s="41"/>
      <c r="CK8960" s="41"/>
      <c r="CL8960" s="68"/>
      <c r="CM8960" s="41"/>
      <c r="CN8960" s="41"/>
      <c r="CO8960" s="39"/>
      <c r="CP8960" s="78"/>
    </row>
    <row r="8961" spans="1:94" s="38" customFormat="1" x14ac:dyDescent="0.25">
      <c r="A8961" s="38">
        <v>8958</v>
      </c>
      <c r="F8961" s="39"/>
      <c r="Q8961" s="39"/>
      <c r="R8961" s="40"/>
      <c r="S8961" s="40"/>
      <c r="T8961" s="39"/>
      <c r="AG8961" s="110"/>
      <c r="AH8961" s="94"/>
      <c r="AJ8961" s="97"/>
      <c r="AL8961" s="39"/>
      <c r="AP8961" s="39"/>
      <c r="AQ8961" s="77"/>
      <c r="AR8961" s="78"/>
      <c r="BB8961" s="79"/>
      <c r="BC8961" s="94"/>
      <c r="BE8961" s="97"/>
      <c r="BG8961" s="40"/>
      <c r="BK8961" s="40"/>
      <c r="BL8961" s="79"/>
      <c r="BM8961" s="94"/>
      <c r="BO8961" s="97"/>
      <c r="BQ8961" s="40"/>
      <c r="BR8961" s="94"/>
      <c r="BS8961" s="94"/>
      <c r="BT8961" s="94"/>
      <c r="BU8961" s="40"/>
      <c r="BV8961" s="82"/>
      <c r="BW8961" s="94"/>
      <c r="BX8961" s="48"/>
      <c r="BY8961" s="97"/>
      <c r="BZ8961" s="48"/>
      <c r="CA8961" s="40"/>
      <c r="CB8961" s="94"/>
      <c r="CC8961" s="94"/>
      <c r="CD8961" s="94"/>
      <c r="CE8961" s="40"/>
      <c r="CF8961" s="73"/>
      <c r="CG8961" s="41"/>
      <c r="CH8961" s="41"/>
      <c r="CI8961" s="41"/>
      <c r="CJ8961" s="41"/>
      <c r="CK8961" s="41"/>
      <c r="CL8961" s="68"/>
      <c r="CM8961" s="41"/>
      <c r="CN8961" s="41"/>
      <c r="CO8961" s="39"/>
      <c r="CP8961" s="78"/>
    </row>
    <row r="8962" spans="1:94" s="38" customFormat="1" x14ac:dyDescent="0.25">
      <c r="A8962" s="38">
        <v>8959</v>
      </c>
      <c r="F8962" s="39"/>
      <c r="Q8962" s="39"/>
      <c r="R8962" s="40"/>
      <c r="S8962" s="40"/>
      <c r="T8962" s="39"/>
      <c r="AG8962" s="110"/>
      <c r="AH8962" s="94"/>
      <c r="AJ8962" s="97"/>
      <c r="AL8962" s="39"/>
      <c r="AP8962" s="39"/>
      <c r="AQ8962" s="77"/>
      <c r="AR8962" s="78"/>
      <c r="BB8962" s="79"/>
      <c r="BC8962" s="94"/>
      <c r="BE8962" s="97"/>
      <c r="BG8962" s="40"/>
      <c r="BK8962" s="40"/>
      <c r="BL8962" s="79"/>
      <c r="BM8962" s="94"/>
      <c r="BO8962" s="97"/>
      <c r="BQ8962" s="40"/>
      <c r="BR8962" s="94"/>
      <c r="BS8962" s="94"/>
      <c r="BT8962" s="94"/>
      <c r="BU8962" s="40"/>
      <c r="BV8962" s="82"/>
      <c r="BW8962" s="94"/>
      <c r="BX8962" s="48"/>
      <c r="BY8962" s="97"/>
      <c r="BZ8962" s="48"/>
      <c r="CA8962" s="40"/>
      <c r="CB8962" s="94"/>
      <c r="CC8962" s="94"/>
      <c r="CD8962" s="94"/>
      <c r="CE8962" s="40"/>
      <c r="CF8962" s="73"/>
      <c r="CG8962" s="41"/>
      <c r="CH8962" s="41"/>
      <c r="CI8962" s="41"/>
      <c r="CJ8962" s="41"/>
      <c r="CK8962" s="41"/>
      <c r="CL8962" s="68"/>
      <c r="CM8962" s="41"/>
      <c r="CN8962" s="41"/>
      <c r="CO8962" s="39"/>
      <c r="CP8962" s="78"/>
    </row>
    <row r="8963" spans="1:94" s="38" customFormat="1" x14ac:dyDescent="0.25">
      <c r="A8963" s="38">
        <v>8960</v>
      </c>
      <c r="F8963" s="39"/>
      <c r="Q8963" s="39"/>
      <c r="R8963" s="40"/>
      <c r="S8963" s="40"/>
      <c r="T8963" s="39"/>
      <c r="AG8963" s="110"/>
      <c r="AH8963" s="94"/>
      <c r="AJ8963" s="97"/>
      <c r="AL8963" s="39"/>
      <c r="AP8963" s="39"/>
      <c r="AQ8963" s="77"/>
      <c r="AR8963" s="78"/>
      <c r="BB8963" s="79"/>
      <c r="BC8963" s="94"/>
      <c r="BE8963" s="97"/>
      <c r="BG8963" s="40"/>
      <c r="BK8963" s="40"/>
      <c r="BL8963" s="79"/>
      <c r="BM8963" s="94"/>
      <c r="BO8963" s="97"/>
      <c r="BQ8963" s="40"/>
      <c r="BR8963" s="94"/>
      <c r="BS8963" s="94"/>
      <c r="BT8963" s="94"/>
      <c r="BU8963" s="40"/>
      <c r="BV8963" s="82"/>
      <c r="BW8963" s="94"/>
      <c r="BX8963" s="48"/>
      <c r="BY8963" s="97"/>
      <c r="BZ8963" s="48"/>
      <c r="CA8963" s="40"/>
      <c r="CB8963" s="94"/>
      <c r="CC8963" s="94"/>
      <c r="CD8963" s="94"/>
      <c r="CE8963" s="40"/>
      <c r="CF8963" s="73"/>
      <c r="CG8963" s="41"/>
      <c r="CH8963" s="41"/>
      <c r="CI8963" s="41"/>
      <c r="CJ8963" s="41"/>
      <c r="CK8963" s="41"/>
      <c r="CL8963" s="68"/>
      <c r="CM8963" s="41"/>
      <c r="CN8963" s="41"/>
      <c r="CO8963" s="39"/>
      <c r="CP8963" s="78"/>
    </row>
    <row r="8964" spans="1:94" s="38" customFormat="1" x14ac:dyDescent="0.25">
      <c r="A8964" s="38">
        <v>8961</v>
      </c>
      <c r="F8964" s="39"/>
      <c r="Q8964" s="39"/>
      <c r="R8964" s="40"/>
      <c r="S8964" s="40"/>
      <c r="T8964" s="39"/>
      <c r="AG8964" s="110"/>
      <c r="AH8964" s="94"/>
      <c r="AJ8964" s="97"/>
      <c r="AL8964" s="39"/>
      <c r="AP8964" s="39"/>
      <c r="AQ8964" s="77"/>
      <c r="AR8964" s="78"/>
      <c r="BB8964" s="79"/>
      <c r="BC8964" s="94"/>
      <c r="BE8964" s="97"/>
      <c r="BG8964" s="40"/>
      <c r="BK8964" s="40"/>
      <c r="BL8964" s="79"/>
      <c r="BM8964" s="94"/>
      <c r="BO8964" s="97"/>
      <c r="BQ8964" s="40"/>
      <c r="BR8964" s="94"/>
      <c r="BS8964" s="94"/>
      <c r="BT8964" s="94"/>
      <c r="BU8964" s="40"/>
      <c r="BV8964" s="82"/>
      <c r="BW8964" s="94"/>
      <c r="BX8964" s="48"/>
      <c r="BY8964" s="97"/>
      <c r="BZ8964" s="48"/>
      <c r="CA8964" s="40"/>
      <c r="CB8964" s="94"/>
      <c r="CC8964" s="94"/>
      <c r="CD8964" s="94"/>
      <c r="CE8964" s="40"/>
      <c r="CF8964" s="73"/>
      <c r="CG8964" s="41"/>
      <c r="CH8964" s="41"/>
      <c r="CI8964" s="41"/>
      <c r="CJ8964" s="41"/>
      <c r="CK8964" s="41"/>
      <c r="CL8964" s="68"/>
      <c r="CM8964" s="41"/>
      <c r="CN8964" s="41"/>
      <c r="CO8964" s="39"/>
      <c r="CP8964" s="78"/>
    </row>
    <row r="8965" spans="1:94" s="38" customFormat="1" x14ac:dyDescent="0.25">
      <c r="A8965" s="38">
        <v>8962</v>
      </c>
      <c r="F8965" s="39"/>
      <c r="Q8965" s="39"/>
      <c r="R8965" s="40"/>
      <c r="S8965" s="40"/>
      <c r="T8965" s="39"/>
      <c r="AG8965" s="110"/>
      <c r="AH8965" s="94"/>
      <c r="AJ8965" s="97"/>
      <c r="AL8965" s="39"/>
      <c r="AP8965" s="39"/>
      <c r="AQ8965" s="77"/>
      <c r="AR8965" s="78"/>
      <c r="BB8965" s="79"/>
      <c r="BC8965" s="94"/>
      <c r="BE8965" s="97"/>
      <c r="BG8965" s="40"/>
      <c r="BK8965" s="40"/>
      <c r="BL8965" s="79"/>
      <c r="BM8965" s="94"/>
      <c r="BO8965" s="97"/>
      <c r="BQ8965" s="40"/>
      <c r="BR8965" s="94"/>
      <c r="BS8965" s="94"/>
      <c r="BT8965" s="94"/>
      <c r="BU8965" s="40"/>
      <c r="BV8965" s="82"/>
      <c r="BW8965" s="94"/>
      <c r="BX8965" s="48"/>
      <c r="BY8965" s="97"/>
      <c r="BZ8965" s="48"/>
      <c r="CA8965" s="40"/>
      <c r="CB8965" s="94"/>
      <c r="CC8965" s="94"/>
      <c r="CD8965" s="94"/>
      <c r="CE8965" s="40"/>
      <c r="CF8965" s="73"/>
      <c r="CG8965" s="41"/>
      <c r="CH8965" s="41"/>
      <c r="CI8965" s="41"/>
      <c r="CJ8965" s="41"/>
      <c r="CK8965" s="41"/>
      <c r="CL8965" s="68"/>
      <c r="CM8965" s="41"/>
      <c r="CN8965" s="41"/>
      <c r="CO8965" s="39"/>
      <c r="CP8965" s="78"/>
    </row>
    <row r="8966" spans="1:94" s="38" customFormat="1" x14ac:dyDescent="0.25">
      <c r="A8966" s="38">
        <v>8963</v>
      </c>
      <c r="F8966" s="39"/>
      <c r="Q8966" s="39"/>
      <c r="R8966" s="40"/>
      <c r="S8966" s="40"/>
      <c r="T8966" s="39"/>
      <c r="AG8966" s="110"/>
      <c r="AH8966" s="94"/>
      <c r="AJ8966" s="97"/>
      <c r="AL8966" s="39"/>
      <c r="AP8966" s="39"/>
      <c r="AQ8966" s="77"/>
      <c r="AR8966" s="78"/>
      <c r="BB8966" s="79"/>
      <c r="BC8966" s="94"/>
      <c r="BE8966" s="97"/>
      <c r="BG8966" s="40"/>
      <c r="BK8966" s="40"/>
      <c r="BL8966" s="79"/>
      <c r="BM8966" s="94"/>
      <c r="BO8966" s="97"/>
      <c r="BQ8966" s="40"/>
      <c r="BR8966" s="94"/>
      <c r="BS8966" s="94"/>
      <c r="BT8966" s="94"/>
      <c r="BU8966" s="40"/>
      <c r="BV8966" s="82"/>
      <c r="BW8966" s="94"/>
      <c r="BX8966" s="48"/>
      <c r="BY8966" s="97"/>
      <c r="BZ8966" s="48"/>
      <c r="CA8966" s="40"/>
      <c r="CB8966" s="94"/>
      <c r="CC8966" s="94"/>
      <c r="CD8966" s="94"/>
      <c r="CE8966" s="40"/>
      <c r="CF8966" s="73"/>
      <c r="CG8966" s="41"/>
      <c r="CH8966" s="41"/>
      <c r="CI8966" s="41"/>
      <c r="CJ8966" s="41"/>
      <c r="CK8966" s="41"/>
      <c r="CL8966" s="68"/>
      <c r="CM8966" s="41"/>
      <c r="CN8966" s="41"/>
      <c r="CO8966" s="39"/>
      <c r="CP8966" s="78"/>
    </row>
    <row r="8967" spans="1:94" s="38" customFormat="1" x14ac:dyDescent="0.25">
      <c r="A8967" s="38">
        <v>8964</v>
      </c>
      <c r="F8967" s="39"/>
      <c r="Q8967" s="39"/>
      <c r="R8967" s="40"/>
      <c r="S8967" s="40"/>
      <c r="T8967" s="39"/>
      <c r="AG8967" s="110"/>
      <c r="AH8967" s="94"/>
      <c r="AJ8967" s="97"/>
      <c r="AL8967" s="39"/>
      <c r="AP8967" s="39"/>
      <c r="AQ8967" s="77"/>
      <c r="AR8967" s="78"/>
      <c r="BB8967" s="79"/>
      <c r="BC8967" s="94"/>
      <c r="BE8967" s="97"/>
      <c r="BG8967" s="40"/>
      <c r="BK8967" s="40"/>
      <c r="BL8967" s="79"/>
      <c r="BM8967" s="94"/>
      <c r="BO8967" s="97"/>
      <c r="BQ8967" s="40"/>
      <c r="BR8967" s="94"/>
      <c r="BS8967" s="94"/>
      <c r="BT8967" s="94"/>
      <c r="BU8967" s="40"/>
      <c r="BV8967" s="82"/>
      <c r="BW8967" s="94"/>
      <c r="BX8967" s="48"/>
      <c r="BY8967" s="97"/>
      <c r="BZ8967" s="48"/>
      <c r="CA8967" s="40"/>
      <c r="CB8967" s="94"/>
      <c r="CC8967" s="94"/>
      <c r="CD8967" s="94"/>
      <c r="CE8967" s="40"/>
      <c r="CF8967" s="73"/>
      <c r="CG8967" s="41"/>
      <c r="CH8967" s="41"/>
      <c r="CI8967" s="41"/>
      <c r="CJ8967" s="41"/>
      <c r="CK8967" s="41"/>
      <c r="CL8967" s="68"/>
      <c r="CM8967" s="41"/>
      <c r="CN8967" s="41"/>
      <c r="CO8967" s="39"/>
      <c r="CP8967" s="78"/>
    </row>
    <row r="8968" spans="1:94" s="38" customFormat="1" x14ac:dyDescent="0.25">
      <c r="A8968" s="38">
        <v>8965</v>
      </c>
      <c r="F8968" s="39"/>
      <c r="Q8968" s="39"/>
      <c r="R8968" s="40"/>
      <c r="S8968" s="40"/>
      <c r="T8968" s="39"/>
      <c r="AG8968" s="110"/>
      <c r="AH8968" s="94"/>
      <c r="AJ8968" s="97"/>
      <c r="AL8968" s="39"/>
      <c r="AP8968" s="39"/>
      <c r="AQ8968" s="77"/>
      <c r="AR8968" s="78"/>
      <c r="BB8968" s="79"/>
      <c r="BC8968" s="94"/>
      <c r="BE8968" s="97"/>
      <c r="BG8968" s="40"/>
      <c r="BK8968" s="40"/>
      <c r="BL8968" s="79"/>
      <c r="BM8968" s="94"/>
      <c r="BO8968" s="97"/>
      <c r="BQ8968" s="40"/>
      <c r="BR8968" s="94"/>
      <c r="BS8968" s="94"/>
      <c r="BT8968" s="94"/>
      <c r="BU8968" s="40"/>
      <c r="BV8968" s="82"/>
      <c r="BW8968" s="94"/>
      <c r="BX8968" s="48"/>
      <c r="BY8968" s="97"/>
      <c r="BZ8968" s="48"/>
      <c r="CA8968" s="40"/>
      <c r="CB8968" s="94"/>
      <c r="CC8968" s="94"/>
      <c r="CD8968" s="94"/>
      <c r="CE8968" s="40"/>
      <c r="CF8968" s="73"/>
      <c r="CG8968" s="41"/>
      <c r="CH8968" s="41"/>
      <c r="CI8968" s="41"/>
      <c r="CJ8968" s="41"/>
      <c r="CK8968" s="41"/>
      <c r="CL8968" s="68"/>
      <c r="CM8968" s="41"/>
      <c r="CN8968" s="41"/>
      <c r="CO8968" s="39"/>
      <c r="CP8968" s="78"/>
    </row>
    <row r="8969" spans="1:94" s="38" customFormat="1" x14ac:dyDescent="0.25">
      <c r="A8969" s="38">
        <v>8966</v>
      </c>
      <c r="F8969" s="39"/>
      <c r="Q8969" s="39"/>
      <c r="R8969" s="40"/>
      <c r="S8969" s="40"/>
      <c r="T8969" s="39"/>
      <c r="AG8969" s="110"/>
      <c r="AH8969" s="94"/>
      <c r="AJ8969" s="97"/>
      <c r="AL8969" s="39"/>
      <c r="AP8969" s="39"/>
      <c r="AQ8969" s="77"/>
      <c r="AR8969" s="78"/>
      <c r="BB8969" s="79"/>
      <c r="BC8969" s="94"/>
      <c r="BE8969" s="97"/>
      <c r="BG8969" s="40"/>
      <c r="BK8969" s="40"/>
      <c r="BL8969" s="79"/>
      <c r="BM8969" s="94"/>
      <c r="BO8969" s="97"/>
      <c r="BQ8969" s="40"/>
      <c r="BR8969" s="94"/>
      <c r="BS8969" s="94"/>
      <c r="BT8969" s="94"/>
      <c r="BU8969" s="40"/>
      <c r="BV8969" s="82"/>
      <c r="BW8969" s="94"/>
      <c r="BX8969" s="48"/>
      <c r="BY8969" s="97"/>
      <c r="BZ8969" s="48"/>
      <c r="CA8969" s="40"/>
      <c r="CB8969" s="94"/>
      <c r="CC8969" s="94"/>
      <c r="CD8969" s="94"/>
      <c r="CE8969" s="40"/>
      <c r="CF8969" s="73"/>
      <c r="CG8969" s="41"/>
      <c r="CH8969" s="41"/>
      <c r="CI8969" s="41"/>
      <c r="CJ8969" s="41"/>
      <c r="CK8969" s="41"/>
      <c r="CL8969" s="68"/>
      <c r="CM8969" s="41"/>
      <c r="CN8969" s="41"/>
      <c r="CO8969" s="39"/>
      <c r="CP8969" s="78"/>
    </row>
    <row r="8970" spans="1:94" s="38" customFormat="1" x14ac:dyDescent="0.25">
      <c r="A8970" s="38">
        <v>8967</v>
      </c>
      <c r="F8970" s="39"/>
      <c r="Q8970" s="39"/>
      <c r="R8970" s="40"/>
      <c r="S8970" s="40"/>
      <c r="T8970" s="39"/>
      <c r="AG8970" s="110"/>
      <c r="AH8970" s="94"/>
      <c r="AJ8970" s="97"/>
      <c r="AL8970" s="39"/>
      <c r="AP8970" s="39"/>
      <c r="AQ8970" s="77"/>
      <c r="AR8970" s="78"/>
      <c r="BB8970" s="79"/>
      <c r="BC8970" s="94"/>
      <c r="BE8970" s="97"/>
      <c r="BG8970" s="40"/>
      <c r="BK8970" s="40"/>
      <c r="BL8970" s="79"/>
      <c r="BM8970" s="94"/>
      <c r="BO8970" s="97"/>
      <c r="BQ8970" s="40"/>
      <c r="BR8970" s="94"/>
      <c r="BS8970" s="94"/>
      <c r="BT8970" s="94"/>
      <c r="BU8970" s="40"/>
      <c r="BV8970" s="82"/>
      <c r="BW8970" s="94"/>
      <c r="BX8970" s="48"/>
      <c r="BY8970" s="97"/>
      <c r="BZ8970" s="48"/>
      <c r="CA8970" s="40"/>
      <c r="CB8970" s="94"/>
      <c r="CC8970" s="94"/>
      <c r="CD8970" s="94"/>
      <c r="CE8970" s="40"/>
      <c r="CF8970" s="73"/>
      <c r="CG8970" s="41"/>
      <c r="CH8970" s="41"/>
      <c r="CI8970" s="41"/>
      <c r="CJ8970" s="41"/>
      <c r="CK8970" s="41"/>
      <c r="CL8970" s="68"/>
      <c r="CM8970" s="41"/>
      <c r="CN8970" s="41"/>
      <c r="CO8970" s="39"/>
      <c r="CP8970" s="78"/>
    </row>
    <row r="8971" spans="1:94" s="38" customFormat="1" x14ac:dyDescent="0.25">
      <c r="A8971" s="38">
        <v>8968</v>
      </c>
      <c r="F8971" s="39"/>
      <c r="Q8971" s="39"/>
      <c r="R8971" s="40"/>
      <c r="S8971" s="40"/>
      <c r="T8971" s="39"/>
      <c r="AG8971" s="110"/>
      <c r="AH8971" s="94"/>
      <c r="AJ8971" s="97"/>
      <c r="AL8971" s="39"/>
      <c r="AP8971" s="39"/>
      <c r="AQ8971" s="77"/>
      <c r="AR8971" s="78"/>
      <c r="BB8971" s="79"/>
      <c r="BC8971" s="94"/>
      <c r="BE8971" s="97"/>
      <c r="BG8971" s="40"/>
      <c r="BK8971" s="40"/>
      <c r="BL8971" s="79"/>
      <c r="BM8971" s="94"/>
      <c r="BO8971" s="97"/>
      <c r="BQ8971" s="40"/>
      <c r="BR8971" s="94"/>
      <c r="BS8971" s="94"/>
      <c r="BT8971" s="94"/>
      <c r="BU8971" s="40"/>
      <c r="BV8971" s="82"/>
      <c r="BW8971" s="94"/>
      <c r="BX8971" s="48"/>
      <c r="BY8971" s="97"/>
      <c r="BZ8971" s="48"/>
      <c r="CA8971" s="40"/>
      <c r="CB8971" s="94"/>
      <c r="CC8971" s="94"/>
      <c r="CD8971" s="94"/>
      <c r="CE8971" s="40"/>
      <c r="CF8971" s="73"/>
      <c r="CG8971" s="41"/>
      <c r="CH8971" s="41"/>
      <c r="CI8971" s="41"/>
      <c r="CJ8971" s="41"/>
      <c r="CK8971" s="41"/>
      <c r="CL8971" s="68"/>
      <c r="CM8971" s="41"/>
      <c r="CN8971" s="41"/>
      <c r="CO8971" s="39"/>
      <c r="CP8971" s="78"/>
    </row>
    <row r="8972" spans="1:94" s="38" customFormat="1" x14ac:dyDescent="0.25">
      <c r="A8972" s="38">
        <v>8969</v>
      </c>
      <c r="F8972" s="39"/>
      <c r="Q8972" s="39"/>
      <c r="R8972" s="40"/>
      <c r="S8972" s="40"/>
      <c r="T8972" s="39"/>
      <c r="AG8972" s="110"/>
      <c r="AH8972" s="94"/>
      <c r="AJ8972" s="97"/>
      <c r="AL8972" s="39"/>
      <c r="AP8972" s="39"/>
      <c r="AQ8972" s="77"/>
      <c r="AR8972" s="78"/>
      <c r="BB8972" s="79"/>
      <c r="BC8972" s="94"/>
      <c r="BE8972" s="97"/>
      <c r="BG8972" s="40"/>
      <c r="BK8972" s="40"/>
      <c r="BL8972" s="79"/>
      <c r="BM8972" s="94"/>
      <c r="BO8972" s="97"/>
      <c r="BQ8972" s="40"/>
      <c r="BR8972" s="94"/>
      <c r="BS8972" s="94"/>
      <c r="BT8972" s="94"/>
      <c r="BU8972" s="40"/>
      <c r="BV8972" s="82"/>
      <c r="BW8972" s="94"/>
      <c r="BX8972" s="48"/>
      <c r="BY8972" s="97"/>
      <c r="BZ8972" s="48"/>
      <c r="CA8972" s="40"/>
      <c r="CB8972" s="94"/>
      <c r="CC8972" s="94"/>
      <c r="CD8972" s="94"/>
      <c r="CE8972" s="40"/>
      <c r="CF8972" s="73"/>
      <c r="CG8972" s="41"/>
      <c r="CH8972" s="41"/>
      <c r="CI8972" s="41"/>
      <c r="CJ8972" s="41"/>
      <c r="CK8972" s="41"/>
      <c r="CL8972" s="68"/>
      <c r="CM8972" s="41"/>
      <c r="CN8972" s="41"/>
      <c r="CO8972" s="39"/>
      <c r="CP8972" s="78"/>
    </row>
    <row r="8973" spans="1:94" s="38" customFormat="1" x14ac:dyDescent="0.25">
      <c r="A8973" s="38">
        <v>8970</v>
      </c>
      <c r="F8973" s="39"/>
      <c r="Q8973" s="39"/>
      <c r="R8973" s="40"/>
      <c r="S8973" s="40"/>
      <c r="T8973" s="39"/>
      <c r="AG8973" s="110"/>
      <c r="AH8973" s="94"/>
      <c r="AJ8973" s="97"/>
      <c r="AL8973" s="39"/>
      <c r="AP8973" s="39"/>
      <c r="AQ8973" s="77"/>
      <c r="AR8973" s="78"/>
      <c r="BB8973" s="79"/>
      <c r="BC8973" s="94"/>
      <c r="BE8973" s="97"/>
      <c r="BG8973" s="40"/>
      <c r="BK8973" s="40"/>
      <c r="BL8973" s="79"/>
      <c r="BM8973" s="94"/>
      <c r="BO8973" s="97"/>
      <c r="BQ8973" s="40"/>
      <c r="BR8973" s="94"/>
      <c r="BS8973" s="94"/>
      <c r="BT8973" s="94"/>
      <c r="BU8973" s="40"/>
      <c r="BV8973" s="82"/>
      <c r="BW8973" s="94"/>
      <c r="BX8973" s="48"/>
      <c r="BY8973" s="97"/>
      <c r="BZ8973" s="48"/>
      <c r="CA8973" s="40"/>
      <c r="CB8973" s="94"/>
      <c r="CC8973" s="94"/>
      <c r="CD8973" s="94"/>
      <c r="CE8973" s="40"/>
      <c r="CF8973" s="73"/>
      <c r="CG8973" s="41"/>
      <c r="CH8973" s="41"/>
      <c r="CI8973" s="41"/>
      <c r="CJ8973" s="41"/>
      <c r="CK8973" s="41"/>
      <c r="CL8973" s="68"/>
      <c r="CM8973" s="41"/>
      <c r="CN8973" s="41"/>
      <c r="CO8973" s="39"/>
      <c r="CP8973" s="78"/>
    </row>
    <row r="8974" spans="1:94" s="38" customFormat="1" x14ac:dyDescent="0.25">
      <c r="A8974" s="38">
        <v>8971</v>
      </c>
      <c r="F8974" s="39"/>
      <c r="Q8974" s="39"/>
      <c r="R8974" s="40"/>
      <c r="S8974" s="40"/>
      <c r="T8974" s="39"/>
      <c r="AG8974" s="110"/>
      <c r="AH8974" s="94"/>
      <c r="AJ8974" s="97"/>
      <c r="AL8974" s="39"/>
      <c r="AP8974" s="39"/>
      <c r="AQ8974" s="77"/>
      <c r="AR8974" s="78"/>
      <c r="BB8974" s="79"/>
      <c r="BC8974" s="94"/>
      <c r="BE8974" s="97"/>
      <c r="BG8974" s="40"/>
      <c r="BK8974" s="40"/>
      <c r="BL8974" s="79"/>
      <c r="BM8974" s="94"/>
      <c r="BO8974" s="97"/>
      <c r="BQ8974" s="40"/>
      <c r="BR8974" s="94"/>
      <c r="BS8974" s="94"/>
      <c r="BT8974" s="94"/>
      <c r="BU8974" s="40"/>
      <c r="BV8974" s="82"/>
      <c r="BW8974" s="94"/>
      <c r="BX8974" s="48"/>
      <c r="BY8974" s="97"/>
      <c r="BZ8974" s="48"/>
      <c r="CA8974" s="40"/>
      <c r="CB8974" s="94"/>
      <c r="CC8974" s="94"/>
      <c r="CD8974" s="94"/>
      <c r="CE8974" s="40"/>
      <c r="CF8974" s="73"/>
      <c r="CG8974" s="41"/>
      <c r="CH8974" s="41"/>
      <c r="CI8974" s="41"/>
      <c r="CJ8974" s="41"/>
      <c r="CK8974" s="41"/>
      <c r="CL8974" s="68"/>
      <c r="CM8974" s="41"/>
      <c r="CN8974" s="41"/>
      <c r="CO8974" s="39"/>
      <c r="CP8974" s="78"/>
    </row>
    <row r="8975" spans="1:94" s="38" customFormat="1" x14ac:dyDescent="0.25">
      <c r="A8975" s="38">
        <v>8972</v>
      </c>
      <c r="F8975" s="39"/>
      <c r="Q8975" s="39"/>
      <c r="R8975" s="40"/>
      <c r="S8975" s="40"/>
      <c r="T8975" s="39"/>
      <c r="AG8975" s="110"/>
      <c r="AH8975" s="94"/>
      <c r="AJ8975" s="97"/>
      <c r="AL8975" s="39"/>
      <c r="AP8975" s="39"/>
      <c r="AQ8975" s="77"/>
      <c r="AR8975" s="78"/>
      <c r="BB8975" s="79"/>
      <c r="BC8975" s="94"/>
      <c r="BE8975" s="97"/>
      <c r="BG8975" s="40"/>
      <c r="BK8975" s="40"/>
      <c r="BL8975" s="79"/>
      <c r="BM8975" s="94"/>
      <c r="BO8975" s="97"/>
      <c r="BQ8975" s="40"/>
      <c r="BR8975" s="94"/>
      <c r="BS8975" s="94"/>
      <c r="BT8975" s="94"/>
      <c r="BU8975" s="40"/>
      <c r="BV8975" s="82"/>
      <c r="BW8975" s="94"/>
      <c r="BX8975" s="48"/>
      <c r="BY8975" s="97"/>
      <c r="BZ8975" s="48"/>
      <c r="CA8975" s="40"/>
      <c r="CB8975" s="94"/>
      <c r="CC8975" s="94"/>
      <c r="CD8975" s="94"/>
      <c r="CE8975" s="40"/>
      <c r="CF8975" s="73"/>
      <c r="CG8975" s="41"/>
      <c r="CH8975" s="41"/>
      <c r="CI8975" s="41"/>
      <c r="CJ8975" s="41"/>
      <c r="CK8975" s="41"/>
      <c r="CL8975" s="68"/>
      <c r="CM8975" s="41"/>
      <c r="CN8975" s="41"/>
      <c r="CO8975" s="39"/>
      <c r="CP8975" s="78"/>
    </row>
    <row r="8976" spans="1:94" s="38" customFormat="1" x14ac:dyDescent="0.25">
      <c r="A8976" s="38">
        <v>8973</v>
      </c>
      <c r="F8976" s="39"/>
      <c r="Q8976" s="39"/>
      <c r="R8976" s="40"/>
      <c r="S8976" s="40"/>
      <c r="T8976" s="39"/>
      <c r="AG8976" s="110"/>
      <c r="AH8976" s="94"/>
      <c r="AJ8976" s="97"/>
      <c r="AL8976" s="39"/>
      <c r="AP8976" s="39"/>
      <c r="AQ8976" s="77"/>
      <c r="AR8976" s="78"/>
      <c r="BB8976" s="79"/>
      <c r="BC8976" s="94"/>
      <c r="BE8976" s="97"/>
      <c r="BG8976" s="40"/>
      <c r="BK8976" s="40"/>
      <c r="BL8976" s="79"/>
      <c r="BM8976" s="94"/>
      <c r="BO8976" s="97"/>
      <c r="BQ8976" s="40"/>
      <c r="BR8976" s="94"/>
      <c r="BS8976" s="94"/>
      <c r="BT8976" s="94"/>
      <c r="BU8976" s="40"/>
      <c r="BV8976" s="82"/>
      <c r="BW8976" s="94"/>
      <c r="BX8976" s="48"/>
      <c r="BY8976" s="97"/>
      <c r="BZ8976" s="48"/>
      <c r="CA8976" s="40"/>
      <c r="CB8976" s="94"/>
      <c r="CC8976" s="94"/>
      <c r="CD8976" s="94"/>
      <c r="CE8976" s="40"/>
      <c r="CF8976" s="73"/>
      <c r="CG8976" s="41"/>
      <c r="CH8976" s="41"/>
      <c r="CI8976" s="41"/>
      <c r="CJ8976" s="41"/>
      <c r="CK8976" s="41"/>
      <c r="CL8976" s="68"/>
      <c r="CM8976" s="41"/>
      <c r="CN8976" s="41"/>
      <c r="CO8976" s="39"/>
      <c r="CP8976" s="78"/>
    </row>
    <row r="8977" spans="1:94" s="38" customFormat="1" x14ac:dyDescent="0.25">
      <c r="A8977" s="38">
        <v>8974</v>
      </c>
      <c r="F8977" s="39"/>
      <c r="Q8977" s="39"/>
      <c r="R8977" s="40"/>
      <c r="S8977" s="40"/>
      <c r="T8977" s="39"/>
      <c r="AG8977" s="110"/>
      <c r="AH8977" s="94"/>
      <c r="AJ8977" s="97"/>
      <c r="AL8977" s="39"/>
      <c r="AP8977" s="39"/>
      <c r="AQ8977" s="77"/>
      <c r="AR8977" s="78"/>
      <c r="BB8977" s="79"/>
      <c r="BC8977" s="94"/>
      <c r="BE8977" s="97"/>
      <c r="BG8977" s="40"/>
      <c r="BK8977" s="40"/>
      <c r="BL8977" s="79"/>
      <c r="BM8977" s="94"/>
      <c r="BO8977" s="97"/>
      <c r="BQ8977" s="40"/>
      <c r="BR8977" s="94"/>
      <c r="BS8977" s="94"/>
      <c r="BT8977" s="94"/>
      <c r="BU8977" s="40"/>
      <c r="BV8977" s="82"/>
      <c r="BW8977" s="94"/>
      <c r="BX8977" s="48"/>
      <c r="BY8977" s="97"/>
      <c r="BZ8977" s="48"/>
      <c r="CA8977" s="40"/>
      <c r="CB8977" s="94"/>
      <c r="CC8977" s="94"/>
      <c r="CD8977" s="94"/>
      <c r="CE8977" s="40"/>
      <c r="CF8977" s="73"/>
      <c r="CG8977" s="41"/>
      <c r="CH8977" s="41"/>
      <c r="CI8977" s="41"/>
      <c r="CJ8977" s="41"/>
      <c r="CK8977" s="41"/>
      <c r="CL8977" s="68"/>
      <c r="CM8977" s="41"/>
      <c r="CN8977" s="41"/>
      <c r="CO8977" s="39"/>
      <c r="CP8977" s="78"/>
    </row>
    <row r="8978" spans="1:94" s="38" customFormat="1" x14ac:dyDescent="0.25">
      <c r="A8978" s="38">
        <v>8975</v>
      </c>
      <c r="F8978" s="39"/>
      <c r="Q8978" s="39"/>
      <c r="R8978" s="40"/>
      <c r="S8978" s="40"/>
      <c r="T8978" s="39"/>
      <c r="AG8978" s="110"/>
      <c r="AH8978" s="94"/>
      <c r="AJ8978" s="97"/>
      <c r="AL8978" s="39"/>
      <c r="AP8978" s="39"/>
      <c r="AQ8978" s="77"/>
      <c r="AR8978" s="78"/>
      <c r="BB8978" s="79"/>
      <c r="BC8978" s="94"/>
      <c r="BE8978" s="97"/>
      <c r="BG8978" s="40"/>
      <c r="BK8978" s="40"/>
      <c r="BL8978" s="79"/>
      <c r="BM8978" s="94"/>
      <c r="BO8978" s="97"/>
      <c r="BQ8978" s="40"/>
      <c r="BR8978" s="94"/>
      <c r="BS8978" s="94"/>
      <c r="BT8978" s="94"/>
      <c r="BU8978" s="40"/>
      <c r="BV8978" s="82"/>
      <c r="BW8978" s="94"/>
      <c r="BX8978" s="48"/>
      <c r="BY8978" s="97"/>
      <c r="BZ8978" s="48"/>
      <c r="CA8978" s="40"/>
      <c r="CB8978" s="94"/>
      <c r="CC8978" s="94"/>
      <c r="CD8978" s="94"/>
      <c r="CE8978" s="40"/>
      <c r="CF8978" s="73"/>
      <c r="CG8978" s="41"/>
      <c r="CH8978" s="41"/>
      <c r="CI8978" s="41"/>
      <c r="CJ8978" s="41"/>
      <c r="CK8978" s="41"/>
      <c r="CL8978" s="68"/>
      <c r="CM8978" s="41"/>
      <c r="CN8978" s="41"/>
      <c r="CO8978" s="39"/>
      <c r="CP8978" s="78"/>
    </row>
    <row r="8979" spans="1:94" s="38" customFormat="1" x14ac:dyDescent="0.25">
      <c r="A8979" s="38">
        <v>8976</v>
      </c>
      <c r="F8979" s="39"/>
      <c r="Q8979" s="39"/>
      <c r="R8979" s="40"/>
      <c r="S8979" s="40"/>
      <c r="T8979" s="39"/>
      <c r="AG8979" s="110"/>
      <c r="AH8979" s="94"/>
      <c r="AJ8979" s="97"/>
      <c r="AL8979" s="39"/>
      <c r="AP8979" s="39"/>
      <c r="AQ8979" s="77"/>
      <c r="AR8979" s="78"/>
      <c r="BB8979" s="79"/>
      <c r="BC8979" s="94"/>
      <c r="BE8979" s="97"/>
      <c r="BG8979" s="40"/>
      <c r="BK8979" s="40"/>
      <c r="BL8979" s="79"/>
      <c r="BM8979" s="94"/>
      <c r="BO8979" s="97"/>
      <c r="BQ8979" s="40"/>
      <c r="BR8979" s="94"/>
      <c r="BS8979" s="94"/>
      <c r="BT8979" s="94"/>
      <c r="BU8979" s="40"/>
      <c r="BV8979" s="82"/>
      <c r="BW8979" s="94"/>
      <c r="BX8979" s="48"/>
      <c r="BY8979" s="97"/>
      <c r="BZ8979" s="48"/>
      <c r="CA8979" s="40"/>
      <c r="CB8979" s="94"/>
      <c r="CC8979" s="94"/>
      <c r="CD8979" s="94"/>
      <c r="CE8979" s="40"/>
      <c r="CF8979" s="73"/>
      <c r="CG8979" s="41"/>
      <c r="CH8979" s="41"/>
      <c r="CI8979" s="41"/>
      <c r="CJ8979" s="41"/>
      <c r="CK8979" s="41"/>
      <c r="CL8979" s="68"/>
      <c r="CM8979" s="41"/>
      <c r="CN8979" s="41"/>
      <c r="CO8979" s="39"/>
      <c r="CP8979" s="78"/>
    </row>
    <row r="8980" spans="1:94" s="38" customFormat="1" x14ac:dyDescent="0.25">
      <c r="A8980" s="38">
        <v>8977</v>
      </c>
      <c r="F8980" s="39"/>
      <c r="Q8980" s="39"/>
      <c r="R8980" s="40"/>
      <c r="S8980" s="40"/>
      <c r="T8980" s="39"/>
      <c r="AG8980" s="110"/>
      <c r="AH8980" s="94"/>
      <c r="AJ8980" s="97"/>
      <c r="AL8980" s="39"/>
      <c r="AP8980" s="39"/>
      <c r="AQ8980" s="77"/>
      <c r="AR8980" s="78"/>
      <c r="BB8980" s="79"/>
      <c r="BC8980" s="94"/>
      <c r="BE8980" s="97"/>
      <c r="BG8980" s="40"/>
      <c r="BK8980" s="40"/>
      <c r="BL8980" s="79"/>
      <c r="BM8980" s="94"/>
      <c r="BO8980" s="97"/>
      <c r="BQ8980" s="40"/>
      <c r="BR8980" s="94"/>
      <c r="BS8980" s="94"/>
      <c r="BT8980" s="94"/>
      <c r="BU8980" s="40"/>
      <c r="BV8980" s="82"/>
      <c r="BW8980" s="94"/>
      <c r="BX8980" s="48"/>
      <c r="BY8980" s="97"/>
      <c r="BZ8980" s="48"/>
      <c r="CA8980" s="40"/>
      <c r="CB8980" s="94"/>
      <c r="CC8980" s="94"/>
      <c r="CD8980" s="94"/>
      <c r="CE8980" s="40"/>
      <c r="CF8980" s="73"/>
      <c r="CG8980" s="41"/>
      <c r="CH8980" s="41"/>
      <c r="CI8980" s="41"/>
      <c r="CJ8980" s="41"/>
      <c r="CK8980" s="41"/>
      <c r="CL8980" s="68"/>
      <c r="CM8980" s="41"/>
      <c r="CN8980" s="41"/>
      <c r="CO8980" s="39"/>
      <c r="CP8980" s="78"/>
    </row>
    <row r="8981" spans="1:94" s="38" customFormat="1" x14ac:dyDescent="0.25">
      <c r="A8981" s="38">
        <v>8978</v>
      </c>
      <c r="F8981" s="39"/>
      <c r="Q8981" s="39"/>
      <c r="R8981" s="40"/>
      <c r="S8981" s="40"/>
      <c r="T8981" s="39"/>
      <c r="AG8981" s="110"/>
      <c r="AH8981" s="94"/>
      <c r="AJ8981" s="97"/>
      <c r="AL8981" s="39"/>
      <c r="AP8981" s="39"/>
      <c r="AQ8981" s="77"/>
      <c r="AR8981" s="78"/>
      <c r="BB8981" s="79"/>
      <c r="BC8981" s="94"/>
      <c r="BE8981" s="97"/>
      <c r="BG8981" s="40"/>
      <c r="BK8981" s="40"/>
      <c r="BL8981" s="79"/>
      <c r="BM8981" s="94"/>
      <c r="BO8981" s="97"/>
      <c r="BQ8981" s="40"/>
      <c r="BR8981" s="94"/>
      <c r="BS8981" s="94"/>
      <c r="BT8981" s="94"/>
      <c r="BU8981" s="40"/>
      <c r="BV8981" s="82"/>
      <c r="BW8981" s="94"/>
      <c r="BX8981" s="48"/>
      <c r="BY8981" s="97"/>
      <c r="BZ8981" s="48"/>
      <c r="CA8981" s="40"/>
      <c r="CB8981" s="94"/>
      <c r="CC8981" s="94"/>
      <c r="CD8981" s="94"/>
      <c r="CE8981" s="40"/>
      <c r="CF8981" s="73"/>
      <c r="CG8981" s="41"/>
      <c r="CH8981" s="41"/>
      <c r="CI8981" s="41"/>
      <c r="CJ8981" s="41"/>
      <c r="CK8981" s="41"/>
      <c r="CL8981" s="68"/>
      <c r="CM8981" s="41"/>
      <c r="CN8981" s="41"/>
      <c r="CO8981" s="39"/>
      <c r="CP8981" s="78"/>
    </row>
    <row r="8982" spans="1:94" s="38" customFormat="1" x14ac:dyDescent="0.25">
      <c r="A8982" s="38">
        <v>8979</v>
      </c>
      <c r="F8982" s="39"/>
      <c r="Q8982" s="39"/>
      <c r="R8982" s="40"/>
      <c r="S8982" s="40"/>
      <c r="T8982" s="39"/>
      <c r="AG8982" s="110"/>
      <c r="AH8982" s="94"/>
      <c r="AJ8982" s="97"/>
      <c r="AL8982" s="39"/>
      <c r="AP8982" s="39"/>
      <c r="AQ8982" s="77"/>
      <c r="AR8982" s="78"/>
      <c r="BB8982" s="79"/>
      <c r="BC8982" s="94"/>
      <c r="BE8982" s="97"/>
      <c r="BG8982" s="40"/>
      <c r="BK8982" s="40"/>
      <c r="BL8982" s="79"/>
      <c r="BM8982" s="94"/>
      <c r="BO8982" s="97"/>
      <c r="BQ8982" s="40"/>
      <c r="BR8982" s="94"/>
      <c r="BS8982" s="94"/>
      <c r="BT8982" s="94"/>
      <c r="BU8982" s="40"/>
      <c r="BV8982" s="82"/>
      <c r="BW8982" s="94"/>
      <c r="BX8982" s="48"/>
      <c r="BY8982" s="97"/>
      <c r="BZ8982" s="48"/>
      <c r="CA8982" s="40"/>
      <c r="CB8982" s="94"/>
      <c r="CC8982" s="94"/>
      <c r="CD8982" s="94"/>
      <c r="CE8982" s="40"/>
      <c r="CF8982" s="73"/>
      <c r="CG8982" s="41"/>
      <c r="CH8982" s="41"/>
      <c r="CI8982" s="41"/>
      <c r="CJ8982" s="41"/>
      <c r="CK8982" s="41"/>
      <c r="CL8982" s="68"/>
      <c r="CM8982" s="41"/>
      <c r="CN8982" s="41"/>
      <c r="CO8982" s="39"/>
      <c r="CP8982" s="78"/>
    </row>
    <row r="8983" spans="1:94" s="38" customFormat="1" x14ac:dyDescent="0.25">
      <c r="A8983" s="38">
        <v>8980</v>
      </c>
      <c r="F8983" s="39"/>
      <c r="Q8983" s="39"/>
      <c r="R8983" s="40"/>
      <c r="S8983" s="40"/>
      <c r="T8983" s="39"/>
      <c r="AG8983" s="110"/>
      <c r="AH8983" s="94"/>
      <c r="AJ8983" s="97"/>
      <c r="AL8983" s="39"/>
      <c r="AP8983" s="39"/>
      <c r="AQ8983" s="77"/>
      <c r="AR8983" s="78"/>
      <c r="BB8983" s="79"/>
      <c r="BC8983" s="94"/>
      <c r="BE8983" s="97"/>
      <c r="BG8983" s="40"/>
      <c r="BK8983" s="40"/>
      <c r="BL8983" s="79"/>
      <c r="BM8983" s="94"/>
      <c r="BO8983" s="97"/>
      <c r="BQ8983" s="40"/>
      <c r="BR8983" s="94"/>
      <c r="BS8983" s="94"/>
      <c r="BT8983" s="94"/>
      <c r="BU8983" s="40"/>
      <c r="BV8983" s="82"/>
      <c r="BW8983" s="94"/>
      <c r="BX8983" s="48"/>
      <c r="BY8983" s="97"/>
      <c r="BZ8983" s="48"/>
      <c r="CA8983" s="40"/>
      <c r="CB8983" s="94"/>
      <c r="CC8983" s="94"/>
      <c r="CD8983" s="94"/>
      <c r="CE8983" s="40"/>
      <c r="CF8983" s="73"/>
      <c r="CG8983" s="41"/>
      <c r="CH8983" s="41"/>
      <c r="CI8983" s="41"/>
      <c r="CJ8983" s="41"/>
      <c r="CK8983" s="41"/>
      <c r="CL8983" s="68"/>
      <c r="CM8983" s="41"/>
      <c r="CN8983" s="41"/>
      <c r="CO8983" s="39"/>
      <c r="CP8983" s="78"/>
    </row>
    <row r="8984" spans="1:94" s="38" customFormat="1" x14ac:dyDescent="0.25">
      <c r="A8984" s="38">
        <v>8981</v>
      </c>
      <c r="F8984" s="39"/>
      <c r="Q8984" s="39"/>
      <c r="R8984" s="40"/>
      <c r="S8984" s="40"/>
      <c r="T8984" s="39"/>
      <c r="AG8984" s="110"/>
      <c r="AH8984" s="94"/>
      <c r="AJ8984" s="97"/>
      <c r="AL8984" s="39"/>
      <c r="AP8984" s="39"/>
      <c r="AQ8984" s="77"/>
      <c r="AR8984" s="78"/>
      <c r="BB8984" s="79"/>
      <c r="BC8984" s="94"/>
      <c r="BE8984" s="97"/>
      <c r="BG8984" s="40"/>
      <c r="BK8984" s="40"/>
      <c r="BL8984" s="79"/>
      <c r="BM8984" s="94"/>
      <c r="BO8984" s="97"/>
      <c r="BQ8984" s="40"/>
      <c r="BR8984" s="94"/>
      <c r="BS8984" s="94"/>
      <c r="BT8984" s="94"/>
      <c r="BU8984" s="40"/>
      <c r="BV8984" s="82"/>
      <c r="BW8984" s="94"/>
      <c r="BX8984" s="48"/>
      <c r="BY8984" s="97"/>
      <c r="BZ8984" s="48"/>
      <c r="CA8984" s="40"/>
      <c r="CB8984" s="94"/>
      <c r="CC8984" s="94"/>
      <c r="CD8984" s="94"/>
      <c r="CE8984" s="40"/>
      <c r="CF8984" s="73"/>
      <c r="CG8984" s="41"/>
      <c r="CH8984" s="41"/>
      <c r="CI8984" s="41"/>
      <c r="CJ8984" s="41"/>
      <c r="CK8984" s="41"/>
      <c r="CL8984" s="68"/>
      <c r="CM8984" s="41"/>
      <c r="CN8984" s="41"/>
      <c r="CO8984" s="39"/>
      <c r="CP8984" s="78"/>
    </row>
    <row r="8985" spans="1:94" s="38" customFormat="1" x14ac:dyDescent="0.25">
      <c r="A8985" s="38">
        <v>8982</v>
      </c>
      <c r="F8985" s="39"/>
      <c r="Q8985" s="39"/>
      <c r="R8985" s="40"/>
      <c r="S8985" s="40"/>
      <c r="T8985" s="39"/>
      <c r="AG8985" s="110"/>
      <c r="AH8985" s="94"/>
      <c r="AJ8985" s="97"/>
      <c r="AL8985" s="39"/>
      <c r="AP8985" s="39"/>
      <c r="AQ8985" s="77"/>
      <c r="AR8985" s="78"/>
      <c r="BB8985" s="79"/>
      <c r="BC8985" s="94"/>
      <c r="BE8985" s="97"/>
      <c r="BG8985" s="40"/>
      <c r="BK8985" s="40"/>
      <c r="BL8985" s="79"/>
      <c r="BM8985" s="94"/>
      <c r="BO8985" s="97"/>
      <c r="BQ8985" s="40"/>
      <c r="BR8985" s="94"/>
      <c r="BS8985" s="94"/>
      <c r="BT8985" s="94"/>
      <c r="BU8985" s="40"/>
      <c r="BV8985" s="82"/>
      <c r="BW8985" s="94"/>
      <c r="BX8985" s="48"/>
      <c r="BY8985" s="97"/>
      <c r="BZ8985" s="48"/>
      <c r="CA8985" s="40"/>
      <c r="CB8985" s="94"/>
      <c r="CC8985" s="94"/>
      <c r="CD8985" s="94"/>
      <c r="CE8985" s="40"/>
      <c r="CF8985" s="73"/>
      <c r="CG8985" s="41"/>
      <c r="CH8985" s="41"/>
      <c r="CI8985" s="41"/>
      <c r="CJ8985" s="41"/>
      <c r="CK8985" s="41"/>
      <c r="CL8985" s="68"/>
      <c r="CM8985" s="41"/>
      <c r="CN8985" s="41"/>
      <c r="CO8985" s="39"/>
      <c r="CP8985" s="78"/>
    </row>
    <row r="8986" spans="1:94" s="38" customFormat="1" x14ac:dyDescent="0.25">
      <c r="A8986" s="38">
        <v>8983</v>
      </c>
      <c r="F8986" s="39"/>
      <c r="Q8986" s="39"/>
      <c r="R8986" s="40"/>
      <c r="S8986" s="40"/>
      <c r="T8986" s="39"/>
      <c r="AG8986" s="110"/>
      <c r="AH8986" s="94"/>
      <c r="AJ8986" s="97"/>
      <c r="AL8986" s="39"/>
      <c r="AP8986" s="39"/>
      <c r="AQ8986" s="77"/>
      <c r="AR8986" s="78"/>
      <c r="BB8986" s="79"/>
      <c r="BC8986" s="94"/>
      <c r="BE8986" s="97"/>
      <c r="BG8986" s="40"/>
      <c r="BK8986" s="40"/>
      <c r="BL8986" s="79"/>
      <c r="BM8986" s="94"/>
      <c r="BO8986" s="97"/>
      <c r="BQ8986" s="40"/>
      <c r="BR8986" s="94"/>
      <c r="BS8986" s="94"/>
      <c r="BT8986" s="94"/>
      <c r="BU8986" s="40"/>
      <c r="BV8986" s="82"/>
      <c r="BW8986" s="94"/>
      <c r="BX8986" s="48"/>
      <c r="BY8986" s="97"/>
      <c r="BZ8986" s="48"/>
      <c r="CA8986" s="40"/>
      <c r="CB8986" s="94"/>
      <c r="CC8986" s="94"/>
      <c r="CD8986" s="94"/>
      <c r="CE8986" s="40"/>
      <c r="CF8986" s="73"/>
      <c r="CG8986" s="41"/>
      <c r="CH8986" s="41"/>
      <c r="CI8986" s="41"/>
      <c r="CJ8986" s="41"/>
      <c r="CK8986" s="41"/>
      <c r="CL8986" s="68"/>
      <c r="CM8986" s="41"/>
      <c r="CN8986" s="41"/>
      <c r="CO8986" s="39"/>
      <c r="CP8986" s="78"/>
    </row>
    <row r="8987" spans="1:94" s="38" customFormat="1" x14ac:dyDescent="0.25">
      <c r="A8987" s="38">
        <v>8984</v>
      </c>
      <c r="F8987" s="39"/>
      <c r="Q8987" s="39"/>
      <c r="R8987" s="40"/>
      <c r="S8987" s="40"/>
      <c r="T8987" s="39"/>
      <c r="AG8987" s="110"/>
      <c r="AH8987" s="94"/>
      <c r="AJ8987" s="97"/>
      <c r="AL8987" s="39"/>
      <c r="AP8987" s="39"/>
      <c r="AQ8987" s="77"/>
      <c r="AR8987" s="78"/>
      <c r="BB8987" s="79"/>
      <c r="BC8987" s="94"/>
      <c r="BE8987" s="97"/>
      <c r="BG8987" s="40"/>
      <c r="BK8987" s="40"/>
      <c r="BL8987" s="79"/>
      <c r="BM8987" s="94"/>
      <c r="BO8987" s="97"/>
      <c r="BQ8987" s="40"/>
      <c r="BR8987" s="94"/>
      <c r="BS8987" s="94"/>
      <c r="BT8987" s="94"/>
      <c r="BU8987" s="40"/>
      <c r="BV8987" s="82"/>
      <c r="BW8987" s="94"/>
      <c r="BX8987" s="48"/>
      <c r="BY8987" s="97"/>
      <c r="BZ8987" s="48"/>
      <c r="CA8987" s="40"/>
      <c r="CB8987" s="94"/>
      <c r="CC8987" s="94"/>
      <c r="CD8987" s="94"/>
      <c r="CE8987" s="40"/>
      <c r="CF8987" s="73"/>
      <c r="CG8987" s="41"/>
      <c r="CH8987" s="41"/>
      <c r="CI8987" s="41"/>
      <c r="CJ8987" s="41"/>
      <c r="CK8987" s="41"/>
      <c r="CL8987" s="68"/>
      <c r="CM8987" s="41"/>
      <c r="CN8987" s="41"/>
      <c r="CO8987" s="39"/>
      <c r="CP8987" s="78"/>
    </row>
    <row r="8988" spans="1:94" s="38" customFormat="1" x14ac:dyDescent="0.25">
      <c r="A8988" s="38">
        <v>8985</v>
      </c>
      <c r="F8988" s="39"/>
      <c r="Q8988" s="39"/>
      <c r="R8988" s="40"/>
      <c r="S8988" s="40"/>
      <c r="T8988" s="39"/>
      <c r="AG8988" s="110"/>
      <c r="AH8988" s="94"/>
      <c r="AJ8988" s="97"/>
      <c r="AL8988" s="39"/>
      <c r="AP8988" s="39"/>
      <c r="AQ8988" s="77"/>
      <c r="AR8988" s="78"/>
      <c r="BB8988" s="79"/>
      <c r="BC8988" s="94"/>
      <c r="BE8988" s="97"/>
      <c r="BG8988" s="40"/>
      <c r="BK8988" s="40"/>
      <c r="BL8988" s="79"/>
      <c r="BM8988" s="94"/>
      <c r="BO8988" s="97"/>
      <c r="BQ8988" s="40"/>
      <c r="BR8988" s="94"/>
      <c r="BS8988" s="94"/>
      <c r="BT8988" s="94"/>
      <c r="BU8988" s="40"/>
      <c r="BV8988" s="82"/>
      <c r="BW8988" s="94"/>
      <c r="BX8988" s="48"/>
      <c r="BY8988" s="97"/>
      <c r="BZ8988" s="48"/>
      <c r="CA8988" s="40"/>
      <c r="CB8988" s="94"/>
      <c r="CC8988" s="94"/>
      <c r="CD8988" s="94"/>
      <c r="CE8988" s="40"/>
      <c r="CF8988" s="73"/>
      <c r="CG8988" s="41"/>
      <c r="CH8988" s="41"/>
      <c r="CI8988" s="41"/>
      <c r="CJ8988" s="41"/>
      <c r="CK8988" s="41"/>
      <c r="CL8988" s="68"/>
      <c r="CM8988" s="41"/>
      <c r="CN8988" s="41"/>
      <c r="CO8988" s="39"/>
      <c r="CP8988" s="78"/>
    </row>
    <row r="8989" spans="1:94" s="38" customFormat="1" x14ac:dyDescent="0.25">
      <c r="A8989" s="38">
        <v>8986</v>
      </c>
      <c r="F8989" s="39"/>
      <c r="Q8989" s="39"/>
      <c r="R8989" s="40"/>
      <c r="S8989" s="40"/>
      <c r="T8989" s="39"/>
      <c r="AG8989" s="110"/>
      <c r="AH8989" s="94"/>
      <c r="AJ8989" s="97"/>
      <c r="AL8989" s="39"/>
      <c r="AP8989" s="39"/>
      <c r="AQ8989" s="77"/>
      <c r="AR8989" s="78"/>
      <c r="BB8989" s="79"/>
      <c r="BC8989" s="94"/>
      <c r="BE8989" s="97"/>
      <c r="BG8989" s="40"/>
      <c r="BK8989" s="40"/>
      <c r="BL8989" s="79"/>
      <c r="BM8989" s="94"/>
      <c r="BO8989" s="97"/>
      <c r="BQ8989" s="40"/>
      <c r="BR8989" s="94"/>
      <c r="BS8989" s="94"/>
      <c r="BT8989" s="94"/>
      <c r="BU8989" s="40"/>
      <c r="BV8989" s="82"/>
      <c r="BW8989" s="94"/>
      <c r="BX8989" s="48"/>
      <c r="BY8989" s="97"/>
      <c r="BZ8989" s="48"/>
      <c r="CA8989" s="40"/>
      <c r="CB8989" s="94"/>
      <c r="CC8989" s="94"/>
      <c r="CD8989" s="94"/>
      <c r="CE8989" s="40"/>
      <c r="CF8989" s="73"/>
      <c r="CG8989" s="41"/>
      <c r="CH8989" s="41"/>
      <c r="CI8989" s="41"/>
      <c r="CJ8989" s="41"/>
      <c r="CK8989" s="41"/>
      <c r="CL8989" s="68"/>
      <c r="CM8989" s="41"/>
      <c r="CN8989" s="41"/>
      <c r="CO8989" s="39"/>
      <c r="CP8989" s="78"/>
    </row>
    <row r="8990" spans="1:94" s="38" customFormat="1" x14ac:dyDescent="0.25">
      <c r="A8990" s="38">
        <v>8987</v>
      </c>
      <c r="F8990" s="39"/>
      <c r="Q8990" s="39"/>
      <c r="R8990" s="40"/>
      <c r="S8990" s="40"/>
      <c r="T8990" s="39"/>
      <c r="AG8990" s="110"/>
      <c r="AH8990" s="94"/>
      <c r="AJ8990" s="97"/>
      <c r="AL8990" s="39"/>
      <c r="AP8990" s="39"/>
      <c r="AQ8990" s="77"/>
      <c r="AR8990" s="78"/>
      <c r="BB8990" s="79"/>
      <c r="BC8990" s="94"/>
      <c r="BE8990" s="97"/>
      <c r="BG8990" s="40"/>
      <c r="BK8990" s="40"/>
      <c r="BL8990" s="79"/>
      <c r="BM8990" s="94"/>
      <c r="BO8990" s="97"/>
      <c r="BQ8990" s="40"/>
      <c r="BR8990" s="94"/>
      <c r="BS8990" s="94"/>
      <c r="BT8990" s="94"/>
      <c r="BU8990" s="40"/>
      <c r="BV8990" s="82"/>
      <c r="BW8990" s="94"/>
      <c r="BX8990" s="48"/>
      <c r="BY8990" s="97"/>
      <c r="BZ8990" s="48"/>
      <c r="CA8990" s="40"/>
      <c r="CB8990" s="94"/>
      <c r="CC8990" s="94"/>
      <c r="CD8990" s="94"/>
      <c r="CE8990" s="40"/>
      <c r="CF8990" s="73"/>
      <c r="CG8990" s="41"/>
      <c r="CH8990" s="41"/>
      <c r="CI8990" s="41"/>
      <c r="CJ8990" s="41"/>
      <c r="CK8990" s="41"/>
      <c r="CL8990" s="68"/>
      <c r="CM8990" s="41"/>
      <c r="CN8990" s="41"/>
      <c r="CO8990" s="39"/>
      <c r="CP8990" s="78"/>
    </row>
    <row r="8991" spans="1:94" s="38" customFormat="1" x14ac:dyDescent="0.25">
      <c r="A8991" s="38">
        <v>8988</v>
      </c>
      <c r="F8991" s="39"/>
      <c r="Q8991" s="39"/>
      <c r="R8991" s="40"/>
      <c r="S8991" s="40"/>
      <c r="T8991" s="39"/>
      <c r="AG8991" s="110"/>
      <c r="AH8991" s="94"/>
      <c r="AJ8991" s="97"/>
      <c r="AL8991" s="39"/>
      <c r="AP8991" s="39"/>
      <c r="AQ8991" s="77"/>
      <c r="AR8991" s="78"/>
      <c r="BB8991" s="79"/>
      <c r="BC8991" s="94"/>
      <c r="BE8991" s="97"/>
      <c r="BG8991" s="40"/>
      <c r="BK8991" s="40"/>
      <c r="BL8991" s="79"/>
      <c r="BM8991" s="94"/>
      <c r="BO8991" s="97"/>
      <c r="BQ8991" s="40"/>
      <c r="BR8991" s="94"/>
      <c r="BS8991" s="94"/>
      <c r="BT8991" s="94"/>
      <c r="BU8991" s="40"/>
      <c r="BV8991" s="82"/>
      <c r="BW8991" s="94"/>
      <c r="BX8991" s="48"/>
      <c r="BY8991" s="97"/>
      <c r="BZ8991" s="48"/>
      <c r="CA8991" s="40"/>
      <c r="CB8991" s="94"/>
      <c r="CC8991" s="94"/>
      <c r="CD8991" s="94"/>
      <c r="CE8991" s="40"/>
      <c r="CF8991" s="73"/>
      <c r="CG8991" s="41"/>
      <c r="CH8991" s="41"/>
      <c r="CI8991" s="41"/>
      <c r="CJ8991" s="41"/>
      <c r="CK8991" s="41"/>
      <c r="CL8991" s="68"/>
      <c r="CM8991" s="41"/>
      <c r="CN8991" s="41"/>
      <c r="CO8991" s="39"/>
      <c r="CP8991" s="78"/>
    </row>
    <row r="8992" spans="1:94" s="38" customFormat="1" x14ac:dyDescent="0.25">
      <c r="A8992" s="38">
        <v>8989</v>
      </c>
      <c r="F8992" s="39"/>
      <c r="Q8992" s="39"/>
      <c r="R8992" s="40"/>
      <c r="S8992" s="40"/>
      <c r="T8992" s="39"/>
      <c r="AG8992" s="110"/>
      <c r="AH8992" s="94"/>
      <c r="AJ8992" s="97"/>
      <c r="AL8992" s="39"/>
      <c r="AP8992" s="39"/>
      <c r="AQ8992" s="77"/>
      <c r="AR8992" s="78"/>
      <c r="BB8992" s="79"/>
      <c r="BC8992" s="94"/>
      <c r="BE8992" s="97"/>
      <c r="BG8992" s="40"/>
      <c r="BK8992" s="40"/>
      <c r="BL8992" s="79"/>
      <c r="BM8992" s="94"/>
      <c r="BO8992" s="97"/>
      <c r="BQ8992" s="40"/>
      <c r="BR8992" s="94"/>
      <c r="BS8992" s="94"/>
      <c r="BT8992" s="94"/>
      <c r="BU8992" s="40"/>
      <c r="BV8992" s="82"/>
      <c r="BW8992" s="94"/>
      <c r="BX8992" s="48"/>
      <c r="BY8992" s="97"/>
      <c r="BZ8992" s="48"/>
      <c r="CA8992" s="40"/>
      <c r="CB8992" s="94"/>
      <c r="CC8992" s="94"/>
      <c r="CD8992" s="94"/>
      <c r="CE8992" s="40"/>
      <c r="CF8992" s="73"/>
      <c r="CG8992" s="41"/>
      <c r="CH8992" s="41"/>
      <c r="CI8992" s="41"/>
      <c r="CJ8992" s="41"/>
      <c r="CK8992" s="41"/>
      <c r="CL8992" s="68"/>
      <c r="CM8992" s="41"/>
      <c r="CN8992" s="41"/>
      <c r="CO8992" s="39"/>
      <c r="CP8992" s="78"/>
    </row>
    <row r="8993" spans="1:94" s="38" customFormat="1" x14ac:dyDescent="0.25">
      <c r="A8993" s="38">
        <v>8990</v>
      </c>
      <c r="F8993" s="39"/>
      <c r="Q8993" s="39"/>
      <c r="R8993" s="40"/>
      <c r="S8993" s="40"/>
      <c r="T8993" s="39"/>
      <c r="AG8993" s="110"/>
      <c r="AH8993" s="94"/>
      <c r="AJ8993" s="97"/>
      <c r="AL8993" s="39"/>
      <c r="AP8993" s="39"/>
      <c r="AQ8993" s="77"/>
      <c r="AR8993" s="78"/>
      <c r="BB8993" s="79"/>
      <c r="BC8993" s="94"/>
      <c r="BE8993" s="97"/>
      <c r="BG8993" s="40"/>
      <c r="BK8993" s="40"/>
      <c r="BL8993" s="79"/>
      <c r="BM8993" s="94"/>
      <c r="BO8993" s="97"/>
      <c r="BQ8993" s="40"/>
      <c r="BR8993" s="94"/>
      <c r="BS8993" s="94"/>
      <c r="BT8993" s="94"/>
      <c r="BU8993" s="40"/>
      <c r="BV8993" s="82"/>
      <c r="BW8993" s="94"/>
      <c r="BX8993" s="48"/>
      <c r="BY8993" s="97"/>
      <c r="BZ8993" s="48"/>
      <c r="CA8993" s="40"/>
      <c r="CB8993" s="94"/>
      <c r="CC8993" s="94"/>
      <c r="CD8993" s="94"/>
      <c r="CE8993" s="40"/>
      <c r="CF8993" s="73"/>
      <c r="CG8993" s="41"/>
      <c r="CH8993" s="41"/>
      <c r="CI8993" s="41"/>
      <c r="CJ8993" s="41"/>
      <c r="CK8993" s="41"/>
      <c r="CL8993" s="68"/>
      <c r="CM8993" s="41"/>
      <c r="CN8993" s="41"/>
      <c r="CO8993" s="39"/>
      <c r="CP8993" s="78"/>
    </row>
    <row r="8994" spans="1:94" s="38" customFormat="1" x14ac:dyDescent="0.25">
      <c r="A8994" s="38">
        <v>8991</v>
      </c>
      <c r="F8994" s="39"/>
      <c r="Q8994" s="39"/>
      <c r="R8994" s="40"/>
      <c r="S8994" s="40"/>
      <c r="T8994" s="39"/>
      <c r="AG8994" s="110"/>
      <c r="AH8994" s="94"/>
      <c r="AJ8994" s="97"/>
      <c r="AL8994" s="39"/>
      <c r="AP8994" s="39"/>
      <c r="AQ8994" s="77"/>
      <c r="AR8994" s="78"/>
      <c r="BB8994" s="79"/>
      <c r="BC8994" s="94"/>
      <c r="BE8994" s="97"/>
      <c r="BG8994" s="40"/>
      <c r="BK8994" s="40"/>
      <c r="BL8994" s="79"/>
      <c r="BM8994" s="94"/>
      <c r="BO8994" s="97"/>
      <c r="BQ8994" s="40"/>
      <c r="BR8994" s="94"/>
      <c r="BS8994" s="94"/>
      <c r="BT8994" s="94"/>
      <c r="BU8994" s="40"/>
      <c r="BV8994" s="82"/>
      <c r="BW8994" s="94"/>
      <c r="BX8994" s="48"/>
      <c r="BY8994" s="97"/>
      <c r="BZ8994" s="48"/>
      <c r="CA8994" s="40"/>
      <c r="CB8994" s="94"/>
      <c r="CC8994" s="94"/>
      <c r="CD8994" s="94"/>
      <c r="CE8994" s="40"/>
      <c r="CF8994" s="73"/>
      <c r="CG8994" s="41"/>
      <c r="CH8994" s="41"/>
      <c r="CI8994" s="41"/>
      <c r="CJ8994" s="41"/>
      <c r="CK8994" s="41"/>
      <c r="CL8994" s="68"/>
      <c r="CM8994" s="41"/>
      <c r="CN8994" s="41"/>
      <c r="CO8994" s="39"/>
      <c r="CP8994" s="78"/>
    </row>
    <row r="8995" spans="1:94" s="38" customFormat="1" x14ac:dyDescent="0.25">
      <c r="A8995" s="38">
        <v>8992</v>
      </c>
      <c r="F8995" s="39"/>
      <c r="Q8995" s="39"/>
      <c r="R8995" s="40"/>
      <c r="S8995" s="40"/>
      <c r="T8995" s="39"/>
      <c r="AG8995" s="110"/>
      <c r="AH8995" s="94"/>
      <c r="AJ8995" s="97"/>
      <c r="AL8995" s="39"/>
      <c r="AP8995" s="39"/>
      <c r="AQ8995" s="77"/>
      <c r="AR8995" s="78"/>
      <c r="BB8995" s="79"/>
      <c r="BC8995" s="94"/>
      <c r="BE8995" s="97"/>
      <c r="BG8995" s="40"/>
      <c r="BK8995" s="40"/>
      <c r="BL8995" s="79"/>
      <c r="BM8995" s="94"/>
      <c r="BO8995" s="97"/>
      <c r="BQ8995" s="40"/>
      <c r="BR8995" s="94"/>
      <c r="BS8995" s="94"/>
      <c r="BT8995" s="94"/>
      <c r="BU8995" s="40"/>
      <c r="BV8995" s="82"/>
      <c r="BW8995" s="94"/>
      <c r="BX8995" s="48"/>
      <c r="BY8995" s="97"/>
      <c r="BZ8995" s="48"/>
      <c r="CA8995" s="40"/>
      <c r="CB8995" s="94"/>
      <c r="CC8995" s="94"/>
      <c r="CD8995" s="94"/>
      <c r="CE8995" s="40"/>
      <c r="CF8995" s="73"/>
      <c r="CG8995" s="41"/>
      <c r="CH8995" s="41"/>
      <c r="CI8995" s="41"/>
      <c r="CJ8995" s="41"/>
      <c r="CK8995" s="41"/>
      <c r="CL8995" s="68"/>
      <c r="CM8995" s="41"/>
      <c r="CN8995" s="41"/>
      <c r="CO8995" s="39"/>
      <c r="CP8995" s="78"/>
    </row>
    <row r="8996" spans="1:94" s="38" customFormat="1" x14ac:dyDescent="0.25">
      <c r="A8996" s="38">
        <v>8993</v>
      </c>
      <c r="F8996" s="39"/>
      <c r="Q8996" s="39"/>
      <c r="R8996" s="40"/>
      <c r="S8996" s="40"/>
      <c r="T8996" s="39"/>
      <c r="AG8996" s="110"/>
      <c r="AH8996" s="94"/>
      <c r="AJ8996" s="97"/>
      <c r="AL8996" s="39"/>
      <c r="AP8996" s="39"/>
      <c r="AQ8996" s="77"/>
      <c r="AR8996" s="78"/>
      <c r="BB8996" s="79"/>
      <c r="BC8996" s="94"/>
      <c r="BE8996" s="97"/>
      <c r="BG8996" s="40"/>
      <c r="BK8996" s="40"/>
      <c r="BL8996" s="79"/>
      <c r="BM8996" s="94"/>
      <c r="BO8996" s="97"/>
      <c r="BQ8996" s="40"/>
      <c r="BR8996" s="94"/>
      <c r="BS8996" s="94"/>
      <c r="BT8996" s="94"/>
      <c r="BU8996" s="40"/>
      <c r="BV8996" s="82"/>
      <c r="BW8996" s="94"/>
      <c r="BX8996" s="48"/>
      <c r="BY8996" s="97"/>
      <c r="BZ8996" s="48"/>
      <c r="CA8996" s="40"/>
      <c r="CB8996" s="94"/>
      <c r="CC8996" s="94"/>
      <c r="CD8996" s="94"/>
      <c r="CE8996" s="40"/>
      <c r="CF8996" s="73"/>
      <c r="CG8996" s="41"/>
      <c r="CH8996" s="41"/>
      <c r="CI8996" s="41"/>
      <c r="CJ8996" s="41"/>
      <c r="CK8996" s="41"/>
      <c r="CL8996" s="68"/>
      <c r="CM8996" s="41"/>
      <c r="CN8996" s="41"/>
      <c r="CO8996" s="39"/>
      <c r="CP8996" s="78"/>
    </row>
    <row r="8997" spans="1:94" s="38" customFormat="1" x14ac:dyDescent="0.25">
      <c r="A8997" s="38">
        <v>8994</v>
      </c>
      <c r="F8997" s="39"/>
      <c r="Q8997" s="39"/>
      <c r="R8997" s="40"/>
      <c r="S8997" s="40"/>
      <c r="T8997" s="39"/>
      <c r="AG8997" s="110"/>
      <c r="AH8997" s="94"/>
      <c r="AJ8997" s="97"/>
      <c r="AL8997" s="39"/>
      <c r="AP8997" s="39"/>
      <c r="AQ8997" s="77"/>
      <c r="AR8997" s="78"/>
      <c r="BB8997" s="79"/>
      <c r="BC8997" s="94"/>
      <c r="BE8997" s="97"/>
      <c r="BG8997" s="40"/>
      <c r="BK8997" s="40"/>
      <c r="BL8997" s="79"/>
      <c r="BM8997" s="94"/>
      <c r="BO8997" s="97"/>
      <c r="BQ8997" s="40"/>
      <c r="BR8997" s="94"/>
      <c r="BS8997" s="94"/>
      <c r="BT8997" s="94"/>
      <c r="BU8997" s="40"/>
      <c r="BV8997" s="82"/>
      <c r="BW8997" s="94"/>
      <c r="BX8997" s="48"/>
      <c r="BY8997" s="97"/>
      <c r="BZ8997" s="48"/>
      <c r="CA8997" s="40"/>
      <c r="CB8997" s="94"/>
      <c r="CC8997" s="94"/>
      <c r="CD8997" s="94"/>
      <c r="CE8997" s="40"/>
      <c r="CF8997" s="73"/>
      <c r="CG8997" s="41"/>
      <c r="CH8997" s="41"/>
      <c r="CI8997" s="41"/>
      <c r="CJ8997" s="41"/>
      <c r="CK8997" s="41"/>
      <c r="CL8997" s="68"/>
      <c r="CM8997" s="41"/>
      <c r="CN8997" s="41"/>
      <c r="CO8997" s="39"/>
      <c r="CP8997" s="78"/>
    </row>
    <row r="8998" spans="1:94" s="38" customFormat="1" x14ac:dyDescent="0.25">
      <c r="A8998" s="38">
        <v>8995</v>
      </c>
      <c r="F8998" s="39"/>
      <c r="Q8998" s="39"/>
      <c r="R8998" s="40"/>
      <c r="S8998" s="40"/>
      <c r="T8998" s="39"/>
      <c r="AG8998" s="110"/>
      <c r="AH8998" s="94"/>
      <c r="AJ8998" s="97"/>
      <c r="AL8998" s="39"/>
      <c r="AP8998" s="39"/>
      <c r="AQ8998" s="77"/>
      <c r="AR8998" s="78"/>
      <c r="BB8998" s="79"/>
      <c r="BC8998" s="94"/>
      <c r="BE8998" s="97"/>
      <c r="BG8998" s="40"/>
      <c r="BK8998" s="40"/>
      <c r="BL8998" s="79"/>
      <c r="BM8998" s="94"/>
      <c r="BO8998" s="97"/>
      <c r="BQ8998" s="40"/>
      <c r="BR8998" s="94"/>
      <c r="BS8998" s="94"/>
      <c r="BT8998" s="94"/>
      <c r="BU8998" s="40"/>
      <c r="BV8998" s="82"/>
      <c r="BW8998" s="94"/>
      <c r="BX8998" s="48"/>
      <c r="BY8998" s="97"/>
      <c r="BZ8998" s="48"/>
      <c r="CA8998" s="40"/>
      <c r="CB8998" s="94"/>
      <c r="CC8998" s="94"/>
      <c r="CD8998" s="94"/>
      <c r="CE8998" s="40"/>
      <c r="CF8998" s="73"/>
      <c r="CG8998" s="41"/>
      <c r="CH8998" s="41"/>
      <c r="CI8998" s="41"/>
      <c r="CJ8998" s="41"/>
      <c r="CK8998" s="41"/>
      <c r="CL8998" s="68"/>
      <c r="CM8998" s="41"/>
      <c r="CN8998" s="41"/>
      <c r="CO8998" s="39"/>
      <c r="CP8998" s="78"/>
    </row>
    <row r="8999" spans="1:94" s="38" customFormat="1" x14ac:dyDescent="0.25">
      <c r="A8999" s="38">
        <v>8996</v>
      </c>
      <c r="F8999" s="39"/>
      <c r="Q8999" s="39"/>
      <c r="R8999" s="40"/>
      <c r="S8999" s="40"/>
      <c r="T8999" s="39"/>
      <c r="AG8999" s="110"/>
      <c r="AH8999" s="94"/>
      <c r="AJ8999" s="97"/>
      <c r="AL8999" s="39"/>
      <c r="AP8999" s="39"/>
      <c r="AQ8999" s="77"/>
      <c r="AR8999" s="78"/>
      <c r="BB8999" s="79"/>
      <c r="BC8999" s="94"/>
      <c r="BE8999" s="97"/>
      <c r="BG8999" s="40"/>
      <c r="BK8999" s="40"/>
      <c r="BL8999" s="79"/>
      <c r="BM8999" s="94"/>
      <c r="BO8999" s="97"/>
      <c r="BQ8999" s="40"/>
      <c r="BR8999" s="94"/>
      <c r="BS8999" s="94"/>
      <c r="BT8999" s="94"/>
      <c r="BU8999" s="40"/>
      <c r="BV8999" s="82"/>
      <c r="BW8999" s="94"/>
      <c r="BX8999" s="48"/>
      <c r="BY8999" s="97"/>
      <c r="BZ8999" s="48"/>
      <c r="CA8999" s="40"/>
      <c r="CB8999" s="94"/>
      <c r="CC8999" s="94"/>
      <c r="CD8999" s="94"/>
      <c r="CE8999" s="40"/>
      <c r="CF8999" s="73"/>
      <c r="CG8999" s="41"/>
      <c r="CH8999" s="41"/>
      <c r="CI8999" s="41"/>
      <c r="CJ8999" s="41"/>
      <c r="CK8999" s="41"/>
      <c r="CL8999" s="68"/>
      <c r="CM8999" s="41"/>
      <c r="CN8999" s="41"/>
      <c r="CO8999" s="39"/>
      <c r="CP8999" s="78"/>
    </row>
    <row r="9000" spans="1:94" s="38" customFormat="1" x14ac:dyDescent="0.25">
      <c r="A9000" s="38">
        <v>8997</v>
      </c>
      <c r="F9000" s="39"/>
      <c r="Q9000" s="39"/>
      <c r="R9000" s="40"/>
      <c r="S9000" s="40"/>
      <c r="T9000" s="39"/>
      <c r="AG9000" s="110"/>
      <c r="AH9000" s="94"/>
      <c r="AJ9000" s="97"/>
      <c r="AL9000" s="39"/>
      <c r="AP9000" s="39"/>
      <c r="AQ9000" s="77"/>
      <c r="AR9000" s="78"/>
      <c r="BB9000" s="79"/>
      <c r="BC9000" s="94"/>
      <c r="BE9000" s="97"/>
      <c r="BG9000" s="40"/>
      <c r="BK9000" s="40"/>
      <c r="BL9000" s="79"/>
      <c r="BM9000" s="94"/>
      <c r="BO9000" s="97"/>
      <c r="BQ9000" s="40"/>
      <c r="BR9000" s="94"/>
      <c r="BS9000" s="94"/>
      <c r="BT9000" s="94"/>
      <c r="BU9000" s="40"/>
      <c r="BV9000" s="82"/>
      <c r="BW9000" s="94"/>
      <c r="BX9000" s="48"/>
      <c r="BY9000" s="97"/>
      <c r="BZ9000" s="48"/>
      <c r="CA9000" s="40"/>
      <c r="CB9000" s="94"/>
      <c r="CC9000" s="94"/>
      <c r="CD9000" s="94"/>
      <c r="CE9000" s="40"/>
      <c r="CF9000" s="73"/>
      <c r="CG9000" s="41"/>
      <c r="CH9000" s="41"/>
      <c r="CI9000" s="41"/>
      <c r="CJ9000" s="41"/>
      <c r="CK9000" s="41"/>
      <c r="CL9000" s="68"/>
      <c r="CM9000" s="41"/>
      <c r="CN9000" s="41"/>
      <c r="CO9000" s="39"/>
      <c r="CP9000" s="78"/>
    </row>
    <row r="9001" spans="1:94" s="38" customFormat="1" x14ac:dyDescent="0.25">
      <c r="A9001" s="38">
        <v>8998</v>
      </c>
      <c r="F9001" s="39"/>
      <c r="Q9001" s="39"/>
      <c r="R9001" s="40"/>
      <c r="S9001" s="40"/>
      <c r="T9001" s="39"/>
      <c r="AG9001" s="110"/>
      <c r="AH9001" s="94"/>
      <c r="AJ9001" s="97"/>
      <c r="AL9001" s="39"/>
      <c r="AP9001" s="39"/>
      <c r="AQ9001" s="77"/>
      <c r="AR9001" s="78"/>
      <c r="BB9001" s="79"/>
      <c r="BC9001" s="94"/>
      <c r="BE9001" s="97"/>
      <c r="BG9001" s="40"/>
      <c r="BK9001" s="40"/>
      <c r="BL9001" s="79"/>
      <c r="BM9001" s="94"/>
      <c r="BO9001" s="97"/>
      <c r="BQ9001" s="40"/>
      <c r="BR9001" s="94"/>
      <c r="BS9001" s="94"/>
      <c r="BT9001" s="94"/>
      <c r="BU9001" s="40"/>
      <c r="BV9001" s="82"/>
      <c r="BW9001" s="94"/>
      <c r="BX9001" s="48"/>
      <c r="BY9001" s="97"/>
      <c r="BZ9001" s="48"/>
      <c r="CA9001" s="40"/>
      <c r="CB9001" s="94"/>
      <c r="CC9001" s="94"/>
      <c r="CD9001" s="94"/>
      <c r="CE9001" s="40"/>
      <c r="CF9001" s="73"/>
      <c r="CG9001" s="41"/>
      <c r="CH9001" s="41"/>
      <c r="CI9001" s="41"/>
      <c r="CJ9001" s="41"/>
      <c r="CK9001" s="41"/>
      <c r="CL9001" s="68"/>
      <c r="CM9001" s="41"/>
      <c r="CN9001" s="41"/>
      <c r="CO9001" s="39"/>
      <c r="CP9001" s="78"/>
    </row>
    <row r="9002" spans="1:94" s="38" customFormat="1" x14ac:dyDescent="0.25">
      <c r="A9002" s="38">
        <v>8999</v>
      </c>
      <c r="F9002" s="39"/>
      <c r="Q9002" s="39"/>
      <c r="R9002" s="40"/>
      <c r="S9002" s="40"/>
      <c r="T9002" s="39"/>
      <c r="AG9002" s="110"/>
      <c r="AH9002" s="94"/>
      <c r="AJ9002" s="97"/>
      <c r="AL9002" s="39"/>
      <c r="AP9002" s="39"/>
      <c r="AQ9002" s="77"/>
      <c r="AR9002" s="78"/>
      <c r="BB9002" s="79"/>
      <c r="BC9002" s="94"/>
      <c r="BE9002" s="97"/>
      <c r="BG9002" s="40"/>
      <c r="BK9002" s="40"/>
      <c r="BL9002" s="79"/>
      <c r="BM9002" s="94"/>
      <c r="BO9002" s="97"/>
      <c r="BQ9002" s="40"/>
      <c r="BR9002" s="94"/>
      <c r="BS9002" s="94"/>
      <c r="BT9002" s="94"/>
      <c r="BU9002" s="40"/>
      <c r="BV9002" s="82"/>
      <c r="BW9002" s="94"/>
      <c r="BX9002" s="48"/>
      <c r="BY9002" s="97"/>
      <c r="BZ9002" s="48"/>
      <c r="CA9002" s="40"/>
      <c r="CB9002" s="94"/>
      <c r="CC9002" s="94"/>
      <c r="CD9002" s="94"/>
      <c r="CE9002" s="40"/>
      <c r="CF9002" s="73"/>
      <c r="CG9002" s="41"/>
      <c r="CH9002" s="41"/>
      <c r="CI9002" s="41"/>
      <c r="CJ9002" s="41"/>
      <c r="CK9002" s="41"/>
      <c r="CL9002" s="68"/>
      <c r="CM9002" s="41"/>
      <c r="CN9002" s="41"/>
      <c r="CO9002" s="39"/>
      <c r="CP9002" s="78"/>
    </row>
    <row r="9003" spans="1:94" s="38" customFormat="1" x14ac:dyDescent="0.25">
      <c r="A9003" s="38">
        <v>9000</v>
      </c>
      <c r="F9003" s="39"/>
      <c r="Q9003" s="39"/>
      <c r="R9003" s="40"/>
      <c r="S9003" s="40"/>
      <c r="T9003" s="39"/>
      <c r="AG9003" s="110"/>
      <c r="AH9003" s="94"/>
      <c r="AJ9003" s="97"/>
      <c r="AL9003" s="39"/>
      <c r="AP9003" s="39"/>
      <c r="AQ9003" s="77"/>
      <c r="AR9003" s="78"/>
      <c r="BB9003" s="79"/>
      <c r="BC9003" s="94"/>
      <c r="BE9003" s="97"/>
      <c r="BG9003" s="40"/>
      <c r="BK9003" s="40"/>
      <c r="BL9003" s="79"/>
      <c r="BM9003" s="94"/>
      <c r="BO9003" s="97"/>
      <c r="BQ9003" s="40"/>
      <c r="BR9003" s="94"/>
      <c r="BS9003" s="94"/>
      <c r="BT9003" s="94"/>
      <c r="BU9003" s="40"/>
      <c r="BV9003" s="82"/>
      <c r="BW9003" s="94"/>
      <c r="BX9003" s="48"/>
      <c r="BY9003" s="97"/>
      <c r="BZ9003" s="48"/>
      <c r="CA9003" s="40"/>
      <c r="CB9003" s="94"/>
      <c r="CC9003" s="94"/>
      <c r="CD9003" s="94"/>
      <c r="CE9003" s="40"/>
      <c r="CF9003" s="73"/>
      <c r="CG9003" s="41"/>
      <c r="CH9003" s="41"/>
      <c r="CI9003" s="41"/>
      <c r="CJ9003" s="41"/>
      <c r="CK9003" s="41"/>
      <c r="CL9003" s="68"/>
      <c r="CM9003" s="41"/>
      <c r="CN9003" s="41"/>
      <c r="CO9003" s="39"/>
      <c r="CP9003" s="78"/>
    </row>
    <row r="9004" spans="1:94" s="38" customFormat="1" x14ac:dyDescent="0.25">
      <c r="A9004" s="38">
        <v>9001</v>
      </c>
      <c r="F9004" s="39"/>
      <c r="Q9004" s="39"/>
      <c r="R9004" s="40"/>
      <c r="S9004" s="40"/>
      <c r="T9004" s="39"/>
      <c r="AG9004" s="110"/>
      <c r="AH9004" s="94"/>
      <c r="AJ9004" s="97"/>
      <c r="AL9004" s="39"/>
      <c r="AP9004" s="39"/>
      <c r="AQ9004" s="77"/>
      <c r="AR9004" s="78"/>
      <c r="BB9004" s="79"/>
      <c r="BC9004" s="94"/>
      <c r="BE9004" s="97"/>
      <c r="BG9004" s="40"/>
      <c r="BK9004" s="40"/>
      <c r="BL9004" s="79"/>
      <c r="BM9004" s="94"/>
      <c r="BO9004" s="97"/>
      <c r="BQ9004" s="40"/>
      <c r="BR9004" s="94"/>
      <c r="BS9004" s="94"/>
      <c r="BT9004" s="94"/>
      <c r="BU9004" s="40"/>
      <c r="BV9004" s="82"/>
      <c r="BW9004" s="94"/>
      <c r="BX9004" s="48"/>
      <c r="BY9004" s="97"/>
      <c r="BZ9004" s="48"/>
      <c r="CA9004" s="40"/>
      <c r="CB9004" s="94"/>
      <c r="CC9004" s="94"/>
      <c r="CD9004" s="94"/>
      <c r="CE9004" s="40"/>
      <c r="CF9004" s="73"/>
      <c r="CG9004" s="41"/>
      <c r="CH9004" s="41"/>
      <c r="CI9004" s="41"/>
      <c r="CJ9004" s="41"/>
      <c r="CK9004" s="41"/>
      <c r="CL9004" s="68"/>
      <c r="CM9004" s="41"/>
      <c r="CN9004" s="41"/>
      <c r="CO9004" s="39"/>
      <c r="CP9004" s="78"/>
    </row>
    <row r="9005" spans="1:94" s="38" customFormat="1" x14ac:dyDescent="0.25">
      <c r="A9005" s="38">
        <v>9002</v>
      </c>
      <c r="F9005" s="39"/>
      <c r="Q9005" s="39"/>
      <c r="R9005" s="40"/>
      <c r="S9005" s="40"/>
      <c r="T9005" s="39"/>
      <c r="AG9005" s="110"/>
      <c r="AH9005" s="94"/>
      <c r="AJ9005" s="97"/>
      <c r="AL9005" s="39"/>
      <c r="AP9005" s="39"/>
      <c r="AQ9005" s="77"/>
      <c r="AR9005" s="78"/>
      <c r="BB9005" s="79"/>
      <c r="BC9005" s="94"/>
      <c r="BE9005" s="97"/>
      <c r="BG9005" s="40"/>
      <c r="BK9005" s="40"/>
      <c r="BL9005" s="79"/>
      <c r="BM9005" s="94"/>
      <c r="BO9005" s="97"/>
      <c r="BQ9005" s="40"/>
      <c r="BR9005" s="94"/>
      <c r="BS9005" s="94"/>
      <c r="BT9005" s="94"/>
      <c r="BU9005" s="40"/>
      <c r="BV9005" s="82"/>
      <c r="BW9005" s="94"/>
      <c r="BX9005" s="48"/>
      <c r="BY9005" s="97"/>
      <c r="BZ9005" s="48"/>
      <c r="CA9005" s="40"/>
      <c r="CB9005" s="94"/>
      <c r="CC9005" s="94"/>
      <c r="CD9005" s="94"/>
      <c r="CE9005" s="40"/>
      <c r="CF9005" s="73"/>
      <c r="CG9005" s="41"/>
      <c r="CH9005" s="41"/>
      <c r="CI9005" s="41"/>
      <c r="CJ9005" s="41"/>
      <c r="CK9005" s="41"/>
      <c r="CL9005" s="68"/>
      <c r="CM9005" s="41"/>
      <c r="CN9005" s="41"/>
      <c r="CO9005" s="39"/>
      <c r="CP9005" s="78"/>
    </row>
    <row r="9006" spans="1:94" s="38" customFormat="1" x14ac:dyDescent="0.25">
      <c r="A9006" s="38">
        <v>9003</v>
      </c>
      <c r="F9006" s="39"/>
      <c r="Q9006" s="39"/>
      <c r="R9006" s="40"/>
      <c r="S9006" s="40"/>
      <c r="T9006" s="39"/>
      <c r="AG9006" s="110"/>
      <c r="AH9006" s="94"/>
      <c r="AJ9006" s="97"/>
      <c r="AL9006" s="39"/>
      <c r="AP9006" s="39"/>
      <c r="AQ9006" s="77"/>
      <c r="AR9006" s="78"/>
      <c r="BB9006" s="79"/>
      <c r="BC9006" s="94"/>
      <c r="BE9006" s="97"/>
      <c r="BG9006" s="40"/>
      <c r="BK9006" s="40"/>
      <c r="BL9006" s="79"/>
      <c r="BM9006" s="94"/>
      <c r="BO9006" s="97"/>
      <c r="BQ9006" s="40"/>
      <c r="BR9006" s="94"/>
      <c r="BS9006" s="94"/>
      <c r="BT9006" s="94"/>
      <c r="BU9006" s="40"/>
      <c r="BV9006" s="82"/>
      <c r="BW9006" s="94"/>
      <c r="BX9006" s="48"/>
      <c r="BY9006" s="97"/>
      <c r="BZ9006" s="48"/>
      <c r="CA9006" s="40"/>
      <c r="CB9006" s="94"/>
      <c r="CC9006" s="94"/>
      <c r="CD9006" s="94"/>
      <c r="CE9006" s="40"/>
      <c r="CF9006" s="73"/>
      <c r="CG9006" s="41"/>
      <c r="CH9006" s="41"/>
      <c r="CI9006" s="41"/>
      <c r="CJ9006" s="41"/>
      <c r="CK9006" s="41"/>
      <c r="CL9006" s="68"/>
      <c r="CM9006" s="41"/>
      <c r="CN9006" s="41"/>
      <c r="CO9006" s="39"/>
      <c r="CP9006" s="78"/>
    </row>
    <row r="9007" spans="1:94" s="38" customFormat="1" x14ac:dyDescent="0.25">
      <c r="A9007" s="38">
        <v>9004</v>
      </c>
      <c r="F9007" s="39"/>
      <c r="Q9007" s="39"/>
      <c r="R9007" s="40"/>
      <c r="S9007" s="40"/>
      <c r="T9007" s="39"/>
      <c r="AG9007" s="110"/>
      <c r="AH9007" s="94"/>
      <c r="AJ9007" s="97"/>
      <c r="AL9007" s="39"/>
      <c r="AP9007" s="39"/>
      <c r="AQ9007" s="77"/>
      <c r="AR9007" s="78"/>
      <c r="BB9007" s="79"/>
      <c r="BC9007" s="94"/>
      <c r="BE9007" s="97"/>
      <c r="BG9007" s="40"/>
      <c r="BK9007" s="40"/>
      <c r="BL9007" s="79"/>
      <c r="BM9007" s="94"/>
      <c r="BO9007" s="97"/>
      <c r="BQ9007" s="40"/>
      <c r="BR9007" s="94"/>
      <c r="BS9007" s="94"/>
      <c r="BT9007" s="94"/>
      <c r="BU9007" s="40"/>
      <c r="BV9007" s="82"/>
      <c r="BW9007" s="94"/>
      <c r="BX9007" s="48"/>
      <c r="BY9007" s="97"/>
      <c r="BZ9007" s="48"/>
      <c r="CA9007" s="40"/>
      <c r="CB9007" s="94"/>
      <c r="CC9007" s="94"/>
      <c r="CD9007" s="94"/>
      <c r="CE9007" s="40"/>
      <c r="CF9007" s="73"/>
      <c r="CG9007" s="41"/>
      <c r="CH9007" s="41"/>
      <c r="CI9007" s="41"/>
      <c r="CJ9007" s="41"/>
      <c r="CK9007" s="41"/>
      <c r="CL9007" s="68"/>
      <c r="CM9007" s="41"/>
      <c r="CN9007" s="41"/>
      <c r="CO9007" s="39"/>
      <c r="CP9007" s="78"/>
    </row>
    <row r="9008" spans="1:94" s="38" customFormat="1" x14ac:dyDescent="0.25">
      <c r="A9008" s="38">
        <v>9005</v>
      </c>
      <c r="F9008" s="39"/>
      <c r="Q9008" s="39"/>
      <c r="R9008" s="40"/>
      <c r="S9008" s="40"/>
      <c r="T9008" s="39"/>
      <c r="AG9008" s="110"/>
      <c r="AH9008" s="94"/>
      <c r="AJ9008" s="97"/>
      <c r="AL9008" s="39"/>
      <c r="AP9008" s="39"/>
      <c r="AQ9008" s="77"/>
      <c r="AR9008" s="78"/>
      <c r="BB9008" s="79"/>
      <c r="BC9008" s="94"/>
      <c r="BE9008" s="97"/>
      <c r="BG9008" s="40"/>
      <c r="BK9008" s="40"/>
      <c r="BL9008" s="79"/>
      <c r="BM9008" s="94"/>
      <c r="BO9008" s="97"/>
      <c r="BQ9008" s="40"/>
      <c r="BR9008" s="94"/>
      <c r="BS9008" s="94"/>
      <c r="BT9008" s="94"/>
      <c r="BU9008" s="40"/>
      <c r="BV9008" s="82"/>
      <c r="BW9008" s="94"/>
      <c r="BX9008" s="48"/>
      <c r="BY9008" s="97"/>
      <c r="BZ9008" s="48"/>
      <c r="CA9008" s="40"/>
      <c r="CB9008" s="94"/>
      <c r="CC9008" s="94"/>
      <c r="CD9008" s="94"/>
      <c r="CE9008" s="40"/>
      <c r="CF9008" s="73"/>
      <c r="CG9008" s="41"/>
      <c r="CH9008" s="41"/>
      <c r="CI9008" s="41"/>
      <c r="CJ9008" s="41"/>
      <c r="CK9008" s="41"/>
      <c r="CL9008" s="68"/>
      <c r="CM9008" s="41"/>
      <c r="CN9008" s="41"/>
      <c r="CO9008" s="39"/>
      <c r="CP9008" s="78"/>
    </row>
    <row r="9009" spans="1:94" s="38" customFormat="1" x14ac:dyDescent="0.25">
      <c r="A9009" s="38">
        <v>9006</v>
      </c>
      <c r="F9009" s="39"/>
      <c r="Q9009" s="39"/>
      <c r="R9009" s="40"/>
      <c r="S9009" s="40"/>
      <c r="T9009" s="39"/>
      <c r="AG9009" s="110"/>
      <c r="AH9009" s="94"/>
      <c r="AJ9009" s="97"/>
      <c r="AL9009" s="39"/>
      <c r="AP9009" s="39"/>
      <c r="AQ9009" s="77"/>
      <c r="AR9009" s="78"/>
      <c r="BB9009" s="79"/>
      <c r="BC9009" s="94"/>
      <c r="BE9009" s="97"/>
      <c r="BG9009" s="40"/>
      <c r="BK9009" s="40"/>
      <c r="BL9009" s="79"/>
      <c r="BM9009" s="94"/>
      <c r="BO9009" s="97"/>
      <c r="BQ9009" s="40"/>
      <c r="BR9009" s="94"/>
      <c r="BS9009" s="94"/>
      <c r="BT9009" s="94"/>
      <c r="BU9009" s="40"/>
      <c r="BV9009" s="82"/>
      <c r="BW9009" s="94"/>
      <c r="BX9009" s="48"/>
      <c r="BY9009" s="97"/>
      <c r="BZ9009" s="48"/>
      <c r="CA9009" s="40"/>
      <c r="CB9009" s="94"/>
      <c r="CC9009" s="94"/>
      <c r="CD9009" s="94"/>
      <c r="CE9009" s="40"/>
      <c r="CF9009" s="73"/>
      <c r="CG9009" s="41"/>
      <c r="CH9009" s="41"/>
      <c r="CI9009" s="41"/>
      <c r="CJ9009" s="41"/>
      <c r="CK9009" s="41"/>
      <c r="CL9009" s="68"/>
      <c r="CM9009" s="41"/>
      <c r="CN9009" s="41"/>
      <c r="CO9009" s="39"/>
      <c r="CP9009" s="78"/>
    </row>
    <row r="9010" spans="1:94" s="38" customFormat="1" x14ac:dyDescent="0.25">
      <c r="A9010" s="38">
        <v>9007</v>
      </c>
      <c r="F9010" s="39"/>
      <c r="Q9010" s="39"/>
      <c r="R9010" s="40"/>
      <c r="S9010" s="40"/>
      <c r="T9010" s="39"/>
      <c r="AG9010" s="110"/>
      <c r="AH9010" s="94"/>
      <c r="AJ9010" s="97"/>
      <c r="AL9010" s="39"/>
      <c r="AP9010" s="39"/>
      <c r="AQ9010" s="77"/>
      <c r="AR9010" s="78"/>
      <c r="BB9010" s="79"/>
      <c r="BC9010" s="94"/>
      <c r="BE9010" s="97"/>
      <c r="BG9010" s="40"/>
      <c r="BK9010" s="40"/>
      <c r="BL9010" s="79"/>
      <c r="BM9010" s="94"/>
      <c r="BO9010" s="97"/>
      <c r="BQ9010" s="40"/>
      <c r="BR9010" s="94"/>
      <c r="BS9010" s="94"/>
      <c r="BT9010" s="94"/>
      <c r="BU9010" s="40"/>
      <c r="BV9010" s="82"/>
      <c r="BW9010" s="94"/>
      <c r="BX9010" s="48"/>
      <c r="BY9010" s="97"/>
      <c r="BZ9010" s="48"/>
      <c r="CA9010" s="40"/>
      <c r="CB9010" s="94"/>
      <c r="CC9010" s="94"/>
      <c r="CD9010" s="94"/>
      <c r="CE9010" s="40"/>
      <c r="CF9010" s="73"/>
      <c r="CG9010" s="41"/>
      <c r="CH9010" s="41"/>
      <c r="CI9010" s="41"/>
      <c r="CJ9010" s="41"/>
      <c r="CK9010" s="41"/>
      <c r="CL9010" s="68"/>
      <c r="CM9010" s="41"/>
      <c r="CN9010" s="41"/>
      <c r="CO9010" s="39"/>
      <c r="CP9010" s="78"/>
    </row>
    <row r="9011" spans="1:94" s="38" customFormat="1" x14ac:dyDescent="0.25">
      <c r="A9011" s="38">
        <v>9008</v>
      </c>
      <c r="F9011" s="39"/>
      <c r="Q9011" s="39"/>
      <c r="R9011" s="40"/>
      <c r="S9011" s="40"/>
      <c r="T9011" s="39"/>
      <c r="AG9011" s="110"/>
      <c r="AH9011" s="94"/>
      <c r="AJ9011" s="97"/>
      <c r="AL9011" s="39"/>
      <c r="AP9011" s="39"/>
      <c r="AQ9011" s="77"/>
      <c r="AR9011" s="78"/>
      <c r="BB9011" s="79"/>
      <c r="BC9011" s="94"/>
      <c r="BE9011" s="97"/>
      <c r="BG9011" s="40"/>
      <c r="BK9011" s="40"/>
      <c r="BL9011" s="79"/>
      <c r="BM9011" s="94"/>
      <c r="BO9011" s="97"/>
      <c r="BQ9011" s="40"/>
      <c r="BR9011" s="94"/>
      <c r="BS9011" s="94"/>
      <c r="BT9011" s="94"/>
      <c r="BU9011" s="40"/>
      <c r="BV9011" s="82"/>
      <c r="BW9011" s="94"/>
      <c r="BX9011" s="48"/>
      <c r="BY9011" s="97"/>
      <c r="BZ9011" s="48"/>
      <c r="CA9011" s="40"/>
      <c r="CB9011" s="94"/>
      <c r="CC9011" s="94"/>
      <c r="CD9011" s="94"/>
      <c r="CE9011" s="40"/>
      <c r="CF9011" s="73"/>
      <c r="CG9011" s="41"/>
      <c r="CH9011" s="41"/>
      <c r="CI9011" s="41"/>
      <c r="CJ9011" s="41"/>
      <c r="CK9011" s="41"/>
      <c r="CL9011" s="68"/>
      <c r="CM9011" s="41"/>
      <c r="CN9011" s="41"/>
      <c r="CO9011" s="39"/>
      <c r="CP9011" s="78"/>
    </row>
    <row r="9012" spans="1:94" s="38" customFormat="1" x14ac:dyDescent="0.25">
      <c r="A9012" s="38">
        <v>9009</v>
      </c>
      <c r="F9012" s="39"/>
      <c r="Q9012" s="39"/>
      <c r="R9012" s="40"/>
      <c r="S9012" s="40"/>
      <c r="T9012" s="39"/>
      <c r="AG9012" s="110"/>
      <c r="AH9012" s="94"/>
      <c r="AJ9012" s="97"/>
      <c r="AL9012" s="39"/>
      <c r="AP9012" s="39"/>
      <c r="AQ9012" s="77"/>
      <c r="AR9012" s="78"/>
      <c r="BB9012" s="79"/>
      <c r="BC9012" s="94"/>
      <c r="BE9012" s="97"/>
      <c r="BG9012" s="40"/>
      <c r="BK9012" s="40"/>
      <c r="BL9012" s="79"/>
      <c r="BM9012" s="94"/>
      <c r="BO9012" s="97"/>
      <c r="BQ9012" s="40"/>
      <c r="BR9012" s="94"/>
      <c r="BS9012" s="94"/>
      <c r="BT9012" s="94"/>
      <c r="BU9012" s="40"/>
      <c r="BV9012" s="82"/>
      <c r="BW9012" s="94"/>
      <c r="BX9012" s="48"/>
      <c r="BY9012" s="97"/>
      <c r="BZ9012" s="48"/>
      <c r="CA9012" s="40"/>
      <c r="CB9012" s="94"/>
      <c r="CC9012" s="94"/>
      <c r="CD9012" s="94"/>
      <c r="CE9012" s="40"/>
      <c r="CF9012" s="73"/>
      <c r="CG9012" s="41"/>
      <c r="CH9012" s="41"/>
      <c r="CI9012" s="41"/>
      <c r="CJ9012" s="41"/>
      <c r="CK9012" s="41"/>
      <c r="CL9012" s="68"/>
      <c r="CM9012" s="41"/>
      <c r="CN9012" s="41"/>
      <c r="CO9012" s="39"/>
      <c r="CP9012" s="78"/>
    </row>
    <row r="9013" spans="1:94" s="38" customFormat="1" x14ac:dyDescent="0.25">
      <c r="A9013" s="38">
        <v>9010</v>
      </c>
      <c r="F9013" s="39"/>
      <c r="Q9013" s="39"/>
      <c r="R9013" s="40"/>
      <c r="S9013" s="40"/>
      <c r="T9013" s="39"/>
      <c r="AG9013" s="110"/>
      <c r="AH9013" s="94"/>
      <c r="AJ9013" s="97"/>
      <c r="AL9013" s="39"/>
      <c r="AP9013" s="39"/>
      <c r="AQ9013" s="77"/>
      <c r="AR9013" s="78"/>
      <c r="BB9013" s="79"/>
      <c r="BC9013" s="94"/>
      <c r="BE9013" s="97"/>
      <c r="BG9013" s="40"/>
      <c r="BK9013" s="40"/>
      <c r="BL9013" s="79"/>
      <c r="BM9013" s="94"/>
      <c r="BO9013" s="97"/>
      <c r="BQ9013" s="40"/>
      <c r="BR9013" s="94"/>
      <c r="BS9013" s="94"/>
      <c r="BT9013" s="94"/>
      <c r="BU9013" s="40"/>
      <c r="BV9013" s="82"/>
      <c r="BW9013" s="94"/>
      <c r="BX9013" s="48"/>
      <c r="BY9013" s="97"/>
      <c r="BZ9013" s="48"/>
      <c r="CA9013" s="40"/>
      <c r="CB9013" s="94"/>
      <c r="CC9013" s="94"/>
      <c r="CD9013" s="94"/>
      <c r="CE9013" s="40"/>
      <c r="CF9013" s="73"/>
      <c r="CG9013" s="41"/>
      <c r="CH9013" s="41"/>
      <c r="CI9013" s="41"/>
      <c r="CJ9013" s="41"/>
      <c r="CK9013" s="41"/>
      <c r="CL9013" s="68"/>
      <c r="CM9013" s="41"/>
      <c r="CN9013" s="41"/>
      <c r="CO9013" s="39"/>
      <c r="CP9013" s="78"/>
    </row>
    <row r="9014" spans="1:94" s="38" customFormat="1" x14ac:dyDescent="0.25">
      <c r="A9014" s="38">
        <v>9011</v>
      </c>
      <c r="F9014" s="39"/>
      <c r="Q9014" s="39"/>
      <c r="R9014" s="40"/>
      <c r="S9014" s="40"/>
      <c r="T9014" s="39"/>
      <c r="AG9014" s="110"/>
      <c r="AH9014" s="94"/>
      <c r="AJ9014" s="97"/>
      <c r="AL9014" s="39"/>
      <c r="AP9014" s="39"/>
      <c r="AQ9014" s="77"/>
      <c r="AR9014" s="78"/>
      <c r="BB9014" s="79"/>
      <c r="BC9014" s="94"/>
      <c r="BE9014" s="97"/>
      <c r="BG9014" s="40"/>
      <c r="BK9014" s="40"/>
      <c r="BL9014" s="79"/>
      <c r="BM9014" s="94"/>
      <c r="BO9014" s="97"/>
      <c r="BQ9014" s="40"/>
      <c r="BR9014" s="94"/>
      <c r="BS9014" s="94"/>
      <c r="BT9014" s="94"/>
      <c r="BU9014" s="40"/>
      <c r="BV9014" s="82"/>
      <c r="BW9014" s="94"/>
      <c r="BX9014" s="48"/>
      <c r="BY9014" s="97"/>
      <c r="BZ9014" s="48"/>
      <c r="CA9014" s="40"/>
      <c r="CB9014" s="94"/>
      <c r="CC9014" s="94"/>
      <c r="CD9014" s="94"/>
      <c r="CE9014" s="40"/>
      <c r="CF9014" s="73"/>
      <c r="CG9014" s="41"/>
      <c r="CH9014" s="41"/>
      <c r="CI9014" s="41"/>
      <c r="CJ9014" s="41"/>
      <c r="CK9014" s="41"/>
      <c r="CL9014" s="68"/>
      <c r="CM9014" s="41"/>
      <c r="CN9014" s="41"/>
      <c r="CO9014" s="39"/>
      <c r="CP9014" s="78"/>
    </row>
    <row r="9015" spans="1:94" s="38" customFormat="1" x14ac:dyDescent="0.25">
      <c r="A9015" s="38">
        <v>9012</v>
      </c>
      <c r="F9015" s="39"/>
      <c r="Q9015" s="39"/>
      <c r="R9015" s="40"/>
      <c r="S9015" s="40"/>
      <c r="T9015" s="39"/>
      <c r="AG9015" s="110"/>
      <c r="AH9015" s="94"/>
      <c r="AJ9015" s="97"/>
      <c r="AL9015" s="39"/>
      <c r="AP9015" s="39"/>
      <c r="AQ9015" s="77"/>
      <c r="AR9015" s="78"/>
      <c r="BB9015" s="79"/>
      <c r="BC9015" s="94"/>
      <c r="BE9015" s="97"/>
      <c r="BG9015" s="40"/>
      <c r="BK9015" s="40"/>
      <c r="BL9015" s="79"/>
      <c r="BM9015" s="94"/>
      <c r="BO9015" s="97"/>
      <c r="BQ9015" s="40"/>
      <c r="BR9015" s="94"/>
      <c r="BS9015" s="94"/>
      <c r="BT9015" s="94"/>
      <c r="BU9015" s="40"/>
      <c r="BV9015" s="82"/>
      <c r="BW9015" s="94"/>
      <c r="BX9015" s="48"/>
      <c r="BY9015" s="97"/>
      <c r="BZ9015" s="48"/>
      <c r="CA9015" s="40"/>
      <c r="CB9015" s="94"/>
      <c r="CC9015" s="94"/>
      <c r="CD9015" s="94"/>
      <c r="CE9015" s="40"/>
      <c r="CF9015" s="73"/>
      <c r="CG9015" s="41"/>
      <c r="CH9015" s="41"/>
      <c r="CI9015" s="41"/>
      <c r="CJ9015" s="41"/>
      <c r="CK9015" s="41"/>
      <c r="CL9015" s="68"/>
      <c r="CM9015" s="41"/>
      <c r="CN9015" s="41"/>
      <c r="CO9015" s="39"/>
      <c r="CP9015" s="78"/>
    </row>
    <row r="9016" spans="1:94" s="38" customFormat="1" x14ac:dyDescent="0.25">
      <c r="A9016" s="38">
        <v>9013</v>
      </c>
      <c r="F9016" s="39"/>
      <c r="Q9016" s="39"/>
      <c r="R9016" s="40"/>
      <c r="S9016" s="40"/>
      <c r="T9016" s="39"/>
      <c r="AG9016" s="110"/>
      <c r="AH9016" s="94"/>
      <c r="AJ9016" s="97"/>
      <c r="AL9016" s="39"/>
      <c r="AP9016" s="39"/>
      <c r="AQ9016" s="77"/>
      <c r="AR9016" s="78"/>
      <c r="BB9016" s="79"/>
      <c r="BC9016" s="94"/>
      <c r="BE9016" s="97"/>
      <c r="BG9016" s="40"/>
      <c r="BK9016" s="40"/>
      <c r="BL9016" s="79"/>
      <c r="BM9016" s="94"/>
      <c r="BO9016" s="97"/>
      <c r="BQ9016" s="40"/>
      <c r="BR9016" s="94"/>
      <c r="BS9016" s="94"/>
      <c r="BT9016" s="94"/>
      <c r="BU9016" s="40"/>
      <c r="BV9016" s="82"/>
      <c r="BW9016" s="94"/>
      <c r="BX9016" s="48"/>
      <c r="BY9016" s="97"/>
      <c r="BZ9016" s="48"/>
      <c r="CA9016" s="40"/>
      <c r="CB9016" s="94"/>
      <c r="CC9016" s="94"/>
      <c r="CD9016" s="94"/>
      <c r="CE9016" s="40"/>
      <c r="CF9016" s="73"/>
      <c r="CG9016" s="41"/>
      <c r="CH9016" s="41"/>
      <c r="CI9016" s="41"/>
      <c r="CJ9016" s="41"/>
      <c r="CK9016" s="41"/>
      <c r="CL9016" s="68"/>
      <c r="CM9016" s="41"/>
      <c r="CN9016" s="41"/>
      <c r="CO9016" s="39"/>
      <c r="CP9016" s="78"/>
    </row>
    <row r="9017" spans="1:94" s="38" customFormat="1" x14ac:dyDescent="0.25">
      <c r="A9017" s="38">
        <v>9014</v>
      </c>
      <c r="F9017" s="39"/>
      <c r="Q9017" s="39"/>
      <c r="R9017" s="40"/>
      <c r="S9017" s="40"/>
      <c r="T9017" s="39"/>
      <c r="AG9017" s="110"/>
      <c r="AH9017" s="94"/>
      <c r="AJ9017" s="97"/>
      <c r="AL9017" s="39"/>
      <c r="AP9017" s="39"/>
      <c r="AQ9017" s="77"/>
      <c r="AR9017" s="78"/>
      <c r="BB9017" s="79"/>
      <c r="BC9017" s="94"/>
      <c r="BE9017" s="97"/>
      <c r="BG9017" s="40"/>
      <c r="BK9017" s="40"/>
      <c r="BL9017" s="79"/>
      <c r="BM9017" s="94"/>
      <c r="BO9017" s="97"/>
      <c r="BQ9017" s="40"/>
      <c r="BR9017" s="94"/>
      <c r="BS9017" s="94"/>
      <c r="BT9017" s="94"/>
      <c r="BU9017" s="40"/>
      <c r="BV9017" s="82"/>
      <c r="BW9017" s="94"/>
      <c r="BX9017" s="48"/>
      <c r="BY9017" s="97"/>
      <c r="BZ9017" s="48"/>
      <c r="CA9017" s="40"/>
      <c r="CB9017" s="94"/>
      <c r="CC9017" s="94"/>
      <c r="CD9017" s="94"/>
      <c r="CE9017" s="40"/>
      <c r="CF9017" s="73"/>
      <c r="CG9017" s="41"/>
      <c r="CH9017" s="41"/>
      <c r="CI9017" s="41"/>
      <c r="CJ9017" s="41"/>
      <c r="CK9017" s="41"/>
      <c r="CL9017" s="68"/>
      <c r="CM9017" s="41"/>
      <c r="CN9017" s="41"/>
      <c r="CO9017" s="39"/>
      <c r="CP9017" s="78"/>
    </row>
    <row r="9018" spans="1:94" s="38" customFormat="1" x14ac:dyDescent="0.25">
      <c r="A9018" s="38">
        <v>9015</v>
      </c>
      <c r="F9018" s="39"/>
      <c r="Q9018" s="39"/>
      <c r="R9018" s="40"/>
      <c r="S9018" s="40"/>
      <c r="T9018" s="39"/>
      <c r="AG9018" s="110"/>
      <c r="AH9018" s="94"/>
      <c r="AJ9018" s="97"/>
      <c r="AL9018" s="39"/>
      <c r="AP9018" s="39"/>
      <c r="AQ9018" s="77"/>
      <c r="AR9018" s="78"/>
      <c r="BB9018" s="79"/>
      <c r="BC9018" s="94"/>
      <c r="BE9018" s="97"/>
      <c r="BG9018" s="40"/>
      <c r="BK9018" s="40"/>
      <c r="BL9018" s="79"/>
      <c r="BM9018" s="94"/>
      <c r="BO9018" s="97"/>
      <c r="BQ9018" s="40"/>
      <c r="BR9018" s="94"/>
      <c r="BS9018" s="94"/>
      <c r="BT9018" s="94"/>
      <c r="BU9018" s="40"/>
      <c r="BV9018" s="82"/>
      <c r="BW9018" s="94"/>
      <c r="BX9018" s="48"/>
      <c r="BY9018" s="97"/>
      <c r="BZ9018" s="48"/>
      <c r="CA9018" s="40"/>
      <c r="CB9018" s="94"/>
      <c r="CC9018" s="94"/>
      <c r="CD9018" s="94"/>
      <c r="CE9018" s="40"/>
      <c r="CF9018" s="73"/>
      <c r="CG9018" s="41"/>
      <c r="CH9018" s="41"/>
      <c r="CI9018" s="41"/>
      <c r="CJ9018" s="41"/>
      <c r="CK9018" s="41"/>
      <c r="CL9018" s="68"/>
      <c r="CM9018" s="41"/>
      <c r="CN9018" s="41"/>
      <c r="CO9018" s="39"/>
      <c r="CP9018" s="78"/>
    </row>
    <row r="9019" spans="1:94" s="38" customFormat="1" x14ac:dyDescent="0.25">
      <c r="A9019" s="38">
        <v>9016</v>
      </c>
      <c r="F9019" s="39"/>
      <c r="Q9019" s="39"/>
      <c r="R9019" s="40"/>
      <c r="S9019" s="40"/>
      <c r="T9019" s="39"/>
      <c r="AG9019" s="110"/>
      <c r="AH9019" s="94"/>
      <c r="AJ9019" s="97"/>
      <c r="AL9019" s="39"/>
      <c r="AP9019" s="39"/>
      <c r="AQ9019" s="77"/>
      <c r="AR9019" s="78"/>
      <c r="BB9019" s="79"/>
      <c r="BC9019" s="94"/>
      <c r="BE9019" s="97"/>
      <c r="BG9019" s="40"/>
      <c r="BK9019" s="40"/>
      <c r="BL9019" s="79"/>
      <c r="BM9019" s="94"/>
      <c r="BO9019" s="97"/>
      <c r="BQ9019" s="40"/>
      <c r="BR9019" s="94"/>
      <c r="BS9019" s="94"/>
      <c r="BT9019" s="94"/>
      <c r="BU9019" s="40"/>
      <c r="BV9019" s="82"/>
      <c r="BW9019" s="94"/>
      <c r="BX9019" s="48"/>
      <c r="BY9019" s="97"/>
      <c r="BZ9019" s="48"/>
      <c r="CA9019" s="40"/>
      <c r="CB9019" s="94"/>
      <c r="CC9019" s="94"/>
      <c r="CD9019" s="94"/>
      <c r="CE9019" s="40"/>
      <c r="CF9019" s="73"/>
      <c r="CG9019" s="41"/>
      <c r="CH9019" s="41"/>
      <c r="CI9019" s="41"/>
      <c r="CJ9019" s="41"/>
      <c r="CK9019" s="41"/>
      <c r="CL9019" s="68"/>
      <c r="CM9019" s="41"/>
      <c r="CN9019" s="41"/>
      <c r="CO9019" s="39"/>
      <c r="CP9019" s="78"/>
    </row>
    <row r="9020" spans="1:94" s="38" customFormat="1" x14ac:dyDescent="0.25">
      <c r="A9020" s="38">
        <v>9017</v>
      </c>
      <c r="F9020" s="39"/>
      <c r="Q9020" s="39"/>
      <c r="R9020" s="40"/>
      <c r="S9020" s="40"/>
      <c r="T9020" s="39"/>
      <c r="AG9020" s="110"/>
      <c r="AH9020" s="94"/>
      <c r="AJ9020" s="97"/>
      <c r="AL9020" s="39"/>
      <c r="AP9020" s="39"/>
      <c r="AQ9020" s="77"/>
      <c r="AR9020" s="78"/>
      <c r="BB9020" s="79"/>
      <c r="BC9020" s="94"/>
      <c r="BE9020" s="97"/>
      <c r="BG9020" s="40"/>
      <c r="BK9020" s="40"/>
      <c r="BL9020" s="79"/>
      <c r="BM9020" s="94"/>
      <c r="BO9020" s="97"/>
      <c r="BQ9020" s="40"/>
      <c r="BR9020" s="94"/>
      <c r="BS9020" s="94"/>
      <c r="BT9020" s="94"/>
      <c r="BU9020" s="40"/>
      <c r="BV9020" s="82"/>
      <c r="BW9020" s="94"/>
      <c r="BX9020" s="48"/>
      <c r="BY9020" s="97"/>
      <c r="BZ9020" s="48"/>
      <c r="CA9020" s="40"/>
      <c r="CB9020" s="94"/>
      <c r="CC9020" s="94"/>
      <c r="CD9020" s="94"/>
      <c r="CE9020" s="40"/>
      <c r="CF9020" s="73"/>
      <c r="CG9020" s="41"/>
      <c r="CH9020" s="41"/>
      <c r="CI9020" s="41"/>
      <c r="CJ9020" s="41"/>
      <c r="CK9020" s="41"/>
      <c r="CL9020" s="68"/>
      <c r="CM9020" s="41"/>
      <c r="CN9020" s="41"/>
      <c r="CO9020" s="39"/>
      <c r="CP9020" s="78"/>
    </row>
    <row r="9021" spans="1:94" s="38" customFormat="1" x14ac:dyDescent="0.25">
      <c r="A9021" s="38">
        <v>9018</v>
      </c>
      <c r="F9021" s="39"/>
      <c r="Q9021" s="39"/>
      <c r="R9021" s="40"/>
      <c r="S9021" s="40"/>
      <c r="T9021" s="39"/>
      <c r="AG9021" s="110"/>
      <c r="AH9021" s="94"/>
      <c r="AJ9021" s="97"/>
      <c r="AL9021" s="39"/>
      <c r="AP9021" s="39"/>
      <c r="AQ9021" s="77"/>
      <c r="AR9021" s="78"/>
      <c r="BB9021" s="79"/>
      <c r="BC9021" s="94"/>
      <c r="BE9021" s="97"/>
      <c r="BG9021" s="40"/>
      <c r="BK9021" s="40"/>
      <c r="BL9021" s="79"/>
      <c r="BM9021" s="94"/>
      <c r="BO9021" s="97"/>
      <c r="BQ9021" s="40"/>
      <c r="BR9021" s="94"/>
      <c r="BS9021" s="94"/>
      <c r="BT9021" s="94"/>
      <c r="BU9021" s="40"/>
      <c r="BV9021" s="82"/>
      <c r="BW9021" s="94"/>
      <c r="BX9021" s="48"/>
      <c r="BY9021" s="97"/>
      <c r="BZ9021" s="48"/>
      <c r="CA9021" s="40"/>
      <c r="CB9021" s="94"/>
      <c r="CC9021" s="94"/>
      <c r="CD9021" s="94"/>
      <c r="CE9021" s="40"/>
      <c r="CF9021" s="73"/>
      <c r="CG9021" s="41"/>
      <c r="CH9021" s="41"/>
      <c r="CI9021" s="41"/>
      <c r="CJ9021" s="41"/>
      <c r="CK9021" s="41"/>
      <c r="CL9021" s="68"/>
      <c r="CM9021" s="41"/>
      <c r="CN9021" s="41"/>
      <c r="CO9021" s="39"/>
      <c r="CP9021" s="78"/>
    </row>
    <row r="9022" spans="1:94" s="38" customFormat="1" x14ac:dyDescent="0.25">
      <c r="A9022" s="38">
        <v>9019</v>
      </c>
      <c r="F9022" s="39"/>
      <c r="Q9022" s="39"/>
      <c r="R9022" s="40"/>
      <c r="S9022" s="40"/>
      <c r="T9022" s="39"/>
      <c r="AG9022" s="110"/>
      <c r="AH9022" s="94"/>
      <c r="AJ9022" s="97"/>
      <c r="AL9022" s="39"/>
      <c r="AP9022" s="39"/>
      <c r="AQ9022" s="77"/>
      <c r="AR9022" s="78"/>
      <c r="BB9022" s="79"/>
      <c r="BC9022" s="94"/>
      <c r="BE9022" s="97"/>
      <c r="BG9022" s="40"/>
      <c r="BK9022" s="40"/>
      <c r="BL9022" s="79"/>
      <c r="BM9022" s="94"/>
      <c r="BO9022" s="97"/>
      <c r="BQ9022" s="40"/>
      <c r="BR9022" s="94"/>
      <c r="BS9022" s="94"/>
      <c r="BT9022" s="94"/>
      <c r="BU9022" s="40"/>
      <c r="BV9022" s="82"/>
      <c r="BW9022" s="94"/>
      <c r="BX9022" s="48"/>
      <c r="BY9022" s="97"/>
      <c r="BZ9022" s="48"/>
      <c r="CA9022" s="40"/>
      <c r="CB9022" s="94"/>
      <c r="CC9022" s="94"/>
      <c r="CD9022" s="94"/>
      <c r="CE9022" s="40"/>
      <c r="CF9022" s="73"/>
      <c r="CG9022" s="41"/>
      <c r="CH9022" s="41"/>
      <c r="CI9022" s="41"/>
      <c r="CJ9022" s="41"/>
      <c r="CK9022" s="41"/>
      <c r="CL9022" s="68"/>
      <c r="CM9022" s="41"/>
      <c r="CN9022" s="41"/>
      <c r="CO9022" s="39"/>
      <c r="CP9022" s="78"/>
    </row>
    <row r="9023" spans="1:94" s="38" customFormat="1" x14ac:dyDescent="0.25">
      <c r="A9023" s="38">
        <v>9020</v>
      </c>
      <c r="F9023" s="39"/>
      <c r="Q9023" s="39"/>
      <c r="R9023" s="40"/>
      <c r="S9023" s="40"/>
      <c r="T9023" s="39"/>
      <c r="AG9023" s="110"/>
      <c r="AH9023" s="94"/>
      <c r="AJ9023" s="97"/>
      <c r="AL9023" s="39"/>
      <c r="AP9023" s="39"/>
      <c r="AQ9023" s="77"/>
      <c r="AR9023" s="78"/>
      <c r="BB9023" s="79"/>
      <c r="BC9023" s="94"/>
      <c r="BE9023" s="97"/>
      <c r="BG9023" s="40"/>
      <c r="BK9023" s="40"/>
      <c r="BL9023" s="79"/>
      <c r="BM9023" s="94"/>
      <c r="BO9023" s="97"/>
      <c r="BQ9023" s="40"/>
      <c r="BR9023" s="94"/>
      <c r="BS9023" s="94"/>
      <c r="BT9023" s="94"/>
      <c r="BU9023" s="40"/>
      <c r="BV9023" s="82"/>
      <c r="BW9023" s="94"/>
      <c r="BX9023" s="48"/>
      <c r="BY9023" s="97"/>
      <c r="BZ9023" s="48"/>
      <c r="CA9023" s="40"/>
      <c r="CB9023" s="94"/>
      <c r="CC9023" s="94"/>
      <c r="CD9023" s="94"/>
      <c r="CE9023" s="40"/>
      <c r="CF9023" s="73"/>
      <c r="CG9023" s="41"/>
      <c r="CH9023" s="41"/>
      <c r="CI9023" s="41"/>
      <c r="CJ9023" s="41"/>
      <c r="CK9023" s="41"/>
      <c r="CL9023" s="68"/>
      <c r="CM9023" s="41"/>
      <c r="CN9023" s="41"/>
      <c r="CO9023" s="39"/>
      <c r="CP9023" s="78"/>
    </row>
    <row r="9024" spans="1:94" s="38" customFormat="1" x14ac:dyDescent="0.25">
      <c r="A9024" s="38">
        <v>9021</v>
      </c>
      <c r="F9024" s="39"/>
      <c r="Q9024" s="39"/>
      <c r="R9024" s="40"/>
      <c r="S9024" s="40"/>
      <c r="T9024" s="39"/>
      <c r="AG9024" s="110"/>
      <c r="AH9024" s="94"/>
      <c r="AJ9024" s="97"/>
      <c r="AL9024" s="39"/>
      <c r="AP9024" s="39"/>
      <c r="AQ9024" s="77"/>
      <c r="AR9024" s="78"/>
      <c r="BB9024" s="79"/>
      <c r="BC9024" s="94"/>
      <c r="BE9024" s="97"/>
      <c r="BG9024" s="40"/>
      <c r="BK9024" s="40"/>
      <c r="BL9024" s="79"/>
      <c r="BM9024" s="94"/>
      <c r="BO9024" s="97"/>
      <c r="BQ9024" s="40"/>
      <c r="BR9024" s="94"/>
      <c r="BS9024" s="94"/>
      <c r="BT9024" s="94"/>
      <c r="BU9024" s="40"/>
      <c r="BV9024" s="82"/>
      <c r="BW9024" s="94"/>
      <c r="BX9024" s="48"/>
      <c r="BY9024" s="97"/>
      <c r="BZ9024" s="48"/>
      <c r="CA9024" s="40"/>
      <c r="CB9024" s="94"/>
      <c r="CC9024" s="94"/>
      <c r="CD9024" s="94"/>
      <c r="CE9024" s="40"/>
      <c r="CF9024" s="73"/>
      <c r="CG9024" s="41"/>
      <c r="CH9024" s="41"/>
      <c r="CI9024" s="41"/>
      <c r="CJ9024" s="41"/>
      <c r="CK9024" s="41"/>
      <c r="CL9024" s="68"/>
      <c r="CM9024" s="41"/>
      <c r="CN9024" s="41"/>
      <c r="CO9024" s="39"/>
      <c r="CP9024" s="78"/>
    </row>
    <row r="9025" spans="1:94" s="38" customFormat="1" x14ac:dyDescent="0.25">
      <c r="A9025" s="38">
        <v>9022</v>
      </c>
      <c r="F9025" s="39"/>
      <c r="Q9025" s="39"/>
      <c r="R9025" s="40"/>
      <c r="S9025" s="40"/>
      <c r="T9025" s="39"/>
      <c r="AG9025" s="110"/>
      <c r="AH9025" s="94"/>
      <c r="AJ9025" s="97"/>
      <c r="AL9025" s="39"/>
      <c r="AP9025" s="39"/>
      <c r="AQ9025" s="77"/>
      <c r="AR9025" s="78"/>
      <c r="BB9025" s="79"/>
      <c r="BC9025" s="94"/>
      <c r="BE9025" s="97"/>
      <c r="BG9025" s="40"/>
      <c r="BK9025" s="40"/>
      <c r="BL9025" s="79"/>
      <c r="BM9025" s="94"/>
      <c r="BO9025" s="97"/>
      <c r="BQ9025" s="40"/>
      <c r="BR9025" s="94"/>
      <c r="BS9025" s="94"/>
      <c r="BT9025" s="94"/>
      <c r="BU9025" s="40"/>
      <c r="BV9025" s="82"/>
      <c r="BW9025" s="94"/>
      <c r="BX9025" s="48"/>
      <c r="BY9025" s="97"/>
      <c r="BZ9025" s="48"/>
      <c r="CA9025" s="40"/>
      <c r="CB9025" s="94"/>
      <c r="CC9025" s="94"/>
      <c r="CD9025" s="94"/>
      <c r="CE9025" s="40"/>
      <c r="CF9025" s="73"/>
      <c r="CG9025" s="41"/>
      <c r="CH9025" s="41"/>
      <c r="CI9025" s="41"/>
      <c r="CJ9025" s="41"/>
      <c r="CK9025" s="41"/>
      <c r="CL9025" s="68"/>
      <c r="CM9025" s="41"/>
      <c r="CN9025" s="41"/>
      <c r="CO9025" s="39"/>
      <c r="CP9025" s="78"/>
    </row>
    <row r="9026" spans="1:94" s="38" customFormat="1" x14ac:dyDescent="0.25">
      <c r="A9026" s="38">
        <v>9023</v>
      </c>
      <c r="F9026" s="39"/>
      <c r="Q9026" s="39"/>
      <c r="R9026" s="40"/>
      <c r="S9026" s="40"/>
      <c r="T9026" s="39"/>
      <c r="AG9026" s="110"/>
      <c r="AH9026" s="94"/>
      <c r="AJ9026" s="97"/>
      <c r="AL9026" s="39"/>
      <c r="AP9026" s="39"/>
      <c r="AQ9026" s="77"/>
      <c r="AR9026" s="78"/>
      <c r="BB9026" s="79"/>
      <c r="BC9026" s="94"/>
      <c r="BE9026" s="97"/>
      <c r="BG9026" s="40"/>
      <c r="BK9026" s="40"/>
      <c r="BL9026" s="79"/>
      <c r="BM9026" s="94"/>
      <c r="BO9026" s="97"/>
      <c r="BQ9026" s="40"/>
      <c r="BR9026" s="94"/>
      <c r="BS9026" s="94"/>
      <c r="BT9026" s="94"/>
      <c r="BU9026" s="40"/>
      <c r="BV9026" s="82"/>
      <c r="BW9026" s="94"/>
      <c r="BX9026" s="48"/>
      <c r="BY9026" s="97"/>
      <c r="BZ9026" s="48"/>
      <c r="CA9026" s="40"/>
      <c r="CB9026" s="94"/>
      <c r="CC9026" s="94"/>
      <c r="CD9026" s="94"/>
      <c r="CE9026" s="40"/>
      <c r="CF9026" s="73"/>
      <c r="CG9026" s="41"/>
      <c r="CH9026" s="41"/>
      <c r="CI9026" s="41"/>
      <c r="CJ9026" s="41"/>
      <c r="CK9026" s="41"/>
      <c r="CL9026" s="68"/>
      <c r="CM9026" s="41"/>
      <c r="CN9026" s="41"/>
      <c r="CO9026" s="39"/>
      <c r="CP9026" s="78"/>
    </row>
    <row r="9027" spans="1:94" s="38" customFormat="1" x14ac:dyDescent="0.25">
      <c r="A9027" s="38">
        <v>9024</v>
      </c>
      <c r="F9027" s="39"/>
      <c r="Q9027" s="39"/>
      <c r="R9027" s="40"/>
      <c r="S9027" s="40"/>
      <c r="T9027" s="39"/>
      <c r="AG9027" s="110"/>
      <c r="AH9027" s="94"/>
      <c r="AJ9027" s="97"/>
      <c r="AL9027" s="39"/>
      <c r="AP9027" s="39"/>
      <c r="AQ9027" s="77"/>
      <c r="AR9027" s="78"/>
      <c r="BB9027" s="79"/>
      <c r="BC9027" s="94"/>
      <c r="BE9027" s="97"/>
      <c r="BG9027" s="40"/>
      <c r="BK9027" s="40"/>
      <c r="BL9027" s="79"/>
      <c r="BM9027" s="94"/>
      <c r="BO9027" s="97"/>
      <c r="BQ9027" s="40"/>
      <c r="BR9027" s="94"/>
      <c r="BS9027" s="94"/>
      <c r="BT9027" s="94"/>
      <c r="BU9027" s="40"/>
      <c r="BV9027" s="82"/>
      <c r="BW9027" s="94"/>
      <c r="BX9027" s="48"/>
      <c r="BY9027" s="97"/>
      <c r="BZ9027" s="48"/>
      <c r="CA9027" s="40"/>
      <c r="CB9027" s="94"/>
      <c r="CC9027" s="94"/>
      <c r="CD9027" s="94"/>
      <c r="CE9027" s="40"/>
      <c r="CF9027" s="73"/>
      <c r="CG9027" s="41"/>
      <c r="CH9027" s="41"/>
      <c r="CI9027" s="41"/>
      <c r="CJ9027" s="41"/>
      <c r="CK9027" s="41"/>
      <c r="CL9027" s="68"/>
      <c r="CM9027" s="41"/>
      <c r="CN9027" s="41"/>
      <c r="CO9027" s="39"/>
      <c r="CP9027" s="78"/>
    </row>
    <row r="9028" spans="1:94" s="38" customFormat="1" x14ac:dyDescent="0.25">
      <c r="A9028" s="38">
        <v>9025</v>
      </c>
      <c r="F9028" s="39"/>
      <c r="Q9028" s="39"/>
      <c r="R9028" s="40"/>
      <c r="S9028" s="40"/>
      <c r="T9028" s="39"/>
      <c r="AG9028" s="110"/>
      <c r="AH9028" s="94"/>
      <c r="AJ9028" s="97"/>
      <c r="AL9028" s="39"/>
      <c r="AP9028" s="39"/>
      <c r="AQ9028" s="77"/>
      <c r="AR9028" s="78"/>
      <c r="BB9028" s="79"/>
      <c r="BC9028" s="94"/>
      <c r="BE9028" s="97"/>
      <c r="BG9028" s="40"/>
      <c r="BK9028" s="40"/>
      <c r="BL9028" s="79"/>
      <c r="BM9028" s="94"/>
      <c r="BO9028" s="97"/>
      <c r="BQ9028" s="40"/>
      <c r="BR9028" s="94"/>
      <c r="BS9028" s="94"/>
      <c r="BT9028" s="94"/>
      <c r="BU9028" s="40"/>
      <c r="BV9028" s="82"/>
      <c r="BW9028" s="94"/>
      <c r="BX9028" s="48"/>
      <c r="BY9028" s="97"/>
      <c r="BZ9028" s="48"/>
      <c r="CA9028" s="40"/>
      <c r="CB9028" s="94"/>
      <c r="CC9028" s="94"/>
      <c r="CD9028" s="94"/>
      <c r="CE9028" s="40"/>
      <c r="CF9028" s="73"/>
      <c r="CG9028" s="41"/>
      <c r="CH9028" s="41"/>
      <c r="CI9028" s="41"/>
      <c r="CJ9028" s="41"/>
      <c r="CK9028" s="41"/>
      <c r="CL9028" s="68"/>
      <c r="CM9028" s="41"/>
      <c r="CN9028" s="41"/>
      <c r="CO9028" s="39"/>
      <c r="CP9028" s="78"/>
    </row>
    <row r="9029" spans="1:94" s="38" customFormat="1" x14ac:dyDescent="0.25">
      <c r="A9029" s="38">
        <v>9026</v>
      </c>
      <c r="F9029" s="39"/>
      <c r="Q9029" s="39"/>
      <c r="R9029" s="40"/>
      <c r="S9029" s="40"/>
      <c r="T9029" s="39"/>
      <c r="AG9029" s="110"/>
      <c r="AH9029" s="94"/>
      <c r="AJ9029" s="97"/>
      <c r="AL9029" s="39"/>
      <c r="AP9029" s="39"/>
      <c r="AQ9029" s="77"/>
      <c r="AR9029" s="78"/>
      <c r="BB9029" s="79"/>
      <c r="BC9029" s="94"/>
      <c r="BE9029" s="97"/>
      <c r="BG9029" s="40"/>
      <c r="BK9029" s="40"/>
      <c r="BL9029" s="79"/>
      <c r="BM9029" s="94"/>
      <c r="BO9029" s="97"/>
      <c r="BQ9029" s="40"/>
      <c r="BR9029" s="94"/>
      <c r="BS9029" s="94"/>
      <c r="BT9029" s="94"/>
      <c r="BU9029" s="40"/>
      <c r="BV9029" s="82"/>
      <c r="BW9029" s="94"/>
      <c r="BX9029" s="48"/>
      <c r="BY9029" s="97"/>
      <c r="BZ9029" s="48"/>
      <c r="CA9029" s="40"/>
      <c r="CB9029" s="94"/>
      <c r="CC9029" s="94"/>
      <c r="CD9029" s="94"/>
      <c r="CE9029" s="40"/>
      <c r="CF9029" s="73"/>
      <c r="CG9029" s="41"/>
      <c r="CH9029" s="41"/>
      <c r="CI9029" s="41"/>
      <c r="CJ9029" s="41"/>
      <c r="CK9029" s="41"/>
      <c r="CL9029" s="68"/>
      <c r="CM9029" s="41"/>
      <c r="CN9029" s="41"/>
      <c r="CO9029" s="39"/>
      <c r="CP9029" s="78"/>
    </row>
    <row r="9030" spans="1:94" s="38" customFormat="1" x14ac:dyDescent="0.25">
      <c r="A9030" s="38">
        <v>9027</v>
      </c>
      <c r="F9030" s="39"/>
      <c r="Q9030" s="39"/>
      <c r="R9030" s="40"/>
      <c r="S9030" s="40"/>
      <c r="T9030" s="39"/>
      <c r="AG9030" s="110"/>
      <c r="AH9030" s="94"/>
      <c r="AJ9030" s="97"/>
      <c r="AL9030" s="39"/>
      <c r="AP9030" s="39"/>
      <c r="AQ9030" s="77"/>
      <c r="AR9030" s="78"/>
      <c r="BB9030" s="79"/>
      <c r="BC9030" s="94"/>
      <c r="BE9030" s="97"/>
      <c r="BG9030" s="40"/>
      <c r="BK9030" s="40"/>
      <c r="BL9030" s="79"/>
      <c r="BM9030" s="94"/>
      <c r="BO9030" s="97"/>
      <c r="BQ9030" s="40"/>
      <c r="BR9030" s="94"/>
      <c r="BS9030" s="94"/>
      <c r="BT9030" s="94"/>
      <c r="BU9030" s="40"/>
      <c r="BV9030" s="82"/>
      <c r="BW9030" s="94"/>
      <c r="BX9030" s="48"/>
      <c r="BY9030" s="97"/>
      <c r="BZ9030" s="48"/>
      <c r="CA9030" s="40"/>
      <c r="CB9030" s="94"/>
      <c r="CC9030" s="94"/>
      <c r="CD9030" s="94"/>
      <c r="CE9030" s="40"/>
      <c r="CF9030" s="73"/>
      <c r="CG9030" s="41"/>
      <c r="CH9030" s="41"/>
      <c r="CI9030" s="41"/>
      <c r="CJ9030" s="41"/>
      <c r="CK9030" s="41"/>
      <c r="CL9030" s="68"/>
      <c r="CM9030" s="41"/>
      <c r="CN9030" s="41"/>
      <c r="CO9030" s="39"/>
      <c r="CP9030" s="78"/>
    </row>
    <row r="9031" spans="1:94" s="38" customFormat="1" x14ac:dyDescent="0.25">
      <c r="A9031" s="38">
        <v>9028</v>
      </c>
      <c r="F9031" s="39"/>
      <c r="Q9031" s="39"/>
      <c r="R9031" s="40"/>
      <c r="S9031" s="40"/>
      <c r="T9031" s="39"/>
      <c r="AG9031" s="110"/>
      <c r="AH9031" s="94"/>
      <c r="AJ9031" s="97"/>
      <c r="AL9031" s="39"/>
      <c r="AP9031" s="39"/>
      <c r="AQ9031" s="77"/>
      <c r="AR9031" s="78"/>
      <c r="BB9031" s="79"/>
      <c r="BC9031" s="94"/>
      <c r="BE9031" s="97"/>
      <c r="BG9031" s="40"/>
      <c r="BK9031" s="40"/>
      <c r="BL9031" s="79"/>
      <c r="BM9031" s="94"/>
      <c r="BO9031" s="97"/>
      <c r="BQ9031" s="40"/>
      <c r="BR9031" s="94"/>
      <c r="BS9031" s="94"/>
      <c r="BT9031" s="94"/>
      <c r="BU9031" s="40"/>
      <c r="BV9031" s="82"/>
      <c r="BW9031" s="94"/>
      <c r="BX9031" s="48"/>
      <c r="BY9031" s="97"/>
      <c r="BZ9031" s="48"/>
      <c r="CA9031" s="40"/>
      <c r="CB9031" s="94"/>
      <c r="CC9031" s="94"/>
      <c r="CD9031" s="94"/>
      <c r="CE9031" s="40"/>
      <c r="CF9031" s="73"/>
      <c r="CG9031" s="41"/>
      <c r="CH9031" s="41"/>
      <c r="CI9031" s="41"/>
      <c r="CJ9031" s="41"/>
      <c r="CK9031" s="41"/>
      <c r="CL9031" s="68"/>
      <c r="CM9031" s="41"/>
      <c r="CN9031" s="41"/>
      <c r="CO9031" s="39"/>
      <c r="CP9031" s="78"/>
    </row>
    <row r="9032" spans="1:94" s="38" customFormat="1" x14ac:dyDescent="0.25">
      <c r="A9032" s="38">
        <v>9029</v>
      </c>
      <c r="F9032" s="39"/>
      <c r="Q9032" s="39"/>
      <c r="R9032" s="40"/>
      <c r="S9032" s="40"/>
      <c r="T9032" s="39"/>
      <c r="AG9032" s="110"/>
      <c r="AH9032" s="94"/>
      <c r="AJ9032" s="97"/>
      <c r="AL9032" s="39"/>
      <c r="AP9032" s="39"/>
      <c r="AQ9032" s="77"/>
      <c r="AR9032" s="78"/>
      <c r="BB9032" s="79"/>
      <c r="BC9032" s="94"/>
      <c r="BE9032" s="97"/>
      <c r="BG9032" s="40"/>
      <c r="BK9032" s="40"/>
      <c r="BL9032" s="79"/>
      <c r="BM9032" s="94"/>
      <c r="BO9032" s="97"/>
      <c r="BQ9032" s="40"/>
      <c r="BR9032" s="94"/>
      <c r="BS9032" s="94"/>
      <c r="BT9032" s="94"/>
      <c r="BU9032" s="40"/>
      <c r="BV9032" s="82"/>
      <c r="BW9032" s="94"/>
      <c r="BX9032" s="48"/>
      <c r="BY9032" s="97"/>
      <c r="BZ9032" s="48"/>
      <c r="CA9032" s="40"/>
      <c r="CB9032" s="94"/>
      <c r="CC9032" s="94"/>
      <c r="CD9032" s="94"/>
      <c r="CE9032" s="40"/>
      <c r="CF9032" s="73"/>
      <c r="CG9032" s="41"/>
      <c r="CH9032" s="41"/>
      <c r="CI9032" s="41"/>
      <c r="CJ9032" s="41"/>
      <c r="CK9032" s="41"/>
      <c r="CL9032" s="68"/>
      <c r="CM9032" s="41"/>
      <c r="CN9032" s="41"/>
      <c r="CO9032" s="39"/>
      <c r="CP9032" s="78"/>
    </row>
    <row r="9033" spans="1:94" s="38" customFormat="1" x14ac:dyDescent="0.25">
      <c r="A9033" s="38">
        <v>9030</v>
      </c>
      <c r="F9033" s="39"/>
      <c r="Q9033" s="39"/>
      <c r="R9033" s="40"/>
      <c r="S9033" s="40"/>
      <c r="T9033" s="39"/>
      <c r="AG9033" s="110"/>
      <c r="AH9033" s="94"/>
      <c r="AJ9033" s="97"/>
      <c r="AL9033" s="39"/>
      <c r="AP9033" s="39"/>
      <c r="AQ9033" s="77"/>
      <c r="AR9033" s="78"/>
      <c r="BB9033" s="79"/>
      <c r="BC9033" s="94"/>
      <c r="BE9033" s="97"/>
      <c r="BG9033" s="40"/>
      <c r="BK9033" s="40"/>
      <c r="BL9033" s="79"/>
      <c r="BM9033" s="94"/>
      <c r="BO9033" s="97"/>
      <c r="BQ9033" s="40"/>
      <c r="BR9033" s="94"/>
      <c r="BS9033" s="94"/>
      <c r="BT9033" s="94"/>
      <c r="BU9033" s="40"/>
      <c r="BV9033" s="82"/>
      <c r="BW9033" s="94"/>
      <c r="BX9033" s="48"/>
      <c r="BY9033" s="97"/>
      <c r="BZ9033" s="48"/>
      <c r="CA9033" s="40"/>
      <c r="CB9033" s="94"/>
      <c r="CC9033" s="94"/>
      <c r="CD9033" s="94"/>
      <c r="CE9033" s="40"/>
      <c r="CF9033" s="73"/>
      <c r="CG9033" s="41"/>
      <c r="CH9033" s="41"/>
      <c r="CI9033" s="41"/>
      <c r="CJ9033" s="41"/>
      <c r="CK9033" s="41"/>
      <c r="CL9033" s="68"/>
      <c r="CM9033" s="41"/>
      <c r="CN9033" s="41"/>
      <c r="CO9033" s="39"/>
      <c r="CP9033" s="78"/>
    </row>
    <row r="9034" spans="1:94" s="38" customFormat="1" x14ac:dyDescent="0.25">
      <c r="A9034" s="38">
        <v>9031</v>
      </c>
      <c r="F9034" s="39"/>
      <c r="Q9034" s="39"/>
      <c r="R9034" s="40"/>
      <c r="S9034" s="40"/>
      <c r="T9034" s="39"/>
      <c r="AG9034" s="110"/>
      <c r="AH9034" s="94"/>
      <c r="AJ9034" s="97"/>
      <c r="AL9034" s="39"/>
      <c r="AP9034" s="39"/>
      <c r="AQ9034" s="77"/>
      <c r="AR9034" s="78"/>
      <c r="BB9034" s="79"/>
      <c r="BC9034" s="94"/>
      <c r="BE9034" s="97"/>
      <c r="BG9034" s="40"/>
      <c r="BK9034" s="40"/>
      <c r="BL9034" s="79"/>
      <c r="BM9034" s="94"/>
      <c r="BO9034" s="97"/>
      <c r="BQ9034" s="40"/>
      <c r="BR9034" s="94"/>
      <c r="BS9034" s="94"/>
      <c r="BT9034" s="94"/>
      <c r="BU9034" s="40"/>
      <c r="BV9034" s="82"/>
      <c r="BW9034" s="94"/>
      <c r="BX9034" s="48"/>
      <c r="BY9034" s="97"/>
      <c r="BZ9034" s="48"/>
      <c r="CA9034" s="40"/>
      <c r="CB9034" s="94"/>
      <c r="CC9034" s="94"/>
      <c r="CD9034" s="94"/>
      <c r="CE9034" s="40"/>
      <c r="CF9034" s="73"/>
      <c r="CG9034" s="41"/>
      <c r="CH9034" s="41"/>
      <c r="CI9034" s="41"/>
      <c r="CJ9034" s="41"/>
      <c r="CK9034" s="41"/>
      <c r="CL9034" s="68"/>
      <c r="CM9034" s="41"/>
      <c r="CN9034" s="41"/>
      <c r="CO9034" s="39"/>
      <c r="CP9034" s="78"/>
    </row>
    <row r="9035" spans="1:94" s="38" customFormat="1" x14ac:dyDescent="0.25">
      <c r="A9035" s="38">
        <v>9032</v>
      </c>
      <c r="F9035" s="39"/>
      <c r="Q9035" s="39"/>
      <c r="R9035" s="40"/>
      <c r="S9035" s="40"/>
      <c r="T9035" s="39"/>
      <c r="AG9035" s="110"/>
      <c r="AH9035" s="94"/>
      <c r="AJ9035" s="97"/>
      <c r="AL9035" s="39"/>
      <c r="AP9035" s="39"/>
      <c r="AQ9035" s="77"/>
      <c r="AR9035" s="78"/>
      <c r="BB9035" s="79"/>
      <c r="BC9035" s="94"/>
      <c r="BE9035" s="97"/>
      <c r="BG9035" s="40"/>
      <c r="BK9035" s="40"/>
      <c r="BL9035" s="79"/>
      <c r="BM9035" s="94"/>
      <c r="BO9035" s="97"/>
      <c r="BQ9035" s="40"/>
      <c r="BR9035" s="94"/>
      <c r="BS9035" s="94"/>
      <c r="BT9035" s="94"/>
      <c r="BU9035" s="40"/>
      <c r="BV9035" s="82"/>
      <c r="BW9035" s="94"/>
      <c r="BX9035" s="48"/>
      <c r="BY9035" s="97"/>
      <c r="BZ9035" s="48"/>
      <c r="CA9035" s="40"/>
      <c r="CB9035" s="94"/>
      <c r="CC9035" s="94"/>
      <c r="CD9035" s="94"/>
      <c r="CE9035" s="40"/>
      <c r="CF9035" s="73"/>
      <c r="CG9035" s="41"/>
      <c r="CH9035" s="41"/>
      <c r="CI9035" s="41"/>
      <c r="CJ9035" s="41"/>
      <c r="CK9035" s="41"/>
      <c r="CL9035" s="68"/>
      <c r="CM9035" s="41"/>
      <c r="CN9035" s="41"/>
      <c r="CO9035" s="39"/>
      <c r="CP9035" s="78"/>
    </row>
    <row r="9036" spans="1:94" s="38" customFormat="1" x14ac:dyDescent="0.25">
      <c r="A9036" s="38">
        <v>9033</v>
      </c>
      <c r="F9036" s="39"/>
      <c r="Q9036" s="39"/>
      <c r="R9036" s="40"/>
      <c r="S9036" s="40"/>
      <c r="T9036" s="39"/>
      <c r="AG9036" s="110"/>
      <c r="AH9036" s="94"/>
      <c r="AJ9036" s="97"/>
      <c r="AL9036" s="39"/>
      <c r="AP9036" s="39"/>
      <c r="AQ9036" s="77"/>
      <c r="AR9036" s="78"/>
      <c r="BB9036" s="79"/>
      <c r="BC9036" s="94"/>
      <c r="BE9036" s="97"/>
      <c r="BG9036" s="40"/>
      <c r="BK9036" s="40"/>
      <c r="BL9036" s="79"/>
      <c r="BM9036" s="94"/>
      <c r="BO9036" s="97"/>
      <c r="BQ9036" s="40"/>
      <c r="BR9036" s="94"/>
      <c r="BS9036" s="94"/>
      <c r="BT9036" s="94"/>
      <c r="BU9036" s="40"/>
      <c r="BV9036" s="82"/>
      <c r="BW9036" s="94"/>
      <c r="BX9036" s="48"/>
      <c r="BY9036" s="97"/>
      <c r="BZ9036" s="48"/>
      <c r="CA9036" s="40"/>
      <c r="CB9036" s="94"/>
      <c r="CC9036" s="94"/>
      <c r="CD9036" s="94"/>
      <c r="CE9036" s="40"/>
      <c r="CF9036" s="73"/>
      <c r="CG9036" s="41"/>
      <c r="CH9036" s="41"/>
      <c r="CI9036" s="41"/>
      <c r="CJ9036" s="41"/>
      <c r="CK9036" s="41"/>
      <c r="CL9036" s="68"/>
      <c r="CM9036" s="41"/>
      <c r="CN9036" s="41"/>
      <c r="CO9036" s="39"/>
      <c r="CP9036" s="78"/>
    </row>
    <row r="9037" spans="1:94" s="38" customFormat="1" x14ac:dyDescent="0.25">
      <c r="A9037" s="38">
        <v>9034</v>
      </c>
      <c r="F9037" s="39"/>
      <c r="Q9037" s="39"/>
      <c r="R9037" s="40"/>
      <c r="S9037" s="40"/>
      <c r="T9037" s="39"/>
      <c r="AG9037" s="110"/>
      <c r="AH9037" s="94"/>
      <c r="AJ9037" s="97"/>
      <c r="AL9037" s="39"/>
      <c r="AP9037" s="39"/>
      <c r="AQ9037" s="77"/>
      <c r="AR9037" s="78"/>
      <c r="BB9037" s="79"/>
      <c r="BC9037" s="94"/>
      <c r="BE9037" s="97"/>
      <c r="BG9037" s="40"/>
      <c r="BK9037" s="40"/>
      <c r="BL9037" s="79"/>
      <c r="BM9037" s="94"/>
      <c r="BO9037" s="97"/>
      <c r="BQ9037" s="40"/>
      <c r="BR9037" s="94"/>
      <c r="BS9037" s="94"/>
      <c r="BT9037" s="94"/>
      <c r="BU9037" s="40"/>
      <c r="BV9037" s="82"/>
      <c r="BW9037" s="94"/>
      <c r="BX9037" s="48"/>
      <c r="BY9037" s="97"/>
      <c r="BZ9037" s="48"/>
      <c r="CA9037" s="40"/>
      <c r="CB9037" s="94"/>
      <c r="CC9037" s="94"/>
      <c r="CD9037" s="94"/>
      <c r="CE9037" s="40"/>
      <c r="CF9037" s="73"/>
      <c r="CG9037" s="41"/>
      <c r="CH9037" s="41"/>
      <c r="CI9037" s="41"/>
      <c r="CJ9037" s="41"/>
      <c r="CK9037" s="41"/>
      <c r="CL9037" s="68"/>
      <c r="CM9037" s="41"/>
      <c r="CN9037" s="41"/>
      <c r="CO9037" s="39"/>
      <c r="CP9037" s="78"/>
    </row>
    <row r="9038" spans="1:94" s="38" customFormat="1" x14ac:dyDescent="0.25">
      <c r="A9038" s="38">
        <v>9035</v>
      </c>
      <c r="F9038" s="39"/>
      <c r="Q9038" s="39"/>
      <c r="R9038" s="40"/>
      <c r="S9038" s="40"/>
      <c r="T9038" s="39"/>
      <c r="AG9038" s="110"/>
      <c r="AH9038" s="94"/>
      <c r="AJ9038" s="97"/>
      <c r="AL9038" s="39"/>
      <c r="AP9038" s="39"/>
      <c r="AQ9038" s="77"/>
      <c r="AR9038" s="78"/>
      <c r="BB9038" s="79"/>
      <c r="BC9038" s="94"/>
      <c r="BE9038" s="97"/>
      <c r="BG9038" s="40"/>
      <c r="BK9038" s="40"/>
      <c r="BL9038" s="79"/>
      <c r="BM9038" s="94"/>
      <c r="BO9038" s="97"/>
      <c r="BQ9038" s="40"/>
      <c r="BR9038" s="94"/>
      <c r="BS9038" s="94"/>
      <c r="BT9038" s="94"/>
      <c r="BU9038" s="40"/>
      <c r="BV9038" s="82"/>
      <c r="BW9038" s="94"/>
      <c r="BX9038" s="48"/>
      <c r="BY9038" s="97"/>
      <c r="BZ9038" s="48"/>
      <c r="CA9038" s="40"/>
      <c r="CB9038" s="94"/>
      <c r="CC9038" s="94"/>
      <c r="CD9038" s="94"/>
      <c r="CE9038" s="40"/>
      <c r="CF9038" s="73"/>
      <c r="CG9038" s="41"/>
      <c r="CH9038" s="41"/>
      <c r="CI9038" s="41"/>
      <c r="CJ9038" s="41"/>
      <c r="CK9038" s="41"/>
      <c r="CL9038" s="68"/>
      <c r="CM9038" s="41"/>
      <c r="CN9038" s="41"/>
      <c r="CO9038" s="39"/>
      <c r="CP9038" s="78"/>
    </row>
    <row r="9039" spans="1:94" s="38" customFormat="1" x14ac:dyDescent="0.25">
      <c r="A9039" s="38">
        <v>9036</v>
      </c>
      <c r="F9039" s="39"/>
      <c r="Q9039" s="39"/>
      <c r="R9039" s="40"/>
      <c r="S9039" s="40"/>
      <c r="T9039" s="39"/>
      <c r="AG9039" s="110"/>
      <c r="AH9039" s="94"/>
      <c r="AJ9039" s="97"/>
      <c r="AL9039" s="39"/>
      <c r="AP9039" s="39"/>
      <c r="AQ9039" s="77"/>
      <c r="AR9039" s="78"/>
      <c r="BB9039" s="79"/>
      <c r="BC9039" s="94"/>
      <c r="BE9039" s="97"/>
      <c r="BG9039" s="40"/>
      <c r="BK9039" s="40"/>
      <c r="BL9039" s="79"/>
      <c r="BM9039" s="94"/>
      <c r="BO9039" s="97"/>
      <c r="BQ9039" s="40"/>
      <c r="BR9039" s="94"/>
      <c r="BS9039" s="94"/>
      <c r="BT9039" s="94"/>
      <c r="BU9039" s="40"/>
      <c r="BV9039" s="82"/>
      <c r="BW9039" s="94"/>
      <c r="BX9039" s="48"/>
      <c r="BY9039" s="97"/>
      <c r="BZ9039" s="48"/>
      <c r="CA9039" s="40"/>
      <c r="CB9039" s="94"/>
      <c r="CC9039" s="94"/>
      <c r="CD9039" s="94"/>
      <c r="CE9039" s="40"/>
      <c r="CF9039" s="73"/>
      <c r="CG9039" s="41"/>
      <c r="CH9039" s="41"/>
      <c r="CI9039" s="41"/>
      <c r="CJ9039" s="41"/>
      <c r="CK9039" s="41"/>
      <c r="CL9039" s="68"/>
      <c r="CM9039" s="41"/>
      <c r="CN9039" s="41"/>
      <c r="CO9039" s="39"/>
      <c r="CP9039" s="78"/>
    </row>
    <row r="9040" spans="1:94" s="38" customFormat="1" x14ac:dyDescent="0.25">
      <c r="A9040" s="38">
        <v>9037</v>
      </c>
      <c r="F9040" s="39"/>
      <c r="Q9040" s="39"/>
      <c r="R9040" s="40"/>
      <c r="S9040" s="40"/>
      <c r="T9040" s="39"/>
      <c r="AG9040" s="110"/>
      <c r="AH9040" s="94"/>
      <c r="AJ9040" s="97"/>
      <c r="AL9040" s="39"/>
      <c r="AP9040" s="39"/>
      <c r="AQ9040" s="77"/>
      <c r="AR9040" s="78"/>
      <c r="BB9040" s="79"/>
      <c r="BC9040" s="94"/>
      <c r="BE9040" s="97"/>
      <c r="BG9040" s="40"/>
      <c r="BK9040" s="40"/>
      <c r="BL9040" s="79"/>
      <c r="BM9040" s="94"/>
      <c r="BO9040" s="97"/>
      <c r="BQ9040" s="40"/>
      <c r="BR9040" s="94"/>
      <c r="BS9040" s="94"/>
      <c r="BT9040" s="94"/>
      <c r="BU9040" s="40"/>
      <c r="BV9040" s="82"/>
      <c r="BW9040" s="94"/>
      <c r="BX9040" s="48"/>
      <c r="BY9040" s="97"/>
      <c r="BZ9040" s="48"/>
      <c r="CA9040" s="40"/>
      <c r="CB9040" s="94"/>
      <c r="CC9040" s="94"/>
      <c r="CD9040" s="94"/>
      <c r="CE9040" s="40"/>
      <c r="CF9040" s="73"/>
      <c r="CG9040" s="41"/>
      <c r="CH9040" s="41"/>
      <c r="CI9040" s="41"/>
      <c r="CJ9040" s="41"/>
      <c r="CK9040" s="41"/>
      <c r="CL9040" s="68"/>
      <c r="CM9040" s="41"/>
      <c r="CN9040" s="41"/>
      <c r="CO9040" s="39"/>
      <c r="CP9040" s="78"/>
    </row>
    <row r="9041" spans="1:94" s="38" customFormat="1" x14ac:dyDescent="0.25">
      <c r="A9041" s="38">
        <v>9038</v>
      </c>
      <c r="F9041" s="39"/>
      <c r="Q9041" s="39"/>
      <c r="R9041" s="40"/>
      <c r="S9041" s="40"/>
      <c r="T9041" s="39"/>
      <c r="AG9041" s="110"/>
      <c r="AH9041" s="94"/>
      <c r="AJ9041" s="97"/>
      <c r="AL9041" s="39"/>
      <c r="AP9041" s="39"/>
      <c r="AQ9041" s="77"/>
      <c r="AR9041" s="78"/>
      <c r="BB9041" s="79"/>
      <c r="BC9041" s="94"/>
      <c r="BE9041" s="97"/>
      <c r="BG9041" s="40"/>
      <c r="BK9041" s="40"/>
      <c r="BL9041" s="79"/>
      <c r="BM9041" s="94"/>
      <c r="BO9041" s="97"/>
      <c r="BQ9041" s="40"/>
      <c r="BR9041" s="94"/>
      <c r="BS9041" s="94"/>
      <c r="BT9041" s="94"/>
      <c r="BU9041" s="40"/>
      <c r="BV9041" s="82"/>
      <c r="BW9041" s="94"/>
      <c r="BX9041" s="48"/>
      <c r="BY9041" s="97"/>
      <c r="BZ9041" s="48"/>
      <c r="CA9041" s="40"/>
      <c r="CB9041" s="94"/>
      <c r="CC9041" s="94"/>
      <c r="CD9041" s="94"/>
      <c r="CE9041" s="40"/>
      <c r="CF9041" s="73"/>
      <c r="CG9041" s="41"/>
      <c r="CH9041" s="41"/>
      <c r="CI9041" s="41"/>
      <c r="CJ9041" s="41"/>
      <c r="CK9041" s="41"/>
      <c r="CL9041" s="68"/>
      <c r="CM9041" s="41"/>
      <c r="CN9041" s="41"/>
      <c r="CO9041" s="39"/>
      <c r="CP9041" s="78"/>
    </row>
    <row r="9042" spans="1:94" s="38" customFormat="1" x14ac:dyDescent="0.25">
      <c r="A9042" s="38">
        <v>9039</v>
      </c>
      <c r="F9042" s="39"/>
      <c r="Q9042" s="39"/>
      <c r="R9042" s="40"/>
      <c r="S9042" s="40"/>
      <c r="T9042" s="39"/>
      <c r="AG9042" s="110"/>
      <c r="AH9042" s="94"/>
      <c r="AJ9042" s="97"/>
      <c r="AL9042" s="39"/>
      <c r="AP9042" s="39"/>
      <c r="AQ9042" s="77"/>
      <c r="AR9042" s="78"/>
      <c r="BB9042" s="79"/>
      <c r="BC9042" s="94"/>
      <c r="BE9042" s="97"/>
      <c r="BG9042" s="40"/>
      <c r="BK9042" s="40"/>
      <c r="BL9042" s="79"/>
      <c r="BM9042" s="94"/>
      <c r="BO9042" s="97"/>
      <c r="BQ9042" s="40"/>
      <c r="BR9042" s="94"/>
      <c r="BS9042" s="94"/>
      <c r="BT9042" s="94"/>
      <c r="BU9042" s="40"/>
      <c r="BV9042" s="82"/>
      <c r="BW9042" s="94"/>
      <c r="BX9042" s="48"/>
      <c r="BY9042" s="97"/>
      <c r="BZ9042" s="48"/>
      <c r="CA9042" s="40"/>
      <c r="CB9042" s="94"/>
      <c r="CC9042" s="94"/>
      <c r="CD9042" s="94"/>
      <c r="CE9042" s="40"/>
      <c r="CF9042" s="73"/>
      <c r="CG9042" s="41"/>
      <c r="CH9042" s="41"/>
      <c r="CI9042" s="41"/>
      <c r="CJ9042" s="41"/>
      <c r="CK9042" s="41"/>
      <c r="CL9042" s="68"/>
      <c r="CM9042" s="41"/>
      <c r="CN9042" s="41"/>
      <c r="CO9042" s="39"/>
      <c r="CP9042" s="78"/>
    </row>
    <row r="9043" spans="1:94" s="38" customFormat="1" x14ac:dyDescent="0.25">
      <c r="A9043" s="38">
        <v>9040</v>
      </c>
      <c r="F9043" s="39"/>
      <c r="Q9043" s="39"/>
      <c r="R9043" s="40"/>
      <c r="S9043" s="40"/>
      <c r="T9043" s="39"/>
      <c r="AG9043" s="110"/>
      <c r="AH9043" s="94"/>
      <c r="AJ9043" s="97"/>
      <c r="AL9043" s="39"/>
      <c r="AP9043" s="39"/>
      <c r="AQ9043" s="77"/>
      <c r="AR9043" s="78"/>
      <c r="BB9043" s="79"/>
      <c r="BC9043" s="94"/>
      <c r="BE9043" s="97"/>
      <c r="BG9043" s="40"/>
      <c r="BK9043" s="40"/>
      <c r="BL9043" s="79"/>
      <c r="BM9043" s="94"/>
      <c r="BO9043" s="97"/>
      <c r="BQ9043" s="40"/>
      <c r="BR9043" s="94"/>
      <c r="BS9043" s="94"/>
      <c r="BT9043" s="94"/>
      <c r="BU9043" s="40"/>
      <c r="BV9043" s="82"/>
      <c r="BW9043" s="94"/>
      <c r="BX9043" s="48"/>
      <c r="BY9043" s="97"/>
      <c r="BZ9043" s="48"/>
      <c r="CA9043" s="40"/>
      <c r="CB9043" s="94"/>
      <c r="CC9043" s="94"/>
      <c r="CD9043" s="94"/>
      <c r="CE9043" s="40"/>
      <c r="CF9043" s="73"/>
      <c r="CG9043" s="41"/>
      <c r="CH9043" s="41"/>
      <c r="CI9043" s="41"/>
      <c r="CJ9043" s="41"/>
      <c r="CK9043" s="41"/>
      <c r="CL9043" s="68"/>
      <c r="CM9043" s="41"/>
      <c r="CN9043" s="41"/>
      <c r="CO9043" s="39"/>
      <c r="CP9043" s="78"/>
    </row>
    <row r="9044" spans="1:94" s="38" customFormat="1" x14ac:dyDescent="0.25">
      <c r="A9044" s="38">
        <v>9041</v>
      </c>
      <c r="F9044" s="39"/>
      <c r="Q9044" s="39"/>
      <c r="R9044" s="40"/>
      <c r="S9044" s="40"/>
      <c r="T9044" s="39"/>
      <c r="AG9044" s="110"/>
      <c r="AH9044" s="94"/>
      <c r="AJ9044" s="97"/>
      <c r="AL9044" s="39"/>
      <c r="AP9044" s="39"/>
      <c r="AQ9044" s="77"/>
      <c r="AR9044" s="78"/>
      <c r="BB9044" s="79"/>
      <c r="BC9044" s="94"/>
      <c r="BE9044" s="97"/>
      <c r="BG9044" s="40"/>
      <c r="BK9044" s="40"/>
      <c r="BL9044" s="79"/>
      <c r="BM9044" s="94"/>
      <c r="BO9044" s="97"/>
      <c r="BQ9044" s="40"/>
      <c r="BR9044" s="94"/>
      <c r="BS9044" s="94"/>
      <c r="BT9044" s="94"/>
      <c r="BU9044" s="40"/>
      <c r="BV9044" s="82"/>
      <c r="BW9044" s="94"/>
      <c r="BX9044" s="48"/>
      <c r="BY9044" s="97"/>
      <c r="BZ9044" s="48"/>
      <c r="CA9044" s="40"/>
      <c r="CB9044" s="94"/>
      <c r="CC9044" s="94"/>
      <c r="CD9044" s="94"/>
      <c r="CE9044" s="40"/>
      <c r="CF9044" s="73"/>
      <c r="CG9044" s="41"/>
      <c r="CH9044" s="41"/>
      <c r="CI9044" s="41"/>
      <c r="CJ9044" s="41"/>
      <c r="CK9044" s="41"/>
      <c r="CL9044" s="68"/>
      <c r="CM9044" s="41"/>
      <c r="CN9044" s="41"/>
      <c r="CO9044" s="39"/>
      <c r="CP9044" s="78"/>
    </row>
    <row r="9045" spans="1:94" s="38" customFormat="1" x14ac:dyDescent="0.25">
      <c r="A9045" s="38">
        <v>9042</v>
      </c>
      <c r="F9045" s="39"/>
      <c r="Q9045" s="39"/>
      <c r="R9045" s="40"/>
      <c r="S9045" s="40"/>
      <c r="T9045" s="39"/>
      <c r="AG9045" s="110"/>
      <c r="AH9045" s="94"/>
      <c r="AJ9045" s="97"/>
      <c r="AL9045" s="39"/>
      <c r="AP9045" s="39"/>
      <c r="AQ9045" s="77"/>
      <c r="AR9045" s="78"/>
      <c r="BB9045" s="79"/>
      <c r="BC9045" s="94"/>
      <c r="BE9045" s="97"/>
      <c r="BG9045" s="40"/>
      <c r="BK9045" s="40"/>
      <c r="BL9045" s="79"/>
      <c r="BM9045" s="94"/>
      <c r="BO9045" s="97"/>
      <c r="BQ9045" s="40"/>
      <c r="BR9045" s="94"/>
      <c r="BS9045" s="94"/>
      <c r="BT9045" s="94"/>
      <c r="BU9045" s="40"/>
      <c r="BV9045" s="82"/>
      <c r="BW9045" s="94"/>
      <c r="BX9045" s="48"/>
      <c r="BY9045" s="97"/>
      <c r="BZ9045" s="48"/>
      <c r="CA9045" s="40"/>
      <c r="CB9045" s="94"/>
      <c r="CC9045" s="94"/>
      <c r="CD9045" s="94"/>
      <c r="CE9045" s="40"/>
      <c r="CF9045" s="73"/>
      <c r="CG9045" s="41"/>
      <c r="CH9045" s="41"/>
      <c r="CI9045" s="41"/>
      <c r="CJ9045" s="41"/>
      <c r="CK9045" s="41"/>
      <c r="CL9045" s="68"/>
      <c r="CM9045" s="41"/>
      <c r="CN9045" s="41"/>
      <c r="CO9045" s="39"/>
      <c r="CP9045" s="78"/>
    </row>
    <row r="9046" spans="1:94" s="38" customFormat="1" x14ac:dyDescent="0.25">
      <c r="A9046" s="38">
        <v>9043</v>
      </c>
      <c r="F9046" s="39"/>
      <c r="Q9046" s="39"/>
      <c r="R9046" s="40"/>
      <c r="S9046" s="40"/>
      <c r="T9046" s="39"/>
      <c r="AG9046" s="110"/>
      <c r="AH9046" s="94"/>
      <c r="AJ9046" s="97"/>
      <c r="AL9046" s="39"/>
      <c r="AP9046" s="39"/>
      <c r="AQ9046" s="77"/>
      <c r="AR9046" s="78"/>
      <c r="BB9046" s="79"/>
      <c r="BC9046" s="94"/>
      <c r="BE9046" s="97"/>
      <c r="BG9046" s="40"/>
      <c r="BK9046" s="40"/>
      <c r="BL9046" s="79"/>
      <c r="BM9046" s="94"/>
      <c r="BO9046" s="97"/>
      <c r="BQ9046" s="40"/>
      <c r="BR9046" s="94"/>
      <c r="BS9046" s="94"/>
      <c r="BT9046" s="94"/>
      <c r="BU9046" s="40"/>
      <c r="BV9046" s="82"/>
      <c r="BW9046" s="94"/>
      <c r="BX9046" s="48"/>
      <c r="BY9046" s="97"/>
      <c r="BZ9046" s="48"/>
      <c r="CA9046" s="40"/>
      <c r="CB9046" s="94"/>
      <c r="CC9046" s="94"/>
      <c r="CD9046" s="94"/>
      <c r="CE9046" s="40"/>
      <c r="CF9046" s="73"/>
      <c r="CG9046" s="41"/>
      <c r="CH9046" s="41"/>
      <c r="CI9046" s="41"/>
      <c r="CJ9046" s="41"/>
      <c r="CK9046" s="41"/>
      <c r="CL9046" s="68"/>
      <c r="CM9046" s="41"/>
      <c r="CN9046" s="41"/>
      <c r="CO9046" s="39"/>
      <c r="CP9046" s="78"/>
    </row>
    <row r="9047" spans="1:94" s="38" customFormat="1" x14ac:dyDescent="0.25">
      <c r="A9047" s="38">
        <v>9044</v>
      </c>
      <c r="F9047" s="39"/>
      <c r="Q9047" s="39"/>
      <c r="R9047" s="40"/>
      <c r="S9047" s="40"/>
      <c r="T9047" s="39"/>
      <c r="AG9047" s="110"/>
      <c r="AH9047" s="94"/>
      <c r="AJ9047" s="97"/>
      <c r="AL9047" s="39"/>
      <c r="AP9047" s="39"/>
      <c r="AQ9047" s="77"/>
      <c r="AR9047" s="78"/>
      <c r="BB9047" s="79"/>
      <c r="BC9047" s="94"/>
      <c r="BE9047" s="97"/>
      <c r="BG9047" s="40"/>
      <c r="BK9047" s="40"/>
      <c r="BL9047" s="79"/>
      <c r="BM9047" s="94"/>
      <c r="BO9047" s="97"/>
      <c r="BQ9047" s="40"/>
      <c r="BR9047" s="94"/>
      <c r="BS9047" s="94"/>
      <c r="BT9047" s="94"/>
      <c r="BU9047" s="40"/>
      <c r="BV9047" s="82"/>
      <c r="BW9047" s="94"/>
      <c r="BX9047" s="48"/>
      <c r="BY9047" s="97"/>
      <c r="BZ9047" s="48"/>
      <c r="CA9047" s="40"/>
      <c r="CB9047" s="94"/>
      <c r="CC9047" s="94"/>
      <c r="CD9047" s="94"/>
      <c r="CE9047" s="40"/>
      <c r="CF9047" s="73"/>
      <c r="CG9047" s="41"/>
      <c r="CH9047" s="41"/>
      <c r="CI9047" s="41"/>
      <c r="CJ9047" s="41"/>
      <c r="CK9047" s="41"/>
      <c r="CL9047" s="68"/>
      <c r="CM9047" s="41"/>
      <c r="CN9047" s="41"/>
      <c r="CO9047" s="39"/>
      <c r="CP9047" s="78"/>
    </row>
    <row r="9048" spans="1:94" s="38" customFormat="1" x14ac:dyDescent="0.25">
      <c r="A9048" s="38">
        <v>9045</v>
      </c>
      <c r="F9048" s="39"/>
      <c r="Q9048" s="39"/>
      <c r="R9048" s="40"/>
      <c r="S9048" s="40"/>
      <c r="T9048" s="39"/>
      <c r="AG9048" s="110"/>
      <c r="AH9048" s="94"/>
      <c r="AJ9048" s="97"/>
      <c r="AL9048" s="39"/>
      <c r="AP9048" s="39"/>
      <c r="AQ9048" s="77"/>
      <c r="AR9048" s="78"/>
      <c r="BB9048" s="79"/>
      <c r="BC9048" s="94"/>
      <c r="BE9048" s="97"/>
      <c r="BG9048" s="40"/>
      <c r="BK9048" s="40"/>
      <c r="BL9048" s="79"/>
      <c r="BM9048" s="94"/>
      <c r="BO9048" s="97"/>
      <c r="BQ9048" s="40"/>
      <c r="BR9048" s="94"/>
      <c r="BS9048" s="94"/>
      <c r="BT9048" s="94"/>
      <c r="BU9048" s="40"/>
      <c r="BV9048" s="82"/>
      <c r="BW9048" s="94"/>
      <c r="BX9048" s="48"/>
      <c r="BY9048" s="97"/>
      <c r="BZ9048" s="48"/>
      <c r="CA9048" s="40"/>
      <c r="CB9048" s="94"/>
      <c r="CC9048" s="94"/>
      <c r="CD9048" s="94"/>
      <c r="CE9048" s="40"/>
      <c r="CF9048" s="73"/>
      <c r="CG9048" s="41"/>
      <c r="CH9048" s="41"/>
      <c r="CI9048" s="41"/>
      <c r="CJ9048" s="41"/>
      <c r="CK9048" s="41"/>
      <c r="CL9048" s="68"/>
      <c r="CM9048" s="41"/>
      <c r="CN9048" s="41"/>
      <c r="CO9048" s="39"/>
      <c r="CP9048" s="78"/>
    </row>
    <row r="9049" spans="1:94" s="38" customFormat="1" x14ac:dyDescent="0.25">
      <c r="A9049" s="38">
        <v>9046</v>
      </c>
      <c r="F9049" s="39"/>
      <c r="Q9049" s="39"/>
      <c r="R9049" s="40"/>
      <c r="S9049" s="40"/>
      <c r="T9049" s="39"/>
      <c r="AG9049" s="110"/>
      <c r="AH9049" s="94"/>
      <c r="AJ9049" s="97"/>
      <c r="AL9049" s="39"/>
      <c r="AP9049" s="39"/>
      <c r="AQ9049" s="77"/>
      <c r="AR9049" s="78"/>
      <c r="BB9049" s="79"/>
      <c r="BC9049" s="94"/>
      <c r="BE9049" s="97"/>
      <c r="BG9049" s="40"/>
      <c r="BK9049" s="40"/>
      <c r="BL9049" s="79"/>
      <c r="BM9049" s="94"/>
      <c r="BO9049" s="97"/>
      <c r="BQ9049" s="40"/>
      <c r="BR9049" s="94"/>
      <c r="BS9049" s="94"/>
      <c r="BT9049" s="94"/>
      <c r="BU9049" s="40"/>
      <c r="BV9049" s="82"/>
      <c r="BW9049" s="94"/>
      <c r="BX9049" s="48"/>
      <c r="BY9049" s="97"/>
      <c r="BZ9049" s="48"/>
      <c r="CA9049" s="40"/>
      <c r="CB9049" s="94"/>
      <c r="CC9049" s="94"/>
      <c r="CD9049" s="94"/>
      <c r="CE9049" s="40"/>
      <c r="CF9049" s="73"/>
      <c r="CG9049" s="41"/>
      <c r="CH9049" s="41"/>
      <c r="CI9049" s="41"/>
      <c r="CJ9049" s="41"/>
      <c r="CK9049" s="41"/>
      <c r="CL9049" s="68"/>
      <c r="CM9049" s="41"/>
      <c r="CN9049" s="41"/>
      <c r="CO9049" s="39"/>
      <c r="CP9049" s="78"/>
    </row>
    <row r="9050" spans="1:94" s="38" customFormat="1" x14ac:dyDescent="0.25">
      <c r="A9050" s="38">
        <v>9047</v>
      </c>
      <c r="F9050" s="39"/>
      <c r="Q9050" s="39"/>
      <c r="R9050" s="40"/>
      <c r="S9050" s="40"/>
      <c r="T9050" s="39"/>
      <c r="AG9050" s="110"/>
      <c r="AH9050" s="94"/>
      <c r="AJ9050" s="97"/>
      <c r="AL9050" s="39"/>
      <c r="AP9050" s="39"/>
      <c r="AQ9050" s="77"/>
      <c r="AR9050" s="78"/>
      <c r="BB9050" s="79"/>
      <c r="BC9050" s="94"/>
      <c r="BE9050" s="97"/>
      <c r="BG9050" s="40"/>
      <c r="BK9050" s="40"/>
      <c r="BL9050" s="79"/>
      <c r="BM9050" s="94"/>
      <c r="BO9050" s="97"/>
      <c r="BQ9050" s="40"/>
      <c r="BR9050" s="94"/>
      <c r="BS9050" s="94"/>
      <c r="BT9050" s="94"/>
      <c r="BU9050" s="40"/>
      <c r="BV9050" s="82"/>
      <c r="BW9050" s="94"/>
      <c r="BX9050" s="48"/>
      <c r="BY9050" s="97"/>
      <c r="BZ9050" s="48"/>
      <c r="CA9050" s="40"/>
      <c r="CB9050" s="94"/>
      <c r="CC9050" s="94"/>
      <c r="CD9050" s="94"/>
      <c r="CE9050" s="40"/>
      <c r="CF9050" s="73"/>
      <c r="CG9050" s="41"/>
      <c r="CH9050" s="41"/>
      <c r="CI9050" s="41"/>
      <c r="CJ9050" s="41"/>
      <c r="CK9050" s="41"/>
      <c r="CL9050" s="68"/>
      <c r="CM9050" s="41"/>
      <c r="CN9050" s="41"/>
      <c r="CO9050" s="39"/>
      <c r="CP9050" s="78"/>
    </row>
    <row r="9051" spans="1:94" s="38" customFormat="1" x14ac:dyDescent="0.25">
      <c r="A9051" s="38">
        <v>9048</v>
      </c>
      <c r="F9051" s="39"/>
      <c r="Q9051" s="39"/>
      <c r="R9051" s="40"/>
      <c r="S9051" s="40"/>
      <c r="T9051" s="39"/>
      <c r="AG9051" s="110"/>
      <c r="AH9051" s="94"/>
      <c r="AJ9051" s="97"/>
      <c r="AL9051" s="39"/>
      <c r="AP9051" s="39"/>
      <c r="AQ9051" s="77"/>
      <c r="AR9051" s="78"/>
      <c r="BB9051" s="79"/>
      <c r="BC9051" s="94"/>
      <c r="BE9051" s="97"/>
      <c r="BG9051" s="40"/>
      <c r="BK9051" s="40"/>
      <c r="BL9051" s="79"/>
      <c r="BM9051" s="94"/>
      <c r="BO9051" s="97"/>
      <c r="BQ9051" s="40"/>
      <c r="BR9051" s="94"/>
      <c r="BS9051" s="94"/>
      <c r="BT9051" s="94"/>
      <c r="BU9051" s="40"/>
      <c r="BV9051" s="82"/>
      <c r="BW9051" s="94"/>
      <c r="BX9051" s="48"/>
      <c r="BY9051" s="97"/>
      <c r="BZ9051" s="48"/>
      <c r="CA9051" s="40"/>
      <c r="CB9051" s="94"/>
      <c r="CC9051" s="94"/>
      <c r="CD9051" s="94"/>
      <c r="CE9051" s="40"/>
      <c r="CF9051" s="73"/>
      <c r="CG9051" s="41"/>
      <c r="CH9051" s="41"/>
      <c r="CI9051" s="41"/>
      <c r="CJ9051" s="41"/>
      <c r="CK9051" s="41"/>
      <c r="CL9051" s="68"/>
      <c r="CM9051" s="41"/>
      <c r="CN9051" s="41"/>
      <c r="CO9051" s="39"/>
      <c r="CP9051" s="78"/>
    </row>
    <row r="9052" spans="1:94" s="38" customFormat="1" x14ac:dyDescent="0.25">
      <c r="A9052" s="38">
        <v>9049</v>
      </c>
      <c r="F9052" s="39"/>
      <c r="Q9052" s="39"/>
      <c r="R9052" s="40"/>
      <c r="S9052" s="40"/>
      <c r="T9052" s="39"/>
      <c r="AG9052" s="110"/>
      <c r="AH9052" s="94"/>
      <c r="AJ9052" s="97"/>
      <c r="AL9052" s="39"/>
      <c r="AP9052" s="39"/>
      <c r="AQ9052" s="77"/>
      <c r="AR9052" s="78"/>
      <c r="BB9052" s="79"/>
      <c r="BC9052" s="94"/>
      <c r="BE9052" s="97"/>
      <c r="BG9052" s="40"/>
      <c r="BK9052" s="40"/>
      <c r="BL9052" s="79"/>
      <c r="BM9052" s="94"/>
      <c r="BO9052" s="97"/>
      <c r="BQ9052" s="40"/>
      <c r="BR9052" s="94"/>
      <c r="BS9052" s="94"/>
      <c r="BT9052" s="94"/>
      <c r="BU9052" s="40"/>
      <c r="BV9052" s="82"/>
      <c r="BW9052" s="94"/>
      <c r="BX9052" s="48"/>
      <c r="BY9052" s="97"/>
      <c r="BZ9052" s="48"/>
      <c r="CA9052" s="40"/>
      <c r="CB9052" s="94"/>
      <c r="CC9052" s="94"/>
      <c r="CD9052" s="94"/>
      <c r="CE9052" s="40"/>
      <c r="CF9052" s="73"/>
      <c r="CG9052" s="41"/>
      <c r="CH9052" s="41"/>
      <c r="CI9052" s="41"/>
      <c r="CJ9052" s="41"/>
      <c r="CK9052" s="41"/>
      <c r="CL9052" s="68"/>
      <c r="CM9052" s="41"/>
      <c r="CN9052" s="41"/>
      <c r="CO9052" s="39"/>
      <c r="CP9052" s="78"/>
    </row>
    <row r="9053" spans="1:94" s="38" customFormat="1" x14ac:dyDescent="0.25">
      <c r="A9053" s="38">
        <v>9050</v>
      </c>
      <c r="F9053" s="39"/>
      <c r="Q9053" s="39"/>
      <c r="R9053" s="40"/>
      <c r="S9053" s="40"/>
      <c r="T9053" s="39"/>
      <c r="AG9053" s="110"/>
      <c r="AH9053" s="94"/>
      <c r="AJ9053" s="97"/>
      <c r="AL9053" s="39"/>
      <c r="AP9053" s="39"/>
      <c r="AQ9053" s="77"/>
      <c r="AR9053" s="78"/>
      <c r="BB9053" s="79"/>
      <c r="BC9053" s="94"/>
      <c r="BE9053" s="97"/>
      <c r="BG9053" s="40"/>
      <c r="BK9053" s="40"/>
      <c r="BL9053" s="79"/>
      <c r="BM9053" s="94"/>
      <c r="BO9053" s="97"/>
      <c r="BQ9053" s="40"/>
      <c r="BR9053" s="94"/>
      <c r="BS9053" s="94"/>
      <c r="BT9053" s="94"/>
      <c r="BU9053" s="40"/>
      <c r="BV9053" s="82"/>
      <c r="BW9053" s="94"/>
      <c r="BX9053" s="48"/>
      <c r="BY9053" s="97"/>
      <c r="BZ9053" s="48"/>
      <c r="CA9053" s="40"/>
      <c r="CB9053" s="94"/>
      <c r="CC9053" s="94"/>
      <c r="CD9053" s="94"/>
      <c r="CE9053" s="40"/>
      <c r="CF9053" s="73"/>
      <c r="CG9053" s="41"/>
      <c r="CH9053" s="41"/>
      <c r="CI9053" s="41"/>
      <c r="CJ9053" s="41"/>
      <c r="CK9053" s="41"/>
      <c r="CL9053" s="68"/>
      <c r="CM9053" s="41"/>
      <c r="CN9053" s="41"/>
      <c r="CO9053" s="39"/>
      <c r="CP9053" s="78"/>
    </row>
    <row r="9054" spans="1:94" s="38" customFormat="1" x14ac:dyDescent="0.25">
      <c r="A9054" s="38">
        <v>9051</v>
      </c>
      <c r="F9054" s="39"/>
      <c r="Q9054" s="39"/>
      <c r="R9054" s="40"/>
      <c r="S9054" s="40"/>
      <c r="T9054" s="39"/>
      <c r="AG9054" s="110"/>
      <c r="AH9054" s="94"/>
      <c r="AJ9054" s="97"/>
      <c r="AL9054" s="39"/>
      <c r="AP9054" s="39"/>
      <c r="AQ9054" s="77"/>
      <c r="AR9054" s="78"/>
      <c r="BB9054" s="79"/>
      <c r="BC9054" s="94"/>
      <c r="BE9054" s="97"/>
      <c r="BG9054" s="40"/>
      <c r="BK9054" s="40"/>
      <c r="BL9054" s="79"/>
      <c r="BM9054" s="94"/>
      <c r="BO9054" s="97"/>
      <c r="BQ9054" s="40"/>
      <c r="BR9054" s="94"/>
      <c r="BS9054" s="94"/>
      <c r="BT9054" s="94"/>
      <c r="BU9054" s="40"/>
      <c r="BV9054" s="82"/>
      <c r="BW9054" s="94"/>
      <c r="BX9054" s="48"/>
      <c r="BY9054" s="97"/>
      <c r="BZ9054" s="48"/>
      <c r="CA9054" s="40"/>
      <c r="CB9054" s="94"/>
      <c r="CC9054" s="94"/>
      <c r="CD9054" s="94"/>
      <c r="CE9054" s="40"/>
      <c r="CF9054" s="73"/>
      <c r="CG9054" s="41"/>
      <c r="CH9054" s="41"/>
      <c r="CI9054" s="41"/>
      <c r="CJ9054" s="41"/>
      <c r="CK9054" s="41"/>
      <c r="CL9054" s="68"/>
      <c r="CM9054" s="41"/>
      <c r="CN9054" s="41"/>
      <c r="CO9054" s="39"/>
      <c r="CP9054" s="78"/>
    </row>
    <row r="9055" spans="1:94" s="38" customFormat="1" x14ac:dyDescent="0.25">
      <c r="A9055" s="38">
        <v>9052</v>
      </c>
      <c r="F9055" s="39"/>
      <c r="Q9055" s="39"/>
      <c r="R9055" s="40"/>
      <c r="S9055" s="40"/>
      <c r="T9055" s="39"/>
      <c r="AG9055" s="110"/>
      <c r="AH9055" s="94"/>
      <c r="AJ9055" s="97"/>
      <c r="AL9055" s="39"/>
      <c r="AP9055" s="39"/>
      <c r="AQ9055" s="77"/>
      <c r="AR9055" s="78"/>
      <c r="BB9055" s="79"/>
      <c r="BC9055" s="94"/>
      <c r="BE9055" s="97"/>
      <c r="BG9055" s="40"/>
      <c r="BK9055" s="40"/>
      <c r="BL9055" s="79"/>
      <c r="BM9055" s="94"/>
      <c r="BO9055" s="97"/>
      <c r="BQ9055" s="40"/>
      <c r="BR9055" s="94"/>
      <c r="BS9055" s="94"/>
      <c r="BT9055" s="94"/>
      <c r="BU9055" s="40"/>
      <c r="BV9055" s="82"/>
      <c r="BW9055" s="94"/>
      <c r="BX9055" s="48"/>
      <c r="BY9055" s="97"/>
      <c r="BZ9055" s="48"/>
      <c r="CA9055" s="40"/>
      <c r="CB9055" s="94"/>
      <c r="CC9055" s="94"/>
      <c r="CD9055" s="94"/>
      <c r="CE9055" s="40"/>
      <c r="CF9055" s="73"/>
      <c r="CG9055" s="41"/>
      <c r="CH9055" s="41"/>
      <c r="CI9055" s="41"/>
      <c r="CJ9055" s="41"/>
      <c r="CK9055" s="41"/>
      <c r="CL9055" s="68"/>
      <c r="CM9055" s="41"/>
      <c r="CN9055" s="41"/>
      <c r="CO9055" s="39"/>
      <c r="CP9055" s="78"/>
    </row>
    <row r="9056" spans="1:94" s="38" customFormat="1" x14ac:dyDescent="0.25">
      <c r="A9056" s="38">
        <v>9053</v>
      </c>
      <c r="F9056" s="39"/>
      <c r="Q9056" s="39"/>
      <c r="R9056" s="40"/>
      <c r="S9056" s="40"/>
      <c r="T9056" s="39"/>
      <c r="AG9056" s="110"/>
      <c r="AH9056" s="94"/>
      <c r="AJ9056" s="97"/>
      <c r="AL9056" s="39"/>
      <c r="AP9056" s="39"/>
      <c r="AQ9056" s="77"/>
      <c r="AR9056" s="78"/>
      <c r="BB9056" s="79"/>
      <c r="BC9056" s="94"/>
      <c r="BE9056" s="97"/>
      <c r="BG9056" s="40"/>
      <c r="BK9056" s="40"/>
      <c r="BL9056" s="79"/>
      <c r="BM9056" s="94"/>
      <c r="BO9056" s="97"/>
      <c r="BQ9056" s="40"/>
      <c r="BR9056" s="94"/>
      <c r="BS9056" s="94"/>
      <c r="BT9056" s="94"/>
      <c r="BU9056" s="40"/>
      <c r="BV9056" s="82"/>
      <c r="BW9056" s="94"/>
      <c r="BX9056" s="48"/>
      <c r="BY9056" s="97"/>
      <c r="BZ9056" s="48"/>
      <c r="CA9056" s="40"/>
      <c r="CB9056" s="94"/>
      <c r="CC9056" s="94"/>
      <c r="CD9056" s="94"/>
      <c r="CE9056" s="40"/>
      <c r="CF9056" s="73"/>
      <c r="CG9056" s="41"/>
      <c r="CH9056" s="41"/>
      <c r="CI9056" s="41"/>
      <c r="CJ9056" s="41"/>
      <c r="CK9056" s="41"/>
      <c r="CL9056" s="68"/>
      <c r="CM9056" s="41"/>
      <c r="CN9056" s="41"/>
      <c r="CO9056" s="39"/>
      <c r="CP9056" s="78"/>
    </row>
    <row r="9057" spans="1:94" s="38" customFormat="1" x14ac:dyDescent="0.25">
      <c r="A9057" s="38">
        <v>9054</v>
      </c>
      <c r="F9057" s="39"/>
      <c r="Q9057" s="39"/>
      <c r="R9057" s="40"/>
      <c r="S9057" s="40"/>
      <c r="T9057" s="39"/>
      <c r="AG9057" s="110"/>
      <c r="AH9057" s="94"/>
      <c r="AJ9057" s="97"/>
      <c r="AL9057" s="39"/>
      <c r="AP9057" s="39"/>
      <c r="AQ9057" s="77"/>
      <c r="AR9057" s="78"/>
      <c r="BB9057" s="79"/>
      <c r="BC9057" s="94"/>
      <c r="BE9057" s="97"/>
      <c r="BG9057" s="40"/>
      <c r="BK9057" s="40"/>
      <c r="BL9057" s="79"/>
      <c r="BM9057" s="94"/>
      <c r="BO9057" s="97"/>
      <c r="BQ9057" s="40"/>
      <c r="BR9057" s="94"/>
      <c r="BS9057" s="94"/>
      <c r="BT9057" s="94"/>
      <c r="BU9057" s="40"/>
      <c r="BV9057" s="82"/>
      <c r="BW9057" s="94"/>
      <c r="BX9057" s="48"/>
      <c r="BY9057" s="97"/>
      <c r="BZ9057" s="48"/>
      <c r="CA9057" s="40"/>
      <c r="CB9057" s="94"/>
      <c r="CC9057" s="94"/>
      <c r="CD9057" s="94"/>
      <c r="CE9057" s="40"/>
      <c r="CF9057" s="73"/>
      <c r="CG9057" s="41"/>
      <c r="CH9057" s="41"/>
      <c r="CI9057" s="41"/>
      <c r="CJ9057" s="41"/>
      <c r="CK9057" s="41"/>
      <c r="CL9057" s="68"/>
      <c r="CM9057" s="41"/>
      <c r="CN9057" s="41"/>
      <c r="CO9057" s="39"/>
      <c r="CP9057" s="78"/>
    </row>
    <row r="9058" spans="1:94" s="38" customFormat="1" x14ac:dyDescent="0.25">
      <c r="A9058" s="38">
        <v>9055</v>
      </c>
      <c r="F9058" s="39"/>
      <c r="Q9058" s="39"/>
      <c r="R9058" s="40"/>
      <c r="S9058" s="40"/>
      <c r="T9058" s="39"/>
      <c r="AG9058" s="110"/>
      <c r="AH9058" s="94"/>
      <c r="AJ9058" s="97"/>
      <c r="AL9058" s="39"/>
      <c r="AP9058" s="39"/>
      <c r="AQ9058" s="77"/>
      <c r="AR9058" s="78"/>
      <c r="BB9058" s="79"/>
      <c r="BC9058" s="94"/>
      <c r="BE9058" s="97"/>
      <c r="BG9058" s="40"/>
      <c r="BK9058" s="40"/>
      <c r="BL9058" s="79"/>
      <c r="BM9058" s="94"/>
      <c r="BO9058" s="97"/>
      <c r="BQ9058" s="40"/>
      <c r="BR9058" s="94"/>
      <c r="BS9058" s="94"/>
      <c r="BT9058" s="94"/>
      <c r="BU9058" s="40"/>
      <c r="BV9058" s="82"/>
      <c r="BW9058" s="94"/>
      <c r="BX9058" s="48"/>
      <c r="BY9058" s="97"/>
      <c r="BZ9058" s="48"/>
      <c r="CA9058" s="40"/>
      <c r="CB9058" s="94"/>
      <c r="CC9058" s="94"/>
      <c r="CD9058" s="94"/>
      <c r="CE9058" s="40"/>
      <c r="CF9058" s="73"/>
      <c r="CG9058" s="41"/>
      <c r="CH9058" s="41"/>
      <c r="CI9058" s="41"/>
      <c r="CJ9058" s="41"/>
      <c r="CK9058" s="41"/>
      <c r="CL9058" s="68"/>
      <c r="CM9058" s="41"/>
      <c r="CN9058" s="41"/>
      <c r="CO9058" s="39"/>
      <c r="CP9058" s="78"/>
    </row>
    <row r="9059" spans="1:94" s="38" customFormat="1" x14ac:dyDescent="0.25">
      <c r="A9059" s="38">
        <v>9056</v>
      </c>
      <c r="F9059" s="39"/>
      <c r="Q9059" s="39"/>
      <c r="R9059" s="40"/>
      <c r="S9059" s="40"/>
      <c r="T9059" s="39"/>
      <c r="AG9059" s="110"/>
      <c r="AH9059" s="94"/>
      <c r="AJ9059" s="97"/>
      <c r="AL9059" s="39"/>
      <c r="AP9059" s="39"/>
      <c r="AQ9059" s="77"/>
      <c r="AR9059" s="78"/>
      <c r="BB9059" s="79"/>
      <c r="BC9059" s="94"/>
      <c r="BE9059" s="97"/>
      <c r="BG9059" s="40"/>
      <c r="BK9059" s="40"/>
      <c r="BL9059" s="79"/>
      <c r="BM9059" s="94"/>
      <c r="BO9059" s="97"/>
      <c r="BQ9059" s="40"/>
      <c r="BR9059" s="94"/>
      <c r="BS9059" s="94"/>
      <c r="BT9059" s="94"/>
      <c r="BU9059" s="40"/>
      <c r="BV9059" s="82"/>
      <c r="BW9059" s="94"/>
      <c r="BX9059" s="48"/>
      <c r="BY9059" s="97"/>
      <c r="BZ9059" s="48"/>
      <c r="CA9059" s="40"/>
      <c r="CB9059" s="94"/>
      <c r="CC9059" s="94"/>
      <c r="CD9059" s="94"/>
      <c r="CE9059" s="40"/>
      <c r="CF9059" s="73"/>
      <c r="CG9059" s="41"/>
      <c r="CH9059" s="41"/>
      <c r="CI9059" s="41"/>
      <c r="CJ9059" s="41"/>
      <c r="CK9059" s="41"/>
      <c r="CL9059" s="68"/>
      <c r="CM9059" s="41"/>
      <c r="CN9059" s="41"/>
      <c r="CO9059" s="39"/>
      <c r="CP9059" s="78"/>
    </row>
    <row r="9060" spans="1:94" s="38" customFormat="1" x14ac:dyDescent="0.25">
      <c r="A9060" s="38">
        <v>9057</v>
      </c>
      <c r="F9060" s="39"/>
      <c r="Q9060" s="39"/>
      <c r="R9060" s="40"/>
      <c r="S9060" s="40"/>
      <c r="T9060" s="39"/>
      <c r="AG9060" s="110"/>
      <c r="AH9060" s="94"/>
      <c r="AJ9060" s="97"/>
      <c r="AL9060" s="39"/>
      <c r="AP9060" s="39"/>
      <c r="AQ9060" s="77"/>
      <c r="AR9060" s="78"/>
      <c r="BB9060" s="79"/>
      <c r="BC9060" s="94"/>
      <c r="BE9060" s="97"/>
      <c r="BG9060" s="40"/>
      <c r="BK9060" s="40"/>
      <c r="BL9060" s="79"/>
      <c r="BM9060" s="94"/>
      <c r="BO9060" s="97"/>
      <c r="BQ9060" s="40"/>
      <c r="BR9060" s="94"/>
      <c r="BS9060" s="94"/>
      <c r="BT9060" s="94"/>
      <c r="BU9060" s="40"/>
      <c r="BV9060" s="82"/>
      <c r="BW9060" s="94"/>
      <c r="BX9060" s="48"/>
      <c r="BY9060" s="97"/>
      <c r="BZ9060" s="48"/>
      <c r="CA9060" s="40"/>
      <c r="CB9060" s="94"/>
      <c r="CC9060" s="94"/>
      <c r="CD9060" s="94"/>
      <c r="CE9060" s="40"/>
      <c r="CF9060" s="73"/>
      <c r="CG9060" s="41"/>
      <c r="CH9060" s="41"/>
      <c r="CI9060" s="41"/>
      <c r="CJ9060" s="41"/>
      <c r="CK9060" s="41"/>
      <c r="CL9060" s="68"/>
      <c r="CM9060" s="41"/>
      <c r="CN9060" s="41"/>
      <c r="CO9060" s="39"/>
      <c r="CP9060" s="78"/>
    </row>
    <row r="9061" spans="1:94" s="38" customFormat="1" x14ac:dyDescent="0.25">
      <c r="A9061" s="38">
        <v>9058</v>
      </c>
      <c r="F9061" s="39"/>
      <c r="Q9061" s="39"/>
      <c r="R9061" s="40"/>
      <c r="S9061" s="40"/>
      <c r="T9061" s="39"/>
      <c r="AG9061" s="110"/>
      <c r="AH9061" s="94"/>
      <c r="AJ9061" s="97"/>
      <c r="AL9061" s="39"/>
      <c r="AP9061" s="39"/>
      <c r="AQ9061" s="77"/>
      <c r="AR9061" s="78"/>
      <c r="BB9061" s="79"/>
      <c r="BC9061" s="94"/>
      <c r="BE9061" s="97"/>
      <c r="BG9061" s="40"/>
      <c r="BK9061" s="40"/>
      <c r="BL9061" s="79"/>
      <c r="BM9061" s="94"/>
      <c r="BO9061" s="97"/>
      <c r="BQ9061" s="40"/>
      <c r="BR9061" s="94"/>
      <c r="BS9061" s="94"/>
      <c r="BT9061" s="94"/>
      <c r="BU9061" s="40"/>
      <c r="BV9061" s="82"/>
      <c r="BW9061" s="94"/>
      <c r="BX9061" s="48"/>
      <c r="BY9061" s="97"/>
      <c r="BZ9061" s="48"/>
      <c r="CA9061" s="40"/>
      <c r="CB9061" s="94"/>
      <c r="CC9061" s="94"/>
      <c r="CD9061" s="94"/>
      <c r="CE9061" s="40"/>
      <c r="CF9061" s="73"/>
      <c r="CG9061" s="41"/>
      <c r="CH9061" s="41"/>
      <c r="CI9061" s="41"/>
      <c r="CJ9061" s="41"/>
      <c r="CK9061" s="41"/>
      <c r="CL9061" s="68"/>
      <c r="CM9061" s="41"/>
      <c r="CN9061" s="41"/>
      <c r="CO9061" s="39"/>
      <c r="CP9061" s="78"/>
    </row>
    <row r="9062" spans="1:94" s="38" customFormat="1" x14ac:dyDescent="0.25">
      <c r="A9062" s="38">
        <v>9059</v>
      </c>
      <c r="F9062" s="39"/>
      <c r="Q9062" s="39"/>
      <c r="R9062" s="40"/>
      <c r="S9062" s="40"/>
      <c r="T9062" s="39"/>
      <c r="AG9062" s="110"/>
      <c r="AH9062" s="94"/>
      <c r="AJ9062" s="97"/>
      <c r="AL9062" s="39"/>
      <c r="AP9062" s="39"/>
      <c r="AQ9062" s="77"/>
      <c r="AR9062" s="78"/>
      <c r="BB9062" s="79"/>
      <c r="BC9062" s="94"/>
      <c r="BE9062" s="97"/>
      <c r="BG9062" s="40"/>
      <c r="BK9062" s="40"/>
      <c r="BL9062" s="79"/>
      <c r="BM9062" s="94"/>
      <c r="BO9062" s="97"/>
      <c r="BQ9062" s="40"/>
      <c r="BR9062" s="94"/>
      <c r="BS9062" s="94"/>
      <c r="BT9062" s="94"/>
      <c r="BU9062" s="40"/>
      <c r="BV9062" s="82"/>
      <c r="BW9062" s="94"/>
      <c r="BX9062" s="48"/>
      <c r="BY9062" s="97"/>
      <c r="BZ9062" s="48"/>
      <c r="CA9062" s="40"/>
      <c r="CB9062" s="94"/>
      <c r="CC9062" s="94"/>
      <c r="CD9062" s="94"/>
      <c r="CE9062" s="40"/>
      <c r="CF9062" s="73"/>
      <c r="CG9062" s="41"/>
      <c r="CH9062" s="41"/>
      <c r="CI9062" s="41"/>
      <c r="CJ9062" s="41"/>
      <c r="CK9062" s="41"/>
      <c r="CL9062" s="68"/>
      <c r="CM9062" s="41"/>
      <c r="CN9062" s="41"/>
      <c r="CO9062" s="39"/>
      <c r="CP9062" s="78"/>
    </row>
    <row r="9063" spans="1:94" s="38" customFormat="1" x14ac:dyDescent="0.25">
      <c r="A9063" s="38">
        <v>9060</v>
      </c>
      <c r="F9063" s="39"/>
      <c r="Q9063" s="39"/>
      <c r="R9063" s="40"/>
      <c r="S9063" s="40"/>
      <c r="T9063" s="39"/>
      <c r="AG9063" s="110"/>
      <c r="AH9063" s="94"/>
      <c r="AJ9063" s="97"/>
      <c r="AL9063" s="39"/>
      <c r="AP9063" s="39"/>
      <c r="AQ9063" s="77"/>
      <c r="AR9063" s="78"/>
      <c r="BB9063" s="79"/>
      <c r="BC9063" s="94"/>
      <c r="BE9063" s="97"/>
      <c r="BG9063" s="40"/>
      <c r="BK9063" s="40"/>
      <c r="BL9063" s="79"/>
      <c r="BM9063" s="94"/>
      <c r="BO9063" s="97"/>
      <c r="BQ9063" s="40"/>
      <c r="BR9063" s="94"/>
      <c r="BS9063" s="94"/>
      <c r="BT9063" s="94"/>
      <c r="BU9063" s="40"/>
      <c r="BV9063" s="82"/>
      <c r="BW9063" s="94"/>
      <c r="BX9063" s="48"/>
      <c r="BY9063" s="97"/>
      <c r="BZ9063" s="48"/>
      <c r="CA9063" s="40"/>
      <c r="CB9063" s="94"/>
      <c r="CC9063" s="94"/>
      <c r="CD9063" s="94"/>
      <c r="CE9063" s="40"/>
      <c r="CF9063" s="73"/>
      <c r="CG9063" s="41"/>
      <c r="CH9063" s="41"/>
      <c r="CI9063" s="41"/>
      <c r="CJ9063" s="41"/>
      <c r="CK9063" s="41"/>
      <c r="CL9063" s="68"/>
      <c r="CM9063" s="41"/>
      <c r="CN9063" s="41"/>
      <c r="CO9063" s="39"/>
      <c r="CP9063" s="78"/>
    </row>
    <row r="9064" spans="1:94" s="38" customFormat="1" x14ac:dyDescent="0.25">
      <c r="A9064" s="38">
        <v>9061</v>
      </c>
      <c r="F9064" s="39"/>
      <c r="Q9064" s="39"/>
      <c r="R9064" s="40"/>
      <c r="S9064" s="40"/>
      <c r="T9064" s="39"/>
      <c r="AG9064" s="110"/>
      <c r="AH9064" s="94"/>
      <c r="AJ9064" s="97"/>
      <c r="AL9064" s="39"/>
      <c r="AP9064" s="39"/>
      <c r="AQ9064" s="77"/>
      <c r="AR9064" s="78"/>
      <c r="BB9064" s="79"/>
      <c r="BC9064" s="94"/>
      <c r="BE9064" s="97"/>
      <c r="BG9064" s="40"/>
      <c r="BK9064" s="40"/>
      <c r="BL9064" s="79"/>
      <c r="BM9064" s="94"/>
      <c r="BO9064" s="97"/>
      <c r="BQ9064" s="40"/>
      <c r="BR9064" s="94"/>
      <c r="BS9064" s="94"/>
      <c r="BT9064" s="94"/>
      <c r="BU9064" s="40"/>
      <c r="BV9064" s="82"/>
      <c r="BW9064" s="94"/>
      <c r="BX9064" s="48"/>
      <c r="BY9064" s="97"/>
      <c r="BZ9064" s="48"/>
      <c r="CA9064" s="40"/>
      <c r="CB9064" s="94"/>
      <c r="CC9064" s="94"/>
      <c r="CD9064" s="94"/>
      <c r="CE9064" s="40"/>
      <c r="CF9064" s="73"/>
      <c r="CG9064" s="41"/>
      <c r="CH9064" s="41"/>
      <c r="CI9064" s="41"/>
      <c r="CJ9064" s="41"/>
      <c r="CK9064" s="41"/>
      <c r="CL9064" s="68"/>
      <c r="CM9064" s="41"/>
      <c r="CN9064" s="41"/>
      <c r="CO9064" s="39"/>
      <c r="CP9064" s="78"/>
    </row>
    <row r="9065" spans="1:94" s="38" customFormat="1" x14ac:dyDescent="0.25">
      <c r="A9065" s="38">
        <v>9062</v>
      </c>
      <c r="F9065" s="39"/>
      <c r="Q9065" s="39"/>
      <c r="R9065" s="40"/>
      <c r="S9065" s="40"/>
      <c r="T9065" s="39"/>
      <c r="AG9065" s="110"/>
      <c r="AH9065" s="94"/>
      <c r="AJ9065" s="97"/>
      <c r="AL9065" s="39"/>
      <c r="AP9065" s="39"/>
      <c r="AQ9065" s="77"/>
      <c r="AR9065" s="78"/>
      <c r="BB9065" s="79"/>
      <c r="BC9065" s="94"/>
      <c r="BE9065" s="97"/>
      <c r="BG9065" s="40"/>
      <c r="BK9065" s="40"/>
      <c r="BL9065" s="79"/>
      <c r="BM9065" s="94"/>
      <c r="BO9065" s="97"/>
      <c r="BQ9065" s="40"/>
      <c r="BR9065" s="94"/>
      <c r="BS9065" s="94"/>
      <c r="BT9065" s="94"/>
      <c r="BU9065" s="40"/>
      <c r="BV9065" s="82"/>
      <c r="BW9065" s="94"/>
      <c r="BX9065" s="48"/>
      <c r="BY9065" s="97"/>
      <c r="BZ9065" s="48"/>
      <c r="CA9065" s="40"/>
      <c r="CB9065" s="94"/>
      <c r="CC9065" s="94"/>
      <c r="CD9065" s="94"/>
      <c r="CE9065" s="40"/>
      <c r="CF9065" s="73"/>
      <c r="CG9065" s="41"/>
      <c r="CH9065" s="41"/>
      <c r="CI9065" s="41"/>
      <c r="CJ9065" s="41"/>
      <c r="CK9065" s="41"/>
      <c r="CL9065" s="68"/>
      <c r="CM9065" s="41"/>
      <c r="CN9065" s="41"/>
      <c r="CO9065" s="39"/>
      <c r="CP9065" s="78"/>
    </row>
    <row r="9066" spans="1:94" s="38" customFormat="1" x14ac:dyDescent="0.25">
      <c r="A9066" s="38">
        <v>9063</v>
      </c>
      <c r="F9066" s="39"/>
      <c r="Q9066" s="39"/>
      <c r="R9066" s="40"/>
      <c r="S9066" s="40"/>
      <c r="T9066" s="39"/>
      <c r="AG9066" s="110"/>
      <c r="AH9066" s="94"/>
      <c r="AJ9066" s="97"/>
      <c r="AL9066" s="39"/>
      <c r="AP9066" s="39"/>
      <c r="AQ9066" s="77"/>
      <c r="AR9066" s="78"/>
      <c r="BB9066" s="79"/>
      <c r="BC9066" s="94"/>
      <c r="BE9066" s="97"/>
      <c r="BG9066" s="40"/>
      <c r="BK9066" s="40"/>
      <c r="BL9066" s="79"/>
      <c r="BM9066" s="94"/>
      <c r="BO9066" s="97"/>
      <c r="BQ9066" s="40"/>
      <c r="BR9066" s="94"/>
      <c r="BS9066" s="94"/>
      <c r="BT9066" s="94"/>
      <c r="BU9066" s="40"/>
      <c r="BV9066" s="82"/>
      <c r="BW9066" s="94"/>
      <c r="BX9066" s="48"/>
      <c r="BY9066" s="97"/>
      <c r="BZ9066" s="48"/>
      <c r="CA9066" s="40"/>
      <c r="CB9066" s="94"/>
      <c r="CC9066" s="94"/>
      <c r="CD9066" s="94"/>
      <c r="CE9066" s="40"/>
      <c r="CF9066" s="73"/>
      <c r="CG9066" s="41"/>
      <c r="CH9066" s="41"/>
      <c r="CI9066" s="41"/>
      <c r="CJ9066" s="41"/>
      <c r="CK9066" s="41"/>
      <c r="CL9066" s="68"/>
      <c r="CM9066" s="41"/>
      <c r="CN9066" s="41"/>
      <c r="CO9066" s="39"/>
      <c r="CP9066" s="78"/>
    </row>
    <row r="9067" spans="1:94" s="38" customFormat="1" x14ac:dyDescent="0.25">
      <c r="A9067" s="38">
        <v>9064</v>
      </c>
      <c r="F9067" s="39"/>
      <c r="Q9067" s="39"/>
      <c r="R9067" s="40"/>
      <c r="S9067" s="40"/>
      <c r="T9067" s="39"/>
      <c r="AG9067" s="110"/>
      <c r="AH9067" s="94"/>
      <c r="AJ9067" s="97"/>
      <c r="AL9067" s="39"/>
      <c r="AP9067" s="39"/>
      <c r="AQ9067" s="77"/>
      <c r="AR9067" s="78"/>
      <c r="BB9067" s="79"/>
      <c r="BC9067" s="94"/>
      <c r="BE9067" s="97"/>
      <c r="BG9067" s="40"/>
      <c r="BK9067" s="40"/>
      <c r="BL9067" s="79"/>
      <c r="BM9067" s="94"/>
      <c r="BO9067" s="97"/>
      <c r="BQ9067" s="40"/>
      <c r="BR9067" s="94"/>
      <c r="BS9067" s="94"/>
      <c r="BT9067" s="94"/>
      <c r="BU9067" s="40"/>
      <c r="BV9067" s="82"/>
      <c r="BW9067" s="94"/>
      <c r="BX9067" s="48"/>
      <c r="BY9067" s="97"/>
      <c r="BZ9067" s="48"/>
      <c r="CA9067" s="40"/>
      <c r="CB9067" s="94"/>
      <c r="CC9067" s="94"/>
      <c r="CD9067" s="94"/>
      <c r="CE9067" s="40"/>
      <c r="CF9067" s="73"/>
      <c r="CG9067" s="41"/>
      <c r="CH9067" s="41"/>
      <c r="CI9067" s="41"/>
      <c r="CJ9067" s="41"/>
      <c r="CK9067" s="41"/>
      <c r="CL9067" s="68"/>
      <c r="CM9067" s="41"/>
      <c r="CN9067" s="41"/>
      <c r="CO9067" s="39"/>
      <c r="CP9067" s="78"/>
    </row>
    <row r="9068" spans="1:94" s="38" customFormat="1" x14ac:dyDescent="0.25">
      <c r="A9068" s="38">
        <v>9065</v>
      </c>
      <c r="F9068" s="39"/>
      <c r="Q9068" s="39"/>
      <c r="R9068" s="40"/>
      <c r="S9068" s="40"/>
      <c r="T9068" s="39"/>
      <c r="AG9068" s="110"/>
      <c r="AH9068" s="94"/>
      <c r="AJ9068" s="97"/>
      <c r="AL9068" s="39"/>
      <c r="AP9068" s="39"/>
      <c r="AQ9068" s="77"/>
      <c r="AR9068" s="78"/>
      <c r="BB9068" s="79"/>
      <c r="BC9068" s="94"/>
      <c r="BE9068" s="97"/>
      <c r="BG9068" s="40"/>
      <c r="BK9068" s="40"/>
      <c r="BL9068" s="79"/>
      <c r="BM9068" s="94"/>
      <c r="BO9068" s="97"/>
      <c r="BQ9068" s="40"/>
      <c r="BR9068" s="94"/>
      <c r="BS9068" s="94"/>
      <c r="BT9068" s="94"/>
      <c r="BU9068" s="40"/>
      <c r="BV9068" s="82"/>
      <c r="BW9068" s="94"/>
      <c r="BX9068" s="48"/>
      <c r="BY9068" s="97"/>
      <c r="BZ9068" s="48"/>
      <c r="CA9068" s="40"/>
      <c r="CB9068" s="94"/>
      <c r="CC9068" s="94"/>
      <c r="CD9068" s="94"/>
      <c r="CE9068" s="40"/>
      <c r="CF9068" s="73"/>
      <c r="CG9068" s="41"/>
      <c r="CH9068" s="41"/>
      <c r="CI9068" s="41"/>
      <c r="CJ9068" s="41"/>
      <c r="CK9068" s="41"/>
      <c r="CL9068" s="68"/>
      <c r="CM9068" s="41"/>
      <c r="CN9068" s="41"/>
      <c r="CO9068" s="39"/>
      <c r="CP9068" s="78"/>
    </row>
    <row r="9069" spans="1:94" s="38" customFormat="1" x14ac:dyDescent="0.25">
      <c r="A9069" s="38">
        <v>9066</v>
      </c>
      <c r="F9069" s="39"/>
      <c r="Q9069" s="39"/>
      <c r="R9069" s="40"/>
      <c r="S9069" s="40"/>
      <c r="T9069" s="39"/>
      <c r="AG9069" s="110"/>
      <c r="AH9069" s="94"/>
      <c r="AJ9069" s="97"/>
      <c r="AL9069" s="39"/>
      <c r="AP9069" s="39"/>
      <c r="AQ9069" s="77"/>
      <c r="AR9069" s="78"/>
      <c r="BB9069" s="79"/>
      <c r="BC9069" s="94"/>
      <c r="BE9069" s="97"/>
      <c r="BG9069" s="40"/>
      <c r="BK9069" s="40"/>
      <c r="BL9069" s="79"/>
      <c r="BM9069" s="94"/>
      <c r="BO9069" s="97"/>
      <c r="BQ9069" s="40"/>
      <c r="BR9069" s="94"/>
      <c r="BS9069" s="94"/>
      <c r="BT9069" s="94"/>
      <c r="BU9069" s="40"/>
      <c r="BV9069" s="82"/>
      <c r="BW9069" s="94"/>
      <c r="BX9069" s="48"/>
      <c r="BY9069" s="97"/>
      <c r="BZ9069" s="48"/>
      <c r="CA9069" s="40"/>
      <c r="CB9069" s="94"/>
      <c r="CC9069" s="94"/>
      <c r="CD9069" s="94"/>
      <c r="CE9069" s="40"/>
      <c r="CF9069" s="73"/>
      <c r="CG9069" s="41"/>
      <c r="CH9069" s="41"/>
      <c r="CI9069" s="41"/>
      <c r="CJ9069" s="41"/>
      <c r="CK9069" s="41"/>
      <c r="CL9069" s="68"/>
      <c r="CM9069" s="41"/>
      <c r="CN9069" s="41"/>
      <c r="CO9069" s="39"/>
      <c r="CP9069" s="78"/>
    </row>
    <row r="9070" spans="1:94" s="38" customFormat="1" x14ac:dyDescent="0.25">
      <c r="A9070" s="38">
        <v>9067</v>
      </c>
      <c r="F9070" s="39"/>
      <c r="Q9070" s="39"/>
      <c r="R9070" s="40"/>
      <c r="S9070" s="40"/>
      <c r="T9070" s="39"/>
      <c r="AG9070" s="110"/>
      <c r="AH9070" s="94"/>
      <c r="AJ9070" s="97"/>
      <c r="AL9070" s="39"/>
      <c r="AP9070" s="39"/>
      <c r="AQ9070" s="77"/>
      <c r="AR9070" s="78"/>
      <c r="BB9070" s="79"/>
      <c r="BC9070" s="94"/>
      <c r="BE9070" s="97"/>
      <c r="BG9070" s="40"/>
      <c r="BK9070" s="40"/>
      <c r="BL9070" s="79"/>
      <c r="BM9070" s="94"/>
      <c r="BO9070" s="97"/>
      <c r="BQ9070" s="40"/>
      <c r="BR9070" s="94"/>
      <c r="BS9070" s="94"/>
      <c r="BT9070" s="94"/>
      <c r="BU9070" s="40"/>
      <c r="BV9070" s="82"/>
      <c r="BW9070" s="94"/>
      <c r="BX9070" s="48"/>
      <c r="BY9070" s="97"/>
      <c r="BZ9070" s="48"/>
      <c r="CA9070" s="40"/>
      <c r="CB9070" s="94"/>
      <c r="CC9070" s="94"/>
      <c r="CD9070" s="94"/>
      <c r="CE9070" s="40"/>
      <c r="CF9070" s="73"/>
      <c r="CG9070" s="41"/>
      <c r="CH9070" s="41"/>
      <c r="CI9070" s="41"/>
      <c r="CJ9070" s="41"/>
      <c r="CK9070" s="41"/>
      <c r="CL9070" s="68"/>
      <c r="CM9070" s="41"/>
      <c r="CN9070" s="41"/>
      <c r="CO9070" s="39"/>
      <c r="CP9070" s="78"/>
    </row>
    <row r="9071" spans="1:94" s="38" customFormat="1" x14ac:dyDescent="0.25">
      <c r="A9071" s="38">
        <v>9068</v>
      </c>
      <c r="F9071" s="39"/>
      <c r="Q9071" s="39"/>
      <c r="R9071" s="40"/>
      <c r="S9071" s="40"/>
      <c r="T9071" s="39"/>
      <c r="AG9071" s="110"/>
      <c r="AH9071" s="94"/>
      <c r="AJ9071" s="97"/>
      <c r="AL9071" s="39"/>
      <c r="AP9071" s="39"/>
      <c r="AQ9071" s="77"/>
      <c r="AR9071" s="78"/>
      <c r="BB9071" s="79"/>
      <c r="BC9071" s="94"/>
      <c r="BE9071" s="97"/>
      <c r="BG9071" s="40"/>
      <c r="BK9071" s="40"/>
      <c r="BL9071" s="79"/>
      <c r="BM9071" s="94"/>
      <c r="BO9071" s="97"/>
      <c r="BQ9071" s="40"/>
      <c r="BR9071" s="94"/>
      <c r="BS9071" s="94"/>
      <c r="BT9071" s="94"/>
      <c r="BU9071" s="40"/>
      <c r="BV9071" s="82"/>
      <c r="BW9071" s="94"/>
      <c r="BX9071" s="48"/>
      <c r="BY9071" s="97"/>
      <c r="BZ9071" s="48"/>
      <c r="CA9071" s="40"/>
      <c r="CB9071" s="94"/>
      <c r="CC9071" s="94"/>
      <c r="CD9071" s="94"/>
      <c r="CE9071" s="40"/>
      <c r="CF9071" s="73"/>
      <c r="CG9071" s="41"/>
      <c r="CH9071" s="41"/>
      <c r="CI9071" s="41"/>
      <c r="CJ9071" s="41"/>
      <c r="CK9071" s="41"/>
      <c r="CL9071" s="68"/>
      <c r="CM9071" s="41"/>
      <c r="CN9071" s="41"/>
      <c r="CO9071" s="39"/>
      <c r="CP9071" s="78"/>
    </row>
    <row r="9072" spans="1:94" s="38" customFormat="1" x14ac:dyDescent="0.25">
      <c r="A9072" s="38">
        <v>9069</v>
      </c>
      <c r="F9072" s="39"/>
      <c r="Q9072" s="39"/>
      <c r="R9072" s="40"/>
      <c r="S9072" s="40"/>
      <c r="T9072" s="39"/>
      <c r="AG9072" s="110"/>
      <c r="AH9072" s="94"/>
      <c r="AJ9072" s="97"/>
      <c r="AL9072" s="39"/>
      <c r="AP9072" s="39"/>
      <c r="AQ9072" s="77"/>
      <c r="AR9072" s="78"/>
      <c r="BB9072" s="79"/>
      <c r="BC9072" s="94"/>
      <c r="BE9072" s="97"/>
      <c r="BG9072" s="40"/>
      <c r="BK9072" s="40"/>
      <c r="BL9072" s="79"/>
      <c r="BM9072" s="94"/>
      <c r="BO9072" s="97"/>
      <c r="BQ9072" s="40"/>
      <c r="BR9072" s="94"/>
      <c r="BS9072" s="94"/>
      <c r="BT9072" s="94"/>
      <c r="BU9072" s="40"/>
      <c r="BV9072" s="82"/>
      <c r="BW9072" s="94"/>
      <c r="BX9072" s="48"/>
      <c r="BY9072" s="97"/>
      <c r="BZ9072" s="48"/>
      <c r="CA9072" s="40"/>
      <c r="CB9072" s="94"/>
      <c r="CC9072" s="94"/>
      <c r="CD9072" s="94"/>
      <c r="CE9072" s="40"/>
      <c r="CF9072" s="73"/>
      <c r="CG9072" s="41"/>
      <c r="CH9072" s="41"/>
      <c r="CI9072" s="41"/>
      <c r="CJ9072" s="41"/>
      <c r="CK9072" s="41"/>
      <c r="CL9072" s="68"/>
      <c r="CM9072" s="41"/>
      <c r="CN9072" s="41"/>
      <c r="CO9072" s="39"/>
      <c r="CP9072" s="78"/>
    </row>
    <row r="9073" spans="1:94" s="38" customFormat="1" x14ac:dyDescent="0.25">
      <c r="A9073" s="38">
        <v>9070</v>
      </c>
      <c r="F9073" s="39"/>
      <c r="Q9073" s="39"/>
      <c r="R9073" s="40"/>
      <c r="S9073" s="40"/>
      <c r="T9073" s="39"/>
      <c r="AG9073" s="110"/>
      <c r="AH9073" s="94"/>
      <c r="AJ9073" s="97"/>
      <c r="AL9073" s="39"/>
      <c r="AP9073" s="39"/>
      <c r="AQ9073" s="77"/>
      <c r="AR9073" s="78"/>
      <c r="BB9073" s="79"/>
      <c r="BC9073" s="94"/>
      <c r="BE9073" s="97"/>
      <c r="BG9073" s="40"/>
      <c r="BK9073" s="40"/>
      <c r="BL9073" s="79"/>
      <c r="BM9073" s="94"/>
      <c r="BO9073" s="97"/>
      <c r="BQ9073" s="40"/>
      <c r="BR9073" s="94"/>
      <c r="BS9073" s="94"/>
      <c r="BT9073" s="94"/>
      <c r="BU9073" s="40"/>
      <c r="BV9073" s="82"/>
      <c r="BW9073" s="94"/>
      <c r="BX9073" s="48"/>
      <c r="BY9073" s="97"/>
      <c r="BZ9073" s="48"/>
      <c r="CA9073" s="40"/>
      <c r="CB9073" s="94"/>
      <c r="CC9073" s="94"/>
      <c r="CD9073" s="94"/>
      <c r="CE9073" s="40"/>
      <c r="CF9073" s="73"/>
      <c r="CG9073" s="41"/>
      <c r="CH9073" s="41"/>
      <c r="CI9073" s="41"/>
      <c r="CJ9073" s="41"/>
      <c r="CK9073" s="41"/>
      <c r="CL9073" s="68"/>
      <c r="CM9073" s="41"/>
      <c r="CN9073" s="41"/>
      <c r="CO9073" s="39"/>
      <c r="CP9073" s="78"/>
    </row>
    <row r="9074" spans="1:94" s="38" customFormat="1" x14ac:dyDescent="0.25">
      <c r="A9074" s="38">
        <v>9071</v>
      </c>
      <c r="F9074" s="39"/>
      <c r="Q9074" s="39"/>
      <c r="R9074" s="40"/>
      <c r="S9074" s="40"/>
      <c r="T9074" s="39"/>
      <c r="AG9074" s="110"/>
      <c r="AH9074" s="94"/>
      <c r="AJ9074" s="97"/>
      <c r="AL9074" s="39"/>
      <c r="AP9074" s="39"/>
      <c r="AQ9074" s="77"/>
      <c r="AR9074" s="78"/>
      <c r="BB9074" s="79"/>
      <c r="BC9074" s="94"/>
      <c r="BE9074" s="97"/>
      <c r="BG9074" s="40"/>
      <c r="BK9074" s="40"/>
      <c r="BL9074" s="79"/>
      <c r="BM9074" s="94"/>
      <c r="BO9074" s="97"/>
      <c r="BQ9074" s="40"/>
      <c r="BR9074" s="94"/>
      <c r="BS9074" s="94"/>
      <c r="BT9074" s="94"/>
      <c r="BU9074" s="40"/>
      <c r="BV9074" s="82"/>
      <c r="BW9074" s="94"/>
      <c r="BX9074" s="48"/>
      <c r="BY9074" s="97"/>
      <c r="BZ9074" s="48"/>
      <c r="CA9074" s="40"/>
      <c r="CB9074" s="94"/>
      <c r="CC9074" s="94"/>
      <c r="CD9074" s="94"/>
      <c r="CE9074" s="40"/>
      <c r="CF9074" s="73"/>
      <c r="CG9074" s="41"/>
      <c r="CH9074" s="41"/>
      <c r="CI9074" s="41"/>
      <c r="CJ9074" s="41"/>
      <c r="CK9074" s="41"/>
      <c r="CL9074" s="68"/>
      <c r="CM9074" s="41"/>
      <c r="CN9074" s="41"/>
      <c r="CO9074" s="39"/>
      <c r="CP9074" s="78"/>
    </row>
    <row r="9075" spans="1:94" s="38" customFormat="1" x14ac:dyDescent="0.25">
      <c r="A9075" s="38">
        <v>9072</v>
      </c>
      <c r="F9075" s="39"/>
      <c r="Q9075" s="39"/>
      <c r="R9075" s="40"/>
      <c r="S9075" s="40"/>
      <c r="T9075" s="39"/>
      <c r="AG9075" s="110"/>
      <c r="AH9075" s="94"/>
      <c r="AJ9075" s="97"/>
      <c r="AL9075" s="39"/>
      <c r="AP9075" s="39"/>
      <c r="AQ9075" s="77"/>
      <c r="AR9075" s="78"/>
      <c r="BB9075" s="79"/>
      <c r="BC9075" s="94"/>
      <c r="BE9075" s="97"/>
      <c r="BG9075" s="40"/>
      <c r="BK9075" s="40"/>
      <c r="BL9075" s="79"/>
      <c r="BM9075" s="94"/>
      <c r="BO9075" s="97"/>
      <c r="BQ9075" s="40"/>
      <c r="BR9075" s="94"/>
      <c r="BS9075" s="94"/>
      <c r="BT9075" s="94"/>
      <c r="BU9075" s="40"/>
      <c r="BV9075" s="82"/>
      <c r="BW9075" s="94"/>
      <c r="BX9075" s="48"/>
      <c r="BY9075" s="97"/>
      <c r="BZ9075" s="48"/>
      <c r="CA9075" s="40"/>
      <c r="CB9075" s="94"/>
      <c r="CC9075" s="94"/>
      <c r="CD9075" s="94"/>
      <c r="CE9075" s="40"/>
      <c r="CF9075" s="73"/>
      <c r="CG9075" s="41"/>
      <c r="CH9075" s="41"/>
      <c r="CI9075" s="41"/>
      <c r="CJ9075" s="41"/>
      <c r="CK9075" s="41"/>
      <c r="CL9075" s="68"/>
      <c r="CM9075" s="41"/>
      <c r="CN9075" s="41"/>
      <c r="CO9075" s="39"/>
      <c r="CP9075" s="78"/>
    </row>
    <row r="9076" spans="1:94" s="38" customFormat="1" x14ac:dyDescent="0.25">
      <c r="A9076" s="38">
        <v>9073</v>
      </c>
      <c r="F9076" s="39"/>
      <c r="Q9076" s="39"/>
      <c r="R9076" s="40"/>
      <c r="S9076" s="40"/>
      <c r="T9076" s="39"/>
      <c r="AG9076" s="110"/>
      <c r="AH9076" s="94"/>
      <c r="AJ9076" s="97"/>
      <c r="AL9076" s="39"/>
      <c r="AP9076" s="39"/>
      <c r="AQ9076" s="77"/>
      <c r="AR9076" s="78"/>
      <c r="BB9076" s="79"/>
      <c r="BC9076" s="94"/>
      <c r="BE9076" s="97"/>
      <c r="BG9076" s="40"/>
      <c r="BK9076" s="40"/>
      <c r="BL9076" s="79"/>
      <c r="BM9076" s="94"/>
      <c r="BO9076" s="97"/>
      <c r="BQ9076" s="40"/>
      <c r="BR9076" s="94"/>
      <c r="BS9076" s="94"/>
      <c r="BT9076" s="94"/>
      <c r="BU9076" s="40"/>
      <c r="BV9076" s="82"/>
      <c r="BW9076" s="94"/>
      <c r="BX9076" s="48"/>
      <c r="BY9076" s="97"/>
      <c r="BZ9076" s="48"/>
      <c r="CA9076" s="40"/>
      <c r="CB9076" s="94"/>
      <c r="CC9076" s="94"/>
      <c r="CD9076" s="94"/>
      <c r="CE9076" s="40"/>
      <c r="CF9076" s="73"/>
      <c r="CG9076" s="41"/>
      <c r="CH9076" s="41"/>
      <c r="CI9076" s="41"/>
      <c r="CJ9076" s="41"/>
      <c r="CK9076" s="41"/>
      <c r="CL9076" s="68"/>
      <c r="CM9076" s="41"/>
      <c r="CN9076" s="41"/>
      <c r="CO9076" s="39"/>
      <c r="CP9076" s="78"/>
    </row>
    <row r="9077" spans="1:94" s="38" customFormat="1" x14ac:dyDescent="0.25">
      <c r="A9077" s="38">
        <v>9074</v>
      </c>
      <c r="F9077" s="39"/>
      <c r="Q9077" s="39"/>
      <c r="R9077" s="40"/>
      <c r="S9077" s="40"/>
      <c r="T9077" s="39"/>
      <c r="AG9077" s="110"/>
      <c r="AH9077" s="94"/>
      <c r="AJ9077" s="97"/>
      <c r="AL9077" s="39"/>
      <c r="AP9077" s="39"/>
      <c r="AQ9077" s="77"/>
      <c r="AR9077" s="78"/>
      <c r="BB9077" s="79"/>
      <c r="BC9077" s="94"/>
      <c r="BE9077" s="97"/>
      <c r="BG9077" s="40"/>
      <c r="BK9077" s="40"/>
      <c r="BL9077" s="79"/>
      <c r="BM9077" s="94"/>
      <c r="BO9077" s="97"/>
      <c r="BQ9077" s="40"/>
      <c r="BR9077" s="94"/>
      <c r="BS9077" s="94"/>
      <c r="BT9077" s="94"/>
      <c r="BU9077" s="40"/>
      <c r="BV9077" s="82"/>
      <c r="BW9077" s="94"/>
      <c r="BX9077" s="48"/>
      <c r="BY9077" s="97"/>
      <c r="BZ9077" s="48"/>
      <c r="CA9077" s="40"/>
      <c r="CB9077" s="94"/>
      <c r="CC9077" s="94"/>
      <c r="CD9077" s="94"/>
      <c r="CE9077" s="40"/>
      <c r="CF9077" s="73"/>
      <c r="CG9077" s="41"/>
      <c r="CH9077" s="41"/>
      <c r="CI9077" s="41"/>
      <c r="CJ9077" s="41"/>
      <c r="CK9077" s="41"/>
      <c r="CL9077" s="68"/>
      <c r="CM9077" s="41"/>
      <c r="CN9077" s="41"/>
      <c r="CO9077" s="39"/>
      <c r="CP9077" s="78"/>
    </row>
    <row r="9078" spans="1:94" s="38" customFormat="1" x14ac:dyDescent="0.25">
      <c r="A9078" s="38">
        <v>9075</v>
      </c>
      <c r="F9078" s="39"/>
      <c r="Q9078" s="39"/>
      <c r="R9078" s="40"/>
      <c r="S9078" s="40"/>
      <c r="T9078" s="39"/>
      <c r="AG9078" s="110"/>
      <c r="AH9078" s="94"/>
      <c r="AJ9078" s="97"/>
      <c r="AL9078" s="39"/>
      <c r="AP9078" s="39"/>
      <c r="AQ9078" s="77"/>
      <c r="AR9078" s="78"/>
      <c r="BB9078" s="79"/>
      <c r="BC9078" s="94"/>
      <c r="BE9078" s="97"/>
      <c r="BG9078" s="40"/>
      <c r="BK9078" s="40"/>
      <c r="BL9078" s="79"/>
      <c r="BM9078" s="94"/>
      <c r="BO9078" s="97"/>
      <c r="BQ9078" s="40"/>
      <c r="BR9078" s="94"/>
      <c r="BS9078" s="94"/>
      <c r="BT9078" s="94"/>
      <c r="BU9078" s="40"/>
      <c r="BV9078" s="82"/>
      <c r="BW9078" s="94"/>
      <c r="BX9078" s="48"/>
      <c r="BY9078" s="97"/>
      <c r="BZ9078" s="48"/>
      <c r="CA9078" s="40"/>
      <c r="CB9078" s="94"/>
      <c r="CC9078" s="94"/>
      <c r="CD9078" s="94"/>
      <c r="CE9078" s="40"/>
      <c r="CF9078" s="73"/>
      <c r="CG9078" s="41"/>
      <c r="CH9078" s="41"/>
      <c r="CI9078" s="41"/>
      <c r="CJ9078" s="41"/>
      <c r="CK9078" s="41"/>
      <c r="CL9078" s="68"/>
      <c r="CM9078" s="41"/>
      <c r="CN9078" s="41"/>
      <c r="CO9078" s="39"/>
      <c r="CP9078" s="78"/>
    </row>
    <row r="9079" spans="1:94" s="38" customFormat="1" x14ac:dyDescent="0.25">
      <c r="A9079" s="38">
        <v>9076</v>
      </c>
      <c r="F9079" s="39"/>
      <c r="Q9079" s="39"/>
      <c r="R9079" s="40"/>
      <c r="S9079" s="40"/>
      <c r="T9079" s="39"/>
      <c r="AG9079" s="110"/>
      <c r="AH9079" s="94"/>
      <c r="AJ9079" s="97"/>
      <c r="AL9079" s="39"/>
      <c r="AP9079" s="39"/>
      <c r="AQ9079" s="77"/>
      <c r="AR9079" s="78"/>
      <c r="BB9079" s="79"/>
      <c r="BC9079" s="94"/>
      <c r="BE9079" s="97"/>
      <c r="BG9079" s="40"/>
      <c r="BK9079" s="40"/>
      <c r="BL9079" s="79"/>
      <c r="BM9079" s="94"/>
      <c r="BO9079" s="97"/>
      <c r="BQ9079" s="40"/>
      <c r="BR9079" s="94"/>
      <c r="BS9079" s="94"/>
      <c r="BT9079" s="94"/>
      <c r="BU9079" s="40"/>
      <c r="BV9079" s="82"/>
      <c r="BW9079" s="94"/>
      <c r="BX9079" s="48"/>
      <c r="BY9079" s="97"/>
      <c r="BZ9079" s="48"/>
      <c r="CA9079" s="40"/>
      <c r="CB9079" s="94"/>
      <c r="CC9079" s="94"/>
      <c r="CD9079" s="94"/>
      <c r="CE9079" s="40"/>
      <c r="CF9079" s="73"/>
      <c r="CG9079" s="41"/>
      <c r="CH9079" s="41"/>
      <c r="CI9079" s="41"/>
      <c r="CJ9079" s="41"/>
      <c r="CK9079" s="41"/>
      <c r="CL9079" s="68"/>
      <c r="CM9079" s="41"/>
      <c r="CN9079" s="41"/>
      <c r="CO9079" s="39"/>
      <c r="CP9079" s="78"/>
    </row>
    <row r="9080" spans="1:94" s="38" customFormat="1" x14ac:dyDescent="0.25">
      <c r="A9080" s="38">
        <v>9077</v>
      </c>
      <c r="F9080" s="39"/>
      <c r="Q9080" s="39"/>
      <c r="R9080" s="40"/>
      <c r="S9080" s="40"/>
      <c r="T9080" s="39"/>
      <c r="AG9080" s="110"/>
      <c r="AH9080" s="94"/>
      <c r="AJ9080" s="97"/>
      <c r="AL9080" s="39"/>
      <c r="AP9080" s="39"/>
      <c r="AQ9080" s="77"/>
      <c r="AR9080" s="78"/>
      <c r="BB9080" s="79"/>
      <c r="BC9080" s="94"/>
      <c r="BE9080" s="97"/>
      <c r="BG9080" s="40"/>
      <c r="BK9080" s="40"/>
      <c r="BL9080" s="79"/>
      <c r="BM9080" s="94"/>
      <c r="BO9080" s="97"/>
      <c r="BQ9080" s="40"/>
      <c r="BR9080" s="94"/>
      <c r="BS9080" s="94"/>
      <c r="BT9080" s="94"/>
      <c r="BU9080" s="40"/>
      <c r="BV9080" s="82"/>
      <c r="BW9080" s="94"/>
      <c r="BX9080" s="48"/>
      <c r="BY9080" s="97"/>
      <c r="BZ9080" s="48"/>
      <c r="CA9080" s="40"/>
      <c r="CB9080" s="94"/>
      <c r="CC9080" s="94"/>
      <c r="CD9080" s="94"/>
      <c r="CE9080" s="40"/>
      <c r="CF9080" s="73"/>
      <c r="CG9080" s="41"/>
      <c r="CH9080" s="41"/>
      <c r="CI9080" s="41"/>
      <c r="CJ9080" s="41"/>
      <c r="CK9080" s="41"/>
      <c r="CL9080" s="68"/>
      <c r="CM9080" s="41"/>
      <c r="CN9080" s="41"/>
      <c r="CO9080" s="39"/>
      <c r="CP9080" s="78"/>
    </row>
    <row r="9081" spans="1:94" s="38" customFormat="1" x14ac:dyDescent="0.25">
      <c r="A9081" s="38">
        <v>9078</v>
      </c>
      <c r="F9081" s="39"/>
      <c r="Q9081" s="39"/>
      <c r="R9081" s="40"/>
      <c r="S9081" s="40"/>
      <c r="T9081" s="39"/>
      <c r="AG9081" s="110"/>
      <c r="AH9081" s="94"/>
      <c r="AJ9081" s="97"/>
      <c r="AL9081" s="39"/>
      <c r="AP9081" s="39"/>
      <c r="AQ9081" s="77"/>
      <c r="AR9081" s="78"/>
      <c r="BB9081" s="79"/>
      <c r="BC9081" s="94"/>
      <c r="BE9081" s="97"/>
      <c r="BG9081" s="40"/>
      <c r="BK9081" s="40"/>
      <c r="BL9081" s="79"/>
      <c r="BM9081" s="94"/>
      <c r="BO9081" s="97"/>
      <c r="BQ9081" s="40"/>
      <c r="BR9081" s="94"/>
      <c r="BS9081" s="94"/>
      <c r="BT9081" s="94"/>
      <c r="BU9081" s="40"/>
      <c r="BV9081" s="82"/>
      <c r="BW9081" s="94"/>
      <c r="BX9081" s="48"/>
      <c r="BY9081" s="97"/>
      <c r="BZ9081" s="48"/>
      <c r="CA9081" s="40"/>
      <c r="CB9081" s="94"/>
      <c r="CC9081" s="94"/>
      <c r="CD9081" s="94"/>
      <c r="CE9081" s="40"/>
      <c r="CF9081" s="73"/>
      <c r="CG9081" s="41"/>
      <c r="CH9081" s="41"/>
      <c r="CI9081" s="41"/>
      <c r="CJ9081" s="41"/>
      <c r="CK9081" s="41"/>
      <c r="CL9081" s="68"/>
      <c r="CM9081" s="41"/>
      <c r="CN9081" s="41"/>
      <c r="CO9081" s="39"/>
      <c r="CP9081" s="78"/>
    </row>
    <row r="9082" spans="1:94" s="38" customFormat="1" x14ac:dyDescent="0.25">
      <c r="A9082" s="38">
        <v>9079</v>
      </c>
      <c r="F9082" s="39"/>
      <c r="Q9082" s="39"/>
      <c r="R9082" s="40"/>
      <c r="S9082" s="40"/>
      <c r="T9082" s="39"/>
      <c r="AG9082" s="110"/>
      <c r="AH9082" s="94"/>
      <c r="AJ9082" s="97"/>
      <c r="AL9082" s="39"/>
      <c r="AP9082" s="39"/>
      <c r="AQ9082" s="77"/>
      <c r="AR9082" s="78"/>
      <c r="BB9082" s="79"/>
      <c r="BC9082" s="94"/>
      <c r="BE9082" s="97"/>
      <c r="BG9082" s="40"/>
      <c r="BK9082" s="40"/>
      <c r="BL9082" s="79"/>
      <c r="BM9082" s="94"/>
      <c r="BO9082" s="97"/>
      <c r="BQ9082" s="40"/>
      <c r="BR9082" s="94"/>
      <c r="BS9082" s="94"/>
      <c r="BT9082" s="94"/>
      <c r="BU9082" s="40"/>
      <c r="BV9082" s="82"/>
      <c r="BW9082" s="94"/>
      <c r="BX9082" s="48"/>
      <c r="BY9082" s="97"/>
      <c r="BZ9082" s="48"/>
      <c r="CA9082" s="40"/>
      <c r="CB9082" s="94"/>
      <c r="CC9082" s="94"/>
      <c r="CD9082" s="94"/>
      <c r="CE9082" s="40"/>
      <c r="CF9082" s="73"/>
      <c r="CG9082" s="41"/>
      <c r="CH9082" s="41"/>
      <c r="CI9082" s="41"/>
      <c r="CJ9082" s="41"/>
      <c r="CK9082" s="41"/>
      <c r="CL9082" s="68"/>
      <c r="CM9082" s="41"/>
      <c r="CN9082" s="41"/>
      <c r="CO9082" s="39"/>
      <c r="CP9082" s="78"/>
    </row>
    <row r="9083" spans="1:94" s="38" customFormat="1" x14ac:dyDescent="0.25">
      <c r="A9083" s="38">
        <v>9080</v>
      </c>
      <c r="F9083" s="39"/>
      <c r="Q9083" s="39"/>
      <c r="R9083" s="40"/>
      <c r="S9083" s="40"/>
      <c r="T9083" s="39"/>
      <c r="AG9083" s="110"/>
      <c r="AH9083" s="94"/>
      <c r="AJ9083" s="97"/>
      <c r="AL9083" s="39"/>
      <c r="AP9083" s="39"/>
      <c r="AQ9083" s="77"/>
      <c r="AR9083" s="78"/>
      <c r="BB9083" s="79"/>
      <c r="BC9083" s="94"/>
      <c r="BE9083" s="97"/>
      <c r="BG9083" s="40"/>
      <c r="BK9083" s="40"/>
      <c r="BL9083" s="79"/>
      <c r="BM9083" s="94"/>
      <c r="BO9083" s="97"/>
      <c r="BQ9083" s="40"/>
      <c r="BR9083" s="94"/>
      <c r="BS9083" s="94"/>
      <c r="BT9083" s="94"/>
      <c r="BU9083" s="40"/>
      <c r="BV9083" s="82"/>
      <c r="BW9083" s="94"/>
      <c r="BX9083" s="48"/>
      <c r="BY9083" s="97"/>
      <c r="BZ9083" s="48"/>
      <c r="CA9083" s="40"/>
      <c r="CB9083" s="94"/>
      <c r="CC9083" s="94"/>
      <c r="CD9083" s="94"/>
      <c r="CE9083" s="40"/>
      <c r="CF9083" s="73"/>
      <c r="CG9083" s="41"/>
      <c r="CH9083" s="41"/>
      <c r="CI9083" s="41"/>
      <c r="CJ9083" s="41"/>
      <c r="CK9083" s="41"/>
      <c r="CL9083" s="68"/>
      <c r="CM9083" s="41"/>
      <c r="CN9083" s="41"/>
      <c r="CO9083" s="39"/>
      <c r="CP9083" s="78"/>
    </row>
    <row r="9084" spans="1:94" s="38" customFormat="1" x14ac:dyDescent="0.25">
      <c r="A9084" s="38">
        <v>9081</v>
      </c>
      <c r="F9084" s="39"/>
      <c r="Q9084" s="39"/>
      <c r="R9084" s="40"/>
      <c r="S9084" s="40"/>
      <c r="T9084" s="39"/>
      <c r="AG9084" s="110"/>
      <c r="AH9084" s="94"/>
      <c r="AJ9084" s="97"/>
      <c r="AL9084" s="39"/>
      <c r="AP9084" s="39"/>
      <c r="AQ9084" s="77"/>
      <c r="AR9084" s="78"/>
      <c r="BB9084" s="79"/>
      <c r="BC9084" s="94"/>
      <c r="BE9084" s="97"/>
      <c r="BG9084" s="40"/>
      <c r="BK9084" s="40"/>
      <c r="BL9084" s="79"/>
      <c r="BM9084" s="94"/>
      <c r="BO9084" s="97"/>
      <c r="BQ9084" s="40"/>
      <c r="BR9084" s="94"/>
      <c r="BS9084" s="94"/>
      <c r="BT9084" s="94"/>
      <c r="BU9084" s="40"/>
      <c r="BV9084" s="82"/>
      <c r="BW9084" s="94"/>
      <c r="BX9084" s="48"/>
      <c r="BY9084" s="97"/>
      <c r="BZ9084" s="48"/>
      <c r="CA9084" s="40"/>
      <c r="CB9084" s="94"/>
      <c r="CC9084" s="94"/>
      <c r="CD9084" s="94"/>
      <c r="CE9084" s="40"/>
      <c r="CF9084" s="73"/>
      <c r="CG9084" s="41"/>
      <c r="CH9084" s="41"/>
      <c r="CI9084" s="41"/>
      <c r="CJ9084" s="41"/>
      <c r="CK9084" s="41"/>
      <c r="CL9084" s="68"/>
      <c r="CM9084" s="41"/>
      <c r="CN9084" s="41"/>
      <c r="CO9084" s="39"/>
      <c r="CP9084" s="78"/>
    </row>
    <row r="9085" spans="1:94" s="38" customFormat="1" x14ac:dyDescent="0.25">
      <c r="A9085" s="38">
        <v>9082</v>
      </c>
      <c r="F9085" s="39"/>
      <c r="Q9085" s="39"/>
      <c r="R9085" s="40"/>
      <c r="S9085" s="40"/>
      <c r="T9085" s="39"/>
      <c r="AG9085" s="110"/>
      <c r="AH9085" s="94"/>
      <c r="AJ9085" s="97"/>
      <c r="AL9085" s="39"/>
      <c r="AP9085" s="39"/>
      <c r="AQ9085" s="77"/>
      <c r="AR9085" s="78"/>
      <c r="BB9085" s="79"/>
      <c r="BC9085" s="94"/>
      <c r="BE9085" s="97"/>
      <c r="BG9085" s="40"/>
      <c r="BK9085" s="40"/>
      <c r="BL9085" s="79"/>
      <c r="BM9085" s="94"/>
      <c r="BO9085" s="97"/>
      <c r="BQ9085" s="40"/>
      <c r="BR9085" s="94"/>
      <c r="BS9085" s="94"/>
      <c r="BT9085" s="94"/>
      <c r="BU9085" s="40"/>
      <c r="BV9085" s="82"/>
      <c r="BW9085" s="94"/>
      <c r="BX9085" s="48"/>
      <c r="BY9085" s="97"/>
      <c r="BZ9085" s="48"/>
      <c r="CA9085" s="40"/>
      <c r="CB9085" s="94"/>
      <c r="CC9085" s="94"/>
      <c r="CD9085" s="94"/>
      <c r="CE9085" s="40"/>
      <c r="CF9085" s="73"/>
      <c r="CG9085" s="41"/>
      <c r="CH9085" s="41"/>
      <c r="CI9085" s="41"/>
      <c r="CJ9085" s="41"/>
      <c r="CK9085" s="41"/>
      <c r="CL9085" s="68"/>
      <c r="CM9085" s="41"/>
      <c r="CN9085" s="41"/>
      <c r="CO9085" s="39"/>
      <c r="CP9085" s="78"/>
    </row>
    <row r="9086" spans="1:94" s="38" customFormat="1" x14ac:dyDescent="0.25">
      <c r="A9086" s="38">
        <v>9083</v>
      </c>
      <c r="F9086" s="39"/>
      <c r="Q9086" s="39"/>
      <c r="R9086" s="40"/>
      <c r="S9086" s="40"/>
      <c r="T9086" s="39"/>
      <c r="AG9086" s="110"/>
      <c r="AH9086" s="94"/>
      <c r="AJ9086" s="97"/>
      <c r="AL9086" s="39"/>
      <c r="AP9086" s="39"/>
      <c r="AQ9086" s="77"/>
      <c r="AR9086" s="78"/>
      <c r="BB9086" s="79"/>
      <c r="BC9086" s="94"/>
      <c r="BE9086" s="97"/>
      <c r="BG9086" s="40"/>
      <c r="BK9086" s="40"/>
      <c r="BL9086" s="79"/>
      <c r="BM9086" s="94"/>
      <c r="BO9086" s="97"/>
      <c r="BQ9086" s="40"/>
      <c r="BR9086" s="94"/>
      <c r="BS9086" s="94"/>
      <c r="BT9086" s="94"/>
      <c r="BU9086" s="40"/>
      <c r="BV9086" s="82"/>
      <c r="BW9086" s="94"/>
      <c r="BX9086" s="48"/>
      <c r="BY9086" s="97"/>
      <c r="BZ9086" s="48"/>
      <c r="CA9086" s="40"/>
      <c r="CB9086" s="94"/>
      <c r="CC9086" s="94"/>
      <c r="CD9086" s="94"/>
      <c r="CE9086" s="40"/>
      <c r="CF9086" s="73"/>
      <c r="CG9086" s="41"/>
      <c r="CH9086" s="41"/>
      <c r="CI9086" s="41"/>
      <c r="CJ9086" s="41"/>
      <c r="CK9086" s="41"/>
      <c r="CL9086" s="68"/>
      <c r="CM9086" s="41"/>
      <c r="CN9086" s="41"/>
      <c r="CO9086" s="39"/>
      <c r="CP9086" s="78"/>
    </row>
    <row r="9087" spans="1:94" s="38" customFormat="1" x14ac:dyDescent="0.25">
      <c r="A9087" s="38">
        <v>9084</v>
      </c>
      <c r="F9087" s="39"/>
      <c r="Q9087" s="39"/>
      <c r="R9087" s="40"/>
      <c r="S9087" s="40"/>
      <c r="T9087" s="39"/>
      <c r="AG9087" s="110"/>
      <c r="AH9087" s="94"/>
      <c r="AJ9087" s="97"/>
      <c r="AL9087" s="39"/>
      <c r="AP9087" s="39"/>
      <c r="AQ9087" s="77"/>
      <c r="AR9087" s="78"/>
      <c r="BB9087" s="79"/>
      <c r="BC9087" s="94"/>
      <c r="BE9087" s="97"/>
      <c r="BG9087" s="40"/>
      <c r="BK9087" s="40"/>
      <c r="BL9087" s="79"/>
      <c r="BM9087" s="94"/>
      <c r="BO9087" s="97"/>
      <c r="BQ9087" s="40"/>
      <c r="BR9087" s="94"/>
      <c r="BS9087" s="94"/>
      <c r="BT9087" s="94"/>
      <c r="BU9087" s="40"/>
      <c r="BV9087" s="82"/>
      <c r="BW9087" s="94"/>
      <c r="BX9087" s="48"/>
      <c r="BY9087" s="97"/>
      <c r="BZ9087" s="48"/>
      <c r="CA9087" s="40"/>
      <c r="CB9087" s="94"/>
      <c r="CC9087" s="94"/>
      <c r="CD9087" s="94"/>
      <c r="CE9087" s="40"/>
      <c r="CF9087" s="73"/>
      <c r="CG9087" s="41"/>
      <c r="CH9087" s="41"/>
      <c r="CI9087" s="41"/>
      <c r="CJ9087" s="41"/>
      <c r="CK9087" s="41"/>
      <c r="CL9087" s="68"/>
      <c r="CM9087" s="41"/>
      <c r="CN9087" s="41"/>
      <c r="CO9087" s="39"/>
      <c r="CP9087" s="78"/>
    </row>
    <row r="9088" spans="1:94" s="38" customFormat="1" x14ac:dyDescent="0.25">
      <c r="A9088" s="38">
        <v>9085</v>
      </c>
      <c r="F9088" s="39"/>
      <c r="Q9088" s="39"/>
      <c r="R9088" s="40"/>
      <c r="S9088" s="40"/>
      <c r="T9088" s="39"/>
      <c r="AG9088" s="110"/>
      <c r="AH9088" s="94"/>
      <c r="AJ9088" s="97"/>
      <c r="AL9088" s="39"/>
      <c r="AP9088" s="39"/>
      <c r="AQ9088" s="77"/>
      <c r="AR9088" s="78"/>
      <c r="BB9088" s="79"/>
      <c r="BC9088" s="94"/>
      <c r="BE9088" s="97"/>
      <c r="BG9088" s="40"/>
      <c r="BK9088" s="40"/>
      <c r="BL9088" s="79"/>
      <c r="BM9088" s="94"/>
      <c r="BO9088" s="97"/>
      <c r="BQ9088" s="40"/>
      <c r="BR9088" s="94"/>
      <c r="BS9088" s="94"/>
      <c r="BT9088" s="94"/>
      <c r="BU9088" s="40"/>
      <c r="BV9088" s="82"/>
      <c r="BW9088" s="94"/>
      <c r="BX9088" s="48"/>
      <c r="BY9088" s="97"/>
      <c r="BZ9088" s="48"/>
      <c r="CA9088" s="40"/>
      <c r="CB9088" s="94"/>
      <c r="CC9088" s="94"/>
      <c r="CD9088" s="94"/>
      <c r="CE9088" s="40"/>
      <c r="CF9088" s="73"/>
      <c r="CG9088" s="41"/>
      <c r="CH9088" s="41"/>
      <c r="CI9088" s="41"/>
      <c r="CJ9088" s="41"/>
      <c r="CK9088" s="41"/>
      <c r="CL9088" s="68"/>
      <c r="CM9088" s="41"/>
      <c r="CN9088" s="41"/>
      <c r="CO9088" s="39"/>
      <c r="CP9088" s="78"/>
    </row>
    <row r="9089" spans="1:94" s="38" customFormat="1" x14ac:dyDescent="0.25">
      <c r="A9089" s="38">
        <v>9086</v>
      </c>
      <c r="F9089" s="39"/>
      <c r="Q9089" s="39"/>
      <c r="R9089" s="40"/>
      <c r="S9089" s="40"/>
      <c r="T9089" s="39"/>
      <c r="AG9089" s="110"/>
      <c r="AH9089" s="94"/>
      <c r="AJ9089" s="97"/>
      <c r="AL9089" s="39"/>
      <c r="AP9089" s="39"/>
      <c r="AQ9089" s="77"/>
      <c r="AR9089" s="78"/>
      <c r="BB9089" s="79"/>
      <c r="BC9089" s="94"/>
      <c r="BE9089" s="97"/>
      <c r="BG9089" s="40"/>
      <c r="BK9089" s="40"/>
      <c r="BL9089" s="79"/>
      <c r="BM9089" s="94"/>
      <c r="BO9089" s="97"/>
      <c r="BQ9089" s="40"/>
      <c r="BR9089" s="94"/>
      <c r="BS9089" s="94"/>
      <c r="BT9089" s="94"/>
      <c r="BU9089" s="40"/>
      <c r="BV9089" s="82"/>
      <c r="BW9089" s="94"/>
      <c r="BX9089" s="48"/>
      <c r="BY9089" s="97"/>
      <c r="BZ9089" s="48"/>
      <c r="CA9089" s="40"/>
      <c r="CB9089" s="94"/>
      <c r="CC9089" s="94"/>
      <c r="CD9089" s="94"/>
      <c r="CE9089" s="40"/>
      <c r="CF9089" s="73"/>
      <c r="CG9089" s="41"/>
      <c r="CH9089" s="41"/>
      <c r="CI9089" s="41"/>
      <c r="CJ9089" s="41"/>
      <c r="CK9089" s="41"/>
      <c r="CL9089" s="68"/>
      <c r="CM9089" s="41"/>
      <c r="CN9089" s="41"/>
      <c r="CO9089" s="39"/>
      <c r="CP9089" s="78"/>
    </row>
    <row r="9090" spans="1:94" s="38" customFormat="1" x14ac:dyDescent="0.25">
      <c r="A9090" s="38">
        <v>9087</v>
      </c>
      <c r="F9090" s="39"/>
      <c r="Q9090" s="39"/>
      <c r="R9090" s="40"/>
      <c r="S9090" s="40"/>
      <c r="T9090" s="39"/>
      <c r="AG9090" s="110"/>
      <c r="AH9090" s="94"/>
      <c r="AJ9090" s="97"/>
      <c r="AL9090" s="39"/>
      <c r="AP9090" s="39"/>
      <c r="AQ9090" s="77"/>
      <c r="AR9090" s="78"/>
      <c r="BB9090" s="79"/>
      <c r="BC9090" s="94"/>
      <c r="BE9090" s="97"/>
      <c r="BG9090" s="40"/>
      <c r="BK9090" s="40"/>
      <c r="BL9090" s="79"/>
      <c r="BM9090" s="94"/>
      <c r="BO9090" s="97"/>
      <c r="BQ9090" s="40"/>
      <c r="BR9090" s="94"/>
      <c r="BS9090" s="94"/>
      <c r="BT9090" s="94"/>
      <c r="BU9090" s="40"/>
      <c r="BV9090" s="82"/>
      <c r="BW9090" s="94"/>
      <c r="BX9090" s="48"/>
      <c r="BY9090" s="97"/>
      <c r="BZ9090" s="48"/>
      <c r="CA9090" s="40"/>
      <c r="CB9090" s="94"/>
      <c r="CC9090" s="94"/>
      <c r="CD9090" s="94"/>
      <c r="CE9090" s="40"/>
      <c r="CF9090" s="73"/>
      <c r="CG9090" s="41"/>
      <c r="CH9090" s="41"/>
      <c r="CI9090" s="41"/>
      <c r="CJ9090" s="41"/>
      <c r="CK9090" s="41"/>
      <c r="CL9090" s="68"/>
      <c r="CM9090" s="41"/>
      <c r="CN9090" s="41"/>
      <c r="CO9090" s="39"/>
      <c r="CP9090" s="78"/>
    </row>
    <row r="9091" spans="1:94" s="38" customFormat="1" x14ac:dyDescent="0.25">
      <c r="A9091" s="38">
        <v>9088</v>
      </c>
      <c r="F9091" s="39"/>
      <c r="Q9091" s="39"/>
      <c r="R9091" s="40"/>
      <c r="S9091" s="40"/>
      <c r="T9091" s="39"/>
      <c r="AG9091" s="110"/>
      <c r="AH9091" s="94"/>
      <c r="AJ9091" s="97"/>
      <c r="AL9091" s="39"/>
      <c r="AP9091" s="39"/>
      <c r="AQ9091" s="77"/>
      <c r="AR9091" s="78"/>
      <c r="BB9091" s="79"/>
      <c r="BC9091" s="94"/>
      <c r="BE9091" s="97"/>
      <c r="BG9091" s="40"/>
      <c r="BK9091" s="40"/>
      <c r="BL9091" s="79"/>
      <c r="BM9091" s="94"/>
      <c r="BO9091" s="97"/>
      <c r="BQ9091" s="40"/>
      <c r="BR9091" s="94"/>
      <c r="BS9091" s="94"/>
      <c r="BT9091" s="94"/>
      <c r="BU9091" s="40"/>
      <c r="BV9091" s="82"/>
      <c r="BW9091" s="94"/>
      <c r="BX9091" s="48"/>
      <c r="BY9091" s="97"/>
      <c r="BZ9091" s="48"/>
      <c r="CA9091" s="40"/>
      <c r="CB9091" s="94"/>
      <c r="CC9091" s="94"/>
      <c r="CD9091" s="94"/>
      <c r="CE9091" s="40"/>
      <c r="CF9091" s="73"/>
      <c r="CG9091" s="41"/>
      <c r="CH9091" s="41"/>
      <c r="CI9091" s="41"/>
      <c r="CJ9091" s="41"/>
      <c r="CK9091" s="41"/>
      <c r="CL9091" s="68"/>
      <c r="CM9091" s="41"/>
      <c r="CN9091" s="41"/>
      <c r="CO9091" s="39"/>
      <c r="CP9091" s="78"/>
    </row>
    <row r="9092" spans="1:94" s="38" customFormat="1" x14ac:dyDescent="0.25">
      <c r="A9092" s="38">
        <v>9089</v>
      </c>
      <c r="F9092" s="39"/>
      <c r="Q9092" s="39"/>
      <c r="R9092" s="40"/>
      <c r="S9092" s="40"/>
      <c r="T9092" s="39"/>
      <c r="AG9092" s="110"/>
      <c r="AH9092" s="94"/>
      <c r="AJ9092" s="97"/>
      <c r="AL9092" s="39"/>
      <c r="AP9092" s="39"/>
      <c r="AQ9092" s="77"/>
      <c r="AR9092" s="78"/>
      <c r="BB9092" s="79"/>
      <c r="BC9092" s="94"/>
      <c r="BE9092" s="97"/>
      <c r="BG9092" s="40"/>
      <c r="BK9092" s="40"/>
      <c r="BL9092" s="79"/>
      <c r="BM9092" s="94"/>
      <c r="BO9092" s="97"/>
      <c r="BQ9092" s="40"/>
      <c r="BR9092" s="94"/>
      <c r="BS9092" s="94"/>
      <c r="BT9092" s="94"/>
      <c r="BU9092" s="40"/>
      <c r="BV9092" s="82"/>
      <c r="BW9092" s="94"/>
      <c r="BX9092" s="48"/>
      <c r="BY9092" s="97"/>
      <c r="BZ9092" s="48"/>
      <c r="CA9092" s="40"/>
      <c r="CB9092" s="94"/>
      <c r="CC9092" s="94"/>
      <c r="CD9092" s="94"/>
      <c r="CE9092" s="40"/>
      <c r="CF9092" s="73"/>
      <c r="CG9092" s="41"/>
      <c r="CH9092" s="41"/>
      <c r="CI9092" s="41"/>
      <c r="CJ9092" s="41"/>
      <c r="CK9092" s="41"/>
      <c r="CL9092" s="68"/>
      <c r="CM9092" s="41"/>
      <c r="CN9092" s="41"/>
      <c r="CO9092" s="39"/>
      <c r="CP9092" s="78"/>
    </row>
    <row r="9093" spans="1:94" s="38" customFormat="1" x14ac:dyDescent="0.25">
      <c r="A9093" s="38">
        <v>9090</v>
      </c>
      <c r="F9093" s="39"/>
      <c r="Q9093" s="39"/>
      <c r="R9093" s="40"/>
      <c r="S9093" s="40"/>
      <c r="T9093" s="39"/>
      <c r="AG9093" s="110"/>
      <c r="AH9093" s="94"/>
      <c r="AJ9093" s="97"/>
      <c r="AL9093" s="39"/>
      <c r="AP9093" s="39"/>
      <c r="AQ9093" s="77"/>
      <c r="AR9093" s="78"/>
      <c r="BB9093" s="79"/>
      <c r="BC9093" s="94"/>
      <c r="BE9093" s="97"/>
      <c r="BG9093" s="40"/>
      <c r="BK9093" s="40"/>
      <c r="BL9093" s="79"/>
      <c r="BM9093" s="94"/>
      <c r="BO9093" s="97"/>
      <c r="BQ9093" s="40"/>
      <c r="BR9093" s="94"/>
      <c r="BS9093" s="94"/>
      <c r="BT9093" s="94"/>
      <c r="BU9093" s="40"/>
      <c r="BV9093" s="82"/>
      <c r="BW9093" s="94"/>
      <c r="BX9093" s="48"/>
      <c r="BY9093" s="97"/>
      <c r="BZ9093" s="48"/>
      <c r="CA9093" s="40"/>
      <c r="CB9093" s="94"/>
      <c r="CC9093" s="94"/>
      <c r="CD9093" s="94"/>
      <c r="CE9093" s="40"/>
      <c r="CF9093" s="73"/>
      <c r="CG9093" s="41"/>
      <c r="CH9093" s="41"/>
      <c r="CI9093" s="41"/>
      <c r="CJ9093" s="41"/>
      <c r="CK9093" s="41"/>
      <c r="CL9093" s="68"/>
      <c r="CM9093" s="41"/>
      <c r="CN9093" s="41"/>
      <c r="CO9093" s="39"/>
      <c r="CP9093" s="78"/>
    </row>
    <row r="9094" spans="1:94" s="38" customFormat="1" x14ac:dyDescent="0.25">
      <c r="A9094" s="38">
        <v>9091</v>
      </c>
      <c r="F9094" s="39"/>
      <c r="Q9094" s="39"/>
      <c r="R9094" s="40"/>
      <c r="S9094" s="40"/>
      <c r="T9094" s="39"/>
      <c r="AG9094" s="110"/>
      <c r="AH9094" s="94"/>
      <c r="AJ9094" s="97"/>
      <c r="AL9094" s="39"/>
      <c r="AP9094" s="39"/>
      <c r="AQ9094" s="77"/>
      <c r="AR9094" s="78"/>
      <c r="BB9094" s="79"/>
      <c r="BC9094" s="94"/>
      <c r="BE9094" s="97"/>
      <c r="BG9094" s="40"/>
      <c r="BK9094" s="40"/>
      <c r="BL9094" s="79"/>
      <c r="BM9094" s="94"/>
      <c r="BO9094" s="97"/>
      <c r="BQ9094" s="40"/>
      <c r="BR9094" s="94"/>
      <c r="BS9094" s="94"/>
      <c r="BT9094" s="94"/>
      <c r="BU9094" s="40"/>
      <c r="BV9094" s="82"/>
      <c r="BW9094" s="94"/>
      <c r="BX9094" s="48"/>
      <c r="BY9094" s="97"/>
      <c r="BZ9094" s="48"/>
      <c r="CA9094" s="40"/>
      <c r="CB9094" s="94"/>
      <c r="CC9094" s="94"/>
      <c r="CD9094" s="94"/>
      <c r="CE9094" s="40"/>
      <c r="CF9094" s="73"/>
      <c r="CG9094" s="41"/>
      <c r="CH9094" s="41"/>
      <c r="CI9094" s="41"/>
      <c r="CJ9094" s="41"/>
      <c r="CK9094" s="41"/>
      <c r="CL9094" s="68"/>
      <c r="CM9094" s="41"/>
      <c r="CN9094" s="41"/>
      <c r="CO9094" s="39"/>
      <c r="CP9094" s="78"/>
    </row>
    <row r="9095" spans="1:94" s="38" customFormat="1" x14ac:dyDescent="0.25">
      <c r="A9095" s="38">
        <v>9092</v>
      </c>
      <c r="F9095" s="39"/>
      <c r="Q9095" s="39"/>
      <c r="R9095" s="40"/>
      <c r="S9095" s="40"/>
      <c r="T9095" s="39"/>
      <c r="AG9095" s="110"/>
      <c r="AH9095" s="94"/>
      <c r="AJ9095" s="97"/>
      <c r="AL9095" s="39"/>
      <c r="AP9095" s="39"/>
      <c r="AQ9095" s="77"/>
      <c r="AR9095" s="78"/>
      <c r="BB9095" s="79"/>
      <c r="BC9095" s="94"/>
      <c r="BE9095" s="97"/>
      <c r="BG9095" s="40"/>
      <c r="BK9095" s="40"/>
      <c r="BL9095" s="79"/>
      <c r="BM9095" s="94"/>
      <c r="BO9095" s="97"/>
      <c r="BQ9095" s="40"/>
      <c r="BR9095" s="94"/>
      <c r="BS9095" s="94"/>
      <c r="BT9095" s="94"/>
      <c r="BU9095" s="40"/>
      <c r="BV9095" s="82"/>
      <c r="BW9095" s="94"/>
      <c r="BX9095" s="48"/>
      <c r="BY9095" s="97"/>
      <c r="BZ9095" s="48"/>
      <c r="CA9095" s="40"/>
      <c r="CB9095" s="94"/>
      <c r="CC9095" s="94"/>
      <c r="CD9095" s="94"/>
      <c r="CE9095" s="40"/>
      <c r="CF9095" s="73"/>
      <c r="CG9095" s="41"/>
      <c r="CH9095" s="41"/>
      <c r="CI9095" s="41"/>
      <c r="CJ9095" s="41"/>
      <c r="CK9095" s="41"/>
      <c r="CL9095" s="68"/>
      <c r="CM9095" s="41"/>
      <c r="CN9095" s="41"/>
      <c r="CO9095" s="39"/>
      <c r="CP9095" s="78"/>
    </row>
    <row r="9096" spans="1:94" s="38" customFormat="1" x14ac:dyDescent="0.25">
      <c r="A9096" s="38">
        <v>9093</v>
      </c>
      <c r="F9096" s="39"/>
      <c r="Q9096" s="39"/>
      <c r="R9096" s="40"/>
      <c r="S9096" s="40"/>
      <c r="T9096" s="39"/>
      <c r="AG9096" s="110"/>
      <c r="AH9096" s="94"/>
      <c r="AJ9096" s="97"/>
      <c r="AL9096" s="39"/>
      <c r="AP9096" s="39"/>
      <c r="AQ9096" s="77"/>
      <c r="AR9096" s="78"/>
      <c r="BB9096" s="79"/>
      <c r="BC9096" s="94"/>
      <c r="BE9096" s="97"/>
      <c r="BG9096" s="40"/>
      <c r="BK9096" s="40"/>
      <c r="BL9096" s="79"/>
      <c r="BM9096" s="94"/>
      <c r="BO9096" s="97"/>
      <c r="BQ9096" s="40"/>
      <c r="BR9096" s="94"/>
      <c r="BS9096" s="94"/>
      <c r="BT9096" s="94"/>
      <c r="BU9096" s="40"/>
      <c r="BV9096" s="82"/>
      <c r="BW9096" s="94"/>
      <c r="BX9096" s="48"/>
      <c r="BY9096" s="97"/>
      <c r="BZ9096" s="48"/>
      <c r="CA9096" s="40"/>
      <c r="CB9096" s="94"/>
      <c r="CC9096" s="94"/>
      <c r="CD9096" s="94"/>
      <c r="CE9096" s="40"/>
      <c r="CF9096" s="73"/>
      <c r="CG9096" s="41"/>
      <c r="CH9096" s="41"/>
      <c r="CI9096" s="41"/>
      <c r="CJ9096" s="41"/>
      <c r="CK9096" s="41"/>
      <c r="CL9096" s="68"/>
      <c r="CM9096" s="41"/>
      <c r="CN9096" s="41"/>
      <c r="CO9096" s="39"/>
      <c r="CP9096" s="78"/>
    </row>
    <row r="9097" spans="1:94" s="38" customFormat="1" x14ac:dyDescent="0.25">
      <c r="A9097" s="38">
        <v>9094</v>
      </c>
      <c r="F9097" s="39"/>
      <c r="Q9097" s="39"/>
      <c r="R9097" s="40"/>
      <c r="S9097" s="40"/>
      <c r="T9097" s="39"/>
      <c r="AG9097" s="110"/>
      <c r="AH9097" s="94"/>
      <c r="AJ9097" s="97"/>
      <c r="AL9097" s="39"/>
      <c r="AP9097" s="39"/>
      <c r="AQ9097" s="77"/>
      <c r="AR9097" s="78"/>
      <c r="BB9097" s="79"/>
      <c r="BC9097" s="94"/>
      <c r="BE9097" s="97"/>
      <c r="BG9097" s="40"/>
      <c r="BK9097" s="40"/>
      <c r="BL9097" s="79"/>
      <c r="BM9097" s="94"/>
      <c r="BO9097" s="97"/>
      <c r="BQ9097" s="40"/>
      <c r="BR9097" s="94"/>
      <c r="BS9097" s="94"/>
      <c r="BT9097" s="94"/>
      <c r="BU9097" s="40"/>
      <c r="BV9097" s="82"/>
      <c r="BW9097" s="94"/>
      <c r="BX9097" s="48"/>
      <c r="BY9097" s="97"/>
      <c r="BZ9097" s="48"/>
      <c r="CA9097" s="40"/>
      <c r="CB9097" s="94"/>
      <c r="CC9097" s="94"/>
      <c r="CD9097" s="94"/>
      <c r="CE9097" s="40"/>
      <c r="CF9097" s="73"/>
      <c r="CG9097" s="41"/>
      <c r="CH9097" s="41"/>
      <c r="CI9097" s="41"/>
      <c r="CJ9097" s="41"/>
      <c r="CK9097" s="41"/>
      <c r="CL9097" s="68"/>
      <c r="CM9097" s="41"/>
      <c r="CN9097" s="41"/>
      <c r="CO9097" s="39"/>
      <c r="CP9097" s="78"/>
    </row>
    <row r="9098" spans="1:94" s="38" customFormat="1" x14ac:dyDescent="0.25">
      <c r="A9098" s="38">
        <v>9095</v>
      </c>
      <c r="F9098" s="39"/>
      <c r="Q9098" s="39"/>
      <c r="R9098" s="40"/>
      <c r="S9098" s="40"/>
      <c r="T9098" s="39"/>
      <c r="AG9098" s="110"/>
      <c r="AH9098" s="94"/>
      <c r="AJ9098" s="97"/>
      <c r="AL9098" s="39"/>
      <c r="AP9098" s="39"/>
      <c r="AQ9098" s="77"/>
      <c r="AR9098" s="78"/>
      <c r="BB9098" s="79"/>
      <c r="BC9098" s="94"/>
      <c r="BE9098" s="97"/>
      <c r="BG9098" s="40"/>
      <c r="BK9098" s="40"/>
      <c r="BL9098" s="79"/>
      <c r="BM9098" s="94"/>
      <c r="BO9098" s="97"/>
      <c r="BQ9098" s="40"/>
      <c r="BR9098" s="94"/>
      <c r="BS9098" s="94"/>
      <c r="BT9098" s="94"/>
      <c r="BU9098" s="40"/>
      <c r="BV9098" s="82"/>
      <c r="BW9098" s="94"/>
      <c r="BX9098" s="48"/>
      <c r="BY9098" s="97"/>
      <c r="BZ9098" s="48"/>
      <c r="CA9098" s="40"/>
      <c r="CB9098" s="94"/>
      <c r="CC9098" s="94"/>
      <c r="CD9098" s="94"/>
      <c r="CE9098" s="40"/>
      <c r="CF9098" s="73"/>
      <c r="CG9098" s="41"/>
      <c r="CH9098" s="41"/>
      <c r="CI9098" s="41"/>
      <c r="CJ9098" s="41"/>
      <c r="CK9098" s="41"/>
      <c r="CL9098" s="68"/>
      <c r="CM9098" s="41"/>
      <c r="CN9098" s="41"/>
      <c r="CO9098" s="39"/>
      <c r="CP9098" s="78"/>
    </row>
    <row r="9099" spans="1:94" s="38" customFormat="1" x14ac:dyDescent="0.25">
      <c r="A9099" s="38">
        <v>9096</v>
      </c>
      <c r="F9099" s="39"/>
      <c r="Q9099" s="39"/>
      <c r="R9099" s="40"/>
      <c r="S9099" s="40"/>
      <c r="T9099" s="39"/>
      <c r="AG9099" s="110"/>
      <c r="AH9099" s="94"/>
      <c r="AJ9099" s="97"/>
      <c r="AL9099" s="39"/>
      <c r="AP9099" s="39"/>
      <c r="AQ9099" s="77"/>
      <c r="AR9099" s="78"/>
      <c r="BB9099" s="79"/>
      <c r="BC9099" s="94"/>
      <c r="BE9099" s="97"/>
      <c r="BG9099" s="40"/>
      <c r="BK9099" s="40"/>
      <c r="BL9099" s="79"/>
      <c r="BM9099" s="94"/>
      <c r="BO9099" s="97"/>
      <c r="BQ9099" s="40"/>
      <c r="BR9099" s="94"/>
      <c r="BS9099" s="94"/>
      <c r="BT9099" s="94"/>
      <c r="BU9099" s="40"/>
      <c r="BV9099" s="82"/>
      <c r="BW9099" s="94"/>
      <c r="BX9099" s="48"/>
      <c r="BY9099" s="97"/>
      <c r="BZ9099" s="48"/>
      <c r="CA9099" s="40"/>
      <c r="CB9099" s="94"/>
      <c r="CC9099" s="94"/>
      <c r="CD9099" s="94"/>
      <c r="CE9099" s="40"/>
      <c r="CF9099" s="73"/>
      <c r="CG9099" s="41"/>
      <c r="CH9099" s="41"/>
      <c r="CI9099" s="41"/>
      <c r="CJ9099" s="41"/>
      <c r="CK9099" s="41"/>
      <c r="CL9099" s="68"/>
      <c r="CM9099" s="41"/>
      <c r="CN9099" s="41"/>
      <c r="CO9099" s="39"/>
      <c r="CP9099" s="78"/>
    </row>
    <row r="9100" spans="1:94" s="38" customFormat="1" x14ac:dyDescent="0.25">
      <c r="A9100" s="38">
        <v>9097</v>
      </c>
      <c r="F9100" s="39"/>
      <c r="Q9100" s="39"/>
      <c r="R9100" s="40"/>
      <c r="S9100" s="40"/>
      <c r="T9100" s="39"/>
      <c r="AG9100" s="110"/>
      <c r="AH9100" s="94"/>
      <c r="AJ9100" s="97"/>
      <c r="AL9100" s="39"/>
      <c r="AP9100" s="39"/>
      <c r="AQ9100" s="77"/>
      <c r="AR9100" s="78"/>
      <c r="BB9100" s="79"/>
      <c r="BC9100" s="94"/>
      <c r="BE9100" s="97"/>
      <c r="BG9100" s="40"/>
      <c r="BK9100" s="40"/>
      <c r="BL9100" s="79"/>
      <c r="BM9100" s="94"/>
      <c r="BO9100" s="97"/>
      <c r="BQ9100" s="40"/>
      <c r="BR9100" s="94"/>
      <c r="BS9100" s="94"/>
      <c r="BT9100" s="94"/>
      <c r="BU9100" s="40"/>
      <c r="BV9100" s="82"/>
      <c r="BW9100" s="94"/>
      <c r="BX9100" s="48"/>
      <c r="BY9100" s="97"/>
      <c r="BZ9100" s="48"/>
      <c r="CA9100" s="40"/>
      <c r="CB9100" s="94"/>
      <c r="CC9100" s="94"/>
      <c r="CD9100" s="94"/>
      <c r="CE9100" s="40"/>
      <c r="CF9100" s="73"/>
      <c r="CG9100" s="41"/>
      <c r="CH9100" s="41"/>
      <c r="CI9100" s="41"/>
      <c r="CJ9100" s="41"/>
      <c r="CK9100" s="41"/>
      <c r="CL9100" s="68"/>
      <c r="CM9100" s="41"/>
      <c r="CN9100" s="41"/>
      <c r="CO9100" s="39"/>
      <c r="CP9100" s="78"/>
    </row>
    <row r="9101" spans="1:94" s="38" customFormat="1" x14ac:dyDescent="0.25">
      <c r="A9101" s="38">
        <v>9098</v>
      </c>
      <c r="F9101" s="39"/>
      <c r="Q9101" s="39"/>
      <c r="R9101" s="40"/>
      <c r="S9101" s="40"/>
      <c r="T9101" s="39"/>
      <c r="AG9101" s="110"/>
      <c r="AH9101" s="94"/>
      <c r="AJ9101" s="97"/>
      <c r="AL9101" s="39"/>
      <c r="AP9101" s="39"/>
      <c r="AQ9101" s="77"/>
      <c r="AR9101" s="78"/>
      <c r="BB9101" s="79"/>
      <c r="BC9101" s="94"/>
      <c r="BE9101" s="97"/>
      <c r="BG9101" s="40"/>
      <c r="BK9101" s="40"/>
      <c r="BL9101" s="79"/>
      <c r="BM9101" s="94"/>
      <c r="BO9101" s="97"/>
      <c r="BQ9101" s="40"/>
      <c r="BR9101" s="94"/>
      <c r="BS9101" s="94"/>
      <c r="BT9101" s="94"/>
      <c r="BU9101" s="40"/>
      <c r="BV9101" s="82"/>
      <c r="BW9101" s="94"/>
      <c r="BX9101" s="48"/>
      <c r="BY9101" s="97"/>
      <c r="BZ9101" s="48"/>
      <c r="CA9101" s="40"/>
      <c r="CB9101" s="94"/>
      <c r="CC9101" s="94"/>
      <c r="CD9101" s="94"/>
      <c r="CE9101" s="40"/>
      <c r="CF9101" s="73"/>
      <c r="CG9101" s="41"/>
      <c r="CH9101" s="41"/>
      <c r="CI9101" s="41"/>
      <c r="CJ9101" s="41"/>
      <c r="CK9101" s="41"/>
      <c r="CL9101" s="68"/>
      <c r="CM9101" s="41"/>
      <c r="CN9101" s="41"/>
      <c r="CO9101" s="39"/>
      <c r="CP9101" s="78"/>
    </row>
    <row r="9102" spans="1:94" s="38" customFormat="1" x14ac:dyDescent="0.25">
      <c r="A9102" s="38">
        <v>9099</v>
      </c>
      <c r="F9102" s="39"/>
      <c r="Q9102" s="39"/>
      <c r="R9102" s="40"/>
      <c r="S9102" s="40"/>
      <c r="T9102" s="39"/>
      <c r="AG9102" s="110"/>
      <c r="AH9102" s="94"/>
      <c r="AJ9102" s="97"/>
      <c r="AL9102" s="39"/>
      <c r="AP9102" s="39"/>
      <c r="AQ9102" s="77"/>
      <c r="AR9102" s="78"/>
      <c r="BB9102" s="79"/>
      <c r="BC9102" s="94"/>
      <c r="BE9102" s="97"/>
      <c r="BG9102" s="40"/>
      <c r="BK9102" s="40"/>
      <c r="BL9102" s="79"/>
      <c r="BM9102" s="94"/>
      <c r="BO9102" s="97"/>
      <c r="BQ9102" s="40"/>
      <c r="BR9102" s="94"/>
      <c r="BS9102" s="94"/>
      <c r="BT9102" s="94"/>
      <c r="BU9102" s="40"/>
      <c r="BV9102" s="82"/>
      <c r="BW9102" s="94"/>
      <c r="BX9102" s="48"/>
      <c r="BY9102" s="97"/>
      <c r="BZ9102" s="48"/>
      <c r="CA9102" s="40"/>
      <c r="CB9102" s="94"/>
      <c r="CC9102" s="94"/>
      <c r="CD9102" s="94"/>
      <c r="CE9102" s="40"/>
      <c r="CF9102" s="73"/>
      <c r="CG9102" s="41"/>
      <c r="CH9102" s="41"/>
      <c r="CI9102" s="41"/>
      <c r="CJ9102" s="41"/>
      <c r="CK9102" s="41"/>
      <c r="CL9102" s="68"/>
      <c r="CM9102" s="41"/>
      <c r="CN9102" s="41"/>
      <c r="CO9102" s="39"/>
      <c r="CP9102" s="78"/>
    </row>
    <row r="9103" spans="1:94" s="38" customFormat="1" x14ac:dyDescent="0.25">
      <c r="A9103" s="38">
        <v>9100</v>
      </c>
      <c r="F9103" s="39"/>
      <c r="Q9103" s="39"/>
      <c r="R9103" s="40"/>
      <c r="S9103" s="40"/>
      <c r="T9103" s="39"/>
      <c r="AG9103" s="110"/>
      <c r="AH9103" s="94"/>
      <c r="AJ9103" s="97"/>
      <c r="AL9103" s="39"/>
      <c r="AP9103" s="39"/>
      <c r="AQ9103" s="77"/>
      <c r="AR9103" s="78"/>
      <c r="BB9103" s="79"/>
      <c r="BC9103" s="94"/>
      <c r="BE9103" s="97"/>
      <c r="BG9103" s="40"/>
      <c r="BK9103" s="40"/>
      <c r="BL9103" s="79"/>
      <c r="BM9103" s="94"/>
      <c r="BO9103" s="97"/>
      <c r="BQ9103" s="40"/>
      <c r="BR9103" s="94"/>
      <c r="BS9103" s="94"/>
      <c r="BT9103" s="94"/>
      <c r="BU9103" s="40"/>
      <c r="BV9103" s="82"/>
      <c r="BW9103" s="94"/>
      <c r="BX9103" s="48"/>
      <c r="BY9103" s="97"/>
      <c r="BZ9103" s="48"/>
      <c r="CA9103" s="40"/>
      <c r="CB9103" s="94"/>
      <c r="CC9103" s="94"/>
      <c r="CD9103" s="94"/>
      <c r="CE9103" s="40"/>
      <c r="CF9103" s="73"/>
      <c r="CG9103" s="41"/>
      <c r="CH9103" s="41"/>
      <c r="CI9103" s="41"/>
      <c r="CJ9103" s="41"/>
      <c r="CK9103" s="41"/>
      <c r="CL9103" s="68"/>
      <c r="CM9103" s="41"/>
      <c r="CN9103" s="41"/>
      <c r="CO9103" s="39"/>
      <c r="CP9103" s="78"/>
    </row>
    <row r="9104" spans="1:94" s="38" customFormat="1" x14ac:dyDescent="0.25">
      <c r="A9104" s="38">
        <v>9101</v>
      </c>
      <c r="F9104" s="39"/>
      <c r="Q9104" s="39"/>
      <c r="R9104" s="40"/>
      <c r="S9104" s="40"/>
      <c r="T9104" s="39"/>
      <c r="AG9104" s="110"/>
      <c r="AH9104" s="94"/>
      <c r="AJ9104" s="97"/>
      <c r="AL9104" s="39"/>
      <c r="AP9104" s="39"/>
      <c r="AQ9104" s="77"/>
      <c r="AR9104" s="78"/>
      <c r="BB9104" s="79"/>
      <c r="BC9104" s="94"/>
      <c r="BE9104" s="97"/>
      <c r="BG9104" s="40"/>
      <c r="BK9104" s="40"/>
      <c r="BL9104" s="79"/>
      <c r="BM9104" s="94"/>
      <c r="BO9104" s="97"/>
      <c r="BQ9104" s="40"/>
      <c r="BR9104" s="94"/>
      <c r="BS9104" s="94"/>
      <c r="BT9104" s="94"/>
      <c r="BU9104" s="40"/>
      <c r="BV9104" s="82"/>
      <c r="BW9104" s="94"/>
      <c r="BX9104" s="48"/>
      <c r="BY9104" s="97"/>
      <c r="BZ9104" s="48"/>
      <c r="CA9104" s="40"/>
      <c r="CB9104" s="94"/>
      <c r="CC9104" s="94"/>
      <c r="CD9104" s="94"/>
      <c r="CE9104" s="40"/>
      <c r="CF9104" s="73"/>
      <c r="CG9104" s="41"/>
      <c r="CH9104" s="41"/>
      <c r="CI9104" s="41"/>
      <c r="CJ9104" s="41"/>
      <c r="CK9104" s="41"/>
      <c r="CL9104" s="68"/>
      <c r="CM9104" s="41"/>
      <c r="CN9104" s="41"/>
      <c r="CO9104" s="39"/>
      <c r="CP9104" s="78"/>
    </row>
    <row r="9105" spans="1:94" s="38" customFormat="1" x14ac:dyDescent="0.25">
      <c r="A9105" s="38">
        <v>9102</v>
      </c>
      <c r="F9105" s="39"/>
      <c r="Q9105" s="39"/>
      <c r="R9105" s="40"/>
      <c r="S9105" s="40"/>
      <c r="T9105" s="39"/>
      <c r="AG9105" s="110"/>
      <c r="AH9105" s="94"/>
      <c r="AJ9105" s="97"/>
      <c r="AL9105" s="39"/>
      <c r="AP9105" s="39"/>
      <c r="AQ9105" s="77"/>
      <c r="AR9105" s="78"/>
      <c r="BB9105" s="79"/>
      <c r="BC9105" s="94"/>
      <c r="BE9105" s="97"/>
      <c r="BG9105" s="40"/>
      <c r="BK9105" s="40"/>
      <c r="BL9105" s="79"/>
      <c r="BM9105" s="94"/>
      <c r="BO9105" s="97"/>
      <c r="BQ9105" s="40"/>
      <c r="BR9105" s="94"/>
      <c r="BS9105" s="94"/>
      <c r="BT9105" s="94"/>
      <c r="BU9105" s="40"/>
      <c r="BV9105" s="82"/>
      <c r="BW9105" s="94"/>
      <c r="BX9105" s="48"/>
      <c r="BY9105" s="97"/>
      <c r="BZ9105" s="48"/>
      <c r="CA9105" s="40"/>
      <c r="CB9105" s="94"/>
      <c r="CC9105" s="94"/>
      <c r="CD9105" s="94"/>
      <c r="CE9105" s="40"/>
      <c r="CF9105" s="73"/>
      <c r="CG9105" s="41"/>
      <c r="CH9105" s="41"/>
      <c r="CI9105" s="41"/>
      <c r="CJ9105" s="41"/>
      <c r="CK9105" s="41"/>
      <c r="CL9105" s="68"/>
      <c r="CM9105" s="41"/>
      <c r="CN9105" s="41"/>
      <c r="CO9105" s="39"/>
      <c r="CP9105" s="78"/>
    </row>
    <row r="9106" spans="1:94" s="38" customFormat="1" x14ac:dyDescent="0.25">
      <c r="A9106" s="38">
        <v>9103</v>
      </c>
      <c r="F9106" s="39"/>
      <c r="Q9106" s="39"/>
      <c r="R9106" s="40"/>
      <c r="S9106" s="40"/>
      <c r="T9106" s="39"/>
      <c r="AG9106" s="110"/>
      <c r="AH9106" s="94"/>
      <c r="AJ9106" s="97"/>
      <c r="AL9106" s="39"/>
      <c r="AP9106" s="39"/>
      <c r="AQ9106" s="77"/>
      <c r="AR9106" s="78"/>
      <c r="BB9106" s="79"/>
      <c r="BC9106" s="94"/>
      <c r="BE9106" s="97"/>
      <c r="BG9106" s="40"/>
      <c r="BK9106" s="40"/>
      <c r="BL9106" s="79"/>
      <c r="BM9106" s="94"/>
      <c r="BO9106" s="97"/>
      <c r="BQ9106" s="40"/>
      <c r="BR9106" s="94"/>
      <c r="BS9106" s="94"/>
      <c r="BT9106" s="94"/>
      <c r="BU9106" s="40"/>
      <c r="BV9106" s="82"/>
      <c r="BW9106" s="94"/>
      <c r="BX9106" s="48"/>
      <c r="BY9106" s="97"/>
      <c r="BZ9106" s="48"/>
      <c r="CA9106" s="40"/>
      <c r="CB9106" s="94"/>
      <c r="CC9106" s="94"/>
      <c r="CD9106" s="94"/>
      <c r="CE9106" s="40"/>
      <c r="CF9106" s="73"/>
      <c r="CG9106" s="41"/>
      <c r="CH9106" s="41"/>
      <c r="CI9106" s="41"/>
      <c r="CJ9106" s="41"/>
      <c r="CK9106" s="41"/>
      <c r="CL9106" s="68"/>
      <c r="CM9106" s="41"/>
      <c r="CN9106" s="41"/>
      <c r="CO9106" s="39"/>
      <c r="CP9106" s="78"/>
    </row>
    <row r="9107" spans="1:94" s="38" customFormat="1" x14ac:dyDescent="0.25">
      <c r="A9107" s="38">
        <v>9104</v>
      </c>
      <c r="F9107" s="39"/>
      <c r="Q9107" s="39"/>
      <c r="R9107" s="40"/>
      <c r="S9107" s="40"/>
      <c r="T9107" s="39"/>
      <c r="AG9107" s="110"/>
      <c r="AH9107" s="94"/>
      <c r="AJ9107" s="97"/>
      <c r="AL9107" s="39"/>
      <c r="AP9107" s="39"/>
      <c r="AQ9107" s="77"/>
      <c r="AR9107" s="78"/>
      <c r="BB9107" s="79"/>
      <c r="BC9107" s="94"/>
      <c r="BE9107" s="97"/>
      <c r="BG9107" s="40"/>
      <c r="BK9107" s="40"/>
      <c r="BL9107" s="79"/>
      <c r="BM9107" s="94"/>
      <c r="BO9107" s="97"/>
      <c r="BQ9107" s="40"/>
      <c r="BR9107" s="94"/>
      <c r="BS9107" s="94"/>
      <c r="BT9107" s="94"/>
      <c r="BU9107" s="40"/>
      <c r="BV9107" s="82"/>
      <c r="BW9107" s="94"/>
      <c r="BX9107" s="48"/>
      <c r="BY9107" s="97"/>
      <c r="BZ9107" s="48"/>
      <c r="CA9107" s="40"/>
      <c r="CB9107" s="94"/>
      <c r="CC9107" s="94"/>
      <c r="CD9107" s="94"/>
      <c r="CE9107" s="40"/>
      <c r="CF9107" s="73"/>
      <c r="CG9107" s="41"/>
      <c r="CH9107" s="41"/>
      <c r="CI9107" s="41"/>
      <c r="CJ9107" s="41"/>
      <c r="CK9107" s="41"/>
      <c r="CL9107" s="68"/>
      <c r="CM9107" s="41"/>
      <c r="CN9107" s="41"/>
      <c r="CO9107" s="39"/>
      <c r="CP9107" s="78"/>
    </row>
    <row r="9108" spans="1:94" s="38" customFormat="1" x14ac:dyDescent="0.25">
      <c r="A9108" s="38">
        <v>9105</v>
      </c>
      <c r="F9108" s="39"/>
      <c r="Q9108" s="39"/>
      <c r="R9108" s="40"/>
      <c r="S9108" s="40"/>
      <c r="T9108" s="39"/>
      <c r="AG9108" s="110"/>
      <c r="AH9108" s="94"/>
      <c r="AJ9108" s="97"/>
      <c r="AL9108" s="39"/>
      <c r="AP9108" s="39"/>
      <c r="AQ9108" s="77"/>
      <c r="AR9108" s="78"/>
      <c r="BB9108" s="79"/>
      <c r="BC9108" s="94"/>
      <c r="BE9108" s="97"/>
      <c r="BG9108" s="40"/>
      <c r="BK9108" s="40"/>
      <c r="BL9108" s="79"/>
      <c r="BM9108" s="94"/>
      <c r="BO9108" s="97"/>
      <c r="BQ9108" s="40"/>
      <c r="BR9108" s="94"/>
      <c r="BS9108" s="94"/>
      <c r="BT9108" s="94"/>
      <c r="BU9108" s="40"/>
      <c r="BV9108" s="82"/>
      <c r="BW9108" s="94"/>
      <c r="BX9108" s="48"/>
      <c r="BY9108" s="97"/>
      <c r="BZ9108" s="48"/>
      <c r="CA9108" s="40"/>
      <c r="CB9108" s="94"/>
      <c r="CC9108" s="94"/>
      <c r="CD9108" s="94"/>
      <c r="CE9108" s="40"/>
      <c r="CF9108" s="73"/>
      <c r="CG9108" s="41"/>
      <c r="CH9108" s="41"/>
      <c r="CI9108" s="41"/>
      <c r="CJ9108" s="41"/>
      <c r="CK9108" s="41"/>
      <c r="CL9108" s="68"/>
      <c r="CM9108" s="41"/>
      <c r="CN9108" s="41"/>
      <c r="CO9108" s="39"/>
      <c r="CP9108" s="78"/>
    </row>
    <row r="9109" spans="1:94" s="38" customFormat="1" x14ac:dyDescent="0.25">
      <c r="A9109" s="38">
        <v>9106</v>
      </c>
      <c r="F9109" s="39"/>
      <c r="Q9109" s="39"/>
      <c r="R9109" s="40"/>
      <c r="S9109" s="40"/>
      <c r="T9109" s="39"/>
      <c r="AG9109" s="110"/>
      <c r="AH9109" s="94"/>
      <c r="AJ9109" s="97"/>
      <c r="AL9109" s="39"/>
      <c r="AP9109" s="39"/>
      <c r="AQ9109" s="77"/>
      <c r="AR9109" s="78"/>
      <c r="BB9109" s="79"/>
      <c r="BC9109" s="94"/>
      <c r="BE9109" s="97"/>
      <c r="BG9109" s="40"/>
      <c r="BK9109" s="40"/>
      <c r="BL9109" s="79"/>
      <c r="BM9109" s="94"/>
      <c r="BO9109" s="97"/>
      <c r="BQ9109" s="40"/>
      <c r="BR9109" s="94"/>
      <c r="BS9109" s="94"/>
      <c r="BT9109" s="94"/>
      <c r="BU9109" s="40"/>
      <c r="BV9109" s="82"/>
      <c r="BW9109" s="94"/>
      <c r="BX9109" s="48"/>
      <c r="BY9109" s="97"/>
      <c r="BZ9109" s="48"/>
      <c r="CA9109" s="40"/>
      <c r="CB9109" s="94"/>
      <c r="CC9109" s="94"/>
      <c r="CD9109" s="94"/>
      <c r="CE9109" s="40"/>
      <c r="CF9109" s="73"/>
      <c r="CG9109" s="41"/>
      <c r="CH9109" s="41"/>
      <c r="CI9109" s="41"/>
      <c r="CJ9109" s="41"/>
      <c r="CK9109" s="41"/>
      <c r="CL9109" s="68"/>
      <c r="CM9109" s="41"/>
      <c r="CN9109" s="41"/>
      <c r="CO9109" s="39"/>
      <c r="CP9109" s="78"/>
    </row>
    <row r="9110" spans="1:94" s="38" customFormat="1" x14ac:dyDescent="0.25">
      <c r="A9110" s="38">
        <v>9107</v>
      </c>
      <c r="F9110" s="39"/>
      <c r="Q9110" s="39"/>
      <c r="R9110" s="40"/>
      <c r="S9110" s="40"/>
      <c r="T9110" s="39"/>
      <c r="AG9110" s="110"/>
      <c r="AH9110" s="94"/>
      <c r="AJ9110" s="97"/>
      <c r="AL9110" s="39"/>
      <c r="AP9110" s="39"/>
      <c r="AQ9110" s="77"/>
      <c r="AR9110" s="78"/>
      <c r="BB9110" s="79"/>
      <c r="BC9110" s="94"/>
      <c r="BE9110" s="97"/>
      <c r="BG9110" s="40"/>
      <c r="BK9110" s="40"/>
      <c r="BL9110" s="79"/>
      <c r="BM9110" s="94"/>
      <c r="BO9110" s="97"/>
      <c r="BQ9110" s="40"/>
      <c r="BR9110" s="94"/>
      <c r="BS9110" s="94"/>
      <c r="BT9110" s="94"/>
      <c r="BU9110" s="40"/>
      <c r="BV9110" s="82"/>
      <c r="BW9110" s="94"/>
      <c r="BX9110" s="48"/>
      <c r="BY9110" s="97"/>
      <c r="BZ9110" s="48"/>
      <c r="CA9110" s="40"/>
      <c r="CB9110" s="94"/>
      <c r="CC9110" s="94"/>
      <c r="CD9110" s="94"/>
      <c r="CE9110" s="40"/>
      <c r="CF9110" s="73"/>
      <c r="CG9110" s="41"/>
      <c r="CH9110" s="41"/>
      <c r="CI9110" s="41"/>
      <c r="CJ9110" s="41"/>
      <c r="CK9110" s="41"/>
      <c r="CL9110" s="68"/>
      <c r="CM9110" s="41"/>
      <c r="CN9110" s="41"/>
      <c r="CO9110" s="39"/>
      <c r="CP9110" s="78"/>
    </row>
    <row r="9111" spans="1:94" s="38" customFormat="1" x14ac:dyDescent="0.25">
      <c r="A9111" s="38">
        <v>9108</v>
      </c>
      <c r="F9111" s="39"/>
      <c r="Q9111" s="39"/>
      <c r="R9111" s="40"/>
      <c r="S9111" s="40"/>
      <c r="T9111" s="39"/>
      <c r="AG9111" s="110"/>
      <c r="AH9111" s="94"/>
      <c r="AJ9111" s="97"/>
      <c r="AL9111" s="39"/>
      <c r="AP9111" s="39"/>
      <c r="AQ9111" s="77"/>
      <c r="AR9111" s="78"/>
      <c r="BB9111" s="79"/>
      <c r="BC9111" s="94"/>
      <c r="BE9111" s="97"/>
      <c r="BG9111" s="40"/>
      <c r="BK9111" s="40"/>
      <c r="BL9111" s="79"/>
      <c r="BM9111" s="94"/>
      <c r="BO9111" s="97"/>
      <c r="BQ9111" s="40"/>
      <c r="BR9111" s="94"/>
      <c r="BS9111" s="94"/>
      <c r="BT9111" s="94"/>
      <c r="BU9111" s="40"/>
      <c r="BV9111" s="82"/>
      <c r="BW9111" s="94"/>
      <c r="BX9111" s="48"/>
      <c r="BY9111" s="97"/>
      <c r="BZ9111" s="48"/>
      <c r="CA9111" s="40"/>
      <c r="CB9111" s="94"/>
      <c r="CC9111" s="94"/>
      <c r="CD9111" s="94"/>
      <c r="CE9111" s="40"/>
      <c r="CF9111" s="73"/>
      <c r="CG9111" s="41"/>
      <c r="CH9111" s="41"/>
      <c r="CI9111" s="41"/>
      <c r="CJ9111" s="41"/>
      <c r="CK9111" s="41"/>
      <c r="CL9111" s="68"/>
      <c r="CM9111" s="41"/>
      <c r="CN9111" s="41"/>
      <c r="CO9111" s="39"/>
      <c r="CP9111" s="78"/>
    </row>
    <row r="9112" spans="1:94" s="38" customFormat="1" x14ac:dyDescent="0.25">
      <c r="A9112" s="38">
        <v>9109</v>
      </c>
      <c r="F9112" s="39"/>
      <c r="Q9112" s="39"/>
      <c r="R9112" s="40"/>
      <c r="S9112" s="40"/>
      <c r="T9112" s="39"/>
      <c r="AG9112" s="110"/>
      <c r="AH9112" s="94"/>
      <c r="AJ9112" s="97"/>
      <c r="AL9112" s="39"/>
      <c r="AP9112" s="39"/>
      <c r="AQ9112" s="77"/>
      <c r="AR9112" s="78"/>
      <c r="BB9112" s="79"/>
      <c r="BC9112" s="94"/>
      <c r="BE9112" s="97"/>
      <c r="BG9112" s="40"/>
      <c r="BK9112" s="40"/>
      <c r="BL9112" s="79"/>
      <c r="BM9112" s="94"/>
      <c r="BO9112" s="97"/>
      <c r="BQ9112" s="40"/>
      <c r="BR9112" s="94"/>
      <c r="BS9112" s="94"/>
      <c r="BT9112" s="94"/>
      <c r="BU9112" s="40"/>
      <c r="BV9112" s="82"/>
      <c r="BW9112" s="94"/>
      <c r="BX9112" s="48"/>
      <c r="BY9112" s="97"/>
      <c r="BZ9112" s="48"/>
      <c r="CA9112" s="40"/>
      <c r="CB9112" s="94"/>
      <c r="CC9112" s="94"/>
      <c r="CD9112" s="94"/>
      <c r="CE9112" s="40"/>
      <c r="CF9112" s="73"/>
      <c r="CG9112" s="41"/>
      <c r="CH9112" s="41"/>
      <c r="CI9112" s="41"/>
      <c r="CJ9112" s="41"/>
      <c r="CK9112" s="41"/>
      <c r="CL9112" s="68"/>
      <c r="CM9112" s="41"/>
      <c r="CN9112" s="41"/>
      <c r="CO9112" s="39"/>
      <c r="CP9112" s="78"/>
    </row>
    <row r="9113" spans="1:94" s="38" customFormat="1" x14ac:dyDescent="0.25">
      <c r="A9113" s="38">
        <v>9110</v>
      </c>
      <c r="F9113" s="39"/>
      <c r="Q9113" s="39"/>
      <c r="R9113" s="40"/>
      <c r="S9113" s="40"/>
      <c r="T9113" s="39"/>
      <c r="AG9113" s="110"/>
      <c r="AH9113" s="94"/>
      <c r="AJ9113" s="97"/>
      <c r="AL9113" s="39"/>
      <c r="AP9113" s="39"/>
      <c r="AQ9113" s="77"/>
      <c r="AR9113" s="78"/>
      <c r="BB9113" s="79"/>
      <c r="BC9113" s="94"/>
      <c r="BE9113" s="97"/>
      <c r="BG9113" s="40"/>
      <c r="BK9113" s="40"/>
      <c r="BL9113" s="79"/>
      <c r="BM9113" s="94"/>
      <c r="BO9113" s="97"/>
      <c r="BQ9113" s="40"/>
      <c r="BR9113" s="94"/>
      <c r="BS9113" s="94"/>
      <c r="BT9113" s="94"/>
      <c r="BU9113" s="40"/>
      <c r="BV9113" s="82"/>
      <c r="BW9113" s="94"/>
      <c r="BX9113" s="48"/>
      <c r="BY9113" s="97"/>
      <c r="BZ9113" s="48"/>
      <c r="CA9113" s="40"/>
      <c r="CB9113" s="94"/>
      <c r="CC9113" s="94"/>
      <c r="CD9113" s="94"/>
      <c r="CE9113" s="40"/>
      <c r="CF9113" s="73"/>
      <c r="CG9113" s="41"/>
      <c r="CH9113" s="41"/>
      <c r="CI9113" s="41"/>
      <c r="CJ9113" s="41"/>
      <c r="CK9113" s="41"/>
      <c r="CL9113" s="68"/>
      <c r="CM9113" s="41"/>
      <c r="CN9113" s="41"/>
      <c r="CO9113" s="39"/>
      <c r="CP9113" s="78"/>
    </row>
    <row r="9114" spans="1:94" s="38" customFormat="1" x14ac:dyDescent="0.25">
      <c r="A9114" s="38">
        <v>9111</v>
      </c>
      <c r="F9114" s="39"/>
      <c r="Q9114" s="39"/>
      <c r="R9114" s="40"/>
      <c r="S9114" s="40"/>
      <c r="T9114" s="39"/>
      <c r="AG9114" s="110"/>
      <c r="AH9114" s="94"/>
      <c r="AJ9114" s="97"/>
      <c r="AL9114" s="39"/>
      <c r="AP9114" s="39"/>
      <c r="AQ9114" s="77"/>
      <c r="AR9114" s="78"/>
      <c r="BB9114" s="79"/>
      <c r="BC9114" s="94"/>
      <c r="BE9114" s="97"/>
      <c r="BG9114" s="40"/>
      <c r="BK9114" s="40"/>
      <c r="BL9114" s="79"/>
      <c r="BM9114" s="94"/>
      <c r="BO9114" s="97"/>
      <c r="BQ9114" s="40"/>
      <c r="BR9114" s="94"/>
      <c r="BS9114" s="94"/>
      <c r="BT9114" s="94"/>
      <c r="BU9114" s="40"/>
      <c r="BV9114" s="82"/>
      <c r="BW9114" s="94"/>
      <c r="BX9114" s="48"/>
      <c r="BY9114" s="97"/>
      <c r="BZ9114" s="48"/>
      <c r="CA9114" s="40"/>
      <c r="CB9114" s="94"/>
      <c r="CC9114" s="94"/>
      <c r="CD9114" s="94"/>
      <c r="CE9114" s="40"/>
      <c r="CF9114" s="73"/>
      <c r="CG9114" s="41"/>
      <c r="CH9114" s="41"/>
      <c r="CI9114" s="41"/>
      <c r="CJ9114" s="41"/>
      <c r="CK9114" s="41"/>
      <c r="CL9114" s="68"/>
      <c r="CM9114" s="41"/>
      <c r="CN9114" s="41"/>
      <c r="CO9114" s="39"/>
      <c r="CP9114" s="78"/>
    </row>
    <row r="9115" spans="1:94" s="38" customFormat="1" x14ac:dyDescent="0.25">
      <c r="A9115" s="38">
        <v>9112</v>
      </c>
      <c r="F9115" s="39"/>
      <c r="Q9115" s="39"/>
      <c r="R9115" s="40"/>
      <c r="S9115" s="40"/>
      <c r="T9115" s="39"/>
      <c r="AG9115" s="110"/>
      <c r="AH9115" s="94"/>
      <c r="AJ9115" s="97"/>
      <c r="AL9115" s="39"/>
      <c r="AP9115" s="39"/>
      <c r="AQ9115" s="77"/>
      <c r="AR9115" s="78"/>
      <c r="BB9115" s="79"/>
      <c r="BC9115" s="94"/>
      <c r="BE9115" s="97"/>
      <c r="BG9115" s="40"/>
      <c r="BK9115" s="40"/>
      <c r="BL9115" s="79"/>
      <c r="BM9115" s="94"/>
      <c r="BO9115" s="97"/>
      <c r="BQ9115" s="40"/>
      <c r="BR9115" s="94"/>
      <c r="BS9115" s="94"/>
      <c r="BT9115" s="94"/>
      <c r="BU9115" s="40"/>
      <c r="BV9115" s="82"/>
      <c r="BW9115" s="94"/>
      <c r="BX9115" s="48"/>
      <c r="BY9115" s="97"/>
      <c r="BZ9115" s="48"/>
      <c r="CA9115" s="40"/>
      <c r="CB9115" s="94"/>
      <c r="CC9115" s="94"/>
      <c r="CD9115" s="94"/>
      <c r="CE9115" s="40"/>
      <c r="CF9115" s="73"/>
      <c r="CG9115" s="41"/>
      <c r="CH9115" s="41"/>
      <c r="CI9115" s="41"/>
      <c r="CJ9115" s="41"/>
      <c r="CK9115" s="41"/>
      <c r="CL9115" s="68"/>
      <c r="CM9115" s="41"/>
      <c r="CN9115" s="41"/>
      <c r="CO9115" s="39"/>
      <c r="CP9115" s="78"/>
    </row>
    <row r="9116" spans="1:94" s="38" customFormat="1" x14ac:dyDescent="0.25">
      <c r="A9116" s="38">
        <v>9113</v>
      </c>
      <c r="F9116" s="39"/>
      <c r="Q9116" s="39"/>
      <c r="R9116" s="40"/>
      <c r="S9116" s="40"/>
      <c r="T9116" s="39"/>
      <c r="AG9116" s="110"/>
      <c r="AH9116" s="94"/>
      <c r="AJ9116" s="97"/>
      <c r="AL9116" s="39"/>
      <c r="AP9116" s="39"/>
      <c r="AQ9116" s="77"/>
      <c r="AR9116" s="78"/>
      <c r="BB9116" s="79"/>
      <c r="BC9116" s="94"/>
      <c r="BE9116" s="97"/>
      <c r="BG9116" s="40"/>
      <c r="BK9116" s="40"/>
      <c r="BL9116" s="79"/>
      <c r="BM9116" s="94"/>
      <c r="BO9116" s="97"/>
      <c r="BQ9116" s="40"/>
      <c r="BR9116" s="94"/>
      <c r="BS9116" s="94"/>
      <c r="BT9116" s="94"/>
      <c r="BU9116" s="40"/>
      <c r="BV9116" s="82"/>
      <c r="BW9116" s="94"/>
      <c r="BX9116" s="48"/>
      <c r="BY9116" s="97"/>
      <c r="BZ9116" s="48"/>
      <c r="CA9116" s="40"/>
      <c r="CB9116" s="94"/>
      <c r="CC9116" s="94"/>
      <c r="CD9116" s="94"/>
      <c r="CE9116" s="40"/>
      <c r="CF9116" s="73"/>
      <c r="CG9116" s="41"/>
      <c r="CH9116" s="41"/>
      <c r="CI9116" s="41"/>
      <c r="CJ9116" s="41"/>
      <c r="CK9116" s="41"/>
      <c r="CL9116" s="68"/>
      <c r="CM9116" s="41"/>
      <c r="CN9116" s="41"/>
      <c r="CO9116" s="39"/>
      <c r="CP9116" s="78"/>
    </row>
    <row r="9117" spans="1:94" s="38" customFormat="1" x14ac:dyDescent="0.25">
      <c r="A9117" s="38">
        <v>9114</v>
      </c>
      <c r="F9117" s="39"/>
      <c r="Q9117" s="39"/>
      <c r="R9117" s="40"/>
      <c r="S9117" s="40"/>
      <c r="T9117" s="39"/>
      <c r="AG9117" s="110"/>
      <c r="AH9117" s="94"/>
      <c r="AJ9117" s="97"/>
      <c r="AL9117" s="39"/>
      <c r="AP9117" s="39"/>
      <c r="AQ9117" s="77"/>
      <c r="AR9117" s="78"/>
      <c r="BB9117" s="79"/>
      <c r="BC9117" s="94"/>
      <c r="BE9117" s="97"/>
      <c r="BG9117" s="40"/>
      <c r="BK9117" s="40"/>
      <c r="BL9117" s="79"/>
      <c r="BM9117" s="94"/>
      <c r="BO9117" s="97"/>
      <c r="BQ9117" s="40"/>
      <c r="BR9117" s="94"/>
      <c r="BS9117" s="94"/>
      <c r="BT9117" s="94"/>
      <c r="BU9117" s="40"/>
      <c r="BV9117" s="82"/>
      <c r="BW9117" s="94"/>
      <c r="BX9117" s="48"/>
      <c r="BY9117" s="97"/>
      <c r="BZ9117" s="48"/>
      <c r="CA9117" s="40"/>
      <c r="CB9117" s="94"/>
      <c r="CC9117" s="94"/>
      <c r="CD9117" s="94"/>
      <c r="CE9117" s="40"/>
      <c r="CF9117" s="73"/>
      <c r="CG9117" s="41"/>
      <c r="CH9117" s="41"/>
      <c r="CI9117" s="41"/>
      <c r="CJ9117" s="41"/>
      <c r="CK9117" s="41"/>
      <c r="CL9117" s="68"/>
      <c r="CM9117" s="41"/>
      <c r="CN9117" s="41"/>
      <c r="CO9117" s="39"/>
      <c r="CP9117" s="78"/>
    </row>
    <row r="9118" spans="1:94" s="38" customFormat="1" x14ac:dyDescent="0.25">
      <c r="A9118" s="38">
        <v>9115</v>
      </c>
      <c r="F9118" s="39"/>
      <c r="Q9118" s="39"/>
      <c r="R9118" s="40"/>
      <c r="S9118" s="40"/>
      <c r="T9118" s="39"/>
      <c r="AG9118" s="110"/>
      <c r="AH9118" s="94"/>
      <c r="AJ9118" s="97"/>
      <c r="AL9118" s="39"/>
      <c r="AP9118" s="39"/>
      <c r="AQ9118" s="77"/>
      <c r="AR9118" s="78"/>
      <c r="BB9118" s="79"/>
      <c r="BC9118" s="94"/>
      <c r="BE9118" s="97"/>
      <c r="BG9118" s="40"/>
      <c r="BK9118" s="40"/>
      <c r="BL9118" s="79"/>
      <c r="BM9118" s="94"/>
      <c r="BO9118" s="97"/>
      <c r="BQ9118" s="40"/>
      <c r="BR9118" s="94"/>
      <c r="BS9118" s="94"/>
      <c r="BT9118" s="94"/>
      <c r="BU9118" s="40"/>
      <c r="BV9118" s="82"/>
      <c r="BW9118" s="94"/>
      <c r="BX9118" s="48"/>
      <c r="BY9118" s="97"/>
      <c r="BZ9118" s="48"/>
      <c r="CA9118" s="40"/>
      <c r="CB9118" s="94"/>
      <c r="CC9118" s="94"/>
      <c r="CD9118" s="94"/>
      <c r="CE9118" s="40"/>
      <c r="CF9118" s="73"/>
      <c r="CG9118" s="41"/>
      <c r="CH9118" s="41"/>
      <c r="CI9118" s="41"/>
      <c r="CJ9118" s="41"/>
      <c r="CK9118" s="41"/>
      <c r="CL9118" s="68"/>
      <c r="CM9118" s="41"/>
      <c r="CN9118" s="41"/>
      <c r="CO9118" s="39"/>
      <c r="CP9118" s="78"/>
    </row>
    <row r="9119" spans="1:94" s="38" customFormat="1" x14ac:dyDescent="0.25">
      <c r="A9119" s="38">
        <v>9116</v>
      </c>
      <c r="F9119" s="39"/>
      <c r="Q9119" s="39"/>
      <c r="R9119" s="40"/>
      <c r="S9119" s="40"/>
      <c r="T9119" s="39"/>
      <c r="AG9119" s="110"/>
      <c r="AH9119" s="94"/>
      <c r="AJ9119" s="97"/>
      <c r="AL9119" s="39"/>
      <c r="AP9119" s="39"/>
      <c r="AQ9119" s="77"/>
      <c r="AR9119" s="78"/>
      <c r="BB9119" s="79"/>
      <c r="BC9119" s="94"/>
      <c r="BE9119" s="97"/>
      <c r="BG9119" s="40"/>
      <c r="BK9119" s="40"/>
      <c r="BL9119" s="79"/>
      <c r="BM9119" s="94"/>
      <c r="BO9119" s="97"/>
      <c r="BQ9119" s="40"/>
      <c r="BR9119" s="94"/>
      <c r="BS9119" s="94"/>
      <c r="BT9119" s="94"/>
      <c r="BU9119" s="40"/>
      <c r="BV9119" s="82"/>
      <c r="BW9119" s="94"/>
      <c r="BX9119" s="48"/>
      <c r="BY9119" s="97"/>
      <c r="BZ9119" s="48"/>
      <c r="CA9119" s="40"/>
      <c r="CB9119" s="94"/>
      <c r="CC9119" s="94"/>
      <c r="CD9119" s="94"/>
      <c r="CE9119" s="40"/>
      <c r="CF9119" s="73"/>
      <c r="CG9119" s="41"/>
      <c r="CH9119" s="41"/>
      <c r="CI9119" s="41"/>
      <c r="CJ9119" s="41"/>
      <c r="CK9119" s="41"/>
      <c r="CL9119" s="68"/>
      <c r="CM9119" s="41"/>
      <c r="CN9119" s="41"/>
      <c r="CO9119" s="39"/>
      <c r="CP9119" s="78"/>
    </row>
    <row r="9120" spans="1:94" s="38" customFormat="1" x14ac:dyDescent="0.25">
      <c r="A9120" s="38">
        <v>9117</v>
      </c>
      <c r="F9120" s="39"/>
      <c r="Q9120" s="39"/>
      <c r="R9120" s="40"/>
      <c r="S9120" s="40"/>
      <c r="T9120" s="39"/>
      <c r="AG9120" s="110"/>
      <c r="AH9120" s="94"/>
      <c r="AJ9120" s="97"/>
      <c r="AL9120" s="39"/>
      <c r="AP9120" s="39"/>
      <c r="AQ9120" s="77"/>
      <c r="AR9120" s="78"/>
      <c r="BB9120" s="79"/>
      <c r="BC9120" s="94"/>
      <c r="BE9120" s="97"/>
      <c r="BG9120" s="40"/>
      <c r="BK9120" s="40"/>
      <c r="BL9120" s="79"/>
      <c r="BM9120" s="94"/>
      <c r="BO9120" s="97"/>
      <c r="BQ9120" s="40"/>
      <c r="BR9120" s="94"/>
      <c r="BS9120" s="94"/>
      <c r="BT9120" s="94"/>
      <c r="BU9120" s="40"/>
      <c r="BV9120" s="82"/>
      <c r="BW9120" s="94"/>
      <c r="BX9120" s="48"/>
      <c r="BY9120" s="97"/>
      <c r="BZ9120" s="48"/>
      <c r="CA9120" s="40"/>
      <c r="CB9120" s="94"/>
      <c r="CC9120" s="94"/>
      <c r="CD9120" s="94"/>
      <c r="CE9120" s="40"/>
      <c r="CF9120" s="73"/>
      <c r="CG9120" s="41"/>
      <c r="CH9120" s="41"/>
      <c r="CI9120" s="41"/>
      <c r="CJ9120" s="41"/>
      <c r="CK9120" s="41"/>
      <c r="CL9120" s="68"/>
      <c r="CM9120" s="41"/>
      <c r="CN9120" s="41"/>
      <c r="CO9120" s="39"/>
      <c r="CP9120" s="78"/>
    </row>
    <row r="9121" spans="1:94" s="38" customFormat="1" x14ac:dyDescent="0.25">
      <c r="A9121" s="38">
        <v>9118</v>
      </c>
      <c r="F9121" s="39"/>
      <c r="Q9121" s="39"/>
      <c r="R9121" s="40"/>
      <c r="S9121" s="40"/>
      <c r="T9121" s="39"/>
      <c r="AG9121" s="110"/>
      <c r="AH9121" s="94"/>
      <c r="AJ9121" s="97"/>
      <c r="AL9121" s="39"/>
      <c r="AP9121" s="39"/>
      <c r="AQ9121" s="77"/>
      <c r="AR9121" s="78"/>
      <c r="BB9121" s="79"/>
      <c r="BC9121" s="94"/>
      <c r="BE9121" s="97"/>
      <c r="BG9121" s="40"/>
      <c r="BK9121" s="40"/>
      <c r="BL9121" s="79"/>
      <c r="BM9121" s="94"/>
      <c r="BO9121" s="97"/>
      <c r="BQ9121" s="40"/>
      <c r="BR9121" s="94"/>
      <c r="BS9121" s="94"/>
      <c r="BT9121" s="94"/>
      <c r="BU9121" s="40"/>
      <c r="BV9121" s="82"/>
      <c r="BW9121" s="94"/>
      <c r="BX9121" s="48"/>
      <c r="BY9121" s="97"/>
      <c r="BZ9121" s="48"/>
      <c r="CA9121" s="40"/>
      <c r="CB9121" s="94"/>
      <c r="CC9121" s="94"/>
      <c r="CD9121" s="94"/>
      <c r="CE9121" s="40"/>
      <c r="CF9121" s="73"/>
      <c r="CG9121" s="41"/>
      <c r="CH9121" s="41"/>
      <c r="CI9121" s="41"/>
      <c r="CJ9121" s="41"/>
      <c r="CK9121" s="41"/>
      <c r="CL9121" s="68"/>
      <c r="CM9121" s="41"/>
      <c r="CN9121" s="41"/>
      <c r="CO9121" s="39"/>
      <c r="CP9121" s="78"/>
    </row>
    <row r="9122" spans="1:94" s="38" customFormat="1" x14ac:dyDescent="0.25">
      <c r="A9122" s="38">
        <v>9119</v>
      </c>
      <c r="F9122" s="39"/>
      <c r="Q9122" s="39"/>
      <c r="R9122" s="40"/>
      <c r="S9122" s="40"/>
      <c r="T9122" s="39"/>
      <c r="AG9122" s="110"/>
      <c r="AH9122" s="94"/>
      <c r="AJ9122" s="97"/>
      <c r="AL9122" s="39"/>
      <c r="AP9122" s="39"/>
      <c r="AQ9122" s="77"/>
      <c r="AR9122" s="78"/>
      <c r="BB9122" s="79"/>
      <c r="BC9122" s="94"/>
      <c r="BE9122" s="97"/>
      <c r="BG9122" s="40"/>
      <c r="BK9122" s="40"/>
      <c r="BL9122" s="79"/>
      <c r="BM9122" s="94"/>
      <c r="BO9122" s="97"/>
      <c r="BQ9122" s="40"/>
      <c r="BR9122" s="94"/>
      <c r="BS9122" s="94"/>
      <c r="BT9122" s="94"/>
      <c r="BU9122" s="40"/>
      <c r="BV9122" s="82"/>
      <c r="BW9122" s="94"/>
      <c r="BX9122" s="48"/>
      <c r="BY9122" s="97"/>
      <c r="BZ9122" s="48"/>
      <c r="CA9122" s="40"/>
      <c r="CB9122" s="94"/>
      <c r="CC9122" s="94"/>
      <c r="CD9122" s="94"/>
      <c r="CE9122" s="40"/>
      <c r="CF9122" s="73"/>
      <c r="CG9122" s="41"/>
      <c r="CH9122" s="41"/>
      <c r="CI9122" s="41"/>
      <c r="CJ9122" s="41"/>
      <c r="CK9122" s="41"/>
      <c r="CL9122" s="68"/>
      <c r="CM9122" s="41"/>
      <c r="CN9122" s="41"/>
      <c r="CO9122" s="39"/>
      <c r="CP9122" s="78"/>
    </row>
    <row r="9123" spans="1:94" s="38" customFormat="1" x14ac:dyDescent="0.25">
      <c r="A9123" s="38">
        <v>9120</v>
      </c>
      <c r="F9123" s="39"/>
      <c r="Q9123" s="39"/>
      <c r="R9123" s="40"/>
      <c r="S9123" s="40"/>
      <c r="T9123" s="39"/>
      <c r="AG9123" s="110"/>
      <c r="AH9123" s="94"/>
      <c r="AJ9123" s="97"/>
      <c r="AL9123" s="39"/>
      <c r="AP9123" s="39"/>
      <c r="AQ9123" s="77"/>
      <c r="AR9123" s="78"/>
      <c r="BB9123" s="79"/>
      <c r="BC9123" s="94"/>
      <c r="BE9123" s="97"/>
      <c r="BG9123" s="40"/>
      <c r="BK9123" s="40"/>
      <c r="BL9123" s="79"/>
      <c r="BM9123" s="94"/>
      <c r="BO9123" s="97"/>
      <c r="BQ9123" s="40"/>
      <c r="BR9123" s="94"/>
      <c r="BS9123" s="94"/>
      <c r="BT9123" s="94"/>
      <c r="BU9123" s="40"/>
      <c r="BV9123" s="82"/>
      <c r="BW9123" s="94"/>
      <c r="BX9123" s="48"/>
      <c r="BY9123" s="97"/>
      <c r="BZ9123" s="48"/>
      <c r="CA9123" s="40"/>
      <c r="CB9123" s="94"/>
      <c r="CC9123" s="94"/>
      <c r="CD9123" s="94"/>
      <c r="CE9123" s="40"/>
      <c r="CF9123" s="73"/>
      <c r="CG9123" s="41"/>
      <c r="CH9123" s="41"/>
      <c r="CI9123" s="41"/>
      <c r="CJ9123" s="41"/>
      <c r="CK9123" s="41"/>
      <c r="CL9123" s="68"/>
      <c r="CM9123" s="41"/>
      <c r="CN9123" s="41"/>
      <c r="CO9123" s="39"/>
      <c r="CP9123" s="78"/>
    </row>
    <row r="9124" spans="1:94" s="38" customFormat="1" x14ac:dyDescent="0.25">
      <c r="A9124" s="38">
        <v>9121</v>
      </c>
      <c r="F9124" s="39"/>
      <c r="Q9124" s="39"/>
      <c r="R9124" s="40"/>
      <c r="S9124" s="40"/>
      <c r="T9124" s="39"/>
      <c r="AG9124" s="110"/>
      <c r="AH9124" s="94"/>
      <c r="AJ9124" s="97"/>
      <c r="AL9124" s="39"/>
      <c r="AP9124" s="39"/>
      <c r="AQ9124" s="77"/>
      <c r="AR9124" s="78"/>
      <c r="BB9124" s="79"/>
      <c r="BC9124" s="94"/>
      <c r="BE9124" s="97"/>
      <c r="BG9124" s="40"/>
      <c r="BK9124" s="40"/>
      <c r="BL9124" s="79"/>
      <c r="BM9124" s="94"/>
      <c r="BO9124" s="97"/>
      <c r="BQ9124" s="40"/>
      <c r="BR9124" s="94"/>
      <c r="BS9124" s="94"/>
      <c r="BT9124" s="94"/>
      <c r="BU9124" s="40"/>
      <c r="BV9124" s="82"/>
      <c r="BW9124" s="94"/>
      <c r="BX9124" s="48"/>
      <c r="BY9124" s="97"/>
      <c r="BZ9124" s="48"/>
      <c r="CA9124" s="40"/>
      <c r="CB9124" s="94"/>
      <c r="CC9124" s="94"/>
      <c r="CD9124" s="94"/>
      <c r="CE9124" s="40"/>
      <c r="CF9124" s="73"/>
      <c r="CG9124" s="41"/>
      <c r="CH9124" s="41"/>
      <c r="CI9124" s="41"/>
      <c r="CJ9124" s="41"/>
      <c r="CK9124" s="41"/>
      <c r="CL9124" s="68"/>
      <c r="CM9124" s="41"/>
      <c r="CN9124" s="41"/>
      <c r="CO9124" s="39"/>
      <c r="CP9124" s="78"/>
    </row>
    <row r="9125" spans="1:94" s="38" customFormat="1" x14ac:dyDescent="0.25">
      <c r="A9125" s="38">
        <v>9122</v>
      </c>
      <c r="F9125" s="39"/>
      <c r="Q9125" s="39"/>
      <c r="R9125" s="40"/>
      <c r="S9125" s="40"/>
      <c r="T9125" s="39"/>
      <c r="AG9125" s="110"/>
      <c r="AH9125" s="94"/>
      <c r="AJ9125" s="97"/>
      <c r="AL9125" s="39"/>
      <c r="AP9125" s="39"/>
      <c r="AQ9125" s="77"/>
      <c r="AR9125" s="78"/>
      <c r="BB9125" s="79"/>
      <c r="BC9125" s="94"/>
      <c r="BE9125" s="97"/>
      <c r="BG9125" s="40"/>
      <c r="BK9125" s="40"/>
      <c r="BL9125" s="79"/>
      <c r="BM9125" s="94"/>
      <c r="BO9125" s="97"/>
      <c r="BQ9125" s="40"/>
      <c r="BR9125" s="94"/>
      <c r="BS9125" s="94"/>
      <c r="BT9125" s="94"/>
      <c r="BU9125" s="40"/>
      <c r="BV9125" s="82"/>
      <c r="BW9125" s="94"/>
      <c r="BX9125" s="48"/>
      <c r="BY9125" s="97"/>
      <c r="BZ9125" s="48"/>
      <c r="CA9125" s="40"/>
      <c r="CB9125" s="94"/>
      <c r="CC9125" s="94"/>
      <c r="CD9125" s="94"/>
      <c r="CE9125" s="40"/>
      <c r="CF9125" s="73"/>
      <c r="CG9125" s="41"/>
      <c r="CH9125" s="41"/>
      <c r="CI9125" s="41"/>
      <c r="CJ9125" s="41"/>
      <c r="CK9125" s="41"/>
      <c r="CL9125" s="68"/>
      <c r="CM9125" s="41"/>
      <c r="CN9125" s="41"/>
      <c r="CO9125" s="39"/>
      <c r="CP9125" s="78"/>
    </row>
    <row r="9126" spans="1:94" s="38" customFormat="1" x14ac:dyDescent="0.25">
      <c r="A9126" s="38">
        <v>9123</v>
      </c>
      <c r="F9126" s="39"/>
      <c r="Q9126" s="39"/>
      <c r="R9126" s="40"/>
      <c r="S9126" s="40"/>
      <c r="T9126" s="39"/>
      <c r="AG9126" s="110"/>
      <c r="AH9126" s="94"/>
      <c r="AJ9126" s="97"/>
      <c r="AL9126" s="39"/>
      <c r="AP9126" s="39"/>
      <c r="AQ9126" s="77"/>
      <c r="AR9126" s="78"/>
      <c r="BB9126" s="79"/>
      <c r="BC9126" s="94"/>
      <c r="BE9126" s="97"/>
      <c r="BG9126" s="40"/>
      <c r="BK9126" s="40"/>
      <c r="BL9126" s="79"/>
      <c r="BM9126" s="94"/>
      <c r="BO9126" s="97"/>
      <c r="BQ9126" s="40"/>
      <c r="BR9126" s="94"/>
      <c r="BS9126" s="94"/>
      <c r="BT9126" s="94"/>
      <c r="BU9126" s="40"/>
      <c r="BV9126" s="82"/>
      <c r="BW9126" s="94"/>
      <c r="BX9126" s="48"/>
      <c r="BY9126" s="97"/>
      <c r="BZ9126" s="48"/>
      <c r="CA9126" s="40"/>
      <c r="CB9126" s="94"/>
      <c r="CC9126" s="94"/>
      <c r="CD9126" s="94"/>
      <c r="CE9126" s="40"/>
      <c r="CF9126" s="73"/>
      <c r="CG9126" s="41"/>
      <c r="CH9126" s="41"/>
      <c r="CI9126" s="41"/>
      <c r="CJ9126" s="41"/>
      <c r="CK9126" s="41"/>
      <c r="CL9126" s="68"/>
      <c r="CM9126" s="41"/>
      <c r="CN9126" s="41"/>
      <c r="CO9126" s="39"/>
      <c r="CP9126" s="78"/>
    </row>
    <row r="9127" spans="1:94" s="38" customFormat="1" x14ac:dyDescent="0.25">
      <c r="A9127" s="38">
        <v>9124</v>
      </c>
      <c r="F9127" s="39"/>
      <c r="Q9127" s="39"/>
      <c r="R9127" s="40"/>
      <c r="S9127" s="40"/>
      <c r="T9127" s="39"/>
      <c r="AG9127" s="110"/>
      <c r="AH9127" s="94"/>
      <c r="AJ9127" s="97"/>
      <c r="AL9127" s="39"/>
      <c r="AP9127" s="39"/>
      <c r="AQ9127" s="77"/>
      <c r="AR9127" s="78"/>
      <c r="BB9127" s="79"/>
      <c r="BC9127" s="94"/>
      <c r="BE9127" s="97"/>
      <c r="BG9127" s="40"/>
      <c r="BK9127" s="40"/>
      <c r="BL9127" s="79"/>
      <c r="BM9127" s="94"/>
      <c r="BO9127" s="97"/>
      <c r="BQ9127" s="40"/>
      <c r="BR9127" s="94"/>
      <c r="BS9127" s="94"/>
      <c r="BT9127" s="94"/>
      <c r="BU9127" s="40"/>
      <c r="BV9127" s="82"/>
      <c r="BW9127" s="94"/>
      <c r="BX9127" s="48"/>
      <c r="BY9127" s="97"/>
      <c r="BZ9127" s="48"/>
      <c r="CA9127" s="40"/>
      <c r="CB9127" s="94"/>
      <c r="CC9127" s="94"/>
      <c r="CD9127" s="94"/>
      <c r="CE9127" s="40"/>
      <c r="CF9127" s="73"/>
      <c r="CG9127" s="41"/>
      <c r="CH9127" s="41"/>
      <c r="CI9127" s="41"/>
      <c r="CJ9127" s="41"/>
      <c r="CK9127" s="41"/>
      <c r="CL9127" s="68"/>
      <c r="CM9127" s="41"/>
      <c r="CN9127" s="41"/>
      <c r="CO9127" s="39"/>
      <c r="CP9127" s="78"/>
    </row>
    <row r="9128" spans="1:94" s="38" customFormat="1" x14ac:dyDescent="0.25">
      <c r="A9128" s="38">
        <v>9125</v>
      </c>
      <c r="F9128" s="39"/>
      <c r="Q9128" s="39"/>
      <c r="R9128" s="40"/>
      <c r="S9128" s="40"/>
      <c r="T9128" s="39"/>
      <c r="AG9128" s="110"/>
      <c r="AH9128" s="94"/>
      <c r="AJ9128" s="97"/>
      <c r="AL9128" s="39"/>
      <c r="AP9128" s="39"/>
      <c r="AQ9128" s="77"/>
      <c r="AR9128" s="78"/>
      <c r="BB9128" s="79"/>
      <c r="BC9128" s="94"/>
      <c r="BE9128" s="97"/>
      <c r="BG9128" s="40"/>
      <c r="BK9128" s="40"/>
      <c r="BL9128" s="79"/>
      <c r="BM9128" s="94"/>
      <c r="BO9128" s="97"/>
      <c r="BQ9128" s="40"/>
      <c r="BR9128" s="94"/>
      <c r="BS9128" s="94"/>
      <c r="BT9128" s="94"/>
      <c r="BU9128" s="40"/>
      <c r="BV9128" s="82"/>
      <c r="BW9128" s="94"/>
      <c r="BX9128" s="48"/>
      <c r="BY9128" s="97"/>
      <c r="BZ9128" s="48"/>
      <c r="CA9128" s="40"/>
      <c r="CB9128" s="94"/>
      <c r="CC9128" s="94"/>
      <c r="CD9128" s="94"/>
      <c r="CE9128" s="40"/>
      <c r="CF9128" s="73"/>
      <c r="CG9128" s="41"/>
      <c r="CH9128" s="41"/>
      <c r="CI9128" s="41"/>
      <c r="CJ9128" s="41"/>
      <c r="CK9128" s="41"/>
      <c r="CL9128" s="68"/>
      <c r="CM9128" s="41"/>
      <c r="CN9128" s="41"/>
      <c r="CO9128" s="39"/>
      <c r="CP9128" s="78"/>
    </row>
    <row r="9129" spans="1:94" s="38" customFormat="1" x14ac:dyDescent="0.25">
      <c r="A9129" s="38">
        <v>9126</v>
      </c>
      <c r="F9129" s="39"/>
      <c r="Q9129" s="39"/>
      <c r="R9129" s="40"/>
      <c r="S9129" s="40"/>
      <c r="T9129" s="39"/>
      <c r="AG9129" s="110"/>
      <c r="AH9129" s="94"/>
      <c r="AJ9129" s="97"/>
      <c r="AL9129" s="39"/>
      <c r="AP9129" s="39"/>
      <c r="AQ9129" s="77"/>
      <c r="AR9129" s="78"/>
      <c r="BB9129" s="79"/>
      <c r="BC9129" s="94"/>
      <c r="BE9129" s="97"/>
      <c r="BG9129" s="40"/>
      <c r="BK9129" s="40"/>
      <c r="BL9129" s="79"/>
      <c r="BM9129" s="94"/>
      <c r="BO9129" s="97"/>
      <c r="BQ9129" s="40"/>
      <c r="BR9129" s="94"/>
      <c r="BS9129" s="94"/>
      <c r="BT9129" s="94"/>
      <c r="BU9129" s="40"/>
      <c r="BV9129" s="82"/>
      <c r="BW9129" s="94"/>
      <c r="BX9129" s="48"/>
      <c r="BY9129" s="97"/>
      <c r="BZ9129" s="48"/>
      <c r="CA9129" s="40"/>
      <c r="CB9129" s="94"/>
      <c r="CC9129" s="94"/>
      <c r="CD9129" s="94"/>
      <c r="CE9129" s="40"/>
      <c r="CF9129" s="73"/>
      <c r="CG9129" s="41"/>
      <c r="CH9129" s="41"/>
      <c r="CI9129" s="41"/>
      <c r="CJ9129" s="41"/>
      <c r="CK9129" s="41"/>
      <c r="CL9129" s="68"/>
      <c r="CM9129" s="41"/>
      <c r="CN9129" s="41"/>
      <c r="CO9129" s="39"/>
      <c r="CP9129" s="78"/>
    </row>
    <row r="9130" spans="1:94" s="38" customFormat="1" x14ac:dyDescent="0.25">
      <c r="A9130" s="38">
        <v>9127</v>
      </c>
      <c r="F9130" s="39"/>
      <c r="Q9130" s="39"/>
      <c r="R9130" s="40"/>
      <c r="S9130" s="40"/>
      <c r="T9130" s="39"/>
      <c r="AG9130" s="110"/>
      <c r="AH9130" s="94"/>
      <c r="AJ9130" s="97"/>
      <c r="AL9130" s="39"/>
      <c r="AP9130" s="39"/>
      <c r="AQ9130" s="77"/>
      <c r="AR9130" s="78"/>
      <c r="BB9130" s="79"/>
      <c r="BC9130" s="94"/>
      <c r="BE9130" s="97"/>
      <c r="BG9130" s="40"/>
      <c r="BK9130" s="40"/>
      <c r="BL9130" s="79"/>
      <c r="BM9130" s="94"/>
      <c r="BO9130" s="97"/>
      <c r="BQ9130" s="40"/>
      <c r="BR9130" s="94"/>
      <c r="BS9130" s="94"/>
      <c r="BT9130" s="94"/>
      <c r="BU9130" s="40"/>
      <c r="BV9130" s="82"/>
      <c r="BW9130" s="94"/>
      <c r="BX9130" s="48"/>
      <c r="BY9130" s="97"/>
      <c r="BZ9130" s="48"/>
      <c r="CA9130" s="40"/>
      <c r="CB9130" s="94"/>
      <c r="CC9130" s="94"/>
      <c r="CD9130" s="94"/>
      <c r="CE9130" s="40"/>
      <c r="CF9130" s="73"/>
      <c r="CG9130" s="41"/>
      <c r="CH9130" s="41"/>
      <c r="CI9130" s="41"/>
      <c r="CJ9130" s="41"/>
      <c r="CK9130" s="41"/>
      <c r="CL9130" s="68"/>
      <c r="CM9130" s="41"/>
      <c r="CN9130" s="41"/>
      <c r="CO9130" s="39"/>
      <c r="CP9130" s="78"/>
    </row>
    <row r="9131" spans="1:94" s="38" customFormat="1" x14ac:dyDescent="0.25">
      <c r="A9131" s="38">
        <v>9128</v>
      </c>
      <c r="F9131" s="39"/>
      <c r="Q9131" s="39"/>
      <c r="R9131" s="40"/>
      <c r="S9131" s="40"/>
      <c r="T9131" s="39"/>
      <c r="AG9131" s="110"/>
      <c r="AH9131" s="94"/>
      <c r="AJ9131" s="97"/>
      <c r="AL9131" s="39"/>
      <c r="AP9131" s="39"/>
      <c r="AQ9131" s="77"/>
      <c r="AR9131" s="78"/>
      <c r="BB9131" s="79"/>
      <c r="BC9131" s="94"/>
      <c r="BE9131" s="97"/>
      <c r="BG9131" s="40"/>
      <c r="BK9131" s="40"/>
      <c r="BL9131" s="79"/>
      <c r="BM9131" s="94"/>
      <c r="BO9131" s="97"/>
      <c r="BQ9131" s="40"/>
      <c r="BR9131" s="94"/>
      <c r="BS9131" s="94"/>
      <c r="BT9131" s="94"/>
      <c r="BU9131" s="40"/>
      <c r="BV9131" s="82"/>
      <c r="BW9131" s="94"/>
      <c r="BX9131" s="48"/>
      <c r="BY9131" s="97"/>
      <c r="BZ9131" s="48"/>
      <c r="CA9131" s="40"/>
      <c r="CB9131" s="94"/>
      <c r="CC9131" s="94"/>
      <c r="CD9131" s="94"/>
      <c r="CE9131" s="40"/>
      <c r="CF9131" s="73"/>
      <c r="CG9131" s="41"/>
      <c r="CH9131" s="41"/>
      <c r="CI9131" s="41"/>
      <c r="CJ9131" s="41"/>
      <c r="CK9131" s="41"/>
      <c r="CL9131" s="68"/>
      <c r="CM9131" s="41"/>
      <c r="CN9131" s="41"/>
      <c r="CO9131" s="39"/>
      <c r="CP9131" s="78"/>
    </row>
    <row r="9132" spans="1:94" s="38" customFormat="1" x14ac:dyDescent="0.25">
      <c r="A9132" s="38">
        <v>9129</v>
      </c>
      <c r="F9132" s="39"/>
      <c r="Q9132" s="39"/>
      <c r="R9132" s="40"/>
      <c r="S9132" s="40"/>
      <c r="T9132" s="39"/>
      <c r="AG9132" s="110"/>
      <c r="AH9132" s="94"/>
      <c r="AJ9132" s="97"/>
      <c r="AL9132" s="39"/>
      <c r="AP9132" s="39"/>
      <c r="AQ9132" s="77"/>
      <c r="AR9132" s="78"/>
      <c r="BB9132" s="79"/>
      <c r="BC9132" s="94"/>
      <c r="BE9132" s="97"/>
      <c r="BG9132" s="40"/>
      <c r="BK9132" s="40"/>
      <c r="BL9132" s="79"/>
      <c r="BM9132" s="94"/>
      <c r="BO9132" s="97"/>
      <c r="BQ9132" s="40"/>
      <c r="BR9132" s="94"/>
      <c r="BS9132" s="94"/>
      <c r="BT9132" s="94"/>
      <c r="BU9132" s="40"/>
      <c r="BV9132" s="82"/>
      <c r="BW9132" s="94"/>
      <c r="BX9132" s="48"/>
      <c r="BY9132" s="97"/>
      <c r="BZ9132" s="48"/>
      <c r="CA9132" s="40"/>
      <c r="CB9132" s="94"/>
      <c r="CC9132" s="94"/>
      <c r="CD9132" s="94"/>
      <c r="CE9132" s="40"/>
      <c r="CF9132" s="73"/>
      <c r="CG9132" s="41"/>
      <c r="CH9132" s="41"/>
      <c r="CI9132" s="41"/>
      <c r="CJ9132" s="41"/>
      <c r="CK9132" s="41"/>
      <c r="CL9132" s="68"/>
      <c r="CM9132" s="41"/>
      <c r="CN9132" s="41"/>
      <c r="CO9132" s="39"/>
      <c r="CP9132" s="78"/>
    </row>
    <row r="9133" spans="1:94" s="38" customFormat="1" x14ac:dyDescent="0.25">
      <c r="A9133" s="38">
        <v>9130</v>
      </c>
      <c r="F9133" s="39"/>
      <c r="Q9133" s="39"/>
      <c r="R9133" s="40"/>
      <c r="S9133" s="40"/>
      <c r="T9133" s="39"/>
      <c r="AG9133" s="110"/>
      <c r="AH9133" s="94"/>
      <c r="AJ9133" s="97"/>
      <c r="AL9133" s="39"/>
      <c r="AP9133" s="39"/>
      <c r="AQ9133" s="77"/>
      <c r="AR9133" s="78"/>
      <c r="BB9133" s="79"/>
      <c r="BC9133" s="94"/>
      <c r="BE9133" s="97"/>
      <c r="BG9133" s="40"/>
      <c r="BK9133" s="40"/>
      <c r="BL9133" s="79"/>
      <c r="BM9133" s="94"/>
      <c r="BO9133" s="97"/>
      <c r="BQ9133" s="40"/>
      <c r="BR9133" s="94"/>
      <c r="BS9133" s="94"/>
      <c r="BT9133" s="94"/>
      <c r="BU9133" s="40"/>
      <c r="BV9133" s="82"/>
      <c r="BW9133" s="94"/>
      <c r="BX9133" s="48"/>
      <c r="BY9133" s="97"/>
      <c r="BZ9133" s="48"/>
      <c r="CA9133" s="40"/>
      <c r="CB9133" s="94"/>
      <c r="CC9133" s="94"/>
      <c r="CD9133" s="94"/>
      <c r="CE9133" s="40"/>
      <c r="CF9133" s="73"/>
      <c r="CG9133" s="41"/>
      <c r="CH9133" s="41"/>
      <c r="CI9133" s="41"/>
      <c r="CJ9133" s="41"/>
      <c r="CK9133" s="41"/>
      <c r="CL9133" s="68"/>
      <c r="CM9133" s="41"/>
      <c r="CN9133" s="41"/>
      <c r="CO9133" s="39"/>
      <c r="CP9133" s="78"/>
    </row>
    <row r="9134" spans="1:94" s="38" customFormat="1" x14ac:dyDescent="0.25">
      <c r="A9134" s="38">
        <v>9131</v>
      </c>
      <c r="F9134" s="39"/>
      <c r="Q9134" s="39"/>
      <c r="R9134" s="40"/>
      <c r="S9134" s="40"/>
      <c r="T9134" s="39"/>
      <c r="AG9134" s="110"/>
      <c r="AH9134" s="94"/>
      <c r="AJ9134" s="97"/>
      <c r="AL9134" s="39"/>
      <c r="AP9134" s="39"/>
      <c r="AQ9134" s="77"/>
      <c r="AR9134" s="78"/>
      <c r="BB9134" s="79"/>
      <c r="BC9134" s="94"/>
      <c r="BE9134" s="97"/>
      <c r="BG9134" s="40"/>
      <c r="BK9134" s="40"/>
      <c r="BL9134" s="79"/>
      <c r="BM9134" s="94"/>
      <c r="BO9134" s="97"/>
      <c r="BQ9134" s="40"/>
      <c r="BR9134" s="94"/>
      <c r="BS9134" s="94"/>
      <c r="BT9134" s="94"/>
      <c r="BU9134" s="40"/>
      <c r="BV9134" s="82"/>
      <c r="BW9134" s="94"/>
      <c r="BX9134" s="48"/>
      <c r="BY9134" s="97"/>
      <c r="BZ9134" s="48"/>
      <c r="CA9134" s="40"/>
      <c r="CB9134" s="94"/>
      <c r="CC9134" s="94"/>
      <c r="CD9134" s="94"/>
      <c r="CE9134" s="40"/>
      <c r="CF9134" s="73"/>
      <c r="CG9134" s="41"/>
      <c r="CH9134" s="41"/>
      <c r="CI9134" s="41"/>
      <c r="CJ9134" s="41"/>
      <c r="CK9134" s="41"/>
      <c r="CL9134" s="68"/>
      <c r="CM9134" s="41"/>
      <c r="CN9134" s="41"/>
      <c r="CO9134" s="39"/>
      <c r="CP9134" s="78"/>
    </row>
    <row r="9135" spans="1:94" s="38" customFormat="1" x14ac:dyDescent="0.25">
      <c r="A9135" s="38">
        <v>9132</v>
      </c>
      <c r="F9135" s="39"/>
      <c r="Q9135" s="39"/>
      <c r="R9135" s="40"/>
      <c r="S9135" s="40"/>
      <c r="T9135" s="39"/>
      <c r="AG9135" s="110"/>
      <c r="AH9135" s="94"/>
      <c r="AJ9135" s="97"/>
      <c r="AL9135" s="39"/>
      <c r="AP9135" s="39"/>
      <c r="AQ9135" s="77"/>
      <c r="AR9135" s="78"/>
      <c r="BB9135" s="79"/>
      <c r="BC9135" s="94"/>
      <c r="BE9135" s="97"/>
      <c r="BG9135" s="40"/>
      <c r="BK9135" s="40"/>
      <c r="BL9135" s="79"/>
      <c r="BM9135" s="94"/>
      <c r="BO9135" s="97"/>
      <c r="BQ9135" s="40"/>
      <c r="BR9135" s="94"/>
      <c r="BS9135" s="94"/>
      <c r="BT9135" s="94"/>
      <c r="BU9135" s="40"/>
      <c r="BV9135" s="82"/>
      <c r="BW9135" s="94"/>
      <c r="BX9135" s="48"/>
      <c r="BY9135" s="97"/>
      <c r="BZ9135" s="48"/>
      <c r="CA9135" s="40"/>
      <c r="CB9135" s="94"/>
      <c r="CC9135" s="94"/>
      <c r="CD9135" s="94"/>
      <c r="CE9135" s="40"/>
      <c r="CF9135" s="73"/>
      <c r="CG9135" s="41"/>
      <c r="CH9135" s="41"/>
      <c r="CI9135" s="41"/>
      <c r="CJ9135" s="41"/>
      <c r="CK9135" s="41"/>
      <c r="CL9135" s="68"/>
      <c r="CM9135" s="41"/>
      <c r="CN9135" s="41"/>
      <c r="CO9135" s="39"/>
      <c r="CP9135" s="78"/>
    </row>
    <row r="9136" spans="1:94" s="38" customFormat="1" x14ac:dyDescent="0.25">
      <c r="A9136" s="38">
        <v>9133</v>
      </c>
      <c r="F9136" s="39"/>
      <c r="Q9136" s="39"/>
      <c r="R9136" s="40"/>
      <c r="S9136" s="40"/>
      <c r="T9136" s="39"/>
      <c r="AG9136" s="110"/>
      <c r="AH9136" s="94"/>
      <c r="AJ9136" s="97"/>
      <c r="AL9136" s="39"/>
      <c r="AP9136" s="39"/>
      <c r="AQ9136" s="77"/>
      <c r="AR9136" s="78"/>
      <c r="BB9136" s="79"/>
      <c r="BC9136" s="94"/>
      <c r="BE9136" s="97"/>
      <c r="BG9136" s="40"/>
      <c r="BK9136" s="40"/>
      <c r="BL9136" s="79"/>
      <c r="BM9136" s="94"/>
      <c r="BO9136" s="97"/>
      <c r="BQ9136" s="40"/>
      <c r="BR9136" s="94"/>
      <c r="BS9136" s="94"/>
      <c r="BT9136" s="94"/>
      <c r="BU9136" s="40"/>
      <c r="BV9136" s="82"/>
      <c r="BW9136" s="94"/>
      <c r="BX9136" s="48"/>
      <c r="BY9136" s="97"/>
      <c r="BZ9136" s="48"/>
      <c r="CA9136" s="40"/>
      <c r="CB9136" s="94"/>
      <c r="CC9136" s="94"/>
      <c r="CD9136" s="94"/>
      <c r="CE9136" s="40"/>
      <c r="CF9136" s="73"/>
      <c r="CG9136" s="41"/>
      <c r="CH9136" s="41"/>
      <c r="CI9136" s="41"/>
      <c r="CJ9136" s="41"/>
      <c r="CK9136" s="41"/>
      <c r="CL9136" s="68"/>
      <c r="CM9136" s="41"/>
      <c r="CN9136" s="41"/>
      <c r="CO9136" s="39"/>
      <c r="CP9136" s="78"/>
    </row>
    <row r="9137" spans="1:94" s="38" customFormat="1" x14ac:dyDescent="0.25">
      <c r="A9137" s="38">
        <v>9134</v>
      </c>
      <c r="F9137" s="39"/>
      <c r="Q9137" s="39"/>
      <c r="R9137" s="40"/>
      <c r="S9137" s="40"/>
      <c r="T9137" s="39"/>
      <c r="AG9137" s="110"/>
      <c r="AH9137" s="94"/>
      <c r="AJ9137" s="97"/>
      <c r="AL9137" s="39"/>
      <c r="AP9137" s="39"/>
      <c r="AQ9137" s="77"/>
      <c r="AR9137" s="78"/>
      <c r="BB9137" s="79"/>
      <c r="BC9137" s="94"/>
      <c r="BE9137" s="97"/>
      <c r="BG9137" s="40"/>
      <c r="BK9137" s="40"/>
      <c r="BL9137" s="79"/>
      <c r="BM9137" s="94"/>
      <c r="BO9137" s="97"/>
      <c r="BQ9137" s="40"/>
      <c r="BR9137" s="94"/>
      <c r="BS9137" s="94"/>
      <c r="BT9137" s="94"/>
      <c r="BU9137" s="40"/>
      <c r="BV9137" s="82"/>
      <c r="BW9137" s="94"/>
      <c r="BX9137" s="48"/>
      <c r="BY9137" s="97"/>
      <c r="BZ9137" s="48"/>
      <c r="CA9137" s="40"/>
      <c r="CB9137" s="94"/>
      <c r="CC9137" s="94"/>
      <c r="CD9137" s="94"/>
      <c r="CE9137" s="40"/>
      <c r="CF9137" s="73"/>
      <c r="CG9137" s="41"/>
      <c r="CH9137" s="41"/>
      <c r="CI9137" s="41"/>
      <c r="CJ9137" s="41"/>
      <c r="CK9137" s="41"/>
      <c r="CL9137" s="68"/>
      <c r="CM9137" s="41"/>
      <c r="CN9137" s="41"/>
      <c r="CO9137" s="39"/>
      <c r="CP9137" s="78"/>
    </row>
    <row r="9138" spans="1:94" s="38" customFormat="1" x14ac:dyDescent="0.25">
      <c r="A9138" s="38">
        <v>9135</v>
      </c>
      <c r="F9138" s="39"/>
      <c r="Q9138" s="39"/>
      <c r="R9138" s="40"/>
      <c r="S9138" s="40"/>
      <c r="T9138" s="39"/>
      <c r="AG9138" s="110"/>
      <c r="AH9138" s="94"/>
      <c r="AJ9138" s="97"/>
      <c r="AL9138" s="39"/>
      <c r="AP9138" s="39"/>
      <c r="AQ9138" s="77"/>
      <c r="AR9138" s="78"/>
      <c r="BB9138" s="79"/>
      <c r="BC9138" s="94"/>
      <c r="BE9138" s="97"/>
      <c r="BG9138" s="40"/>
      <c r="BK9138" s="40"/>
      <c r="BL9138" s="79"/>
      <c r="BM9138" s="94"/>
      <c r="BO9138" s="97"/>
      <c r="BQ9138" s="40"/>
      <c r="BR9138" s="94"/>
      <c r="BS9138" s="94"/>
      <c r="BT9138" s="94"/>
      <c r="BU9138" s="40"/>
      <c r="BV9138" s="82"/>
      <c r="BW9138" s="94"/>
      <c r="BX9138" s="48"/>
      <c r="BY9138" s="97"/>
      <c r="BZ9138" s="48"/>
      <c r="CA9138" s="40"/>
      <c r="CB9138" s="94"/>
      <c r="CC9138" s="94"/>
      <c r="CD9138" s="94"/>
      <c r="CE9138" s="40"/>
      <c r="CF9138" s="73"/>
      <c r="CG9138" s="41"/>
      <c r="CH9138" s="41"/>
      <c r="CI9138" s="41"/>
      <c r="CJ9138" s="41"/>
      <c r="CK9138" s="41"/>
      <c r="CL9138" s="68"/>
      <c r="CM9138" s="41"/>
      <c r="CN9138" s="41"/>
      <c r="CO9138" s="39"/>
      <c r="CP9138" s="78"/>
    </row>
    <row r="9139" spans="1:94" s="38" customFormat="1" x14ac:dyDescent="0.25">
      <c r="A9139" s="38">
        <v>9136</v>
      </c>
      <c r="F9139" s="39"/>
      <c r="Q9139" s="39"/>
      <c r="R9139" s="40"/>
      <c r="S9139" s="40"/>
      <c r="T9139" s="39"/>
      <c r="AG9139" s="110"/>
      <c r="AH9139" s="94"/>
      <c r="AJ9139" s="97"/>
      <c r="AL9139" s="39"/>
      <c r="AP9139" s="39"/>
      <c r="AQ9139" s="77"/>
      <c r="AR9139" s="78"/>
      <c r="BB9139" s="79"/>
      <c r="BC9139" s="94"/>
      <c r="BE9139" s="97"/>
      <c r="BG9139" s="40"/>
      <c r="BK9139" s="40"/>
      <c r="BL9139" s="79"/>
      <c r="BM9139" s="94"/>
      <c r="BO9139" s="97"/>
      <c r="BQ9139" s="40"/>
      <c r="BR9139" s="94"/>
      <c r="BS9139" s="94"/>
      <c r="BT9139" s="94"/>
      <c r="BU9139" s="40"/>
      <c r="BV9139" s="82"/>
      <c r="BW9139" s="94"/>
      <c r="BX9139" s="48"/>
      <c r="BY9139" s="97"/>
      <c r="BZ9139" s="48"/>
      <c r="CA9139" s="40"/>
      <c r="CB9139" s="94"/>
      <c r="CC9139" s="94"/>
      <c r="CD9139" s="94"/>
      <c r="CE9139" s="40"/>
      <c r="CF9139" s="73"/>
      <c r="CG9139" s="41"/>
      <c r="CH9139" s="41"/>
      <c r="CI9139" s="41"/>
      <c r="CJ9139" s="41"/>
      <c r="CK9139" s="41"/>
      <c r="CL9139" s="68"/>
      <c r="CM9139" s="41"/>
      <c r="CN9139" s="41"/>
      <c r="CO9139" s="39"/>
      <c r="CP9139" s="78"/>
    </row>
    <row r="9140" spans="1:94" s="38" customFormat="1" x14ac:dyDescent="0.25">
      <c r="A9140" s="38">
        <v>9137</v>
      </c>
      <c r="F9140" s="39"/>
      <c r="Q9140" s="39"/>
      <c r="R9140" s="40"/>
      <c r="S9140" s="40"/>
      <c r="T9140" s="39"/>
      <c r="AG9140" s="110"/>
      <c r="AH9140" s="94"/>
      <c r="AJ9140" s="97"/>
      <c r="AL9140" s="39"/>
      <c r="AP9140" s="39"/>
      <c r="AQ9140" s="77"/>
      <c r="AR9140" s="78"/>
      <c r="BB9140" s="79"/>
      <c r="BC9140" s="94"/>
      <c r="BE9140" s="97"/>
      <c r="BG9140" s="40"/>
      <c r="BK9140" s="40"/>
      <c r="BL9140" s="79"/>
      <c r="BM9140" s="94"/>
      <c r="BO9140" s="97"/>
      <c r="BQ9140" s="40"/>
      <c r="BR9140" s="94"/>
      <c r="BS9140" s="94"/>
      <c r="BT9140" s="94"/>
      <c r="BU9140" s="40"/>
      <c r="BV9140" s="82"/>
      <c r="BW9140" s="94"/>
      <c r="BX9140" s="48"/>
      <c r="BY9140" s="97"/>
      <c r="BZ9140" s="48"/>
      <c r="CA9140" s="40"/>
      <c r="CB9140" s="94"/>
      <c r="CC9140" s="94"/>
      <c r="CD9140" s="94"/>
      <c r="CE9140" s="40"/>
      <c r="CF9140" s="73"/>
      <c r="CG9140" s="41"/>
      <c r="CH9140" s="41"/>
      <c r="CI9140" s="41"/>
      <c r="CJ9140" s="41"/>
      <c r="CK9140" s="41"/>
      <c r="CL9140" s="68"/>
      <c r="CM9140" s="41"/>
      <c r="CN9140" s="41"/>
      <c r="CO9140" s="39"/>
      <c r="CP9140" s="78"/>
    </row>
    <row r="9141" spans="1:94" s="38" customFormat="1" x14ac:dyDescent="0.25">
      <c r="A9141" s="38">
        <v>9138</v>
      </c>
      <c r="F9141" s="39"/>
      <c r="Q9141" s="39"/>
      <c r="R9141" s="40"/>
      <c r="S9141" s="40"/>
      <c r="T9141" s="39"/>
      <c r="AG9141" s="110"/>
      <c r="AH9141" s="94"/>
      <c r="AJ9141" s="97"/>
      <c r="AL9141" s="39"/>
      <c r="AP9141" s="39"/>
      <c r="AQ9141" s="77"/>
      <c r="AR9141" s="78"/>
      <c r="BB9141" s="79"/>
      <c r="BC9141" s="94"/>
      <c r="BE9141" s="97"/>
      <c r="BG9141" s="40"/>
      <c r="BK9141" s="40"/>
      <c r="BL9141" s="79"/>
      <c r="BM9141" s="94"/>
      <c r="BO9141" s="97"/>
      <c r="BQ9141" s="40"/>
      <c r="BR9141" s="94"/>
      <c r="BS9141" s="94"/>
      <c r="BT9141" s="94"/>
      <c r="BU9141" s="40"/>
      <c r="BV9141" s="82"/>
      <c r="BW9141" s="94"/>
      <c r="BX9141" s="48"/>
      <c r="BY9141" s="97"/>
      <c r="BZ9141" s="48"/>
      <c r="CA9141" s="40"/>
      <c r="CB9141" s="94"/>
      <c r="CC9141" s="94"/>
      <c r="CD9141" s="94"/>
      <c r="CE9141" s="40"/>
      <c r="CF9141" s="73"/>
      <c r="CG9141" s="41"/>
      <c r="CH9141" s="41"/>
      <c r="CI9141" s="41"/>
      <c r="CJ9141" s="41"/>
      <c r="CK9141" s="41"/>
      <c r="CL9141" s="68"/>
      <c r="CM9141" s="41"/>
      <c r="CN9141" s="41"/>
      <c r="CO9141" s="39"/>
      <c r="CP9141" s="78"/>
    </row>
    <row r="9142" spans="1:94" s="38" customFormat="1" x14ac:dyDescent="0.25">
      <c r="A9142" s="38">
        <v>9139</v>
      </c>
      <c r="F9142" s="39"/>
      <c r="Q9142" s="39"/>
      <c r="R9142" s="40"/>
      <c r="S9142" s="40"/>
      <c r="T9142" s="39"/>
      <c r="AG9142" s="110"/>
      <c r="AH9142" s="94"/>
      <c r="AJ9142" s="97"/>
      <c r="AL9142" s="39"/>
      <c r="AP9142" s="39"/>
      <c r="AQ9142" s="77"/>
      <c r="AR9142" s="78"/>
      <c r="BB9142" s="79"/>
      <c r="BC9142" s="94"/>
      <c r="BE9142" s="97"/>
      <c r="BG9142" s="40"/>
      <c r="BK9142" s="40"/>
      <c r="BL9142" s="79"/>
      <c r="BM9142" s="94"/>
      <c r="BO9142" s="97"/>
      <c r="BQ9142" s="40"/>
      <c r="BR9142" s="94"/>
      <c r="BS9142" s="94"/>
      <c r="BT9142" s="94"/>
      <c r="BU9142" s="40"/>
      <c r="BV9142" s="82"/>
      <c r="BW9142" s="94"/>
      <c r="BX9142" s="48"/>
      <c r="BY9142" s="97"/>
      <c r="BZ9142" s="48"/>
      <c r="CA9142" s="40"/>
      <c r="CB9142" s="94"/>
      <c r="CC9142" s="94"/>
      <c r="CD9142" s="94"/>
      <c r="CE9142" s="40"/>
      <c r="CF9142" s="73"/>
      <c r="CG9142" s="41"/>
      <c r="CH9142" s="41"/>
      <c r="CI9142" s="41"/>
      <c r="CJ9142" s="41"/>
      <c r="CK9142" s="41"/>
      <c r="CL9142" s="68"/>
      <c r="CM9142" s="41"/>
      <c r="CN9142" s="41"/>
      <c r="CO9142" s="39"/>
      <c r="CP9142" s="78"/>
    </row>
    <row r="9143" spans="1:94" s="38" customFormat="1" x14ac:dyDescent="0.25">
      <c r="A9143" s="38">
        <v>9140</v>
      </c>
      <c r="F9143" s="39"/>
      <c r="Q9143" s="39"/>
      <c r="R9143" s="40"/>
      <c r="S9143" s="40"/>
      <c r="T9143" s="39"/>
      <c r="AG9143" s="110"/>
      <c r="AH9143" s="94"/>
      <c r="AJ9143" s="97"/>
      <c r="AL9143" s="39"/>
      <c r="AP9143" s="39"/>
      <c r="AQ9143" s="77"/>
      <c r="AR9143" s="78"/>
      <c r="BB9143" s="79"/>
      <c r="BC9143" s="94"/>
      <c r="BE9143" s="97"/>
      <c r="BG9143" s="40"/>
      <c r="BK9143" s="40"/>
      <c r="BL9143" s="79"/>
      <c r="BM9143" s="94"/>
      <c r="BO9143" s="97"/>
      <c r="BQ9143" s="40"/>
      <c r="BR9143" s="94"/>
      <c r="BS9143" s="94"/>
      <c r="BT9143" s="94"/>
      <c r="BU9143" s="40"/>
      <c r="BV9143" s="82"/>
      <c r="BW9143" s="94"/>
      <c r="BX9143" s="48"/>
      <c r="BY9143" s="97"/>
      <c r="BZ9143" s="48"/>
      <c r="CA9143" s="40"/>
      <c r="CB9143" s="94"/>
      <c r="CC9143" s="94"/>
      <c r="CD9143" s="94"/>
      <c r="CE9143" s="40"/>
      <c r="CF9143" s="73"/>
      <c r="CG9143" s="41"/>
      <c r="CH9143" s="41"/>
      <c r="CI9143" s="41"/>
      <c r="CJ9143" s="41"/>
      <c r="CK9143" s="41"/>
      <c r="CL9143" s="68"/>
      <c r="CM9143" s="41"/>
      <c r="CN9143" s="41"/>
      <c r="CO9143" s="39"/>
      <c r="CP9143" s="78"/>
    </row>
    <row r="9144" spans="1:94" s="38" customFormat="1" x14ac:dyDescent="0.25">
      <c r="A9144" s="38">
        <v>9141</v>
      </c>
      <c r="F9144" s="39"/>
      <c r="Q9144" s="39"/>
      <c r="R9144" s="40"/>
      <c r="S9144" s="40"/>
      <c r="T9144" s="39"/>
      <c r="AG9144" s="110"/>
      <c r="AH9144" s="94"/>
      <c r="AJ9144" s="97"/>
      <c r="AL9144" s="39"/>
      <c r="AP9144" s="39"/>
      <c r="AQ9144" s="77"/>
      <c r="AR9144" s="78"/>
      <c r="BB9144" s="79"/>
      <c r="BC9144" s="94"/>
      <c r="BE9144" s="97"/>
      <c r="BG9144" s="40"/>
      <c r="BK9144" s="40"/>
      <c r="BL9144" s="79"/>
      <c r="BM9144" s="94"/>
      <c r="BO9144" s="97"/>
      <c r="BQ9144" s="40"/>
      <c r="BR9144" s="94"/>
      <c r="BS9144" s="94"/>
      <c r="BT9144" s="94"/>
      <c r="BU9144" s="40"/>
      <c r="BV9144" s="82"/>
      <c r="BW9144" s="94"/>
      <c r="BX9144" s="48"/>
      <c r="BY9144" s="97"/>
      <c r="BZ9144" s="48"/>
      <c r="CA9144" s="40"/>
      <c r="CB9144" s="94"/>
      <c r="CC9144" s="94"/>
      <c r="CD9144" s="94"/>
      <c r="CE9144" s="40"/>
      <c r="CF9144" s="73"/>
      <c r="CG9144" s="41"/>
      <c r="CH9144" s="41"/>
      <c r="CI9144" s="41"/>
      <c r="CJ9144" s="41"/>
      <c r="CK9144" s="41"/>
      <c r="CL9144" s="68"/>
      <c r="CM9144" s="41"/>
      <c r="CN9144" s="41"/>
      <c r="CO9144" s="39"/>
      <c r="CP9144" s="78"/>
    </row>
    <row r="9145" spans="1:94" s="38" customFormat="1" x14ac:dyDescent="0.25">
      <c r="A9145" s="38">
        <v>9142</v>
      </c>
      <c r="F9145" s="39"/>
      <c r="Q9145" s="39"/>
      <c r="R9145" s="40"/>
      <c r="S9145" s="40"/>
      <c r="T9145" s="39"/>
      <c r="AG9145" s="110"/>
      <c r="AH9145" s="94"/>
      <c r="AJ9145" s="97"/>
      <c r="AL9145" s="39"/>
      <c r="AP9145" s="39"/>
      <c r="AQ9145" s="77"/>
      <c r="AR9145" s="78"/>
      <c r="BB9145" s="79"/>
      <c r="BC9145" s="94"/>
      <c r="BE9145" s="97"/>
      <c r="BG9145" s="40"/>
      <c r="BK9145" s="40"/>
      <c r="BL9145" s="79"/>
      <c r="BM9145" s="94"/>
      <c r="BO9145" s="97"/>
      <c r="BQ9145" s="40"/>
      <c r="BR9145" s="94"/>
      <c r="BS9145" s="94"/>
      <c r="BT9145" s="94"/>
      <c r="BU9145" s="40"/>
      <c r="BV9145" s="82"/>
      <c r="BW9145" s="94"/>
      <c r="BX9145" s="48"/>
      <c r="BY9145" s="97"/>
      <c r="BZ9145" s="48"/>
      <c r="CA9145" s="40"/>
      <c r="CB9145" s="94"/>
      <c r="CC9145" s="94"/>
      <c r="CD9145" s="94"/>
      <c r="CE9145" s="40"/>
      <c r="CF9145" s="73"/>
      <c r="CG9145" s="41"/>
      <c r="CH9145" s="41"/>
      <c r="CI9145" s="41"/>
      <c r="CJ9145" s="41"/>
      <c r="CK9145" s="41"/>
      <c r="CL9145" s="68"/>
      <c r="CM9145" s="41"/>
      <c r="CN9145" s="41"/>
      <c r="CO9145" s="39"/>
      <c r="CP9145" s="78"/>
    </row>
    <row r="9146" spans="1:94" s="38" customFormat="1" x14ac:dyDescent="0.25">
      <c r="A9146" s="38">
        <v>9143</v>
      </c>
      <c r="F9146" s="39"/>
      <c r="Q9146" s="39"/>
      <c r="R9146" s="40"/>
      <c r="S9146" s="40"/>
      <c r="T9146" s="39"/>
      <c r="AG9146" s="110"/>
      <c r="AH9146" s="94"/>
      <c r="AJ9146" s="97"/>
      <c r="AL9146" s="39"/>
      <c r="AP9146" s="39"/>
      <c r="AQ9146" s="77"/>
      <c r="AR9146" s="78"/>
      <c r="BB9146" s="79"/>
      <c r="BC9146" s="94"/>
      <c r="BE9146" s="97"/>
      <c r="BG9146" s="40"/>
      <c r="BK9146" s="40"/>
      <c r="BL9146" s="79"/>
      <c r="BM9146" s="94"/>
      <c r="BO9146" s="97"/>
      <c r="BQ9146" s="40"/>
      <c r="BR9146" s="94"/>
      <c r="BS9146" s="94"/>
      <c r="BT9146" s="94"/>
      <c r="BU9146" s="40"/>
      <c r="BV9146" s="82"/>
      <c r="BW9146" s="94"/>
      <c r="BX9146" s="48"/>
      <c r="BY9146" s="97"/>
      <c r="BZ9146" s="48"/>
      <c r="CA9146" s="40"/>
      <c r="CB9146" s="94"/>
      <c r="CC9146" s="94"/>
      <c r="CD9146" s="94"/>
      <c r="CE9146" s="40"/>
      <c r="CF9146" s="73"/>
      <c r="CG9146" s="41"/>
      <c r="CH9146" s="41"/>
      <c r="CI9146" s="41"/>
      <c r="CJ9146" s="41"/>
      <c r="CK9146" s="41"/>
      <c r="CL9146" s="68"/>
      <c r="CM9146" s="41"/>
      <c r="CN9146" s="41"/>
      <c r="CO9146" s="39"/>
      <c r="CP9146" s="78"/>
    </row>
    <row r="9147" spans="1:94" s="38" customFormat="1" x14ac:dyDescent="0.25">
      <c r="A9147" s="38">
        <v>9144</v>
      </c>
      <c r="F9147" s="39"/>
      <c r="Q9147" s="39"/>
      <c r="R9147" s="40"/>
      <c r="S9147" s="40"/>
      <c r="T9147" s="39"/>
      <c r="AG9147" s="110"/>
      <c r="AH9147" s="94"/>
      <c r="AJ9147" s="97"/>
      <c r="AL9147" s="39"/>
      <c r="AP9147" s="39"/>
      <c r="AQ9147" s="77"/>
      <c r="AR9147" s="78"/>
      <c r="BB9147" s="79"/>
      <c r="BC9147" s="94"/>
      <c r="BE9147" s="97"/>
      <c r="BG9147" s="40"/>
      <c r="BK9147" s="40"/>
      <c r="BL9147" s="79"/>
      <c r="BM9147" s="94"/>
      <c r="BO9147" s="97"/>
      <c r="BQ9147" s="40"/>
      <c r="BR9147" s="94"/>
      <c r="BS9147" s="94"/>
      <c r="BT9147" s="94"/>
      <c r="BU9147" s="40"/>
      <c r="BV9147" s="82"/>
      <c r="BW9147" s="94"/>
      <c r="BX9147" s="48"/>
      <c r="BY9147" s="97"/>
      <c r="BZ9147" s="48"/>
      <c r="CA9147" s="40"/>
      <c r="CB9147" s="94"/>
      <c r="CC9147" s="94"/>
      <c r="CD9147" s="94"/>
      <c r="CE9147" s="40"/>
      <c r="CF9147" s="73"/>
      <c r="CG9147" s="41"/>
      <c r="CH9147" s="41"/>
      <c r="CI9147" s="41"/>
      <c r="CJ9147" s="41"/>
      <c r="CK9147" s="41"/>
      <c r="CL9147" s="68"/>
      <c r="CM9147" s="41"/>
      <c r="CN9147" s="41"/>
      <c r="CO9147" s="39"/>
      <c r="CP9147" s="78"/>
    </row>
    <row r="9148" spans="1:94" s="38" customFormat="1" x14ac:dyDescent="0.25">
      <c r="A9148" s="38">
        <v>9145</v>
      </c>
      <c r="F9148" s="39"/>
      <c r="Q9148" s="39"/>
      <c r="R9148" s="40"/>
      <c r="S9148" s="40"/>
      <c r="T9148" s="39"/>
      <c r="AG9148" s="110"/>
      <c r="AH9148" s="94"/>
      <c r="AJ9148" s="97"/>
      <c r="AL9148" s="39"/>
      <c r="AP9148" s="39"/>
      <c r="AQ9148" s="77"/>
      <c r="AR9148" s="78"/>
      <c r="BB9148" s="79"/>
      <c r="BC9148" s="94"/>
      <c r="BE9148" s="97"/>
      <c r="BG9148" s="40"/>
      <c r="BK9148" s="40"/>
      <c r="BL9148" s="79"/>
      <c r="BM9148" s="94"/>
      <c r="BO9148" s="97"/>
      <c r="BQ9148" s="40"/>
      <c r="BR9148" s="94"/>
      <c r="BS9148" s="94"/>
      <c r="BT9148" s="94"/>
      <c r="BU9148" s="40"/>
      <c r="BV9148" s="82"/>
      <c r="BW9148" s="94"/>
      <c r="BX9148" s="48"/>
      <c r="BY9148" s="97"/>
      <c r="BZ9148" s="48"/>
      <c r="CA9148" s="40"/>
      <c r="CB9148" s="94"/>
      <c r="CC9148" s="94"/>
      <c r="CD9148" s="94"/>
      <c r="CE9148" s="40"/>
      <c r="CF9148" s="73"/>
      <c r="CG9148" s="41"/>
      <c r="CH9148" s="41"/>
      <c r="CI9148" s="41"/>
      <c r="CJ9148" s="41"/>
      <c r="CK9148" s="41"/>
      <c r="CL9148" s="68"/>
      <c r="CM9148" s="41"/>
      <c r="CN9148" s="41"/>
      <c r="CO9148" s="39"/>
      <c r="CP9148" s="78"/>
    </row>
    <row r="9149" spans="1:94" s="38" customFormat="1" x14ac:dyDescent="0.25">
      <c r="A9149" s="38">
        <v>9146</v>
      </c>
      <c r="F9149" s="39"/>
      <c r="Q9149" s="39"/>
      <c r="R9149" s="40"/>
      <c r="S9149" s="40"/>
      <c r="T9149" s="39"/>
      <c r="AG9149" s="110"/>
      <c r="AH9149" s="94"/>
      <c r="AJ9149" s="97"/>
      <c r="AL9149" s="39"/>
      <c r="AP9149" s="39"/>
      <c r="AQ9149" s="77"/>
      <c r="AR9149" s="78"/>
      <c r="BB9149" s="79"/>
      <c r="BC9149" s="94"/>
      <c r="BE9149" s="97"/>
      <c r="BG9149" s="40"/>
      <c r="BK9149" s="40"/>
      <c r="BL9149" s="79"/>
      <c r="BM9149" s="94"/>
      <c r="BO9149" s="97"/>
      <c r="BQ9149" s="40"/>
      <c r="BR9149" s="94"/>
      <c r="BS9149" s="94"/>
      <c r="BT9149" s="94"/>
      <c r="BU9149" s="40"/>
      <c r="BV9149" s="82"/>
      <c r="BW9149" s="94"/>
      <c r="BX9149" s="48"/>
      <c r="BY9149" s="97"/>
      <c r="BZ9149" s="48"/>
      <c r="CA9149" s="40"/>
      <c r="CB9149" s="94"/>
      <c r="CC9149" s="94"/>
      <c r="CD9149" s="94"/>
      <c r="CE9149" s="40"/>
      <c r="CF9149" s="73"/>
      <c r="CG9149" s="41"/>
      <c r="CH9149" s="41"/>
      <c r="CI9149" s="41"/>
      <c r="CJ9149" s="41"/>
      <c r="CK9149" s="41"/>
      <c r="CL9149" s="68"/>
      <c r="CM9149" s="41"/>
      <c r="CN9149" s="41"/>
      <c r="CO9149" s="39"/>
      <c r="CP9149" s="78"/>
    </row>
    <row r="9150" spans="1:94" s="38" customFormat="1" x14ac:dyDescent="0.25">
      <c r="A9150" s="38">
        <v>9147</v>
      </c>
      <c r="F9150" s="39"/>
      <c r="Q9150" s="39"/>
      <c r="R9150" s="40"/>
      <c r="S9150" s="40"/>
      <c r="T9150" s="39"/>
      <c r="AG9150" s="110"/>
      <c r="AH9150" s="94"/>
      <c r="AJ9150" s="97"/>
      <c r="AL9150" s="39"/>
      <c r="AP9150" s="39"/>
      <c r="AQ9150" s="77"/>
      <c r="AR9150" s="78"/>
      <c r="BB9150" s="79"/>
      <c r="BC9150" s="94"/>
      <c r="BE9150" s="97"/>
      <c r="BG9150" s="40"/>
      <c r="BK9150" s="40"/>
      <c r="BL9150" s="79"/>
      <c r="BM9150" s="94"/>
      <c r="BO9150" s="97"/>
      <c r="BQ9150" s="40"/>
      <c r="BR9150" s="94"/>
      <c r="BS9150" s="94"/>
      <c r="BT9150" s="94"/>
      <c r="BU9150" s="40"/>
      <c r="BV9150" s="82"/>
      <c r="BW9150" s="94"/>
      <c r="BX9150" s="48"/>
      <c r="BY9150" s="97"/>
      <c r="BZ9150" s="48"/>
      <c r="CA9150" s="40"/>
      <c r="CB9150" s="94"/>
      <c r="CC9150" s="94"/>
      <c r="CD9150" s="94"/>
      <c r="CE9150" s="40"/>
      <c r="CF9150" s="73"/>
      <c r="CG9150" s="41"/>
      <c r="CH9150" s="41"/>
      <c r="CI9150" s="41"/>
      <c r="CJ9150" s="41"/>
      <c r="CK9150" s="41"/>
      <c r="CL9150" s="68"/>
      <c r="CM9150" s="41"/>
      <c r="CN9150" s="41"/>
      <c r="CO9150" s="39"/>
      <c r="CP9150" s="78"/>
    </row>
    <row r="9151" spans="1:94" s="38" customFormat="1" x14ac:dyDescent="0.25">
      <c r="A9151" s="38">
        <v>9148</v>
      </c>
      <c r="F9151" s="39"/>
      <c r="Q9151" s="39"/>
      <c r="R9151" s="40"/>
      <c r="S9151" s="40"/>
      <c r="T9151" s="39"/>
      <c r="AG9151" s="110"/>
      <c r="AH9151" s="94"/>
      <c r="AJ9151" s="97"/>
      <c r="AL9151" s="39"/>
      <c r="AP9151" s="39"/>
      <c r="AQ9151" s="77"/>
      <c r="AR9151" s="78"/>
      <c r="BB9151" s="79"/>
      <c r="BC9151" s="94"/>
      <c r="BE9151" s="97"/>
      <c r="BG9151" s="40"/>
      <c r="BK9151" s="40"/>
      <c r="BL9151" s="79"/>
      <c r="BM9151" s="94"/>
      <c r="BO9151" s="97"/>
      <c r="BQ9151" s="40"/>
      <c r="BR9151" s="94"/>
      <c r="BS9151" s="94"/>
      <c r="BT9151" s="94"/>
      <c r="BU9151" s="40"/>
      <c r="BV9151" s="82"/>
      <c r="BW9151" s="94"/>
      <c r="BX9151" s="48"/>
      <c r="BY9151" s="97"/>
      <c r="BZ9151" s="48"/>
      <c r="CA9151" s="40"/>
      <c r="CB9151" s="94"/>
      <c r="CC9151" s="94"/>
      <c r="CD9151" s="94"/>
      <c r="CE9151" s="40"/>
      <c r="CF9151" s="73"/>
      <c r="CG9151" s="41"/>
      <c r="CH9151" s="41"/>
      <c r="CI9151" s="41"/>
      <c r="CJ9151" s="41"/>
      <c r="CK9151" s="41"/>
      <c r="CL9151" s="68"/>
      <c r="CM9151" s="41"/>
      <c r="CN9151" s="41"/>
      <c r="CO9151" s="39"/>
      <c r="CP9151" s="78"/>
    </row>
    <row r="9152" spans="1:94" s="38" customFormat="1" x14ac:dyDescent="0.25">
      <c r="A9152" s="38">
        <v>9149</v>
      </c>
      <c r="F9152" s="39"/>
      <c r="Q9152" s="39"/>
      <c r="R9152" s="40"/>
      <c r="S9152" s="40"/>
      <c r="T9152" s="39"/>
      <c r="AG9152" s="110"/>
      <c r="AH9152" s="94"/>
      <c r="AJ9152" s="97"/>
      <c r="AL9152" s="39"/>
      <c r="AP9152" s="39"/>
      <c r="AQ9152" s="77"/>
      <c r="AR9152" s="78"/>
      <c r="BB9152" s="79"/>
      <c r="BC9152" s="94"/>
      <c r="BE9152" s="97"/>
      <c r="BG9152" s="40"/>
      <c r="BK9152" s="40"/>
      <c r="BL9152" s="79"/>
      <c r="BM9152" s="94"/>
      <c r="BO9152" s="97"/>
      <c r="BQ9152" s="40"/>
      <c r="BR9152" s="94"/>
      <c r="BS9152" s="94"/>
      <c r="BT9152" s="94"/>
      <c r="BU9152" s="40"/>
      <c r="BV9152" s="82"/>
      <c r="BW9152" s="94"/>
      <c r="BX9152" s="48"/>
      <c r="BY9152" s="97"/>
      <c r="BZ9152" s="48"/>
      <c r="CA9152" s="40"/>
      <c r="CB9152" s="94"/>
      <c r="CC9152" s="94"/>
      <c r="CD9152" s="94"/>
      <c r="CE9152" s="40"/>
      <c r="CF9152" s="73"/>
      <c r="CG9152" s="41"/>
      <c r="CH9152" s="41"/>
      <c r="CI9152" s="41"/>
      <c r="CJ9152" s="41"/>
      <c r="CK9152" s="41"/>
      <c r="CL9152" s="68"/>
      <c r="CM9152" s="41"/>
      <c r="CN9152" s="41"/>
      <c r="CO9152" s="39"/>
      <c r="CP9152" s="78"/>
    </row>
    <row r="9153" spans="1:94" s="38" customFormat="1" x14ac:dyDescent="0.25">
      <c r="A9153" s="38">
        <v>9150</v>
      </c>
      <c r="F9153" s="39"/>
      <c r="Q9153" s="39"/>
      <c r="R9153" s="40"/>
      <c r="S9153" s="40"/>
      <c r="T9153" s="39"/>
      <c r="AG9153" s="110"/>
      <c r="AH9153" s="94"/>
      <c r="AJ9153" s="97"/>
      <c r="AL9153" s="39"/>
      <c r="AP9153" s="39"/>
      <c r="AQ9153" s="77"/>
      <c r="AR9153" s="78"/>
      <c r="BB9153" s="79"/>
      <c r="BC9153" s="94"/>
      <c r="BE9153" s="97"/>
      <c r="BG9153" s="40"/>
      <c r="BK9153" s="40"/>
      <c r="BL9153" s="79"/>
      <c r="BM9153" s="94"/>
      <c r="BO9153" s="97"/>
      <c r="BQ9153" s="40"/>
      <c r="BR9153" s="94"/>
      <c r="BS9153" s="94"/>
      <c r="BT9153" s="94"/>
      <c r="BU9153" s="40"/>
      <c r="BV9153" s="82"/>
      <c r="BW9153" s="94"/>
      <c r="BX9153" s="48"/>
      <c r="BY9153" s="97"/>
      <c r="BZ9153" s="48"/>
      <c r="CA9153" s="40"/>
      <c r="CB9153" s="94"/>
      <c r="CC9153" s="94"/>
      <c r="CD9153" s="94"/>
      <c r="CE9153" s="40"/>
      <c r="CF9153" s="73"/>
      <c r="CG9153" s="41"/>
      <c r="CH9153" s="41"/>
      <c r="CI9153" s="41"/>
      <c r="CJ9153" s="41"/>
      <c r="CK9153" s="41"/>
      <c r="CL9153" s="68"/>
      <c r="CM9153" s="41"/>
      <c r="CN9153" s="41"/>
      <c r="CO9153" s="39"/>
      <c r="CP9153" s="78"/>
    </row>
    <row r="9154" spans="1:94" s="38" customFormat="1" x14ac:dyDescent="0.25">
      <c r="A9154" s="38">
        <v>9151</v>
      </c>
      <c r="F9154" s="39"/>
      <c r="Q9154" s="39"/>
      <c r="R9154" s="40"/>
      <c r="S9154" s="40"/>
      <c r="T9154" s="39"/>
      <c r="AG9154" s="110"/>
      <c r="AH9154" s="94"/>
      <c r="AJ9154" s="97"/>
      <c r="AL9154" s="39"/>
      <c r="AP9154" s="39"/>
      <c r="AQ9154" s="77"/>
      <c r="AR9154" s="78"/>
      <c r="BB9154" s="79"/>
      <c r="BC9154" s="94"/>
      <c r="BE9154" s="97"/>
      <c r="BG9154" s="40"/>
      <c r="BK9154" s="40"/>
      <c r="BL9154" s="79"/>
      <c r="BM9154" s="94"/>
      <c r="BO9154" s="97"/>
      <c r="BQ9154" s="40"/>
      <c r="BR9154" s="94"/>
      <c r="BS9154" s="94"/>
      <c r="BT9154" s="94"/>
      <c r="BU9154" s="40"/>
      <c r="BV9154" s="82"/>
      <c r="BW9154" s="94"/>
      <c r="BX9154" s="48"/>
      <c r="BY9154" s="97"/>
      <c r="BZ9154" s="48"/>
      <c r="CA9154" s="40"/>
      <c r="CB9154" s="94"/>
      <c r="CC9154" s="94"/>
      <c r="CD9154" s="94"/>
      <c r="CE9154" s="40"/>
      <c r="CF9154" s="73"/>
      <c r="CG9154" s="41"/>
      <c r="CH9154" s="41"/>
      <c r="CI9154" s="41"/>
      <c r="CJ9154" s="41"/>
      <c r="CK9154" s="41"/>
      <c r="CL9154" s="68"/>
      <c r="CM9154" s="41"/>
      <c r="CN9154" s="41"/>
      <c r="CO9154" s="39"/>
      <c r="CP9154" s="78"/>
    </row>
    <row r="9155" spans="1:94" s="38" customFormat="1" x14ac:dyDescent="0.25">
      <c r="A9155" s="38">
        <v>9152</v>
      </c>
      <c r="F9155" s="39"/>
      <c r="Q9155" s="39"/>
      <c r="R9155" s="40"/>
      <c r="S9155" s="40"/>
      <c r="T9155" s="39"/>
      <c r="AG9155" s="110"/>
      <c r="AH9155" s="94"/>
      <c r="AJ9155" s="97"/>
      <c r="AL9155" s="39"/>
      <c r="AP9155" s="39"/>
      <c r="AQ9155" s="77"/>
      <c r="AR9155" s="78"/>
      <c r="BB9155" s="79"/>
      <c r="BC9155" s="94"/>
      <c r="BE9155" s="97"/>
      <c r="BG9155" s="40"/>
      <c r="BK9155" s="40"/>
      <c r="BL9155" s="79"/>
      <c r="BM9155" s="94"/>
      <c r="BO9155" s="97"/>
      <c r="BQ9155" s="40"/>
      <c r="BR9155" s="94"/>
      <c r="BS9155" s="94"/>
      <c r="BT9155" s="94"/>
      <c r="BU9155" s="40"/>
      <c r="BV9155" s="82"/>
      <c r="BW9155" s="94"/>
      <c r="BX9155" s="48"/>
      <c r="BY9155" s="97"/>
      <c r="BZ9155" s="48"/>
      <c r="CA9155" s="40"/>
      <c r="CB9155" s="94"/>
      <c r="CC9155" s="94"/>
      <c r="CD9155" s="94"/>
      <c r="CE9155" s="40"/>
      <c r="CF9155" s="73"/>
      <c r="CG9155" s="41"/>
      <c r="CH9155" s="41"/>
      <c r="CI9155" s="41"/>
      <c r="CJ9155" s="41"/>
      <c r="CK9155" s="41"/>
      <c r="CL9155" s="68"/>
      <c r="CM9155" s="41"/>
      <c r="CN9155" s="41"/>
      <c r="CO9155" s="39"/>
      <c r="CP9155" s="78"/>
    </row>
    <row r="9156" spans="1:94" s="38" customFormat="1" x14ac:dyDescent="0.25">
      <c r="A9156" s="38">
        <v>9153</v>
      </c>
      <c r="F9156" s="39"/>
      <c r="Q9156" s="39"/>
      <c r="R9156" s="40"/>
      <c r="S9156" s="40"/>
      <c r="T9156" s="39"/>
      <c r="AG9156" s="110"/>
      <c r="AH9156" s="94"/>
      <c r="AJ9156" s="97"/>
      <c r="AL9156" s="39"/>
      <c r="AP9156" s="39"/>
      <c r="AQ9156" s="77"/>
      <c r="AR9156" s="78"/>
      <c r="BB9156" s="79"/>
      <c r="BC9156" s="94"/>
      <c r="BE9156" s="97"/>
      <c r="BG9156" s="40"/>
      <c r="BK9156" s="40"/>
      <c r="BL9156" s="79"/>
      <c r="BM9156" s="94"/>
      <c r="BO9156" s="97"/>
      <c r="BQ9156" s="40"/>
      <c r="BR9156" s="94"/>
      <c r="BS9156" s="94"/>
      <c r="BT9156" s="94"/>
      <c r="BU9156" s="40"/>
      <c r="BV9156" s="82"/>
      <c r="BW9156" s="94"/>
      <c r="BX9156" s="48"/>
      <c r="BY9156" s="97"/>
      <c r="BZ9156" s="48"/>
      <c r="CA9156" s="40"/>
      <c r="CB9156" s="94"/>
      <c r="CC9156" s="94"/>
      <c r="CD9156" s="94"/>
      <c r="CE9156" s="40"/>
      <c r="CF9156" s="73"/>
      <c r="CG9156" s="41"/>
      <c r="CH9156" s="41"/>
      <c r="CI9156" s="41"/>
      <c r="CJ9156" s="41"/>
      <c r="CK9156" s="41"/>
      <c r="CL9156" s="68"/>
      <c r="CM9156" s="41"/>
      <c r="CN9156" s="41"/>
      <c r="CO9156" s="39"/>
      <c r="CP9156" s="78"/>
    </row>
    <row r="9157" spans="1:94" s="38" customFormat="1" x14ac:dyDescent="0.25">
      <c r="A9157" s="38">
        <v>9154</v>
      </c>
      <c r="F9157" s="39"/>
      <c r="Q9157" s="39"/>
      <c r="R9157" s="40"/>
      <c r="S9157" s="40"/>
      <c r="T9157" s="39"/>
      <c r="AG9157" s="110"/>
      <c r="AH9157" s="94"/>
      <c r="AJ9157" s="97"/>
      <c r="AL9157" s="39"/>
      <c r="AP9157" s="39"/>
      <c r="AQ9157" s="77"/>
      <c r="AR9157" s="78"/>
      <c r="BB9157" s="79"/>
      <c r="BC9157" s="94"/>
      <c r="BE9157" s="97"/>
      <c r="BG9157" s="40"/>
      <c r="BK9157" s="40"/>
      <c r="BL9157" s="79"/>
      <c r="BM9157" s="94"/>
      <c r="BO9157" s="97"/>
      <c r="BQ9157" s="40"/>
      <c r="BR9157" s="94"/>
      <c r="BS9157" s="94"/>
      <c r="BT9157" s="94"/>
      <c r="BU9157" s="40"/>
      <c r="BV9157" s="82"/>
      <c r="BW9157" s="94"/>
      <c r="BX9157" s="48"/>
      <c r="BY9157" s="97"/>
      <c r="BZ9157" s="48"/>
      <c r="CA9157" s="40"/>
      <c r="CB9157" s="94"/>
      <c r="CC9157" s="94"/>
      <c r="CD9157" s="94"/>
      <c r="CE9157" s="40"/>
      <c r="CF9157" s="73"/>
      <c r="CG9157" s="41"/>
      <c r="CH9157" s="41"/>
      <c r="CI9157" s="41"/>
      <c r="CJ9157" s="41"/>
      <c r="CK9157" s="41"/>
      <c r="CL9157" s="68"/>
      <c r="CM9157" s="41"/>
      <c r="CN9157" s="41"/>
      <c r="CO9157" s="39"/>
      <c r="CP9157" s="78"/>
    </row>
    <row r="9158" spans="1:94" s="38" customFormat="1" x14ac:dyDescent="0.25">
      <c r="A9158" s="38">
        <v>9155</v>
      </c>
      <c r="F9158" s="39"/>
      <c r="Q9158" s="39"/>
      <c r="R9158" s="40"/>
      <c r="S9158" s="40"/>
      <c r="T9158" s="39"/>
      <c r="AG9158" s="110"/>
      <c r="AH9158" s="94"/>
      <c r="AJ9158" s="97"/>
      <c r="AL9158" s="39"/>
      <c r="AP9158" s="39"/>
      <c r="AQ9158" s="77"/>
      <c r="AR9158" s="78"/>
      <c r="BB9158" s="79"/>
      <c r="BC9158" s="94"/>
      <c r="BE9158" s="97"/>
      <c r="BG9158" s="40"/>
      <c r="BK9158" s="40"/>
      <c r="BL9158" s="79"/>
      <c r="BM9158" s="94"/>
      <c r="BO9158" s="97"/>
      <c r="BQ9158" s="40"/>
      <c r="BR9158" s="94"/>
      <c r="BS9158" s="94"/>
      <c r="BT9158" s="94"/>
      <c r="BU9158" s="40"/>
      <c r="BV9158" s="82"/>
      <c r="BW9158" s="94"/>
      <c r="BX9158" s="48"/>
      <c r="BY9158" s="97"/>
      <c r="BZ9158" s="48"/>
      <c r="CA9158" s="40"/>
      <c r="CB9158" s="94"/>
      <c r="CC9158" s="94"/>
      <c r="CD9158" s="94"/>
      <c r="CE9158" s="40"/>
      <c r="CF9158" s="73"/>
      <c r="CG9158" s="41"/>
      <c r="CH9158" s="41"/>
      <c r="CI9158" s="41"/>
      <c r="CJ9158" s="41"/>
      <c r="CK9158" s="41"/>
      <c r="CL9158" s="68"/>
      <c r="CM9158" s="41"/>
      <c r="CN9158" s="41"/>
      <c r="CO9158" s="39"/>
      <c r="CP9158" s="78"/>
    </row>
    <row r="9159" spans="1:94" s="38" customFormat="1" x14ac:dyDescent="0.25">
      <c r="A9159" s="38">
        <v>9156</v>
      </c>
      <c r="F9159" s="39"/>
      <c r="Q9159" s="39"/>
      <c r="R9159" s="40"/>
      <c r="S9159" s="40"/>
      <c r="T9159" s="39"/>
      <c r="AG9159" s="110"/>
      <c r="AH9159" s="94"/>
      <c r="AJ9159" s="97"/>
      <c r="AL9159" s="39"/>
      <c r="AP9159" s="39"/>
      <c r="AQ9159" s="77"/>
      <c r="AR9159" s="78"/>
      <c r="BB9159" s="79"/>
      <c r="BC9159" s="94"/>
      <c r="BE9159" s="97"/>
      <c r="BG9159" s="40"/>
      <c r="BK9159" s="40"/>
      <c r="BL9159" s="79"/>
      <c r="BM9159" s="94"/>
      <c r="BO9159" s="97"/>
      <c r="BQ9159" s="40"/>
      <c r="BR9159" s="94"/>
      <c r="BS9159" s="94"/>
      <c r="BT9159" s="94"/>
      <c r="BU9159" s="40"/>
      <c r="BV9159" s="82"/>
      <c r="BW9159" s="94"/>
      <c r="BX9159" s="48"/>
      <c r="BY9159" s="97"/>
      <c r="BZ9159" s="48"/>
      <c r="CA9159" s="40"/>
      <c r="CB9159" s="94"/>
      <c r="CC9159" s="94"/>
      <c r="CD9159" s="94"/>
      <c r="CE9159" s="40"/>
      <c r="CF9159" s="73"/>
      <c r="CG9159" s="41"/>
      <c r="CH9159" s="41"/>
      <c r="CI9159" s="41"/>
      <c r="CJ9159" s="41"/>
      <c r="CK9159" s="41"/>
      <c r="CL9159" s="68"/>
      <c r="CM9159" s="41"/>
      <c r="CN9159" s="41"/>
      <c r="CO9159" s="39"/>
      <c r="CP9159" s="78"/>
    </row>
    <row r="9160" spans="1:94" s="38" customFormat="1" x14ac:dyDescent="0.25">
      <c r="A9160" s="38">
        <v>9157</v>
      </c>
      <c r="F9160" s="39"/>
      <c r="Q9160" s="39"/>
      <c r="R9160" s="40"/>
      <c r="S9160" s="40"/>
      <c r="T9160" s="39"/>
      <c r="AG9160" s="110"/>
      <c r="AH9160" s="94"/>
      <c r="AJ9160" s="97"/>
      <c r="AL9160" s="39"/>
      <c r="AP9160" s="39"/>
      <c r="AQ9160" s="77"/>
      <c r="AR9160" s="78"/>
      <c r="BB9160" s="79"/>
      <c r="BC9160" s="94"/>
      <c r="BE9160" s="97"/>
      <c r="BG9160" s="40"/>
      <c r="BK9160" s="40"/>
      <c r="BL9160" s="79"/>
      <c r="BM9160" s="94"/>
      <c r="BO9160" s="97"/>
      <c r="BQ9160" s="40"/>
      <c r="BR9160" s="94"/>
      <c r="BS9160" s="94"/>
      <c r="BT9160" s="94"/>
      <c r="BU9160" s="40"/>
      <c r="BV9160" s="82"/>
      <c r="BW9160" s="94"/>
      <c r="BX9160" s="48"/>
      <c r="BY9160" s="97"/>
      <c r="BZ9160" s="48"/>
      <c r="CA9160" s="40"/>
      <c r="CB9160" s="94"/>
      <c r="CC9160" s="94"/>
      <c r="CD9160" s="94"/>
      <c r="CE9160" s="40"/>
      <c r="CF9160" s="73"/>
      <c r="CG9160" s="41"/>
      <c r="CH9160" s="41"/>
      <c r="CI9160" s="41"/>
      <c r="CJ9160" s="41"/>
      <c r="CK9160" s="41"/>
      <c r="CL9160" s="68"/>
      <c r="CM9160" s="41"/>
      <c r="CN9160" s="41"/>
      <c r="CO9160" s="39"/>
      <c r="CP9160" s="78"/>
    </row>
    <row r="9161" spans="1:94" s="38" customFormat="1" x14ac:dyDescent="0.25">
      <c r="A9161" s="38">
        <v>9158</v>
      </c>
      <c r="F9161" s="39"/>
      <c r="Q9161" s="39"/>
      <c r="R9161" s="40"/>
      <c r="S9161" s="40"/>
      <c r="T9161" s="39"/>
      <c r="AG9161" s="110"/>
      <c r="AH9161" s="94"/>
      <c r="AJ9161" s="97"/>
      <c r="AL9161" s="39"/>
      <c r="AP9161" s="39"/>
      <c r="AQ9161" s="77"/>
      <c r="AR9161" s="78"/>
      <c r="BB9161" s="79"/>
      <c r="BC9161" s="94"/>
      <c r="BE9161" s="97"/>
      <c r="BG9161" s="40"/>
      <c r="BK9161" s="40"/>
      <c r="BL9161" s="79"/>
      <c r="BM9161" s="94"/>
      <c r="BO9161" s="97"/>
      <c r="BQ9161" s="40"/>
      <c r="BR9161" s="94"/>
      <c r="BS9161" s="94"/>
      <c r="BT9161" s="94"/>
      <c r="BU9161" s="40"/>
      <c r="BV9161" s="82"/>
      <c r="BW9161" s="94"/>
      <c r="BX9161" s="48"/>
      <c r="BY9161" s="97"/>
      <c r="BZ9161" s="48"/>
      <c r="CA9161" s="40"/>
      <c r="CB9161" s="94"/>
      <c r="CC9161" s="94"/>
      <c r="CD9161" s="94"/>
      <c r="CE9161" s="40"/>
      <c r="CF9161" s="73"/>
      <c r="CG9161" s="41"/>
      <c r="CH9161" s="41"/>
      <c r="CI9161" s="41"/>
      <c r="CJ9161" s="41"/>
      <c r="CK9161" s="41"/>
      <c r="CL9161" s="68"/>
      <c r="CM9161" s="41"/>
      <c r="CN9161" s="41"/>
      <c r="CO9161" s="39"/>
      <c r="CP9161" s="78"/>
    </row>
    <row r="9162" spans="1:94" s="38" customFormat="1" x14ac:dyDescent="0.25">
      <c r="A9162" s="38">
        <v>9159</v>
      </c>
      <c r="F9162" s="39"/>
      <c r="Q9162" s="39"/>
      <c r="R9162" s="40"/>
      <c r="S9162" s="40"/>
      <c r="T9162" s="39"/>
      <c r="AG9162" s="110"/>
      <c r="AH9162" s="94"/>
      <c r="AJ9162" s="97"/>
      <c r="AL9162" s="39"/>
      <c r="AP9162" s="39"/>
      <c r="AQ9162" s="77"/>
      <c r="AR9162" s="78"/>
      <c r="BB9162" s="79"/>
      <c r="BC9162" s="94"/>
      <c r="BE9162" s="97"/>
      <c r="BG9162" s="40"/>
      <c r="BK9162" s="40"/>
      <c r="BL9162" s="79"/>
      <c r="BM9162" s="94"/>
      <c r="BO9162" s="97"/>
      <c r="BQ9162" s="40"/>
      <c r="BR9162" s="94"/>
      <c r="BS9162" s="94"/>
      <c r="BT9162" s="94"/>
      <c r="BU9162" s="40"/>
      <c r="BV9162" s="82"/>
      <c r="BW9162" s="94"/>
      <c r="BX9162" s="48"/>
      <c r="BY9162" s="97"/>
      <c r="BZ9162" s="48"/>
      <c r="CA9162" s="40"/>
      <c r="CB9162" s="94"/>
      <c r="CC9162" s="94"/>
      <c r="CD9162" s="94"/>
      <c r="CE9162" s="40"/>
      <c r="CF9162" s="73"/>
      <c r="CG9162" s="41"/>
      <c r="CH9162" s="41"/>
      <c r="CI9162" s="41"/>
      <c r="CJ9162" s="41"/>
      <c r="CK9162" s="41"/>
      <c r="CL9162" s="68"/>
      <c r="CM9162" s="41"/>
      <c r="CN9162" s="41"/>
      <c r="CO9162" s="39"/>
      <c r="CP9162" s="78"/>
    </row>
    <row r="9163" spans="1:94" s="38" customFormat="1" x14ac:dyDescent="0.25">
      <c r="A9163" s="38">
        <v>9160</v>
      </c>
      <c r="F9163" s="39"/>
      <c r="Q9163" s="39"/>
      <c r="R9163" s="40"/>
      <c r="S9163" s="40"/>
      <c r="T9163" s="39"/>
      <c r="AG9163" s="110"/>
      <c r="AH9163" s="94"/>
      <c r="AJ9163" s="97"/>
      <c r="AL9163" s="39"/>
      <c r="AP9163" s="39"/>
      <c r="AQ9163" s="77"/>
      <c r="AR9163" s="78"/>
      <c r="BB9163" s="79"/>
      <c r="BC9163" s="94"/>
      <c r="BE9163" s="97"/>
      <c r="BG9163" s="40"/>
      <c r="BK9163" s="40"/>
      <c r="BL9163" s="79"/>
      <c r="BM9163" s="94"/>
      <c r="BO9163" s="97"/>
      <c r="BQ9163" s="40"/>
      <c r="BR9163" s="94"/>
      <c r="BS9163" s="94"/>
      <c r="BT9163" s="94"/>
      <c r="BU9163" s="40"/>
      <c r="BV9163" s="82"/>
      <c r="BW9163" s="94"/>
      <c r="BX9163" s="48"/>
      <c r="BY9163" s="97"/>
      <c r="BZ9163" s="48"/>
      <c r="CA9163" s="40"/>
      <c r="CB9163" s="94"/>
      <c r="CC9163" s="94"/>
      <c r="CD9163" s="94"/>
      <c r="CE9163" s="40"/>
      <c r="CF9163" s="73"/>
      <c r="CG9163" s="41"/>
      <c r="CH9163" s="41"/>
      <c r="CI9163" s="41"/>
      <c r="CJ9163" s="41"/>
      <c r="CK9163" s="41"/>
      <c r="CL9163" s="68"/>
      <c r="CM9163" s="41"/>
      <c r="CN9163" s="41"/>
      <c r="CO9163" s="39"/>
      <c r="CP9163" s="78"/>
    </row>
    <row r="9164" spans="1:94" s="38" customFormat="1" x14ac:dyDescent="0.25">
      <c r="A9164" s="38">
        <v>9161</v>
      </c>
      <c r="F9164" s="39"/>
      <c r="Q9164" s="39"/>
      <c r="R9164" s="40"/>
      <c r="S9164" s="40"/>
      <c r="T9164" s="39"/>
      <c r="AG9164" s="110"/>
      <c r="AH9164" s="94"/>
      <c r="AJ9164" s="97"/>
      <c r="AL9164" s="39"/>
      <c r="AP9164" s="39"/>
      <c r="AQ9164" s="77"/>
      <c r="AR9164" s="78"/>
      <c r="BB9164" s="79"/>
      <c r="BC9164" s="94"/>
      <c r="BE9164" s="97"/>
      <c r="BG9164" s="40"/>
      <c r="BK9164" s="40"/>
      <c r="BL9164" s="79"/>
      <c r="BM9164" s="94"/>
      <c r="BO9164" s="97"/>
      <c r="BQ9164" s="40"/>
      <c r="BR9164" s="94"/>
      <c r="BS9164" s="94"/>
      <c r="BT9164" s="94"/>
      <c r="BU9164" s="40"/>
      <c r="BV9164" s="82"/>
      <c r="BW9164" s="94"/>
      <c r="BX9164" s="48"/>
      <c r="BY9164" s="97"/>
      <c r="BZ9164" s="48"/>
      <c r="CA9164" s="40"/>
      <c r="CB9164" s="94"/>
      <c r="CC9164" s="94"/>
      <c r="CD9164" s="94"/>
      <c r="CE9164" s="40"/>
      <c r="CF9164" s="73"/>
      <c r="CG9164" s="41"/>
      <c r="CH9164" s="41"/>
      <c r="CI9164" s="41"/>
      <c r="CJ9164" s="41"/>
      <c r="CK9164" s="41"/>
      <c r="CL9164" s="68"/>
      <c r="CM9164" s="41"/>
      <c r="CN9164" s="41"/>
      <c r="CO9164" s="39"/>
      <c r="CP9164" s="78"/>
    </row>
    <row r="9165" spans="1:94" s="38" customFormat="1" x14ac:dyDescent="0.25">
      <c r="A9165" s="38">
        <v>9162</v>
      </c>
      <c r="F9165" s="39"/>
      <c r="Q9165" s="39"/>
      <c r="R9165" s="40"/>
      <c r="S9165" s="40"/>
      <c r="T9165" s="39"/>
      <c r="AG9165" s="110"/>
      <c r="AH9165" s="94"/>
      <c r="AJ9165" s="97"/>
      <c r="AL9165" s="39"/>
      <c r="AP9165" s="39"/>
      <c r="AQ9165" s="77"/>
      <c r="AR9165" s="78"/>
      <c r="BB9165" s="79"/>
      <c r="BC9165" s="94"/>
      <c r="BE9165" s="97"/>
      <c r="BG9165" s="40"/>
      <c r="BK9165" s="40"/>
      <c r="BL9165" s="79"/>
      <c r="BM9165" s="94"/>
      <c r="BO9165" s="97"/>
      <c r="BQ9165" s="40"/>
      <c r="BR9165" s="94"/>
      <c r="BS9165" s="94"/>
      <c r="BT9165" s="94"/>
      <c r="BU9165" s="40"/>
      <c r="BV9165" s="82"/>
      <c r="BW9165" s="94"/>
      <c r="BX9165" s="48"/>
      <c r="BY9165" s="97"/>
      <c r="BZ9165" s="48"/>
      <c r="CA9165" s="40"/>
      <c r="CB9165" s="94"/>
      <c r="CC9165" s="94"/>
      <c r="CD9165" s="94"/>
      <c r="CE9165" s="40"/>
      <c r="CF9165" s="73"/>
      <c r="CG9165" s="41"/>
      <c r="CH9165" s="41"/>
      <c r="CI9165" s="41"/>
      <c r="CJ9165" s="41"/>
      <c r="CK9165" s="41"/>
      <c r="CL9165" s="68"/>
      <c r="CM9165" s="41"/>
      <c r="CN9165" s="41"/>
      <c r="CO9165" s="39"/>
      <c r="CP9165" s="78"/>
    </row>
    <row r="9166" spans="1:94" s="38" customFormat="1" x14ac:dyDescent="0.25">
      <c r="A9166" s="38">
        <v>9163</v>
      </c>
      <c r="F9166" s="39"/>
      <c r="Q9166" s="39"/>
      <c r="R9166" s="40"/>
      <c r="S9166" s="40"/>
      <c r="T9166" s="39"/>
      <c r="AG9166" s="110"/>
      <c r="AH9166" s="94"/>
      <c r="AJ9166" s="97"/>
      <c r="AL9166" s="39"/>
      <c r="AP9166" s="39"/>
      <c r="AQ9166" s="77"/>
      <c r="AR9166" s="78"/>
      <c r="BB9166" s="79"/>
      <c r="BC9166" s="94"/>
      <c r="BE9166" s="97"/>
      <c r="BG9166" s="40"/>
      <c r="BK9166" s="40"/>
      <c r="BL9166" s="79"/>
      <c r="BM9166" s="94"/>
      <c r="BO9166" s="97"/>
      <c r="BQ9166" s="40"/>
      <c r="BR9166" s="94"/>
      <c r="BS9166" s="94"/>
      <c r="BT9166" s="94"/>
      <c r="BU9166" s="40"/>
      <c r="BV9166" s="82"/>
      <c r="BW9166" s="94"/>
      <c r="BX9166" s="48"/>
      <c r="BY9166" s="97"/>
      <c r="BZ9166" s="48"/>
      <c r="CA9166" s="40"/>
      <c r="CB9166" s="94"/>
      <c r="CC9166" s="94"/>
      <c r="CD9166" s="94"/>
      <c r="CE9166" s="40"/>
      <c r="CF9166" s="73"/>
      <c r="CG9166" s="41"/>
      <c r="CH9166" s="41"/>
      <c r="CI9166" s="41"/>
      <c r="CJ9166" s="41"/>
      <c r="CK9166" s="41"/>
      <c r="CL9166" s="68"/>
      <c r="CM9166" s="41"/>
      <c r="CN9166" s="41"/>
      <c r="CO9166" s="39"/>
      <c r="CP9166" s="78"/>
    </row>
    <row r="9167" spans="1:94" s="38" customFormat="1" x14ac:dyDescent="0.25">
      <c r="A9167" s="38">
        <v>9164</v>
      </c>
      <c r="F9167" s="39"/>
      <c r="Q9167" s="39"/>
      <c r="R9167" s="40"/>
      <c r="S9167" s="40"/>
      <c r="T9167" s="39"/>
      <c r="AG9167" s="110"/>
      <c r="AH9167" s="94"/>
      <c r="AJ9167" s="97"/>
      <c r="AL9167" s="39"/>
      <c r="AP9167" s="39"/>
      <c r="AQ9167" s="77"/>
      <c r="AR9167" s="78"/>
      <c r="BB9167" s="79"/>
      <c r="BC9167" s="94"/>
      <c r="BE9167" s="97"/>
      <c r="BG9167" s="40"/>
      <c r="BK9167" s="40"/>
      <c r="BL9167" s="79"/>
      <c r="BM9167" s="94"/>
      <c r="BO9167" s="97"/>
      <c r="BQ9167" s="40"/>
      <c r="BR9167" s="94"/>
      <c r="BS9167" s="94"/>
      <c r="BT9167" s="94"/>
      <c r="BU9167" s="40"/>
      <c r="BV9167" s="82"/>
      <c r="BW9167" s="94"/>
      <c r="BX9167" s="48"/>
      <c r="BY9167" s="97"/>
      <c r="BZ9167" s="48"/>
      <c r="CA9167" s="40"/>
      <c r="CB9167" s="94"/>
      <c r="CC9167" s="94"/>
      <c r="CD9167" s="94"/>
      <c r="CE9167" s="40"/>
      <c r="CF9167" s="73"/>
      <c r="CG9167" s="41"/>
      <c r="CH9167" s="41"/>
      <c r="CI9167" s="41"/>
      <c r="CJ9167" s="41"/>
      <c r="CK9167" s="41"/>
      <c r="CL9167" s="68"/>
      <c r="CM9167" s="41"/>
      <c r="CN9167" s="41"/>
      <c r="CO9167" s="39"/>
      <c r="CP9167" s="78"/>
    </row>
    <row r="9168" spans="1:94" s="38" customFormat="1" x14ac:dyDescent="0.25">
      <c r="A9168" s="38">
        <v>9165</v>
      </c>
      <c r="F9168" s="39"/>
      <c r="Q9168" s="39"/>
      <c r="R9168" s="40"/>
      <c r="S9168" s="40"/>
      <c r="T9168" s="39"/>
      <c r="AG9168" s="110"/>
      <c r="AH9168" s="94"/>
      <c r="AJ9168" s="97"/>
      <c r="AL9168" s="39"/>
      <c r="AP9168" s="39"/>
      <c r="AQ9168" s="77"/>
      <c r="AR9168" s="78"/>
      <c r="BB9168" s="79"/>
      <c r="BC9168" s="94"/>
      <c r="BE9168" s="97"/>
      <c r="BG9168" s="40"/>
      <c r="BK9168" s="40"/>
      <c r="BL9168" s="79"/>
      <c r="BM9168" s="94"/>
      <c r="BO9168" s="97"/>
      <c r="BQ9168" s="40"/>
      <c r="BR9168" s="94"/>
      <c r="BS9168" s="94"/>
      <c r="BT9168" s="94"/>
      <c r="BU9168" s="40"/>
      <c r="BV9168" s="82"/>
      <c r="BW9168" s="94"/>
      <c r="BX9168" s="48"/>
      <c r="BY9168" s="97"/>
      <c r="BZ9168" s="48"/>
      <c r="CA9168" s="40"/>
      <c r="CB9168" s="94"/>
      <c r="CC9168" s="94"/>
      <c r="CD9168" s="94"/>
      <c r="CE9168" s="40"/>
      <c r="CF9168" s="73"/>
      <c r="CG9168" s="41"/>
      <c r="CH9168" s="41"/>
      <c r="CI9168" s="41"/>
      <c r="CJ9168" s="41"/>
      <c r="CK9168" s="41"/>
      <c r="CL9168" s="68"/>
      <c r="CM9168" s="41"/>
      <c r="CN9168" s="41"/>
      <c r="CO9168" s="39"/>
      <c r="CP9168" s="78"/>
    </row>
    <row r="9169" spans="1:94" s="38" customFormat="1" x14ac:dyDescent="0.25">
      <c r="A9169" s="38">
        <v>9166</v>
      </c>
      <c r="F9169" s="39"/>
      <c r="Q9169" s="39"/>
      <c r="R9169" s="40"/>
      <c r="S9169" s="40"/>
      <c r="T9169" s="39"/>
      <c r="AG9169" s="110"/>
      <c r="AH9169" s="94"/>
      <c r="AJ9169" s="97"/>
      <c r="AL9169" s="39"/>
      <c r="AP9169" s="39"/>
      <c r="AQ9169" s="77"/>
      <c r="AR9169" s="78"/>
      <c r="BB9169" s="79"/>
      <c r="BC9169" s="94"/>
      <c r="BE9169" s="97"/>
      <c r="BG9169" s="40"/>
      <c r="BK9169" s="40"/>
      <c r="BL9169" s="79"/>
      <c r="BM9169" s="94"/>
      <c r="BO9169" s="97"/>
      <c r="BQ9169" s="40"/>
      <c r="BR9169" s="94"/>
      <c r="BS9169" s="94"/>
      <c r="BT9169" s="94"/>
      <c r="BU9169" s="40"/>
      <c r="BV9169" s="82"/>
      <c r="BW9169" s="94"/>
      <c r="BX9169" s="48"/>
      <c r="BY9169" s="97"/>
      <c r="BZ9169" s="48"/>
      <c r="CA9169" s="40"/>
      <c r="CB9169" s="94"/>
      <c r="CC9169" s="94"/>
      <c r="CD9169" s="94"/>
      <c r="CE9169" s="40"/>
      <c r="CF9169" s="73"/>
      <c r="CG9169" s="41"/>
      <c r="CH9169" s="41"/>
      <c r="CI9169" s="41"/>
      <c r="CJ9169" s="41"/>
      <c r="CK9169" s="41"/>
      <c r="CL9169" s="68"/>
      <c r="CM9169" s="41"/>
      <c r="CN9169" s="41"/>
      <c r="CO9169" s="39"/>
      <c r="CP9169" s="78"/>
    </row>
    <row r="9170" spans="1:94" s="38" customFormat="1" x14ac:dyDescent="0.25">
      <c r="A9170" s="38">
        <v>9167</v>
      </c>
      <c r="F9170" s="39"/>
      <c r="Q9170" s="39"/>
      <c r="R9170" s="40"/>
      <c r="S9170" s="40"/>
      <c r="T9170" s="39"/>
      <c r="AG9170" s="110"/>
      <c r="AH9170" s="94"/>
      <c r="AJ9170" s="97"/>
      <c r="AL9170" s="39"/>
      <c r="AP9170" s="39"/>
      <c r="AQ9170" s="77"/>
      <c r="AR9170" s="78"/>
      <c r="BB9170" s="79"/>
      <c r="BC9170" s="94"/>
      <c r="BE9170" s="97"/>
      <c r="BG9170" s="40"/>
      <c r="BK9170" s="40"/>
      <c r="BL9170" s="79"/>
      <c r="BM9170" s="94"/>
      <c r="BO9170" s="97"/>
      <c r="BQ9170" s="40"/>
      <c r="BR9170" s="94"/>
      <c r="BS9170" s="94"/>
      <c r="BT9170" s="94"/>
      <c r="BU9170" s="40"/>
      <c r="BV9170" s="82"/>
      <c r="BW9170" s="94"/>
      <c r="BX9170" s="48"/>
      <c r="BY9170" s="97"/>
      <c r="BZ9170" s="48"/>
      <c r="CA9170" s="40"/>
      <c r="CB9170" s="94"/>
      <c r="CC9170" s="94"/>
      <c r="CD9170" s="94"/>
      <c r="CE9170" s="40"/>
      <c r="CF9170" s="73"/>
      <c r="CG9170" s="41"/>
      <c r="CH9170" s="41"/>
      <c r="CI9170" s="41"/>
      <c r="CJ9170" s="41"/>
      <c r="CK9170" s="41"/>
      <c r="CL9170" s="68"/>
      <c r="CM9170" s="41"/>
      <c r="CN9170" s="41"/>
      <c r="CO9170" s="39"/>
      <c r="CP9170" s="78"/>
    </row>
    <row r="9171" spans="1:94" s="38" customFormat="1" x14ac:dyDescent="0.25">
      <c r="A9171" s="38">
        <v>9168</v>
      </c>
      <c r="F9171" s="39"/>
      <c r="Q9171" s="39"/>
      <c r="R9171" s="40"/>
      <c r="S9171" s="40"/>
      <c r="T9171" s="39"/>
      <c r="AG9171" s="110"/>
      <c r="AH9171" s="94"/>
      <c r="AJ9171" s="97"/>
      <c r="AL9171" s="39"/>
      <c r="AP9171" s="39"/>
      <c r="AQ9171" s="77"/>
      <c r="AR9171" s="78"/>
      <c r="BB9171" s="79"/>
      <c r="BC9171" s="94"/>
      <c r="BE9171" s="97"/>
      <c r="BG9171" s="40"/>
      <c r="BK9171" s="40"/>
      <c r="BL9171" s="79"/>
      <c r="BM9171" s="94"/>
      <c r="BO9171" s="97"/>
      <c r="BQ9171" s="40"/>
      <c r="BR9171" s="94"/>
      <c r="BS9171" s="94"/>
      <c r="BT9171" s="94"/>
      <c r="BU9171" s="40"/>
      <c r="BV9171" s="82"/>
      <c r="BW9171" s="94"/>
      <c r="BX9171" s="48"/>
      <c r="BY9171" s="97"/>
      <c r="BZ9171" s="48"/>
      <c r="CA9171" s="40"/>
      <c r="CB9171" s="94"/>
      <c r="CC9171" s="94"/>
      <c r="CD9171" s="94"/>
      <c r="CE9171" s="40"/>
      <c r="CF9171" s="73"/>
      <c r="CG9171" s="41"/>
      <c r="CH9171" s="41"/>
      <c r="CI9171" s="41"/>
      <c r="CJ9171" s="41"/>
      <c r="CK9171" s="41"/>
      <c r="CL9171" s="68"/>
      <c r="CM9171" s="41"/>
      <c r="CN9171" s="41"/>
      <c r="CO9171" s="39"/>
      <c r="CP9171" s="78"/>
    </row>
    <row r="9172" spans="1:94" s="38" customFormat="1" x14ac:dyDescent="0.25">
      <c r="A9172" s="38">
        <v>9169</v>
      </c>
      <c r="F9172" s="39"/>
      <c r="Q9172" s="39"/>
      <c r="R9172" s="40"/>
      <c r="S9172" s="40"/>
      <c r="T9172" s="39"/>
      <c r="AG9172" s="110"/>
      <c r="AH9172" s="94"/>
      <c r="AJ9172" s="97"/>
      <c r="AL9172" s="39"/>
      <c r="AP9172" s="39"/>
      <c r="AQ9172" s="77"/>
      <c r="AR9172" s="78"/>
      <c r="BB9172" s="79"/>
      <c r="BC9172" s="94"/>
      <c r="BE9172" s="97"/>
      <c r="BG9172" s="40"/>
      <c r="BK9172" s="40"/>
      <c r="BL9172" s="79"/>
      <c r="BM9172" s="94"/>
      <c r="BO9172" s="97"/>
      <c r="BQ9172" s="40"/>
      <c r="BR9172" s="94"/>
      <c r="BS9172" s="94"/>
      <c r="BT9172" s="94"/>
      <c r="BU9172" s="40"/>
      <c r="BV9172" s="82"/>
      <c r="BW9172" s="94"/>
      <c r="BX9172" s="48"/>
      <c r="BY9172" s="97"/>
      <c r="BZ9172" s="48"/>
      <c r="CA9172" s="40"/>
      <c r="CB9172" s="94"/>
      <c r="CC9172" s="94"/>
      <c r="CD9172" s="94"/>
      <c r="CE9172" s="40"/>
      <c r="CF9172" s="73"/>
      <c r="CG9172" s="41"/>
      <c r="CH9172" s="41"/>
      <c r="CI9172" s="41"/>
      <c r="CJ9172" s="41"/>
      <c r="CK9172" s="41"/>
      <c r="CL9172" s="68"/>
      <c r="CM9172" s="41"/>
      <c r="CN9172" s="41"/>
      <c r="CO9172" s="39"/>
      <c r="CP9172" s="78"/>
    </row>
    <row r="9173" spans="1:94" s="38" customFormat="1" x14ac:dyDescent="0.25">
      <c r="A9173" s="38">
        <v>9170</v>
      </c>
      <c r="F9173" s="39"/>
      <c r="Q9173" s="39"/>
      <c r="R9173" s="40"/>
      <c r="S9173" s="40"/>
      <c r="T9173" s="39"/>
      <c r="AG9173" s="110"/>
      <c r="AH9173" s="94"/>
      <c r="AJ9173" s="97"/>
      <c r="AL9173" s="39"/>
      <c r="AP9173" s="39"/>
      <c r="AQ9173" s="77"/>
      <c r="AR9173" s="78"/>
      <c r="BB9173" s="79"/>
      <c r="BC9173" s="94"/>
      <c r="BE9173" s="97"/>
      <c r="BG9173" s="40"/>
      <c r="BK9173" s="40"/>
      <c r="BL9173" s="79"/>
      <c r="BM9173" s="94"/>
      <c r="BO9173" s="97"/>
      <c r="BQ9173" s="40"/>
      <c r="BR9173" s="94"/>
      <c r="BS9173" s="94"/>
      <c r="BT9173" s="94"/>
      <c r="BU9173" s="40"/>
      <c r="BV9173" s="82"/>
      <c r="BW9173" s="94"/>
      <c r="BX9173" s="48"/>
      <c r="BY9173" s="97"/>
      <c r="BZ9173" s="48"/>
      <c r="CA9173" s="40"/>
      <c r="CB9173" s="94"/>
      <c r="CC9173" s="94"/>
      <c r="CD9173" s="94"/>
      <c r="CE9173" s="40"/>
      <c r="CF9173" s="73"/>
      <c r="CG9173" s="41"/>
      <c r="CH9173" s="41"/>
      <c r="CI9173" s="41"/>
      <c r="CJ9173" s="41"/>
      <c r="CK9173" s="41"/>
      <c r="CL9173" s="68"/>
      <c r="CM9173" s="41"/>
      <c r="CN9173" s="41"/>
      <c r="CO9173" s="39"/>
      <c r="CP9173" s="78"/>
    </row>
    <row r="9174" spans="1:94" s="38" customFormat="1" x14ac:dyDescent="0.25">
      <c r="A9174" s="38">
        <v>9171</v>
      </c>
      <c r="F9174" s="39"/>
      <c r="Q9174" s="39"/>
      <c r="R9174" s="40"/>
      <c r="S9174" s="40"/>
      <c r="T9174" s="39"/>
      <c r="AG9174" s="110"/>
      <c r="AH9174" s="94"/>
      <c r="AJ9174" s="97"/>
      <c r="AL9174" s="39"/>
      <c r="AP9174" s="39"/>
      <c r="AQ9174" s="77"/>
      <c r="AR9174" s="78"/>
      <c r="BB9174" s="79"/>
      <c r="BC9174" s="94"/>
      <c r="BE9174" s="97"/>
      <c r="BG9174" s="40"/>
      <c r="BK9174" s="40"/>
      <c r="BL9174" s="79"/>
      <c r="BM9174" s="94"/>
      <c r="BO9174" s="97"/>
      <c r="BQ9174" s="40"/>
      <c r="BR9174" s="94"/>
      <c r="BS9174" s="94"/>
      <c r="BT9174" s="94"/>
      <c r="BU9174" s="40"/>
      <c r="BV9174" s="82"/>
      <c r="BW9174" s="94"/>
      <c r="BX9174" s="48"/>
      <c r="BY9174" s="97"/>
      <c r="BZ9174" s="48"/>
      <c r="CA9174" s="40"/>
      <c r="CB9174" s="94"/>
      <c r="CC9174" s="94"/>
      <c r="CD9174" s="94"/>
      <c r="CE9174" s="40"/>
      <c r="CF9174" s="73"/>
      <c r="CG9174" s="41"/>
      <c r="CH9174" s="41"/>
      <c r="CI9174" s="41"/>
      <c r="CJ9174" s="41"/>
      <c r="CK9174" s="41"/>
      <c r="CL9174" s="68"/>
      <c r="CM9174" s="41"/>
      <c r="CN9174" s="41"/>
      <c r="CO9174" s="39"/>
      <c r="CP9174" s="78"/>
    </row>
    <row r="9175" spans="1:94" s="38" customFormat="1" x14ac:dyDescent="0.25">
      <c r="A9175" s="38">
        <v>9172</v>
      </c>
      <c r="F9175" s="39"/>
      <c r="Q9175" s="39"/>
      <c r="R9175" s="40"/>
      <c r="S9175" s="40"/>
      <c r="T9175" s="39"/>
      <c r="AG9175" s="110"/>
      <c r="AH9175" s="94"/>
      <c r="AJ9175" s="97"/>
      <c r="AL9175" s="39"/>
      <c r="AP9175" s="39"/>
      <c r="AQ9175" s="77"/>
      <c r="AR9175" s="78"/>
      <c r="BB9175" s="79"/>
      <c r="BC9175" s="94"/>
      <c r="BE9175" s="97"/>
      <c r="BG9175" s="40"/>
      <c r="BK9175" s="40"/>
      <c r="BL9175" s="79"/>
      <c r="BM9175" s="94"/>
      <c r="BO9175" s="97"/>
      <c r="BQ9175" s="40"/>
      <c r="BR9175" s="94"/>
      <c r="BS9175" s="94"/>
      <c r="BT9175" s="94"/>
      <c r="BU9175" s="40"/>
      <c r="BV9175" s="82"/>
      <c r="BW9175" s="94"/>
      <c r="BX9175" s="48"/>
      <c r="BY9175" s="97"/>
      <c r="BZ9175" s="48"/>
      <c r="CA9175" s="40"/>
      <c r="CB9175" s="94"/>
      <c r="CC9175" s="94"/>
      <c r="CD9175" s="94"/>
      <c r="CE9175" s="40"/>
      <c r="CF9175" s="73"/>
      <c r="CG9175" s="41"/>
      <c r="CH9175" s="41"/>
      <c r="CI9175" s="41"/>
      <c r="CJ9175" s="41"/>
      <c r="CK9175" s="41"/>
      <c r="CL9175" s="68"/>
      <c r="CM9175" s="41"/>
      <c r="CN9175" s="41"/>
      <c r="CO9175" s="39"/>
      <c r="CP9175" s="78"/>
    </row>
    <row r="9176" spans="1:94" s="38" customFormat="1" x14ac:dyDescent="0.25">
      <c r="A9176" s="38">
        <v>9173</v>
      </c>
      <c r="F9176" s="39"/>
      <c r="Q9176" s="39"/>
      <c r="R9176" s="40"/>
      <c r="S9176" s="40"/>
      <c r="T9176" s="39"/>
      <c r="AG9176" s="110"/>
      <c r="AH9176" s="94"/>
      <c r="AJ9176" s="97"/>
      <c r="AL9176" s="39"/>
      <c r="AP9176" s="39"/>
      <c r="AQ9176" s="77"/>
      <c r="AR9176" s="78"/>
      <c r="BB9176" s="79"/>
      <c r="BC9176" s="94"/>
      <c r="BE9176" s="97"/>
      <c r="BG9176" s="40"/>
      <c r="BK9176" s="40"/>
      <c r="BL9176" s="79"/>
      <c r="BM9176" s="94"/>
      <c r="BO9176" s="97"/>
      <c r="BQ9176" s="40"/>
      <c r="BR9176" s="94"/>
      <c r="BS9176" s="94"/>
      <c r="BT9176" s="94"/>
      <c r="BU9176" s="40"/>
      <c r="BV9176" s="82"/>
      <c r="BW9176" s="94"/>
      <c r="BX9176" s="48"/>
      <c r="BY9176" s="97"/>
      <c r="BZ9176" s="48"/>
      <c r="CA9176" s="40"/>
      <c r="CB9176" s="94"/>
      <c r="CC9176" s="94"/>
      <c r="CD9176" s="94"/>
      <c r="CE9176" s="40"/>
      <c r="CF9176" s="73"/>
      <c r="CG9176" s="41"/>
      <c r="CH9176" s="41"/>
      <c r="CI9176" s="41"/>
      <c r="CJ9176" s="41"/>
      <c r="CK9176" s="41"/>
      <c r="CL9176" s="68"/>
      <c r="CM9176" s="41"/>
      <c r="CN9176" s="41"/>
      <c r="CO9176" s="39"/>
      <c r="CP9176" s="78"/>
    </row>
    <row r="9177" spans="1:94" s="38" customFormat="1" x14ac:dyDescent="0.25">
      <c r="A9177" s="38">
        <v>9174</v>
      </c>
      <c r="F9177" s="39"/>
      <c r="Q9177" s="39"/>
      <c r="R9177" s="40"/>
      <c r="S9177" s="40"/>
      <c r="T9177" s="39"/>
      <c r="AG9177" s="110"/>
      <c r="AH9177" s="94"/>
      <c r="AJ9177" s="97"/>
      <c r="AL9177" s="39"/>
      <c r="AP9177" s="39"/>
      <c r="AQ9177" s="77"/>
      <c r="AR9177" s="78"/>
      <c r="BB9177" s="79"/>
      <c r="BC9177" s="94"/>
      <c r="BE9177" s="97"/>
      <c r="BG9177" s="40"/>
      <c r="BK9177" s="40"/>
      <c r="BL9177" s="79"/>
      <c r="BM9177" s="94"/>
      <c r="BO9177" s="97"/>
      <c r="BQ9177" s="40"/>
      <c r="BR9177" s="94"/>
      <c r="BS9177" s="94"/>
      <c r="BT9177" s="94"/>
      <c r="BU9177" s="40"/>
      <c r="BV9177" s="82"/>
      <c r="BW9177" s="94"/>
      <c r="BX9177" s="48"/>
      <c r="BY9177" s="97"/>
      <c r="BZ9177" s="48"/>
      <c r="CA9177" s="40"/>
      <c r="CB9177" s="94"/>
      <c r="CC9177" s="94"/>
      <c r="CD9177" s="94"/>
      <c r="CE9177" s="40"/>
      <c r="CF9177" s="73"/>
      <c r="CG9177" s="41"/>
      <c r="CH9177" s="41"/>
      <c r="CI9177" s="41"/>
      <c r="CJ9177" s="41"/>
      <c r="CK9177" s="41"/>
      <c r="CL9177" s="68"/>
      <c r="CM9177" s="41"/>
      <c r="CN9177" s="41"/>
      <c r="CO9177" s="39"/>
      <c r="CP9177" s="78"/>
    </row>
    <row r="9178" spans="1:94" s="38" customFormat="1" x14ac:dyDescent="0.25">
      <c r="A9178" s="38">
        <v>9175</v>
      </c>
      <c r="F9178" s="39"/>
      <c r="Q9178" s="39"/>
      <c r="R9178" s="40"/>
      <c r="S9178" s="40"/>
      <c r="T9178" s="39"/>
      <c r="AG9178" s="110"/>
      <c r="AH9178" s="94"/>
      <c r="AJ9178" s="97"/>
      <c r="AL9178" s="39"/>
      <c r="AP9178" s="39"/>
      <c r="AQ9178" s="77"/>
      <c r="AR9178" s="78"/>
      <c r="BB9178" s="79"/>
      <c r="BC9178" s="94"/>
      <c r="BE9178" s="97"/>
      <c r="BG9178" s="40"/>
      <c r="BK9178" s="40"/>
      <c r="BL9178" s="79"/>
      <c r="BM9178" s="94"/>
      <c r="BO9178" s="97"/>
      <c r="BQ9178" s="40"/>
      <c r="BR9178" s="94"/>
      <c r="BS9178" s="94"/>
      <c r="BT9178" s="94"/>
      <c r="BU9178" s="40"/>
      <c r="BV9178" s="82"/>
      <c r="BW9178" s="94"/>
      <c r="BX9178" s="48"/>
      <c r="BY9178" s="97"/>
      <c r="BZ9178" s="48"/>
      <c r="CA9178" s="40"/>
      <c r="CB9178" s="94"/>
      <c r="CC9178" s="94"/>
      <c r="CD9178" s="94"/>
      <c r="CE9178" s="40"/>
      <c r="CF9178" s="73"/>
      <c r="CG9178" s="41"/>
      <c r="CH9178" s="41"/>
      <c r="CI9178" s="41"/>
      <c r="CJ9178" s="41"/>
      <c r="CK9178" s="41"/>
      <c r="CL9178" s="68"/>
      <c r="CM9178" s="41"/>
      <c r="CN9178" s="41"/>
      <c r="CO9178" s="39"/>
      <c r="CP9178" s="78"/>
    </row>
    <row r="9179" spans="1:94" s="38" customFormat="1" x14ac:dyDescent="0.25">
      <c r="A9179" s="38">
        <v>9176</v>
      </c>
      <c r="F9179" s="39"/>
      <c r="Q9179" s="39"/>
      <c r="R9179" s="40"/>
      <c r="S9179" s="40"/>
      <c r="T9179" s="39"/>
      <c r="AG9179" s="110"/>
      <c r="AH9179" s="94"/>
      <c r="AJ9179" s="97"/>
      <c r="AL9179" s="39"/>
      <c r="AP9179" s="39"/>
      <c r="AQ9179" s="77"/>
      <c r="AR9179" s="78"/>
      <c r="BB9179" s="79"/>
      <c r="BC9179" s="94"/>
      <c r="BE9179" s="97"/>
      <c r="BG9179" s="40"/>
      <c r="BK9179" s="40"/>
      <c r="BL9179" s="79"/>
      <c r="BM9179" s="94"/>
      <c r="BO9179" s="97"/>
      <c r="BQ9179" s="40"/>
      <c r="BR9179" s="94"/>
      <c r="BS9179" s="94"/>
      <c r="BT9179" s="94"/>
      <c r="BU9179" s="40"/>
      <c r="BV9179" s="82"/>
      <c r="BW9179" s="94"/>
      <c r="BX9179" s="48"/>
      <c r="BY9179" s="97"/>
      <c r="BZ9179" s="48"/>
      <c r="CA9179" s="40"/>
      <c r="CB9179" s="94"/>
      <c r="CC9179" s="94"/>
      <c r="CD9179" s="94"/>
      <c r="CE9179" s="40"/>
      <c r="CF9179" s="73"/>
      <c r="CG9179" s="41"/>
      <c r="CH9179" s="41"/>
      <c r="CI9179" s="41"/>
      <c r="CJ9179" s="41"/>
      <c r="CK9179" s="41"/>
      <c r="CL9179" s="68"/>
      <c r="CM9179" s="41"/>
      <c r="CN9179" s="41"/>
      <c r="CO9179" s="39"/>
      <c r="CP9179" s="78"/>
    </row>
    <row r="9180" spans="1:94" s="38" customFormat="1" x14ac:dyDescent="0.25">
      <c r="A9180" s="38">
        <v>9177</v>
      </c>
      <c r="F9180" s="39"/>
      <c r="Q9180" s="39"/>
      <c r="R9180" s="40"/>
      <c r="S9180" s="40"/>
      <c r="T9180" s="39"/>
      <c r="AG9180" s="110"/>
      <c r="AH9180" s="94"/>
      <c r="AJ9180" s="97"/>
      <c r="AL9180" s="39"/>
      <c r="AP9180" s="39"/>
      <c r="AQ9180" s="77"/>
      <c r="AR9180" s="78"/>
      <c r="BB9180" s="79"/>
      <c r="BC9180" s="94"/>
      <c r="BE9180" s="97"/>
      <c r="BG9180" s="40"/>
      <c r="BK9180" s="40"/>
      <c r="BL9180" s="79"/>
      <c r="BM9180" s="94"/>
      <c r="BO9180" s="97"/>
      <c r="BQ9180" s="40"/>
      <c r="BR9180" s="94"/>
      <c r="BS9180" s="94"/>
      <c r="BT9180" s="94"/>
      <c r="BU9180" s="40"/>
      <c r="BV9180" s="82"/>
      <c r="BW9180" s="94"/>
      <c r="BX9180" s="48"/>
      <c r="BY9180" s="97"/>
      <c r="BZ9180" s="48"/>
      <c r="CA9180" s="40"/>
      <c r="CB9180" s="94"/>
      <c r="CC9180" s="94"/>
      <c r="CD9180" s="94"/>
      <c r="CE9180" s="40"/>
      <c r="CF9180" s="73"/>
      <c r="CG9180" s="41"/>
      <c r="CH9180" s="41"/>
      <c r="CI9180" s="41"/>
      <c r="CJ9180" s="41"/>
      <c r="CK9180" s="41"/>
      <c r="CL9180" s="68"/>
      <c r="CM9180" s="41"/>
      <c r="CN9180" s="41"/>
      <c r="CO9180" s="39"/>
      <c r="CP9180" s="78"/>
    </row>
    <row r="9181" spans="1:94" s="38" customFormat="1" x14ac:dyDescent="0.25">
      <c r="A9181" s="38">
        <v>9178</v>
      </c>
      <c r="F9181" s="39"/>
      <c r="Q9181" s="39"/>
      <c r="R9181" s="40"/>
      <c r="S9181" s="40"/>
      <c r="T9181" s="39"/>
      <c r="AG9181" s="110"/>
      <c r="AH9181" s="94"/>
      <c r="AJ9181" s="97"/>
      <c r="AL9181" s="39"/>
      <c r="AP9181" s="39"/>
      <c r="AQ9181" s="77"/>
      <c r="AR9181" s="78"/>
      <c r="BB9181" s="79"/>
      <c r="BC9181" s="94"/>
      <c r="BE9181" s="97"/>
      <c r="BG9181" s="40"/>
      <c r="BK9181" s="40"/>
      <c r="BL9181" s="79"/>
      <c r="BM9181" s="94"/>
      <c r="BO9181" s="97"/>
      <c r="BQ9181" s="40"/>
      <c r="BR9181" s="94"/>
      <c r="BS9181" s="94"/>
      <c r="BT9181" s="94"/>
      <c r="BU9181" s="40"/>
      <c r="BV9181" s="82"/>
      <c r="BW9181" s="94"/>
      <c r="BX9181" s="48"/>
      <c r="BY9181" s="97"/>
      <c r="BZ9181" s="48"/>
      <c r="CA9181" s="40"/>
      <c r="CB9181" s="94"/>
      <c r="CC9181" s="94"/>
      <c r="CD9181" s="94"/>
      <c r="CE9181" s="40"/>
      <c r="CF9181" s="73"/>
      <c r="CG9181" s="41"/>
      <c r="CH9181" s="41"/>
      <c r="CI9181" s="41"/>
      <c r="CJ9181" s="41"/>
      <c r="CK9181" s="41"/>
      <c r="CL9181" s="68"/>
      <c r="CM9181" s="41"/>
      <c r="CN9181" s="41"/>
      <c r="CO9181" s="39"/>
      <c r="CP9181" s="78"/>
    </row>
    <row r="9182" spans="1:94" s="38" customFormat="1" x14ac:dyDescent="0.25">
      <c r="A9182" s="38">
        <v>9179</v>
      </c>
      <c r="F9182" s="39"/>
      <c r="Q9182" s="39"/>
      <c r="R9182" s="40"/>
      <c r="S9182" s="40"/>
      <c r="T9182" s="39"/>
      <c r="AG9182" s="110"/>
      <c r="AH9182" s="94"/>
      <c r="AJ9182" s="97"/>
      <c r="AL9182" s="39"/>
      <c r="AP9182" s="39"/>
      <c r="AQ9182" s="77"/>
      <c r="AR9182" s="78"/>
      <c r="BB9182" s="79"/>
      <c r="BC9182" s="94"/>
      <c r="BE9182" s="97"/>
      <c r="BG9182" s="40"/>
      <c r="BK9182" s="40"/>
      <c r="BL9182" s="79"/>
      <c r="BM9182" s="94"/>
      <c r="BO9182" s="97"/>
      <c r="BQ9182" s="40"/>
      <c r="BR9182" s="94"/>
      <c r="BS9182" s="94"/>
      <c r="BT9182" s="94"/>
      <c r="BU9182" s="40"/>
      <c r="BV9182" s="82"/>
      <c r="BW9182" s="94"/>
      <c r="BX9182" s="48"/>
      <c r="BY9182" s="97"/>
      <c r="BZ9182" s="48"/>
      <c r="CA9182" s="40"/>
      <c r="CB9182" s="94"/>
      <c r="CC9182" s="94"/>
      <c r="CD9182" s="94"/>
      <c r="CE9182" s="40"/>
      <c r="CF9182" s="73"/>
      <c r="CG9182" s="41"/>
      <c r="CH9182" s="41"/>
      <c r="CI9182" s="41"/>
      <c r="CJ9182" s="41"/>
      <c r="CK9182" s="41"/>
      <c r="CL9182" s="68"/>
      <c r="CM9182" s="41"/>
      <c r="CN9182" s="41"/>
      <c r="CO9182" s="39"/>
      <c r="CP9182" s="78"/>
    </row>
    <row r="9183" spans="1:94" s="38" customFormat="1" x14ac:dyDescent="0.25">
      <c r="A9183" s="38">
        <v>9180</v>
      </c>
      <c r="F9183" s="39"/>
      <c r="Q9183" s="39"/>
      <c r="R9183" s="40"/>
      <c r="S9183" s="40"/>
      <c r="T9183" s="39"/>
      <c r="AG9183" s="110"/>
      <c r="AH9183" s="94"/>
      <c r="AJ9183" s="97"/>
      <c r="AL9183" s="39"/>
      <c r="AP9183" s="39"/>
      <c r="AQ9183" s="77"/>
      <c r="AR9183" s="78"/>
      <c r="BB9183" s="79"/>
      <c r="BC9183" s="94"/>
      <c r="BE9183" s="97"/>
      <c r="BG9183" s="40"/>
      <c r="BK9183" s="40"/>
      <c r="BL9183" s="79"/>
      <c r="BM9183" s="94"/>
      <c r="BO9183" s="97"/>
      <c r="BQ9183" s="40"/>
      <c r="BR9183" s="94"/>
      <c r="BS9183" s="94"/>
      <c r="BT9183" s="94"/>
      <c r="BU9183" s="40"/>
      <c r="BV9183" s="82"/>
      <c r="BW9183" s="94"/>
      <c r="BX9183" s="48"/>
      <c r="BY9183" s="97"/>
      <c r="BZ9183" s="48"/>
      <c r="CA9183" s="40"/>
      <c r="CB9183" s="94"/>
      <c r="CC9183" s="94"/>
      <c r="CD9183" s="94"/>
      <c r="CE9183" s="40"/>
      <c r="CF9183" s="73"/>
      <c r="CG9183" s="41"/>
      <c r="CH9183" s="41"/>
      <c r="CI9183" s="41"/>
      <c r="CJ9183" s="41"/>
      <c r="CK9183" s="41"/>
      <c r="CL9183" s="68"/>
      <c r="CM9183" s="41"/>
      <c r="CN9183" s="41"/>
      <c r="CO9183" s="39"/>
      <c r="CP9183" s="78"/>
    </row>
    <row r="9184" spans="1:94" s="38" customFormat="1" x14ac:dyDescent="0.25">
      <c r="A9184" s="38">
        <v>9181</v>
      </c>
      <c r="F9184" s="39"/>
      <c r="Q9184" s="39"/>
      <c r="R9184" s="40"/>
      <c r="S9184" s="40"/>
      <c r="T9184" s="39"/>
      <c r="AG9184" s="110"/>
      <c r="AH9184" s="94"/>
      <c r="AJ9184" s="97"/>
      <c r="AL9184" s="39"/>
      <c r="AP9184" s="39"/>
      <c r="AQ9184" s="77"/>
      <c r="AR9184" s="78"/>
      <c r="BB9184" s="79"/>
      <c r="BC9184" s="94"/>
      <c r="BE9184" s="97"/>
      <c r="BG9184" s="40"/>
      <c r="BK9184" s="40"/>
      <c r="BL9184" s="79"/>
      <c r="BM9184" s="94"/>
      <c r="BO9184" s="97"/>
      <c r="BQ9184" s="40"/>
      <c r="BR9184" s="94"/>
      <c r="BS9184" s="94"/>
      <c r="BT9184" s="94"/>
      <c r="BU9184" s="40"/>
      <c r="BV9184" s="82"/>
      <c r="BW9184" s="94"/>
      <c r="BX9184" s="48"/>
      <c r="BY9184" s="97"/>
      <c r="BZ9184" s="48"/>
      <c r="CA9184" s="40"/>
      <c r="CB9184" s="94"/>
      <c r="CC9184" s="94"/>
      <c r="CD9184" s="94"/>
      <c r="CE9184" s="40"/>
      <c r="CF9184" s="73"/>
      <c r="CG9184" s="41"/>
      <c r="CH9184" s="41"/>
      <c r="CI9184" s="41"/>
      <c r="CJ9184" s="41"/>
      <c r="CK9184" s="41"/>
      <c r="CL9184" s="68"/>
      <c r="CM9184" s="41"/>
      <c r="CN9184" s="41"/>
      <c r="CO9184" s="39"/>
      <c r="CP9184" s="78"/>
    </row>
    <row r="9185" spans="1:94" s="38" customFormat="1" x14ac:dyDescent="0.25">
      <c r="A9185" s="38">
        <v>9182</v>
      </c>
      <c r="F9185" s="39"/>
      <c r="Q9185" s="39"/>
      <c r="R9185" s="40"/>
      <c r="S9185" s="40"/>
      <c r="T9185" s="39"/>
      <c r="AG9185" s="110"/>
      <c r="AH9185" s="94"/>
      <c r="AJ9185" s="97"/>
      <c r="AL9185" s="39"/>
      <c r="AP9185" s="39"/>
      <c r="AQ9185" s="77"/>
      <c r="AR9185" s="78"/>
      <c r="BB9185" s="79"/>
      <c r="BC9185" s="94"/>
      <c r="BE9185" s="97"/>
      <c r="BG9185" s="40"/>
      <c r="BK9185" s="40"/>
      <c r="BL9185" s="79"/>
      <c r="BM9185" s="94"/>
      <c r="BO9185" s="97"/>
      <c r="BQ9185" s="40"/>
      <c r="BR9185" s="94"/>
      <c r="BS9185" s="94"/>
      <c r="BT9185" s="94"/>
      <c r="BU9185" s="40"/>
      <c r="BV9185" s="82"/>
      <c r="BW9185" s="94"/>
      <c r="BX9185" s="48"/>
      <c r="BY9185" s="97"/>
      <c r="BZ9185" s="48"/>
      <c r="CA9185" s="40"/>
      <c r="CB9185" s="94"/>
      <c r="CC9185" s="94"/>
      <c r="CD9185" s="94"/>
      <c r="CE9185" s="40"/>
      <c r="CF9185" s="73"/>
      <c r="CG9185" s="41"/>
      <c r="CH9185" s="41"/>
      <c r="CI9185" s="41"/>
      <c r="CJ9185" s="41"/>
      <c r="CK9185" s="41"/>
      <c r="CL9185" s="68"/>
      <c r="CM9185" s="41"/>
      <c r="CN9185" s="41"/>
      <c r="CO9185" s="39"/>
      <c r="CP9185" s="78"/>
    </row>
    <row r="9186" spans="1:94" s="38" customFormat="1" x14ac:dyDescent="0.25">
      <c r="A9186" s="38">
        <v>9183</v>
      </c>
      <c r="F9186" s="39"/>
      <c r="Q9186" s="39"/>
      <c r="R9186" s="40"/>
      <c r="S9186" s="40"/>
      <c r="T9186" s="39"/>
      <c r="AG9186" s="110"/>
      <c r="AH9186" s="94"/>
      <c r="AJ9186" s="97"/>
      <c r="AL9186" s="39"/>
      <c r="AP9186" s="39"/>
      <c r="AQ9186" s="77"/>
      <c r="AR9186" s="78"/>
      <c r="BB9186" s="79"/>
      <c r="BC9186" s="94"/>
      <c r="BE9186" s="97"/>
      <c r="BG9186" s="40"/>
      <c r="BK9186" s="40"/>
      <c r="BL9186" s="79"/>
      <c r="BM9186" s="94"/>
      <c r="BO9186" s="97"/>
      <c r="BQ9186" s="40"/>
      <c r="BR9186" s="94"/>
      <c r="BS9186" s="94"/>
      <c r="BT9186" s="94"/>
      <c r="BU9186" s="40"/>
      <c r="BV9186" s="82"/>
      <c r="BW9186" s="94"/>
      <c r="BX9186" s="48"/>
      <c r="BY9186" s="97"/>
      <c r="BZ9186" s="48"/>
      <c r="CA9186" s="40"/>
      <c r="CB9186" s="94"/>
      <c r="CC9186" s="94"/>
      <c r="CD9186" s="94"/>
      <c r="CE9186" s="40"/>
      <c r="CF9186" s="73"/>
      <c r="CG9186" s="41"/>
      <c r="CH9186" s="41"/>
      <c r="CI9186" s="41"/>
      <c r="CJ9186" s="41"/>
      <c r="CK9186" s="41"/>
      <c r="CL9186" s="68"/>
      <c r="CM9186" s="41"/>
      <c r="CN9186" s="41"/>
      <c r="CO9186" s="39"/>
      <c r="CP9186" s="78"/>
    </row>
    <row r="9187" spans="1:94" s="38" customFormat="1" x14ac:dyDescent="0.25">
      <c r="A9187" s="38">
        <v>9184</v>
      </c>
      <c r="F9187" s="39"/>
      <c r="Q9187" s="39"/>
      <c r="R9187" s="40"/>
      <c r="S9187" s="40"/>
      <c r="T9187" s="39"/>
      <c r="AG9187" s="110"/>
      <c r="AH9187" s="94"/>
      <c r="AJ9187" s="97"/>
      <c r="AL9187" s="39"/>
      <c r="AP9187" s="39"/>
      <c r="AQ9187" s="77"/>
      <c r="AR9187" s="78"/>
      <c r="BB9187" s="79"/>
      <c r="BC9187" s="94"/>
      <c r="BE9187" s="97"/>
      <c r="BG9187" s="40"/>
      <c r="BK9187" s="40"/>
      <c r="BL9187" s="79"/>
      <c r="BM9187" s="94"/>
      <c r="BO9187" s="97"/>
      <c r="BQ9187" s="40"/>
      <c r="BR9187" s="94"/>
      <c r="BS9187" s="94"/>
      <c r="BT9187" s="94"/>
      <c r="BU9187" s="40"/>
      <c r="BV9187" s="82"/>
      <c r="BW9187" s="94"/>
      <c r="BX9187" s="48"/>
      <c r="BY9187" s="97"/>
      <c r="BZ9187" s="48"/>
      <c r="CA9187" s="40"/>
      <c r="CB9187" s="94"/>
      <c r="CC9187" s="94"/>
      <c r="CD9187" s="94"/>
      <c r="CE9187" s="40"/>
      <c r="CF9187" s="73"/>
      <c r="CG9187" s="41"/>
      <c r="CH9187" s="41"/>
      <c r="CI9187" s="41"/>
      <c r="CJ9187" s="41"/>
      <c r="CK9187" s="41"/>
      <c r="CL9187" s="68"/>
      <c r="CM9187" s="41"/>
      <c r="CN9187" s="41"/>
      <c r="CO9187" s="39"/>
      <c r="CP9187" s="78"/>
    </row>
    <row r="9188" spans="1:94" s="38" customFormat="1" x14ac:dyDescent="0.25">
      <c r="A9188" s="38">
        <v>9185</v>
      </c>
      <c r="F9188" s="39"/>
      <c r="Q9188" s="39"/>
      <c r="R9188" s="40"/>
      <c r="S9188" s="40"/>
      <c r="T9188" s="39"/>
      <c r="AG9188" s="110"/>
      <c r="AH9188" s="94"/>
      <c r="AJ9188" s="97"/>
      <c r="AL9188" s="39"/>
      <c r="AP9188" s="39"/>
      <c r="AQ9188" s="77"/>
      <c r="AR9188" s="78"/>
      <c r="BB9188" s="79"/>
      <c r="BC9188" s="94"/>
      <c r="BE9188" s="97"/>
      <c r="BG9188" s="40"/>
      <c r="BK9188" s="40"/>
      <c r="BL9188" s="79"/>
      <c r="BM9188" s="94"/>
      <c r="BO9188" s="97"/>
      <c r="BQ9188" s="40"/>
      <c r="BR9188" s="94"/>
      <c r="BS9188" s="94"/>
      <c r="BT9188" s="94"/>
      <c r="BU9188" s="40"/>
      <c r="BV9188" s="82"/>
      <c r="BW9188" s="94"/>
      <c r="BX9188" s="48"/>
      <c r="BY9188" s="97"/>
      <c r="BZ9188" s="48"/>
      <c r="CA9188" s="40"/>
      <c r="CB9188" s="94"/>
      <c r="CC9188" s="94"/>
      <c r="CD9188" s="94"/>
      <c r="CE9188" s="40"/>
      <c r="CF9188" s="73"/>
      <c r="CG9188" s="41"/>
      <c r="CH9188" s="41"/>
      <c r="CI9188" s="41"/>
      <c r="CJ9188" s="41"/>
      <c r="CK9188" s="41"/>
      <c r="CL9188" s="68"/>
      <c r="CM9188" s="41"/>
      <c r="CN9188" s="41"/>
      <c r="CO9188" s="39"/>
      <c r="CP9188" s="78"/>
    </row>
    <row r="9189" spans="1:94" s="38" customFormat="1" x14ac:dyDescent="0.25">
      <c r="A9189" s="38">
        <v>9186</v>
      </c>
      <c r="F9189" s="39"/>
      <c r="Q9189" s="39"/>
      <c r="R9189" s="40"/>
      <c r="S9189" s="40"/>
      <c r="T9189" s="39"/>
      <c r="AG9189" s="110"/>
      <c r="AH9189" s="94"/>
      <c r="AJ9189" s="97"/>
      <c r="AL9189" s="39"/>
      <c r="AP9189" s="39"/>
      <c r="AQ9189" s="77"/>
      <c r="AR9189" s="78"/>
      <c r="BB9189" s="79"/>
      <c r="BC9189" s="94"/>
      <c r="BE9189" s="97"/>
      <c r="BG9189" s="40"/>
      <c r="BK9189" s="40"/>
      <c r="BL9189" s="79"/>
      <c r="BM9189" s="94"/>
      <c r="BO9189" s="97"/>
      <c r="BQ9189" s="40"/>
      <c r="BR9189" s="94"/>
      <c r="BS9189" s="94"/>
      <c r="BT9189" s="94"/>
      <c r="BU9189" s="40"/>
      <c r="BV9189" s="82"/>
      <c r="BW9189" s="94"/>
      <c r="BX9189" s="48"/>
      <c r="BY9189" s="97"/>
      <c r="BZ9189" s="48"/>
      <c r="CA9189" s="40"/>
      <c r="CB9189" s="94"/>
      <c r="CC9189" s="94"/>
      <c r="CD9189" s="94"/>
      <c r="CE9189" s="40"/>
      <c r="CF9189" s="73"/>
      <c r="CG9189" s="41"/>
      <c r="CH9189" s="41"/>
      <c r="CI9189" s="41"/>
      <c r="CJ9189" s="41"/>
      <c r="CK9189" s="41"/>
      <c r="CL9189" s="68"/>
      <c r="CM9189" s="41"/>
      <c r="CN9189" s="41"/>
      <c r="CO9189" s="39"/>
      <c r="CP9189" s="78"/>
    </row>
    <row r="9190" spans="1:94" s="38" customFormat="1" x14ac:dyDescent="0.25">
      <c r="A9190" s="38">
        <v>9187</v>
      </c>
      <c r="F9190" s="39"/>
      <c r="Q9190" s="39"/>
      <c r="R9190" s="40"/>
      <c r="S9190" s="40"/>
      <c r="T9190" s="39"/>
      <c r="AG9190" s="110"/>
      <c r="AH9190" s="94"/>
      <c r="AJ9190" s="97"/>
      <c r="AL9190" s="39"/>
      <c r="AP9190" s="39"/>
      <c r="AQ9190" s="77"/>
      <c r="AR9190" s="78"/>
      <c r="BB9190" s="79"/>
      <c r="BC9190" s="94"/>
      <c r="BE9190" s="97"/>
      <c r="BG9190" s="40"/>
      <c r="BK9190" s="40"/>
      <c r="BL9190" s="79"/>
      <c r="BM9190" s="94"/>
      <c r="BO9190" s="97"/>
      <c r="BQ9190" s="40"/>
      <c r="BR9190" s="94"/>
      <c r="BS9190" s="94"/>
      <c r="BT9190" s="94"/>
      <c r="BU9190" s="40"/>
      <c r="BV9190" s="82"/>
      <c r="BW9190" s="94"/>
      <c r="BX9190" s="48"/>
      <c r="BY9190" s="97"/>
      <c r="BZ9190" s="48"/>
      <c r="CA9190" s="40"/>
      <c r="CB9190" s="94"/>
      <c r="CC9190" s="94"/>
      <c r="CD9190" s="94"/>
      <c r="CE9190" s="40"/>
      <c r="CF9190" s="73"/>
      <c r="CG9190" s="41"/>
      <c r="CH9190" s="41"/>
      <c r="CI9190" s="41"/>
      <c r="CJ9190" s="41"/>
      <c r="CK9190" s="41"/>
      <c r="CL9190" s="68"/>
      <c r="CM9190" s="41"/>
      <c r="CN9190" s="41"/>
      <c r="CO9190" s="39"/>
      <c r="CP9190" s="78"/>
    </row>
    <row r="9191" spans="1:94" s="38" customFormat="1" x14ac:dyDescent="0.25">
      <c r="A9191" s="38">
        <v>9188</v>
      </c>
      <c r="F9191" s="39"/>
      <c r="Q9191" s="39"/>
      <c r="R9191" s="40"/>
      <c r="S9191" s="40"/>
      <c r="T9191" s="39"/>
      <c r="AG9191" s="110"/>
      <c r="AH9191" s="94"/>
      <c r="AJ9191" s="97"/>
      <c r="AL9191" s="39"/>
      <c r="AP9191" s="39"/>
      <c r="AQ9191" s="77"/>
      <c r="AR9191" s="78"/>
      <c r="BB9191" s="79"/>
      <c r="BC9191" s="94"/>
      <c r="BE9191" s="97"/>
      <c r="BG9191" s="40"/>
      <c r="BK9191" s="40"/>
      <c r="BL9191" s="79"/>
      <c r="BM9191" s="94"/>
      <c r="BO9191" s="97"/>
      <c r="BQ9191" s="40"/>
      <c r="BR9191" s="94"/>
      <c r="BS9191" s="94"/>
      <c r="BT9191" s="94"/>
      <c r="BU9191" s="40"/>
      <c r="BV9191" s="82"/>
      <c r="BW9191" s="94"/>
      <c r="BX9191" s="48"/>
      <c r="BY9191" s="97"/>
      <c r="BZ9191" s="48"/>
      <c r="CA9191" s="40"/>
      <c r="CB9191" s="94"/>
      <c r="CC9191" s="94"/>
      <c r="CD9191" s="94"/>
      <c r="CE9191" s="40"/>
      <c r="CF9191" s="73"/>
      <c r="CG9191" s="41"/>
      <c r="CH9191" s="41"/>
      <c r="CI9191" s="41"/>
      <c r="CJ9191" s="41"/>
      <c r="CK9191" s="41"/>
      <c r="CL9191" s="68"/>
      <c r="CM9191" s="41"/>
      <c r="CN9191" s="41"/>
      <c r="CO9191" s="39"/>
      <c r="CP9191" s="78"/>
    </row>
    <row r="9192" spans="1:94" s="38" customFormat="1" x14ac:dyDescent="0.25">
      <c r="A9192" s="38">
        <v>9189</v>
      </c>
      <c r="F9192" s="39"/>
      <c r="Q9192" s="39"/>
      <c r="R9192" s="40"/>
      <c r="S9192" s="40"/>
      <c r="T9192" s="39"/>
      <c r="AG9192" s="110"/>
      <c r="AH9192" s="94"/>
      <c r="AJ9192" s="97"/>
      <c r="AL9192" s="39"/>
      <c r="AP9192" s="39"/>
      <c r="AQ9192" s="77"/>
      <c r="AR9192" s="78"/>
      <c r="BB9192" s="79"/>
      <c r="BC9192" s="94"/>
      <c r="BE9192" s="97"/>
      <c r="BG9192" s="40"/>
      <c r="BK9192" s="40"/>
      <c r="BL9192" s="79"/>
      <c r="BM9192" s="94"/>
      <c r="BO9192" s="97"/>
      <c r="BQ9192" s="40"/>
      <c r="BR9192" s="94"/>
      <c r="BS9192" s="94"/>
      <c r="BT9192" s="94"/>
      <c r="BU9192" s="40"/>
      <c r="BV9192" s="82"/>
      <c r="BW9192" s="94"/>
      <c r="BX9192" s="48"/>
      <c r="BY9192" s="97"/>
      <c r="BZ9192" s="48"/>
      <c r="CA9192" s="40"/>
      <c r="CB9192" s="94"/>
      <c r="CC9192" s="94"/>
      <c r="CD9192" s="94"/>
      <c r="CE9192" s="40"/>
      <c r="CF9192" s="73"/>
      <c r="CG9192" s="41"/>
      <c r="CH9192" s="41"/>
      <c r="CI9192" s="41"/>
      <c r="CJ9192" s="41"/>
      <c r="CK9192" s="41"/>
      <c r="CL9192" s="68"/>
      <c r="CM9192" s="41"/>
      <c r="CN9192" s="41"/>
      <c r="CO9192" s="39"/>
      <c r="CP9192" s="78"/>
    </row>
    <row r="9193" spans="1:94" s="38" customFormat="1" x14ac:dyDescent="0.25">
      <c r="A9193" s="38">
        <v>9190</v>
      </c>
      <c r="F9193" s="39"/>
      <c r="Q9193" s="39"/>
      <c r="R9193" s="40"/>
      <c r="S9193" s="40"/>
      <c r="T9193" s="39"/>
      <c r="AG9193" s="110"/>
      <c r="AH9193" s="94"/>
      <c r="AJ9193" s="97"/>
      <c r="AL9193" s="39"/>
      <c r="AP9193" s="39"/>
      <c r="AQ9193" s="77"/>
      <c r="AR9193" s="78"/>
      <c r="BB9193" s="79"/>
      <c r="BC9193" s="94"/>
      <c r="BE9193" s="97"/>
      <c r="BG9193" s="40"/>
      <c r="BK9193" s="40"/>
      <c r="BL9193" s="79"/>
      <c r="BM9193" s="94"/>
      <c r="BO9193" s="97"/>
      <c r="BQ9193" s="40"/>
      <c r="BR9193" s="94"/>
      <c r="BS9193" s="94"/>
      <c r="BT9193" s="94"/>
      <c r="BU9193" s="40"/>
      <c r="BV9193" s="82"/>
      <c r="BW9193" s="94"/>
      <c r="BX9193" s="48"/>
      <c r="BY9193" s="97"/>
      <c r="BZ9193" s="48"/>
      <c r="CA9193" s="40"/>
      <c r="CB9193" s="94"/>
      <c r="CC9193" s="94"/>
      <c r="CD9193" s="94"/>
      <c r="CE9193" s="40"/>
      <c r="CF9193" s="73"/>
      <c r="CG9193" s="41"/>
      <c r="CH9193" s="41"/>
      <c r="CI9193" s="41"/>
      <c r="CJ9193" s="41"/>
      <c r="CK9193" s="41"/>
      <c r="CL9193" s="68"/>
      <c r="CM9193" s="41"/>
      <c r="CN9193" s="41"/>
      <c r="CO9193" s="39"/>
      <c r="CP9193" s="78"/>
    </row>
    <row r="9194" spans="1:94" s="38" customFormat="1" x14ac:dyDescent="0.25">
      <c r="A9194" s="38">
        <v>9191</v>
      </c>
      <c r="F9194" s="39"/>
      <c r="Q9194" s="39"/>
      <c r="R9194" s="40"/>
      <c r="S9194" s="40"/>
      <c r="T9194" s="39"/>
      <c r="AG9194" s="110"/>
      <c r="AH9194" s="94"/>
      <c r="AJ9194" s="97"/>
      <c r="AL9194" s="39"/>
      <c r="AP9194" s="39"/>
      <c r="AQ9194" s="77"/>
      <c r="AR9194" s="78"/>
      <c r="BB9194" s="79"/>
      <c r="BC9194" s="94"/>
      <c r="BE9194" s="97"/>
      <c r="BG9194" s="40"/>
      <c r="BK9194" s="40"/>
      <c r="BL9194" s="79"/>
      <c r="BM9194" s="94"/>
      <c r="BO9194" s="97"/>
      <c r="BQ9194" s="40"/>
      <c r="BR9194" s="94"/>
      <c r="BS9194" s="94"/>
      <c r="BT9194" s="94"/>
      <c r="BU9194" s="40"/>
      <c r="BV9194" s="82"/>
      <c r="BW9194" s="94"/>
      <c r="BX9194" s="48"/>
      <c r="BY9194" s="97"/>
      <c r="BZ9194" s="48"/>
      <c r="CA9194" s="40"/>
      <c r="CB9194" s="94"/>
      <c r="CC9194" s="94"/>
      <c r="CD9194" s="94"/>
      <c r="CE9194" s="40"/>
      <c r="CF9194" s="73"/>
      <c r="CG9194" s="41"/>
      <c r="CH9194" s="41"/>
      <c r="CI9194" s="41"/>
      <c r="CJ9194" s="41"/>
      <c r="CK9194" s="41"/>
      <c r="CL9194" s="68"/>
      <c r="CM9194" s="41"/>
      <c r="CN9194" s="41"/>
      <c r="CO9194" s="39"/>
      <c r="CP9194" s="78"/>
    </row>
    <row r="9195" spans="1:94" s="38" customFormat="1" x14ac:dyDescent="0.25">
      <c r="A9195" s="38">
        <v>9192</v>
      </c>
      <c r="F9195" s="39"/>
      <c r="Q9195" s="39"/>
      <c r="R9195" s="40"/>
      <c r="S9195" s="40"/>
      <c r="T9195" s="39"/>
      <c r="AG9195" s="110"/>
      <c r="AH9195" s="94"/>
      <c r="AJ9195" s="97"/>
      <c r="AL9195" s="39"/>
      <c r="AP9195" s="39"/>
      <c r="AQ9195" s="77"/>
      <c r="AR9195" s="78"/>
      <c r="BB9195" s="79"/>
      <c r="BC9195" s="94"/>
      <c r="BE9195" s="97"/>
      <c r="BG9195" s="40"/>
      <c r="BK9195" s="40"/>
      <c r="BL9195" s="79"/>
      <c r="BM9195" s="94"/>
      <c r="BO9195" s="97"/>
      <c r="BQ9195" s="40"/>
      <c r="BR9195" s="94"/>
      <c r="BS9195" s="94"/>
      <c r="BT9195" s="94"/>
      <c r="BU9195" s="40"/>
      <c r="BV9195" s="82"/>
      <c r="BW9195" s="94"/>
      <c r="BX9195" s="48"/>
      <c r="BY9195" s="97"/>
      <c r="BZ9195" s="48"/>
      <c r="CA9195" s="40"/>
      <c r="CB9195" s="94"/>
      <c r="CC9195" s="94"/>
      <c r="CD9195" s="94"/>
      <c r="CE9195" s="40"/>
      <c r="CF9195" s="73"/>
      <c r="CG9195" s="41"/>
      <c r="CH9195" s="41"/>
      <c r="CI9195" s="41"/>
      <c r="CJ9195" s="41"/>
      <c r="CK9195" s="41"/>
      <c r="CL9195" s="68"/>
      <c r="CM9195" s="41"/>
      <c r="CN9195" s="41"/>
      <c r="CO9195" s="39"/>
      <c r="CP9195" s="78"/>
    </row>
    <row r="9196" spans="1:94" s="38" customFormat="1" x14ac:dyDescent="0.25">
      <c r="A9196" s="38">
        <v>9193</v>
      </c>
      <c r="F9196" s="39"/>
      <c r="Q9196" s="39"/>
      <c r="R9196" s="40"/>
      <c r="S9196" s="40"/>
      <c r="T9196" s="39"/>
      <c r="AG9196" s="110"/>
      <c r="AH9196" s="94"/>
      <c r="AJ9196" s="97"/>
      <c r="AL9196" s="39"/>
      <c r="AP9196" s="39"/>
      <c r="AQ9196" s="77"/>
      <c r="AR9196" s="78"/>
      <c r="BB9196" s="79"/>
      <c r="BC9196" s="94"/>
      <c r="BE9196" s="97"/>
      <c r="BG9196" s="40"/>
      <c r="BK9196" s="40"/>
      <c r="BL9196" s="79"/>
      <c r="BM9196" s="94"/>
      <c r="BO9196" s="97"/>
      <c r="BQ9196" s="40"/>
      <c r="BR9196" s="94"/>
      <c r="BS9196" s="94"/>
      <c r="BT9196" s="94"/>
      <c r="BU9196" s="40"/>
      <c r="BV9196" s="82"/>
      <c r="BW9196" s="94"/>
      <c r="BX9196" s="48"/>
      <c r="BY9196" s="97"/>
      <c r="BZ9196" s="48"/>
      <c r="CA9196" s="40"/>
      <c r="CB9196" s="94"/>
      <c r="CC9196" s="94"/>
      <c r="CD9196" s="94"/>
      <c r="CE9196" s="40"/>
      <c r="CF9196" s="73"/>
      <c r="CG9196" s="41"/>
      <c r="CH9196" s="41"/>
      <c r="CI9196" s="41"/>
      <c r="CJ9196" s="41"/>
      <c r="CK9196" s="41"/>
      <c r="CL9196" s="68"/>
      <c r="CM9196" s="41"/>
      <c r="CN9196" s="41"/>
      <c r="CO9196" s="39"/>
      <c r="CP9196" s="78"/>
    </row>
    <row r="9197" spans="1:94" s="38" customFormat="1" x14ac:dyDescent="0.25">
      <c r="A9197" s="38">
        <v>9194</v>
      </c>
      <c r="F9197" s="39"/>
      <c r="Q9197" s="39"/>
      <c r="R9197" s="40"/>
      <c r="S9197" s="40"/>
      <c r="T9197" s="39"/>
      <c r="AG9197" s="110"/>
      <c r="AH9197" s="94"/>
      <c r="AJ9197" s="97"/>
      <c r="AL9197" s="39"/>
      <c r="AP9197" s="39"/>
      <c r="AQ9197" s="77"/>
      <c r="AR9197" s="78"/>
      <c r="BB9197" s="79"/>
      <c r="BC9197" s="94"/>
      <c r="BE9197" s="97"/>
      <c r="BG9197" s="40"/>
      <c r="BK9197" s="40"/>
      <c r="BL9197" s="79"/>
      <c r="BM9197" s="94"/>
      <c r="BO9197" s="97"/>
      <c r="BQ9197" s="40"/>
      <c r="BR9197" s="94"/>
      <c r="BS9197" s="94"/>
      <c r="BT9197" s="94"/>
      <c r="BU9197" s="40"/>
      <c r="BV9197" s="82"/>
      <c r="BW9197" s="94"/>
      <c r="BX9197" s="48"/>
      <c r="BY9197" s="97"/>
      <c r="BZ9197" s="48"/>
      <c r="CA9197" s="40"/>
      <c r="CB9197" s="94"/>
      <c r="CC9197" s="94"/>
      <c r="CD9197" s="94"/>
      <c r="CE9197" s="40"/>
      <c r="CF9197" s="73"/>
      <c r="CG9197" s="41"/>
      <c r="CH9197" s="41"/>
      <c r="CI9197" s="41"/>
      <c r="CJ9197" s="41"/>
      <c r="CK9197" s="41"/>
      <c r="CL9197" s="68"/>
      <c r="CM9197" s="41"/>
      <c r="CN9197" s="41"/>
      <c r="CO9197" s="39"/>
      <c r="CP9197" s="78"/>
    </row>
    <row r="9198" spans="1:94" s="38" customFormat="1" x14ac:dyDescent="0.25">
      <c r="A9198" s="38">
        <v>9195</v>
      </c>
      <c r="F9198" s="39"/>
      <c r="Q9198" s="39"/>
      <c r="R9198" s="40"/>
      <c r="S9198" s="40"/>
      <c r="T9198" s="39"/>
      <c r="AG9198" s="110"/>
      <c r="AH9198" s="94"/>
      <c r="AJ9198" s="97"/>
      <c r="AL9198" s="39"/>
      <c r="AP9198" s="39"/>
      <c r="AQ9198" s="77"/>
      <c r="AR9198" s="78"/>
      <c r="BB9198" s="79"/>
      <c r="BC9198" s="94"/>
      <c r="BE9198" s="97"/>
      <c r="BG9198" s="40"/>
      <c r="BK9198" s="40"/>
      <c r="BL9198" s="79"/>
      <c r="BM9198" s="94"/>
      <c r="BO9198" s="97"/>
      <c r="BQ9198" s="40"/>
      <c r="BR9198" s="94"/>
      <c r="BS9198" s="94"/>
      <c r="BT9198" s="94"/>
      <c r="BU9198" s="40"/>
      <c r="BV9198" s="82"/>
      <c r="BW9198" s="94"/>
      <c r="BX9198" s="48"/>
      <c r="BY9198" s="97"/>
      <c r="BZ9198" s="48"/>
      <c r="CA9198" s="40"/>
      <c r="CB9198" s="94"/>
      <c r="CC9198" s="94"/>
      <c r="CD9198" s="94"/>
      <c r="CE9198" s="40"/>
      <c r="CF9198" s="73"/>
      <c r="CG9198" s="41"/>
      <c r="CH9198" s="41"/>
      <c r="CI9198" s="41"/>
      <c r="CJ9198" s="41"/>
      <c r="CK9198" s="41"/>
      <c r="CL9198" s="68"/>
      <c r="CM9198" s="41"/>
      <c r="CN9198" s="41"/>
      <c r="CO9198" s="39"/>
      <c r="CP9198" s="78"/>
    </row>
    <row r="9199" spans="1:94" s="38" customFormat="1" x14ac:dyDescent="0.25">
      <c r="A9199" s="38">
        <v>9196</v>
      </c>
      <c r="F9199" s="39"/>
      <c r="Q9199" s="39"/>
      <c r="R9199" s="40"/>
      <c r="S9199" s="40"/>
      <c r="T9199" s="39"/>
      <c r="AG9199" s="110"/>
      <c r="AH9199" s="94"/>
      <c r="AJ9199" s="97"/>
      <c r="AL9199" s="39"/>
      <c r="AP9199" s="39"/>
      <c r="AQ9199" s="77"/>
      <c r="AR9199" s="78"/>
      <c r="BB9199" s="79"/>
      <c r="BC9199" s="94"/>
      <c r="BE9199" s="97"/>
      <c r="BG9199" s="40"/>
      <c r="BK9199" s="40"/>
      <c r="BL9199" s="79"/>
      <c r="BM9199" s="94"/>
      <c r="BO9199" s="97"/>
      <c r="BQ9199" s="40"/>
      <c r="BR9199" s="94"/>
      <c r="BS9199" s="94"/>
      <c r="BT9199" s="94"/>
      <c r="BU9199" s="40"/>
      <c r="BV9199" s="82"/>
      <c r="BW9199" s="94"/>
      <c r="BX9199" s="48"/>
      <c r="BY9199" s="97"/>
      <c r="BZ9199" s="48"/>
      <c r="CA9199" s="40"/>
      <c r="CB9199" s="94"/>
      <c r="CC9199" s="94"/>
      <c r="CD9199" s="94"/>
      <c r="CE9199" s="40"/>
      <c r="CF9199" s="73"/>
      <c r="CG9199" s="41"/>
      <c r="CH9199" s="41"/>
      <c r="CI9199" s="41"/>
      <c r="CJ9199" s="41"/>
      <c r="CK9199" s="41"/>
      <c r="CL9199" s="68"/>
      <c r="CM9199" s="41"/>
      <c r="CN9199" s="41"/>
      <c r="CO9199" s="39"/>
      <c r="CP9199" s="78"/>
    </row>
    <row r="9200" spans="1:94" s="38" customFormat="1" x14ac:dyDescent="0.25">
      <c r="A9200" s="38">
        <v>9197</v>
      </c>
      <c r="F9200" s="39"/>
      <c r="Q9200" s="39"/>
      <c r="R9200" s="40"/>
      <c r="S9200" s="40"/>
      <c r="T9200" s="39"/>
      <c r="AG9200" s="110"/>
      <c r="AH9200" s="94"/>
      <c r="AJ9200" s="97"/>
      <c r="AL9200" s="39"/>
      <c r="AP9200" s="39"/>
      <c r="AQ9200" s="77"/>
      <c r="AR9200" s="78"/>
      <c r="BB9200" s="79"/>
      <c r="BC9200" s="94"/>
      <c r="BE9200" s="97"/>
      <c r="BG9200" s="40"/>
      <c r="BK9200" s="40"/>
      <c r="BL9200" s="79"/>
      <c r="BM9200" s="94"/>
      <c r="BO9200" s="97"/>
      <c r="BQ9200" s="40"/>
      <c r="BR9200" s="94"/>
      <c r="BS9200" s="94"/>
      <c r="BT9200" s="94"/>
      <c r="BU9200" s="40"/>
      <c r="BV9200" s="82"/>
      <c r="BW9200" s="94"/>
      <c r="BX9200" s="48"/>
      <c r="BY9200" s="97"/>
      <c r="BZ9200" s="48"/>
      <c r="CA9200" s="40"/>
      <c r="CB9200" s="94"/>
      <c r="CC9200" s="94"/>
      <c r="CD9200" s="94"/>
      <c r="CE9200" s="40"/>
      <c r="CF9200" s="73"/>
      <c r="CG9200" s="41"/>
      <c r="CH9200" s="41"/>
      <c r="CI9200" s="41"/>
      <c r="CJ9200" s="41"/>
      <c r="CK9200" s="41"/>
      <c r="CL9200" s="68"/>
      <c r="CM9200" s="41"/>
      <c r="CN9200" s="41"/>
      <c r="CO9200" s="39"/>
      <c r="CP9200" s="78"/>
    </row>
    <row r="9201" spans="1:94" s="38" customFormat="1" x14ac:dyDescent="0.25">
      <c r="A9201" s="38">
        <v>9198</v>
      </c>
      <c r="F9201" s="39"/>
      <c r="Q9201" s="39"/>
      <c r="R9201" s="40"/>
      <c r="S9201" s="40"/>
      <c r="T9201" s="39"/>
      <c r="AG9201" s="110"/>
      <c r="AH9201" s="94"/>
      <c r="AJ9201" s="97"/>
      <c r="AL9201" s="39"/>
      <c r="AP9201" s="39"/>
      <c r="AQ9201" s="77"/>
      <c r="AR9201" s="78"/>
      <c r="BB9201" s="79"/>
      <c r="BC9201" s="94"/>
      <c r="BE9201" s="97"/>
      <c r="BG9201" s="40"/>
      <c r="BK9201" s="40"/>
      <c r="BL9201" s="79"/>
      <c r="BM9201" s="94"/>
      <c r="BO9201" s="97"/>
      <c r="BQ9201" s="40"/>
      <c r="BR9201" s="94"/>
      <c r="BS9201" s="94"/>
      <c r="BT9201" s="94"/>
      <c r="BU9201" s="40"/>
      <c r="BV9201" s="82"/>
      <c r="BW9201" s="94"/>
      <c r="BX9201" s="48"/>
      <c r="BY9201" s="97"/>
      <c r="BZ9201" s="48"/>
      <c r="CA9201" s="40"/>
      <c r="CB9201" s="94"/>
      <c r="CC9201" s="94"/>
      <c r="CD9201" s="94"/>
      <c r="CE9201" s="40"/>
      <c r="CF9201" s="73"/>
      <c r="CG9201" s="41"/>
      <c r="CH9201" s="41"/>
      <c r="CI9201" s="41"/>
      <c r="CJ9201" s="41"/>
      <c r="CK9201" s="41"/>
      <c r="CL9201" s="68"/>
      <c r="CM9201" s="41"/>
      <c r="CN9201" s="41"/>
      <c r="CO9201" s="39"/>
      <c r="CP9201" s="78"/>
    </row>
    <row r="9202" spans="1:94" s="38" customFormat="1" x14ac:dyDescent="0.25">
      <c r="A9202" s="38">
        <v>9199</v>
      </c>
      <c r="F9202" s="39"/>
      <c r="Q9202" s="39"/>
      <c r="R9202" s="40"/>
      <c r="S9202" s="40"/>
      <c r="T9202" s="39"/>
      <c r="AG9202" s="110"/>
      <c r="AH9202" s="94"/>
      <c r="AJ9202" s="97"/>
      <c r="AL9202" s="39"/>
      <c r="AP9202" s="39"/>
      <c r="AQ9202" s="77"/>
      <c r="AR9202" s="78"/>
      <c r="BB9202" s="79"/>
      <c r="BC9202" s="94"/>
      <c r="BE9202" s="97"/>
      <c r="BG9202" s="40"/>
      <c r="BK9202" s="40"/>
      <c r="BL9202" s="79"/>
      <c r="BM9202" s="94"/>
      <c r="BO9202" s="97"/>
      <c r="BQ9202" s="40"/>
      <c r="BR9202" s="94"/>
      <c r="BS9202" s="94"/>
      <c r="BT9202" s="94"/>
      <c r="BU9202" s="40"/>
      <c r="BV9202" s="82"/>
      <c r="BW9202" s="94"/>
      <c r="BX9202" s="48"/>
      <c r="BY9202" s="97"/>
      <c r="BZ9202" s="48"/>
      <c r="CA9202" s="40"/>
      <c r="CB9202" s="94"/>
      <c r="CC9202" s="94"/>
      <c r="CD9202" s="94"/>
      <c r="CE9202" s="40"/>
      <c r="CF9202" s="73"/>
      <c r="CG9202" s="41"/>
      <c r="CH9202" s="41"/>
      <c r="CI9202" s="41"/>
      <c r="CJ9202" s="41"/>
      <c r="CK9202" s="41"/>
      <c r="CL9202" s="68"/>
      <c r="CM9202" s="41"/>
      <c r="CN9202" s="41"/>
      <c r="CO9202" s="39"/>
      <c r="CP9202" s="78"/>
    </row>
    <row r="9203" spans="1:94" s="38" customFormat="1" x14ac:dyDescent="0.25">
      <c r="A9203" s="38">
        <v>9200</v>
      </c>
      <c r="F9203" s="39"/>
      <c r="Q9203" s="39"/>
      <c r="R9203" s="40"/>
      <c r="S9203" s="40"/>
      <c r="T9203" s="39"/>
      <c r="AG9203" s="110"/>
      <c r="AH9203" s="94"/>
      <c r="AJ9203" s="97"/>
      <c r="AL9203" s="39"/>
      <c r="AP9203" s="39"/>
      <c r="AQ9203" s="77"/>
      <c r="AR9203" s="78"/>
      <c r="BB9203" s="79"/>
      <c r="BC9203" s="94"/>
      <c r="BE9203" s="97"/>
      <c r="BG9203" s="40"/>
      <c r="BK9203" s="40"/>
      <c r="BL9203" s="79"/>
      <c r="BM9203" s="94"/>
      <c r="BO9203" s="97"/>
      <c r="BQ9203" s="40"/>
      <c r="BR9203" s="94"/>
      <c r="BS9203" s="94"/>
      <c r="BT9203" s="94"/>
      <c r="BU9203" s="40"/>
      <c r="BV9203" s="82"/>
      <c r="BW9203" s="94"/>
      <c r="BX9203" s="48"/>
      <c r="BY9203" s="97"/>
      <c r="BZ9203" s="48"/>
      <c r="CA9203" s="40"/>
      <c r="CB9203" s="94"/>
      <c r="CC9203" s="94"/>
      <c r="CD9203" s="94"/>
      <c r="CE9203" s="40"/>
      <c r="CF9203" s="73"/>
      <c r="CG9203" s="41"/>
      <c r="CH9203" s="41"/>
      <c r="CI9203" s="41"/>
      <c r="CJ9203" s="41"/>
      <c r="CK9203" s="41"/>
      <c r="CL9203" s="68"/>
      <c r="CM9203" s="41"/>
      <c r="CN9203" s="41"/>
      <c r="CO9203" s="39"/>
      <c r="CP9203" s="78"/>
    </row>
    <row r="9204" spans="1:94" s="38" customFormat="1" x14ac:dyDescent="0.25">
      <c r="A9204" s="38">
        <v>9201</v>
      </c>
      <c r="F9204" s="39"/>
      <c r="Q9204" s="39"/>
      <c r="R9204" s="40"/>
      <c r="S9204" s="40"/>
      <c r="T9204" s="39"/>
      <c r="AG9204" s="110"/>
      <c r="AH9204" s="94"/>
      <c r="AJ9204" s="97"/>
      <c r="AL9204" s="39"/>
      <c r="AP9204" s="39"/>
      <c r="AQ9204" s="77"/>
      <c r="AR9204" s="78"/>
      <c r="BB9204" s="79"/>
      <c r="BC9204" s="94"/>
      <c r="BE9204" s="97"/>
      <c r="BG9204" s="40"/>
      <c r="BK9204" s="40"/>
      <c r="BL9204" s="79"/>
      <c r="BM9204" s="94"/>
      <c r="BO9204" s="97"/>
      <c r="BQ9204" s="40"/>
      <c r="BR9204" s="94"/>
      <c r="BS9204" s="94"/>
      <c r="BT9204" s="94"/>
      <c r="BU9204" s="40"/>
      <c r="BV9204" s="82"/>
      <c r="BW9204" s="94"/>
      <c r="BX9204" s="48"/>
      <c r="BY9204" s="97"/>
      <c r="BZ9204" s="48"/>
      <c r="CA9204" s="40"/>
      <c r="CB9204" s="94"/>
      <c r="CC9204" s="94"/>
      <c r="CD9204" s="94"/>
      <c r="CE9204" s="40"/>
      <c r="CF9204" s="73"/>
      <c r="CG9204" s="41"/>
      <c r="CH9204" s="41"/>
      <c r="CI9204" s="41"/>
      <c r="CJ9204" s="41"/>
      <c r="CK9204" s="41"/>
      <c r="CL9204" s="68"/>
      <c r="CM9204" s="41"/>
      <c r="CN9204" s="41"/>
      <c r="CO9204" s="39"/>
      <c r="CP9204" s="78"/>
    </row>
    <row r="9205" spans="1:94" s="38" customFormat="1" x14ac:dyDescent="0.25">
      <c r="A9205" s="38">
        <v>9202</v>
      </c>
      <c r="F9205" s="39"/>
      <c r="Q9205" s="39"/>
      <c r="R9205" s="40"/>
      <c r="S9205" s="40"/>
      <c r="T9205" s="39"/>
      <c r="AG9205" s="110"/>
      <c r="AH9205" s="94"/>
      <c r="AJ9205" s="97"/>
      <c r="AL9205" s="39"/>
      <c r="AP9205" s="39"/>
      <c r="AQ9205" s="77"/>
      <c r="AR9205" s="78"/>
      <c r="BB9205" s="79"/>
      <c r="BC9205" s="94"/>
      <c r="BE9205" s="97"/>
      <c r="BG9205" s="40"/>
      <c r="BK9205" s="40"/>
      <c r="BL9205" s="79"/>
      <c r="BM9205" s="94"/>
      <c r="BO9205" s="97"/>
      <c r="BQ9205" s="40"/>
      <c r="BR9205" s="94"/>
      <c r="BS9205" s="94"/>
      <c r="BT9205" s="94"/>
      <c r="BU9205" s="40"/>
      <c r="BV9205" s="82"/>
      <c r="BW9205" s="94"/>
      <c r="BX9205" s="48"/>
      <c r="BY9205" s="97"/>
      <c r="BZ9205" s="48"/>
      <c r="CA9205" s="40"/>
      <c r="CB9205" s="94"/>
      <c r="CC9205" s="94"/>
      <c r="CD9205" s="94"/>
      <c r="CE9205" s="40"/>
      <c r="CF9205" s="73"/>
      <c r="CG9205" s="41"/>
      <c r="CH9205" s="41"/>
      <c r="CI9205" s="41"/>
      <c r="CJ9205" s="41"/>
      <c r="CK9205" s="41"/>
      <c r="CL9205" s="68"/>
      <c r="CM9205" s="41"/>
      <c r="CN9205" s="41"/>
      <c r="CO9205" s="39"/>
      <c r="CP9205" s="78"/>
    </row>
    <row r="9206" spans="1:94" s="38" customFormat="1" x14ac:dyDescent="0.25">
      <c r="A9206" s="38">
        <v>9203</v>
      </c>
      <c r="F9206" s="39"/>
      <c r="Q9206" s="39"/>
      <c r="R9206" s="40"/>
      <c r="S9206" s="40"/>
      <c r="T9206" s="39"/>
      <c r="AG9206" s="110"/>
      <c r="AH9206" s="94"/>
      <c r="AJ9206" s="97"/>
      <c r="AL9206" s="39"/>
      <c r="AP9206" s="39"/>
      <c r="AQ9206" s="77"/>
      <c r="AR9206" s="78"/>
      <c r="BB9206" s="79"/>
      <c r="BC9206" s="94"/>
      <c r="BE9206" s="97"/>
      <c r="BG9206" s="40"/>
      <c r="BK9206" s="40"/>
      <c r="BL9206" s="79"/>
      <c r="BM9206" s="94"/>
      <c r="BO9206" s="97"/>
      <c r="BQ9206" s="40"/>
      <c r="BR9206" s="94"/>
      <c r="BS9206" s="94"/>
      <c r="BT9206" s="94"/>
      <c r="BU9206" s="40"/>
      <c r="BV9206" s="82"/>
      <c r="BW9206" s="94"/>
      <c r="BX9206" s="48"/>
      <c r="BY9206" s="97"/>
      <c r="BZ9206" s="48"/>
      <c r="CA9206" s="40"/>
      <c r="CB9206" s="94"/>
      <c r="CC9206" s="94"/>
      <c r="CD9206" s="94"/>
      <c r="CE9206" s="40"/>
      <c r="CF9206" s="73"/>
      <c r="CG9206" s="41"/>
      <c r="CH9206" s="41"/>
      <c r="CI9206" s="41"/>
      <c r="CJ9206" s="41"/>
      <c r="CK9206" s="41"/>
      <c r="CL9206" s="68"/>
      <c r="CM9206" s="41"/>
      <c r="CN9206" s="41"/>
      <c r="CO9206" s="39"/>
      <c r="CP9206" s="78"/>
    </row>
    <row r="9207" spans="1:94" s="38" customFormat="1" x14ac:dyDescent="0.25">
      <c r="A9207" s="38">
        <v>9204</v>
      </c>
      <c r="F9207" s="39"/>
      <c r="Q9207" s="39"/>
      <c r="R9207" s="40"/>
      <c r="S9207" s="40"/>
      <c r="T9207" s="39"/>
      <c r="AG9207" s="110"/>
      <c r="AH9207" s="94"/>
      <c r="AJ9207" s="97"/>
      <c r="AL9207" s="39"/>
      <c r="AP9207" s="39"/>
      <c r="AQ9207" s="77"/>
      <c r="AR9207" s="78"/>
      <c r="BB9207" s="79"/>
      <c r="BC9207" s="94"/>
      <c r="BE9207" s="97"/>
      <c r="BG9207" s="40"/>
      <c r="BK9207" s="40"/>
      <c r="BL9207" s="79"/>
      <c r="BM9207" s="94"/>
      <c r="BO9207" s="97"/>
      <c r="BQ9207" s="40"/>
      <c r="BR9207" s="94"/>
      <c r="BS9207" s="94"/>
      <c r="BT9207" s="94"/>
      <c r="BU9207" s="40"/>
      <c r="BV9207" s="82"/>
      <c r="BW9207" s="94"/>
      <c r="BX9207" s="48"/>
      <c r="BY9207" s="97"/>
      <c r="BZ9207" s="48"/>
      <c r="CA9207" s="40"/>
      <c r="CB9207" s="94"/>
      <c r="CC9207" s="94"/>
      <c r="CD9207" s="94"/>
      <c r="CE9207" s="40"/>
      <c r="CF9207" s="73"/>
      <c r="CG9207" s="41"/>
      <c r="CH9207" s="41"/>
      <c r="CI9207" s="41"/>
      <c r="CJ9207" s="41"/>
      <c r="CK9207" s="41"/>
      <c r="CL9207" s="68"/>
      <c r="CM9207" s="41"/>
      <c r="CN9207" s="41"/>
      <c r="CO9207" s="39"/>
      <c r="CP9207" s="78"/>
    </row>
    <row r="9208" spans="1:94" s="38" customFormat="1" x14ac:dyDescent="0.25">
      <c r="A9208" s="38">
        <v>9205</v>
      </c>
      <c r="F9208" s="39"/>
      <c r="Q9208" s="39"/>
      <c r="R9208" s="40"/>
      <c r="S9208" s="40"/>
      <c r="T9208" s="39"/>
      <c r="AG9208" s="110"/>
      <c r="AH9208" s="94"/>
      <c r="AJ9208" s="97"/>
      <c r="AL9208" s="39"/>
      <c r="AP9208" s="39"/>
      <c r="AQ9208" s="77"/>
      <c r="AR9208" s="78"/>
      <c r="BB9208" s="79"/>
      <c r="BC9208" s="94"/>
      <c r="BE9208" s="97"/>
      <c r="BG9208" s="40"/>
      <c r="BK9208" s="40"/>
      <c r="BL9208" s="79"/>
      <c r="BM9208" s="94"/>
      <c r="BO9208" s="97"/>
      <c r="BQ9208" s="40"/>
      <c r="BR9208" s="94"/>
      <c r="BS9208" s="94"/>
      <c r="BT9208" s="94"/>
      <c r="BU9208" s="40"/>
      <c r="BV9208" s="82"/>
      <c r="BW9208" s="94"/>
      <c r="BX9208" s="48"/>
      <c r="BY9208" s="97"/>
      <c r="BZ9208" s="48"/>
      <c r="CA9208" s="40"/>
      <c r="CB9208" s="94"/>
      <c r="CC9208" s="94"/>
      <c r="CD9208" s="94"/>
      <c r="CE9208" s="40"/>
      <c r="CF9208" s="73"/>
      <c r="CG9208" s="41"/>
      <c r="CH9208" s="41"/>
      <c r="CI9208" s="41"/>
      <c r="CJ9208" s="41"/>
      <c r="CK9208" s="41"/>
      <c r="CL9208" s="68"/>
      <c r="CM9208" s="41"/>
      <c r="CN9208" s="41"/>
      <c r="CO9208" s="39"/>
      <c r="CP9208" s="78"/>
    </row>
    <row r="9209" spans="1:94" s="38" customFormat="1" x14ac:dyDescent="0.25">
      <c r="A9209" s="38">
        <v>9206</v>
      </c>
      <c r="F9209" s="39"/>
      <c r="Q9209" s="39"/>
      <c r="R9209" s="40"/>
      <c r="S9209" s="40"/>
      <c r="T9209" s="39"/>
      <c r="AG9209" s="110"/>
      <c r="AH9209" s="94"/>
      <c r="AJ9209" s="97"/>
      <c r="AL9209" s="39"/>
      <c r="AP9209" s="39"/>
      <c r="AQ9209" s="77"/>
      <c r="AR9209" s="78"/>
      <c r="BB9209" s="79"/>
      <c r="BC9209" s="94"/>
      <c r="BE9209" s="97"/>
      <c r="BG9209" s="40"/>
      <c r="BK9209" s="40"/>
      <c r="BL9209" s="79"/>
      <c r="BM9209" s="94"/>
      <c r="BO9209" s="97"/>
      <c r="BQ9209" s="40"/>
      <c r="BR9209" s="94"/>
      <c r="BS9209" s="94"/>
      <c r="BT9209" s="94"/>
      <c r="BU9209" s="40"/>
      <c r="BV9209" s="82"/>
      <c r="BW9209" s="94"/>
      <c r="BX9209" s="48"/>
      <c r="BY9209" s="97"/>
      <c r="BZ9209" s="48"/>
      <c r="CA9209" s="40"/>
      <c r="CB9209" s="94"/>
      <c r="CC9209" s="94"/>
      <c r="CD9209" s="94"/>
      <c r="CE9209" s="40"/>
      <c r="CF9209" s="73"/>
      <c r="CG9209" s="41"/>
      <c r="CH9209" s="41"/>
      <c r="CI9209" s="41"/>
      <c r="CJ9209" s="41"/>
      <c r="CK9209" s="41"/>
      <c r="CL9209" s="68"/>
      <c r="CM9209" s="41"/>
      <c r="CN9209" s="41"/>
      <c r="CO9209" s="39"/>
      <c r="CP9209" s="78"/>
    </row>
    <row r="9210" spans="1:94" s="38" customFormat="1" x14ac:dyDescent="0.25">
      <c r="A9210" s="38">
        <v>9207</v>
      </c>
      <c r="F9210" s="39"/>
      <c r="Q9210" s="39"/>
      <c r="R9210" s="40"/>
      <c r="S9210" s="40"/>
      <c r="T9210" s="39"/>
      <c r="AG9210" s="110"/>
      <c r="AH9210" s="94"/>
      <c r="AJ9210" s="97"/>
      <c r="AL9210" s="39"/>
      <c r="AP9210" s="39"/>
      <c r="AQ9210" s="77"/>
      <c r="AR9210" s="78"/>
      <c r="BB9210" s="79"/>
      <c r="BC9210" s="94"/>
      <c r="BE9210" s="97"/>
      <c r="BG9210" s="40"/>
      <c r="BK9210" s="40"/>
      <c r="BL9210" s="79"/>
      <c r="BM9210" s="94"/>
      <c r="BO9210" s="97"/>
      <c r="BQ9210" s="40"/>
      <c r="BR9210" s="94"/>
      <c r="BS9210" s="94"/>
      <c r="BT9210" s="94"/>
      <c r="BU9210" s="40"/>
      <c r="BV9210" s="82"/>
      <c r="BW9210" s="94"/>
      <c r="BX9210" s="48"/>
      <c r="BY9210" s="97"/>
      <c r="BZ9210" s="48"/>
      <c r="CA9210" s="40"/>
      <c r="CB9210" s="94"/>
      <c r="CC9210" s="94"/>
      <c r="CD9210" s="94"/>
      <c r="CE9210" s="40"/>
      <c r="CF9210" s="73"/>
      <c r="CG9210" s="41"/>
      <c r="CH9210" s="41"/>
      <c r="CI9210" s="41"/>
      <c r="CJ9210" s="41"/>
      <c r="CK9210" s="41"/>
      <c r="CL9210" s="68"/>
      <c r="CM9210" s="41"/>
      <c r="CN9210" s="41"/>
      <c r="CO9210" s="39"/>
      <c r="CP9210" s="78"/>
    </row>
    <row r="9211" spans="1:94" s="38" customFormat="1" x14ac:dyDescent="0.25">
      <c r="A9211" s="38">
        <v>9208</v>
      </c>
      <c r="F9211" s="39"/>
      <c r="Q9211" s="39"/>
      <c r="R9211" s="40"/>
      <c r="S9211" s="40"/>
      <c r="T9211" s="39"/>
      <c r="AG9211" s="110"/>
      <c r="AH9211" s="94"/>
      <c r="AJ9211" s="97"/>
      <c r="AL9211" s="39"/>
      <c r="AP9211" s="39"/>
      <c r="AQ9211" s="77"/>
      <c r="AR9211" s="78"/>
      <c r="BB9211" s="79"/>
      <c r="BC9211" s="94"/>
      <c r="BE9211" s="97"/>
      <c r="BG9211" s="40"/>
      <c r="BK9211" s="40"/>
      <c r="BL9211" s="79"/>
      <c r="BM9211" s="94"/>
      <c r="BO9211" s="97"/>
      <c r="BQ9211" s="40"/>
      <c r="BR9211" s="94"/>
      <c r="BS9211" s="94"/>
      <c r="BT9211" s="94"/>
      <c r="BU9211" s="40"/>
      <c r="BV9211" s="82"/>
      <c r="BW9211" s="94"/>
      <c r="BX9211" s="48"/>
      <c r="BY9211" s="97"/>
      <c r="BZ9211" s="48"/>
      <c r="CA9211" s="40"/>
      <c r="CB9211" s="94"/>
      <c r="CC9211" s="94"/>
      <c r="CD9211" s="94"/>
      <c r="CE9211" s="40"/>
      <c r="CF9211" s="73"/>
      <c r="CG9211" s="41"/>
      <c r="CH9211" s="41"/>
      <c r="CI9211" s="41"/>
      <c r="CJ9211" s="41"/>
      <c r="CK9211" s="41"/>
      <c r="CL9211" s="68"/>
      <c r="CM9211" s="41"/>
      <c r="CN9211" s="41"/>
      <c r="CO9211" s="39"/>
      <c r="CP9211" s="78"/>
    </row>
    <row r="9212" spans="1:94" s="38" customFormat="1" x14ac:dyDescent="0.25">
      <c r="A9212" s="38">
        <v>9209</v>
      </c>
      <c r="F9212" s="39"/>
      <c r="Q9212" s="39"/>
      <c r="R9212" s="40"/>
      <c r="S9212" s="40"/>
      <c r="T9212" s="39"/>
      <c r="AG9212" s="110"/>
      <c r="AH9212" s="94"/>
      <c r="AJ9212" s="97"/>
      <c r="AL9212" s="39"/>
      <c r="AP9212" s="39"/>
      <c r="AQ9212" s="77"/>
      <c r="AR9212" s="78"/>
      <c r="BB9212" s="79"/>
      <c r="BC9212" s="94"/>
      <c r="BE9212" s="97"/>
      <c r="BG9212" s="40"/>
      <c r="BK9212" s="40"/>
      <c r="BL9212" s="79"/>
      <c r="BM9212" s="94"/>
      <c r="BO9212" s="97"/>
      <c r="BQ9212" s="40"/>
      <c r="BR9212" s="94"/>
      <c r="BS9212" s="94"/>
      <c r="BT9212" s="94"/>
      <c r="BU9212" s="40"/>
      <c r="BV9212" s="82"/>
      <c r="BW9212" s="94"/>
      <c r="BX9212" s="48"/>
      <c r="BY9212" s="97"/>
      <c r="BZ9212" s="48"/>
      <c r="CA9212" s="40"/>
      <c r="CB9212" s="94"/>
      <c r="CC9212" s="94"/>
      <c r="CD9212" s="94"/>
      <c r="CE9212" s="40"/>
      <c r="CF9212" s="73"/>
      <c r="CG9212" s="41"/>
      <c r="CH9212" s="41"/>
      <c r="CI9212" s="41"/>
      <c r="CJ9212" s="41"/>
      <c r="CK9212" s="41"/>
      <c r="CL9212" s="68"/>
      <c r="CM9212" s="41"/>
      <c r="CN9212" s="41"/>
      <c r="CO9212" s="39"/>
      <c r="CP9212" s="78"/>
    </row>
    <row r="9213" spans="1:94" s="38" customFormat="1" x14ac:dyDescent="0.25">
      <c r="A9213" s="38">
        <v>9210</v>
      </c>
      <c r="F9213" s="39"/>
      <c r="Q9213" s="39"/>
      <c r="R9213" s="40"/>
      <c r="S9213" s="40"/>
      <c r="T9213" s="39"/>
      <c r="AG9213" s="110"/>
      <c r="AH9213" s="94"/>
      <c r="AJ9213" s="97"/>
      <c r="AL9213" s="39"/>
      <c r="AP9213" s="39"/>
      <c r="AQ9213" s="77"/>
      <c r="AR9213" s="78"/>
      <c r="BB9213" s="79"/>
      <c r="BC9213" s="94"/>
      <c r="BE9213" s="97"/>
      <c r="BG9213" s="40"/>
      <c r="BK9213" s="40"/>
      <c r="BL9213" s="79"/>
      <c r="BM9213" s="94"/>
      <c r="BO9213" s="97"/>
      <c r="BQ9213" s="40"/>
      <c r="BR9213" s="94"/>
      <c r="BS9213" s="94"/>
      <c r="BT9213" s="94"/>
      <c r="BU9213" s="40"/>
      <c r="BV9213" s="82"/>
      <c r="BW9213" s="94"/>
      <c r="BX9213" s="48"/>
      <c r="BY9213" s="97"/>
      <c r="BZ9213" s="48"/>
      <c r="CA9213" s="40"/>
      <c r="CB9213" s="94"/>
      <c r="CC9213" s="94"/>
      <c r="CD9213" s="94"/>
      <c r="CE9213" s="40"/>
      <c r="CF9213" s="73"/>
      <c r="CG9213" s="41"/>
      <c r="CH9213" s="41"/>
      <c r="CI9213" s="41"/>
      <c r="CJ9213" s="41"/>
      <c r="CK9213" s="41"/>
      <c r="CL9213" s="68"/>
      <c r="CM9213" s="41"/>
      <c r="CN9213" s="41"/>
      <c r="CO9213" s="39"/>
      <c r="CP9213" s="78"/>
    </row>
    <row r="9214" spans="1:94" s="38" customFormat="1" x14ac:dyDescent="0.25">
      <c r="A9214" s="38">
        <v>9211</v>
      </c>
      <c r="F9214" s="39"/>
      <c r="Q9214" s="39"/>
      <c r="R9214" s="40"/>
      <c r="S9214" s="40"/>
      <c r="T9214" s="39"/>
      <c r="AG9214" s="110"/>
      <c r="AH9214" s="94"/>
      <c r="AJ9214" s="97"/>
      <c r="AL9214" s="39"/>
      <c r="AP9214" s="39"/>
      <c r="AQ9214" s="77"/>
      <c r="AR9214" s="78"/>
      <c r="BB9214" s="79"/>
      <c r="BC9214" s="94"/>
      <c r="BE9214" s="97"/>
      <c r="BG9214" s="40"/>
      <c r="BK9214" s="40"/>
      <c r="BL9214" s="79"/>
      <c r="BM9214" s="94"/>
      <c r="BO9214" s="97"/>
      <c r="BQ9214" s="40"/>
      <c r="BR9214" s="94"/>
      <c r="BS9214" s="94"/>
      <c r="BT9214" s="94"/>
      <c r="BU9214" s="40"/>
      <c r="BV9214" s="82"/>
      <c r="BW9214" s="94"/>
      <c r="BX9214" s="48"/>
      <c r="BY9214" s="97"/>
      <c r="BZ9214" s="48"/>
      <c r="CA9214" s="40"/>
      <c r="CB9214" s="94"/>
      <c r="CC9214" s="94"/>
      <c r="CD9214" s="94"/>
      <c r="CE9214" s="40"/>
      <c r="CF9214" s="73"/>
      <c r="CG9214" s="41"/>
      <c r="CH9214" s="41"/>
      <c r="CI9214" s="41"/>
      <c r="CJ9214" s="41"/>
      <c r="CK9214" s="41"/>
      <c r="CL9214" s="68"/>
      <c r="CM9214" s="41"/>
      <c r="CN9214" s="41"/>
      <c r="CO9214" s="39"/>
      <c r="CP9214" s="78"/>
    </row>
    <row r="9215" spans="1:94" s="38" customFormat="1" x14ac:dyDescent="0.25">
      <c r="A9215" s="38">
        <v>9212</v>
      </c>
      <c r="F9215" s="39"/>
      <c r="Q9215" s="39"/>
      <c r="R9215" s="40"/>
      <c r="S9215" s="40"/>
      <c r="T9215" s="39"/>
      <c r="AG9215" s="110"/>
      <c r="AH9215" s="94"/>
      <c r="AJ9215" s="97"/>
      <c r="AL9215" s="39"/>
      <c r="AP9215" s="39"/>
      <c r="AQ9215" s="77"/>
      <c r="AR9215" s="78"/>
      <c r="BB9215" s="79"/>
      <c r="BC9215" s="94"/>
      <c r="BE9215" s="97"/>
      <c r="BG9215" s="40"/>
      <c r="BK9215" s="40"/>
      <c r="BL9215" s="79"/>
      <c r="BM9215" s="94"/>
      <c r="BO9215" s="97"/>
      <c r="BQ9215" s="40"/>
      <c r="BR9215" s="94"/>
      <c r="BS9215" s="94"/>
      <c r="BT9215" s="94"/>
      <c r="BU9215" s="40"/>
      <c r="BV9215" s="82"/>
      <c r="BW9215" s="94"/>
      <c r="BX9215" s="48"/>
      <c r="BY9215" s="97"/>
      <c r="BZ9215" s="48"/>
      <c r="CA9215" s="40"/>
      <c r="CB9215" s="94"/>
      <c r="CC9215" s="94"/>
      <c r="CD9215" s="94"/>
      <c r="CE9215" s="40"/>
      <c r="CF9215" s="73"/>
      <c r="CG9215" s="41"/>
      <c r="CH9215" s="41"/>
      <c r="CI9215" s="41"/>
      <c r="CJ9215" s="41"/>
      <c r="CK9215" s="41"/>
      <c r="CL9215" s="68"/>
      <c r="CM9215" s="41"/>
      <c r="CN9215" s="41"/>
      <c r="CO9215" s="39"/>
      <c r="CP9215" s="78"/>
    </row>
    <row r="9216" spans="1:94" s="38" customFormat="1" x14ac:dyDescent="0.25">
      <c r="A9216" s="38">
        <v>9213</v>
      </c>
      <c r="F9216" s="39"/>
      <c r="Q9216" s="39"/>
      <c r="R9216" s="40"/>
      <c r="S9216" s="40"/>
      <c r="T9216" s="39"/>
      <c r="AG9216" s="110"/>
      <c r="AH9216" s="94"/>
      <c r="AJ9216" s="97"/>
      <c r="AL9216" s="39"/>
      <c r="AP9216" s="39"/>
      <c r="AQ9216" s="77"/>
      <c r="AR9216" s="78"/>
      <c r="BB9216" s="79"/>
      <c r="BC9216" s="94"/>
      <c r="BE9216" s="97"/>
      <c r="BG9216" s="40"/>
      <c r="BK9216" s="40"/>
      <c r="BL9216" s="79"/>
      <c r="BM9216" s="94"/>
      <c r="BO9216" s="97"/>
      <c r="BQ9216" s="40"/>
      <c r="BR9216" s="94"/>
      <c r="BS9216" s="94"/>
      <c r="BT9216" s="94"/>
      <c r="BU9216" s="40"/>
      <c r="BV9216" s="82"/>
      <c r="BW9216" s="94"/>
      <c r="BX9216" s="48"/>
      <c r="BY9216" s="97"/>
      <c r="BZ9216" s="48"/>
      <c r="CA9216" s="40"/>
      <c r="CB9216" s="94"/>
      <c r="CC9216" s="94"/>
      <c r="CD9216" s="94"/>
      <c r="CE9216" s="40"/>
      <c r="CF9216" s="73"/>
      <c r="CG9216" s="41"/>
      <c r="CH9216" s="41"/>
      <c r="CI9216" s="41"/>
      <c r="CJ9216" s="41"/>
      <c r="CK9216" s="41"/>
      <c r="CL9216" s="68"/>
      <c r="CM9216" s="41"/>
      <c r="CN9216" s="41"/>
      <c r="CO9216" s="39"/>
      <c r="CP9216" s="78"/>
    </row>
    <row r="9217" spans="1:94" s="38" customFormat="1" x14ac:dyDescent="0.25">
      <c r="A9217" s="38">
        <v>9214</v>
      </c>
      <c r="F9217" s="39"/>
      <c r="Q9217" s="39"/>
      <c r="R9217" s="40"/>
      <c r="S9217" s="40"/>
      <c r="T9217" s="39"/>
      <c r="AG9217" s="110"/>
      <c r="AH9217" s="94"/>
      <c r="AJ9217" s="97"/>
      <c r="AL9217" s="39"/>
      <c r="AP9217" s="39"/>
      <c r="AQ9217" s="77"/>
      <c r="AR9217" s="78"/>
      <c r="BB9217" s="79"/>
      <c r="BC9217" s="94"/>
      <c r="BE9217" s="97"/>
      <c r="BG9217" s="40"/>
      <c r="BK9217" s="40"/>
      <c r="BL9217" s="79"/>
      <c r="BM9217" s="94"/>
      <c r="BO9217" s="97"/>
      <c r="BQ9217" s="40"/>
      <c r="BR9217" s="94"/>
      <c r="BS9217" s="94"/>
      <c r="BT9217" s="94"/>
      <c r="BU9217" s="40"/>
      <c r="BV9217" s="82"/>
      <c r="BW9217" s="94"/>
      <c r="BX9217" s="48"/>
      <c r="BY9217" s="97"/>
      <c r="BZ9217" s="48"/>
      <c r="CA9217" s="40"/>
      <c r="CB9217" s="94"/>
      <c r="CC9217" s="94"/>
      <c r="CD9217" s="94"/>
      <c r="CE9217" s="40"/>
      <c r="CF9217" s="73"/>
      <c r="CG9217" s="41"/>
      <c r="CH9217" s="41"/>
      <c r="CI9217" s="41"/>
      <c r="CJ9217" s="41"/>
      <c r="CK9217" s="41"/>
      <c r="CL9217" s="68"/>
      <c r="CM9217" s="41"/>
      <c r="CN9217" s="41"/>
      <c r="CO9217" s="39"/>
      <c r="CP9217" s="78"/>
    </row>
    <row r="9218" spans="1:94" s="38" customFormat="1" x14ac:dyDescent="0.25">
      <c r="A9218" s="38">
        <v>9215</v>
      </c>
      <c r="F9218" s="39"/>
      <c r="Q9218" s="39"/>
      <c r="R9218" s="40"/>
      <c r="S9218" s="40"/>
      <c r="T9218" s="39"/>
      <c r="AG9218" s="110"/>
      <c r="AH9218" s="94"/>
      <c r="AJ9218" s="97"/>
      <c r="AL9218" s="39"/>
      <c r="AP9218" s="39"/>
      <c r="AQ9218" s="77"/>
      <c r="AR9218" s="78"/>
      <c r="BB9218" s="79"/>
      <c r="BC9218" s="94"/>
      <c r="BE9218" s="97"/>
      <c r="BG9218" s="40"/>
      <c r="BK9218" s="40"/>
      <c r="BL9218" s="79"/>
      <c r="BM9218" s="94"/>
      <c r="BO9218" s="97"/>
      <c r="BQ9218" s="40"/>
      <c r="BR9218" s="94"/>
      <c r="BS9218" s="94"/>
      <c r="BT9218" s="94"/>
      <c r="BU9218" s="40"/>
      <c r="BV9218" s="82"/>
      <c r="BW9218" s="94"/>
      <c r="BX9218" s="48"/>
      <c r="BY9218" s="97"/>
      <c r="BZ9218" s="48"/>
      <c r="CA9218" s="40"/>
      <c r="CB9218" s="94"/>
      <c r="CC9218" s="94"/>
      <c r="CD9218" s="94"/>
      <c r="CE9218" s="40"/>
      <c r="CF9218" s="73"/>
      <c r="CG9218" s="41"/>
      <c r="CH9218" s="41"/>
      <c r="CI9218" s="41"/>
      <c r="CJ9218" s="41"/>
      <c r="CK9218" s="41"/>
      <c r="CL9218" s="68"/>
      <c r="CM9218" s="41"/>
      <c r="CN9218" s="41"/>
      <c r="CO9218" s="39"/>
      <c r="CP9218" s="78"/>
    </row>
    <row r="9219" spans="1:94" s="38" customFormat="1" x14ac:dyDescent="0.25">
      <c r="A9219" s="38">
        <v>9216</v>
      </c>
      <c r="F9219" s="39"/>
      <c r="Q9219" s="39"/>
      <c r="R9219" s="40"/>
      <c r="S9219" s="40"/>
      <c r="T9219" s="39"/>
      <c r="AG9219" s="110"/>
      <c r="AH9219" s="94"/>
      <c r="AJ9219" s="97"/>
      <c r="AL9219" s="39"/>
      <c r="AP9219" s="39"/>
      <c r="AQ9219" s="77"/>
      <c r="AR9219" s="78"/>
      <c r="BB9219" s="79"/>
      <c r="BC9219" s="94"/>
      <c r="BE9219" s="97"/>
      <c r="BG9219" s="40"/>
      <c r="BK9219" s="40"/>
      <c r="BL9219" s="79"/>
      <c r="BM9219" s="94"/>
      <c r="BO9219" s="97"/>
      <c r="BQ9219" s="40"/>
      <c r="BR9219" s="94"/>
      <c r="BS9219" s="94"/>
      <c r="BT9219" s="94"/>
      <c r="BU9219" s="40"/>
      <c r="BV9219" s="82"/>
      <c r="BW9219" s="94"/>
      <c r="BX9219" s="48"/>
      <c r="BY9219" s="97"/>
      <c r="BZ9219" s="48"/>
      <c r="CA9219" s="40"/>
      <c r="CB9219" s="94"/>
      <c r="CC9219" s="94"/>
      <c r="CD9219" s="94"/>
      <c r="CE9219" s="40"/>
      <c r="CF9219" s="73"/>
      <c r="CG9219" s="41"/>
      <c r="CH9219" s="41"/>
      <c r="CI9219" s="41"/>
      <c r="CJ9219" s="41"/>
      <c r="CK9219" s="41"/>
      <c r="CL9219" s="68"/>
      <c r="CM9219" s="41"/>
      <c r="CN9219" s="41"/>
      <c r="CO9219" s="39"/>
      <c r="CP9219" s="78"/>
    </row>
    <row r="9220" spans="1:94" s="38" customFormat="1" x14ac:dyDescent="0.25">
      <c r="A9220" s="38">
        <v>9217</v>
      </c>
      <c r="F9220" s="39"/>
      <c r="Q9220" s="39"/>
      <c r="R9220" s="40"/>
      <c r="S9220" s="40"/>
      <c r="T9220" s="39"/>
      <c r="AG9220" s="110"/>
      <c r="AH9220" s="94"/>
      <c r="AJ9220" s="97"/>
      <c r="AL9220" s="39"/>
      <c r="AP9220" s="39"/>
      <c r="AQ9220" s="77"/>
      <c r="AR9220" s="78"/>
      <c r="BB9220" s="79"/>
      <c r="BC9220" s="94"/>
      <c r="BE9220" s="97"/>
      <c r="BG9220" s="40"/>
      <c r="BK9220" s="40"/>
      <c r="BL9220" s="79"/>
      <c r="BM9220" s="94"/>
      <c r="BO9220" s="97"/>
      <c r="BQ9220" s="40"/>
      <c r="BR9220" s="94"/>
      <c r="BS9220" s="94"/>
      <c r="BT9220" s="94"/>
      <c r="BU9220" s="40"/>
      <c r="BV9220" s="82"/>
      <c r="BW9220" s="94"/>
      <c r="BX9220" s="48"/>
      <c r="BY9220" s="97"/>
      <c r="BZ9220" s="48"/>
      <c r="CA9220" s="40"/>
      <c r="CB9220" s="94"/>
      <c r="CC9220" s="94"/>
      <c r="CD9220" s="94"/>
      <c r="CE9220" s="40"/>
      <c r="CF9220" s="73"/>
      <c r="CG9220" s="41"/>
      <c r="CH9220" s="41"/>
      <c r="CI9220" s="41"/>
      <c r="CJ9220" s="41"/>
      <c r="CK9220" s="41"/>
      <c r="CL9220" s="68"/>
      <c r="CM9220" s="41"/>
      <c r="CN9220" s="41"/>
      <c r="CO9220" s="39"/>
      <c r="CP9220" s="78"/>
    </row>
    <row r="9221" spans="1:94" s="38" customFormat="1" x14ac:dyDescent="0.25">
      <c r="A9221" s="38">
        <v>9218</v>
      </c>
      <c r="F9221" s="39"/>
      <c r="Q9221" s="39"/>
      <c r="R9221" s="40"/>
      <c r="S9221" s="40"/>
      <c r="T9221" s="39"/>
      <c r="AG9221" s="110"/>
      <c r="AH9221" s="94"/>
      <c r="AJ9221" s="97"/>
      <c r="AL9221" s="39"/>
      <c r="AP9221" s="39"/>
      <c r="AQ9221" s="77"/>
      <c r="AR9221" s="78"/>
      <c r="BB9221" s="79"/>
      <c r="BC9221" s="94"/>
      <c r="BE9221" s="97"/>
      <c r="BG9221" s="40"/>
      <c r="BK9221" s="40"/>
      <c r="BL9221" s="79"/>
      <c r="BM9221" s="94"/>
      <c r="BO9221" s="97"/>
      <c r="BQ9221" s="40"/>
      <c r="BR9221" s="94"/>
      <c r="BS9221" s="94"/>
      <c r="BT9221" s="94"/>
      <c r="BU9221" s="40"/>
      <c r="BV9221" s="82"/>
      <c r="BW9221" s="94"/>
      <c r="BX9221" s="48"/>
      <c r="BY9221" s="97"/>
      <c r="BZ9221" s="48"/>
      <c r="CA9221" s="40"/>
      <c r="CB9221" s="94"/>
      <c r="CC9221" s="94"/>
      <c r="CD9221" s="94"/>
      <c r="CE9221" s="40"/>
      <c r="CF9221" s="73"/>
      <c r="CG9221" s="41"/>
      <c r="CH9221" s="41"/>
      <c r="CI9221" s="41"/>
      <c r="CJ9221" s="41"/>
      <c r="CK9221" s="41"/>
      <c r="CL9221" s="68"/>
      <c r="CM9221" s="41"/>
      <c r="CN9221" s="41"/>
      <c r="CO9221" s="39"/>
      <c r="CP9221" s="78"/>
    </row>
    <row r="9222" spans="1:94" s="38" customFormat="1" x14ac:dyDescent="0.25">
      <c r="A9222" s="38">
        <v>9219</v>
      </c>
      <c r="F9222" s="39"/>
      <c r="Q9222" s="39"/>
      <c r="R9222" s="40"/>
      <c r="S9222" s="40"/>
      <c r="T9222" s="39"/>
      <c r="AG9222" s="110"/>
      <c r="AH9222" s="94"/>
      <c r="AJ9222" s="97"/>
      <c r="AL9222" s="39"/>
      <c r="AP9222" s="39"/>
      <c r="AQ9222" s="77"/>
      <c r="AR9222" s="78"/>
      <c r="BB9222" s="79"/>
      <c r="BC9222" s="94"/>
      <c r="BE9222" s="97"/>
      <c r="BG9222" s="40"/>
      <c r="BK9222" s="40"/>
      <c r="BL9222" s="79"/>
      <c r="BM9222" s="94"/>
      <c r="BO9222" s="97"/>
      <c r="BQ9222" s="40"/>
      <c r="BR9222" s="94"/>
      <c r="BS9222" s="94"/>
      <c r="BT9222" s="94"/>
      <c r="BU9222" s="40"/>
      <c r="BV9222" s="82"/>
      <c r="BW9222" s="94"/>
      <c r="BX9222" s="48"/>
      <c r="BY9222" s="97"/>
      <c r="BZ9222" s="48"/>
      <c r="CA9222" s="40"/>
      <c r="CB9222" s="94"/>
      <c r="CC9222" s="94"/>
      <c r="CD9222" s="94"/>
      <c r="CE9222" s="40"/>
      <c r="CF9222" s="73"/>
      <c r="CG9222" s="41"/>
      <c r="CH9222" s="41"/>
      <c r="CI9222" s="41"/>
      <c r="CJ9222" s="41"/>
      <c r="CK9222" s="41"/>
      <c r="CL9222" s="68"/>
      <c r="CM9222" s="41"/>
      <c r="CN9222" s="41"/>
      <c r="CO9222" s="39"/>
      <c r="CP9222" s="78"/>
    </row>
    <row r="9223" spans="1:94" s="38" customFormat="1" x14ac:dyDescent="0.25">
      <c r="A9223" s="38">
        <v>9220</v>
      </c>
      <c r="F9223" s="39"/>
      <c r="Q9223" s="39"/>
      <c r="R9223" s="40"/>
      <c r="S9223" s="40"/>
      <c r="T9223" s="39"/>
      <c r="AG9223" s="110"/>
      <c r="AH9223" s="94"/>
      <c r="AJ9223" s="97"/>
      <c r="AL9223" s="39"/>
      <c r="AP9223" s="39"/>
      <c r="AQ9223" s="77"/>
      <c r="AR9223" s="78"/>
      <c r="BB9223" s="79"/>
      <c r="BC9223" s="94"/>
      <c r="BE9223" s="97"/>
      <c r="BG9223" s="40"/>
      <c r="BK9223" s="40"/>
      <c r="BL9223" s="79"/>
      <c r="BM9223" s="94"/>
      <c r="BO9223" s="97"/>
      <c r="BQ9223" s="40"/>
      <c r="BR9223" s="94"/>
      <c r="BS9223" s="94"/>
      <c r="BT9223" s="94"/>
      <c r="BU9223" s="40"/>
      <c r="BV9223" s="82"/>
      <c r="BW9223" s="94"/>
      <c r="BX9223" s="48"/>
      <c r="BY9223" s="97"/>
      <c r="BZ9223" s="48"/>
      <c r="CA9223" s="40"/>
      <c r="CB9223" s="94"/>
      <c r="CC9223" s="94"/>
      <c r="CD9223" s="94"/>
      <c r="CE9223" s="40"/>
      <c r="CF9223" s="73"/>
      <c r="CG9223" s="41"/>
      <c r="CH9223" s="41"/>
      <c r="CI9223" s="41"/>
      <c r="CJ9223" s="41"/>
      <c r="CK9223" s="41"/>
      <c r="CL9223" s="68"/>
      <c r="CM9223" s="41"/>
      <c r="CN9223" s="41"/>
      <c r="CO9223" s="39"/>
      <c r="CP9223" s="78"/>
    </row>
    <row r="9224" spans="1:94" s="38" customFormat="1" x14ac:dyDescent="0.25">
      <c r="A9224" s="38">
        <v>9221</v>
      </c>
      <c r="F9224" s="39"/>
      <c r="Q9224" s="39"/>
      <c r="R9224" s="40"/>
      <c r="S9224" s="40"/>
      <c r="T9224" s="39"/>
      <c r="AG9224" s="110"/>
      <c r="AH9224" s="94"/>
      <c r="AJ9224" s="97"/>
      <c r="AL9224" s="39"/>
      <c r="AP9224" s="39"/>
      <c r="AQ9224" s="77"/>
      <c r="AR9224" s="78"/>
      <c r="BB9224" s="79"/>
      <c r="BC9224" s="94"/>
      <c r="BE9224" s="97"/>
      <c r="BG9224" s="40"/>
      <c r="BK9224" s="40"/>
      <c r="BL9224" s="79"/>
      <c r="BM9224" s="94"/>
      <c r="BO9224" s="97"/>
      <c r="BQ9224" s="40"/>
      <c r="BR9224" s="94"/>
      <c r="BS9224" s="94"/>
      <c r="BT9224" s="94"/>
      <c r="BU9224" s="40"/>
      <c r="BV9224" s="82"/>
      <c r="BW9224" s="94"/>
      <c r="BX9224" s="48"/>
      <c r="BY9224" s="97"/>
      <c r="BZ9224" s="48"/>
      <c r="CA9224" s="40"/>
      <c r="CB9224" s="94"/>
      <c r="CC9224" s="94"/>
      <c r="CD9224" s="94"/>
      <c r="CE9224" s="40"/>
      <c r="CF9224" s="73"/>
      <c r="CG9224" s="41"/>
      <c r="CH9224" s="41"/>
      <c r="CI9224" s="41"/>
      <c r="CJ9224" s="41"/>
      <c r="CK9224" s="41"/>
      <c r="CL9224" s="68"/>
      <c r="CM9224" s="41"/>
      <c r="CN9224" s="41"/>
      <c r="CO9224" s="39"/>
      <c r="CP9224" s="78"/>
    </row>
    <row r="9225" spans="1:94" s="38" customFormat="1" x14ac:dyDescent="0.25">
      <c r="A9225" s="38">
        <v>9222</v>
      </c>
      <c r="F9225" s="39"/>
      <c r="Q9225" s="39"/>
      <c r="R9225" s="40"/>
      <c r="S9225" s="40"/>
      <c r="T9225" s="39"/>
      <c r="AG9225" s="110"/>
      <c r="AH9225" s="94"/>
      <c r="AJ9225" s="97"/>
      <c r="AL9225" s="39"/>
      <c r="AP9225" s="39"/>
      <c r="AQ9225" s="77"/>
      <c r="AR9225" s="78"/>
      <c r="BB9225" s="79"/>
      <c r="BC9225" s="94"/>
      <c r="BE9225" s="97"/>
      <c r="BG9225" s="40"/>
      <c r="BK9225" s="40"/>
      <c r="BL9225" s="79"/>
      <c r="BM9225" s="94"/>
      <c r="BO9225" s="97"/>
      <c r="BQ9225" s="40"/>
      <c r="BR9225" s="94"/>
      <c r="BS9225" s="94"/>
      <c r="BT9225" s="94"/>
      <c r="BU9225" s="40"/>
      <c r="BV9225" s="82"/>
      <c r="BW9225" s="94"/>
      <c r="BX9225" s="48"/>
      <c r="BY9225" s="97"/>
      <c r="BZ9225" s="48"/>
      <c r="CA9225" s="40"/>
      <c r="CB9225" s="94"/>
      <c r="CC9225" s="94"/>
      <c r="CD9225" s="94"/>
      <c r="CE9225" s="40"/>
      <c r="CF9225" s="73"/>
      <c r="CG9225" s="41"/>
      <c r="CH9225" s="41"/>
      <c r="CI9225" s="41"/>
      <c r="CJ9225" s="41"/>
      <c r="CK9225" s="41"/>
      <c r="CL9225" s="68"/>
      <c r="CM9225" s="41"/>
      <c r="CN9225" s="41"/>
      <c r="CO9225" s="39"/>
      <c r="CP9225" s="78"/>
    </row>
    <row r="9226" spans="1:94" s="38" customFormat="1" x14ac:dyDescent="0.25">
      <c r="A9226" s="38">
        <v>9223</v>
      </c>
      <c r="F9226" s="39"/>
      <c r="Q9226" s="39"/>
      <c r="R9226" s="40"/>
      <c r="S9226" s="40"/>
      <c r="T9226" s="39"/>
      <c r="AG9226" s="110"/>
      <c r="AH9226" s="94"/>
      <c r="AJ9226" s="97"/>
      <c r="AL9226" s="39"/>
      <c r="AP9226" s="39"/>
      <c r="AQ9226" s="77"/>
      <c r="AR9226" s="78"/>
      <c r="BB9226" s="79"/>
      <c r="BC9226" s="94"/>
      <c r="BE9226" s="97"/>
      <c r="BG9226" s="40"/>
      <c r="BK9226" s="40"/>
      <c r="BL9226" s="79"/>
      <c r="BM9226" s="94"/>
      <c r="BO9226" s="97"/>
      <c r="BQ9226" s="40"/>
      <c r="BR9226" s="94"/>
      <c r="BS9226" s="94"/>
      <c r="BT9226" s="94"/>
      <c r="BU9226" s="40"/>
      <c r="BV9226" s="82"/>
      <c r="BW9226" s="94"/>
      <c r="BX9226" s="48"/>
      <c r="BY9226" s="97"/>
      <c r="BZ9226" s="48"/>
      <c r="CA9226" s="40"/>
      <c r="CB9226" s="94"/>
      <c r="CC9226" s="94"/>
      <c r="CD9226" s="94"/>
      <c r="CE9226" s="40"/>
      <c r="CF9226" s="73"/>
      <c r="CG9226" s="41"/>
      <c r="CH9226" s="41"/>
      <c r="CI9226" s="41"/>
      <c r="CJ9226" s="41"/>
      <c r="CK9226" s="41"/>
      <c r="CL9226" s="68"/>
      <c r="CM9226" s="41"/>
      <c r="CN9226" s="41"/>
      <c r="CO9226" s="39"/>
      <c r="CP9226" s="78"/>
    </row>
    <row r="9227" spans="1:94" s="38" customFormat="1" x14ac:dyDescent="0.25">
      <c r="A9227" s="38">
        <v>9224</v>
      </c>
      <c r="F9227" s="39"/>
      <c r="Q9227" s="39"/>
      <c r="R9227" s="40"/>
      <c r="S9227" s="40"/>
      <c r="T9227" s="39"/>
      <c r="AG9227" s="110"/>
      <c r="AH9227" s="94"/>
      <c r="AJ9227" s="97"/>
      <c r="AL9227" s="39"/>
      <c r="AP9227" s="39"/>
      <c r="AQ9227" s="77"/>
      <c r="AR9227" s="78"/>
      <c r="BB9227" s="79"/>
      <c r="BC9227" s="94"/>
      <c r="BE9227" s="97"/>
      <c r="BG9227" s="40"/>
      <c r="BK9227" s="40"/>
      <c r="BL9227" s="79"/>
      <c r="BM9227" s="94"/>
      <c r="BO9227" s="97"/>
      <c r="BQ9227" s="40"/>
      <c r="BR9227" s="94"/>
      <c r="BS9227" s="94"/>
      <c r="BT9227" s="94"/>
      <c r="BU9227" s="40"/>
      <c r="BV9227" s="82"/>
      <c r="BW9227" s="94"/>
      <c r="BX9227" s="48"/>
      <c r="BY9227" s="97"/>
      <c r="BZ9227" s="48"/>
      <c r="CA9227" s="40"/>
      <c r="CB9227" s="94"/>
      <c r="CC9227" s="94"/>
      <c r="CD9227" s="94"/>
      <c r="CE9227" s="40"/>
      <c r="CF9227" s="73"/>
      <c r="CG9227" s="41"/>
      <c r="CH9227" s="41"/>
      <c r="CI9227" s="41"/>
      <c r="CJ9227" s="41"/>
      <c r="CK9227" s="41"/>
      <c r="CL9227" s="68"/>
      <c r="CM9227" s="41"/>
      <c r="CN9227" s="41"/>
      <c r="CO9227" s="39"/>
      <c r="CP9227" s="78"/>
    </row>
    <row r="9228" spans="1:94" s="38" customFormat="1" x14ac:dyDescent="0.25">
      <c r="A9228" s="38">
        <v>9225</v>
      </c>
      <c r="F9228" s="39"/>
      <c r="Q9228" s="39"/>
      <c r="R9228" s="40"/>
      <c r="S9228" s="40"/>
      <c r="T9228" s="39"/>
      <c r="AG9228" s="110"/>
      <c r="AH9228" s="94"/>
      <c r="AJ9228" s="97"/>
      <c r="AL9228" s="39"/>
      <c r="AP9228" s="39"/>
      <c r="AQ9228" s="77"/>
      <c r="AR9228" s="78"/>
      <c r="BB9228" s="79"/>
      <c r="BC9228" s="94"/>
      <c r="BE9228" s="97"/>
      <c r="BG9228" s="40"/>
      <c r="BK9228" s="40"/>
      <c r="BL9228" s="79"/>
      <c r="BM9228" s="94"/>
      <c r="BO9228" s="97"/>
      <c r="BQ9228" s="40"/>
      <c r="BR9228" s="94"/>
      <c r="BS9228" s="94"/>
      <c r="BT9228" s="94"/>
      <c r="BU9228" s="40"/>
      <c r="BV9228" s="82"/>
      <c r="BW9228" s="94"/>
      <c r="BX9228" s="48"/>
      <c r="BY9228" s="97"/>
      <c r="BZ9228" s="48"/>
      <c r="CA9228" s="40"/>
      <c r="CB9228" s="94"/>
      <c r="CC9228" s="94"/>
      <c r="CD9228" s="94"/>
      <c r="CE9228" s="40"/>
      <c r="CF9228" s="73"/>
      <c r="CG9228" s="41"/>
      <c r="CH9228" s="41"/>
      <c r="CI9228" s="41"/>
      <c r="CJ9228" s="41"/>
      <c r="CK9228" s="41"/>
      <c r="CL9228" s="68"/>
      <c r="CM9228" s="41"/>
      <c r="CN9228" s="41"/>
      <c r="CO9228" s="39"/>
      <c r="CP9228" s="78"/>
    </row>
    <row r="9229" spans="1:94" s="38" customFormat="1" x14ac:dyDescent="0.25">
      <c r="A9229" s="38">
        <v>9226</v>
      </c>
      <c r="F9229" s="39"/>
      <c r="Q9229" s="39"/>
      <c r="R9229" s="40"/>
      <c r="S9229" s="40"/>
      <c r="T9229" s="39"/>
      <c r="AG9229" s="110"/>
      <c r="AH9229" s="94"/>
      <c r="AJ9229" s="97"/>
      <c r="AL9229" s="39"/>
      <c r="AP9229" s="39"/>
      <c r="AQ9229" s="77"/>
      <c r="AR9229" s="78"/>
      <c r="BB9229" s="79"/>
      <c r="BC9229" s="94"/>
      <c r="BE9229" s="97"/>
      <c r="BG9229" s="40"/>
      <c r="BK9229" s="40"/>
      <c r="BL9229" s="79"/>
      <c r="BM9229" s="94"/>
      <c r="BO9229" s="97"/>
      <c r="BQ9229" s="40"/>
      <c r="BR9229" s="94"/>
      <c r="BS9229" s="94"/>
      <c r="BT9229" s="94"/>
      <c r="BU9229" s="40"/>
      <c r="BV9229" s="82"/>
      <c r="BW9229" s="94"/>
      <c r="BX9229" s="48"/>
      <c r="BY9229" s="97"/>
      <c r="BZ9229" s="48"/>
      <c r="CA9229" s="40"/>
      <c r="CB9229" s="94"/>
      <c r="CC9229" s="94"/>
      <c r="CD9229" s="94"/>
      <c r="CE9229" s="40"/>
      <c r="CF9229" s="73"/>
      <c r="CG9229" s="41"/>
      <c r="CH9229" s="41"/>
      <c r="CI9229" s="41"/>
      <c r="CJ9229" s="41"/>
      <c r="CK9229" s="41"/>
      <c r="CL9229" s="68"/>
      <c r="CM9229" s="41"/>
      <c r="CN9229" s="41"/>
      <c r="CO9229" s="39"/>
      <c r="CP9229" s="78"/>
    </row>
    <row r="9230" spans="1:94" s="38" customFormat="1" x14ac:dyDescent="0.25">
      <c r="A9230" s="38">
        <v>9227</v>
      </c>
      <c r="F9230" s="39"/>
      <c r="Q9230" s="39"/>
      <c r="R9230" s="40"/>
      <c r="S9230" s="40"/>
      <c r="T9230" s="39"/>
      <c r="AG9230" s="110"/>
      <c r="AH9230" s="94"/>
      <c r="AJ9230" s="97"/>
      <c r="AL9230" s="39"/>
      <c r="AP9230" s="39"/>
      <c r="AQ9230" s="77"/>
      <c r="AR9230" s="78"/>
      <c r="BB9230" s="79"/>
      <c r="BC9230" s="94"/>
      <c r="BE9230" s="97"/>
      <c r="BG9230" s="40"/>
      <c r="BK9230" s="40"/>
      <c r="BL9230" s="79"/>
      <c r="BM9230" s="94"/>
      <c r="BO9230" s="97"/>
      <c r="BQ9230" s="40"/>
      <c r="BR9230" s="94"/>
      <c r="BS9230" s="94"/>
      <c r="BT9230" s="94"/>
      <c r="BU9230" s="40"/>
      <c r="BV9230" s="82"/>
      <c r="BW9230" s="94"/>
      <c r="BX9230" s="48"/>
      <c r="BY9230" s="97"/>
      <c r="BZ9230" s="48"/>
      <c r="CA9230" s="40"/>
      <c r="CB9230" s="94"/>
      <c r="CC9230" s="94"/>
      <c r="CD9230" s="94"/>
      <c r="CE9230" s="40"/>
      <c r="CF9230" s="73"/>
      <c r="CG9230" s="41"/>
      <c r="CH9230" s="41"/>
      <c r="CI9230" s="41"/>
      <c r="CJ9230" s="41"/>
      <c r="CK9230" s="41"/>
      <c r="CL9230" s="68"/>
      <c r="CM9230" s="41"/>
      <c r="CN9230" s="41"/>
      <c r="CO9230" s="39"/>
      <c r="CP9230" s="78"/>
    </row>
    <row r="9231" spans="1:94" s="38" customFormat="1" x14ac:dyDescent="0.25">
      <c r="A9231" s="38">
        <v>9228</v>
      </c>
      <c r="F9231" s="39"/>
      <c r="Q9231" s="39"/>
      <c r="R9231" s="40"/>
      <c r="S9231" s="40"/>
      <c r="T9231" s="39"/>
      <c r="AG9231" s="110"/>
      <c r="AH9231" s="94"/>
      <c r="AJ9231" s="97"/>
      <c r="AL9231" s="39"/>
      <c r="AP9231" s="39"/>
      <c r="AQ9231" s="77"/>
      <c r="AR9231" s="78"/>
      <c r="BB9231" s="79"/>
      <c r="BC9231" s="94"/>
      <c r="BE9231" s="97"/>
      <c r="BG9231" s="40"/>
      <c r="BK9231" s="40"/>
      <c r="BL9231" s="79"/>
      <c r="BM9231" s="94"/>
      <c r="BO9231" s="97"/>
      <c r="BQ9231" s="40"/>
      <c r="BR9231" s="94"/>
      <c r="BS9231" s="94"/>
      <c r="BT9231" s="94"/>
      <c r="BU9231" s="40"/>
      <c r="BV9231" s="82"/>
      <c r="BW9231" s="94"/>
      <c r="BX9231" s="48"/>
      <c r="BY9231" s="97"/>
      <c r="BZ9231" s="48"/>
      <c r="CA9231" s="40"/>
      <c r="CB9231" s="94"/>
      <c r="CC9231" s="94"/>
      <c r="CD9231" s="94"/>
      <c r="CE9231" s="40"/>
      <c r="CF9231" s="73"/>
      <c r="CG9231" s="41"/>
      <c r="CH9231" s="41"/>
      <c r="CI9231" s="41"/>
      <c r="CJ9231" s="41"/>
      <c r="CK9231" s="41"/>
      <c r="CL9231" s="68"/>
      <c r="CM9231" s="41"/>
      <c r="CN9231" s="41"/>
      <c r="CO9231" s="39"/>
      <c r="CP9231" s="78"/>
    </row>
    <row r="9232" spans="1:94" s="38" customFormat="1" x14ac:dyDescent="0.25">
      <c r="A9232" s="38">
        <v>9229</v>
      </c>
      <c r="F9232" s="39"/>
      <c r="Q9232" s="39"/>
      <c r="R9232" s="40"/>
      <c r="S9232" s="40"/>
      <c r="T9232" s="39"/>
      <c r="AG9232" s="110"/>
      <c r="AH9232" s="94"/>
      <c r="AJ9232" s="97"/>
      <c r="AL9232" s="39"/>
      <c r="AP9232" s="39"/>
      <c r="AQ9232" s="77"/>
      <c r="AR9232" s="78"/>
      <c r="BB9232" s="79"/>
      <c r="BC9232" s="94"/>
      <c r="BE9232" s="97"/>
      <c r="BG9232" s="40"/>
      <c r="BK9232" s="40"/>
      <c r="BL9232" s="79"/>
      <c r="BM9232" s="94"/>
      <c r="BO9232" s="97"/>
      <c r="BQ9232" s="40"/>
      <c r="BR9232" s="94"/>
      <c r="BS9232" s="94"/>
      <c r="BT9232" s="94"/>
      <c r="BU9232" s="40"/>
      <c r="BV9232" s="82"/>
      <c r="BW9232" s="94"/>
      <c r="BX9232" s="48"/>
      <c r="BY9232" s="97"/>
      <c r="BZ9232" s="48"/>
      <c r="CA9232" s="40"/>
      <c r="CB9232" s="94"/>
      <c r="CC9232" s="94"/>
      <c r="CD9232" s="94"/>
      <c r="CE9232" s="40"/>
      <c r="CF9232" s="73"/>
      <c r="CG9232" s="41"/>
      <c r="CH9232" s="41"/>
      <c r="CI9232" s="41"/>
      <c r="CJ9232" s="41"/>
      <c r="CK9232" s="41"/>
      <c r="CL9232" s="68"/>
      <c r="CM9232" s="41"/>
      <c r="CN9232" s="41"/>
      <c r="CO9232" s="39"/>
      <c r="CP9232" s="78"/>
    </row>
    <row r="9233" spans="1:94" s="38" customFormat="1" x14ac:dyDescent="0.25">
      <c r="A9233" s="38">
        <v>9230</v>
      </c>
      <c r="F9233" s="39"/>
      <c r="Q9233" s="39"/>
      <c r="R9233" s="40"/>
      <c r="S9233" s="40"/>
      <c r="T9233" s="39"/>
      <c r="AG9233" s="110"/>
      <c r="AH9233" s="94"/>
      <c r="AJ9233" s="97"/>
      <c r="AL9233" s="39"/>
      <c r="AP9233" s="39"/>
      <c r="AQ9233" s="77"/>
      <c r="AR9233" s="78"/>
      <c r="BB9233" s="79"/>
      <c r="BC9233" s="94"/>
      <c r="BE9233" s="97"/>
      <c r="BG9233" s="40"/>
      <c r="BK9233" s="40"/>
      <c r="BL9233" s="79"/>
      <c r="BM9233" s="94"/>
      <c r="BO9233" s="97"/>
      <c r="BQ9233" s="40"/>
      <c r="BR9233" s="94"/>
      <c r="BS9233" s="94"/>
      <c r="BT9233" s="94"/>
      <c r="BU9233" s="40"/>
      <c r="BV9233" s="82"/>
      <c r="BW9233" s="94"/>
      <c r="BX9233" s="48"/>
      <c r="BY9233" s="97"/>
      <c r="BZ9233" s="48"/>
      <c r="CA9233" s="40"/>
      <c r="CB9233" s="94"/>
      <c r="CC9233" s="94"/>
      <c r="CD9233" s="94"/>
      <c r="CE9233" s="40"/>
      <c r="CF9233" s="73"/>
      <c r="CG9233" s="41"/>
      <c r="CH9233" s="41"/>
      <c r="CI9233" s="41"/>
      <c r="CJ9233" s="41"/>
      <c r="CK9233" s="41"/>
      <c r="CL9233" s="68"/>
      <c r="CM9233" s="41"/>
      <c r="CN9233" s="41"/>
      <c r="CO9233" s="39"/>
      <c r="CP9233" s="78"/>
    </row>
    <row r="9234" spans="1:94" s="38" customFormat="1" x14ac:dyDescent="0.25">
      <c r="A9234" s="38">
        <v>9231</v>
      </c>
      <c r="F9234" s="39"/>
      <c r="Q9234" s="39"/>
      <c r="R9234" s="40"/>
      <c r="S9234" s="40"/>
      <c r="T9234" s="39"/>
      <c r="AG9234" s="110"/>
      <c r="AH9234" s="94"/>
      <c r="AJ9234" s="97"/>
      <c r="AL9234" s="39"/>
      <c r="AP9234" s="39"/>
      <c r="AQ9234" s="77"/>
      <c r="AR9234" s="78"/>
      <c r="BB9234" s="79"/>
      <c r="BC9234" s="94"/>
      <c r="BE9234" s="97"/>
      <c r="BG9234" s="40"/>
      <c r="BK9234" s="40"/>
      <c r="BL9234" s="79"/>
      <c r="BM9234" s="94"/>
      <c r="BO9234" s="97"/>
      <c r="BQ9234" s="40"/>
      <c r="BR9234" s="94"/>
      <c r="BS9234" s="94"/>
      <c r="BT9234" s="94"/>
      <c r="BU9234" s="40"/>
      <c r="BV9234" s="82"/>
      <c r="BW9234" s="94"/>
      <c r="BX9234" s="48"/>
      <c r="BY9234" s="97"/>
      <c r="BZ9234" s="48"/>
      <c r="CA9234" s="40"/>
      <c r="CB9234" s="94"/>
      <c r="CC9234" s="94"/>
      <c r="CD9234" s="94"/>
      <c r="CE9234" s="40"/>
      <c r="CF9234" s="73"/>
      <c r="CG9234" s="41"/>
      <c r="CH9234" s="41"/>
      <c r="CI9234" s="41"/>
      <c r="CJ9234" s="41"/>
      <c r="CK9234" s="41"/>
      <c r="CL9234" s="68"/>
      <c r="CM9234" s="41"/>
      <c r="CN9234" s="41"/>
      <c r="CO9234" s="39"/>
      <c r="CP9234" s="78"/>
    </row>
    <row r="9235" spans="1:94" s="38" customFormat="1" x14ac:dyDescent="0.25">
      <c r="A9235" s="38">
        <v>9232</v>
      </c>
      <c r="F9235" s="39"/>
      <c r="Q9235" s="39"/>
      <c r="R9235" s="40"/>
      <c r="S9235" s="40"/>
      <c r="T9235" s="39"/>
      <c r="AG9235" s="110"/>
      <c r="AH9235" s="94"/>
      <c r="AJ9235" s="97"/>
      <c r="AL9235" s="39"/>
      <c r="AP9235" s="39"/>
      <c r="AQ9235" s="77"/>
      <c r="AR9235" s="78"/>
      <c r="BB9235" s="79"/>
      <c r="BC9235" s="94"/>
      <c r="BE9235" s="97"/>
      <c r="BG9235" s="40"/>
      <c r="BK9235" s="40"/>
      <c r="BL9235" s="79"/>
      <c r="BM9235" s="94"/>
      <c r="BO9235" s="97"/>
      <c r="BQ9235" s="40"/>
      <c r="BR9235" s="94"/>
      <c r="BS9235" s="94"/>
      <c r="BT9235" s="94"/>
      <c r="BU9235" s="40"/>
      <c r="BV9235" s="82"/>
      <c r="BW9235" s="94"/>
      <c r="BX9235" s="48"/>
      <c r="BY9235" s="97"/>
      <c r="BZ9235" s="48"/>
      <c r="CA9235" s="40"/>
      <c r="CB9235" s="94"/>
      <c r="CC9235" s="94"/>
      <c r="CD9235" s="94"/>
      <c r="CE9235" s="40"/>
      <c r="CF9235" s="73"/>
      <c r="CG9235" s="41"/>
      <c r="CH9235" s="41"/>
      <c r="CI9235" s="41"/>
      <c r="CJ9235" s="41"/>
      <c r="CK9235" s="41"/>
      <c r="CL9235" s="68"/>
      <c r="CM9235" s="41"/>
      <c r="CN9235" s="41"/>
      <c r="CO9235" s="39"/>
      <c r="CP9235" s="78"/>
    </row>
    <row r="9236" spans="1:94" s="38" customFormat="1" x14ac:dyDescent="0.25">
      <c r="A9236" s="38">
        <v>9233</v>
      </c>
      <c r="F9236" s="39"/>
      <c r="Q9236" s="39"/>
      <c r="R9236" s="40"/>
      <c r="S9236" s="40"/>
      <c r="T9236" s="39"/>
      <c r="AG9236" s="110"/>
      <c r="AH9236" s="94"/>
      <c r="AJ9236" s="97"/>
      <c r="AL9236" s="39"/>
      <c r="AP9236" s="39"/>
      <c r="AQ9236" s="77"/>
      <c r="AR9236" s="78"/>
      <c r="BB9236" s="79"/>
      <c r="BC9236" s="94"/>
      <c r="BE9236" s="97"/>
      <c r="BG9236" s="40"/>
      <c r="BK9236" s="40"/>
      <c r="BL9236" s="79"/>
      <c r="BM9236" s="94"/>
      <c r="BO9236" s="97"/>
      <c r="BQ9236" s="40"/>
      <c r="BR9236" s="94"/>
      <c r="BS9236" s="94"/>
      <c r="BT9236" s="94"/>
      <c r="BU9236" s="40"/>
      <c r="BV9236" s="82"/>
      <c r="BW9236" s="94"/>
      <c r="BX9236" s="48"/>
      <c r="BY9236" s="97"/>
      <c r="BZ9236" s="48"/>
      <c r="CA9236" s="40"/>
      <c r="CB9236" s="94"/>
      <c r="CC9236" s="94"/>
      <c r="CD9236" s="94"/>
      <c r="CE9236" s="40"/>
      <c r="CF9236" s="73"/>
      <c r="CG9236" s="41"/>
      <c r="CH9236" s="41"/>
      <c r="CI9236" s="41"/>
      <c r="CJ9236" s="41"/>
      <c r="CK9236" s="41"/>
      <c r="CL9236" s="68"/>
      <c r="CM9236" s="41"/>
      <c r="CN9236" s="41"/>
      <c r="CO9236" s="39"/>
      <c r="CP9236" s="78"/>
    </row>
    <row r="9237" spans="1:94" s="38" customFormat="1" x14ac:dyDescent="0.25">
      <c r="A9237" s="38">
        <v>9234</v>
      </c>
      <c r="F9237" s="39"/>
      <c r="Q9237" s="39"/>
      <c r="R9237" s="40"/>
      <c r="S9237" s="40"/>
      <c r="T9237" s="39"/>
      <c r="AG9237" s="110"/>
      <c r="AH9237" s="94"/>
      <c r="AJ9237" s="97"/>
      <c r="AL9237" s="39"/>
      <c r="AP9237" s="39"/>
      <c r="AQ9237" s="77"/>
      <c r="AR9237" s="78"/>
      <c r="BB9237" s="79"/>
      <c r="BC9237" s="94"/>
      <c r="BE9237" s="97"/>
      <c r="BG9237" s="40"/>
      <c r="BK9237" s="40"/>
      <c r="BL9237" s="79"/>
      <c r="BM9237" s="94"/>
      <c r="BO9237" s="97"/>
      <c r="BQ9237" s="40"/>
      <c r="BR9237" s="94"/>
      <c r="BS9237" s="94"/>
      <c r="BT9237" s="94"/>
      <c r="BU9237" s="40"/>
      <c r="BV9237" s="82"/>
      <c r="BW9237" s="94"/>
      <c r="BX9237" s="48"/>
      <c r="BY9237" s="97"/>
      <c r="BZ9237" s="48"/>
      <c r="CA9237" s="40"/>
      <c r="CB9237" s="94"/>
      <c r="CC9237" s="94"/>
      <c r="CD9237" s="94"/>
      <c r="CE9237" s="40"/>
      <c r="CF9237" s="73"/>
      <c r="CG9237" s="41"/>
      <c r="CH9237" s="41"/>
      <c r="CI9237" s="41"/>
      <c r="CJ9237" s="41"/>
      <c r="CK9237" s="41"/>
      <c r="CL9237" s="68"/>
      <c r="CM9237" s="41"/>
      <c r="CN9237" s="41"/>
      <c r="CO9237" s="39"/>
      <c r="CP9237" s="78"/>
    </row>
    <row r="9238" spans="1:94" s="38" customFormat="1" x14ac:dyDescent="0.25">
      <c r="A9238" s="38">
        <v>9235</v>
      </c>
      <c r="F9238" s="39"/>
      <c r="Q9238" s="39"/>
      <c r="R9238" s="40"/>
      <c r="S9238" s="40"/>
      <c r="T9238" s="39"/>
      <c r="AG9238" s="110"/>
      <c r="AH9238" s="94"/>
      <c r="AJ9238" s="97"/>
      <c r="AL9238" s="39"/>
      <c r="AP9238" s="39"/>
      <c r="AQ9238" s="77"/>
      <c r="AR9238" s="78"/>
      <c r="BB9238" s="79"/>
      <c r="BC9238" s="94"/>
      <c r="BE9238" s="97"/>
      <c r="BG9238" s="40"/>
      <c r="BK9238" s="40"/>
      <c r="BL9238" s="79"/>
      <c r="BM9238" s="94"/>
      <c r="BO9238" s="97"/>
      <c r="BQ9238" s="40"/>
      <c r="BR9238" s="94"/>
      <c r="BS9238" s="94"/>
      <c r="BT9238" s="94"/>
      <c r="BU9238" s="40"/>
      <c r="BV9238" s="82"/>
      <c r="BW9238" s="94"/>
      <c r="BX9238" s="48"/>
      <c r="BY9238" s="97"/>
      <c r="BZ9238" s="48"/>
      <c r="CA9238" s="40"/>
      <c r="CB9238" s="94"/>
      <c r="CC9238" s="94"/>
      <c r="CD9238" s="94"/>
      <c r="CE9238" s="40"/>
      <c r="CF9238" s="73"/>
      <c r="CG9238" s="41"/>
      <c r="CH9238" s="41"/>
      <c r="CI9238" s="41"/>
      <c r="CJ9238" s="41"/>
      <c r="CK9238" s="41"/>
      <c r="CL9238" s="68"/>
      <c r="CM9238" s="41"/>
      <c r="CN9238" s="41"/>
      <c r="CO9238" s="39"/>
      <c r="CP9238" s="78"/>
    </row>
    <row r="9239" spans="1:94" s="38" customFormat="1" x14ac:dyDescent="0.25">
      <c r="A9239" s="38">
        <v>9236</v>
      </c>
      <c r="F9239" s="39"/>
      <c r="Q9239" s="39"/>
      <c r="R9239" s="40"/>
      <c r="S9239" s="40"/>
      <c r="T9239" s="39"/>
      <c r="AG9239" s="110"/>
      <c r="AH9239" s="94"/>
      <c r="AJ9239" s="97"/>
      <c r="AL9239" s="39"/>
      <c r="AP9239" s="39"/>
      <c r="AQ9239" s="77"/>
      <c r="AR9239" s="78"/>
      <c r="BB9239" s="79"/>
      <c r="BC9239" s="94"/>
      <c r="BE9239" s="97"/>
      <c r="BG9239" s="40"/>
      <c r="BK9239" s="40"/>
      <c r="BL9239" s="79"/>
      <c r="BM9239" s="94"/>
      <c r="BO9239" s="97"/>
      <c r="BQ9239" s="40"/>
      <c r="BR9239" s="94"/>
      <c r="BS9239" s="94"/>
      <c r="BT9239" s="94"/>
      <c r="BU9239" s="40"/>
      <c r="BV9239" s="82"/>
      <c r="BW9239" s="94"/>
      <c r="BX9239" s="48"/>
      <c r="BY9239" s="97"/>
      <c r="BZ9239" s="48"/>
      <c r="CA9239" s="40"/>
      <c r="CB9239" s="94"/>
      <c r="CC9239" s="94"/>
      <c r="CD9239" s="94"/>
      <c r="CE9239" s="40"/>
      <c r="CF9239" s="73"/>
      <c r="CG9239" s="41"/>
      <c r="CH9239" s="41"/>
      <c r="CI9239" s="41"/>
      <c r="CJ9239" s="41"/>
      <c r="CK9239" s="41"/>
      <c r="CL9239" s="68"/>
      <c r="CM9239" s="41"/>
      <c r="CN9239" s="41"/>
      <c r="CO9239" s="39"/>
      <c r="CP9239" s="78"/>
    </row>
    <row r="9240" spans="1:94" s="38" customFormat="1" x14ac:dyDescent="0.25">
      <c r="A9240" s="38">
        <v>9237</v>
      </c>
      <c r="F9240" s="39"/>
      <c r="Q9240" s="39"/>
      <c r="R9240" s="40"/>
      <c r="S9240" s="40"/>
      <c r="T9240" s="39"/>
      <c r="AG9240" s="110"/>
      <c r="AH9240" s="94"/>
      <c r="AJ9240" s="97"/>
      <c r="AL9240" s="39"/>
      <c r="AP9240" s="39"/>
      <c r="AQ9240" s="77"/>
      <c r="AR9240" s="78"/>
      <c r="BB9240" s="79"/>
      <c r="BC9240" s="94"/>
      <c r="BE9240" s="97"/>
      <c r="BG9240" s="40"/>
      <c r="BK9240" s="40"/>
      <c r="BL9240" s="79"/>
      <c r="BM9240" s="94"/>
      <c r="BO9240" s="97"/>
      <c r="BQ9240" s="40"/>
      <c r="BR9240" s="94"/>
      <c r="BS9240" s="94"/>
      <c r="BT9240" s="94"/>
      <c r="BU9240" s="40"/>
      <c r="BV9240" s="82"/>
      <c r="BW9240" s="94"/>
      <c r="BX9240" s="48"/>
      <c r="BY9240" s="97"/>
      <c r="BZ9240" s="48"/>
      <c r="CA9240" s="40"/>
      <c r="CB9240" s="94"/>
      <c r="CC9240" s="94"/>
      <c r="CD9240" s="94"/>
      <c r="CE9240" s="40"/>
      <c r="CF9240" s="73"/>
      <c r="CG9240" s="41"/>
      <c r="CH9240" s="41"/>
      <c r="CI9240" s="41"/>
      <c r="CJ9240" s="41"/>
      <c r="CK9240" s="41"/>
      <c r="CL9240" s="68"/>
      <c r="CM9240" s="41"/>
      <c r="CN9240" s="41"/>
      <c r="CO9240" s="39"/>
      <c r="CP9240" s="78"/>
    </row>
    <row r="9241" spans="1:94" s="38" customFormat="1" x14ac:dyDescent="0.25">
      <c r="A9241" s="38">
        <v>9238</v>
      </c>
      <c r="F9241" s="39"/>
      <c r="Q9241" s="39"/>
      <c r="R9241" s="40"/>
      <c r="S9241" s="40"/>
      <c r="T9241" s="39"/>
      <c r="AG9241" s="110"/>
      <c r="AH9241" s="94"/>
      <c r="AJ9241" s="97"/>
      <c r="AL9241" s="39"/>
      <c r="AP9241" s="39"/>
      <c r="AQ9241" s="77"/>
      <c r="AR9241" s="78"/>
      <c r="BB9241" s="79"/>
      <c r="BC9241" s="94"/>
      <c r="BE9241" s="97"/>
      <c r="BG9241" s="40"/>
      <c r="BK9241" s="40"/>
      <c r="BL9241" s="79"/>
      <c r="BM9241" s="94"/>
      <c r="BO9241" s="97"/>
      <c r="BQ9241" s="40"/>
      <c r="BR9241" s="94"/>
      <c r="BS9241" s="94"/>
      <c r="BT9241" s="94"/>
      <c r="BU9241" s="40"/>
      <c r="BV9241" s="82"/>
      <c r="BW9241" s="94"/>
      <c r="BX9241" s="48"/>
      <c r="BY9241" s="97"/>
      <c r="BZ9241" s="48"/>
      <c r="CA9241" s="40"/>
      <c r="CB9241" s="94"/>
      <c r="CC9241" s="94"/>
      <c r="CD9241" s="94"/>
      <c r="CE9241" s="40"/>
      <c r="CF9241" s="73"/>
      <c r="CG9241" s="41"/>
      <c r="CH9241" s="41"/>
      <c r="CI9241" s="41"/>
      <c r="CJ9241" s="41"/>
      <c r="CK9241" s="41"/>
      <c r="CL9241" s="68"/>
      <c r="CM9241" s="41"/>
      <c r="CN9241" s="41"/>
      <c r="CO9241" s="39"/>
      <c r="CP9241" s="78"/>
    </row>
    <row r="9242" spans="1:94" s="38" customFormat="1" x14ac:dyDescent="0.25">
      <c r="A9242" s="38">
        <v>9239</v>
      </c>
      <c r="F9242" s="39"/>
      <c r="Q9242" s="39"/>
      <c r="R9242" s="40"/>
      <c r="S9242" s="40"/>
      <c r="T9242" s="39"/>
      <c r="AG9242" s="110"/>
      <c r="AH9242" s="94"/>
      <c r="AJ9242" s="97"/>
      <c r="AL9242" s="39"/>
      <c r="AP9242" s="39"/>
      <c r="AQ9242" s="77"/>
      <c r="AR9242" s="78"/>
      <c r="BB9242" s="79"/>
      <c r="BC9242" s="94"/>
      <c r="BE9242" s="97"/>
      <c r="BG9242" s="40"/>
      <c r="BK9242" s="40"/>
      <c r="BL9242" s="79"/>
      <c r="BM9242" s="94"/>
      <c r="BO9242" s="97"/>
      <c r="BQ9242" s="40"/>
      <c r="BR9242" s="94"/>
      <c r="BS9242" s="94"/>
      <c r="BT9242" s="94"/>
      <c r="BU9242" s="40"/>
      <c r="BV9242" s="82"/>
      <c r="BW9242" s="94"/>
      <c r="BX9242" s="48"/>
      <c r="BY9242" s="97"/>
      <c r="BZ9242" s="48"/>
      <c r="CA9242" s="40"/>
      <c r="CB9242" s="94"/>
      <c r="CC9242" s="94"/>
      <c r="CD9242" s="94"/>
      <c r="CE9242" s="40"/>
      <c r="CF9242" s="73"/>
      <c r="CG9242" s="41"/>
      <c r="CH9242" s="41"/>
      <c r="CI9242" s="41"/>
      <c r="CJ9242" s="41"/>
      <c r="CK9242" s="41"/>
      <c r="CL9242" s="68"/>
      <c r="CM9242" s="41"/>
      <c r="CN9242" s="41"/>
      <c r="CO9242" s="39"/>
      <c r="CP9242" s="78"/>
    </row>
    <row r="9243" spans="1:94" s="38" customFormat="1" x14ac:dyDescent="0.25">
      <c r="A9243" s="38">
        <v>9240</v>
      </c>
      <c r="F9243" s="39"/>
      <c r="Q9243" s="39"/>
      <c r="R9243" s="40"/>
      <c r="S9243" s="40"/>
      <c r="T9243" s="39"/>
      <c r="AG9243" s="110"/>
      <c r="AH9243" s="94"/>
      <c r="AJ9243" s="97"/>
      <c r="AL9243" s="39"/>
      <c r="AP9243" s="39"/>
      <c r="AQ9243" s="77"/>
      <c r="AR9243" s="78"/>
      <c r="BB9243" s="79"/>
      <c r="BC9243" s="94"/>
      <c r="BE9243" s="97"/>
      <c r="BG9243" s="40"/>
      <c r="BK9243" s="40"/>
      <c r="BL9243" s="79"/>
      <c r="BM9243" s="94"/>
      <c r="BO9243" s="97"/>
      <c r="BQ9243" s="40"/>
      <c r="BR9243" s="94"/>
      <c r="BS9243" s="94"/>
      <c r="BT9243" s="94"/>
      <c r="BU9243" s="40"/>
      <c r="BV9243" s="82"/>
      <c r="BW9243" s="94"/>
      <c r="BX9243" s="48"/>
      <c r="BY9243" s="97"/>
      <c r="BZ9243" s="48"/>
      <c r="CA9243" s="40"/>
      <c r="CB9243" s="94"/>
      <c r="CC9243" s="94"/>
      <c r="CD9243" s="94"/>
      <c r="CE9243" s="40"/>
      <c r="CF9243" s="73"/>
      <c r="CG9243" s="41"/>
      <c r="CH9243" s="41"/>
      <c r="CI9243" s="41"/>
      <c r="CJ9243" s="41"/>
      <c r="CK9243" s="41"/>
      <c r="CL9243" s="68"/>
      <c r="CM9243" s="41"/>
      <c r="CN9243" s="41"/>
      <c r="CO9243" s="39"/>
      <c r="CP9243" s="78"/>
    </row>
    <row r="9244" spans="1:94" s="38" customFormat="1" x14ac:dyDescent="0.25">
      <c r="A9244" s="38">
        <v>9241</v>
      </c>
      <c r="F9244" s="39"/>
      <c r="Q9244" s="39"/>
      <c r="R9244" s="40"/>
      <c r="S9244" s="40"/>
      <c r="T9244" s="39"/>
      <c r="AG9244" s="110"/>
      <c r="AH9244" s="94"/>
      <c r="AJ9244" s="97"/>
      <c r="AL9244" s="39"/>
      <c r="AP9244" s="39"/>
      <c r="AQ9244" s="77"/>
      <c r="AR9244" s="78"/>
      <c r="BB9244" s="79"/>
      <c r="BC9244" s="94"/>
      <c r="BE9244" s="97"/>
      <c r="BG9244" s="40"/>
      <c r="BK9244" s="40"/>
      <c r="BL9244" s="79"/>
      <c r="BM9244" s="94"/>
      <c r="BO9244" s="97"/>
      <c r="BQ9244" s="40"/>
      <c r="BR9244" s="94"/>
      <c r="BS9244" s="94"/>
      <c r="BT9244" s="94"/>
      <c r="BU9244" s="40"/>
      <c r="BV9244" s="82"/>
      <c r="BW9244" s="94"/>
      <c r="BX9244" s="48"/>
      <c r="BY9244" s="97"/>
      <c r="BZ9244" s="48"/>
      <c r="CA9244" s="40"/>
      <c r="CB9244" s="94"/>
      <c r="CC9244" s="94"/>
      <c r="CD9244" s="94"/>
      <c r="CE9244" s="40"/>
      <c r="CF9244" s="73"/>
      <c r="CG9244" s="41"/>
      <c r="CH9244" s="41"/>
      <c r="CI9244" s="41"/>
      <c r="CJ9244" s="41"/>
      <c r="CK9244" s="41"/>
      <c r="CL9244" s="68"/>
      <c r="CM9244" s="41"/>
      <c r="CN9244" s="41"/>
      <c r="CO9244" s="39"/>
      <c r="CP9244" s="78"/>
    </row>
    <row r="9245" spans="1:94" s="38" customFormat="1" x14ac:dyDescent="0.25">
      <c r="A9245" s="38">
        <v>9242</v>
      </c>
      <c r="F9245" s="39"/>
      <c r="Q9245" s="39"/>
      <c r="R9245" s="40"/>
      <c r="S9245" s="40"/>
      <c r="T9245" s="39"/>
      <c r="AG9245" s="110"/>
      <c r="AH9245" s="94"/>
      <c r="AJ9245" s="97"/>
      <c r="AL9245" s="39"/>
      <c r="AP9245" s="39"/>
      <c r="AQ9245" s="77"/>
      <c r="AR9245" s="78"/>
      <c r="BB9245" s="79"/>
      <c r="BC9245" s="94"/>
      <c r="BE9245" s="97"/>
      <c r="BG9245" s="40"/>
      <c r="BK9245" s="40"/>
      <c r="BL9245" s="79"/>
      <c r="BM9245" s="94"/>
      <c r="BO9245" s="97"/>
      <c r="BQ9245" s="40"/>
      <c r="BR9245" s="94"/>
      <c r="BS9245" s="94"/>
      <c r="BT9245" s="94"/>
      <c r="BU9245" s="40"/>
      <c r="BV9245" s="82"/>
      <c r="BW9245" s="94"/>
      <c r="BX9245" s="48"/>
      <c r="BY9245" s="97"/>
      <c r="BZ9245" s="48"/>
      <c r="CA9245" s="40"/>
      <c r="CB9245" s="94"/>
      <c r="CC9245" s="94"/>
      <c r="CD9245" s="94"/>
      <c r="CE9245" s="40"/>
      <c r="CF9245" s="73"/>
      <c r="CG9245" s="41"/>
      <c r="CH9245" s="41"/>
      <c r="CI9245" s="41"/>
      <c r="CJ9245" s="41"/>
      <c r="CK9245" s="41"/>
      <c r="CL9245" s="68"/>
      <c r="CM9245" s="41"/>
      <c r="CN9245" s="41"/>
      <c r="CO9245" s="39"/>
      <c r="CP9245" s="78"/>
    </row>
    <row r="9246" spans="1:94" s="38" customFormat="1" x14ac:dyDescent="0.25">
      <c r="A9246" s="38">
        <v>9243</v>
      </c>
      <c r="F9246" s="39"/>
      <c r="Q9246" s="39"/>
      <c r="R9246" s="40"/>
      <c r="S9246" s="40"/>
      <c r="T9246" s="39"/>
      <c r="AG9246" s="110"/>
      <c r="AH9246" s="94"/>
      <c r="AJ9246" s="97"/>
      <c r="AL9246" s="39"/>
      <c r="AP9246" s="39"/>
      <c r="AQ9246" s="77"/>
      <c r="AR9246" s="78"/>
      <c r="BB9246" s="79"/>
      <c r="BC9246" s="94"/>
      <c r="BE9246" s="97"/>
      <c r="BG9246" s="40"/>
      <c r="BK9246" s="40"/>
      <c r="BL9246" s="79"/>
      <c r="BM9246" s="94"/>
      <c r="BO9246" s="97"/>
      <c r="BQ9246" s="40"/>
      <c r="BR9246" s="94"/>
      <c r="BS9246" s="94"/>
      <c r="BT9246" s="94"/>
      <c r="BU9246" s="40"/>
      <c r="BV9246" s="82"/>
      <c r="BW9246" s="94"/>
      <c r="BX9246" s="48"/>
      <c r="BY9246" s="97"/>
      <c r="BZ9246" s="48"/>
      <c r="CA9246" s="40"/>
      <c r="CB9246" s="94"/>
      <c r="CC9246" s="94"/>
      <c r="CD9246" s="94"/>
      <c r="CE9246" s="40"/>
      <c r="CF9246" s="73"/>
      <c r="CG9246" s="41"/>
      <c r="CH9246" s="41"/>
      <c r="CI9246" s="41"/>
      <c r="CJ9246" s="41"/>
      <c r="CK9246" s="41"/>
      <c r="CL9246" s="68"/>
      <c r="CM9246" s="41"/>
      <c r="CN9246" s="41"/>
      <c r="CO9246" s="39"/>
      <c r="CP9246" s="78"/>
    </row>
    <row r="9247" spans="1:94" s="38" customFormat="1" x14ac:dyDescent="0.25">
      <c r="A9247" s="38">
        <v>9244</v>
      </c>
      <c r="F9247" s="39"/>
      <c r="Q9247" s="39"/>
      <c r="R9247" s="40"/>
      <c r="S9247" s="40"/>
      <c r="T9247" s="39"/>
      <c r="AG9247" s="110"/>
      <c r="AH9247" s="94"/>
      <c r="AJ9247" s="97"/>
      <c r="AL9247" s="39"/>
      <c r="AP9247" s="39"/>
      <c r="AQ9247" s="77"/>
      <c r="AR9247" s="78"/>
      <c r="BB9247" s="79"/>
      <c r="BC9247" s="94"/>
      <c r="BE9247" s="97"/>
      <c r="BG9247" s="40"/>
      <c r="BK9247" s="40"/>
      <c r="BL9247" s="79"/>
      <c r="BM9247" s="94"/>
      <c r="BO9247" s="97"/>
      <c r="BQ9247" s="40"/>
      <c r="BR9247" s="94"/>
      <c r="BS9247" s="94"/>
      <c r="BT9247" s="94"/>
      <c r="BU9247" s="40"/>
      <c r="BV9247" s="82"/>
      <c r="BW9247" s="94"/>
      <c r="BX9247" s="48"/>
      <c r="BY9247" s="97"/>
      <c r="BZ9247" s="48"/>
      <c r="CA9247" s="40"/>
      <c r="CB9247" s="94"/>
      <c r="CC9247" s="94"/>
      <c r="CD9247" s="94"/>
      <c r="CE9247" s="40"/>
      <c r="CF9247" s="73"/>
      <c r="CG9247" s="41"/>
      <c r="CH9247" s="41"/>
      <c r="CI9247" s="41"/>
      <c r="CJ9247" s="41"/>
      <c r="CK9247" s="41"/>
      <c r="CL9247" s="68"/>
      <c r="CM9247" s="41"/>
      <c r="CN9247" s="41"/>
      <c r="CO9247" s="39"/>
      <c r="CP9247" s="78"/>
    </row>
    <row r="9248" spans="1:94" s="38" customFormat="1" x14ac:dyDescent="0.25">
      <c r="A9248" s="38">
        <v>9245</v>
      </c>
      <c r="F9248" s="39"/>
      <c r="Q9248" s="39"/>
      <c r="R9248" s="40"/>
      <c r="S9248" s="40"/>
      <c r="T9248" s="39"/>
      <c r="AG9248" s="110"/>
      <c r="AH9248" s="94"/>
      <c r="AJ9248" s="97"/>
      <c r="AL9248" s="39"/>
      <c r="AP9248" s="39"/>
      <c r="AQ9248" s="77"/>
      <c r="AR9248" s="78"/>
      <c r="BB9248" s="79"/>
      <c r="BC9248" s="94"/>
      <c r="BE9248" s="97"/>
      <c r="BG9248" s="40"/>
      <c r="BK9248" s="40"/>
      <c r="BL9248" s="79"/>
      <c r="BM9248" s="94"/>
      <c r="BO9248" s="97"/>
      <c r="BQ9248" s="40"/>
      <c r="BR9248" s="94"/>
      <c r="BS9248" s="94"/>
      <c r="BT9248" s="94"/>
      <c r="BU9248" s="40"/>
      <c r="BV9248" s="82"/>
      <c r="BW9248" s="94"/>
      <c r="BX9248" s="48"/>
      <c r="BY9248" s="97"/>
      <c r="BZ9248" s="48"/>
      <c r="CA9248" s="40"/>
      <c r="CB9248" s="94"/>
      <c r="CC9248" s="94"/>
      <c r="CD9248" s="94"/>
      <c r="CE9248" s="40"/>
      <c r="CF9248" s="73"/>
      <c r="CG9248" s="41"/>
      <c r="CH9248" s="41"/>
      <c r="CI9248" s="41"/>
      <c r="CJ9248" s="41"/>
      <c r="CK9248" s="41"/>
      <c r="CL9248" s="68"/>
      <c r="CM9248" s="41"/>
      <c r="CN9248" s="41"/>
      <c r="CO9248" s="39"/>
      <c r="CP9248" s="78"/>
    </row>
    <row r="9249" spans="1:94" s="38" customFormat="1" x14ac:dyDescent="0.25">
      <c r="A9249" s="38">
        <v>9246</v>
      </c>
      <c r="F9249" s="39"/>
      <c r="Q9249" s="39"/>
      <c r="R9249" s="40"/>
      <c r="S9249" s="40"/>
      <c r="T9249" s="39"/>
      <c r="AG9249" s="110"/>
      <c r="AH9249" s="94"/>
      <c r="AJ9249" s="97"/>
      <c r="AL9249" s="39"/>
      <c r="AP9249" s="39"/>
      <c r="AQ9249" s="77"/>
      <c r="AR9249" s="78"/>
      <c r="BB9249" s="79"/>
      <c r="BC9249" s="94"/>
      <c r="BE9249" s="97"/>
      <c r="BG9249" s="40"/>
      <c r="BK9249" s="40"/>
      <c r="BL9249" s="79"/>
      <c r="BM9249" s="94"/>
      <c r="BO9249" s="97"/>
      <c r="BQ9249" s="40"/>
      <c r="BR9249" s="94"/>
      <c r="BS9249" s="94"/>
      <c r="BT9249" s="94"/>
      <c r="BU9249" s="40"/>
      <c r="BV9249" s="82"/>
      <c r="BW9249" s="94"/>
      <c r="BX9249" s="48"/>
      <c r="BY9249" s="97"/>
      <c r="BZ9249" s="48"/>
      <c r="CA9249" s="40"/>
      <c r="CB9249" s="94"/>
      <c r="CC9249" s="94"/>
      <c r="CD9249" s="94"/>
      <c r="CE9249" s="40"/>
      <c r="CF9249" s="73"/>
      <c r="CG9249" s="41"/>
      <c r="CH9249" s="41"/>
      <c r="CI9249" s="41"/>
      <c r="CJ9249" s="41"/>
      <c r="CK9249" s="41"/>
      <c r="CL9249" s="68"/>
      <c r="CM9249" s="41"/>
      <c r="CN9249" s="41"/>
      <c r="CO9249" s="39"/>
      <c r="CP9249" s="78"/>
    </row>
    <row r="9250" spans="1:94" s="38" customFormat="1" x14ac:dyDescent="0.25">
      <c r="A9250" s="38">
        <v>9247</v>
      </c>
      <c r="F9250" s="39"/>
      <c r="Q9250" s="39"/>
      <c r="R9250" s="40"/>
      <c r="S9250" s="40"/>
      <c r="T9250" s="39"/>
      <c r="AG9250" s="110"/>
      <c r="AH9250" s="94"/>
      <c r="AJ9250" s="97"/>
      <c r="AL9250" s="39"/>
      <c r="AP9250" s="39"/>
      <c r="AQ9250" s="77"/>
      <c r="AR9250" s="78"/>
      <c r="BB9250" s="79"/>
      <c r="BC9250" s="94"/>
      <c r="BE9250" s="97"/>
      <c r="BG9250" s="40"/>
      <c r="BK9250" s="40"/>
      <c r="BL9250" s="79"/>
      <c r="BM9250" s="94"/>
      <c r="BO9250" s="97"/>
      <c r="BQ9250" s="40"/>
      <c r="BR9250" s="94"/>
      <c r="BS9250" s="94"/>
      <c r="BT9250" s="94"/>
      <c r="BU9250" s="40"/>
      <c r="BV9250" s="82"/>
      <c r="BW9250" s="94"/>
      <c r="BX9250" s="48"/>
      <c r="BY9250" s="97"/>
      <c r="BZ9250" s="48"/>
      <c r="CA9250" s="40"/>
      <c r="CB9250" s="94"/>
      <c r="CC9250" s="94"/>
      <c r="CD9250" s="94"/>
      <c r="CE9250" s="40"/>
      <c r="CF9250" s="73"/>
      <c r="CG9250" s="41"/>
      <c r="CH9250" s="41"/>
      <c r="CI9250" s="41"/>
      <c r="CJ9250" s="41"/>
      <c r="CK9250" s="41"/>
      <c r="CL9250" s="68"/>
      <c r="CM9250" s="41"/>
      <c r="CN9250" s="41"/>
      <c r="CO9250" s="39"/>
      <c r="CP9250" s="78"/>
    </row>
    <row r="9251" spans="1:94" s="38" customFormat="1" x14ac:dyDescent="0.25">
      <c r="A9251" s="38">
        <v>9248</v>
      </c>
      <c r="F9251" s="39"/>
      <c r="Q9251" s="39"/>
      <c r="R9251" s="40"/>
      <c r="S9251" s="40"/>
      <c r="T9251" s="39"/>
      <c r="AG9251" s="110"/>
      <c r="AH9251" s="94"/>
      <c r="AJ9251" s="97"/>
      <c r="AL9251" s="39"/>
      <c r="AP9251" s="39"/>
      <c r="AQ9251" s="77"/>
      <c r="AR9251" s="78"/>
      <c r="BB9251" s="79"/>
      <c r="BC9251" s="94"/>
      <c r="BE9251" s="97"/>
      <c r="BG9251" s="40"/>
      <c r="BK9251" s="40"/>
      <c r="BL9251" s="79"/>
      <c r="BM9251" s="94"/>
      <c r="BO9251" s="97"/>
      <c r="BQ9251" s="40"/>
      <c r="BR9251" s="94"/>
      <c r="BS9251" s="94"/>
      <c r="BT9251" s="94"/>
      <c r="BU9251" s="40"/>
      <c r="BV9251" s="82"/>
      <c r="BW9251" s="94"/>
      <c r="BX9251" s="48"/>
      <c r="BY9251" s="97"/>
      <c r="BZ9251" s="48"/>
      <c r="CA9251" s="40"/>
      <c r="CB9251" s="94"/>
      <c r="CC9251" s="94"/>
      <c r="CD9251" s="94"/>
      <c r="CE9251" s="40"/>
      <c r="CF9251" s="73"/>
      <c r="CG9251" s="41"/>
      <c r="CH9251" s="41"/>
      <c r="CI9251" s="41"/>
      <c r="CJ9251" s="41"/>
      <c r="CK9251" s="41"/>
      <c r="CL9251" s="68"/>
      <c r="CM9251" s="41"/>
      <c r="CN9251" s="41"/>
      <c r="CO9251" s="39"/>
      <c r="CP9251" s="78"/>
    </row>
    <row r="9252" spans="1:94" s="38" customFormat="1" x14ac:dyDescent="0.25">
      <c r="A9252" s="38">
        <v>9249</v>
      </c>
      <c r="F9252" s="39"/>
      <c r="Q9252" s="39"/>
      <c r="R9252" s="40"/>
      <c r="S9252" s="40"/>
      <c r="T9252" s="39"/>
      <c r="AG9252" s="110"/>
      <c r="AH9252" s="94"/>
      <c r="AJ9252" s="97"/>
      <c r="AL9252" s="39"/>
      <c r="AP9252" s="39"/>
      <c r="AQ9252" s="77"/>
      <c r="AR9252" s="78"/>
      <c r="BB9252" s="79"/>
      <c r="BC9252" s="94"/>
      <c r="BE9252" s="97"/>
      <c r="BG9252" s="40"/>
      <c r="BK9252" s="40"/>
      <c r="BL9252" s="79"/>
      <c r="BM9252" s="94"/>
      <c r="BO9252" s="97"/>
      <c r="BQ9252" s="40"/>
      <c r="BR9252" s="94"/>
      <c r="BS9252" s="94"/>
      <c r="BT9252" s="94"/>
      <c r="BU9252" s="40"/>
      <c r="BV9252" s="82"/>
      <c r="BW9252" s="94"/>
      <c r="BX9252" s="48"/>
      <c r="BY9252" s="97"/>
      <c r="BZ9252" s="48"/>
      <c r="CA9252" s="40"/>
      <c r="CB9252" s="94"/>
      <c r="CC9252" s="94"/>
      <c r="CD9252" s="94"/>
      <c r="CE9252" s="40"/>
      <c r="CF9252" s="73"/>
      <c r="CG9252" s="41"/>
      <c r="CH9252" s="41"/>
      <c r="CI9252" s="41"/>
      <c r="CJ9252" s="41"/>
      <c r="CK9252" s="41"/>
      <c r="CL9252" s="68"/>
      <c r="CM9252" s="41"/>
      <c r="CN9252" s="41"/>
      <c r="CO9252" s="39"/>
      <c r="CP9252" s="78"/>
    </row>
    <row r="9253" spans="1:94" s="38" customFormat="1" x14ac:dyDescent="0.25">
      <c r="A9253" s="38">
        <v>9250</v>
      </c>
      <c r="F9253" s="39"/>
      <c r="Q9253" s="39"/>
      <c r="R9253" s="40"/>
      <c r="S9253" s="40"/>
      <c r="T9253" s="39"/>
      <c r="AG9253" s="110"/>
      <c r="AH9253" s="94"/>
      <c r="AJ9253" s="97"/>
      <c r="AL9253" s="39"/>
      <c r="AP9253" s="39"/>
      <c r="AQ9253" s="77"/>
      <c r="AR9253" s="78"/>
      <c r="BB9253" s="79"/>
      <c r="BC9253" s="94"/>
      <c r="BE9253" s="97"/>
      <c r="BG9253" s="40"/>
      <c r="BK9253" s="40"/>
      <c r="BL9253" s="79"/>
      <c r="BM9253" s="94"/>
      <c r="BO9253" s="97"/>
      <c r="BQ9253" s="40"/>
      <c r="BR9253" s="94"/>
      <c r="BS9253" s="94"/>
      <c r="BT9253" s="94"/>
      <c r="BU9253" s="40"/>
      <c r="BV9253" s="82"/>
      <c r="BW9253" s="94"/>
      <c r="BX9253" s="48"/>
      <c r="BY9253" s="97"/>
      <c r="BZ9253" s="48"/>
      <c r="CA9253" s="40"/>
      <c r="CB9253" s="94"/>
      <c r="CC9253" s="94"/>
      <c r="CD9253" s="94"/>
      <c r="CE9253" s="40"/>
      <c r="CF9253" s="73"/>
      <c r="CG9253" s="41"/>
      <c r="CH9253" s="41"/>
      <c r="CI9253" s="41"/>
      <c r="CJ9253" s="41"/>
      <c r="CK9253" s="41"/>
      <c r="CL9253" s="68"/>
      <c r="CM9253" s="41"/>
      <c r="CN9253" s="41"/>
      <c r="CO9253" s="39"/>
      <c r="CP9253" s="78"/>
    </row>
    <row r="9254" spans="1:94" s="38" customFormat="1" x14ac:dyDescent="0.25">
      <c r="A9254" s="38">
        <v>9251</v>
      </c>
      <c r="F9254" s="39"/>
      <c r="Q9254" s="39"/>
      <c r="R9254" s="40"/>
      <c r="S9254" s="40"/>
      <c r="T9254" s="39"/>
      <c r="AG9254" s="110"/>
      <c r="AH9254" s="94"/>
      <c r="AJ9254" s="97"/>
      <c r="AL9254" s="39"/>
      <c r="AP9254" s="39"/>
      <c r="AQ9254" s="77"/>
      <c r="AR9254" s="78"/>
      <c r="BB9254" s="79"/>
      <c r="BC9254" s="94"/>
      <c r="BE9254" s="97"/>
      <c r="BG9254" s="40"/>
      <c r="BK9254" s="40"/>
      <c r="BL9254" s="79"/>
      <c r="BM9254" s="94"/>
      <c r="BO9254" s="97"/>
      <c r="BQ9254" s="40"/>
      <c r="BR9254" s="94"/>
      <c r="BS9254" s="94"/>
      <c r="BT9254" s="94"/>
      <c r="BU9254" s="40"/>
      <c r="BV9254" s="82"/>
      <c r="BW9254" s="94"/>
      <c r="BX9254" s="48"/>
      <c r="BY9254" s="97"/>
      <c r="BZ9254" s="48"/>
      <c r="CA9254" s="40"/>
      <c r="CB9254" s="94"/>
      <c r="CC9254" s="94"/>
      <c r="CD9254" s="94"/>
      <c r="CE9254" s="40"/>
      <c r="CF9254" s="73"/>
      <c r="CG9254" s="41"/>
      <c r="CH9254" s="41"/>
      <c r="CI9254" s="41"/>
      <c r="CJ9254" s="41"/>
      <c r="CK9254" s="41"/>
      <c r="CL9254" s="68"/>
      <c r="CM9254" s="41"/>
      <c r="CN9254" s="41"/>
      <c r="CO9254" s="39"/>
      <c r="CP9254" s="78"/>
    </row>
    <row r="9255" spans="1:94" s="38" customFormat="1" x14ac:dyDescent="0.25">
      <c r="A9255" s="38">
        <v>9252</v>
      </c>
      <c r="F9255" s="39"/>
      <c r="Q9255" s="39"/>
      <c r="R9255" s="40"/>
      <c r="S9255" s="40"/>
      <c r="T9255" s="39"/>
      <c r="AG9255" s="110"/>
      <c r="AH9255" s="94"/>
      <c r="AJ9255" s="97"/>
      <c r="AL9255" s="39"/>
      <c r="AP9255" s="39"/>
      <c r="AQ9255" s="77"/>
      <c r="AR9255" s="78"/>
      <c r="BB9255" s="79"/>
      <c r="BC9255" s="94"/>
      <c r="BE9255" s="97"/>
      <c r="BG9255" s="40"/>
      <c r="BK9255" s="40"/>
      <c r="BL9255" s="79"/>
      <c r="BM9255" s="94"/>
      <c r="BO9255" s="97"/>
      <c r="BQ9255" s="40"/>
      <c r="BR9255" s="94"/>
      <c r="BS9255" s="94"/>
      <c r="BT9255" s="94"/>
      <c r="BU9255" s="40"/>
      <c r="BV9255" s="82"/>
      <c r="BW9255" s="94"/>
      <c r="BX9255" s="48"/>
      <c r="BY9255" s="97"/>
      <c r="BZ9255" s="48"/>
      <c r="CA9255" s="40"/>
      <c r="CB9255" s="94"/>
      <c r="CC9255" s="94"/>
      <c r="CD9255" s="94"/>
      <c r="CE9255" s="40"/>
      <c r="CF9255" s="73"/>
      <c r="CG9255" s="41"/>
      <c r="CH9255" s="41"/>
      <c r="CI9255" s="41"/>
      <c r="CJ9255" s="41"/>
      <c r="CK9255" s="41"/>
      <c r="CL9255" s="68"/>
      <c r="CM9255" s="41"/>
      <c r="CN9255" s="41"/>
      <c r="CO9255" s="39"/>
      <c r="CP9255" s="78"/>
    </row>
    <row r="9256" spans="1:94" s="38" customFormat="1" x14ac:dyDescent="0.25">
      <c r="A9256" s="38">
        <v>9253</v>
      </c>
      <c r="F9256" s="39"/>
      <c r="Q9256" s="39"/>
      <c r="R9256" s="40"/>
      <c r="S9256" s="40"/>
      <c r="T9256" s="39"/>
      <c r="AG9256" s="110"/>
      <c r="AH9256" s="94"/>
      <c r="AJ9256" s="97"/>
      <c r="AL9256" s="39"/>
      <c r="AP9256" s="39"/>
      <c r="AQ9256" s="77"/>
      <c r="AR9256" s="78"/>
      <c r="BB9256" s="79"/>
      <c r="BC9256" s="94"/>
      <c r="BE9256" s="97"/>
      <c r="BG9256" s="40"/>
      <c r="BK9256" s="40"/>
      <c r="BL9256" s="79"/>
      <c r="BM9256" s="94"/>
      <c r="BO9256" s="97"/>
      <c r="BQ9256" s="40"/>
      <c r="BR9256" s="94"/>
      <c r="BS9256" s="94"/>
      <c r="BT9256" s="94"/>
      <c r="BU9256" s="40"/>
      <c r="BV9256" s="82"/>
      <c r="BW9256" s="94"/>
      <c r="BX9256" s="48"/>
      <c r="BY9256" s="97"/>
      <c r="BZ9256" s="48"/>
      <c r="CA9256" s="40"/>
      <c r="CB9256" s="94"/>
      <c r="CC9256" s="94"/>
      <c r="CD9256" s="94"/>
      <c r="CE9256" s="40"/>
      <c r="CF9256" s="73"/>
      <c r="CG9256" s="41"/>
      <c r="CH9256" s="41"/>
      <c r="CI9256" s="41"/>
      <c r="CJ9256" s="41"/>
      <c r="CK9256" s="41"/>
      <c r="CL9256" s="68"/>
      <c r="CM9256" s="41"/>
      <c r="CN9256" s="41"/>
      <c r="CO9256" s="39"/>
      <c r="CP9256" s="78"/>
    </row>
    <row r="9257" spans="1:94" s="38" customFormat="1" x14ac:dyDescent="0.25">
      <c r="A9257" s="38">
        <v>9254</v>
      </c>
      <c r="F9257" s="39"/>
      <c r="Q9257" s="39"/>
      <c r="R9257" s="40"/>
      <c r="S9257" s="40"/>
      <c r="T9257" s="39"/>
      <c r="AG9257" s="110"/>
      <c r="AH9257" s="94"/>
      <c r="AJ9257" s="97"/>
      <c r="AL9257" s="39"/>
      <c r="AP9257" s="39"/>
      <c r="AQ9257" s="77"/>
      <c r="AR9257" s="78"/>
      <c r="BB9257" s="79"/>
      <c r="BC9257" s="94"/>
      <c r="BE9257" s="97"/>
      <c r="BG9257" s="40"/>
      <c r="BK9257" s="40"/>
      <c r="BL9257" s="79"/>
      <c r="BM9257" s="94"/>
      <c r="BO9257" s="97"/>
      <c r="BQ9257" s="40"/>
      <c r="BR9257" s="94"/>
      <c r="BS9257" s="94"/>
      <c r="BT9257" s="94"/>
      <c r="BU9257" s="40"/>
      <c r="BV9257" s="82"/>
      <c r="BW9257" s="94"/>
      <c r="BX9257" s="48"/>
      <c r="BY9257" s="97"/>
      <c r="BZ9257" s="48"/>
      <c r="CA9257" s="40"/>
      <c r="CB9257" s="94"/>
      <c r="CC9257" s="94"/>
      <c r="CD9257" s="94"/>
      <c r="CE9257" s="40"/>
      <c r="CF9257" s="73"/>
      <c r="CG9257" s="41"/>
      <c r="CH9257" s="41"/>
      <c r="CI9257" s="41"/>
      <c r="CJ9257" s="41"/>
      <c r="CK9257" s="41"/>
      <c r="CL9257" s="68"/>
      <c r="CM9257" s="41"/>
      <c r="CN9257" s="41"/>
      <c r="CO9257" s="39"/>
      <c r="CP9257" s="78"/>
    </row>
    <row r="9258" spans="1:94" s="38" customFormat="1" x14ac:dyDescent="0.25">
      <c r="A9258" s="38">
        <v>9255</v>
      </c>
      <c r="F9258" s="39"/>
      <c r="Q9258" s="39"/>
      <c r="R9258" s="40"/>
      <c r="S9258" s="40"/>
      <c r="T9258" s="39"/>
      <c r="AG9258" s="110"/>
      <c r="AH9258" s="94"/>
      <c r="AJ9258" s="97"/>
      <c r="AL9258" s="39"/>
      <c r="AP9258" s="39"/>
      <c r="AQ9258" s="77"/>
      <c r="AR9258" s="78"/>
      <c r="BB9258" s="79"/>
      <c r="BC9258" s="94"/>
      <c r="BE9258" s="97"/>
      <c r="BG9258" s="40"/>
      <c r="BK9258" s="40"/>
      <c r="BL9258" s="79"/>
      <c r="BM9258" s="94"/>
      <c r="BO9258" s="97"/>
      <c r="BQ9258" s="40"/>
      <c r="BR9258" s="94"/>
      <c r="BS9258" s="94"/>
      <c r="BT9258" s="94"/>
      <c r="BU9258" s="40"/>
      <c r="BV9258" s="82"/>
      <c r="BW9258" s="94"/>
      <c r="BX9258" s="48"/>
      <c r="BY9258" s="97"/>
      <c r="BZ9258" s="48"/>
      <c r="CA9258" s="40"/>
      <c r="CB9258" s="94"/>
      <c r="CC9258" s="94"/>
      <c r="CD9258" s="94"/>
      <c r="CE9258" s="40"/>
      <c r="CF9258" s="73"/>
      <c r="CG9258" s="41"/>
      <c r="CH9258" s="41"/>
      <c r="CI9258" s="41"/>
      <c r="CJ9258" s="41"/>
      <c r="CK9258" s="41"/>
      <c r="CL9258" s="68"/>
      <c r="CM9258" s="41"/>
      <c r="CN9258" s="41"/>
      <c r="CO9258" s="39"/>
      <c r="CP9258" s="78"/>
    </row>
    <row r="9259" spans="1:94" s="38" customFormat="1" x14ac:dyDescent="0.25">
      <c r="A9259" s="38">
        <v>9256</v>
      </c>
      <c r="F9259" s="39"/>
      <c r="Q9259" s="39"/>
      <c r="R9259" s="40"/>
      <c r="S9259" s="40"/>
      <c r="T9259" s="39"/>
      <c r="AG9259" s="110"/>
      <c r="AH9259" s="94"/>
      <c r="AJ9259" s="97"/>
      <c r="AL9259" s="39"/>
      <c r="AP9259" s="39"/>
      <c r="AQ9259" s="77"/>
      <c r="AR9259" s="78"/>
      <c r="BB9259" s="79"/>
      <c r="BC9259" s="94"/>
      <c r="BE9259" s="97"/>
      <c r="BG9259" s="40"/>
      <c r="BK9259" s="40"/>
      <c r="BL9259" s="79"/>
      <c r="BM9259" s="94"/>
      <c r="BO9259" s="97"/>
      <c r="BQ9259" s="40"/>
      <c r="BR9259" s="94"/>
      <c r="BS9259" s="94"/>
      <c r="BT9259" s="94"/>
      <c r="BU9259" s="40"/>
      <c r="BV9259" s="82"/>
      <c r="BW9259" s="94"/>
      <c r="BX9259" s="48"/>
      <c r="BY9259" s="97"/>
      <c r="BZ9259" s="48"/>
      <c r="CA9259" s="40"/>
      <c r="CB9259" s="94"/>
      <c r="CC9259" s="94"/>
      <c r="CD9259" s="94"/>
      <c r="CE9259" s="40"/>
      <c r="CF9259" s="73"/>
      <c r="CG9259" s="41"/>
      <c r="CH9259" s="41"/>
      <c r="CI9259" s="41"/>
      <c r="CJ9259" s="41"/>
      <c r="CK9259" s="41"/>
      <c r="CL9259" s="68"/>
      <c r="CM9259" s="41"/>
      <c r="CN9259" s="41"/>
      <c r="CO9259" s="39"/>
      <c r="CP9259" s="78"/>
    </row>
    <row r="9260" spans="1:94" s="38" customFormat="1" x14ac:dyDescent="0.25">
      <c r="A9260" s="38">
        <v>9257</v>
      </c>
      <c r="F9260" s="39"/>
      <c r="Q9260" s="39"/>
      <c r="R9260" s="40"/>
      <c r="S9260" s="40"/>
      <c r="T9260" s="39"/>
      <c r="AG9260" s="110"/>
      <c r="AH9260" s="94"/>
      <c r="AJ9260" s="97"/>
      <c r="AL9260" s="39"/>
      <c r="AP9260" s="39"/>
      <c r="AQ9260" s="77"/>
      <c r="AR9260" s="78"/>
      <c r="BB9260" s="79"/>
      <c r="BC9260" s="94"/>
      <c r="BE9260" s="97"/>
      <c r="BG9260" s="40"/>
      <c r="BK9260" s="40"/>
      <c r="BL9260" s="79"/>
      <c r="BM9260" s="94"/>
      <c r="BO9260" s="97"/>
      <c r="BQ9260" s="40"/>
      <c r="BR9260" s="94"/>
      <c r="BS9260" s="94"/>
      <c r="BT9260" s="94"/>
      <c r="BU9260" s="40"/>
      <c r="BV9260" s="82"/>
      <c r="BW9260" s="94"/>
      <c r="BX9260" s="48"/>
      <c r="BY9260" s="97"/>
      <c r="BZ9260" s="48"/>
      <c r="CA9260" s="40"/>
      <c r="CB9260" s="94"/>
      <c r="CC9260" s="94"/>
      <c r="CD9260" s="94"/>
      <c r="CE9260" s="40"/>
      <c r="CF9260" s="73"/>
      <c r="CG9260" s="41"/>
      <c r="CH9260" s="41"/>
      <c r="CI9260" s="41"/>
      <c r="CJ9260" s="41"/>
      <c r="CK9260" s="41"/>
      <c r="CL9260" s="68"/>
      <c r="CM9260" s="41"/>
      <c r="CN9260" s="41"/>
      <c r="CO9260" s="39"/>
      <c r="CP9260" s="78"/>
    </row>
    <row r="9261" spans="1:94" s="38" customFormat="1" x14ac:dyDescent="0.25">
      <c r="A9261" s="38">
        <v>9258</v>
      </c>
      <c r="F9261" s="39"/>
      <c r="Q9261" s="39"/>
      <c r="R9261" s="40"/>
      <c r="S9261" s="40"/>
      <c r="T9261" s="39"/>
      <c r="AG9261" s="110"/>
      <c r="AH9261" s="94"/>
      <c r="AJ9261" s="97"/>
      <c r="AL9261" s="39"/>
      <c r="AP9261" s="39"/>
      <c r="AQ9261" s="77"/>
      <c r="AR9261" s="78"/>
      <c r="BB9261" s="79"/>
      <c r="BC9261" s="94"/>
      <c r="BE9261" s="97"/>
      <c r="BG9261" s="40"/>
      <c r="BK9261" s="40"/>
      <c r="BL9261" s="79"/>
      <c r="BM9261" s="94"/>
      <c r="BO9261" s="97"/>
      <c r="BQ9261" s="40"/>
      <c r="BR9261" s="94"/>
      <c r="BS9261" s="94"/>
      <c r="BT9261" s="94"/>
      <c r="BU9261" s="40"/>
      <c r="BV9261" s="82"/>
      <c r="BW9261" s="94"/>
      <c r="BX9261" s="48"/>
      <c r="BY9261" s="97"/>
      <c r="BZ9261" s="48"/>
      <c r="CA9261" s="40"/>
      <c r="CB9261" s="94"/>
      <c r="CC9261" s="94"/>
      <c r="CD9261" s="94"/>
      <c r="CE9261" s="40"/>
      <c r="CF9261" s="73"/>
      <c r="CG9261" s="41"/>
      <c r="CH9261" s="41"/>
      <c r="CI9261" s="41"/>
      <c r="CJ9261" s="41"/>
      <c r="CK9261" s="41"/>
      <c r="CL9261" s="68"/>
      <c r="CM9261" s="41"/>
      <c r="CN9261" s="41"/>
      <c r="CO9261" s="39"/>
      <c r="CP9261" s="78"/>
    </row>
    <row r="9262" spans="1:94" s="38" customFormat="1" x14ac:dyDescent="0.25">
      <c r="A9262" s="38">
        <v>9259</v>
      </c>
      <c r="F9262" s="39"/>
      <c r="Q9262" s="39"/>
      <c r="R9262" s="40"/>
      <c r="S9262" s="40"/>
      <c r="T9262" s="39"/>
      <c r="AG9262" s="110"/>
      <c r="AH9262" s="94"/>
      <c r="AJ9262" s="97"/>
      <c r="AL9262" s="39"/>
      <c r="AP9262" s="39"/>
      <c r="AQ9262" s="77"/>
      <c r="AR9262" s="78"/>
      <c r="BB9262" s="79"/>
      <c r="BC9262" s="94"/>
      <c r="BE9262" s="97"/>
      <c r="BG9262" s="40"/>
      <c r="BK9262" s="40"/>
      <c r="BL9262" s="79"/>
      <c r="BM9262" s="94"/>
      <c r="BO9262" s="97"/>
      <c r="BQ9262" s="40"/>
      <c r="BR9262" s="94"/>
      <c r="BS9262" s="94"/>
      <c r="BT9262" s="94"/>
      <c r="BU9262" s="40"/>
      <c r="BV9262" s="82"/>
      <c r="BW9262" s="94"/>
      <c r="BX9262" s="48"/>
      <c r="BY9262" s="97"/>
      <c r="BZ9262" s="48"/>
      <c r="CA9262" s="40"/>
      <c r="CB9262" s="94"/>
      <c r="CC9262" s="94"/>
      <c r="CD9262" s="94"/>
      <c r="CE9262" s="40"/>
      <c r="CF9262" s="73"/>
      <c r="CG9262" s="41"/>
      <c r="CH9262" s="41"/>
      <c r="CI9262" s="41"/>
      <c r="CJ9262" s="41"/>
      <c r="CK9262" s="41"/>
      <c r="CL9262" s="68"/>
      <c r="CM9262" s="41"/>
      <c r="CN9262" s="41"/>
      <c r="CO9262" s="39"/>
      <c r="CP9262" s="78"/>
    </row>
    <row r="9263" spans="1:94" s="38" customFormat="1" x14ac:dyDescent="0.25">
      <c r="A9263" s="38">
        <v>9260</v>
      </c>
      <c r="F9263" s="39"/>
      <c r="Q9263" s="39"/>
      <c r="R9263" s="40"/>
      <c r="S9263" s="40"/>
      <c r="T9263" s="39"/>
      <c r="AG9263" s="110"/>
      <c r="AH9263" s="94"/>
      <c r="AJ9263" s="97"/>
      <c r="AL9263" s="39"/>
      <c r="AP9263" s="39"/>
      <c r="AQ9263" s="77"/>
      <c r="AR9263" s="78"/>
      <c r="BB9263" s="79"/>
      <c r="BC9263" s="94"/>
      <c r="BE9263" s="97"/>
      <c r="BG9263" s="40"/>
      <c r="BK9263" s="40"/>
      <c r="BL9263" s="79"/>
      <c r="BM9263" s="94"/>
      <c r="BO9263" s="97"/>
      <c r="BQ9263" s="40"/>
      <c r="BR9263" s="94"/>
      <c r="BS9263" s="94"/>
      <c r="BT9263" s="94"/>
      <c r="BU9263" s="40"/>
      <c r="BV9263" s="82"/>
      <c r="BW9263" s="94"/>
      <c r="BX9263" s="48"/>
      <c r="BY9263" s="97"/>
      <c r="BZ9263" s="48"/>
      <c r="CA9263" s="40"/>
      <c r="CB9263" s="94"/>
      <c r="CC9263" s="94"/>
      <c r="CD9263" s="94"/>
      <c r="CE9263" s="40"/>
      <c r="CF9263" s="73"/>
      <c r="CG9263" s="41"/>
      <c r="CH9263" s="41"/>
      <c r="CI9263" s="41"/>
      <c r="CJ9263" s="41"/>
      <c r="CK9263" s="41"/>
      <c r="CL9263" s="68"/>
      <c r="CM9263" s="41"/>
      <c r="CN9263" s="41"/>
      <c r="CO9263" s="39"/>
      <c r="CP9263" s="78"/>
    </row>
    <row r="9264" spans="1:94" s="38" customFormat="1" x14ac:dyDescent="0.25">
      <c r="A9264" s="38">
        <v>9261</v>
      </c>
      <c r="F9264" s="39"/>
      <c r="Q9264" s="39"/>
      <c r="R9264" s="40"/>
      <c r="S9264" s="40"/>
      <c r="T9264" s="39"/>
      <c r="AG9264" s="110"/>
      <c r="AH9264" s="94"/>
      <c r="AJ9264" s="97"/>
      <c r="AL9264" s="39"/>
      <c r="AP9264" s="39"/>
      <c r="AQ9264" s="77"/>
      <c r="AR9264" s="78"/>
      <c r="BB9264" s="79"/>
      <c r="BC9264" s="94"/>
      <c r="BE9264" s="97"/>
      <c r="BG9264" s="40"/>
      <c r="BK9264" s="40"/>
      <c r="BL9264" s="79"/>
      <c r="BM9264" s="94"/>
      <c r="BO9264" s="97"/>
      <c r="BQ9264" s="40"/>
      <c r="BR9264" s="94"/>
      <c r="BS9264" s="94"/>
      <c r="BT9264" s="94"/>
      <c r="BU9264" s="40"/>
      <c r="BV9264" s="82"/>
      <c r="BW9264" s="94"/>
      <c r="BX9264" s="48"/>
      <c r="BY9264" s="97"/>
      <c r="BZ9264" s="48"/>
      <c r="CA9264" s="40"/>
      <c r="CB9264" s="94"/>
      <c r="CC9264" s="94"/>
      <c r="CD9264" s="94"/>
      <c r="CE9264" s="40"/>
      <c r="CF9264" s="73"/>
      <c r="CG9264" s="41"/>
      <c r="CH9264" s="41"/>
      <c r="CI9264" s="41"/>
      <c r="CJ9264" s="41"/>
      <c r="CK9264" s="41"/>
      <c r="CL9264" s="68"/>
      <c r="CM9264" s="41"/>
      <c r="CN9264" s="41"/>
      <c r="CO9264" s="39"/>
      <c r="CP9264" s="78"/>
    </row>
    <row r="9265" spans="1:94" s="38" customFormat="1" x14ac:dyDescent="0.25">
      <c r="A9265" s="38">
        <v>9262</v>
      </c>
      <c r="F9265" s="39"/>
      <c r="Q9265" s="39"/>
      <c r="R9265" s="40"/>
      <c r="S9265" s="40"/>
      <c r="T9265" s="39"/>
      <c r="AG9265" s="110"/>
      <c r="AH9265" s="94"/>
      <c r="AJ9265" s="97"/>
      <c r="AL9265" s="39"/>
      <c r="AP9265" s="39"/>
      <c r="AQ9265" s="77"/>
      <c r="AR9265" s="78"/>
      <c r="BB9265" s="79"/>
      <c r="BC9265" s="94"/>
      <c r="BE9265" s="97"/>
      <c r="BG9265" s="40"/>
      <c r="BK9265" s="40"/>
      <c r="BL9265" s="79"/>
      <c r="BM9265" s="94"/>
      <c r="BO9265" s="97"/>
      <c r="BQ9265" s="40"/>
      <c r="BR9265" s="94"/>
      <c r="BS9265" s="94"/>
      <c r="BT9265" s="94"/>
      <c r="BU9265" s="40"/>
      <c r="BV9265" s="82"/>
      <c r="BW9265" s="94"/>
      <c r="BX9265" s="48"/>
      <c r="BY9265" s="97"/>
      <c r="BZ9265" s="48"/>
      <c r="CA9265" s="40"/>
      <c r="CB9265" s="94"/>
      <c r="CC9265" s="94"/>
      <c r="CD9265" s="94"/>
      <c r="CE9265" s="40"/>
      <c r="CF9265" s="73"/>
      <c r="CG9265" s="41"/>
      <c r="CH9265" s="41"/>
      <c r="CI9265" s="41"/>
      <c r="CJ9265" s="41"/>
      <c r="CK9265" s="41"/>
      <c r="CL9265" s="68"/>
      <c r="CM9265" s="41"/>
      <c r="CN9265" s="41"/>
      <c r="CO9265" s="39"/>
      <c r="CP9265" s="78"/>
    </row>
    <row r="9266" spans="1:94" s="38" customFormat="1" x14ac:dyDescent="0.25">
      <c r="A9266" s="38">
        <v>9263</v>
      </c>
      <c r="F9266" s="39"/>
      <c r="Q9266" s="39"/>
      <c r="R9266" s="40"/>
      <c r="S9266" s="40"/>
      <c r="T9266" s="39"/>
      <c r="AG9266" s="110"/>
      <c r="AH9266" s="94"/>
      <c r="AJ9266" s="97"/>
      <c r="AL9266" s="39"/>
      <c r="AP9266" s="39"/>
      <c r="AQ9266" s="77"/>
      <c r="AR9266" s="78"/>
      <c r="BB9266" s="79"/>
      <c r="BC9266" s="94"/>
      <c r="BE9266" s="97"/>
      <c r="BG9266" s="40"/>
      <c r="BK9266" s="40"/>
      <c r="BL9266" s="79"/>
      <c r="BM9266" s="94"/>
      <c r="BO9266" s="97"/>
      <c r="BQ9266" s="40"/>
      <c r="BR9266" s="94"/>
      <c r="BS9266" s="94"/>
      <c r="BT9266" s="94"/>
      <c r="BU9266" s="40"/>
      <c r="BV9266" s="82"/>
      <c r="BW9266" s="94"/>
      <c r="BX9266" s="48"/>
      <c r="BY9266" s="97"/>
      <c r="BZ9266" s="48"/>
      <c r="CA9266" s="40"/>
      <c r="CB9266" s="94"/>
      <c r="CC9266" s="94"/>
      <c r="CD9266" s="94"/>
      <c r="CE9266" s="40"/>
      <c r="CF9266" s="73"/>
      <c r="CG9266" s="41"/>
      <c r="CH9266" s="41"/>
      <c r="CI9266" s="41"/>
      <c r="CJ9266" s="41"/>
      <c r="CK9266" s="41"/>
      <c r="CL9266" s="68"/>
      <c r="CM9266" s="41"/>
      <c r="CN9266" s="41"/>
      <c r="CO9266" s="39"/>
      <c r="CP9266" s="78"/>
    </row>
    <row r="9267" spans="1:94" s="38" customFormat="1" x14ac:dyDescent="0.25">
      <c r="A9267" s="38">
        <v>9264</v>
      </c>
      <c r="F9267" s="39"/>
      <c r="Q9267" s="39"/>
      <c r="R9267" s="40"/>
      <c r="S9267" s="40"/>
      <c r="T9267" s="39"/>
      <c r="AG9267" s="110"/>
      <c r="AH9267" s="94"/>
      <c r="AJ9267" s="97"/>
      <c r="AL9267" s="39"/>
      <c r="AP9267" s="39"/>
      <c r="AQ9267" s="77"/>
      <c r="AR9267" s="78"/>
      <c r="BB9267" s="79"/>
      <c r="BC9267" s="94"/>
      <c r="BE9267" s="97"/>
      <c r="BG9267" s="40"/>
      <c r="BK9267" s="40"/>
      <c r="BL9267" s="79"/>
      <c r="BM9267" s="94"/>
      <c r="BO9267" s="97"/>
      <c r="BQ9267" s="40"/>
      <c r="BR9267" s="94"/>
      <c r="BS9267" s="94"/>
      <c r="BT9267" s="94"/>
      <c r="BU9267" s="40"/>
      <c r="BV9267" s="82"/>
      <c r="BW9267" s="94"/>
      <c r="BX9267" s="48"/>
      <c r="BY9267" s="97"/>
      <c r="BZ9267" s="48"/>
      <c r="CA9267" s="40"/>
      <c r="CB9267" s="94"/>
      <c r="CC9267" s="94"/>
      <c r="CD9267" s="94"/>
      <c r="CE9267" s="40"/>
      <c r="CF9267" s="73"/>
      <c r="CG9267" s="41"/>
      <c r="CH9267" s="41"/>
      <c r="CI9267" s="41"/>
      <c r="CJ9267" s="41"/>
      <c r="CK9267" s="41"/>
      <c r="CL9267" s="68"/>
      <c r="CM9267" s="41"/>
      <c r="CN9267" s="41"/>
      <c r="CO9267" s="39"/>
      <c r="CP9267" s="78"/>
    </row>
    <row r="9268" spans="1:94" s="38" customFormat="1" x14ac:dyDescent="0.25">
      <c r="A9268" s="38">
        <v>9265</v>
      </c>
      <c r="F9268" s="39"/>
      <c r="Q9268" s="39"/>
      <c r="R9268" s="40"/>
      <c r="S9268" s="40"/>
      <c r="T9268" s="39"/>
      <c r="AG9268" s="110"/>
      <c r="AH9268" s="94"/>
      <c r="AJ9268" s="97"/>
      <c r="AL9268" s="39"/>
      <c r="AP9268" s="39"/>
      <c r="AQ9268" s="77"/>
      <c r="AR9268" s="78"/>
      <c r="BB9268" s="79"/>
      <c r="BC9268" s="94"/>
      <c r="BE9268" s="97"/>
      <c r="BG9268" s="40"/>
      <c r="BK9268" s="40"/>
      <c r="BL9268" s="79"/>
      <c r="BM9268" s="94"/>
      <c r="BO9268" s="97"/>
      <c r="BQ9268" s="40"/>
      <c r="BR9268" s="94"/>
      <c r="BS9268" s="94"/>
      <c r="BT9268" s="94"/>
      <c r="BU9268" s="40"/>
      <c r="BV9268" s="82"/>
      <c r="BW9268" s="94"/>
      <c r="BX9268" s="48"/>
      <c r="BY9268" s="97"/>
      <c r="BZ9268" s="48"/>
      <c r="CA9268" s="40"/>
      <c r="CB9268" s="94"/>
      <c r="CC9268" s="94"/>
      <c r="CD9268" s="94"/>
      <c r="CE9268" s="40"/>
      <c r="CF9268" s="73"/>
      <c r="CG9268" s="41"/>
      <c r="CH9268" s="41"/>
      <c r="CI9268" s="41"/>
      <c r="CJ9268" s="41"/>
      <c r="CK9268" s="41"/>
      <c r="CL9268" s="68"/>
      <c r="CM9268" s="41"/>
      <c r="CN9268" s="41"/>
      <c r="CO9268" s="39"/>
      <c r="CP9268" s="78"/>
    </row>
    <row r="9269" spans="1:94" s="38" customFormat="1" x14ac:dyDescent="0.25">
      <c r="A9269" s="38">
        <v>9266</v>
      </c>
      <c r="F9269" s="39"/>
      <c r="Q9269" s="39"/>
      <c r="R9269" s="40"/>
      <c r="S9269" s="40"/>
      <c r="T9269" s="39"/>
      <c r="AG9269" s="110"/>
      <c r="AH9269" s="94"/>
      <c r="AJ9269" s="97"/>
      <c r="AL9269" s="39"/>
      <c r="AP9269" s="39"/>
      <c r="AQ9269" s="77"/>
      <c r="AR9269" s="78"/>
      <c r="BB9269" s="79"/>
      <c r="BC9269" s="94"/>
      <c r="BE9269" s="97"/>
      <c r="BG9269" s="40"/>
      <c r="BK9269" s="40"/>
      <c r="BL9269" s="79"/>
      <c r="BM9269" s="94"/>
      <c r="BO9269" s="97"/>
      <c r="BQ9269" s="40"/>
      <c r="BR9269" s="94"/>
      <c r="BS9269" s="94"/>
      <c r="BT9269" s="94"/>
      <c r="BU9269" s="40"/>
      <c r="BV9269" s="82"/>
      <c r="BW9269" s="94"/>
      <c r="BX9269" s="48"/>
      <c r="BY9269" s="97"/>
      <c r="BZ9269" s="48"/>
      <c r="CA9269" s="40"/>
      <c r="CB9269" s="94"/>
      <c r="CC9269" s="94"/>
      <c r="CD9269" s="94"/>
      <c r="CE9269" s="40"/>
      <c r="CF9269" s="73"/>
      <c r="CG9269" s="41"/>
      <c r="CH9269" s="41"/>
      <c r="CI9269" s="41"/>
      <c r="CJ9269" s="41"/>
      <c r="CK9269" s="41"/>
      <c r="CL9269" s="68"/>
      <c r="CM9269" s="41"/>
      <c r="CN9269" s="41"/>
      <c r="CO9269" s="39"/>
      <c r="CP9269" s="78"/>
    </row>
    <row r="9270" spans="1:94" s="38" customFormat="1" x14ac:dyDescent="0.25">
      <c r="A9270" s="38">
        <v>9267</v>
      </c>
      <c r="F9270" s="39"/>
      <c r="Q9270" s="39"/>
      <c r="R9270" s="40"/>
      <c r="S9270" s="40"/>
      <c r="T9270" s="39"/>
      <c r="AG9270" s="110"/>
      <c r="AH9270" s="94"/>
      <c r="AJ9270" s="97"/>
      <c r="AL9270" s="39"/>
      <c r="AP9270" s="39"/>
      <c r="AQ9270" s="77"/>
      <c r="AR9270" s="78"/>
      <c r="BB9270" s="79"/>
      <c r="BC9270" s="94"/>
      <c r="BE9270" s="97"/>
      <c r="BG9270" s="40"/>
      <c r="BK9270" s="40"/>
      <c r="BL9270" s="79"/>
      <c r="BM9270" s="94"/>
      <c r="BO9270" s="97"/>
      <c r="BQ9270" s="40"/>
      <c r="BR9270" s="94"/>
      <c r="BS9270" s="94"/>
      <c r="BT9270" s="94"/>
      <c r="BU9270" s="40"/>
      <c r="BV9270" s="82"/>
      <c r="BW9270" s="94"/>
      <c r="BX9270" s="48"/>
      <c r="BY9270" s="97"/>
      <c r="BZ9270" s="48"/>
      <c r="CA9270" s="40"/>
      <c r="CB9270" s="94"/>
      <c r="CC9270" s="94"/>
      <c r="CD9270" s="94"/>
      <c r="CE9270" s="40"/>
      <c r="CF9270" s="73"/>
      <c r="CG9270" s="41"/>
      <c r="CH9270" s="41"/>
      <c r="CI9270" s="41"/>
      <c r="CJ9270" s="41"/>
      <c r="CK9270" s="41"/>
      <c r="CL9270" s="68"/>
      <c r="CM9270" s="41"/>
      <c r="CN9270" s="41"/>
      <c r="CO9270" s="39"/>
      <c r="CP9270" s="78"/>
    </row>
    <row r="9271" spans="1:94" s="38" customFormat="1" x14ac:dyDescent="0.25">
      <c r="A9271" s="38">
        <v>9268</v>
      </c>
      <c r="F9271" s="39"/>
      <c r="Q9271" s="39"/>
      <c r="R9271" s="40"/>
      <c r="S9271" s="40"/>
      <c r="T9271" s="39"/>
      <c r="AG9271" s="110"/>
      <c r="AH9271" s="94"/>
      <c r="AJ9271" s="97"/>
      <c r="AL9271" s="39"/>
      <c r="AP9271" s="39"/>
      <c r="AQ9271" s="77"/>
      <c r="AR9271" s="78"/>
      <c r="BB9271" s="79"/>
      <c r="BC9271" s="94"/>
      <c r="BE9271" s="97"/>
      <c r="BG9271" s="40"/>
      <c r="BK9271" s="40"/>
      <c r="BL9271" s="79"/>
      <c r="BM9271" s="94"/>
      <c r="BO9271" s="97"/>
      <c r="BQ9271" s="40"/>
      <c r="BR9271" s="94"/>
      <c r="BS9271" s="94"/>
      <c r="BT9271" s="94"/>
      <c r="BU9271" s="40"/>
      <c r="BV9271" s="82"/>
      <c r="BW9271" s="94"/>
      <c r="BX9271" s="48"/>
      <c r="BY9271" s="97"/>
      <c r="BZ9271" s="48"/>
      <c r="CA9271" s="40"/>
      <c r="CB9271" s="94"/>
      <c r="CC9271" s="94"/>
      <c r="CD9271" s="94"/>
      <c r="CE9271" s="40"/>
      <c r="CF9271" s="73"/>
      <c r="CG9271" s="41"/>
      <c r="CH9271" s="41"/>
      <c r="CI9271" s="41"/>
      <c r="CJ9271" s="41"/>
      <c r="CK9271" s="41"/>
      <c r="CL9271" s="68"/>
      <c r="CM9271" s="41"/>
      <c r="CN9271" s="41"/>
      <c r="CO9271" s="39"/>
      <c r="CP9271" s="78"/>
    </row>
    <row r="9272" spans="1:94" s="38" customFormat="1" x14ac:dyDescent="0.25">
      <c r="A9272" s="38">
        <v>9269</v>
      </c>
      <c r="F9272" s="39"/>
      <c r="Q9272" s="39"/>
      <c r="R9272" s="40"/>
      <c r="S9272" s="40"/>
      <c r="T9272" s="39"/>
      <c r="AG9272" s="110"/>
      <c r="AH9272" s="94"/>
      <c r="AJ9272" s="97"/>
      <c r="AL9272" s="39"/>
      <c r="AP9272" s="39"/>
      <c r="AQ9272" s="77"/>
      <c r="AR9272" s="78"/>
      <c r="BB9272" s="79"/>
      <c r="BC9272" s="94"/>
      <c r="BE9272" s="97"/>
      <c r="BG9272" s="40"/>
      <c r="BK9272" s="40"/>
      <c r="BL9272" s="79"/>
      <c r="BM9272" s="94"/>
      <c r="BO9272" s="97"/>
      <c r="BQ9272" s="40"/>
      <c r="BR9272" s="94"/>
      <c r="BS9272" s="94"/>
      <c r="BT9272" s="94"/>
      <c r="BU9272" s="40"/>
      <c r="BV9272" s="82"/>
      <c r="BW9272" s="94"/>
      <c r="BX9272" s="48"/>
      <c r="BY9272" s="97"/>
      <c r="BZ9272" s="48"/>
      <c r="CA9272" s="40"/>
      <c r="CB9272" s="94"/>
      <c r="CC9272" s="94"/>
      <c r="CD9272" s="94"/>
      <c r="CE9272" s="40"/>
      <c r="CF9272" s="73"/>
      <c r="CG9272" s="41"/>
      <c r="CH9272" s="41"/>
      <c r="CI9272" s="41"/>
      <c r="CJ9272" s="41"/>
      <c r="CK9272" s="41"/>
      <c r="CL9272" s="68"/>
      <c r="CM9272" s="41"/>
      <c r="CN9272" s="41"/>
      <c r="CO9272" s="39"/>
      <c r="CP9272" s="78"/>
    </row>
    <row r="9273" spans="1:94" s="38" customFormat="1" x14ac:dyDescent="0.25">
      <c r="A9273" s="38">
        <v>9270</v>
      </c>
      <c r="F9273" s="39"/>
      <c r="Q9273" s="39"/>
      <c r="R9273" s="40"/>
      <c r="S9273" s="40"/>
      <c r="T9273" s="39"/>
      <c r="AG9273" s="110"/>
      <c r="AH9273" s="94"/>
      <c r="AJ9273" s="97"/>
      <c r="AL9273" s="39"/>
      <c r="AP9273" s="39"/>
      <c r="AQ9273" s="77"/>
      <c r="AR9273" s="78"/>
      <c r="BB9273" s="79"/>
      <c r="BC9273" s="94"/>
      <c r="BE9273" s="97"/>
      <c r="BG9273" s="40"/>
      <c r="BK9273" s="40"/>
      <c r="BL9273" s="79"/>
      <c r="BM9273" s="94"/>
      <c r="BO9273" s="97"/>
      <c r="BQ9273" s="40"/>
      <c r="BR9273" s="94"/>
      <c r="BS9273" s="94"/>
      <c r="BT9273" s="94"/>
      <c r="BU9273" s="40"/>
      <c r="BV9273" s="82"/>
      <c r="BW9273" s="94"/>
      <c r="BX9273" s="48"/>
      <c r="BY9273" s="97"/>
      <c r="BZ9273" s="48"/>
      <c r="CA9273" s="40"/>
      <c r="CB9273" s="94"/>
      <c r="CC9273" s="94"/>
      <c r="CD9273" s="94"/>
      <c r="CE9273" s="40"/>
      <c r="CF9273" s="73"/>
      <c r="CG9273" s="41"/>
      <c r="CH9273" s="41"/>
      <c r="CI9273" s="41"/>
      <c r="CJ9273" s="41"/>
      <c r="CK9273" s="41"/>
      <c r="CL9273" s="68"/>
      <c r="CM9273" s="41"/>
      <c r="CN9273" s="41"/>
      <c r="CO9273" s="39"/>
      <c r="CP9273" s="78"/>
    </row>
    <row r="9274" spans="1:94" s="38" customFormat="1" x14ac:dyDescent="0.25">
      <c r="A9274" s="38">
        <v>9271</v>
      </c>
      <c r="F9274" s="39"/>
      <c r="Q9274" s="39"/>
      <c r="R9274" s="40"/>
      <c r="S9274" s="40"/>
      <c r="T9274" s="39"/>
      <c r="AG9274" s="110"/>
      <c r="AH9274" s="94"/>
      <c r="AJ9274" s="97"/>
      <c r="AL9274" s="39"/>
      <c r="AP9274" s="39"/>
      <c r="AQ9274" s="77"/>
      <c r="AR9274" s="78"/>
      <c r="BB9274" s="79"/>
      <c r="BC9274" s="94"/>
      <c r="BE9274" s="97"/>
      <c r="BG9274" s="40"/>
      <c r="BK9274" s="40"/>
      <c r="BL9274" s="79"/>
      <c r="BM9274" s="94"/>
      <c r="BO9274" s="97"/>
      <c r="BQ9274" s="40"/>
      <c r="BR9274" s="94"/>
      <c r="BS9274" s="94"/>
      <c r="BT9274" s="94"/>
      <c r="BU9274" s="40"/>
      <c r="BV9274" s="82"/>
      <c r="BW9274" s="94"/>
      <c r="BX9274" s="48"/>
      <c r="BY9274" s="97"/>
      <c r="BZ9274" s="48"/>
      <c r="CA9274" s="40"/>
      <c r="CB9274" s="94"/>
      <c r="CC9274" s="94"/>
      <c r="CD9274" s="94"/>
      <c r="CE9274" s="40"/>
      <c r="CF9274" s="73"/>
      <c r="CG9274" s="41"/>
      <c r="CH9274" s="41"/>
      <c r="CI9274" s="41"/>
      <c r="CJ9274" s="41"/>
      <c r="CK9274" s="41"/>
      <c r="CL9274" s="68"/>
      <c r="CM9274" s="41"/>
      <c r="CN9274" s="41"/>
      <c r="CO9274" s="39"/>
      <c r="CP9274" s="78"/>
    </row>
    <row r="9275" spans="1:94" s="38" customFormat="1" x14ac:dyDescent="0.25">
      <c r="A9275" s="38">
        <v>9272</v>
      </c>
      <c r="F9275" s="39"/>
      <c r="Q9275" s="39"/>
      <c r="R9275" s="40"/>
      <c r="S9275" s="40"/>
      <c r="T9275" s="39"/>
      <c r="AG9275" s="110"/>
      <c r="AH9275" s="94"/>
      <c r="AJ9275" s="97"/>
      <c r="AL9275" s="39"/>
      <c r="AP9275" s="39"/>
      <c r="AQ9275" s="77"/>
      <c r="AR9275" s="78"/>
      <c r="BB9275" s="79"/>
      <c r="BC9275" s="94"/>
      <c r="BE9275" s="97"/>
      <c r="BG9275" s="40"/>
      <c r="BK9275" s="40"/>
      <c r="BL9275" s="79"/>
      <c r="BM9275" s="94"/>
      <c r="BO9275" s="97"/>
      <c r="BQ9275" s="40"/>
      <c r="BR9275" s="94"/>
      <c r="BS9275" s="94"/>
      <c r="BT9275" s="94"/>
      <c r="BU9275" s="40"/>
      <c r="BV9275" s="82"/>
      <c r="BW9275" s="94"/>
      <c r="BX9275" s="48"/>
      <c r="BY9275" s="97"/>
      <c r="BZ9275" s="48"/>
      <c r="CA9275" s="40"/>
      <c r="CB9275" s="94"/>
      <c r="CC9275" s="94"/>
      <c r="CD9275" s="94"/>
      <c r="CE9275" s="40"/>
      <c r="CF9275" s="73"/>
      <c r="CG9275" s="41"/>
      <c r="CH9275" s="41"/>
      <c r="CI9275" s="41"/>
      <c r="CJ9275" s="41"/>
      <c r="CK9275" s="41"/>
      <c r="CL9275" s="68"/>
      <c r="CM9275" s="41"/>
      <c r="CN9275" s="41"/>
      <c r="CO9275" s="39"/>
      <c r="CP9275" s="78"/>
    </row>
    <row r="9276" spans="1:94" s="38" customFormat="1" x14ac:dyDescent="0.25">
      <c r="A9276" s="38">
        <v>9273</v>
      </c>
      <c r="F9276" s="39"/>
      <c r="Q9276" s="39"/>
      <c r="R9276" s="40"/>
      <c r="S9276" s="40"/>
      <c r="T9276" s="39"/>
      <c r="AG9276" s="110"/>
      <c r="AH9276" s="94"/>
      <c r="AJ9276" s="97"/>
      <c r="AL9276" s="39"/>
      <c r="AP9276" s="39"/>
      <c r="AQ9276" s="77"/>
      <c r="AR9276" s="78"/>
      <c r="BB9276" s="79"/>
      <c r="BC9276" s="94"/>
      <c r="BE9276" s="97"/>
      <c r="BG9276" s="40"/>
      <c r="BK9276" s="40"/>
      <c r="BL9276" s="79"/>
      <c r="BM9276" s="94"/>
      <c r="BO9276" s="97"/>
      <c r="BQ9276" s="40"/>
      <c r="BR9276" s="94"/>
      <c r="BS9276" s="94"/>
      <c r="BT9276" s="94"/>
      <c r="BU9276" s="40"/>
      <c r="BV9276" s="82"/>
      <c r="BW9276" s="94"/>
      <c r="BX9276" s="48"/>
      <c r="BY9276" s="97"/>
      <c r="BZ9276" s="48"/>
      <c r="CA9276" s="40"/>
      <c r="CB9276" s="94"/>
      <c r="CC9276" s="94"/>
      <c r="CD9276" s="94"/>
      <c r="CE9276" s="40"/>
      <c r="CF9276" s="73"/>
      <c r="CG9276" s="41"/>
      <c r="CH9276" s="41"/>
      <c r="CI9276" s="41"/>
      <c r="CJ9276" s="41"/>
      <c r="CK9276" s="41"/>
      <c r="CL9276" s="68"/>
      <c r="CM9276" s="41"/>
      <c r="CN9276" s="41"/>
      <c r="CO9276" s="39"/>
      <c r="CP9276" s="78"/>
    </row>
    <row r="9277" spans="1:94" s="38" customFormat="1" x14ac:dyDescent="0.25">
      <c r="A9277" s="38">
        <v>9274</v>
      </c>
      <c r="F9277" s="39"/>
      <c r="Q9277" s="39"/>
      <c r="R9277" s="40"/>
      <c r="S9277" s="40"/>
      <c r="T9277" s="39"/>
      <c r="AG9277" s="110"/>
      <c r="AH9277" s="94"/>
      <c r="AJ9277" s="97"/>
      <c r="AL9277" s="39"/>
      <c r="AP9277" s="39"/>
      <c r="AQ9277" s="77"/>
      <c r="AR9277" s="78"/>
      <c r="BB9277" s="79"/>
      <c r="BC9277" s="94"/>
      <c r="BE9277" s="97"/>
      <c r="BG9277" s="40"/>
      <c r="BK9277" s="40"/>
      <c r="BL9277" s="79"/>
      <c r="BM9277" s="94"/>
      <c r="BO9277" s="97"/>
      <c r="BQ9277" s="40"/>
      <c r="BR9277" s="94"/>
      <c r="BS9277" s="94"/>
      <c r="BT9277" s="94"/>
      <c r="BU9277" s="40"/>
      <c r="BV9277" s="82"/>
      <c r="BW9277" s="94"/>
      <c r="BX9277" s="48"/>
      <c r="BY9277" s="97"/>
      <c r="BZ9277" s="48"/>
      <c r="CA9277" s="40"/>
      <c r="CB9277" s="94"/>
      <c r="CC9277" s="94"/>
      <c r="CD9277" s="94"/>
      <c r="CE9277" s="40"/>
      <c r="CF9277" s="73"/>
      <c r="CG9277" s="41"/>
      <c r="CH9277" s="41"/>
      <c r="CI9277" s="41"/>
      <c r="CJ9277" s="41"/>
      <c r="CK9277" s="41"/>
      <c r="CL9277" s="68"/>
      <c r="CM9277" s="41"/>
      <c r="CN9277" s="41"/>
      <c r="CO9277" s="39"/>
      <c r="CP9277" s="78"/>
    </row>
    <row r="9278" spans="1:94" s="38" customFormat="1" x14ac:dyDescent="0.25">
      <c r="A9278" s="38">
        <v>9275</v>
      </c>
      <c r="F9278" s="39"/>
      <c r="Q9278" s="39"/>
      <c r="R9278" s="40"/>
      <c r="S9278" s="40"/>
      <c r="T9278" s="39"/>
      <c r="AG9278" s="110"/>
      <c r="AH9278" s="94"/>
      <c r="AJ9278" s="97"/>
      <c r="AL9278" s="39"/>
      <c r="AP9278" s="39"/>
      <c r="AQ9278" s="77"/>
      <c r="AR9278" s="78"/>
      <c r="BB9278" s="79"/>
      <c r="BC9278" s="94"/>
      <c r="BE9278" s="97"/>
      <c r="BG9278" s="40"/>
      <c r="BK9278" s="40"/>
      <c r="BL9278" s="79"/>
      <c r="BM9278" s="94"/>
      <c r="BO9278" s="97"/>
      <c r="BQ9278" s="40"/>
      <c r="BR9278" s="94"/>
      <c r="BS9278" s="94"/>
      <c r="BT9278" s="94"/>
      <c r="BU9278" s="40"/>
      <c r="BV9278" s="82"/>
      <c r="BW9278" s="94"/>
      <c r="BX9278" s="48"/>
      <c r="BY9278" s="97"/>
      <c r="BZ9278" s="48"/>
      <c r="CA9278" s="40"/>
      <c r="CB9278" s="94"/>
      <c r="CC9278" s="94"/>
      <c r="CD9278" s="94"/>
      <c r="CE9278" s="40"/>
      <c r="CF9278" s="73"/>
      <c r="CG9278" s="41"/>
      <c r="CH9278" s="41"/>
      <c r="CI9278" s="41"/>
      <c r="CJ9278" s="41"/>
      <c r="CK9278" s="41"/>
      <c r="CL9278" s="68"/>
      <c r="CM9278" s="41"/>
      <c r="CN9278" s="41"/>
      <c r="CO9278" s="39"/>
      <c r="CP9278" s="78"/>
    </row>
    <row r="9279" spans="1:94" s="38" customFormat="1" x14ac:dyDescent="0.25">
      <c r="A9279" s="38">
        <v>9276</v>
      </c>
      <c r="F9279" s="39"/>
      <c r="Q9279" s="39"/>
      <c r="R9279" s="40"/>
      <c r="S9279" s="40"/>
      <c r="T9279" s="39"/>
      <c r="AG9279" s="110"/>
      <c r="AH9279" s="94"/>
      <c r="AJ9279" s="97"/>
      <c r="AL9279" s="39"/>
      <c r="AP9279" s="39"/>
      <c r="AQ9279" s="77"/>
      <c r="AR9279" s="78"/>
      <c r="BB9279" s="79"/>
      <c r="BC9279" s="94"/>
      <c r="BE9279" s="97"/>
      <c r="BG9279" s="40"/>
      <c r="BK9279" s="40"/>
      <c r="BL9279" s="79"/>
      <c r="BM9279" s="94"/>
      <c r="BO9279" s="97"/>
      <c r="BQ9279" s="40"/>
      <c r="BR9279" s="94"/>
      <c r="BS9279" s="94"/>
      <c r="BT9279" s="94"/>
      <c r="BU9279" s="40"/>
      <c r="BV9279" s="82"/>
      <c r="BW9279" s="94"/>
      <c r="BX9279" s="48"/>
      <c r="BY9279" s="97"/>
      <c r="BZ9279" s="48"/>
      <c r="CA9279" s="40"/>
      <c r="CB9279" s="94"/>
      <c r="CC9279" s="94"/>
      <c r="CD9279" s="94"/>
      <c r="CE9279" s="40"/>
      <c r="CF9279" s="73"/>
      <c r="CG9279" s="41"/>
      <c r="CH9279" s="41"/>
      <c r="CI9279" s="41"/>
      <c r="CJ9279" s="41"/>
      <c r="CK9279" s="41"/>
      <c r="CL9279" s="68"/>
      <c r="CM9279" s="41"/>
      <c r="CN9279" s="41"/>
      <c r="CO9279" s="39"/>
      <c r="CP9279" s="78"/>
    </row>
    <row r="9280" spans="1:94" s="38" customFormat="1" x14ac:dyDescent="0.25">
      <c r="A9280" s="38">
        <v>9277</v>
      </c>
      <c r="F9280" s="39"/>
      <c r="Q9280" s="39"/>
      <c r="R9280" s="40"/>
      <c r="S9280" s="40"/>
      <c r="T9280" s="39"/>
      <c r="AG9280" s="110"/>
      <c r="AH9280" s="94"/>
      <c r="AJ9280" s="97"/>
      <c r="AL9280" s="39"/>
      <c r="AP9280" s="39"/>
      <c r="AQ9280" s="77"/>
      <c r="AR9280" s="78"/>
      <c r="BB9280" s="79"/>
      <c r="BC9280" s="94"/>
      <c r="BE9280" s="97"/>
      <c r="BG9280" s="40"/>
      <c r="BK9280" s="40"/>
      <c r="BL9280" s="79"/>
      <c r="BM9280" s="94"/>
      <c r="BO9280" s="97"/>
      <c r="BQ9280" s="40"/>
      <c r="BR9280" s="94"/>
      <c r="BS9280" s="94"/>
      <c r="BT9280" s="94"/>
      <c r="BU9280" s="40"/>
      <c r="BV9280" s="82"/>
      <c r="BW9280" s="94"/>
      <c r="BX9280" s="48"/>
      <c r="BY9280" s="97"/>
      <c r="BZ9280" s="48"/>
      <c r="CA9280" s="40"/>
      <c r="CB9280" s="94"/>
      <c r="CC9280" s="94"/>
      <c r="CD9280" s="94"/>
      <c r="CE9280" s="40"/>
      <c r="CF9280" s="73"/>
      <c r="CG9280" s="41"/>
      <c r="CH9280" s="41"/>
      <c r="CI9280" s="41"/>
      <c r="CJ9280" s="41"/>
      <c r="CK9280" s="41"/>
      <c r="CL9280" s="68"/>
      <c r="CM9280" s="41"/>
      <c r="CN9280" s="41"/>
      <c r="CO9280" s="39"/>
      <c r="CP9280" s="78"/>
    </row>
    <row r="9281" spans="1:94" s="38" customFormat="1" x14ac:dyDescent="0.25">
      <c r="A9281" s="38">
        <v>9278</v>
      </c>
      <c r="F9281" s="39"/>
      <c r="Q9281" s="39"/>
      <c r="R9281" s="40"/>
      <c r="S9281" s="40"/>
      <c r="T9281" s="39"/>
      <c r="AG9281" s="110"/>
      <c r="AH9281" s="94"/>
      <c r="AJ9281" s="97"/>
      <c r="AL9281" s="39"/>
      <c r="AP9281" s="39"/>
      <c r="AQ9281" s="77"/>
      <c r="AR9281" s="78"/>
      <c r="BB9281" s="79"/>
      <c r="BC9281" s="94"/>
      <c r="BE9281" s="97"/>
      <c r="BG9281" s="40"/>
      <c r="BK9281" s="40"/>
      <c r="BL9281" s="79"/>
      <c r="BM9281" s="94"/>
      <c r="BO9281" s="97"/>
      <c r="BQ9281" s="40"/>
      <c r="BR9281" s="94"/>
      <c r="BS9281" s="94"/>
      <c r="BT9281" s="94"/>
      <c r="BU9281" s="40"/>
      <c r="BV9281" s="82"/>
      <c r="BW9281" s="94"/>
      <c r="BX9281" s="48"/>
      <c r="BY9281" s="97"/>
      <c r="BZ9281" s="48"/>
      <c r="CA9281" s="40"/>
      <c r="CB9281" s="94"/>
      <c r="CC9281" s="94"/>
      <c r="CD9281" s="94"/>
      <c r="CE9281" s="40"/>
      <c r="CF9281" s="73"/>
      <c r="CG9281" s="41"/>
      <c r="CH9281" s="41"/>
      <c r="CI9281" s="41"/>
      <c r="CJ9281" s="41"/>
      <c r="CK9281" s="41"/>
      <c r="CL9281" s="68"/>
      <c r="CM9281" s="41"/>
      <c r="CN9281" s="41"/>
      <c r="CO9281" s="39"/>
      <c r="CP9281" s="78"/>
    </row>
    <row r="9282" spans="1:94" s="38" customFormat="1" x14ac:dyDescent="0.25">
      <c r="A9282" s="38">
        <v>9279</v>
      </c>
      <c r="F9282" s="39"/>
      <c r="Q9282" s="39"/>
      <c r="R9282" s="40"/>
      <c r="S9282" s="40"/>
      <c r="T9282" s="39"/>
      <c r="AG9282" s="110"/>
      <c r="AH9282" s="94"/>
      <c r="AJ9282" s="97"/>
      <c r="AL9282" s="39"/>
      <c r="AP9282" s="39"/>
      <c r="AQ9282" s="77"/>
      <c r="AR9282" s="78"/>
      <c r="BB9282" s="79"/>
      <c r="BC9282" s="94"/>
      <c r="BE9282" s="97"/>
      <c r="BG9282" s="40"/>
      <c r="BK9282" s="40"/>
      <c r="BL9282" s="79"/>
      <c r="BM9282" s="94"/>
      <c r="BO9282" s="97"/>
      <c r="BQ9282" s="40"/>
      <c r="BR9282" s="94"/>
      <c r="BS9282" s="94"/>
      <c r="BT9282" s="94"/>
      <c r="BU9282" s="40"/>
      <c r="BV9282" s="82"/>
      <c r="BW9282" s="94"/>
      <c r="BX9282" s="48"/>
      <c r="BY9282" s="97"/>
      <c r="BZ9282" s="48"/>
      <c r="CA9282" s="40"/>
      <c r="CB9282" s="94"/>
      <c r="CC9282" s="94"/>
      <c r="CD9282" s="94"/>
      <c r="CE9282" s="40"/>
      <c r="CF9282" s="73"/>
      <c r="CG9282" s="41"/>
      <c r="CH9282" s="41"/>
      <c r="CI9282" s="41"/>
      <c r="CJ9282" s="41"/>
      <c r="CK9282" s="41"/>
      <c r="CL9282" s="68"/>
      <c r="CM9282" s="41"/>
      <c r="CN9282" s="41"/>
      <c r="CO9282" s="39"/>
      <c r="CP9282" s="78"/>
    </row>
    <row r="9283" spans="1:94" s="38" customFormat="1" x14ac:dyDescent="0.25">
      <c r="A9283" s="38">
        <v>9280</v>
      </c>
      <c r="F9283" s="39"/>
      <c r="Q9283" s="39"/>
      <c r="R9283" s="40"/>
      <c r="S9283" s="40"/>
      <c r="T9283" s="39"/>
      <c r="AG9283" s="110"/>
      <c r="AH9283" s="94"/>
      <c r="AJ9283" s="97"/>
      <c r="AL9283" s="39"/>
      <c r="AP9283" s="39"/>
      <c r="AQ9283" s="77"/>
      <c r="AR9283" s="78"/>
      <c r="BB9283" s="79"/>
      <c r="BC9283" s="94"/>
      <c r="BE9283" s="97"/>
      <c r="BG9283" s="40"/>
      <c r="BK9283" s="40"/>
      <c r="BL9283" s="79"/>
      <c r="BM9283" s="94"/>
      <c r="BO9283" s="97"/>
      <c r="BQ9283" s="40"/>
      <c r="BR9283" s="94"/>
      <c r="BS9283" s="94"/>
      <c r="BT9283" s="94"/>
      <c r="BU9283" s="40"/>
      <c r="BV9283" s="82"/>
      <c r="BW9283" s="94"/>
      <c r="BX9283" s="48"/>
      <c r="BY9283" s="97"/>
      <c r="BZ9283" s="48"/>
      <c r="CA9283" s="40"/>
      <c r="CB9283" s="94"/>
      <c r="CC9283" s="94"/>
      <c r="CD9283" s="94"/>
      <c r="CE9283" s="40"/>
      <c r="CF9283" s="73"/>
      <c r="CG9283" s="41"/>
      <c r="CH9283" s="41"/>
      <c r="CI9283" s="41"/>
      <c r="CJ9283" s="41"/>
      <c r="CK9283" s="41"/>
      <c r="CL9283" s="68"/>
      <c r="CM9283" s="41"/>
      <c r="CN9283" s="41"/>
      <c r="CO9283" s="39"/>
      <c r="CP9283" s="78"/>
    </row>
    <row r="9284" spans="1:94" s="38" customFormat="1" x14ac:dyDescent="0.25">
      <c r="A9284" s="38">
        <v>9281</v>
      </c>
      <c r="F9284" s="39"/>
      <c r="Q9284" s="39"/>
      <c r="R9284" s="40"/>
      <c r="S9284" s="40"/>
      <c r="T9284" s="39"/>
      <c r="AG9284" s="110"/>
      <c r="AH9284" s="94"/>
      <c r="AJ9284" s="97"/>
      <c r="AL9284" s="39"/>
      <c r="AP9284" s="39"/>
      <c r="AQ9284" s="77"/>
      <c r="AR9284" s="78"/>
      <c r="BB9284" s="79"/>
      <c r="BC9284" s="94"/>
      <c r="BE9284" s="97"/>
      <c r="BG9284" s="40"/>
      <c r="BK9284" s="40"/>
      <c r="BL9284" s="79"/>
      <c r="BM9284" s="94"/>
      <c r="BO9284" s="97"/>
      <c r="BQ9284" s="40"/>
      <c r="BR9284" s="94"/>
      <c r="BS9284" s="94"/>
      <c r="BT9284" s="94"/>
      <c r="BU9284" s="40"/>
      <c r="BV9284" s="82"/>
      <c r="BW9284" s="94"/>
      <c r="BX9284" s="48"/>
      <c r="BY9284" s="97"/>
      <c r="BZ9284" s="48"/>
      <c r="CA9284" s="40"/>
      <c r="CB9284" s="94"/>
      <c r="CC9284" s="94"/>
      <c r="CD9284" s="94"/>
      <c r="CE9284" s="40"/>
      <c r="CF9284" s="73"/>
      <c r="CG9284" s="41"/>
      <c r="CH9284" s="41"/>
      <c r="CI9284" s="41"/>
      <c r="CJ9284" s="41"/>
      <c r="CK9284" s="41"/>
      <c r="CL9284" s="68"/>
      <c r="CM9284" s="41"/>
      <c r="CN9284" s="41"/>
      <c r="CO9284" s="39"/>
      <c r="CP9284" s="78"/>
    </row>
    <row r="9285" spans="1:94" s="38" customFormat="1" x14ac:dyDescent="0.25">
      <c r="A9285" s="38">
        <v>9282</v>
      </c>
      <c r="F9285" s="39"/>
      <c r="Q9285" s="39"/>
      <c r="R9285" s="40"/>
      <c r="S9285" s="40"/>
      <c r="T9285" s="39"/>
      <c r="AG9285" s="110"/>
      <c r="AH9285" s="94"/>
      <c r="AJ9285" s="97"/>
      <c r="AL9285" s="39"/>
      <c r="AP9285" s="39"/>
      <c r="AQ9285" s="77"/>
      <c r="AR9285" s="78"/>
      <c r="BB9285" s="79"/>
      <c r="BC9285" s="94"/>
      <c r="BE9285" s="97"/>
      <c r="BG9285" s="40"/>
      <c r="BK9285" s="40"/>
      <c r="BL9285" s="79"/>
      <c r="BM9285" s="94"/>
      <c r="BO9285" s="97"/>
      <c r="BQ9285" s="40"/>
      <c r="BR9285" s="94"/>
      <c r="BS9285" s="94"/>
      <c r="BT9285" s="94"/>
      <c r="BU9285" s="40"/>
      <c r="BV9285" s="82"/>
      <c r="BW9285" s="94"/>
      <c r="BX9285" s="48"/>
      <c r="BY9285" s="97"/>
      <c r="BZ9285" s="48"/>
      <c r="CA9285" s="40"/>
      <c r="CB9285" s="94"/>
      <c r="CC9285" s="94"/>
      <c r="CD9285" s="94"/>
      <c r="CE9285" s="40"/>
      <c r="CF9285" s="73"/>
      <c r="CG9285" s="41"/>
      <c r="CH9285" s="41"/>
      <c r="CI9285" s="41"/>
      <c r="CJ9285" s="41"/>
      <c r="CK9285" s="41"/>
      <c r="CL9285" s="68"/>
      <c r="CM9285" s="41"/>
      <c r="CN9285" s="41"/>
      <c r="CO9285" s="39"/>
      <c r="CP9285" s="78"/>
    </row>
    <row r="9286" spans="1:94" s="38" customFormat="1" x14ac:dyDescent="0.25">
      <c r="A9286" s="38">
        <v>9283</v>
      </c>
      <c r="F9286" s="39"/>
      <c r="Q9286" s="39"/>
      <c r="R9286" s="40"/>
      <c r="S9286" s="40"/>
      <c r="T9286" s="39"/>
      <c r="AG9286" s="110"/>
      <c r="AH9286" s="94"/>
      <c r="AJ9286" s="97"/>
      <c r="AL9286" s="39"/>
      <c r="AP9286" s="39"/>
      <c r="AQ9286" s="77"/>
      <c r="AR9286" s="78"/>
      <c r="BB9286" s="79"/>
      <c r="BC9286" s="94"/>
      <c r="BE9286" s="97"/>
      <c r="BG9286" s="40"/>
      <c r="BK9286" s="40"/>
      <c r="BL9286" s="79"/>
      <c r="BM9286" s="94"/>
      <c r="BO9286" s="97"/>
      <c r="BQ9286" s="40"/>
      <c r="BR9286" s="94"/>
      <c r="BS9286" s="94"/>
      <c r="BT9286" s="94"/>
      <c r="BU9286" s="40"/>
      <c r="BV9286" s="82"/>
      <c r="BW9286" s="94"/>
      <c r="BX9286" s="48"/>
      <c r="BY9286" s="97"/>
      <c r="BZ9286" s="48"/>
      <c r="CA9286" s="40"/>
      <c r="CB9286" s="94"/>
      <c r="CC9286" s="94"/>
      <c r="CD9286" s="94"/>
      <c r="CE9286" s="40"/>
      <c r="CF9286" s="73"/>
      <c r="CG9286" s="41"/>
      <c r="CH9286" s="41"/>
      <c r="CI9286" s="41"/>
      <c r="CJ9286" s="41"/>
      <c r="CK9286" s="41"/>
      <c r="CL9286" s="68"/>
      <c r="CM9286" s="41"/>
      <c r="CN9286" s="41"/>
      <c r="CO9286" s="39"/>
      <c r="CP9286" s="78"/>
    </row>
    <row r="9287" spans="1:94" s="38" customFormat="1" x14ac:dyDescent="0.25">
      <c r="A9287" s="38">
        <v>9284</v>
      </c>
      <c r="F9287" s="39"/>
      <c r="Q9287" s="39"/>
      <c r="R9287" s="40"/>
      <c r="S9287" s="40"/>
      <c r="T9287" s="39"/>
      <c r="AG9287" s="110"/>
      <c r="AH9287" s="94"/>
      <c r="AJ9287" s="97"/>
      <c r="AL9287" s="39"/>
      <c r="AP9287" s="39"/>
      <c r="AQ9287" s="77"/>
      <c r="AR9287" s="78"/>
      <c r="BB9287" s="79"/>
      <c r="BC9287" s="94"/>
      <c r="BE9287" s="97"/>
      <c r="BG9287" s="40"/>
      <c r="BK9287" s="40"/>
      <c r="BL9287" s="79"/>
      <c r="BM9287" s="94"/>
      <c r="BO9287" s="97"/>
      <c r="BQ9287" s="40"/>
      <c r="BR9287" s="94"/>
      <c r="BS9287" s="94"/>
      <c r="BT9287" s="94"/>
      <c r="BU9287" s="40"/>
      <c r="BV9287" s="82"/>
      <c r="BW9287" s="94"/>
      <c r="BX9287" s="48"/>
      <c r="BY9287" s="97"/>
      <c r="BZ9287" s="48"/>
      <c r="CA9287" s="40"/>
      <c r="CB9287" s="94"/>
      <c r="CC9287" s="94"/>
      <c r="CD9287" s="94"/>
      <c r="CE9287" s="40"/>
      <c r="CF9287" s="73"/>
      <c r="CG9287" s="41"/>
      <c r="CH9287" s="41"/>
      <c r="CI9287" s="41"/>
      <c r="CJ9287" s="41"/>
      <c r="CK9287" s="41"/>
      <c r="CL9287" s="68"/>
      <c r="CM9287" s="41"/>
      <c r="CN9287" s="41"/>
      <c r="CO9287" s="39"/>
      <c r="CP9287" s="78"/>
    </row>
    <row r="9288" spans="1:94" s="38" customFormat="1" x14ac:dyDescent="0.25">
      <c r="A9288" s="38">
        <v>9285</v>
      </c>
      <c r="F9288" s="39"/>
      <c r="Q9288" s="39"/>
      <c r="R9288" s="40"/>
      <c r="S9288" s="40"/>
      <c r="T9288" s="39"/>
      <c r="AG9288" s="110"/>
      <c r="AH9288" s="94"/>
      <c r="AJ9288" s="97"/>
      <c r="AL9288" s="39"/>
      <c r="AP9288" s="39"/>
      <c r="AQ9288" s="77"/>
      <c r="AR9288" s="78"/>
      <c r="BB9288" s="79"/>
      <c r="BC9288" s="94"/>
      <c r="BE9288" s="97"/>
      <c r="BG9288" s="40"/>
      <c r="BK9288" s="40"/>
      <c r="BL9288" s="79"/>
      <c r="BM9288" s="94"/>
      <c r="BO9288" s="97"/>
      <c r="BQ9288" s="40"/>
      <c r="BR9288" s="94"/>
      <c r="BS9288" s="94"/>
      <c r="BT9288" s="94"/>
      <c r="BU9288" s="40"/>
      <c r="BV9288" s="82"/>
      <c r="BW9288" s="94"/>
      <c r="BX9288" s="48"/>
      <c r="BY9288" s="97"/>
      <c r="BZ9288" s="48"/>
      <c r="CA9288" s="40"/>
      <c r="CB9288" s="94"/>
      <c r="CC9288" s="94"/>
      <c r="CD9288" s="94"/>
      <c r="CE9288" s="40"/>
      <c r="CF9288" s="73"/>
      <c r="CG9288" s="41"/>
      <c r="CH9288" s="41"/>
      <c r="CI9288" s="41"/>
      <c r="CJ9288" s="41"/>
      <c r="CK9288" s="41"/>
      <c r="CL9288" s="68"/>
      <c r="CM9288" s="41"/>
      <c r="CN9288" s="41"/>
      <c r="CO9288" s="39"/>
      <c r="CP9288" s="78"/>
    </row>
    <row r="9289" spans="1:94" s="38" customFormat="1" x14ac:dyDescent="0.25">
      <c r="A9289" s="38">
        <v>9286</v>
      </c>
      <c r="F9289" s="39"/>
      <c r="Q9289" s="39"/>
      <c r="R9289" s="40"/>
      <c r="S9289" s="40"/>
      <c r="T9289" s="39"/>
      <c r="AG9289" s="110"/>
      <c r="AH9289" s="94"/>
      <c r="AJ9289" s="97"/>
      <c r="AL9289" s="39"/>
      <c r="AP9289" s="39"/>
      <c r="AQ9289" s="77"/>
      <c r="AR9289" s="78"/>
      <c r="BB9289" s="79"/>
      <c r="BC9289" s="94"/>
      <c r="BE9289" s="97"/>
      <c r="BG9289" s="40"/>
      <c r="BK9289" s="40"/>
      <c r="BL9289" s="79"/>
      <c r="BM9289" s="94"/>
      <c r="BO9289" s="97"/>
      <c r="BQ9289" s="40"/>
      <c r="BR9289" s="94"/>
      <c r="BS9289" s="94"/>
      <c r="BT9289" s="94"/>
      <c r="BU9289" s="40"/>
      <c r="BV9289" s="82"/>
      <c r="BW9289" s="94"/>
      <c r="BX9289" s="48"/>
      <c r="BY9289" s="97"/>
      <c r="BZ9289" s="48"/>
      <c r="CA9289" s="40"/>
      <c r="CB9289" s="94"/>
      <c r="CC9289" s="94"/>
      <c r="CD9289" s="94"/>
      <c r="CE9289" s="40"/>
      <c r="CF9289" s="73"/>
      <c r="CG9289" s="41"/>
      <c r="CH9289" s="41"/>
      <c r="CI9289" s="41"/>
      <c r="CJ9289" s="41"/>
      <c r="CK9289" s="41"/>
      <c r="CL9289" s="68"/>
      <c r="CM9289" s="41"/>
      <c r="CN9289" s="41"/>
      <c r="CO9289" s="39"/>
      <c r="CP9289" s="78"/>
    </row>
    <row r="9290" spans="1:94" s="38" customFormat="1" x14ac:dyDescent="0.25">
      <c r="A9290" s="38">
        <v>9287</v>
      </c>
      <c r="F9290" s="39"/>
      <c r="Q9290" s="39"/>
      <c r="R9290" s="40"/>
      <c r="S9290" s="40"/>
      <c r="T9290" s="39"/>
      <c r="AG9290" s="110"/>
      <c r="AH9290" s="94"/>
      <c r="AJ9290" s="97"/>
      <c r="AL9290" s="39"/>
      <c r="AP9290" s="39"/>
      <c r="AQ9290" s="77"/>
      <c r="AR9290" s="78"/>
      <c r="BB9290" s="79"/>
      <c r="BC9290" s="94"/>
      <c r="BE9290" s="97"/>
      <c r="BG9290" s="40"/>
      <c r="BK9290" s="40"/>
      <c r="BL9290" s="79"/>
      <c r="BM9290" s="94"/>
      <c r="BO9290" s="97"/>
      <c r="BQ9290" s="40"/>
      <c r="BR9290" s="94"/>
      <c r="BS9290" s="94"/>
      <c r="BT9290" s="94"/>
      <c r="BU9290" s="40"/>
      <c r="BV9290" s="82"/>
      <c r="BW9290" s="94"/>
      <c r="BX9290" s="48"/>
      <c r="BY9290" s="97"/>
      <c r="BZ9290" s="48"/>
      <c r="CA9290" s="40"/>
      <c r="CB9290" s="94"/>
      <c r="CC9290" s="94"/>
      <c r="CD9290" s="94"/>
      <c r="CE9290" s="40"/>
      <c r="CF9290" s="73"/>
      <c r="CG9290" s="41"/>
      <c r="CH9290" s="41"/>
      <c r="CI9290" s="41"/>
      <c r="CJ9290" s="41"/>
      <c r="CK9290" s="41"/>
      <c r="CL9290" s="68"/>
      <c r="CM9290" s="41"/>
      <c r="CN9290" s="41"/>
      <c r="CO9290" s="39"/>
      <c r="CP9290" s="78"/>
    </row>
    <row r="9291" spans="1:94" s="38" customFormat="1" x14ac:dyDescent="0.25">
      <c r="A9291" s="38">
        <v>9288</v>
      </c>
      <c r="F9291" s="39"/>
      <c r="Q9291" s="39"/>
      <c r="R9291" s="40"/>
      <c r="S9291" s="40"/>
      <c r="T9291" s="39"/>
      <c r="AG9291" s="110"/>
      <c r="AH9291" s="94"/>
      <c r="AJ9291" s="97"/>
      <c r="AL9291" s="39"/>
      <c r="AP9291" s="39"/>
      <c r="AQ9291" s="77"/>
      <c r="AR9291" s="78"/>
      <c r="BB9291" s="79"/>
      <c r="BC9291" s="94"/>
      <c r="BE9291" s="97"/>
      <c r="BG9291" s="40"/>
      <c r="BK9291" s="40"/>
      <c r="BL9291" s="79"/>
      <c r="BM9291" s="94"/>
      <c r="BO9291" s="97"/>
      <c r="BQ9291" s="40"/>
      <c r="BR9291" s="94"/>
      <c r="BS9291" s="94"/>
      <c r="BT9291" s="94"/>
      <c r="BU9291" s="40"/>
      <c r="BV9291" s="82"/>
      <c r="BW9291" s="94"/>
      <c r="BX9291" s="48"/>
      <c r="BY9291" s="97"/>
      <c r="BZ9291" s="48"/>
      <c r="CA9291" s="40"/>
      <c r="CB9291" s="94"/>
      <c r="CC9291" s="94"/>
      <c r="CD9291" s="94"/>
      <c r="CE9291" s="40"/>
      <c r="CF9291" s="73"/>
      <c r="CG9291" s="41"/>
      <c r="CH9291" s="41"/>
      <c r="CI9291" s="41"/>
      <c r="CJ9291" s="41"/>
      <c r="CK9291" s="41"/>
      <c r="CL9291" s="68"/>
      <c r="CM9291" s="41"/>
      <c r="CN9291" s="41"/>
      <c r="CO9291" s="39"/>
      <c r="CP9291" s="78"/>
    </row>
    <row r="9292" spans="1:94" s="38" customFormat="1" x14ac:dyDescent="0.25">
      <c r="A9292" s="38">
        <v>9289</v>
      </c>
      <c r="F9292" s="39"/>
      <c r="Q9292" s="39"/>
      <c r="R9292" s="40"/>
      <c r="S9292" s="40"/>
      <c r="T9292" s="39"/>
      <c r="AG9292" s="110"/>
      <c r="AH9292" s="94"/>
      <c r="AJ9292" s="97"/>
      <c r="AL9292" s="39"/>
      <c r="AP9292" s="39"/>
      <c r="AQ9292" s="77"/>
      <c r="AR9292" s="78"/>
      <c r="BB9292" s="79"/>
      <c r="BC9292" s="94"/>
      <c r="BE9292" s="97"/>
      <c r="BG9292" s="40"/>
      <c r="BK9292" s="40"/>
      <c r="BL9292" s="79"/>
      <c r="BM9292" s="94"/>
      <c r="BO9292" s="97"/>
      <c r="BQ9292" s="40"/>
      <c r="BR9292" s="94"/>
      <c r="BS9292" s="94"/>
      <c r="BT9292" s="94"/>
      <c r="BU9292" s="40"/>
      <c r="BV9292" s="82"/>
      <c r="BW9292" s="94"/>
      <c r="BX9292" s="48"/>
      <c r="BY9292" s="97"/>
      <c r="BZ9292" s="48"/>
      <c r="CA9292" s="40"/>
      <c r="CB9292" s="94"/>
      <c r="CC9292" s="94"/>
      <c r="CD9292" s="94"/>
      <c r="CE9292" s="40"/>
      <c r="CF9292" s="73"/>
      <c r="CG9292" s="41"/>
      <c r="CH9292" s="41"/>
      <c r="CI9292" s="41"/>
      <c r="CJ9292" s="41"/>
      <c r="CK9292" s="41"/>
      <c r="CL9292" s="68"/>
      <c r="CM9292" s="41"/>
      <c r="CN9292" s="41"/>
      <c r="CO9292" s="39"/>
      <c r="CP9292" s="78"/>
    </row>
    <row r="9293" spans="1:94" s="38" customFormat="1" x14ac:dyDescent="0.25">
      <c r="A9293" s="38">
        <v>9290</v>
      </c>
      <c r="F9293" s="39"/>
      <c r="Q9293" s="39"/>
      <c r="R9293" s="40"/>
      <c r="S9293" s="40"/>
      <c r="T9293" s="39"/>
      <c r="AG9293" s="110"/>
      <c r="AH9293" s="94"/>
      <c r="AJ9293" s="97"/>
      <c r="AL9293" s="39"/>
      <c r="AP9293" s="39"/>
      <c r="AQ9293" s="77"/>
      <c r="AR9293" s="78"/>
      <c r="BB9293" s="79"/>
      <c r="BC9293" s="94"/>
      <c r="BE9293" s="97"/>
      <c r="BG9293" s="40"/>
      <c r="BK9293" s="40"/>
      <c r="BL9293" s="79"/>
      <c r="BM9293" s="94"/>
      <c r="BO9293" s="97"/>
      <c r="BQ9293" s="40"/>
      <c r="BR9293" s="94"/>
      <c r="BS9293" s="94"/>
      <c r="BT9293" s="94"/>
      <c r="BU9293" s="40"/>
      <c r="BV9293" s="82"/>
      <c r="BW9293" s="94"/>
      <c r="BX9293" s="48"/>
      <c r="BY9293" s="97"/>
      <c r="BZ9293" s="48"/>
      <c r="CA9293" s="40"/>
      <c r="CB9293" s="94"/>
      <c r="CC9293" s="94"/>
      <c r="CD9293" s="94"/>
      <c r="CE9293" s="40"/>
      <c r="CF9293" s="73"/>
      <c r="CG9293" s="41"/>
      <c r="CH9293" s="41"/>
      <c r="CI9293" s="41"/>
      <c r="CJ9293" s="41"/>
      <c r="CK9293" s="41"/>
      <c r="CL9293" s="68"/>
      <c r="CM9293" s="41"/>
      <c r="CN9293" s="41"/>
      <c r="CO9293" s="39"/>
      <c r="CP9293" s="78"/>
    </row>
    <row r="9294" spans="1:94" s="38" customFormat="1" x14ac:dyDescent="0.25">
      <c r="A9294" s="38">
        <v>9291</v>
      </c>
      <c r="F9294" s="39"/>
      <c r="Q9294" s="39"/>
      <c r="R9294" s="40"/>
      <c r="S9294" s="40"/>
      <c r="T9294" s="39"/>
      <c r="AG9294" s="110"/>
      <c r="AH9294" s="94"/>
      <c r="AJ9294" s="97"/>
      <c r="AL9294" s="39"/>
      <c r="AP9294" s="39"/>
      <c r="AQ9294" s="77"/>
      <c r="AR9294" s="78"/>
      <c r="BB9294" s="79"/>
      <c r="BC9294" s="94"/>
      <c r="BE9294" s="97"/>
      <c r="BG9294" s="40"/>
      <c r="BK9294" s="40"/>
      <c r="BL9294" s="79"/>
      <c r="BM9294" s="94"/>
      <c r="BO9294" s="97"/>
      <c r="BQ9294" s="40"/>
      <c r="BR9294" s="94"/>
      <c r="BS9294" s="94"/>
      <c r="BT9294" s="94"/>
      <c r="BU9294" s="40"/>
      <c r="BV9294" s="82"/>
      <c r="BW9294" s="94"/>
      <c r="BX9294" s="48"/>
      <c r="BY9294" s="97"/>
      <c r="BZ9294" s="48"/>
      <c r="CA9294" s="40"/>
      <c r="CB9294" s="94"/>
      <c r="CC9294" s="94"/>
      <c r="CD9294" s="94"/>
      <c r="CE9294" s="40"/>
      <c r="CF9294" s="73"/>
      <c r="CG9294" s="41"/>
      <c r="CH9294" s="41"/>
      <c r="CI9294" s="41"/>
      <c r="CJ9294" s="41"/>
      <c r="CK9294" s="41"/>
      <c r="CL9294" s="68"/>
      <c r="CM9294" s="41"/>
      <c r="CN9294" s="41"/>
      <c r="CO9294" s="39"/>
      <c r="CP9294" s="78"/>
    </row>
    <row r="9295" spans="1:94" s="38" customFormat="1" x14ac:dyDescent="0.25">
      <c r="A9295" s="38">
        <v>9292</v>
      </c>
      <c r="F9295" s="39"/>
      <c r="Q9295" s="39"/>
      <c r="R9295" s="40"/>
      <c r="S9295" s="40"/>
      <c r="T9295" s="39"/>
      <c r="AG9295" s="110"/>
      <c r="AH9295" s="94"/>
      <c r="AJ9295" s="97"/>
      <c r="AL9295" s="39"/>
      <c r="AP9295" s="39"/>
      <c r="AQ9295" s="77"/>
      <c r="AR9295" s="78"/>
      <c r="BB9295" s="79"/>
      <c r="BC9295" s="94"/>
      <c r="BE9295" s="97"/>
      <c r="BG9295" s="40"/>
      <c r="BK9295" s="40"/>
      <c r="BL9295" s="79"/>
      <c r="BM9295" s="94"/>
      <c r="BO9295" s="97"/>
      <c r="BQ9295" s="40"/>
      <c r="BR9295" s="94"/>
      <c r="BS9295" s="94"/>
      <c r="BT9295" s="94"/>
      <c r="BU9295" s="40"/>
      <c r="BV9295" s="82"/>
      <c r="BW9295" s="94"/>
      <c r="BX9295" s="48"/>
      <c r="BY9295" s="97"/>
      <c r="BZ9295" s="48"/>
      <c r="CA9295" s="40"/>
      <c r="CB9295" s="94"/>
      <c r="CC9295" s="94"/>
      <c r="CD9295" s="94"/>
      <c r="CE9295" s="40"/>
      <c r="CF9295" s="73"/>
      <c r="CG9295" s="41"/>
      <c r="CH9295" s="41"/>
      <c r="CI9295" s="41"/>
      <c r="CJ9295" s="41"/>
      <c r="CK9295" s="41"/>
      <c r="CL9295" s="68"/>
      <c r="CM9295" s="41"/>
      <c r="CN9295" s="41"/>
      <c r="CO9295" s="39"/>
      <c r="CP9295" s="78"/>
    </row>
    <row r="9296" spans="1:94" s="38" customFormat="1" x14ac:dyDescent="0.25">
      <c r="A9296" s="38">
        <v>9293</v>
      </c>
      <c r="F9296" s="39"/>
      <c r="Q9296" s="39"/>
      <c r="R9296" s="40"/>
      <c r="S9296" s="40"/>
      <c r="T9296" s="39"/>
      <c r="AG9296" s="110"/>
      <c r="AH9296" s="94"/>
      <c r="AJ9296" s="97"/>
      <c r="AL9296" s="39"/>
      <c r="AP9296" s="39"/>
      <c r="AQ9296" s="77"/>
      <c r="AR9296" s="78"/>
      <c r="BB9296" s="79"/>
      <c r="BC9296" s="94"/>
      <c r="BE9296" s="97"/>
      <c r="BG9296" s="40"/>
      <c r="BK9296" s="40"/>
      <c r="BL9296" s="79"/>
      <c r="BM9296" s="94"/>
      <c r="BO9296" s="97"/>
      <c r="BQ9296" s="40"/>
      <c r="BR9296" s="94"/>
      <c r="BS9296" s="94"/>
      <c r="BT9296" s="94"/>
      <c r="BU9296" s="40"/>
      <c r="BV9296" s="82"/>
      <c r="BW9296" s="94"/>
      <c r="BX9296" s="48"/>
      <c r="BY9296" s="97"/>
      <c r="BZ9296" s="48"/>
      <c r="CA9296" s="40"/>
      <c r="CB9296" s="94"/>
      <c r="CC9296" s="94"/>
      <c r="CD9296" s="94"/>
      <c r="CE9296" s="40"/>
      <c r="CF9296" s="73"/>
      <c r="CG9296" s="41"/>
      <c r="CH9296" s="41"/>
      <c r="CI9296" s="41"/>
      <c r="CJ9296" s="41"/>
      <c r="CK9296" s="41"/>
      <c r="CL9296" s="68"/>
      <c r="CM9296" s="41"/>
      <c r="CN9296" s="41"/>
      <c r="CO9296" s="39"/>
      <c r="CP9296" s="78"/>
    </row>
    <row r="9297" spans="1:94" s="38" customFormat="1" x14ac:dyDescent="0.25">
      <c r="A9297" s="38">
        <v>9294</v>
      </c>
      <c r="F9297" s="39"/>
      <c r="Q9297" s="39"/>
      <c r="R9297" s="40"/>
      <c r="S9297" s="40"/>
      <c r="T9297" s="39"/>
      <c r="AG9297" s="110"/>
      <c r="AH9297" s="94"/>
      <c r="AJ9297" s="97"/>
      <c r="AL9297" s="39"/>
      <c r="AP9297" s="39"/>
      <c r="AQ9297" s="77"/>
      <c r="AR9297" s="78"/>
      <c r="BB9297" s="79"/>
      <c r="BC9297" s="94"/>
      <c r="BE9297" s="97"/>
      <c r="BG9297" s="40"/>
      <c r="BK9297" s="40"/>
      <c r="BL9297" s="79"/>
      <c r="BM9297" s="94"/>
      <c r="BO9297" s="97"/>
      <c r="BQ9297" s="40"/>
      <c r="BR9297" s="94"/>
      <c r="BS9297" s="94"/>
      <c r="BT9297" s="94"/>
      <c r="BU9297" s="40"/>
      <c r="BV9297" s="82"/>
      <c r="BW9297" s="94"/>
      <c r="BX9297" s="48"/>
      <c r="BY9297" s="97"/>
      <c r="BZ9297" s="48"/>
      <c r="CA9297" s="40"/>
      <c r="CB9297" s="94"/>
      <c r="CC9297" s="94"/>
      <c r="CD9297" s="94"/>
      <c r="CE9297" s="40"/>
      <c r="CF9297" s="73"/>
      <c r="CG9297" s="41"/>
      <c r="CH9297" s="41"/>
      <c r="CI9297" s="41"/>
      <c r="CJ9297" s="41"/>
      <c r="CK9297" s="41"/>
      <c r="CL9297" s="68"/>
      <c r="CM9297" s="41"/>
      <c r="CN9297" s="41"/>
      <c r="CO9297" s="39"/>
      <c r="CP9297" s="78"/>
    </row>
    <row r="9298" spans="1:94" s="38" customFormat="1" x14ac:dyDescent="0.25">
      <c r="A9298" s="38">
        <v>9295</v>
      </c>
      <c r="F9298" s="39"/>
      <c r="Q9298" s="39"/>
      <c r="R9298" s="40"/>
      <c r="S9298" s="40"/>
      <c r="T9298" s="39"/>
      <c r="AG9298" s="110"/>
      <c r="AH9298" s="94"/>
      <c r="AJ9298" s="97"/>
      <c r="AL9298" s="39"/>
      <c r="AP9298" s="39"/>
      <c r="AQ9298" s="77"/>
      <c r="AR9298" s="78"/>
      <c r="BB9298" s="79"/>
      <c r="BC9298" s="94"/>
      <c r="BE9298" s="97"/>
      <c r="BG9298" s="40"/>
      <c r="BK9298" s="40"/>
      <c r="BL9298" s="79"/>
      <c r="BM9298" s="94"/>
      <c r="BO9298" s="97"/>
      <c r="BQ9298" s="40"/>
      <c r="BR9298" s="94"/>
      <c r="BS9298" s="94"/>
      <c r="BT9298" s="94"/>
      <c r="BU9298" s="40"/>
      <c r="BV9298" s="82"/>
      <c r="BW9298" s="94"/>
      <c r="BX9298" s="48"/>
      <c r="BY9298" s="97"/>
      <c r="BZ9298" s="48"/>
      <c r="CA9298" s="40"/>
      <c r="CB9298" s="94"/>
      <c r="CC9298" s="94"/>
      <c r="CD9298" s="94"/>
      <c r="CE9298" s="40"/>
      <c r="CF9298" s="73"/>
      <c r="CG9298" s="41"/>
      <c r="CH9298" s="41"/>
      <c r="CI9298" s="41"/>
      <c r="CJ9298" s="41"/>
      <c r="CK9298" s="41"/>
      <c r="CL9298" s="68"/>
      <c r="CM9298" s="41"/>
      <c r="CN9298" s="41"/>
      <c r="CO9298" s="39"/>
      <c r="CP9298" s="78"/>
    </row>
    <row r="9299" spans="1:94" s="38" customFormat="1" x14ac:dyDescent="0.25">
      <c r="A9299" s="38">
        <v>9296</v>
      </c>
      <c r="F9299" s="39"/>
      <c r="Q9299" s="39"/>
      <c r="R9299" s="40"/>
      <c r="S9299" s="40"/>
      <c r="T9299" s="39"/>
      <c r="AG9299" s="110"/>
      <c r="AH9299" s="94"/>
      <c r="AJ9299" s="97"/>
      <c r="AL9299" s="39"/>
      <c r="AP9299" s="39"/>
      <c r="AQ9299" s="77"/>
      <c r="AR9299" s="78"/>
      <c r="BB9299" s="79"/>
      <c r="BC9299" s="94"/>
      <c r="BE9299" s="97"/>
      <c r="BG9299" s="40"/>
      <c r="BK9299" s="40"/>
      <c r="BL9299" s="79"/>
      <c r="BM9299" s="94"/>
      <c r="BO9299" s="97"/>
      <c r="BQ9299" s="40"/>
      <c r="BR9299" s="94"/>
      <c r="BS9299" s="94"/>
      <c r="BT9299" s="94"/>
      <c r="BU9299" s="40"/>
      <c r="BV9299" s="82"/>
      <c r="BW9299" s="94"/>
      <c r="BX9299" s="48"/>
      <c r="BY9299" s="97"/>
      <c r="BZ9299" s="48"/>
      <c r="CA9299" s="40"/>
      <c r="CB9299" s="94"/>
      <c r="CC9299" s="94"/>
      <c r="CD9299" s="94"/>
      <c r="CE9299" s="40"/>
      <c r="CF9299" s="73"/>
      <c r="CG9299" s="41"/>
      <c r="CH9299" s="41"/>
      <c r="CI9299" s="41"/>
      <c r="CJ9299" s="41"/>
      <c r="CK9299" s="41"/>
      <c r="CL9299" s="68"/>
      <c r="CM9299" s="41"/>
      <c r="CN9299" s="41"/>
      <c r="CO9299" s="39"/>
      <c r="CP9299" s="78"/>
    </row>
    <row r="9300" spans="1:94" s="38" customFormat="1" x14ac:dyDescent="0.25">
      <c r="A9300" s="38">
        <v>9297</v>
      </c>
      <c r="F9300" s="39"/>
      <c r="Q9300" s="39"/>
      <c r="R9300" s="40"/>
      <c r="S9300" s="40"/>
      <c r="T9300" s="39"/>
      <c r="AG9300" s="110"/>
      <c r="AH9300" s="94"/>
      <c r="AJ9300" s="97"/>
      <c r="AL9300" s="39"/>
      <c r="AP9300" s="39"/>
      <c r="AQ9300" s="77"/>
      <c r="AR9300" s="78"/>
      <c r="BB9300" s="79"/>
      <c r="BC9300" s="94"/>
      <c r="BE9300" s="97"/>
      <c r="BG9300" s="40"/>
      <c r="BK9300" s="40"/>
      <c r="BL9300" s="79"/>
      <c r="BM9300" s="94"/>
      <c r="BO9300" s="97"/>
      <c r="BQ9300" s="40"/>
      <c r="BR9300" s="94"/>
      <c r="BS9300" s="94"/>
      <c r="BT9300" s="94"/>
      <c r="BU9300" s="40"/>
      <c r="BV9300" s="82"/>
      <c r="BW9300" s="94"/>
      <c r="BX9300" s="48"/>
      <c r="BY9300" s="97"/>
      <c r="BZ9300" s="48"/>
      <c r="CA9300" s="40"/>
      <c r="CB9300" s="94"/>
      <c r="CC9300" s="94"/>
      <c r="CD9300" s="94"/>
      <c r="CE9300" s="40"/>
      <c r="CF9300" s="73"/>
      <c r="CG9300" s="41"/>
      <c r="CH9300" s="41"/>
      <c r="CI9300" s="41"/>
      <c r="CJ9300" s="41"/>
      <c r="CK9300" s="41"/>
      <c r="CL9300" s="68"/>
      <c r="CM9300" s="41"/>
      <c r="CN9300" s="41"/>
      <c r="CO9300" s="39"/>
      <c r="CP9300" s="78"/>
    </row>
    <row r="9301" spans="1:94" s="38" customFormat="1" x14ac:dyDescent="0.25">
      <c r="A9301" s="38">
        <v>9298</v>
      </c>
      <c r="F9301" s="39"/>
      <c r="Q9301" s="39"/>
      <c r="R9301" s="40"/>
      <c r="S9301" s="40"/>
      <c r="T9301" s="39"/>
      <c r="AG9301" s="110"/>
      <c r="AH9301" s="94"/>
      <c r="AJ9301" s="97"/>
      <c r="AL9301" s="39"/>
      <c r="AP9301" s="39"/>
      <c r="AQ9301" s="77"/>
      <c r="AR9301" s="78"/>
      <c r="BB9301" s="79"/>
      <c r="BC9301" s="94"/>
      <c r="BE9301" s="97"/>
      <c r="BG9301" s="40"/>
      <c r="BK9301" s="40"/>
      <c r="BL9301" s="79"/>
      <c r="BM9301" s="94"/>
      <c r="BO9301" s="97"/>
      <c r="BQ9301" s="40"/>
      <c r="BR9301" s="94"/>
      <c r="BS9301" s="94"/>
      <c r="BT9301" s="94"/>
      <c r="BU9301" s="40"/>
      <c r="BV9301" s="82"/>
      <c r="BW9301" s="94"/>
      <c r="BX9301" s="48"/>
      <c r="BY9301" s="97"/>
      <c r="BZ9301" s="48"/>
      <c r="CA9301" s="40"/>
      <c r="CB9301" s="94"/>
      <c r="CC9301" s="94"/>
      <c r="CD9301" s="94"/>
      <c r="CE9301" s="40"/>
      <c r="CF9301" s="73"/>
      <c r="CG9301" s="41"/>
      <c r="CH9301" s="41"/>
      <c r="CI9301" s="41"/>
      <c r="CJ9301" s="41"/>
      <c r="CK9301" s="41"/>
      <c r="CL9301" s="68"/>
      <c r="CM9301" s="41"/>
      <c r="CN9301" s="41"/>
      <c r="CO9301" s="39"/>
      <c r="CP9301" s="78"/>
    </row>
    <row r="9302" spans="1:94" s="38" customFormat="1" x14ac:dyDescent="0.25">
      <c r="A9302" s="38">
        <v>9299</v>
      </c>
      <c r="F9302" s="39"/>
      <c r="Q9302" s="39"/>
      <c r="R9302" s="40"/>
      <c r="S9302" s="40"/>
      <c r="T9302" s="39"/>
      <c r="AG9302" s="110"/>
      <c r="AH9302" s="94"/>
      <c r="AJ9302" s="97"/>
      <c r="AL9302" s="39"/>
      <c r="AP9302" s="39"/>
      <c r="AQ9302" s="77"/>
      <c r="AR9302" s="78"/>
      <c r="BB9302" s="79"/>
      <c r="BC9302" s="94"/>
      <c r="BE9302" s="97"/>
      <c r="BG9302" s="40"/>
      <c r="BK9302" s="40"/>
      <c r="BL9302" s="79"/>
      <c r="BM9302" s="94"/>
      <c r="BO9302" s="97"/>
      <c r="BQ9302" s="40"/>
      <c r="BR9302" s="94"/>
      <c r="BS9302" s="94"/>
      <c r="BT9302" s="94"/>
      <c r="BU9302" s="40"/>
      <c r="BV9302" s="82"/>
      <c r="BW9302" s="94"/>
      <c r="BX9302" s="48"/>
      <c r="BY9302" s="97"/>
      <c r="BZ9302" s="48"/>
      <c r="CA9302" s="40"/>
      <c r="CB9302" s="94"/>
      <c r="CC9302" s="94"/>
      <c r="CD9302" s="94"/>
      <c r="CE9302" s="40"/>
      <c r="CF9302" s="73"/>
      <c r="CG9302" s="41"/>
      <c r="CH9302" s="41"/>
      <c r="CI9302" s="41"/>
      <c r="CJ9302" s="41"/>
      <c r="CK9302" s="41"/>
      <c r="CL9302" s="68"/>
      <c r="CM9302" s="41"/>
      <c r="CN9302" s="41"/>
      <c r="CO9302" s="39"/>
      <c r="CP9302" s="78"/>
    </row>
    <row r="9303" spans="1:94" s="38" customFormat="1" x14ac:dyDescent="0.25">
      <c r="A9303" s="38">
        <v>9300</v>
      </c>
      <c r="F9303" s="39"/>
      <c r="Q9303" s="39"/>
      <c r="R9303" s="40"/>
      <c r="S9303" s="40"/>
      <c r="T9303" s="39"/>
      <c r="AG9303" s="110"/>
      <c r="AH9303" s="94"/>
      <c r="AJ9303" s="97"/>
      <c r="AL9303" s="39"/>
      <c r="AP9303" s="39"/>
      <c r="AQ9303" s="77"/>
      <c r="AR9303" s="78"/>
      <c r="BB9303" s="79"/>
      <c r="BC9303" s="94"/>
      <c r="BE9303" s="97"/>
      <c r="BG9303" s="40"/>
      <c r="BK9303" s="40"/>
      <c r="BL9303" s="79"/>
      <c r="BM9303" s="94"/>
      <c r="BO9303" s="97"/>
      <c r="BQ9303" s="40"/>
      <c r="BR9303" s="94"/>
      <c r="BS9303" s="94"/>
      <c r="BT9303" s="94"/>
      <c r="BU9303" s="40"/>
      <c r="BV9303" s="82"/>
      <c r="BW9303" s="94"/>
      <c r="BX9303" s="48"/>
      <c r="BY9303" s="97"/>
      <c r="BZ9303" s="48"/>
      <c r="CA9303" s="40"/>
      <c r="CB9303" s="94"/>
      <c r="CC9303" s="94"/>
      <c r="CD9303" s="94"/>
      <c r="CE9303" s="40"/>
      <c r="CF9303" s="73"/>
      <c r="CG9303" s="41"/>
      <c r="CH9303" s="41"/>
      <c r="CI9303" s="41"/>
      <c r="CJ9303" s="41"/>
      <c r="CK9303" s="41"/>
      <c r="CL9303" s="68"/>
      <c r="CM9303" s="41"/>
      <c r="CN9303" s="41"/>
      <c r="CO9303" s="39"/>
      <c r="CP9303" s="78"/>
    </row>
    <row r="9304" spans="1:94" s="38" customFormat="1" x14ac:dyDescent="0.25">
      <c r="A9304" s="38">
        <v>9301</v>
      </c>
      <c r="F9304" s="39"/>
      <c r="Q9304" s="39"/>
      <c r="R9304" s="40"/>
      <c r="S9304" s="40"/>
      <c r="T9304" s="39"/>
      <c r="AG9304" s="110"/>
      <c r="AH9304" s="94"/>
      <c r="AJ9304" s="97"/>
      <c r="AL9304" s="39"/>
      <c r="AP9304" s="39"/>
      <c r="AQ9304" s="77"/>
      <c r="AR9304" s="78"/>
      <c r="BB9304" s="79"/>
      <c r="BC9304" s="94"/>
      <c r="BE9304" s="97"/>
      <c r="BG9304" s="40"/>
      <c r="BK9304" s="40"/>
      <c r="BL9304" s="79"/>
      <c r="BM9304" s="94"/>
      <c r="BO9304" s="97"/>
      <c r="BQ9304" s="40"/>
      <c r="BR9304" s="94"/>
      <c r="BS9304" s="94"/>
      <c r="BT9304" s="94"/>
      <c r="BU9304" s="40"/>
      <c r="BV9304" s="82"/>
      <c r="BW9304" s="94"/>
      <c r="BX9304" s="48"/>
      <c r="BY9304" s="97"/>
      <c r="BZ9304" s="48"/>
      <c r="CA9304" s="40"/>
      <c r="CB9304" s="94"/>
      <c r="CC9304" s="94"/>
      <c r="CD9304" s="94"/>
      <c r="CE9304" s="40"/>
      <c r="CF9304" s="73"/>
      <c r="CG9304" s="41"/>
      <c r="CH9304" s="41"/>
      <c r="CI9304" s="41"/>
      <c r="CJ9304" s="41"/>
      <c r="CK9304" s="41"/>
      <c r="CL9304" s="68"/>
      <c r="CM9304" s="41"/>
      <c r="CN9304" s="41"/>
      <c r="CO9304" s="39"/>
      <c r="CP9304" s="78"/>
    </row>
    <row r="9305" spans="1:94" s="38" customFormat="1" x14ac:dyDescent="0.25">
      <c r="A9305" s="38">
        <v>9302</v>
      </c>
      <c r="F9305" s="39"/>
      <c r="Q9305" s="39"/>
      <c r="R9305" s="40"/>
      <c r="S9305" s="40"/>
      <c r="T9305" s="39"/>
      <c r="AG9305" s="110"/>
      <c r="AH9305" s="94"/>
      <c r="AJ9305" s="97"/>
      <c r="AL9305" s="39"/>
      <c r="AP9305" s="39"/>
      <c r="AQ9305" s="77"/>
      <c r="AR9305" s="78"/>
      <c r="BB9305" s="79"/>
      <c r="BC9305" s="94"/>
      <c r="BE9305" s="97"/>
      <c r="BG9305" s="40"/>
      <c r="BK9305" s="40"/>
      <c r="BL9305" s="79"/>
      <c r="BM9305" s="94"/>
      <c r="BO9305" s="97"/>
      <c r="BQ9305" s="40"/>
      <c r="BR9305" s="94"/>
      <c r="BS9305" s="94"/>
      <c r="BT9305" s="94"/>
      <c r="BU9305" s="40"/>
      <c r="BV9305" s="82"/>
      <c r="BW9305" s="94"/>
      <c r="BX9305" s="48"/>
      <c r="BY9305" s="97"/>
      <c r="BZ9305" s="48"/>
      <c r="CA9305" s="40"/>
      <c r="CB9305" s="94"/>
      <c r="CC9305" s="94"/>
      <c r="CD9305" s="94"/>
      <c r="CE9305" s="40"/>
      <c r="CF9305" s="73"/>
      <c r="CG9305" s="41"/>
      <c r="CH9305" s="41"/>
      <c r="CI9305" s="41"/>
      <c r="CJ9305" s="41"/>
      <c r="CK9305" s="41"/>
      <c r="CL9305" s="68"/>
      <c r="CM9305" s="41"/>
      <c r="CN9305" s="41"/>
      <c r="CO9305" s="39"/>
      <c r="CP9305" s="78"/>
    </row>
    <row r="9306" spans="1:94" s="38" customFormat="1" x14ac:dyDescent="0.25">
      <c r="A9306" s="38">
        <v>9303</v>
      </c>
      <c r="F9306" s="39"/>
      <c r="Q9306" s="39"/>
      <c r="R9306" s="40"/>
      <c r="S9306" s="40"/>
      <c r="T9306" s="39"/>
      <c r="AG9306" s="110"/>
      <c r="AH9306" s="94"/>
      <c r="AJ9306" s="97"/>
      <c r="AL9306" s="39"/>
      <c r="AP9306" s="39"/>
      <c r="AQ9306" s="77"/>
      <c r="AR9306" s="78"/>
      <c r="BB9306" s="79"/>
      <c r="BC9306" s="94"/>
      <c r="BE9306" s="97"/>
      <c r="BG9306" s="40"/>
      <c r="BK9306" s="40"/>
      <c r="BL9306" s="79"/>
      <c r="BM9306" s="94"/>
      <c r="BO9306" s="97"/>
      <c r="BQ9306" s="40"/>
      <c r="BR9306" s="94"/>
      <c r="BS9306" s="94"/>
      <c r="BT9306" s="94"/>
      <c r="BU9306" s="40"/>
      <c r="BV9306" s="82"/>
      <c r="BW9306" s="94"/>
      <c r="BX9306" s="48"/>
      <c r="BY9306" s="97"/>
      <c r="BZ9306" s="48"/>
      <c r="CA9306" s="40"/>
      <c r="CB9306" s="94"/>
      <c r="CC9306" s="94"/>
      <c r="CD9306" s="94"/>
      <c r="CE9306" s="40"/>
      <c r="CF9306" s="73"/>
      <c r="CG9306" s="41"/>
      <c r="CH9306" s="41"/>
      <c r="CI9306" s="41"/>
      <c r="CJ9306" s="41"/>
      <c r="CK9306" s="41"/>
      <c r="CL9306" s="68"/>
      <c r="CM9306" s="41"/>
      <c r="CN9306" s="41"/>
      <c r="CO9306" s="39"/>
      <c r="CP9306" s="78"/>
    </row>
    <row r="9307" spans="1:94" s="38" customFormat="1" x14ac:dyDescent="0.25">
      <c r="A9307" s="38">
        <v>9304</v>
      </c>
      <c r="F9307" s="39"/>
      <c r="Q9307" s="39"/>
      <c r="R9307" s="40"/>
      <c r="S9307" s="40"/>
      <c r="T9307" s="39"/>
      <c r="AG9307" s="110"/>
      <c r="AH9307" s="94"/>
      <c r="AJ9307" s="97"/>
      <c r="AL9307" s="39"/>
      <c r="AP9307" s="39"/>
      <c r="AQ9307" s="77"/>
      <c r="AR9307" s="78"/>
      <c r="BB9307" s="79"/>
      <c r="BC9307" s="94"/>
      <c r="BE9307" s="97"/>
      <c r="BG9307" s="40"/>
      <c r="BK9307" s="40"/>
      <c r="BL9307" s="79"/>
      <c r="BM9307" s="94"/>
      <c r="BO9307" s="97"/>
      <c r="BQ9307" s="40"/>
      <c r="BR9307" s="94"/>
      <c r="BS9307" s="94"/>
      <c r="BT9307" s="94"/>
      <c r="BU9307" s="40"/>
      <c r="BV9307" s="82"/>
      <c r="BW9307" s="94"/>
      <c r="BX9307" s="48"/>
      <c r="BY9307" s="97"/>
      <c r="BZ9307" s="48"/>
      <c r="CA9307" s="40"/>
      <c r="CB9307" s="94"/>
      <c r="CC9307" s="94"/>
      <c r="CD9307" s="94"/>
      <c r="CE9307" s="40"/>
      <c r="CF9307" s="73"/>
      <c r="CG9307" s="41"/>
      <c r="CH9307" s="41"/>
      <c r="CI9307" s="41"/>
      <c r="CJ9307" s="41"/>
      <c r="CK9307" s="41"/>
      <c r="CL9307" s="68"/>
      <c r="CM9307" s="41"/>
      <c r="CN9307" s="41"/>
      <c r="CO9307" s="39"/>
      <c r="CP9307" s="78"/>
    </row>
    <row r="9308" spans="1:94" s="38" customFormat="1" x14ac:dyDescent="0.25">
      <c r="A9308" s="38">
        <v>9305</v>
      </c>
      <c r="F9308" s="39"/>
      <c r="Q9308" s="39"/>
      <c r="R9308" s="40"/>
      <c r="S9308" s="40"/>
      <c r="T9308" s="39"/>
      <c r="AG9308" s="110"/>
      <c r="AH9308" s="94"/>
      <c r="AJ9308" s="97"/>
      <c r="AL9308" s="39"/>
      <c r="AP9308" s="39"/>
      <c r="AQ9308" s="77"/>
      <c r="AR9308" s="78"/>
      <c r="BB9308" s="79"/>
      <c r="BC9308" s="94"/>
      <c r="BE9308" s="97"/>
      <c r="BG9308" s="40"/>
      <c r="BK9308" s="40"/>
      <c r="BL9308" s="79"/>
      <c r="BM9308" s="94"/>
      <c r="BO9308" s="97"/>
      <c r="BQ9308" s="40"/>
      <c r="BR9308" s="94"/>
      <c r="BS9308" s="94"/>
      <c r="BT9308" s="94"/>
      <c r="BU9308" s="40"/>
      <c r="BV9308" s="82"/>
      <c r="BW9308" s="94"/>
      <c r="BX9308" s="48"/>
      <c r="BY9308" s="97"/>
      <c r="BZ9308" s="48"/>
      <c r="CA9308" s="40"/>
      <c r="CB9308" s="94"/>
      <c r="CC9308" s="94"/>
      <c r="CD9308" s="94"/>
      <c r="CE9308" s="40"/>
      <c r="CF9308" s="73"/>
      <c r="CG9308" s="41"/>
      <c r="CH9308" s="41"/>
      <c r="CI9308" s="41"/>
      <c r="CJ9308" s="41"/>
      <c r="CK9308" s="41"/>
      <c r="CL9308" s="68"/>
      <c r="CM9308" s="41"/>
      <c r="CN9308" s="41"/>
      <c r="CO9308" s="39"/>
      <c r="CP9308" s="78"/>
    </row>
    <row r="9309" spans="1:94" s="38" customFormat="1" x14ac:dyDescent="0.25">
      <c r="A9309" s="38">
        <v>9306</v>
      </c>
      <c r="F9309" s="39"/>
      <c r="Q9309" s="39"/>
      <c r="R9309" s="40"/>
      <c r="S9309" s="40"/>
      <c r="T9309" s="39"/>
      <c r="AG9309" s="110"/>
      <c r="AH9309" s="94"/>
      <c r="AJ9309" s="97"/>
      <c r="AL9309" s="39"/>
      <c r="AP9309" s="39"/>
      <c r="AQ9309" s="77"/>
      <c r="AR9309" s="78"/>
      <c r="BB9309" s="79"/>
      <c r="BC9309" s="94"/>
      <c r="BE9309" s="97"/>
      <c r="BG9309" s="40"/>
      <c r="BK9309" s="40"/>
      <c r="BL9309" s="79"/>
      <c r="BM9309" s="94"/>
      <c r="BO9309" s="97"/>
      <c r="BQ9309" s="40"/>
      <c r="BR9309" s="94"/>
      <c r="BS9309" s="94"/>
      <c r="BT9309" s="94"/>
      <c r="BU9309" s="40"/>
      <c r="BV9309" s="82"/>
      <c r="BW9309" s="94"/>
      <c r="BX9309" s="48"/>
      <c r="BY9309" s="97"/>
      <c r="BZ9309" s="48"/>
      <c r="CA9309" s="40"/>
      <c r="CB9309" s="94"/>
      <c r="CC9309" s="94"/>
      <c r="CD9309" s="94"/>
      <c r="CE9309" s="40"/>
      <c r="CF9309" s="73"/>
      <c r="CG9309" s="41"/>
      <c r="CH9309" s="41"/>
      <c r="CI9309" s="41"/>
      <c r="CJ9309" s="41"/>
      <c r="CK9309" s="41"/>
      <c r="CL9309" s="68"/>
      <c r="CM9309" s="41"/>
      <c r="CN9309" s="41"/>
      <c r="CO9309" s="39"/>
      <c r="CP9309" s="78"/>
    </row>
    <row r="9310" spans="1:94" s="38" customFormat="1" x14ac:dyDescent="0.25">
      <c r="A9310" s="38">
        <v>9307</v>
      </c>
      <c r="F9310" s="39"/>
      <c r="Q9310" s="39"/>
      <c r="R9310" s="40"/>
      <c r="S9310" s="40"/>
      <c r="T9310" s="39"/>
      <c r="AG9310" s="110"/>
      <c r="AH9310" s="94"/>
      <c r="AJ9310" s="97"/>
      <c r="AL9310" s="39"/>
      <c r="AP9310" s="39"/>
      <c r="AQ9310" s="77"/>
      <c r="AR9310" s="78"/>
      <c r="BB9310" s="79"/>
      <c r="BC9310" s="94"/>
      <c r="BE9310" s="97"/>
      <c r="BG9310" s="40"/>
      <c r="BK9310" s="40"/>
      <c r="BL9310" s="79"/>
      <c r="BM9310" s="94"/>
      <c r="BO9310" s="97"/>
      <c r="BQ9310" s="40"/>
      <c r="BR9310" s="94"/>
      <c r="BS9310" s="94"/>
      <c r="BT9310" s="94"/>
      <c r="BU9310" s="40"/>
      <c r="BV9310" s="82"/>
      <c r="BW9310" s="94"/>
      <c r="BX9310" s="48"/>
      <c r="BY9310" s="97"/>
      <c r="BZ9310" s="48"/>
      <c r="CA9310" s="40"/>
      <c r="CB9310" s="94"/>
      <c r="CC9310" s="94"/>
      <c r="CD9310" s="94"/>
      <c r="CE9310" s="40"/>
      <c r="CF9310" s="73"/>
      <c r="CG9310" s="41"/>
      <c r="CH9310" s="41"/>
      <c r="CI9310" s="41"/>
      <c r="CJ9310" s="41"/>
      <c r="CK9310" s="41"/>
      <c r="CL9310" s="68"/>
      <c r="CM9310" s="41"/>
      <c r="CN9310" s="41"/>
      <c r="CO9310" s="39"/>
      <c r="CP9310" s="78"/>
    </row>
    <row r="9311" spans="1:94" s="38" customFormat="1" x14ac:dyDescent="0.25">
      <c r="A9311" s="38">
        <v>9308</v>
      </c>
      <c r="F9311" s="39"/>
      <c r="Q9311" s="39"/>
      <c r="R9311" s="40"/>
      <c r="S9311" s="40"/>
      <c r="T9311" s="39"/>
      <c r="AG9311" s="110"/>
      <c r="AH9311" s="94"/>
      <c r="AJ9311" s="97"/>
      <c r="AL9311" s="39"/>
      <c r="AP9311" s="39"/>
      <c r="AQ9311" s="77"/>
      <c r="AR9311" s="78"/>
      <c r="BB9311" s="79"/>
      <c r="BC9311" s="94"/>
      <c r="BE9311" s="97"/>
      <c r="BG9311" s="40"/>
      <c r="BK9311" s="40"/>
      <c r="BL9311" s="79"/>
      <c r="BM9311" s="94"/>
      <c r="BO9311" s="97"/>
      <c r="BQ9311" s="40"/>
      <c r="BR9311" s="94"/>
      <c r="BS9311" s="94"/>
      <c r="BT9311" s="94"/>
      <c r="BU9311" s="40"/>
      <c r="BV9311" s="82"/>
      <c r="BW9311" s="94"/>
      <c r="BX9311" s="48"/>
      <c r="BY9311" s="97"/>
      <c r="BZ9311" s="48"/>
      <c r="CA9311" s="40"/>
      <c r="CB9311" s="94"/>
      <c r="CC9311" s="94"/>
      <c r="CD9311" s="94"/>
      <c r="CE9311" s="40"/>
      <c r="CF9311" s="73"/>
      <c r="CG9311" s="41"/>
      <c r="CH9311" s="41"/>
      <c r="CI9311" s="41"/>
      <c r="CJ9311" s="41"/>
      <c r="CK9311" s="41"/>
      <c r="CL9311" s="68"/>
      <c r="CM9311" s="41"/>
      <c r="CN9311" s="41"/>
      <c r="CO9311" s="39"/>
      <c r="CP9311" s="78"/>
    </row>
    <row r="9312" spans="1:94" s="38" customFormat="1" x14ac:dyDescent="0.25">
      <c r="A9312" s="38">
        <v>9309</v>
      </c>
      <c r="F9312" s="39"/>
      <c r="Q9312" s="39"/>
      <c r="R9312" s="40"/>
      <c r="S9312" s="40"/>
      <c r="T9312" s="39"/>
      <c r="AG9312" s="110"/>
      <c r="AH9312" s="94"/>
      <c r="AJ9312" s="97"/>
      <c r="AL9312" s="39"/>
      <c r="AP9312" s="39"/>
      <c r="AQ9312" s="77"/>
      <c r="AR9312" s="78"/>
      <c r="BB9312" s="79"/>
      <c r="BC9312" s="94"/>
      <c r="BE9312" s="97"/>
      <c r="BG9312" s="40"/>
      <c r="BK9312" s="40"/>
      <c r="BL9312" s="79"/>
      <c r="BM9312" s="94"/>
      <c r="BO9312" s="97"/>
      <c r="BQ9312" s="40"/>
      <c r="BR9312" s="94"/>
      <c r="BS9312" s="94"/>
      <c r="BT9312" s="94"/>
      <c r="BU9312" s="40"/>
      <c r="BV9312" s="82"/>
      <c r="BW9312" s="94"/>
      <c r="BX9312" s="48"/>
      <c r="BY9312" s="97"/>
      <c r="BZ9312" s="48"/>
      <c r="CA9312" s="40"/>
      <c r="CB9312" s="94"/>
      <c r="CC9312" s="94"/>
      <c r="CD9312" s="94"/>
      <c r="CE9312" s="40"/>
      <c r="CF9312" s="73"/>
      <c r="CG9312" s="41"/>
      <c r="CH9312" s="41"/>
      <c r="CI9312" s="41"/>
      <c r="CJ9312" s="41"/>
      <c r="CK9312" s="41"/>
      <c r="CL9312" s="68"/>
      <c r="CM9312" s="41"/>
      <c r="CN9312" s="41"/>
      <c r="CO9312" s="39"/>
      <c r="CP9312" s="78"/>
    </row>
    <row r="9313" spans="1:94" s="38" customFormat="1" x14ac:dyDescent="0.25">
      <c r="A9313" s="38">
        <v>9310</v>
      </c>
      <c r="F9313" s="39"/>
      <c r="Q9313" s="39"/>
      <c r="R9313" s="40"/>
      <c r="S9313" s="40"/>
      <c r="T9313" s="39"/>
      <c r="AG9313" s="110"/>
      <c r="AH9313" s="94"/>
      <c r="AJ9313" s="97"/>
      <c r="AL9313" s="39"/>
      <c r="AP9313" s="39"/>
      <c r="AQ9313" s="77"/>
      <c r="AR9313" s="78"/>
      <c r="BB9313" s="79"/>
      <c r="BC9313" s="94"/>
      <c r="BE9313" s="97"/>
      <c r="BG9313" s="40"/>
      <c r="BK9313" s="40"/>
      <c r="BL9313" s="79"/>
      <c r="BM9313" s="94"/>
      <c r="BO9313" s="97"/>
      <c r="BQ9313" s="40"/>
      <c r="BR9313" s="94"/>
      <c r="BS9313" s="94"/>
      <c r="BT9313" s="94"/>
      <c r="BU9313" s="40"/>
      <c r="BV9313" s="82"/>
      <c r="BW9313" s="94"/>
      <c r="BX9313" s="48"/>
      <c r="BY9313" s="97"/>
      <c r="BZ9313" s="48"/>
      <c r="CA9313" s="40"/>
      <c r="CB9313" s="94"/>
      <c r="CC9313" s="94"/>
      <c r="CD9313" s="94"/>
      <c r="CE9313" s="40"/>
      <c r="CF9313" s="73"/>
      <c r="CG9313" s="41"/>
      <c r="CH9313" s="41"/>
      <c r="CI9313" s="41"/>
      <c r="CJ9313" s="41"/>
      <c r="CK9313" s="41"/>
      <c r="CL9313" s="68"/>
      <c r="CM9313" s="41"/>
      <c r="CN9313" s="41"/>
      <c r="CO9313" s="39"/>
      <c r="CP9313" s="78"/>
    </row>
    <row r="9314" spans="1:94" s="38" customFormat="1" x14ac:dyDescent="0.25">
      <c r="A9314" s="38">
        <v>9311</v>
      </c>
      <c r="F9314" s="39"/>
      <c r="Q9314" s="39"/>
      <c r="R9314" s="40"/>
      <c r="S9314" s="40"/>
      <c r="T9314" s="39"/>
      <c r="AG9314" s="110"/>
      <c r="AH9314" s="94"/>
      <c r="AJ9314" s="97"/>
      <c r="AL9314" s="39"/>
      <c r="AP9314" s="39"/>
      <c r="AQ9314" s="77"/>
      <c r="AR9314" s="78"/>
      <c r="BB9314" s="79"/>
      <c r="BC9314" s="94"/>
      <c r="BE9314" s="97"/>
      <c r="BG9314" s="40"/>
      <c r="BK9314" s="40"/>
      <c r="BL9314" s="79"/>
      <c r="BM9314" s="94"/>
      <c r="BO9314" s="97"/>
      <c r="BQ9314" s="40"/>
      <c r="BR9314" s="94"/>
      <c r="BS9314" s="94"/>
      <c r="BT9314" s="94"/>
      <c r="BU9314" s="40"/>
      <c r="BV9314" s="82"/>
      <c r="BW9314" s="94"/>
      <c r="BX9314" s="48"/>
      <c r="BY9314" s="97"/>
      <c r="BZ9314" s="48"/>
      <c r="CA9314" s="40"/>
      <c r="CB9314" s="94"/>
      <c r="CC9314" s="94"/>
      <c r="CD9314" s="94"/>
      <c r="CE9314" s="40"/>
      <c r="CF9314" s="73"/>
      <c r="CG9314" s="41"/>
      <c r="CH9314" s="41"/>
      <c r="CI9314" s="41"/>
      <c r="CJ9314" s="41"/>
      <c r="CK9314" s="41"/>
      <c r="CL9314" s="68"/>
      <c r="CM9314" s="41"/>
      <c r="CN9314" s="41"/>
      <c r="CO9314" s="39"/>
      <c r="CP9314" s="78"/>
    </row>
    <row r="9315" spans="1:94" s="38" customFormat="1" x14ac:dyDescent="0.25">
      <c r="A9315" s="38">
        <v>9312</v>
      </c>
      <c r="F9315" s="39"/>
      <c r="Q9315" s="39"/>
      <c r="R9315" s="40"/>
      <c r="S9315" s="40"/>
      <c r="T9315" s="39"/>
      <c r="AG9315" s="110"/>
      <c r="AH9315" s="94"/>
      <c r="AJ9315" s="97"/>
      <c r="AL9315" s="39"/>
      <c r="AP9315" s="39"/>
      <c r="AQ9315" s="77"/>
      <c r="AR9315" s="78"/>
      <c r="BB9315" s="79"/>
      <c r="BC9315" s="94"/>
      <c r="BE9315" s="97"/>
      <c r="BG9315" s="40"/>
      <c r="BK9315" s="40"/>
      <c r="BL9315" s="79"/>
      <c r="BM9315" s="94"/>
      <c r="BO9315" s="97"/>
      <c r="BQ9315" s="40"/>
      <c r="BR9315" s="94"/>
      <c r="BS9315" s="94"/>
      <c r="BT9315" s="94"/>
      <c r="BU9315" s="40"/>
      <c r="BV9315" s="82"/>
      <c r="BW9315" s="94"/>
      <c r="BX9315" s="48"/>
      <c r="BY9315" s="97"/>
      <c r="BZ9315" s="48"/>
      <c r="CA9315" s="40"/>
      <c r="CB9315" s="94"/>
      <c r="CC9315" s="94"/>
      <c r="CD9315" s="94"/>
      <c r="CE9315" s="40"/>
      <c r="CF9315" s="73"/>
      <c r="CG9315" s="41"/>
      <c r="CH9315" s="41"/>
      <c r="CI9315" s="41"/>
      <c r="CJ9315" s="41"/>
      <c r="CK9315" s="41"/>
      <c r="CL9315" s="68"/>
      <c r="CM9315" s="41"/>
      <c r="CN9315" s="41"/>
      <c r="CO9315" s="39"/>
      <c r="CP9315" s="78"/>
    </row>
    <row r="9316" spans="1:94" s="38" customFormat="1" x14ac:dyDescent="0.25">
      <c r="A9316" s="38">
        <v>9313</v>
      </c>
      <c r="F9316" s="39"/>
      <c r="Q9316" s="39"/>
      <c r="R9316" s="40"/>
      <c r="S9316" s="40"/>
      <c r="T9316" s="39"/>
      <c r="AG9316" s="110"/>
      <c r="AH9316" s="94"/>
      <c r="AJ9316" s="97"/>
      <c r="AL9316" s="39"/>
      <c r="AP9316" s="39"/>
      <c r="AQ9316" s="77"/>
      <c r="AR9316" s="78"/>
      <c r="BB9316" s="79"/>
      <c r="BC9316" s="94"/>
      <c r="BE9316" s="97"/>
      <c r="BG9316" s="40"/>
      <c r="BK9316" s="40"/>
      <c r="BL9316" s="79"/>
      <c r="BM9316" s="94"/>
      <c r="BO9316" s="97"/>
      <c r="BQ9316" s="40"/>
      <c r="BR9316" s="94"/>
      <c r="BS9316" s="94"/>
      <c r="BT9316" s="94"/>
      <c r="BU9316" s="40"/>
      <c r="BV9316" s="82"/>
      <c r="BW9316" s="94"/>
      <c r="BX9316" s="48"/>
      <c r="BY9316" s="97"/>
      <c r="BZ9316" s="48"/>
      <c r="CA9316" s="40"/>
      <c r="CB9316" s="94"/>
      <c r="CC9316" s="94"/>
      <c r="CD9316" s="94"/>
      <c r="CE9316" s="40"/>
      <c r="CF9316" s="73"/>
      <c r="CG9316" s="41"/>
      <c r="CH9316" s="41"/>
      <c r="CI9316" s="41"/>
      <c r="CJ9316" s="41"/>
      <c r="CK9316" s="41"/>
      <c r="CL9316" s="68"/>
      <c r="CM9316" s="41"/>
      <c r="CN9316" s="41"/>
      <c r="CO9316" s="39"/>
      <c r="CP9316" s="78"/>
    </row>
    <row r="9317" spans="1:94" s="38" customFormat="1" x14ac:dyDescent="0.25">
      <c r="A9317" s="38">
        <v>9314</v>
      </c>
      <c r="F9317" s="39"/>
      <c r="Q9317" s="39"/>
      <c r="R9317" s="40"/>
      <c r="S9317" s="40"/>
      <c r="T9317" s="39"/>
      <c r="AG9317" s="110"/>
      <c r="AH9317" s="94"/>
      <c r="AJ9317" s="97"/>
      <c r="AL9317" s="39"/>
      <c r="AP9317" s="39"/>
      <c r="AQ9317" s="77"/>
      <c r="AR9317" s="78"/>
      <c r="BB9317" s="79"/>
      <c r="BC9317" s="94"/>
      <c r="BE9317" s="97"/>
      <c r="BG9317" s="40"/>
      <c r="BK9317" s="40"/>
      <c r="BL9317" s="79"/>
      <c r="BM9317" s="94"/>
      <c r="BO9317" s="97"/>
      <c r="BQ9317" s="40"/>
      <c r="BR9317" s="94"/>
      <c r="BS9317" s="94"/>
      <c r="BT9317" s="94"/>
      <c r="BU9317" s="40"/>
      <c r="BV9317" s="82"/>
      <c r="BW9317" s="94"/>
      <c r="BX9317" s="48"/>
      <c r="BY9317" s="97"/>
      <c r="BZ9317" s="48"/>
      <c r="CA9317" s="40"/>
      <c r="CB9317" s="94"/>
      <c r="CC9317" s="94"/>
      <c r="CD9317" s="94"/>
      <c r="CE9317" s="40"/>
      <c r="CF9317" s="73"/>
      <c r="CG9317" s="41"/>
      <c r="CH9317" s="41"/>
      <c r="CI9317" s="41"/>
      <c r="CJ9317" s="41"/>
      <c r="CK9317" s="41"/>
      <c r="CL9317" s="68"/>
      <c r="CM9317" s="41"/>
      <c r="CN9317" s="41"/>
      <c r="CO9317" s="39"/>
      <c r="CP9317" s="78"/>
    </row>
    <row r="9318" spans="1:94" s="38" customFormat="1" x14ac:dyDescent="0.25">
      <c r="A9318" s="38">
        <v>9315</v>
      </c>
      <c r="F9318" s="39"/>
      <c r="Q9318" s="39"/>
      <c r="R9318" s="40"/>
      <c r="S9318" s="40"/>
      <c r="T9318" s="39"/>
      <c r="AG9318" s="110"/>
      <c r="AH9318" s="94"/>
      <c r="AJ9318" s="97"/>
      <c r="AL9318" s="39"/>
      <c r="AP9318" s="39"/>
      <c r="AQ9318" s="77"/>
      <c r="AR9318" s="78"/>
      <c r="BB9318" s="79"/>
      <c r="BC9318" s="94"/>
      <c r="BE9318" s="97"/>
      <c r="BG9318" s="40"/>
      <c r="BK9318" s="40"/>
      <c r="BL9318" s="79"/>
      <c r="BM9318" s="94"/>
      <c r="BO9318" s="97"/>
      <c r="BQ9318" s="40"/>
      <c r="BR9318" s="94"/>
      <c r="BS9318" s="94"/>
      <c r="BT9318" s="94"/>
      <c r="BU9318" s="40"/>
      <c r="BV9318" s="82"/>
      <c r="BW9318" s="94"/>
      <c r="BX9318" s="48"/>
      <c r="BY9318" s="97"/>
      <c r="BZ9318" s="48"/>
      <c r="CA9318" s="40"/>
      <c r="CB9318" s="94"/>
      <c r="CC9318" s="94"/>
      <c r="CD9318" s="94"/>
      <c r="CE9318" s="40"/>
      <c r="CF9318" s="73"/>
      <c r="CG9318" s="41"/>
      <c r="CH9318" s="41"/>
      <c r="CI9318" s="41"/>
      <c r="CJ9318" s="41"/>
      <c r="CK9318" s="41"/>
      <c r="CL9318" s="68"/>
      <c r="CM9318" s="41"/>
      <c r="CN9318" s="41"/>
      <c r="CO9318" s="39"/>
      <c r="CP9318" s="78"/>
    </row>
    <row r="9319" spans="1:94" s="38" customFormat="1" x14ac:dyDescent="0.25">
      <c r="A9319" s="38">
        <v>9316</v>
      </c>
      <c r="F9319" s="39"/>
      <c r="Q9319" s="39"/>
      <c r="R9319" s="40"/>
      <c r="S9319" s="40"/>
      <c r="T9319" s="39"/>
      <c r="AG9319" s="110"/>
      <c r="AH9319" s="94"/>
      <c r="AJ9319" s="97"/>
      <c r="AL9319" s="39"/>
      <c r="AP9319" s="39"/>
      <c r="AQ9319" s="77"/>
      <c r="AR9319" s="78"/>
      <c r="BB9319" s="79"/>
      <c r="BC9319" s="94"/>
      <c r="BE9319" s="97"/>
      <c r="BG9319" s="40"/>
      <c r="BK9319" s="40"/>
      <c r="BL9319" s="79"/>
      <c r="BM9319" s="94"/>
      <c r="BO9319" s="97"/>
      <c r="BQ9319" s="40"/>
      <c r="BR9319" s="94"/>
      <c r="BS9319" s="94"/>
      <c r="BT9319" s="94"/>
      <c r="BU9319" s="40"/>
      <c r="BV9319" s="82"/>
      <c r="BW9319" s="94"/>
      <c r="BX9319" s="48"/>
      <c r="BY9319" s="97"/>
      <c r="BZ9319" s="48"/>
      <c r="CA9319" s="40"/>
      <c r="CB9319" s="94"/>
      <c r="CC9319" s="94"/>
      <c r="CD9319" s="94"/>
      <c r="CE9319" s="40"/>
      <c r="CF9319" s="73"/>
      <c r="CG9319" s="41"/>
      <c r="CH9319" s="41"/>
      <c r="CI9319" s="41"/>
      <c r="CJ9319" s="41"/>
      <c r="CK9319" s="41"/>
      <c r="CL9319" s="68"/>
      <c r="CM9319" s="41"/>
      <c r="CN9319" s="41"/>
      <c r="CO9319" s="39"/>
      <c r="CP9319" s="78"/>
    </row>
    <row r="9320" spans="1:94" s="38" customFormat="1" x14ac:dyDescent="0.25">
      <c r="A9320" s="38">
        <v>9317</v>
      </c>
      <c r="F9320" s="39"/>
      <c r="Q9320" s="39"/>
      <c r="R9320" s="40"/>
      <c r="S9320" s="40"/>
      <c r="T9320" s="39"/>
      <c r="AG9320" s="110"/>
      <c r="AH9320" s="94"/>
      <c r="AJ9320" s="97"/>
      <c r="AL9320" s="39"/>
      <c r="AP9320" s="39"/>
      <c r="AQ9320" s="77"/>
      <c r="AR9320" s="78"/>
      <c r="BB9320" s="79"/>
      <c r="BC9320" s="94"/>
      <c r="BE9320" s="97"/>
      <c r="BG9320" s="40"/>
      <c r="BK9320" s="40"/>
      <c r="BL9320" s="79"/>
      <c r="BM9320" s="94"/>
      <c r="BO9320" s="97"/>
      <c r="BQ9320" s="40"/>
      <c r="BR9320" s="94"/>
      <c r="BS9320" s="94"/>
      <c r="BT9320" s="94"/>
      <c r="BU9320" s="40"/>
      <c r="BV9320" s="82"/>
      <c r="BW9320" s="94"/>
      <c r="BX9320" s="48"/>
      <c r="BY9320" s="97"/>
      <c r="BZ9320" s="48"/>
      <c r="CA9320" s="40"/>
      <c r="CB9320" s="94"/>
      <c r="CC9320" s="94"/>
      <c r="CD9320" s="94"/>
      <c r="CE9320" s="40"/>
      <c r="CF9320" s="73"/>
      <c r="CG9320" s="41"/>
      <c r="CH9320" s="41"/>
      <c r="CI9320" s="41"/>
      <c r="CJ9320" s="41"/>
      <c r="CK9320" s="41"/>
      <c r="CL9320" s="68"/>
      <c r="CM9320" s="41"/>
      <c r="CN9320" s="41"/>
      <c r="CO9320" s="39"/>
      <c r="CP9320" s="78"/>
    </row>
    <row r="9321" spans="1:94" s="38" customFormat="1" x14ac:dyDescent="0.25">
      <c r="A9321" s="38">
        <v>9318</v>
      </c>
      <c r="F9321" s="39"/>
      <c r="Q9321" s="39"/>
      <c r="R9321" s="40"/>
      <c r="S9321" s="40"/>
      <c r="T9321" s="39"/>
      <c r="AG9321" s="110"/>
      <c r="AH9321" s="94"/>
      <c r="AJ9321" s="97"/>
      <c r="AL9321" s="39"/>
      <c r="AP9321" s="39"/>
      <c r="AQ9321" s="77"/>
      <c r="AR9321" s="78"/>
      <c r="BB9321" s="79"/>
      <c r="BC9321" s="94"/>
      <c r="BE9321" s="97"/>
      <c r="BG9321" s="40"/>
      <c r="BK9321" s="40"/>
      <c r="BL9321" s="79"/>
      <c r="BM9321" s="94"/>
      <c r="BO9321" s="97"/>
      <c r="BQ9321" s="40"/>
      <c r="BR9321" s="94"/>
      <c r="BS9321" s="94"/>
      <c r="BT9321" s="94"/>
      <c r="BU9321" s="40"/>
      <c r="BV9321" s="82"/>
      <c r="BW9321" s="94"/>
      <c r="BX9321" s="48"/>
      <c r="BY9321" s="97"/>
      <c r="BZ9321" s="48"/>
      <c r="CA9321" s="40"/>
      <c r="CB9321" s="94"/>
      <c r="CC9321" s="94"/>
      <c r="CD9321" s="94"/>
      <c r="CE9321" s="40"/>
      <c r="CF9321" s="73"/>
      <c r="CG9321" s="41"/>
      <c r="CH9321" s="41"/>
      <c r="CI9321" s="41"/>
      <c r="CJ9321" s="41"/>
      <c r="CK9321" s="41"/>
      <c r="CL9321" s="68"/>
      <c r="CM9321" s="41"/>
      <c r="CN9321" s="41"/>
      <c r="CO9321" s="39"/>
      <c r="CP9321" s="78"/>
    </row>
    <row r="9322" spans="1:94" s="38" customFormat="1" x14ac:dyDescent="0.25">
      <c r="A9322" s="38">
        <v>9319</v>
      </c>
      <c r="F9322" s="39"/>
      <c r="Q9322" s="39"/>
      <c r="R9322" s="40"/>
      <c r="S9322" s="40"/>
      <c r="T9322" s="39"/>
      <c r="AG9322" s="110"/>
      <c r="AH9322" s="94"/>
      <c r="AJ9322" s="97"/>
      <c r="AL9322" s="39"/>
      <c r="AP9322" s="39"/>
      <c r="AQ9322" s="77"/>
      <c r="AR9322" s="78"/>
      <c r="BB9322" s="79"/>
      <c r="BC9322" s="94"/>
      <c r="BE9322" s="97"/>
      <c r="BG9322" s="40"/>
      <c r="BK9322" s="40"/>
      <c r="BL9322" s="79"/>
      <c r="BM9322" s="94"/>
      <c r="BO9322" s="97"/>
      <c r="BQ9322" s="40"/>
      <c r="BR9322" s="94"/>
      <c r="BS9322" s="94"/>
      <c r="BT9322" s="94"/>
      <c r="BU9322" s="40"/>
      <c r="BV9322" s="82"/>
      <c r="BW9322" s="94"/>
      <c r="BX9322" s="48"/>
      <c r="BY9322" s="97"/>
      <c r="BZ9322" s="48"/>
      <c r="CA9322" s="40"/>
      <c r="CB9322" s="94"/>
      <c r="CC9322" s="94"/>
      <c r="CD9322" s="94"/>
      <c r="CE9322" s="40"/>
      <c r="CF9322" s="73"/>
      <c r="CG9322" s="41"/>
      <c r="CH9322" s="41"/>
      <c r="CI9322" s="41"/>
      <c r="CJ9322" s="41"/>
      <c r="CK9322" s="41"/>
      <c r="CL9322" s="68"/>
      <c r="CM9322" s="41"/>
      <c r="CN9322" s="41"/>
      <c r="CO9322" s="39"/>
      <c r="CP9322" s="78"/>
    </row>
    <row r="9323" spans="1:94" s="38" customFormat="1" x14ac:dyDescent="0.25">
      <c r="A9323" s="38">
        <v>9320</v>
      </c>
      <c r="F9323" s="39"/>
      <c r="Q9323" s="39"/>
      <c r="R9323" s="40"/>
      <c r="S9323" s="40"/>
      <c r="T9323" s="39"/>
      <c r="AG9323" s="110"/>
      <c r="AH9323" s="94"/>
      <c r="AJ9323" s="97"/>
      <c r="AL9323" s="39"/>
      <c r="AP9323" s="39"/>
      <c r="AQ9323" s="77"/>
      <c r="AR9323" s="78"/>
      <c r="BB9323" s="79"/>
      <c r="BC9323" s="94"/>
      <c r="BE9323" s="97"/>
      <c r="BG9323" s="40"/>
      <c r="BK9323" s="40"/>
      <c r="BL9323" s="79"/>
      <c r="BM9323" s="94"/>
      <c r="BO9323" s="97"/>
      <c r="BQ9323" s="40"/>
      <c r="BR9323" s="94"/>
      <c r="BS9323" s="94"/>
      <c r="BT9323" s="94"/>
      <c r="BU9323" s="40"/>
      <c r="BV9323" s="82"/>
      <c r="BW9323" s="94"/>
      <c r="BX9323" s="48"/>
      <c r="BY9323" s="97"/>
      <c r="BZ9323" s="48"/>
      <c r="CA9323" s="40"/>
      <c r="CB9323" s="94"/>
      <c r="CC9323" s="94"/>
      <c r="CD9323" s="94"/>
      <c r="CE9323" s="40"/>
      <c r="CF9323" s="73"/>
      <c r="CG9323" s="41"/>
      <c r="CH9323" s="41"/>
      <c r="CI9323" s="41"/>
      <c r="CJ9323" s="41"/>
      <c r="CK9323" s="41"/>
      <c r="CL9323" s="68"/>
      <c r="CM9323" s="41"/>
      <c r="CN9323" s="41"/>
      <c r="CO9323" s="39"/>
      <c r="CP9323" s="78"/>
    </row>
    <row r="9324" spans="1:94" s="38" customFormat="1" x14ac:dyDescent="0.25">
      <c r="A9324" s="38">
        <v>9321</v>
      </c>
      <c r="F9324" s="39"/>
      <c r="Q9324" s="39"/>
      <c r="R9324" s="40"/>
      <c r="S9324" s="40"/>
      <c r="T9324" s="39"/>
      <c r="AG9324" s="110"/>
      <c r="AH9324" s="94"/>
      <c r="AJ9324" s="97"/>
      <c r="AL9324" s="39"/>
      <c r="AP9324" s="39"/>
      <c r="AQ9324" s="77"/>
      <c r="AR9324" s="78"/>
      <c r="BB9324" s="79"/>
      <c r="BC9324" s="94"/>
      <c r="BE9324" s="97"/>
      <c r="BG9324" s="40"/>
      <c r="BK9324" s="40"/>
      <c r="BL9324" s="79"/>
      <c r="BM9324" s="94"/>
      <c r="BO9324" s="97"/>
      <c r="BQ9324" s="40"/>
      <c r="BR9324" s="94"/>
      <c r="BS9324" s="94"/>
      <c r="BT9324" s="94"/>
      <c r="BU9324" s="40"/>
      <c r="BV9324" s="82"/>
      <c r="BW9324" s="94"/>
      <c r="BX9324" s="48"/>
      <c r="BY9324" s="97"/>
      <c r="BZ9324" s="48"/>
      <c r="CA9324" s="40"/>
      <c r="CB9324" s="94"/>
      <c r="CC9324" s="94"/>
      <c r="CD9324" s="94"/>
      <c r="CE9324" s="40"/>
      <c r="CF9324" s="73"/>
      <c r="CG9324" s="41"/>
      <c r="CH9324" s="41"/>
      <c r="CI9324" s="41"/>
      <c r="CJ9324" s="41"/>
      <c r="CK9324" s="41"/>
      <c r="CL9324" s="68"/>
      <c r="CM9324" s="41"/>
      <c r="CN9324" s="41"/>
      <c r="CO9324" s="39"/>
      <c r="CP9324" s="78"/>
    </row>
    <row r="9325" spans="1:94" s="38" customFormat="1" x14ac:dyDescent="0.25">
      <c r="A9325" s="38">
        <v>9322</v>
      </c>
      <c r="F9325" s="39"/>
      <c r="Q9325" s="39"/>
      <c r="R9325" s="40"/>
      <c r="S9325" s="40"/>
      <c r="T9325" s="39"/>
      <c r="AG9325" s="110"/>
      <c r="AH9325" s="94"/>
      <c r="AJ9325" s="97"/>
      <c r="AL9325" s="39"/>
      <c r="AP9325" s="39"/>
      <c r="AQ9325" s="77"/>
      <c r="AR9325" s="78"/>
      <c r="BB9325" s="79"/>
      <c r="BC9325" s="94"/>
      <c r="BE9325" s="97"/>
      <c r="BG9325" s="40"/>
      <c r="BK9325" s="40"/>
      <c r="BL9325" s="79"/>
      <c r="BM9325" s="94"/>
      <c r="BO9325" s="97"/>
      <c r="BQ9325" s="40"/>
      <c r="BR9325" s="94"/>
      <c r="BS9325" s="94"/>
      <c r="BT9325" s="94"/>
      <c r="BU9325" s="40"/>
      <c r="BV9325" s="82"/>
      <c r="BW9325" s="94"/>
      <c r="BX9325" s="48"/>
      <c r="BY9325" s="97"/>
      <c r="BZ9325" s="48"/>
      <c r="CA9325" s="40"/>
      <c r="CB9325" s="94"/>
      <c r="CC9325" s="94"/>
      <c r="CD9325" s="94"/>
      <c r="CE9325" s="40"/>
      <c r="CF9325" s="73"/>
      <c r="CG9325" s="41"/>
      <c r="CH9325" s="41"/>
      <c r="CI9325" s="41"/>
      <c r="CJ9325" s="41"/>
      <c r="CK9325" s="41"/>
      <c r="CL9325" s="68"/>
      <c r="CM9325" s="41"/>
      <c r="CN9325" s="41"/>
      <c r="CO9325" s="39"/>
      <c r="CP9325" s="78"/>
    </row>
    <row r="9326" spans="1:94" s="38" customFormat="1" x14ac:dyDescent="0.25">
      <c r="A9326" s="38">
        <v>9323</v>
      </c>
      <c r="F9326" s="39"/>
      <c r="Q9326" s="39"/>
      <c r="R9326" s="40"/>
      <c r="S9326" s="40"/>
      <c r="T9326" s="39"/>
      <c r="AG9326" s="110"/>
      <c r="AH9326" s="94"/>
      <c r="AJ9326" s="97"/>
      <c r="AL9326" s="39"/>
      <c r="AP9326" s="39"/>
      <c r="AQ9326" s="77"/>
      <c r="AR9326" s="78"/>
      <c r="BB9326" s="79"/>
      <c r="BC9326" s="94"/>
      <c r="BE9326" s="97"/>
      <c r="BG9326" s="40"/>
      <c r="BK9326" s="40"/>
      <c r="BL9326" s="79"/>
      <c r="BM9326" s="94"/>
      <c r="BO9326" s="97"/>
      <c r="BQ9326" s="40"/>
      <c r="BR9326" s="94"/>
      <c r="BS9326" s="94"/>
      <c r="BT9326" s="94"/>
      <c r="BU9326" s="40"/>
      <c r="BV9326" s="82"/>
      <c r="BW9326" s="94"/>
      <c r="BX9326" s="48"/>
      <c r="BY9326" s="97"/>
      <c r="BZ9326" s="48"/>
      <c r="CA9326" s="40"/>
      <c r="CB9326" s="94"/>
      <c r="CC9326" s="94"/>
      <c r="CD9326" s="94"/>
      <c r="CE9326" s="40"/>
      <c r="CF9326" s="73"/>
      <c r="CG9326" s="41"/>
      <c r="CH9326" s="41"/>
      <c r="CI9326" s="41"/>
      <c r="CJ9326" s="41"/>
      <c r="CK9326" s="41"/>
      <c r="CL9326" s="68"/>
      <c r="CM9326" s="41"/>
      <c r="CN9326" s="41"/>
      <c r="CO9326" s="39"/>
      <c r="CP9326" s="78"/>
    </row>
    <row r="9327" spans="1:94" s="38" customFormat="1" x14ac:dyDescent="0.25">
      <c r="A9327" s="38">
        <v>9324</v>
      </c>
      <c r="F9327" s="39"/>
      <c r="Q9327" s="39"/>
      <c r="R9327" s="40"/>
      <c r="S9327" s="40"/>
      <c r="T9327" s="39"/>
      <c r="AG9327" s="110"/>
      <c r="AH9327" s="94"/>
      <c r="AJ9327" s="97"/>
      <c r="AL9327" s="39"/>
      <c r="AP9327" s="39"/>
      <c r="AQ9327" s="77"/>
      <c r="AR9327" s="78"/>
      <c r="BB9327" s="79"/>
      <c r="BC9327" s="94"/>
      <c r="BE9327" s="97"/>
      <c r="BG9327" s="40"/>
      <c r="BK9327" s="40"/>
      <c r="BL9327" s="79"/>
      <c r="BM9327" s="94"/>
      <c r="BO9327" s="97"/>
      <c r="BQ9327" s="40"/>
      <c r="BR9327" s="94"/>
      <c r="BS9327" s="94"/>
      <c r="BT9327" s="94"/>
      <c r="BU9327" s="40"/>
      <c r="BV9327" s="82"/>
      <c r="BW9327" s="94"/>
      <c r="BX9327" s="48"/>
      <c r="BY9327" s="97"/>
      <c r="BZ9327" s="48"/>
      <c r="CA9327" s="40"/>
      <c r="CB9327" s="94"/>
      <c r="CC9327" s="94"/>
      <c r="CD9327" s="94"/>
      <c r="CE9327" s="40"/>
      <c r="CF9327" s="73"/>
      <c r="CG9327" s="41"/>
      <c r="CH9327" s="41"/>
      <c r="CI9327" s="41"/>
      <c r="CJ9327" s="41"/>
      <c r="CK9327" s="41"/>
      <c r="CL9327" s="68"/>
      <c r="CM9327" s="41"/>
      <c r="CN9327" s="41"/>
      <c r="CO9327" s="39"/>
      <c r="CP9327" s="78"/>
    </row>
    <row r="9328" spans="1:94" s="38" customFormat="1" x14ac:dyDescent="0.25">
      <c r="A9328" s="38">
        <v>9325</v>
      </c>
      <c r="F9328" s="39"/>
      <c r="Q9328" s="39"/>
      <c r="R9328" s="40"/>
      <c r="S9328" s="40"/>
      <c r="T9328" s="39"/>
      <c r="AG9328" s="110"/>
      <c r="AH9328" s="94"/>
      <c r="AJ9328" s="97"/>
      <c r="AL9328" s="39"/>
      <c r="AP9328" s="39"/>
      <c r="AQ9328" s="77"/>
      <c r="AR9328" s="78"/>
      <c r="BB9328" s="79"/>
      <c r="BC9328" s="94"/>
      <c r="BE9328" s="97"/>
      <c r="BG9328" s="40"/>
      <c r="BK9328" s="40"/>
      <c r="BL9328" s="79"/>
      <c r="BM9328" s="94"/>
      <c r="BO9328" s="97"/>
      <c r="BQ9328" s="40"/>
      <c r="BR9328" s="94"/>
      <c r="BS9328" s="94"/>
      <c r="BT9328" s="94"/>
      <c r="BU9328" s="40"/>
      <c r="BV9328" s="82"/>
      <c r="BW9328" s="94"/>
      <c r="BX9328" s="48"/>
      <c r="BY9328" s="97"/>
      <c r="BZ9328" s="48"/>
      <c r="CA9328" s="40"/>
      <c r="CB9328" s="94"/>
      <c r="CC9328" s="94"/>
      <c r="CD9328" s="94"/>
      <c r="CE9328" s="40"/>
      <c r="CF9328" s="73"/>
      <c r="CG9328" s="41"/>
      <c r="CH9328" s="41"/>
      <c r="CI9328" s="41"/>
      <c r="CJ9328" s="41"/>
      <c r="CK9328" s="41"/>
      <c r="CL9328" s="68"/>
      <c r="CM9328" s="41"/>
      <c r="CN9328" s="41"/>
      <c r="CO9328" s="39"/>
      <c r="CP9328" s="78"/>
    </row>
    <row r="9329" spans="1:94" s="38" customFormat="1" x14ac:dyDescent="0.25">
      <c r="A9329" s="38">
        <v>9326</v>
      </c>
      <c r="F9329" s="39"/>
      <c r="Q9329" s="39"/>
      <c r="R9329" s="40"/>
      <c r="S9329" s="40"/>
      <c r="T9329" s="39"/>
      <c r="AG9329" s="110"/>
      <c r="AH9329" s="94"/>
      <c r="AJ9329" s="97"/>
      <c r="AL9329" s="39"/>
      <c r="AP9329" s="39"/>
      <c r="AQ9329" s="77"/>
      <c r="AR9329" s="78"/>
      <c r="BB9329" s="79"/>
      <c r="BC9329" s="94"/>
      <c r="BE9329" s="97"/>
      <c r="BG9329" s="40"/>
      <c r="BK9329" s="40"/>
      <c r="BL9329" s="79"/>
      <c r="BM9329" s="94"/>
      <c r="BO9329" s="97"/>
      <c r="BQ9329" s="40"/>
      <c r="BR9329" s="94"/>
      <c r="BS9329" s="94"/>
      <c r="BT9329" s="94"/>
      <c r="BU9329" s="40"/>
      <c r="BV9329" s="82"/>
      <c r="BW9329" s="94"/>
      <c r="BX9329" s="48"/>
      <c r="BY9329" s="97"/>
      <c r="BZ9329" s="48"/>
      <c r="CA9329" s="40"/>
      <c r="CB9329" s="94"/>
      <c r="CC9329" s="94"/>
      <c r="CD9329" s="94"/>
      <c r="CE9329" s="40"/>
      <c r="CF9329" s="73"/>
      <c r="CG9329" s="41"/>
      <c r="CH9329" s="41"/>
      <c r="CI9329" s="41"/>
      <c r="CJ9329" s="41"/>
      <c r="CK9329" s="41"/>
      <c r="CL9329" s="68"/>
      <c r="CM9329" s="41"/>
      <c r="CN9329" s="41"/>
      <c r="CO9329" s="39"/>
      <c r="CP9329" s="78"/>
    </row>
    <row r="9330" spans="1:94" s="38" customFormat="1" x14ac:dyDescent="0.25">
      <c r="A9330" s="38">
        <v>9327</v>
      </c>
      <c r="F9330" s="39"/>
      <c r="Q9330" s="39"/>
      <c r="R9330" s="40"/>
      <c r="S9330" s="40"/>
      <c r="T9330" s="39"/>
      <c r="AG9330" s="110"/>
      <c r="AH9330" s="94"/>
      <c r="AJ9330" s="97"/>
      <c r="AL9330" s="39"/>
      <c r="AP9330" s="39"/>
      <c r="AQ9330" s="77"/>
      <c r="AR9330" s="78"/>
      <c r="BB9330" s="79"/>
      <c r="BC9330" s="94"/>
      <c r="BE9330" s="97"/>
      <c r="BG9330" s="40"/>
      <c r="BK9330" s="40"/>
      <c r="BL9330" s="79"/>
      <c r="BM9330" s="94"/>
      <c r="BO9330" s="97"/>
      <c r="BQ9330" s="40"/>
      <c r="BR9330" s="94"/>
      <c r="BS9330" s="94"/>
      <c r="BT9330" s="94"/>
      <c r="BU9330" s="40"/>
      <c r="BV9330" s="82"/>
      <c r="BW9330" s="94"/>
      <c r="BX9330" s="48"/>
      <c r="BY9330" s="97"/>
      <c r="BZ9330" s="48"/>
      <c r="CA9330" s="40"/>
      <c r="CB9330" s="94"/>
      <c r="CC9330" s="94"/>
      <c r="CD9330" s="94"/>
      <c r="CE9330" s="40"/>
      <c r="CF9330" s="73"/>
      <c r="CG9330" s="41"/>
      <c r="CH9330" s="41"/>
      <c r="CI9330" s="41"/>
      <c r="CJ9330" s="41"/>
      <c r="CK9330" s="41"/>
      <c r="CL9330" s="68"/>
      <c r="CM9330" s="41"/>
      <c r="CN9330" s="41"/>
      <c r="CO9330" s="39"/>
      <c r="CP9330" s="78"/>
    </row>
    <row r="9331" spans="1:94" s="38" customFormat="1" x14ac:dyDescent="0.25">
      <c r="A9331" s="38">
        <v>9328</v>
      </c>
      <c r="F9331" s="39"/>
      <c r="Q9331" s="39"/>
      <c r="R9331" s="40"/>
      <c r="S9331" s="40"/>
      <c r="T9331" s="39"/>
      <c r="AG9331" s="110"/>
      <c r="AH9331" s="94"/>
      <c r="AJ9331" s="97"/>
      <c r="AL9331" s="39"/>
      <c r="AP9331" s="39"/>
      <c r="AQ9331" s="77"/>
      <c r="AR9331" s="78"/>
      <c r="BB9331" s="79"/>
      <c r="BC9331" s="94"/>
      <c r="BE9331" s="97"/>
      <c r="BG9331" s="40"/>
      <c r="BK9331" s="40"/>
      <c r="BL9331" s="79"/>
      <c r="BM9331" s="94"/>
      <c r="BO9331" s="97"/>
      <c r="BQ9331" s="40"/>
      <c r="BR9331" s="94"/>
      <c r="BS9331" s="94"/>
      <c r="BT9331" s="94"/>
      <c r="BU9331" s="40"/>
      <c r="BV9331" s="82"/>
      <c r="BW9331" s="94"/>
      <c r="BX9331" s="48"/>
      <c r="BY9331" s="97"/>
      <c r="BZ9331" s="48"/>
      <c r="CA9331" s="40"/>
      <c r="CB9331" s="94"/>
      <c r="CC9331" s="94"/>
      <c r="CD9331" s="94"/>
      <c r="CE9331" s="40"/>
      <c r="CF9331" s="73"/>
      <c r="CG9331" s="41"/>
      <c r="CH9331" s="41"/>
      <c r="CI9331" s="41"/>
      <c r="CJ9331" s="41"/>
      <c r="CK9331" s="41"/>
      <c r="CL9331" s="68"/>
      <c r="CM9331" s="41"/>
      <c r="CN9331" s="41"/>
      <c r="CO9331" s="39"/>
      <c r="CP9331" s="78"/>
    </row>
    <row r="9332" spans="1:94" s="38" customFormat="1" x14ac:dyDescent="0.25">
      <c r="A9332" s="38">
        <v>9329</v>
      </c>
      <c r="F9332" s="39"/>
      <c r="Q9332" s="39"/>
      <c r="R9332" s="40"/>
      <c r="S9332" s="40"/>
      <c r="T9332" s="39"/>
      <c r="AG9332" s="110"/>
      <c r="AH9332" s="94"/>
      <c r="AJ9332" s="97"/>
      <c r="AL9332" s="39"/>
      <c r="AP9332" s="39"/>
      <c r="AQ9332" s="77"/>
      <c r="AR9332" s="78"/>
      <c r="BB9332" s="79"/>
      <c r="BC9332" s="94"/>
      <c r="BE9332" s="97"/>
      <c r="BG9332" s="40"/>
      <c r="BK9332" s="40"/>
      <c r="BL9332" s="79"/>
      <c r="BM9332" s="94"/>
      <c r="BO9332" s="97"/>
      <c r="BQ9332" s="40"/>
      <c r="BR9332" s="94"/>
      <c r="BS9332" s="94"/>
      <c r="BT9332" s="94"/>
      <c r="BU9332" s="40"/>
      <c r="BV9332" s="82"/>
      <c r="BW9332" s="94"/>
      <c r="BX9332" s="48"/>
      <c r="BY9332" s="97"/>
      <c r="BZ9332" s="48"/>
      <c r="CA9332" s="40"/>
      <c r="CB9332" s="94"/>
      <c r="CC9332" s="94"/>
      <c r="CD9332" s="94"/>
      <c r="CE9332" s="40"/>
      <c r="CF9332" s="73"/>
      <c r="CG9332" s="41"/>
      <c r="CH9332" s="41"/>
      <c r="CI9332" s="41"/>
      <c r="CJ9332" s="41"/>
      <c r="CK9332" s="41"/>
      <c r="CL9332" s="68"/>
      <c r="CM9332" s="41"/>
      <c r="CN9332" s="41"/>
      <c r="CO9332" s="39"/>
      <c r="CP9332" s="78"/>
    </row>
    <row r="9333" spans="1:94" s="38" customFormat="1" x14ac:dyDescent="0.25">
      <c r="A9333" s="38">
        <v>9330</v>
      </c>
      <c r="F9333" s="39"/>
      <c r="Q9333" s="39"/>
      <c r="R9333" s="40"/>
      <c r="S9333" s="40"/>
      <c r="T9333" s="39"/>
      <c r="AG9333" s="110"/>
      <c r="AH9333" s="94"/>
      <c r="AJ9333" s="97"/>
      <c r="AL9333" s="39"/>
      <c r="AP9333" s="39"/>
      <c r="AQ9333" s="77"/>
      <c r="AR9333" s="78"/>
      <c r="BB9333" s="79"/>
      <c r="BC9333" s="94"/>
      <c r="BE9333" s="97"/>
      <c r="BG9333" s="40"/>
      <c r="BK9333" s="40"/>
      <c r="BL9333" s="79"/>
      <c r="BM9333" s="94"/>
      <c r="BO9333" s="97"/>
      <c r="BQ9333" s="40"/>
      <c r="BR9333" s="94"/>
      <c r="BS9333" s="94"/>
      <c r="BT9333" s="94"/>
      <c r="BU9333" s="40"/>
      <c r="BV9333" s="82"/>
      <c r="BW9333" s="94"/>
      <c r="BX9333" s="48"/>
      <c r="BY9333" s="97"/>
      <c r="BZ9333" s="48"/>
      <c r="CA9333" s="40"/>
      <c r="CB9333" s="94"/>
      <c r="CC9333" s="94"/>
      <c r="CD9333" s="94"/>
      <c r="CE9333" s="40"/>
      <c r="CF9333" s="73"/>
      <c r="CG9333" s="41"/>
      <c r="CH9333" s="41"/>
      <c r="CI9333" s="41"/>
      <c r="CJ9333" s="41"/>
      <c r="CK9333" s="41"/>
      <c r="CL9333" s="68"/>
      <c r="CM9333" s="41"/>
      <c r="CN9333" s="41"/>
      <c r="CO9333" s="39"/>
      <c r="CP9333" s="78"/>
    </row>
    <row r="9334" spans="1:94" s="38" customFormat="1" x14ac:dyDescent="0.25">
      <c r="A9334" s="38">
        <v>9331</v>
      </c>
      <c r="F9334" s="39"/>
      <c r="Q9334" s="39"/>
      <c r="R9334" s="40"/>
      <c r="S9334" s="40"/>
      <c r="T9334" s="39"/>
      <c r="AG9334" s="110"/>
      <c r="AH9334" s="94"/>
      <c r="AJ9334" s="97"/>
      <c r="AL9334" s="39"/>
      <c r="AP9334" s="39"/>
      <c r="AQ9334" s="77"/>
      <c r="AR9334" s="78"/>
      <c r="BB9334" s="79"/>
      <c r="BC9334" s="94"/>
      <c r="BE9334" s="97"/>
      <c r="BG9334" s="40"/>
      <c r="BK9334" s="40"/>
      <c r="BL9334" s="79"/>
      <c r="BM9334" s="94"/>
      <c r="BO9334" s="97"/>
      <c r="BQ9334" s="40"/>
      <c r="BR9334" s="94"/>
      <c r="BS9334" s="94"/>
      <c r="BT9334" s="94"/>
      <c r="BU9334" s="40"/>
      <c r="BV9334" s="82"/>
      <c r="BW9334" s="94"/>
      <c r="BX9334" s="48"/>
      <c r="BY9334" s="97"/>
      <c r="BZ9334" s="48"/>
      <c r="CA9334" s="40"/>
      <c r="CB9334" s="94"/>
      <c r="CC9334" s="94"/>
      <c r="CD9334" s="94"/>
      <c r="CE9334" s="40"/>
      <c r="CF9334" s="73"/>
      <c r="CG9334" s="41"/>
      <c r="CH9334" s="41"/>
      <c r="CI9334" s="41"/>
      <c r="CJ9334" s="41"/>
      <c r="CK9334" s="41"/>
      <c r="CL9334" s="68"/>
      <c r="CM9334" s="41"/>
      <c r="CN9334" s="41"/>
      <c r="CO9334" s="39"/>
      <c r="CP9334" s="78"/>
    </row>
    <row r="9335" spans="1:94" s="38" customFormat="1" x14ac:dyDescent="0.25">
      <c r="A9335" s="38">
        <v>9332</v>
      </c>
      <c r="F9335" s="39"/>
      <c r="Q9335" s="39"/>
      <c r="R9335" s="40"/>
      <c r="S9335" s="40"/>
      <c r="T9335" s="39"/>
      <c r="AG9335" s="110"/>
      <c r="AH9335" s="94"/>
      <c r="AJ9335" s="97"/>
      <c r="AL9335" s="39"/>
      <c r="AP9335" s="39"/>
      <c r="AQ9335" s="77"/>
      <c r="AR9335" s="78"/>
      <c r="BB9335" s="79"/>
      <c r="BC9335" s="94"/>
      <c r="BE9335" s="97"/>
      <c r="BG9335" s="40"/>
      <c r="BK9335" s="40"/>
      <c r="BL9335" s="79"/>
      <c r="BM9335" s="94"/>
      <c r="BO9335" s="97"/>
      <c r="BQ9335" s="40"/>
      <c r="BR9335" s="94"/>
      <c r="BS9335" s="94"/>
      <c r="BT9335" s="94"/>
      <c r="BU9335" s="40"/>
      <c r="BV9335" s="82"/>
      <c r="BW9335" s="94"/>
      <c r="BX9335" s="48"/>
      <c r="BY9335" s="97"/>
      <c r="BZ9335" s="48"/>
      <c r="CA9335" s="40"/>
      <c r="CB9335" s="94"/>
      <c r="CC9335" s="94"/>
      <c r="CD9335" s="94"/>
      <c r="CE9335" s="40"/>
      <c r="CF9335" s="73"/>
      <c r="CG9335" s="41"/>
      <c r="CH9335" s="41"/>
      <c r="CI9335" s="41"/>
      <c r="CJ9335" s="41"/>
      <c r="CK9335" s="41"/>
      <c r="CL9335" s="68"/>
      <c r="CM9335" s="41"/>
      <c r="CN9335" s="41"/>
      <c r="CO9335" s="39"/>
      <c r="CP9335" s="78"/>
    </row>
    <row r="9336" spans="1:94" s="38" customFormat="1" x14ac:dyDescent="0.25">
      <c r="A9336" s="38">
        <v>9333</v>
      </c>
      <c r="F9336" s="39"/>
      <c r="Q9336" s="39"/>
      <c r="R9336" s="40"/>
      <c r="S9336" s="40"/>
      <c r="T9336" s="39"/>
      <c r="AG9336" s="110"/>
      <c r="AH9336" s="94"/>
      <c r="AJ9336" s="97"/>
      <c r="AL9336" s="39"/>
      <c r="AP9336" s="39"/>
      <c r="AQ9336" s="77"/>
      <c r="AR9336" s="78"/>
      <c r="BB9336" s="79"/>
      <c r="BC9336" s="94"/>
      <c r="BE9336" s="97"/>
      <c r="BG9336" s="40"/>
      <c r="BK9336" s="40"/>
      <c r="BL9336" s="79"/>
      <c r="BM9336" s="94"/>
      <c r="BO9336" s="97"/>
      <c r="BQ9336" s="40"/>
      <c r="BR9336" s="94"/>
      <c r="BS9336" s="94"/>
      <c r="BT9336" s="94"/>
      <c r="BU9336" s="40"/>
      <c r="BV9336" s="82"/>
      <c r="BW9336" s="94"/>
      <c r="BX9336" s="48"/>
      <c r="BY9336" s="97"/>
      <c r="BZ9336" s="48"/>
      <c r="CA9336" s="40"/>
      <c r="CB9336" s="94"/>
      <c r="CC9336" s="94"/>
      <c r="CD9336" s="94"/>
      <c r="CE9336" s="40"/>
      <c r="CF9336" s="73"/>
      <c r="CG9336" s="41"/>
      <c r="CH9336" s="41"/>
      <c r="CI9336" s="41"/>
      <c r="CJ9336" s="41"/>
      <c r="CK9336" s="41"/>
      <c r="CL9336" s="68"/>
      <c r="CM9336" s="41"/>
      <c r="CN9336" s="41"/>
      <c r="CO9336" s="39"/>
      <c r="CP9336" s="78"/>
    </row>
    <row r="9337" spans="1:94" s="38" customFormat="1" x14ac:dyDescent="0.25">
      <c r="A9337" s="38">
        <v>9334</v>
      </c>
      <c r="F9337" s="39"/>
      <c r="Q9337" s="39"/>
      <c r="R9337" s="40"/>
      <c r="S9337" s="40"/>
      <c r="T9337" s="39"/>
      <c r="AG9337" s="110"/>
      <c r="AH9337" s="94"/>
      <c r="AJ9337" s="97"/>
      <c r="AL9337" s="39"/>
      <c r="AP9337" s="39"/>
      <c r="AQ9337" s="77"/>
      <c r="AR9337" s="78"/>
      <c r="BB9337" s="79"/>
      <c r="BC9337" s="94"/>
      <c r="BE9337" s="97"/>
      <c r="BG9337" s="40"/>
      <c r="BK9337" s="40"/>
      <c r="BL9337" s="79"/>
      <c r="BM9337" s="94"/>
      <c r="BO9337" s="97"/>
      <c r="BQ9337" s="40"/>
      <c r="BR9337" s="94"/>
      <c r="BS9337" s="94"/>
      <c r="BT9337" s="94"/>
      <c r="BU9337" s="40"/>
      <c r="BV9337" s="82"/>
      <c r="BW9337" s="94"/>
      <c r="BX9337" s="48"/>
      <c r="BY9337" s="97"/>
      <c r="BZ9337" s="48"/>
      <c r="CA9337" s="40"/>
      <c r="CB9337" s="94"/>
      <c r="CC9337" s="94"/>
      <c r="CD9337" s="94"/>
      <c r="CE9337" s="40"/>
      <c r="CF9337" s="73"/>
      <c r="CG9337" s="41"/>
      <c r="CH9337" s="41"/>
      <c r="CI9337" s="41"/>
      <c r="CJ9337" s="41"/>
      <c r="CK9337" s="41"/>
      <c r="CL9337" s="68"/>
      <c r="CM9337" s="41"/>
      <c r="CN9337" s="41"/>
      <c r="CO9337" s="39"/>
      <c r="CP9337" s="78"/>
    </row>
    <row r="9338" spans="1:94" s="38" customFormat="1" x14ac:dyDescent="0.25">
      <c r="A9338" s="38">
        <v>9335</v>
      </c>
      <c r="F9338" s="39"/>
      <c r="Q9338" s="39"/>
      <c r="R9338" s="40"/>
      <c r="S9338" s="40"/>
      <c r="T9338" s="39"/>
      <c r="AG9338" s="110"/>
      <c r="AH9338" s="94"/>
      <c r="AJ9338" s="97"/>
      <c r="AL9338" s="39"/>
      <c r="AP9338" s="39"/>
      <c r="AQ9338" s="77"/>
      <c r="AR9338" s="78"/>
      <c r="BB9338" s="79"/>
      <c r="BC9338" s="94"/>
      <c r="BE9338" s="97"/>
      <c r="BG9338" s="40"/>
      <c r="BK9338" s="40"/>
      <c r="BL9338" s="79"/>
      <c r="BM9338" s="94"/>
      <c r="BO9338" s="97"/>
      <c r="BQ9338" s="40"/>
      <c r="BR9338" s="94"/>
      <c r="BS9338" s="94"/>
      <c r="BT9338" s="94"/>
      <c r="BU9338" s="40"/>
      <c r="BV9338" s="82"/>
      <c r="BW9338" s="94"/>
      <c r="BX9338" s="48"/>
      <c r="BY9338" s="97"/>
      <c r="BZ9338" s="48"/>
      <c r="CA9338" s="40"/>
      <c r="CB9338" s="94"/>
      <c r="CC9338" s="94"/>
      <c r="CD9338" s="94"/>
      <c r="CE9338" s="40"/>
      <c r="CF9338" s="73"/>
      <c r="CG9338" s="41"/>
      <c r="CH9338" s="41"/>
      <c r="CI9338" s="41"/>
      <c r="CJ9338" s="41"/>
      <c r="CK9338" s="41"/>
      <c r="CL9338" s="68"/>
      <c r="CM9338" s="41"/>
      <c r="CN9338" s="41"/>
      <c r="CO9338" s="39"/>
      <c r="CP9338" s="78"/>
    </row>
    <row r="9339" spans="1:94" s="38" customFormat="1" x14ac:dyDescent="0.25">
      <c r="A9339" s="38">
        <v>9336</v>
      </c>
      <c r="F9339" s="39"/>
      <c r="Q9339" s="39"/>
      <c r="R9339" s="40"/>
      <c r="S9339" s="40"/>
      <c r="T9339" s="39"/>
      <c r="AG9339" s="110"/>
      <c r="AH9339" s="94"/>
      <c r="AJ9339" s="97"/>
      <c r="AL9339" s="39"/>
      <c r="AP9339" s="39"/>
      <c r="AQ9339" s="77"/>
      <c r="AR9339" s="78"/>
      <c r="BB9339" s="79"/>
      <c r="BC9339" s="94"/>
      <c r="BE9339" s="97"/>
      <c r="BG9339" s="40"/>
      <c r="BK9339" s="40"/>
      <c r="BL9339" s="79"/>
      <c r="BM9339" s="94"/>
      <c r="BO9339" s="97"/>
      <c r="BQ9339" s="40"/>
      <c r="BR9339" s="94"/>
      <c r="BS9339" s="94"/>
      <c r="BT9339" s="94"/>
      <c r="BU9339" s="40"/>
      <c r="BV9339" s="82"/>
      <c r="BW9339" s="94"/>
      <c r="BX9339" s="48"/>
      <c r="BY9339" s="97"/>
      <c r="BZ9339" s="48"/>
      <c r="CA9339" s="40"/>
      <c r="CB9339" s="94"/>
      <c r="CC9339" s="94"/>
      <c r="CD9339" s="94"/>
      <c r="CE9339" s="40"/>
      <c r="CF9339" s="73"/>
      <c r="CG9339" s="41"/>
      <c r="CH9339" s="41"/>
      <c r="CI9339" s="41"/>
      <c r="CJ9339" s="41"/>
      <c r="CK9339" s="41"/>
      <c r="CL9339" s="68"/>
      <c r="CM9339" s="41"/>
      <c r="CN9339" s="41"/>
      <c r="CO9339" s="39"/>
      <c r="CP9339" s="78"/>
    </row>
    <row r="9340" spans="1:94" s="38" customFormat="1" x14ac:dyDescent="0.25">
      <c r="A9340" s="38">
        <v>9337</v>
      </c>
      <c r="F9340" s="39"/>
      <c r="Q9340" s="39"/>
      <c r="R9340" s="40"/>
      <c r="S9340" s="40"/>
      <c r="T9340" s="39"/>
      <c r="AG9340" s="110"/>
      <c r="AH9340" s="94"/>
      <c r="AJ9340" s="97"/>
      <c r="AL9340" s="39"/>
      <c r="AP9340" s="39"/>
      <c r="AQ9340" s="77"/>
      <c r="AR9340" s="78"/>
      <c r="BB9340" s="79"/>
      <c r="BC9340" s="94"/>
      <c r="BE9340" s="97"/>
      <c r="BG9340" s="40"/>
      <c r="BK9340" s="40"/>
      <c r="BL9340" s="79"/>
      <c r="BM9340" s="94"/>
      <c r="BO9340" s="97"/>
      <c r="BQ9340" s="40"/>
      <c r="BR9340" s="94"/>
      <c r="BS9340" s="94"/>
      <c r="BT9340" s="94"/>
      <c r="BU9340" s="40"/>
      <c r="BV9340" s="82"/>
      <c r="BW9340" s="94"/>
      <c r="BX9340" s="48"/>
      <c r="BY9340" s="97"/>
      <c r="BZ9340" s="48"/>
      <c r="CA9340" s="40"/>
      <c r="CB9340" s="94"/>
      <c r="CC9340" s="94"/>
      <c r="CD9340" s="94"/>
      <c r="CE9340" s="40"/>
      <c r="CF9340" s="73"/>
      <c r="CG9340" s="41"/>
      <c r="CH9340" s="41"/>
      <c r="CI9340" s="41"/>
      <c r="CJ9340" s="41"/>
      <c r="CK9340" s="41"/>
      <c r="CL9340" s="68"/>
      <c r="CM9340" s="41"/>
      <c r="CN9340" s="41"/>
      <c r="CO9340" s="39"/>
      <c r="CP9340" s="78"/>
    </row>
    <row r="9341" spans="1:94" s="38" customFormat="1" x14ac:dyDescent="0.25">
      <c r="A9341" s="38">
        <v>9338</v>
      </c>
      <c r="F9341" s="39"/>
      <c r="Q9341" s="39"/>
      <c r="R9341" s="40"/>
      <c r="S9341" s="40"/>
      <c r="T9341" s="39"/>
      <c r="AG9341" s="110"/>
      <c r="AH9341" s="94"/>
      <c r="AJ9341" s="97"/>
      <c r="AL9341" s="39"/>
      <c r="AP9341" s="39"/>
      <c r="AQ9341" s="77"/>
      <c r="AR9341" s="78"/>
      <c r="BB9341" s="79"/>
      <c r="BC9341" s="94"/>
      <c r="BE9341" s="97"/>
      <c r="BG9341" s="40"/>
      <c r="BK9341" s="40"/>
      <c r="BL9341" s="79"/>
      <c r="BM9341" s="94"/>
      <c r="BO9341" s="97"/>
      <c r="BQ9341" s="40"/>
      <c r="BR9341" s="94"/>
      <c r="BS9341" s="94"/>
      <c r="BT9341" s="94"/>
      <c r="BU9341" s="40"/>
      <c r="BV9341" s="82"/>
      <c r="BW9341" s="94"/>
      <c r="BX9341" s="48"/>
      <c r="BY9341" s="97"/>
      <c r="BZ9341" s="48"/>
      <c r="CA9341" s="40"/>
      <c r="CB9341" s="94"/>
      <c r="CC9341" s="94"/>
      <c r="CD9341" s="94"/>
      <c r="CE9341" s="40"/>
      <c r="CF9341" s="73"/>
      <c r="CG9341" s="41"/>
      <c r="CH9341" s="41"/>
      <c r="CI9341" s="41"/>
      <c r="CJ9341" s="41"/>
      <c r="CK9341" s="41"/>
      <c r="CL9341" s="68"/>
      <c r="CM9341" s="41"/>
      <c r="CN9341" s="41"/>
      <c r="CO9341" s="39"/>
      <c r="CP9341" s="78"/>
    </row>
    <row r="9342" spans="1:94" s="38" customFormat="1" x14ac:dyDescent="0.25">
      <c r="A9342" s="38">
        <v>9339</v>
      </c>
      <c r="F9342" s="39"/>
      <c r="Q9342" s="39"/>
      <c r="R9342" s="40"/>
      <c r="S9342" s="40"/>
      <c r="T9342" s="39"/>
      <c r="AG9342" s="110"/>
      <c r="AH9342" s="94"/>
      <c r="AJ9342" s="97"/>
      <c r="AL9342" s="39"/>
      <c r="AP9342" s="39"/>
      <c r="AQ9342" s="77"/>
      <c r="AR9342" s="78"/>
      <c r="BB9342" s="79"/>
      <c r="BC9342" s="94"/>
      <c r="BE9342" s="97"/>
      <c r="BG9342" s="40"/>
      <c r="BK9342" s="40"/>
      <c r="BL9342" s="79"/>
      <c r="BM9342" s="94"/>
      <c r="BO9342" s="97"/>
      <c r="BQ9342" s="40"/>
      <c r="BR9342" s="94"/>
      <c r="BS9342" s="94"/>
      <c r="BT9342" s="94"/>
      <c r="BU9342" s="40"/>
      <c r="BV9342" s="82"/>
      <c r="BW9342" s="94"/>
      <c r="BX9342" s="48"/>
      <c r="BY9342" s="97"/>
      <c r="BZ9342" s="48"/>
      <c r="CA9342" s="40"/>
      <c r="CB9342" s="94"/>
      <c r="CC9342" s="94"/>
      <c r="CD9342" s="94"/>
      <c r="CE9342" s="40"/>
      <c r="CF9342" s="73"/>
      <c r="CG9342" s="41"/>
      <c r="CH9342" s="41"/>
      <c r="CI9342" s="41"/>
      <c r="CJ9342" s="41"/>
      <c r="CK9342" s="41"/>
      <c r="CL9342" s="68"/>
      <c r="CM9342" s="41"/>
      <c r="CN9342" s="41"/>
      <c r="CO9342" s="39"/>
      <c r="CP9342" s="78"/>
    </row>
    <row r="9343" spans="1:94" s="38" customFormat="1" x14ac:dyDescent="0.25">
      <c r="A9343" s="38">
        <v>9340</v>
      </c>
      <c r="F9343" s="39"/>
      <c r="Q9343" s="39"/>
      <c r="R9343" s="40"/>
      <c r="S9343" s="40"/>
      <c r="T9343" s="39"/>
      <c r="AG9343" s="110"/>
      <c r="AH9343" s="94"/>
      <c r="AJ9343" s="97"/>
      <c r="AL9343" s="39"/>
      <c r="AP9343" s="39"/>
      <c r="AQ9343" s="77"/>
      <c r="AR9343" s="78"/>
      <c r="BB9343" s="79"/>
      <c r="BC9343" s="94"/>
      <c r="BE9343" s="97"/>
      <c r="BG9343" s="40"/>
      <c r="BK9343" s="40"/>
      <c r="BL9343" s="79"/>
      <c r="BM9343" s="94"/>
      <c r="BO9343" s="97"/>
      <c r="BQ9343" s="40"/>
      <c r="BR9343" s="94"/>
      <c r="BS9343" s="94"/>
      <c r="BT9343" s="94"/>
      <c r="BU9343" s="40"/>
      <c r="BV9343" s="82"/>
      <c r="BW9343" s="94"/>
      <c r="BX9343" s="48"/>
      <c r="BY9343" s="97"/>
      <c r="BZ9343" s="48"/>
      <c r="CA9343" s="40"/>
      <c r="CB9343" s="94"/>
      <c r="CC9343" s="94"/>
      <c r="CD9343" s="94"/>
      <c r="CE9343" s="40"/>
      <c r="CF9343" s="73"/>
      <c r="CG9343" s="41"/>
      <c r="CH9343" s="41"/>
      <c r="CI9343" s="41"/>
      <c r="CJ9343" s="41"/>
      <c r="CK9343" s="41"/>
      <c r="CL9343" s="68"/>
      <c r="CM9343" s="41"/>
      <c r="CN9343" s="41"/>
      <c r="CO9343" s="39"/>
      <c r="CP9343" s="78"/>
    </row>
    <row r="9344" spans="1:94" s="38" customFormat="1" x14ac:dyDescent="0.25">
      <c r="A9344" s="38">
        <v>9341</v>
      </c>
      <c r="F9344" s="39"/>
      <c r="Q9344" s="39"/>
      <c r="R9344" s="40"/>
      <c r="S9344" s="40"/>
      <c r="T9344" s="39"/>
      <c r="AG9344" s="110"/>
      <c r="AH9344" s="94"/>
      <c r="AJ9344" s="97"/>
      <c r="AL9344" s="39"/>
      <c r="AP9344" s="39"/>
      <c r="AQ9344" s="77"/>
      <c r="AR9344" s="78"/>
      <c r="BB9344" s="79"/>
      <c r="BC9344" s="94"/>
      <c r="BE9344" s="97"/>
      <c r="BG9344" s="40"/>
      <c r="BK9344" s="40"/>
      <c r="BL9344" s="79"/>
      <c r="BM9344" s="94"/>
      <c r="BO9344" s="97"/>
      <c r="BQ9344" s="40"/>
      <c r="BR9344" s="94"/>
      <c r="BS9344" s="94"/>
      <c r="BT9344" s="94"/>
      <c r="BU9344" s="40"/>
      <c r="BV9344" s="82"/>
      <c r="BW9344" s="94"/>
      <c r="BX9344" s="48"/>
      <c r="BY9344" s="97"/>
      <c r="BZ9344" s="48"/>
      <c r="CA9344" s="40"/>
      <c r="CB9344" s="94"/>
      <c r="CC9344" s="94"/>
      <c r="CD9344" s="94"/>
      <c r="CE9344" s="40"/>
      <c r="CF9344" s="73"/>
      <c r="CG9344" s="41"/>
      <c r="CH9344" s="41"/>
      <c r="CI9344" s="41"/>
      <c r="CJ9344" s="41"/>
      <c r="CK9344" s="41"/>
      <c r="CL9344" s="68"/>
      <c r="CM9344" s="41"/>
      <c r="CN9344" s="41"/>
      <c r="CO9344" s="39"/>
      <c r="CP9344" s="78"/>
    </row>
    <row r="9345" spans="1:94" s="38" customFormat="1" x14ac:dyDescent="0.25">
      <c r="A9345" s="38">
        <v>9342</v>
      </c>
      <c r="F9345" s="39"/>
      <c r="Q9345" s="39"/>
      <c r="R9345" s="40"/>
      <c r="S9345" s="40"/>
      <c r="T9345" s="39"/>
      <c r="AG9345" s="110"/>
      <c r="AH9345" s="94"/>
      <c r="AJ9345" s="97"/>
      <c r="AL9345" s="39"/>
      <c r="AP9345" s="39"/>
      <c r="AQ9345" s="77"/>
      <c r="AR9345" s="78"/>
      <c r="BB9345" s="79"/>
      <c r="BC9345" s="94"/>
      <c r="BE9345" s="97"/>
      <c r="BG9345" s="40"/>
      <c r="BK9345" s="40"/>
      <c r="BL9345" s="79"/>
      <c r="BM9345" s="94"/>
      <c r="BO9345" s="97"/>
      <c r="BQ9345" s="40"/>
      <c r="BR9345" s="94"/>
      <c r="BS9345" s="94"/>
      <c r="BT9345" s="94"/>
      <c r="BU9345" s="40"/>
      <c r="BV9345" s="82"/>
      <c r="BW9345" s="94"/>
      <c r="BX9345" s="48"/>
      <c r="BY9345" s="97"/>
      <c r="BZ9345" s="48"/>
      <c r="CA9345" s="40"/>
      <c r="CB9345" s="94"/>
      <c r="CC9345" s="94"/>
      <c r="CD9345" s="94"/>
      <c r="CE9345" s="40"/>
      <c r="CF9345" s="73"/>
      <c r="CG9345" s="41"/>
      <c r="CH9345" s="41"/>
      <c r="CI9345" s="41"/>
      <c r="CJ9345" s="41"/>
      <c r="CK9345" s="41"/>
      <c r="CL9345" s="68"/>
      <c r="CM9345" s="41"/>
      <c r="CN9345" s="41"/>
      <c r="CO9345" s="39"/>
      <c r="CP9345" s="78"/>
    </row>
    <row r="9346" spans="1:94" s="38" customFormat="1" x14ac:dyDescent="0.25">
      <c r="A9346" s="38">
        <v>9343</v>
      </c>
      <c r="F9346" s="39"/>
      <c r="Q9346" s="39"/>
      <c r="R9346" s="40"/>
      <c r="S9346" s="40"/>
      <c r="T9346" s="39"/>
      <c r="AG9346" s="110"/>
      <c r="AH9346" s="94"/>
      <c r="AJ9346" s="97"/>
      <c r="AL9346" s="39"/>
      <c r="AP9346" s="39"/>
      <c r="AQ9346" s="77"/>
      <c r="AR9346" s="78"/>
      <c r="BB9346" s="79"/>
      <c r="BC9346" s="94"/>
      <c r="BE9346" s="97"/>
      <c r="BG9346" s="40"/>
      <c r="BK9346" s="40"/>
      <c r="BL9346" s="79"/>
      <c r="BM9346" s="94"/>
      <c r="BO9346" s="97"/>
      <c r="BQ9346" s="40"/>
      <c r="BR9346" s="94"/>
      <c r="BS9346" s="94"/>
      <c r="BT9346" s="94"/>
      <c r="BU9346" s="40"/>
      <c r="BV9346" s="82"/>
      <c r="BW9346" s="94"/>
      <c r="BX9346" s="48"/>
      <c r="BY9346" s="97"/>
      <c r="BZ9346" s="48"/>
      <c r="CA9346" s="40"/>
      <c r="CB9346" s="94"/>
      <c r="CC9346" s="94"/>
      <c r="CD9346" s="94"/>
      <c r="CE9346" s="40"/>
      <c r="CF9346" s="73"/>
      <c r="CG9346" s="41"/>
      <c r="CH9346" s="41"/>
      <c r="CI9346" s="41"/>
      <c r="CJ9346" s="41"/>
      <c r="CK9346" s="41"/>
      <c r="CL9346" s="68"/>
      <c r="CM9346" s="41"/>
      <c r="CN9346" s="41"/>
      <c r="CO9346" s="39"/>
      <c r="CP9346" s="78"/>
    </row>
    <row r="9347" spans="1:94" s="38" customFormat="1" x14ac:dyDescent="0.25">
      <c r="A9347" s="38">
        <v>9344</v>
      </c>
      <c r="F9347" s="39"/>
      <c r="Q9347" s="39"/>
      <c r="R9347" s="40"/>
      <c r="S9347" s="40"/>
      <c r="T9347" s="39"/>
      <c r="AG9347" s="110"/>
      <c r="AH9347" s="94"/>
      <c r="AJ9347" s="97"/>
      <c r="AL9347" s="39"/>
      <c r="AP9347" s="39"/>
      <c r="AQ9347" s="77"/>
      <c r="AR9347" s="78"/>
      <c r="BB9347" s="79"/>
      <c r="BC9347" s="94"/>
      <c r="BE9347" s="97"/>
      <c r="BG9347" s="40"/>
      <c r="BK9347" s="40"/>
      <c r="BL9347" s="79"/>
      <c r="BM9347" s="94"/>
      <c r="BO9347" s="97"/>
      <c r="BQ9347" s="40"/>
      <c r="BR9347" s="94"/>
      <c r="BS9347" s="94"/>
      <c r="BT9347" s="94"/>
      <c r="BU9347" s="40"/>
      <c r="BV9347" s="82"/>
      <c r="BW9347" s="94"/>
      <c r="BX9347" s="48"/>
      <c r="BY9347" s="97"/>
      <c r="BZ9347" s="48"/>
      <c r="CA9347" s="40"/>
      <c r="CB9347" s="94"/>
      <c r="CC9347" s="94"/>
      <c r="CD9347" s="94"/>
      <c r="CE9347" s="40"/>
      <c r="CF9347" s="73"/>
      <c r="CG9347" s="41"/>
      <c r="CH9347" s="41"/>
      <c r="CI9347" s="41"/>
      <c r="CJ9347" s="41"/>
      <c r="CK9347" s="41"/>
      <c r="CL9347" s="68"/>
      <c r="CM9347" s="41"/>
      <c r="CN9347" s="41"/>
      <c r="CO9347" s="39"/>
      <c r="CP9347" s="78"/>
    </row>
    <row r="9348" spans="1:94" s="38" customFormat="1" x14ac:dyDescent="0.25">
      <c r="A9348" s="38">
        <v>9345</v>
      </c>
      <c r="F9348" s="39"/>
      <c r="Q9348" s="39"/>
      <c r="R9348" s="40"/>
      <c r="S9348" s="40"/>
      <c r="T9348" s="39"/>
      <c r="AG9348" s="110"/>
      <c r="AH9348" s="94"/>
      <c r="AJ9348" s="97"/>
      <c r="AL9348" s="39"/>
      <c r="AP9348" s="39"/>
      <c r="AQ9348" s="77"/>
      <c r="AR9348" s="78"/>
      <c r="BB9348" s="79"/>
      <c r="BC9348" s="94"/>
      <c r="BE9348" s="97"/>
      <c r="BG9348" s="40"/>
      <c r="BK9348" s="40"/>
      <c r="BL9348" s="79"/>
      <c r="BM9348" s="94"/>
      <c r="BO9348" s="97"/>
      <c r="BQ9348" s="40"/>
      <c r="BR9348" s="94"/>
      <c r="BS9348" s="94"/>
      <c r="BT9348" s="94"/>
      <c r="BU9348" s="40"/>
      <c r="BV9348" s="82"/>
      <c r="BW9348" s="94"/>
      <c r="BX9348" s="48"/>
      <c r="BY9348" s="97"/>
      <c r="BZ9348" s="48"/>
      <c r="CA9348" s="40"/>
      <c r="CB9348" s="94"/>
      <c r="CC9348" s="94"/>
      <c r="CD9348" s="94"/>
      <c r="CE9348" s="40"/>
      <c r="CF9348" s="73"/>
      <c r="CG9348" s="41"/>
      <c r="CH9348" s="41"/>
      <c r="CI9348" s="41"/>
      <c r="CJ9348" s="41"/>
      <c r="CK9348" s="41"/>
      <c r="CL9348" s="68"/>
      <c r="CM9348" s="41"/>
      <c r="CN9348" s="41"/>
      <c r="CO9348" s="39"/>
      <c r="CP9348" s="78"/>
    </row>
    <row r="9349" spans="1:94" s="38" customFormat="1" x14ac:dyDescent="0.25">
      <c r="A9349" s="38">
        <v>9346</v>
      </c>
      <c r="F9349" s="39"/>
      <c r="Q9349" s="39"/>
      <c r="R9349" s="40"/>
      <c r="S9349" s="40"/>
      <c r="T9349" s="39"/>
      <c r="AG9349" s="110"/>
      <c r="AH9349" s="94"/>
      <c r="AJ9349" s="97"/>
      <c r="AL9349" s="39"/>
      <c r="AP9349" s="39"/>
      <c r="AQ9349" s="77"/>
      <c r="AR9349" s="78"/>
      <c r="BB9349" s="79"/>
      <c r="BC9349" s="94"/>
      <c r="BE9349" s="97"/>
      <c r="BG9349" s="40"/>
      <c r="BK9349" s="40"/>
      <c r="BL9349" s="79"/>
      <c r="BM9349" s="94"/>
      <c r="BO9349" s="97"/>
      <c r="BQ9349" s="40"/>
      <c r="BR9349" s="94"/>
      <c r="BS9349" s="94"/>
      <c r="BT9349" s="94"/>
      <c r="BU9349" s="40"/>
      <c r="BV9349" s="82"/>
      <c r="BW9349" s="94"/>
      <c r="BX9349" s="48"/>
      <c r="BY9349" s="97"/>
      <c r="BZ9349" s="48"/>
      <c r="CA9349" s="40"/>
      <c r="CB9349" s="94"/>
      <c r="CC9349" s="94"/>
      <c r="CD9349" s="94"/>
      <c r="CE9349" s="40"/>
      <c r="CF9349" s="73"/>
      <c r="CG9349" s="41"/>
      <c r="CH9349" s="41"/>
      <c r="CI9349" s="41"/>
      <c r="CJ9349" s="41"/>
      <c r="CK9349" s="41"/>
      <c r="CL9349" s="68"/>
      <c r="CM9349" s="41"/>
      <c r="CN9349" s="41"/>
      <c r="CO9349" s="39"/>
      <c r="CP9349" s="78"/>
    </row>
    <row r="9350" spans="1:94" s="38" customFormat="1" x14ac:dyDescent="0.25">
      <c r="A9350" s="38">
        <v>9347</v>
      </c>
      <c r="F9350" s="39"/>
      <c r="Q9350" s="39"/>
      <c r="R9350" s="40"/>
      <c r="S9350" s="40"/>
      <c r="T9350" s="39"/>
      <c r="AG9350" s="110"/>
      <c r="AH9350" s="94"/>
      <c r="AJ9350" s="97"/>
      <c r="AL9350" s="39"/>
      <c r="AP9350" s="39"/>
      <c r="AQ9350" s="77"/>
      <c r="AR9350" s="78"/>
      <c r="BB9350" s="79"/>
      <c r="BC9350" s="94"/>
      <c r="BE9350" s="97"/>
      <c r="BG9350" s="40"/>
      <c r="BK9350" s="40"/>
      <c r="BL9350" s="79"/>
      <c r="BM9350" s="94"/>
      <c r="BO9350" s="97"/>
      <c r="BQ9350" s="40"/>
      <c r="BR9350" s="94"/>
      <c r="BS9350" s="94"/>
      <c r="BT9350" s="94"/>
      <c r="BU9350" s="40"/>
      <c r="BV9350" s="82"/>
      <c r="BW9350" s="94"/>
      <c r="BX9350" s="48"/>
      <c r="BY9350" s="97"/>
      <c r="BZ9350" s="48"/>
      <c r="CA9350" s="40"/>
      <c r="CB9350" s="94"/>
      <c r="CC9350" s="94"/>
      <c r="CD9350" s="94"/>
      <c r="CE9350" s="40"/>
      <c r="CF9350" s="73"/>
      <c r="CG9350" s="41"/>
      <c r="CH9350" s="41"/>
      <c r="CI9350" s="41"/>
      <c r="CJ9350" s="41"/>
      <c r="CK9350" s="41"/>
      <c r="CL9350" s="68"/>
      <c r="CM9350" s="41"/>
      <c r="CN9350" s="41"/>
      <c r="CO9350" s="39"/>
      <c r="CP9350" s="78"/>
    </row>
    <row r="9351" spans="1:94" s="38" customFormat="1" x14ac:dyDescent="0.25">
      <c r="A9351" s="38">
        <v>9348</v>
      </c>
      <c r="F9351" s="39"/>
      <c r="Q9351" s="39"/>
      <c r="R9351" s="40"/>
      <c r="S9351" s="40"/>
      <c r="T9351" s="39"/>
      <c r="AG9351" s="110"/>
      <c r="AH9351" s="94"/>
      <c r="AJ9351" s="97"/>
      <c r="AL9351" s="39"/>
      <c r="AP9351" s="39"/>
      <c r="AQ9351" s="77"/>
      <c r="AR9351" s="78"/>
      <c r="BB9351" s="79"/>
      <c r="BC9351" s="94"/>
      <c r="BE9351" s="97"/>
      <c r="BG9351" s="40"/>
      <c r="BK9351" s="40"/>
      <c r="BL9351" s="79"/>
      <c r="BM9351" s="94"/>
      <c r="BO9351" s="97"/>
      <c r="BQ9351" s="40"/>
      <c r="BR9351" s="94"/>
      <c r="BS9351" s="94"/>
      <c r="BT9351" s="94"/>
      <c r="BU9351" s="40"/>
      <c r="BV9351" s="82"/>
      <c r="BW9351" s="94"/>
      <c r="BX9351" s="48"/>
      <c r="BY9351" s="97"/>
      <c r="BZ9351" s="48"/>
      <c r="CA9351" s="40"/>
      <c r="CB9351" s="94"/>
      <c r="CC9351" s="94"/>
      <c r="CD9351" s="94"/>
      <c r="CE9351" s="40"/>
      <c r="CF9351" s="73"/>
      <c r="CG9351" s="41"/>
      <c r="CH9351" s="41"/>
      <c r="CI9351" s="41"/>
      <c r="CJ9351" s="41"/>
      <c r="CK9351" s="41"/>
      <c r="CL9351" s="68"/>
      <c r="CM9351" s="41"/>
      <c r="CN9351" s="41"/>
      <c r="CO9351" s="39"/>
      <c r="CP9351" s="78"/>
    </row>
    <row r="9352" spans="1:94" s="38" customFormat="1" x14ac:dyDescent="0.25">
      <c r="A9352" s="38">
        <v>9349</v>
      </c>
      <c r="F9352" s="39"/>
      <c r="Q9352" s="39"/>
      <c r="R9352" s="40"/>
      <c r="S9352" s="40"/>
      <c r="T9352" s="39"/>
      <c r="AG9352" s="110"/>
      <c r="AH9352" s="94"/>
      <c r="AJ9352" s="97"/>
      <c r="AL9352" s="39"/>
      <c r="AP9352" s="39"/>
      <c r="AQ9352" s="77"/>
      <c r="AR9352" s="78"/>
      <c r="BB9352" s="79"/>
      <c r="BC9352" s="94"/>
      <c r="BE9352" s="97"/>
      <c r="BG9352" s="40"/>
      <c r="BK9352" s="40"/>
      <c r="BL9352" s="79"/>
      <c r="BM9352" s="94"/>
      <c r="BO9352" s="97"/>
      <c r="BQ9352" s="40"/>
      <c r="BR9352" s="94"/>
      <c r="BS9352" s="94"/>
      <c r="BT9352" s="94"/>
      <c r="BU9352" s="40"/>
      <c r="BV9352" s="82"/>
      <c r="BW9352" s="94"/>
      <c r="BX9352" s="48"/>
      <c r="BY9352" s="97"/>
      <c r="BZ9352" s="48"/>
      <c r="CA9352" s="40"/>
      <c r="CB9352" s="94"/>
      <c r="CC9352" s="94"/>
      <c r="CD9352" s="94"/>
      <c r="CE9352" s="40"/>
      <c r="CF9352" s="73"/>
      <c r="CG9352" s="41"/>
      <c r="CH9352" s="41"/>
      <c r="CI9352" s="41"/>
      <c r="CJ9352" s="41"/>
      <c r="CK9352" s="41"/>
      <c r="CL9352" s="68"/>
      <c r="CM9352" s="41"/>
      <c r="CN9352" s="41"/>
      <c r="CO9352" s="39"/>
      <c r="CP9352" s="78"/>
    </row>
    <row r="9353" spans="1:94" s="38" customFormat="1" x14ac:dyDescent="0.25">
      <c r="A9353" s="38">
        <v>9350</v>
      </c>
      <c r="F9353" s="39"/>
      <c r="Q9353" s="39"/>
      <c r="R9353" s="40"/>
      <c r="S9353" s="40"/>
      <c r="T9353" s="39"/>
      <c r="AG9353" s="110"/>
      <c r="AH9353" s="94"/>
      <c r="AJ9353" s="97"/>
      <c r="AL9353" s="39"/>
      <c r="AP9353" s="39"/>
      <c r="AQ9353" s="77"/>
      <c r="AR9353" s="78"/>
      <c r="BB9353" s="79"/>
      <c r="BC9353" s="94"/>
      <c r="BE9353" s="97"/>
      <c r="BG9353" s="40"/>
      <c r="BK9353" s="40"/>
      <c r="BL9353" s="79"/>
      <c r="BM9353" s="94"/>
      <c r="BO9353" s="97"/>
      <c r="BQ9353" s="40"/>
      <c r="BR9353" s="94"/>
      <c r="BS9353" s="94"/>
      <c r="BT9353" s="94"/>
      <c r="BU9353" s="40"/>
      <c r="BV9353" s="82"/>
      <c r="BW9353" s="94"/>
      <c r="BX9353" s="48"/>
      <c r="BY9353" s="97"/>
      <c r="BZ9353" s="48"/>
      <c r="CA9353" s="40"/>
      <c r="CB9353" s="94"/>
      <c r="CC9353" s="94"/>
      <c r="CD9353" s="94"/>
      <c r="CE9353" s="40"/>
      <c r="CF9353" s="73"/>
      <c r="CG9353" s="41"/>
      <c r="CH9353" s="41"/>
      <c r="CI9353" s="41"/>
      <c r="CJ9353" s="41"/>
      <c r="CK9353" s="41"/>
      <c r="CL9353" s="68"/>
      <c r="CM9353" s="41"/>
      <c r="CN9353" s="41"/>
      <c r="CO9353" s="39"/>
      <c r="CP9353" s="78"/>
    </row>
    <row r="9354" spans="1:94" s="38" customFormat="1" x14ac:dyDescent="0.25">
      <c r="A9354" s="38">
        <v>9351</v>
      </c>
      <c r="F9354" s="39"/>
      <c r="Q9354" s="39"/>
      <c r="R9354" s="40"/>
      <c r="S9354" s="40"/>
      <c r="T9354" s="39"/>
      <c r="AG9354" s="110"/>
      <c r="AH9354" s="94"/>
      <c r="AJ9354" s="97"/>
      <c r="AL9354" s="39"/>
      <c r="AP9354" s="39"/>
      <c r="AQ9354" s="77"/>
      <c r="AR9354" s="78"/>
      <c r="BB9354" s="79"/>
      <c r="BC9354" s="94"/>
      <c r="BE9354" s="97"/>
      <c r="BG9354" s="40"/>
      <c r="BK9354" s="40"/>
      <c r="BL9354" s="79"/>
      <c r="BM9354" s="94"/>
      <c r="BO9354" s="97"/>
      <c r="BQ9354" s="40"/>
      <c r="BR9354" s="94"/>
      <c r="BS9354" s="94"/>
      <c r="BT9354" s="94"/>
      <c r="BU9354" s="40"/>
      <c r="BV9354" s="82"/>
      <c r="BW9354" s="94"/>
      <c r="BX9354" s="48"/>
      <c r="BY9354" s="97"/>
      <c r="BZ9354" s="48"/>
      <c r="CA9354" s="40"/>
      <c r="CB9354" s="94"/>
      <c r="CC9354" s="94"/>
      <c r="CD9354" s="94"/>
      <c r="CE9354" s="40"/>
      <c r="CF9354" s="73"/>
      <c r="CG9354" s="41"/>
      <c r="CH9354" s="41"/>
      <c r="CI9354" s="41"/>
      <c r="CJ9354" s="41"/>
      <c r="CK9354" s="41"/>
      <c r="CL9354" s="68"/>
      <c r="CM9354" s="41"/>
      <c r="CN9354" s="41"/>
      <c r="CO9354" s="39"/>
      <c r="CP9354" s="78"/>
    </row>
    <row r="9355" spans="1:94" s="38" customFormat="1" x14ac:dyDescent="0.25">
      <c r="A9355" s="38">
        <v>9352</v>
      </c>
      <c r="F9355" s="39"/>
      <c r="Q9355" s="39"/>
      <c r="R9355" s="40"/>
      <c r="S9355" s="40"/>
      <c r="T9355" s="39"/>
      <c r="AG9355" s="110"/>
      <c r="AH9355" s="94"/>
      <c r="AJ9355" s="97"/>
      <c r="AL9355" s="39"/>
      <c r="AP9355" s="39"/>
      <c r="AQ9355" s="77"/>
      <c r="AR9355" s="78"/>
      <c r="BB9355" s="79"/>
      <c r="BC9355" s="94"/>
      <c r="BE9355" s="97"/>
      <c r="BG9355" s="40"/>
      <c r="BK9355" s="40"/>
      <c r="BL9355" s="79"/>
      <c r="BM9355" s="94"/>
      <c r="BO9355" s="97"/>
      <c r="BQ9355" s="40"/>
      <c r="BR9355" s="94"/>
      <c r="BS9355" s="94"/>
      <c r="BT9355" s="94"/>
      <c r="BU9355" s="40"/>
      <c r="BV9355" s="82"/>
      <c r="BW9355" s="94"/>
      <c r="BX9355" s="48"/>
      <c r="BY9355" s="97"/>
      <c r="BZ9355" s="48"/>
      <c r="CA9355" s="40"/>
      <c r="CB9355" s="94"/>
      <c r="CC9355" s="94"/>
      <c r="CD9355" s="94"/>
      <c r="CE9355" s="40"/>
      <c r="CF9355" s="73"/>
      <c r="CG9355" s="41"/>
      <c r="CH9355" s="41"/>
      <c r="CI9355" s="41"/>
      <c r="CJ9355" s="41"/>
      <c r="CK9355" s="41"/>
      <c r="CL9355" s="68"/>
      <c r="CM9355" s="41"/>
      <c r="CN9355" s="41"/>
      <c r="CO9355" s="39"/>
      <c r="CP9355" s="78"/>
    </row>
    <row r="9356" spans="1:94" s="38" customFormat="1" x14ac:dyDescent="0.25">
      <c r="A9356" s="38">
        <v>9353</v>
      </c>
      <c r="F9356" s="39"/>
      <c r="Q9356" s="39"/>
      <c r="R9356" s="40"/>
      <c r="S9356" s="40"/>
      <c r="T9356" s="39"/>
      <c r="AG9356" s="110"/>
      <c r="AH9356" s="94"/>
      <c r="AJ9356" s="97"/>
      <c r="AL9356" s="39"/>
      <c r="AP9356" s="39"/>
      <c r="AQ9356" s="77"/>
      <c r="AR9356" s="78"/>
      <c r="BB9356" s="79"/>
      <c r="BC9356" s="94"/>
      <c r="BE9356" s="97"/>
      <c r="BG9356" s="40"/>
      <c r="BK9356" s="40"/>
      <c r="BL9356" s="79"/>
      <c r="BM9356" s="94"/>
      <c r="BO9356" s="97"/>
      <c r="BQ9356" s="40"/>
      <c r="BR9356" s="94"/>
      <c r="BS9356" s="94"/>
      <c r="BT9356" s="94"/>
      <c r="BU9356" s="40"/>
      <c r="BV9356" s="82"/>
      <c r="BW9356" s="94"/>
      <c r="BX9356" s="48"/>
      <c r="BY9356" s="97"/>
      <c r="BZ9356" s="48"/>
      <c r="CA9356" s="40"/>
      <c r="CB9356" s="94"/>
      <c r="CC9356" s="94"/>
      <c r="CD9356" s="94"/>
      <c r="CE9356" s="40"/>
      <c r="CF9356" s="73"/>
      <c r="CG9356" s="41"/>
      <c r="CH9356" s="41"/>
      <c r="CI9356" s="41"/>
      <c r="CJ9356" s="41"/>
      <c r="CK9356" s="41"/>
      <c r="CL9356" s="68"/>
      <c r="CM9356" s="41"/>
      <c r="CN9356" s="41"/>
      <c r="CO9356" s="39"/>
      <c r="CP9356" s="78"/>
    </row>
    <row r="9357" spans="1:94" s="38" customFormat="1" x14ac:dyDescent="0.25">
      <c r="A9357" s="38">
        <v>9354</v>
      </c>
      <c r="F9357" s="39"/>
      <c r="Q9357" s="39"/>
      <c r="R9357" s="40"/>
      <c r="S9357" s="40"/>
      <c r="T9357" s="39"/>
      <c r="AG9357" s="110"/>
      <c r="AH9357" s="94"/>
      <c r="AJ9357" s="97"/>
      <c r="AL9357" s="39"/>
      <c r="AP9357" s="39"/>
      <c r="AQ9357" s="77"/>
      <c r="AR9357" s="78"/>
      <c r="BB9357" s="79"/>
      <c r="BC9357" s="94"/>
      <c r="BE9357" s="97"/>
      <c r="BG9357" s="40"/>
      <c r="BK9357" s="40"/>
      <c r="BL9357" s="79"/>
      <c r="BM9357" s="94"/>
      <c r="BO9357" s="97"/>
      <c r="BQ9357" s="40"/>
      <c r="BR9357" s="94"/>
      <c r="BS9357" s="94"/>
      <c r="BT9357" s="94"/>
      <c r="BU9357" s="40"/>
      <c r="BV9357" s="82"/>
      <c r="BW9357" s="94"/>
      <c r="BX9357" s="48"/>
      <c r="BY9357" s="97"/>
      <c r="BZ9357" s="48"/>
      <c r="CA9357" s="40"/>
      <c r="CB9357" s="94"/>
      <c r="CC9357" s="94"/>
      <c r="CD9357" s="94"/>
      <c r="CE9357" s="40"/>
      <c r="CF9357" s="73"/>
      <c r="CG9357" s="41"/>
      <c r="CH9357" s="41"/>
      <c r="CI9357" s="41"/>
      <c r="CJ9357" s="41"/>
      <c r="CK9357" s="41"/>
      <c r="CL9357" s="68"/>
      <c r="CM9357" s="41"/>
      <c r="CN9357" s="41"/>
      <c r="CO9357" s="39"/>
      <c r="CP9357" s="78"/>
    </row>
    <row r="9358" spans="1:94" s="38" customFormat="1" x14ac:dyDescent="0.25">
      <c r="A9358" s="38">
        <v>9355</v>
      </c>
      <c r="F9358" s="39"/>
      <c r="Q9358" s="39"/>
      <c r="R9358" s="40"/>
      <c r="S9358" s="40"/>
      <c r="T9358" s="39"/>
      <c r="AG9358" s="110"/>
      <c r="AH9358" s="94"/>
      <c r="AJ9358" s="97"/>
      <c r="AL9358" s="39"/>
      <c r="AP9358" s="39"/>
      <c r="AQ9358" s="77"/>
      <c r="AR9358" s="78"/>
      <c r="BB9358" s="79"/>
      <c r="BC9358" s="94"/>
      <c r="BE9358" s="97"/>
      <c r="BG9358" s="40"/>
      <c r="BK9358" s="40"/>
      <c r="BL9358" s="79"/>
      <c r="BM9358" s="94"/>
      <c r="BO9358" s="97"/>
      <c r="BQ9358" s="40"/>
      <c r="BR9358" s="94"/>
      <c r="BS9358" s="94"/>
      <c r="BT9358" s="94"/>
      <c r="BU9358" s="40"/>
      <c r="BV9358" s="82"/>
      <c r="BW9358" s="94"/>
      <c r="BX9358" s="48"/>
      <c r="BY9358" s="97"/>
      <c r="BZ9358" s="48"/>
      <c r="CA9358" s="40"/>
      <c r="CB9358" s="94"/>
      <c r="CC9358" s="94"/>
      <c r="CD9358" s="94"/>
      <c r="CE9358" s="40"/>
      <c r="CF9358" s="73"/>
      <c r="CG9358" s="41"/>
      <c r="CH9358" s="41"/>
      <c r="CI9358" s="41"/>
      <c r="CJ9358" s="41"/>
      <c r="CK9358" s="41"/>
      <c r="CL9358" s="68"/>
      <c r="CM9358" s="41"/>
      <c r="CN9358" s="41"/>
      <c r="CO9358" s="39"/>
      <c r="CP9358" s="78"/>
    </row>
    <row r="9359" spans="1:94" s="38" customFormat="1" x14ac:dyDescent="0.25">
      <c r="A9359" s="38">
        <v>9356</v>
      </c>
      <c r="F9359" s="39"/>
      <c r="Q9359" s="39"/>
      <c r="R9359" s="40"/>
      <c r="S9359" s="40"/>
      <c r="T9359" s="39"/>
      <c r="AG9359" s="110"/>
      <c r="AH9359" s="94"/>
      <c r="AJ9359" s="97"/>
      <c r="AL9359" s="39"/>
      <c r="AP9359" s="39"/>
      <c r="AQ9359" s="77"/>
      <c r="AR9359" s="78"/>
      <c r="BB9359" s="79"/>
      <c r="BC9359" s="94"/>
      <c r="BE9359" s="97"/>
      <c r="BG9359" s="40"/>
      <c r="BK9359" s="40"/>
      <c r="BL9359" s="79"/>
      <c r="BM9359" s="94"/>
      <c r="BO9359" s="97"/>
      <c r="BQ9359" s="40"/>
      <c r="BR9359" s="94"/>
      <c r="BS9359" s="94"/>
      <c r="BT9359" s="94"/>
      <c r="BU9359" s="40"/>
      <c r="BV9359" s="82"/>
      <c r="BW9359" s="94"/>
      <c r="BX9359" s="48"/>
      <c r="BY9359" s="97"/>
      <c r="BZ9359" s="48"/>
      <c r="CA9359" s="40"/>
      <c r="CB9359" s="94"/>
      <c r="CC9359" s="94"/>
      <c r="CD9359" s="94"/>
      <c r="CE9359" s="40"/>
      <c r="CF9359" s="73"/>
      <c r="CG9359" s="41"/>
      <c r="CH9359" s="41"/>
      <c r="CI9359" s="41"/>
      <c r="CJ9359" s="41"/>
      <c r="CK9359" s="41"/>
      <c r="CL9359" s="68"/>
      <c r="CM9359" s="41"/>
      <c r="CN9359" s="41"/>
      <c r="CO9359" s="39"/>
      <c r="CP9359" s="78"/>
    </row>
    <row r="9360" spans="1:94" s="38" customFormat="1" x14ac:dyDescent="0.25">
      <c r="A9360" s="38">
        <v>9357</v>
      </c>
      <c r="F9360" s="39"/>
      <c r="Q9360" s="39"/>
      <c r="R9360" s="40"/>
      <c r="S9360" s="40"/>
      <c r="T9360" s="39"/>
      <c r="AG9360" s="110"/>
      <c r="AH9360" s="94"/>
      <c r="AJ9360" s="97"/>
      <c r="AL9360" s="39"/>
      <c r="AP9360" s="39"/>
      <c r="AQ9360" s="77"/>
      <c r="AR9360" s="78"/>
      <c r="BB9360" s="79"/>
      <c r="BC9360" s="94"/>
      <c r="BE9360" s="97"/>
      <c r="BG9360" s="40"/>
      <c r="BK9360" s="40"/>
      <c r="BL9360" s="79"/>
      <c r="BM9360" s="94"/>
      <c r="BO9360" s="97"/>
      <c r="BQ9360" s="40"/>
      <c r="BR9360" s="94"/>
      <c r="BS9360" s="94"/>
      <c r="BT9360" s="94"/>
      <c r="BU9360" s="40"/>
      <c r="BV9360" s="82"/>
      <c r="BW9360" s="94"/>
      <c r="BX9360" s="48"/>
      <c r="BY9360" s="97"/>
      <c r="BZ9360" s="48"/>
      <c r="CA9360" s="40"/>
      <c r="CB9360" s="94"/>
      <c r="CC9360" s="94"/>
      <c r="CD9360" s="94"/>
      <c r="CE9360" s="40"/>
      <c r="CF9360" s="73"/>
      <c r="CG9360" s="41"/>
      <c r="CH9360" s="41"/>
      <c r="CI9360" s="41"/>
      <c r="CJ9360" s="41"/>
      <c r="CK9360" s="41"/>
      <c r="CL9360" s="68"/>
      <c r="CM9360" s="41"/>
      <c r="CN9360" s="41"/>
      <c r="CO9360" s="39"/>
      <c r="CP9360" s="78"/>
    </row>
    <row r="9361" spans="1:94" s="38" customFormat="1" x14ac:dyDescent="0.25">
      <c r="A9361" s="38">
        <v>9358</v>
      </c>
      <c r="F9361" s="39"/>
      <c r="Q9361" s="39"/>
      <c r="R9361" s="40"/>
      <c r="S9361" s="40"/>
      <c r="T9361" s="39"/>
      <c r="AG9361" s="110"/>
      <c r="AH9361" s="94"/>
      <c r="AJ9361" s="97"/>
      <c r="AL9361" s="39"/>
      <c r="AP9361" s="39"/>
      <c r="AQ9361" s="77"/>
      <c r="AR9361" s="78"/>
      <c r="BB9361" s="79"/>
      <c r="BC9361" s="94"/>
      <c r="BE9361" s="97"/>
      <c r="BG9361" s="40"/>
      <c r="BK9361" s="40"/>
      <c r="BL9361" s="79"/>
      <c r="BM9361" s="94"/>
      <c r="BO9361" s="97"/>
      <c r="BQ9361" s="40"/>
      <c r="BR9361" s="94"/>
      <c r="BS9361" s="94"/>
      <c r="BT9361" s="94"/>
      <c r="BU9361" s="40"/>
      <c r="BV9361" s="82"/>
      <c r="BW9361" s="94"/>
      <c r="BX9361" s="48"/>
      <c r="BY9361" s="97"/>
      <c r="BZ9361" s="48"/>
      <c r="CA9361" s="40"/>
      <c r="CB9361" s="94"/>
      <c r="CC9361" s="94"/>
      <c r="CD9361" s="94"/>
      <c r="CE9361" s="40"/>
      <c r="CF9361" s="73"/>
      <c r="CG9361" s="41"/>
      <c r="CH9361" s="41"/>
      <c r="CI9361" s="41"/>
      <c r="CJ9361" s="41"/>
      <c r="CK9361" s="41"/>
      <c r="CL9361" s="68"/>
      <c r="CM9361" s="41"/>
      <c r="CN9361" s="41"/>
      <c r="CO9361" s="39"/>
      <c r="CP9361" s="78"/>
    </row>
    <row r="9362" spans="1:94" s="38" customFormat="1" x14ac:dyDescent="0.25">
      <c r="A9362" s="38">
        <v>9359</v>
      </c>
      <c r="F9362" s="39"/>
      <c r="Q9362" s="39"/>
      <c r="R9362" s="40"/>
      <c r="S9362" s="40"/>
      <c r="T9362" s="39"/>
      <c r="AG9362" s="110"/>
      <c r="AH9362" s="94"/>
      <c r="AJ9362" s="97"/>
      <c r="AL9362" s="39"/>
      <c r="AP9362" s="39"/>
      <c r="AQ9362" s="77"/>
      <c r="AR9362" s="78"/>
      <c r="BB9362" s="79"/>
      <c r="BC9362" s="94"/>
      <c r="BE9362" s="97"/>
      <c r="BG9362" s="40"/>
      <c r="BK9362" s="40"/>
      <c r="BL9362" s="79"/>
      <c r="BM9362" s="94"/>
      <c r="BO9362" s="97"/>
      <c r="BQ9362" s="40"/>
      <c r="BR9362" s="94"/>
      <c r="BS9362" s="94"/>
      <c r="BT9362" s="94"/>
      <c r="BU9362" s="40"/>
      <c r="BV9362" s="82"/>
      <c r="BW9362" s="94"/>
      <c r="BX9362" s="48"/>
      <c r="BY9362" s="97"/>
      <c r="BZ9362" s="48"/>
      <c r="CA9362" s="40"/>
      <c r="CB9362" s="94"/>
      <c r="CC9362" s="94"/>
      <c r="CD9362" s="94"/>
      <c r="CE9362" s="40"/>
      <c r="CF9362" s="73"/>
      <c r="CG9362" s="41"/>
      <c r="CH9362" s="41"/>
      <c r="CI9362" s="41"/>
      <c r="CJ9362" s="41"/>
      <c r="CK9362" s="41"/>
      <c r="CL9362" s="68"/>
      <c r="CM9362" s="41"/>
      <c r="CN9362" s="41"/>
      <c r="CO9362" s="39"/>
      <c r="CP9362" s="78"/>
    </row>
    <row r="9363" spans="1:94" s="38" customFormat="1" x14ac:dyDescent="0.25">
      <c r="A9363" s="38">
        <v>9360</v>
      </c>
      <c r="F9363" s="39"/>
      <c r="Q9363" s="39"/>
      <c r="R9363" s="40"/>
      <c r="S9363" s="40"/>
      <c r="T9363" s="39"/>
      <c r="AG9363" s="110"/>
      <c r="AH9363" s="94"/>
      <c r="AJ9363" s="97"/>
      <c r="AL9363" s="39"/>
      <c r="AP9363" s="39"/>
      <c r="AQ9363" s="77"/>
      <c r="AR9363" s="78"/>
      <c r="BB9363" s="79"/>
      <c r="BC9363" s="94"/>
      <c r="BE9363" s="97"/>
      <c r="BG9363" s="40"/>
      <c r="BK9363" s="40"/>
      <c r="BL9363" s="79"/>
      <c r="BM9363" s="94"/>
      <c r="BO9363" s="97"/>
      <c r="BQ9363" s="40"/>
      <c r="BR9363" s="94"/>
      <c r="BS9363" s="94"/>
      <c r="BT9363" s="94"/>
      <c r="BU9363" s="40"/>
      <c r="BV9363" s="82"/>
      <c r="BW9363" s="94"/>
      <c r="BX9363" s="48"/>
      <c r="BY9363" s="97"/>
      <c r="BZ9363" s="48"/>
      <c r="CA9363" s="40"/>
      <c r="CB9363" s="94"/>
      <c r="CC9363" s="94"/>
      <c r="CD9363" s="94"/>
      <c r="CE9363" s="40"/>
      <c r="CF9363" s="73"/>
      <c r="CG9363" s="41"/>
      <c r="CH9363" s="41"/>
      <c r="CI9363" s="41"/>
      <c r="CJ9363" s="41"/>
      <c r="CK9363" s="41"/>
      <c r="CL9363" s="68"/>
      <c r="CM9363" s="41"/>
      <c r="CN9363" s="41"/>
      <c r="CO9363" s="39"/>
      <c r="CP9363" s="78"/>
    </row>
    <row r="9364" spans="1:94" s="38" customFormat="1" x14ac:dyDescent="0.25">
      <c r="A9364" s="38">
        <v>9361</v>
      </c>
      <c r="F9364" s="39"/>
      <c r="Q9364" s="39"/>
      <c r="R9364" s="40"/>
      <c r="S9364" s="40"/>
      <c r="T9364" s="39"/>
      <c r="AG9364" s="110"/>
      <c r="AH9364" s="94"/>
      <c r="AJ9364" s="97"/>
      <c r="AL9364" s="39"/>
      <c r="AP9364" s="39"/>
      <c r="AQ9364" s="77"/>
      <c r="AR9364" s="78"/>
      <c r="BB9364" s="79"/>
      <c r="BC9364" s="94"/>
      <c r="BE9364" s="97"/>
      <c r="BG9364" s="40"/>
      <c r="BK9364" s="40"/>
      <c r="BL9364" s="79"/>
      <c r="BM9364" s="94"/>
      <c r="BO9364" s="97"/>
      <c r="BQ9364" s="40"/>
      <c r="BR9364" s="94"/>
      <c r="BS9364" s="94"/>
      <c r="BT9364" s="94"/>
      <c r="BU9364" s="40"/>
      <c r="BV9364" s="82"/>
      <c r="BW9364" s="94"/>
      <c r="BX9364" s="48"/>
      <c r="BY9364" s="97"/>
      <c r="BZ9364" s="48"/>
      <c r="CA9364" s="40"/>
      <c r="CB9364" s="94"/>
      <c r="CC9364" s="94"/>
      <c r="CD9364" s="94"/>
      <c r="CE9364" s="40"/>
      <c r="CF9364" s="73"/>
      <c r="CG9364" s="41"/>
      <c r="CH9364" s="41"/>
      <c r="CI9364" s="41"/>
      <c r="CJ9364" s="41"/>
      <c r="CK9364" s="41"/>
      <c r="CL9364" s="68"/>
      <c r="CM9364" s="41"/>
      <c r="CN9364" s="41"/>
      <c r="CO9364" s="39"/>
      <c r="CP9364" s="78"/>
    </row>
    <row r="9365" spans="1:94" s="38" customFormat="1" x14ac:dyDescent="0.25">
      <c r="A9365" s="38">
        <v>9362</v>
      </c>
      <c r="F9365" s="39"/>
      <c r="Q9365" s="39"/>
      <c r="R9365" s="40"/>
      <c r="S9365" s="40"/>
      <c r="T9365" s="39"/>
      <c r="AG9365" s="110"/>
      <c r="AH9365" s="94"/>
      <c r="AJ9365" s="97"/>
      <c r="AL9365" s="39"/>
      <c r="AP9365" s="39"/>
      <c r="AQ9365" s="77"/>
      <c r="AR9365" s="78"/>
      <c r="BB9365" s="79"/>
      <c r="BC9365" s="94"/>
      <c r="BE9365" s="97"/>
      <c r="BG9365" s="40"/>
      <c r="BK9365" s="40"/>
      <c r="BL9365" s="79"/>
      <c r="BM9365" s="94"/>
      <c r="BO9365" s="97"/>
      <c r="BQ9365" s="40"/>
      <c r="BR9365" s="94"/>
      <c r="BS9365" s="94"/>
      <c r="BT9365" s="94"/>
      <c r="BU9365" s="40"/>
      <c r="BV9365" s="82"/>
      <c r="BW9365" s="94"/>
      <c r="BX9365" s="48"/>
      <c r="BY9365" s="97"/>
      <c r="BZ9365" s="48"/>
      <c r="CA9365" s="40"/>
      <c r="CB9365" s="94"/>
      <c r="CC9365" s="94"/>
      <c r="CD9365" s="94"/>
      <c r="CE9365" s="40"/>
      <c r="CF9365" s="73"/>
      <c r="CG9365" s="41"/>
      <c r="CH9365" s="41"/>
      <c r="CI9365" s="41"/>
      <c r="CJ9365" s="41"/>
      <c r="CK9365" s="41"/>
      <c r="CL9365" s="68"/>
      <c r="CM9365" s="41"/>
      <c r="CN9365" s="41"/>
      <c r="CO9365" s="39"/>
      <c r="CP9365" s="78"/>
    </row>
    <row r="9366" spans="1:94" s="38" customFormat="1" x14ac:dyDescent="0.25">
      <c r="A9366" s="38">
        <v>9363</v>
      </c>
      <c r="F9366" s="39"/>
      <c r="Q9366" s="39"/>
      <c r="R9366" s="40"/>
      <c r="S9366" s="40"/>
      <c r="T9366" s="39"/>
      <c r="AG9366" s="110"/>
      <c r="AH9366" s="94"/>
      <c r="AJ9366" s="97"/>
      <c r="AL9366" s="39"/>
      <c r="AP9366" s="39"/>
      <c r="AQ9366" s="77"/>
      <c r="AR9366" s="78"/>
      <c r="BB9366" s="79"/>
      <c r="BC9366" s="94"/>
      <c r="BE9366" s="97"/>
      <c r="BG9366" s="40"/>
      <c r="BK9366" s="40"/>
      <c r="BL9366" s="79"/>
      <c r="BM9366" s="94"/>
      <c r="BO9366" s="97"/>
      <c r="BQ9366" s="40"/>
      <c r="BR9366" s="94"/>
      <c r="BS9366" s="94"/>
      <c r="BT9366" s="94"/>
      <c r="BU9366" s="40"/>
      <c r="BV9366" s="82"/>
      <c r="BW9366" s="94"/>
      <c r="BX9366" s="48"/>
      <c r="BY9366" s="97"/>
      <c r="BZ9366" s="48"/>
      <c r="CA9366" s="40"/>
      <c r="CB9366" s="94"/>
      <c r="CC9366" s="94"/>
      <c r="CD9366" s="94"/>
      <c r="CE9366" s="40"/>
      <c r="CF9366" s="73"/>
      <c r="CG9366" s="41"/>
      <c r="CH9366" s="41"/>
      <c r="CI9366" s="41"/>
      <c r="CJ9366" s="41"/>
      <c r="CK9366" s="41"/>
      <c r="CL9366" s="68"/>
      <c r="CM9366" s="41"/>
      <c r="CN9366" s="41"/>
      <c r="CO9366" s="39"/>
      <c r="CP9366" s="78"/>
    </row>
    <row r="9367" spans="1:94" s="38" customFormat="1" x14ac:dyDescent="0.25">
      <c r="A9367" s="38">
        <v>9364</v>
      </c>
      <c r="F9367" s="39"/>
      <c r="Q9367" s="39"/>
      <c r="R9367" s="40"/>
      <c r="S9367" s="40"/>
      <c r="T9367" s="39"/>
      <c r="AG9367" s="110"/>
      <c r="AH9367" s="94"/>
      <c r="AJ9367" s="97"/>
      <c r="AL9367" s="39"/>
      <c r="AP9367" s="39"/>
      <c r="AQ9367" s="77"/>
      <c r="AR9367" s="78"/>
      <c r="BB9367" s="79"/>
      <c r="BC9367" s="94"/>
      <c r="BE9367" s="97"/>
      <c r="BG9367" s="40"/>
      <c r="BK9367" s="40"/>
      <c r="BL9367" s="79"/>
      <c r="BM9367" s="94"/>
      <c r="BO9367" s="97"/>
      <c r="BQ9367" s="40"/>
      <c r="BR9367" s="94"/>
      <c r="BS9367" s="94"/>
      <c r="BT9367" s="94"/>
      <c r="BU9367" s="40"/>
      <c r="BV9367" s="82"/>
      <c r="BW9367" s="94"/>
      <c r="BX9367" s="48"/>
      <c r="BY9367" s="97"/>
      <c r="BZ9367" s="48"/>
      <c r="CA9367" s="40"/>
      <c r="CB9367" s="94"/>
      <c r="CC9367" s="94"/>
      <c r="CD9367" s="94"/>
      <c r="CE9367" s="40"/>
      <c r="CF9367" s="73"/>
      <c r="CG9367" s="41"/>
      <c r="CH9367" s="41"/>
      <c r="CI9367" s="41"/>
      <c r="CJ9367" s="41"/>
      <c r="CK9367" s="41"/>
      <c r="CL9367" s="68"/>
      <c r="CM9367" s="41"/>
      <c r="CN9367" s="41"/>
      <c r="CO9367" s="39"/>
      <c r="CP9367" s="78"/>
    </row>
    <row r="9368" spans="1:94" s="38" customFormat="1" x14ac:dyDescent="0.25">
      <c r="A9368" s="38">
        <v>9365</v>
      </c>
      <c r="F9368" s="39"/>
      <c r="Q9368" s="39"/>
      <c r="R9368" s="40"/>
      <c r="S9368" s="40"/>
      <c r="T9368" s="39"/>
      <c r="AG9368" s="110"/>
      <c r="AH9368" s="94"/>
      <c r="AJ9368" s="97"/>
      <c r="AL9368" s="39"/>
      <c r="AP9368" s="39"/>
      <c r="AQ9368" s="77"/>
      <c r="AR9368" s="78"/>
      <c r="BB9368" s="79"/>
      <c r="BC9368" s="94"/>
      <c r="BE9368" s="97"/>
      <c r="BG9368" s="40"/>
      <c r="BK9368" s="40"/>
      <c r="BL9368" s="79"/>
      <c r="BM9368" s="94"/>
      <c r="BO9368" s="97"/>
      <c r="BQ9368" s="40"/>
      <c r="BR9368" s="94"/>
      <c r="BS9368" s="94"/>
      <c r="BT9368" s="94"/>
      <c r="BU9368" s="40"/>
      <c r="BV9368" s="82"/>
      <c r="BW9368" s="94"/>
      <c r="BX9368" s="48"/>
      <c r="BY9368" s="97"/>
      <c r="BZ9368" s="48"/>
      <c r="CA9368" s="40"/>
      <c r="CB9368" s="94"/>
      <c r="CC9368" s="94"/>
      <c r="CD9368" s="94"/>
      <c r="CE9368" s="40"/>
      <c r="CF9368" s="73"/>
      <c r="CG9368" s="41"/>
      <c r="CH9368" s="41"/>
      <c r="CI9368" s="41"/>
      <c r="CJ9368" s="41"/>
      <c r="CK9368" s="41"/>
      <c r="CL9368" s="68"/>
      <c r="CM9368" s="41"/>
      <c r="CN9368" s="41"/>
      <c r="CO9368" s="39"/>
      <c r="CP9368" s="78"/>
    </row>
    <row r="9369" spans="1:94" s="38" customFormat="1" x14ac:dyDescent="0.25">
      <c r="A9369" s="38">
        <v>9366</v>
      </c>
      <c r="F9369" s="39"/>
      <c r="Q9369" s="39"/>
      <c r="R9369" s="40"/>
      <c r="S9369" s="40"/>
      <c r="T9369" s="39"/>
      <c r="AG9369" s="110"/>
      <c r="AH9369" s="94"/>
      <c r="AJ9369" s="97"/>
      <c r="AL9369" s="39"/>
      <c r="AP9369" s="39"/>
      <c r="AQ9369" s="77"/>
      <c r="AR9369" s="78"/>
      <c r="BB9369" s="79"/>
      <c r="BC9369" s="94"/>
      <c r="BE9369" s="97"/>
      <c r="BG9369" s="40"/>
      <c r="BK9369" s="40"/>
      <c r="BL9369" s="79"/>
      <c r="BM9369" s="94"/>
      <c r="BO9369" s="97"/>
      <c r="BQ9369" s="40"/>
      <c r="BR9369" s="94"/>
      <c r="BS9369" s="94"/>
      <c r="BT9369" s="94"/>
      <c r="BU9369" s="40"/>
      <c r="BV9369" s="82"/>
      <c r="BW9369" s="94"/>
      <c r="BX9369" s="48"/>
      <c r="BY9369" s="97"/>
      <c r="BZ9369" s="48"/>
      <c r="CA9369" s="40"/>
      <c r="CB9369" s="94"/>
      <c r="CC9369" s="94"/>
      <c r="CD9369" s="94"/>
      <c r="CE9369" s="40"/>
      <c r="CF9369" s="73"/>
      <c r="CG9369" s="41"/>
      <c r="CH9369" s="41"/>
      <c r="CI9369" s="41"/>
      <c r="CJ9369" s="41"/>
      <c r="CK9369" s="41"/>
      <c r="CL9369" s="68"/>
      <c r="CM9369" s="41"/>
      <c r="CN9369" s="41"/>
      <c r="CO9369" s="39"/>
      <c r="CP9369" s="78"/>
    </row>
    <row r="9370" spans="1:94" s="38" customFormat="1" x14ac:dyDescent="0.25">
      <c r="A9370" s="38">
        <v>9367</v>
      </c>
      <c r="F9370" s="39"/>
      <c r="Q9370" s="39"/>
      <c r="R9370" s="40"/>
      <c r="S9370" s="40"/>
      <c r="T9370" s="39"/>
      <c r="AG9370" s="110"/>
      <c r="AH9370" s="94"/>
      <c r="AJ9370" s="97"/>
      <c r="AL9370" s="39"/>
      <c r="AP9370" s="39"/>
      <c r="AQ9370" s="77"/>
      <c r="AR9370" s="78"/>
      <c r="BB9370" s="79"/>
      <c r="BC9370" s="94"/>
      <c r="BE9370" s="97"/>
      <c r="BG9370" s="40"/>
      <c r="BK9370" s="40"/>
      <c r="BL9370" s="79"/>
      <c r="BM9370" s="94"/>
      <c r="BO9370" s="97"/>
      <c r="BQ9370" s="40"/>
      <c r="BR9370" s="94"/>
      <c r="BS9370" s="94"/>
      <c r="BT9370" s="94"/>
      <c r="BU9370" s="40"/>
      <c r="BV9370" s="82"/>
      <c r="BW9370" s="94"/>
      <c r="BX9370" s="48"/>
      <c r="BY9370" s="97"/>
      <c r="BZ9370" s="48"/>
      <c r="CA9370" s="40"/>
      <c r="CB9370" s="94"/>
      <c r="CC9370" s="94"/>
      <c r="CD9370" s="94"/>
      <c r="CE9370" s="40"/>
      <c r="CF9370" s="73"/>
      <c r="CG9370" s="41"/>
      <c r="CH9370" s="41"/>
      <c r="CI9370" s="41"/>
      <c r="CJ9370" s="41"/>
      <c r="CK9370" s="41"/>
      <c r="CL9370" s="68"/>
      <c r="CM9370" s="41"/>
      <c r="CN9370" s="41"/>
      <c r="CO9370" s="39"/>
      <c r="CP9370" s="78"/>
    </row>
    <row r="9371" spans="1:94" s="38" customFormat="1" x14ac:dyDescent="0.25">
      <c r="A9371" s="38">
        <v>9368</v>
      </c>
      <c r="F9371" s="39"/>
      <c r="Q9371" s="39"/>
      <c r="R9371" s="40"/>
      <c r="S9371" s="40"/>
      <c r="T9371" s="39"/>
      <c r="AG9371" s="110"/>
      <c r="AH9371" s="94"/>
      <c r="AJ9371" s="97"/>
      <c r="AL9371" s="39"/>
      <c r="AP9371" s="39"/>
      <c r="AQ9371" s="77"/>
      <c r="AR9371" s="78"/>
      <c r="BB9371" s="79"/>
      <c r="BC9371" s="94"/>
      <c r="BE9371" s="97"/>
      <c r="BG9371" s="40"/>
      <c r="BK9371" s="40"/>
      <c r="BL9371" s="79"/>
      <c r="BM9371" s="94"/>
      <c r="BO9371" s="97"/>
      <c r="BQ9371" s="40"/>
      <c r="BR9371" s="94"/>
      <c r="BS9371" s="94"/>
      <c r="BT9371" s="94"/>
      <c r="BU9371" s="40"/>
      <c r="BV9371" s="82"/>
      <c r="BW9371" s="94"/>
      <c r="BX9371" s="48"/>
      <c r="BY9371" s="97"/>
      <c r="BZ9371" s="48"/>
      <c r="CA9371" s="40"/>
      <c r="CB9371" s="94"/>
      <c r="CC9371" s="94"/>
      <c r="CD9371" s="94"/>
      <c r="CE9371" s="40"/>
      <c r="CF9371" s="73"/>
      <c r="CG9371" s="41"/>
      <c r="CH9371" s="41"/>
      <c r="CI9371" s="41"/>
      <c r="CJ9371" s="41"/>
      <c r="CK9371" s="41"/>
      <c r="CL9371" s="68"/>
      <c r="CM9371" s="41"/>
      <c r="CN9371" s="41"/>
      <c r="CO9371" s="39"/>
      <c r="CP9371" s="78"/>
    </row>
    <row r="9372" spans="1:94" s="38" customFormat="1" x14ac:dyDescent="0.25">
      <c r="A9372" s="38">
        <v>9369</v>
      </c>
      <c r="F9372" s="39"/>
      <c r="Q9372" s="39"/>
      <c r="R9372" s="40"/>
      <c r="S9372" s="40"/>
      <c r="T9372" s="39"/>
      <c r="AG9372" s="110"/>
      <c r="AH9372" s="94"/>
      <c r="AJ9372" s="97"/>
      <c r="AL9372" s="39"/>
      <c r="AP9372" s="39"/>
      <c r="AQ9372" s="77"/>
      <c r="AR9372" s="78"/>
      <c r="BB9372" s="79"/>
      <c r="BC9372" s="94"/>
      <c r="BE9372" s="97"/>
      <c r="BG9372" s="40"/>
      <c r="BK9372" s="40"/>
      <c r="BL9372" s="79"/>
      <c r="BM9372" s="94"/>
      <c r="BO9372" s="97"/>
      <c r="BQ9372" s="40"/>
      <c r="BR9372" s="94"/>
      <c r="BS9372" s="94"/>
      <c r="BT9372" s="94"/>
      <c r="BU9372" s="40"/>
      <c r="BV9372" s="82"/>
      <c r="BW9372" s="94"/>
      <c r="BX9372" s="48"/>
      <c r="BY9372" s="97"/>
      <c r="BZ9372" s="48"/>
      <c r="CA9372" s="40"/>
      <c r="CB9372" s="94"/>
      <c r="CC9372" s="94"/>
      <c r="CD9372" s="94"/>
      <c r="CE9372" s="40"/>
      <c r="CF9372" s="73"/>
      <c r="CG9372" s="41"/>
      <c r="CH9372" s="41"/>
      <c r="CI9372" s="41"/>
      <c r="CJ9372" s="41"/>
      <c r="CK9372" s="41"/>
      <c r="CL9372" s="68"/>
      <c r="CM9372" s="41"/>
      <c r="CN9372" s="41"/>
      <c r="CO9372" s="39"/>
      <c r="CP9372" s="78"/>
    </row>
    <row r="9373" spans="1:94" s="38" customFormat="1" x14ac:dyDescent="0.25">
      <c r="A9373" s="38">
        <v>9370</v>
      </c>
      <c r="F9373" s="39"/>
      <c r="Q9373" s="39"/>
      <c r="R9373" s="40"/>
      <c r="S9373" s="40"/>
      <c r="T9373" s="39"/>
      <c r="AG9373" s="110"/>
      <c r="AH9373" s="94"/>
      <c r="AJ9373" s="97"/>
      <c r="AL9373" s="39"/>
      <c r="AP9373" s="39"/>
      <c r="AQ9373" s="77"/>
      <c r="AR9373" s="78"/>
      <c r="BB9373" s="79"/>
      <c r="BC9373" s="94"/>
      <c r="BE9373" s="97"/>
      <c r="BG9373" s="40"/>
      <c r="BK9373" s="40"/>
      <c r="BL9373" s="79"/>
      <c r="BM9373" s="94"/>
      <c r="BO9373" s="97"/>
      <c r="BQ9373" s="40"/>
      <c r="BR9373" s="94"/>
      <c r="BS9373" s="94"/>
      <c r="BT9373" s="94"/>
      <c r="BU9373" s="40"/>
      <c r="BV9373" s="82"/>
      <c r="BW9373" s="94"/>
      <c r="BX9373" s="48"/>
      <c r="BY9373" s="97"/>
      <c r="BZ9373" s="48"/>
      <c r="CA9373" s="40"/>
      <c r="CB9373" s="94"/>
      <c r="CC9373" s="94"/>
      <c r="CD9373" s="94"/>
      <c r="CE9373" s="40"/>
      <c r="CF9373" s="73"/>
      <c r="CG9373" s="41"/>
      <c r="CH9373" s="41"/>
      <c r="CI9373" s="41"/>
      <c r="CJ9373" s="41"/>
      <c r="CK9373" s="41"/>
      <c r="CL9373" s="68"/>
      <c r="CM9373" s="41"/>
      <c r="CN9373" s="41"/>
      <c r="CO9373" s="39"/>
      <c r="CP9373" s="78"/>
    </row>
    <row r="9374" spans="1:94" s="38" customFormat="1" x14ac:dyDescent="0.25">
      <c r="A9374" s="38">
        <v>9371</v>
      </c>
      <c r="F9374" s="39"/>
      <c r="Q9374" s="39"/>
      <c r="R9374" s="40"/>
      <c r="S9374" s="40"/>
      <c r="T9374" s="39"/>
      <c r="AG9374" s="110"/>
      <c r="AH9374" s="94"/>
      <c r="AJ9374" s="97"/>
      <c r="AL9374" s="39"/>
      <c r="AP9374" s="39"/>
      <c r="AQ9374" s="77"/>
      <c r="AR9374" s="78"/>
      <c r="BB9374" s="79"/>
      <c r="BC9374" s="94"/>
      <c r="BE9374" s="97"/>
      <c r="BG9374" s="40"/>
      <c r="BK9374" s="40"/>
      <c r="BL9374" s="79"/>
      <c r="BM9374" s="94"/>
      <c r="BO9374" s="97"/>
      <c r="BQ9374" s="40"/>
      <c r="BR9374" s="94"/>
      <c r="BS9374" s="94"/>
      <c r="BT9374" s="94"/>
      <c r="BU9374" s="40"/>
      <c r="BV9374" s="82"/>
      <c r="BW9374" s="94"/>
      <c r="BX9374" s="48"/>
      <c r="BY9374" s="97"/>
      <c r="BZ9374" s="48"/>
      <c r="CA9374" s="40"/>
      <c r="CB9374" s="94"/>
      <c r="CC9374" s="94"/>
      <c r="CD9374" s="94"/>
      <c r="CE9374" s="40"/>
      <c r="CF9374" s="73"/>
      <c r="CG9374" s="41"/>
      <c r="CH9374" s="41"/>
      <c r="CI9374" s="41"/>
      <c r="CJ9374" s="41"/>
      <c r="CK9374" s="41"/>
      <c r="CL9374" s="68"/>
      <c r="CM9374" s="41"/>
      <c r="CN9374" s="41"/>
      <c r="CO9374" s="39"/>
      <c r="CP9374" s="78"/>
    </row>
    <row r="9375" spans="1:94" s="38" customFormat="1" x14ac:dyDescent="0.25">
      <c r="A9375" s="38">
        <v>9372</v>
      </c>
      <c r="F9375" s="39"/>
      <c r="Q9375" s="39"/>
      <c r="R9375" s="40"/>
      <c r="S9375" s="40"/>
      <c r="T9375" s="39"/>
      <c r="AG9375" s="110"/>
      <c r="AH9375" s="94"/>
      <c r="AJ9375" s="97"/>
      <c r="AL9375" s="39"/>
      <c r="AP9375" s="39"/>
      <c r="AQ9375" s="77"/>
      <c r="AR9375" s="78"/>
      <c r="BB9375" s="79"/>
      <c r="BC9375" s="94"/>
      <c r="BE9375" s="97"/>
      <c r="BG9375" s="40"/>
      <c r="BK9375" s="40"/>
      <c r="BL9375" s="79"/>
      <c r="BM9375" s="94"/>
      <c r="BO9375" s="97"/>
      <c r="BQ9375" s="40"/>
      <c r="BR9375" s="94"/>
      <c r="BS9375" s="94"/>
      <c r="BT9375" s="94"/>
      <c r="BU9375" s="40"/>
      <c r="BV9375" s="82"/>
      <c r="BW9375" s="94"/>
      <c r="BX9375" s="48"/>
      <c r="BY9375" s="97"/>
      <c r="BZ9375" s="48"/>
      <c r="CA9375" s="40"/>
      <c r="CB9375" s="94"/>
      <c r="CC9375" s="94"/>
      <c r="CD9375" s="94"/>
      <c r="CE9375" s="40"/>
      <c r="CF9375" s="73"/>
      <c r="CG9375" s="41"/>
      <c r="CH9375" s="41"/>
      <c r="CI9375" s="41"/>
      <c r="CJ9375" s="41"/>
      <c r="CK9375" s="41"/>
      <c r="CL9375" s="68"/>
      <c r="CM9375" s="41"/>
      <c r="CN9375" s="41"/>
      <c r="CO9375" s="39"/>
      <c r="CP9375" s="78"/>
    </row>
    <row r="9376" spans="1:94" s="38" customFormat="1" x14ac:dyDescent="0.25">
      <c r="A9376" s="38">
        <v>9373</v>
      </c>
      <c r="F9376" s="39"/>
      <c r="Q9376" s="39"/>
      <c r="R9376" s="40"/>
      <c r="S9376" s="40"/>
      <c r="T9376" s="39"/>
      <c r="AG9376" s="110"/>
      <c r="AH9376" s="94"/>
      <c r="AJ9376" s="97"/>
      <c r="AL9376" s="39"/>
      <c r="AP9376" s="39"/>
      <c r="AQ9376" s="77"/>
      <c r="AR9376" s="78"/>
      <c r="BB9376" s="79"/>
      <c r="BC9376" s="94"/>
      <c r="BE9376" s="97"/>
      <c r="BG9376" s="40"/>
      <c r="BK9376" s="40"/>
      <c r="BL9376" s="79"/>
      <c r="BM9376" s="94"/>
      <c r="BO9376" s="97"/>
      <c r="BQ9376" s="40"/>
      <c r="BR9376" s="94"/>
      <c r="BS9376" s="94"/>
      <c r="BT9376" s="94"/>
      <c r="BU9376" s="40"/>
      <c r="BV9376" s="82"/>
      <c r="BW9376" s="94"/>
      <c r="BX9376" s="48"/>
      <c r="BY9376" s="97"/>
      <c r="BZ9376" s="48"/>
      <c r="CA9376" s="40"/>
      <c r="CB9376" s="94"/>
      <c r="CC9376" s="94"/>
      <c r="CD9376" s="94"/>
      <c r="CE9376" s="40"/>
      <c r="CF9376" s="73"/>
      <c r="CG9376" s="41"/>
      <c r="CH9376" s="41"/>
      <c r="CI9376" s="41"/>
      <c r="CJ9376" s="41"/>
      <c r="CK9376" s="41"/>
      <c r="CL9376" s="68"/>
      <c r="CM9376" s="41"/>
      <c r="CN9376" s="41"/>
      <c r="CO9376" s="39"/>
      <c r="CP9376" s="78"/>
    </row>
    <row r="9377" spans="1:94" s="38" customFormat="1" x14ac:dyDescent="0.25">
      <c r="A9377" s="38">
        <v>9374</v>
      </c>
      <c r="F9377" s="39"/>
      <c r="Q9377" s="39"/>
      <c r="R9377" s="40"/>
      <c r="S9377" s="40"/>
      <c r="T9377" s="39"/>
      <c r="AG9377" s="110"/>
      <c r="AH9377" s="94"/>
      <c r="AJ9377" s="97"/>
      <c r="AL9377" s="39"/>
      <c r="AP9377" s="39"/>
      <c r="AQ9377" s="77"/>
      <c r="AR9377" s="78"/>
      <c r="BB9377" s="79"/>
      <c r="BC9377" s="94"/>
      <c r="BE9377" s="97"/>
      <c r="BG9377" s="40"/>
      <c r="BK9377" s="40"/>
      <c r="BL9377" s="79"/>
      <c r="BM9377" s="94"/>
      <c r="BO9377" s="97"/>
      <c r="BQ9377" s="40"/>
      <c r="BR9377" s="94"/>
      <c r="BS9377" s="94"/>
      <c r="BT9377" s="94"/>
      <c r="BU9377" s="40"/>
      <c r="BV9377" s="82"/>
      <c r="BW9377" s="94"/>
      <c r="BX9377" s="48"/>
      <c r="BY9377" s="97"/>
      <c r="BZ9377" s="48"/>
      <c r="CA9377" s="40"/>
      <c r="CB9377" s="94"/>
      <c r="CC9377" s="94"/>
      <c r="CD9377" s="94"/>
      <c r="CE9377" s="40"/>
      <c r="CF9377" s="73"/>
      <c r="CG9377" s="41"/>
      <c r="CH9377" s="41"/>
      <c r="CI9377" s="41"/>
      <c r="CJ9377" s="41"/>
      <c r="CK9377" s="41"/>
      <c r="CL9377" s="68"/>
      <c r="CM9377" s="41"/>
      <c r="CN9377" s="41"/>
      <c r="CO9377" s="39"/>
      <c r="CP9377" s="78"/>
    </row>
    <row r="9378" spans="1:94" s="38" customFormat="1" x14ac:dyDescent="0.25">
      <c r="A9378" s="38">
        <v>9375</v>
      </c>
      <c r="F9378" s="39"/>
      <c r="Q9378" s="39"/>
      <c r="R9378" s="40"/>
      <c r="S9378" s="40"/>
      <c r="T9378" s="39"/>
      <c r="AG9378" s="110"/>
      <c r="AH9378" s="94"/>
      <c r="AJ9378" s="97"/>
      <c r="AL9378" s="39"/>
      <c r="AP9378" s="39"/>
      <c r="AQ9378" s="77"/>
      <c r="AR9378" s="78"/>
      <c r="BB9378" s="79"/>
      <c r="BC9378" s="94"/>
      <c r="BE9378" s="97"/>
      <c r="BG9378" s="40"/>
      <c r="BK9378" s="40"/>
      <c r="BL9378" s="79"/>
      <c r="BM9378" s="94"/>
      <c r="BO9378" s="97"/>
      <c r="BQ9378" s="40"/>
      <c r="BR9378" s="94"/>
      <c r="BS9378" s="94"/>
      <c r="BT9378" s="94"/>
      <c r="BU9378" s="40"/>
      <c r="BV9378" s="82"/>
      <c r="BW9378" s="94"/>
      <c r="BX9378" s="48"/>
      <c r="BY9378" s="97"/>
      <c r="BZ9378" s="48"/>
      <c r="CA9378" s="40"/>
      <c r="CB9378" s="94"/>
      <c r="CC9378" s="94"/>
      <c r="CD9378" s="94"/>
      <c r="CE9378" s="40"/>
      <c r="CF9378" s="73"/>
      <c r="CG9378" s="41"/>
      <c r="CH9378" s="41"/>
      <c r="CI9378" s="41"/>
      <c r="CJ9378" s="41"/>
      <c r="CK9378" s="41"/>
      <c r="CL9378" s="68"/>
      <c r="CM9378" s="41"/>
      <c r="CN9378" s="41"/>
      <c r="CO9378" s="39"/>
      <c r="CP9378" s="78"/>
    </row>
    <row r="9379" spans="1:94" s="38" customFormat="1" x14ac:dyDescent="0.25">
      <c r="A9379" s="38">
        <v>9376</v>
      </c>
      <c r="F9379" s="39"/>
      <c r="Q9379" s="39"/>
      <c r="R9379" s="40"/>
      <c r="S9379" s="40"/>
      <c r="T9379" s="39"/>
      <c r="AG9379" s="110"/>
      <c r="AH9379" s="94"/>
      <c r="AJ9379" s="97"/>
      <c r="AL9379" s="39"/>
      <c r="AP9379" s="39"/>
      <c r="AQ9379" s="77"/>
      <c r="AR9379" s="78"/>
      <c r="BB9379" s="79"/>
      <c r="BC9379" s="94"/>
      <c r="BE9379" s="97"/>
      <c r="BG9379" s="40"/>
      <c r="BK9379" s="40"/>
      <c r="BL9379" s="79"/>
      <c r="BM9379" s="94"/>
      <c r="BO9379" s="97"/>
      <c r="BQ9379" s="40"/>
      <c r="BR9379" s="94"/>
      <c r="BS9379" s="94"/>
      <c r="BT9379" s="94"/>
      <c r="BU9379" s="40"/>
      <c r="BV9379" s="82"/>
      <c r="BW9379" s="94"/>
      <c r="BX9379" s="48"/>
      <c r="BY9379" s="97"/>
      <c r="BZ9379" s="48"/>
      <c r="CA9379" s="40"/>
      <c r="CB9379" s="94"/>
      <c r="CC9379" s="94"/>
      <c r="CD9379" s="94"/>
      <c r="CE9379" s="40"/>
      <c r="CF9379" s="73"/>
      <c r="CG9379" s="41"/>
      <c r="CH9379" s="41"/>
      <c r="CI9379" s="41"/>
      <c r="CJ9379" s="41"/>
      <c r="CK9379" s="41"/>
      <c r="CL9379" s="68"/>
      <c r="CM9379" s="41"/>
      <c r="CN9379" s="41"/>
      <c r="CO9379" s="39"/>
      <c r="CP9379" s="78"/>
    </row>
    <row r="9380" spans="1:94" s="38" customFormat="1" x14ac:dyDescent="0.25">
      <c r="A9380" s="38">
        <v>9377</v>
      </c>
      <c r="F9380" s="39"/>
      <c r="Q9380" s="39"/>
      <c r="R9380" s="40"/>
      <c r="S9380" s="40"/>
      <c r="T9380" s="39"/>
      <c r="AG9380" s="110"/>
      <c r="AH9380" s="94"/>
      <c r="AJ9380" s="97"/>
      <c r="AL9380" s="39"/>
      <c r="AP9380" s="39"/>
      <c r="AQ9380" s="77"/>
      <c r="AR9380" s="78"/>
      <c r="BB9380" s="79"/>
      <c r="BC9380" s="94"/>
      <c r="BE9380" s="97"/>
      <c r="BG9380" s="40"/>
      <c r="BK9380" s="40"/>
      <c r="BL9380" s="79"/>
      <c r="BM9380" s="94"/>
      <c r="BO9380" s="97"/>
      <c r="BQ9380" s="40"/>
      <c r="BR9380" s="94"/>
      <c r="BS9380" s="94"/>
      <c r="BT9380" s="94"/>
      <c r="BU9380" s="40"/>
      <c r="BV9380" s="82"/>
      <c r="BW9380" s="94"/>
      <c r="BX9380" s="48"/>
      <c r="BY9380" s="97"/>
      <c r="BZ9380" s="48"/>
      <c r="CA9380" s="40"/>
      <c r="CB9380" s="94"/>
      <c r="CC9380" s="94"/>
      <c r="CD9380" s="94"/>
      <c r="CE9380" s="40"/>
      <c r="CF9380" s="73"/>
      <c r="CG9380" s="41"/>
      <c r="CH9380" s="41"/>
      <c r="CI9380" s="41"/>
      <c r="CJ9380" s="41"/>
      <c r="CK9380" s="41"/>
      <c r="CL9380" s="68"/>
      <c r="CM9380" s="41"/>
      <c r="CN9380" s="41"/>
      <c r="CO9380" s="39"/>
      <c r="CP9380" s="78"/>
    </row>
    <row r="9381" spans="1:94" s="38" customFormat="1" x14ac:dyDescent="0.25">
      <c r="A9381" s="38">
        <v>9378</v>
      </c>
      <c r="F9381" s="39"/>
      <c r="Q9381" s="39"/>
      <c r="R9381" s="40"/>
      <c r="S9381" s="40"/>
      <c r="T9381" s="39"/>
      <c r="AG9381" s="110"/>
      <c r="AH9381" s="94"/>
      <c r="AJ9381" s="97"/>
      <c r="AL9381" s="39"/>
      <c r="AP9381" s="39"/>
      <c r="AQ9381" s="77"/>
      <c r="AR9381" s="78"/>
      <c r="BB9381" s="79"/>
      <c r="BC9381" s="94"/>
      <c r="BE9381" s="97"/>
      <c r="BG9381" s="40"/>
      <c r="BK9381" s="40"/>
      <c r="BL9381" s="79"/>
      <c r="BM9381" s="94"/>
      <c r="BO9381" s="97"/>
      <c r="BQ9381" s="40"/>
      <c r="BR9381" s="94"/>
      <c r="BS9381" s="94"/>
      <c r="BT9381" s="94"/>
      <c r="BU9381" s="40"/>
      <c r="BV9381" s="82"/>
      <c r="BW9381" s="94"/>
      <c r="BX9381" s="48"/>
      <c r="BY9381" s="97"/>
      <c r="BZ9381" s="48"/>
      <c r="CA9381" s="40"/>
      <c r="CB9381" s="94"/>
      <c r="CC9381" s="94"/>
      <c r="CD9381" s="94"/>
      <c r="CE9381" s="40"/>
      <c r="CF9381" s="73"/>
      <c r="CG9381" s="41"/>
      <c r="CH9381" s="41"/>
      <c r="CI9381" s="41"/>
      <c r="CJ9381" s="41"/>
      <c r="CK9381" s="41"/>
      <c r="CL9381" s="68"/>
      <c r="CM9381" s="41"/>
      <c r="CN9381" s="41"/>
      <c r="CO9381" s="39"/>
      <c r="CP9381" s="78"/>
    </row>
    <row r="9382" spans="1:94" s="38" customFormat="1" x14ac:dyDescent="0.25">
      <c r="A9382" s="38">
        <v>9379</v>
      </c>
      <c r="F9382" s="39"/>
      <c r="Q9382" s="39"/>
      <c r="R9382" s="40"/>
      <c r="S9382" s="40"/>
      <c r="T9382" s="39"/>
      <c r="AG9382" s="110"/>
      <c r="AH9382" s="94"/>
      <c r="AJ9382" s="97"/>
      <c r="AL9382" s="39"/>
      <c r="AP9382" s="39"/>
      <c r="AQ9382" s="77"/>
      <c r="AR9382" s="78"/>
      <c r="BB9382" s="79"/>
      <c r="BC9382" s="94"/>
      <c r="BE9382" s="97"/>
      <c r="BG9382" s="40"/>
      <c r="BK9382" s="40"/>
      <c r="BL9382" s="79"/>
      <c r="BM9382" s="94"/>
      <c r="BO9382" s="97"/>
      <c r="BQ9382" s="40"/>
      <c r="BR9382" s="94"/>
      <c r="BS9382" s="94"/>
      <c r="BT9382" s="94"/>
      <c r="BU9382" s="40"/>
      <c r="BV9382" s="82"/>
      <c r="BW9382" s="94"/>
      <c r="BX9382" s="48"/>
      <c r="BY9382" s="97"/>
      <c r="BZ9382" s="48"/>
      <c r="CA9382" s="40"/>
      <c r="CB9382" s="94"/>
      <c r="CC9382" s="94"/>
      <c r="CD9382" s="94"/>
      <c r="CE9382" s="40"/>
      <c r="CF9382" s="73"/>
      <c r="CG9382" s="41"/>
      <c r="CH9382" s="41"/>
      <c r="CI9382" s="41"/>
      <c r="CJ9382" s="41"/>
      <c r="CK9382" s="41"/>
      <c r="CL9382" s="68"/>
      <c r="CM9382" s="41"/>
      <c r="CN9382" s="41"/>
      <c r="CO9382" s="39"/>
      <c r="CP9382" s="78"/>
    </row>
    <row r="9383" spans="1:94" s="38" customFormat="1" x14ac:dyDescent="0.25">
      <c r="A9383" s="38">
        <v>9380</v>
      </c>
      <c r="F9383" s="39"/>
      <c r="Q9383" s="39"/>
      <c r="R9383" s="40"/>
      <c r="S9383" s="40"/>
      <c r="T9383" s="39"/>
      <c r="AG9383" s="110"/>
      <c r="AH9383" s="94"/>
      <c r="AJ9383" s="97"/>
      <c r="AL9383" s="39"/>
      <c r="AP9383" s="39"/>
      <c r="AQ9383" s="77"/>
      <c r="AR9383" s="78"/>
      <c r="BB9383" s="79"/>
      <c r="BC9383" s="94"/>
      <c r="BE9383" s="97"/>
      <c r="BG9383" s="40"/>
      <c r="BK9383" s="40"/>
      <c r="BL9383" s="79"/>
      <c r="BM9383" s="94"/>
      <c r="BO9383" s="97"/>
      <c r="BQ9383" s="40"/>
      <c r="BR9383" s="94"/>
      <c r="BS9383" s="94"/>
      <c r="BT9383" s="94"/>
      <c r="BU9383" s="40"/>
      <c r="BV9383" s="82"/>
      <c r="BW9383" s="94"/>
      <c r="BX9383" s="48"/>
      <c r="BY9383" s="97"/>
      <c r="BZ9383" s="48"/>
      <c r="CA9383" s="40"/>
      <c r="CB9383" s="94"/>
      <c r="CC9383" s="94"/>
      <c r="CD9383" s="94"/>
      <c r="CE9383" s="40"/>
      <c r="CF9383" s="73"/>
      <c r="CG9383" s="41"/>
      <c r="CH9383" s="41"/>
      <c r="CI9383" s="41"/>
      <c r="CJ9383" s="41"/>
      <c r="CK9383" s="41"/>
      <c r="CL9383" s="68"/>
      <c r="CM9383" s="41"/>
      <c r="CN9383" s="41"/>
      <c r="CO9383" s="39"/>
      <c r="CP9383" s="78"/>
    </row>
    <row r="9384" spans="1:94" s="38" customFormat="1" x14ac:dyDescent="0.25">
      <c r="A9384" s="38">
        <v>9381</v>
      </c>
      <c r="F9384" s="39"/>
      <c r="Q9384" s="39"/>
      <c r="R9384" s="40"/>
      <c r="S9384" s="40"/>
      <c r="T9384" s="39"/>
      <c r="AG9384" s="110"/>
      <c r="AH9384" s="94"/>
      <c r="AJ9384" s="97"/>
      <c r="AL9384" s="39"/>
      <c r="AP9384" s="39"/>
      <c r="AQ9384" s="77"/>
      <c r="AR9384" s="78"/>
      <c r="BB9384" s="79"/>
      <c r="BC9384" s="94"/>
      <c r="BE9384" s="97"/>
      <c r="BG9384" s="40"/>
      <c r="BK9384" s="40"/>
      <c r="BL9384" s="79"/>
      <c r="BM9384" s="94"/>
      <c r="BO9384" s="97"/>
      <c r="BQ9384" s="40"/>
      <c r="BR9384" s="94"/>
      <c r="BS9384" s="94"/>
      <c r="BT9384" s="94"/>
      <c r="BU9384" s="40"/>
      <c r="BV9384" s="82"/>
      <c r="BW9384" s="94"/>
      <c r="BX9384" s="48"/>
      <c r="BY9384" s="97"/>
      <c r="BZ9384" s="48"/>
      <c r="CA9384" s="40"/>
      <c r="CB9384" s="94"/>
      <c r="CC9384" s="94"/>
      <c r="CD9384" s="94"/>
      <c r="CE9384" s="40"/>
      <c r="CF9384" s="73"/>
      <c r="CG9384" s="41"/>
      <c r="CH9384" s="41"/>
      <c r="CI9384" s="41"/>
      <c r="CJ9384" s="41"/>
      <c r="CK9384" s="41"/>
      <c r="CL9384" s="68"/>
      <c r="CM9384" s="41"/>
      <c r="CN9384" s="41"/>
      <c r="CO9384" s="39"/>
      <c r="CP9384" s="78"/>
    </row>
    <row r="9385" spans="1:94" s="38" customFormat="1" x14ac:dyDescent="0.25">
      <c r="A9385" s="38">
        <v>9382</v>
      </c>
      <c r="F9385" s="39"/>
      <c r="Q9385" s="39"/>
      <c r="R9385" s="40"/>
      <c r="S9385" s="40"/>
      <c r="T9385" s="39"/>
      <c r="AG9385" s="110"/>
      <c r="AH9385" s="94"/>
      <c r="AJ9385" s="97"/>
      <c r="AL9385" s="39"/>
      <c r="AP9385" s="39"/>
      <c r="AQ9385" s="77"/>
      <c r="AR9385" s="78"/>
      <c r="BB9385" s="79"/>
      <c r="BC9385" s="94"/>
      <c r="BE9385" s="97"/>
      <c r="BG9385" s="40"/>
      <c r="BK9385" s="40"/>
      <c r="BL9385" s="79"/>
      <c r="BM9385" s="94"/>
      <c r="BO9385" s="97"/>
      <c r="BQ9385" s="40"/>
      <c r="BR9385" s="94"/>
      <c r="BS9385" s="94"/>
      <c r="BT9385" s="94"/>
      <c r="BU9385" s="40"/>
      <c r="BV9385" s="82"/>
      <c r="BW9385" s="94"/>
      <c r="BX9385" s="48"/>
      <c r="BY9385" s="97"/>
      <c r="BZ9385" s="48"/>
      <c r="CA9385" s="40"/>
      <c r="CB9385" s="94"/>
      <c r="CC9385" s="94"/>
      <c r="CD9385" s="94"/>
      <c r="CE9385" s="40"/>
      <c r="CF9385" s="73"/>
      <c r="CG9385" s="41"/>
      <c r="CH9385" s="41"/>
      <c r="CI9385" s="41"/>
      <c r="CJ9385" s="41"/>
      <c r="CK9385" s="41"/>
      <c r="CL9385" s="68"/>
      <c r="CM9385" s="41"/>
      <c r="CN9385" s="41"/>
      <c r="CO9385" s="39"/>
      <c r="CP9385" s="78"/>
    </row>
    <row r="9386" spans="1:94" s="38" customFormat="1" x14ac:dyDescent="0.25">
      <c r="A9386" s="38">
        <v>9383</v>
      </c>
      <c r="F9386" s="39"/>
      <c r="Q9386" s="39"/>
      <c r="R9386" s="40"/>
      <c r="S9386" s="40"/>
      <c r="T9386" s="39"/>
      <c r="AG9386" s="110"/>
      <c r="AH9386" s="94"/>
      <c r="AJ9386" s="97"/>
      <c r="AL9386" s="39"/>
      <c r="AP9386" s="39"/>
      <c r="AQ9386" s="77"/>
      <c r="AR9386" s="78"/>
      <c r="BB9386" s="79"/>
      <c r="BC9386" s="94"/>
      <c r="BE9386" s="97"/>
      <c r="BG9386" s="40"/>
      <c r="BK9386" s="40"/>
      <c r="BL9386" s="79"/>
      <c r="BM9386" s="94"/>
      <c r="BO9386" s="97"/>
      <c r="BQ9386" s="40"/>
      <c r="BR9386" s="94"/>
      <c r="BS9386" s="94"/>
      <c r="BT9386" s="94"/>
      <c r="BU9386" s="40"/>
      <c r="BV9386" s="82"/>
      <c r="BW9386" s="94"/>
      <c r="BX9386" s="48"/>
      <c r="BY9386" s="97"/>
      <c r="BZ9386" s="48"/>
      <c r="CA9386" s="40"/>
      <c r="CB9386" s="94"/>
      <c r="CC9386" s="94"/>
      <c r="CD9386" s="94"/>
      <c r="CE9386" s="40"/>
      <c r="CF9386" s="73"/>
      <c r="CG9386" s="41"/>
      <c r="CH9386" s="41"/>
      <c r="CI9386" s="41"/>
      <c r="CJ9386" s="41"/>
      <c r="CK9386" s="41"/>
      <c r="CL9386" s="68"/>
      <c r="CM9386" s="41"/>
      <c r="CN9386" s="41"/>
      <c r="CO9386" s="39"/>
      <c r="CP9386" s="78"/>
    </row>
    <row r="9387" spans="1:94" s="38" customFormat="1" x14ac:dyDescent="0.25">
      <c r="A9387" s="38">
        <v>9384</v>
      </c>
      <c r="F9387" s="39"/>
      <c r="Q9387" s="39"/>
      <c r="R9387" s="40"/>
      <c r="S9387" s="40"/>
      <c r="T9387" s="39"/>
      <c r="AG9387" s="110"/>
      <c r="AH9387" s="94"/>
      <c r="AJ9387" s="97"/>
      <c r="AL9387" s="39"/>
      <c r="AP9387" s="39"/>
      <c r="AQ9387" s="77"/>
      <c r="AR9387" s="78"/>
      <c r="BB9387" s="79"/>
      <c r="BC9387" s="94"/>
      <c r="BE9387" s="97"/>
      <c r="BG9387" s="40"/>
      <c r="BK9387" s="40"/>
      <c r="BL9387" s="79"/>
      <c r="BM9387" s="94"/>
      <c r="BO9387" s="97"/>
      <c r="BQ9387" s="40"/>
      <c r="BR9387" s="94"/>
      <c r="BS9387" s="94"/>
      <c r="BT9387" s="94"/>
      <c r="BU9387" s="40"/>
      <c r="BV9387" s="82"/>
      <c r="BW9387" s="94"/>
      <c r="BX9387" s="48"/>
      <c r="BY9387" s="97"/>
      <c r="BZ9387" s="48"/>
      <c r="CA9387" s="40"/>
      <c r="CB9387" s="94"/>
      <c r="CC9387" s="94"/>
      <c r="CD9387" s="94"/>
      <c r="CE9387" s="40"/>
      <c r="CF9387" s="73"/>
      <c r="CG9387" s="41"/>
      <c r="CH9387" s="41"/>
      <c r="CI9387" s="41"/>
      <c r="CJ9387" s="41"/>
      <c r="CK9387" s="41"/>
      <c r="CL9387" s="68"/>
      <c r="CM9387" s="41"/>
      <c r="CN9387" s="41"/>
      <c r="CO9387" s="39"/>
      <c r="CP9387" s="78"/>
    </row>
    <row r="9388" spans="1:94" s="38" customFormat="1" x14ac:dyDescent="0.25">
      <c r="A9388" s="38">
        <v>9385</v>
      </c>
      <c r="F9388" s="39"/>
      <c r="Q9388" s="39"/>
      <c r="R9388" s="40"/>
      <c r="S9388" s="40"/>
      <c r="T9388" s="39"/>
      <c r="AG9388" s="110"/>
      <c r="AH9388" s="94"/>
      <c r="AJ9388" s="97"/>
      <c r="AL9388" s="39"/>
      <c r="AP9388" s="39"/>
      <c r="AQ9388" s="77"/>
      <c r="AR9388" s="78"/>
      <c r="BB9388" s="79"/>
      <c r="BC9388" s="94"/>
      <c r="BE9388" s="97"/>
      <c r="BG9388" s="40"/>
      <c r="BK9388" s="40"/>
      <c r="BL9388" s="79"/>
      <c r="BM9388" s="94"/>
      <c r="BO9388" s="97"/>
      <c r="BQ9388" s="40"/>
      <c r="BR9388" s="94"/>
      <c r="BS9388" s="94"/>
      <c r="BT9388" s="94"/>
      <c r="BU9388" s="40"/>
      <c r="BV9388" s="82"/>
      <c r="BW9388" s="94"/>
      <c r="BX9388" s="48"/>
      <c r="BY9388" s="97"/>
      <c r="BZ9388" s="48"/>
      <c r="CA9388" s="40"/>
      <c r="CB9388" s="94"/>
      <c r="CC9388" s="94"/>
      <c r="CD9388" s="94"/>
      <c r="CE9388" s="40"/>
      <c r="CF9388" s="73"/>
      <c r="CG9388" s="41"/>
      <c r="CH9388" s="41"/>
      <c r="CI9388" s="41"/>
      <c r="CJ9388" s="41"/>
      <c r="CK9388" s="41"/>
      <c r="CL9388" s="68"/>
      <c r="CM9388" s="41"/>
      <c r="CN9388" s="41"/>
      <c r="CO9388" s="39"/>
      <c r="CP9388" s="78"/>
    </row>
    <row r="9389" spans="1:94" s="38" customFormat="1" x14ac:dyDescent="0.25">
      <c r="A9389" s="38">
        <v>9386</v>
      </c>
      <c r="F9389" s="39"/>
      <c r="Q9389" s="39"/>
      <c r="R9389" s="40"/>
      <c r="S9389" s="40"/>
      <c r="T9389" s="39"/>
      <c r="AG9389" s="110"/>
      <c r="AH9389" s="94"/>
      <c r="AJ9389" s="97"/>
      <c r="AL9389" s="39"/>
      <c r="AP9389" s="39"/>
      <c r="AQ9389" s="77"/>
      <c r="AR9389" s="78"/>
      <c r="BB9389" s="79"/>
      <c r="BC9389" s="94"/>
      <c r="BE9389" s="97"/>
      <c r="BG9389" s="40"/>
      <c r="BK9389" s="40"/>
      <c r="BL9389" s="79"/>
      <c r="BM9389" s="94"/>
      <c r="BO9389" s="97"/>
      <c r="BQ9389" s="40"/>
      <c r="BR9389" s="94"/>
      <c r="BS9389" s="94"/>
      <c r="BT9389" s="94"/>
      <c r="BU9389" s="40"/>
      <c r="BV9389" s="82"/>
      <c r="BW9389" s="94"/>
      <c r="BX9389" s="48"/>
      <c r="BY9389" s="97"/>
      <c r="BZ9389" s="48"/>
      <c r="CA9389" s="40"/>
      <c r="CB9389" s="94"/>
      <c r="CC9389" s="94"/>
      <c r="CD9389" s="94"/>
      <c r="CE9389" s="40"/>
      <c r="CF9389" s="73"/>
      <c r="CG9389" s="41"/>
      <c r="CH9389" s="41"/>
      <c r="CI9389" s="41"/>
      <c r="CJ9389" s="41"/>
      <c r="CK9389" s="41"/>
      <c r="CL9389" s="68"/>
      <c r="CM9389" s="41"/>
      <c r="CN9389" s="41"/>
      <c r="CO9389" s="39"/>
      <c r="CP9389" s="78"/>
    </row>
    <row r="9390" spans="1:94" s="38" customFormat="1" x14ac:dyDescent="0.25">
      <c r="A9390" s="38">
        <v>9387</v>
      </c>
      <c r="F9390" s="39"/>
      <c r="Q9390" s="39"/>
      <c r="R9390" s="40"/>
      <c r="S9390" s="40"/>
      <c r="T9390" s="39"/>
      <c r="AG9390" s="110"/>
      <c r="AH9390" s="94"/>
      <c r="AJ9390" s="97"/>
      <c r="AL9390" s="39"/>
      <c r="AP9390" s="39"/>
      <c r="AQ9390" s="77"/>
      <c r="AR9390" s="78"/>
      <c r="BB9390" s="79"/>
      <c r="BC9390" s="94"/>
      <c r="BE9390" s="97"/>
      <c r="BG9390" s="40"/>
      <c r="BK9390" s="40"/>
      <c r="BL9390" s="79"/>
      <c r="BM9390" s="94"/>
      <c r="BO9390" s="97"/>
      <c r="BQ9390" s="40"/>
      <c r="BR9390" s="94"/>
      <c r="BS9390" s="94"/>
      <c r="BT9390" s="94"/>
      <c r="BU9390" s="40"/>
      <c r="BV9390" s="82"/>
      <c r="BW9390" s="94"/>
      <c r="BX9390" s="48"/>
      <c r="BY9390" s="97"/>
      <c r="BZ9390" s="48"/>
      <c r="CA9390" s="40"/>
      <c r="CB9390" s="94"/>
      <c r="CC9390" s="94"/>
      <c r="CD9390" s="94"/>
      <c r="CE9390" s="40"/>
      <c r="CF9390" s="73"/>
      <c r="CG9390" s="41"/>
      <c r="CH9390" s="41"/>
      <c r="CI9390" s="41"/>
      <c r="CJ9390" s="41"/>
      <c r="CK9390" s="41"/>
      <c r="CL9390" s="68"/>
      <c r="CM9390" s="41"/>
      <c r="CN9390" s="41"/>
      <c r="CO9390" s="39"/>
      <c r="CP9390" s="78"/>
    </row>
    <row r="9391" spans="1:94" s="38" customFormat="1" x14ac:dyDescent="0.25">
      <c r="A9391" s="38">
        <v>9388</v>
      </c>
      <c r="F9391" s="39"/>
      <c r="Q9391" s="39"/>
      <c r="R9391" s="40"/>
      <c r="S9391" s="40"/>
      <c r="T9391" s="39"/>
      <c r="AG9391" s="110"/>
      <c r="AH9391" s="94"/>
      <c r="AJ9391" s="97"/>
      <c r="AL9391" s="39"/>
      <c r="AP9391" s="39"/>
      <c r="AQ9391" s="77"/>
      <c r="AR9391" s="78"/>
      <c r="BB9391" s="79"/>
      <c r="BC9391" s="94"/>
      <c r="BE9391" s="97"/>
      <c r="BG9391" s="40"/>
      <c r="BK9391" s="40"/>
      <c r="BL9391" s="79"/>
      <c r="BM9391" s="94"/>
      <c r="BO9391" s="97"/>
      <c r="BQ9391" s="40"/>
      <c r="BR9391" s="94"/>
      <c r="BS9391" s="94"/>
      <c r="BT9391" s="94"/>
      <c r="BU9391" s="40"/>
      <c r="BV9391" s="82"/>
      <c r="BW9391" s="94"/>
      <c r="BX9391" s="48"/>
      <c r="BY9391" s="97"/>
      <c r="BZ9391" s="48"/>
      <c r="CA9391" s="40"/>
      <c r="CB9391" s="94"/>
      <c r="CC9391" s="94"/>
      <c r="CD9391" s="94"/>
      <c r="CE9391" s="40"/>
      <c r="CF9391" s="73"/>
      <c r="CG9391" s="41"/>
      <c r="CH9391" s="41"/>
      <c r="CI9391" s="41"/>
      <c r="CJ9391" s="41"/>
      <c r="CK9391" s="41"/>
      <c r="CL9391" s="68"/>
      <c r="CM9391" s="41"/>
      <c r="CN9391" s="41"/>
      <c r="CO9391" s="39"/>
      <c r="CP9391" s="78"/>
    </row>
    <row r="9392" spans="1:94" s="38" customFormat="1" x14ac:dyDescent="0.25">
      <c r="A9392" s="38">
        <v>9389</v>
      </c>
      <c r="F9392" s="39"/>
      <c r="Q9392" s="39"/>
      <c r="R9392" s="40"/>
      <c r="S9392" s="40"/>
      <c r="T9392" s="39"/>
      <c r="AG9392" s="110"/>
      <c r="AH9392" s="94"/>
      <c r="AJ9392" s="97"/>
      <c r="AL9392" s="39"/>
      <c r="AP9392" s="39"/>
      <c r="AQ9392" s="77"/>
      <c r="AR9392" s="78"/>
      <c r="BB9392" s="79"/>
      <c r="BC9392" s="94"/>
      <c r="BE9392" s="97"/>
      <c r="BG9392" s="40"/>
      <c r="BK9392" s="40"/>
      <c r="BL9392" s="79"/>
      <c r="BM9392" s="94"/>
      <c r="BO9392" s="97"/>
      <c r="BQ9392" s="40"/>
      <c r="BR9392" s="94"/>
      <c r="BS9392" s="94"/>
      <c r="BT9392" s="94"/>
      <c r="BU9392" s="40"/>
      <c r="BV9392" s="82"/>
      <c r="BW9392" s="94"/>
      <c r="BX9392" s="48"/>
      <c r="BY9392" s="97"/>
      <c r="BZ9392" s="48"/>
      <c r="CA9392" s="40"/>
      <c r="CB9392" s="94"/>
      <c r="CC9392" s="94"/>
      <c r="CD9392" s="94"/>
      <c r="CE9392" s="40"/>
      <c r="CF9392" s="73"/>
      <c r="CG9392" s="41"/>
      <c r="CH9392" s="41"/>
      <c r="CI9392" s="41"/>
      <c r="CJ9392" s="41"/>
      <c r="CK9392" s="41"/>
      <c r="CL9392" s="68"/>
      <c r="CM9392" s="41"/>
      <c r="CN9392" s="41"/>
      <c r="CO9392" s="39"/>
      <c r="CP9392" s="78"/>
    </row>
    <row r="9393" spans="1:94" s="38" customFormat="1" x14ac:dyDescent="0.25">
      <c r="A9393" s="38">
        <v>9390</v>
      </c>
      <c r="F9393" s="39"/>
      <c r="Q9393" s="39"/>
      <c r="R9393" s="40"/>
      <c r="S9393" s="40"/>
      <c r="T9393" s="39"/>
      <c r="AG9393" s="110"/>
      <c r="AH9393" s="94"/>
      <c r="AJ9393" s="97"/>
      <c r="AL9393" s="39"/>
      <c r="AP9393" s="39"/>
      <c r="AQ9393" s="77"/>
      <c r="AR9393" s="78"/>
      <c r="BB9393" s="79"/>
      <c r="BC9393" s="94"/>
      <c r="BE9393" s="97"/>
      <c r="BG9393" s="40"/>
      <c r="BK9393" s="40"/>
      <c r="BL9393" s="79"/>
      <c r="BM9393" s="94"/>
      <c r="BO9393" s="97"/>
      <c r="BQ9393" s="40"/>
      <c r="BR9393" s="94"/>
      <c r="BS9393" s="94"/>
      <c r="BT9393" s="94"/>
      <c r="BU9393" s="40"/>
      <c r="BV9393" s="82"/>
      <c r="BW9393" s="94"/>
      <c r="BX9393" s="48"/>
      <c r="BY9393" s="97"/>
      <c r="BZ9393" s="48"/>
      <c r="CA9393" s="40"/>
      <c r="CB9393" s="94"/>
      <c r="CC9393" s="94"/>
      <c r="CD9393" s="94"/>
      <c r="CE9393" s="40"/>
      <c r="CF9393" s="73"/>
      <c r="CG9393" s="41"/>
      <c r="CH9393" s="41"/>
      <c r="CI9393" s="41"/>
      <c r="CJ9393" s="41"/>
      <c r="CK9393" s="41"/>
      <c r="CL9393" s="68"/>
      <c r="CM9393" s="41"/>
      <c r="CN9393" s="41"/>
      <c r="CO9393" s="39"/>
      <c r="CP9393" s="78"/>
    </row>
    <row r="9394" spans="1:94" s="38" customFormat="1" x14ac:dyDescent="0.25">
      <c r="A9394" s="38">
        <v>9391</v>
      </c>
      <c r="F9394" s="39"/>
      <c r="Q9394" s="39"/>
      <c r="R9394" s="40"/>
      <c r="S9394" s="40"/>
      <c r="T9394" s="39"/>
      <c r="AG9394" s="110"/>
      <c r="AH9394" s="94"/>
      <c r="AJ9394" s="97"/>
      <c r="AL9394" s="39"/>
      <c r="AP9394" s="39"/>
      <c r="AQ9394" s="77"/>
      <c r="AR9394" s="78"/>
      <c r="BB9394" s="79"/>
      <c r="BC9394" s="94"/>
      <c r="BE9394" s="97"/>
      <c r="BG9394" s="40"/>
      <c r="BK9394" s="40"/>
      <c r="BL9394" s="79"/>
      <c r="BM9394" s="94"/>
      <c r="BO9394" s="97"/>
      <c r="BQ9394" s="40"/>
      <c r="BR9394" s="94"/>
      <c r="BS9394" s="94"/>
      <c r="BT9394" s="94"/>
      <c r="BU9394" s="40"/>
      <c r="BV9394" s="82"/>
      <c r="BW9394" s="94"/>
      <c r="BX9394" s="48"/>
      <c r="BY9394" s="97"/>
      <c r="BZ9394" s="48"/>
      <c r="CA9394" s="40"/>
      <c r="CB9394" s="94"/>
      <c r="CC9394" s="94"/>
      <c r="CD9394" s="94"/>
      <c r="CE9394" s="40"/>
      <c r="CF9394" s="73"/>
      <c r="CG9394" s="41"/>
      <c r="CH9394" s="41"/>
      <c r="CI9394" s="41"/>
      <c r="CJ9394" s="41"/>
      <c r="CK9394" s="41"/>
      <c r="CL9394" s="68"/>
      <c r="CM9394" s="41"/>
      <c r="CN9394" s="41"/>
      <c r="CO9394" s="39"/>
      <c r="CP9394" s="78"/>
    </row>
    <row r="9395" spans="1:94" s="38" customFormat="1" x14ac:dyDescent="0.25">
      <c r="A9395" s="38">
        <v>9392</v>
      </c>
      <c r="F9395" s="39"/>
      <c r="Q9395" s="39"/>
      <c r="R9395" s="40"/>
      <c r="S9395" s="40"/>
      <c r="T9395" s="39"/>
      <c r="AG9395" s="110"/>
      <c r="AH9395" s="94"/>
      <c r="AJ9395" s="97"/>
      <c r="AL9395" s="39"/>
      <c r="AP9395" s="39"/>
      <c r="AQ9395" s="77"/>
      <c r="AR9395" s="78"/>
      <c r="BB9395" s="79"/>
      <c r="BC9395" s="94"/>
      <c r="BE9395" s="97"/>
      <c r="BG9395" s="40"/>
      <c r="BK9395" s="40"/>
      <c r="BL9395" s="79"/>
      <c r="BM9395" s="94"/>
      <c r="BO9395" s="97"/>
      <c r="BQ9395" s="40"/>
      <c r="BR9395" s="94"/>
      <c r="BS9395" s="94"/>
      <c r="BT9395" s="94"/>
      <c r="BU9395" s="40"/>
      <c r="BV9395" s="82"/>
      <c r="BW9395" s="94"/>
      <c r="BX9395" s="48"/>
      <c r="BY9395" s="97"/>
      <c r="BZ9395" s="48"/>
      <c r="CA9395" s="40"/>
      <c r="CB9395" s="94"/>
      <c r="CC9395" s="94"/>
      <c r="CD9395" s="94"/>
      <c r="CE9395" s="40"/>
      <c r="CF9395" s="73"/>
      <c r="CG9395" s="41"/>
      <c r="CH9395" s="41"/>
      <c r="CI9395" s="41"/>
      <c r="CJ9395" s="41"/>
      <c r="CK9395" s="41"/>
      <c r="CL9395" s="68"/>
      <c r="CM9395" s="41"/>
      <c r="CN9395" s="41"/>
      <c r="CO9395" s="39"/>
      <c r="CP9395" s="78"/>
    </row>
    <row r="9396" spans="1:94" s="38" customFormat="1" x14ac:dyDescent="0.25">
      <c r="A9396" s="38">
        <v>9393</v>
      </c>
      <c r="F9396" s="39"/>
      <c r="Q9396" s="39"/>
      <c r="R9396" s="40"/>
      <c r="S9396" s="40"/>
      <c r="T9396" s="39"/>
      <c r="AG9396" s="110"/>
      <c r="AH9396" s="94"/>
      <c r="AJ9396" s="97"/>
      <c r="AL9396" s="39"/>
      <c r="AP9396" s="39"/>
      <c r="AQ9396" s="77"/>
      <c r="AR9396" s="78"/>
      <c r="BB9396" s="79"/>
      <c r="BC9396" s="94"/>
      <c r="BE9396" s="97"/>
      <c r="BG9396" s="40"/>
      <c r="BK9396" s="40"/>
      <c r="BL9396" s="79"/>
      <c r="BM9396" s="94"/>
      <c r="BO9396" s="97"/>
      <c r="BQ9396" s="40"/>
      <c r="BR9396" s="94"/>
      <c r="BS9396" s="94"/>
      <c r="BT9396" s="94"/>
      <c r="BU9396" s="40"/>
      <c r="BV9396" s="82"/>
      <c r="BW9396" s="94"/>
      <c r="BX9396" s="48"/>
      <c r="BY9396" s="97"/>
      <c r="BZ9396" s="48"/>
      <c r="CA9396" s="40"/>
      <c r="CB9396" s="94"/>
      <c r="CC9396" s="94"/>
      <c r="CD9396" s="94"/>
      <c r="CE9396" s="40"/>
      <c r="CF9396" s="73"/>
      <c r="CG9396" s="41"/>
      <c r="CH9396" s="41"/>
      <c r="CI9396" s="41"/>
      <c r="CJ9396" s="41"/>
      <c r="CK9396" s="41"/>
      <c r="CL9396" s="68"/>
      <c r="CM9396" s="41"/>
      <c r="CN9396" s="41"/>
      <c r="CO9396" s="39"/>
      <c r="CP9396" s="78"/>
    </row>
    <row r="9397" spans="1:94" s="38" customFormat="1" x14ac:dyDescent="0.25">
      <c r="A9397" s="38">
        <v>9394</v>
      </c>
      <c r="F9397" s="39"/>
      <c r="Q9397" s="39"/>
      <c r="R9397" s="40"/>
      <c r="S9397" s="40"/>
      <c r="T9397" s="39"/>
      <c r="AG9397" s="110"/>
      <c r="AH9397" s="94"/>
      <c r="AJ9397" s="97"/>
      <c r="AL9397" s="39"/>
      <c r="AP9397" s="39"/>
      <c r="AQ9397" s="77"/>
      <c r="AR9397" s="78"/>
      <c r="BB9397" s="79"/>
      <c r="BC9397" s="94"/>
      <c r="BE9397" s="97"/>
      <c r="BG9397" s="40"/>
      <c r="BK9397" s="40"/>
      <c r="BL9397" s="79"/>
      <c r="BM9397" s="94"/>
      <c r="BO9397" s="97"/>
      <c r="BQ9397" s="40"/>
      <c r="BR9397" s="94"/>
      <c r="BS9397" s="94"/>
      <c r="BT9397" s="94"/>
      <c r="BU9397" s="40"/>
      <c r="BV9397" s="82"/>
      <c r="BW9397" s="94"/>
      <c r="BX9397" s="48"/>
      <c r="BY9397" s="97"/>
      <c r="BZ9397" s="48"/>
      <c r="CA9397" s="40"/>
      <c r="CB9397" s="94"/>
      <c r="CC9397" s="94"/>
      <c r="CD9397" s="94"/>
      <c r="CE9397" s="40"/>
      <c r="CF9397" s="73"/>
      <c r="CG9397" s="41"/>
      <c r="CH9397" s="41"/>
      <c r="CI9397" s="41"/>
      <c r="CJ9397" s="41"/>
      <c r="CK9397" s="41"/>
      <c r="CL9397" s="68"/>
      <c r="CM9397" s="41"/>
      <c r="CN9397" s="41"/>
      <c r="CO9397" s="39"/>
      <c r="CP9397" s="78"/>
    </row>
    <row r="9398" spans="1:94" s="38" customFormat="1" x14ac:dyDescent="0.25">
      <c r="A9398" s="38">
        <v>9395</v>
      </c>
      <c r="F9398" s="39"/>
      <c r="Q9398" s="39"/>
      <c r="R9398" s="40"/>
      <c r="S9398" s="40"/>
      <c r="T9398" s="39"/>
      <c r="AG9398" s="110"/>
      <c r="AH9398" s="94"/>
      <c r="AJ9398" s="97"/>
      <c r="AL9398" s="39"/>
      <c r="AP9398" s="39"/>
      <c r="AQ9398" s="77"/>
      <c r="AR9398" s="78"/>
      <c r="BB9398" s="79"/>
      <c r="BC9398" s="94"/>
      <c r="BE9398" s="97"/>
      <c r="BG9398" s="40"/>
      <c r="BK9398" s="40"/>
      <c r="BL9398" s="79"/>
      <c r="BM9398" s="94"/>
      <c r="BO9398" s="97"/>
      <c r="BQ9398" s="40"/>
      <c r="BR9398" s="94"/>
      <c r="BS9398" s="94"/>
      <c r="BT9398" s="94"/>
      <c r="BU9398" s="40"/>
      <c r="BV9398" s="82"/>
      <c r="BW9398" s="94"/>
      <c r="BX9398" s="48"/>
      <c r="BY9398" s="97"/>
      <c r="BZ9398" s="48"/>
      <c r="CA9398" s="40"/>
      <c r="CB9398" s="94"/>
      <c r="CC9398" s="94"/>
      <c r="CD9398" s="94"/>
      <c r="CE9398" s="40"/>
      <c r="CF9398" s="73"/>
      <c r="CG9398" s="41"/>
      <c r="CH9398" s="41"/>
      <c r="CI9398" s="41"/>
      <c r="CJ9398" s="41"/>
      <c r="CK9398" s="41"/>
      <c r="CL9398" s="68"/>
      <c r="CM9398" s="41"/>
      <c r="CN9398" s="41"/>
      <c r="CO9398" s="39"/>
      <c r="CP9398" s="78"/>
    </row>
    <row r="9399" spans="1:94" s="38" customFormat="1" x14ac:dyDescent="0.25">
      <c r="A9399" s="38">
        <v>9396</v>
      </c>
      <c r="F9399" s="39"/>
      <c r="Q9399" s="39"/>
      <c r="R9399" s="40"/>
      <c r="S9399" s="40"/>
      <c r="T9399" s="39"/>
      <c r="AG9399" s="110"/>
      <c r="AH9399" s="94"/>
      <c r="AJ9399" s="97"/>
      <c r="AL9399" s="39"/>
      <c r="AP9399" s="39"/>
      <c r="AQ9399" s="77"/>
      <c r="AR9399" s="78"/>
      <c r="BB9399" s="79"/>
      <c r="BC9399" s="94"/>
      <c r="BE9399" s="97"/>
      <c r="BG9399" s="40"/>
      <c r="BK9399" s="40"/>
      <c r="BL9399" s="79"/>
      <c r="BM9399" s="94"/>
      <c r="BO9399" s="97"/>
      <c r="BQ9399" s="40"/>
      <c r="BR9399" s="94"/>
      <c r="BS9399" s="94"/>
      <c r="BT9399" s="94"/>
      <c r="BU9399" s="40"/>
      <c r="BV9399" s="82"/>
      <c r="BW9399" s="94"/>
      <c r="BX9399" s="48"/>
      <c r="BY9399" s="97"/>
      <c r="BZ9399" s="48"/>
      <c r="CA9399" s="40"/>
      <c r="CB9399" s="94"/>
      <c r="CC9399" s="94"/>
      <c r="CD9399" s="94"/>
      <c r="CE9399" s="40"/>
      <c r="CF9399" s="73"/>
      <c r="CG9399" s="41"/>
      <c r="CH9399" s="41"/>
      <c r="CI9399" s="41"/>
      <c r="CJ9399" s="41"/>
      <c r="CK9399" s="41"/>
      <c r="CL9399" s="68"/>
      <c r="CM9399" s="41"/>
      <c r="CN9399" s="41"/>
      <c r="CO9399" s="39"/>
      <c r="CP9399" s="78"/>
    </row>
    <row r="9400" spans="1:94" s="38" customFormat="1" x14ac:dyDescent="0.25">
      <c r="A9400" s="38">
        <v>9397</v>
      </c>
      <c r="F9400" s="39"/>
      <c r="Q9400" s="39"/>
      <c r="R9400" s="40"/>
      <c r="S9400" s="40"/>
      <c r="T9400" s="39"/>
      <c r="AG9400" s="110"/>
      <c r="AH9400" s="94"/>
      <c r="AJ9400" s="97"/>
      <c r="AL9400" s="39"/>
      <c r="AP9400" s="39"/>
      <c r="AQ9400" s="77"/>
      <c r="AR9400" s="78"/>
      <c r="BB9400" s="79"/>
      <c r="BC9400" s="94"/>
      <c r="BE9400" s="97"/>
      <c r="BG9400" s="40"/>
      <c r="BK9400" s="40"/>
      <c r="BL9400" s="79"/>
      <c r="BM9400" s="94"/>
      <c r="BO9400" s="97"/>
      <c r="BQ9400" s="40"/>
      <c r="BR9400" s="94"/>
      <c r="BS9400" s="94"/>
      <c r="BT9400" s="94"/>
      <c r="BU9400" s="40"/>
      <c r="BV9400" s="82"/>
      <c r="BW9400" s="94"/>
      <c r="BX9400" s="48"/>
      <c r="BY9400" s="97"/>
      <c r="BZ9400" s="48"/>
      <c r="CA9400" s="40"/>
      <c r="CB9400" s="94"/>
      <c r="CC9400" s="94"/>
      <c r="CD9400" s="94"/>
      <c r="CE9400" s="40"/>
      <c r="CF9400" s="73"/>
      <c r="CG9400" s="41"/>
      <c r="CH9400" s="41"/>
      <c r="CI9400" s="41"/>
      <c r="CJ9400" s="41"/>
      <c r="CK9400" s="41"/>
      <c r="CL9400" s="68"/>
      <c r="CM9400" s="41"/>
      <c r="CN9400" s="41"/>
      <c r="CO9400" s="39"/>
      <c r="CP9400" s="78"/>
    </row>
    <row r="9401" spans="1:94" s="38" customFormat="1" x14ac:dyDescent="0.25">
      <c r="A9401" s="38">
        <v>9398</v>
      </c>
      <c r="F9401" s="39"/>
      <c r="Q9401" s="39"/>
      <c r="R9401" s="40"/>
      <c r="S9401" s="40"/>
      <c r="T9401" s="39"/>
      <c r="AG9401" s="110"/>
      <c r="AH9401" s="94"/>
      <c r="AJ9401" s="97"/>
      <c r="AL9401" s="39"/>
      <c r="AP9401" s="39"/>
      <c r="AQ9401" s="77"/>
      <c r="AR9401" s="78"/>
      <c r="BB9401" s="79"/>
      <c r="BC9401" s="94"/>
      <c r="BE9401" s="97"/>
      <c r="BG9401" s="40"/>
      <c r="BK9401" s="40"/>
      <c r="BL9401" s="79"/>
      <c r="BM9401" s="94"/>
      <c r="BO9401" s="97"/>
      <c r="BQ9401" s="40"/>
      <c r="BR9401" s="94"/>
      <c r="BS9401" s="94"/>
      <c r="BT9401" s="94"/>
      <c r="BU9401" s="40"/>
      <c r="BV9401" s="82"/>
      <c r="BW9401" s="94"/>
      <c r="BX9401" s="48"/>
      <c r="BY9401" s="97"/>
      <c r="BZ9401" s="48"/>
      <c r="CA9401" s="40"/>
      <c r="CB9401" s="94"/>
      <c r="CC9401" s="94"/>
      <c r="CD9401" s="94"/>
      <c r="CE9401" s="40"/>
      <c r="CF9401" s="73"/>
      <c r="CG9401" s="41"/>
      <c r="CH9401" s="41"/>
      <c r="CI9401" s="41"/>
      <c r="CJ9401" s="41"/>
      <c r="CK9401" s="41"/>
      <c r="CL9401" s="68"/>
      <c r="CM9401" s="41"/>
      <c r="CN9401" s="41"/>
      <c r="CO9401" s="39"/>
      <c r="CP9401" s="78"/>
    </row>
    <row r="9402" spans="1:94" s="38" customFormat="1" x14ac:dyDescent="0.25">
      <c r="A9402" s="38">
        <v>9399</v>
      </c>
      <c r="F9402" s="39"/>
      <c r="Q9402" s="39"/>
      <c r="R9402" s="40"/>
      <c r="S9402" s="40"/>
      <c r="T9402" s="39"/>
      <c r="AG9402" s="110"/>
      <c r="AH9402" s="94"/>
      <c r="AJ9402" s="97"/>
      <c r="AL9402" s="39"/>
      <c r="AP9402" s="39"/>
      <c r="AQ9402" s="77"/>
      <c r="AR9402" s="78"/>
      <c r="BB9402" s="79"/>
      <c r="BC9402" s="94"/>
      <c r="BE9402" s="97"/>
      <c r="BG9402" s="40"/>
      <c r="BK9402" s="40"/>
      <c r="BL9402" s="79"/>
      <c r="BM9402" s="94"/>
      <c r="BO9402" s="97"/>
      <c r="BQ9402" s="40"/>
      <c r="BR9402" s="94"/>
      <c r="BS9402" s="94"/>
      <c r="BT9402" s="94"/>
      <c r="BU9402" s="40"/>
      <c r="BV9402" s="82"/>
      <c r="BW9402" s="94"/>
      <c r="BX9402" s="48"/>
      <c r="BY9402" s="97"/>
      <c r="BZ9402" s="48"/>
      <c r="CA9402" s="40"/>
      <c r="CB9402" s="94"/>
      <c r="CC9402" s="94"/>
      <c r="CD9402" s="94"/>
      <c r="CE9402" s="40"/>
      <c r="CF9402" s="73"/>
      <c r="CG9402" s="41"/>
      <c r="CH9402" s="41"/>
      <c r="CI9402" s="41"/>
      <c r="CJ9402" s="41"/>
      <c r="CK9402" s="41"/>
      <c r="CL9402" s="68"/>
      <c r="CM9402" s="41"/>
      <c r="CN9402" s="41"/>
      <c r="CO9402" s="39"/>
      <c r="CP9402" s="78"/>
    </row>
    <row r="9403" spans="1:94" s="38" customFormat="1" x14ac:dyDescent="0.25">
      <c r="A9403" s="38">
        <v>9400</v>
      </c>
      <c r="F9403" s="39"/>
      <c r="Q9403" s="39"/>
      <c r="R9403" s="40"/>
      <c r="S9403" s="40"/>
      <c r="T9403" s="39"/>
      <c r="AG9403" s="110"/>
      <c r="AH9403" s="94"/>
      <c r="AJ9403" s="97"/>
      <c r="AL9403" s="39"/>
      <c r="AP9403" s="39"/>
      <c r="AQ9403" s="77"/>
      <c r="AR9403" s="78"/>
      <c r="BB9403" s="79"/>
      <c r="BC9403" s="94"/>
      <c r="BE9403" s="97"/>
      <c r="BG9403" s="40"/>
      <c r="BK9403" s="40"/>
      <c r="BL9403" s="79"/>
      <c r="BM9403" s="94"/>
      <c r="BO9403" s="97"/>
      <c r="BQ9403" s="40"/>
      <c r="BR9403" s="94"/>
      <c r="BS9403" s="94"/>
      <c r="BT9403" s="94"/>
      <c r="BU9403" s="40"/>
      <c r="BV9403" s="82"/>
      <c r="BW9403" s="94"/>
      <c r="BX9403" s="48"/>
      <c r="BY9403" s="97"/>
      <c r="BZ9403" s="48"/>
      <c r="CA9403" s="40"/>
      <c r="CB9403" s="94"/>
      <c r="CC9403" s="94"/>
      <c r="CD9403" s="94"/>
      <c r="CE9403" s="40"/>
      <c r="CF9403" s="73"/>
      <c r="CG9403" s="41"/>
      <c r="CH9403" s="41"/>
      <c r="CI9403" s="41"/>
      <c r="CJ9403" s="41"/>
      <c r="CK9403" s="41"/>
      <c r="CL9403" s="68"/>
      <c r="CM9403" s="41"/>
      <c r="CN9403" s="41"/>
      <c r="CO9403" s="39"/>
      <c r="CP9403" s="78"/>
    </row>
    <row r="9404" spans="1:94" s="38" customFormat="1" x14ac:dyDescent="0.25">
      <c r="A9404" s="38">
        <v>9401</v>
      </c>
      <c r="F9404" s="39"/>
      <c r="Q9404" s="39"/>
      <c r="R9404" s="40"/>
      <c r="S9404" s="40"/>
      <c r="T9404" s="39"/>
      <c r="AG9404" s="110"/>
      <c r="AH9404" s="94"/>
      <c r="AJ9404" s="97"/>
      <c r="AL9404" s="39"/>
      <c r="AP9404" s="39"/>
      <c r="AQ9404" s="77"/>
      <c r="AR9404" s="78"/>
      <c r="BB9404" s="79"/>
      <c r="BC9404" s="94"/>
      <c r="BE9404" s="97"/>
      <c r="BG9404" s="40"/>
      <c r="BK9404" s="40"/>
      <c r="BL9404" s="79"/>
      <c r="BM9404" s="94"/>
      <c r="BO9404" s="97"/>
      <c r="BQ9404" s="40"/>
      <c r="BR9404" s="94"/>
      <c r="BS9404" s="94"/>
      <c r="BT9404" s="94"/>
      <c r="BU9404" s="40"/>
      <c r="BV9404" s="82"/>
      <c r="BW9404" s="94"/>
      <c r="BX9404" s="48"/>
      <c r="BY9404" s="97"/>
      <c r="BZ9404" s="48"/>
      <c r="CA9404" s="40"/>
      <c r="CB9404" s="94"/>
      <c r="CC9404" s="94"/>
      <c r="CD9404" s="94"/>
      <c r="CE9404" s="40"/>
      <c r="CF9404" s="73"/>
      <c r="CG9404" s="41"/>
      <c r="CH9404" s="41"/>
      <c r="CI9404" s="41"/>
      <c r="CJ9404" s="41"/>
      <c r="CK9404" s="41"/>
      <c r="CL9404" s="68"/>
      <c r="CM9404" s="41"/>
      <c r="CN9404" s="41"/>
      <c r="CO9404" s="39"/>
      <c r="CP9404" s="78"/>
    </row>
    <row r="9405" spans="1:94" s="38" customFormat="1" x14ac:dyDescent="0.25">
      <c r="A9405" s="38">
        <v>9402</v>
      </c>
      <c r="F9405" s="39"/>
      <c r="Q9405" s="39"/>
      <c r="R9405" s="40"/>
      <c r="S9405" s="40"/>
      <c r="T9405" s="39"/>
      <c r="AG9405" s="110"/>
      <c r="AH9405" s="94"/>
      <c r="AJ9405" s="97"/>
      <c r="AL9405" s="39"/>
      <c r="AP9405" s="39"/>
      <c r="AQ9405" s="77"/>
      <c r="AR9405" s="78"/>
      <c r="BB9405" s="79"/>
      <c r="BC9405" s="94"/>
      <c r="BE9405" s="97"/>
      <c r="BG9405" s="40"/>
      <c r="BK9405" s="40"/>
      <c r="BL9405" s="79"/>
      <c r="BM9405" s="94"/>
      <c r="BO9405" s="97"/>
      <c r="BQ9405" s="40"/>
      <c r="BR9405" s="94"/>
      <c r="BS9405" s="94"/>
      <c r="BT9405" s="94"/>
      <c r="BU9405" s="40"/>
      <c r="BV9405" s="82"/>
      <c r="BW9405" s="94"/>
      <c r="BX9405" s="48"/>
      <c r="BY9405" s="97"/>
      <c r="BZ9405" s="48"/>
      <c r="CA9405" s="40"/>
      <c r="CB9405" s="94"/>
      <c r="CC9405" s="94"/>
      <c r="CD9405" s="94"/>
      <c r="CE9405" s="40"/>
      <c r="CF9405" s="73"/>
      <c r="CG9405" s="41"/>
      <c r="CH9405" s="41"/>
      <c r="CI9405" s="41"/>
      <c r="CJ9405" s="41"/>
      <c r="CK9405" s="41"/>
      <c r="CL9405" s="68"/>
      <c r="CM9405" s="41"/>
      <c r="CN9405" s="41"/>
      <c r="CO9405" s="39"/>
      <c r="CP9405" s="78"/>
    </row>
    <row r="9406" spans="1:94" s="38" customFormat="1" x14ac:dyDescent="0.25">
      <c r="A9406" s="38">
        <v>9403</v>
      </c>
      <c r="F9406" s="39"/>
      <c r="Q9406" s="39"/>
      <c r="R9406" s="40"/>
      <c r="S9406" s="40"/>
      <c r="T9406" s="39"/>
      <c r="AG9406" s="110"/>
      <c r="AH9406" s="94"/>
      <c r="AJ9406" s="97"/>
      <c r="AL9406" s="39"/>
      <c r="AP9406" s="39"/>
      <c r="AQ9406" s="77"/>
      <c r="AR9406" s="78"/>
      <c r="BB9406" s="79"/>
      <c r="BC9406" s="94"/>
      <c r="BE9406" s="97"/>
      <c r="BG9406" s="40"/>
      <c r="BK9406" s="40"/>
      <c r="BL9406" s="79"/>
      <c r="BM9406" s="94"/>
      <c r="BO9406" s="97"/>
      <c r="BQ9406" s="40"/>
      <c r="BR9406" s="94"/>
      <c r="BS9406" s="94"/>
      <c r="BT9406" s="94"/>
      <c r="BU9406" s="40"/>
      <c r="BV9406" s="82"/>
      <c r="BW9406" s="94"/>
      <c r="BX9406" s="48"/>
      <c r="BY9406" s="97"/>
      <c r="BZ9406" s="48"/>
      <c r="CA9406" s="40"/>
      <c r="CB9406" s="94"/>
      <c r="CC9406" s="94"/>
      <c r="CD9406" s="94"/>
      <c r="CE9406" s="40"/>
      <c r="CF9406" s="73"/>
      <c r="CG9406" s="41"/>
      <c r="CH9406" s="41"/>
      <c r="CI9406" s="41"/>
      <c r="CJ9406" s="41"/>
      <c r="CK9406" s="41"/>
      <c r="CL9406" s="68"/>
      <c r="CM9406" s="41"/>
      <c r="CN9406" s="41"/>
      <c r="CO9406" s="39"/>
      <c r="CP9406" s="78"/>
    </row>
    <row r="9407" spans="1:94" s="38" customFormat="1" x14ac:dyDescent="0.25">
      <c r="A9407" s="38">
        <v>9404</v>
      </c>
      <c r="F9407" s="39"/>
      <c r="Q9407" s="39"/>
      <c r="R9407" s="40"/>
      <c r="S9407" s="40"/>
      <c r="T9407" s="39"/>
      <c r="AG9407" s="110"/>
      <c r="AH9407" s="94"/>
      <c r="AJ9407" s="97"/>
      <c r="AL9407" s="39"/>
      <c r="AP9407" s="39"/>
      <c r="AQ9407" s="77"/>
      <c r="AR9407" s="78"/>
      <c r="BB9407" s="79"/>
      <c r="BC9407" s="94"/>
      <c r="BE9407" s="97"/>
      <c r="BG9407" s="40"/>
      <c r="BK9407" s="40"/>
      <c r="BL9407" s="79"/>
      <c r="BM9407" s="94"/>
      <c r="BO9407" s="97"/>
      <c r="BQ9407" s="40"/>
      <c r="BR9407" s="94"/>
      <c r="BS9407" s="94"/>
      <c r="BT9407" s="94"/>
      <c r="BU9407" s="40"/>
      <c r="BV9407" s="82"/>
      <c r="BW9407" s="94"/>
      <c r="BX9407" s="48"/>
      <c r="BY9407" s="97"/>
      <c r="BZ9407" s="48"/>
      <c r="CA9407" s="40"/>
      <c r="CB9407" s="94"/>
      <c r="CC9407" s="94"/>
      <c r="CD9407" s="94"/>
      <c r="CE9407" s="40"/>
      <c r="CF9407" s="73"/>
      <c r="CG9407" s="41"/>
      <c r="CH9407" s="41"/>
      <c r="CI9407" s="41"/>
      <c r="CJ9407" s="41"/>
      <c r="CK9407" s="41"/>
      <c r="CL9407" s="68"/>
      <c r="CM9407" s="41"/>
      <c r="CN9407" s="41"/>
      <c r="CO9407" s="39"/>
      <c r="CP9407" s="78"/>
    </row>
    <row r="9408" spans="1:94" s="38" customFormat="1" x14ac:dyDescent="0.25">
      <c r="A9408" s="38">
        <v>9405</v>
      </c>
      <c r="F9408" s="39"/>
      <c r="Q9408" s="39"/>
      <c r="R9408" s="40"/>
      <c r="S9408" s="40"/>
      <c r="T9408" s="39"/>
      <c r="AG9408" s="110"/>
      <c r="AH9408" s="94"/>
      <c r="AJ9408" s="97"/>
      <c r="AL9408" s="39"/>
      <c r="AP9408" s="39"/>
      <c r="AQ9408" s="77"/>
      <c r="AR9408" s="78"/>
      <c r="BB9408" s="79"/>
      <c r="BC9408" s="94"/>
      <c r="BE9408" s="97"/>
      <c r="BG9408" s="40"/>
      <c r="BK9408" s="40"/>
      <c r="BL9408" s="79"/>
      <c r="BM9408" s="94"/>
      <c r="BO9408" s="97"/>
      <c r="BQ9408" s="40"/>
      <c r="BR9408" s="94"/>
      <c r="BS9408" s="94"/>
      <c r="BT9408" s="94"/>
      <c r="BU9408" s="40"/>
      <c r="BV9408" s="82"/>
      <c r="BW9408" s="94"/>
      <c r="BX9408" s="48"/>
      <c r="BY9408" s="97"/>
      <c r="BZ9408" s="48"/>
      <c r="CA9408" s="40"/>
      <c r="CB9408" s="94"/>
      <c r="CC9408" s="94"/>
      <c r="CD9408" s="94"/>
      <c r="CE9408" s="40"/>
      <c r="CF9408" s="73"/>
      <c r="CG9408" s="41"/>
      <c r="CH9408" s="41"/>
      <c r="CI9408" s="41"/>
      <c r="CJ9408" s="41"/>
      <c r="CK9408" s="41"/>
      <c r="CL9408" s="68"/>
      <c r="CM9408" s="41"/>
      <c r="CN9408" s="41"/>
      <c r="CO9408" s="39"/>
      <c r="CP9408" s="78"/>
    </row>
    <row r="9409" spans="1:94" s="38" customFormat="1" x14ac:dyDescent="0.25">
      <c r="A9409" s="38">
        <v>9406</v>
      </c>
      <c r="F9409" s="39"/>
      <c r="Q9409" s="39"/>
      <c r="R9409" s="40"/>
      <c r="S9409" s="40"/>
      <c r="T9409" s="39"/>
      <c r="AG9409" s="110"/>
      <c r="AH9409" s="94"/>
      <c r="AJ9409" s="97"/>
      <c r="AL9409" s="39"/>
      <c r="AP9409" s="39"/>
      <c r="AQ9409" s="77"/>
      <c r="AR9409" s="78"/>
      <c r="BB9409" s="79"/>
      <c r="BC9409" s="94"/>
      <c r="BE9409" s="97"/>
      <c r="BG9409" s="40"/>
      <c r="BK9409" s="40"/>
      <c r="BL9409" s="79"/>
      <c r="BM9409" s="94"/>
      <c r="BO9409" s="97"/>
      <c r="BQ9409" s="40"/>
      <c r="BR9409" s="94"/>
      <c r="BS9409" s="94"/>
      <c r="BT9409" s="94"/>
      <c r="BU9409" s="40"/>
      <c r="BV9409" s="82"/>
      <c r="BW9409" s="94"/>
      <c r="BX9409" s="48"/>
      <c r="BY9409" s="97"/>
      <c r="BZ9409" s="48"/>
      <c r="CA9409" s="40"/>
      <c r="CB9409" s="94"/>
      <c r="CC9409" s="94"/>
      <c r="CD9409" s="94"/>
      <c r="CE9409" s="40"/>
      <c r="CF9409" s="73"/>
      <c r="CG9409" s="41"/>
      <c r="CH9409" s="41"/>
      <c r="CI9409" s="41"/>
      <c r="CJ9409" s="41"/>
      <c r="CK9409" s="41"/>
      <c r="CL9409" s="68"/>
      <c r="CM9409" s="41"/>
      <c r="CN9409" s="41"/>
      <c r="CO9409" s="39"/>
      <c r="CP9409" s="78"/>
    </row>
    <row r="9410" spans="1:94" s="38" customFormat="1" x14ac:dyDescent="0.25">
      <c r="A9410" s="38">
        <v>9407</v>
      </c>
      <c r="F9410" s="39"/>
      <c r="Q9410" s="39"/>
      <c r="R9410" s="40"/>
      <c r="S9410" s="40"/>
      <c r="T9410" s="39"/>
      <c r="AG9410" s="110"/>
      <c r="AH9410" s="94"/>
      <c r="AJ9410" s="97"/>
      <c r="AL9410" s="39"/>
      <c r="AP9410" s="39"/>
      <c r="AQ9410" s="77"/>
      <c r="AR9410" s="78"/>
      <c r="BB9410" s="79"/>
      <c r="BC9410" s="94"/>
      <c r="BE9410" s="97"/>
      <c r="BG9410" s="40"/>
      <c r="BK9410" s="40"/>
      <c r="BL9410" s="79"/>
      <c r="BM9410" s="94"/>
      <c r="BO9410" s="97"/>
      <c r="BQ9410" s="40"/>
      <c r="BR9410" s="94"/>
      <c r="BS9410" s="94"/>
      <c r="BT9410" s="94"/>
      <c r="BU9410" s="40"/>
      <c r="BV9410" s="82"/>
      <c r="BW9410" s="94"/>
      <c r="BX9410" s="48"/>
      <c r="BY9410" s="97"/>
      <c r="BZ9410" s="48"/>
      <c r="CA9410" s="40"/>
      <c r="CB9410" s="94"/>
      <c r="CC9410" s="94"/>
      <c r="CD9410" s="94"/>
      <c r="CE9410" s="40"/>
      <c r="CF9410" s="73"/>
      <c r="CG9410" s="41"/>
      <c r="CH9410" s="41"/>
      <c r="CI9410" s="41"/>
      <c r="CJ9410" s="41"/>
      <c r="CK9410" s="41"/>
      <c r="CL9410" s="68"/>
      <c r="CM9410" s="41"/>
      <c r="CN9410" s="41"/>
      <c r="CO9410" s="39"/>
      <c r="CP9410" s="78"/>
    </row>
    <row r="9411" spans="1:94" s="38" customFormat="1" x14ac:dyDescent="0.25">
      <c r="A9411" s="38">
        <v>9408</v>
      </c>
      <c r="F9411" s="39"/>
      <c r="Q9411" s="39"/>
      <c r="R9411" s="40"/>
      <c r="S9411" s="40"/>
      <c r="T9411" s="39"/>
      <c r="AG9411" s="110"/>
      <c r="AH9411" s="94"/>
      <c r="AJ9411" s="97"/>
      <c r="AL9411" s="39"/>
      <c r="AP9411" s="39"/>
      <c r="AQ9411" s="77"/>
      <c r="AR9411" s="78"/>
      <c r="BB9411" s="79"/>
      <c r="BC9411" s="94"/>
      <c r="BE9411" s="97"/>
      <c r="BG9411" s="40"/>
      <c r="BK9411" s="40"/>
      <c r="BL9411" s="79"/>
      <c r="BM9411" s="94"/>
      <c r="BO9411" s="97"/>
      <c r="BQ9411" s="40"/>
      <c r="BR9411" s="94"/>
      <c r="BS9411" s="94"/>
      <c r="BT9411" s="94"/>
      <c r="BU9411" s="40"/>
      <c r="BV9411" s="82"/>
      <c r="BW9411" s="94"/>
      <c r="BX9411" s="48"/>
      <c r="BY9411" s="97"/>
      <c r="BZ9411" s="48"/>
      <c r="CA9411" s="40"/>
      <c r="CB9411" s="94"/>
      <c r="CC9411" s="94"/>
      <c r="CD9411" s="94"/>
      <c r="CE9411" s="40"/>
      <c r="CF9411" s="73"/>
      <c r="CG9411" s="41"/>
      <c r="CH9411" s="41"/>
      <c r="CI9411" s="41"/>
      <c r="CJ9411" s="41"/>
      <c r="CK9411" s="41"/>
      <c r="CL9411" s="68"/>
      <c r="CM9411" s="41"/>
      <c r="CN9411" s="41"/>
      <c r="CO9411" s="39"/>
      <c r="CP9411" s="78"/>
    </row>
    <row r="9412" spans="1:94" s="38" customFormat="1" x14ac:dyDescent="0.25">
      <c r="A9412" s="38">
        <v>9409</v>
      </c>
      <c r="F9412" s="39"/>
      <c r="Q9412" s="39"/>
      <c r="R9412" s="40"/>
      <c r="S9412" s="40"/>
      <c r="T9412" s="39"/>
      <c r="AG9412" s="110"/>
      <c r="AH9412" s="94"/>
      <c r="AJ9412" s="97"/>
      <c r="AL9412" s="39"/>
      <c r="AP9412" s="39"/>
      <c r="AQ9412" s="77"/>
      <c r="AR9412" s="78"/>
      <c r="BB9412" s="79"/>
      <c r="BC9412" s="94"/>
      <c r="BE9412" s="97"/>
      <c r="BG9412" s="40"/>
      <c r="BK9412" s="40"/>
      <c r="BL9412" s="79"/>
      <c r="BM9412" s="94"/>
      <c r="BO9412" s="97"/>
      <c r="BQ9412" s="40"/>
      <c r="BR9412" s="94"/>
      <c r="BS9412" s="94"/>
      <c r="BT9412" s="94"/>
      <c r="BU9412" s="40"/>
      <c r="BV9412" s="82"/>
      <c r="BW9412" s="94"/>
      <c r="BX9412" s="48"/>
      <c r="BY9412" s="97"/>
      <c r="BZ9412" s="48"/>
      <c r="CA9412" s="40"/>
      <c r="CB9412" s="94"/>
      <c r="CC9412" s="94"/>
      <c r="CD9412" s="94"/>
      <c r="CE9412" s="40"/>
      <c r="CF9412" s="73"/>
      <c r="CG9412" s="41"/>
      <c r="CH9412" s="41"/>
      <c r="CI9412" s="41"/>
      <c r="CJ9412" s="41"/>
      <c r="CK9412" s="41"/>
      <c r="CL9412" s="68"/>
      <c r="CM9412" s="41"/>
      <c r="CN9412" s="41"/>
      <c r="CO9412" s="39"/>
      <c r="CP9412" s="78"/>
    </row>
    <row r="9413" spans="1:94" s="38" customFormat="1" x14ac:dyDescent="0.25">
      <c r="A9413" s="38">
        <v>9410</v>
      </c>
      <c r="F9413" s="39"/>
      <c r="Q9413" s="39"/>
      <c r="R9413" s="40"/>
      <c r="S9413" s="40"/>
      <c r="T9413" s="39"/>
      <c r="AG9413" s="110"/>
      <c r="AH9413" s="94"/>
      <c r="AJ9413" s="97"/>
      <c r="AL9413" s="39"/>
      <c r="AP9413" s="39"/>
      <c r="AQ9413" s="77"/>
      <c r="AR9413" s="78"/>
      <c r="BB9413" s="79"/>
      <c r="BC9413" s="94"/>
      <c r="BE9413" s="97"/>
      <c r="BG9413" s="40"/>
      <c r="BK9413" s="40"/>
      <c r="BL9413" s="79"/>
      <c r="BM9413" s="94"/>
      <c r="BO9413" s="97"/>
      <c r="BQ9413" s="40"/>
      <c r="BR9413" s="94"/>
      <c r="BS9413" s="94"/>
      <c r="BT9413" s="94"/>
      <c r="BU9413" s="40"/>
      <c r="BV9413" s="82"/>
      <c r="BW9413" s="94"/>
      <c r="BX9413" s="48"/>
      <c r="BY9413" s="97"/>
      <c r="BZ9413" s="48"/>
      <c r="CA9413" s="40"/>
      <c r="CB9413" s="94"/>
      <c r="CC9413" s="94"/>
      <c r="CD9413" s="94"/>
      <c r="CE9413" s="40"/>
      <c r="CF9413" s="73"/>
      <c r="CG9413" s="41"/>
      <c r="CH9413" s="41"/>
      <c r="CI9413" s="41"/>
      <c r="CJ9413" s="41"/>
      <c r="CK9413" s="41"/>
      <c r="CL9413" s="68"/>
      <c r="CM9413" s="41"/>
      <c r="CN9413" s="41"/>
      <c r="CO9413" s="39"/>
      <c r="CP9413" s="78"/>
    </row>
    <row r="9414" spans="1:94" s="38" customFormat="1" x14ac:dyDescent="0.25">
      <c r="A9414" s="38">
        <v>9411</v>
      </c>
      <c r="F9414" s="39"/>
      <c r="Q9414" s="39"/>
      <c r="R9414" s="40"/>
      <c r="S9414" s="40"/>
      <c r="T9414" s="39"/>
      <c r="AG9414" s="110"/>
      <c r="AH9414" s="94"/>
      <c r="AJ9414" s="97"/>
      <c r="AL9414" s="39"/>
      <c r="AP9414" s="39"/>
      <c r="AQ9414" s="77"/>
      <c r="AR9414" s="78"/>
      <c r="BB9414" s="79"/>
      <c r="BC9414" s="94"/>
      <c r="BE9414" s="97"/>
      <c r="BG9414" s="40"/>
      <c r="BK9414" s="40"/>
      <c r="BL9414" s="79"/>
      <c r="BM9414" s="94"/>
      <c r="BO9414" s="97"/>
      <c r="BQ9414" s="40"/>
      <c r="BR9414" s="94"/>
      <c r="BS9414" s="94"/>
      <c r="BT9414" s="94"/>
      <c r="BU9414" s="40"/>
      <c r="BV9414" s="82"/>
      <c r="BW9414" s="94"/>
      <c r="BX9414" s="48"/>
      <c r="BY9414" s="97"/>
      <c r="BZ9414" s="48"/>
      <c r="CA9414" s="40"/>
      <c r="CB9414" s="94"/>
      <c r="CC9414" s="94"/>
      <c r="CD9414" s="94"/>
      <c r="CE9414" s="40"/>
      <c r="CF9414" s="73"/>
      <c r="CG9414" s="41"/>
      <c r="CH9414" s="41"/>
      <c r="CI9414" s="41"/>
      <c r="CJ9414" s="41"/>
      <c r="CK9414" s="41"/>
      <c r="CL9414" s="68"/>
      <c r="CM9414" s="41"/>
      <c r="CN9414" s="41"/>
      <c r="CO9414" s="39"/>
      <c r="CP9414" s="78"/>
    </row>
    <row r="9415" spans="1:94" s="38" customFormat="1" x14ac:dyDescent="0.25">
      <c r="A9415" s="38">
        <v>9412</v>
      </c>
      <c r="F9415" s="39"/>
      <c r="Q9415" s="39"/>
      <c r="R9415" s="40"/>
      <c r="S9415" s="40"/>
      <c r="T9415" s="39"/>
      <c r="AG9415" s="110"/>
      <c r="AH9415" s="94"/>
      <c r="AJ9415" s="97"/>
      <c r="AL9415" s="39"/>
      <c r="AP9415" s="39"/>
      <c r="AQ9415" s="77"/>
      <c r="AR9415" s="78"/>
      <c r="BB9415" s="79"/>
      <c r="BC9415" s="94"/>
      <c r="BE9415" s="97"/>
      <c r="BG9415" s="40"/>
      <c r="BK9415" s="40"/>
      <c r="BL9415" s="79"/>
      <c r="BM9415" s="94"/>
      <c r="BO9415" s="97"/>
      <c r="BQ9415" s="40"/>
      <c r="BR9415" s="94"/>
      <c r="BS9415" s="94"/>
      <c r="BT9415" s="94"/>
      <c r="BU9415" s="40"/>
      <c r="BV9415" s="82"/>
      <c r="BW9415" s="94"/>
      <c r="BX9415" s="48"/>
      <c r="BY9415" s="97"/>
      <c r="BZ9415" s="48"/>
      <c r="CA9415" s="40"/>
      <c r="CB9415" s="94"/>
      <c r="CC9415" s="94"/>
      <c r="CD9415" s="94"/>
      <c r="CE9415" s="40"/>
      <c r="CF9415" s="73"/>
      <c r="CG9415" s="41"/>
      <c r="CH9415" s="41"/>
      <c r="CI9415" s="41"/>
      <c r="CJ9415" s="41"/>
      <c r="CK9415" s="41"/>
      <c r="CL9415" s="68"/>
      <c r="CM9415" s="41"/>
      <c r="CN9415" s="41"/>
      <c r="CO9415" s="39"/>
      <c r="CP9415" s="78"/>
    </row>
    <row r="9416" spans="1:94" s="38" customFormat="1" x14ac:dyDescent="0.25">
      <c r="A9416" s="38">
        <v>9413</v>
      </c>
      <c r="F9416" s="39"/>
      <c r="Q9416" s="39"/>
      <c r="R9416" s="40"/>
      <c r="S9416" s="40"/>
      <c r="T9416" s="39"/>
      <c r="AG9416" s="110"/>
      <c r="AH9416" s="94"/>
      <c r="AJ9416" s="97"/>
      <c r="AL9416" s="39"/>
      <c r="AP9416" s="39"/>
      <c r="AQ9416" s="77"/>
      <c r="AR9416" s="78"/>
      <c r="BB9416" s="79"/>
      <c r="BC9416" s="94"/>
      <c r="BE9416" s="97"/>
      <c r="BG9416" s="40"/>
      <c r="BK9416" s="40"/>
      <c r="BL9416" s="79"/>
      <c r="BM9416" s="94"/>
      <c r="BO9416" s="97"/>
      <c r="BQ9416" s="40"/>
      <c r="BR9416" s="94"/>
      <c r="BS9416" s="94"/>
      <c r="BT9416" s="94"/>
      <c r="BU9416" s="40"/>
      <c r="BV9416" s="82"/>
      <c r="BW9416" s="94"/>
      <c r="BX9416" s="48"/>
      <c r="BY9416" s="97"/>
      <c r="BZ9416" s="48"/>
      <c r="CA9416" s="40"/>
      <c r="CB9416" s="94"/>
      <c r="CC9416" s="94"/>
      <c r="CD9416" s="94"/>
      <c r="CE9416" s="40"/>
      <c r="CF9416" s="73"/>
      <c r="CG9416" s="41"/>
      <c r="CH9416" s="41"/>
      <c r="CI9416" s="41"/>
      <c r="CJ9416" s="41"/>
      <c r="CK9416" s="41"/>
      <c r="CL9416" s="68"/>
      <c r="CM9416" s="41"/>
      <c r="CN9416" s="41"/>
      <c r="CO9416" s="39"/>
      <c r="CP9416" s="78"/>
    </row>
    <row r="9417" spans="1:94" s="38" customFormat="1" x14ac:dyDescent="0.25">
      <c r="A9417" s="38">
        <v>9414</v>
      </c>
      <c r="F9417" s="39"/>
      <c r="Q9417" s="39"/>
      <c r="R9417" s="40"/>
      <c r="S9417" s="40"/>
      <c r="T9417" s="39"/>
      <c r="AG9417" s="110"/>
      <c r="AH9417" s="94"/>
      <c r="AJ9417" s="97"/>
      <c r="AL9417" s="39"/>
      <c r="AP9417" s="39"/>
      <c r="AQ9417" s="77"/>
      <c r="AR9417" s="78"/>
      <c r="BB9417" s="79"/>
      <c r="BC9417" s="94"/>
      <c r="BE9417" s="97"/>
      <c r="BG9417" s="40"/>
      <c r="BK9417" s="40"/>
      <c r="BL9417" s="79"/>
      <c r="BM9417" s="94"/>
      <c r="BO9417" s="97"/>
      <c r="BQ9417" s="40"/>
      <c r="BR9417" s="94"/>
      <c r="BS9417" s="94"/>
      <c r="BT9417" s="94"/>
      <c r="BU9417" s="40"/>
      <c r="BV9417" s="82"/>
      <c r="BW9417" s="94"/>
      <c r="BX9417" s="48"/>
      <c r="BY9417" s="97"/>
      <c r="BZ9417" s="48"/>
      <c r="CA9417" s="40"/>
      <c r="CB9417" s="94"/>
      <c r="CC9417" s="94"/>
      <c r="CD9417" s="94"/>
      <c r="CE9417" s="40"/>
      <c r="CF9417" s="73"/>
      <c r="CG9417" s="41"/>
      <c r="CH9417" s="41"/>
      <c r="CI9417" s="41"/>
      <c r="CJ9417" s="41"/>
      <c r="CK9417" s="41"/>
      <c r="CL9417" s="68"/>
      <c r="CM9417" s="41"/>
      <c r="CN9417" s="41"/>
      <c r="CO9417" s="39"/>
      <c r="CP9417" s="78"/>
    </row>
    <row r="9418" spans="1:94" s="38" customFormat="1" x14ac:dyDescent="0.25">
      <c r="A9418" s="38">
        <v>9415</v>
      </c>
      <c r="F9418" s="39"/>
      <c r="Q9418" s="39"/>
      <c r="R9418" s="40"/>
      <c r="S9418" s="40"/>
      <c r="T9418" s="39"/>
      <c r="AG9418" s="110"/>
      <c r="AH9418" s="94"/>
      <c r="AJ9418" s="97"/>
      <c r="AL9418" s="39"/>
      <c r="AP9418" s="39"/>
      <c r="AQ9418" s="77"/>
      <c r="AR9418" s="78"/>
      <c r="BB9418" s="79"/>
      <c r="BC9418" s="94"/>
      <c r="BE9418" s="97"/>
      <c r="BG9418" s="40"/>
      <c r="BK9418" s="40"/>
      <c r="BL9418" s="79"/>
      <c r="BM9418" s="94"/>
      <c r="BO9418" s="97"/>
      <c r="BQ9418" s="40"/>
      <c r="BR9418" s="94"/>
      <c r="BS9418" s="94"/>
      <c r="BT9418" s="94"/>
      <c r="BU9418" s="40"/>
      <c r="BV9418" s="82"/>
      <c r="BW9418" s="94"/>
      <c r="BX9418" s="48"/>
      <c r="BY9418" s="97"/>
      <c r="BZ9418" s="48"/>
      <c r="CA9418" s="40"/>
      <c r="CB9418" s="94"/>
      <c r="CC9418" s="94"/>
      <c r="CD9418" s="94"/>
      <c r="CE9418" s="40"/>
      <c r="CF9418" s="73"/>
      <c r="CG9418" s="41"/>
      <c r="CH9418" s="41"/>
      <c r="CI9418" s="41"/>
      <c r="CJ9418" s="41"/>
      <c r="CK9418" s="41"/>
      <c r="CL9418" s="68"/>
      <c r="CM9418" s="41"/>
      <c r="CN9418" s="41"/>
      <c r="CO9418" s="39"/>
      <c r="CP9418" s="78"/>
    </row>
    <row r="9419" spans="1:94" s="38" customFormat="1" x14ac:dyDescent="0.25">
      <c r="A9419" s="38">
        <v>9416</v>
      </c>
      <c r="F9419" s="39"/>
      <c r="Q9419" s="39"/>
      <c r="R9419" s="40"/>
      <c r="S9419" s="40"/>
      <c r="T9419" s="39"/>
      <c r="AG9419" s="110"/>
      <c r="AH9419" s="94"/>
      <c r="AJ9419" s="97"/>
      <c r="AL9419" s="39"/>
      <c r="AP9419" s="39"/>
      <c r="AQ9419" s="77"/>
      <c r="AR9419" s="78"/>
      <c r="BB9419" s="79"/>
      <c r="BC9419" s="94"/>
      <c r="BE9419" s="97"/>
      <c r="BG9419" s="40"/>
      <c r="BK9419" s="40"/>
      <c r="BL9419" s="79"/>
      <c r="BM9419" s="94"/>
      <c r="BO9419" s="97"/>
      <c r="BQ9419" s="40"/>
      <c r="BR9419" s="94"/>
      <c r="BS9419" s="94"/>
      <c r="BT9419" s="94"/>
      <c r="BU9419" s="40"/>
      <c r="BV9419" s="82"/>
      <c r="BW9419" s="94"/>
      <c r="BX9419" s="48"/>
      <c r="BY9419" s="97"/>
      <c r="BZ9419" s="48"/>
      <c r="CA9419" s="40"/>
      <c r="CB9419" s="94"/>
      <c r="CC9419" s="94"/>
      <c r="CD9419" s="94"/>
      <c r="CE9419" s="40"/>
      <c r="CF9419" s="73"/>
      <c r="CG9419" s="41"/>
      <c r="CH9419" s="41"/>
      <c r="CI9419" s="41"/>
      <c r="CJ9419" s="41"/>
      <c r="CK9419" s="41"/>
      <c r="CL9419" s="68"/>
      <c r="CM9419" s="41"/>
      <c r="CN9419" s="41"/>
      <c r="CO9419" s="39"/>
      <c r="CP9419" s="78"/>
    </row>
    <row r="9420" spans="1:94" s="38" customFormat="1" x14ac:dyDescent="0.25">
      <c r="A9420" s="38">
        <v>9417</v>
      </c>
      <c r="F9420" s="39"/>
      <c r="Q9420" s="39"/>
      <c r="R9420" s="40"/>
      <c r="S9420" s="40"/>
      <c r="T9420" s="39"/>
      <c r="AG9420" s="110"/>
      <c r="AH9420" s="94"/>
      <c r="AJ9420" s="97"/>
      <c r="AL9420" s="39"/>
      <c r="AP9420" s="39"/>
      <c r="AQ9420" s="77"/>
      <c r="AR9420" s="78"/>
      <c r="BB9420" s="79"/>
      <c r="BC9420" s="94"/>
      <c r="BE9420" s="97"/>
      <c r="BG9420" s="40"/>
      <c r="BK9420" s="40"/>
      <c r="BL9420" s="79"/>
      <c r="BM9420" s="94"/>
      <c r="BO9420" s="97"/>
      <c r="BQ9420" s="40"/>
      <c r="BR9420" s="94"/>
      <c r="BS9420" s="94"/>
      <c r="BT9420" s="94"/>
      <c r="BU9420" s="40"/>
      <c r="BV9420" s="82"/>
      <c r="BW9420" s="94"/>
      <c r="BX9420" s="48"/>
      <c r="BY9420" s="97"/>
      <c r="BZ9420" s="48"/>
      <c r="CA9420" s="40"/>
      <c r="CB9420" s="94"/>
      <c r="CC9420" s="94"/>
      <c r="CD9420" s="94"/>
      <c r="CE9420" s="40"/>
      <c r="CF9420" s="73"/>
      <c r="CG9420" s="41"/>
      <c r="CH9420" s="41"/>
      <c r="CI9420" s="41"/>
      <c r="CJ9420" s="41"/>
      <c r="CK9420" s="41"/>
      <c r="CL9420" s="68"/>
      <c r="CM9420" s="41"/>
      <c r="CN9420" s="41"/>
      <c r="CO9420" s="39"/>
      <c r="CP9420" s="78"/>
    </row>
    <row r="9421" spans="1:94" s="38" customFormat="1" x14ac:dyDescent="0.25">
      <c r="A9421" s="38">
        <v>9418</v>
      </c>
      <c r="F9421" s="39"/>
      <c r="Q9421" s="39"/>
      <c r="R9421" s="40"/>
      <c r="S9421" s="40"/>
      <c r="T9421" s="39"/>
      <c r="AG9421" s="110"/>
      <c r="AH9421" s="94"/>
      <c r="AJ9421" s="97"/>
      <c r="AL9421" s="39"/>
      <c r="AP9421" s="39"/>
      <c r="AQ9421" s="77"/>
      <c r="AR9421" s="78"/>
      <c r="BB9421" s="79"/>
      <c r="BC9421" s="94"/>
      <c r="BE9421" s="97"/>
      <c r="BG9421" s="40"/>
      <c r="BK9421" s="40"/>
      <c r="BL9421" s="79"/>
      <c r="BM9421" s="94"/>
      <c r="BO9421" s="97"/>
      <c r="BQ9421" s="40"/>
      <c r="BR9421" s="94"/>
      <c r="BS9421" s="94"/>
      <c r="BT9421" s="94"/>
      <c r="BU9421" s="40"/>
      <c r="BV9421" s="82"/>
      <c r="BW9421" s="94"/>
      <c r="BX9421" s="48"/>
      <c r="BY9421" s="97"/>
      <c r="BZ9421" s="48"/>
      <c r="CA9421" s="40"/>
      <c r="CB9421" s="94"/>
      <c r="CC9421" s="94"/>
      <c r="CD9421" s="94"/>
      <c r="CE9421" s="40"/>
      <c r="CF9421" s="73"/>
      <c r="CG9421" s="41"/>
      <c r="CH9421" s="41"/>
      <c r="CI9421" s="41"/>
      <c r="CJ9421" s="41"/>
      <c r="CK9421" s="41"/>
      <c r="CL9421" s="68"/>
      <c r="CM9421" s="41"/>
      <c r="CN9421" s="41"/>
      <c r="CO9421" s="39"/>
      <c r="CP9421" s="78"/>
    </row>
    <row r="9422" spans="1:94" s="38" customFormat="1" x14ac:dyDescent="0.25">
      <c r="A9422" s="38">
        <v>9419</v>
      </c>
      <c r="F9422" s="39"/>
      <c r="Q9422" s="39"/>
      <c r="R9422" s="40"/>
      <c r="S9422" s="40"/>
      <c r="T9422" s="39"/>
      <c r="AG9422" s="110"/>
      <c r="AH9422" s="94"/>
      <c r="AJ9422" s="97"/>
      <c r="AL9422" s="39"/>
      <c r="AP9422" s="39"/>
      <c r="AQ9422" s="77"/>
      <c r="AR9422" s="78"/>
      <c r="BB9422" s="79"/>
      <c r="BC9422" s="94"/>
      <c r="BE9422" s="97"/>
      <c r="BG9422" s="40"/>
      <c r="BK9422" s="40"/>
      <c r="BL9422" s="79"/>
      <c r="BM9422" s="94"/>
      <c r="BO9422" s="97"/>
      <c r="BQ9422" s="40"/>
      <c r="BR9422" s="94"/>
      <c r="BS9422" s="94"/>
      <c r="BT9422" s="94"/>
      <c r="BU9422" s="40"/>
      <c r="BV9422" s="82"/>
      <c r="BW9422" s="94"/>
      <c r="BX9422" s="48"/>
      <c r="BY9422" s="97"/>
      <c r="BZ9422" s="48"/>
      <c r="CA9422" s="40"/>
      <c r="CB9422" s="94"/>
      <c r="CC9422" s="94"/>
      <c r="CD9422" s="94"/>
      <c r="CE9422" s="40"/>
      <c r="CF9422" s="73"/>
      <c r="CG9422" s="41"/>
      <c r="CH9422" s="41"/>
      <c r="CI9422" s="41"/>
      <c r="CJ9422" s="41"/>
      <c r="CK9422" s="41"/>
      <c r="CL9422" s="68"/>
      <c r="CM9422" s="41"/>
      <c r="CN9422" s="41"/>
      <c r="CO9422" s="39"/>
      <c r="CP9422" s="78"/>
    </row>
    <row r="9423" spans="1:94" s="38" customFormat="1" x14ac:dyDescent="0.25">
      <c r="A9423" s="38">
        <v>9420</v>
      </c>
      <c r="F9423" s="39"/>
      <c r="Q9423" s="39"/>
      <c r="R9423" s="40"/>
      <c r="S9423" s="40"/>
      <c r="T9423" s="39"/>
      <c r="AG9423" s="110"/>
      <c r="AH9423" s="94"/>
      <c r="AJ9423" s="97"/>
      <c r="AL9423" s="39"/>
      <c r="AP9423" s="39"/>
      <c r="AQ9423" s="77"/>
      <c r="AR9423" s="78"/>
      <c r="BB9423" s="79"/>
      <c r="BC9423" s="94"/>
      <c r="BE9423" s="97"/>
      <c r="BG9423" s="40"/>
      <c r="BK9423" s="40"/>
      <c r="BL9423" s="79"/>
      <c r="BM9423" s="94"/>
      <c r="BO9423" s="97"/>
      <c r="BQ9423" s="40"/>
      <c r="BR9423" s="94"/>
      <c r="BS9423" s="94"/>
      <c r="BT9423" s="94"/>
      <c r="BU9423" s="40"/>
      <c r="BV9423" s="82"/>
      <c r="BW9423" s="94"/>
      <c r="BX9423" s="48"/>
      <c r="BY9423" s="97"/>
      <c r="BZ9423" s="48"/>
      <c r="CA9423" s="40"/>
      <c r="CB9423" s="94"/>
      <c r="CC9423" s="94"/>
      <c r="CD9423" s="94"/>
      <c r="CE9423" s="40"/>
      <c r="CF9423" s="73"/>
      <c r="CG9423" s="41"/>
      <c r="CH9423" s="41"/>
      <c r="CI9423" s="41"/>
      <c r="CJ9423" s="41"/>
      <c r="CK9423" s="41"/>
      <c r="CL9423" s="68"/>
      <c r="CM9423" s="41"/>
      <c r="CN9423" s="41"/>
      <c r="CO9423" s="39"/>
      <c r="CP9423" s="78"/>
    </row>
    <row r="9424" spans="1:94" s="38" customFormat="1" x14ac:dyDescent="0.25">
      <c r="A9424" s="38">
        <v>9421</v>
      </c>
      <c r="F9424" s="39"/>
      <c r="Q9424" s="39"/>
      <c r="R9424" s="40"/>
      <c r="S9424" s="40"/>
      <c r="T9424" s="39"/>
      <c r="AG9424" s="110"/>
      <c r="AH9424" s="94"/>
      <c r="AJ9424" s="97"/>
      <c r="AL9424" s="39"/>
      <c r="AP9424" s="39"/>
      <c r="AQ9424" s="77"/>
      <c r="AR9424" s="78"/>
      <c r="BB9424" s="79"/>
      <c r="BC9424" s="94"/>
      <c r="BE9424" s="97"/>
      <c r="BG9424" s="40"/>
      <c r="BK9424" s="40"/>
      <c r="BL9424" s="79"/>
      <c r="BM9424" s="94"/>
      <c r="BO9424" s="97"/>
      <c r="BQ9424" s="40"/>
      <c r="BR9424" s="94"/>
      <c r="BS9424" s="94"/>
      <c r="BT9424" s="94"/>
      <c r="BU9424" s="40"/>
      <c r="BV9424" s="82"/>
      <c r="BW9424" s="94"/>
      <c r="BX9424" s="48"/>
      <c r="BY9424" s="97"/>
      <c r="BZ9424" s="48"/>
      <c r="CA9424" s="40"/>
      <c r="CB9424" s="94"/>
      <c r="CC9424" s="94"/>
      <c r="CD9424" s="94"/>
      <c r="CE9424" s="40"/>
      <c r="CF9424" s="73"/>
      <c r="CG9424" s="41"/>
      <c r="CH9424" s="41"/>
      <c r="CI9424" s="41"/>
      <c r="CJ9424" s="41"/>
      <c r="CK9424" s="41"/>
      <c r="CL9424" s="68"/>
      <c r="CM9424" s="41"/>
      <c r="CN9424" s="41"/>
      <c r="CO9424" s="39"/>
      <c r="CP9424" s="78"/>
    </row>
    <row r="9425" spans="1:94" s="38" customFormat="1" x14ac:dyDescent="0.25">
      <c r="A9425" s="38">
        <v>9422</v>
      </c>
      <c r="F9425" s="39"/>
      <c r="Q9425" s="39"/>
      <c r="R9425" s="40"/>
      <c r="S9425" s="40"/>
      <c r="T9425" s="39"/>
      <c r="AG9425" s="110"/>
      <c r="AH9425" s="94"/>
      <c r="AJ9425" s="97"/>
      <c r="AL9425" s="39"/>
      <c r="AP9425" s="39"/>
      <c r="AQ9425" s="77"/>
      <c r="AR9425" s="78"/>
      <c r="BB9425" s="79"/>
      <c r="BC9425" s="94"/>
      <c r="BE9425" s="97"/>
      <c r="BG9425" s="40"/>
      <c r="BK9425" s="40"/>
      <c r="BL9425" s="79"/>
      <c r="BM9425" s="94"/>
      <c r="BO9425" s="97"/>
      <c r="BQ9425" s="40"/>
      <c r="BR9425" s="94"/>
      <c r="BS9425" s="94"/>
      <c r="BT9425" s="94"/>
      <c r="BU9425" s="40"/>
      <c r="BV9425" s="82"/>
      <c r="BW9425" s="94"/>
      <c r="BX9425" s="48"/>
      <c r="BY9425" s="97"/>
      <c r="BZ9425" s="48"/>
      <c r="CA9425" s="40"/>
      <c r="CB9425" s="94"/>
      <c r="CC9425" s="94"/>
      <c r="CD9425" s="94"/>
      <c r="CE9425" s="40"/>
      <c r="CF9425" s="73"/>
      <c r="CG9425" s="41"/>
      <c r="CH9425" s="41"/>
      <c r="CI9425" s="41"/>
      <c r="CJ9425" s="41"/>
      <c r="CK9425" s="41"/>
      <c r="CL9425" s="68"/>
      <c r="CM9425" s="41"/>
      <c r="CN9425" s="41"/>
      <c r="CO9425" s="39"/>
      <c r="CP9425" s="78"/>
    </row>
    <row r="9426" spans="1:94" s="38" customFormat="1" x14ac:dyDescent="0.25">
      <c r="A9426" s="38">
        <v>9423</v>
      </c>
      <c r="F9426" s="39"/>
      <c r="Q9426" s="39"/>
      <c r="R9426" s="40"/>
      <c r="S9426" s="40"/>
      <c r="T9426" s="39"/>
      <c r="AG9426" s="110"/>
      <c r="AH9426" s="94"/>
      <c r="AJ9426" s="97"/>
      <c r="AL9426" s="39"/>
      <c r="AP9426" s="39"/>
      <c r="AQ9426" s="77"/>
      <c r="AR9426" s="78"/>
      <c r="BB9426" s="79"/>
      <c r="BC9426" s="94"/>
      <c r="BE9426" s="97"/>
      <c r="BG9426" s="40"/>
      <c r="BK9426" s="40"/>
      <c r="BL9426" s="79"/>
      <c r="BM9426" s="94"/>
      <c r="BO9426" s="97"/>
      <c r="BQ9426" s="40"/>
      <c r="BR9426" s="94"/>
      <c r="BS9426" s="94"/>
      <c r="BT9426" s="94"/>
      <c r="BU9426" s="40"/>
      <c r="BV9426" s="82"/>
      <c r="BW9426" s="94"/>
      <c r="BX9426" s="48"/>
      <c r="BY9426" s="97"/>
      <c r="BZ9426" s="48"/>
      <c r="CA9426" s="40"/>
      <c r="CB9426" s="94"/>
      <c r="CC9426" s="94"/>
      <c r="CD9426" s="94"/>
      <c r="CE9426" s="40"/>
      <c r="CF9426" s="73"/>
      <c r="CG9426" s="41"/>
      <c r="CH9426" s="41"/>
      <c r="CI9426" s="41"/>
      <c r="CJ9426" s="41"/>
      <c r="CK9426" s="41"/>
      <c r="CL9426" s="68"/>
      <c r="CM9426" s="41"/>
      <c r="CN9426" s="41"/>
      <c r="CO9426" s="39"/>
      <c r="CP9426" s="78"/>
    </row>
    <row r="9427" spans="1:94" s="38" customFormat="1" x14ac:dyDescent="0.25">
      <c r="A9427" s="38">
        <v>9424</v>
      </c>
      <c r="F9427" s="39"/>
      <c r="Q9427" s="39"/>
      <c r="R9427" s="40"/>
      <c r="S9427" s="40"/>
      <c r="T9427" s="39"/>
      <c r="AG9427" s="110"/>
      <c r="AH9427" s="94"/>
      <c r="AJ9427" s="97"/>
      <c r="AL9427" s="39"/>
      <c r="AP9427" s="39"/>
      <c r="AQ9427" s="77"/>
      <c r="AR9427" s="78"/>
      <c r="BB9427" s="79"/>
      <c r="BC9427" s="94"/>
      <c r="BE9427" s="97"/>
      <c r="BG9427" s="40"/>
      <c r="BK9427" s="40"/>
      <c r="BL9427" s="79"/>
      <c r="BM9427" s="94"/>
      <c r="BO9427" s="97"/>
      <c r="BQ9427" s="40"/>
      <c r="BR9427" s="94"/>
      <c r="BS9427" s="94"/>
      <c r="BT9427" s="94"/>
      <c r="BU9427" s="40"/>
      <c r="BV9427" s="82"/>
      <c r="BW9427" s="94"/>
      <c r="BX9427" s="48"/>
      <c r="BY9427" s="97"/>
      <c r="BZ9427" s="48"/>
      <c r="CA9427" s="40"/>
      <c r="CB9427" s="94"/>
      <c r="CC9427" s="94"/>
      <c r="CD9427" s="94"/>
      <c r="CE9427" s="40"/>
      <c r="CF9427" s="73"/>
      <c r="CG9427" s="41"/>
      <c r="CH9427" s="41"/>
      <c r="CI9427" s="41"/>
      <c r="CJ9427" s="41"/>
      <c r="CK9427" s="41"/>
      <c r="CL9427" s="68"/>
      <c r="CM9427" s="41"/>
      <c r="CN9427" s="41"/>
      <c r="CO9427" s="39"/>
      <c r="CP9427" s="78"/>
    </row>
    <row r="9428" spans="1:94" s="38" customFormat="1" x14ac:dyDescent="0.25">
      <c r="A9428" s="38">
        <v>9425</v>
      </c>
      <c r="F9428" s="39"/>
      <c r="Q9428" s="39"/>
      <c r="R9428" s="40"/>
      <c r="S9428" s="40"/>
      <c r="T9428" s="39"/>
      <c r="AG9428" s="110"/>
      <c r="AH9428" s="94"/>
      <c r="AJ9428" s="97"/>
      <c r="AL9428" s="39"/>
      <c r="AP9428" s="39"/>
      <c r="AQ9428" s="77"/>
      <c r="AR9428" s="78"/>
      <c r="BB9428" s="79"/>
      <c r="BC9428" s="94"/>
      <c r="BE9428" s="97"/>
      <c r="BG9428" s="40"/>
      <c r="BK9428" s="40"/>
      <c r="BL9428" s="79"/>
      <c r="BM9428" s="94"/>
      <c r="BO9428" s="97"/>
      <c r="BQ9428" s="40"/>
      <c r="BR9428" s="94"/>
      <c r="BS9428" s="94"/>
      <c r="BT9428" s="94"/>
      <c r="BU9428" s="40"/>
      <c r="BV9428" s="82"/>
      <c r="BW9428" s="94"/>
      <c r="BX9428" s="48"/>
      <c r="BY9428" s="97"/>
      <c r="BZ9428" s="48"/>
      <c r="CA9428" s="40"/>
      <c r="CB9428" s="94"/>
      <c r="CC9428" s="94"/>
      <c r="CD9428" s="94"/>
      <c r="CE9428" s="40"/>
      <c r="CF9428" s="73"/>
      <c r="CG9428" s="41"/>
      <c r="CH9428" s="41"/>
      <c r="CI9428" s="41"/>
      <c r="CJ9428" s="41"/>
      <c r="CK9428" s="41"/>
      <c r="CL9428" s="68"/>
      <c r="CM9428" s="41"/>
      <c r="CN9428" s="41"/>
      <c r="CO9428" s="39"/>
      <c r="CP9428" s="78"/>
    </row>
    <row r="9429" spans="1:94" s="38" customFormat="1" x14ac:dyDescent="0.25">
      <c r="A9429" s="38">
        <v>9426</v>
      </c>
      <c r="F9429" s="39"/>
      <c r="Q9429" s="39"/>
      <c r="R9429" s="40"/>
      <c r="S9429" s="40"/>
      <c r="T9429" s="39"/>
      <c r="AG9429" s="110"/>
      <c r="AH9429" s="94"/>
      <c r="AJ9429" s="97"/>
      <c r="AL9429" s="39"/>
      <c r="AP9429" s="39"/>
      <c r="AQ9429" s="77"/>
      <c r="AR9429" s="78"/>
      <c r="BB9429" s="79"/>
      <c r="BC9429" s="94"/>
      <c r="BE9429" s="97"/>
      <c r="BG9429" s="40"/>
      <c r="BK9429" s="40"/>
      <c r="BL9429" s="79"/>
      <c r="BM9429" s="94"/>
      <c r="BO9429" s="97"/>
      <c r="BQ9429" s="40"/>
      <c r="BR9429" s="94"/>
      <c r="BS9429" s="94"/>
      <c r="BT9429" s="94"/>
      <c r="BU9429" s="40"/>
      <c r="BV9429" s="82"/>
      <c r="BW9429" s="94"/>
      <c r="BX9429" s="48"/>
      <c r="BY9429" s="97"/>
      <c r="BZ9429" s="48"/>
      <c r="CA9429" s="40"/>
      <c r="CB9429" s="94"/>
      <c r="CC9429" s="94"/>
      <c r="CD9429" s="94"/>
      <c r="CE9429" s="40"/>
      <c r="CF9429" s="73"/>
      <c r="CG9429" s="41"/>
      <c r="CH9429" s="41"/>
      <c r="CI9429" s="41"/>
      <c r="CJ9429" s="41"/>
      <c r="CK9429" s="41"/>
      <c r="CL9429" s="68"/>
      <c r="CM9429" s="41"/>
      <c r="CN9429" s="41"/>
      <c r="CO9429" s="39"/>
      <c r="CP9429" s="78"/>
    </row>
    <row r="9430" spans="1:94" s="38" customFormat="1" x14ac:dyDescent="0.25">
      <c r="A9430" s="38">
        <v>9427</v>
      </c>
      <c r="F9430" s="39"/>
      <c r="Q9430" s="39"/>
      <c r="R9430" s="40"/>
      <c r="S9430" s="40"/>
      <c r="T9430" s="39"/>
      <c r="AG9430" s="110"/>
      <c r="AH9430" s="94"/>
      <c r="AJ9430" s="97"/>
      <c r="AL9430" s="39"/>
      <c r="AP9430" s="39"/>
      <c r="AQ9430" s="77"/>
      <c r="AR9430" s="78"/>
      <c r="BB9430" s="79"/>
      <c r="BC9430" s="94"/>
      <c r="BE9430" s="97"/>
      <c r="BG9430" s="40"/>
      <c r="BK9430" s="40"/>
      <c r="BL9430" s="79"/>
      <c r="BM9430" s="94"/>
      <c r="BO9430" s="97"/>
      <c r="BQ9430" s="40"/>
      <c r="BR9430" s="94"/>
      <c r="BS9430" s="94"/>
      <c r="BT9430" s="94"/>
      <c r="BU9430" s="40"/>
      <c r="BV9430" s="82"/>
      <c r="BW9430" s="94"/>
      <c r="BX9430" s="48"/>
      <c r="BY9430" s="97"/>
      <c r="BZ9430" s="48"/>
      <c r="CA9430" s="40"/>
      <c r="CB9430" s="94"/>
      <c r="CC9430" s="94"/>
      <c r="CD9430" s="94"/>
      <c r="CE9430" s="40"/>
      <c r="CF9430" s="73"/>
      <c r="CG9430" s="41"/>
      <c r="CH9430" s="41"/>
      <c r="CI9430" s="41"/>
      <c r="CJ9430" s="41"/>
      <c r="CK9430" s="41"/>
      <c r="CL9430" s="68"/>
      <c r="CM9430" s="41"/>
      <c r="CN9430" s="41"/>
      <c r="CO9430" s="39"/>
      <c r="CP9430" s="78"/>
    </row>
    <row r="9431" spans="1:94" s="38" customFormat="1" x14ac:dyDescent="0.25">
      <c r="A9431" s="38">
        <v>9428</v>
      </c>
      <c r="F9431" s="39"/>
      <c r="Q9431" s="39"/>
      <c r="R9431" s="40"/>
      <c r="S9431" s="40"/>
      <c r="T9431" s="39"/>
      <c r="AG9431" s="110"/>
      <c r="AH9431" s="94"/>
      <c r="AJ9431" s="97"/>
      <c r="AL9431" s="39"/>
      <c r="AP9431" s="39"/>
      <c r="AQ9431" s="77"/>
      <c r="AR9431" s="78"/>
      <c r="BB9431" s="79"/>
      <c r="BC9431" s="94"/>
      <c r="BE9431" s="97"/>
      <c r="BG9431" s="40"/>
      <c r="BK9431" s="40"/>
      <c r="BL9431" s="79"/>
      <c r="BM9431" s="94"/>
      <c r="BO9431" s="97"/>
      <c r="BQ9431" s="40"/>
      <c r="BR9431" s="94"/>
      <c r="BS9431" s="94"/>
      <c r="BT9431" s="94"/>
      <c r="BU9431" s="40"/>
      <c r="BV9431" s="82"/>
      <c r="BW9431" s="94"/>
      <c r="BX9431" s="48"/>
      <c r="BY9431" s="97"/>
      <c r="BZ9431" s="48"/>
      <c r="CA9431" s="40"/>
      <c r="CB9431" s="94"/>
      <c r="CC9431" s="94"/>
      <c r="CD9431" s="94"/>
      <c r="CE9431" s="40"/>
      <c r="CF9431" s="73"/>
      <c r="CG9431" s="41"/>
      <c r="CH9431" s="41"/>
      <c r="CI9431" s="41"/>
      <c r="CJ9431" s="41"/>
      <c r="CK9431" s="41"/>
      <c r="CL9431" s="68"/>
      <c r="CM9431" s="41"/>
      <c r="CN9431" s="41"/>
      <c r="CO9431" s="39"/>
      <c r="CP9431" s="78"/>
    </row>
    <row r="9432" spans="1:94" s="38" customFormat="1" x14ac:dyDescent="0.25">
      <c r="A9432" s="38">
        <v>9429</v>
      </c>
      <c r="F9432" s="39"/>
      <c r="Q9432" s="39"/>
      <c r="R9432" s="40"/>
      <c r="S9432" s="40"/>
      <c r="T9432" s="39"/>
      <c r="AG9432" s="110"/>
      <c r="AH9432" s="94"/>
      <c r="AJ9432" s="97"/>
      <c r="AL9432" s="39"/>
      <c r="AP9432" s="39"/>
      <c r="AQ9432" s="77"/>
      <c r="AR9432" s="78"/>
      <c r="BB9432" s="79"/>
      <c r="BC9432" s="94"/>
      <c r="BE9432" s="97"/>
      <c r="BG9432" s="40"/>
      <c r="BK9432" s="40"/>
      <c r="BL9432" s="79"/>
      <c r="BM9432" s="94"/>
      <c r="BO9432" s="97"/>
      <c r="BQ9432" s="40"/>
      <c r="BR9432" s="94"/>
      <c r="BS9432" s="94"/>
      <c r="BT9432" s="94"/>
      <c r="BU9432" s="40"/>
      <c r="BV9432" s="82"/>
      <c r="BW9432" s="94"/>
      <c r="BX9432" s="48"/>
      <c r="BY9432" s="97"/>
      <c r="BZ9432" s="48"/>
      <c r="CA9432" s="40"/>
      <c r="CB9432" s="94"/>
      <c r="CC9432" s="94"/>
      <c r="CD9432" s="94"/>
      <c r="CE9432" s="40"/>
      <c r="CF9432" s="73"/>
      <c r="CG9432" s="41"/>
      <c r="CH9432" s="41"/>
      <c r="CI9432" s="41"/>
      <c r="CJ9432" s="41"/>
      <c r="CK9432" s="41"/>
      <c r="CL9432" s="68"/>
      <c r="CM9432" s="41"/>
      <c r="CN9432" s="41"/>
      <c r="CO9432" s="39"/>
      <c r="CP9432" s="78"/>
    </row>
    <row r="9433" spans="1:94" s="38" customFormat="1" x14ac:dyDescent="0.25">
      <c r="A9433" s="38">
        <v>9430</v>
      </c>
      <c r="F9433" s="39"/>
      <c r="Q9433" s="39"/>
      <c r="R9433" s="40"/>
      <c r="S9433" s="40"/>
      <c r="T9433" s="39"/>
      <c r="AG9433" s="110"/>
      <c r="AH9433" s="94"/>
      <c r="AJ9433" s="97"/>
      <c r="AL9433" s="39"/>
      <c r="AP9433" s="39"/>
      <c r="AQ9433" s="77"/>
      <c r="AR9433" s="78"/>
      <c r="BB9433" s="79"/>
      <c r="BC9433" s="94"/>
      <c r="BE9433" s="97"/>
      <c r="BG9433" s="40"/>
      <c r="BK9433" s="40"/>
      <c r="BL9433" s="79"/>
      <c r="BM9433" s="94"/>
      <c r="BO9433" s="97"/>
      <c r="BQ9433" s="40"/>
      <c r="BR9433" s="94"/>
      <c r="BS9433" s="94"/>
      <c r="BT9433" s="94"/>
      <c r="BU9433" s="40"/>
      <c r="BV9433" s="82"/>
      <c r="BW9433" s="94"/>
      <c r="BX9433" s="48"/>
      <c r="BY9433" s="97"/>
      <c r="BZ9433" s="48"/>
      <c r="CA9433" s="40"/>
      <c r="CB9433" s="94"/>
      <c r="CC9433" s="94"/>
      <c r="CD9433" s="94"/>
      <c r="CE9433" s="40"/>
      <c r="CF9433" s="73"/>
      <c r="CG9433" s="41"/>
      <c r="CH9433" s="41"/>
      <c r="CI9433" s="41"/>
      <c r="CJ9433" s="41"/>
      <c r="CK9433" s="41"/>
      <c r="CL9433" s="68"/>
      <c r="CM9433" s="41"/>
      <c r="CN9433" s="41"/>
      <c r="CO9433" s="39"/>
      <c r="CP9433" s="78"/>
    </row>
    <row r="9434" spans="1:94" s="38" customFormat="1" x14ac:dyDescent="0.25">
      <c r="A9434" s="38">
        <v>9431</v>
      </c>
      <c r="F9434" s="39"/>
      <c r="Q9434" s="39"/>
      <c r="R9434" s="40"/>
      <c r="S9434" s="40"/>
      <c r="T9434" s="39"/>
      <c r="AG9434" s="110"/>
      <c r="AH9434" s="94"/>
      <c r="AJ9434" s="97"/>
      <c r="AL9434" s="39"/>
      <c r="AP9434" s="39"/>
      <c r="AQ9434" s="77"/>
      <c r="AR9434" s="78"/>
      <c r="BB9434" s="79"/>
      <c r="BC9434" s="94"/>
      <c r="BE9434" s="97"/>
      <c r="BG9434" s="40"/>
      <c r="BK9434" s="40"/>
      <c r="BL9434" s="79"/>
      <c r="BM9434" s="94"/>
      <c r="BO9434" s="97"/>
      <c r="BQ9434" s="40"/>
      <c r="BR9434" s="94"/>
      <c r="BS9434" s="94"/>
      <c r="BT9434" s="94"/>
      <c r="BU9434" s="40"/>
      <c r="BV9434" s="82"/>
      <c r="BW9434" s="94"/>
      <c r="BX9434" s="48"/>
      <c r="BY9434" s="97"/>
      <c r="BZ9434" s="48"/>
      <c r="CA9434" s="40"/>
      <c r="CB9434" s="94"/>
      <c r="CC9434" s="94"/>
      <c r="CD9434" s="94"/>
      <c r="CE9434" s="40"/>
      <c r="CF9434" s="73"/>
      <c r="CG9434" s="41"/>
      <c r="CH9434" s="41"/>
      <c r="CI9434" s="41"/>
      <c r="CJ9434" s="41"/>
      <c r="CK9434" s="41"/>
      <c r="CL9434" s="68"/>
      <c r="CM9434" s="41"/>
      <c r="CN9434" s="41"/>
      <c r="CO9434" s="39"/>
      <c r="CP9434" s="78"/>
    </row>
    <row r="9435" spans="1:94" s="38" customFormat="1" x14ac:dyDescent="0.25">
      <c r="A9435" s="38">
        <v>9432</v>
      </c>
      <c r="F9435" s="39"/>
      <c r="Q9435" s="39"/>
      <c r="R9435" s="40"/>
      <c r="S9435" s="40"/>
      <c r="T9435" s="39"/>
      <c r="AG9435" s="110"/>
      <c r="AH9435" s="94"/>
      <c r="AJ9435" s="97"/>
      <c r="AL9435" s="39"/>
      <c r="AP9435" s="39"/>
      <c r="AQ9435" s="77"/>
      <c r="AR9435" s="78"/>
      <c r="BB9435" s="79"/>
      <c r="BC9435" s="94"/>
      <c r="BE9435" s="97"/>
      <c r="BG9435" s="40"/>
      <c r="BK9435" s="40"/>
      <c r="BL9435" s="79"/>
      <c r="BM9435" s="94"/>
      <c r="BO9435" s="97"/>
      <c r="BQ9435" s="40"/>
      <c r="BR9435" s="94"/>
      <c r="BS9435" s="94"/>
      <c r="BT9435" s="94"/>
      <c r="BU9435" s="40"/>
      <c r="BV9435" s="82"/>
      <c r="BW9435" s="94"/>
      <c r="BX9435" s="48"/>
      <c r="BY9435" s="97"/>
      <c r="BZ9435" s="48"/>
      <c r="CA9435" s="40"/>
      <c r="CB9435" s="94"/>
      <c r="CC9435" s="94"/>
      <c r="CD9435" s="94"/>
      <c r="CE9435" s="40"/>
      <c r="CF9435" s="73"/>
      <c r="CG9435" s="41"/>
      <c r="CH9435" s="41"/>
      <c r="CI9435" s="41"/>
      <c r="CJ9435" s="41"/>
      <c r="CK9435" s="41"/>
      <c r="CL9435" s="68"/>
      <c r="CM9435" s="41"/>
      <c r="CN9435" s="41"/>
      <c r="CO9435" s="39"/>
      <c r="CP9435" s="78"/>
    </row>
    <row r="9436" spans="1:94" s="38" customFormat="1" x14ac:dyDescent="0.25">
      <c r="A9436" s="38">
        <v>9433</v>
      </c>
      <c r="F9436" s="39"/>
      <c r="Q9436" s="39"/>
      <c r="R9436" s="40"/>
      <c r="S9436" s="40"/>
      <c r="T9436" s="39"/>
      <c r="AG9436" s="110"/>
      <c r="AH9436" s="94"/>
      <c r="AJ9436" s="97"/>
      <c r="AL9436" s="39"/>
      <c r="AP9436" s="39"/>
      <c r="AQ9436" s="77"/>
      <c r="AR9436" s="78"/>
      <c r="BB9436" s="79"/>
      <c r="BC9436" s="94"/>
      <c r="BE9436" s="97"/>
      <c r="BG9436" s="40"/>
      <c r="BK9436" s="40"/>
      <c r="BL9436" s="79"/>
      <c r="BM9436" s="94"/>
      <c r="BO9436" s="97"/>
      <c r="BQ9436" s="40"/>
      <c r="BR9436" s="94"/>
      <c r="BS9436" s="94"/>
      <c r="BT9436" s="94"/>
      <c r="BU9436" s="40"/>
      <c r="BV9436" s="82"/>
      <c r="BW9436" s="94"/>
      <c r="BX9436" s="48"/>
      <c r="BY9436" s="97"/>
      <c r="BZ9436" s="48"/>
      <c r="CA9436" s="40"/>
      <c r="CB9436" s="94"/>
      <c r="CC9436" s="94"/>
      <c r="CD9436" s="94"/>
      <c r="CE9436" s="40"/>
      <c r="CF9436" s="73"/>
      <c r="CG9436" s="41"/>
      <c r="CH9436" s="41"/>
      <c r="CI9436" s="41"/>
      <c r="CJ9436" s="41"/>
      <c r="CK9436" s="41"/>
      <c r="CL9436" s="68"/>
      <c r="CM9436" s="41"/>
      <c r="CN9436" s="41"/>
      <c r="CO9436" s="39"/>
      <c r="CP9436" s="78"/>
    </row>
    <row r="9437" spans="1:94" s="38" customFormat="1" x14ac:dyDescent="0.25">
      <c r="A9437" s="38">
        <v>9434</v>
      </c>
      <c r="F9437" s="39"/>
      <c r="Q9437" s="39"/>
      <c r="R9437" s="40"/>
      <c r="S9437" s="40"/>
      <c r="T9437" s="39"/>
      <c r="AG9437" s="110"/>
      <c r="AH9437" s="94"/>
      <c r="AJ9437" s="97"/>
      <c r="AL9437" s="39"/>
      <c r="AP9437" s="39"/>
      <c r="AQ9437" s="77"/>
      <c r="AR9437" s="78"/>
      <c r="BB9437" s="79"/>
      <c r="BC9437" s="94"/>
      <c r="BE9437" s="97"/>
      <c r="BG9437" s="40"/>
      <c r="BK9437" s="40"/>
      <c r="BL9437" s="79"/>
      <c r="BM9437" s="94"/>
      <c r="BO9437" s="97"/>
      <c r="BQ9437" s="40"/>
      <c r="BR9437" s="94"/>
      <c r="BS9437" s="94"/>
      <c r="BT9437" s="94"/>
      <c r="BU9437" s="40"/>
      <c r="BV9437" s="82"/>
      <c r="BW9437" s="94"/>
      <c r="BX9437" s="48"/>
      <c r="BY9437" s="97"/>
      <c r="BZ9437" s="48"/>
      <c r="CA9437" s="40"/>
      <c r="CB9437" s="94"/>
      <c r="CC9437" s="94"/>
      <c r="CD9437" s="94"/>
      <c r="CE9437" s="40"/>
      <c r="CF9437" s="73"/>
      <c r="CG9437" s="41"/>
      <c r="CH9437" s="41"/>
      <c r="CI9437" s="41"/>
      <c r="CJ9437" s="41"/>
      <c r="CK9437" s="41"/>
      <c r="CL9437" s="68"/>
      <c r="CM9437" s="41"/>
      <c r="CN9437" s="41"/>
      <c r="CO9437" s="39"/>
      <c r="CP9437" s="78"/>
    </row>
    <row r="9438" spans="1:94" s="38" customFormat="1" x14ac:dyDescent="0.25">
      <c r="A9438" s="38">
        <v>9435</v>
      </c>
      <c r="F9438" s="39"/>
      <c r="Q9438" s="39"/>
      <c r="R9438" s="40"/>
      <c r="S9438" s="40"/>
      <c r="T9438" s="39"/>
      <c r="AG9438" s="110"/>
      <c r="AH9438" s="94"/>
      <c r="AJ9438" s="97"/>
      <c r="AL9438" s="39"/>
      <c r="AP9438" s="39"/>
      <c r="AQ9438" s="77"/>
      <c r="AR9438" s="78"/>
      <c r="BB9438" s="79"/>
      <c r="BC9438" s="94"/>
      <c r="BE9438" s="97"/>
      <c r="BG9438" s="40"/>
      <c r="BK9438" s="40"/>
      <c r="BL9438" s="79"/>
      <c r="BM9438" s="94"/>
      <c r="BO9438" s="97"/>
      <c r="BQ9438" s="40"/>
      <c r="BR9438" s="94"/>
      <c r="BS9438" s="94"/>
      <c r="BT9438" s="94"/>
      <c r="BU9438" s="40"/>
      <c r="BV9438" s="82"/>
      <c r="BW9438" s="94"/>
      <c r="BX9438" s="48"/>
      <c r="BY9438" s="97"/>
      <c r="BZ9438" s="48"/>
      <c r="CA9438" s="40"/>
      <c r="CB9438" s="94"/>
      <c r="CC9438" s="94"/>
      <c r="CD9438" s="94"/>
      <c r="CE9438" s="40"/>
      <c r="CF9438" s="73"/>
      <c r="CG9438" s="41"/>
      <c r="CH9438" s="41"/>
      <c r="CI9438" s="41"/>
      <c r="CJ9438" s="41"/>
      <c r="CK9438" s="41"/>
      <c r="CL9438" s="68"/>
      <c r="CM9438" s="41"/>
      <c r="CN9438" s="41"/>
      <c r="CO9438" s="39"/>
      <c r="CP9438" s="78"/>
    </row>
    <row r="9439" spans="1:94" s="38" customFormat="1" x14ac:dyDescent="0.25">
      <c r="A9439" s="38">
        <v>9436</v>
      </c>
      <c r="F9439" s="39"/>
      <c r="Q9439" s="39"/>
      <c r="R9439" s="40"/>
      <c r="S9439" s="40"/>
      <c r="T9439" s="39"/>
      <c r="AG9439" s="110"/>
      <c r="AH9439" s="94"/>
      <c r="AJ9439" s="97"/>
      <c r="AL9439" s="39"/>
      <c r="AP9439" s="39"/>
      <c r="AQ9439" s="77"/>
      <c r="AR9439" s="78"/>
      <c r="BB9439" s="79"/>
      <c r="BC9439" s="94"/>
      <c r="BE9439" s="97"/>
      <c r="BG9439" s="40"/>
      <c r="BK9439" s="40"/>
      <c r="BL9439" s="79"/>
      <c r="BM9439" s="94"/>
      <c r="BO9439" s="97"/>
      <c r="BQ9439" s="40"/>
      <c r="BR9439" s="94"/>
      <c r="BS9439" s="94"/>
      <c r="BT9439" s="94"/>
      <c r="BU9439" s="40"/>
      <c r="BV9439" s="82"/>
      <c r="BW9439" s="94"/>
      <c r="BX9439" s="48"/>
      <c r="BY9439" s="97"/>
      <c r="BZ9439" s="48"/>
      <c r="CA9439" s="40"/>
      <c r="CB9439" s="94"/>
      <c r="CC9439" s="94"/>
      <c r="CD9439" s="94"/>
      <c r="CE9439" s="40"/>
      <c r="CF9439" s="73"/>
      <c r="CG9439" s="41"/>
      <c r="CH9439" s="41"/>
      <c r="CI9439" s="41"/>
      <c r="CJ9439" s="41"/>
      <c r="CK9439" s="41"/>
      <c r="CL9439" s="68"/>
      <c r="CM9439" s="41"/>
      <c r="CN9439" s="41"/>
      <c r="CO9439" s="39"/>
      <c r="CP9439" s="78"/>
    </row>
    <row r="9440" spans="1:94" s="38" customFormat="1" x14ac:dyDescent="0.25">
      <c r="A9440" s="38">
        <v>9437</v>
      </c>
      <c r="F9440" s="39"/>
      <c r="Q9440" s="39"/>
      <c r="R9440" s="40"/>
      <c r="S9440" s="40"/>
      <c r="T9440" s="39"/>
      <c r="AG9440" s="110"/>
      <c r="AH9440" s="94"/>
      <c r="AJ9440" s="97"/>
      <c r="AL9440" s="39"/>
      <c r="AP9440" s="39"/>
      <c r="AQ9440" s="77"/>
      <c r="AR9440" s="78"/>
      <c r="BB9440" s="79"/>
      <c r="BC9440" s="94"/>
      <c r="BE9440" s="97"/>
      <c r="BG9440" s="40"/>
      <c r="BK9440" s="40"/>
      <c r="BL9440" s="79"/>
      <c r="BM9440" s="94"/>
      <c r="BO9440" s="97"/>
      <c r="BQ9440" s="40"/>
      <c r="BR9440" s="94"/>
      <c r="BS9440" s="94"/>
      <c r="BT9440" s="94"/>
      <c r="BU9440" s="40"/>
      <c r="BV9440" s="82"/>
      <c r="BW9440" s="94"/>
      <c r="BX9440" s="48"/>
      <c r="BY9440" s="97"/>
      <c r="BZ9440" s="48"/>
      <c r="CA9440" s="40"/>
      <c r="CB9440" s="94"/>
      <c r="CC9440" s="94"/>
      <c r="CD9440" s="94"/>
      <c r="CE9440" s="40"/>
      <c r="CF9440" s="73"/>
      <c r="CG9440" s="41"/>
      <c r="CH9440" s="41"/>
      <c r="CI9440" s="41"/>
      <c r="CJ9440" s="41"/>
      <c r="CK9440" s="41"/>
      <c r="CL9440" s="68"/>
      <c r="CM9440" s="41"/>
      <c r="CN9440" s="41"/>
      <c r="CO9440" s="39"/>
      <c r="CP9440" s="78"/>
    </row>
    <row r="9441" spans="1:94" s="38" customFormat="1" x14ac:dyDescent="0.25">
      <c r="A9441" s="38">
        <v>9438</v>
      </c>
      <c r="F9441" s="39"/>
      <c r="Q9441" s="39"/>
      <c r="R9441" s="40"/>
      <c r="S9441" s="40"/>
      <c r="T9441" s="39"/>
      <c r="AG9441" s="110"/>
      <c r="AH9441" s="94"/>
      <c r="AJ9441" s="97"/>
      <c r="AL9441" s="39"/>
      <c r="AP9441" s="39"/>
      <c r="AQ9441" s="77"/>
      <c r="AR9441" s="78"/>
      <c r="BB9441" s="79"/>
      <c r="BC9441" s="94"/>
      <c r="BE9441" s="97"/>
      <c r="BG9441" s="40"/>
      <c r="BK9441" s="40"/>
      <c r="BL9441" s="79"/>
      <c r="BM9441" s="94"/>
      <c r="BO9441" s="97"/>
      <c r="BQ9441" s="40"/>
      <c r="BR9441" s="94"/>
      <c r="BS9441" s="94"/>
      <c r="BT9441" s="94"/>
      <c r="BU9441" s="40"/>
      <c r="BV9441" s="82"/>
      <c r="BW9441" s="94"/>
      <c r="BX9441" s="48"/>
      <c r="BY9441" s="97"/>
      <c r="BZ9441" s="48"/>
      <c r="CA9441" s="40"/>
      <c r="CB9441" s="94"/>
      <c r="CC9441" s="94"/>
      <c r="CD9441" s="94"/>
      <c r="CE9441" s="40"/>
      <c r="CF9441" s="73"/>
      <c r="CG9441" s="41"/>
      <c r="CH9441" s="41"/>
      <c r="CI9441" s="41"/>
      <c r="CJ9441" s="41"/>
      <c r="CK9441" s="41"/>
      <c r="CL9441" s="68"/>
      <c r="CM9441" s="41"/>
      <c r="CN9441" s="41"/>
      <c r="CO9441" s="39"/>
      <c r="CP9441" s="78"/>
    </row>
    <row r="9442" spans="1:94" s="38" customFormat="1" x14ac:dyDescent="0.25">
      <c r="A9442" s="38">
        <v>9439</v>
      </c>
      <c r="F9442" s="39"/>
      <c r="Q9442" s="39"/>
      <c r="R9442" s="40"/>
      <c r="S9442" s="40"/>
      <c r="T9442" s="39"/>
      <c r="AG9442" s="110"/>
      <c r="AH9442" s="94"/>
      <c r="AJ9442" s="97"/>
      <c r="AL9442" s="39"/>
      <c r="AP9442" s="39"/>
      <c r="AQ9442" s="77"/>
      <c r="AR9442" s="78"/>
      <c r="BB9442" s="79"/>
      <c r="BC9442" s="94"/>
      <c r="BE9442" s="97"/>
      <c r="BG9442" s="40"/>
      <c r="BK9442" s="40"/>
      <c r="BL9442" s="79"/>
      <c r="BM9442" s="94"/>
      <c r="BO9442" s="97"/>
      <c r="BQ9442" s="40"/>
      <c r="BR9442" s="94"/>
      <c r="BS9442" s="94"/>
      <c r="BT9442" s="94"/>
      <c r="BU9442" s="40"/>
      <c r="BV9442" s="82"/>
      <c r="BW9442" s="94"/>
      <c r="BX9442" s="48"/>
      <c r="BY9442" s="97"/>
      <c r="BZ9442" s="48"/>
      <c r="CA9442" s="40"/>
      <c r="CB9442" s="94"/>
      <c r="CC9442" s="94"/>
      <c r="CD9442" s="94"/>
      <c r="CE9442" s="40"/>
      <c r="CF9442" s="73"/>
      <c r="CG9442" s="41"/>
      <c r="CH9442" s="41"/>
      <c r="CI9442" s="41"/>
      <c r="CJ9442" s="41"/>
      <c r="CK9442" s="41"/>
      <c r="CL9442" s="68"/>
      <c r="CM9442" s="41"/>
      <c r="CN9442" s="41"/>
      <c r="CO9442" s="39"/>
      <c r="CP9442" s="78"/>
    </row>
    <row r="9443" spans="1:94" s="38" customFormat="1" x14ac:dyDescent="0.25">
      <c r="A9443" s="38">
        <v>9440</v>
      </c>
      <c r="F9443" s="39"/>
      <c r="Q9443" s="39"/>
      <c r="R9443" s="40"/>
      <c r="S9443" s="40"/>
      <c r="T9443" s="39"/>
      <c r="AG9443" s="110"/>
      <c r="AH9443" s="94"/>
      <c r="AJ9443" s="97"/>
      <c r="AL9443" s="39"/>
      <c r="AP9443" s="39"/>
      <c r="AQ9443" s="77"/>
      <c r="AR9443" s="78"/>
      <c r="BB9443" s="79"/>
      <c r="BC9443" s="94"/>
      <c r="BE9443" s="97"/>
      <c r="BG9443" s="40"/>
      <c r="BK9443" s="40"/>
      <c r="BL9443" s="79"/>
      <c r="BM9443" s="94"/>
      <c r="BO9443" s="97"/>
      <c r="BQ9443" s="40"/>
      <c r="BR9443" s="94"/>
      <c r="BS9443" s="94"/>
      <c r="BT9443" s="94"/>
      <c r="BU9443" s="40"/>
      <c r="BV9443" s="82"/>
      <c r="BW9443" s="94"/>
      <c r="BX9443" s="48"/>
      <c r="BY9443" s="97"/>
      <c r="BZ9443" s="48"/>
      <c r="CA9443" s="40"/>
      <c r="CB9443" s="94"/>
      <c r="CC9443" s="94"/>
      <c r="CD9443" s="94"/>
      <c r="CE9443" s="40"/>
      <c r="CF9443" s="73"/>
      <c r="CG9443" s="41"/>
      <c r="CH9443" s="41"/>
      <c r="CI9443" s="41"/>
      <c r="CJ9443" s="41"/>
      <c r="CK9443" s="41"/>
      <c r="CL9443" s="68"/>
      <c r="CM9443" s="41"/>
      <c r="CN9443" s="41"/>
      <c r="CO9443" s="39"/>
      <c r="CP9443" s="78"/>
    </row>
    <row r="9444" spans="1:94" s="38" customFormat="1" x14ac:dyDescent="0.25">
      <c r="A9444" s="38">
        <v>9441</v>
      </c>
      <c r="F9444" s="39"/>
      <c r="Q9444" s="39"/>
      <c r="R9444" s="40"/>
      <c r="S9444" s="40"/>
      <c r="T9444" s="39"/>
      <c r="AG9444" s="110"/>
      <c r="AH9444" s="94"/>
      <c r="AJ9444" s="97"/>
      <c r="AL9444" s="39"/>
      <c r="AP9444" s="39"/>
      <c r="AQ9444" s="77"/>
      <c r="AR9444" s="78"/>
      <c r="BB9444" s="79"/>
      <c r="BC9444" s="94"/>
      <c r="BE9444" s="97"/>
      <c r="BG9444" s="40"/>
      <c r="BK9444" s="40"/>
      <c r="BL9444" s="79"/>
      <c r="BM9444" s="94"/>
      <c r="BO9444" s="97"/>
      <c r="BQ9444" s="40"/>
      <c r="BR9444" s="94"/>
      <c r="BS9444" s="94"/>
      <c r="BT9444" s="94"/>
      <c r="BU9444" s="40"/>
      <c r="BV9444" s="82"/>
      <c r="BW9444" s="94"/>
      <c r="BX9444" s="48"/>
      <c r="BY9444" s="97"/>
      <c r="BZ9444" s="48"/>
      <c r="CA9444" s="40"/>
      <c r="CB9444" s="94"/>
      <c r="CC9444" s="94"/>
      <c r="CD9444" s="94"/>
      <c r="CE9444" s="40"/>
      <c r="CF9444" s="73"/>
      <c r="CG9444" s="41"/>
      <c r="CH9444" s="41"/>
      <c r="CI9444" s="41"/>
      <c r="CJ9444" s="41"/>
      <c r="CK9444" s="41"/>
      <c r="CL9444" s="68"/>
      <c r="CM9444" s="41"/>
      <c r="CN9444" s="41"/>
      <c r="CO9444" s="39"/>
      <c r="CP9444" s="78"/>
    </row>
    <row r="9445" spans="1:94" s="38" customFormat="1" x14ac:dyDescent="0.25">
      <c r="A9445" s="38">
        <v>9442</v>
      </c>
      <c r="F9445" s="39"/>
      <c r="Q9445" s="39"/>
      <c r="R9445" s="40"/>
      <c r="S9445" s="40"/>
      <c r="T9445" s="39"/>
      <c r="AG9445" s="110"/>
      <c r="AH9445" s="94"/>
      <c r="AJ9445" s="97"/>
      <c r="AL9445" s="39"/>
      <c r="AP9445" s="39"/>
      <c r="AQ9445" s="77"/>
      <c r="AR9445" s="78"/>
      <c r="BB9445" s="79"/>
      <c r="BC9445" s="94"/>
      <c r="BE9445" s="97"/>
      <c r="BG9445" s="40"/>
      <c r="BK9445" s="40"/>
      <c r="BL9445" s="79"/>
      <c r="BM9445" s="94"/>
      <c r="BO9445" s="97"/>
      <c r="BQ9445" s="40"/>
      <c r="BR9445" s="94"/>
      <c r="BS9445" s="94"/>
      <c r="BT9445" s="94"/>
      <c r="BU9445" s="40"/>
      <c r="BV9445" s="82"/>
      <c r="BW9445" s="94"/>
      <c r="BX9445" s="48"/>
      <c r="BY9445" s="97"/>
      <c r="BZ9445" s="48"/>
      <c r="CA9445" s="40"/>
      <c r="CB9445" s="94"/>
      <c r="CC9445" s="94"/>
      <c r="CD9445" s="94"/>
      <c r="CE9445" s="40"/>
      <c r="CF9445" s="73"/>
      <c r="CG9445" s="41"/>
      <c r="CH9445" s="41"/>
      <c r="CI9445" s="41"/>
      <c r="CJ9445" s="41"/>
      <c r="CK9445" s="41"/>
      <c r="CL9445" s="68"/>
      <c r="CM9445" s="41"/>
      <c r="CN9445" s="41"/>
      <c r="CO9445" s="39"/>
      <c r="CP9445" s="78"/>
    </row>
    <row r="9446" spans="1:94" s="38" customFormat="1" x14ac:dyDescent="0.25">
      <c r="A9446" s="38">
        <v>9443</v>
      </c>
      <c r="F9446" s="39"/>
      <c r="Q9446" s="39"/>
      <c r="R9446" s="40"/>
      <c r="S9446" s="40"/>
      <c r="T9446" s="39"/>
      <c r="AG9446" s="110"/>
      <c r="AH9446" s="94"/>
      <c r="AJ9446" s="97"/>
      <c r="AL9446" s="39"/>
      <c r="AP9446" s="39"/>
      <c r="AQ9446" s="77"/>
      <c r="AR9446" s="78"/>
      <c r="BB9446" s="79"/>
      <c r="BC9446" s="94"/>
      <c r="BE9446" s="97"/>
      <c r="BG9446" s="40"/>
      <c r="BK9446" s="40"/>
      <c r="BL9446" s="79"/>
      <c r="BM9446" s="94"/>
      <c r="BO9446" s="97"/>
      <c r="BQ9446" s="40"/>
      <c r="BR9446" s="94"/>
      <c r="BS9446" s="94"/>
      <c r="BT9446" s="94"/>
      <c r="BU9446" s="40"/>
      <c r="BV9446" s="82"/>
      <c r="BW9446" s="94"/>
      <c r="BX9446" s="48"/>
      <c r="BY9446" s="97"/>
      <c r="BZ9446" s="48"/>
      <c r="CA9446" s="40"/>
      <c r="CB9446" s="94"/>
      <c r="CC9446" s="94"/>
      <c r="CD9446" s="94"/>
      <c r="CE9446" s="40"/>
      <c r="CF9446" s="73"/>
      <c r="CG9446" s="41"/>
      <c r="CH9446" s="41"/>
      <c r="CI9446" s="41"/>
      <c r="CJ9446" s="41"/>
      <c r="CK9446" s="41"/>
      <c r="CL9446" s="68"/>
      <c r="CM9446" s="41"/>
      <c r="CN9446" s="41"/>
      <c r="CO9446" s="39"/>
      <c r="CP9446" s="78"/>
    </row>
    <row r="9447" spans="1:94" s="38" customFormat="1" x14ac:dyDescent="0.25">
      <c r="A9447" s="38">
        <v>9444</v>
      </c>
      <c r="F9447" s="39"/>
      <c r="Q9447" s="39"/>
      <c r="R9447" s="40"/>
      <c r="S9447" s="40"/>
      <c r="T9447" s="39"/>
      <c r="AG9447" s="110"/>
      <c r="AH9447" s="94"/>
      <c r="AJ9447" s="97"/>
      <c r="AL9447" s="39"/>
      <c r="AP9447" s="39"/>
      <c r="AQ9447" s="77"/>
      <c r="AR9447" s="78"/>
      <c r="BB9447" s="79"/>
      <c r="BC9447" s="94"/>
      <c r="BE9447" s="97"/>
      <c r="BG9447" s="40"/>
      <c r="BK9447" s="40"/>
      <c r="BL9447" s="79"/>
      <c r="BM9447" s="94"/>
      <c r="BO9447" s="97"/>
      <c r="BQ9447" s="40"/>
      <c r="BR9447" s="94"/>
      <c r="BS9447" s="94"/>
      <c r="BT9447" s="94"/>
      <c r="BU9447" s="40"/>
      <c r="BV9447" s="82"/>
      <c r="BW9447" s="94"/>
      <c r="BX9447" s="48"/>
      <c r="BY9447" s="97"/>
      <c r="BZ9447" s="48"/>
      <c r="CA9447" s="40"/>
      <c r="CB9447" s="94"/>
      <c r="CC9447" s="94"/>
      <c r="CD9447" s="94"/>
      <c r="CE9447" s="40"/>
      <c r="CF9447" s="73"/>
      <c r="CG9447" s="41"/>
      <c r="CH9447" s="41"/>
      <c r="CI9447" s="41"/>
      <c r="CJ9447" s="41"/>
      <c r="CK9447" s="41"/>
      <c r="CL9447" s="68"/>
      <c r="CM9447" s="41"/>
      <c r="CN9447" s="41"/>
      <c r="CO9447" s="39"/>
      <c r="CP9447" s="78"/>
    </row>
    <row r="9448" spans="1:94" s="38" customFormat="1" x14ac:dyDescent="0.25">
      <c r="A9448" s="38">
        <v>9445</v>
      </c>
      <c r="F9448" s="39"/>
      <c r="Q9448" s="39"/>
      <c r="R9448" s="40"/>
      <c r="S9448" s="40"/>
      <c r="T9448" s="39"/>
      <c r="AG9448" s="110"/>
      <c r="AH9448" s="94"/>
      <c r="AJ9448" s="97"/>
      <c r="AL9448" s="39"/>
      <c r="AP9448" s="39"/>
      <c r="AQ9448" s="77"/>
      <c r="AR9448" s="78"/>
      <c r="BB9448" s="79"/>
      <c r="BC9448" s="94"/>
      <c r="BE9448" s="97"/>
      <c r="BG9448" s="40"/>
      <c r="BK9448" s="40"/>
      <c r="BL9448" s="79"/>
      <c r="BM9448" s="94"/>
      <c r="BO9448" s="97"/>
      <c r="BQ9448" s="40"/>
      <c r="BR9448" s="94"/>
      <c r="BS9448" s="94"/>
      <c r="BT9448" s="94"/>
      <c r="BU9448" s="40"/>
      <c r="BV9448" s="82"/>
      <c r="BW9448" s="94"/>
      <c r="BX9448" s="48"/>
      <c r="BY9448" s="97"/>
      <c r="BZ9448" s="48"/>
      <c r="CA9448" s="40"/>
      <c r="CB9448" s="94"/>
      <c r="CC9448" s="94"/>
      <c r="CD9448" s="94"/>
      <c r="CE9448" s="40"/>
      <c r="CF9448" s="73"/>
      <c r="CG9448" s="41"/>
      <c r="CH9448" s="41"/>
      <c r="CI9448" s="41"/>
      <c r="CJ9448" s="41"/>
      <c r="CK9448" s="41"/>
      <c r="CL9448" s="68"/>
      <c r="CM9448" s="41"/>
      <c r="CN9448" s="41"/>
      <c r="CO9448" s="39"/>
      <c r="CP9448" s="78"/>
    </row>
    <row r="9449" spans="1:94" s="38" customFormat="1" x14ac:dyDescent="0.25">
      <c r="A9449" s="38">
        <v>9446</v>
      </c>
      <c r="F9449" s="39"/>
      <c r="Q9449" s="39"/>
      <c r="R9449" s="40"/>
      <c r="S9449" s="40"/>
      <c r="T9449" s="39"/>
      <c r="AG9449" s="110"/>
      <c r="AH9449" s="94"/>
      <c r="AJ9449" s="97"/>
      <c r="AL9449" s="39"/>
      <c r="AP9449" s="39"/>
      <c r="AQ9449" s="77"/>
      <c r="AR9449" s="78"/>
      <c r="BB9449" s="79"/>
      <c r="BC9449" s="94"/>
      <c r="BE9449" s="97"/>
      <c r="BG9449" s="40"/>
      <c r="BK9449" s="40"/>
      <c r="BL9449" s="79"/>
      <c r="BM9449" s="94"/>
      <c r="BO9449" s="97"/>
      <c r="BQ9449" s="40"/>
      <c r="BR9449" s="94"/>
      <c r="BS9449" s="94"/>
      <c r="BT9449" s="94"/>
      <c r="BU9449" s="40"/>
      <c r="BV9449" s="82"/>
      <c r="BW9449" s="94"/>
      <c r="BX9449" s="48"/>
      <c r="BY9449" s="97"/>
      <c r="BZ9449" s="48"/>
      <c r="CA9449" s="40"/>
      <c r="CB9449" s="94"/>
      <c r="CC9449" s="94"/>
      <c r="CD9449" s="94"/>
      <c r="CE9449" s="40"/>
      <c r="CF9449" s="73"/>
      <c r="CG9449" s="41"/>
      <c r="CH9449" s="41"/>
      <c r="CI9449" s="41"/>
      <c r="CJ9449" s="41"/>
      <c r="CK9449" s="41"/>
      <c r="CL9449" s="68"/>
      <c r="CM9449" s="41"/>
      <c r="CN9449" s="41"/>
      <c r="CO9449" s="39"/>
      <c r="CP9449" s="78"/>
    </row>
    <row r="9450" spans="1:94" s="38" customFormat="1" x14ac:dyDescent="0.25">
      <c r="A9450" s="38">
        <v>9447</v>
      </c>
      <c r="F9450" s="39"/>
      <c r="Q9450" s="39"/>
      <c r="R9450" s="40"/>
      <c r="S9450" s="40"/>
      <c r="T9450" s="39"/>
      <c r="AG9450" s="110"/>
      <c r="AH9450" s="94"/>
      <c r="AJ9450" s="97"/>
      <c r="AL9450" s="39"/>
      <c r="AP9450" s="39"/>
      <c r="AQ9450" s="77"/>
      <c r="AR9450" s="78"/>
      <c r="BB9450" s="79"/>
      <c r="BC9450" s="94"/>
      <c r="BE9450" s="97"/>
      <c r="BG9450" s="40"/>
      <c r="BK9450" s="40"/>
      <c r="BL9450" s="79"/>
      <c r="BM9450" s="94"/>
      <c r="BO9450" s="97"/>
      <c r="BQ9450" s="40"/>
      <c r="BR9450" s="94"/>
      <c r="BS9450" s="94"/>
      <c r="BT9450" s="94"/>
      <c r="BU9450" s="40"/>
      <c r="BV9450" s="82"/>
      <c r="BW9450" s="94"/>
      <c r="BX9450" s="48"/>
      <c r="BY9450" s="97"/>
      <c r="BZ9450" s="48"/>
      <c r="CA9450" s="40"/>
      <c r="CB9450" s="94"/>
      <c r="CC9450" s="94"/>
      <c r="CD9450" s="94"/>
      <c r="CE9450" s="40"/>
      <c r="CF9450" s="73"/>
      <c r="CG9450" s="41"/>
      <c r="CH9450" s="41"/>
      <c r="CI9450" s="41"/>
      <c r="CJ9450" s="41"/>
      <c r="CK9450" s="41"/>
      <c r="CL9450" s="68"/>
      <c r="CM9450" s="41"/>
      <c r="CN9450" s="41"/>
      <c r="CO9450" s="39"/>
      <c r="CP9450" s="78"/>
    </row>
    <row r="9451" spans="1:94" s="38" customFormat="1" x14ac:dyDescent="0.25">
      <c r="A9451" s="38">
        <v>9448</v>
      </c>
      <c r="F9451" s="39"/>
      <c r="Q9451" s="39"/>
      <c r="R9451" s="40"/>
      <c r="S9451" s="40"/>
      <c r="T9451" s="39"/>
      <c r="AG9451" s="110"/>
      <c r="AH9451" s="94"/>
      <c r="AJ9451" s="97"/>
      <c r="AL9451" s="39"/>
      <c r="AP9451" s="39"/>
      <c r="AQ9451" s="77"/>
      <c r="AR9451" s="78"/>
      <c r="BB9451" s="79"/>
      <c r="BC9451" s="94"/>
      <c r="BE9451" s="97"/>
      <c r="BG9451" s="40"/>
      <c r="BK9451" s="40"/>
      <c r="BL9451" s="79"/>
      <c r="BM9451" s="94"/>
      <c r="BO9451" s="97"/>
      <c r="BQ9451" s="40"/>
      <c r="BR9451" s="94"/>
      <c r="BS9451" s="94"/>
      <c r="BT9451" s="94"/>
      <c r="BU9451" s="40"/>
      <c r="BV9451" s="82"/>
      <c r="BW9451" s="94"/>
      <c r="BX9451" s="48"/>
      <c r="BY9451" s="97"/>
      <c r="BZ9451" s="48"/>
      <c r="CA9451" s="40"/>
      <c r="CB9451" s="94"/>
      <c r="CC9451" s="94"/>
      <c r="CD9451" s="94"/>
      <c r="CE9451" s="40"/>
      <c r="CF9451" s="73"/>
      <c r="CG9451" s="41"/>
      <c r="CH9451" s="41"/>
      <c r="CI9451" s="41"/>
      <c r="CJ9451" s="41"/>
      <c r="CK9451" s="41"/>
      <c r="CL9451" s="68"/>
      <c r="CM9451" s="41"/>
      <c r="CN9451" s="41"/>
      <c r="CO9451" s="39"/>
      <c r="CP9451" s="78"/>
    </row>
    <row r="9452" spans="1:94" s="38" customFormat="1" x14ac:dyDescent="0.25">
      <c r="A9452" s="38">
        <v>9449</v>
      </c>
      <c r="F9452" s="39"/>
      <c r="Q9452" s="39"/>
      <c r="R9452" s="40"/>
      <c r="S9452" s="40"/>
      <c r="T9452" s="39"/>
      <c r="AG9452" s="110"/>
      <c r="AH9452" s="94"/>
      <c r="AJ9452" s="97"/>
      <c r="AL9452" s="39"/>
      <c r="AP9452" s="39"/>
      <c r="AQ9452" s="77"/>
      <c r="AR9452" s="78"/>
      <c r="BB9452" s="79"/>
      <c r="BC9452" s="94"/>
      <c r="BE9452" s="97"/>
      <c r="BG9452" s="40"/>
      <c r="BK9452" s="40"/>
      <c r="BL9452" s="79"/>
      <c r="BM9452" s="94"/>
      <c r="BO9452" s="97"/>
      <c r="BQ9452" s="40"/>
      <c r="BR9452" s="94"/>
      <c r="BS9452" s="94"/>
      <c r="BT9452" s="94"/>
      <c r="BU9452" s="40"/>
      <c r="BV9452" s="82"/>
      <c r="BW9452" s="94"/>
      <c r="BX9452" s="48"/>
      <c r="BY9452" s="97"/>
      <c r="BZ9452" s="48"/>
      <c r="CA9452" s="40"/>
      <c r="CB9452" s="94"/>
      <c r="CC9452" s="94"/>
      <c r="CD9452" s="94"/>
      <c r="CE9452" s="40"/>
      <c r="CF9452" s="73"/>
      <c r="CG9452" s="41"/>
      <c r="CH9452" s="41"/>
      <c r="CI9452" s="41"/>
      <c r="CJ9452" s="41"/>
      <c r="CK9452" s="41"/>
      <c r="CL9452" s="68"/>
      <c r="CM9452" s="41"/>
      <c r="CN9452" s="41"/>
      <c r="CO9452" s="39"/>
      <c r="CP9452" s="78"/>
    </row>
    <row r="9453" spans="1:94" s="38" customFormat="1" x14ac:dyDescent="0.25">
      <c r="A9453" s="38">
        <v>9450</v>
      </c>
      <c r="F9453" s="39"/>
      <c r="Q9453" s="39"/>
      <c r="R9453" s="40"/>
      <c r="S9453" s="40"/>
      <c r="T9453" s="39"/>
      <c r="AG9453" s="110"/>
      <c r="AH9453" s="94"/>
      <c r="AJ9453" s="97"/>
      <c r="AL9453" s="39"/>
      <c r="AP9453" s="39"/>
      <c r="AQ9453" s="77"/>
      <c r="AR9453" s="78"/>
      <c r="BB9453" s="79"/>
      <c r="BC9453" s="94"/>
      <c r="BE9453" s="97"/>
      <c r="BG9453" s="40"/>
      <c r="BK9453" s="40"/>
      <c r="BL9453" s="79"/>
      <c r="BM9453" s="94"/>
      <c r="BO9453" s="97"/>
      <c r="BQ9453" s="40"/>
      <c r="BR9453" s="94"/>
      <c r="BS9453" s="94"/>
      <c r="BT9453" s="94"/>
      <c r="BU9453" s="40"/>
      <c r="BV9453" s="82"/>
      <c r="BW9453" s="94"/>
      <c r="BX9453" s="48"/>
      <c r="BY9453" s="97"/>
      <c r="BZ9453" s="48"/>
      <c r="CA9453" s="40"/>
      <c r="CB9453" s="94"/>
      <c r="CC9453" s="94"/>
      <c r="CD9453" s="94"/>
      <c r="CE9453" s="40"/>
      <c r="CF9453" s="73"/>
      <c r="CG9453" s="41"/>
      <c r="CH9453" s="41"/>
      <c r="CI9453" s="41"/>
      <c r="CJ9453" s="41"/>
      <c r="CK9453" s="41"/>
      <c r="CL9453" s="68"/>
      <c r="CM9453" s="41"/>
      <c r="CN9453" s="41"/>
      <c r="CO9453" s="39"/>
      <c r="CP9453" s="78"/>
    </row>
    <row r="9454" spans="1:94" s="38" customFormat="1" x14ac:dyDescent="0.25">
      <c r="A9454" s="38">
        <v>9451</v>
      </c>
      <c r="F9454" s="39"/>
      <c r="Q9454" s="39"/>
      <c r="R9454" s="40"/>
      <c r="S9454" s="40"/>
      <c r="T9454" s="39"/>
      <c r="AG9454" s="110"/>
      <c r="AH9454" s="94"/>
      <c r="AJ9454" s="97"/>
      <c r="AL9454" s="39"/>
      <c r="AP9454" s="39"/>
      <c r="AQ9454" s="77"/>
      <c r="AR9454" s="78"/>
      <c r="BB9454" s="79"/>
      <c r="BC9454" s="94"/>
      <c r="BE9454" s="97"/>
      <c r="BG9454" s="40"/>
      <c r="BK9454" s="40"/>
      <c r="BL9454" s="79"/>
      <c r="BM9454" s="94"/>
      <c r="BO9454" s="97"/>
      <c r="BQ9454" s="40"/>
      <c r="BR9454" s="94"/>
      <c r="BS9454" s="94"/>
      <c r="BT9454" s="94"/>
      <c r="BU9454" s="40"/>
      <c r="BV9454" s="82"/>
      <c r="BW9454" s="94"/>
      <c r="BX9454" s="48"/>
      <c r="BY9454" s="97"/>
      <c r="BZ9454" s="48"/>
      <c r="CA9454" s="40"/>
      <c r="CB9454" s="94"/>
      <c r="CC9454" s="94"/>
      <c r="CD9454" s="94"/>
      <c r="CE9454" s="40"/>
      <c r="CF9454" s="73"/>
      <c r="CG9454" s="41"/>
      <c r="CH9454" s="41"/>
      <c r="CI9454" s="41"/>
      <c r="CJ9454" s="41"/>
      <c r="CK9454" s="41"/>
      <c r="CL9454" s="68"/>
      <c r="CM9454" s="41"/>
      <c r="CN9454" s="41"/>
      <c r="CO9454" s="39"/>
      <c r="CP9454" s="78"/>
    </row>
    <row r="9455" spans="1:94" s="38" customFormat="1" x14ac:dyDescent="0.25">
      <c r="A9455" s="38">
        <v>9452</v>
      </c>
      <c r="F9455" s="39"/>
      <c r="Q9455" s="39"/>
      <c r="R9455" s="40"/>
      <c r="S9455" s="40"/>
      <c r="T9455" s="39"/>
      <c r="AG9455" s="110"/>
      <c r="AH9455" s="94"/>
      <c r="AJ9455" s="97"/>
      <c r="AL9455" s="39"/>
      <c r="AP9455" s="39"/>
      <c r="AQ9455" s="77"/>
      <c r="AR9455" s="78"/>
      <c r="BB9455" s="79"/>
      <c r="BC9455" s="94"/>
      <c r="BE9455" s="97"/>
      <c r="BG9455" s="40"/>
      <c r="BK9455" s="40"/>
      <c r="BL9455" s="79"/>
      <c r="BM9455" s="94"/>
      <c r="BO9455" s="97"/>
      <c r="BQ9455" s="40"/>
      <c r="BR9455" s="94"/>
      <c r="BS9455" s="94"/>
      <c r="BT9455" s="94"/>
      <c r="BU9455" s="40"/>
      <c r="BV9455" s="82"/>
      <c r="BW9455" s="94"/>
      <c r="BX9455" s="48"/>
      <c r="BY9455" s="97"/>
      <c r="BZ9455" s="48"/>
      <c r="CA9455" s="40"/>
      <c r="CB9455" s="94"/>
      <c r="CC9455" s="94"/>
      <c r="CD9455" s="94"/>
      <c r="CE9455" s="40"/>
      <c r="CF9455" s="73"/>
      <c r="CG9455" s="41"/>
      <c r="CH9455" s="41"/>
      <c r="CI9455" s="41"/>
      <c r="CJ9455" s="41"/>
      <c r="CK9455" s="41"/>
      <c r="CL9455" s="68"/>
      <c r="CM9455" s="41"/>
      <c r="CN9455" s="41"/>
      <c r="CO9455" s="39"/>
      <c r="CP9455" s="78"/>
    </row>
    <row r="9456" spans="1:94" s="38" customFormat="1" x14ac:dyDescent="0.25">
      <c r="A9456" s="38">
        <v>9453</v>
      </c>
      <c r="F9456" s="39"/>
      <c r="Q9456" s="39"/>
      <c r="R9456" s="40"/>
      <c r="S9456" s="40"/>
      <c r="T9456" s="39"/>
      <c r="AG9456" s="110"/>
      <c r="AH9456" s="94"/>
      <c r="AJ9456" s="97"/>
      <c r="AL9456" s="39"/>
      <c r="AP9456" s="39"/>
      <c r="AQ9456" s="77"/>
      <c r="AR9456" s="78"/>
      <c r="BB9456" s="79"/>
      <c r="BC9456" s="94"/>
      <c r="BE9456" s="97"/>
      <c r="BG9456" s="40"/>
      <c r="BK9456" s="40"/>
      <c r="BL9456" s="79"/>
      <c r="BM9456" s="94"/>
      <c r="BO9456" s="97"/>
      <c r="BQ9456" s="40"/>
      <c r="BR9456" s="94"/>
      <c r="BS9456" s="94"/>
      <c r="BT9456" s="94"/>
      <c r="BU9456" s="40"/>
      <c r="BV9456" s="82"/>
      <c r="BW9456" s="94"/>
      <c r="BX9456" s="48"/>
      <c r="BY9456" s="97"/>
      <c r="BZ9456" s="48"/>
      <c r="CA9456" s="40"/>
      <c r="CB9456" s="94"/>
      <c r="CC9456" s="94"/>
      <c r="CD9456" s="94"/>
      <c r="CE9456" s="40"/>
      <c r="CF9456" s="73"/>
      <c r="CG9456" s="41"/>
      <c r="CH9456" s="41"/>
      <c r="CI9456" s="41"/>
      <c r="CJ9456" s="41"/>
      <c r="CK9456" s="41"/>
      <c r="CL9456" s="68"/>
      <c r="CM9456" s="41"/>
      <c r="CN9456" s="41"/>
      <c r="CO9456" s="39"/>
      <c r="CP9456" s="78"/>
    </row>
    <row r="9457" spans="1:94" s="38" customFormat="1" x14ac:dyDescent="0.25">
      <c r="A9457" s="38">
        <v>9454</v>
      </c>
      <c r="F9457" s="39"/>
      <c r="Q9457" s="39"/>
      <c r="R9457" s="40"/>
      <c r="S9457" s="40"/>
      <c r="T9457" s="39"/>
      <c r="AG9457" s="110"/>
      <c r="AH9457" s="94"/>
      <c r="AJ9457" s="97"/>
      <c r="AL9457" s="39"/>
      <c r="AP9457" s="39"/>
      <c r="AQ9457" s="77"/>
      <c r="AR9457" s="78"/>
      <c r="BB9457" s="79"/>
      <c r="BC9457" s="94"/>
      <c r="BE9457" s="97"/>
      <c r="BG9457" s="40"/>
      <c r="BK9457" s="40"/>
      <c r="BL9457" s="79"/>
      <c r="BM9457" s="94"/>
      <c r="BO9457" s="97"/>
      <c r="BQ9457" s="40"/>
      <c r="BR9457" s="94"/>
      <c r="BS9457" s="94"/>
      <c r="BT9457" s="94"/>
      <c r="BU9457" s="40"/>
      <c r="BV9457" s="82"/>
      <c r="BW9457" s="94"/>
      <c r="BX9457" s="48"/>
      <c r="BY9457" s="97"/>
      <c r="BZ9457" s="48"/>
      <c r="CA9457" s="40"/>
      <c r="CB9457" s="94"/>
      <c r="CC9457" s="94"/>
      <c r="CD9457" s="94"/>
      <c r="CE9457" s="40"/>
      <c r="CF9457" s="73"/>
      <c r="CG9457" s="41"/>
      <c r="CH9457" s="41"/>
      <c r="CI9457" s="41"/>
      <c r="CJ9457" s="41"/>
      <c r="CK9457" s="41"/>
      <c r="CL9457" s="68"/>
      <c r="CM9457" s="41"/>
      <c r="CN9457" s="41"/>
      <c r="CO9457" s="39"/>
      <c r="CP9457" s="78"/>
    </row>
    <row r="9458" spans="1:94" s="38" customFormat="1" x14ac:dyDescent="0.25">
      <c r="A9458" s="38">
        <v>9455</v>
      </c>
      <c r="F9458" s="39"/>
      <c r="Q9458" s="39"/>
      <c r="R9458" s="40"/>
      <c r="S9458" s="40"/>
      <c r="T9458" s="39"/>
      <c r="AG9458" s="110"/>
      <c r="AH9458" s="94"/>
      <c r="AJ9458" s="97"/>
      <c r="AL9458" s="39"/>
      <c r="AP9458" s="39"/>
      <c r="AQ9458" s="77"/>
      <c r="AR9458" s="78"/>
      <c r="BB9458" s="79"/>
      <c r="BC9458" s="94"/>
      <c r="BE9458" s="97"/>
      <c r="BG9458" s="40"/>
      <c r="BK9458" s="40"/>
      <c r="BL9458" s="79"/>
      <c r="BM9458" s="94"/>
      <c r="BO9458" s="97"/>
      <c r="BQ9458" s="40"/>
      <c r="BR9458" s="94"/>
      <c r="BS9458" s="94"/>
      <c r="BT9458" s="94"/>
      <c r="BU9458" s="40"/>
      <c r="BV9458" s="82"/>
      <c r="BW9458" s="94"/>
      <c r="BX9458" s="48"/>
      <c r="BY9458" s="97"/>
      <c r="BZ9458" s="48"/>
      <c r="CA9458" s="40"/>
      <c r="CB9458" s="94"/>
      <c r="CC9458" s="94"/>
      <c r="CD9458" s="94"/>
      <c r="CE9458" s="40"/>
      <c r="CF9458" s="73"/>
      <c r="CG9458" s="41"/>
      <c r="CH9458" s="41"/>
      <c r="CI9458" s="41"/>
      <c r="CJ9458" s="41"/>
      <c r="CK9458" s="41"/>
      <c r="CL9458" s="68"/>
      <c r="CM9458" s="41"/>
      <c r="CN9458" s="41"/>
      <c r="CO9458" s="39"/>
      <c r="CP9458" s="78"/>
    </row>
    <row r="9459" spans="1:94" s="38" customFormat="1" x14ac:dyDescent="0.25">
      <c r="A9459" s="38">
        <v>9456</v>
      </c>
      <c r="F9459" s="39"/>
      <c r="Q9459" s="39"/>
      <c r="R9459" s="40"/>
      <c r="S9459" s="40"/>
      <c r="T9459" s="39"/>
      <c r="AG9459" s="110"/>
      <c r="AH9459" s="94"/>
      <c r="AJ9459" s="97"/>
      <c r="AL9459" s="39"/>
      <c r="AP9459" s="39"/>
      <c r="AQ9459" s="77"/>
      <c r="AR9459" s="78"/>
      <c r="BB9459" s="79"/>
      <c r="BC9459" s="94"/>
      <c r="BE9459" s="97"/>
      <c r="BG9459" s="40"/>
      <c r="BK9459" s="40"/>
      <c r="BL9459" s="79"/>
      <c r="BM9459" s="94"/>
      <c r="BO9459" s="97"/>
      <c r="BQ9459" s="40"/>
      <c r="BR9459" s="94"/>
      <c r="BS9459" s="94"/>
      <c r="BT9459" s="94"/>
      <c r="BU9459" s="40"/>
      <c r="BV9459" s="82"/>
      <c r="BW9459" s="94"/>
      <c r="BX9459" s="48"/>
      <c r="BY9459" s="97"/>
      <c r="BZ9459" s="48"/>
      <c r="CA9459" s="40"/>
      <c r="CB9459" s="94"/>
      <c r="CC9459" s="94"/>
      <c r="CD9459" s="94"/>
      <c r="CE9459" s="40"/>
      <c r="CF9459" s="73"/>
      <c r="CG9459" s="41"/>
      <c r="CH9459" s="41"/>
      <c r="CI9459" s="41"/>
      <c r="CJ9459" s="41"/>
      <c r="CK9459" s="41"/>
      <c r="CL9459" s="68"/>
      <c r="CM9459" s="41"/>
      <c r="CN9459" s="41"/>
      <c r="CO9459" s="39"/>
      <c r="CP9459" s="78"/>
    </row>
    <row r="9460" spans="1:94" s="38" customFormat="1" x14ac:dyDescent="0.25">
      <c r="A9460" s="38">
        <v>9457</v>
      </c>
      <c r="F9460" s="39"/>
      <c r="Q9460" s="39"/>
      <c r="R9460" s="40"/>
      <c r="S9460" s="40"/>
      <c r="T9460" s="39"/>
      <c r="AG9460" s="110"/>
      <c r="AH9460" s="94"/>
      <c r="AJ9460" s="97"/>
      <c r="AL9460" s="39"/>
      <c r="AP9460" s="39"/>
      <c r="AQ9460" s="77"/>
      <c r="AR9460" s="78"/>
      <c r="BB9460" s="79"/>
      <c r="BC9460" s="94"/>
      <c r="BE9460" s="97"/>
      <c r="BG9460" s="40"/>
      <c r="BK9460" s="40"/>
      <c r="BL9460" s="79"/>
      <c r="BM9460" s="94"/>
      <c r="BO9460" s="97"/>
      <c r="BQ9460" s="40"/>
      <c r="BR9460" s="94"/>
      <c r="BS9460" s="94"/>
      <c r="BT9460" s="94"/>
      <c r="BU9460" s="40"/>
      <c r="BV9460" s="82"/>
      <c r="BW9460" s="94"/>
      <c r="BX9460" s="48"/>
      <c r="BY9460" s="97"/>
      <c r="BZ9460" s="48"/>
      <c r="CA9460" s="40"/>
      <c r="CB9460" s="94"/>
      <c r="CC9460" s="94"/>
      <c r="CD9460" s="94"/>
      <c r="CE9460" s="40"/>
      <c r="CF9460" s="73"/>
      <c r="CG9460" s="41"/>
      <c r="CH9460" s="41"/>
      <c r="CI9460" s="41"/>
      <c r="CJ9460" s="41"/>
      <c r="CK9460" s="41"/>
      <c r="CL9460" s="68"/>
      <c r="CM9460" s="41"/>
      <c r="CN9460" s="41"/>
      <c r="CO9460" s="39"/>
      <c r="CP9460" s="78"/>
    </row>
    <row r="9461" spans="1:94" s="38" customFormat="1" x14ac:dyDescent="0.25">
      <c r="A9461" s="38">
        <v>9458</v>
      </c>
      <c r="F9461" s="39"/>
      <c r="Q9461" s="39"/>
      <c r="R9461" s="40"/>
      <c r="S9461" s="40"/>
      <c r="T9461" s="39"/>
      <c r="AG9461" s="110"/>
      <c r="AH9461" s="94"/>
      <c r="AJ9461" s="97"/>
      <c r="AL9461" s="39"/>
      <c r="AP9461" s="39"/>
      <c r="AQ9461" s="77"/>
      <c r="AR9461" s="78"/>
      <c r="BB9461" s="79"/>
      <c r="BC9461" s="94"/>
      <c r="BE9461" s="97"/>
      <c r="BG9461" s="40"/>
      <c r="BK9461" s="40"/>
      <c r="BL9461" s="79"/>
      <c r="BM9461" s="94"/>
      <c r="BO9461" s="97"/>
      <c r="BQ9461" s="40"/>
      <c r="BR9461" s="94"/>
      <c r="BS9461" s="94"/>
      <c r="BT9461" s="94"/>
      <c r="BU9461" s="40"/>
      <c r="BV9461" s="82"/>
      <c r="BW9461" s="94"/>
      <c r="BX9461" s="48"/>
      <c r="BY9461" s="97"/>
      <c r="BZ9461" s="48"/>
      <c r="CA9461" s="40"/>
      <c r="CB9461" s="94"/>
      <c r="CC9461" s="94"/>
      <c r="CD9461" s="94"/>
      <c r="CE9461" s="40"/>
      <c r="CF9461" s="73"/>
      <c r="CG9461" s="41"/>
      <c r="CH9461" s="41"/>
      <c r="CI9461" s="41"/>
      <c r="CJ9461" s="41"/>
      <c r="CK9461" s="41"/>
      <c r="CL9461" s="68"/>
      <c r="CM9461" s="41"/>
      <c r="CN9461" s="41"/>
      <c r="CO9461" s="39"/>
      <c r="CP9461" s="78"/>
    </row>
    <row r="9462" spans="1:94" s="38" customFormat="1" x14ac:dyDescent="0.25">
      <c r="A9462" s="38">
        <v>9459</v>
      </c>
      <c r="F9462" s="39"/>
      <c r="Q9462" s="39"/>
      <c r="R9462" s="40"/>
      <c r="S9462" s="40"/>
      <c r="T9462" s="39"/>
      <c r="AG9462" s="110"/>
      <c r="AH9462" s="94"/>
      <c r="AJ9462" s="97"/>
      <c r="AL9462" s="39"/>
      <c r="AP9462" s="39"/>
      <c r="AQ9462" s="77"/>
      <c r="AR9462" s="78"/>
      <c r="BB9462" s="79"/>
      <c r="BC9462" s="94"/>
      <c r="BE9462" s="97"/>
      <c r="BG9462" s="40"/>
      <c r="BK9462" s="40"/>
      <c r="BL9462" s="79"/>
      <c r="BM9462" s="94"/>
      <c r="BO9462" s="97"/>
      <c r="BQ9462" s="40"/>
      <c r="BR9462" s="94"/>
      <c r="BS9462" s="94"/>
      <c r="BT9462" s="94"/>
      <c r="BU9462" s="40"/>
      <c r="BV9462" s="82"/>
      <c r="BW9462" s="94"/>
      <c r="BX9462" s="48"/>
      <c r="BY9462" s="97"/>
      <c r="BZ9462" s="48"/>
      <c r="CA9462" s="40"/>
      <c r="CB9462" s="94"/>
      <c r="CC9462" s="94"/>
      <c r="CD9462" s="94"/>
      <c r="CE9462" s="40"/>
      <c r="CF9462" s="73"/>
      <c r="CG9462" s="41"/>
      <c r="CH9462" s="41"/>
      <c r="CI9462" s="41"/>
      <c r="CJ9462" s="41"/>
      <c r="CK9462" s="41"/>
      <c r="CL9462" s="68"/>
      <c r="CM9462" s="41"/>
      <c r="CN9462" s="41"/>
      <c r="CO9462" s="39"/>
      <c r="CP9462" s="78"/>
    </row>
    <row r="9463" spans="1:94" s="38" customFormat="1" x14ac:dyDescent="0.25">
      <c r="A9463" s="38">
        <v>9460</v>
      </c>
      <c r="F9463" s="39"/>
      <c r="Q9463" s="39"/>
      <c r="R9463" s="40"/>
      <c r="S9463" s="40"/>
      <c r="T9463" s="39"/>
      <c r="AG9463" s="110"/>
      <c r="AH9463" s="94"/>
      <c r="AJ9463" s="97"/>
      <c r="AL9463" s="39"/>
      <c r="AP9463" s="39"/>
      <c r="AQ9463" s="77"/>
      <c r="AR9463" s="78"/>
      <c r="BB9463" s="79"/>
      <c r="BC9463" s="94"/>
      <c r="BE9463" s="97"/>
      <c r="BG9463" s="40"/>
      <c r="BK9463" s="40"/>
      <c r="BL9463" s="79"/>
      <c r="BM9463" s="94"/>
      <c r="BO9463" s="97"/>
      <c r="BQ9463" s="40"/>
      <c r="BR9463" s="94"/>
      <c r="BS9463" s="94"/>
      <c r="BT9463" s="94"/>
      <c r="BU9463" s="40"/>
      <c r="BV9463" s="82"/>
      <c r="BW9463" s="94"/>
      <c r="BX9463" s="48"/>
      <c r="BY9463" s="97"/>
      <c r="BZ9463" s="48"/>
      <c r="CA9463" s="40"/>
      <c r="CB9463" s="94"/>
      <c r="CC9463" s="94"/>
      <c r="CD9463" s="94"/>
      <c r="CE9463" s="40"/>
      <c r="CF9463" s="73"/>
      <c r="CG9463" s="41"/>
      <c r="CH9463" s="41"/>
      <c r="CI9463" s="41"/>
      <c r="CJ9463" s="41"/>
      <c r="CK9463" s="41"/>
      <c r="CL9463" s="68"/>
      <c r="CM9463" s="41"/>
      <c r="CN9463" s="41"/>
      <c r="CO9463" s="39"/>
      <c r="CP9463" s="78"/>
    </row>
    <row r="9464" spans="1:94" s="38" customFormat="1" x14ac:dyDescent="0.25">
      <c r="A9464" s="38">
        <v>9461</v>
      </c>
      <c r="F9464" s="39"/>
      <c r="Q9464" s="39"/>
      <c r="R9464" s="40"/>
      <c r="S9464" s="40"/>
      <c r="T9464" s="39"/>
      <c r="AG9464" s="110"/>
      <c r="AH9464" s="94"/>
      <c r="AJ9464" s="97"/>
      <c r="AL9464" s="39"/>
      <c r="AP9464" s="39"/>
      <c r="AQ9464" s="77"/>
      <c r="AR9464" s="78"/>
      <c r="BB9464" s="79"/>
      <c r="BC9464" s="94"/>
      <c r="BE9464" s="97"/>
      <c r="BG9464" s="40"/>
      <c r="BK9464" s="40"/>
      <c r="BL9464" s="79"/>
      <c r="BM9464" s="94"/>
      <c r="BO9464" s="97"/>
      <c r="BQ9464" s="40"/>
      <c r="BR9464" s="94"/>
      <c r="BS9464" s="94"/>
      <c r="BT9464" s="94"/>
      <c r="BU9464" s="40"/>
      <c r="BV9464" s="82"/>
      <c r="BW9464" s="94"/>
      <c r="BX9464" s="48"/>
      <c r="BY9464" s="97"/>
      <c r="BZ9464" s="48"/>
      <c r="CA9464" s="40"/>
      <c r="CB9464" s="94"/>
      <c r="CC9464" s="94"/>
      <c r="CD9464" s="94"/>
      <c r="CE9464" s="40"/>
      <c r="CF9464" s="73"/>
      <c r="CG9464" s="41"/>
      <c r="CH9464" s="41"/>
      <c r="CI9464" s="41"/>
      <c r="CJ9464" s="41"/>
      <c r="CK9464" s="41"/>
      <c r="CL9464" s="68"/>
      <c r="CM9464" s="41"/>
      <c r="CN9464" s="41"/>
      <c r="CO9464" s="39"/>
      <c r="CP9464" s="78"/>
    </row>
    <row r="9465" spans="1:94" s="38" customFormat="1" x14ac:dyDescent="0.25">
      <c r="A9465" s="38">
        <v>9462</v>
      </c>
      <c r="F9465" s="39"/>
      <c r="Q9465" s="39"/>
      <c r="R9465" s="40"/>
      <c r="S9465" s="40"/>
      <c r="T9465" s="39"/>
      <c r="AG9465" s="110"/>
      <c r="AH9465" s="94"/>
      <c r="AJ9465" s="97"/>
      <c r="AL9465" s="39"/>
      <c r="AP9465" s="39"/>
      <c r="AQ9465" s="77"/>
      <c r="AR9465" s="78"/>
      <c r="BB9465" s="79"/>
      <c r="BC9465" s="94"/>
      <c r="BE9465" s="97"/>
      <c r="BG9465" s="40"/>
      <c r="BK9465" s="40"/>
      <c r="BL9465" s="79"/>
      <c r="BM9465" s="94"/>
      <c r="BO9465" s="97"/>
      <c r="BQ9465" s="40"/>
      <c r="BR9465" s="94"/>
      <c r="BS9465" s="94"/>
      <c r="BT9465" s="94"/>
      <c r="BU9465" s="40"/>
      <c r="BV9465" s="82"/>
      <c r="BW9465" s="94"/>
      <c r="BX9465" s="48"/>
      <c r="BY9465" s="97"/>
      <c r="BZ9465" s="48"/>
      <c r="CA9465" s="40"/>
      <c r="CB9465" s="94"/>
      <c r="CC9465" s="94"/>
      <c r="CD9465" s="94"/>
      <c r="CE9465" s="40"/>
      <c r="CF9465" s="73"/>
      <c r="CG9465" s="41"/>
      <c r="CH9465" s="41"/>
      <c r="CI9465" s="41"/>
      <c r="CJ9465" s="41"/>
      <c r="CK9465" s="41"/>
      <c r="CL9465" s="68"/>
      <c r="CM9465" s="41"/>
      <c r="CN9465" s="41"/>
      <c r="CO9465" s="39"/>
      <c r="CP9465" s="78"/>
    </row>
    <row r="9466" spans="1:94" s="38" customFormat="1" x14ac:dyDescent="0.25">
      <c r="A9466" s="38">
        <v>9463</v>
      </c>
      <c r="F9466" s="39"/>
      <c r="Q9466" s="39"/>
      <c r="R9466" s="40"/>
      <c r="S9466" s="40"/>
      <c r="T9466" s="39"/>
      <c r="AG9466" s="110"/>
      <c r="AH9466" s="94"/>
      <c r="AJ9466" s="97"/>
      <c r="AL9466" s="39"/>
      <c r="AP9466" s="39"/>
      <c r="AQ9466" s="77"/>
      <c r="AR9466" s="78"/>
      <c r="BB9466" s="79"/>
      <c r="BC9466" s="94"/>
      <c r="BE9466" s="97"/>
      <c r="BG9466" s="40"/>
      <c r="BK9466" s="40"/>
      <c r="BL9466" s="79"/>
      <c r="BM9466" s="94"/>
      <c r="BO9466" s="97"/>
      <c r="BQ9466" s="40"/>
      <c r="BR9466" s="94"/>
      <c r="BS9466" s="94"/>
      <c r="BT9466" s="94"/>
      <c r="BU9466" s="40"/>
      <c r="BV9466" s="82"/>
      <c r="BW9466" s="94"/>
      <c r="BX9466" s="48"/>
      <c r="BY9466" s="97"/>
      <c r="BZ9466" s="48"/>
      <c r="CA9466" s="40"/>
      <c r="CB9466" s="94"/>
      <c r="CC9466" s="94"/>
      <c r="CD9466" s="94"/>
      <c r="CE9466" s="40"/>
      <c r="CF9466" s="73"/>
      <c r="CG9466" s="41"/>
      <c r="CH9466" s="41"/>
      <c r="CI9466" s="41"/>
      <c r="CJ9466" s="41"/>
      <c r="CK9466" s="41"/>
      <c r="CL9466" s="68"/>
      <c r="CM9466" s="41"/>
      <c r="CN9466" s="41"/>
      <c r="CO9466" s="39"/>
      <c r="CP9466" s="78"/>
    </row>
    <row r="9467" spans="1:94" s="38" customFormat="1" x14ac:dyDescent="0.25">
      <c r="A9467" s="38">
        <v>9464</v>
      </c>
      <c r="F9467" s="39"/>
      <c r="Q9467" s="39"/>
      <c r="R9467" s="40"/>
      <c r="S9467" s="40"/>
      <c r="T9467" s="39"/>
      <c r="AG9467" s="110"/>
      <c r="AH9467" s="94"/>
      <c r="AJ9467" s="97"/>
      <c r="AL9467" s="39"/>
      <c r="AP9467" s="39"/>
      <c r="AQ9467" s="77"/>
      <c r="AR9467" s="78"/>
      <c r="BB9467" s="79"/>
      <c r="BC9467" s="94"/>
      <c r="BE9467" s="97"/>
      <c r="BG9467" s="40"/>
      <c r="BK9467" s="40"/>
      <c r="BL9467" s="79"/>
      <c r="BM9467" s="94"/>
      <c r="BO9467" s="97"/>
      <c r="BQ9467" s="40"/>
      <c r="BR9467" s="94"/>
      <c r="BS9467" s="94"/>
      <c r="BT9467" s="94"/>
      <c r="BU9467" s="40"/>
      <c r="BV9467" s="82"/>
      <c r="BW9467" s="94"/>
      <c r="BX9467" s="48"/>
      <c r="BY9467" s="97"/>
      <c r="BZ9467" s="48"/>
      <c r="CA9467" s="40"/>
      <c r="CB9467" s="94"/>
      <c r="CC9467" s="94"/>
      <c r="CD9467" s="94"/>
      <c r="CE9467" s="40"/>
      <c r="CF9467" s="73"/>
      <c r="CG9467" s="41"/>
      <c r="CH9467" s="41"/>
      <c r="CI9467" s="41"/>
      <c r="CJ9467" s="41"/>
      <c r="CK9467" s="41"/>
      <c r="CL9467" s="68"/>
      <c r="CM9467" s="41"/>
      <c r="CN9467" s="41"/>
      <c r="CO9467" s="39"/>
      <c r="CP9467" s="78"/>
    </row>
    <row r="9468" spans="1:94" s="38" customFormat="1" x14ac:dyDescent="0.25">
      <c r="A9468" s="38">
        <v>9465</v>
      </c>
      <c r="F9468" s="39"/>
      <c r="Q9468" s="39"/>
      <c r="R9468" s="40"/>
      <c r="S9468" s="40"/>
      <c r="T9468" s="39"/>
      <c r="AG9468" s="110"/>
      <c r="AH9468" s="94"/>
      <c r="AJ9468" s="97"/>
      <c r="AL9468" s="39"/>
      <c r="AP9468" s="39"/>
      <c r="AQ9468" s="77"/>
      <c r="AR9468" s="78"/>
      <c r="BB9468" s="79"/>
      <c r="BC9468" s="94"/>
      <c r="BE9468" s="97"/>
      <c r="BG9468" s="40"/>
      <c r="BK9468" s="40"/>
      <c r="BL9468" s="79"/>
      <c r="BM9468" s="94"/>
      <c r="BO9468" s="97"/>
      <c r="BQ9468" s="40"/>
      <c r="BR9468" s="94"/>
      <c r="BS9468" s="94"/>
      <c r="BT9468" s="94"/>
      <c r="BU9468" s="40"/>
      <c r="BV9468" s="82"/>
      <c r="BW9468" s="94"/>
      <c r="BX9468" s="48"/>
      <c r="BY9468" s="97"/>
      <c r="BZ9468" s="48"/>
      <c r="CA9468" s="40"/>
      <c r="CB9468" s="94"/>
      <c r="CC9468" s="94"/>
      <c r="CD9468" s="94"/>
      <c r="CE9468" s="40"/>
      <c r="CF9468" s="73"/>
      <c r="CG9468" s="41"/>
      <c r="CH9468" s="41"/>
      <c r="CI9468" s="41"/>
      <c r="CJ9468" s="41"/>
      <c r="CK9468" s="41"/>
      <c r="CL9468" s="68"/>
      <c r="CM9468" s="41"/>
      <c r="CN9468" s="41"/>
      <c r="CO9468" s="39"/>
      <c r="CP9468" s="78"/>
    </row>
    <row r="9469" spans="1:94" s="38" customFormat="1" x14ac:dyDescent="0.25">
      <c r="A9469" s="38">
        <v>9466</v>
      </c>
      <c r="F9469" s="39"/>
      <c r="Q9469" s="39"/>
      <c r="R9469" s="40"/>
      <c r="S9469" s="40"/>
      <c r="T9469" s="39"/>
      <c r="AG9469" s="110"/>
      <c r="AH9469" s="94"/>
      <c r="AJ9469" s="97"/>
      <c r="AL9469" s="39"/>
      <c r="AP9469" s="39"/>
      <c r="AQ9469" s="77"/>
      <c r="AR9469" s="78"/>
      <c r="BB9469" s="79"/>
      <c r="BC9469" s="94"/>
      <c r="BE9469" s="97"/>
      <c r="BG9469" s="40"/>
      <c r="BK9469" s="40"/>
      <c r="BL9469" s="79"/>
      <c r="BM9469" s="94"/>
      <c r="BO9469" s="97"/>
      <c r="BQ9469" s="40"/>
      <c r="BR9469" s="94"/>
      <c r="BS9469" s="94"/>
      <c r="BT9469" s="94"/>
      <c r="BU9469" s="40"/>
      <c r="BV9469" s="82"/>
      <c r="BW9469" s="94"/>
      <c r="BX9469" s="48"/>
      <c r="BY9469" s="97"/>
      <c r="BZ9469" s="48"/>
      <c r="CA9469" s="40"/>
      <c r="CB9469" s="94"/>
      <c r="CC9469" s="94"/>
      <c r="CD9469" s="94"/>
      <c r="CE9469" s="40"/>
      <c r="CF9469" s="73"/>
      <c r="CG9469" s="41"/>
      <c r="CH9469" s="41"/>
      <c r="CI9469" s="41"/>
      <c r="CJ9469" s="41"/>
      <c r="CK9469" s="41"/>
      <c r="CL9469" s="68"/>
      <c r="CM9469" s="41"/>
      <c r="CN9469" s="41"/>
      <c r="CO9469" s="39"/>
      <c r="CP9469" s="78"/>
    </row>
    <row r="9470" spans="1:94" s="38" customFormat="1" x14ac:dyDescent="0.25">
      <c r="A9470" s="38">
        <v>9467</v>
      </c>
      <c r="F9470" s="39"/>
      <c r="Q9470" s="39"/>
      <c r="R9470" s="40"/>
      <c r="S9470" s="40"/>
      <c r="T9470" s="39"/>
      <c r="AG9470" s="110"/>
      <c r="AH9470" s="94"/>
      <c r="AJ9470" s="97"/>
      <c r="AL9470" s="39"/>
      <c r="AP9470" s="39"/>
      <c r="AQ9470" s="77"/>
      <c r="AR9470" s="78"/>
      <c r="BB9470" s="79"/>
      <c r="BC9470" s="94"/>
      <c r="BE9470" s="97"/>
      <c r="BG9470" s="40"/>
      <c r="BK9470" s="40"/>
      <c r="BL9470" s="79"/>
      <c r="BM9470" s="94"/>
      <c r="BO9470" s="97"/>
      <c r="BQ9470" s="40"/>
      <c r="BR9470" s="94"/>
      <c r="BS9470" s="94"/>
      <c r="BT9470" s="94"/>
      <c r="BU9470" s="40"/>
      <c r="BV9470" s="82"/>
      <c r="BW9470" s="94"/>
      <c r="BX9470" s="48"/>
      <c r="BY9470" s="97"/>
      <c r="BZ9470" s="48"/>
      <c r="CA9470" s="40"/>
      <c r="CB9470" s="94"/>
      <c r="CC9470" s="94"/>
      <c r="CD9470" s="94"/>
      <c r="CE9470" s="40"/>
      <c r="CF9470" s="73"/>
      <c r="CG9470" s="41"/>
      <c r="CH9470" s="41"/>
      <c r="CI9470" s="41"/>
      <c r="CJ9470" s="41"/>
      <c r="CK9470" s="41"/>
      <c r="CL9470" s="68"/>
      <c r="CM9470" s="41"/>
      <c r="CN9470" s="41"/>
      <c r="CO9470" s="39"/>
      <c r="CP9470" s="78"/>
    </row>
    <row r="9471" spans="1:94" s="38" customFormat="1" x14ac:dyDescent="0.25">
      <c r="A9471" s="38">
        <v>9468</v>
      </c>
      <c r="F9471" s="39"/>
      <c r="Q9471" s="39"/>
      <c r="R9471" s="40"/>
      <c r="S9471" s="40"/>
      <c r="T9471" s="39"/>
      <c r="AG9471" s="110"/>
      <c r="AH9471" s="94"/>
      <c r="AJ9471" s="97"/>
      <c r="AL9471" s="39"/>
      <c r="AP9471" s="39"/>
      <c r="AQ9471" s="77"/>
      <c r="AR9471" s="78"/>
      <c r="BB9471" s="79"/>
      <c r="BC9471" s="94"/>
      <c r="BE9471" s="97"/>
      <c r="BG9471" s="40"/>
      <c r="BK9471" s="40"/>
      <c r="BL9471" s="79"/>
      <c r="BM9471" s="94"/>
      <c r="BO9471" s="97"/>
      <c r="BQ9471" s="40"/>
      <c r="BR9471" s="94"/>
      <c r="BS9471" s="94"/>
      <c r="BT9471" s="94"/>
      <c r="BU9471" s="40"/>
      <c r="BV9471" s="82"/>
      <c r="BW9471" s="94"/>
      <c r="BX9471" s="48"/>
      <c r="BY9471" s="97"/>
      <c r="BZ9471" s="48"/>
      <c r="CA9471" s="40"/>
      <c r="CB9471" s="94"/>
      <c r="CC9471" s="94"/>
      <c r="CD9471" s="94"/>
      <c r="CE9471" s="40"/>
      <c r="CF9471" s="73"/>
      <c r="CG9471" s="41"/>
      <c r="CH9471" s="41"/>
      <c r="CI9471" s="41"/>
      <c r="CJ9471" s="41"/>
      <c r="CK9471" s="41"/>
      <c r="CL9471" s="68"/>
      <c r="CM9471" s="41"/>
      <c r="CN9471" s="41"/>
      <c r="CO9471" s="39"/>
      <c r="CP9471" s="78"/>
    </row>
    <row r="9472" spans="1:94" s="38" customFormat="1" x14ac:dyDescent="0.25">
      <c r="A9472" s="38">
        <v>9469</v>
      </c>
      <c r="F9472" s="39"/>
      <c r="Q9472" s="39"/>
      <c r="R9472" s="40"/>
      <c r="S9472" s="40"/>
      <c r="T9472" s="39"/>
      <c r="AG9472" s="110"/>
      <c r="AH9472" s="94"/>
      <c r="AJ9472" s="97"/>
      <c r="AL9472" s="39"/>
      <c r="AP9472" s="39"/>
      <c r="AQ9472" s="77"/>
      <c r="AR9472" s="78"/>
      <c r="BB9472" s="79"/>
      <c r="BC9472" s="94"/>
      <c r="BE9472" s="97"/>
      <c r="BG9472" s="40"/>
      <c r="BK9472" s="40"/>
      <c r="BL9472" s="79"/>
      <c r="BM9472" s="94"/>
      <c r="BO9472" s="97"/>
      <c r="BQ9472" s="40"/>
      <c r="BR9472" s="94"/>
      <c r="BS9472" s="94"/>
      <c r="BT9472" s="94"/>
      <c r="BU9472" s="40"/>
      <c r="BV9472" s="82"/>
      <c r="BW9472" s="94"/>
      <c r="BX9472" s="48"/>
      <c r="BY9472" s="97"/>
      <c r="BZ9472" s="48"/>
      <c r="CA9472" s="40"/>
      <c r="CB9472" s="94"/>
      <c r="CC9472" s="94"/>
      <c r="CD9472" s="94"/>
      <c r="CE9472" s="40"/>
      <c r="CF9472" s="73"/>
      <c r="CG9472" s="41"/>
      <c r="CH9472" s="41"/>
      <c r="CI9472" s="41"/>
      <c r="CJ9472" s="41"/>
      <c r="CK9472" s="41"/>
      <c r="CL9472" s="68"/>
      <c r="CM9472" s="41"/>
      <c r="CN9472" s="41"/>
      <c r="CO9472" s="39"/>
      <c r="CP9472" s="78"/>
    </row>
    <row r="9473" spans="1:94" s="38" customFormat="1" x14ac:dyDescent="0.25">
      <c r="A9473" s="38">
        <v>9470</v>
      </c>
      <c r="F9473" s="39"/>
      <c r="Q9473" s="39"/>
      <c r="R9473" s="40"/>
      <c r="S9473" s="40"/>
      <c r="T9473" s="39"/>
      <c r="AG9473" s="110"/>
      <c r="AH9473" s="94"/>
      <c r="AJ9473" s="97"/>
      <c r="AL9473" s="39"/>
      <c r="AP9473" s="39"/>
      <c r="AQ9473" s="77"/>
      <c r="AR9473" s="78"/>
      <c r="BB9473" s="79"/>
      <c r="BC9473" s="94"/>
      <c r="BE9473" s="97"/>
      <c r="BG9473" s="40"/>
      <c r="BK9473" s="40"/>
      <c r="BL9473" s="79"/>
      <c r="BM9473" s="94"/>
      <c r="BO9473" s="97"/>
      <c r="BQ9473" s="40"/>
      <c r="BR9473" s="94"/>
      <c r="BS9473" s="94"/>
      <c r="BT9473" s="94"/>
      <c r="BU9473" s="40"/>
      <c r="BV9473" s="82"/>
      <c r="BW9473" s="94"/>
      <c r="BX9473" s="48"/>
      <c r="BY9473" s="97"/>
      <c r="BZ9473" s="48"/>
      <c r="CA9473" s="40"/>
      <c r="CB9473" s="94"/>
      <c r="CC9473" s="94"/>
      <c r="CD9473" s="94"/>
      <c r="CE9473" s="40"/>
      <c r="CF9473" s="73"/>
      <c r="CG9473" s="41"/>
      <c r="CH9473" s="41"/>
      <c r="CI9473" s="41"/>
      <c r="CJ9473" s="41"/>
      <c r="CK9473" s="41"/>
      <c r="CL9473" s="68"/>
      <c r="CM9473" s="41"/>
      <c r="CN9473" s="41"/>
      <c r="CO9473" s="39"/>
      <c r="CP9473" s="78"/>
    </row>
    <row r="9474" spans="1:94" s="38" customFormat="1" x14ac:dyDescent="0.25">
      <c r="A9474" s="38">
        <v>9471</v>
      </c>
      <c r="F9474" s="39"/>
      <c r="Q9474" s="39"/>
      <c r="R9474" s="40"/>
      <c r="S9474" s="40"/>
      <c r="T9474" s="39"/>
      <c r="AG9474" s="110"/>
      <c r="AH9474" s="94"/>
      <c r="AJ9474" s="97"/>
      <c r="AL9474" s="39"/>
      <c r="AP9474" s="39"/>
      <c r="AQ9474" s="77"/>
      <c r="AR9474" s="78"/>
      <c r="BB9474" s="79"/>
      <c r="BC9474" s="94"/>
      <c r="BE9474" s="97"/>
      <c r="BG9474" s="40"/>
      <c r="BK9474" s="40"/>
      <c r="BL9474" s="79"/>
      <c r="BM9474" s="94"/>
      <c r="BO9474" s="97"/>
      <c r="BQ9474" s="40"/>
      <c r="BR9474" s="94"/>
      <c r="BS9474" s="94"/>
      <c r="BT9474" s="94"/>
      <c r="BU9474" s="40"/>
      <c r="BV9474" s="82"/>
      <c r="BW9474" s="94"/>
      <c r="BX9474" s="48"/>
      <c r="BY9474" s="97"/>
      <c r="BZ9474" s="48"/>
      <c r="CA9474" s="40"/>
      <c r="CB9474" s="94"/>
      <c r="CC9474" s="94"/>
      <c r="CD9474" s="94"/>
      <c r="CE9474" s="40"/>
      <c r="CF9474" s="73"/>
      <c r="CG9474" s="41"/>
      <c r="CH9474" s="41"/>
      <c r="CI9474" s="41"/>
      <c r="CJ9474" s="41"/>
      <c r="CK9474" s="41"/>
      <c r="CL9474" s="68"/>
      <c r="CM9474" s="41"/>
      <c r="CN9474" s="41"/>
      <c r="CO9474" s="39"/>
      <c r="CP9474" s="78"/>
    </row>
    <row r="9475" spans="1:94" s="38" customFormat="1" x14ac:dyDescent="0.25">
      <c r="A9475" s="38">
        <v>9472</v>
      </c>
      <c r="F9475" s="39"/>
      <c r="Q9475" s="39"/>
      <c r="R9475" s="40"/>
      <c r="S9475" s="40"/>
      <c r="T9475" s="39"/>
      <c r="AG9475" s="110"/>
      <c r="AH9475" s="94"/>
      <c r="AJ9475" s="97"/>
      <c r="AL9475" s="39"/>
      <c r="AP9475" s="39"/>
      <c r="AQ9475" s="77"/>
      <c r="AR9475" s="78"/>
      <c r="BB9475" s="79"/>
      <c r="BC9475" s="94"/>
      <c r="BE9475" s="97"/>
      <c r="BG9475" s="40"/>
      <c r="BK9475" s="40"/>
      <c r="BL9475" s="79"/>
      <c r="BM9475" s="94"/>
      <c r="BO9475" s="97"/>
      <c r="BQ9475" s="40"/>
      <c r="BR9475" s="94"/>
      <c r="BS9475" s="94"/>
      <c r="BT9475" s="94"/>
      <c r="BU9475" s="40"/>
      <c r="BV9475" s="82"/>
      <c r="BW9475" s="94"/>
      <c r="BX9475" s="48"/>
      <c r="BY9475" s="97"/>
      <c r="BZ9475" s="48"/>
      <c r="CA9475" s="40"/>
      <c r="CB9475" s="94"/>
      <c r="CC9475" s="94"/>
      <c r="CD9475" s="94"/>
      <c r="CE9475" s="40"/>
      <c r="CF9475" s="73"/>
      <c r="CG9475" s="41"/>
      <c r="CH9475" s="41"/>
      <c r="CI9475" s="41"/>
      <c r="CJ9475" s="41"/>
      <c r="CK9475" s="41"/>
      <c r="CL9475" s="68"/>
      <c r="CM9475" s="41"/>
      <c r="CN9475" s="41"/>
      <c r="CO9475" s="39"/>
      <c r="CP9475" s="78"/>
    </row>
    <row r="9476" spans="1:94" s="38" customFormat="1" x14ac:dyDescent="0.25">
      <c r="A9476" s="38">
        <v>9473</v>
      </c>
      <c r="F9476" s="39"/>
      <c r="Q9476" s="39"/>
      <c r="R9476" s="40"/>
      <c r="S9476" s="40"/>
      <c r="T9476" s="39"/>
      <c r="AG9476" s="110"/>
      <c r="AH9476" s="94"/>
      <c r="AJ9476" s="97"/>
      <c r="AL9476" s="39"/>
      <c r="AP9476" s="39"/>
      <c r="AQ9476" s="77"/>
      <c r="AR9476" s="78"/>
      <c r="BB9476" s="79"/>
      <c r="BC9476" s="94"/>
      <c r="BE9476" s="97"/>
      <c r="BG9476" s="40"/>
      <c r="BK9476" s="40"/>
      <c r="BL9476" s="79"/>
      <c r="BM9476" s="94"/>
      <c r="BO9476" s="97"/>
      <c r="BQ9476" s="40"/>
      <c r="BR9476" s="94"/>
      <c r="BS9476" s="94"/>
      <c r="BT9476" s="94"/>
      <c r="BU9476" s="40"/>
      <c r="BV9476" s="82"/>
      <c r="BW9476" s="94"/>
      <c r="BX9476" s="48"/>
      <c r="BY9476" s="97"/>
      <c r="BZ9476" s="48"/>
      <c r="CA9476" s="40"/>
      <c r="CB9476" s="94"/>
      <c r="CC9476" s="94"/>
      <c r="CD9476" s="94"/>
      <c r="CE9476" s="40"/>
      <c r="CF9476" s="73"/>
      <c r="CG9476" s="41"/>
      <c r="CH9476" s="41"/>
      <c r="CI9476" s="41"/>
      <c r="CJ9476" s="41"/>
      <c r="CK9476" s="41"/>
      <c r="CL9476" s="68"/>
      <c r="CM9476" s="41"/>
      <c r="CN9476" s="41"/>
      <c r="CO9476" s="39"/>
      <c r="CP9476" s="78"/>
    </row>
    <row r="9477" spans="1:94" s="38" customFormat="1" x14ac:dyDescent="0.25">
      <c r="A9477" s="38">
        <v>9474</v>
      </c>
      <c r="F9477" s="39"/>
      <c r="Q9477" s="39"/>
      <c r="R9477" s="40"/>
      <c r="S9477" s="40"/>
      <c r="T9477" s="39"/>
      <c r="AG9477" s="110"/>
      <c r="AH9477" s="94"/>
      <c r="AJ9477" s="97"/>
      <c r="AL9477" s="39"/>
      <c r="AP9477" s="39"/>
      <c r="AQ9477" s="77"/>
      <c r="AR9477" s="78"/>
      <c r="BB9477" s="79"/>
      <c r="BC9477" s="94"/>
      <c r="BE9477" s="97"/>
      <c r="BG9477" s="40"/>
      <c r="BK9477" s="40"/>
      <c r="BL9477" s="79"/>
      <c r="BM9477" s="94"/>
      <c r="BO9477" s="97"/>
      <c r="BQ9477" s="40"/>
      <c r="BR9477" s="94"/>
      <c r="BS9477" s="94"/>
      <c r="BT9477" s="94"/>
      <c r="BU9477" s="40"/>
      <c r="BV9477" s="82"/>
      <c r="BW9477" s="94"/>
      <c r="BX9477" s="48"/>
      <c r="BY9477" s="97"/>
      <c r="BZ9477" s="48"/>
      <c r="CA9477" s="40"/>
      <c r="CB9477" s="94"/>
      <c r="CC9477" s="94"/>
      <c r="CD9477" s="94"/>
      <c r="CE9477" s="40"/>
      <c r="CF9477" s="73"/>
      <c r="CG9477" s="41"/>
      <c r="CH9477" s="41"/>
      <c r="CI9477" s="41"/>
      <c r="CJ9477" s="41"/>
      <c r="CK9477" s="41"/>
      <c r="CL9477" s="68"/>
      <c r="CM9477" s="41"/>
      <c r="CN9477" s="41"/>
      <c r="CO9477" s="39"/>
      <c r="CP9477" s="78"/>
    </row>
    <row r="9478" spans="1:94" s="38" customFormat="1" x14ac:dyDescent="0.25">
      <c r="A9478" s="38">
        <v>9475</v>
      </c>
      <c r="F9478" s="39"/>
      <c r="Q9478" s="39"/>
      <c r="R9478" s="40"/>
      <c r="S9478" s="40"/>
      <c r="T9478" s="39"/>
      <c r="AG9478" s="110"/>
      <c r="AH9478" s="94"/>
      <c r="AJ9478" s="97"/>
      <c r="AL9478" s="39"/>
      <c r="AP9478" s="39"/>
      <c r="AQ9478" s="77"/>
      <c r="AR9478" s="78"/>
      <c r="BB9478" s="79"/>
      <c r="BC9478" s="94"/>
      <c r="BE9478" s="97"/>
      <c r="BG9478" s="40"/>
      <c r="BK9478" s="40"/>
      <c r="BL9478" s="79"/>
      <c r="BM9478" s="94"/>
      <c r="BO9478" s="97"/>
      <c r="BQ9478" s="40"/>
      <c r="BR9478" s="94"/>
      <c r="BS9478" s="94"/>
      <c r="BT9478" s="94"/>
      <c r="BU9478" s="40"/>
      <c r="BV9478" s="82"/>
      <c r="BW9478" s="94"/>
      <c r="BX9478" s="48"/>
      <c r="BY9478" s="97"/>
      <c r="BZ9478" s="48"/>
      <c r="CA9478" s="40"/>
      <c r="CB9478" s="94"/>
      <c r="CC9478" s="94"/>
      <c r="CD9478" s="94"/>
      <c r="CE9478" s="40"/>
      <c r="CF9478" s="73"/>
      <c r="CG9478" s="41"/>
      <c r="CH9478" s="41"/>
      <c r="CI9478" s="41"/>
      <c r="CJ9478" s="41"/>
      <c r="CK9478" s="41"/>
      <c r="CL9478" s="68"/>
      <c r="CM9478" s="41"/>
      <c r="CN9478" s="41"/>
      <c r="CO9478" s="39"/>
      <c r="CP9478" s="78"/>
    </row>
    <row r="9479" spans="1:94" s="38" customFormat="1" x14ac:dyDescent="0.25">
      <c r="A9479" s="38">
        <v>9476</v>
      </c>
      <c r="F9479" s="39"/>
      <c r="Q9479" s="39"/>
      <c r="R9479" s="40"/>
      <c r="S9479" s="40"/>
      <c r="T9479" s="39"/>
      <c r="AG9479" s="110"/>
      <c r="AH9479" s="94"/>
      <c r="AJ9479" s="97"/>
      <c r="AL9479" s="39"/>
      <c r="AP9479" s="39"/>
      <c r="AQ9479" s="77"/>
      <c r="AR9479" s="78"/>
      <c r="BB9479" s="79"/>
      <c r="BC9479" s="94"/>
      <c r="BE9479" s="97"/>
      <c r="BG9479" s="40"/>
      <c r="BK9479" s="40"/>
      <c r="BL9479" s="79"/>
      <c r="BM9479" s="94"/>
      <c r="BO9479" s="97"/>
      <c r="BQ9479" s="40"/>
      <c r="BR9479" s="94"/>
      <c r="BS9479" s="94"/>
      <c r="BT9479" s="94"/>
      <c r="BU9479" s="40"/>
      <c r="BV9479" s="82"/>
      <c r="BW9479" s="94"/>
      <c r="BX9479" s="48"/>
      <c r="BY9479" s="97"/>
      <c r="BZ9479" s="48"/>
      <c r="CA9479" s="40"/>
      <c r="CB9479" s="94"/>
      <c r="CC9479" s="94"/>
      <c r="CD9479" s="94"/>
      <c r="CE9479" s="40"/>
      <c r="CF9479" s="73"/>
      <c r="CG9479" s="41"/>
      <c r="CH9479" s="41"/>
      <c r="CI9479" s="41"/>
      <c r="CJ9479" s="41"/>
      <c r="CK9479" s="41"/>
      <c r="CL9479" s="68"/>
      <c r="CM9479" s="41"/>
      <c r="CN9479" s="41"/>
      <c r="CO9479" s="39"/>
      <c r="CP9479" s="78"/>
    </row>
    <row r="9480" spans="1:94" s="38" customFormat="1" x14ac:dyDescent="0.25">
      <c r="A9480" s="38">
        <v>9477</v>
      </c>
      <c r="F9480" s="39"/>
      <c r="Q9480" s="39"/>
      <c r="R9480" s="40"/>
      <c r="S9480" s="40"/>
      <c r="T9480" s="39"/>
      <c r="AG9480" s="110"/>
      <c r="AH9480" s="94"/>
      <c r="AJ9480" s="97"/>
      <c r="AL9480" s="39"/>
      <c r="AP9480" s="39"/>
      <c r="AQ9480" s="77"/>
      <c r="AR9480" s="78"/>
      <c r="BB9480" s="79"/>
      <c r="BC9480" s="94"/>
      <c r="BE9480" s="97"/>
      <c r="BG9480" s="40"/>
      <c r="BK9480" s="40"/>
      <c r="BL9480" s="79"/>
      <c r="BM9480" s="94"/>
      <c r="BO9480" s="97"/>
      <c r="BQ9480" s="40"/>
      <c r="BR9480" s="94"/>
      <c r="BS9480" s="94"/>
      <c r="BT9480" s="94"/>
      <c r="BU9480" s="40"/>
      <c r="BV9480" s="82"/>
      <c r="BW9480" s="94"/>
      <c r="BX9480" s="48"/>
      <c r="BY9480" s="97"/>
      <c r="BZ9480" s="48"/>
      <c r="CA9480" s="40"/>
      <c r="CB9480" s="94"/>
      <c r="CC9480" s="94"/>
      <c r="CD9480" s="94"/>
      <c r="CE9480" s="40"/>
      <c r="CF9480" s="73"/>
      <c r="CG9480" s="41"/>
      <c r="CH9480" s="41"/>
      <c r="CI9480" s="41"/>
      <c r="CJ9480" s="41"/>
      <c r="CK9480" s="41"/>
      <c r="CL9480" s="68"/>
      <c r="CM9480" s="41"/>
      <c r="CN9480" s="41"/>
      <c r="CO9480" s="39"/>
      <c r="CP9480" s="78"/>
    </row>
    <row r="9481" spans="1:94" s="38" customFormat="1" x14ac:dyDescent="0.25">
      <c r="A9481" s="38">
        <v>9478</v>
      </c>
      <c r="F9481" s="39"/>
      <c r="Q9481" s="39"/>
      <c r="R9481" s="40"/>
      <c r="S9481" s="40"/>
      <c r="T9481" s="39"/>
      <c r="AG9481" s="110"/>
      <c r="AH9481" s="94"/>
      <c r="AJ9481" s="97"/>
      <c r="AL9481" s="39"/>
      <c r="AP9481" s="39"/>
      <c r="AQ9481" s="77"/>
      <c r="AR9481" s="78"/>
      <c r="BB9481" s="79"/>
      <c r="BC9481" s="94"/>
      <c r="BE9481" s="97"/>
      <c r="BG9481" s="40"/>
      <c r="BK9481" s="40"/>
      <c r="BL9481" s="79"/>
      <c r="BM9481" s="94"/>
      <c r="BO9481" s="97"/>
      <c r="BQ9481" s="40"/>
      <c r="BR9481" s="94"/>
      <c r="BS9481" s="94"/>
      <c r="BT9481" s="94"/>
      <c r="BU9481" s="40"/>
      <c r="BV9481" s="82"/>
      <c r="BW9481" s="94"/>
      <c r="BX9481" s="48"/>
      <c r="BY9481" s="97"/>
      <c r="BZ9481" s="48"/>
      <c r="CA9481" s="40"/>
      <c r="CB9481" s="94"/>
      <c r="CC9481" s="94"/>
      <c r="CD9481" s="94"/>
      <c r="CE9481" s="40"/>
      <c r="CF9481" s="73"/>
      <c r="CG9481" s="41"/>
      <c r="CH9481" s="41"/>
      <c r="CI9481" s="41"/>
      <c r="CJ9481" s="41"/>
      <c r="CK9481" s="41"/>
      <c r="CL9481" s="68"/>
      <c r="CM9481" s="41"/>
      <c r="CN9481" s="41"/>
      <c r="CO9481" s="39"/>
      <c r="CP9481" s="78"/>
    </row>
    <row r="9482" spans="1:94" s="38" customFormat="1" x14ac:dyDescent="0.25">
      <c r="A9482" s="38">
        <v>9479</v>
      </c>
      <c r="F9482" s="39"/>
      <c r="Q9482" s="39"/>
      <c r="R9482" s="40"/>
      <c r="S9482" s="40"/>
      <c r="T9482" s="39"/>
      <c r="AG9482" s="110"/>
      <c r="AH9482" s="94"/>
      <c r="AJ9482" s="97"/>
      <c r="AL9482" s="39"/>
      <c r="AP9482" s="39"/>
      <c r="AQ9482" s="77"/>
      <c r="AR9482" s="78"/>
      <c r="BB9482" s="79"/>
      <c r="BC9482" s="94"/>
      <c r="BE9482" s="97"/>
      <c r="BG9482" s="40"/>
      <c r="BK9482" s="40"/>
      <c r="BL9482" s="79"/>
      <c r="BM9482" s="94"/>
      <c r="BO9482" s="97"/>
      <c r="BQ9482" s="40"/>
      <c r="BR9482" s="94"/>
      <c r="BS9482" s="94"/>
      <c r="BT9482" s="94"/>
      <c r="BU9482" s="40"/>
      <c r="BV9482" s="82"/>
      <c r="BW9482" s="94"/>
      <c r="BX9482" s="48"/>
      <c r="BY9482" s="97"/>
      <c r="BZ9482" s="48"/>
      <c r="CA9482" s="40"/>
      <c r="CB9482" s="94"/>
      <c r="CC9482" s="94"/>
      <c r="CD9482" s="94"/>
      <c r="CE9482" s="40"/>
      <c r="CF9482" s="73"/>
      <c r="CG9482" s="41"/>
      <c r="CH9482" s="41"/>
      <c r="CI9482" s="41"/>
      <c r="CJ9482" s="41"/>
      <c r="CK9482" s="41"/>
      <c r="CL9482" s="68"/>
      <c r="CM9482" s="41"/>
      <c r="CN9482" s="41"/>
      <c r="CO9482" s="39"/>
      <c r="CP9482" s="78"/>
    </row>
    <row r="9483" spans="1:94" s="38" customFormat="1" x14ac:dyDescent="0.25">
      <c r="A9483" s="38">
        <v>9480</v>
      </c>
      <c r="F9483" s="39"/>
      <c r="Q9483" s="39"/>
      <c r="R9483" s="40"/>
      <c r="S9483" s="40"/>
      <c r="T9483" s="39"/>
      <c r="AG9483" s="110"/>
      <c r="AH9483" s="94"/>
      <c r="AJ9483" s="97"/>
      <c r="AL9483" s="39"/>
      <c r="AP9483" s="39"/>
      <c r="AQ9483" s="77"/>
      <c r="AR9483" s="78"/>
      <c r="BB9483" s="79"/>
      <c r="BC9483" s="94"/>
      <c r="BE9483" s="97"/>
      <c r="BG9483" s="40"/>
      <c r="BK9483" s="40"/>
      <c r="BL9483" s="79"/>
      <c r="BM9483" s="94"/>
      <c r="BO9483" s="97"/>
      <c r="BQ9483" s="40"/>
      <c r="BR9483" s="94"/>
      <c r="BS9483" s="94"/>
      <c r="BT9483" s="94"/>
      <c r="BU9483" s="40"/>
      <c r="BV9483" s="82"/>
      <c r="BW9483" s="94"/>
      <c r="BX9483" s="48"/>
      <c r="BY9483" s="97"/>
      <c r="BZ9483" s="48"/>
      <c r="CA9483" s="40"/>
      <c r="CB9483" s="94"/>
      <c r="CC9483" s="94"/>
      <c r="CD9483" s="94"/>
      <c r="CE9483" s="40"/>
      <c r="CF9483" s="73"/>
      <c r="CG9483" s="41"/>
      <c r="CH9483" s="41"/>
      <c r="CI9483" s="41"/>
      <c r="CJ9483" s="41"/>
      <c r="CK9483" s="41"/>
      <c r="CL9483" s="68"/>
      <c r="CM9483" s="41"/>
      <c r="CN9483" s="41"/>
      <c r="CO9483" s="39"/>
      <c r="CP9483" s="78"/>
    </row>
    <row r="9484" spans="1:94" s="38" customFormat="1" x14ac:dyDescent="0.25">
      <c r="A9484" s="38">
        <v>9481</v>
      </c>
      <c r="F9484" s="39"/>
      <c r="Q9484" s="39"/>
      <c r="R9484" s="40"/>
      <c r="S9484" s="40"/>
      <c r="T9484" s="39"/>
      <c r="AG9484" s="110"/>
      <c r="AH9484" s="94"/>
      <c r="AJ9484" s="97"/>
      <c r="AL9484" s="39"/>
      <c r="AP9484" s="39"/>
      <c r="AQ9484" s="77"/>
      <c r="AR9484" s="78"/>
      <c r="BB9484" s="79"/>
      <c r="BC9484" s="94"/>
      <c r="BE9484" s="97"/>
      <c r="BG9484" s="40"/>
      <c r="BK9484" s="40"/>
      <c r="BL9484" s="79"/>
      <c r="BM9484" s="94"/>
      <c r="BO9484" s="97"/>
      <c r="BQ9484" s="40"/>
      <c r="BR9484" s="94"/>
      <c r="BS9484" s="94"/>
      <c r="BT9484" s="94"/>
      <c r="BU9484" s="40"/>
      <c r="BV9484" s="82"/>
      <c r="BW9484" s="94"/>
      <c r="BX9484" s="48"/>
      <c r="BY9484" s="97"/>
      <c r="BZ9484" s="48"/>
      <c r="CA9484" s="40"/>
      <c r="CB9484" s="94"/>
      <c r="CC9484" s="94"/>
      <c r="CD9484" s="94"/>
      <c r="CE9484" s="40"/>
      <c r="CF9484" s="73"/>
      <c r="CG9484" s="41"/>
      <c r="CH9484" s="41"/>
      <c r="CI9484" s="41"/>
      <c r="CJ9484" s="41"/>
      <c r="CK9484" s="41"/>
      <c r="CL9484" s="68"/>
      <c r="CM9484" s="41"/>
      <c r="CN9484" s="41"/>
      <c r="CO9484" s="39"/>
      <c r="CP9484" s="78"/>
    </row>
    <row r="9485" spans="1:94" s="38" customFormat="1" x14ac:dyDescent="0.25">
      <c r="A9485" s="38">
        <v>9482</v>
      </c>
      <c r="F9485" s="39"/>
      <c r="Q9485" s="39"/>
      <c r="R9485" s="40"/>
      <c r="S9485" s="40"/>
      <c r="T9485" s="39"/>
      <c r="AG9485" s="110"/>
      <c r="AH9485" s="94"/>
      <c r="AJ9485" s="97"/>
      <c r="AL9485" s="39"/>
      <c r="AP9485" s="39"/>
      <c r="AQ9485" s="77"/>
      <c r="AR9485" s="78"/>
      <c r="BB9485" s="79"/>
      <c r="BC9485" s="94"/>
      <c r="BE9485" s="97"/>
      <c r="BG9485" s="40"/>
      <c r="BK9485" s="40"/>
      <c r="BL9485" s="79"/>
      <c r="BM9485" s="94"/>
      <c r="BO9485" s="97"/>
      <c r="BQ9485" s="40"/>
      <c r="BR9485" s="94"/>
      <c r="BS9485" s="94"/>
      <c r="BT9485" s="94"/>
      <c r="BU9485" s="40"/>
      <c r="BV9485" s="82"/>
      <c r="BW9485" s="94"/>
      <c r="BX9485" s="48"/>
      <c r="BY9485" s="97"/>
      <c r="BZ9485" s="48"/>
      <c r="CA9485" s="40"/>
      <c r="CB9485" s="94"/>
      <c r="CC9485" s="94"/>
      <c r="CD9485" s="94"/>
      <c r="CE9485" s="40"/>
      <c r="CF9485" s="73"/>
      <c r="CG9485" s="41"/>
      <c r="CH9485" s="41"/>
      <c r="CI9485" s="41"/>
      <c r="CJ9485" s="41"/>
      <c r="CK9485" s="41"/>
      <c r="CL9485" s="68"/>
      <c r="CM9485" s="41"/>
      <c r="CN9485" s="41"/>
      <c r="CO9485" s="39"/>
      <c r="CP9485" s="78"/>
    </row>
    <row r="9486" spans="1:94" s="38" customFormat="1" x14ac:dyDescent="0.25">
      <c r="A9486" s="38">
        <v>9483</v>
      </c>
      <c r="F9486" s="39"/>
      <c r="Q9486" s="39"/>
      <c r="R9486" s="40"/>
      <c r="S9486" s="40"/>
      <c r="T9486" s="39"/>
      <c r="AG9486" s="110"/>
      <c r="AH9486" s="94"/>
      <c r="AJ9486" s="97"/>
      <c r="AL9486" s="39"/>
      <c r="AP9486" s="39"/>
      <c r="AQ9486" s="77"/>
      <c r="AR9486" s="78"/>
      <c r="BB9486" s="79"/>
      <c r="BC9486" s="94"/>
      <c r="BE9486" s="97"/>
      <c r="BG9486" s="40"/>
      <c r="BK9486" s="40"/>
      <c r="BL9486" s="79"/>
      <c r="BM9486" s="94"/>
      <c r="BO9486" s="97"/>
      <c r="BQ9486" s="40"/>
      <c r="BR9486" s="94"/>
      <c r="BS9486" s="94"/>
      <c r="BT9486" s="94"/>
      <c r="BU9486" s="40"/>
      <c r="BV9486" s="82"/>
      <c r="BW9486" s="94"/>
      <c r="BX9486" s="48"/>
      <c r="BY9486" s="97"/>
      <c r="BZ9486" s="48"/>
      <c r="CA9486" s="40"/>
      <c r="CB9486" s="94"/>
      <c r="CC9486" s="94"/>
      <c r="CD9486" s="94"/>
      <c r="CE9486" s="40"/>
      <c r="CF9486" s="73"/>
      <c r="CG9486" s="41"/>
      <c r="CH9486" s="41"/>
      <c r="CI9486" s="41"/>
      <c r="CJ9486" s="41"/>
      <c r="CK9486" s="41"/>
      <c r="CL9486" s="68"/>
      <c r="CM9486" s="41"/>
      <c r="CN9486" s="41"/>
      <c r="CO9486" s="39"/>
      <c r="CP9486" s="78"/>
    </row>
    <row r="9487" spans="1:94" s="38" customFormat="1" x14ac:dyDescent="0.25">
      <c r="A9487" s="38">
        <v>9484</v>
      </c>
      <c r="F9487" s="39"/>
      <c r="Q9487" s="39"/>
      <c r="R9487" s="40"/>
      <c r="S9487" s="40"/>
      <c r="T9487" s="39"/>
      <c r="AG9487" s="110"/>
      <c r="AH9487" s="94"/>
      <c r="AJ9487" s="97"/>
      <c r="AL9487" s="39"/>
      <c r="AP9487" s="39"/>
      <c r="AQ9487" s="77"/>
      <c r="AR9487" s="78"/>
      <c r="BB9487" s="79"/>
      <c r="BC9487" s="94"/>
      <c r="BE9487" s="97"/>
      <c r="BG9487" s="40"/>
      <c r="BK9487" s="40"/>
      <c r="BL9487" s="79"/>
      <c r="BM9487" s="94"/>
      <c r="BO9487" s="97"/>
      <c r="BQ9487" s="40"/>
      <c r="BR9487" s="94"/>
      <c r="BS9487" s="94"/>
      <c r="BT9487" s="94"/>
      <c r="BU9487" s="40"/>
      <c r="BV9487" s="82"/>
      <c r="BW9487" s="94"/>
      <c r="BX9487" s="48"/>
      <c r="BY9487" s="97"/>
      <c r="BZ9487" s="48"/>
      <c r="CA9487" s="40"/>
      <c r="CB9487" s="94"/>
      <c r="CC9487" s="94"/>
      <c r="CD9487" s="94"/>
      <c r="CE9487" s="40"/>
      <c r="CF9487" s="73"/>
      <c r="CG9487" s="41"/>
      <c r="CH9487" s="41"/>
      <c r="CI9487" s="41"/>
      <c r="CJ9487" s="41"/>
      <c r="CK9487" s="41"/>
      <c r="CL9487" s="68"/>
      <c r="CM9487" s="41"/>
      <c r="CN9487" s="41"/>
      <c r="CO9487" s="39"/>
      <c r="CP9487" s="78"/>
    </row>
    <row r="9488" spans="1:94" s="38" customFormat="1" x14ac:dyDescent="0.25">
      <c r="A9488" s="38">
        <v>9485</v>
      </c>
      <c r="F9488" s="39"/>
      <c r="Q9488" s="39"/>
      <c r="R9488" s="40"/>
      <c r="S9488" s="40"/>
      <c r="T9488" s="39"/>
      <c r="AG9488" s="110"/>
      <c r="AH9488" s="94"/>
      <c r="AJ9488" s="97"/>
      <c r="AL9488" s="39"/>
      <c r="AP9488" s="39"/>
      <c r="AQ9488" s="77"/>
      <c r="AR9488" s="78"/>
      <c r="BB9488" s="79"/>
      <c r="BC9488" s="94"/>
      <c r="BE9488" s="97"/>
      <c r="BG9488" s="40"/>
      <c r="BK9488" s="40"/>
      <c r="BL9488" s="79"/>
      <c r="BM9488" s="94"/>
      <c r="BO9488" s="97"/>
      <c r="BQ9488" s="40"/>
      <c r="BR9488" s="94"/>
      <c r="BS9488" s="94"/>
      <c r="BT9488" s="94"/>
      <c r="BU9488" s="40"/>
      <c r="BV9488" s="82"/>
      <c r="BW9488" s="94"/>
      <c r="BX9488" s="48"/>
      <c r="BY9488" s="97"/>
      <c r="BZ9488" s="48"/>
      <c r="CA9488" s="40"/>
      <c r="CB9488" s="94"/>
      <c r="CC9488" s="94"/>
      <c r="CD9488" s="94"/>
      <c r="CE9488" s="40"/>
      <c r="CF9488" s="73"/>
      <c r="CG9488" s="41"/>
      <c r="CH9488" s="41"/>
      <c r="CI9488" s="41"/>
      <c r="CJ9488" s="41"/>
      <c r="CK9488" s="41"/>
      <c r="CL9488" s="68"/>
      <c r="CM9488" s="41"/>
      <c r="CN9488" s="41"/>
      <c r="CO9488" s="39"/>
      <c r="CP9488" s="78"/>
    </row>
    <row r="9489" spans="1:94" s="38" customFormat="1" x14ac:dyDescent="0.25">
      <c r="A9489" s="38">
        <v>9486</v>
      </c>
      <c r="F9489" s="39"/>
      <c r="Q9489" s="39"/>
      <c r="R9489" s="40"/>
      <c r="S9489" s="40"/>
      <c r="T9489" s="39"/>
      <c r="AG9489" s="110"/>
      <c r="AH9489" s="94"/>
      <c r="AJ9489" s="97"/>
      <c r="AL9489" s="39"/>
      <c r="AP9489" s="39"/>
      <c r="AQ9489" s="77"/>
      <c r="AR9489" s="78"/>
      <c r="BB9489" s="79"/>
      <c r="BC9489" s="94"/>
      <c r="BE9489" s="97"/>
      <c r="BG9489" s="40"/>
      <c r="BK9489" s="40"/>
      <c r="BL9489" s="79"/>
      <c r="BM9489" s="94"/>
      <c r="BO9489" s="97"/>
      <c r="BQ9489" s="40"/>
      <c r="BR9489" s="94"/>
      <c r="BS9489" s="94"/>
      <c r="BT9489" s="94"/>
      <c r="BU9489" s="40"/>
      <c r="BV9489" s="82"/>
      <c r="BW9489" s="94"/>
      <c r="BX9489" s="48"/>
      <c r="BY9489" s="97"/>
      <c r="BZ9489" s="48"/>
      <c r="CA9489" s="40"/>
      <c r="CB9489" s="94"/>
      <c r="CC9489" s="94"/>
      <c r="CD9489" s="94"/>
      <c r="CE9489" s="40"/>
      <c r="CF9489" s="73"/>
      <c r="CG9489" s="41"/>
      <c r="CH9489" s="41"/>
      <c r="CI9489" s="41"/>
      <c r="CJ9489" s="41"/>
      <c r="CK9489" s="41"/>
      <c r="CL9489" s="68"/>
      <c r="CM9489" s="41"/>
      <c r="CN9489" s="41"/>
      <c r="CO9489" s="39"/>
      <c r="CP9489" s="78"/>
    </row>
    <row r="9490" spans="1:94" s="38" customFormat="1" x14ac:dyDescent="0.25">
      <c r="A9490" s="38">
        <v>9487</v>
      </c>
      <c r="F9490" s="39"/>
      <c r="Q9490" s="39"/>
      <c r="R9490" s="40"/>
      <c r="S9490" s="40"/>
      <c r="T9490" s="39"/>
      <c r="AG9490" s="110"/>
      <c r="AH9490" s="94"/>
      <c r="AJ9490" s="97"/>
      <c r="AL9490" s="39"/>
      <c r="AP9490" s="39"/>
      <c r="AQ9490" s="77"/>
      <c r="AR9490" s="78"/>
      <c r="BB9490" s="79"/>
      <c r="BC9490" s="94"/>
      <c r="BE9490" s="97"/>
      <c r="BG9490" s="40"/>
      <c r="BK9490" s="40"/>
      <c r="BL9490" s="79"/>
      <c r="BM9490" s="94"/>
      <c r="BO9490" s="97"/>
      <c r="BQ9490" s="40"/>
      <c r="BR9490" s="94"/>
      <c r="BS9490" s="94"/>
      <c r="BT9490" s="94"/>
      <c r="BU9490" s="40"/>
      <c r="BV9490" s="82"/>
      <c r="BW9490" s="94"/>
      <c r="BX9490" s="48"/>
      <c r="BY9490" s="97"/>
      <c r="BZ9490" s="48"/>
      <c r="CA9490" s="40"/>
      <c r="CB9490" s="94"/>
      <c r="CC9490" s="94"/>
      <c r="CD9490" s="94"/>
      <c r="CE9490" s="40"/>
      <c r="CF9490" s="73"/>
      <c r="CG9490" s="41"/>
      <c r="CH9490" s="41"/>
      <c r="CI9490" s="41"/>
      <c r="CJ9490" s="41"/>
      <c r="CK9490" s="41"/>
      <c r="CL9490" s="68"/>
      <c r="CM9490" s="41"/>
      <c r="CN9490" s="41"/>
      <c r="CO9490" s="39"/>
      <c r="CP9490" s="78"/>
    </row>
    <row r="9491" spans="1:94" s="38" customFormat="1" x14ac:dyDescent="0.25">
      <c r="A9491" s="38">
        <v>9488</v>
      </c>
      <c r="F9491" s="39"/>
      <c r="Q9491" s="39"/>
      <c r="R9491" s="40"/>
      <c r="S9491" s="40"/>
      <c r="T9491" s="39"/>
      <c r="AG9491" s="110"/>
      <c r="AH9491" s="94"/>
      <c r="AJ9491" s="97"/>
      <c r="AL9491" s="39"/>
      <c r="AP9491" s="39"/>
      <c r="AQ9491" s="77"/>
      <c r="AR9491" s="78"/>
      <c r="BB9491" s="79"/>
      <c r="BC9491" s="94"/>
      <c r="BE9491" s="97"/>
      <c r="BG9491" s="40"/>
      <c r="BK9491" s="40"/>
      <c r="BL9491" s="79"/>
      <c r="BM9491" s="94"/>
      <c r="BO9491" s="97"/>
      <c r="BQ9491" s="40"/>
      <c r="BR9491" s="94"/>
      <c r="BS9491" s="94"/>
      <c r="BT9491" s="94"/>
      <c r="BU9491" s="40"/>
      <c r="BV9491" s="82"/>
      <c r="BW9491" s="94"/>
      <c r="BX9491" s="48"/>
      <c r="BY9491" s="97"/>
      <c r="BZ9491" s="48"/>
      <c r="CA9491" s="40"/>
      <c r="CB9491" s="94"/>
      <c r="CC9491" s="94"/>
      <c r="CD9491" s="94"/>
      <c r="CE9491" s="40"/>
      <c r="CF9491" s="73"/>
      <c r="CG9491" s="41"/>
      <c r="CH9491" s="41"/>
      <c r="CI9491" s="41"/>
      <c r="CJ9491" s="41"/>
      <c r="CK9491" s="41"/>
      <c r="CL9491" s="68"/>
      <c r="CM9491" s="41"/>
      <c r="CN9491" s="41"/>
      <c r="CO9491" s="39"/>
      <c r="CP9491" s="78"/>
    </row>
    <row r="9492" spans="1:94" s="38" customFormat="1" x14ac:dyDescent="0.25">
      <c r="A9492" s="38">
        <v>9489</v>
      </c>
      <c r="F9492" s="39"/>
      <c r="Q9492" s="39"/>
      <c r="R9492" s="40"/>
      <c r="S9492" s="40"/>
      <c r="T9492" s="39"/>
      <c r="AG9492" s="110"/>
      <c r="AH9492" s="94"/>
      <c r="AJ9492" s="97"/>
      <c r="AL9492" s="39"/>
      <c r="AP9492" s="39"/>
      <c r="AQ9492" s="77"/>
      <c r="AR9492" s="78"/>
      <c r="BB9492" s="79"/>
      <c r="BC9492" s="94"/>
      <c r="BE9492" s="97"/>
      <c r="BG9492" s="40"/>
      <c r="BK9492" s="40"/>
      <c r="BL9492" s="79"/>
      <c r="BM9492" s="94"/>
      <c r="BO9492" s="97"/>
      <c r="BQ9492" s="40"/>
      <c r="BR9492" s="94"/>
      <c r="BS9492" s="94"/>
      <c r="BT9492" s="94"/>
      <c r="BU9492" s="40"/>
      <c r="BV9492" s="82"/>
      <c r="BW9492" s="94"/>
      <c r="BX9492" s="48"/>
      <c r="BY9492" s="97"/>
      <c r="BZ9492" s="48"/>
      <c r="CA9492" s="40"/>
      <c r="CB9492" s="94"/>
      <c r="CC9492" s="94"/>
      <c r="CD9492" s="94"/>
      <c r="CE9492" s="40"/>
      <c r="CF9492" s="73"/>
      <c r="CG9492" s="41"/>
      <c r="CH9492" s="41"/>
      <c r="CI9492" s="41"/>
      <c r="CJ9492" s="41"/>
      <c r="CK9492" s="41"/>
      <c r="CL9492" s="68"/>
      <c r="CM9492" s="41"/>
      <c r="CN9492" s="41"/>
      <c r="CO9492" s="39"/>
      <c r="CP9492" s="78"/>
    </row>
    <row r="9493" spans="1:94" s="38" customFormat="1" x14ac:dyDescent="0.25">
      <c r="A9493" s="38">
        <v>9490</v>
      </c>
      <c r="F9493" s="39"/>
      <c r="Q9493" s="39"/>
      <c r="R9493" s="40"/>
      <c r="S9493" s="40"/>
      <c r="T9493" s="39"/>
      <c r="AG9493" s="110"/>
      <c r="AH9493" s="94"/>
      <c r="AJ9493" s="97"/>
      <c r="AL9493" s="39"/>
      <c r="AP9493" s="39"/>
      <c r="AQ9493" s="77"/>
      <c r="AR9493" s="78"/>
      <c r="BB9493" s="79"/>
      <c r="BC9493" s="94"/>
      <c r="BE9493" s="97"/>
      <c r="BG9493" s="40"/>
      <c r="BK9493" s="40"/>
      <c r="BL9493" s="79"/>
      <c r="BM9493" s="94"/>
      <c r="BO9493" s="97"/>
      <c r="BQ9493" s="40"/>
      <c r="BR9493" s="94"/>
      <c r="BS9493" s="94"/>
      <c r="BT9493" s="94"/>
      <c r="BU9493" s="40"/>
      <c r="BV9493" s="82"/>
      <c r="BW9493" s="94"/>
      <c r="BX9493" s="48"/>
      <c r="BY9493" s="97"/>
      <c r="BZ9493" s="48"/>
      <c r="CA9493" s="40"/>
      <c r="CB9493" s="94"/>
      <c r="CC9493" s="94"/>
      <c r="CD9493" s="94"/>
      <c r="CE9493" s="40"/>
      <c r="CF9493" s="73"/>
      <c r="CG9493" s="41"/>
      <c r="CH9493" s="41"/>
      <c r="CI9493" s="41"/>
      <c r="CJ9493" s="41"/>
      <c r="CK9493" s="41"/>
      <c r="CL9493" s="68"/>
      <c r="CM9493" s="41"/>
      <c r="CN9493" s="41"/>
      <c r="CO9493" s="39"/>
      <c r="CP9493" s="78"/>
    </row>
    <row r="9494" spans="1:94" s="38" customFormat="1" x14ac:dyDescent="0.25">
      <c r="A9494" s="38">
        <v>9491</v>
      </c>
      <c r="F9494" s="39"/>
      <c r="Q9494" s="39"/>
      <c r="R9494" s="40"/>
      <c r="S9494" s="40"/>
      <c r="T9494" s="39"/>
      <c r="AG9494" s="110"/>
      <c r="AH9494" s="94"/>
      <c r="AJ9494" s="97"/>
      <c r="AL9494" s="39"/>
      <c r="AP9494" s="39"/>
      <c r="AQ9494" s="77"/>
      <c r="AR9494" s="78"/>
      <c r="BB9494" s="79"/>
      <c r="BC9494" s="94"/>
      <c r="BE9494" s="97"/>
      <c r="BG9494" s="40"/>
      <c r="BK9494" s="40"/>
      <c r="BL9494" s="79"/>
      <c r="BM9494" s="94"/>
      <c r="BO9494" s="97"/>
      <c r="BQ9494" s="40"/>
      <c r="BR9494" s="94"/>
      <c r="BS9494" s="94"/>
      <c r="BT9494" s="94"/>
      <c r="BU9494" s="40"/>
      <c r="BV9494" s="82"/>
      <c r="BW9494" s="94"/>
      <c r="BX9494" s="48"/>
      <c r="BY9494" s="97"/>
      <c r="BZ9494" s="48"/>
      <c r="CA9494" s="40"/>
      <c r="CB9494" s="94"/>
      <c r="CC9494" s="94"/>
      <c r="CD9494" s="94"/>
      <c r="CE9494" s="40"/>
      <c r="CF9494" s="73"/>
      <c r="CG9494" s="41"/>
      <c r="CH9494" s="41"/>
      <c r="CI9494" s="41"/>
      <c r="CJ9494" s="41"/>
      <c r="CK9494" s="41"/>
      <c r="CL9494" s="68"/>
      <c r="CM9494" s="41"/>
      <c r="CN9494" s="41"/>
      <c r="CO9494" s="39"/>
      <c r="CP9494" s="78"/>
    </row>
    <row r="9495" spans="1:94" s="38" customFormat="1" x14ac:dyDescent="0.25">
      <c r="A9495" s="38">
        <v>9492</v>
      </c>
      <c r="F9495" s="39"/>
      <c r="Q9495" s="39"/>
      <c r="R9495" s="40"/>
      <c r="S9495" s="40"/>
      <c r="T9495" s="39"/>
      <c r="AG9495" s="110"/>
      <c r="AH9495" s="94"/>
      <c r="AJ9495" s="97"/>
      <c r="AL9495" s="39"/>
      <c r="AP9495" s="39"/>
      <c r="AQ9495" s="77"/>
      <c r="AR9495" s="78"/>
      <c r="BB9495" s="79"/>
      <c r="BC9495" s="94"/>
      <c r="BE9495" s="97"/>
      <c r="BG9495" s="40"/>
      <c r="BK9495" s="40"/>
      <c r="BL9495" s="79"/>
      <c r="BM9495" s="94"/>
      <c r="BO9495" s="97"/>
      <c r="BQ9495" s="40"/>
      <c r="BR9495" s="94"/>
      <c r="BS9495" s="94"/>
      <c r="BT9495" s="94"/>
      <c r="BU9495" s="40"/>
      <c r="BV9495" s="82"/>
      <c r="BW9495" s="94"/>
      <c r="BX9495" s="48"/>
      <c r="BY9495" s="97"/>
      <c r="BZ9495" s="48"/>
      <c r="CA9495" s="40"/>
      <c r="CB9495" s="94"/>
      <c r="CC9495" s="94"/>
      <c r="CD9495" s="94"/>
      <c r="CE9495" s="40"/>
      <c r="CF9495" s="73"/>
      <c r="CG9495" s="41"/>
      <c r="CH9495" s="41"/>
      <c r="CI9495" s="41"/>
      <c r="CJ9495" s="41"/>
      <c r="CK9495" s="41"/>
      <c r="CL9495" s="68"/>
      <c r="CM9495" s="41"/>
      <c r="CN9495" s="41"/>
      <c r="CO9495" s="39"/>
      <c r="CP9495" s="78"/>
    </row>
    <row r="9496" spans="1:94" s="38" customFormat="1" x14ac:dyDescent="0.25">
      <c r="A9496" s="38">
        <v>9493</v>
      </c>
      <c r="F9496" s="39"/>
      <c r="Q9496" s="39"/>
      <c r="R9496" s="40"/>
      <c r="S9496" s="40"/>
      <c r="T9496" s="39"/>
      <c r="AG9496" s="110"/>
      <c r="AH9496" s="94"/>
      <c r="AJ9496" s="97"/>
      <c r="AL9496" s="39"/>
      <c r="AP9496" s="39"/>
      <c r="AQ9496" s="77"/>
      <c r="AR9496" s="78"/>
      <c r="BB9496" s="79"/>
      <c r="BC9496" s="94"/>
      <c r="BE9496" s="97"/>
      <c r="BG9496" s="40"/>
      <c r="BK9496" s="40"/>
      <c r="BL9496" s="79"/>
      <c r="BM9496" s="94"/>
      <c r="BO9496" s="97"/>
      <c r="BQ9496" s="40"/>
      <c r="BR9496" s="94"/>
      <c r="BS9496" s="94"/>
      <c r="BT9496" s="94"/>
      <c r="BU9496" s="40"/>
      <c r="BV9496" s="82"/>
      <c r="BW9496" s="94"/>
      <c r="BX9496" s="48"/>
      <c r="BY9496" s="97"/>
      <c r="BZ9496" s="48"/>
      <c r="CA9496" s="40"/>
      <c r="CB9496" s="94"/>
      <c r="CC9496" s="94"/>
      <c r="CD9496" s="94"/>
      <c r="CE9496" s="40"/>
      <c r="CF9496" s="73"/>
      <c r="CG9496" s="41"/>
      <c r="CH9496" s="41"/>
      <c r="CI9496" s="41"/>
      <c r="CJ9496" s="41"/>
      <c r="CK9496" s="41"/>
      <c r="CL9496" s="68"/>
      <c r="CM9496" s="41"/>
      <c r="CN9496" s="41"/>
      <c r="CO9496" s="39"/>
      <c r="CP9496" s="78"/>
    </row>
    <row r="9497" spans="1:94" s="38" customFormat="1" x14ac:dyDescent="0.25">
      <c r="A9497" s="38">
        <v>9494</v>
      </c>
      <c r="F9497" s="39"/>
      <c r="Q9497" s="39"/>
      <c r="R9497" s="40"/>
      <c r="S9497" s="40"/>
      <c r="T9497" s="39"/>
      <c r="AG9497" s="110"/>
      <c r="AH9497" s="94"/>
      <c r="AJ9497" s="97"/>
      <c r="AL9497" s="39"/>
      <c r="AP9497" s="39"/>
      <c r="AQ9497" s="77"/>
      <c r="AR9497" s="78"/>
      <c r="BB9497" s="79"/>
      <c r="BC9497" s="94"/>
      <c r="BE9497" s="97"/>
      <c r="BG9497" s="40"/>
      <c r="BK9497" s="40"/>
      <c r="BL9497" s="79"/>
      <c r="BM9497" s="94"/>
      <c r="BO9497" s="97"/>
      <c r="BQ9497" s="40"/>
      <c r="BR9497" s="94"/>
      <c r="BS9497" s="94"/>
      <c r="BT9497" s="94"/>
      <c r="BU9497" s="40"/>
      <c r="BV9497" s="82"/>
      <c r="BW9497" s="94"/>
      <c r="BX9497" s="48"/>
      <c r="BY9497" s="97"/>
      <c r="BZ9497" s="48"/>
      <c r="CA9497" s="40"/>
      <c r="CB9497" s="94"/>
      <c r="CC9497" s="94"/>
      <c r="CD9497" s="94"/>
      <c r="CE9497" s="40"/>
      <c r="CF9497" s="73"/>
      <c r="CG9497" s="41"/>
      <c r="CH9497" s="41"/>
      <c r="CI9497" s="41"/>
      <c r="CJ9497" s="41"/>
      <c r="CK9497" s="41"/>
      <c r="CL9497" s="68"/>
      <c r="CM9497" s="41"/>
      <c r="CN9497" s="41"/>
      <c r="CO9497" s="39"/>
      <c r="CP9497" s="78"/>
    </row>
    <row r="9498" spans="1:94" s="38" customFormat="1" x14ac:dyDescent="0.25">
      <c r="A9498" s="38">
        <v>9495</v>
      </c>
      <c r="F9498" s="39"/>
      <c r="Q9498" s="39"/>
      <c r="R9498" s="40"/>
      <c r="S9498" s="40"/>
      <c r="T9498" s="39"/>
      <c r="AG9498" s="110"/>
      <c r="AH9498" s="94"/>
      <c r="AJ9498" s="97"/>
      <c r="AL9498" s="39"/>
      <c r="AP9498" s="39"/>
      <c r="AQ9498" s="77"/>
      <c r="AR9498" s="78"/>
      <c r="BB9498" s="79"/>
      <c r="BC9498" s="94"/>
      <c r="BE9498" s="97"/>
      <c r="BG9498" s="40"/>
      <c r="BK9498" s="40"/>
      <c r="BL9498" s="79"/>
      <c r="BM9498" s="94"/>
      <c r="BO9498" s="97"/>
      <c r="BQ9498" s="40"/>
      <c r="BR9498" s="94"/>
      <c r="BS9498" s="94"/>
      <c r="BT9498" s="94"/>
      <c r="BU9498" s="40"/>
      <c r="BV9498" s="82"/>
      <c r="BW9498" s="94"/>
      <c r="BX9498" s="48"/>
      <c r="BY9498" s="97"/>
      <c r="BZ9498" s="48"/>
      <c r="CA9498" s="40"/>
      <c r="CB9498" s="94"/>
      <c r="CC9498" s="94"/>
      <c r="CD9498" s="94"/>
      <c r="CE9498" s="40"/>
      <c r="CF9498" s="73"/>
      <c r="CG9498" s="41"/>
      <c r="CH9498" s="41"/>
      <c r="CI9498" s="41"/>
      <c r="CJ9498" s="41"/>
      <c r="CK9498" s="41"/>
      <c r="CL9498" s="68"/>
      <c r="CM9498" s="41"/>
      <c r="CN9498" s="41"/>
      <c r="CO9498" s="39"/>
      <c r="CP9498" s="78"/>
    </row>
    <row r="9499" spans="1:94" s="38" customFormat="1" x14ac:dyDescent="0.25">
      <c r="A9499" s="38">
        <v>9496</v>
      </c>
      <c r="F9499" s="39"/>
      <c r="Q9499" s="39"/>
      <c r="R9499" s="40"/>
      <c r="S9499" s="40"/>
      <c r="T9499" s="39"/>
      <c r="AG9499" s="110"/>
      <c r="AH9499" s="94"/>
      <c r="AJ9499" s="97"/>
      <c r="AL9499" s="39"/>
      <c r="AP9499" s="39"/>
      <c r="AQ9499" s="77"/>
      <c r="AR9499" s="78"/>
      <c r="BB9499" s="79"/>
      <c r="BC9499" s="94"/>
      <c r="BE9499" s="97"/>
      <c r="BG9499" s="40"/>
      <c r="BK9499" s="40"/>
      <c r="BL9499" s="79"/>
      <c r="BM9499" s="94"/>
      <c r="BO9499" s="97"/>
      <c r="BQ9499" s="40"/>
      <c r="BR9499" s="94"/>
      <c r="BS9499" s="94"/>
      <c r="BT9499" s="94"/>
      <c r="BU9499" s="40"/>
      <c r="BV9499" s="82"/>
      <c r="BW9499" s="94"/>
      <c r="BX9499" s="48"/>
      <c r="BY9499" s="97"/>
      <c r="BZ9499" s="48"/>
      <c r="CA9499" s="40"/>
      <c r="CB9499" s="94"/>
      <c r="CC9499" s="94"/>
      <c r="CD9499" s="94"/>
      <c r="CE9499" s="40"/>
      <c r="CF9499" s="73"/>
      <c r="CG9499" s="41"/>
      <c r="CH9499" s="41"/>
      <c r="CI9499" s="41"/>
      <c r="CJ9499" s="41"/>
      <c r="CK9499" s="41"/>
      <c r="CL9499" s="68"/>
      <c r="CM9499" s="41"/>
      <c r="CN9499" s="41"/>
      <c r="CO9499" s="39"/>
      <c r="CP9499" s="78"/>
    </row>
    <row r="9500" spans="1:94" s="38" customFormat="1" x14ac:dyDescent="0.25">
      <c r="A9500" s="38">
        <v>9497</v>
      </c>
      <c r="F9500" s="39"/>
      <c r="Q9500" s="39"/>
      <c r="R9500" s="40"/>
      <c r="S9500" s="40"/>
      <c r="T9500" s="39"/>
      <c r="AG9500" s="110"/>
      <c r="AH9500" s="94"/>
      <c r="AJ9500" s="97"/>
      <c r="AL9500" s="39"/>
      <c r="AP9500" s="39"/>
      <c r="AQ9500" s="77"/>
      <c r="AR9500" s="78"/>
      <c r="BB9500" s="79"/>
      <c r="BC9500" s="94"/>
      <c r="BE9500" s="97"/>
      <c r="BG9500" s="40"/>
      <c r="BK9500" s="40"/>
      <c r="BL9500" s="79"/>
      <c r="BM9500" s="94"/>
      <c r="BO9500" s="97"/>
      <c r="BQ9500" s="40"/>
      <c r="BR9500" s="94"/>
      <c r="BS9500" s="94"/>
      <c r="BT9500" s="94"/>
      <c r="BU9500" s="40"/>
      <c r="BV9500" s="82"/>
      <c r="BW9500" s="94"/>
      <c r="BX9500" s="48"/>
      <c r="BY9500" s="97"/>
      <c r="BZ9500" s="48"/>
      <c r="CA9500" s="40"/>
      <c r="CB9500" s="94"/>
      <c r="CC9500" s="94"/>
      <c r="CD9500" s="94"/>
      <c r="CE9500" s="40"/>
      <c r="CF9500" s="73"/>
      <c r="CG9500" s="41"/>
      <c r="CH9500" s="41"/>
      <c r="CI9500" s="41"/>
      <c r="CJ9500" s="41"/>
      <c r="CK9500" s="41"/>
      <c r="CL9500" s="68"/>
      <c r="CM9500" s="41"/>
      <c r="CN9500" s="41"/>
      <c r="CO9500" s="39"/>
      <c r="CP9500" s="78"/>
    </row>
    <row r="9501" spans="1:94" s="38" customFormat="1" x14ac:dyDescent="0.25">
      <c r="A9501" s="38">
        <v>9498</v>
      </c>
      <c r="F9501" s="39"/>
      <c r="Q9501" s="39"/>
      <c r="R9501" s="40"/>
      <c r="S9501" s="40"/>
      <c r="T9501" s="39"/>
      <c r="AG9501" s="110"/>
      <c r="AH9501" s="94"/>
      <c r="AJ9501" s="97"/>
      <c r="AL9501" s="39"/>
      <c r="AP9501" s="39"/>
      <c r="AQ9501" s="77"/>
      <c r="AR9501" s="78"/>
      <c r="BB9501" s="79"/>
      <c r="BC9501" s="94"/>
      <c r="BE9501" s="97"/>
      <c r="BG9501" s="40"/>
      <c r="BK9501" s="40"/>
      <c r="BL9501" s="79"/>
      <c r="BM9501" s="94"/>
      <c r="BO9501" s="97"/>
      <c r="BQ9501" s="40"/>
      <c r="BR9501" s="94"/>
      <c r="BS9501" s="94"/>
      <c r="BT9501" s="94"/>
      <c r="BU9501" s="40"/>
      <c r="BV9501" s="82"/>
      <c r="BW9501" s="94"/>
      <c r="BX9501" s="48"/>
      <c r="BY9501" s="97"/>
      <c r="BZ9501" s="48"/>
      <c r="CA9501" s="40"/>
      <c r="CB9501" s="94"/>
      <c r="CC9501" s="94"/>
      <c r="CD9501" s="94"/>
      <c r="CE9501" s="40"/>
      <c r="CF9501" s="73"/>
      <c r="CG9501" s="41"/>
      <c r="CH9501" s="41"/>
      <c r="CI9501" s="41"/>
      <c r="CJ9501" s="41"/>
      <c r="CK9501" s="41"/>
      <c r="CL9501" s="68"/>
      <c r="CM9501" s="41"/>
      <c r="CN9501" s="41"/>
      <c r="CO9501" s="39"/>
      <c r="CP9501" s="78"/>
    </row>
    <row r="9502" spans="1:94" s="38" customFormat="1" x14ac:dyDescent="0.25">
      <c r="A9502" s="38">
        <v>9499</v>
      </c>
      <c r="F9502" s="39"/>
      <c r="Q9502" s="39"/>
      <c r="R9502" s="40"/>
      <c r="S9502" s="40"/>
      <c r="T9502" s="39"/>
      <c r="AG9502" s="110"/>
      <c r="AH9502" s="94"/>
      <c r="AJ9502" s="97"/>
      <c r="AL9502" s="39"/>
      <c r="AP9502" s="39"/>
      <c r="AQ9502" s="77"/>
      <c r="AR9502" s="78"/>
      <c r="BB9502" s="79"/>
      <c r="BC9502" s="94"/>
      <c r="BE9502" s="97"/>
      <c r="BG9502" s="40"/>
      <c r="BK9502" s="40"/>
      <c r="BL9502" s="79"/>
      <c r="BM9502" s="94"/>
      <c r="BO9502" s="97"/>
      <c r="BQ9502" s="40"/>
      <c r="BR9502" s="94"/>
      <c r="BS9502" s="94"/>
      <c r="BT9502" s="94"/>
      <c r="BU9502" s="40"/>
      <c r="BV9502" s="82"/>
      <c r="BW9502" s="94"/>
      <c r="BX9502" s="48"/>
      <c r="BY9502" s="97"/>
      <c r="BZ9502" s="48"/>
      <c r="CA9502" s="40"/>
      <c r="CB9502" s="94"/>
      <c r="CC9502" s="94"/>
      <c r="CD9502" s="94"/>
      <c r="CE9502" s="40"/>
      <c r="CF9502" s="73"/>
      <c r="CG9502" s="41"/>
      <c r="CH9502" s="41"/>
      <c r="CI9502" s="41"/>
      <c r="CJ9502" s="41"/>
      <c r="CK9502" s="41"/>
      <c r="CL9502" s="68"/>
      <c r="CM9502" s="41"/>
      <c r="CN9502" s="41"/>
      <c r="CO9502" s="39"/>
      <c r="CP9502" s="78"/>
    </row>
    <row r="9503" spans="1:94" s="38" customFormat="1" x14ac:dyDescent="0.25">
      <c r="A9503" s="38">
        <v>9500</v>
      </c>
      <c r="F9503" s="39"/>
      <c r="Q9503" s="39"/>
      <c r="R9503" s="40"/>
      <c r="S9503" s="40"/>
      <c r="T9503" s="39"/>
      <c r="AG9503" s="110"/>
      <c r="AH9503" s="94"/>
      <c r="AJ9503" s="97"/>
      <c r="AL9503" s="39"/>
      <c r="AP9503" s="39"/>
      <c r="AQ9503" s="77"/>
      <c r="AR9503" s="78"/>
      <c r="BB9503" s="79"/>
      <c r="BC9503" s="94"/>
      <c r="BE9503" s="97"/>
      <c r="BG9503" s="40"/>
      <c r="BK9503" s="40"/>
      <c r="BL9503" s="79"/>
      <c r="BM9503" s="94"/>
      <c r="BO9503" s="97"/>
      <c r="BQ9503" s="40"/>
      <c r="BR9503" s="94"/>
      <c r="BS9503" s="94"/>
      <c r="BT9503" s="94"/>
      <c r="BU9503" s="40"/>
      <c r="BV9503" s="82"/>
      <c r="BW9503" s="94"/>
      <c r="BX9503" s="48"/>
      <c r="BY9503" s="97"/>
      <c r="BZ9503" s="48"/>
      <c r="CA9503" s="40"/>
      <c r="CB9503" s="94"/>
      <c r="CC9503" s="94"/>
      <c r="CD9503" s="94"/>
      <c r="CE9503" s="40"/>
      <c r="CF9503" s="73"/>
      <c r="CG9503" s="41"/>
      <c r="CH9503" s="41"/>
      <c r="CI9503" s="41"/>
      <c r="CJ9503" s="41"/>
      <c r="CK9503" s="41"/>
      <c r="CL9503" s="68"/>
      <c r="CM9503" s="41"/>
      <c r="CN9503" s="41"/>
      <c r="CO9503" s="39"/>
      <c r="CP9503" s="78"/>
    </row>
    <row r="9504" spans="1:94" s="38" customFormat="1" x14ac:dyDescent="0.25">
      <c r="A9504" s="38">
        <v>9501</v>
      </c>
      <c r="F9504" s="39"/>
      <c r="Q9504" s="39"/>
      <c r="R9504" s="40"/>
      <c r="S9504" s="40"/>
      <c r="T9504" s="39"/>
      <c r="AG9504" s="110"/>
      <c r="AH9504" s="94"/>
      <c r="AJ9504" s="97"/>
      <c r="AL9504" s="39"/>
      <c r="AP9504" s="39"/>
      <c r="AQ9504" s="77"/>
      <c r="AR9504" s="78"/>
      <c r="BB9504" s="79"/>
      <c r="BC9504" s="94"/>
      <c r="BE9504" s="97"/>
      <c r="BG9504" s="40"/>
      <c r="BK9504" s="40"/>
      <c r="BL9504" s="79"/>
      <c r="BM9504" s="94"/>
      <c r="BO9504" s="97"/>
      <c r="BQ9504" s="40"/>
      <c r="BR9504" s="94"/>
      <c r="BS9504" s="94"/>
      <c r="BT9504" s="94"/>
      <c r="BU9504" s="40"/>
      <c r="BV9504" s="82"/>
      <c r="BW9504" s="94"/>
      <c r="BX9504" s="48"/>
      <c r="BY9504" s="97"/>
      <c r="BZ9504" s="48"/>
      <c r="CA9504" s="40"/>
      <c r="CB9504" s="94"/>
      <c r="CC9504" s="94"/>
      <c r="CD9504" s="94"/>
      <c r="CE9504" s="40"/>
      <c r="CF9504" s="73"/>
      <c r="CG9504" s="41"/>
      <c r="CH9504" s="41"/>
      <c r="CI9504" s="41"/>
      <c r="CJ9504" s="41"/>
      <c r="CK9504" s="41"/>
      <c r="CL9504" s="68"/>
      <c r="CM9504" s="41"/>
      <c r="CN9504" s="41"/>
      <c r="CO9504" s="39"/>
      <c r="CP9504" s="78"/>
    </row>
    <row r="9505" spans="1:94" s="38" customFormat="1" x14ac:dyDescent="0.25">
      <c r="A9505" s="38">
        <v>9502</v>
      </c>
      <c r="F9505" s="39"/>
      <c r="Q9505" s="39"/>
      <c r="R9505" s="40"/>
      <c r="S9505" s="40"/>
      <c r="T9505" s="39"/>
      <c r="AG9505" s="110"/>
      <c r="AH9505" s="94"/>
      <c r="AJ9505" s="97"/>
      <c r="AL9505" s="39"/>
      <c r="AP9505" s="39"/>
      <c r="AQ9505" s="77"/>
      <c r="AR9505" s="78"/>
      <c r="BB9505" s="79"/>
      <c r="BC9505" s="94"/>
      <c r="BE9505" s="97"/>
      <c r="BG9505" s="40"/>
      <c r="BK9505" s="40"/>
      <c r="BL9505" s="79"/>
      <c r="BM9505" s="94"/>
      <c r="BO9505" s="97"/>
      <c r="BQ9505" s="40"/>
      <c r="BR9505" s="94"/>
      <c r="BS9505" s="94"/>
      <c r="BT9505" s="94"/>
      <c r="BU9505" s="40"/>
      <c r="BV9505" s="82"/>
      <c r="BW9505" s="94"/>
      <c r="BX9505" s="48"/>
      <c r="BY9505" s="97"/>
      <c r="BZ9505" s="48"/>
      <c r="CA9505" s="40"/>
      <c r="CB9505" s="94"/>
      <c r="CC9505" s="94"/>
      <c r="CD9505" s="94"/>
      <c r="CE9505" s="40"/>
      <c r="CF9505" s="73"/>
      <c r="CG9505" s="41"/>
      <c r="CH9505" s="41"/>
      <c r="CI9505" s="41"/>
      <c r="CJ9505" s="41"/>
      <c r="CK9505" s="41"/>
      <c r="CL9505" s="68"/>
      <c r="CM9505" s="41"/>
      <c r="CN9505" s="41"/>
      <c r="CO9505" s="39"/>
      <c r="CP9505" s="78"/>
    </row>
    <row r="9506" spans="1:94" s="38" customFormat="1" x14ac:dyDescent="0.25">
      <c r="A9506" s="38">
        <v>9503</v>
      </c>
      <c r="F9506" s="39"/>
      <c r="Q9506" s="39"/>
      <c r="R9506" s="40"/>
      <c r="S9506" s="40"/>
      <c r="T9506" s="39"/>
      <c r="AG9506" s="110"/>
      <c r="AH9506" s="94"/>
      <c r="AJ9506" s="97"/>
      <c r="AL9506" s="39"/>
      <c r="AP9506" s="39"/>
      <c r="AQ9506" s="77"/>
      <c r="AR9506" s="78"/>
      <c r="BB9506" s="79"/>
      <c r="BC9506" s="94"/>
      <c r="BE9506" s="97"/>
      <c r="BG9506" s="40"/>
      <c r="BK9506" s="40"/>
      <c r="BL9506" s="79"/>
      <c r="BM9506" s="94"/>
      <c r="BO9506" s="97"/>
      <c r="BQ9506" s="40"/>
      <c r="BR9506" s="94"/>
      <c r="BS9506" s="94"/>
      <c r="BT9506" s="94"/>
      <c r="BU9506" s="40"/>
      <c r="BV9506" s="82"/>
      <c r="BW9506" s="94"/>
      <c r="BX9506" s="48"/>
      <c r="BY9506" s="97"/>
      <c r="BZ9506" s="48"/>
      <c r="CA9506" s="40"/>
      <c r="CB9506" s="94"/>
      <c r="CC9506" s="94"/>
      <c r="CD9506" s="94"/>
      <c r="CE9506" s="40"/>
      <c r="CF9506" s="73"/>
      <c r="CG9506" s="41"/>
      <c r="CH9506" s="41"/>
      <c r="CI9506" s="41"/>
      <c r="CJ9506" s="41"/>
      <c r="CK9506" s="41"/>
      <c r="CL9506" s="68"/>
      <c r="CM9506" s="41"/>
      <c r="CN9506" s="41"/>
      <c r="CO9506" s="39"/>
      <c r="CP9506" s="78"/>
    </row>
    <row r="9507" spans="1:94" s="38" customFormat="1" x14ac:dyDescent="0.25">
      <c r="A9507" s="38">
        <v>9504</v>
      </c>
      <c r="F9507" s="39"/>
      <c r="Q9507" s="39"/>
      <c r="R9507" s="40"/>
      <c r="S9507" s="40"/>
      <c r="T9507" s="39"/>
      <c r="AG9507" s="110"/>
      <c r="AH9507" s="94"/>
      <c r="AJ9507" s="97"/>
      <c r="AL9507" s="39"/>
      <c r="AP9507" s="39"/>
      <c r="AQ9507" s="77"/>
      <c r="AR9507" s="78"/>
      <c r="BB9507" s="79"/>
      <c r="BC9507" s="94"/>
      <c r="BE9507" s="97"/>
      <c r="BG9507" s="40"/>
      <c r="BK9507" s="40"/>
      <c r="BL9507" s="79"/>
      <c r="BM9507" s="94"/>
      <c r="BO9507" s="97"/>
      <c r="BQ9507" s="40"/>
      <c r="BR9507" s="94"/>
      <c r="BS9507" s="94"/>
      <c r="BT9507" s="94"/>
      <c r="BU9507" s="40"/>
      <c r="BV9507" s="82"/>
      <c r="BW9507" s="94"/>
      <c r="BX9507" s="48"/>
      <c r="BY9507" s="97"/>
      <c r="BZ9507" s="48"/>
      <c r="CA9507" s="40"/>
      <c r="CB9507" s="94"/>
      <c r="CC9507" s="94"/>
      <c r="CD9507" s="94"/>
      <c r="CE9507" s="40"/>
      <c r="CF9507" s="73"/>
      <c r="CG9507" s="41"/>
      <c r="CH9507" s="41"/>
      <c r="CI9507" s="41"/>
      <c r="CJ9507" s="41"/>
      <c r="CK9507" s="41"/>
      <c r="CL9507" s="68"/>
      <c r="CM9507" s="41"/>
      <c r="CN9507" s="41"/>
      <c r="CO9507" s="39"/>
      <c r="CP9507" s="78"/>
    </row>
    <row r="9508" spans="1:94" s="38" customFormat="1" x14ac:dyDescent="0.25">
      <c r="A9508" s="38">
        <v>9505</v>
      </c>
      <c r="F9508" s="39"/>
      <c r="Q9508" s="39"/>
      <c r="R9508" s="40"/>
      <c r="S9508" s="40"/>
      <c r="T9508" s="39"/>
      <c r="AG9508" s="110"/>
      <c r="AH9508" s="94"/>
      <c r="AJ9508" s="97"/>
      <c r="AL9508" s="39"/>
      <c r="AP9508" s="39"/>
      <c r="AQ9508" s="77"/>
      <c r="AR9508" s="78"/>
      <c r="BB9508" s="79"/>
      <c r="BC9508" s="94"/>
      <c r="BE9508" s="97"/>
      <c r="BG9508" s="40"/>
      <c r="BK9508" s="40"/>
      <c r="BL9508" s="79"/>
      <c r="BM9508" s="94"/>
      <c r="BO9508" s="97"/>
      <c r="BQ9508" s="40"/>
      <c r="BR9508" s="94"/>
      <c r="BS9508" s="94"/>
      <c r="BT9508" s="94"/>
      <c r="BU9508" s="40"/>
      <c r="BV9508" s="82"/>
      <c r="BW9508" s="94"/>
      <c r="BX9508" s="48"/>
      <c r="BY9508" s="97"/>
      <c r="BZ9508" s="48"/>
      <c r="CA9508" s="40"/>
      <c r="CB9508" s="94"/>
      <c r="CC9508" s="94"/>
      <c r="CD9508" s="94"/>
      <c r="CE9508" s="40"/>
      <c r="CF9508" s="73"/>
      <c r="CG9508" s="41"/>
      <c r="CH9508" s="41"/>
      <c r="CI9508" s="41"/>
      <c r="CJ9508" s="41"/>
      <c r="CK9508" s="41"/>
      <c r="CL9508" s="68"/>
      <c r="CM9508" s="41"/>
      <c r="CN9508" s="41"/>
      <c r="CO9508" s="39"/>
      <c r="CP9508" s="78"/>
    </row>
    <row r="9509" spans="1:94" s="38" customFormat="1" x14ac:dyDescent="0.25">
      <c r="A9509" s="38">
        <v>9506</v>
      </c>
      <c r="F9509" s="39"/>
      <c r="Q9509" s="39"/>
      <c r="R9509" s="40"/>
      <c r="S9509" s="40"/>
      <c r="T9509" s="39"/>
      <c r="AG9509" s="110"/>
      <c r="AH9509" s="94"/>
      <c r="AJ9509" s="97"/>
      <c r="AL9509" s="39"/>
      <c r="AP9509" s="39"/>
      <c r="AQ9509" s="77"/>
      <c r="AR9509" s="78"/>
      <c r="BB9509" s="79"/>
      <c r="BC9509" s="94"/>
      <c r="BE9509" s="97"/>
      <c r="BG9509" s="40"/>
      <c r="BK9509" s="40"/>
      <c r="BL9509" s="79"/>
      <c r="BM9509" s="94"/>
      <c r="BO9509" s="97"/>
      <c r="BQ9509" s="40"/>
      <c r="BR9509" s="94"/>
      <c r="BS9509" s="94"/>
      <c r="BT9509" s="94"/>
      <c r="BU9509" s="40"/>
      <c r="BV9509" s="82"/>
      <c r="BW9509" s="94"/>
      <c r="BX9509" s="48"/>
      <c r="BY9509" s="97"/>
      <c r="BZ9509" s="48"/>
      <c r="CA9509" s="40"/>
      <c r="CB9509" s="94"/>
      <c r="CC9509" s="94"/>
      <c r="CD9509" s="94"/>
      <c r="CE9509" s="40"/>
      <c r="CF9509" s="73"/>
      <c r="CG9509" s="41"/>
      <c r="CH9509" s="41"/>
      <c r="CI9509" s="41"/>
      <c r="CJ9509" s="41"/>
      <c r="CK9509" s="41"/>
      <c r="CL9509" s="68"/>
      <c r="CM9509" s="41"/>
      <c r="CN9509" s="41"/>
      <c r="CO9509" s="39"/>
      <c r="CP9509" s="78"/>
    </row>
    <row r="9510" spans="1:94" s="38" customFormat="1" x14ac:dyDescent="0.25">
      <c r="A9510" s="38">
        <v>9507</v>
      </c>
      <c r="F9510" s="39"/>
      <c r="Q9510" s="39"/>
      <c r="R9510" s="40"/>
      <c r="S9510" s="40"/>
      <c r="T9510" s="39"/>
      <c r="AG9510" s="110"/>
      <c r="AH9510" s="94"/>
      <c r="AJ9510" s="97"/>
      <c r="AL9510" s="39"/>
      <c r="AP9510" s="39"/>
      <c r="AQ9510" s="77"/>
      <c r="AR9510" s="78"/>
      <c r="BB9510" s="79"/>
      <c r="BC9510" s="94"/>
      <c r="BE9510" s="97"/>
      <c r="BG9510" s="40"/>
      <c r="BK9510" s="40"/>
      <c r="BL9510" s="79"/>
      <c r="BM9510" s="94"/>
      <c r="BO9510" s="97"/>
      <c r="BQ9510" s="40"/>
      <c r="BR9510" s="94"/>
      <c r="BS9510" s="94"/>
      <c r="BT9510" s="94"/>
      <c r="BU9510" s="40"/>
      <c r="BV9510" s="82"/>
      <c r="BW9510" s="94"/>
      <c r="BX9510" s="48"/>
      <c r="BY9510" s="97"/>
      <c r="BZ9510" s="48"/>
      <c r="CA9510" s="40"/>
      <c r="CB9510" s="94"/>
      <c r="CC9510" s="94"/>
      <c r="CD9510" s="94"/>
      <c r="CE9510" s="40"/>
      <c r="CF9510" s="73"/>
      <c r="CG9510" s="41"/>
      <c r="CH9510" s="41"/>
      <c r="CI9510" s="41"/>
      <c r="CJ9510" s="41"/>
      <c r="CK9510" s="41"/>
      <c r="CL9510" s="68"/>
      <c r="CM9510" s="41"/>
      <c r="CN9510" s="41"/>
      <c r="CO9510" s="39"/>
      <c r="CP9510" s="78"/>
    </row>
    <row r="9511" spans="1:94" s="38" customFormat="1" x14ac:dyDescent="0.25">
      <c r="A9511" s="38">
        <v>9508</v>
      </c>
      <c r="F9511" s="39"/>
      <c r="Q9511" s="39"/>
      <c r="R9511" s="40"/>
      <c r="S9511" s="40"/>
      <c r="T9511" s="39"/>
      <c r="AG9511" s="110"/>
      <c r="AH9511" s="94"/>
      <c r="AJ9511" s="97"/>
      <c r="AL9511" s="39"/>
      <c r="AP9511" s="39"/>
      <c r="AQ9511" s="77"/>
      <c r="AR9511" s="78"/>
      <c r="BB9511" s="79"/>
      <c r="BC9511" s="94"/>
      <c r="BE9511" s="97"/>
      <c r="BG9511" s="40"/>
      <c r="BK9511" s="40"/>
      <c r="BL9511" s="79"/>
      <c r="BM9511" s="94"/>
      <c r="BO9511" s="97"/>
      <c r="BQ9511" s="40"/>
      <c r="BR9511" s="94"/>
      <c r="BS9511" s="94"/>
      <c r="BT9511" s="94"/>
      <c r="BU9511" s="40"/>
      <c r="BV9511" s="82"/>
      <c r="BW9511" s="94"/>
      <c r="BX9511" s="48"/>
      <c r="BY9511" s="97"/>
      <c r="BZ9511" s="48"/>
      <c r="CA9511" s="40"/>
      <c r="CB9511" s="94"/>
      <c r="CC9511" s="94"/>
      <c r="CD9511" s="94"/>
      <c r="CE9511" s="40"/>
      <c r="CF9511" s="73"/>
      <c r="CG9511" s="41"/>
      <c r="CH9511" s="41"/>
      <c r="CI9511" s="41"/>
      <c r="CJ9511" s="41"/>
      <c r="CK9511" s="41"/>
      <c r="CL9511" s="68"/>
      <c r="CM9511" s="41"/>
      <c r="CN9511" s="41"/>
      <c r="CO9511" s="39"/>
      <c r="CP9511" s="78"/>
    </row>
    <row r="9512" spans="1:94" s="38" customFormat="1" x14ac:dyDescent="0.25">
      <c r="A9512" s="38">
        <v>9509</v>
      </c>
      <c r="F9512" s="39"/>
      <c r="Q9512" s="39"/>
      <c r="R9512" s="40"/>
      <c r="S9512" s="40"/>
      <c r="T9512" s="39"/>
      <c r="AG9512" s="110"/>
      <c r="AH9512" s="94"/>
      <c r="AJ9512" s="97"/>
      <c r="AL9512" s="39"/>
      <c r="AP9512" s="39"/>
      <c r="AQ9512" s="77"/>
      <c r="AR9512" s="78"/>
      <c r="BB9512" s="79"/>
      <c r="BC9512" s="94"/>
      <c r="BE9512" s="97"/>
      <c r="BG9512" s="40"/>
      <c r="BK9512" s="40"/>
      <c r="BL9512" s="79"/>
      <c r="BM9512" s="94"/>
      <c r="BO9512" s="97"/>
      <c r="BQ9512" s="40"/>
      <c r="BR9512" s="94"/>
      <c r="BS9512" s="94"/>
      <c r="BT9512" s="94"/>
      <c r="BU9512" s="40"/>
      <c r="BV9512" s="82"/>
      <c r="BW9512" s="94"/>
      <c r="BX9512" s="48"/>
      <c r="BY9512" s="97"/>
      <c r="BZ9512" s="48"/>
      <c r="CA9512" s="40"/>
      <c r="CB9512" s="94"/>
      <c r="CC9512" s="94"/>
      <c r="CD9512" s="94"/>
      <c r="CE9512" s="40"/>
      <c r="CF9512" s="73"/>
      <c r="CG9512" s="41"/>
      <c r="CH9512" s="41"/>
      <c r="CI9512" s="41"/>
      <c r="CJ9512" s="41"/>
      <c r="CK9512" s="41"/>
      <c r="CL9512" s="68"/>
      <c r="CM9512" s="41"/>
      <c r="CN9512" s="41"/>
      <c r="CO9512" s="39"/>
      <c r="CP9512" s="78"/>
    </row>
    <row r="9513" spans="1:94" s="38" customFormat="1" x14ac:dyDescent="0.25">
      <c r="A9513" s="38">
        <v>9510</v>
      </c>
      <c r="F9513" s="39"/>
      <c r="Q9513" s="39"/>
      <c r="R9513" s="40"/>
      <c r="S9513" s="40"/>
      <c r="T9513" s="39"/>
      <c r="AG9513" s="110"/>
      <c r="AH9513" s="94"/>
      <c r="AJ9513" s="97"/>
      <c r="AL9513" s="39"/>
      <c r="AP9513" s="39"/>
      <c r="AQ9513" s="77"/>
      <c r="AR9513" s="78"/>
      <c r="BB9513" s="79"/>
      <c r="BC9513" s="94"/>
      <c r="BE9513" s="97"/>
      <c r="BG9513" s="40"/>
      <c r="BK9513" s="40"/>
      <c r="BL9513" s="79"/>
      <c r="BM9513" s="94"/>
      <c r="BO9513" s="97"/>
      <c r="BQ9513" s="40"/>
      <c r="BR9513" s="94"/>
      <c r="BS9513" s="94"/>
      <c r="BT9513" s="94"/>
      <c r="BU9513" s="40"/>
      <c r="BV9513" s="82"/>
      <c r="BW9513" s="94"/>
      <c r="BX9513" s="48"/>
      <c r="BY9513" s="97"/>
      <c r="BZ9513" s="48"/>
      <c r="CA9513" s="40"/>
      <c r="CB9513" s="94"/>
      <c r="CC9513" s="94"/>
      <c r="CD9513" s="94"/>
      <c r="CE9513" s="40"/>
      <c r="CF9513" s="73"/>
      <c r="CG9513" s="41"/>
      <c r="CH9513" s="41"/>
      <c r="CI9513" s="41"/>
      <c r="CJ9513" s="41"/>
      <c r="CK9513" s="41"/>
      <c r="CL9513" s="68"/>
      <c r="CM9513" s="41"/>
      <c r="CN9513" s="41"/>
      <c r="CO9513" s="39"/>
      <c r="CP9513" s="78"/>
    </row>
    <row r="9514" spans="1:94" s="38" customFormat="1" x14ac:dyDescent="0.25">
      <c r="A9514" s="38">
        <v>9511</v>
      </c>
      <c r="F9514" s="39"/>
      <c r="Q9514" s="39"/>
      <c r="R9514" s="40"/>
      <c r="S9514" s="40"/>
      <c r="T9514" s="39"/>
      <c r="AG9514" s="110"/>
      <c r="AH9514" s="94"/>
      <c r="AJ9514" s="97"/>
      <c r="AL9514" s="39"/>
      <c r="AP9514" s="39"/>
      <c r="AQ9514" s="77"/>
      <c r="AR9514" s="78"/>
      <c r="BB9514" s="79"/>
      <c r="BC9514" s="94"/>
      <c r="BE9514" s="97"/>
      <c r="BG9514" s="40"/>
      <c r="BK9514" s="40"/>
      <c r="BL9514" s="79"/>
      <c r="BM9514" s="94"/>
      <c r="BO9514" s="97"/>
      <c r="BQ9514" s="40"/>
      <c r="BR9514" s="94"/>
      <c r="BS9514" s="94"/>
      <c r="BT9514" s="94"/>
      <c r="BU9514" s="40"/>
      <c r="BV9514" s="82"/>
      <c r="BW9514" s="94"/>
      <c r="BX9514" s="48"/>
      <c r="BY9514" s="97"/>
      <c r="BZ9514" s="48"/>
      <c r="CA9514" s="40"/>
      <c r="CB9514" s="94"/>
      <c r="CC9514" s="94"/>
      <c r="CD9514" s="94"/>
      <c r="CE9514" s="40"/>
      <c r="CF9514" s="73"/>
      <c r="CG9514" s="41"/>
      <c r="CH9514" s="41"/>
      <c r="CI9514" s="41"/>
      <c r="CJ9514" s="41"/>
      <c r="CK9514" s="41"/>
      <c r="CL9514" s="68"/>
      <c r="CM9514" s="41"/>
      <c r="CN9514" s="41"/>
      <c r="CO9514" s="39"/>
      <c r="CP9514" s="78"/>
    </row>
    <row r="9515" spans="1:94" s="38" customFormat="1" x14ac:dyDescent="0.25">
      <c r="A9515" s="38">
        <v>9512</v>
      </c>
      <c r="F9515" s="39"/>
      <c r="Q9515" s="39"/>
      <c r="R9515" s="40"/>
      <c r="S9515" s="40"/>
      <c r="T9515" s="39"/>
      <c r="AG9515" s="110"/>
      <c r="AH9515" s="94"/>
      <c r="AJ9515" s="97"/>
      <c r="AL9515" s="39"/>
      <c r="AP9515" s="39"/>
      <c r="AQ9515" s="77"/>
      <c r="AR9515" s="78"/>
      <c r="BB9515" s="79"/>
      <c r="BC9515" s="94"/>
      <c r="BE9515" s="97"/>
      <c r="BG9515" s="40"/>
      <c r="BK9515" s="40"/>
      <c r="BL9515" s="79"/>
      <c r="BM9515" s="94"/>
      <c r="BO9515" s="97"/>
      <c r="BQ9515" s="40"/>
      <c r="BR9515" s="94"/>
      <c r="BS9515" s="94"/>
      <c r="BT9515" s="94"/>
      <c r="BU9515" s="40"/>
      <c r="BV9515" s="82"/>
      <c r="BW9515" s="94"/>
      <c r="BX9515" s="48"/>
      <c r="BY9515" s="97"/>
      <c r="BZ9515" s="48"/>
      <c r="CA9515" s="40"/>
      <c r="CB9515" s="94"/>
      <c r="CC9515" s="94"/>
      <c r="CD9515" s="94"/>
      <c r="CE9515" s="40"/>
      <c r="CF9515" s="73"/>
      <c r="CG9515" s="41"/>
      <c r="CH9515" s="41"/>
      <c r="CI9515" s="41"/>
      <c r="CJ9515" s="41"/>
      <c r="CK9515" s="41"/>
      <c r="CL9515" s="68"/>
      <c r="CM9515" s="41"/>
      <c r="CN9515" s="41"/>
      <c r="CO9515" s="39"/>
      <c r="CP9515" s="78"/>
    </row>
    <row r="9516" spans="1:94" s="38" customFormat="1" x14ac:dyDescent="0.25">
      <c r="A9516" s="38">
        <v>9513</v>
      </c>
      <c r="F9516" s="39"/>
      <c r="Q9516" s="39"/>
      <c r="R9516" s="40"/>
      <c r="S9516" s="40"/>
      <c r="T9516" s="39"/>
      <c r="AG9516" s="110"/>
      <c r="AH9516" s="94"/>
      <c r="AJ9516" s="97"/>
      <c r="AL9516" s="39"/>
      <c r="AP9516" s="39"/>
      <c r="AQ9516" s="77"/>
      <c r="AR9516" s="78"/>
      <c r="BB9516" s="79"/>
      <c r="BC9516" s="94"/>
      <c r="BE9516" s="97"/>
      <c r="BG9516" s="40"/>
      <c r="BK9516" s="40"/>
      <c r="BL9516" s="79"/>
      <c r="BM9516" s="94"/>
      <c r="BO9516" s="97"/>
      <c r="BQ9516" s="40"/>
      <c r="BR9516" s="94"/>
      <c r="BS9516" s="94"/>
      <c r="BT9516" s="94"/>
      <c r="BU9516" s="40"/>
      <c r="BV9516" s="82"/>
      <c r="BW9516" s="94"/>
      <c r="BX9516" s="48"/>
      <c r="BY9516" s="97"/>
      <c r="BZ9516" s="48"/>
      <c r="CA9516" s="40"/>
      <c r="CB9516" s="94"/>
      <c r="CC9516" s="94"/>
      <c r="CD9516" s="94"/>
      <c r="CE9516" s="40"/>
      <c r="CF9516" s="73"/>
      <c r="CG9516" s="41"/>
      <c r="CH9516" s="41"/>
      <c r="CI9516" s="41"/>
      <c r="CJ9516" s="41"/>
      <c r="CK9516" s="41"/>
      <c r="CL9516" s="68"/>
      <c r="CM9516" s="41"/>
      <c r="CN9516" s="41"/>
      <c r="CO9516" s="39"/>
      <c r="CP9516" s="78"/>
    </row>
    <row r="9517" spans="1:94" s="38" customFormat="1" x14ac:dyDescent="0.25">
      <c r="A9517" s="38">
        <v>9514</v>
      </c>
      <c r="F9517" s="39"/>
      <c r="Q9517" s="39"/>
      <c r="R9517" s="40"/>
      <c r="S9517" s="40"/>
      <c r="T9517" s="39"/>
      <c r="AG9517" s="110"/>
      <c r="AH9517" s="94"/>
      <c r="AJ9517" s="97"/>
      <c r="AL9517" s="39"/>
      <c r="AP9517" s="39"/>
      <c r="AQ9517" s="77"/>
      <c r="AR9517" s="78"/>
      <c r="BB9517" s="79"/>
      <c r="BC9517" s="94"/>
      <c r="BE9517" s="97"/>
      <c r="BG9517" s="40"/>
      <c r="BK9517" s="40"/>
      <c r="BL9517" s="79"/>
      <c r="BM9517" s="94"/>
      <c r="BO9517" s="97"/>
      <c r="BQ9517" s="40"/>
      <c r="BR9517" s="94"/>
      <c r="BS9517" s="94"/>
      <c r="BT9517" s="94"/>
      <c r="BU9517" s="40"/>
      <c r="BV9517" s="82"/>
      <c r="BW9517" s="94"/>
      <c r="BX9517" s="48"/>
      <c r="BY9517" s="97"/>
      <c r="BZ9517" s="48"/>
      <c r="CA9517" s="40"/>
      <c r="CB9517" s="94"/>
      <c r="CC9517" s="94"/>
      <c r="CD9517" s="94"/>
      <c r="CE9517" s="40"/>
      <c r="CF9517" s="73"/>
      <c r="CG9517" s="41"/>
      <c r="CH9517" s="41"/>
      <c r="CI9517" s="41"/>
      <c r="CJ9517" s="41"/>
      <c r="CK9517" s="41"/>
      <c r="CL9517" s="68"/>
      <c r="CM9517" s="41"/>
      <c r="CN9517" s="41"/>
      <c r="CO9517" s="39"/>
      <c r="CP9517" s="78"/>
    </row>
    <row r="9518" spans="1:94" s="38" customFormat="1" x14ac:dyDescent="0.25">
      <c r="A9518" s="38">
        <v>9515</v>
      </c>
      <c r="F9518" s="39"/>
      <c r="Q9518" s="39"/>
      <c r="R9518" s="40"/>
      <c r="S9518" s="40"/>
      <c r="T9518" s="39"/>
      <c r="AG9518" s="110"/>
      <c r="AH9518" s="94"/>
      <c r="AJ9518" s="97"/>
      <c r="AL9518" s="39"/>
      <c r="AP9518" s="39"/>
      <c r="AQ9518" s="77"/>
      <c r="AR9518" s="78"/>
      <c r="BB9518" s="79"/>
      <c r="BC9518" s="94"/>
      <c r="BE9518" s="97"/>
      <c r="BG9518" s="40"/>
      <c r="BK9518" s="40"/>
      <c r="BL9518" s="79"/>
      <c r="BM9518" s="94"/>
      <c r="BO9518" s="97"/>
      <c r="BQ9518" s="40"/>
      <c r="BR9518" s="94"/>
      <c r="BS9518" s="94"/>
      <c r="BT9518" s="94"/>
      <c r="BU9518" s="40"/>
      <c r="BV9518" s="82"/>
      <c r="BW9518" s="94"/>
      <c r="BX9518" s="48"/>
      <c r="BY9518" s="97"/>
      <c r="BZ9518" s="48"/>
      <c r="CA9518" s="40"/>
      <c r="CB9518" s="94"/>
      <c r="CC9518" s="94"/>
      <c r="CD9518" s="94"/>
      <c r="CE9518" s="40"/>
      <c r="CF9518" s="73"/>
      <c r="CG9518" s="41"/>
      <c r="CH9518" s="41"/>
      <c r="CI9518" s="41"/>
      <c r="CJ9518" s="41"/>
      <c r="CK9518" s="41"/>
      <c r="CL9518" s="68"/>
      <c r="CM9518" s="41"/>
      <c r="CN9518" s="41"/>
      <c r="CO9518" s="39"/>
      <c r="CP9518" s="78"/>
    </row>
    <row r="9519" spans="1:94" s="38" customFormat="1" x14ac:dyDescent="0.25">
      <c r="A9519" s="38">
        <v>9516</v>
      </c>
      <c r="F9519" s="39"/>
      <c r="Q9519" s="39"/>
      <c r="R9519" s="40"/>
      <c r="S9519" s="40"/>
      <c r="T9519" s="39"/>
      <c r="AG9519" s="110"/>
      <c r="AH9519" s="94"/>
      <c r="AJ9519" s="97"/>
      <c r="AL9519" s="39"/>
      <c r="AP9519" s="39"/>
      <c r="AQ9519" s="77"/>
      <c r="AR9519" s="78"/>
      <c r="BB9519" s="79"/>
      <c r="BC9519" s="94"/>
      <c r="BE9519" s="97"/>
      <c r="BG9519" s="40"/>
      <c r="BK9519" s="40"/>
      <c r="BL9519" s="79"/>
      <c r="BM9519" s="94"/>
      <c r="BO9519" s="97"/>
      <c r="BQ9519" s="40"/>
      <c r="BR9519" s="94"/>
      <c r="BS9519" s="94"/>
      <c r="BT9519" s="94"/>
      <c r="BU9519" s="40"/>
      <c r="BV9519" s="82"/>
      <c r="BW9519" s="94"/>
      <c r="BX9519" s="48"/>
      <c r="BY9519" s="97"/>
      <c r="BZ9519" s="48"/>
      <c r="CA9519" s="40"/>
      <c r="CB9519" s="94"/>
      <c r="CC9519" s="94"/>
      <c r="CD9519" s="94"/>
      <c r="CE9519" s="40"/>
      <c r="CF9519" s="73"/>
      <c r="CG9519" s="41"/>
      <c r="CH9519" s="41"/>
      <c r="CI9519" s="41"/>
      <c r="CJ9519" s="41"/>
      <c r="CK9519" s="41"/>
      <c r="CL9519" s="68"/>
      <c r="CM9519" s="41"/>
      <c r="CN9519" s="41"/>
      <c r="CO9519" s="39"/>
      <c r="CP9519" s="78"/>
    </row>
    <row r="9520" spans="1:94" s="38" customFormat="1" x14ac:dyDescent="0.25">
      <c r="A9520" s="38">
        <v>9517</v>
      </c>
      <c r="F9520" s="39"/>
      <c r="Q9520" s="39"/>
      <c r="R9520" s="40"/>
      <c r="S9520" s="40"/>
      <c r="T9520" s="39"/>
      <c r="AG9520" s="110"/>
      <c r="AH9520" s="94"/>
      <c r="AJ9520" s="97"/>
      <c r="AL9520" s="39"/>
      <c r="AP9520" s="39"/>
      <c r="AQ9520" s="77"/>
      <c r="AR9520" s="78"/>
      <c r="BB9520" s="79"/>
      <c r="BC9520" s="94"/>
      <c r="BE9520" s="97"/>
      <c r="BG9520" s="40"/>
      <c r="BK9520" s="40"/>
      <c r="BL9520" s="79"/>
      <c r="BM9520" s="94"/>
      <c r="BO9520" s="97"/>
      <c r="BQ9520" s="40"/>
      <c r="BR9520" s="94"/>
      <c r="BS9520" s="94"/>
      <c r="BT9520" s="94"/>
      <c r="BU9520" s="40"/>
      <c r="BV9520" s="82"/>
      <c r="BW9520" s="94"/>
      <c r="BX9520" s="48"/>
      <c r="BY9520" s="97"/>
      <c r="BZ9520" s="48"/>
      <c r="CA9520" s="40"/>
      <c r="CB9520" s="94"/>
      <c r="CC9520" s="94"/>
      <c r="CD9520" s="94"/>
      <c r="CE9520" s="40"/>
      <c r="CF9520" s="73"/>
      <c r="CG9520" s="41"/>
      <c r="CH9520" s="41"/>
      <c r="CI9520" s="41"/>
      <c r="CJ9520" s="41"/>
      <c r="CK9520" s="41"/>
      <c r="CL9520" s="68"/>
      <c r="CM9520" s="41"/>
      <c r="CN9520" s="41"/>
      <c r="CO9520" s="39"/>
      <c r="CP9520" s="78"/>
    </row>
    <row r="9521" spans="1:94" s="38" customFormat="1" x14ac:dyDescent="0.25">
      <c r="A9521" s="38">
        <v>9518</v>
      </c>
      <c r="F9521" s="39"/>
      <c r="Q9521" s="39"/>
      <c r="R9521" s="40"/>
      <c r="S9521" s="40"/>
      <c r="T9521" s="39"/>
      <c r="AG9521" s="110"/>
      <c r="AH9521" s="94"/>
      <c r="AJ9521" s="97"/>
      <c r="AL9521" s="39"/>
      <c r="AP9521" s="39"/>
      <c r="AQ9521" s="77"/>
      <c r="AR9521" s="78"/>
      <c r="BB9521" s="79"/>
      <c r="BC9521" s="94"/>
      <c r="BE9521" s="97"/>
      <c r="BG9521" s="40"/>
      <c r="BK9521" s="40"/>
      <c r="BL9521" s="79"/>
      <c r="BM9521" s="94"/>
      <c r="BO9521" s="97"/>
      <c r="BQ9521" s="40"/>
      <c r="BR9521" s="94"/>
      <c r="BS9521" s="94"/>
      <c r="BT9521" s="94"/>
      <c r="BU9521" s="40"/>
      <c r="BV9521" s="82"/>
      <c r="BW9521" s="94"/>
      <c r="BX9521" s="48"/>
      <c r="BY9521" s="97"/>
      <c r="BZ9521" s="48"/>
      <c r="CA9521" s="40"/>
      <c r="CB9521" s="94"/>
      <c r="CC9521" s="94"/>
      <c r="CD9521" s="94"/>
      <c r="CE9521" s="40"/>
      <c r="CF9521" s="73"/>
      <c r="CG9521" s="41"/>
      <c r="CH9521" s="41"/>
      <c r="CI9521" s="41"/>
      <c r="CJ9521" s="41"/>
      <c r="CK9521" s="41"/>
      <c r="CL9521" s="68"/>
      <c r="CM9521" s="41"/>
      <c r="CN9521" s="41"/>
      <c r="CO9521" s="39"/>
      <c r="CP9521" s="78"/>
    </row>
    <row r="9522" spans="1:94" s="38" customFormat="1" x14ac:dyDescent="0.25">
      <c r="A9522" s="38">
        <v>9519</v>
      </c>
      <c r="F9522" s="39"/>
      <c r="Q9522" s="39"/>
      <c r="R9522" s="40"/>
      <c r="S9522" s="40"/>
      <c r="T9522" s="39"/>
      <c r="AG9522" s="110"/>
      <c r="AH9522" s="94"/>
      <c r="AJ9522" s="97"/>
      <c r="AL9522" s="39"/>
      <c r="AP9522" s="39"/>
      <c r="AQ9522" s="77"/>
      <c r="AR9522" s="78"/>
      <c r="BB9522" s="79"/>
      <c r="BC9522" s="94"/>
      <c r="BE9522" s="97"/>
      <c r="BG9522" s="40"/>
      <c r="BK9522" s="40"/>
      <c r="BL9522" s="79"/>
      <c r="BM9522" s="94"/>
      <c r="BO9522" s="97"/>
      <c r="BQ9522" s="40"/>
      <c r="BR9522" s="94"/>
      <c r="BS9522" s="94"/>
      <c r="BT9522" s="94"/>
      <c r="BU9522" s="40"/>
      <c r="BV9522" s="82"/>
      <c r="BW9522" s="94"/>
      <c r="BX9522" s="48"/>
      <c r="BY9522" s="97"/>
      <c r="BZ9522" s="48"/>
      <c r="CA9522" s="40"/>
      <c r="CB9522" s="94"/>
      <c r="CC9522" s="94"/>
      <c r="CD9522" s="94"/>
      <c r="CE9522" s="40"/>
      <c r="CF9522" s="73"/>
      <c r="CG9522" s="41"/>
      <c r="CH9522" s="41"/>
      <c r="CI9522" s="41"/>
      <c r="CJ9522" s="41"/>
      <c r="CK9522" s="41"/>
      <c r="CL9522" s="68"/>
      <c r="CM9522" s="41"/>
      <c r="CN9522" s="41"/>
      <c r="CO9522" s="39"/>
      <c r="CP9522" s="78"/>
    </row>
    <row r="9523" spans="1:94" s="38" customFormat="1" x14ac:dyDescent="0.25">
      <c r="A9523" s="38">
        <v>9520</v>
      </c>
      <c r="F9523" s="39"/>
      <c r="Q9523" s="39"/>
      <c r="R9523" s="40"/>
      <c r="S9523" s="40"/>
      <c r="T9523" s="39"/>
      <c r="AG9523" s="110"/>
      <c r="AH9523" s="94"/>
      <c r="AJ9523" s="97"/>
      <c r="AL9523" s="39"/>
      <c r="AP9523" s="39"/>
      <c r="AQ9523" s="77"/>
      <c r="AR9523" s="78"/>
      <c r="BB9523" s="79"/>
      <c r="BC9523" s="94"/>
      <c r="BE9523" s="97"/>
      <c r="BG9523" s="40"/>
      <c r="BK9523" s="40"/>
      <c r="BL9523" s="79"/>
      <c r="BM9523" s="94"/>
      <c r="BO9523" s="97"/>
      <c r="BQ9523" s="40"/>
      <c r="BR9523" s="94"/>
      <c r="BS9523" s="94"/>
      <c r="BT9523" s="94"/>
      <c r="BU9523" s="40"/>
      <c r="BV9523" s="82"/>
      <c r="BW9523" s="94"/>
      <c r="BX9523" s="48"/>
      <c r="BY9523" s="97"/>
      <c r="BZ9523" s="48"/>
      <c r="CA9523" s="40"/>
      <c r="CB9523" s="94"/>
      <c r="CC9523" s="94"/>
      <c r="CD9523" s="94"/>
      <c r="CE9523" s="40"/>
      <c r="CF9523" s="73"/>
      <c r="CG9523" s="41"/>
      <c r="CH9523" s="41"/>
      <c r="CI9523" s="41"/>
      <c r="CJ9523" s="41"/>
      <c r="CK9523" s="41"/>
      <c r="CL9523" s="68"/>
      <c r="CM9523" s="41"/>
      <c r="CN9523" s="41"/>
      <c r="CO9523" s="39"/>
      <c r="CP9523" s="78"/>
    </row>
    <row r="9524" spans="1:94" s="38" customFormat="1" x14ac:dyDescent="0.25">
      <c r="A9524" s="38">
        <v>9521</v>
      </c>
      <c r="F9524" s="39"/>
      <c r="Q9524" s="39"/>
      <c r="R9524" s="40"/>
      <c r="S9524" s="40"/>
      <c r="T9524" s="39"/>
      <c r="AG9524" s="110"/>
      <c r="AH9524" s="94"/>
      <c r="AJ9524" s="97"/>
      <c r="AL9524" s="39"/>
      <c r="AP9524" s="39"/>
      <c r="AQ9524" s="77"/>
      <c r="AR9524" s="78"/>
      <c r="BB9524" s="79"/>
      <c r="BC9524" s="94"/>
      <c r="BE9524" s="97"/>
      <c r="BG9524" s="40"/>
      <c r="BK9524" s="40"/>
      <c r="BL9524" s="79"/>
      <c r="BM9524" s="94"/>
      <c r="BO9524" s="97"/>
      <c r="BQ9524" s="40"/>
      <c r="BR9524" s="94"/>
      <c r="BS9524" s="94"/>
      <c r="BT9524" s="94"/>
      <c r="BU9524" s="40"/>
      <c r="BV9524" s="82"/>
      <c r="BW9524" s="94"/>
      <c r="BX9524" s="48"/>
      <c r="BY9524" s="97"/>
      <c r="BZ9524" s="48"/>
      <c r="CA9524" s="40"/>
      <c r="CB9524" s="94"/>
      <c r="CC9524" s="94"/>
      <c r="CD9524" s="94"/>
      <c r="CE9524" s="40"/>
      <c r="CF9524" s="73"/>
      <c r="CG9524" s="41"/>
      <c r="CH9524" s="41"/>
      <c r="CI9524" s="41"/>
      <c r="CJ9524" s="41"/>
      <c r="CK9524" s="41"/>
      <c r="CL9524" s="68"/>
      <c r="CM9524" s="41"/>
      <c r="CN9524" s="41"/>
      <c r="CO9524" s="39"/>
      <c r="CP9524" s="78"/>
    </row>
    <row r="9525" spans="1:94" s="38" customFormat="1" x14ac:dyDescent="0.25">
      <c r="A9525" s="38">
        <v>9522</v>
      </c>
      <c r="F9525" s="39"/>
      <c r="Q9525" s="39"/>
      <c r="R9525" s="40"/>
      <c r="S9525" s="40"/>
      <c r="T9525" s="39"/>
      <c r="AG9525" s="110"/>
      <c r="AH9525" s="94"/>
      <c r="AJ9525" s="97"/>
      <c r="AL9525" s="39"/>
      <c r="AP9525" s="39"/>
      <c r="AQ9525" s="77"/>
      <c r="AR9525" s="78"/>
      <c r="BB9525" s="79"/>
      <c r="BC9525" s="94"/>
      <c r="BE9525" s="97"/>
      <c r="BG9525" s="40"/>
      <c r="BK9525" s="40"/>
      <c r="BL9525" s="79"/>
      <c r="BM9525" s="94"/>
      <c r="BO9525" s="97"/>
      <c r="BQ9525" s="40"/>
      <c r="BR9525" s="94"/>
      <c r="BS9525" s="94"/>
      <c r="BT9525" s="94"/>
      <c r="BU9525" s="40"/>
      <c r="BV9525" s="82"/>
      <c r="BW9525" s="94"/>
      <c r="BX9525" s="48"/>
      <c r="BY9525" s="97"/>
      <c r="BZ9525" s="48"/>
      <c r="CA9525" s="40"/>
      <c r="CB9525" s="94"/>
      <c r="CC9525" s="94"/>
      <c r="CD9525" s="94"/>
      <c r="CE9525" s="40"/>
      <c r="CF9525" s="73"/>
      <c r="CG9525" s="41"/>
      <c r="CH9525" s="41"/>
      <c r="CI9525" s="41"/>
      <c r="CJ9525" s="41"/>
      <c r="CK9525" s="41"/>
      <c r="CL9525" s="68"/>
      <c r="CM9525" s="41"/>
      <c r="CN9525" s="41"/>
      <c r="CO9525" s="39"/>
      <c r="CP9525" s="78"/>
    </row>
    <row r="9526" spans="1:94" s="38" customFormat="1" x14ac:dyDescent="0.25">
      <c r="A9526" s="38">
        <v>9523</v>
      </c>
      <c r="F9526" s="39"/>
      <c r="Q9526" s="39"/>
      <c r="R9526" s="40"/>
      <c r="S9526" s="40"/>
      <c r="T9526" s="39"/>
      <c r="AG9526" s="110"/>
      <c r="AH9526" s="94"/>
      <c r="AJ9526" s="97"/>
      <c r="AL9526" s="39"/>
      <c r="AP9526" s="39"/>
      <c r="AQ9526" s="77"/>
      <c r="AR9526" s="78"/>
      <c r="BB9526" s="79"/>
      <c r="BC9526" s="94"/>
      <c r="BE9526" s="97"/>
      <c r="BG9526" s="40"/>
      <c r="BK9526" s="40"/>
      <c r="BL9526" s="79"/>
      <c r="BM9526" s="94"/>
      <c r="BO9526" s="97"/>
      <c r="BQ9526" s="40"/>
      <c r="BR9526" s="94"/>
      <c r="BS9526" s="94"/>
      <c r="BT9526" s="94"/>
      <c r="BU9526" s="40"/>
      <c r="BV9526" s="82"/>
      <c r="BW9526" s="94"/>
      <c r="BX9526" s="48"/>
      <c r="BY9526" s="97"/>
      <c r="BZ9526" s="48"/>
      <c r="CA9526" s="40"/>
      <c r="CB9526" s="94"/>
      <c r="CC9526" s="94"/>
      <c r="CD9526" s="94"/>
      <c r="CE9526" s="40"/>
      <c r="CF9526" s="73"/>
      <c r="CG9526" s="41"/>
      <c r="CH9526" s="41"/>
      <c r="CI9526" s="41"/>
      <c r="CJ9526" s="41"/>
      <c r="CK9526" s="41"/>
      <c r="CL9526" s="68"/>
      <c r="CM9526" s="41"/>
      <c r="CN9526" s="41"/>
      <c r="CO9526" s="39"/>
      <c r="CP9526" s="78"/>
    </row>
    <row r="9527" spans="1:94" s="38" customFormat="1" x14ac:dyDescent="0.25">
      <c r="A9527" s="38">
        <v>9524</v>
      </c>
      <c r="F9527" s="39"/>
      <c r="Q9527" s="39"/>
      <c r="R9527" s="40"/>
      <c r="S9527" s="40"/>
      <c r="T9527" s="39"/>
      <c r="AG9527" s="110"/>
      <c r="AH9527" s="94"/>
      <c r="AJ9527" s="97"/>
      <c r="AL9527" s="39"/>
      <c r="AP9527" s="39"/>
      <c r="AQ9527" s="77"/>
      <c r="AR9527" s="78"/>
      <c r="BB9527" s="79"/>
      <c r="BC9527" s="94"/>
      <c r="BE9527" s="97"/>
      <c r="BG9527" s="40"/>
      <c r="BK9527" s="40"/>
      <c r="BL9527" s="79"/>
      <c r="BM9527" s="94"/>
      <c r="BO9527" s="97"/>
      <c r="BQ9527" s="40"/>
      <c r="BR9527" s="94"/>
      <c r="BS9527" s="94"/>
      <c r="BT9527" s="94"/>
      <c r="BU9527" s="40"/>
      <c r="BV9527" s="82"/>
      <c r="BW9527" s="94"/>
      <c r="BX9527" s="48"/>
      <c r="BY9527" s="97"/>
      <c r="BZ9527" s="48"/>
      <c r="CA9527" s="40"/>
      <c r="CB9527" s="94"/>
      <c r="CC9527" s="94"/>
      <c r="CD9527" s="94"/>
      <c r="CE9527" s="40"/>
      <c r="CF9527" s="73"/>
      <c r="CG9527" s="41"/>
      <c r="CH9527" s="41"/>
      <c r="CI9527" s="41"/>
      <c r="CJ9527" s="41"/>
      <c r="CK9527" s="41"/>
      <c r="CL9527" s="68"/>
      <c r="CM9527" s="41"/>
      <c r="CN9527" s="41"/>
      <c r="CO9527" s="39"/>
      <c r="CP9527" s="78"/>
    </row>
    <row r="9528" spans="1:94" s="38" customFormat="1" x14ac:dyDescent="0.25">
      <c r="A9528" s="38">
        <v>9525</v>
      </c>
      <c r="F9528" s="39"/>
      <c r="Q9528" s="39"/>
      <c r="R9528" s="40"/>
      <c r="S9528" s="40"/>
      <c r="T9528" s="39"/>
      <c r="AG9528" s="110"/>
      <c r="AH9528" s="94"/>
      <c r="AJ9528" s="97"/>
      <c r="AL9528" s="39"/>
      <c r="AP9528" s="39"/>
      <c r="AQ9528" s="77"/>
      <c r="AR9528" s="78"/>
      <c r="BB9528" s="79"/>
      <c r="BC9528" s="94"/>
      <c r="BE9528" s="97"/>
      <c r="BG9528" s="40"/>
      <c r="BK9528" s="40"/>
      <c r="BL9528" s="79"/>
      <c r="BM9528" s="94"/>
      <c r="BO9528" s="97"/>
      <c r="BQ9528" s="40"/>
      <c r="BR9528" s="94"/>
      <c r="BS9528" s="94"/>
      <c r="BT9528" s="94"/>
      <c r="BU9528" s="40"/>
      <c r="BV9528" s="82"/>
      <c r="BW9528" s="94"/>
      <c r="BX9528" s="48"/>
      <c r="BY9528" s="97"/>
      <c r="BZ9528" s="48"/>
      <c r="CA9528" s="40"/>
      <c r="CB9528" s="94"/>
      <c r="CC9528" s="94"/>
      <c r="CD9528" s="94"/>
      <c r="CE9528" s="40"/>
      <c r="CF9528" s="73"/>
      <c r="CG9528" s="41"/>
      <c r="CH9528" s="41"/>
      <c r="CI9528" s="41"/>
      <c r="CJ9528" s="41"/>
      <c r="CK9528" s="41"/>
      <c r="CL9528" s="68"/>
      <c r="CM9528" s="41"/>
      <c r="CN9528" s="41"/>
      <c r="CO9528" s="39"/>
      <c r="CP9528" s="78"/>
    </row>
    <row r="9529" spans="1:94" s="38" customFormat="1" x14ac:dyDescent="0.25">
      <c r="A9529" s="38">
        <v>9526</v>
      </c>
      <c r="F9529" s="39"/>
      <c r="Q9529" s="39"/>
      <c r="R9529" s="40"/>
      <c r="S9529" s="40"/>
      <c r="T9529" s="39"/>
      <c r="AG9529" s="110"/>
      <c r="AH9529" s="94"/>
      <c r="AJ9529" s="97"/>
      <c r="AL9529" s="39"/>
      <c r="AP9529" s="39"/>
      <c r="AQ9529" s="77"/>
      <c r="AR9529" s="78"/>
      <c r="BB9529" s="79"/>
      <c r="BC9529" s="94"/>
      <c r="BE9529" s="97"/>
      <c r="BG9529" s="40"/>
      <c r="BK9529" s="40"/>
      <c r="BL9529" s="79"/>
      <c r="BM9529" s="94"/>
      <c r="BO9529" s="97"/>
      <c r="BQ9529" s="40"/>
      <c r="BR9529" s="94"/>
      <c r="BS9529" s="94"/>
      <c r="BT9529" s="94"/>
      <c r="BU9529" s="40"/>
      <c r="BV9529" s="82"/>
      <c r="BW9529" s="94"/>
      <c r="BX9529" s="48"/>
      <c r="BY9529" s="97"/>
      <c r="BZ9529" s="48"/>
      <c r="CA9529" s="40"/>
      <c r="CB9529" s="94"/>
      <c r="CC9529" s="94"/>
      <c r="CD9529" s="94"/>
      <c r="CE9529" s="40"/>
      <c r="CF9529" s="73"/>
      <c r="CG9529" s="41"/>
      <c r="CH9529" s="41"/>
      <c r="CI9529" s="41"/>
      <c r="CJ9529" s="41"/>
      <c r="CK9529" s="41"/>
      <c r="CL9529" s="68"/>
      <c r="CM9529" s="41"/>
      <c r="CN9529" s="41"/>
      <c r="CO9529" s="39"/>
      <c r="CP9529" s="78"/>
    </row>
    <row r="9530" spans="1:94" s="38" customFormat="1" x14ac:dyDescent="0.25">
      <c r="A9530" s="38">
        <v>9527</v>
      </c>
      <c r="F9530" s="39"/>
      <c r="Q9530" s="39"/>
      <c r="R9530" s="40"/>
      <c r="S9530" s="40"/>
      <c r="T9530" s="39"/>
      <c r="AG9530" s="110"/>
      <c r="AH9530" s="94"/>
      <c r="AJ9530" s="97"/>
      <c r="AL9530" s="39"/>
      <c r="AP9530" s="39"/>
      <c r="AQ9530" s="77"/>
      <c r="AR9530" s="78"/>
      <c r="BB9530" s="79"/>
      <c r="BC9530" s="94"/>
      <c r="BE9530" s="97"/>
      <c r="BG9530" s="40"/>
      <c r="BK9530" s="40"/>
      <c r="BL9530" s="79"/>
      <c r="BM9530" s="94"/>
      <c r="BO9530" s="97"/>
      <c r="BQ9530" s="40"/>
      <c r="BR9530" s="94"/>
      <c r="BS9530" s="94"/>
      <c r="BT9530" s="94"/>
      <c r="BU9530" s="40"/>
      <c r="BV9530" s="82"/>
      <c r="BW9530" s="94"/>
      <c r="BX9530" s="48"/>
      <c r="BY9530" s="97"/>
      <c r="BZ9530" s="48"/>
      <c r="CA9530" s="40"/>
      <c r="CB9530" s="94"/>
      <c r="CC9530" s="94"/>
      <c r="CD9530" s="94"/>
      <c r="CE9530" s="40"/>
      <c r="CF9530" s="73"/>
      <c r="CG9530" s="41"/>
      <c r="CH9530" s="41"/>
      <c r="CI9530" s="41"/>
      <c r="CJ9530" s="41"/>
      <c r="CK9530" s="41"/>
      <c r="CL9530" s="68"/>
      <c r="CM9530" s="41"/>
      <c r="CN9530" s="41"/>
      <c r="CO9530" s="39"/>
      <c r="CP9530" s="78"/>
    </row>
    <row r="9531" spans="1:94" s="38" customFormat="1" x14ac:dyDescent="0.25">
      <c r="A9531" s="38">
        <v>9528</v>
      </c>
      <c r="F9531" s="39"/>
      <c r="Q9531" s="39"/>
      <c r="R9531" s="40"/>
      <c r="S9531" s="40"/>
      <c r="T9531" s="39"/>
      <c r="AG9531" s="110"/>
      <c r="AH9531" s="94"/>
      <c r="AJ9531" s="97"/>
      <c r="AL9531" s="39"/>
      <c r="AP9531" s="39"/>
      <c r="AQ9531" s="77"/>
      <c r="AR9531" s="78"/>
      <c r="BB9531" s="79"/>
      <c r="BC9531" s="94"/>
      <c r="BE9531" s="97"/>
      <c r="BG9531" s="40"/>
      <c r="BK9531" s="40"/>
      <c r="BL9531" s="79"/>
      <c r="BM9531" s="94"/>
      <c r="BO9531" s="97"/>
      <c r="BQ9531" s="40"/>
      <c r="BR9531" s="94"/>
      <c r="BS9531" s="94"/>
      <c r="BT9531" s="94"/>
      <c r="BU9531" s="40"/>
      <c r="BV9531" s="82"/>
      <c r="BW9531" s="94"/>
      <c r="BX9531" s="48"/>
      <c r="BY9531" s="97"/>
      <c r="BZ9531" s="48"/>
      <c r="CA9531" s="40"/>
      <c r="CB9531" s="94"/>
      <c r="CC9531" s="94"/>
      <c r="CD9531" s="94"/>
      <c r="CE9531" s="40"/>
      <c r="CF9531" s="73"/>
      <c r="CG9531" s="41"/>
      <c r="CH9531" s="41"/>
      <c r="CI9531" s="41"/>
      <c r="CJ9531" s="41"/>
      <c r="CK9531" s="41"/>
      <c r="CL9531" s="68"/>
      <c r="CM9531" s="41"/>
      <c r="CN9531" s="41"/>
      <c r="CO9531" s="39"/>
      <c r="CP9531" s="78"/>
    </row>
    <row r="9532" spans="1:94" s="38" customFormat="1" x14ac:dyDescent="0.25">
      <c r="A9532" s="38">
        <v>9529</v>
      </c>
      <c r="F9532" s="39"/>
      <c r="Q9532" s="39"/>
      <c r="R9532" s="40"/>
      <c r="S9532" s="40"/>
      <c r="T9532" s="39"/>
      <c r="AG9532" s="110"/>
      <c r="AH9532" s="94"/>
      <c r="AJ9532" s="97"/>
      <c r="AL9532" s="39"/>
      <c r="AP9532" s="39"/>
      <c r="AQ9532" s="77"/>
      <c r="AR9532" s="78"/>
      <c r="BB9532" s="79"/>
      <c r="BC9532" s="94"/>
      <c r="BE9532" s="97"/>
      <c r="BG9532" s="40"/>
      <c r="BK9532" s="40"/>
      <c r="BL9532" s="79"/>
      <c r="BM9532" s="94"/>
      <c r="BO9532" s="97"/>
      <c r="BQ9532" s="40"/>
      <c r="BR9532" s="94"/>
      <c r="BS9532" s="94"/>
      <c r="BT9532" s="94"/>
      <c r="BU9532" s="40"/>
      <c r="BV9532" s="82"/>
      <c r="BW9532" s="94"/>
      <c r="BX9532" s="48"/>
      <c r="BY9532" s="97"/>
      <c r="BZ9532" s="48"/>
      <c r="CA9532" s="40"/>
      <c r="CB9532" s="94"/>
      <c r="CC9532" s="94"/>
      <c r="CD9532" s="94"/>
      <c r="CE9532" s="40"/>
      <c r="CF9532" s="73"/>
      <c r="CG9532" s="41"/>
      <c r="CH9532" s="41"/>
      <c r="CI9532" s="41"/>
      <c r="CJ9532" s="41"/>
      <c r="CK9532" s="41"/>
      <c r="CL9532" s="68"/>
      <c r="CM9532" s="41"/>
      <c r="CN9532" s="41"/>
      <c r="CO9532" s="39"/>
      <c r="CP9532" s="78"/>
    </row>
    <row r="9533" spans="1:94" s="38" customFormat="1" x14ac:dyDescent="0.25">
      <c r="A9533" s="38">
        <v>9530</v>
      </c>
      <c r="F9533" s="39"/>
      <c r="Q9533" s="39"/>
      <c r="R9533" s="40"/>
      <c r="S9533" s="40"/>
      <c r="T9533" s="39"/>
      <c r="AG9533" s="110"/>
      <c r="AH9533" s="94"/>
      <c r="AJ9533" s="97"/>
      <c r="AL9533" s="39"/>
      <c r="AP9533" s="39"/>
      <c r="AQ9533" s="77"/>
      <c r="AR9533" s="78"/>
      <c r="BB9533" s="79"/>
      <c r="BC9533" s="94"/>
      <c r="BE9533" s="97"/>
      <c r="BG9533" s="40"/>
      <c r="BK9533" s="40"/>
      <c r="BL9533" s="79"/>
      <c r="BM9533" s="94"/>
      <c r="BO9533" s="97"/>
      <c r="BQ9533" s="40"/>
      <c r="BR9533" s="94"/>
      <c r="BS9533" s="94"/>
      <c r="BT9533" s="94"/>
      <c r="BU9533" s="40"/>
      <c r="BV9533" s="82"/>
      <c r="BW9533" s="94"/>
      <c r="BX9533" s="48"/>
      <c r="BY9533" s="97"/>
      <c r="BZ9533" s="48"/>
      <c r="CA9533" s="40"/>
      <c r="CB9533" s="94"/>
      <c r="CC9533" s="94"/>
      <c r="CD9533" s="94"/>
      <c r="CE9533" s="40"/>
      <c r="CF9533" s="73"/>
      <c r="CG9533" s="41"/>
      <c r="CH9533" s="41"/>
      <c r="CI9533" s="41"/>
      <c r="CJ9533" s="41"/>
      <c r="CK9533" s="41"/>
      <c r="CL9533" s="68"/>
      <c r="CM9533" s="41"/>
      <c r="CN9533" s="41"/>
      <c r="CO9533" s="39"/>
      <c r="CP9533" s="78"/>
    </row>
    <row r="9534" spans="1:94" s="38" customFormat="1" x14ac:dyDescent="0.25">
      <c r="A9534" s="38">
        <v>9531</v>
      </c>
      <c r="F9534" s="39"/>
      <c r="Q9534" s="39"/>
      <c r="R9534" s="40"/>
      <c r="S9534" s="40"/>
      <c r="T9534" s="39"/>
      <c r="AG9534" s="110"/>
      <c r="AH9534" s="94"/>
      <c r="AJ9534" s="97"/>
      <c r="AL9534" s="39"/>
      <c r="AP9534" s="39"/>
      <c r="AQ9534" s="77"/>
      <c r="AR9534" s="78"/>
      <c r="BB9534" s="79"/>
      <c r="BC9534" s="94"/>
      <c r="BE9534" s="97"/>
      <c r="BG9534" s="40"/>
      <c r="BK9534" s="40"/>
      <c r="BL9534" s="79"/>
      <c r="BM9534" s="94"/>
      <c r="BO9534" s="97"/>
      <c r="BQ9534" s="40"/>
      <c r="BR9534" s="94"/>
      <c r="BS9534" s="94"/>
      <c r="BT9534" s="94"/>
      <c r="BU9534" s="40"/>
      <c r="BV9534" s="82"/>
      <c r="BW9534" s="94"/>
      <c r="BX9534" s="48"/>
      <c r="BY9534" s="97"/>
      <c r="BZ9534" s="48"/>
      <c r="CA9534" s="40"/>
      <c r="CB9534" s="94"/>
      <c r="CC9534" s="94"/>
      <c r="CD9534" s="94"/>
      <c r="CE9534" s="40"/>
      <c r="CF9534" s="73"/>
      <c r="CG9534" s="41"/>
      <c r="CH9534" s="41"/>
      <c r="CI9534" s="41"/>
      <c r="CJ9534" s="41"/>
      <c r="CK9534" s="41"/>
      <c r="CL9534" s="68"/>
      <c r="CM9534" s="41"/>
      <c r="CN9534" s="41"/>
      <c r="CO9534" s="39"/>
      <c r="CP9534" s="78"/>
    </row>
    <row r="9535" spans="1:94" s="38" customFormat="1" x14ac:dyDescent="0.25">
      <c r="A9535" s="38">
        <v>9532</v>
      </c>
      <c r="F9535" s="39"/>
      <c r="Q9535" s="39"/>
      <c r="R9535" s="40"/>
      <c r="S9535" s="40"/>
      <c r="T9535" s="39"/>
      <c r="AG9535" s="110"/>
      <c r="AH9535" s="94"/>
      <c r="AJ9535" s="97"/>
      <c r="AL9535" s="39"/>
      <c r="AP9535" s="39"/>
      <c r="AQ9535" s="77"/>
      <c r="AR9535" s="78"/>
      <c r="BB9535" s="79"/>
      <c r="BC9535" s="94"/>
      <c r="BE9535" s="97"/>
      <c r="BG9535" s="40"/>
      <c r="BK9535" s="40"/>
      <c r="BL9535" s="79"/>
      <c r="BM9535" s="94"/>
      <c r="BO9535" s="97"/>
      <c r="BQ9535" s="40"/>
      <c r="BR9535" s="94"/>
      <c r="BS9535" s="94"/>
      <c r="BT9535" s="94"/>
      <c r="BU9535" s="40"/>
      <c r="BV9535" s="82"/>
      <c r="BW9535" s="94"/>
      <c r="BX9535" s="48"/>
      <c r="BY9535" s="97"/>
      <c r="BZ9535" s="48"/>
      <c r="CA9535" s="40"/>
      <c r="CB9535" s="94"/>
      <c r="CC9535" s="94"/>
      <c r="CD9535" s="94"/>
      <c r="CE9535" s="40"/>
      <c r="CF9535" s="73"/>
      <c r="CG9535" s="41"/>
      <c r="CH9535" s="41"/>
      <c r="CI9535" s="41"/>
      <c r="CJ9535" s="41"/>
      <c r="CK9535" s="41"/>
      <c r="CL9535" s="68"/>
      <c r="CM9535" s="41"/>
      <c r="CN9535" s="41"/>
      <c r="CO9535" s="39"/>
      <c r="CP9535" s="78"/>
    </row>
    <row r="9536" spans="1:94" s="38" customFormat="1" x14ac:dyDescent="0.25">
      <c r="A9536" s="38">
        <v>9533</v>
      </c>
      <c r="F9536" s="39"/>
      <c r="Q9536" s="39"/>
      <c r="R9536" s="40"/>
      <c r="S9536" s="40"/>
      <c r="T9536" s="39"/>
      <c r="AG9536" s="110"/>
      <c r="AH9536" s="94"/>
      <c r="AJ9536" s="97"/>
      <c r="AL9536" s="39"/>
      <c r="AP9536" s="39"/>
      <c r="AQ9536" s="77"/>
      <c r="AR9536" s="78"/>
      <c r="BB9536" s="79"/>
      <c r="BC9536" s="94"/>
      <c r="BE9536" s="97"/>
      <c r="BG9536" s="40"/>
      <c r="BK9536" s="40"/>
      <c r="BL9536" s="79"/>
      <c r="BM9536" s="94"/>
      <c r="BO9536" s="97"/>
      <c r="BQ9536" s="40"/>
      <c r="BR9536" s="94"/>
      <c r="BS9536" s="94"/>
      <c r="BT9536" s="94"/>
      <c r="BU9536" s="40"/>
      <c r="BV9536" s="82"/>
      <c r="BW9536" s="94"/>
      <c r="BX9536" s="48"/>
      <c r="BY9536" s="97"/>
      <c r="BZ9536" s="48"/>
      <c r="CA9536" s="40"/>
      <c r="CB9536" s="94"/>
      <c r="CC9536" s="94"/>
      <c r="CD9536" s="94"/>
      <c r="CE9536" s="40"/>
      <c r="CF9536" s="73"/>
      <c r="CG9536" s="41"/>
      <c r="CH9536" s="41"/>
      <c r="CI9536" s="41"/>
      <c r="CJ9536" s="41"/>
      <c r="CK9536" s="41"/>
      <c r="CL9536" s="68"/>
      <c r="CM9536" s="41"/>
      <c r="CN9536" s="41"/>
      <c r="CO9536" s="39"/>
      <c r="CP9536" s="78"/>
    </row>
    <row r="9537" spans="1:94" s="38" customFormat="1" x14ac:dyDescent="0.25">
      <c r="A9537" s="38">
        <v>9534</v>
      </c>
      <c r="F9537" s="39"/>
      <c r="Q9537" s="39"/>
      <c r="R9537" s="40"/>
      <c r="S9537" s="40"/>
      <c r="T9537" s="39"/>
      <c r="AG9537" s="110"/>
      <c r="AH9537" s="94"/>
      <c r="AJ9537" s="97"/>
      <c r="AL9537" s="39"/>
      <c r="AP9537" s="39"/>
      <c r="AQ9537" s="77"/>
      <c r="AR9537" s="78"/>
      <c r="BB9537" s="79"/>
      <c r="BC9537" s="94"/>
      <c r="BE9537" s="97"/>
      <c r="BG9537" s="40"/>
      <c r="BK9537" s="40"/>
      <c r="BL9537" s="79"/>
      <c r="BM9537" s="94"/>
      <c r="BO9537" s="97"/>
      <c r="BQ9537" s="40"/>
      <c r="BR9537" s="94"/>
      <c r="BS9537" s="94"/>
      <c r="BT9537" s="94"/>
      <c r="BU9537" s="40"/>
      <c r="BV9537" s="82"/>
      <c r="BW9537" s="94"/>
      <c r="BX9537" s="48"/>
      <c r="BY9537" s="97"/>
      <c r="BZ9537" s="48"/>
      <c r="CA9537" s="40"/>
      <c r="CB9537" s="94"/>
      <c r="CC9537" s="94"/>
      <c r="CD9537" s="94"/>
      <c r="CE9537" s="40"/>
      <c r="CF9537" s="73"/>
      <c r="CG9537" s="41"/>
      <c r="CH9537" s="41"/>
      <c r="CI9537" s="41"/>
      <c r="CJ9537" s="41"/>
      <c r="CK9537" s="41"/>
      <c r="CL9537" s="68"/>
      <c r="CM9537" s="41"/>
      <c r="CN9537" s="41"/>
      <c r="CO9537" s="39"/>
      <c r="CP9537" s="78"/>
    </row>
    <row r="9538" spans="1:94" s="38" customFormat="1" x14ac:dyDescent="0.25">
      <c r="A9538" s="38">
        <v>9535</v>
      </c>
      <c r="F9538" s="39"/>
      <c r="Q9538" s="39"/>
      <c r="R9538" s="40"/>
      <c r="S9538" s="40"/>
      <c r="T9538" s="39"/>
      <c r="AG9538" s="110"/>
      <c r="AH9538" s="94"/>
      <c r="AJ9538" s="97"/>
      <c r="AL9538" s="39"/>
      <c r="AP9538" s="39"/>
      <c r="AQ9538" s="77"/>
      <c r="AR9538" s="78"/>
      <c r="BB9538" s="79"/>
      <c r="BC9538" s="94"/>
      <c r="BE9538" s="97"/>
      <c r="BG9538" s="40"/>
      <c r="BK9538" s="40"/>
      <c r="BL9538" s="79"/>
      <c r="BM9538" s="94"/>
      <c r="BO9538" s="97"/>
      <c r="BQ9538" s="40"/>
      <c r="BR9538" s="94"/>
      <c r="BS9538" s="94"/>
      <c r="BT9538" s="94"/>
      <c r="BU9538" s="40"/>
      <c r="BV9538" s="82"/>
      <c r="BW9538" s="94"/>
      <c r="BX9538" s="48"/>
      <c r="BY9538" s="97"/>
      <c r="BZ9538" s="48"/>
      <c r="CA9538" s="40"/>
      <c r="CB9538" s="94"/>
      <c r="CC9538" s="94"/>
      <c r="CD9538" s="94"/>
      <c r="CE9538" s="40"/>
      <c r="CF9538" s="73"/>
      <c r="CG9538" s="41"/>
      <c r="CH9538" s="41"/>
      <c r="CI9538" s="41"/>
      <c r="CJ9538" s="41"/>
      <c r="CK9538" s="41"/>
      <c r="CL9538" s="68"/>
      <c r="CM9538" s="41"/>
      <c r="CN9538" s="41"/>
      <c r="CO9538" s="39"/>
      <c r="CP9538" s="78"/>
    </row>
    <row r="9539" spans="1:94" s="38" customFormat="1" x14ac:dyDescent="0.25">
      <c r="A9539" s="38">
        <v>9536</v>
      </c>
      <c r="F9539" s="39"/>
      <c r="Q9539" s="39"/>
      <c r="R9539" s="40"/>
      <c r="S9539" s="40"/>
      <c r="T9539" s="39"/>
      <c r="AG9539" s="110"/>
      <c r="AH9539" s="94"/>
      <c r="AJ9539" s="97"/>
      <c r="AL9539" s="39"/>
      <c r="AP9539" s="39"/>
      <c r="AQ9539" s="77"/>
      <c r="AR9539" s="78"/>
      <c r="BB9539" s="79"/>
      <c r="BC9539" s="94"/>
      <c r="BE9539" s="97"/>
      <c r="BG9539" s="40"/>
      <c r="BK9539" s="40"/>
      <c r="BL9539" s="79"/>
      <c r="BM9539" s="94"/>
      <c r="BO9539" s="97"/>
      <c r="BQ9539" s="40"/>
      <c r="BR9539" s="94"/>
      <c r="BS9539" s="94"/>
      <c r="BT9539" s="94"/>
      <c r="BU9539" s="40"/>
      <c r="BV9539" s="82"/>
      <c r="BW9539" s="94"/>
      <c r="BX9539" s="48"/>
      <c r="BY9539" s="97"/>
      <c r="BZ9539" s="48"/>
      <c r="CA9539" s="40"/>
      <c r="CB9539" s="94"/>
      <c r="CC9539" s="94"/>
      <c r="CD9539" s="94"/>
      <c r="CE9539" s="40"/>
      <c r="CF9539" s="73"/>
      <c r="CG9539" s="41"/>
      <c r="CH9539" s="41"/>
      <c r="CI9539" s="41"/>
      <c r="CJ9539" s="41"/>
      <c r="CK9539" s="41"/>
      <c r="CL9539" s="68"/>
      <c r="CM9539" s="41"/>
      <c r="CN9539" s="41"/>
      <c r="CO9539" s="39"/>
      <c r="CP9539" s="78"/>
    </row>
    <row r="9540" spans="1:94" s="38" customFormat="1" x14ac:dyDescent="0.25">
      <c r="A9540" s="38">
        <v>9537</v>
      </c>
      <c r="F9540" s="39"/>
      <c r="Q9540" s="39"/>
      <c r="R9540" s="40"/>
      <c r="S9540" s="40"/>
      <c r="T9540" s="39"/>
      <c r="AG9540" s="110"/>
      <c r="AH9540" s="94"/>
      <c r="AJ9540" s="97"/>
      <c r="AL9540" s="39"/>
      <c r="AP9540" s="39"/>
      <c r="AQ9540" s="77"/>
      <c r="AR9540" s="78"/>
      <c r="BB9540" s="79"/>
      <c r="BC9540" s="94"/>
      <c r="BE9540" s="97"/>
      <c r="BG9540" s="40"/>
      <c r="BK9540" s="40"/>
      <c r="BL9540" s="79"/>
      <c r="BM9540" s="94"/>
      <c r="BO9540" s="97"/>
      <c r="BQ9540" s="40"/>
      <c r="BR9540" s="94"/>
      <c r="BS9540" s="94"/>
      <c r="BT9540" s="94"/>
      <c r="BU9540" s="40"/>
      <c r="BV9540" s="82"/>
      <c r="BW9540" s="94"/>
      <c r="BX9540" s="48"/>
      <c r="BY9540" s="97"/>
      <c r="BZ9540" s="48"/>
      <c r="CA9540" s="40"/>
      <c r="CB9540" s="94"/>
      <c r="CC9540" s="94"/>
      <c r="CD9540" s="94"/>
      <c r="CE9540" s="40"/>
      <c r="CF9540" s="73"/>
      <c r="CG9540" s="41"/>
      <c r="CH9540" s="41"/>
      <c r="CI9540" s="41"/>
      <c r="CJ9540" s="41"/>
      <c r="CK9540" s="41"/>
      <c r="CL9540" s="68"/>
      <c r="CM9540" s="41"/>
      <c r="CN9540" s="41"/>
      <c r="CO9540" s="39"/>
      <c r="CP9540" s="78"/>
    </row>
    <row r="9541" spans="1:94" s="38" customFormat="1" x14ac:dyDescent="0.25">
      <c r="A9541" s="38">
        <v>9538</v>
      </c>
      <c r="F9541" s="39"/>
      <c r="Q9541" s="39"/>
      <c r="R9541" s="40"/>
      <c r="S9541" s="40"/>
      <c r="T9541" s="39"/>
      <c r="AG9541" s="110"/>
      <c r="AH9541" s="94"/>
      <c r="AJ9541" s="97"/>
      <c r="AL9541" s="39"/>
      <c r="AP9541" s="39"/>
      <c r="AQ9541" s="77"/>
      <c r="AR9541" s="78"/>
      <c r="BB9541" s="79"/>
      <c r="BC9541" s="94"/>
      <c r="BE9541" s="97"/>
      <c r="BG9541" s="40"/>
      <c r="BK9541" s="40"/>
      <c r="BL9541" s="79"/>
      <c r="BM9541" s="94"/>
      <c r="BO9541" s="97"/>
      <c r="BQ9541" s="40"/>
      <c r="BR9541" s="94"/>
      <c r="BS9541" s="94"/>
      <c r="BT9541" s="94"/>
      <c r="BU9541" s="40"/>
      <c r="BV9541" s="82"/>
      <c r="BW9541" s="94"/>
      <c r="BX9541" s="48"/>
      <c r="BY9541" s="97"/>
      <c r="BZ9541" s="48"/>
      <c r="CA9541" s="40"/>
      <c r="CB9541" s="94"/>
      <c r="CC9541" s="94"/>
      <c r="CD9541" s="94"/>
      <c r="CE9541" s="40"/>
      <c r="CF9541" s="73"/>
      <c r="CG9541" s="41"/>
      <c r="CH9541" s="41"/>
      <c r="CI9541" s="41"/>
      <c r="CJ9541" s="41"/>
      <c r="CK9541" s="41"/>
      <c r="CL9541" s="68"/>
      <c r="CM9541" s="41"/>
      <c r="CN9541" s="41"/>
      <c r="CO9541" s="39"/>
      <c r="CP9541" s="78"/>
    </row>
    <row r="9542" spans="1:94" s="38" customFormat="1" x14ac:dyDescent="0.25">
      <c r="A9542" s="38">
        <v>9539</v>
      </c>
      <c r="F9542" s="39"/>
      <c r="Q9542" s="39"/>
      <c r="R9542" s="40"/>
      <c r="S9542" s="40"/>
      <c r="T9542" s="39"/>
      <c r="AG9542" s="110"/>
      <c r="AH9542" s="94"/>
      <c r="AJ9542" s="97"/>
      <c r="AL9542" s="39"/>
      <c r="AP9542" s="39"/>
      <c r="AQ9542" s="77"/>
      <c r="AR9542" s="78"/>
      <c r="BB9542" s="79"/>
      <c r="BC9542" s="94"/>
      <c r="BE9542" s="97"/>
      <c r="BG9542" s="40"/>
      <c r="BK9542" s="40"/>
      <c r="BL9542" s="79"/>
      <c r="BM9542" s="94"/>
      <c r="BO9542" s="97"/>
      <c r="BQ9542" s="40"/>
      <c r="BR9542" s="94"/>
      <c r="BS9542" s="94"/>
      <c r="BT9542" s="94"/>
      <c r="BU9542" s="40"/>
      <c r="BV9542" s="82"/>
      <c r="BW9542" s="94"/>
      <c r="BX9542" s="48"/>
      <c r="BY9542" s="97"/>
      <c r="BZ9542" s="48"/>
      <c r="CA9542" s="40"/>
      <c r="CB9542" s="94"/>
      <c r="CC9542" s="94"/>
      <c r="CD9542" s="94"/>
      <c r="CE9542" s="40"/>
      <c r="CF9542" s="73"/>
      <c r="CG9542" s="41"/>
      <c r="CH9542" s="41"/>
      <c r="CI9542" s="41"/>
      <c r="CJ9542" s="41"/>
      <c r="CK9542" s="41"/>
      <c r="CL9542" s="68"/>
      <c r="CM9542" s="41"/>
      <c r="CN9542" s="41"/>
      <c r="CO9542" s="39"/>
      <c r="CP9542" s="78"/>
    </row>
    <row r="9543" spans="1:94" s="38" customFormat="1" x14ac:dyDescent="0.25">
      <c r="A9543" s="38">
        <v>9540</v>
      </c>
      <c r="F9543" s="39"/>
      <c r="Q9543" s="39"/>
      <c r="R9543" s="40"/>
      <c r="S9543" s="40"/>
      <c r="T9543" s="39"/>
      <c r="AG9543" s="110"/>
      <c r="AH9543" s="94"/>
      <c r="AJ9543" s="97"/>
      <c r="AL9543" s="39"/>
      <c r="AP9543" s="39"/>
      <c r="AQ9543" s="77"/>
      <c r="AR9543" s="78"/>
      <c r="BB9543" s="79"/>
      <c r="BC9543" s="94"/>
      <c r="BE9543" s="97"/>
      <c r="BG9543" s="40"/>
      <c r="BK9543" s="40"/>
      <c r="BL9543" s="79"/>
      <c r="BM9543" s="94"/>
      <c r="BO9543" s="97"/>
      <c r="BQ9543" s="40"/>
      <c r="BR9543" s="94"/>
      <c r="BS9543" s="94"/>
      <c r="BT9543" s="94"/>
      <c r="BU9543" s="40"/>
      <c r="BV9543" s="82"/>
      <c r="BW9543" s="94"/>
      <c r="BX9543" s="48"/>
      <c r="BY9543" s="97"/>
      <c r="BZ9543" s="48"/>
      <c r="CA9543" s="40"/>
      <c r="CB9543" s="94"/>
      <c r="CC9543" s="94"/>
      <c r="CD9543" s="94"/>
      <c r="CE9543" s="40"/>
      <c r="CF9543" s="73"/>
      <c r="CG9543" s="41"/>
      <c r="CH9543" s="41"/>
      <c r="CI9543" s="41"/>
      <c r="CJ9543" s="41"/>
      <c r="CK9543" s="41"/>
      <c r="CL9543" s="68"/>
      <c r="CM9543" s="41"/>
      <c r="CN9543" s="41"/>
      <c r="CO9543" s="39"/>
      <c r="CP9543" s="78"/>
    </row>
    <row r="9544" spans="1:94" s="38" customFormat="1" x14ac:dyDescent="0.25">
      <c r="A9544" s="38">
        <v>9541</v>
      </c>
      <c r="F9544" s="39"/>
      <c r="Q9544" s="39"/>
      <c r="R9544" s="40"/>
      <c r="S9544" s="40"/>
      <c r="T9544" s="39"/>
      <c r="AG9544" s="110"/>
      <c r="AH9544" s="94"/>
      <c r="AJ9544" s="97"/>
      <c r="AL9544" s="39"/>
      <c r="AP9544" s="39"/>
      <c r="AQ9544" s="77"/>
      <c r="AR9544" s="78"/>
      <c r="BB9544" s="79"/>
      <c r="BC9544" s="94"/>
      <c r="BE9544" s="97"/>
      <c r="BG9544" s="40"/>
      <c r="BK9544" s="40"/>
      <c r="BL9544" s="79"/>
      <c r="BM9544" s="94"/>
      <c r="BO9544" s="97"/>
      <c r="BQ9544" s="40"/>
      <c r="BR9544" s="94"/>
      <c r="BS9544" s="94"/>
      <c r="BT9544" s="94"/>
      <c r="BU9544" s="40"/>
      <c r="BV9544" s="82"/>
      <c r="BW9544" s="94"/>
      <c r="BX9544" s="48"/>
      <c r="BY9544" s="97"/>
      <c r="BZ9544" s="48"/>
      <c r="CA9544" s="40"/>
      <c r="CB9544" s="94"/>
      <c r="CC9544" s="94"/>
      <c r="CD9544" s="94"/>
      <c r="CE9544" s="40"/>
      <c r="CF9544" s="73"/>
      <c r="CG9544" s="41"/>
      <c r="CH9544" s="41"/>
      <c r="CI9544" s="41"/>
      <c r="CJ9544" s="41"/>
      <c r="CK9544" s="41"/>
      <c r="CL9544" s="68"/>
      <c r="CM9544" s="41"/>
      <c r="CN9544" s="41"/>
      <c r="CO9544" s="39"/>
      <c r="CP9544" s="78"/>
    </row>
    <row r="9545" spans="1:94" s="38" customFormat="1" x14ac:dyDescent="0.25">
      <c r="A9545" s="38">
        <v>9542</v>
      </c>
      <c r="F9545" s="39"/>
      <c r="Q9545" s="39"/>
      <c r="R9545" s="40"/>
      <c r="S9545" s="40"/>
      <c r="T9545" s="39"/>
      <c r="AG9545" s="110"/>
      <c r="AH9545" s="94"/>
      <c r="AJ9545" s="97"/>
      <c r="AL9545" s="39"/>
      <c r="AP9545" s="39"/>
      <c r="AQ9545" s="77"/>
      <c r="AR9545" s="78"/>
      <c r="BB9545" s="79"/>
      <c r="BC9545" s="94"/>
      <c r="BE9545" s="97"/>
      <c r="BG9545" s="40"/>
      <c r="BK9545" s="40"/>
      <c r="BL9545" s="79"/>
      <c r="BM9545" s="94"/>
      <c r="BO9545" s="97"/>
      <c r="BQ9545" s="40"/>
      <c r="BR9545" s="94"/>
      <c r="BS9545" s="94"/>
      <c r="BT9545" s="94"/>
      <c r="BU9545" s="40"/>
      <c r="BV9545" s="82"/>
      <c r="BW9545" s="94"/>
      <c r="BX9545" s="48"/>
      <c r="BY9545" s="97"/>
      <c r="BZ9545" s="48"/>
      <c r="CA9545" s="40"/>
      <c r="CB9545" s="94"/>
      <c r="CC9545" s="94"/>
      <c r="CD9545" s="94"/>
      <c r="CE9545" s="40"/>
      <c r="CF9545" s="73"/>
      <c r="CG9545" s="41"/>
      <c r="CH9545" s="41"/>
      <c r="CI9545" s="41"/>
      <c r="CJ9545" s="41"/>
      <c r="CK9545" s="41"/>
      <c r="CL9545" s="68"/>
      <c r="CM9545" s="41"/>
      <c r="CN9545" s="41"/>
      <c r="CO9545" s="39"/>
      <c r="CP9545" s="78"/>
    </row>
    <row r="9546" spans="1:94" s="38" customFormat="1" x14ac:dyDescent="0.25">
      <c r="A9546" s="38">
        <v>9543</v>
      </c>
      <c r="F9546" s="39"/>
      <c r="Q9546" s="39"/>
      <c r="R9546" s="40"/>
      <c r="S9546" s="40"/>
      <c r="T9546" s="39"/>
      <c r="AG9546" s="110"/>
      <c r="AH9546" s="94"/>
      <c r="AJ9546" s="97"/>
      <c r="AL9546" s="39"/>
      <c r="AP9546" s="39"/>
      <c r="AQ9546" s="77"/>
      <c r="AR9546" s="78"/>
      <c r="BB9546" s="79"/>
      <c r="BC9546" s="94"/>
      <c r="BE9546" s="97"/>
      <c r="BG9546" s="40"/>
      <c r="BK9546" s="40"/>
      <c r="BL9546" s="79"/>
      <c r="BM9546" s="94"/>
      <c r="BO9546" s="97"/>
      <c r="BQ9546" s="40"/>
      <c r="BR9546" s="94"/>
      <c r="BS9546" s="94"/>
      <c r="BT9546" s="94"/>
      <c r="BU9546" s="40"/>
      <c r="BV9546" s="82"/>
      <c r="BW9546" s="94"/>
      <c r="BX9546" s="48"/>
      <c r="BY9546" s="97"/>
      <c r="BZ9546" s="48"/>
      <c r="CA9546" s="40"/>
      <c r="CB9546" s="94"/>
      <c r="CC9546" s="94"/>
      <c r="CD9546" s="94"/>
      <c r="CE9546" s="40"/>
      <c r="CF9546" s="73"/>
      <c r="CG9546" s="41"/>
      <c r="CH9546" s="41"/>
      <c r="CI9546" s="41"/>
      <c r="CJ9546" s="41"/>
      <c r="CK9546" s="41"/>
      <c r="CL9546" s="68"/>
      <c r="CM9546" s="41"/>
      <c r="CN9546" s="41"/>
      <c r="CO9546" s="39"/>
      <c r="CP9546" s="78"/>
    </row>
    <row r="9547" spans="1:94" s="38" customFormat="1" x14ac:dyDescent="0.25">
      <c r="A9547" s="38">
        <v>9544</v>
      </c>
      <c r="F9547" s="39"/>
      <c r="Q9547" s="39"/>
      <c r="R9547" s="40"/>
      <c r="S9547" s="40"/>
      <c r="T9547" s="39"/>
      <c r="AG9547" s="110"/>
      <c r="AH9547" s="94"/>
      <c r="AJ9547" s="97"/>
      <c r="AL9547" s="39"/>
      <c r="AP9547" s="39"/>
      <c r="AQ9547" s="77"/>
      <c r="AR9547" s="78"/>
      <c r="BB9547" s="79"/>
      <c r="BC9547" s="94"/>
      <c r="BE9547" s="97"/>
      <c r="BG9547" s="40"/>
      <c r="BK9547" s="40"/>
      <c r="BL9547" s="79"/>
      <c r="BM9547" s="94"/>
      <c r="BO9547" s="97"/>
      <c r="BQ9547" s="40"/>
      <c r="BR9547" s="94"/>
      <c r="BS9547" s="94"/>
      <c r="BT9547" s="94"/>
      <c r="BU9547" s="40"/>
      <c r="BV9547" s="82"/>
      <c r="BW9547" s="94"/>
      <c r="BX9547" s="48"/>
      <c r="BY9547" s="97"/>
      <c r="BZ9547" s="48"/>
      <c r="CA9547" s="40"/>
      <c r="CB9547" s="94"/>
      <c r="CC9547" s="94"/>
      <c r="CD9547" s="94"/>
      <c r="CE9547" s="40"/>
      <c r="CF9547" s="73"/>
      <c r="CG9547" s="41"/>
      <c r="CH9547" s="41"/>
      <c r="CI9547" s="41"/>
      <c r="CJ9547" s="41"/>
      <c r="CK9547" s="41"/>
      <c r="CL9547" s="68"/>
      <c r="CM9547" s="41"/>
      <c r="CN9547" s="41"/>
      <c r="CO9547" s="39"/>
      <c r="CP9547" s="78"/>
    </row>
    <row r="9548" spans="1:94" s="38" customFormat="1" x14ac:dyDescent="0.25">
      <c r="A9548" s="38">
        <v>9545</v>
      </c>
      <c r="F9548" s="39"/>
      <c r="Q9548" s="39"/>
      <c r="R9548" s="40"/>
      <c r="S9548" s="40"/>
      <c r="T9548" s="39"/>
      <c r="AG9548" s="110"/>
      <c r="AH9548" s="94"/>
      <c r="AJ9548" s="97"/>
      <c r="AL9548" s="39"/>
      <c r="AP9548" s="39"/>
      <c r="AQ9548" s="77"/>
      <c r="AR9548" s="78"/>
      <c r="BB9548" s="79"/>
      <c r="BC9548" s="94"/>
      <c r="BE9548" s="97"/>
      <c r="BG9548" s="40"/>
      <c r="BK9548" s="40"/>
      <c r="BL9548" s="79"/>
      <c r="BM9548" s="94"/>
      <c r="BO9548" s="97"/>
      <c r="BQ9548" s="40"/>
      <c r="BR9548" s="94"/>
      <c r="BS9548" s="94"/>
      <c r="BT9548" s="94"/>
      <c r="BU9548" s="40"/>
      <c r="BV9548" s="82"/>
      <c r="BW9548" s="94"/>
      <c r="BX9548" s="48"/>
      <c r="BY9548" s="97"/>
      <c r="BZ9548" s="48"/>
      <c r="CA9548" s="40"/>
      <c r="CB9548" s="94"/>
      <c r="CC9548" s="94"/>
      <c r="CD9548" s="94"/>
      <c r="CE9548" s="40"/>
      <c r="CF9548" s="73"/>
      <c r="CG9548" s="41"/>
      <c r="CH9548" s="41"/>
      <c r="CI9548" s="41"/>
      <c r="CJ9548" s="41"/>
      <c r="CK9548" s="41"/>
      <c r="CL9548" s="68"/>
      <c r="CM9548" s="41"/>
      <c r="CN9548" s="41"/>
      <c r="CO9548" s="39"/>
      <c r="CP9548" s="78"/>
    </row>
    <row r="9549" spans="1:94" s="38" customFormat="1" x14ac:dyDescent="0.25">
      <c r="A9549" s="38">
        <v>9546</v>
      </c>
      <c r="F9549" s="39"/>
      <c r="Q9549" s="39"/>
      <c r="R9549" s="40"/>
      <c r="S9549" s="40"/>
      <c r="T9549" s="39"/>
      <c r="AG9549" s="110"/>
      <c r="AH9549" s="94"/>
      <c r="AJ9549" s="97"/>
      <c r="AL9549" s="39"/>
      <c r="AP9549" s="39"/>
      <c r="AQ9549" s="77"/>
      <c r="AR9549" s="78"/>
      <c r="BB9549" s="79"/>
      <c r="BC9549" s="94"/>
      <c r="BE9549" s="97"/>
      <c r="BG9549" s="40"/>
      <c r="BK9549" s="40"/>
      <c r="BL9549" s="79"/>
      <c r="BM9549" s="94"/>
      <c r="BO9549" s="97"/>
      <c r="BQ9549" s="40"/>
      <c r="BR9549" s="94"/>
      <c r="BS9549" s="94"/>
      <c r="BT9549" s="94"/>
      <c r="BU9549" s="40"/>
      <c r="BV9549" s="82"/>
      <c r="BW9549" s="94"/>
      <c r="BX9549" s="48"/>
      <c r="BY9549" s="97"/>
      <c r="BZ9549" s="48"/>
      <c r="CA9549" s="40"/>
      <c r="CB9549" s="94"/>
      <c r="CC9549" s="94"/>
      <c r="CD9549" s="94"/>
      <c r="CE9549" s="40"/>
      <c r="CF9549" s="73"/>
      <c r="CG9549" s="41"/>
      <c r="CH9549" s="41"/>
      <c r="CI9549" s="41"/>
      <c r="CJ9549" s="41"/>
      <c r="CK9549" s="41"/>
      <c r="CL9549" s="68"/>
      <c r="CM9549" s="41"/>
      <c r="CN9549" s="41"/>
      <c r="CO9549" s="39"/>
      <c r="CP9549" s="78"/>
    </row>
    <row r="9550" spans="1:94" s="38" customFormat="1" x14ac:dyDescent="0.25">
      <c r="A9550" s="38">
        <v>9547</v>
      </c>
      <c r="F9550" s="39"/>
      <c r="Q9550" s="39"/>
      <c r="R9550" s="40"/>
      <c r="S9550" s="40"/>
      <c r="T9550" s="39"/>
      <c r="AG9550" s="110"/>
      <c r="AH9550" s="94"/>
      <c r="AJ9550" s="97"/>
      <c r="AL9550" s="39"/>
      <c r="AP9550" s="39"/>
      <c r="AQ9550" s="77"/>
      <c r="AR9550" s="78"/>
      <c r="BB9550" s="79"/>
      <c r="BC9550" s="94"/>
      <c r="BE9550" s="97"/>
      <c r="BG9550" s="40"/>
      <c r="BK9550" s="40"/>
      <c r="BL9550" s="79"/>
      <c r="BM9550" s="94"/>
      <c r="BO9550" s="97"/>
      <c r="BQ9550" s="40"/>
      <c r="BR9550" s="94"/>
      <c r="BS9550" s="94"/>
      <c r="BT9550" s="94"/>
      <c r="BU9550" s="40"/>
      <c r="BV9550" s="82"/>
      <c r="BW9550" s="94"/>
      <c r="BX9550" s="48"/>
      <c r="BY9550" s="97"/>
      <c r="BZ9550" s="48"/>
      <c r="CA9550" s="40"/>
      <c r="CB9550" s="94"/>
      <c r="CC9550" s="94"/>
      <c r="CD9550" s="94"/>
      <c r="CE9550" s="40"/>
      <c r="CF9550" s="73"/>
      <c r="CG9550" s="41"/>
      <c r="CH9550" s="41"/>
      <c r="CI9550" s="41"/>
      <c r="CJ9550" s="41"/>
      <c r="CK9550" s="41"/>
      <c r="CL9550" s="68"/>
      <c r="CM9550" s="41"/>
      <c r="CN9550" s="41"/>
      <c r="CO9550" s="39"/>
      <c r="CP9550" s="78"/>
    </row>
    <row r="9551" spans="1:94" s="38" customFormat="1" x14ac:dyDescent="0.25">
      <c r="A9551" s="38">
        <v>9548</v>
      </c>
      <c r="F9551" s="39"/>
      <c r="Q9551" s="39"/>
      <c r="R9551" s="40"/>
      <c r="S9551" s="40"/>
      <c r="T9551" s="39"/>
      <c r="AG9551" s="110"/>
      <c r="AH9551" s="94"/>
      <c r="AJ9551" s="97"/>
      <c r="AL9551" s="39"/>
      <c r="AP9551" s="39"/>
      <c r="AQ9551" s="77"/>
      <c r="AR9551" s="78"/>
      <c r="BB9551" s="79"/>
      <c r="BC9551" s="94"/>
      <c r="BE9551" s="97"/>
      <c r="BG9551" s="40"/>
      <c r="BK9551" s="40"/>
      <c r="BL9551" s="79"/>
      <c r="BM9551" s="94"/>
      <c r="BO9551" s="97"/>
      <c r="BQ9551" s="40"/>
      <c r="BR9551" s="94"/>
      <c r="BS9551" s="94"/>
      <c r="BT9551" s="94"/>
      <c r="BU9551" s="40"/>
      <c r="BV9551" s="82"/>
      <c r="BW9551" s="94"/>
      <c r="BX9551" s="48"/>
      <c r="BY9551" s="97"/>
      <c r="BZ9551" s="48"/>
      <c r="CA9551" s="40"/>
      <c r="CB9551" s="94"/>
      <c r="CC9551" s="94"/>
      <c r="CD9551" s="94"/>
      <c r="CE9551" s="40"/>
      <c r="CF9551" s="73"/>
      <c r="CG9551" s="41"/>
      <c r="CH9551" s="41"/>
      <c r="CI9551" s="41"/>
      <c r="CJ9551" s="41"/>
      <c r="CK9551" s="41"/>
      <c r="CL9551" s="68"/>
      <c r="CM9551" s="41"/>
      <c r="CN9551" s="41"/>
      <c r="CO9551" s="39"/>
      <c r="CP9551" s="78"/>
    </row>
    <row r="9552" spans="1:94" s="38" customFormat="1" x14ac:dyDescent="0.25">
      <c r="A9552" s="38">
        <v>9549</v>
      </c>
      <c r="F9552" s="39"/>
      <c r="Q9552" s="39"/>
      <c r="R9552" s="40"/>
      <c r="S9552" s="40"/>
      <c r="T9552" s="39"/>
      <c r="AG9552" s="110"/>
      <c r="AH9552" s="94"/>
      <c r="AJ9552" s="97"/>
      <c r="AL9552" s="39"/>
      <c r="AP9552" s="39"/>
      <c r="AQ9552" s="77"/>
      <c r="AR9552" s="78"/>
      <c r="BB9552" s="79"/>
      <c r="BC9552" s="94"/>
      <c r="BE9552" s="97"/>
      <c r="BG9552" s="40"/>
      <c r="BK9552" s="40"/>
      <c r="BL9552" s="79"/>
      <c r="BM9552" s="94"/>
      <c r="BO9552" s="97"/>
      <c r="BQ9552" s="40"/>
      <c r="BR9552" s="94"/>
      <c r="BS9552" s="94"/>
      <c r="BT9552" s="94"/>
      <c r="BU9552" s="40"/>
      <c r="BV9552" s="82"/>
      <c r="BW9552" s="94"/>
      <c r="BX9552" s="48"/>
      <c r="BY9552" s="97"/>
      <c r="BZ9552" s="48"/>
      <c r="CA9552" s="40"/>
      <c r="CB9552" s="94"/>
      <c r="CC9552" s="94"/>
      <c r="CD9552" s="94"/>
      <c r="CE9552" s="40"/>
      <c r="CF9552" s="73"/>
      <c r="CG9552" s="41"/>
      <c r="CH9552" s="41"/>
      <c r="CI9552" s="41"/>
      <c r="CJ9552" s="41"/>
      <c r="CK9552" s="41"/>
      <c r="CL9552" s="68"/>
      <c r="CM9552" s="41"/>
      <c r="CN9552" s="41"/>
      <c r="CO9552" s="39"/>
      <c r="CP9552" s="78"/>
    </row>
    <row r="9553" spans="1:94" s="38" customFormat="1" x14ac:dyDescent="0.25">
      <c r="A9553" s="38">
        <v>9550</v>
      </c>
      <c r="F9553" s="39"/>
      <c r="Q9553" s="39"/>
      <c r="R9553" s="40"/>
      <c r="S9553" s="40"/>
      <c r="T9553" s="39"/>
      <c r="AG9553" s="110"/>
      <c r="AH9553" s="94"/>
      <c r="AJ9553" s="97"/>
      <c r="AL9553" s="39"/>
      <c r="AP9553" s="39"/>
      <c r="AQ9553" s="77"/>
      <c r="AR9553" s="78"/>
      <c r="BB9553" s="79"/>
      <c r="BC9553" s="94"/>
      <c r="BE9553" s="97"/>
      <c r="BG9553" s="40"/>
      <c r="BK9553" s="40"/>
      <c r="BL9553" s="79"/>
      <c r="BM9553" s="94"/>
      <c r="BO9553" s="97"/>
      <c r="BQ9553" s="40"/>
      <c r="BR9553" s="94"/>
      <c r="BS9553" s="94"/>
      <c r="BT9553" s="94"/>
      <c r="BU9553" s="40"/>
      <c r="BV9553" s="82"/>
      <c r="BW9553" s="94"/>
      <c r="BX9553" s="48"/>
      <c r="BY9553" s="97"/>
      <c r="BZ9553" s="48"/>
      <c r="CA9553" s="40"/>
      <c r="CB9553" s="94"/>
      <c r="CC9553" s="94"/>
      <c r="CD9553" s="94"/>
      <c r="CE9553" s="40"/>
      <c r="CF9553" s="73"/>
      <c r="CG9553" s="41"/>
      <c r="CH9553" s="41"/>
      <c r="CI9553" s="41"/>
      <c r="CJ9553" s="41"/>
      <c r="CK9553" s="41"/>
      <c r="CL9553" s="68"/>
      <c r="CM9553" s="41"/>
      <c r="CN9553" s="41"/>
      <c r="CO9553" s="39"/>
      <c r="CP9553" s="78"/>
    </row>
    <row r="9554" spans="1:94" s="38" customFormat="1" x14ac:dyDescent="0.25">
      <c r="A9554" s="38">
        <v>9551</v>
      </c>
      <c r="F9554" s="39"/>
      <c r="Q9554" s="39"/>
      <c r="R9554" s="40"/>
      <c r="S9554" s="40"/>
      <c r="T9554" s="39"/>
      <c r="AG9554" s="110"/>
      <c r="AH9554" s="94"/>
      <c r="AJ9554" s="97"/>
      <c r="AL9554" s="39"/>
      <c r="AP9554" s="39"/>
      <c r="AQ9554" s="77"/>
      <c r="AR9554" s="78"/>
      <c r="BB9554" s="79"/>
      <c r="BC9554" s="94"/>
      <c r="BE9554" s="97"/>
      <c r="BG9554" s="40"/>
      <c r="BK9554" s="40"/>
      <c r="BL9554" s="79"/>
      <c r="BM9554" s="94"/>
      <c r="BO9554" s="97"/>
      <c r="BQ9554" s="40"/>
      <c r="BR9554" s="94"/>
      <c r="BS9554" s="94"/>
      <c r="BT9554" s="94"/>
      <c r="BU9554" s="40"/>
      <c r="BV9554" s="82"/>
      <c r="BW9554" s="94"/>
      <c r="BX9554" s="48"/>
      <c r="BY9554" s="97"/>
      <c r="BZ9554" s="48"/>
      <c r="CA9554" s="40"/>
      <c r="CB9554" s="94"/>
      <c r="CC9554" s="94"/>
      <c r="CD9554" s="94"/>
      <c r="CE9554" s="40"/>
      <c r="CF9554" s="73"/>
      <c r="CG9554" s="41"/>
      <c r="CH9554" s="41"/>
      <c r="CI9554" s="41"/>
      <c r="CJ9554" s="41"/>
      <c r="CK9554" s="41"/>
      <c r="CL9554" s="68"/>
      <c r="CM9554" s="41"/>
      <c r="CN9554" s="41"/>
      <c r="CO9554" s="39"/>
      <c r="CP9554" s="78"/>
    </row>
    <row r="9555" spans="1:94" s="38" customFormat="1" x14ac:dyDescent="0.25">
      <c r="A9555" s="38">
        <v>9552</v>
      </c>
      <c r="F9555" s="39"/>
      <c r="Q9555" s="39"/>
      <c r="R9555" s="40"/>
      <c r="S9555" s="40"/>
      <c r="T9555" s="39"/>
      <c r="AG9555" s="110"/>
      <c r="AH9555" s="94"/>
      <c r="AJ9555" s="97"/>
      <c r="AL9555" s="39"/>
      <c r="AP9555" s="39"/>
      <c r="AQ9555" s="77"/>
      <c r="AR9555" s="78"/>
      <c r="BB9555" s="79"/>
      <c r="BC9555" s="94"/>
      <c r="BE9555" s="97"/>
      <c r="BG9555" s="40"/>
      <c r="BK9555" s="40"/>
      <c r="BL9555" s="79"/>
      <c r="BM9555" s="94"/>
      <c r="BO9555" s="97"/>
      <c r="BQ9555" s="40"/>
      <c r="BR9555" s="94"/>
      <c r="BS9555" s="94"/>
      <c r="BT9555" s="94"/>
      <c r="BU9555" s="40"/>
      <c r="BV9555" s="82"/>
      <c r="BW9555" s="94"/>
      <c r="BX9555" s="48"/>
      <c r="BY9555" s="97"/>
      <c r="BZ9555" s="48"/>
      <c r="CA9555" s="40"/>
      <c r="CB9555" s="94"/>
      <c r="CC9555" s="94"/>
      <c r="CD9555" s="94"/>
      <c r="CE9555" s="40"/>
      <c r="CF9555" s="73"/>
      <c r="CG9555" s="41"/>
      <c r="CH9555" s="41"/>
      <c r="CI9555" s="41"/>
      <c r="CJ9555" s="41"/>
      <c r="CK9555" s="41"/>
      <c r="CL9555" s="68"/>
      <c r="CM9555" s="41"/>
      <c r="CN9555" s="41"/>
      <c r="CO9555" s="39"/>
      <c r="CP9555" s="78"/>
    </row>
    <row r="9556" spans="1:94" s="38" customFormat="1" x14ac:dyDescent="0.25">
      <c r="A9556" s="38">
        <v>9553</v>
      </c>
      <c r="F9556" s="39"/>
      <c r="Q9556" s="39"/>
      <c r="R9556" s="40"/>
      <c r="S9556" s="40"/>
      <c r="T9556" s="39"/>
      <c r="AG9556" s="110"/>
      <c r="AH9556" s="94"/>
      <c r="AJ9556" s="97"/>
      <c r="AL9556" s="39"/>
      <c r="AP9556" s="39"/>
      <c r="AQ9556" s="77"/>
      <c r="AR9556" s="78"/>
      <c r="BB9556" s="79"/>
      <c r="BC9556" s="94"/>
      <c r="BE9556" s="97"/>
      <c r="BG9556" s="40"/>
      <c r="BK9556" s="40"/>
      <c r="BL9556" s="79"/>
      <c r="BM9556" s="94"/>
      <c r="BO9556" s="97"/>
      <c r="BQ9556" s="40"/>
      <c r="BR9556" s="94"/>
      <c r="BS9556" s="94"/>
      <c r="BT9556" s="94"/>
      <c r="BU9556" s="40"/>
      <c r="BV9556" s="82"/>
      <c r="BW9556" s="94"/>
      <c r="BX9556" s="48"/>
      <c r="BY9556" s="97"/>
      <c r="BZ9556" s="48"/>
      <c r="CA9556" s="40"/>
      <c r="CB9556" s="94"/>
      <c r="CC9556" s="94"/>
      <c r="CD9556" s="94"/>
      <c r="CE9556" s="40"/>
      <c r="CF9556" s="73"/>
      <c r="CG9556" s="41"/>
      <c r="CH9556" s="41"/>
      <c r="CI9556" s="41"/>
      <c r="CJ9556" s="41"/>
      <c r="CK9556" s="41"/>
      <c r="CL9556" s="68"/>
      <c r="CM9556" s="41"/>
      <c r="CN9556" s="41"/>
      <c r="CO9556" s="39"/>
      <c r="CP9556" s="78"/>
    </row>
    <row r="9557" spans="1:94" s="38" customFormat="1" x14ac:dyDescent="0.25">
      <c r="A9557" s="38">
        <v>9554</v>
      </c>
      <c r="F9557" s="39"/>
      <c r="Q9557" s="39"/>
      <c r="R9557" s="40"/>
      <c r="S9557" s="40"/>
      <c r="T9557" s="39"/>
      <c r="AG9557" s="110"/>
      <c r="AH9557" s="94"/>
      <c r="AJ9557" s="97"/>
      <c r="AL9557" s="39"/>
      <c r="AP9557" s="39"/>
      <c r="AQ9557" s="77"/>
      <c r="AR9557" s="78"/>
      <c r="BB9557" s="79"/>
      <c r="BC9557" s="94"/>
      <c r="BE9557" s="97"/>
      <c r="BG9557" s="40"/>
      <c r="BK9557" s="40"/>
      <c r="BL9557" s="79"/>
      <c r="BM9557" s="94"/>
      <c r="BO9557" s="97"/>
      <c r="BQ9557" s="40"/>
      <c r="BR9557" s="94"/>
      <c r="BS9557" s="94"/>
      <c r="BT9557" s="94"/>
      <c r="BU9557" s="40"/>
      <c r="BV9557" s="82"/>
      <c r="BW9557" s="94"/>
      <c r="BX9557" s="48"/>
      <c r="BY9557" s="97"/>
      <c r="BZ9557" s="48"/>
      <c r="CA9557" s="40"/>
      <c r="CB9557" s="94"/>
      <c r="CC9557" s="94"/>
      <c r="CD9557" s="94"/>
      <c r="CE9557" s="40"/>
      <c r="CF9557" s="73"/>
      <c r="CG9557" s="41"/>
      <c r="CH9557" s="41"/>
      <c r="CI9557" s="41"/>
      <c r="CJ9557" s="41"/>
      <c r="CK9557" s="41"/>
      <c r="CL9557" s="68"/>
      <c r="CM9557" s="41"/>
      <c r="CN9557" s="41"/>
      <c r="CO9557" s="39"/>
      <c r="CP9557" s="78"/>
    </row>
    <row r="9558" spans="1:94" s="38" customFormat="1" x14ac:dyDescent="0.25">
      <c r="A9558" s="38">
        <v>9555</v>
      </c>
      <c r="F9558" s="39"/>
      <c r="Q9558" s="39"/>
      <c r="R9558" s="40"/>
      <c r="S9558" s="40"/>
      <c r="T9558" s="39"/>
      <c r="AG9558" s="110"/>
      <c r="AH9558" s="94"/>
      <c r="AJ9558" s="97"/>
      <c r="AL9558" s="39"/>
      <c r="AP9558" s="39"/>
      <c r="AQ9558" s="77"/>
      <c r="AR9558" s="78"/>
      <c r="BB9558" s="79"/>
      <c r="BC9558" s="94"/>
      <c r="BE9558" s="97"/>
      <c r="BG9558" s="40"/>
      <c r="BK9558" s="40"/>
      <c r="BL9558" s="79"/>
      <c r="BM9558" s="94"/>
      <c r="BO9558" s="97"/>
      <c r="BQ9558" s="40"/>
      <c r="BR9558" s="94"/>
      <c r="BS9558" s="94"/>
      <c r="BT9558" s="94"/>
      <c r="BU9558" s="40"/>
      <c r="BV9558" s="82"/>
      <c r="BW9558" s="94"/>
      <c r="BX9558" s="48"/>
      <c r="BY9558" s="97"/>
      <c r="BZ9558" s="48"/>
      <c r="CA9558" s="40"/>
      <c r="CB9558" s="94"/>
      <c r="CC9558" s="94"/>
      <c r="CD9558" s="94"/>
      <c r="CE9558" s="40"/>
      <c r="CF9558" s="73"/>
      <c r="CG9558" s="41"/>
      <c r="CH9558" s="41"/>
      <c r="CI9558" s="41"/>
      <c r="CJ9558" s="41"/>
      <c r="CK9558" s="41"/>
      <c r="CL9558" s="68"/>
      <c r="CM9558" s="41"/>
      <c r="CN9558" s="41"/>
      <c r="CO9558" s="39"/>
      <c r="CP9558" s="78"/>
    </row>
    <row r="9559" spans="1:94" s="38" customFormat="1" x14ac:dyDescent="0.25">
      <c r="A9559" s="38">
        <v>9556</v>
      </c>
      <c r="F9559" s="39"/>
      <c r="Q9559" s="39"/>
      <c r="R9559" s="40"/>
      <c r="S9559" s="40"/>
      <c r="T9559" s="39"/>
      <c r="AG9559" s="110"/>
      <c r="AH9559" s="94"/>
      <c r="AJ9559" s="97"/>
      <c r="AL9559" s="39"/>
      <c r="AP9559" s="39"/>
      <c r="AQ9559" s="77"/>
      <c r="AR9559" s="78"/>
      <c r="BB9559" s="79"/>
      <c r="BC9559" s="94"/>
      <c r="BE9559" s="97"/>
      <c r="BG9559" s="40"/>
      <c r="BK9559" s="40"/>
      <c r="BL9559" s="79"/>
      <c r="BM9559" s="94"/>
      <c r="BO9559" s="97"/>
      <c r="BQ9559" s="40"/>
      <c r="BR9559" s="94"/>
      <c r="BS9559" s="94"/>
      <c r="BT9559" s="94"/>
      <c r="BU9559" s="40"/>
      <c r="BV9559" s="82"/>
      <c r="BW9559" s="94"/>
      <c r="BX9559" s="48"/>
      <c r="BY9559" s="97"/>
      <c r="BZ9559" s="48"/>
      <c r="CA9559" s="40"/>
      <c r="CB9559" s="94"/>
      <c r="CC9559" s="94"/>
      <c r="CD9559" s="94"/>
      <c r="CE9559" s="40"/>
      <c r="CF9559" s="73"/>
      <c r="CG9559" s="41"/>
      <c r="CH9559" s="41"/>
      <c r="CI9559" s="41"/>
      <c r="CJ9559" s="41"/>
      <c r="CK9559" s="41"/>
      <c r="CL9559" s="68"/>
      <c r="CM9559" s="41"/>
      <c r="CN9559" s="41"/>
      <c r="CO9559" s="39"/>
      <c r="CP9559" s="78"/>
    </row>
    <row r="9560" spans="1:94" s="38" customFormat="1" x14ac:dyDescent="0.25">
      <c r="A9560" s="38">
        <v>9557</v>
      </c>
      <c r="F9560" s="39"/>
      <c r="Q9560" s="39"/>
      <c r="R9560" s="40"/>
      <c r="S9560" s="40"/>
      <c r="T9560" s="39"/>
      <c r="AG9560" s="110"/>
      <c r="AH9560" s="94"/>
      <c r="AJ9560" s="97"/>
      <c r="AL9560" s="39"/>
      <c r="AP9560" s="39"/>
      <c r="AQ9560" s="77"/>
      <c r="AR9560" s="78"/>
      <c r="BB9560" s="79"/>
      <c r="BC9560" s="94"/>
      <c r="BE9560" s="97"/>
      <c r="BG9560" s="40"/>
      <c r="BK9560" s="40"/>
      <c r="BL9560" s="79"/>
      <c r="BM9560" s="94"/>
      <c r="BO9560" s="97"/>
      <c r="BQ9560" s="40"/>
      <c r="BR9560" s="94"/>
      <c r="BS9560" s="94"/>
      <c r="BT9560" s="94"/>
      <c r="BU9560" s="40"/>
      <c r="BV9560" s="82"/>
      <c r="BW9560" s="94"/>
      <c r="BX9560" s="48"/>
      <c r="BY9560" s="97"/>
      <c r="BZ9560" s="48"/>
      <c r="CA9560" s="40"/>
      <c r="CB9560" s="94"/>
      <c r="CC9560" s="94"/>
      <c r="CD9560" s="94"/>
      <c r="CE9560" s="40"/>
      <c r="CF9560" s="73"/>
      <c r="CG9560" s="41"/>
      <c r="CH9560" s="41"/>
      <c r="CI9560" s="41"/>
      <c r="CJ9560" s="41"/>
      <c r="CK9560" s="41"/>
      <c r="CL9560" s="68"/>
      <c r="CM9560" s="41"/>
      <c r="CN9560" s="41"/>
      <c r="CO9560" s="39"/>
      <c r="CP9560" s="78"/>
    </row>
    <row r="9561" spans="1:94" s="38" customFormat="1" x14ac:dyDescent="0.25">
      <c r="A9561" s="38">
        <v>9558</v>
      </c>
      <c r="F9561" s="39"/>
      <c r="Q9561" s="39"/>
      <c r="R9561" s="40"/>
      <c r="S9561" s="40"/>
      <c r="T9561" s="39"/>
      <c r="AG9561" s="110"/>
      <c r="AH9561" s="94"/>
      <c r="AJ9561" s="97"/>
      <c r="AL9561" s="39"/>
      <c r="AP9561" s="39"/>
      <c r="AQ9561" s="77"/>
      <c r="AR9561" s="78"/>
      <c r="BB9561" s="79"/>
      <c r="BC9561" s="94"/>
      <c r="BE9561" s="97"/>
      <c r="BG9561" s="40"/>
      <c r="BK9561" s="40"/>
      <c r="BL9561" s="79"/>
      <c r="BM9561" s="94"/>
      <c r="BO9561" s="97"/>
      <c r="BQ9561" s="40"/>
      <c r="BR9561" s="94"/>
      <c r="BS9561" s="94"/>
      <c r="BT9561" s="94"/>
      <c r="BU9561" s="40"/>
      <c r="BV9561" s="82"/>
      <c r="BW9561" s="94"/>
      <c r="BX9561" s="48"/>
      <c r="BY9561" s="97"/>
      <c r="BZ9561" s="48"/>
      <c r="CA9561" s="40"/>
      <c r="CB9561" s="94"/>
      <c r="CC9561" s="94"/>
      <c r="CD9561" s="94"/>
      <c r="CE9561" s="40"/>
      <c r="CF9561" s="73"/>
      <c r="CG9561" s="41"/>
      <c r="CH9561" s="41"/>
      <c r="CI9561" s="41"/>
      <c r="CJ9561" s="41"/>
      <c r="CK9561" s="41"/>
      <c r="CL9561" s="68"/>
      <c r="CM9561" s="41"/>
      <c r="CN9561" s="41"/>
      <c r="CO9561" s="39"/>
      <c r="CP9561" s="78"/>
    </row>
    <row r="9562" spans="1:94" s="38" customFormat="1" x14ac:dyDescent="0.25">
      <c r="A9562" s="38">
        <v>9559</v>
      </c>
      <c r="F9562" s="39"/>
      <c r="Q9562" s="39"/>
      <c r="R9562" s="40"/>
      <c r="S9562" s="40"/>
      <c r="T9562" s="39"/>
      <c r="AG9562" s="110"/>
      <c r="AH9562" s="94"/>
      <c r="AJ9562" s="97"/>
      <c r="AL9562" s="39"/>
      <c r="AP9562" s="39"/>
      <c r="AQ9562" s="77"/>
      <c r="AR9562" s="78"/>
      <c r="BB9562" s="79"/>
      <c r="BC9562" s="94"/>
      <c r="BE9562" s="97"/>
      <c r="BG9562" s="40"/>
      <c r="BK9562" s="40"/>
      <c r="BL9562" s="79"/>
      <c r="BM9562" s="94"/>
      <c r="BO9562" s="97"/>
      <c r="BQ9562" s="40"/>
      <c r="BR9562" s="94"/>
      <c r="BS9562" s="94"/>
      <c r="BT9562" s="94"/>
      <c r="BU9562" s="40"/>
      <c r="BV9562" s="82"/>
      <c r="BW9562" s="94"/>
      <c r="BX9562" s="48"/>
      <c r="BY9562" s="97"/>
      <c r="BZ9562" s="48"/>
      <c r="CA9562" s="40"/>
      <c r="CB9562" s="94"/>
      <c r="CC9562" s="94"/>
      <c r="CD9562" s="94"/>
      <c r="CE9562" s="40"/>
      <c r="CF9562" s="73"/>
      <c r="CG9562" s="41"/>
      <c r="CH9562" s="41"/>
      <c r="CI9562" s="41"/>
      <c r="CJ9562" s="41"/>
      <c r="CK9562" s="41"/>
      <c r="CL9562" s="68"/>
      <c r="CM9562" s="41"/>
      <c r="CN9562" s="41"/>
      <c r="CO9562" s="39"/>
      <c r="CP9562" s="78"/>
    </row>
    <row r="9563" spans="1:94" s="38" customFormat="1" x14ac:dyDescent="0.25">
      <c r="A9563" s="38">
        <v>9560</v>
      </c>
      <c r="F9563" s="39"/>
      <c r="Q9563" s="39"/>
      <c r="R9563" s="40"/>
      <c r="S9563" s="40"/>
      <c r="T9563" s="39"/>
      <c r="AG9563" s="110"/>
      <c r="AH9563" s="94"/>
      <c r="AJ9563" s="97"/>
      <c r="AL9563" s="39"/>
      <c r="AP9563" s="39"/>
      <c r="AQ9563" s="77"/>
      <c r="AR9563" s="78"/>
      <c r="BB9563" s="79"/>
      <c r="BC9563" s="94"/>
      <c r="BE9563" s="97"/>
      <c r="BG9563" s="40"/>
      <c r="BK9563" s="40"/>
      <c r="BL9563" s="79"/>
      <c r="BM9563" s="94"/>
      <c r="BO9563" s="97"/>
      <c r="BQ9563" s="40"/>
      <c r="BR9563" s="94"/>
      <c r="BS9563" s="94"/>
      <c r="BT9563" s="94"/>
      <c r="BU9563" s="40"/>
      <c r="BV9563" s="82"/>
      <c r="BW9563" s="94"/>
      <c r="BX9563" s="48"/>
      <c r="BY9563" s="97"/>
      <c r="BZ9563" s="48"/>
      <c r="CA9563" s="40"/>
      <c r="CB9563" s="94"/>
      <c r="CC9563" s="94"/>
      <c r="CD9563" s="94"/>
      <c r="CE9563" s="40"/>
      <c r="CF9563" s="73"/>
      <c r="CG9563" s="41"/>
      <c r="CH9563" s="41"/>
      <c r="CI9563" s="41"/>
      <c r="CJ9563" s="41"/>
      <c r="CK9563" s="41"/>
      <c r="CL9563" s="68"/>
      <c r="CM9563" s="41"/>
      <c r="CN9563" s="41"/>
      <c r="CO9563" s="39"/>
      <c r="CP9563" s="78"/>
    </row>
    <row r="9564" spans="1:94" s="38" customFormat="1" x14ac:dyDescent="0.25">
      <c r="A9564" s="38">
        <v>9561</v>
      </c>
      <c r="F9564" s="39"/>
      <c r="Q9564" s="39"/>
      <c r="R9564" s="40"/>
      <c r="S9564" s="40"/>
      <c r="T9564" s="39"/>
      <c r="AG9564" s="110"/>
      <c r="AH9564" s="94"/>
      <c r="AJ9564" s="97"/>
      <c r="AL9564" s="39"/>
      <c r="AP9564" s="39"/>
      <c r="AQ9564" s="77"/>
      <c r="AR9564" s="78"/>
      <c r="BB9564" s="79"/>
      <c r="BC9564" s="94"/>
      <c r="BE9564" s="97"/>
      <c r="BG9564" s="40"/>
      <c r="BK9564" s="40"/>
      <c r="BL9564" s="79"/>
      <c r="BM9564" s="94"/>
      <c r="BO9564" s="97"/>
      <c r="BQ9564" s="40"/>
      <c r="BR9564" s="94"/>
      <c r="BS9564" s="94"/>
      <c r="BT9564" s="94"/>
      <c r="BU9564" s="40"/>
      <c r="BV9564" s="82"/>
      <c r="BW9564" s="94"/>
      <c r="BX9564" s="48"/>
      <c r="BY9564" s="97"/>
      <c r="BZ9564" s="48"/>
      <c r="CA9564" s="40"/>
      <c r="CB9564" s="94"/>
      <c r="CC9564" s="94"/>
      <c r="CD9564" s="94"/>
      <c r="CE9564" s="40"/>
      <c r="CF9564" s="73"/>
      <c r="CG9564" s="41"/>
      <c r="CH9564" s="41"/>
      <c r="CI9564" s="41"/>
      <c r="CJ9564" s="41"/>
      <c r="CK9564" s="41"/>
      <c r="CL9564" s="68"/>
      <c r="CM9564" s="41"/>
      <c r="CN9564" s="41"/>
      <c r="CO9564" s="39"/>
      <c r="CP9564" s="78"/>
    </row>
    <row r="9565" spans="1:94" s="38" customFormat="1" x14ac:dyDescent="0.25">
      <c r="A9565" s="38">
        <v>9562</v>
      </c>
      <c r="F9565" s="39"/>
      <c r="Q9565" s="39"/>
      <c r="R9565" s="40"/>
      <c r="S9565" s="40"/>
      <c r="T9565" s="39"/>
      <c r="AG9565" s="110"/>
      <c r="AH9565" s="94"/>
      <c r="AJ9565" s="97"/>
      <c r="AL9565" s="39"/>
      <c r="AP9565" s="39"/>
      <c r="AQ9565" s="77"/>
      <c r="AR9565" s="78"/>
      <c r="BB9565" s="79"/>
      <c r="BC9565" s="94"/>
      <c r="BE9565" s="97"/>
      <c r="BG9565" s="40"/>
      <c r="BK9565" s="40"/>
      <c r="BL9565" s="79"/>
      <c r="BM9565" s="94"/>
      <c r="BO9565" s="97"/>
      <c r="BQ9565" s="40"/>
      <c r="BR9565" s="94"/>
      <c r="BS9565" s="94"/>
      <c r="BT9565" s="94"/>
      <c r="BU9565" s="40"/>
      <c r="BV9565" s="82"/>
      <c r="BW9565" s="94"/>
      <c r="BX9565" s="48"/>
      <c r="BY9565" s="97"/>
      <c r="BZ9565" s="48"/>
      <c r="CA9565" s="40"/>
      <c r="CB9565" s="94"/>
      <c r="CC9565" s="94"/>
      <c r="CD9565" s="94"/>
      <c r="CE9565" s="40"/>
      <c r="CF9565" s="73"/>
      <c r="CG9565" s="41"/>
      <c r="CH9565" s="41"/>
      <c r="CI9565" s="41"/>
      <c r="CJ9565" s="41"/>
      <c r="CK9565" s="41"/>
      <c r="CL9565" s="68"/>
      <c r="CM9565" s="41"/>
      <c r="CN9565" s="41"/>
      <c r="CO9565" s="39"/>
      <c r="CP9565" s="78"/>
    </row>
    <row r="9566" spans="1:94" s="38" customFormat="1" x14ac:dyDescent="0.25">
      <c r="A9566" s="38">
        <v>9563</v>
      </c>
      <c r="F9566" s="39"/>
      <c r="Q9566" s="39"/>
      <c r="R9566" s="40"/>
      <c r="S9566" s="40"/>
      <c r="T9566" s="39"/>
      <c r="AG9566" s="110"/>
      <c r="AH9566" s="94"/>
      <c r="AJ9566" s="97"/>
      <c r="AL9566" s="39"/>
      <c r="AP9566" s="39"/>
      <c r="AQ9566" s="77"/>
      <c r="AR9566" s="78"/>
      <c r="BB9566" s="79"/>
      <c r="BC9566" s="94"/>
      <c r="BE9566" s="97"/>
      <c r="BG9566" s="40"/>
      <c r="BK9566" s="40"/>
      <c r="BL9566" s="79"/>
      <c r="BM9566" s="94"/>
      <c r="BO9566" s="97"/>
      <c r="BQ9566" s="40"/>
      <c r="BR9566" s="94"/>
      <c r="BS9566" s="94"/>
      <c r="BT9566" s="94"/>
      <c r="BU9566" s="40"/>
      <c r="BV9566" s="82"/>
      <c r="BW9566" s="94"/>
      <c r="BX9566" s="48"/>
      <c r="BY9566" s="97"/>
      <c r="BZ9566" s="48"/>
      <c r="CA9566" s="40"/>
      <c r="CB9566" s="94"/>
      <c r="CC9566" s="94"/>
      <c r="CD9566" s="94"/>
      <c r="CE9566" s="40"/>
      <c r="CF9566" s="73"/>
      <c r="CG9566" s="41"/>
      <c r="CH9566" s="41"/>
      <c r="CI9566" s="41"/>
      <c r="CJ9566" s="41"/>
      <c r="CK9566" s="41"/>
      <c r="CL9566" s="68"/>
      <c r="CM9566" s="41"/>
      <c r="CN9566" s="41"/>
      <c r="CO9566" s="39"/>
      <c r="CP9566" s="78"/>
    </row>
    <row r="9567" spans="1:94" s="38" customFormat="1" x14ac:dyDescent="0.25">
      <c r="A9567" s="38">
        <v>9564</v>
      </c>
      <c r="F9567" s="39"/>
      <c r="Q9567" s="39"/>
      <c r="R9567" s="40"/>
      <c r="S9567" s="40"/>
      <c r="T9567" s="39"/>
      <c r="AG9567" s="110"/>
      <c r="AH9567" s="94"/>
      <c r="AJ9567" s="97"/>
      <c r="AL9567" s="39"/>
      <c r="AP9567" s="39"/>
      <c r="AQ9567" s="77"/>
      <c r="AR9567" s="78"/>
      <c r="BB9567" s="79"/>
      <c r="BC9567" s="94"/>
      <c r="BE9567" s="97"/>
      <c r="BG9567" s="40"/>
      <c r="BK9567" s="40"/>
      <c r="BL9567" s="79"/>
      <c r="BM9567" s="94"/>
      <c r="BO9567" s="97"/>
      <c r="BQ9567" s="40"/>
      <c r="BR9567" s="94"/>
      <c r="BS9567" s="94"/>
      <c r="BT9567" s="94"/>
      <c r="BU9567" s="40"/>
      <c r="BV9567" s="82"/>
      <c r="BW9567" s="94"/>
      <c r="BX9567" s="48"/>
      <c r="BY9567" s="97"/>
      <c r="BZ9567" s="48"/>
      <c r="CA9567" s="40"/>
      <c r="CB9567" s="94"/>
      <c r="CC9567" s="94"/>
      <c r="CD9567" s="94"/>
      <c r="CE9567" s="40"/>
      <c r="CF9567" s="73"/>
      <c r="CG9567" s="41"/>
      <c r="CH9567" s="41"/>
      <c r="CI9567" s="41"/>
      <c r="CJ9567" s="41"/>
      <c r="CK9567" s="41"/>
      <c r="CL9567" s="68"/>
      <c r="CM9567" s="41"/>
      <c r="CN9567" s="41"/>
      <c r="CO9567" s="39"/>
      <c r="CP9567" s="78"/>
    </row>
    <row r="9568" spans="1:94" s="38" customFormat="1" x14ac:dyDescent="0.25">
      <c r="A9568" s="38">
        <v>9565</v>
      </c>
      <c r="F9568" s="39"/>
      <c r="Q9568" s="39"/>
      <c r="R9568" s="40"/>
      <c r="S9568" s="40"/>
      <c r="T9568" s="39"/>
      <c r="AG9568" s="110"/>
      <c r="AH9568" s="94"/>
      <c r="AJ9568" s="97"/>
      <c r="AL9568" s="39"/>
      <c r="AP9568" s="39"/>
      <c r="AQ9568" s="77"/>
      <c r="AR9568" s="78"/>
      <c r="BB9568" s="79"/>
      <c r="BC9568" s="94"/>
      <c r="BE9568" s="97"/>
      <c r="BG9568" s="40"/>
      <c r="BK9568" s="40"/>
      <c r="BL9568" s="79"/>
      <c r="BM9568" s="94"/>
      <c r="BO9568" s="97"/>
      <c r="BQ9568" s="40"/>
      <c r="BR9568" s="94"/>
      <c r="BS9568" s="94"/>
      <c r="BT9568" s="94"/>
      <c r="BU9568" s="40"/>
      <c r="BV9568" s="82"/>
      <c r="BW9568" s="94"/>
      <c r="BX9568" s="48"/>
      <c r="BY9568" s="97"/>
      <c r="BZ9568" s="48"/>
      <c r="CA9568" s="40"/>
      <c r="CB9568" s="94"/>
      <c r="CC9568" s="94"/>
      <c r="CD9568" s="94"/>
      <c r="CE9568" s="40"/>
      <c r="CF9568" s="73"/>
      <c r="CG9568" s="41"/>
      <c r="CH9568" s="41"/>
      <c r="CI9568" s="41"/>
      <c r="CJ9568" s="41"/>
      <c r="CK9568" s="41"/>
      <c r="CL9568" s="68"/>
      <c r="CM9568" s="41"/>
      <c r="CN9568" s="41"/>
      <c r="CO9568" s="39"/>
      <c r="CP9568" s="78"/>
    </row>
    <row r="9569" spans="1:94" s="38" customFormat="1" x14ac:dyDescent="0.25">
      <c r="A9569" s="38">
        <v>9566</v>
      </c>
      <c r="F9569" s="39"/>
      <c r="Q9569" s="39"/>
      <c r="R9569" s="40"/>
      <c r="S9569" s="40"/>
      <c r="T9569" s="39"/>
      <c r="AG9569" s="110"/>
      <c r="AH9569" s="94"/>
      <c r="AJ9569" s="97"/>
      <c r="AL9569" s="39"/>
      <c r="AP9569" s="39"/>
      <c r="AQ9569" s="77"/>
      <c r="AR9569" s="78"/>
      <c r="BB9569" s="79"/>
      <c r="BC9569" s="94"/>
      <c r="BE9569" s="97"/>
      <c r="BG9569" s="40"/>
      <c r="BK9569" s="40"/>
      <c r="BL9569" s="79"/>
      <c r="BM9569" s="94"/>
      <c r="BO9569" s="97"/>
      <c r="BQ9569" s="40"/>
      <c r="BR9569" s="94"/>
      <c r="BS9569" s="94"/>
      <c r="BT9569" s="94"/>
      <c r="BU9569" s="40"/>
      <c r="BV9569" s="82"/>
      <c r="BW9569" s="94"/>
      <c r="BX9569" s="48"/>
      <c r="BY9569" s="97"/>
      <c r="BZ9569" s="48"/>
      <c r="CA9569" s="40"/>
      <c r="CB9569" s="94"/>
      <c r="CC9569" s="94"/>
      <c r="CD9569" s="94"/>
      <c r="CE9569" s="40"/>
      <c r="CF9569" s="73"/>
      <c r="CG9569" s="41"/>
      <c r="CH9569" s="41"/>
      <c r="CI9569" s="41"/>
      <c r="CJ9569" s="41"/>
      <c r="CK9569" s="41"/>
      <c r="CL9569" s="68"/>
      <c r="CM9569" s="41"/>
      <c r="CN9569" s="41"/>
      <c r="CO9569" s="39"/>
      <c r="CP9569" s="78"/>
    </row>
    <row r="9570" spans="1:94" s="38" customFormat="1" x14ac:dyDescent="0.25">
      <c r="A9570" s="38">
        <v>9567</v>
      </c>
      <c r="F9570" s="39"/>
      <c r="Q9570" s="39"/>
      <c r="R9570" s="40"/>
      <c r="S9570" s="40"/>
      <c r="T9570" s="39"/>
      <c r="AG9570" s="110"/>
      <c r="AH9570" s="94"/>
      <c r="AJ9570" s="97"/>
      <c r="AL9570" s="39"/>
      <c r="AP9570" s="39"/>
      <c r="AQ9570" s="77"/>
      <c r="AR9570" s="78"/>
      <c r="BB9570" s="79"/>
      <c r="BC9570" s="94"/>
      <c r="BE9570" s="97"/>
      <c r="BG9570" s="40"/>
      <c r="BK9570" s="40"/>
      <c r="BL9570" s="79"/>
      <c r="BM9570" s="94"/>
      <c r="BO9570" s="97"/>
      <c r="BQ9570" s="40"/>
      <c r="BR9570" s="94"/>
      <c r="BS9570" s="94"/>
      <c r="BT9570" s="94"/>
      <c r="BU9570" s="40"/>
      <c r="BV9570" s="82"/>
      <c r="BW9570" s="94"/>
      <c r="BX9570" s="48"/>
      <c r="BY9570" s="97"/>
      <c r="BZ9570" s="48"/>
      <c r="CA9570" s="40"/>
      <c r="CB9570" s="94"/>
      <c r="CC9570" s="94"/>
      <c r="CD9570" s="94"/>
      <c r="CE9570" s="40"/>
      <c r="CF9570" s="73"/>
      <c r="CG9570" s="41"/>
      <c r="CH9570" s="41"/>
      <c r="CI9570" s="41"/>
      <c r="CJ9570" s="41"/>
      <c r="CK9570" s="41"/>
      <c r="CL9570" s="68"/>
      <c r="CM9570" s="41"/>
      <c r="CN9570" s="41"/>
      <c r="CO9570" s="39"/>
      <c r="CP9570" s="78"/>
    </row>
    <row r="9571" spans="1:94" s="38" customFormat="1" x14ac:dyDescent="0.25">
      <c r="A9571" s="38">
        <v>9568</v>
      </c>
      <c r="F9571" s="39"/>
      <c r="Q9571" s="39"/>
      <c r="R9571" s="40"/>
      <c r="S9571" s="40"/>
      <c r="T9571" s="39"/>
      <c r="AG9571" s="110"/>
      <c r="AH9571" s="94"/>
      <c r="AJ9571" s="97"/>
      <c r="AL9571" s="39"/>
      <c r="AP9571" s="39"/>
      <c r="AQ9571" s="77"/>
      <c r="AR9571" s="78"/>
      <c r="BB9571" s="79"/>
      <c r="BC9571" s="94"/>
      <c r="BE9571" s="97"/>
      <c r="BG9571" s="40"/>
      <c r="BK9571" s="40"/>
      <c r="BL9571" s="79"/>
      <c r="BM9571" s="94"/>
      <c r="BO9571" s="97"/>
      <c r="BQ9571" s="40"/>
      <c r="BR9571" s="94"/>
      <c r="BS9571" s="94"/>
      <c r="BT9571" s="94"/>
      <c r="BU9571" s="40"/>
      <c r="BV9571" s="82"/>
      <c r="BW9571" s="94"/>
      <c r="BX9571" s="48"/>
      <c r="BY9571" s="97"/>
      <c r="BZ9571" s="48"/>
      <c r="CA9571" s="40"/>
      <c r="CB9571" s="94"/>
      <c r="CC9571" s="94"/>
      <c r="CD9571" s="94"/>
      <c r="CE9571" s="40"/>
      <c r="CF9571" s="73"/>
      <c r="CG9571" s="41"/>
      <c r="CH9571" s="41"/>
      <c r="CI9571" s="41"/>
      <c r="CJ9571" s="41"/>
      <c r="CK9571" s="41"/>
      <c r="CL9571" s="68"/>
      <c r="CM9571" s="41"/>
      <c r="CN9571" s="41"/>
      <c r="CO9571" s="39"/>
      <c r="CP9571" s="78"/>
    </row>
    <row r="9572" spans="1:94" s="38" customFormat="1" x14ac:dyDescent="0.25">
      <c r="A9572" s="38">
        <v>9569</v>
      </c>
      <c r="F9572" s="39"/>
      <c r="Q9572" s="39"/>
      <c r="R9572" s="40"/>
      <c r="S9572" s="40"/>
      <c r="T9572" s="39"/>
      <c r="AG9572" s="110"/>
      <c r="AH9572" s="94"/>
      <c r="AJ9572" s="97"/>
      <c r="AL9572" s="39"/>
      <c r="AP9572" s="39"/>
      <c r="AQ9572" s="77"/>
      <c r="AR9572" s="78"/>
      <c r="BB9572" s="79"/>
      <c r="BC9572" s="94"/>
      <c r="BE9572" s="97"/>
      <c r="BG9572" s="40"/>
      <c r="BK9572" s="40"/>
      <c r="BL9572" s="79"/>
      <c r="BM9572" s="94"/>
      <c r="BO9572" s="97"/>
      <c r="BQ9572" s="40"/>
      <c r="BR9572" s="94"/>
      <c r="BS9572" s="94"/>
      <c r="BT9572" s="94"/>
      <c r="BU9572" s="40"/>
      <c r="BV9572" s="82"/>
      <c r="BW9572" s="94"/>
      <c r="BX9572" s="48"/>
      <c r="BY9572" s="97"/>
      <c r="BZ9572" s="48"/>
      <c r="CA9572" s="40"/>
      <c r="CB9572" s="94"/>
      <c r="CC9572" s="94"/>
      <c r="CD9572" s="94"/>
      <c r="CE9572" s="40"/>
      <c r="CF9572" s="73"/>
      <c r="CG9572" s="41"/>
      <c r="CH9572" s="41"/>
      <c r="CI9572" s="41"/>
      <c r="CJ9572" s="41"/>
      <c r="CK9572" s="41"/>
      <c r="CL9572" s="68"/>
      <c r="CM9572" s="41"/>
      <c r="CN9572" s="41"/>
      <c r="CO9572" s="39"/>
      <c r="CP9572" s="78"/>
    </row>
    <row r="9573" spans="1:94" s="38" customFormat="1" x14ac:dyDescent="0.25">
      <c r="A9573" s="38">
        <v>9570</v>
      </c>
      <c r="F9573" s="39"/>
      <c r="Q9573" s="39"/>
      <c r="R9573" s="40"/>
      <c r="S9573" s="40"/>
      <c r="T9573" s="39"/>
      <c r="AG9573" s="110"/>
      <c r="AH9573" s="94"/>
      <c r="AJ9573" s="97"/>
      <c r="AL9573" s="39"/>
      <c r="AP9573" s="39"/>
      <c r="AQ9573" s="77"/>
      <c r="AR9573" s="78"/>
      <c r="BB9573" s="79"/>
      <c r="BC9573" s="94"/>
      <c r="BE9573" s="97"/>
      <c r="BG9573" s="40"/>
      <c r="BK9573" s="40"/>
      <c r="BL9573" s="79"/>
      <c r="BM9573" s="94"/>
      <c r="BO9573" s="97"/>
      <c r="BQ9573" s="40"/>
      <c r="BR9573" s="94"/>
      <c r="BS9573" s="94"/>
      <c r="BT9573" s="94"/>
      <c r="BU9573" s="40"/>
      <c r="BV9573" s="82"/>
      <c r="BW9573" s="94"/>
      <c r="BX9573" s="48"/>
      <c r="BY9573" s="97"/>
      <c r="BZ9573" s="48"/>
      <c r="CA9573" s="40"/>
      <c r="CB9573" s="94"/>
      <c r="CC9573" s="94"/>
      <c r="CD9573" s="94"/>
      <c r="CE9573" s="40"/>
      <c r="CF9573" s="73"/>
      <c r="CG9573" s="41"/>
      <c r="CH9573" s="41"/>
      <c r="CI9573" s="41"/>
      <c r="CJ9573" s="41"/>
      <c r="CK9573" s="41"/>
      <c r="CL9573" s="68"/>
      <c r="CM9573" s="41"/>
      <c r="CN9573" s="41"/>
      <c r="CO9573" s="39"/>
      <c r="CP9573" s="78"/>
    </row>
    <row r="9574" spans="1:94" s="38" customFormat="1" x14ac:dyDescent="0.25">
      <c r="A9574" s="38">
        <v>9571</v>
      </c>
      <c r="F9574" s="39"/>
      <c r="Q9574" s="39"/>
      <c r="R9574" s="40"/>
      <c r="S9574" s="40"/>
      <c r="T9574" s="39"/>
      <c r="AG9574" s="110"/>
      <c r="AH9574" s="94"/>
      <c r="AJ9574" s="97"/>
      <c r="AL9574" s="39"/>
      <c r="AP9574" s="39"/>
      <c r="AQ9574" s="77"/>
      <c r="AR9574" s="78"/>
      <c r="BB9574" s="79"/>
      <c r="BC9574" s="94"/>
      <c r="BE9574" s="97"/>
      <c r="BG9574" s="40"/>
      <c r="BK9574" s="40"/>
      <c r="BL9574" s="79"/>
      <c r="BM9574" s="94"/>
      <c r="BO9574" s="97"/>
      <c r="BQ9574" s="40"/>
      <c r="BR9574" s="94"/>
      <c r="BS9574" s="94"/>
      <c r="BT9574" s="94"/>
      <c r="BU9574" s="40"/>
      <c r="BV9574" s="82"/>
      <c r="BW9574" s="94"/>
      <c r="BX9574" s="48"/>
      <c r="BY9574" s="97"/>
      <c r="BZ9574" s="48"/>
      <c r="CA9574" s="40"/>
      <c r="CB9574" s="94"/>
      <c r="CC9574" s="94"/>
      <c r="CD9574" s="94"/>
      <c r="CE9574" s="40"/>
      <c r="CF9574" s="73"/>
      <c r="CG9574" s="41"/>
      <c r="CH9574" s="41"/>
      <c r="CI9574" s="41"/>
      <c r="CJ9574" s="41"/>
      <c r="CK9574" s="41"/>
      <c r="CL9574" s="68"/>
      <c r="CM9574" s="41"/>
      <c r="CN9574" s="41"/>
      <c r="CO9574" s="39"/>
      <c r="CP9574" s="78"/>
    </row>
    <row r="9575" spans="1:94" s="38" customFormat="1" x14ac:dyDescent="0.25">
      <c r="A9575" s="38">
        <v>9572</v>
      </c>
      <c r="F9575" s="39"/>
      <c r="Q9575" s="39"/>
      <c r="R9575" s="40"/>
      <c r="S9575" s="40"/>
      <c r="T9575" s="39"/>
      <c r="AG9575" s="110"/>
      <c r="AH9575" s="94"/>
      <c r="AJ9575" s="97"/>
      <c r="AL9575" s="39"/>
      <c r="AP9575" s="39"/>
      <c r="AQ9575" s="77"/>
      <c r="AR9575" s="78"/>
      <c r="BB9575" s="79"/>
      <c r="BC9575" s="94"/>
      <c r="BE9575" s="97"/>
      <c r="BG9575" s="40"/>
      <c r="BK9575" s="40"/>
      <c r="BL9575" s="79"/>
      <c r="BM9575" s="94"/>
      <c r="BO9575" s="97"/>
      <c r="BQ9575" s="40"/>
      <c r="BR9575" s="94"/>
      <c r="BS9575" s="94"/>
      <c r="BT9575" s="94"/>
      <c r="BU9575" s="40"/>
      <c r="BV9575" s="82"/>
      <c r="BW9575" s="94"/>
      <c r="BX9575" s="48"/>
      <c r="BY9575" s="97"/>
      <c r="BZ9575" s="48"/>
      <c r="CA9575" s="40"/>
      <c r="CB9575" s="94"/>
      <c r="CC9575" s="94"/>
      <c r="CD9575" s="94"/>
      <c r="CE9575" s="40"/>
      <c r="CF9575" s="73"/>
      <c r="CG9575" s="41"/>
      <c r="CH9575" s="41"/>
      <c r="CI9575" s="41"/>
      <c r="CJ9575" s="41"/>
      <c r="CK9575" s="41"/>
      <c r="CL9575" s="68"/>
      <c r="CM9575" s="41"/>
      <c r="CN9575" s="41"/>
      <c r="CO9575" s="39"/>
      <c r="CP9575" s="78"/>
    </row>
    <row r="9576" spans="1:94" s="38" customFormat="1" x14ac:dyDescent="0.25">
      <c r="A9576" s="38">
        <v>9573</v>
      </c>
      <c r="F9576" s="39"/>
      <c r="Q9576" s="39"/>
      <c r="R9576" s="40"/>
      <c r="S9576" s="40"/>
      <c r="T9576" s="39"/>
      <c r="AG9576" s="110"/>
      <c r="AH9576" s="94"/>
      <c r="AJ9576" s="97"/>
      <c r="AL9576" s="39"/>
      <c r="AP9576" s="39"/>
      <c r="AQ9576" s="77"/>
      <c r="AR9576" s="78"/>
      <c r="BB9576" s="79"/>
      <c r="BC9576" s="94"/>
      <c r="BE9576" s="97"/>
      <c r="BG9576" s="40"/>
      <c r="BK9576" s="40"/>
      <c r="BL9576" s="79"/>
      <c r="BM9576" s="94"/>
      <c r="BO9576" s="97"/>
      <c r="BQ9576" s="40"/>
      <c r="BR9576" s="94"/>
      <c r="BS9576" s="94"/>
      <c r="BT9576" s="94"/>
      <c r="BU9576" s="40"/>
      <c r="BV9576" s="82"/>
      <c r="BW9576" s="94"/>
      <c r="BX9576" s="48"/>
      <c r="BY9576" s="97"/>
      <c r="BZ9576" s="48"/>
      <c r="CA9576" s="40"/>
      <c r="CB9576" s="94"/>
      <c r="CC9576" s="94"/>
      <c r="CD9576" s="94"/>
      <c r="CE9576" s="40"/>
      <c r="CF9576" s="73"/>
      <c r="CG9576" s="41"/>
      <c r="CH9576" s="41"/>
      <c r="CI9576" s="41"/>
      <c r="CJ9576" s="41"/>
      <c r="CK9576" s="41"/>
      <c r="CL9576" s="68"/>
      <c r="CM9576" s="41"/>
      <c r="CN9576" s="41"/>
      <c r="CO9576" s="39"/>
      <c r="CP9576" s="78"/>
    </row>
    <row r="9577" spans="1:94" s="38" customFormat="1" x14ac:dyDescent="0.25">
      <c r="A9577" s="38">
        <v>9574</v>
      </c>
      <c r="F9577" s="39"/>
      <c r="Q9577" s="39"/>
      <c r="R9577" s="40"/>
      <c r="S9577" s="40"/>
      <c r="T9577" s="39"/>
      <c r="AG9577" s="110"/>
      <c r="AH9577" s="94"/>
      <c r="AJ9577" s="97"/>
      <c r="AL9577" s="39"/>
      <c r="AP9577" s="39"/>
      <c r="AQ9577" s="77"/>
      <c r="AR9577" s="78"/>
      <c r="BB9577" s="79"/>
      <c r="BC9577" s="94"/>
      <c r="BE9577" s="97"/>
      <c r="BG9577" s="40"/>
      <c r="BK9577" s="40"/>
      <c r="BL9577" s="79"/>
      <c r="BM9577" s="94"/>
      <c r="BO9577" s="97"/>
      <c r="BQ9577" s="40"/>
      <c r="BR9577" s="94"/>
      <c r="BS9577" s="94"/>
      <c r="BT9577" s="94"/>
      <c r="BU9577" s="40"/>
      <c r="BV9577" s="82"/>
      <c r="BW9577" s="94"/>
      <c r="BX9577" s="48"/>
      <c r="BY9577" s="97"/>
      <c r="BZ9577" s="48"/>
      <c r="CA9577" s="40"/>
      <c r="CB9577" s="94"/>
      <c r="CC9577" s="94"/>
      <c r="CD9577" s="94"/>
      <c r="CE9577" s="40"/>
      <c r="CF9577" s="73"/>
      <c r="CG9577" s="41"/>
      <c r="CH9577" s="41"/>
      <c r="CI9577" s="41"/>
      <c r="CJ9577" s="41"/>
      <c r="CK9577" s="41"/>
      <c r="CL9577" s="68"/>
      <c r="CM9577" s="41"/>
      <c r="CN9577" s="41"/>
      <c r="CO9577" s="39"/>
      <c r="CP9577" s="78"/>
    </row>
    <row r="9578" spans="1:94" s="38" customFormat="1" x14ac:dyDescent="0.25">
      <c r="A9578" s="38">
        <v>9575</v>
      </c>
      <c r="F9578" s="39"/>
      <c r="Q9578" s="39"/>
      <c r="R9578" s="40"/>
      <c r="S9578" s="40"/>
      <c r="T9578" s="39"/>
      <c r="AG9578" s="110"/>
      <c r="AH9578" s="94"/>
      <c r="AJ9578" s="97"/>
      <c r="AL9578" s="39"/>
      <c r="AP9578" s="39"/>
      <c r="AQ9578" s="77"/>
      <c r="AR9578" s="78"/>
      <c r="BB9578" s="79"/>
      <c r="BC9578" s="94"/>
      <c r="BE9578" s="97"/>
      <c r="BG9578" s="40"/>
      <c r="BK9578" s="40"/>
      <c r="BL9578" s="79"/>
      <c r="BM9578" s="94"/>
      <c r="BO9578" s="97"/>
      <c r="BQ9578" s="40"/>
      <c r="BR9578" s="94"/>
      <c r="BS9578" s="94"/>
      <c r="BT9578" s="94"/>
      <c r="BU9578" s="40"/>
      <c r="BV9578" s="82"/>
      <c r="BW9578" s="94"/>
      <c r="BX9578" s="48"/>
      <c r="BY9578" s="97"/>
      <c r="BZ9578" s="48"/>
      <c r="CA9578" s="40"/>
      <c r="CB9578" s="94"/>
      <c r="CC9578" s="94"/>
      <c r="CD9578" s="94"/>
      <c r="CE9578" s="40"/>
      <c r="CF9578" s="73"/>
      <c r="CG9578" s="41"/>
      <c r="CH9578" s="41"/>
      <c r="CI9578" s="41"/>
      <c r="CJ9578" s="41"/>
      <c r="CK9578" s="41"/>
      <c r="CL9578" s="68"/>
      <c r="CM9578" s="41"/>
      <c r="CN9578" s="41"/>
      <c r="CO9578" s="39"/>
      <c r="CP9578" s="78"/>
    </row>
    <row r="9579" spans="1:94" s="38" customFormat="1" x14ac:dyDescent="0.25">
      <c r="A9579" s="38">
        <v>9576</v>
      </c>
      <c r="F9579" s="39"/>
      <c r="Q9579" s="39"/>
      <c r="R9579" s="40"/>
      <c r="S9579" s="40"/>
      <c r="T9579" s="39"/>
      <c r="AG9579" s="110"/>
      <c r="AH9579" s="94"/>
      <c r="AJ9579" s="97"/>
      <c r="AL9579" s="39"/>
      <c r="AP9579" s="39"/>
      <c r="AQ9579" s="77"/>
      <c r="AR9579" s="78"/>
      <c r="BB9579" s="79"/>
      <c r="BC9579" s="94"/>
      <c r="BE9579" s="97"/>
      <c r="BG9579" s="40"/>
      <c r="BK9579" s="40"/>
      <c r="BL9579" s="79"/>
      <c r="BM9579" s="94"/>
      <c r="BO9579" s="97"/>
      <c r="BQ9579" s="40"/>
      <c r="BR9579" s="94"/>
      <c r="BS9579" s="94"/>
      <c r="BT9579" s="94"/>
      <c r="BU9579" s="40"/>
      <c r="BV9579" s="82"/>
      <c r="BW9579" s="94"/>
      <c r="BX9579" s="48"/>
      <c r="BY9579" s="97"/>
      <c r="BZ9579" s="48"/>
      <c r="CA9579" s="40"/>
      <c r="CB9579" s="94"/>
      <c r="CC9579" s="94"/>
      <c r="CD9579" s="94"/>
      <c r="CE9579" s="40"/>
      <c r="CF9579" s="73"/>
      <c r="CG9579" s="41"/>
      <c r="CH9579" s="41"/>
      <c r="CI9579" s="41"/>
      <c r="CJ9579" s="41"/>
      <c r="CK9579" s="41"/>
      <c r="CL9579" s="68"/>
      <c r="CM9579" s="41"/>
      <c r="CN9579" s="41"/>
      <c r="CO9579" s="39"/>
      <c r="CP9579" s="78"/>
    </row>
    <row r="9580" spans="1:94" s="38" customFormat="1" x14ac:dyDescent="0.25">
      <c r="A9580" s="38">
        <v>9577</v>
      </c>
      <c r="F9580" s="39"/>
      <c r="Q9580" s="39"/>
      <c r="R9580" s="40"/>
      <c r="S9580" s="40"/>
      <c r="T9580" s="39"/>
      <c r="AG9580" s="110"/>
      <c r="AH9580" s="94"/>
      <c r="AJ9580" s="97"/>
      <c r="AL9580" s="39"/>
      <c r="AP9580" s="39"/>
      <c r="AQ9580" s="77"/>
      <c r="AR9580" s="78"/>
      <c r="BB9580" s="79"/>
      <c r="BC9580" s="94"/>
      <c r="BE9580" s="97"/>
      <c r="BG9580" s="40"/>
      <c r="BK9580" s="40"/>
      <c r="BL9580" s="79"/>
      <c r="BM9580" s="94"/>
      <c r="BO9580" s="97"/>
      <c r="BQ9580" s="40"/>
      <c r="BR9580" s="94"/>
      <c r="BS9580" s="94"/>
      <c r="BT9580" s="94"/>
      <c r="BU9580" s="40"/>
      <c r="BV9580" s="82"/>
      <c r="BW9580" s="94"/>
      <c r="BX9580" s="48"/>
      <c r="BY9580" s="97"/>
      <c r="BZ9580" s="48"/>
      <c r="CA9580" s="40"/>
      <c r="CB9580" s="94"/>
      <c r="CC9580" s="94"/>
      <c r="CD9580" s="94"/>
      <c r="CE9580" s="40"/>
      <c r="CF9580" s="73"/>
      <c r="CG9580" s="41"/>
      <c r="CH9580" s="41"/>
      <c r="CI9580" s="41"/>
      <c r="CJ9580" s="41"/>
      <c r="CK9580" s="41"/>
      <c r="CL9580" s="68"/>
      <c r="CM9580" s="41"/>
      <c r="CN9580" s="41"/>
      <c r="CO9580" s="39"/>
      <c r="CP9580" s="78"/>
    </row>
    <row r="9581" spans="1:94" s="38" customFormat="1" x14ac:dyDescent="0.25">
      <c r="A9581" s="38">
        <v>9578</v>
      </c>
      <c r="F9581" s="39"/>
      <c r="Q9581" s="39"/>
      <c r="R9581" s="40"/>
      <c r="S9581" s="40"/>
      <c r="T9581" s="39"/>
      <c r="AG9581" s="110"/>
      <c r="AH9581" s="94"/>
      <c r="AJ9581" s="97"/>
      <c r="AL9581" s="39"/>
      <c r="AP9581" s="39"/>
      <c r="AQ9581" s="77"/>
      <c r="AR9581" s="78"/>
      <c r="BB9581" s="79"/>
      <c r="BC9581" s="94"/>
      <c r="BE9581" s="97"/>
      <c r="BG9581" s="40"/>
      <c r="BK9581" s="40"/>
      <c r="BL9581" s="79"/>
      <c r="BM9581" s="94"/>
      <c r="BO9581" s="97"/>
      <c r="BQ9581" s="40"/>
      <c r="BR9581" s="94"/>
      <c r="BS9581" s="94"/>
      <c r="BT9581" s="94"/>
      <c r="BU9581" s="40"/>
      <c r="BV9581" s="82"/>
      <c r="BW9581" s="94"/>
      <c r="BX9581" s="48"/>
      <c r="BY9581" s="97"/>
      <c r="BZ9581" s="48"/>
      <c r="CA9581" s="40"/>
      <c r="CB9581" s="94"/>
      <c r="CC9581" s="94"/>
      <c r="CD9581" s="94"/>
      <c r="CE9581" s="40"/>
      <c r="CF9581" s="73"/>
      <c r="CG9581" s="41"/>
      <c r="CH9581" s="41"/>
      <c r="CI9581" s="41"/>
      <c r="CJ9581" s="41"/>
      <c r="CK9581" s="41"/>
      <c r="CL9581" s="68"/>
      <c r="CM9581" s="41"/>
      <c r="CN9581" s="41"/>
      <c r="CO9581" s="39"/>
      <c r="CP9581" s="78"/>
    </row>
    <row r="9582" spans="1:94" s="38" customFormat="1" x14ac:dyDescent="0.25">
      <c r="A9582" s="38">
        <v>9579</v>
      </c>
      <c r="F9582" s="39"/>
      <c r="Q9582" s="39"/>
      <c r="R9582" s="40"/>
      <c r="S9582" s="40"/>
      <c r="T9582" s="39"/>
      <c r="AG9582" s="110"/>
      <c r="AH9582" s="94"/>
      <c r="AJ9582" s="97"/>
      <c r="AL9582" s="39"/>
      <c r="AP9582" s="39"/>
      <c r="AQ9582" s="77"/>
      <c r="AR9582" s="78"/>
      <c r="BB9582" s="79"/>
      <c r="BC9582" s="94"/>
      <c r="BE9582" s="97"/>
      <c r="BG9582" s="40"/>
      <c r="BK9582" s="40"/>
      <c r="BL9582" s="79"/>
      <c r="BM9582" s="94"/>
      <c r="BO9582" s="97"/>
      <c r="BQ9582" s="40"/>
      <c r="BR9582" s="94"/>
      <c r="BS9582" s="94"/>
      <c r="BT9582" s="94"/>
      <c r="BU9582" s="40"/>
      <c r="BV9582" s="82"/>
      <c r="BW9582" s="94"/>
      <c r="BX9582" s="48"/>
      <c r="BY9582" s="97"/>
      <c r="BZ9582" s="48"/>
      <c r="CA9582" s="40"/>
      <c r="CB9582" s="94"/>
      <c r="CC9582" s="94"/>
      <c r="CD9582" s="94"/>
      <c r="CE9582" s="40"/>
      <c r="CF9582" s="73"/>
      <c r="CG9582" s="41"/>
      <c r="CH9582" s="41"/>
      <c r="CI9582" s="41"/>
      <c r="CJ9582" s="41"/>
      <c r="CK9582" s="41"/>
      <c r="CL9582" s="68"/>
      <c r="CM9582" s="41"/>
      <c r="CN9582" s="41"/>
      <c r="CO9582" s="39"/>
      <c r="CP9582" s="78"/>
    </row>
    <row r="9583" spans="1:94" s="38" customFormat="1" x14ac:dyDescent="0.25">
      <c r="A9583" s="38">
        <v>9580</v>
      </c>
      <c r="F9583" s="39"/>
      <c r="Q9583" s="39"/>
      <c r="R9583" s="40"/>
      <c r="S9583" s="40"/>
      <c r="T9583" s="39"/>
      <c r="AG9583" s="110"/>
      <c r="AH9583" s="94"/>
      <c r="AJ9583" s="97"/>
      <c r="AL9583" s="39"/>
      <c r="AP9583" s="39"/>
      <c r="AQ9583" s="77"/>
      <c r="AR9583" s="78"/>
      <c r="BB9583" s="79"/>
      <c r="BC9583" s="94"/>
      <c r="BE9583" s="97"/>
      <c r="BG9583" s="40"/>
      <c r="BK9583" s="40"/>
      <c r="BL9583" s="79"/>
      <c r="BM9583" s="94"/>
      <c r="BO9583" s="97"/>
      <c r="BQ9583" s="40"/>
      <c r="BR9583" s="94"/>
      <c r="BS9583" s="94"/>
      <c r="BT9583" s="94"/>
      <c r="BU9583" s="40"/>
      <c r="BV9583" s="82"/>
      <c r="BW9583" s="94"/>
      <c r="BX9583" s="48"/>
      <c r="BY9583" s="97"/>
      <c r="BZ9583" s="48"/>
      <c r="CA9583" s="40"/>
      <c r="CB9583" s="94"/>
      <c r="CC9583" s="94"/>
      <c r="CD9583" s="94"/>
      <c r="CE9583" s="40"/>
      <c r="CF9583" s="73"/>
      <c r="CG9583" s="41"/>
      <c r="CH9583" s="41"/>
      <c r="CI9583" s="41"/>
      <c r="CJ9583" s="41"/>
      <c r="CK9583" s="41"/>
      <c r="CL9583" s="68"/>
      <c r="CM9583" s="41"/>
      <c r="CN9583" s="41"/>
      <c r="CO9583" s="39"/>
      <c r="CP9583" s="78"/>
    </row>
    <row r="9584" spans="1:94" s="38" customFormat="1" x14ac:dyDescent="0.25">
      <c r="A9584" s="38">
        <v>9581</v>
      </c>
      <c r="F9584" s="39"/>
      <c r="Q9584" s="39"/>
      <c r="R9584" s="40"/>
      <c r="S9584" s="40"/>
      <c r="T9584" s="39"/>
      <c r="AG9584" s="110"/>
      <c r="AH9584" s="94"/>
      <c r="AJ9584" s="97"/>
      <c r="AL9584" s="39"/>
      <c r="AP9584" s="39"/>
      <c r="AQ9584" s="77"/>
      <c r="AR9584" s="78"/>
      <c r="BB9584" s="79"/>
      <c r="BC9584" s="94"/>
      <c r="BE9584" s="97"/>
      <c r="BG9584" s="40"/>
      <c r="BK9584" s="40"/>
      <c r="BL9584" s="79"/>
      <c r="BM9584" s="94"/>
      <c r="BO9584" s="97"/>
      <c r="BQ9584" s="40"/>
      <c r="BR9584" s="94"/>
      <c r="BS9584" s="94"/>
      <c r="BT9584" s="94"/>
      <c r="BU9584" s="40"/>
      <c r="BV9584" s="82"/>
      <c r="BW9584" s="94"/>
      <c r="BX9584" s="48"/>
      <c r="BY9584" s="97"/>
      <c r="BZ9584" s="48"/>
      <c r="CA9584" s="40"/>
      <c r="CB9584" s="94"/>
      <c r="CC9584" s="94"/>
      <c r="CD9584" s="94"/>
      <c r="CE9584" s="40"/>
      <c r="CF9584" s="73"/>
      <c r="CG9584" s="41"/>
      <c r="CH9584" s="41"/>
      <c r="CI9584" s="41"/>
      <c r="CJ9584" s="41"/>
      <c r="CK9584" s="41"/>
      <c r="CL9584" s="68"/>
      <c r="CM9584" s="41"/>
      <c r="CN9584" s="41"/>
      <c r="CO9584" s="39"/>
      <c r="CP9584" s="78"/>
    </row>
    <row r="9585" spans="1:94" s="38" customFormat="1" x14ac:dyDescent="0.25">
      <c r="A9585" s="38">
        <v>9582</v>
      </c>
      <c r="F9585" s="39"/>
      <c r="Q9585" s="39"/>
      <c r="R9585" s="40"/>
      <c r="S9585" s="40"/>
      <c r="T9585" s="39"/>
      <c r="AG9585" s="110"/>
      <c r="AH9585" s="94"/>
      <c r="AJ9585" s="97"/>
      <c r="AL9585" s="39"/>
      <c r="AP9585" s="39"/>
      <c r="AQ9585" s="77"/>
      <c r="AR9585" s="78"/>
      <c r="BB9585" s="79"/>
      <c r="BC9585" s="94"/>
      <c r="BE9585" s="97"/>
      <c r="BG9585" s="40"/>
      <c r="BK9585" s="40"/>
      <c r="BL9585" s="79"/>
      <c r="BM9585" s="94"/>
      <c r="BO9585" s="97"/>
      <c r="BQ9585" s="40"/>
      <c r="BR9585" s="94"/>
      <c r="BS9585" s="94"/>
      <c r="BT9585" s="94"/>
      <c r="BU9585" s="40"/>
      <c r="BV9585" s="82"/>
      <c r="BW9585" s="94"/>
      <c r="BX9585" s="48"/>
      <c r="BY9585" s="97"/>
      <c r="BZ9585" s="48"/>
      <c r="CA9585" s="40"/>
      <c r="CB9585" s="94"/>
      <c r="CC9585" s="94"/>
      <c r="CD9585" s="94"/>
      <c r="CE9585" s="40"/>
      <c r="CF9585" s="73"/>
      <c r="CG9585" s="41"/>
      <c r="CH9585" s="41"/>
      <c r="CI9585" s="41"/>
      <c r="CJ9585" s="41"/>
      <c r="CK9585" s="41"/>
      <c r="CL9585" s="68"/>
      <c r="CM9585" s="41"/>
      <c r="CN9585" s="41"/>
      <c r="CO9585" s="39"/>
      <c r="CP9585" s="78"/>
    </row>
    <row r="9586" spans="1:94" s="38" customFormat="1" x14ac:dyDescent="0.25">
      <c r="A9586" s="38">
        <v>9583</v>
      </c>
      <c r="F9586" s="39"/>
      <c r="Q9586" s="39"/>
      <c r="R9586" s="40"/>
      <c r="S9586" s="40"/>
      <c r="T9586" s="39"/>
      <c r="AG9586" s="110"/>
      <c r="AH9586" s="94"/>
      <c r="AJ9586" s="97"/>
      <c r="AL9586" s="39"/>
      <c r="AP9586" s="39"/>
      <c r="AQ9586" s="77"/>
      <c r="AR9586" s="78"/>
      <c r="BB9586" s="79"/>
      <c r="BC9586" s="94"/>
      <c r="BE9586" s="97"/>
      <c r="BG9586" s="40"/>
      <c r="BK9586" s="40"/>
      <c r="BL9586" s="79"/>
      <c r="BM9586" s="94"/>
      <c r="BO9586" s="97"/>
      <c r="BQ9586" s="40"/>
      <c r="BR9586" s="94"/>
      <c r="BS9586" s="94"/>
      <c r="BT9586" s="94"/>
      <c r="BU9586" s="40"/>
      <c r="BV9586" s="82"/>
      <c r="BW9586" s="94"/>
      <c r="BX9586" s="48"/>
      <c r="BY9586" s="97"/>
      <c r="BZ9586" s="48"/>
      <c r="CA9586" s="40"/>
      <c r="CB9586" s="94"/>
      <c r="CC9586" s="94"/>
      <c r="CD9586" s="94"/>
      <c r="CE9586" s="40"/>
      <c r="CF9586" s="73"/>
      <c r="CG9586" s="41"/>
      <c r="CH9586" s="41"/>
      <c r="CI9586" s="41"/>
      <c r="CJ9586" s="41"/>
      <c r="CK9586" s="41"/>
      <c r="CL9586" s="68"/>
      <c r="CM9586" s="41"/>
      <c r="CN9586" s="41"/>
      <c r="CO9586" s="39"/>
      <c r="CP9586" s="78"/>
    </row>
    <row r="9587" spans="1:94" s="38" customFormat="1" x14ac:dyDescent="0.25">
      <c r="A9587" s="38">
        <v>9584</v>
      </c>
      <c r="F9587" s="39"/>
      <c r="Q9587" s="39"/>
      <c r="R9587" s="40"/>
      <c r="S9587" s="40"/>
      <c r="T9587" s="39"/>
      <c r="AG9587" s="110"/>
      <c r="AH9587" s="94"/>
      <c r="AJ9587" s="97"/>
      <c r="AL9587" s="39"/>
      <c r="AP9587" s="39"/>
      <c r="AQ9587" s="77"/>
      <c r="AR9587" s="78"/>
      <c r="BB9587" s="79"/>
      <c r="BC9587" s="94"/>
      <c r="BE9587" s="97"/>
      <c r="BG9587" s="40"/>
      <c r="BK9587" s="40"/>
      <c r="BL9587" s="79"/>
      <c r="BM9587" s="94"/>
      <c r="BO9587" s="97"/>
      <c r="BQ9587" s="40"/>
      <c r="BR9587" s="94"/>
      <c r="BS9587" s="94"/>
      <c r="BT9587" s="94"/>
      <c r="BU9587" s="40"/>
      <c r="BV9587" s="82"/>
      <c r="BW9587" s="94"/>
      <c r="BX9587" s="48"/>
      <c r="BY9587" s="97"/>
      <c r="BZ9587" s="48"/>
      <c r="CA9587" s="40"/>
      <c r="CB9587" s="94"/>
      <c r="CC9587" s="94"/>
      <c r="CD9587" s="94"/>
      <c r="CE9587" s="40"/>
      <c r="CF9587" s="73"/>
      <c r="CG9587" s="41"/>
      <c r="CH9587" s="41"/>
      <c r="CI9587" s="41"/>
      <c r="CJ9587" s="41"/>
      <c r="CK9587" s="41"/>
      <c r="CL9587" s="68"/>
      <c r="CM9587" s="41"/>
      <c r="CN9587" s="41"/>
      <c r="CO9587" s="39"/>
      <c r="CP9587" s="78"/>
    </row>
    <row r="9588" spans="1:94" s="38" customFormat="1" x14ac:dyDescent="0.25">
      <c r="A9588" s="38">
        <v>9585</v>
      </c>
      <c r="F9588" s="39"/>
      <c r="Q9588" s="39"/>
      <c r="R9588" s="40"/>
      <c r="S9588" s="40"/>
      <c r="T9588" s="39"/>
      <c r="AG9588" s="110"/>
      <c r="AH9588" s="94"/>
      <c r="AJ9588" s="97"/>
      <c r="AL9588" s="39"/>
      <c r="AP9588" s="39"/>
      <c r="AQ9588" s="77"/>
      <c r="AR9588" s="78"/>
      <c r="BB9588" s="79"/>
      <c r="BC9588" s="94"/>
      <c r="BE9588" s="97"/>
      <c r="BG9588" s="40"/>
      <c r="BK9588" s="40"/>
      <c r="BL9588" s="79"/>
      <c r="BM9588" s="94"/>
      <c r="BO9588" s="97"/>
      <c r="BQ9588" s="40"/>
      <c r="BR9588" s="94"/>
      <c r="BS9588" s="94"/>
      <c r="BT9588" s="94"/>
      <c r="BU9588" s="40"/>
      <c r="BV9588" s="82"/>
      <c r="BW9588" s="94"/>
      <c r="BX9588" s="48"/>
      <c r="BY9588" s="97"/>
      <c r="BZ9588" s="48"/>
      <c r="CA9588" s="40"/>
      <c r="CB9588" s="94"/>
      <c r="CC9588" s="94"/>
      <c r="CD9588" s="94"/>
      <c r="CE9588" s="40"/>
      <c r="CF9588" s="73"/>
      <c r="CG9588" s="41"/>
      <c r="CH9588" s="41"/>
      <c r="CI9588" s="41"/>
      <c r="CJ9588" s="41"/>
      <c r="CK9588" s="41"/>
      <c r="CL9588" s="68"/>
      <c r="CM9588" s="41"/>
      <c r="CN9588" s="41"/>
      <c r="CO9588" s="39"/>
      <c r="CP9588" s="78"/>
    </row>
    <row r="9589" spans="1:94" s="38" customFormat="1" x14ac:dyDescent="0.25">
      <c r="A9589" s="38">
        <v>9586</v>
      </c>
      <c r="F9589" s="39"/>
      <c r="Q9589" s="39"/>
      <c r="R9589" s="40"/>
      <c r="S9589" s="40"/>
      <c r="T9589" s="39"/>
      <c r="AG9589" s="110"/>
      <c r="AH9589" s="94"/>
      <c r="AJ9589" s="97"/>
      <c r="AL9589" s="39"/>
      <c r="AP9589" s="39"/>
      <c r="AQ9589" s="77"/>
      <c r="AR9589" s="78"/>
      <c r="BB9589" s="79"/>
      <c r="BC9589" s="94"/>
      <c r="BE9589" s="97"/>
      <c r="BG9589" s="40"/>
      <c r="BK9589" s="40"/>
      <c r="BL9589" s="79"/>
      <c r="BM9589" s="94"/>
      <c r="BO9589" s="97"/>
      <c r="BQ9589" s="40"/>
      <c r="BR9589" s="94"/>
      <c r="BS9589" s="94"/>
      <c r="BT9589" s="94"/>
      <c r="BU9589" s="40"/>
      <c r="BV9589" s="82"/>
      <c r="BW9589" s="94"/>
      <c r="BX9589" s="48"/>
      <c r="BY9589" s="97"/>
      <c r="BZ9589" s="48"/>
      <c r="CA9589" s="40"/>
      <c r="CB9589" s="94"/>
      <c r="CC9589" s="94"/>
      <c r="CD9589" s="94"/>
      <c r="CE9589" s="40"/>
      <c r="CF9589" s="73"/>
      <c r="CG9589" s="41"/>
      <c r="CH9589" s="41"/>
      <c r="CI9589" s="41"/>
      <c r="CJ9589" s="41"/>
      <c r="CK9589" s="41"/>
      <c r="CL9589" s="68"/>
      <c r="CM9589" s="41"/>
      <c r="CN9589" s="41"/>
      <c r="CO9589" s="39"/>
      <c r="CP9589" s="78"/>
    </row>
    <row r="9590" spans="1:94" s="38" customFormat="1" x14ac:dyDescent="0.25">
      <c r="A9590" s="38">
        <v>9587</v>
      </c>
      <c r="F9590" s="39"/>
      <c r="Q9590" s="39"/>
      <c r="R9590" s="40"/>
      <c r="S9590" s="40"/>
      <c r="T9590" s="39"/>
      <c r="AG9590" s="110"/>
      <c r="AH9590" s="94"/>
      <c r="AJ9590" s="97"/>
      <c r="AL9590" s="39"/>
      <c r="AP9590" s="39"/>
      <c r="AQ9590" s="77"/>
      <c r="AR9590" s="78"/>
      <c r="BB9590" s="79"/>
      <c r="BC9590" s="94"/>
      <c r="BE9590" s="97"/>
      <c r="BG9590" s="40"/>
      <c r="BK9590" s="40"/>
      <c r="BL9590" s="79"/>
      <c r="BM9590" s="94"/>
      <c r="BO9590" s="97"/>
      <c r="BQ9590" s="40"/>
      <c r="BR9590" s="94"/>
      <c r="BS9590" s="94"/>
      <c r="BT9590" s="94"/>
      <c r="BU9590" s="40"/>
      <c r="BV9590" s="82"/>
      <c r="BW9590" s="94"/>
      <c r="BX9590" s="48"/>
      <c r="BY9590" s="97"/>
      <c r="BZ9590" s="48"/>
      <c r="CA9590" s="40"/>
      <c r="CB9590" s="94"/>
      <c r="CC9590" s="94"/>
      <c r="CD9590" s="94"/>
      <c r="CE9590" s="40"/>
      <c r="CF9590" s="73"/>
      <c r="CG9590" s="41"/>
      <c r="CH9590" s="41"/>
      <c r="CI9590" s="41"/>
      <c r="CJ9590" s="41"/>
      <c r="CK9590" s="41"/>
      <c r="CL9590" s="68"/>
      <c r="CM9590" s="41"/>
      <c r="CN9590" s="41"/>
      <c r="CO9590" s="39"/>
      <c r="CP9590" s="78"/>
    </row>
    <row r="9591" spans="1:94" s="38" customFormat="1" x14ac:dyDescent="0.25">
      <c r="A9591" s="38">
        <v>9588</v>
      </c>
      <c r="F9591" s="39"/>
      <c r="Q9591" s="39"/>
      <c r="R9591" s="40"/>
      <c r="S9591" s="40"/>
      <c r="T9591" s="39"/>
      <c r="AG9591" s="110"/>
      <c r="AH9591" s="94"/>
      <c r="AJ9591" s="97"/>
      <c r="AL9591" s="39"/>
      <c r="AP9591" s="39"/>
      <c r="AQ9591" s="77"/>
      <c r="AR9591" s="78"/>
      <c r="BB9591" s="79"/>
      <c r="BC9591" s="94"/>
      <c r="BE9591" s="97"/>
      <c r="BG9591" s="40"/>
      <c r="BK9591" s="40"/>
      <c r="BL9591" s="79"/>
      <c r="BM9591" s="94"/>
      <c r="BO9591" s="97"/>
      <c r="BQ9591" s="40"/>
      <c r="BR9591" s="94"/>
      <c r="BS9591" s="94"/>
      <c r="BT9591" s="94"/>
      <c r="BU9591" s="40"/>
      <c r="BV9591" s="82"/>
      <c r="BW9591" s="94"/>
      <c r="BX9591" s="48"/>
      <c r="BY9591" s="97"/>
      <c r="BZ9591" s="48"/>
      <c r="CA9591" s="40"/>
      <c r="CB9591" s="94"/>
      <c r="CC9591" s="94"/>
      <c r="CD9591" s="94"/>
      <c r="CE9591" s="40"/>
      <c r="CF9591" s="73"/>
      <c r="CG9591" s="41"/>
      <c r="CH9591" s="41"/>
      <c r="CI9591" s="41"/>
      <c r="CJ9591" s="41"/>
      <c r="CK9591" s="41"/>
      <c r="CL9591" s="68"/>
      <c r="CM9591" s="41"/>
      <c r="CN9591" s="41"/>
      <c r="CO9591" s="39"/>
      <c r="CP9591" s="78"/>
    </row>
    <row r="9592" spans="1:94" s="38" customFormat="1" x14ac:dyDescent="0.25">
      <c r="A9592" s="38">
        <v>9589</v>
      </c>
      <c r="F9592" s="39"/>
      <c r="Q9592" s="39"/>
      <c r="R9592" s="40"/>
      <c r="S9592" s="40"/>
      <c r="T9592" s="39"/>
      <c r="AG9592" s="110"/>
      <c r="AH9592" s="94"/>
      <c r="AJ9592" s="97"/>
      <c r="AL9592" s="39"/>
      <c r="AP9592" s="39"/>
      <c r="AQ9592" s="77"/>
      <c r="AR9592" s="78"/>
      <c r="BB9592" s="79"/>
      <c r="BC9592" s="94"/>
      <c r="BE9592" s="97"/>
      <c r="BG9592" s="40"/>
      <c r="BK9592" s="40"/>
      <c r="BL9592" s="79"/>
      <c r="BM9592" s="94"/>
      <c r="BO9592" s="97"/>
      <c r="BQ9592" s="40"/>
      <c r="BR9592" s="94"/>
      <c r="BS9592" s="94"/>
      <c r="BT9592" s="94"/>
      <c r="BU9592" s="40"/>
      <c r="BV9592" s="82"/>
      <c r="BW9592" s="94"/>
      <c r="BX9592" s="48"/>
      <c r="BY9592" s="97"/>
      <c r="BZ9592" s="48"/>
      <c r="CA9592" s="40"/>
      <c r="CB9592" s="94"/>
      <c r="CC9592" s="94"/>
      <c r="CD9592" s="94"/>
      <c r="CE9592" s="40"/>
      <c r="CF9592" s="73"/>
      <c r="CG9592" s="41"/>
      <c r="CH9592" s="41"/>
      <c r="CI9592" s="41"/>
      <c r="CJ9592" s="41"/>
      <c r="CK9592" s="41"/>
      <c r="CL9592" s="68"/>
      <c r="CM9592" s="41"/>
      <c r="CN9592" s="41"/>
      <c r="CO9592" s="39"/>
      <c r="CP9592" s="78"/>
    </row>
    <row r="9593" spans="1:94" s="38" customFormat="1" x14ac:dyDescent="0.25">
      <c r="A9593" s="38">
        <v>9590</v>
      </c>
      <c r="F9593" s="39"/>
      <c r="Q9593" s="39"/>
      <c r="R9593" s="40"/>
      <c r="S9593" s="40"/>
      <c r="T9593" s="39"/>
      <c r="AG9593" s="110"/>
      <c r="AH9593" s="94"/>
      <c r="AJ9593" s="97"/>
      <c r="AL9593" s="39"/>
      <c r="AP9593" s="39"/>
      <c r="AQ9593" s="77"/>
      <c r="AR9593" s="78"/>
      <c r="BB9593" s="79"/>
      <c r="BC9593" s="94"/>
      <c r="BE9593" s="97"/>
      <c r="BG9593" s="40"/>
      <c r="BK9593" s="40"/>
      <c r="BL9593" s="79"/>
      <c r="BM9593" s="94"/>
      <c r="BO9593" s="97"/>
      <c r="BQ9593" s="40"/>
      <c r="BR9593" s="94"/>
      <c r="BS9593" s="94"/>
      <c r="BT9593" s="94"/>
      <c r="BU9593" s="40"/>
      <c r="BV9593" s="82"/>
      <c r="BW9593" s="94"/>
      <c r="BX9593" s="48"/>
      <c r="BY9593" s="97"/>
      <c r="BZ9593" s="48"/>
      <c r="CA9593" s="40"/>
      <c r="CB9593" s="94"/>
      <c r="CC9593" s="94"/>
      <c r="CD9593" s="94"/>
      <c r="CE9593" s="40"/>
      <c r="CF9593" s="73"/>
      <c r="CG9593" s="41"/>
      <c r="CH9593" s="41"/>
      <c r="CI9593" s="41"/>
      <c r="CJ9593" s="41"/>
      <c r="CK9593" s="41"/>
      <c r="CL9593" s="68"/>
      <c r="CM9593" s="41"/>
      <c r="CN9593" s="41"/>
      <c r="CO9593" s="39"/>
      <c r="CP9593" s="78"/>
    </row>
    <row r="9594" spans="1:94" s="38" customFormat="1" x14ac:dyDescent="0.25">
      <c r="A9594" s="38">
        <v>9591</v>
      </c>
      <c r="F9594" s="39"/>
      <c r="Q9594" s="39"/>
      <c r="R9594" s="40"/>
      <c r="S9594" s="40"/>
      <c r="T9594" s="39"/>
      <c r="AG9594" s="110"/>
      <c r="AH9594" s="94"/>
      <c r="AJ9594" s="97"/>
      <c r="AL9594" s="39"/>
      <c r="AP9594" s="39"/>
      <c r="AQ9594" s="77"/>
      <c r="AR9594" s="78"/>
      <c r="BB9594" s="79"/>
      <c r="BC9594" s="94"/>
      <c r="BE9594" s="97"/>
      <c r="BG9594" s="40"/>
      <c r="BK9594" s="40"/>
      <c r="BL9594" s="79"/>
      <c r="BM9594" s="94"/>
      <c r="BO9594" s="97"/>
      <c r="BQ9594" s="40"/>
      <c r="BR9594" s="94"/>
      <c r="BS9594" s="94"/>
      <c r="BT9594" s="94"/>
      <c r="BU9594" s="40"/>
      <c r="BV9594" s="82"/>
      <c r="BW9594" s="94"/>
      <c r="BX9594" s="48"/>
      <c r="BY9594" s="97"/>
      <c r="BZ9594" s="48"/>
      <c r="CA9594" s="40"/>
      <c r="CB9594" s="94"/>
      <c r="CC9594" s="94"/>
      <c r="CD9594" s="94"/>
      <c r="CE9594" s="40"/>
      <c r="CF9594" s="73"/>
      <c r="CG9594" s="41"/>
      <c r="CH9594" s="41"/>
      <c r="CI9594" s="41"/>
      <c r="CJ9594" s="41"/>
      <c r="CK9594" s="41"/>
      <c r="CL9594" s="68"/>
      <c r="CM9594" s="41"/>
      <c r="CN9594" s="41"/>
      <c r="CO9594" s="39"/>
      <c r="CP9594" s="78"/>
    </row>
    <row r="9595" spans="1:94" s="38" customFormat="1" x14ac:dyDescent="0.25">
      <c r="A9595" s="38">
        <v>9592</v>
      </c>
      <c r="F9595" s="39"/>
      <c r="Q9595" s="39"/>
      <c r="R9595" s="40"/>
      <c r="S9595" s="40"/>
      <c r="T9595" s="39"/>
      <c r="AG9595" s="110"/>
      <c r="AH9595" s="94"/>
      <c r="AJ9595" s="97"/>
      <c r="AL9595" s="39"/>
      <c r="AP9595" s="39"/>
      <c r="AQ9595" s="77"/>
      <c r="AR9595" s="78"/>
      <c r="BB9595" s="79"/>
      <c r="BC9595" s="94"/>
      <c r="BE9595" s="97"/>
      <c r="BG9595" s="40"/>
      <c r="BK9595" s="40"/>
      <c r="BL9595" s="79"/>
      <c r="BM9595" s="94"/>
      <c r="BO9595" s="97"/>
      <c r="BQ9595" s="40"/>
      <c r="BR9595" s="94"/>
      <c r="BS9595" s="94"/>
      <c r="BT9595" s="94"/>
      <c r="BU9595" s="40"/>
      <c r="BV9595" s="82"/>
      <c r="BW9595" s="94"/>
      <c r="BX9595" s="48"/>
      <c r="BY9595" s="97"/>
      <c r="BZ9595" s="48"/>
      <c r="CA9595" s="40"/>
      <c r="CB9595" s="94"/>
      <c r="CC9595" s="94"/>
      <c r="CD9595" s="94"/>
      <c r="CE9595" s="40"/>
      <c r="CF9595" s="73"/>
      <c r="CG9595" s="41"/>
      <c r="CH9595" s="41"/>
      <c r="CI9595" s="41"/>
      <c r="CJ9595" s="41"/>
      <c r="CK9595" s="41"/>
      <c r="CL9595" s="68"/>
      <c r="CM9595" s="41"/>
      <c r="CN9595" s="41"/>
      <c r="CO9595" s="39"/>
      <c r="CP9595" s="78"/>
    </row>
    <row r="9596" spans="1:94" s="38" customFormat="1" x14ac:dyDescent="0.25">
      <c r="A9596" s="38">
        <v>9593</v>
      </c>
      <c r="F9596" s="39"/>
      <c r="Q9596" s="39"/>
      <c r="R9596" s="40"/>
      <c r="S9596" s="40"/>
      <c r="T9596" s="39"/>
      <c r="AG9596" s="110"/>
      <c r="AH9596" s="94"/>
      <c r="AJ9596" s="97"/>
      <c r="AL9596" s="39"/>
      <c r="AP9596" s="39"/>
      <c r="AQ9596" s="77"/>
      <c r="AR9596" s="78"/>
      <c r="BB9596" s="79"/>
      <c r="BC9596" s="94"/>
      <c r="BE9596" s="97"/>
      <c r="BG9596" s="40"/>
      <c r="BK9596" s="40"/>
      <c r="BL9596" s="79"/>
      <c r="BM9596" s="94"/>
      <c r="BO9596" s="97"/>
      <c r="BQ9596" s="40"/>
      <c r="BR9596" s="94"/>
      <c r="BS9596" s="94"/>
      <c r="BT9596" s="94"/>
      <c r="BU9596" s="40"/>
      <c r="BV9596" s="82"/>
      <c r="BW9596" s="94"/>
      <c r="BX9596" s="48"/>
      <c r="BY9596" s="97"/>
      <c r="BZ9596" s="48"/>
      <c r="CA9596" s="40"/>
      <c r="CB9596" s="94"/>
      <c r="CC9596" s="94"/>
      <c r="CD9596" s="94"/>
      <c r="CE9596" s="40"/>
      <c r="CF9596" s="73"/>
      <c r="CG9596" s="41"/>
      <c r="CH9596" s="41"/>
      <c r="CI9596" s="41"/>
      <c r="CJ9596" s="41"/>
      <c r="CK9596" s="41"/>
      <c r="CL9596" s="68"/>
      <c r="CM9596" s="41"/>
      <c r="CN9596" s="41"/>
      <c r="CO9596" s="39"/>
      <c r="CP9596" s="78"/>
    </row>
    <row r="9597" spans="1:94" s="38" customFormat="1" x14ac:dyDescent="0.25">
      <c r="A9597" s="38">
        <v>9594</v>
      </c>
      <c r="F9597" s="39"/>
      <c r="Q9597" s="39"/>
      <c r="R9597" s="40"/>
      <c r="S9597" s="40"/>
      <c r="T9597" s="39"/>
      <c r="AG9597" s="110"/>
      <c r="AH9597" s="94"/>
      <c r="AJ9597" s="97"/>
      <c r="AL9597" s="39"/>
      <c r="AP9597" s="39"/>
      <c r="AQ9597" s="77"/>
      <c r="AR9597" s="78"/>
      <c r="BB9597" s="79"/>
      <c r="BC9597" s="94"/>
      <c r="BE9597" s="97"/>
      <c r="BG9597" s="40"/>
      <c r="BK9597" s="40"/>
      <c r="BL9597" s="79"/>
      <c r="BM9597" s="94"/>
      <c r="BO9597" s="97"/>
      <c r="BQ9597" s="40"/>
      <c r="BR9597" s="94"/>
      <c r="BS9597" s="94"/>
      <c r="BT9597" s="94"/>
      <c r="BU9597" s="40"/>
      <c r="BV9597" s="82"/>
      <c r="BW9597" s="94"/>
      <c r="BX9597" s="48"/>
      <c r="BY9597" s="97"/>
      <c r="BZ9597" s="48"/>
      <c r="CA9597" s="40"/>
      <c r="CB9597" s="94"/>
      <c r="CC9597" s="94"/>
      <c r="CD9597" s="94"/>
      <c r="CE9597" s="40"/>
      <c r="CF9597" s="73"/>
      <c r="CG9597" s="41"/>
      <c r="CH9597" s="41"/>
      <c r="CI9597" s="41"/>
      <c r="CJ9597" s="41"/>
      <c r="CK9597" s="41"/>
      <c r="CL9597" s="68"/>
      <c r="CM9597" s="41"/>
      <c r="CN9597" s="41"/>
      <c r="CO9597" s="39"/>
      <c r="CP9597" s="78"/>
    </row>
    <row r="9598" spans="1:94" s="38" customFormat="1" x14ac:dyDescent="0.25">
      <c r="A9598" s="38">
        <v>9595</v>
      </c>
      <c r="F9598" s="39"/>
      <c r="Q9598" s="39"/>
      <c r="R9598" s="40"/>
      <c r="S9598" s="40"/>
      <c r="T9598" s="39"/>
      <c r="AG9598" s="110"/>
      <c r="AH9598" s="94"/>
      <c r="AJ9598" s="97"/>
      <c r="AL9598" s="39"/>
      <c r="AP9598" s="39"/>
      <c r="AQ9598" s="77"/>
      <c r="AR9598" s="78"/>
      <c r="BB9598" s="79"/>
      <c r="BC9598" s="94"/>
      <c r="BE9598" s="97"/>
      <c r="BG9598" s="40"/>
      <c r="BK9598" s="40"/>
      <c r="BL9598" s="79"/>
      <c r="BM9598" s="94"/>
      <c r="BO9598" s="97"/>
      <c r="BQ9598" s="40"/>
      <c r="BR9598" s="94"/>
      <c r="BS9598" s="94"/>
      <c r="BT9598" s="94"/>
      <c r="BU9598" s="40"/>
      <c r="BV9598" s="82"/>
      <c r="BW9598" s="94"/>
      <c r="BX9598" s="48"/>
      <c r="BY9598" s="97"/>
      <c r="BZ9598" s="48"/>
      <c r="CA9598" s="40"/>
      <c r="CB9598" s="94"/>
      <c r="CC9598" s="94"/>
      <c r="CD9598" s="94"/>
      <c r="CE9598" s="40"/>
      <c r="CF9598" s="73"/>
      <c r="CG9598" s="41"/>
      <c r="CH9598" s="41"/>
      <c r="CI9598" s="41"/>
      <c r="CJ9598" s="41"/>
      <c r="CK9598" s="41"/>
      <c r="CL9598" s="68"/>
      <c r="CM9598" s="41"/>
      <c r="CN9598" s="41"/>
      <c r="CO9598" s="39"/>
      <c r="CP9598" s="78"/>
    </row>
    <row r="9599" spans="1:94" s="38" customFormat="1" x14ac:dyDescent="0.25">
      <c r="A9599" s="38">
        <v>9596</v>
      </c>
      <c r="F9599" s="39"/>
      <c r="Q9599" s="39"/>
      <c r="R9599" s="40"/>
      <c r="S9599" s="40"/>
      <c r="T9599" s="39"/>
      <c r="AG9599" s="110"/>
      <c r="AH9599" s="94"/>
      <c r="AJ9599" s="97"/>
      <c r="AL9599" s="39"/>
      <c r="AP9599" s="39"/>
      <c r="AQ9599" s="77"/>
      <c r="AR9599" s="78"/>
      <c r="BB9599" s="79"/>
      <c r="BC9599" s="94"/>
      <c r="BE9599" s="97"/>
      <c r="BG9599" s="40"/>
      <c r="BK9599" s="40"/>
      <c r="BL9599" s="79"/>
      <c r="BM9599" s="94"/>
      <c r="BO9599" s="97"/>
      <c r="BQ9599" s="40"/>
      <c r="BR9599" s="94"/>
      <c r="BS9599" s="94"/>
      <c r="BT9599" s="94"/>
      <c r="BU9599" s="40"/>
      <c r="BV9599" s="82"/>
      <c r="BW9599" s="94"/>
      <c r="BX9599" s="48"/>
      <c r="BY9599" s="97"/>
      <c r="BZ9599" s="48"/>
      <c r="CA9599" s="40"/>
      <c r="CB9599" s="94"/>
      <c r="CC9599" s="94"/>
      <c r="CD9599" s="94"/>
      <c r="CE9599" s="40"/>
      <c r="CF9599" s="73"/>
      <c r="CG9599" s="41"/>
      <c r="CH9599" s="41"/>
      <c r="CI9599" s="41"/>
      <c r="CJ9599" s="41"/>
      <c r="CK9599" s="41"/>
      <c r="CL9599" s="68"/>
      <c r="CM9599" s="41"/>
      <c r="CN9599" s="41"/>
      <c r="CO9599" s="39"/>
      <c r="CP9599" s="78"/>
    </row>
    <row r="9600" spans="1:94" s="38" customFormat="1" x14ac:dyDescent="0.25">
      <c r="A9600" s="38">
        <v>9597</v>
      </c>
      <c r="F9600" s="39"/>
      <c r="Q9600" s="39"/>
      <c r="R9600" s="40"/>
      <c r="S9600" s="40"/>
      <c r="T9600" s="39"/>
      <c r="AG9600" s="110"/>
      <c r="AH9600" s="94"/>
      <c r="AJ9600" s="97"/>
      <c r="AL9600" s="39"/>
      <c r="AP9600" s="39"/>
      <c r="AQ9600" s="77"/>
      <c r="AR9600" s="78"/>
      <c r="BB9600" s="79"/>
      <c r="BC9600" s="94"/>
      <c r="BE9600" s="97"/>
      <c r="BG9600" s="40"/>
      <c r="BK9600" s="40"/>
      <c r="BL9600" s="79"/>
      <c r="BM9600" s="94"/>
      <c r="BO9600" s="97"/>
      <c r="BQ9600" s="40"/>
      <c r="BR9600" s="94"/>
      <c r="BS9600" s="94"/>
      <c r="BT9600" s="94"/>
      <c r="BU9600" s="40"/>
      <c r="BV9600" s="82"/>
      <c r="BW9600" s="94"/>
      <c r="BX9600" s="48"/>
      <c r="BY9600" s="97"/>
      <c r="BZ9600" s="48"/>
      <c r="CA9600" s="40"/>
      <c r="CB9600" s="94"/>
      <c r="CC9600" s="94"/>
      <c r="CD9600" s="94"/>
      <c r="CE9600" s="40"/>
      <c r="CF9600" s="73"/>
      <c r="CG9600" s="41"/>
      <c r="CH9600" s="41"/>
      <c r="CI9600" s="41"/>
      <c r="CJ9600" s="41"/>
      <c r="CK9600" s="41"/>
      <c r="CL9600" s="68"/>
      <c r="CM9600" s="41"/>
      <c r="CN9600" s="41"/>
      <c r="CO9600" s="39"/>
      <c r="CP9600" s="78"/>
    </row>
    <row r="9601" spans="1:94" s="38" customFormat="1" x14ac:dyDescent="0.25">
      <c r="A9601" s="38">
        <v>9598</v>
      </c>
      <c r="F9601" s="39"/>
      <c r="Q9601" s="39"/>
      <c r="R9601" s="40"/>
      <c r="S9601" s="40"/>
      <c r="T9601" s="39"/>
      <c r="AG9601" s="110"/>
      <c r="AH9601" s="94"/>
      <c r="AJ9601" s="97"/>
      <c r="AL9601" s="39"/>
      <c r="AP9601" s="39"/>
      <c r="AQ9601" s="77"/>
      <c r="AR9601" s="78"/>
      <c r="BB9601" s="79"/>
      <c r="BC9601" s="94"/>
      <c r="BE9601" s="97"/>
      <c r="BG9601" s="40"/>
      <c r="BK9601" s="40"/>
      <c r="BL9601" s="79"/>
      <c r="BM9601" s="94"/>
      <c r="BO9601" s="97"/>
      <c r="BQ9601" s="40"/>
      <c r="BR9601" s="94"/>
      <c r="BS9601" s="94"/>
      <c r="BT9601" s="94"/>
      <c r="BU9601" s="40"/>
      <c r="BV9601" s="82"/>
      <c r="BW9601" s="94"/>
      <c r="BX9601" s="48"/>
      <c r="BY9601" s="97"/>
      <c r="BZ9601" s="48"/>
      <c r="CA9601" s="40"/>
      <c r="CB9601" s="94"/>
      <c r="CC9601" s="94"/>
      <c r="CD9601" s="94"/>
      <c r="CE9601" s="40"/>
      <c r="CF9601" s="73"/>
      <c r="CG9601" s="41"/>
      <c r="CH9601" s="41"/>
      <c r="CI9601" s="41"/>
      <c r="CJ9601" s="41"/>
      <c r="CK9601" s="41"/>
      <c r="CL9601" s="68"/>
      <c r="CM9601" s="41"/>
      <c r="CN9601" s="41"/>
      <c r="CO9601" s="39"/>
      <c r="CP9601" s="78"/>
    </row>
    <row r="9602" spans="1:94" s="38" customFormat="1" x14ac:dyDescent="0.25">
      <c r="A9602" s="38">
        <v>9599</v>
      </c>
      <c r="F9602" s="39"/>
      <c r="Q9602" s="39"/>
      <c r="R9602" s="40"/>
      <c r="S9602" s="40"/>
      <c r="T9602" s="39"/>
      <c r="AG9602" s="110"/>
      <c r="AH9602" s="94"/>
      <c r="AJ9602" s="97"/>
      <c r="AL9602" s="39"/>
      <c r="AP9602" s="39"/>
      <c r="AQ9602" s="77"/>
      <c r="AR9602" s="78"/>
      <c r="BB9602" s="79"/>
      <c r="BC9602" s="94"/>
      <c r="BE9602" s="97"/>
      <c r="BG9602" s="40"/>
      <c r="BK9602" s="40"/>
      <c r="BL9602" s="79"/>
      <c r="BM9602" s="94"/>
      <c r="BO9602" s="97"/>
      <c r="BQ9602" s="40"/>
      <c r="BR9602" s="94"/>
      <c r="BS9602" s="94"/>
      <c r="BT9602" s="94"/>
      <c r="BU9602" s="40"/>
      <c r="BV9602" s="82"/>
      <c r="BW9602" s="94"/>
      <c r="BX9602" s="48"/>
      <c r="BY9602" s="97"/>
      <c r="BZ9602" s="48"/>
      <c r="CA9602" s="40"/>
      <c r="CB9602" s="94"/>
      <c r="CC9602" s="94"/>
      <c r="CD9602" s="94"/>
      <c r="CE9602" s="40"/>
      <c r="CF9602" s="73"/>
      <c r="CG9602" s="41"/>
      <c r="CH9602" s="41"/>
      <c r="CI9602" s="41"/>
      <c r="CJ9602" s="41"/>
      <c r="CK9602" s="41"/>
      <c r="CL9602" s="68"/>
      <c r="CM9602" s="41"/>
      <c r="CN9602" s="41"/>
      <c r="CO9602" s="39"/>
      <c r="CP9602" s="78"/>
    </row>
    <row r="9603" spans="1:94" s="38" customFormat="1" x14ac:dyDescent="0.25">
      <c r="A9603" s="38">
        <v>9600</v>
      </c>
      <c r="F9603" s="39"/>
      <c r="Q9603" s="39"/>
      <c r="R9603" s="40"/>
      <c r="S9603" s="40"/>
      <c r="T9603" s="39"/>
      <c r="AG9603" s="110"/>
      <c r="AH9603" s="94"/>
      <c r="AJ9603" s="97"/>
      <c r="AL9603" s="39"/>
      <c r="AP9603" s="39"/>
      <c r="AQ9603" s="77"/>
      <c r="AR9603" s="78"/>
      <c r="BB9603" s="79"/>
      <c r="BC9603" s="94"/>
      <c r="BE9603" s="97"/>
      <c r="BG9603" s="40"/>
      <c r="BK9603" s="40"/>
      <c r="BL9603" s="79"/>
      <c r="BM9603" s="94"/>
      <c r="BO9603" s="97"/>
      <c r="BQ9603" s="40"/>
      <c r="BR9603" s="94"/>
      <c r="BS9603" s="94"/>
      <c r="BT9603" s="94"/>
      <c r="BU9603" s="40"/>
      <c r="BV9603" s="82"/>
      <c r="BW9603" s="94"/>
      <c r="BX9603" s="48"/>
      <c r="BY9603" s="97"/>
      <c r="BZ9603" s="48"/>
      <c r="CA9603" s="40"/>
      <c r="CB9603" s="94"/>
      <c r="CC9603" s="94"/>
      <c r="CD9603" s="94"/>
      <c r="CE9603" s="40"/>
      <c r="CF9603" s="73"/>
      <c r="CG9603" s="41"/>
      <c r="CH9603" s="41"/>
      <c r="CI9603" s="41"/>
      <c r="CJ9603" s="41"/>
      <c r="CK9603" s="41"/>
      <c r="CL9603" s="68"/>
      <c r="CM9603" s="41"/>
      <c r="CN9603" s="41"/>
      <c r="CO9603" s="39"/>
      <c r="CP9603" s="78"/>
    </row>
    <row r="9604" spans="1:94" s="38" customFormat="1" x14ac:dyDescent="0.25">
      <c r="A9604" s="38">
        <v>9601</v>
      </c>
      <c r="F9604" s="39"/>
      <c r="Q9604" s="39"/>
      <c r="R9604" s="40"/>
      <c r="S9604" s="40"/>
      <c r="T9604" s="39"/>
      <c r="AG9604" s="110"/>
      <c r="AH9604" s="94"/>
      <c r="AJ9604" s="97"/>
      <c r="AL9604" s="39"/>
      <c r="AP9604" s="39"/>
      <c r="AQ9604" s="77"/>
      <c r="AR9604" s="78"/>
      <c r="BB9604" s="79"/>
      <c r="BC9604" s="94"/>
      <c r="BE9604" s="97"/>
      <c r="BG9604" s="40"/>
      <c r="BK9604" s="40"/>
      <c r="BL9604" s="79"/>
      <c r="BM9604" s="94"/>
      <c r="BO9604" s="97"/>
      <c r="BQ9604" s="40"/>
      <c r="BR9604" s="94"/>
      <c r="BS9604" s="94"/>
      <c r="BT9604" s="94"/>
      <c r="BU9604" s="40"/>
      <c r="BV9604" s="82"/>
      <c r="BW9604" s="94"/>
      <c r="BX9604" s="48"/>
      <c r="BY9604" s="97"/>
      <c r="BZ9604" s="48"/>
      <c r="CA9604" s="40"/>
      <c r="CB9604" s="94"/>
      <c r="CC9604" s="94"/>
      <c r="CD9604" s="94"/>
      <c r="CE9604" s="40"/>
      <c r="CF9604" s="73"/>
      <c r="CG9604" s="41"/>
      <c r="CH9604" s="41"/>
      <c r="CI9604" s="41"/>
      <c r="CJ9604" s="41"/>
      <c r="CK9604" s="41"/>
      <c r="CL9604" s="68"/>
      <c r="CM9604" s="41"/>
      <c r="CN9604" s="41"/>
      <c r="CO9604" s="39"/>
      <c r="CP9604" s="78"/>
    </row>
    <row r="9605" spans="1:94" s="38" customFormat="1" x14ac:dyDescent="0.25">
      <c r="A9605" s="38">
        <v>9602</v>
      </c>
      <c r="F9605" s="39"/>
      <c r="Q9605" s="39"/>
      <c r="R9605" s="40"/>
      <c r="S9605" s="40"/>
      <c r="T9605" s="39"/>
      <c r="AG9605" s="110"/>
      <c r="AH9605" s="94"/>
      <c r="AJ9605" s="97"/>
      <c r="AL9605" s="39"/>
      <c r="AP9605" s="39"/>
      <c r="AQ9605" s="77"/>
      <c r="AR9605" s="78"/>
      <c r="BB9605" s="79"/>
      <c r="BC9605" s="94"/>
      <c r="BE9605" s="97"/>
      <c r="BG9605" s="40"/>
      <c r="BK9605" s="40"/>
      <c r="BL9605" s="79"/>
      <c r="BM9605" s="94"/>
      <c r="BO9605" s="97"/>
      <c r="BQ9605" s="40"/>
      <c r="BR9605" s="94"/>
      <c r="BS9605" s="94"/>
      <c r="BT9605" s="94"/>
      <c r="BU9605" s="40"/>
      <c r="BV9605" s="82"/>
      <c r="BW9605" s="94"/>
      <c r="BX9605" s="48"/>
      <c r="BY9605" s="97"/>
      <c r="BZ9605" s="48"/>
      <c r="CA9605" s="40"/>
      <c r="CB9605" s="94"/>
      <c r="CC9605" s="94"/>
      <c r="CD9605" s="94"/>
      <c r="CE9605" s="40"/>
      <c r="CF9605" s="73"/>
      <c r="CG9605" s="41"/>
      <c r="CH9605" s="41"/>
      <c r="CI9605" s="41"/>
      <c r="CJ9605" s="41"/>
      <c r="CK9605" s="41"/>
      <c r="CL9605" s="68"/>
      <c r="CM9605" s="41"/>
      <c r="CN9605" s="41"/>
      <c r="CO9605" s="39"/>
      <c r="CP9605" s="78"/>
    </row>
    <row r="9606" spans="1:94" s="38" customFormat="1" x14ac:dyDescent="0.25">
      <c r="A9606" s="38">
        <v>9603</v>
      </c>
      <c r="F9606" s="39"/>
      <c r="Q9606" s="39"/>
      <c r="R9606" s="40"/>
      <c r="S9606" s="40"/>
      <c r="T9606" s="39"/>
      <c r="AG9606" s="110"/>
      <c r="AH9606" s="94"/>
      <c r="AJ9606" s="97"/>
      <c r="AL9606" s="39"/>
      <c r="AP9606" s="39"/>
      <c r="AQ9606" s="77"/>
      <c r="AR9606" s="78"/>
      <c r="BB9606" s="79"/>
      <c r="BC9606" s="94"/>
      <c r="BE9606" s="97"/>
      <c r="BG9606" s="40"/>
      <c r="BK9606" s="40"/>
      <c r="BL9606" s="79"/>
      <c r="BM9606" s="94"/>
      <c r="BO9606" s="97"/>
      <c r="BQ9606" s="40"/>
      <c r="BR9606" s="94"/>
      <c r="BS9606" s="94"/>
      <c r="BT9606" s="94"/>
      <c r="BU9606" s="40"/>
      <c r="BV9606" s="82"/>
      <c r="BW9606" s="94"/>
      <c r="BX9606" s="48"/>
      <c r="BY9606" s="97"/>
      <c r="BZ9606" s="48"/>
      <c r="CA9606" s="40"/>
      <c r="CB9606" s="94"/>
      <c r="CC9606" s="94"/>
      <c r="CD9606" s="94"/>
      <c r="CE9606" s="40"/>
      <c r="CF9606" s="73"/>
      <c r="CG9606" s="41"/>
      <c r="CH9606" s="41"/>
      <c r="CI9606" s="41"/>
      <c r="CJ9606" s="41"/>
      <c r="CK9606" s="41"/>
      <c r="CL9606" s="68"/>
      <c r="CM9606" s="41"/>
      <c r="CN9606" s="41"/>
      <c r="CO9606" s="39"/>
      <c r="CP9606" s="78"/>
    </row>
    <row r="9607" spans="1:94" s="38" customFormat="1" x14ac:dyDescent="0.25">
      <c r="A9607" s="38">
        <v>9604</v>
      </c>
      <c r="F9607" s="39"/>
      <c r="Q9607" s="39"/>
      <c r="R9607" s="40"/>
      <c r="S9607" s="40"/>
      <c r="T9607" s="39"/>
      <c r="AG9607" s="110"/>
      <c r="AH9607" s="94"/>
      <c r="AJ9607" s="97"/>
      <c r="AL9607" s="39"/>
      <c r="AP9607" s="39"/>
      <c r="AQ9607" s="77"/>
      <c r="AR9607" s="78"/>
      <c r="BB9607" s="79"/>
      <c r="BC9607" s="94"/>
      <c r="BE9607" s="97"/>
      <c r="BG9607" s="40"/>
      <c r="BK9607" s="40"/>
      <c r="BL9607" s="79"/>
      <c r="BM9607" s="94"/>
      <c r="BO9607" s="97"/>
      <c r="BQ9607" s="40"/>
      <c r="BR9607" s="94"/>
      <c r="BS9607" s="94"/>
      <c r="BT9607" s="94"/>
      <c r="BU9607" s="40"/>
      <c r="BV9607" s="82"/>
      <c r="BW9607" s="94"/>
      <c r="BX9607" s="48"/>
      <c r="BY9607" s="97"/>
      <c r="BZ9607" s="48"/>
      <c r="CA9607" s="40"/>
      <c r="CB9607" s="94"/>
      <c r="CC9607" s="94"/>
      <c r="CD9607" s="94"/>
      <c r="CE9607" s="40"/>
      <c r="CF9607" s="73"/>
      <c r="CG9607" s="41"/>
      <c r="CH9607" s="41"/>
      <c r="CI9607" s="41"/>
      <c r="CJ9607" s="41"/>
      <c r="CK9607" s="41"/>
      <c r="CL9607" s="68"/>
      <c r="CM9607" s="41"/>
      <c r="CN9607" s="41"/>
      <c r="CO9607" s="39"/>
      <c r="CP9607" s="78"/>
    </row>
    <row r="9608" spans="1:94" s="38" customFormat="1" x14ac:dyDescent="0.25">
      <c r="A9608" s="38">
        <v>9605</v>
      </c>
      <c r="F9608" s="39"/>
      <c r="Q9608" s="39"/>
      <c r="R9608" s="40"/>
      <c r="S9608" s="40"/>
      <c r="T9608" s="39"/>
      <c r="AG9608" s="110"/>
      <c r="AH9608" s="94"/>
      <c r="AJ9608" s="97"/>
      <c r="AL9608" s="39"/>
      <c r="AP9608" s="39"/>
      <c r="AQ9608" s="77"/>
      <c r="AR9608" s="78"/>
      <c r="BB9608" s="79"/>
      <c r="BC9608" s="94"/>
      <c r="BE9608" s="97"/>
      <c r="BG9608" s="40"/>
      <c r="BK9608" s="40"/>
      <c r="BL9608" s="79"/>
      <c r="BM9608" s="94"/>
      <c r="BO9608" s="97"/>
      <c r="BQ9608" s="40"/>
      <c r="BR9608" s="94"/>
      <c r="BS9608" s="94"/>
      <c r="BT9608" s="94"/>
      <c r="BU9608" s="40"/>
      <c r="BV9608" s="82"/>
      <c r="BW9608" s="94"/>
      <c r="BX9608" s="48"/>
      <c r="BY9608" s="97"/>
      <c r="BZ9608" s="48"/>
      <c r="CA9608" s="40"/>
      <c r="CB9608" s="94"/>
      <c r="CC9608" s="94"/>
      <c r="CD9608" s="94"/>
      <c r="CE9608" s="40"/>
      <c r="CF9608" s="73"/>
      <c r="CG9608" s="41"/>
      <c r="CH9608" s="41"/>
      <c r="CI9608" s="41"/>
      <c r="CJ9608" s="41"/>
      <c r="CK9608" s="41"/>
      <c r="CL9608" s="68"/>
      <c r="CM9608" s="41"/>
      <c r="CN9608" s="41"/>
      <c r="CO9608" s="39"/>
      <c r="CP9608" s="78"/>
    </row>
    <row r="9609" spans="1:94" s="38" customFormat="1" x14ac:dyDescent="0.25">
      <c r="A9609" s="38">
        <v>9606</v>
      </c>
      <c r="F9609" s="39"/>
      <c r="Q9609" s="39"/>
      <c r="R9609" s="40"/>
      <c r="S9609" s="40"/>
      <c r="T9609" s="39"/>
      <c r="AG9609" s="110"/>
      <c r="AH9609" s="94"/>
      <c r="AJ9609" s="97"/>
      <c r="AL9609" s="39"/>
      <c r="AP9609" s="39"/>
      <c r="AQ9609" s="77"/>
      <c r="AR9609" s="78"/>
      <c r="BB9609" s="79"/>
      <c r="BC9609" s="94"/>
      <c r="BE9609" s="97"/>
      <c r="BG9609" s="40"/>
      <c r="BK9609" s="40"/>
      <c r="BL9609" s="79"/>
      <c r="BM9609" s="94"/>
      <c r="BO9609" s="97"/>
      <c r="BQ9609" s="40"/>
      <c r="BR9609" s="94"/>
      <c r="BS9609" s="94"/>
      <c r="BT9609" s="94"/>
      <c r="BU9609" s="40"/>
      <c r="BV9609" s="82"/>
      <c r="BW9609" s="94"/>
      <c r="BX9609" s="48"/>
      <c r="BY9609" s="97"/>
      <c r="BZ9609" s="48"/>
      <c r="CA9609" s="40"/>
      <c r="CB9609" s="94"/>
      <c r="CC9609" s="94"/>
      <c r="CD9609" s="94"/>
      <c r="CE9609" s="40"/>
      <c r="CF9609" s="73"/>
      <c r="CG9609" s="41"/>
      <c r="CH9609" s="41"/>
      <c r="CI9609" s="41"/>
      <c r="CJ9609" s="41"/>
      <c r="CK9609" s="41"/>
      <c r="CL9609" s="68"/>
      <c r="CM9609" s="41"/>
      <c r="CN9609" s="41"/>
      <c r="CO9609" s="39"/>
      <c r="CP9609" s="78"/>
    </row>
    <row r="9610" spans="1:94" s="38" customFormat="1" x14ac:dyDescent="0.25">
      <c r="A9610" s="38">
        <v>9607</v>
      </c>
      <c r="F9610" s="39"/>
      <c r="Q9610" s="39"/>
      <c r="R9610" s="40"/>
      <c r="S9610" s="40"/>
      <c r="T9610" s="39"/>
      <c r="AG9610" s="110"/>
      <c r="AH9610" s="94"/>
      <c r="AJ9610" s="97"/>
      <c r="AL9610" s="39"/>
      <c r="AP9610" s="39"/>
      <c r="AQ9610" s="77"/>
      <c r="AR9610" s="78"/>
      <c r="BB9610" s="79"/>
      <c r="BC9610" s="94"/>
      <c r="BE9610" s="97"/>
      <c r="BG9610" s="40"/>
      <c r="BK9610" s="40"/>
      <c r="BL9610" s="79"/>
      <c r="BM9610" s="94"/>
      <c r="BO9610" s="97"/>
      <c r="BQ9610" s="40"/>
      <c r="BR9610" s="94"/>
      <c r="BS9610" s="94"/>
      <c r="BT9610" s="94"/>
      <c r="BU9610" s="40"/>
      <c r="BV9610" s="82"/>
      <c r="BW9610" s="94"/>
      <c r="BX9610" s="48"/>
      <c r="BY9610" s="97"/>
      <c r="BZ9610" s="48"/>
      <c r="CA9610" s="40"/>
      <c r="CB9610" s="94"/>
      <c r="CC9610" s="94"/>
      <c r="CD9610" s="94"/>
      <c r="CE9610" s="40"/>
      <c r="CF9610" s="73"/>
      <c r="CG9610" s="41"/>
      <c r="CH9610" s="41"/>
      <c r="CI9610" s="41"/>
      <c r="CJ9610" s="41"/>
      <c r="CK9610" s="41"/>
      <c r="CL9610" s="68"/>
      <c r="CM9610" s="41"/>
      <c r="CN9610" s="41"/>
      <c r="CO9610" s="39"/>
      <c r="CP9610" s="78"/>
    </row>
    <row r="9611" spans="1:94" s="38" customFormat="1" x14ac:dyDescent="0.25">
      <c r="A9611" s="38">
        <v>9608</v>
      </c>
      <c r="F9611" s="39"/>
      <c r="Q9611" s="39"/>
      <c r="R9611" s="40"/>
      <c r="S9611" s="40"/>
      <c r="T9611" s="39"/>
      <c r="AG9611" s="110"/>
      <c r="AH9611" s="94"/>
      <c r="AJ9611" s="97"/>
      <c r="AL9611" s="39"/>
      <c r="AP9611" s="39"/>
      <c r="AQ9611" s="77"/>
      <c r="AR9611" s="78"/>
      <c r="BB9611" s="79"/>
      <c r="BC9611" s="94"/>
      <c r="BE9611" s="97"/>
      <c r="BG9611" s="40"/>
      <c r="BK9611" s="40"/>
      <c r="BL9611" s="79"/>
      <c r="BM9611" s="94"/>
      <c r="BO9611" s="97"/>
      <c r="BQ9611" s="40"/>
      <c r="BR9611" s="94"/>
      <c r="BS9611" s="94"/>
      <c r="BT9611" s="94"/>
      <c r="BU9611" s="40"/>
      <c r="BV9611" s="82"/>
      <c r="BW9611" s="94"/>
      <c r="BX9611" s="48"/>
      <c r="BY9611" s="97"/>
      <c r="BZ9611" s="48"/>
      <c r="CA9611" s="40"/>
      <c r="CB9611" s="94"/>
      <c r="CC9611" s="94"/>
      <c r="CD9611" s="94"/>
      <c r="CE9611" s="40"/>
      <c r="CF9611" s="73"/>
      <c r="CG9611" s="41"/>
      <c r="CH9611" s="41"/>
      <c r="CI9611" s="41"/>
      <c r="CJ9611" s="41"/>
      <c r="CK9611" s="41"/>
      <c r="CL9611" s="68"/>
      <c r="CM9611" s="41"/>
      <c r="CN9611" s="41"/>
      <c r="CO9611" s="39"/>
      <c r="CP9611" s="78"/>
    </row>
    <row r="9612" spans="1:94" s="38" customFormat="1" x14ac:dyDescent="0.25">
      <c r="A9612" s="38">
        <v>9609</v>
      </c>
      <c r="F9612" s="39"/>
      <c r="Q9612" s="39"/>
      <c r="R9612" s="40"/>
      <c r="S9612" s="40"/>
      <c r="T9612" s="39"/>
      <c r="AG9612" s="110"/>
      <c r="AH9612" s="94"/>
      <c r="AJ9612" s="97"/>
      <c r="AL9612" s="39"/>
      <c r="AP9612" s="39"/>
      <c r="AQ9612" s="77"/>
      <c r="AR9612" s="78"/>
      <c r="BB9612" s="79"/>
      <c r="BC9612" s="94"/>
      <c r="BE9612" s="97"/>
      <c r="BG9612" s="40"/>
      <c r="BK9612" s="40"/>
      <c r="BL9612" s="79"/>
      <c r="BM9612" s="94"/>
      <c r="BO9612" s="97"/>
      <c r="BQ9612" s="40"/>
      <c r="BR9612" s="94"/>
      <c r="BS9612" s="94"/>
      <c r="BT9612" s="94"/>
      <c r="BU9612" s="40"/>
      <c r="BV9612" s="82"/>
      <c r="BW9612" s="94"/>
      <c r="BX9612" s="48"/>
      <c r="BY9612" s="97"/>
      <c r="BZ9612" s="48"/>
      <c r="CA9612" s="40"/>
      <c r="CB9612" s="94"/>
      <c r="CC9612" s="94"/>
      <c r="CD9612" s="94"/>
      <c r="CE9612" s="40"/>
      <c r="CF9612" s="73"/>
      <c r="CG9612" s="41"/>
      <c r="CH9612" s="41"/>
      <c r="CI9612" s="41"/>
      <c r="CJ9612" s="41"/>
      <c r="CK9612" s="41"/>
      <c r="CL9612" s="68"/>
      <c r="CM9612" s="41"/>
      <c r="CN9612" s="41"/>
      <c r="CO9612" s="39"/>
      <c r="CP9612" s="78"/>
    </row>
    <row r="9613" spans="1:94" s="38" customFormat="1" x14ac:dyDescent="0.25">
      <c r="A9613" s="38">
        <v>9610</v>
      </c>
      <c r="F9613" s="39"/>
      <c r="Q9613" s="39"/>
      <c r="R9613" s="40"/>
      <c r="S9613" s="40"/>
      <c r="T9613" s="39"/>
      <c r="AG9613" s="110"/>
      <c r="AH9613" s="94"/>
      <c r="AJ9613" s="97"/>
      <c r="AL9613" s="39"/>
      <c r="AP9613" s="39"/>
      <c r="AQ9613" s="77"/>
      <c r="AR9613" s="78"/>
      <c r="BB9613" s="79"/>
      <c r="BC9613" s="94"/>
      <c r="BE9613" s="97"/>
      <c r="BG9613" s="40"/>
      <c r="BK9613" s="40"/>
      <c r="BL9613" s="79"/>
      <c r="BM9613" s="94"/>
      <c r="BO9613" s="97"/>
      <c r="BQ9613" s="40"/>
      <c r="BR9613" s="94"/>
      <c r="BS9613" s="94"/>
      <c r="BT9613" s="94"/>
      <c r="BU9613" s="40"/>
      <c r="BV9613" s="82"/>
      <c r="BW9613" s="94"/>
      <c r="BX9613" s="48"/>
      <c r="BY9613" s="97"/>
      <c r="BZ9613" s="48"/>
      <c r="CA9613" s="40"/>
      <c r="CB9613" s="94"/>
      <c r="CC9613" s="94"/>
      <c r="CD9613" s="94"/>
      <c r="CE9613" s="40"/>
      <c r="CF9613" s="73"/>
      <c r="CG9613" s="41"/>
      <c r="CH9613" s="41"/>
      <c r="CI9613" s="41"/>
      <c r="CJ9613" s="41"/>
      <c r="CK9613" s="41"/>
      <c r="CL9613" s="68"/>
      <c r="CM9613" s="41"/>
      <c r="CN9613" s="41"/>
      <c r="CO9613" s="39"/>
      <c r="CP9613" s="78"/>
    </row>
    <row r="9614" spans="1:94" s="38" customFormat="1" x14ac:dyDescent="0.25">
      <c r="A9614" s="38">
        <v>9611</v>
      </c>
      <c r="F9614" s="39"/>
      <c r="Q9614" s="39"/>
      <c r="R9614" s="40"/>
      <c r="S9614" s="40"/>
      <c r="T9614" s="39"/>
      <c r="AG9614" s="110"/>
      <c r="AH9614" s="94"/>
      <c r="AJ9614" s="97"/>
      <c r="AL9614" s="39"/>
      <c r="AP9614" s="39"/>
      <c r="AQ9614" s="77"/>
      <c r="AR9614" s="78"/>
      <c r="BB9614" s="79"/>
      <c r="BC9614" s="94"/>
      <c r="BE9614" s="97"/>
      <c r="BG9614" s="40"/>
      <c r="BK9614" s="40"/>
      <c r="BL9614" s="79"/>
      <c r="BM9614" s="94"/>
      <c r="BO9614" s="97"/>
      <c r="BQ9614" s="40"/>
      <c r="BR9614" s="94"/>
      <c r="BS9614" s="94"/>
      <c r="BT9614" s="94"/>
      <c r="BU9614" s="40"/>
      <c r="BV9614" s="82"/>
      <c r="BW9614" s="94"/>
      <c r="BX9614" s="48"/>
      <c r="BY9614" s="97"/>
      <c r="BZ9614" s="48"/>
      <c r="CA9614" s="40"/>
      <c r="CB9614" s="94"/>
      <c r="CC9614" s="94"/>
      <c r="CD9614" s="94"/>
      <c r="CE9614" s="40"/>
      <c r="CF9614" s="73"/>
      <c r="CG9614" s="41"/>
      <c r="CH9614" s="41"/>
      <c r="CI9614" s="41"/>
      <c r="CJ9614" s="41"/>
      <c r="CK9614" s="41"/>
      <c r="CL9614" s="68"/>
      <c r="CM9614" s="41"/>
      <c r="CN9614" s="41"/>
      <c r="CO9614" s="39"/>
      <c r="CP9614" s="78"/>
    </row>
    <row r="9615" spans="1:94" s="38" customFormat="1" x14ac:dyDescent="0.25">
      <c r="A9615" s="38">
        <v>9612</v>
      </c>
      <c r="F9615" s="39"/>
      <c r="Q9615" s="39"/>
      <c r="R9615" s="40"/>
      <c r="S9615" s="40"/>
      <c r="T9615" s="39"/>
      <c r="AG9615" s="110"/>
      <c r="AH9615" s="94"/>
      <c r="AJ9615" s="97"/>
      <c r="AL9615" s="39"/>
      <c r="AP9615" s="39"/>
      <c r="AQ9615" s="77"/>
      <c r="AR9615" s="78"/>
      <c r="BB9615" s="79"/>
      <c r="BC9615" s="94"/>
      <c r="BE9615" s="97"/>
      <c r="BG9615" s="40"/>
      <c r="BK9615" s="40"/>
      <c r="BL9615" s="79"/>
      <c r="BM9615" s="94"/>
      <c r="BO9615" s="97"/>
      <c r="BQ9615" s="40"/>
      <c r="BR9615" s="94"/>
      <c r="BS9615" s="94"/>
      <c r="BT9615" s="94"/>
      <c r="BU9615" s="40"/>
      <c r="BV9615" s="82"/>
      <c r="BW9615" s="94"/>
      <c r="BX9615" s="48"/>
      <c r="BY9615" s="97"/>
      <c r="BZ9615" s="48"/>
      <c r="CA9615" s="40"/>
      <c r="CB9615" s="94"/>
      <c r="CC9615" s="94"/>
      <c r="CD9615" s="94"/>
      <c r="CE9615" s="40"/>
      <c r="CF9615" s="73"/>
      <c r="CG9615" s="41"/>
      <c r="CH9615" s="41"/>
      <c r="CI9615" s="41"/>
      <c r="CJ9615" s="41"/>
      <c r="CK9615" s="41"/>
      <c r="CL9615" s="68"/>
      <c r="CM9615" s="41"/>
      <c r="CN9615" s="41"/>
      <c r="CO9615" s="39"/>
      <c r="CP9615" s="78"/>
    </row>
    <row r="9616" spans="1:94" s="38" customFormat="1" x14ac:dyDescent="0.25">
      <c r="A9616" s="38">
        <v>9613</v>
      </c>
      <c r="F9616" s="39"/>
      <c r="Q9616" s="39"/>
      <c r="R9616" s="40"/>
      <c r="S9616" s="40"/>
      <c r="T9616" s="39"/>
      <c r="AG9616" s="110"/>
      <c r="AH9616" s="94"/>
      <c r="AJ9616" s="97"/>
      <c r="AL9616" s="39"/>
      <c r="AP9616" s="39"/>
      <c r="AQ9616" s="77"/>
      <c r="AR9616" s="78"/>
      <c r="BB9616" s="79"/>
      <c r="BC9616" s="94"/>
      <c r="BE9616" s="97"/>
      <c r="BG9616" s="40"/>
      <c r="BK9616" s="40"/>
      <c r="BL9616" s="79"/>
      <c r="BM9616" s="94"/>
      <c r="BO9616" s="97"/>
      <c r="BQ9616" s="40"/>
      <c r="BR9616" s="94"/>
      <c r="BS9616" s="94"/>
      <c r="BT9616" s="94"/>
      <c r="BU9616" s="40"/>
      <c r="BV9616" s="82"/>
      <c r="BW9616" s="94"/>
      <c r="BX9616" s="48"/>
      <c r="BY9616" s="97"/>
      <c r="BZ9616" s="48"/>
      <c r="CA9616" s="40"/>
      <c r="CB9616" s="94"/>
      <c r="CC9616" s="94"/>
      <c r="CD9616" s="94"/>
      <c r="CE9616" s="40"/>
      <c r="CF9616" s="73"/>
      <c r="CG9616" s="41"/>
      <c r="CH9616" s="41"/>
      <c r="CI9616" s="41"/>
      <c r="CJ9616" s="41"/>
      <c r="CK9616" s="41"/>
      <c r="CL9616" s="68"/>
      <c r="CM9616" s="41"/>
      <c r="CN9616" s="41"/>
      <c r="CO9616" s="39"/>
      <c r="CP9616" s="78"/>
    </row>
    <row r="9617" spans="1:94" s="38" customFormat="1" x14ac:dyDescent="0.25">
      <c r="A9617" s="38">
        <v>9614</v>
      </c>
      <c r="F9617" s="39"/>
      <c r="Q9617" s="39"/>
      <c r="R9617" s="40"/>
      <c r="S9617" s="40"/>
      <c r="T9617" s="39"/>
      <c r="AG9617" s="110"/>
      <c r="AH9617" s="94"/>
      <c r="AJ9617" s="97"/>
      <c r="AL9617" s="39"/>
      <c r="AP9617" s="39"/>
      <c r="AQ9617" s="77"/>
      <c r="AR9617" s="78"/>
      <c r="BB9617" s="79"/>
      <c r="BC9617" s="94"/>
      <c r="BE9617" s="97"/>
      <c r="BG9617" s="40"/>
      <c r="BK9617" s="40"/>
      <c r="BL9617" s="79"/>
      <c r="BM9617" s="94"/>
      <c r="BO9617" s="97"/>
      <c r="BQ9617" s="40"/>
      <c r="BR9617" s="94"/>
      <c r="BS9617" s="94"/>
      <c r="BT9617" s="94"/>
      <c r="BU9617" s="40"/>
      <c r="BV9617" s="82"/>
      <c r="BW9617" s="94"/>
      <c r="BX9617" s="48"/>
      <c r="BY9617" s="97"/>
      <c r="BZ9617" s="48"/>
      <c r="CA9617" s="40"/>
      <c r="CB9617" s="94"/>
      <c r="CC9617" s="94"/>
      <c r="CD9617" s="94"/>
      <c r="CE9617" s="40"/>
      <c r="CF9617" s="73"/>
      <c r="CG9617" s="41"/>
      <c r="CH9617" s="41"/>
      <c r="CI9617" s="41"/>
      <c r="CJ9617" s="41"/>
      <c r="CK9617" s="41"/>
      <c r="CL9617" s="68"/>
      <c r="CM9617" s="41"/>
      <c r="CN9617" s="41"/>
      <c r="CO9617" s="39"/>
      <c r="CP9617" s="78"/>
    </row>
    <row r="9618" spans="1:94" s="38" customFormat="1" x14ac:dyDescent="0.25">
      <c r="A9618" s="38">
        <v>9615</v>
      </c>
      <c r="F9618" s="39"/>
      <c r="Q9618" s="39"/>
      <c r="R9618" s="40"/>
      <c r="S9618" s="40"/>
      <c r="T9618" s="39"/>
      <c r="AG9618" s="110"/>
      <c r="AH9618" s="94"/>
      <c r="AJ9618" s="97"/>
      <c r="AL9618" s="39"/>
      <c r="AP9618" s="39"/>
      <c r="AQ9618" s="77"/>
      <c r="AR9618" s="78"/>
      <c r="BB9618" s="79"/>
      <c r="BC9618" s="94"/>
      <c r="BE9618" s="97"/>
      <c r="BG9618" s="40"/>
      <c r="BK9618" s="40"/>
      <c r="BL9618" s="79"/>
      <c r="BM9618" s="94"/>
      <c r="BO9618" s="97"/>
      <c r="BQ9618" s="40"/>
      <c r="BR9618" s="94"/>
      <c r="BS9618" s="94"/>
      <c r="BT9618" s="94"/>
      <c r="BU9618" s="40"/>
      <c r="BV9618" s="82"/>
      <c r="BW9618" s="94"/>
      <c r="BX9618" s="48"/>
      <c r="BY9618" s="97"/>
      <c r="BZ9618" s="48"/>
      <c r="CA9618" s="40"/>
      <c r="CB9618" s="94"/>
      <c r="CC9618" s="94"/>
      <c r="CD9618" s="94"/>
      <c r="CE9618" s="40"/>
      <c r="CF9618" s="73"/>
      <c r="CG9618" s="41"/>
      <c r="CH9618" s="41"/>
      <c r="CI9618" s="41"/>
      <c r="CJ9618" s="41"/>
      <c r="CK9618" s="41"/>
      <c r="CL9618" s="68"/>
      <c r="CM9618" s="41"/>
      <c r="CN9618" s="41"/>
      <c r="CO9618" s="39"/>
      <c r="CP9618" s="78"/>
    </row>
    <row r="9619" spans="1:94" s="38" customFormat="1" x14ac:dyDescent="0.25">
      <c r="A9619" s="38">
        <v>9616</v>
      </c>
      <c r="F9619" s="39"/>
      <c r="Q9619" s="39"/>
      <c r="R9619" s="40"/>
      <c r="S9619" s="40"/>
      <c r="T9619" s="39"/>
      <c r="AG9619" s="110"/>
      <c r="AH9619" s="94"/>
      <c r="AJ9619" s="97"/>
      <c r="AL9619" s="39"/>
      <c r="AP9619" s="39"/>
      <c r="AQ9619" s="77"/>
      <c r="AR9619" s="78"/>
      <c r="BB9619" s="79"/>
      <c r="BC9619" s="94"/>
      <c r="BE9619" s="97"/>
      <c r="BG9619" s="40"/>
      <c r="BK9619" s="40"/>
      <c r="BL9619" s="79"/>
      <c r="BM9619" s="94"/>
      <c r="BO9619" s="97"/>
      <c r="BQ9619" s="40"/>
      <c r="BR9619" s="94"/>
      <c r="BS9619" s="94"/>
      <c r="BT9619" s="94"/>
      <c r="BU9619" s="40"/>
      <c r="BV9619" s="82"/>
      <c r="BW9619" s="94"/>
      <c r="BX9619" s="48"/>
      <c r="BY9619" s="97"/>
      <c r="BZ9619" s="48"/>
      <c r="CA9619" s="40"/>
      <c r="CB9619" s="94"/>
      <c r="CC9619" s="94"/>
      <c r="CD9619" s="94"/>
      <c r="CE9619" s="40"/>
      <c r="CF9619" s="73"/>
      <c r="CG9619" s="41"/>
      <c r="CH9619" s="41"/>
      <c r="CI9619" s="41"/>
      <c r="CJ9619" s="41"/>
      <c r="CK9619" s="41"/>
      <c r="CL9619" s="68"/>
      <c r="CM9619" s="41"/>
      <c r="CN9619" s="41"/>
      <c r="CO9619" s="39"/>
      <c r="CP9619" s="78"/>
    </row>
    <row r="9620" spans="1:94" s="38" customFormat="1" x14ac:dyDescent="0.25">
      <c r="A9620" s="38">
        <v>9617</v>
      </c>
      <c r="F9620" s="39"/>
      <c r="Q9620" s="39"/>
      <c r="R9620" s="40"/>
      <c r="S9620" s="40"/>
      <c r="T9620" s="39"/>
      <c r="AG9620" s="110"/>
      <c r="AH9620" s="94"/>
      <c r="AJ9620" s="97"/>
      <c r="AL9620" s="39"/>
      <c r="AP9620" s="39"/>
      <c r="AQ9620" s="77"/>
      <c r="AR9620" s="78"/>
      <c r="BB9620" s="79"/>
      <c r="BC9620" s="94"/>
      <c r="BE9620" s="97"/>
      <c r="BG9620" s="40"/>
      <c r="BK9620" s="40"/>
      <c r="BL9620" s="79"/>
      <c r="BM9620" s="94"/>
      <c r="BO9620" s="97"/>
      <c r="BQ9620" s="40"/>
      <c r="BR9620" s="94"/>
      <c r="BS9620" s="94"/>
      <c r="BT9620" s="94"/>
      <c r="BU9620" s="40"/>
      <c r="BV9620" s="82"/>
      <c r="BW9620" s="94"/>
      <c r="BX9620" s="48"/>
      <c r="BY9620" s="97"/>
      <c r="BZ9620" s="48"/>
      <c r="CA9620" s="40"/>
      <c r="CB9620" s="94"/>
      <c r="CC9620" s="94"/>
      <c r="CD9620" s="94"/>
      <c r="CE9620" s="40"/>
      <c r="CF9620" s="73"/>
      <c r="CG9620" s="41"/>
      <c r="CH9620" s="41"/>
      <c r="CI9620" s="41"/>
      <c r="CJ9620" s="41"/>
      <c r="CK9620" s="41"/>
      <c r="CL9620" s="68"/>
      <c r="CM9620" s="41"/>
      <c r="CN9620" s="41"/>
      <c r="CO9620" s="39"/>
      <c r="CP9620" s="78"/>
    </row>
    <row r="9621" spans="1:94" s="38" customFormat="1" x14ac:dyDescent="0.25">
      <c r="A9621" s="38">
        <v>9618</v>
      </c>
      <c r="F9621" s="39"/>
      <c r="Q9621" s="39"/>
      <c r="R9621" s="40"/>
      <c r="S9621" s="40"/>
      <c r="T9621" s="39"/>
      <c r="AG9621" s="110"/>
      <c r="AH9621" s="94"/>
      <c r="AJ9621" s="97"/>
      <c r="AL9621" s="39"/>
      <c r="AP9621" s="39"/>
      <c r="AQ9621" s="77"/>
      <c r="AR9621" s="78"/>
      <c r="BB9621" s="79"/>
      <c r="BC9621" s="94"/>
      <c r="BE9621" s="97"/>
      <c r="BG9621" s="40"/>
      <c r="BK9621" s="40"/>
      <c r="BL9621" s="79"/>
      <c r="BM9621" s="94"/>
      <c r="BO9621" s="97"/>
      <c r="BQ9621" s="40"/>
      <c r="BR9621" s="94"/>
      <c r="BS9621" s="94"/>
      <c r="BT9621" s="94"/>
      <c r="BU9621" s="40"/>
      <c r="BV9621" s="82"/>
      <c r="BW9621" s="94"/>
      <c r="BX9621" s="48"/>
      <c r="BY9621" s="97"/>
      <c r="BZ9621" s="48"/>
      <c r="CA9621" s="40"/>
      <c r="CB9621" s="94"/>
      <c r="CC9621" s="94"/>
      <c r="CD9621" s="94"/>
      <c r="CE9621" s="40"/>
      <c r="CF9621" s="73"/>
      <c r="CG9621" s="41"/>
      <c r="CH9621" s="41"/>
      <c r="CI9621" s="41"/>
      <c r="CJ9621" s="41"/>
      <c r="CK9621" s="41"/>
      <c r="CL9621" s="68"/>
      <c r="CM9621" s="41"/>
      <c r="CN9621" s="41"/>
      <c r="CO9621" s="39"/>
      <c r="CP9621" s="78"/>
    </row>
    <row r="9622" spans="1:94" s="38" customFormat="1" x14ac:dyDescent="0.25">
      <c r="A9622" s="38">
        <v>9619</v>
      </c>
      <c r="F9622" s="39"/>
      <c r="Q9622" s="39"/>
      <c r="R9622" s="40"/>
      <c r="S9622" s="40"/>
      <c r="T9622" s="39"/>
      <c r="AG9622" s="110"/>
      <c r="AH9622" s="94"/>
      <c r="AJ9622" s="97"/>
      <c r="AL9622" s="39"/>
      <c r="AP9622" s="39"/>
      <c r="AQ9622" s="77"/>
      <c r="AR9622" s="78"/>
      <c r="BB9622" s="79"/>
      <c r="BC9622" s="94"/>
      <c r="BE9622" s="97"/>
      <c r="BG9622" s="40"/>
      <c r="BK9622" s="40"/>
      <c r="BL9622" s="79"/>
      <c r="BM9622" s="94"/>
      <c r="BO9622" s="97"/>
      <c r="BQ9622" s="40"/>
      <c r="BR9622" s="94"/>
      <c r="BS9622" s="94"/>
      <c r="BT9622" s="94"/>
      <c r="BU9622" s="40"/>
      <c r="BV9622" s="82"/>
      <c r="BW9622" s="94"/>
      <c r="BX9622" s="48"/>
      <c r="BY9622" s="97"/>
      <c r="BZ9622" s="48"/>
      <c r="CA9622" s="40"/>
      <c r="CB9622" s="94"/>
      <c r="CC9622" s="94"/>
      <c r="CD9622" s="94"/>
      <c r="CE9622" s="40"/>
      <c r="CF9622" s="73"/>
      <c r="CG9622" s="41"/>
      <c r="CH9622" s="41"/>
      <c r="CI9622" s="41"/>
      <c r="CJ9622" s="41"/>
      <c r="CK9622" s="41"/>
      <c r="CL9622" s="68"/>
      <c r="CM9622" s="41"/>
      <c r="CN9622" s="41"/>
      <c r="CO9622" s="39"/>
      <c r="CP9622" s="78"/>
    </row>
    <row r="9623" spans="1:94" s="38" customFormat="1" x14ac:dyDescent="0.25">
      <c r="A9623" s="38">
        <v>9620</v>
      </c>
      <c r="F9623" s="39"/>
      <c r="Q9623" s="39"/>
      <c r="R9623" s="40"/>
      <c r="S9623" s="40"/>
      <c r="T9623" s="39"/>
      <c r="AG9623" s="110"/>
      <c r="AH9623" s="94"/>
      <c r="AJ9623" s="97"/>
      <c r="AL9623" s="39"/>
      <c r="AP9623" s="39"/>
      <c r="AQ9623" s="77"/>
      <c r="AR9623" s="78"/>
      <c r="BB9623" s="79"/>
      <c r="BC9623" s="94"/>
      <c r="BE9623" s="97"/>
      <c r="BG9623" s="40"/>
      <c r="BK9623" s="40"/>
      <c r="BL9623" s="79"/>
      <c r="BM9623" s="94"/>
      <c r="BO9623" s="97"/>
      <c r="BQ9623" s="40"/>
      <c r="BR9623" s="94"/>
      <c r="BS9623" s="94"/>
      <c r="BT9623" s="94"/>
      <c r="BU9623" s="40"/>
      <c r="BV9623" s="82"/>
      <c r="BW9623" s="94"/>
      <c r="BX9623" s="48"/>
      <c r="BY9623" s="97"/>
      <c r="BZ9623" s="48"/>
      <c r="CA9623" s="40"/>
      <c r="CB9623" s="94"/>
      <c r="CC9623" s="94"/>
      <c r="CD9623" s="94"/>
      <c r="CE9623" s="40"/>
      <c r="CF9623" s="73"/>
      <c r="CG9623" s="41"/>
      <c r="CH9623" s="41"/>
      <c r="CI9623" s="41"/>
      <c r="CJ9623" s="41"/>
      <c r="CK9623" s="41"/>
      <c r="CL9623" s="68"/>
      <c r="CM9623" s="41"/>
      <c r="CN9623" s="41"/>
      <c r="CO9623" s="39"/>
      <c r="CP9623" s="78"/>
    </row>
    <row r="9624" spans="1:94" s="38" customFormat="1" x14ac:dyDescent="0.25">
      <c r="A9624" s="38">
        <v>9621</v>
      </c>
      <c r="F9624" s="39"/>
      <c r="Q9624" s="39"/>
      <c r="R9624" s="40"/>
      <c r="S9624" s="40"/>
      <c r="T9624" s="39"/>
      <c r="AG9624" s="110"/>
      <c r="AH9624" s="94"/>
      <c r="AJ9624" s="97"/>
      <c r="AL9624" s="39"/>
      <c r="AP9624" s="39"/>
      <c r="AQ9624" s="77"/>
      <c r="AR9624" s="78"/>
      <c r="BB9624" s="79"/>
      <c r="BC9624" s="94"/>
      <c r="BE9624" s="97"/>
      <c r="BG9624" s="40"/>
      <c r="BK9624" s="40"/>
      <c r="BL9624" s="79"/>
      <c r="BM9624" s="94"/>
      <c r="BO9624" s="97"/>
      <c r="BQ9624" s="40"/>
      <c r="BR9624" s="94"/>
      <c r="BS9624" s="94"/>
      <c r="BT9624" s="94"/>
      <c r="BU9624" s="40"/>
      <c r="BV9624" s="82"/>
      <c r="BW9624" s="94"/>
      <c r="BX9624" s="48"/>
      <c r="BY9624" s="97"/>
      <c r="BZ9624" s="48"/>
      <c r="CA9624" s="40"/>
      <c r="CB9624" s="94"/>
      <c r="CC9624" s="94"/>
      <c r="CD9624" s="94"/>
      <c r="CE9624" s="40"/>
      <c r="CF9624" s="73"/>
      <c r="CG9624" s="41"/>
      <c r="CH9624" s="41"/>
      <c r="CI9624" s="41"/>
      <c r="CJ9624" s="41"/>
      <c r="CK9624" s="41"/>
      <c r="CL9624" s="68"/>
      <c r="CM9624" s="41"/>
      <c r="CN9624" s="41"/>
      <c r="CO9624" s="39"/>
      <c r="CP9624" s="78"/>
    </row>
    <row r="9625" spans="1:94" s="38" customFormat="1" x14ac:dyDescent="0.25">
      <c r="A9625" s="38">
        <v>9622</v>
      </c>
      <c r="F9625" s="39"/>
      <c r="Q9625" s="39"/>
      <c r="R9625" s="40"/>
      <c r="S9625" s="40"/>
      <c r="T9625" s="39"/>
      <c r="AG9625" s="110"/>
      <c r="AH9625" s="94"/>
      <c r="AJ9625" s="97"/>
      <c r="AL9625" s="39"/>
      <c r="AP9625" s="39"/>
      <c r="AQ9625" s="77"/>
      <c r="AR9625" s="78"/>
      <c r="BB9625" s="79"/>
      <c r="BC9625" s="94"/>
      <c r="BE9625" s="97"/>
      <c r="BG9625" s="40"/>
      <c r="BK9625" s="40"/>
      <c r="BL9625" s="79"/>
      <c r="BM9625" s="94"/>
      <c r="BO9625" s="97"/>
      <c r="BQ9625" s="40"/>
      <c r="BR9625" s="94"/>
      <c r="BS9625" s="94"/>
      <c r="BT9625" s="94"/>
      <c r="BU9625" s="40"/>
      <c r="BV9625" s="82"/>
      <c r="BW9625" s="94"/>
      <c r="BX9625" s="48"/>
      <c r="BY9625" s="97"/>
      <c r="BZ9625" s="48"/>
      <c r="CA9625" s="40"/>
      <c r="CB9625" s="94"/>
      <c r="CC9625" s="94"/>
      <c r="CD9625" s="94"/>
      <c r="CE9625" s="40"/>
      <c r="CF9625" s="73"/>
      <c r="CG9625" s="41"/>
      <c r="CH9625" s="41"/>
      <c r="CI9625" s="41"/>
      <c r="CJ9625" s="41"/>
      <c r="CK9625" s="41"/>
      <c r="CL9625" s="68"/>
      <c r="CM9625" s="41"/>
      <c r="CN9625" s="41"/>
      <c r="CO9625" s="39"/>
      <c r="CP9625" s="78"/>
    </row>
    <row r="9626" spans="1:94" s="38" customFormat="1" x14ac:dyDescent="0.25">
      <c r="A9626" s="38">
        <v>9623</v>
      </c>
      <c r="F9626" s="39"/>
      <c r="Q9626" s="39"/>
      <c r="R9626" s="40"/>
      <c r="S9626" s="40"/>
      <c r="T9626" s="39"/>
      <c r="AG9626" s="110"/>
      <c r="AH9626" s="94"/>
      <c r="AJ9626" s="97"/>
      <c r="AL9626" s="39"/>
      <c r="AP9626" s="39"/>
      <c r="AQ9626" s="77"/>
      <c r="AR9626" s="78"/>
      <c r="BB9626" s="79"/>
      <c r="BC9626" s="94"/>
      <c r="BE9626" s="97"/>
      <c r="BG9626" s="40"/>
      <c r="BK9626" s="40"/>
      <c r="BL9626" s="79"/>
      <c r="BM9626" s="94"/>
      <c r="BO9626" s="97"/>
      <c r="BQ9626" s="40"/>
      <c r="BR9626" s="94"/>
      <c r="BS9626" s="94"/>
      <c r="BT9626" s="94"/>
      <c r="BU9626" s="40"/>
      <c r="BV9626" s="82"/>
      <c r="BW9626" s="94"/>
      <c r="BX9626" s="48"/>
      <c r="BY9626" s="97"/>
      <c r="BZ9626" s="48"/>
      <c r="CA9626" s="40"/>
      <c r="CB9626" s="94"/>
      <c r="CC9626" s="94"/>
      <c r="CD9626" s="94"/>
      <c r="CE9626" s="40"/>
      <c r="CF9626" s="73"/>
      <c r="CG9626" s="41"/>
      <c r="CH9626" s="41"/>
      <c r="CI9626" s="41"/>
      <c r="CJ9626" s="41"/>
      <c r="CK9626" s="41"/>
      <c r="CL9626" s="68"/>
      <c r="CM9626" s="41"/>
      <c r="CN9626" s="41"/>
      <c r="CO9626" s="39"/>
      <c r="CP9626" s="78"/>
    </row>
    <row r="9627" spans="1:94" s="38" customFormat="1" x14ac:dyDescent="0.25">
      <c r="A9627" s="38">
        <v>9624</v>
      </c>
      <c r="F9627" s="39"/>
      <c r="Q9627" s="39"/>
      <c r="R9627" s="40"/>
      <c r="S9627" s="40"/>
      <c r="T9627" s="39"/>
      <c r="AG9627" s="110"/>
      <c r="AH9627" s="94"/>
      <c r="AJ9627" s="97"/>
      <c r="AL9627" s="39"/>
      <c r="AP9627" s="39"/>
      <c r="AQ9627" s="77"/>
      <c r="AR9627" s="78"/>
      <c r="BB9627" s="79"/>
      <c r="BC9627" s="94"/>
      <c r="BE9627" s="97"/>
      <c r="BG9627" s="40"/>
      <c r="BK9627" s="40"/>
      <c r="BL9627" s="79"/>
      <c r="BM9627" s="94"/>
      <c r="BO9627" s="97"/>
      <c r="BQ9627" s="40"/>
      <c r="BR9627" s="94"/>
      <c r="BS9627" s="94"/>
      <c r="BT9627" s="94"/>
      <c r="BU9627" s="40"/>
      <c r="BV9627" s="82"/>
      <c r="BW9627" s="94"/>
      <c r="BX9627" s="48"/>
      <c r="BY9627" s="97"/>
      <c r="BZ9627" s="48"/>
      <c r="CA9627" s="40"/>
      <c r="CB9627" s="94"/>
      <c r="CC9627" s="94"/>
      <c r="CD9627" s="94"/>
      <c r="CE9627" s="40"/>
      <c r="CF9627" s="73"/>
      <c r="CG9627" s="41"/>
      <c r="CH9627" s="41"/>
      <c r="CI9627" s="41"/>
      <c r="CJ9627" s="41"/>
      <c r="CK9627" s="41"/>
      <c r="CL9627" s="68"/>
      <c r="CM9627" s="41"/>
      <c r="CN9627" s="41"/>
      <c r="CO9627" s="39"/>
      <c r="CP9627" s="78"/>
    </row>
    <row r="9628" spans="1:94" s="38" customFormat="1" x14ac:dyDescent="0.25">
      <c r="A9628" s="38">
        <v>9625</v>
      </c>
      <c r="F9628" s="39"/>
      <c r="Q9628" s="39"/>
      <c r="R9628" s="40"/>
      <c r="S9628" s="40"/>
      <c r="T9628" s="39"/>
      <c r="AG9628" s="110"/>
      <c r="AH9628" s="94"/>
      <c r="AJ9628" s="97"/>
      <c r="AL9628" s="39"/>
      <c r="AP9628" s="39"/>
      <c r="AQ9628" s="77"/>
      <c r="AR9628" s="78"/>
      <c r="BB9628" s="79"/>
      <c r="BC9628" s="94"/>
      <c r="BE9628" s="97"/>
      <c r="BG9628" s="40"/>
      <c r="BK9628" s="40"/>
      <c r="BL9628" s="79"/>
      <c r="BM9628" s="94"/>
      <c r="BO9628" s="97"/>
      <c r="BQ9628" s="40"/>
      <c r="BR9628" s="94"/>
      <c r="BS9628" s="94"/>
      <c r="BT9628" s="94"/>
      <c r="BU9628" s="40"/>
      <c r="BV9628" s="82"/>
      <c r="BW9628" s="94"/>
      <c r="BX9628" s="48"/>
      <c r="BY9628" s="97"/>
      <c r="BZ9628" s="48"/>
      <c r="CA9628" s="40"/>
      <c r="CB9628" s="94"/>
      <c r="CC9628" s="94"/>
      <c r="CD9628" s="94"/>
      <c r="CE9628" s="40"/>
      <c r="CF9628" s="73"/>
      <c r="CG9628" s="41"/>
      <c r="CH9628" s="41"/>
      <c r="CI9628" s="41"/>
      <c r="CJ9628" s="41"/>
      <c r="CK9628" s="41"/>
      <c r="CL9628" s="68"/>
      <c r="CM9628" s="41"/>
      <c r="CN9628" s="41"/>
      <c r="CO9628" s="39"/>
      <c r="CP9628" s="78"/>
    </row>
    <row r="9629" spans="1:94" s="38" customFormat="1" x14ac:dyDescent="0.25">
      <c r="A9629" s="38">
        <v>9626</v>
      </c>
      <c r="F9629" s="39"/>
      <c r="Q9629" s="39"/>
      <c r="R9629" s="40"/>
      <c r="S9629" s="40"/>
      <c r="T9629" s="39"/>
      <c r="AG9629" s="110"/>
      <c r="AH9629" s="94"/>
      <c r="AJ9629" s="97"/>
      <c r="AL9629" s="39"/>
      <c r="AP9629" s="39"/>
      <c r="AQ9629" s="77"/>
      <c r="AR9629" s="78"/>
      <c r="BB9629" s="79"/>
      <c r="BC9629" s="94"/>
      <c r="BE9629" s="97"/>
      <c r="BG9629" s="40"/>
      <c r="BK9629" s="40"/>
      <c r="BL9629" s="79"/>
      <c r="BM9629" s="94"/>
      <c r="BO9629" s="97"/>
      <c r="BQ9629" s="40"/>
      <c r="BR9629" s="94"/>
      <c r="BS9629" s="94"/>
      <c r="BT9629" s="94"/>
      <c r="BU9629" s="40"/>
      <c r="BV9629" s="82"/>
      <c r="BW9629" s="94"/>
      <c r="BX9629" s="48"/>
      <c r="BY9629" s="97"/>
      <c r="BZ9629" s="48"/>
      <c r="CA9629" s="40"/>
      <c r="CB9629" s="94"/>
      <c r="CC9629" s="94"/>
      <c r="CD9629" s="94"/>
      <c r="CE9629" s="40"/>
      <c r="CF9629" s="73"/>
      <c r="CG9629" s="41"/>
      <c r="CH9629" s="41"/>
      <c r="CI9629" s="41"/>
      <c r="CJ9629" s="41"/>
      <c r="CK9629" s="41"/>
      <c r="CL9629" s="68"/>
      <c r="CM9629" s="41"/>
      <c r="CN9629" s="41"/>
      <c r="CO9629" s="39"/>
      <c r="CP9629" s="78"/>
    </row>
    <row r="9630" spans="1:94" s="38" customFormat="1" x14ac:dyDescent="0.25">
      <c r="A9630" s="38">
        <v>9627</v>
      </c>
      <c r="F9630" s="39"/>
      <c r="Q9630" s="39"/>
      <c r="R9630" s="40"/>
      <c r="S9630" s="40"/>
      <c r="T9630" s="39"/>
      <c r="AG9630" s="110"/>
      <c r="AH9630" s="94"/>
      <c r="AJ9630" s="97"/>
      <c r="AL9630" s="39"/>
      <c r="AP9630" s="39"/>
      <c r="AQ9630" s="77"/>
      <c r="AR9630" s="78"/>
      <c r="BB9630" s="79"/>
      <c r="BC9630" s="94"/>
      <c r="BE9630" s="97"/>
      <c r="BG9630" s="40"/>
      <c r="BK9630" s="40"/>
      <c r="BL9630" s="79"/>
      <c r="BM9630" s="94"/>
      <c r="BO9630" s="97"/>
      <c r="BQ9630" s="40"/>
      <c r="BR9630" s="94"/>
      <c r="BS9630" s="94"/>
      <c r="BT9630" s="94"/>
      <c r="BU9630" s="40"/>
      <c r="BV9630" s="82"/>
      <c r="BW9630" s="94"/>
      <c r="BX9630" s="48"/>
      <c r="BY9630" s="97"/>
      <c r="BZ9630" s="48"/>
      <c r="CA9630" s="40"/>
      <c r="CB9630" s="94"/>
      <c r="CC9630" s="94"/>
      <c r="CD9630" s="94"/>
      <c r="CE9630" s="40"/>
      <c r="CF9630" s="73"/>
      <c r="CG9630" s="41"/>
      <c r="CH9630" s="41"/>
      <c r="CI9630" s="41"/>
      <c r="CJ9630" s="41"/>
      <c r="CK9630" s="41"/>
      <c r="CL9630" s="68"/>
      <c r="CM9630" s="41"/>
      <c r="CN9630" s="41"/>
      <c r="CO9630" s="39"/>
      <c r="CP9630" s="78"/>
    </row>
    <row r="9631" spans="1:94" s="38" customFormat="1" x14ac:dyDescent="0.25">
      <c r="A9631" s="38">
        <v>9628</v>
      </c>
      <c r="F9631" s="39"/>
      <c r="Q9631" s="39"/>
      <c r="R9631" s="40"/>
      <c r="S9631" s="40"/>
      <c r="T9631" s="39"/>
      <c r="AG9631" s="110"/>
      <c r="AH9631" s="94"/>
      <c r="AJ9631" s="97"/>
      <c r="AL9631" s="39"/>
      <c r="AP9631" s="39"/>
      <c r="AQ9631" s="77"/>
      <c r="AR9631" s="78"/>
      <c r="BB9631" s="79"/>
      <c r="BC9631" s="94"/>
      <c r="BE9631" s="97"/>
      <c r="BG9631" s="40"/>
      <c r="BK9631" s="40"/>
      <c r="BL9631" s="79"/>
      <c r="BM9631" s="94"/>
      <c r="BO9631" s="97"/>
      <c r="BQ9631" s="40"/>
      <c r="BR9631" s="94"/>
      <c r="BS9631" s="94"/>
      <c r="BT9631" s="94"/>
      <c r="BU9631" s="40"/>
      <c r="BV9631" s="82"/>
      <c r="BW9631" s="94"/>
      <c r="BX9631" s="48"/>
      <c r="BY9631" s="97"/>
      <c r="BZ9631" s="48"/>
      <c r="CA9631" s="40"/>
      <c r="CB9631" s="94"/>
      <c r="CC9631" s="94"/>
      <c r="CD9631" s="94"/>
      <c r="CE9631" s="40"/>
      <c r="CF9631" s="73"/>
      <c r="CG9631" s="41"/>
      <c r="CH9631" s="41"/>
      <c r="CI9631" s="41"/>
      <c r="CJ9631" s="41"/>
      <c r="CK9631" s="41"/>
      <c r="CL9631" s="68"/>
      <c r="CM9631" s="41"/>
      <c r="CN9631" s="41"/>
      <c r="CO9631" s="39"/>
      <c r="CP9631" s="78"/>
    </row>
    <row r="9632" spans="1:94" s="38" customFormat="1" x14ac:dyDescent="0.25">
      <c r="A9632" s="38">
        <v>9629</v>
      </c>
      <c r="F9632" s="39"/>
      <c r="Q9632" s="39"/>
      <c r="R9632" s="40"/>
      <c r="S9632" s="40"/>
      <c r="T9632" s="39"/>
      <c r="AG9632" s="110"/>
      <c r="AH9632" s="94"/>
      <c r="AJ9632" s="97"/>
      <c r="AL9632" s="39"/>
      <c r="AP9632" s="39"/>
      <c r="AQ9632" s="77"/>
      <c r="AR9632" s="78"/>
      <c r="BB9632" s="79"/>
      <c r="BC9632" s="94"/>
      <c r="BE9632" s="97"/>
      <c r="BG9632" s="40"/>
      <c r="BK9632" s="40"/>
      <c r="BL9632" s="79"/>
      <c r="BM9632" s="94"/>
      <c r="BO9632" s="97"/>
      <c r="BQ9632" s="40"/>
      <c r="BR9632" s="94"/>
      <c r="BS9632" s="94"/>
      <c r="BT9632" s="94"/>
      <c r="BU9632" s="40"/>
      <c r="BV9632" s="82"/>
      <c r="BW9632" s="94"/>
      <c r="BX9632" s="48"/>
      <c r="BY9632" s="97"/>
      <c r="BZ9632" s="48"/>
      <c r="CA9632" s="40"/>
      <c r="CB9632" s="94"/>
      <c r="CC9632" s="94"/>
      <c r="CD9632" s="94"/>
      <c r="CE9632" s="40"/>
      <c r="CF9632" s="73"/>
      <c r="CG9632" s="41"/>
      <c r="CH9632" s="41"/>
      <c r="CI9632" s="41"/>
      <c r="CJ9632" s="41"/>
      <c r="CK9632" s="41"/>
      <c r="CL9632" s="68"/>
      <c r="CM9632" s="41"/>
      <c r="CN9632" s="41"/>
      <c r="CO9632" s="39"/>
      <c r="CP9632" s="78"/>
    </row>
    <row r="9633" spans="1:94" s="38" customFormat="1" x14ac:dyDescent="0.25">
      <c r="A9633" s="38">
        <v>9630</v>
      </c>
      <c r="F9633" s="39"/>
      <c r="Q9633" s="39"/>
      <c r="R9633" s="40"/>
      <c r="S9633" s="40"/>
      <c r="T9633" s="39"/>
      <c r="AG9633" s="110"/>
      <c r="AH9633" s="94"/>
      <c r="AJ9633" s="97"/>
      <c r="AL9633" s="39"/>
      <c r="AP9633" s="39"/>
      <c r="AQ9633" s="77"/>
      <c r="AR9633" s="78"/>
      <c r="BB9633" s="79"/>
      <c r="BC9633" s="94"/>
      <c r="BE9633" s="97"/>
      <c r="BG9633" s="40"/>
      <c r="BK9633" s="40"/>
      <c r="BL9633" s="79"/>
      <c r="BM9633" s="94"/>
      <c r="BO9633" s="97"/>
      <c r="BQ9633" s="40"/>
      <c r="BR9633" s="94"/>
      <c r="BS9633" s="94"/>
      <c r="BT9633" s="94"/>
      <c r="BU9633" s="40"/>
      <c r="BV9633" s="82"/>
      <c r="BW9633" s="94"/>
      <c r="BX9633" s="48"/>
      <c r="BY9633" s="97"/>
      <c r="BZ9633" s="48"/>
      <c r="CA9633" s="40"/>
      <c r="CB9633" s="94"/>
      <c r="CC9633" s="94"/>
      <c r="CD9633" s="94"/>
      <c r="CE9633" s="40"/>
      <c r="CF9633" s="73"/>
      <c r="CG9633" s="41"/>
      <c r="CH9633" s="41"/>
      <c r="CI9633" s="41"/>
      <c r="CJ9633" s="41"/>
      <c r="CK9633" s="41"/>
      <c r="CL9633" s="68"/>
      <c r="CM9633" s="41"/>
      <c r="CN9633" s="41"/>
      <c r="CO9633" s="39"/>
      <c r="CP9633" s="78"/>
    </row>
    <row r="9634" spans="1:94" s="38" customFormat="1" x14ac:dyDescent="0.25">
      <c r="A9634" s="38">
        <v>9631</v>
      </c>
      <c r="F9634" s="39"/>
      <c r="Q9634" s="39"/>
      <c r="R9634" s="40"/>
      <c r="S9634" s="40"/>
      <c r="T9634" s="39"/>
      <c r="AG9634" s="110"/>
      <c r="AH9634" s="94"/>
      <c r="AJ9634" s="97"/>
      <c r="AL9634" s="39"/>
      <c r="AP9634" s="39"/>
      <c r="AQ9634" s="77"/>
      <c r="AR9634" s="78"/>
      <c r="BB9634" s="79"/>
      <c r="BC9634" s="94"/>
      <c r="BE9634" s="97"/>
      <c r="BG9634" s="40"/>
      <c r="BK9634" s="40"/>
      <c r="BL9634" s="79"/>
      <c r="BM9634" s="94"/>
      <c r="BO9634" s="97"/>
      <c r="BQ9634" s="40"/>
      <c r="BR9634" s="94"/>
      <c r="BS9634" s="94"/>
      <c r="BT9634" s="94"/>
      <c r="BU9634" s="40"/>
      <c r="BV9634" s="82"/>
      <c r="BW9634" s="94"/>
      <c r="BX9634" s="48"/>
      <c r="BY9634" s="97"/>
      <c r="BZ9634" s="48"/>
      <c r="CA9634" s="40"/>
      <c r="CB9634" s="94"/>
      <c r="CC9634" s="94"/>
      <c r="CD9634" s="94"/>
      <c r="CE9634" s="40"/>
      <c r="CF9634" s="73"/>
      <c r="CG9634" s="41"/>
      <c r="CH9634" s="41"/>
      <c r="CI9634" s="41"/>
      <c r="CJ9634" s="41"/>
      <c r="CK9634" s="41"/>
      <c r="CL9634" s="68"/>
      <c r="CM9634" s="41"/>
      <c r="CN9634" s="41"/>
      <c r="CO9634" s="39"/>
      <c r="CP9634" s="78"/>
    </row>
    <row r="9635" spans="1:94" s="38" customFormat="1" x14ac:dyDescent="0.25">
      <c r="A9635" s="38">
        <v>9632</v>
      </c>
      <c r="F9635" s="39"/>
      <c r="Q9635" s="39"/>
      <c r="R9635" s="40"/>
      <c r="S9635" s="40"/>
      <c r="T9635" s="39"/>
      <c r="AG9635" s="110"/>
      <c r="AH9635" s="94"/>
      <c r="AJ9635" s="97"/>
      <c r="AL9635" s="39"/>
      <c r="AP9635" s="39"/>
      <c r="AQ9635" s="77"/>
      <c r="AR9635" s="78"/>
      <c r="BB9635" s="79"/>
      <c r="BC9635" s="94"/>
      <c r="BE9635" s="97"/>
      <c r="BG9635" s="40"/>
      <c r="BK9635" s="40"/>
      <c r="BL9635" s="79"/>
      <c r="BM9635" s="94"/>
      <c r="BO9635" s="97"/>
      <c r="BQ9635" s="40"/>
      <c r="BR9635" s="94"/>
      <c r="BS9635" s="94"/>
      <c r="BT9635" s="94"/>
      <c r="BU9635" s="40"/>
      <c r="BV9635" s="82"/>
      <c r="BW9635" s="94"/>
      <c r="BX9635" s="48"/>
      <c r="BY9635" s="97"/>
      <c r="BZ9635" s="48"/>
      <c r="CA9635" s="40"/>
      <c r="CB9635" s="94"/>
      <c r="CC9635" s="94"/>
      <c r="CD9635" s="94"/>
      <c r="CE9635" s="40"/>
      <c r="CF9635" s="73"/>
      <c r="CG9635" s="41"/>
      <c r="CH9635" s="41"/>
      <c r="CI9635" s="41"/>
      <c r="CJ9635" s="41"/>
      <c r="CK9635" s="41"/>
      <c r="CL9635" s="68"/>
      <c r="CM9635" s="41"/>
      <c r="CN9635" s="41"/>
      <c r="CO9635" s="39"/>
      <c r="CP9635" s="78"/>
    </row>
    <row r="9636" spans="1:94" s="38" customFormat="1" x14ac:dyDescent="0.25">
      <c r="A9636" s="38">
        <v>9633</v>
      </c>
      <c r="F9636" s="39"/>
      <c r="Q9636" s="39"/>
      <c r="R9636" s="40"/>
      <c r="S9636" s="40"/>
      <c r="T9636" s="39"/>
      <c r="AG9636" s="110"/>
      <c r="AH9636" s="94"/>
      <c r="AJ9636" s="97"/>
      <c r="AL9636" s="39"/>
      <c r="AP9636" s="39"/>
      <c r="AQ9636" s="77"/>
      <c r="AR9636" s="78"/>
      <c r="BB9636" s="79"/>
      <c r="BC9636" s="94"/>
      <c r="BE9636" s="97"/>
      <c r="BG9636" s="40"/>
      <c r="BK9636" s="40"/>
      <c r="BL9636" s="79"/>
      <c r="BM9636" s="94"/>
      <c r="BO9636" s="97"/>
      <c r="BQ9636" s="40"/>
      <c r="BR9636" s="94"/>
      <c r="BS9636" s="94"/>
      <c r="BT9636" s="94"/>
      <c r="BU9636" s="40"/>
      <c r="BV9636" s="82"/>
      <c r="BW9636" s="94"/>
      <c r="BX9636" s="48"/>
      <c r="BY9636" s="97"/>
      <c r="BZ9636" s="48"/>
      <c r="CA9636" s="40"/>
      <c r="CB9636" s="94"/>
      <c r="CC9636" s="94"/>
      <c r="CD9636" s="94"/>
      <c r="CE9636" s="40"/>
      <c r="CF9636" s="73"/>
      <c r="CG9636" s="41"/>
      <c r="CH9636" s="41"/>
      <c r="CI9636" s="41"/>
      <c r="CJ9636" s="41"/>
      <c r="CK9636" s="41"/>
      <c r="CL9636" s="68"/>
      <c r="CM9636" s="41"/>
      <c r="CN9636" s="41"/>
      <c r="CO9636" s="39"/>
      <c r="CP9636" s="78"/>
    </row>
    <row r="9637" spans="1:94" s="38" customFormat="1" x14ac:dyDescent="0.25">
      <c r="A9637" s="38">
        <v>9634</v>
      </c>
      <c r="F9637" s="39"/>
      <c r="Q9637" s="39"/>
      <c r="R9637" s="40"/>
      <c r="S9637" s="40"/>
      <c r="T9637" s="39"/>
      <c r="AG9637" s="110"/>
      <c r="AH9637" s="94"/>
      <c r="AJ9637" s="97"/>
      <c r="AL9637" s="39"/>
      <c r="AP9637" s="39"/>
      <c r="AQ9637" s="77"/>
      <c r="AR9637" s="78"/>
      <c r="BB9637" s="79"/>
      <c r="BC9637" s="94"/>
      <c r="BE9637" s="97"/>
      <c r="BG9637" s="40"/>
      <c r="BK9637" s="40"/>
      <c r="BL9637" s="79"/>
      <c r="BM9637" s="94"/>
      <c r="BO9637" s="97"/>
      <c r="BQ9637" s="40"/>
      <c r="BR9637" s="94"/>
      <c r="BS9637" s="94"/>
      <c r="BT9637" s="94"/>
      <c r="BU9637" s="40"/>
      <c r="BV9637" s="82"/>
      <c r="BW9637" s="94"/>
      <c r="BX9637" s="48"/>
      <c r="BY9637" s="97"/>
      <c r="BZ9637" s="48"/>
      <c r="CA9637" s="40"/>
      <c r="CB9637" s="94"/>
      <c r="CC9637" s="94"/>
      <c r="CD9637" s="94"/>
      <c r="CE9637" s="40"/>
      <c r="CF9637" s="73"/>
      <c r="CG9637" s="41"/>
      <c r="CH9637" s="41"/>
      <c r="CI9637" s="41"/>
      <c r="CJ9637" s="41"/>
      <c r="CK9637" s="41"/>
      <c r="CL9637" s="68"/>
      <c r="CM9637" s="41"/>
      <c r="CN9637" s="41"/>
      <c r="CO9637" s="39"/>
      <c r="CP9637" s="78"/>
    </row>
    <row r="9638" spans="1:94" s="38" customFormat="1" x14ac:dyDescent="0.25">
      <c r="A9638" s="38">
        <v>9635</v>
      </c>
      <c r="F9638" s="39"/>
      <c r="Q9638" s="39"/>
      <c r="R9638" s="40"/>
      <c r="S9638" s="40"/>
      <c r="T9638" s="39"/>
      <c r="AG9638" s="110"/>
      <c r="AH9638" s="94"/>
      <c r="AJ9638" s="97"/>
      <c r="AL9638" s="39"/>
      <c r="AP9638" s="39"/>
      <c r="AQ9638" s="77"/>
      <c r="AR9638" s="78"/>
      <c r="BB9638" s="79"/>
      <c r="BC9638" s="94"/>
      <c r="BE9638" s="97"/>
      <c r="BG9638" s="40"/>
      <c r="BK9638" s="40"/>
      <c r="BL9638" s="79"/>
      <c r="BM9638" s="94"/>
      <c r="BO9638" s="97"/>
      <c r="BQ9638" s="40"/>
      <c r="BR9638" s="94"/>
      <c r="BS9638" s="94"/>
      <c r="BT9638" s="94"/>
      <c r="BU9638" s="40"/>
      <c r="BV9638" s="82"/>
      <c r="BW9638" s="94"/>
      <c r="BX9638" s="48"/>
      <c r="BY9638" s="97"/>
      <c r="BZ9638" s="48"/>
      <c r="CA9638" s="40"/>
      <c r="CB9638" s="94"/>
      <c r="CC9638" s="94"/>
      <c r="CD9638" s="94"/>
      <c r="CE9638" s="40"/>
      <c r="CF9638" s="73"/>
      <c r="CG9638" s="41"/>
      <c r="CH9638" s="41"/>
      <c r="CI9638" s="41"/>
      <c r="CJ9638" s="41"/>
      <c r="CK9638" s="41"/>
      <c r="CL9638" s="68"/>
      <c r="CM9638" s="41"/>
      <c r="CN9638" s="41"/>
      <c r="CO9638" s="39"/>
      <c r="CP9638" s="78"/>
    </row>
    <row r="9639" spans="1:94" s="38" customFormat="1" x14ac:dyDescent="0.25">
      <c r="A9639" s="38">
        <v>9636</v>
      </c>
      <c r="F9639" s="39"/>
      <c r="Q9639" s="39"/>
      <c r="R9639" s="40"/>
      <c r="S9639" s="40"/>
      <c r="T9639" s="39"/>
      <c r="AG9639" s="110"/>
      <c r="AH9639" s="94"/>
      <c r="AJ9639" s="97"/>
      <c r="AL9639" s="39"/>
      <c r="AP9639" s="39"/>
      <c r="AQ9639" s="77"/>
      <c r="AR9639" s="78"/>
      <c r="BB9639" s="79"/>
      <c r="BC9639" s="94"/>
      <c r="BE9639" s="97"/>
      <c r="BG9639" s="40"/>
      <c r="BK9639" s="40"/>
      <c r="BL9639" s="79"/>
      <c r="BM9639" s="94"/>
      <c r="BO9639" s="97"/>
      <c r="BQ9639" s="40"/>
      <c r="BR9639" s="94"/>
      <c r="BS9639" s="94"/>
      <c r="BT9639" s="94"/>
      <c r="BU9639" s="40"/>
      <c r="BV9639" s="82"/>
      <c r="BW9639" s="94"/>
      <c r="BX9639" s="48"/>
      <c r="BY9639" s="97"/>
      <c r="BZ9639" s="48"/>
      <c r="CA9639" s="40"/>
      <c r="CB9639" s="94"/>
      <c r="CC9639" s="94"/>
      <c r="CD9639" s="94"/>
      <c r="CE9639" s="40"/>
      <c r="CF9639" s="73"/>
      <c r="CG9639" s="41"/>
      <c r="CH9639" s="41"/>
      <c r="CI9639" s="41"/>
      <c r="CJ9639" s="41"/>
      <c r="CK9639" s="41"/>
      <c r="CL9639" s="68"/>
      <c r="CM9639" s="41"/>
      <c r="CN9639" s="41"/>
      <c r="CO9639" s="39"/>
      <c r="CP9639" s="78"/>
    </row>
    <row r="9640" spans="1:94" s="38" customFormat="1" x14ac:dyDescent="0.25">
      <c r="A9640" s="38">
        <v>9637</v>
      </c>
      <c r="F9640" s="39"/>
      <c r="Q9640" s="39"/>
      <c r="R9640" s="40"/>
      <c r="S9640" s="40"/>
      <c r="T9640" s="39"/>
      <c r="AG9640" s="110"/>
      <c r="AH9640" s="94"/>
      <c r="AJ9640" s="97"/>
      <c r="AL9640" s="39"/>
      <c r="AP9640" s="39"/>
      <c r="AQ9640" s="77"/>
      <c r="AR9640" s="78"/>
      <c r="BB9640" s="79"/>
      <c r="BC9640" s="94"/>
      <c r="BE9640" s="97"/>
      <c r="BG9640" s="40"/>
      <c r="BK9640" s="40"/>
      <c r="BL9640" s="79"/>
      <c r="BM9640" s="94"/>
      <c r="BO9640" s="97"/>
      <c r="BQ9640" s="40"/>
      <c r="BR9640" s="94"/>
      <c r="BS9640" s="94"/>
      <c r="BT9640" s="94"/>
      <c r="BU9640" s="40"/>
      <c r="BV9640" s="82"/>
      <c r="BW9640" s="94"/>
      <c r="BX9640" s="48"/>
      <c r="BY9640" s="97"/>
      <c r="BZ9640" s="48"/>
      <c r="CA9640" s="40"/>
      <c r="CB9640" s="94"/>
      <c r="CC9640" s="94"/>
      <c r="CD9640" s="94"/>
      <c r="CE9640" s="40"/>
      <c r="CF9640" s="73"/>
      <c r="CG9640" s="41"/>
      <c r="CH9640" s="41"/>
      <c r="CI9640" s="41"/>
      <c r="CJ9640" s="41"/>
      <c r="CK9640" s="41"/>
      <c r="CL9640" s="68"/>
      <c r="CM9640" s="41"/>
      <c r="CN9640" s="41"/>
      <c r="CO9640" s="39"/>
      <c r="CP9640" s="78"/>
    </row>
    <row r="9641" spans="1:94" s="38" customFormat="1" x14ac:dyDescent="0.25">
      <c r="A9641" s="38">
        <v>9638</v>
      </c>
      <c r="F9641" s="39"/>
      <c r="Q9641" s="39"/>
      <c r="R9641" s="40"/>
      <c r="S9641" s="40"/>
      <c r="T9641" s="39"/>
      <c r="AG9641" s="110"/>
      <c r="AH9641" s="94"/>
      <c r="AJ9641" s="97"/>
      <c r="AL9641" s="39"/>
      <c r="AP9641" s="39"/>
      <c r="AQ9641" s="77"/>
      <c r="AR9641" s="78"/>
      <c r="BB9641" s="79"/>
      <c r="BC9641" s="94"/>
      <c r="BE9641" s="97"/>
      <c r="BG9641" s="40"/>
      <c r="BK9641" s="40"/>
      <c r="BL9641" s="79"/>
      <c r="BM9641" s="94"/>
      <c r="BO9641" s="97"/>
      <c r="BQ9641" s="40"/>
      <c r="BR9641" s="94"/>
      <c r="BS9641" s="94"/>
      <c r="BT9641" s="94"/>
      <c r="BU9641" s="40"/>
      <c r="BV9641" s="82"/>
      <c r="BW9641" s="94"/>
      <c r="BX9641" s="48"/>
      <c r="BY9641" s="97"/>
      <c r="BZ9641" s="48"/>
      <c r="CA9641" s="40"/>
      <c r="CB9641" s="94"/>
      <c r="CC9641" s="94"/>
      <c r="CD9641" s="94"/>
      <c r="CE9641" s="40"/>
      <c r="CF9641" s="73"/>
      <c r="CG9641" s="41"/>
      <c r="CH9641" s="41"/>
      <c r="CI9641" s="41"/>
      <c r="CJ9641" s="41"/>
      <c r="CK9641" s="41"/>
      <c r="CL9641" s="68"/>
      <c r="CM9641" s="41"/>
      <c r="CN9641" s="41"/>
      <c r="CO9641" s="39"/>
      <c r="CP9641" s="78"/>
    </row>
    <row r="9642" spans="1:94" s="38" customFormat="1" x14ac:dyDescent="0.25">
      <c r="A9642" s="38">
        <v>9639</v>
      </c>
      <c r="F9642" s="39"/>
      <c r="Q9642" s="39"/>
      <c r="R9642" s="40"/>
      <c r="S9642" s="40"/>
      <c r="T9642" s="39"/>
      <c r="AG9642" s="110"/>
      <c r="AH9642" s="94"/>
      <c r="AJ9642" s="97"/>
      <c r="AL9642" s="39"/>
      <c r="AP9642" s="39"/>
      <c r="AQ9642" s="77"/>
      <c r="AR9642" s="78"/>
      <c r="BB9642" s="79"/>
      <c r="BC9642" s="94"/>
      <c r="BE9642" s="97"/>
      <c r="BG9642" s="40"/>
      <c r="BK9642" s="40"/>
      <c r="BL9642" s="79"/>
      <c r="BM9642" s="94"/>
      <c r="BO9642" s="97"/>
      <c r="BQ9642" s="40"/>
      <c r="BR9642" s="94"/>
      <c r="BS9642" s="94"/>
      <c r="BT9642" s="94"/>
      <c r="BU9642" s="40"/>
      <c r="BV9642" s="82"/>
      <c r="BW9642" s="94"/>
      <c r="BX9642" s="48"/>
      <c r="BY9642" s="97"/>
      <c r="BZ9642" s="48"/>
      <c r="CA9642" s="40"/>
      <c r="CB9642" s="94"/>
      <c r="CC9642" s="94"/>
      <c r="CD9642" s="94"/>
      <c r="CE9642" s="40"/>
      <c r="CF9642" s="73"/>
      <c r="CG9642" s="41"/>
      <c r="CH9642" s="41"/>
      <c r="CI9642" s="41"/>
      <c r="CJ9642" s="41"/>
      <c r="CK9642" s="41"/>
      <c r="CL9642" s="68"/>
      <c r="CM9642" s="41"/>
      <c r="CN9642" s="41"/>
      <c r="CO9642" s="39"/>
      <c r="CP9642" s="78"/>
    </row>
    <row r="9643" spans="1:94" s="38" customFormat="1" x14ac:dyDescent="0.25">
      <c r="A9643" s="38">
        <v>9640</v>
      </c>
      <c r="F9643" s="39"/>
      <c r="Q9643" s="39"/>
      <c r="R9643" s="40"/>
      <c r="S9643" s="40"/>
      <c r="T9643" s="39"/>
      <c r="AG9643" s="110"/>
      <c r="AH9643" s="94"/>
      <c r="AJ9643" s="97"/>
      <c r="AL9643" s="39"/>
      <c r="AP9643" s="39"/>
      <c r="AQ9643" s="77"/>
      <c r="AR9643" s="78"/>
      <c r="BB9643" s="79"/>
      <c r="BC9643" s="94"/>
      <c r="BE9643" s="97"/>
      <c r="BG9643" s="40"/>
      <c r="BK9643" s="40"/>
      <c r="BL9643" s="79"/>
      <c r="BM9643" s="94"/>
      <c r="BO9643" s="97"/>
      <c r="BQ9643" s="40"/>
      <c r="BR9643" s="94"/>
      <c r="BS9643" s="94"/>
      <c r="BT9643" s="94"/>
      <c r="BU9643" s="40"/>
      <c r="BV9643" s="82"/>
      <c r="BW9643" s="94"/>
      <c r="BX9643" s="48"/>
      <c r="BY9643" s="97"/>
      <c r="BZ9643" s="48"/>
      <c r="CA9643" s="40"/>
      <c r="CB9643" s="94"/>
      <c r="CC9643" s="94"/>
      <c r="CD9643" s="94"/>
      <c r="CE9643" s="40"/>
      <c r="CF9643" s="73"/>
      <c r="CG9643" s="41"/>
      <c r="CH9643" s="41"/>
      <c r="CI9643" s="41"/>
      <c r="CJ9643" s="41"/>
      <c r="CK9643" s="41"/>
      <c r="CL9643" s="68"/>
      <c r="CM9643" s="41"/>
      <c r="CN9643" s="41"/>
      <c r="CO9643" s="39"/>
      <c r="CP9643" s="78"/>
    </row>
    <row r="9644" spans="1:94" s="38" customFormat="1" x14ac:dyDescent="0.25">
      <c r="A9644" s="38">
        <v>9641</v>
      </c>
      <c r="F9644" s="39"/>
      <c r="Q9644" s="39"/>
      <c r="R9644" s="40"/>
      <c r="S9644" s="40"/>
      <c r="T9644" s="39"/>
      <c r="AG9644" s="110"/>
      <c r="AH9644" s="94"/>
      <c r="AJ9644" s="97"/>
      <c r="AL9644" s="39"/>
      <c r="AP9644" s="39"/>
      <c r="AQ9644" s="77"/>
      <c r="AR9644" s="78"/>
      <c r="BB9644" s="79"/>
      <c r="BC9644" s="94"/>
      <c r="BE9644" s="97"/>
      <c r="BG9644" s="40"/>
      <c r="BK9644" s="40"/>
      <c r="BL9644" s="79"/>
      <c r="BM9644" s="94"/>
      <c r="BO9644" s="97"/>
      <c r="BQ9644" s="40"/>
      <c r="BR9644" s="94"/>
      <c r="BS9644" s="94"/>
      <c r="BT9644" s="94"/>
      <c r="BU9644" s="40"/>
      <c r="BV9644" s="82"/>
      <c r="BW9644" s="94"/>
      <c r="BX9644" s="48"/>
      <c r="BY9644" s="97"/>
      <c r="BZ9644" s="48"/>
      <c r="CA9644" s="40"/>
      <c r="CB9644" s="94"/>
      <c r="CC9644" s="94"/>
      <c r="CD9644" s="94"/>
      <c r="CE9644" s="40"/>
      <c r="CF9644" s="73"/>
      <c r="CG9644" s="41"/>
      <c r="CH9644" s="41"/>
      <c r="CI9644" s="41"/>
      <c r="CJ9644" s="41"/>
      <c r="CK9644" s="41"/>
      <c r="CL9644" s="68"/>
      <c r="CM9644" s="41"/>
      <c r="CN9644" s="41"/>
      <c r="CO9644" s="39"/>
      <c r="CP9644" s="78"/>
    </row>
    <row r="9645" spans="1:94" s="38" customFormat="1" x14ac:dyDescent="0.25">
      <c r="A9645" s="38">
        <v>9642</v>
      </c>
      <c r="F9645" s="39"/>
      <c r="Q9645" s="39"/>
      <c r="R9645" s="40"/>
      <c r="S9645" s="40"/>
      <c r="T9645" s="39"/>
      <c r="AG9645" s="110"/>
      <c r="AH9645" s="94"/>
      <c r="AJ9645" s="97"/>
      <c r="AL9645" s="39"/>
      <c r="AP9645" s="39"/>
      <c r="AQ9645" s="77"/>
      <c r="AR9645" s="78"/>
      <c r="BB9645" s="79"/>
      <c r="BC9645" s="94"/>
      <c r="BE9645" s="97"/>
      <c r="BG9645" s="40"/>
      <c r="BK9645" s="40"/>
      <c r="BL9645" s="79"/>
      <c r="BM9645" s="94"/>
      <c r="BO9645" s="97"/>
      <c r="BQ9645" s="40"/>
      <c r="BR9645" s="94"/>
      <c r="BS9645" s="94"/>
      <c r="BT9645" s="94"/>
      <c r="BU9645" s="40"/>
      <c r="BV9645" s="82"/>
      <c r="BW9645" s="94"/>
      <c r="BX9645" s="48"/>
      <c r="BY9645" s="97"/>
      <c r="BZ9645" s="48"/>
      <c r="CA9645" s="40"/>
      <c r="CB9645" s="94"/>
      <c r="CC9645" s="94"/>
      <c r="CD9645" s="94"/>
      <c r="CE9645" s="40"/>
      <c r="CF9645" s="73"/>
      <c r="CG9645" s="41"/>
      <c r="CH9645" s="41"/>
      <c r="CI9645" s="41"/>
      <c r="CJ9645" s="41"/>
      <c r="CK9645" s="41"/>
      <c r="CL9645" s="68"/>
      <c r="CM9645" s="41"/>
      <c r="CN9645" s="41"/>
      <c r="CO9645" s="39"/>
      <c r="CP9645" s="78"/>
    </row>
    <row r="9646" spans="1:94" s="38" customFormat="1" x14ac:dyDescent="0.25">
      <c r="A9646" s="38">
        <v>9643</v>
      </c>
      <c r="F9646" s="39"/>
      <c r="Q9646" s="39"/>
      <c r="R9646" s="40"/>
      <c r="S9646" s="40"/>
      <c r="T9646" s="39"/>
      <c r="AG9646" s="110"/>
      <c r="AH9646" s="94"/>
      <c r="AJ9646" s="97"/>
      <c r="AL9646" s="39"/>
      <c r="AP9646" s="39"/>
      <c r="AQ9646" s="77"/>
      <c r="AR9646" s="78"/>
      <c r="BB9646" s="79"/>
      <c r="BC9646" s="94"/>
      <c r="BE9646" s="97"/>
      <c r="BG9646" s="40"/>
      <c r="BK9646" s="40"/>
      <c r="BL9646" s="79"/>
      <c r="BM9646" s="94"/>
      <c r="BO9646" s="97"/>
      <c r="BQ9646" s="40"/>
      <c r="BR9646" s="94"/>
      <c r="BS9646" s="94"/>
      <c r="BT9646" s="94"/>
      <c r="BU9646" s="40"/>
      <c r="BV9646" s="82"/>
      <c r="BW9646" s="94"/>
      <c r="BX9646" s="48"/>
      <c r="BY9646" s="97"/>
      <c r="BZ9646" s="48"/>
      <c r="CA9646" s="40"/>
      <c r="CB9646" s="94"/>
      <c r="CC9646" s="94"/>
      <c r="CD9646" s="94"/>
      <c r="CE9646" s="40"/>
      <c r="CF9646" s="73"/>
      <c r="CG9646" s="41"/>
      <c r="CH9646" s="41"/>
      <c r="CI9646" s="41"/>
      <c r="CJ9646" s="41"/>
      <c r="CK9646" s="41"/>
      <c r="CL9646" s="68"/>
      <c r="CM9646" s="41"/>
      <c r="CN9646" s="41"/>
      <c r="CO9646" s="39"/>
      <c r="CP9646" s="78"/>
    </row>
    <row r="9647" spans="1:94" s="38" customFormat="1" x14ac:dyDescent="0.25">
      <c r="A9647" s="38">
        <v>9644</v>
      </c>
      <c r="F9647" s="39"/>
      <c r="Q9647" s="39"/>
      <c r="R9647" s="40"/>
      <c r="S9647" s="40"/>
      <c r="T9647" s="39"/>
      <c r="AG9647" s="110"/>
      <c r="AH9647" s="94"/>
      <c r="AJ9647" s="97"/>
      <c r="AL9647" s="39"/>
      <c r="AP9647" s="39"/>
      <c r="AQ9647" s="77"/>
      <c r="AR9647" s="78"/>
      <c r="BB9647" s="79"/>
      <c r="BC9647" s="94"/>
      <c r="BE9647" s="97"/>
      <c r="BG9647" s="40"/>
      <c r="BK9647" s="40"/>
      <c r="BL9647" s="79"/>
      <c r="BM9647" s="94"/>
      <c r="BO9647" s="97"/>
      <c r="BQ9647" s="40"/>
      <c r="BR9647" s="94"/>
      <c r="BS9647" s="94"/>
      <c r="BT9647" s="94"/>
      <c r="BU9647" s="40"/>
      <c r="BV9647" s="82"/>
      <c r="BW9647" s="94"/>
      <c r="BX9647" s="48"/>
      <c r="BY9647" s="97"/>
      <c r="BZ9647" s="48"/>
      <c r="CA9647" s="40"/>
      <c r="CB9647" s="94"/>
      <c r="CC9647" s="94"/>
      <c r="CD9647" s="94"/>
      <c r="CE9647" s="40"/>
      <c r="CF9647" s="73"/>
      <c r="CG9647" s="41"/>
      <c r="CH9647" s="41"/>
      <c r="CI9647" s="41"/>
      <c r="CJ9647" s="41"/>
      <c r="CK9647" s="41"/>
      <c r="CL9647" s="68"/>
      <c r="CM9647" s="41"/>
      <c r="CN9647" s="41"/>
      <c r="CO9647" s="39"/>
      <c r="CP9647" s="78"/>
    </row>
    <row r="9648" spans="1:94" s="38" customFormat="1" x14ac:dyDescent="0.25">
      <c r="A9648" s="38">
        <v>9645</v>
      </c>
      <c r="F9648" s="39"/>
      <c r="Q9648" s="39"/>
      <c r="R9648" s="40"/>
      <c r="S9648" s="40"/>
      <c r="T9648" s="39"/>
      <c r="AG9648" s="110"/>
      <c r="AH9648" s="94"/>
      <c r="AJ9648" s="97"/>
      <c r="AL9648" s="39"/>
      <c r="AP9648" s="39"/>
      <c r="AQ9648" s="77"/>
      <c r="AR9648" s="78"/>
      <c r="BB9648" s="79"/>
      <c r="BC9648" s="94"/>
      <c r="BE9648" s="97"/>
      <c r="BG9648" s="40"/>
      <c r="BK9648" s="40"/>
      <c r="BL9648" s="79"/>
      <c r="BM9648" s="94"/>
      <c r="BO9648" s="97"/>
      <c r="BQ9648" s="40"/>
      <c r="BR9648" s="94"/>
      <c r="BS9648" s="94"/>
      <c r="BT9648" s="94"/>
      <c r="BU9648" s="40"/>
      <c r="BV9648" s="82"/>
      <c r="BW9648" s="94"/>
      <c r="BX9648" s="48"/>
      <c r="BY9648" s="97"/>
      <c r="BZ9648" s="48"/>
      <c r="CA9648" s="40"/>
      <c r="CB9648" s="94"/>
      <c r="CC9648" s="94"/>
      <c r="CD9648" s="94"/>
      <c r="CE9648" s="40"/>
      <c r="CF9648" s="73"/>
      <c r="CG9648" s="41"/>
      <c r="CH9648" s="41"/>
      <c r="CI9648" s="41"/>
      <c r="CJ9648" s="41"/>
      <c r="CK9648" s="41"/>
      <c r="CL9648" s="68"/>
      <c r="CM9648" s="41"/>
      <c r="CN9648" s="41"/>
      <c r="CO9648" s="39"/>
      <c r="CP9648" s="78"/>
    </row>
    <row r="9649" spans="1:94" s="38" customFormat="1" x14ac:dyDescent="0.25">
      <c r="A9649" s="38">
        <v>9646</v>
      </c>
      <c r="F9649" s="39"/>
      <c r="Q9649" s="39"/>
      <c r="R9649" s="40"/>
      <c r="S9649" s="40"/>
      <c r="T9649" s="39"/>
      <c r="AG9649" s="110"/>
      <c r="AH9649" s="94"/>
      <c r="AJ9649" s="97"/>
      <c r="AL9649" s="39"/>
      <c r="AP9649" s="39"/>
      <c r="AQ9649" s="77"/>
      <c r="AR9649" s="78"/>
      <c r="BB9649" s="79"/>
      <c r="BC9649" s="94"/>
      <c r="BE9649" s="97"/>
      <c r="BG9649" s="40"/>
      <c r="BK9649" s="40"/>
      <c r="BL9649" s="79"/>
      <c r="BM9649" s="94"/>
      <c r="BO9649" s="97"/>
      <c r="BQ9649" s="40"/>
      <c r="BR9649" s="94"/>
      <c r="BS9649" s="94"/>
      <c r="BT9649" s="94"/>
      <c r="BU9649" s="40"/>
      <c r="BV9649" s="82"/>
      <c r="BW9649" s="94"/>
      <c r="BX9649" s="48"/>
      <c r="BY9649" s="97"/>
      <c r="BZ9649" s="48"/>
      <c r="CA9649" s="40"/>
      <c r="CB9649" s="94"/>
      <c r="CC9649" s="94"/>
      <c r="CD9649" s="94"/>
      <c r="CE9649" s="40"/>
      <c r="CF9649" s="73"/>
      <c r="CG9649" s="41"/>
      <c r="CH9649" s="41"/>
      <c r="CI9649" s="41"/>
      <c r="CJ9649" s="41"/>
      <c r="CK9649" s="41"/>
      <c r="CL9649" s="68"/>
      <c r="CM9649" s="41"/>
      <c r="CN9649" s="41"/>
      <c r="CO9649" s="39"/>
      <c r="CP9649" s="78"/>
    </row>
    <row r="9650" spans="1:94" s="38" customFormat="1" x14ac:dyDescent="0.25">
      <c r="A9650" s="38">
        <v>9647</v>
      </c>
      <c r="F9650" s="39"/>
      <c r="Q9650" s="39"/>
      <c r="R9650" s="40"/>
      <c r="S9650" s="40"/>
      <c r="T9650" s="39"/>
      <c r="AG9650" s="110"/>
      <c r="AH9650" s="94"/>
      <c r="AJ9650" s="97"/>
      <c r="AL9650" s="39"/>
      <c r="AP9650" s="39"/>
      <c r="AQ9650" s="77"/>
      <c r="AR9650" s="78"/>
      <c r="BB9650" s="79"/>
      <c r="BC9650" s="94"/>
      <c r="BE9650" s="97"/>
      <c r="BG9650" s="40"/>
      <c r="BK9650" s="40"/>
      <c r="BL9650" s="79"/>
      <c r="BM9650" s="94"/>
      <c r="BO9650" s="97"/>
      <c r="BQ9650" s="40"/>
      <c r="BR9650" s="94"/>
      <c r="BS9650" s="94"/>
      <c r="BT9650" s="94"/>
      <c r="BU9650" s="40"/>
      <c r="BV9650" s="82"/>
      <c r="BW9650" s="94"/>
      <c r="BX9650" s="48"/>
      <c r="BY9650" s="97"/>
      <c r="BZ9650" s="48"/>
      <c r="CA9650" s="40"/>
      <c r="CB9650" s="94"/>
      <c r="CC9650" s="94"/>
      <c r="CD9650" s="94"/>
      <c r="CE9650" s="40"/>
      <c r="CF9650" s="73"/>
      <c r="CG9650" s="41"/>
      <c r="CH9650" s="41"/>
      <c r="CI9650" s="41"/>
      <c r="CJ9650" s="41"/>
      <c r="CK9650" s="41"/>
      <c r="CL9650" s="68"/>
      <c r="CM9650" s="41"/>
      <c r="CN9650" s="41"/>
      <c r="CO9650" s="39"/>
      <c r="CP9650" s="78"/>
    </row>
    <row r="9651" spans="1:94" s="38" customFormat="1" x14ac:dyDescent="0.25">
      <c r="A9651" s="38">
        <v>9648</v>
      </c>
      <c r="F9651" s="39"/>
      <c r="Q9651" s="39"/>
      <c r="R9651" s="40"/>
      <c r="S9651" s="40"/>
      <c r="T9651" s="39"/>
      <c r="AG9651" s="110"/>
      <c r="AH9651" s="94"/>
      <c r="AJ9651" s="97"/>
      <c r="AL9651" s="39"/>
      <c r="AP9651" s="39"/>
      <c r="AQ9651" s="77"/>
      <c r="AR9651" s="78"/>
      <c r="BB9651" s="79"/>
      <c r="BC9651" s="94"/>
      <c r="BE9651" s="97"/>
      <c r="BG9651" s="40"/>
      <c r="BK9651" s="40"/>
      <c r="BL9651" s="79"/>
      <c r="BM9651" s="94"/>
      <c r="BO9651" s="97"/>
      <c r="BQ9651" s="40"/>
      <c r="BR9651" s="94"/>
      <c r="BS9651" s="94"/>
      <c r="BT9651" s="94"/>
      <c r="BU9651" s="40"/>
      <c r="BV9651" s="82"/>
      <c r="BW9651" s="94"/>
      <c r="BX9651" s="48"/>
      <c r="BY9651" s="97"/>
      <c r="BZ9651" s="48"/>
      <c r="CA9651" s="40"/>
      <c r="CB9651" s="94"/>
      <c r="CC9651" s="94"/>
      <c r="CD9651" s="94"/>
      <c r="CE9651" s="40"/>
      <c r="CF9651" s="73"/>
      <c r="CG9651" s="41"/>
      <c r="CH9651" s="41"/>
      <c r="CI9651" s="41"/>
      <c r="CJ9651" s="41"/>
      <c r="CK9651" s="41"/>
      <c r="CL9651" s="68"/>
      <c r="CM9651" s="41"/>
      <c r="CN9651" s="41"/>
      <c r="CO9651" s="39"/>
      <c r="CP9651" s="78"/>
    </row>
    <row r="9652" spans="1:94" s="38" customFormat="1" x14ac:dyDescent="0.25">
      <c r="A9652" s="38">
        <v>9649</v>
      </c>
      <c r="F9652" s="39"/>
      <c r="Q9652" s="39"/>
      <c r="R9652" s="40"/>
      <c r="S9652" s="40"/>
      <c r="T9652" s="39"/>
      <c r="AG9652" s="110"/>
      <c r="AH9652" s="94"/>
      <c r="AJ9652" s="97"/>
      <c r="AL9652" s="39"/>
      <c r="AP9652" s="39"/>
      <c r="AQ9652" s="77"/>
      <c r="AR9652" s="78"/>
      <c r="BB9652" s="79"/>
      <c r="BC9652" s="94"/>
      <c r="BE9652" s="97"/>
      <c r="BG9652" s="40"/>
      <c r="BK9652" s="40"/>
      <c r="BL9652" s="79"/>
      <c r="BM9652" s="94"/>
      <c r="BO9652" s="97"/>
      <c r="BQ9652" s="40"/>
      <c r="BR9652" s="94"/>
      <c r="BS9652" s="94"/>
      <c r="BT9652" s="94"/>
      <c r="BU9652" s="40"/>
      <c r="BV9652" s="82"/>
      <c r="BW9652" s="94"/>
      <c r="BX9652" s="48"/>
      <c r="BY9652" s="97"/>
      <c r="BZ9652" s="48"/>
      <c r="CA9652" s="40"/>
      <c r="CB9652" s="94"/>
      <c r="CC9652" s="94"/>
      <c r="CD9652" s="94"/>
      <c r="CE9652" s="40"/>
      <c r="CF9652" s="73"/>
      <c r="CG9652" s="41"/>
      <c r="CH9652" s="41"/>
      <c r="CI9652" s="41"/>
      <c r="CJ9652" s="41"/>
      <c r="CK9652" s="41"/>
      <c r="CL9652" s="68"/>
      <c r="CM9652" s="41"/>
      <c r="CN9652" s="41"/>
      <c r="CO9652" s="39"/>
      <c r="CP9652" s="78"/>
    </row>
    <row r="9653" spans="1:94" s="38" customFormat="1" x14ac:dyDescent="0.25">
      <c r="A9653" s="38">
        <v>9650</v>
      </c>
      <c r="F9653" s="39"/>
      <c r="Q9653" s="39"/>
      <c r="R9653" s="40"/>
      <c r="S9653" s="40"/>
      <c r="T9653" s="39"/>
      <c r="AG9653" s="110"/>
      <c r="AH9653" s="94"/>
      <c r="AJ9653" s="97"/>
      <c r="AL9653" s="39"/>
      <c r="AP9653" s="39"/>
      <c r="AQ9653" s="77"/>
      <c r="AR9653" s="78"/>
      <c r="BB9653" s="79"/>
      <c r="BC9653" s="94"/>
      <c r="BE9653" s="97"/>
      <c r="BG9653" s="40"/>
      <c r="BK9653" s="40"/>
      <c r="BL9653" s="79"/>
      <c r="BM9653" s="94"/>
      <c r="BO9653" s="97"/>
      <c r="BQ9653" s="40"/>
      <c r="BR9653" s="94"/>
      <c r="BS9653" s="94"/>
      <c r="BT9653" s="94"/>
      <c r="BU9653" s="40"/>
      <c r="BV9653" s="82"/>
      <c r="BW9653" s="94"/>
      <c r="BX9653" s="48"/>
      <c r="BY9653" s="97"/>
      <c r="BZ9653" s="48"/>
      <c r="CA9653" s="40"/>
      <c r="CB9653" s="94"/>
      <c r="CC9653" s="94"/>
      <c r="CD9653" s="94"/>
      <c r="CE9653" s="40"/>
      <c r="CF9653" s="73"/>
      <c r="CG9653" s="41"/>
      <c r="CH9653" s="41"/>
      <c r="CI9653" s="41"/>
      <c r="CJ9653" s="41"/>
      <c r="CK9653" s="41"/>
      <c r="CL9653" s="68"/>
      <c r="CM9653" s="41"/>
      <c r="CN9653" s="41"/>
      <c r="CO9653" s="39"/>
      <c r="CP9653" s="78"/>
    </row>
    <row r="9654" spans="1:94" s="38" customFormat="1" x14ac:dyDescent="0.25">
      <c r="A9654" s="38">
        <v>9651</v>
      </c>
      <c r="F9654" s="39"/>
      <c r="Q9654" s="39"/>
      <c r="R9654" s="40"/>
      <c r="S9654" s="40"/>
      <c r="T9654" s="39"/>
      <c r="AG9654" s="110"/>
      <c r="AH9654" s="94"/>
      <c r="AJ9654" s="97"/>
      <c r="AL9654" s="39"/>
      <c r="AP9654" s="39"/>
      <c r="AQ9654" s="77"/>
      <c r="AR9654" s="78"/>
      <c r="BB9654" s="79"/>
      <c r="BC9654" s="94"/>
      <c r="BE9654" s="97"/>
      <c r="BG9654" s="40"/>
      <c r="BK9654" s="40"/>
      <c r="BL9654" s="79"/>
      <c r="BM9654" s="94"/>
      <c r="BO9654" s="97"/>
      <c r="BQ9654" s="40"/>
      <c r="BR9654" s="94"/>
      <c r="BS9654" s="94"/>
      <c r="BT9654" s="94"/>
      <c r="BU9654" s="40"/>
      <c r="BV9654" s="82"/>
      <c r="BW9654" s="94"/>
      <c r="BX9654" s="48"/>
      <c r="BY9654" s="97"/>
      <c r="BZ9654" s="48"/>
      <c r="CA9654" s="40"/>
      <c r="CB9654" s="94"/>
      <c r="CC9654" s="94"/>
      <c r="CD9654" s="94"/>
      <c r="CE9654" s="40"/>
      <c r="CF9654" s="73"/>
      <c r="CG9654" s="41"/>
      <c r="CH9654" s="41"/>
      <c r="CI9654" s="41"/>
      <c r="CJ9654" s="41"/>
      <c r="CK9654" s="41"/>
      <c r="CL9654" s="68"/>
      <c r="CM9654" s="41"/>
      <c r="CN9654" s="41"/>
      <c r="CO9654" s="39"/>
      <c r="CP9654" s="78"/>
    </row>
    <row r="9655" spans="1:94" s="38" customFormat="1" x14ac:dyDescent="0.25">
      <c r="A9655" s="38">
        <v>9652</v>
      </c>
      <c r="F9655" s="39"/>
      <c r="Q9655" s="39"/>
      <c r="R9655" s="40"/>
      <c r="S9655" s="40"/>
      <c r="T9655" s="39"/>
      <c r="AG9655" s="110"/>
      <c r="AH9655" s="94"/>
      <c r="AJ9655" s="97"/>
      <c r="AL9655" s="39"/>
      <c r="AP9655" s="39"/>
      <c r="AQ9655" s="77"/>
      <c r="AR9655" s="78"/>
      <c r="BB9655" s="79"/>
      <c r="BC9655" s="94"/>
      <c r="BE9655" s="97"/>
      <c r="BG9655" s="40"/>
      <c r="BK9655" s="40"/>
      <c r="BL9655" s="79"/>
      <c r="BM9655" s="94"/>
      <c r="BO9655" s="97"/>
      <c r="BQ9655" s="40"/>
      <c r="BR9655" s="94"/>
      <c r="BS9655" s="94"/>
      <c r="BT9655" s="94"/>
      <c r="BU9655" s="40"/>
      <c r="BV9655" s="82"/>
      <c r="BW9655" s="94"/>
      <c r="BX9655" s="48"/>
      <c r="BY9655" s="97"/>
      <c r="BZ9655" s="48"/>
      <c r="CA9655" s="40"/>
      <c r="CB9655" s="94"/>
      <c r="CC9655" s="94"/>
      <c r="CD9655" s="94"/>
      <c r="CE9655" s="40"/>
      <c r="CF9655" s="73"/>
      <c r="CG9655" s="41"/>
      <c r="CH9655" s="41"/>
      <c r="CI9655" s="41"/>
      <c r="CJ9655" s="41"/>
      <c r="CK9655" s="41"/>
      <c r="CL9655" s="68"/>
      <c r="CM9655" s="41"/>
      <c r="CN9655" s="41"/>
      <c r="CO9655" s="39"/>
      <c r="CP9655" s="78"/>
    </row>
    <row r="9656" spans="1:94" s="38" customFormat="1" x14ac:dyDescent="0.25">
      <c r="A9656" s="38">
        <v>9653</v>
      </c>
      <c r="F9656" s="39"/>
      <c r="Q9656" s="39"/>
      <c r="R9656" s="40"/>
      <c r="S9656" s="40"/>
      <c r="T9656" s="39"/>
      <c r="AG9656" s="110"/>
      <c r="AH9656" s="94"/>
      <c r="AJ9656" s="97"/>
      <c r="AL9656" s="39"/>
      <c r="AP9656" s="39"/>
      <c r="AQ9656" s="77"/>
      <c r="AR9656" s="78"/>
      <c r="BB9656" s="79"/>
      <c r="BC9656" s="94"/>
      <c r="BE9656" s="97"/>
      <c r="BG9656" s="40"/>
      <c r="BK9656" s="40"/>
      <c r="BL9656" s="79"/>
      <c r="BM9656" s="94"/>
      <c r="BO9656" s="97"/>
      <c r="BQ9656" s="40"/>
      <c r="BR9656" s="94"/>
      <c r="BS9656" s="94"/>
      <c r="BT9656" s="94"/>
      <c r="BU9656" s="40"/>
      <c r="BV9656" s="82"/>
      <c r="BW9656" s="94"/>
      <c r="BX9656" s="48"/>
      <c r="BY9656" s="97"/>
      <c r="BZ9656" s="48"/>
      <c r="CA9656" s="40"/>
      <c r="CB9656" s="94"/>
      <c r="CC9656" s="94"/>
      <c r="CD9656" s="94"/>
      <c r="CE9656" s="40"/>
      <c r="CF9656" s="73"/>
      <c r="CG9656" s="41"/>
      <c r="CH9656" s="41"/>
      <c r="CI9656" s="41"/>
      <c r="CJ9656" s="41"/>
      <c r="CK9656" s="41"/>
      <c r="CL9656" s="68"/>
      <c r="CM9656" s="41"/>
      <c r="CN9656" s="41"/>
      <c r="CO9656" s="39"/>
      <c r="CP9656" s="78"/>
    </row>
    <row r="9657" spans="1:94" s="38" customFormat="1" x14ac:dyDescent="0.25">
      <c r="A9657" s="38">
        <v>9654</v>
      </c>
      <c r="F9657" s="39"/>
      <c r="Q9657" s="39"/>
      <c r="R9657" s="40"/>
      <c r="S9657" s="40"/>
      <c r="T9657" s="39"/>
      <c r="AG9657" s="110"/>
      <c r="AH9657" s="94"/>
      <c r="AJ9657" s="97"/>
      <c r="AL9657" s="39"/>
      <c r="AP9657" s="39"/>
      <c r="AQ9657" s="77"/>
      <c r="AR9657" s="78"/>
      <c r="BB9657" s="79"/>
      <c r="BC9657" s="94"/>
      <c r="BE9657" s="97"/>
      <c r="BG9657" s="40"/>
      <c r="BK9657" s="40"/>
      <c r="BL9657" s="79"/>
      <c r="BM9657" s="94"/>
      <c r="BO9657" s="97"/>
      <c r="BQ9657" s="40"/>
      <c r="BR9657" s="94"/>
      <c r="BS9657" s="94"/>
      <c r="BT9657" s="94"/>
      <c r="BU9657" s="40"/>
      <c r="BV9657" s="82"/>
      <c r="BW9657" s="94"/>
      <c r="BX9657" s="48"/>
      <c r="BY9657" s="97"/>
      <c r="BZ9657" s="48"/>
      <c r="CA9657" s="40"/>
      <c r="CB9657" s="94"/>
      <c r="CC9657" s="94"/>
      <c r="CD9657" s="94"/>
      <c r="CE9657" s="40"/>
      <c r="CF9657" s="73"/>
      <c r="CG9657" s="41"/>
      <c r="CH9657" s="41"/>
      <c r="CI9657" s="41"/>
      <c r="CJ9657" s="41"/>
      <c r="CK9657" s="41"/>
      <c r="CL9657" s="68"/>
      <c r="CM9657" s="41"/>
      <c r="CN9657" s="41"/>
      <c r="CO9657" s="39"/>
      <c r="CP9657" s="78"/>
    </row>
    <row r="9658" spans="1:94" s="38" customFormat="1" x14ac:dyDescent="0.25">
      <c r="A9658" s="38">
        <v>9655</v>
      </c>
      <c r="F9658" s="39"/>
      <c r="Q9658" s="39"/>
      <c r="R9658" s="40"/>
      <c r="S9658" s="40"/>
      <c r="T9658" s="39"/>
      <c r="AG9658" s="110"/>
      <c r="AH9658" s="94"/>
      <c r="AJ9658" s="97"/>
      <c r="AL9658" s="39"/>
      <c r="AP9658" s="39"/>
      <c r="AQ9658" s="77"/>
      <c r="AR9658" s="78"/>
      <c r="BB9658" s="79"/>
      <c r="BC9658" s="94"/>
      <c r="BE9658" s="97"/>
      <c r="BG9658" s="40"/>
      <c r="BK9658" s="40"/>
      <c r="BL9658" s="79"/>
      <c r="BM9658" s="94"/>
      <c r="BO9658" s="97"/>
      <c r="BQ9658" s="40"/>
      <c r="BR9658" s="94"/>
      <c r="BS9658" s="94"/>
      <c r="BT9658" s="94"/>
      <c r="BU9658" s="40"/>
      <c r="BV9658" s="82"/>
      <c r="BW9658" s="94"/>
      <c r="BX9658" s="48"/>
      <c r="BY9658" s="97"/>
      <c r="BZ9658" s="48"/>
      <c r="CA9658" s="40"/>
      <c r="CB9658" s="94"/>
      <c r="CC9658" s="94"/>
      <c r="CD9658" s="94"/>
      <c r="CE9658" s="40"/>
      <c r="CF9658" s="73"/>
      <c r="CG9658" s="41"/>
      <c r="CH9658" s="41"/>
      <c r="CI9658" s="41"/>
      <c r="CJ9658" s="41"/>
      <c r="CK9658" s="41"/>
      <c r="CL9658" s="68"/>
      <c r="CM9658" s="41"/>
      <c r="CN9658" s="41"/>
      <c r="CO9658" s="39"/>
      <c r="CP9658" s="78"/>
    </row>
    <row r="9659" spans="1:94" s="38" customFormat="1" x14ac:dyDescent="0.25">
      <c r="A9659" s="38">
        <v>9656</v>
      </c>
      <c r="F9659" s="39"/>
      <c r="Q9659" s="39"/>
      <c r="R9659" s="40"/>
      <c r="S9659" s="40"/>
      <c r="T9659" s="39"/>
      <c r="AG9659" s="110"/>
      <c r="AH9659" s="94"/>
      <c r="AJ9659" s="97"/>
      <c r="AL9659" s="39"/>
      <c r="AP9659" s="39"/>
      <c r="AQ9659" s="77"/>
      <c r="AR9659" s="78"/>
      <c r="BB9659" s="79"/>
      <c r="BC9659" s="94"/>
      <c r="BE9659" s="97"/>
      <c r="BG9659" s="40"/>
      <c r="BK9659" s="40"/>
      <c r="BL9659" s="79"/>
      <c r="BM9659" s="94"/>
      <c r="BO9659" s="97"/>
      <c r="BQ9659" s="40"/>
      <c r="BR9659" s="94"/>
      <c r="BS9659" s="94"/>
      <c r="BT9659" s="94"/>
      <c r="BU9659" s="40"/>
      <c r="BV9659" s="82"/>
      <c r="BW9659" s="94"/>
      <c r="BX9659" s="48"/>
      <c r="BY9659" s="97"/>
      <c r="BZ9659" s="48"/>
      <c r="CA9659" s="40"/>
      <c r="CB9659" s="94"/>
      <c r="CC9659" s="94"/>
      <c r="CD9659" s="94"/>
      <c r="CE9659" s="40"/>
      <c r="CF9659" s="73"/>
      <c r="CG9659" s="41"/>
      <c r="CH9659" s="41"/>
      <c r="CI9659" s="41"/>
      <c r="CJ9659" s="41"/>
      <c r="CK9659" s="41"/>
      <c r="CL9659" s="68"/>
      <c r="CM9659" s="41"/>
      <c r="CN9659" s="41"/>
      <c r="CO9659" s="39"/>
      <c r="CP9659" s="78"/>
    </row>
    <row r="9660" spans="1:94" s="38" customFormat="1" x14ac:dyDescent="0.25">
      <c r="A9660" s="38">
        <v>9657</v>
      </c>
      <c r="F9660" s="39"/>
      <c r="Q9660" s="39"/>
      <c r="R9660" s="40"/>
      <c r="S9660" s="40"/>
      <c r="T9660" s="39"/>
      <c r="AG9660" s="110"/>
      <c r="AH9660" s="94"/>
      <c r="AJ9660" s="97"/>
      <c r="AL9660" s="39"/>
      <c r="AP9660" s="39"/>
      <c r="AQ9660" s="77"/>
      <c r="AR9660" s="78"/>
      <c r="BB9660" s="79"/>
      <c r="BC9660" s="94"/>
      <c r="BE9660" s="97"/>
      <c r="BG9660" s="40"/>
      <c r="BK9660" s="40"/>
      <c r="BL9660" s="79"/>
      <c r="BM9660" s="94"/>
      <c r="BO9660" s="97"/>
      <c r="BQ9660" s="40"/>
      <c r="BR9660" s="94"/>
      <c r="BS9660" s="94"/>
      <c r="BT9660" s="94"/>
      <c r="BU9660" s="40"/>
      <c r="BV9660" s="82"/>
      <c r="BW9660" s="94"/>
      <c r="BX9660" s="48"/>
      <c r="BY9660" s="97"/>
      <c r="BZ9660" s="48"/>
      <c r="CA9660" s="40"/>
      <c r="CB9660" s="94"/>
      <c r="CC9660" s="94"/>
      <c r="CD9660" s="94"/>
      <c r="CE9660" s="40"/>
      <c r="CF9660" s="73"/>
      <c r="CG9660" s="41"/>
      <c r="CH9660" s="41"/>
      <c r="CI9660" s="41"/>
      <c r="CJ9660" s="41"/>
      <c r="CK9660" s="41"/>
      <c r="CL9660" s="68"/>
      <c r="CM9660" s="41"/>
      <c r="CN9660" s="41"/>
      <c r="CO9660" s="39"/>
      <c r="CP9660" s="78"/>
    </row>
    <row r="9661" spans="1:94" s="38" customFormat="1" x14ac:dyDescent="0.25">
      <c r="A9661" s="38">
        <v>9658</v>
      </c>
      <c r="F9661" s="39"/>
      <c r="Q9661" s="39"/>
      <c r="R9661" s="40"/>
      <c r="S9661" s="40"/>
      <c r="T9661" s="39"/>
      <c r="AG9661" s="110"/>
      <c r="AH9661" s="94"/>
      <c r="AJ9661" s="97"/>
      <c r="AL9661" s="39"/>
      <c r="AP9661" s="39"/>
      <c r="AQ9661" s="77"/>
      <c r="AR9661" s="78"/>
      <c r="BB9661" s="79"/>
      <c r="BC9661" s="94"/>
      <c r="BE9661" s="97"/>
      <c r="BG9661" s="40"/>
      <c r="BK9661" s="40"/>
      <c r="BL9661" s="79"/>
      <c r="BM9661" s="94"/>
      <c r="BO9661" s="97"/>
      <c r="BQ9661" s="40"/>
      <c r="BR9661" s="94"/>
      <c r="BS9661" s="94"/>
      <c r="BT9661" s="94"/>
      <c r="BU9661" s="40"/>
      <c r="BV9661" s="82"/>
      <c r="BW9661" s="94"/>
      <c r="BX9661" s="48"/>
      <c r="BY9661" s="97"/>
      <c r="BZ9661" s="48"/>
      <c r="CA9661" s="40"/>
      <c r="CB9661" s="94"/>
      <c r="CC9661" s="94"/>
      <c r="CD9661" s="94"/>
      <c r="CE9661" s="40"/>
      <c r="CF9661" s="73"/>
      <c r="CG9661" s="41"/>
      <c r="CH9661" s="41"/>
      <c r="CI9661" s="41"/>
      <c r="CJ9661" s="41"/>
      <c r="CK9661" s="41"/>
      <c r="CL9661" s="68"/>
      <c r="CM9661" s="41"/>
      <c r="CN9661" s="41"/>
      <c r="CO9661" s="39"/>
      <c r="CP9661" s="78"/>
    </row>
    <row r="9662" spans="1:94" s="38" customFormat="1" x14ac:dyDescent="0.25">
      <c r="A9662" s="38">
        <v>9659</v>
      </c>
      <c r="F9662" s="39"/>
      <c r="Q9662" s="39"/>
      <c r="R9662" s="40"/>
      <c r="S9662" s="40"/>
      <c r="T9662" s="39"/>
      <c r="AG9662" s="110"/>
      <c r="AH9662" s="94"/>
      <c r="AJ9662" s="97"/>
      <c r="AL9662" s="39"/>
      <c r="AP9662" s="39"/>
      <c r="AQ9662" s="77"/>
      <c r="AR9662" s="78"/>
      <c r="BB9662" s="79"/>
      <c r="BC9662" s="94"/>
      <c r="BE9662" s="97"/>
      <c r="BG9662" s="40"/>
      <c r="BK9662" s="40"/>
      <c r="BL9662" s="79"/>
      <c r="BM9662" s="94"/>
      <c r="BO9662" s="97"/>
      <c r="BQ9662" s="40"/>
      <c r="BR9662" s="94"/>
      <c r="BS9662" s="94"/>
      <c r="BT9662" s="94"/>
      <c r="BU9662" s="40"/>
      <c r="BV9662" s="82"/>
      <c r="BW9662" s="94"/>
      <c r="BX9662" s="48"/>
      <c r="BY9662" s="97"/>
      <c r="BZ9662" s="48"/>
      <c r="CA9662" s="40"/>
      <c r="CB9662" s="94"/>
      <c r="CC9662" s="94"/>
      <c r="CD9662" s="94"/>
      <c r="CE9662" s="40"/>
      <c r="CF9662" s="73"/>
      <c r="CG9662" s="41"/>
      <c r="CH9662" s="41"/>
      <c r="CI9662" s="41"/>
      <c r="CJ9662" s="41"/>
      <c r="CK9662" s="41"/>
      <c r="CL9662" s="68"/>
      <c r="CM9662" s="41"/>
      <c r="CN9662" s="41"/>
      <c r="CO9662" s="39"/>
      <c r="CP9662" s="78"/>
    </row>
    <row r="9663" spans="1:94" s="38" customFormat="1" x14ac:dyDescent="0.25">
      <c r="A9663" s="38">
        <v>9660</v>
      </c>
      <c r="F9663" s="39"/>
      <c r="Q9663" s="39"/>
      <c r="R9663" s="40"/>
      <c r="S9663" s="40"/>
      <c r="T9663" s="39"/>
      <c r="AG9663" s="110"/>
      <c r="AH9663" s="94"/>
      <c r="AJ9663" s="97"/>
      <c r="AL9663" s="39"/>
      <c r="AP9663" s="39"/>
      <c r="AQ9663" s="77"/>
      <c r="AR9663" s="78"/>
      <c r="BB9663" s="79"/>
      <c r="BC9663" s="94"/>
      <c r="BE9663" s="97"/>
      <c r="BG9663" s="40"/>
      <c r="BK9663" s="40"/>
      <c r="BL9663" s="79"/>
      <c r="BM9663" s="94"/>
      <c r="BO9663" s="97"/>
      <c r="BQ9663" s="40"/>
      <c r="BR9663" s="94"/>
      <c r="BS9663" s="94"/>
      <c r="BT9663" s="94"/>
      <c r="BU9663" s="40"/>
      <c r="BV9663" s="82"/>
      <c r="BW9663" s="94"/>
      <c r="BX9663" s="48"/>
      <c r="BY9663" s="97"/>
      <c r="BZ9663" s="48"/>
      <c r="CA9663" s="40"/>
      <c r="CB9663" s="94"/>
      <c r="CC9663" s="94"/>
      <c r="CD9663" s="94"/>
      <c r="CE9663" s="40"/>
      <c r="CF9663" s="73"/>
      <c r="CG9663" s="41"/>
      <c r="CH9663" s="41"/>
      <c r="CI9663" s="41"/>
      <c r="CJ9663" s="41"/>
      <c r="CK9663" s="41"/>
      <c r="CL9663" s="68"/>
      <c r="CM9663" s="41"/>
      <c r="CN9663" s="41"/>
      <c r="CO9663" s="39"/>
      <c r="CP9663" s="78"/>
    </row>
    <row r="9664" spans="1:94" s="38" customFormat="1" x14ac:dyDescent="0.25">
      <c r="A9664" s="38">
        <v>9661</v>
      </c>
      <c r="F9664" s="39"/>
      <c r="Q9664" s="39"/>
      <c r="R9664" s="40"/>
      <c r="S9664" s="40"/>
      <c r="T9664" s="39"/>
      <c r="AG9664" s="110"/>
      <c r="AH9664" s="94"/>
      <c r="AJ9664" s="97"/>
      <c r="AL9664" s="39"/>
      <c r="AP9664" s="39"/>
      <c r="AQ9664" s="77"/>
      <c r="AR9664" s="78"/>
      <c r="BB9664" s="79"/>
      <c r="BC9664" s="94"/>
      <c r="BE9664" s="97"/>
      <c r="BG9664" s="40"/>
      <c r="BK9664" s="40"/>
      <c r="BL9664" s="79"/>
      <c r="BM9664" s="94"/>
      <c r="BO9664" s="97"/>
      <c r="BQ9664" s="40"/>
      <c r="BR9664" s="94"/>
      <c r="BS9664" s="94"/>
      <c r="BT9664" s="94"/>
      <c r="BU9664" s="40"/>
      <c r="BV9664" s="82"/>
      <c r="BW9664" s="94"/>
      <c r="BX9664" s="48"/>
      <c r="BY9664" s="97"/>
      <c r="BZ9664" s="48"/>
      <c r="CA9664" s="40"/>
      <c r="CB9664" s="94"/>
      <c r="CC9664" s="94"/>
      <c r="CD9664" s="94"/>
      <c r="CE9664" s="40"/>
      <c r="CF9664" s="73"/>
      <c r="CG9664" s="41"/>
      <c r="CH9664" s="41"/>
      <c r="CI9664" s="41"/>
      <c r="CJ9664" s="41"/>
      <c r="CK9664" s="41"/>
      <c r="CL9664" s="68"/>
      <c r="CM9664" s="41"/>
      <c r="CN9664" s="41"/>
      <c r="CO9664" s="39"/>
      <c r="CP9664" s="78"/>
    </row>
    <row r="9665" spans="1:94" s="38" customFormat="1" x14ac:dyDescent="0.25">
      <c r="A9665" s="38">
        <v>9662</v>
      </c>
      <c r="F9665" s="39"/>
      <c r="Q9665" s="39"/>
      <c r="R9665" s="40"/>
      <c r="S9665" s="40"/>
      <c r="T9665" s="39"/>
      <c r="AG9665" s="110"/>
      <c r="AH9665" s="94"/>
      <c r="AJ9665" s="97"/>
      <c r="AL9665" s="39"/>
      <c r="AP9665" s="39"/>
      <c r="AQ9665" s="77"/>
      <c r="AR9665" s="78"/>
      <c r="BB9665" s="79"/>
      <c r="BC9665" s="94"/>
      <c r="BE9665" s="97"/>
      <c r="BG9665" s="40"/>
      <c r="BK9665" s="40"/>
      <c r="BL9665" s="79"/>
      <c r="BM9665" s="94"/>
      <c r="BO9665" s="97"/>
      <c r="BQ9665" s="40"/>
      <c r="BR9665" s="94"/>
      <c r="BS9665" s="94"/>
      <c r="BT9665" s="94"/>
      <c r="BU9665" s="40"/>
      <c r="BV9665" s="82"/>
      <c r="BW9665" s="94"/>
      <c r="BX9665" s="48"/>
      <c r="BY9665" s="97"/>
      <c r="BZ9665" s="48"/>
      <c r="CA9665" s="40"/>
      <c r="CB9665" s="94"/>
      <c r="CC9665" s="94"/>
      <c r="CD9665" s="94"/>
      <c r="CE9665" s="40"/>
      <c r="CF9665" s="73"/>
      <c r="CG9665" s="41"/>
      <c r="CH9665" s="41"/>
      <c r="CI9665" s="41"/>
      <c r="CJ9665" s="41"/>
      <c r="CK9665" s="41"/>
      <c r="CL9665" s="68"/>
      <c r="CM9665" s="41"/>
      <c r="CN9665" s="41"/>
      <c r="CO9665" s="39"/>
      <c r="CP9665" s="78"/>
    </row>
    <row r="9666" spans="1:94" s="38" customFormat="1" x14ac:dyDescent="0.25">
      <c r="A9666" s="38">
        <v>9663</v>
      </c>
      <c r="F9666" s="39"/>
      <c r="Q9666" s="39"/>
      <c r="R9666" s="40"/>
      <c r="S9666" s="40"/>
      <c r="T9666" s="39"/>
      <c r="AG9666" s="110"/>
      <c r="AH9666" s="94"/>
      <c r="AJ9666" s="97"/>
      <c r="AL9666" s="39"/>
      <c r="AP9666" s="39"/>
      <c r="AQ9666" s="77"/>
      <c r="AR9666" s="78"/>
      <c r="BB9666" s="79"/>
      <c r="BC9666" s="94"/>
      <c r="BE9666" s="97"/>
      <c r="BG9666" s="40"/>
      <c r="BK9666" s="40"/>
      <c r="BL9666" s="79"/>
      <c r="BM9666" s="94"/>
      <c r="BO9666" s="97"/>
      <c r="BQ9666" s="40"/>
      <c r="BR9666" s="94"/>
      <c r="BS9666" s="94"/>
      <c r="BT9666" s="94"/>
      <c r="BU9666" s="40"/>
      <c r="BV9666" s="82"/>
      <c r="BW9666" s="94"/>
      <c r="BX9666" s="48"/>
      <c r="BY9666" s="97"/>
      <c r="BZ9666" s="48"/>
      <c r="CA9666" s="40"/>
      <c r="CB9666" s="94"/>
      <c r="CC9666" s="94"/>
      <c r="CD9666" s="94"/>
      <c r="CE9666" s="40"/>
      <c r="CF9666" s="73"/>
      <c r="CG9666" s="41"/>
      <c r="CH9666" s="41"/>
      <c r="CI9666" s="41"/>
      <c r="CJ9666" s="41"/>
      <c r="CK9666" s="41"/>
      <c r="CL9666" s="68"/>
      <c r="CM9666" s="41"/>
      <c r="CN9666" s="41"/>
      <c r="CO9666" s="39"/>
      <c r="CP9666" s="78"/>
    </row>
    <row r="9667" spans="1:94" s="38" customFormat="1" x14ac:dyDescent="0.25">
      <c r="A9667" s="38">
        <v>9664</v>
      </c>
      <c r="F9667" s="39"/>
      <c r="Q9667" s="39"/>
      <c r="R9667" s="40"/>
      <c r="S9667" s="40"/>
      <c r="T9667" s="39"/>
      <c r="AG9667" s="110"/>
      <c r="AH9667" s="94"/>
      <c r="AJ9667" s="97"/>
      <c r="AL9667" s="39"/>
      <c r="AP9667" s="39"/>
      <c r="AQ9667" s="77"/>
      <c r="AR9667" s="78"/>
      <c r="BB9667" s="79"/>
      <c r="BC9667" s="94"/>
      <c r="BE9667" s="97"/>
      <c r="BG9667" s="40"/>
      <c r="BK9667" s="40"/>
      <c r="BL9667" s="79"/>
      <c r="BM9667" s="94"/>
      <c r="BO9667" s="97"/>
      <c r="BQ9667" s="40"/>
      <c r="BR9667" s="94"/>
      <c r="BS9667" s="94"/>
      <c r="BT9667" s="94"/>
      <c r="BU9667" s="40"/>
      <c r="BV9667" s="82"/>
      <c r="BW9667" s="94"/>
      <c r="BX9667" s="48"/>
      <c r="BY9667" s="97"/>
      <c r="BZ9667" s="48"/>
      <c r="CA9667" s="40"/>
      <c r="CB9667" s="94"/>
      <c r="CC9667" s="94"/>
      <c r="CD9667" s="94"/>
      <c r="CE9667" s="40"/>
      <c r="CF9667" s="73"/>
      <c r="CG9667" s="41"/>
      <c r="CH9667" s="41"/>
      <c r="CI9667" s="41"/>
      <c r="CJ9667" s="41"/>
      <c r="CK9667" s="41"/>
      <c r="CL9667" s="68"/>
      <c r="CM9667" s="41"/>
      <c r="CN9667" s="41"/>
      <c r="CO9667" s="39"/>
      <c r="CP9667" s="78"/>
    </row>
    <row r="9668" spans="1:94" s="38" customFormat="1" x14ac:dyDescent="0.25">
      <c r="A9668" s="38">
        <v>9665</v>
      </c>
      <c r="F9668" s="39"/>
      <c r="Q9668" s="39"/>
      <c r="R9668" s="40"/>
      <c r="S9668" s="40"/>
      <c r="T9668" s="39"/>
      <c r="AG9668" s="110"/>
      <c r="AH9668" s="94"/>
      <c r="AJ9668" s="97"/>
      <c r="AL9668" s="39"/>
      <c r="AP9668" s="39"/>
      <c r="AQ9668" s="77"/>
      <c r="AR9668" s="78"/>
      <c r="BB9668" s="79"/>
      <c r="BC9668" s="94"/>
      <c r="BE9668" s="97"/>
      <c r="BG9668" s="40"/>
      <c r="BK9668" s="40"/>
      <c r="BL9668" s="79"/>
      <c r="BM9668" s="94"/>
      <c r="BO9668" s="97"/>
      <c r="BQ9668" s="40"/>
      <c r="BR9668" s="94"/>
      <c r="BS9668" s="94"/>
      <c r="BT9668" s="94"/>
      <c r="BU9668" s="40"/>
      <c r="BV9668" s="82"/>
      <c r="BW9668" s="94"/>
      <c r="BX9668" s="48"/>
      <c r="BY9668" s="97"/>
      <c r="BZ9668" s="48"/>
      <c r="CA9668" s="40"/>
      <c r="CB9668" s="94"/>
      <c r="CC9668" s="94"/>
      <c r="CD9668" s="94"/>
      <c r="CE9668" s="40"/>
      <c r="CF9668" s="73"/>
      <c r="CG9668" s="41"/>
      <c r="CH9668" s="41"/>
      <c r="CI9668" s="41"/>
      <c r="CJ9668" s="41"/>
      <c r="CK9668" s="41"/>
      <c r="CL9668" s="68"/>
      <c r="CM9668" s="41"/>
      <c r="CN9668" s="41"/>
      <c r="CO9668" s="39"/>
      <c r="CP9668" s="78"/>
    </row>
    <row r="9669" spans="1:94" s="38" customFormat="1" x14ac:dyDescent="0.25">
      <c r="A9669" s="38">
        <v>9666</v>
      </c>
      <c r="F9669" s="39"/>
      <c r="Q9669" s="39"/>
      <c r="R9669" s="40"/>
      <c r="S9669" s="40"/>
      <c r="T9669" s="39"/>
      <c r="AG9669" s="110"/>
      <c r="AH9669" s="94"/>
      <c r="AJ9669" s="97"/>
      <c r="AL9669" s="39"/>
      <c r="AP9669" s="39"/>
      <c r="AQ9669" s="77"/>
      <c r="AR9669" s="78"/>
      <c r="BB9669" s="79"/>
      <c r="BC9669" s="94"/>
      <c r="BE9669" s="97"/>
      <c r="BG9669" s="40"/>
      <c r="BK9669" s="40"/>
      <c r="BL9669" s="79"/>
      <c r="BM9669" s="94"/>
      <c r="BO9669" s="97"/>
      <c r="BQ9669" s="40"/>
      <c r="BR9669" s="94"/>
      <c r="BS9669" s="94"/>
      <c r="BT9669" s="94"/>
      <c r="BU9669" s="40"/>
      <c r="BV9669" s="82"/>
      <c r="BW9669" s="94"/>
      <c r="BX9669" s="48"/>
      <c r="BY9669" s="97"/>
      <c r="BZ9669" s="48"/>
      <c r="CA9669" s="40"/>
      <c r="CB9669" s="94"/>
      <c r="CC9669" s="94"/>
      <c r="CD9669" s="94"/>
      <c r="CE9669" s="40"/>
      <c r="CF9669" s="73"/>
      <c r="CG9669" s="41"/>
      <c r="CH9669" s="41"/>
      <c r="CI9669" s="41"/>
      <c r="CJ9669" s="41"/>
      <c r="CK9669" s="41"/>
      <c r="CL9669" s="68"/>
      <c r="CM9669" s="41"/>
      <c r="CN9669" s="41"/>
      <c r="CO9669" s="39"/>
      <c r="CP9669" s="78"/>
    </row>
    <row r="9670" spans="1:94" s="38" customFormat="1" x14ac:dyDescent="0.25">
      <c r="A9670" s="38">
        <v>9667</v>
      </c>
      <c r="F9670" s="39"/>
      <c r="Q9670" s="39"/>
      <c r="R9670" s="40"/>
      <c r="S9670" s="40"/>
      <c r="T9670" s="39"/>
      <c r="AG9670" s="110"/>
      <c r="AH9670" s="94"/>
      <c r="AJ9670" s="97"/>
      <c r="AL9670" s="39"/>
      <c r="AP9670" s="39"/>
      <c r="AQ9670" s="77"/>
      <c r="AR9670" s="78"/>
      <c r="BB9670" s="79"/>
      <c r="BC9670" s="94"/>
      <c r="BE9670" s="97"/>
      <c r="BG9670" s="40"/>
      <c r="BK9670" s="40"/>
      <c r="BL9670" s="79"/>
      <c r="BM9670" s="94"/>
      <c r="BO9670" s="97"/>
      <c r="BQ9670" s="40"/>
      <c r="BR9670" s="94"/>
      <c r="BS9670" s="94"/>
      <c r="BT9670" s="94"/>
      <c r="BU9670" s="40"/>
      <c r="BV9670" s="82"/>
      <c r="BW9670" s="94"/>
      <c r="BX9670" s="48"/>
      <c r="BY9670" s="97"/>
      <c r="BZ9670" s="48"/>
      <c r="CA9670" s="40"/>
      <c r="CB9670" s="94"/>
      <c r="CC9670" s="94"/>
      <c r="CD9670" s="94"/>
      <c r="CE9670" s="40"/>
      <c r="CF9670" s="73"/>
      <c r="CG9670" s="41"/>
      <c r="CH9670" s="41"/>
      <c r="CI9670" s="41"/>
      <c r="CJ9670" s="41"/>
      <c r="CK9670" s="41"/>
      <c r="CL9670" s="68"/>
      <c r="CM9670" s="41"/>
      <c r="CN9670" s="41"/>
      <c r="CO9670" s="39"/>
      <c r="CP9670" s="78"/>
    </row>
    <row r="9671" spans="1:94" s="38" customFormat="1" x14ac:dyDescent="0.25">
      <c r="A9671" s="38">
        <v>9668</v>
      </c>
      <c r="F9671" s="39"/>
      <c r="Q9671" s="39"/>
      <c r="R9671" s="40"/>
      <c r="S9671" s="40"/>
      <c r="T9671" s="39"/>
      <c r="AG9671" s="110"/>
      <c r="AH9671" s="94"/>
      <c r="AJ9671" s="97"/>
      <c r="AL9671" s="39"/>
      <c r="AP9671" s="39"/>
      <c r="AQ9671" s="77"/>
      <c r="AR9671" s="78"/>
      <c r="BB9671" s="79"/>
      <c r="BC9671" s="94"/>
      <c r="BE9671" s="97"/>
      <c r="BG9671" s="40"/>
      <c r="BK9671" s="40"/>
      <c r="BL9671" s="79"/>
      <c r="BM9671" s="94"/>
      <c r="BO9671" s="97"/>
      <c r="BQ9671" s="40"/>
      <c r="BR9671" s="94"/>
      <c r="BS9671" s="94"/>
      <c r="BT9671" s="94"/>
      <c r="BU9671" s="40"/>
      <c r="BV9671" s="82"/>
      <c r="BW9671" s="94"/>
      <c r="BX9671" s="48"/>
      <c r="BY9671" s="97"/>
      <c r="BZ9671" s="48"/>
      <c r="CA9671" s="40"/>
      <c r="CB9671" s="94"/>
      <c r="CC9671" s="94"/>
      <c r="CD9671" s="94"/>
      <c r="CE9671" s="40"/>
      <c r="CF9671" s="73"/>
      <c r="CG9671" s="41"/>
      <c r="CH9671" s="41"/>
      <c r="CI9671" s="41"/>
      <c r="CJ9671" s="41"/>
      <c r="CK9671" s="41"/>
      <c r="CL9671" s="68"/>
      <c r="CM9671" s="41"/>
      <c r="CN9671" s="41"/>
      <c r="CO9671" s="39"/>
      <c r="CP9671" s="78"/>
    </row>
    <row r="9672" spans="1:94" s="38" customFormat="1" x14ac:dyDescent="0.25">
      <c r="A9672" s="38">
        <v>9669</v>
      </c>
      <c r="F9672" s="39"/>
      <c r="Q9672" s="39"/>
      <c r="R9672" s="40"/>
      <c r="S9672" s="40"/>
      <c r="T9672" s="39"/>
      <c r="AG9672" s="110"/>
      <c r="AH9672" s="94"/>
      <c r="AJ9672" s="97"/>
      <c r="AL9672" s="39"/>
      <c r="AP9672" s="39"/>
      <c r="AQ9672" s="77"/>
      <c r="AR9672" s="78"/>
      <c r="BB9672" s="79"/>
      <c r="BC9672" s="94"/>
      <c r="BE9672" s="97"/>
      <c r="BG9672" s="40"/>
      <c r="BK9672" s="40"/>
      <c r="BL9672" s="79"/>
      <c r="BM9672" s="94"/>
      <c r="BO9672" s="97"/>
      <c r="BQ9672" s="40"/>
      <c r="BR9672" s="94"/>
      <c r="BS9672" s="94"/>
      <c r="BT9672" s="94"/>
      <c r="BU9672" s="40"/>
      <c r="BV9672" s="82"/>
      <c r="BW9672" s="94"/>
      <c r="BX9672" s="48"/>
      <c r="BY9672" s="97"/>
      <c r="BZ9672" s="48"/>
      <c r="CA9672" s="40"/>
      <c r="CB9672" s="94"/>
      <c r="CC9672" s="94"/>
      <c r="CD9672" s="94"/>
      <c r="CE9672" s="40"/>
      <c r="CF9672" s="73"/>
      <c r="CG9672" s="41"/>
      <c r="CH9672" s="41"/>
      <c r="CI9672" s="41"/>
      <c r="CJ9672" s="41"/>
      <c r="CK9672" s="41"/>
      <c r="CL9672" s="68"/>
      <c r="CM9672" s="41"/>
      <c r="CN9672" s="41"/>
      <c r="CO9672" s="39"/>
      <c r="CP9672" s="78"/>
    </row>
    <row r="9673" spans="1:94" s="38" customFormat="1" x14ac:dyDescent="0.25">
      <c r="A9673" s="38">
        <v>9670</v>
      </c>
      <c r="F9673" s="39"/>
      <c r="Q9673" s="39"/>
      <c r="R9673" s="40"/>
      <c r="S9673" s="40"/>
      <c r="T9673" s="39"/>
      <c r="AG9673" s="110"/>
      <c r="AH9673" s="94"/>
      <c r="AJ9673" s="97"/>
      <c r="AL9673" s="39"/>
      <c r="AP9673" s="39"/>
      <c r="AQ9673" s="77"/>
      <c r="AR9673" s="78"/>
      <c r="BB9673" s="79"/>
      <c r="BC9673" s="94"/>
      <c r="BE9673" s="97"/>
      <c r="BG9673" s="40"/>
      <c r="BK9673" s="40"/>
      <c r="BL9673" s="79"/>
      <c r="BM9673" s="94"/>
      <c r="BO9673" s="97"/>
      <c r="BQ9673" s="40"/>
      <c r="BR9673" s="94"/>
      <c r="BS9673" s="94"/>
      <c r="BT9673" s="94"/>
      <c r="BU9673" s="40"/>
      <c r="BV9673" s="82"/>
      <c r="BW9673" s="94"/>
      <c r="BX9673" s="48"/>
      <c r="BY9673" s="97"/>
      <c r="BZ9673" s="48"/>
      <c r="CA9673" s="40"/>
      <c r="CB9673" s="94"/>
      <c r="CC9673" s="94"/>
      <c r="CD9673" s="94"/>
      <c r="CE9673" s="40"/>
      <c r="CF9673" s="73"/>
      <c r="CG9673" s="41"/>
      <c r="CH9673" s="41"/>
      <c r="CI9673" s="41"/>
      <c r="CJ9673" s="41"/>
      <c r="CK9673" s="41"/>
      <c r="CL9673" s="68"/>
      <c r="CM9673" s="41"/>
      <c r="CN9673" s="41"/>
      <c r="CO9673" s="39"/>
      <c r="CP9673" s="78"/>
    </row>
    <row r="9674" spans="1:94" s="38" customFormat="1" x14ac:dyDescent="0.25">
      <c r="A9674" s="38">
        <v>9671</v>
      </c>
      <c r="F9674" s="39"/>
      <c r="Q9674" s="39"/>
      <c r="R9674" s="40"/>
      <c r="S9674" s="40"/>
      <c r="T9674" s="39"/>
      <c r="AG9674" s="110"/>
      <c r="AH9674" s="94"/>
      <c r="AJ9674" s="97"/>
      <c r="AL9674" s="39"/>
      <c r="AP9674" s="39"/>
      <c r="AQ9674" s="77"/>
      <c r="AR9674" s="78"/>
      <c r="BB9674" s="79"/>
      <c r="BC9674" s="94"/>
      <c r="BE9674" s="97"/>
      <c r="BG9674" s="40"/>
      <c r="BK9674" s="40"/>
      <c r="BL9674" s="79"/>
      <c r="BM9674" s="94"/>
      <c r="BO9674" s="97"/>
      <c r="BQ9674" s="40"/>
      <c r="BR9674" s="94"/>
      <c r="BS9674" s="94"/>
      <c r="BT9674" s="94"/>
      <c r="BU9674" s="40"/>
      <c r="BV9674" s="82"/>
      <c r="BW9674" s="94"/>
      <c r="BX9674" s="48"/>
      <c r="BY9674" s="97"/>
      <c r="BZ9674" s="48"/>
      <c r="CA9674" s="40"/>
      <c r="CB9674" s="94"/>
      <c r="CC9674" s="94"/>
      <c r="CD9674" s="94"/>
      <c r="CE9674" s="40"/>
      <c r="CF9674" s="73"/>
      <c r="CG9674" s="41"/>
      <c r="CH9674" s="41"/>
      <c r="CI9674" s="41"/>
      <c r="CJ9674" s="41"/>
      <c r="CK9674" s="41"/>
      <c r="CL9674" s="68"/>
      <c r="CM9674" s="41"/>
      <c r="CN9674" s="41"/>
      <c r="CO9674" s="39"/>
      <c r="CP9674" s="78"/>
    </row>
    <row r="9675" spans="1:94" s="38" customFormat="1" x14ac:dyDescent="0.25">
      <c r="A9675" s="38">
        <v>9672</v>
      </c>
      <c r="F9675" s="39"/>
      <c r="Q9675" s="39"/>
      <c r="R9675" s="40"/>
      <c r="S9675" s="40"/>
      <c r="T9675" s="39"/>
      <c r="AG9675" s="110"/>
      <c r="AH9675" s="94"/>
      <c r="AJ9675" s="97"/>
      <c r="AL9675" s="39"/>
      <c r="AP9675" s="39"/>
      <c r="AQ9675" s="77"/>
      <c r="AR9675" s="78"/>
      <c r="BB9675" s="79"/>
      <c r="BC9675" s="94"/>
      <c r="BE9675" s="97"/>
      <c r="BG9675" s="40"/>
      <c r="BK9675" s="40"/>
      <c r="BL9675" s="79"/>
      <c r="BM9675" s="94"/>
      <c r="BO9675" s="97"/>
      <c r="BQ9675" s="40"/>
      <c r="BR9675" s="94"/>
      <c r="BS9675" s="94"/>
      <c r="BT9675" s="94"/>
      <c r="BU9675" s="40"/>
      <c r="BV9675" s="82"/>
      <c r="BW9675" s="94"/>
      <c r="BX9675" s="48"/>
      <c r="BY9675" s="97"/>
      <c r="BZ9675" s="48"/>
      <c r="CA9675" s="40"/>
      <c r="CB9675" s="94"/>
      <c r="CC9675" s="94"/>
      <c r="CD9675" s="94"/>
      <c r="CE9675" s="40"/>
      <c r="CF9675" s="73"/>
      <c r="CG9675" s="41"/>
      <c r="CH9675" s="41"/>
      <c r="CI9675" s="41"/>
      <c r="CJ9675" s="41"/>
      <c r="CK9675" s="41"/>
      <c r="CL9675" s="68"/>
      <c r="CM9675" s="41"/>
      <c r="CN9675" s="41"/>
      <c r="CO9675" s="39"/>
      <c r="CP9675" s="78"/>
    </row>
    <row r="9676" spans="1:94" s="38" customFormat="1" x14ac:dyDescent="0.25">
      <c r="A9676" s="38">
        <v>9673</v>
      </c>
      <c r="F9676" s="39"/>
      <c r="Q9676" s="39"/>
      <c r="R9676" s="40"/>
      <c r="S9676" s="40"/>
      <c r="T9676" s="39"/>
      <c r="AG9676" s="110"/>
      <c r="AH9676" s="94"/>
      <c r="AJ9676" s="97"/>
      <c r="AL9676" s="39"/>
      <c r="AP9676" s="39"/>
      <c r="AQ9676" s="77"/>
      <c r="AR9676" s="78"/>
      <c r="BB9676" s="79"/>
      <c r="BC9676" s="94"/>
      <c r="BE9676" s="97"/>
      <c r="BG9676" s="40"/>
      <c r="BK9676" s="40"/>
      <c r="BL9676" s="79"/>
      <c r="BM9676" s="94"/>
      <c r="BO9676" s="97"/>
      <c r="BQ9676" s="40"/>
      <c r="BR9676" s="94"/>
      <c r="BS9676" s="94"/>
      <c r="BT9676" s="94"/>
      <c r="BU9676" s="40"/>
      <c r="BV9676" s="82"/>
      <c r="BW9676" s="94"/>
      <c r="BX9676" s="48"/>
      <c r="BY9676" s="97"/>
      <c r="BZ9676" s="48"/>
      <c r="CA9676" s="40"/>
      <c r="CB9676" s="94"/>
      <c r="CC9676" s="94"/>
      <c r="CD9676" s="94"/>
      <c r="CE9676" s="40"/>
      <c r="CF9676" s="73"/>
      <c r="CG9676" s="41"/>
      <c r="CH9676" s="41"/>
      <c r="CI9676" s="41"/>
      <c r="CJ9676" s="41"/>
      <c r="CK9676" s="41"/>
      <c r="CL9676" s="68"/>
      <c r="CM9676" s="41"/>
      <c r="CN9676" s="41"/>
      <c r="CO9676" s="39"/>
      <c r="CP9676" s="78"/>
    </row>
    <row r="9677" spans="1:94" s="38" customFormat="1" x14ac:dyDescent="0.25">
      <c r="A9677" s="38">
        <v>9674</v>
      </c>
      <c r="F9677" s="39"/>
      <c r="Q9677" s="39"/>
      <c r="R9677" s="40"/>
      <c r="S9677" s="40"/>
      <c r="T9677" s="39"/>
      <c r="AG9677" s="110"/>
      <c r="AH9677" s="94"/>
      <c r="AJ9677" s="97"/>
      <c r="AL9677" s="39"/>
      <c r="AP9677" s="39"/>
      <c r="AQ9677" s="77"/>
      <c r="AR9677" s="78"/>
      <c r="BB9677" s="79"/>
      <c r="BC9677" s="94"/>
      <c r="BE9677" s="97"/>
      <c r="BG9677" s="40"/>
      <c r="BK9677" s="40"/>
      <c r="BL9677" s="79"/>
      <c r="BM9677" s="94"/>
      <c r="BO9677" s="97"/>
      <c r="BQ9677" s="40"/>
      <c r="BR9677" s="94"/>
      <c r="BS9677" s="94"/>
      <c r="BT9677" s="94"/>
      <c r="BU9677" s="40"/>
      <c r="BV9677" s="82"/>
      <c r="BW9677" s="94"/>
      <c r="BX9677" s="48"/>
      <c r="BY9677" s="97"/>
      <c r="BZ9677" s="48"/>
      <c r="CA9677" s="40"/>
      <c r="CB9677" s="94"/>
      <c r="CC9677" s="94"/>
      <c r="CD9677" s="94"/>
      <c r="CE9677" s="40"/>
      <c r="CF9677" s="73"/>
      <c r="CG9677" s="41"/>
      <c r="CH9677" s="41"/>
      <c r="CI9677" s="41"/>
      <c r="CJ9677" s="41"/>
      <c r="CK9677" s="41"/>
      <c r="CL9677" s="68"/>
      <c r="CM9677" s="41"/>
      <c r="CN9677" s="41"/>
      <c r="CO9677" s="39"/>
      <c r="CP9677" s="78"/>
    </row>
    <row r="9678" spans="1:94" s="38" customFormat="1" x14ac:dyDescent="0.25">
      <c r="A9678" s="38">
        <v>9675</v>
      </c>
      <c r="F9678" s="39"/>
      <c r="Q9678" s="39"/>
      <c r="R9678" s="40"/>
      <c r="S9678" s="40"/>
      <c r="T9678" s="39"/>
      <c r="AG9678" s="110"/>
      <c r="AH9678" s="94"/>
      <c r="AJ9678" s="97"/>
      <c r="AL9678" s="39"/>
      <c r="AP9678" s="39"/>
      <c r="AQ9678" s="77"/>
      <c r="AR9678" s="78"/>
      <c r="BB9678" s="79"/>
      <c r="BC9678" s="94"/>
      <c r="BE9678" s="97"/>
      <c r="BG9678" s="40"/>
      <c r="BK9678" s="40"/>
      <c r="BL9678" s="79"/>
      <c r="BM9678" s="94"/>
      <c r="BO9678" s="97"/>
      <c r="BQ9678" s="40"/>
      <c r="BR9678" s="94"/>
      <c r="BS9678" s="94"/>
      <c r="BT9678" s="94"/>
      <c r="BU9678" s="40"/>
      <c r="BV9678" s="82"/>
      <c r="BW9678" s="94"/>
      <c r="BX9678" s="48"/>
      <c r="BY9678" s="97"/>
      <c r="BZ9678" s="48"/>
      <c r="CA9678" s="40"/>
      <c r="CB9678" s="94"/>
      <c r="CC9678" s="94"/>
      <c r="CD9678" s="94"/>
      <c r="CE9678" s="40"/>
      <c r="CF9678" s="73"/>
      <c r="CG9678" s="41"/>
      <c r="CH9678" s="41"/>
      <c r="CI9678" s="41"/>
      <c r="CJ9678" s="41"/>
      <c r="CK9678" s="41"/>
      <c r="CL9678" s="68"/>
      <c r="CM9678" s="41"/>
      <c r="CN9678" s="41"/>
      <c r="CO9678" s="39"/>
      <c r="CP9678" s="78"/>
    </row>
    <row r="9679" spans="1:94" s="38" customFormat="1" x14ac:dyDescent="0.25">
      <c r="A9679" s="38">
        <v>9676</v>
      </c>
      <c r="F9679" s="39"/>
      <c r="Q9679" s="39"/>
      <c r="R9679" s="40"/>
      <c r="S9679" s="40"/>
      <c r="T9679" s="39"/>
      <c r="AG9679" s="110"/>
      <c r="AH9679" s="94"/>
      <c r="AJ9679" s="97"/>
      <c r="AL9679" s="39"/>
      <c r="AP9679" s="39"/>
      <c r="AQ9679" s="77"/>
      <c r="AR9679" s="78"/>
      <c r="BB9679" s="79"/>
      <c r="BC9679" s="94"/>
      <c r="BE9679" s="97"/>
      <c r="BG9679" s="40"/>
      <c r="BK9679" s="40"/>
      <c r="BL9679" s="79"/>
      <c r="BM9679" s="94"/>
      <c r="BO9679" s="97"/>
      <c r="BQ9679" s="40"/>
      <c r="BR9679" s="94"/>
      <c r="BS9679" s="94"/>
      <c r="BT9679" s="94"/>
      <c r="BU9679" s="40"/>
      <c r="BV9679" s="82"/>
      <c r="BW9679" s="94"/>
      <c r="BX9679" s="48"/>
      <c r="BY9679" s="97"/>
      <c r="BZ9679" s="48"/>
      <c r="CA9679" s="40"/>
      <c r="CB9679" s="94"/>
      <c r="CC9679" s="94"/>
      <c r="CD9679" s="94"/>
      <c r="CE9679" s="40"/>
      <c r="CF9679" s="73"/>
      <c r="CG9679" s="41"/>
      <c r="CH9679" s="41"/>
      <c r="CI9679" s="41"/>
      <c r="CJ9679" s="41"/>
      <c r="CK9679" s="41"/>
      <c r="CL9679" s="68"/>
      <c r="CM9679" s="41"/>
      <c r="CN9679" s="41"/>
      <c r="CO9679" s="39"/>
      <c r="CP9679" s="78"/>
    </row>
    <row r="9680" spans="1:94" s="38" customFormat="1" x14ac:dyDescent="0.25">
      <c r="A9680" s="38">
        <v>9677</v>
      </c>
      <c r="F9680" s="39"/>
      <c r="Q9680" s="39"/>
      <c r="R9680" s="40"/>
      <c r="S9680" s="40"/>
      <c r="T9680" s="39"/>
      <c r="AG9680" s="110"/>
      <c r="AH9680" s="94"/>
      <c r="AJ9680" s="97"/>
      <c r="AL9680" s="39"/>
      <c r="AP9680" s="39"/>
      <c r="AQ9680" s="77"/>
      <c r="AR9680" s="78"/>
      <c r="BB9680" s="79"/>
      <c r="BC9680" s="94"/>
      <c r="BE9680" s="97"/>
      <c r="BG9680" s="40"/>
      <c r="BK9680" s="40"/>
      <c r="BL9680" s="79"/>
      <c r="BM9680" s="94"/>
      <c r="BO9680" s="97"/>
      <c r="BQ9680" s="40"/>
      <c r="BR9680" s="94"/>
      <c r="BS9680" s="94"/>
      <c r="BT9680" s="94"/>
      <c r="BU9680" s="40"/>
      <c r="BV9680" s="82"/>
      <c r="BW9680" s="94"/>
      <c r="BX9680" s="48"/>
      <c r="BY9680" s="97"/>
      <c r="BZ9680" s="48"/>
      <c r="CA9680" s="40"/>
      <c r="CB9680" s="94"/>
      <c r="CC9680" s="94"/>
      <c r="CD9680" s="94"/>
      <c r="CE9680" s="40"/>
      <c r="CF9680" s="73"/>
      <c r="CG9680" s="41"/>
      <c r="CH9680" s="41"/>
      <c r="CI9680" s="41"/>
      <c r="CJ9680" s="41"/>
      <c r="CK9680" s="41"/>
      <c r="CL9680" s="68"/>
      <c r="CM9680" s="41"/>
      <c r="CN9680" s="41"/>
      <c r="CO9680" s="39"/>
      <c r="CP9680" s="78"/>
    </row>
    <row r="9681" spans="1:94" s="38" customFormat="1" x14ac:dyDescent="0.25">
      <c r="A9681" s="38">
        <v>9678</v>
      </c>
      <c r="F9681" s="39"/>
      <c r="Q9681" s="39"/>
      <c r="R9681" s="40"/>
      <c r="S9681" s="40"/>
      <c r="T9681" s="39"/>
      <c r="AG9681" s="110"/>
      <c r="AH9681" s="94"/>
      <c r="AJ9681" s="97"/>
      <c r="AL9681" s="39"/>
      <c r="AP9681" s="39"/>
      <c r="AQ9681" s="77"/>
      <c r="AR9681" s="78"/>
      <c r="BB9681" s="79"/>
      <c r="BC9681" s="94"/>
      <c r="BE9681" s="97"/>
      <c r="BG9681" s="40"/>
      <c r="BK9681" s="40"/>
      <c r="BL9681" s="79"/>
      <c r="BM9681" s="94"/>
      <c r="BO9681" s="97"/>
      <c r="BQ9681" s="40"/>
      <c r="BR9681" s="94"/>
      <c r="BS9681" s="94"/>
      <c r="BT9681" s="94"/>
      <c r="BU9681" s="40"/>
      <c r="BV9681" s="82"/>
      <c r="BW9681" s="94"/>
      <c r="BX9681" s="48"/>
      <c r="BY9681" s="97"/>
      <c r="BZ9681" s="48"/>
      <c r="CA9681" s="40"/>
      <c r="CB9681" s="94"/>
      <c r="CC9681" s="94"/>
      <c r="CD9681" s="94"/>
      <c r="CE9681" s="40"/>
      <c r="CF9681" s="73"/>
      <c r="CG9681" s="41"/>
      <c r="CH9681" s="41"/>
      <c r="CI9681" s="41"/>
      <c r="CJ9681" s="41"/>
      <c r="CK9681" s="41"/>
      <c r="CL9681" s="68"/>
      <c r="CM9681" s="41"/>
      <c r="CN9681" s="41"/>
      <c r="CO9681" s="39"/>
      <c r="CP9681" s="78"/>
    </row>
    <row r="9682" spans="1:94" s="38" customFormat="1" x14ac:dyDescent="0.25">
      <c r="A9682" s="38">
        <v>9679</v>
      </c>
      <c r="F9682" s="39"/>
      <c r="Q9682" s="39"/>
      <c r="R9682" s="40"/>
      <c r="S9682" s="40"/>
      <c r="T9682" s="39"/>
      <c r="AG9682" s="110"/>
      <c r="AH9682" s="94"/>
      <c r="AJ9682" s="97"/>
      <c r="AL9682" s="39"/>
      <c r="AP9682" s="39"/>
      <c r="AQ9682" s="77"/>
      <c r="AR9682" s="78"/>
      <c r="BB9682" s="79"/>
      <c r="BC9682" s="94"/>
      <c r="BE9682" s="97"/>
      <c r="BG9682" s="40"/>
      <c r="BK9682" s="40"/>
      <c r="BL9682" s="79"/>
      <c r="BM9682" s="94"/>
      <c r="BO9682" s="97"/>
      <c r="BQ9682" s="40"/>
      <c r="BR9682" s="94"/>
      <c r="BS9682" s="94"/>
      <c r="BT9682" s="94"/>
      <c r="BU9682" s="40"/>
      <c r="BV9682" s="82"/>
      <c r="BW9682" s="94"/>
      <c r="BX9682" s="48"/>
      <c r="BY9682" s="97"/>
      <c r="BZ9682" s="48"/>
      <c r="CA9682" s="40"/>
      <c r="CB9682" s="94"/>
      <c r="CC9682" s="94"/>
      <c r="CD9682" s="94"/>
      <c r="CE9682" s="40"/>
      <c r="CF9682" s="73"/>
      <c r="CG9682" s="41"/>
      <c r="CH9682" s="41"/>
      <c r="CI9682" s="41"/>
      <c r="CJ9682" s="41"/>
      <c r="CK9682" s="41"/>
      <c r="CL9682" s="68"/>
      <c r="CM9682" s="41"/>
      <c r="CN9682" s="41"/>
      <c r="CO9682" s="39"/>
      <c r="CP9682" s="78"/>
    </row>
    <row r="9683" spans="1:94" s="38" customFormat="1" x14ac:dyDescent="0.25">
      <c r="A9683" s="38">
        <v>9680</v>
      </c>
      <c r="F9683" s="39"/>
      <c r="Q9683" s="39"/>
      <c r="R9683" s="40"/>
      <c r="S9683" s="40"/>
      <c r="T9683" s="39"/>
      <c r="AG9683" s="110"/>
      <c r="AH9683" s="94"/>
      <c r="AJ9683" s="97"/>
      <c r="AL9683" s="39"/>
      <c r="AP9683" s="39"/>
      <c r="AQ9683" s="77"/>
      <c r="AR9683" s="78"/>
      <c r="BB9683" s="79"/>
      <c r="BC9683" s="94"/>
      <c r="BE9683" s="97"/>
      <c r="BG9683" s="40"/>
      <c r="BK9683" s="40"/>
      <c r="BL9683" s="79"/>
      <c r="BM9683" s="94"/>
      <c r="BO9683" s="97"/>
      <c r="BQ9683" s="40"/>
      <c r="BR9683" s="94"/>
      <c r="BS9683" s="94"/>
      <c r="BT9683" s="94"/>
      <c r="BU9683" s="40"/>
      <c r="BV9683" s="82"/>
      <c r="BW9683" s="94"/>
      <c r="BX9683" s="48"/>
      <c r="BY9683" s="97"/>
      <c r="BZ9683" s="48"/>
      <c r="CA9683" s="40"/>
      <c r="CB9683" s="94"/>
      <c r="CC9683" s="94"/>
      <c r="CD9683" s="94"/>
      <c r="CE9683" s="40"/>
      <c r="CF9683" s="73"/>
      <c r="CG9683" s="41"/>
      <c r="CH9683" s="41"/>
      <c r="CI9683" s="41"/>
      <c r="CJ9683" s="41"/>
      <c r="CK9683" s="41"/>
      <c r="CL9683" s="68"/>
      <c r="CM9683" s="41"/>
      <c r="CN9683" s="41"/>
      <c r="CO9683" s="39"/>
      <c r="CP9683" s="78"/>
    </row>
    <row r="9684" spans="1:94" s="38" customFormat="1" x14ac:dyDescent="0.25">
      <c r="A9684" s="38">
        <v>9681</v>
      </c>
      <c r="F9684" s="39"/>
      <c r="Q9684" s="39"/>
      <c r="R9684" s="40"/>
      <c r="S9684" s="40"/>
      <c r="T9684" s="39"/>
      <c r="AG9684" s="110"/>
      <c r="AH9684" s="94"/>
      <c r="AJ9684" s="97"/>
      <c r="AL9684" s="39"/>
      <c r="AP9684" s="39"/>
      <c r="AQ9684" s="77"/>
      <c r="AR9684" s="78"/>
      <c r="BB9684" s="79"/>
      <c r="BC9684" s="94"/>
      <c r="BE9684" s="97"/>
      <c r="BG9684" s="40"/>
      <c r="BK9684" s="40"/>
      <c r="BL9684" s="79"/>
      <c r="BM9684" s="94"/>
      <c r="BO9684" s="97"/>
      <c r="BQ9684" s="40"/>
      <c r="BR9684" s="94"/>
      <c r="BS9684" s="94"/>
      <c r="BT9684" s="94"/>
      <c r="BU9684" s="40"/>
      <c r="BV9684" s="82"/>
      <c r="BW9684" s="94"/>
      <c r="BX9684" s="48"/>
      <c r="BY9684" s="97"/>
      <c r="BZ9684" s="48"/>
      <c r="CA9684" s="40"/>
      <c r="CB9684" s="94"/>
      <c r="CC9684" s="94"/>
      <c r="CD9684" s="94"/>
      <c r="CE9684" s="40"/>
      <c r="CF9684" s="73"/>
      <c r="CG9684" s="41"/>
      <c r="CH9684" s="41"/>
      <c r="CI9684" s="41"/>
      <c r="CJ9684" s="41"/>
      <c r="CK9684" s="41"/>
      <c r="CL9684" s="68"/>
      <c r="CM9684" s="41"/>
      <c r="CN9684" s="41"/>
      <c r="CO9684" s="39"/>
      <c r="CP9684" s="78"/>
    </row>
    <row r="9685" spans="1:94" s="38" customFormat="1" x14ac:dyDescent="0.25">
      <c r="A9685" s="38">
        <v>9682</v>
      </c>
      <c r="F9685" s="39"/>
      <c r="Q9685" s="39"/>
      <c r="R9685" s="40"/>
      <c r="S9685" s="40"/>
      <c r="T9685" s="39"/>
      <c r="AG9685" s="110"/>
      <c r="AH9685" s="94"/>
      <c r="AJ9685" s="97"/>
      <c r="AL9685" s="39"/>
      <c r="AP9685" s="39"/>
      <c r="AQ9685" s="77"/>
      <c r="AR9685" s="78"/>
      <c r="BB9685" s="79"/>
      <c r="BC9685" s="94"/>
      <c r="BE9685" s="97"/>
      <c r="BG9685" s="40"/>
      <c r="BK9685" s="40"/>
      <c r="BL9685" s="79"/>
      <c r="BM9685" s="94"/>
      <c r="BO9685" s="97"/>
      <c r="BQ9685" s="40"/>
      <c r="BR9685" s="94"/>
      <c r="BS9685" s="94"/>
      <c r="BT9685" s="94"/>
      <c r="BU9685" s="40"/>
      <c r="BV9685" s="82"/>
      <c r="BW9685" s="94"/>
      <c r="BX9685" s="48"/>
      <c r="BY9685" s="97"/>
      <c r="BZ9685" s="48"/>
      <c r="CA9685" s="40"/>
      <c r="CB9685" s="94"/>
      <c r="CC9685" s="94"/>
      <c r="CD9685" s="94"/>
      <c r="CE9685" s="40"/>
      <c r="CF9685" s="73"/>
      <c r="CG9685" s="41"/>
      <c r="CH9685" s="41"/>
      <c r="CI9685" s="41"/>
      <c r="CJ9685" s="41"/>
      <c r="CK9685" s="41"/>
      <c r="CL9685" s="68"/>
      <c r="CM9685" s="41"/>
      <c r="CN9685" s="41"/>
      <c r="CO9685" s="39"/>
      <c r="CP9685" s="78"/>
    </row>
    <row r="9686" spans="1:94" s="38" customFormat="1" x14ac:dyDescent="0.25">
      <c r="A9686" s="38">
        <v>9683</v>
      </c>
      <c r="F9686" s="39"/>
      <c r="Q9686" s="39"/>
      <c r="R9686" s="40"/>
      <c r="S9686" s="40"/>
      <c r="T9686" s="39"/>
      <c r="AG9686" s="110"/>
      <c r="AH9686" s="94"/>
      <c r="AJ9686" s="97"/>
      <c r="AL9686" s="39"/>
      <c r="AP9686" s="39"/>
      <c r="AQ9686" s="77"/>
      <c r="AR9686" s="78"/>
      <c r="BB9686" s="79"/>
      <c r="BC9686" s="94"/>
      <c r="BE9686" s="97"/>
      <c r="BG9686" s="40"/>
      <c r="BK9686" s="40"/>
      <c r="BL9686" s="79"/>
      <c r="BM9686" s="94"/>
      <c r="BO9686" s="97"/>
      <c r="BQ9686" s="40"/>
      <c r="BR9686" s="94"/>
      <c r="BS9686" s="94"/>
      <c r="BT9686" s="94"/>
      <c r="BU9686" s="40"/>
      <c r="BV9686" s="82"/>
      <c r="BW9686" s="94"/>
      <c r="BX9686" s="48"/>
      <c r="BY9686" s="97"/>
      <c r="BZ9686" s="48"/>
      <c r="CA9686" s="40"/>
      <c r="CB9686" s="94"/>
      <c r="CC9686" s="94"/>
      <c r="CD9686" s="94"/>
      <c r="CE9686" s="40"/>
      <c r="CF9686" s="73"/>
      <c r="CG9686" s="41"/>
      <c r="CH9686" s="41"/>
      <c r="CI9686" s="41"/>
      <c r="CJ9686" s="41"/>
      <c r="CK9686" s="41"/>
      <c r="CL9686" s="68"/>
      <c r="CM9686" s="41"/>
      <c r="CN9686" s="41"/>
      <c r="CO9686" s="39"/>
      <c r="CP9686" s="78"/>
    </row>
    <row r="9687" spans="1:94" s="38" customFormat="1" x14ac:dyDescent="0.25">
      <c r="A9687" s="38">
        <v>9684</v>
      </c>
      <c r="F9687" s="39"/>
      <c r="Q9687" s="39"/>
      <c r="R9687" s="40"/>
      <c r="S9687" s="40"/>
      <c r="T9687" s="39"/>
      <c r="AG9687" s="110"/>
      <c r="AH9687" s="94"/>
      <c r="AJ9687" s="97"/>
      <c r="AL9687" s="39"/>
      <c r="AP9687" s="39"/>
      <c r="AQ9687" s="77"/>
      <c r="AR9687" s="78"/>
      <c r="BB9687" s="79"/>
      <c r="BC9687" s="94"/>
      <c r="BE9687" s="97"/>
      <c r="BG9687" s="40"/>
      <c r="BK9687" s="40"/>
      <c r="BL9687" s="79"/>
      <c r="BM9687" s="94"/>
      <c r="BO9687" s="97"/>
      <c r="BQ9687" s="40"/>
      <c r="BR9687" s="94"/>
      <c r="BS9687" s="94"/>
      <c r="BT9687" s="94"/>
      <c r="BU9687" s="40"/>
      <c r="BV9687" s="82"/>
      <c r="BW9687" s="94"/>
      <c r="BX9687" s="48"/>
      <c r="BY9687" s="97"/>
      <c r="BZ9687" s="48"/>
      <c r="CA9687" s="40"/>
      <c r="CB9687" s="94"/>
      <c r="CC9687" s="94"/>
      <c r="CD9687" s="94"/>
      <c r="CE9687" s="40"/>
      <c r="CF9687" s="73"/>
      <c r="CG9687" s="41"/>
      <c r="CH9687" s="41"/>
      <c r="CI9687" s="41"/>
      <c r="CJ9687" s="41"/>
      <c r="CK9687" s="41"/>
      <c r="CL9687" s="68"/>
      <c r="CM9687" s="41"/>
      <c r="CN9687" s="41"/>
      <c r="CO9687" s="39"/>
      <c r="CP9687" s="78"/>
    </row>
    <row r="9688" spans="1:94" s="38" customFormat="1" x14ac:dyDescent="0.25">
      <c r="A9688" s="38">
        <v>9685</v>
      </c>
      <c r="F9688" s="39"/>
      <c r="Q9688" s="39"/>
      <c r="R9688" s="40"/>
      <c r="S9688" s="40"/>
      <c r="T9688" s="39"/>
      <c r="AG9688" s="110"/>
      <c r="AH9688" s="94"/>
      <c r="AJ9688" s="97"/>
      <c r="AL9688" s="39"/>
      <c r="AP9688" s="39"/>
      <c r="AQ9688" s="77"/>
      <c r="AR9688" s="78"/>
      <c r="BB9688" s="79"/>
      <c r="BC9688" s="94"/>
      <c r="BE9688" s="97"/>
      <c r="BG9688" s="40"/>
      <c r="BK9688" s="40"/>
      <c r="BL9688" s="79"/>
      <c r="BM9688" s="94"/>
      <c r="BO9688" s="97"/>
      <c r="BQ9688" s="40"/>
      <c r="BR9688" s="94"/>
      <c r="BS9688" s="94"/>
      <c r="BT9688" s="94"/>
      <c r="BU9688" s="40"/>
      <c r="BV9688" s="82"/>
      <c r="BW9688" s="94"/>
      <c r="BX9688" s="48"/>
      <c r="BY9688" s="97"/>
      <c r="BZ9688" s="48"/>
      <c r="CA9688" s="40"/>
      <c r="CB9688" s="94"/>
      <c r="CC9688" s="94"/>
      <c r="CD9688" s="94"/>
      <c r="CE9688" s="40"/>
      <c r="CF9688" s="73"/>
      <c r="CG9688" s="41"/>
      <c r="CH9688" s="41"/>
      <c r="CI9688" s="41"/>
      <c r="CJ9688" s="41"/>
      <c r="CK9688" s="41"/>
      <c r="CL9688" s="68"/>
      <c r="CM9688" s="41"/>
      <c r="CN9688" s="41"/>
      <c r="CO9688" s="39"/>
      <c r="CP9688" s="78"/>
    </row>
    <row r="9689" spans="1:94" s="38" customFormat="1" x14ac:dyDescent="0.25">
      <c r="A9689" s="38">
        <v>9686</v>
      </c>
      <c r="F9689" s="39"/>
      <c r="Q9689" s="39"/>
      <c r="R9689" s="40"/>
      <c r="S9689" s="40"/>
      <c r="T9689" s="39"/>
      <c r="AG9689" s="110"/>
      <c r="AH9689" s="94"/>
      <c r="AJ9689" s="97"/>
      <c r="AL9689" s="39"/>
      <c r="AP9689" s="39"/>
      <c r="AQ9689" s="77"/>
      <c r="AR9689" s="78"/>
      <c r="BB9689" s="79"/>
      <c r="BC9689" s="94"/>
      <c r="BE9689" s="97"/>
      <c r="BG9689" s="40"/>
      <c r="BK9689" s="40"/>
      <c r="BL9689" s="79"/>
      <c r="BM9689" s="94"/>
      <c r="BO9689" s="97"/>
      <c r="BQ9689" s="40"/>
      <c r="BR9689" s="94"/>
      <c r="BS9689" s="94"/>
      <c r="BT9689" s="94"/>
      <c r="BU9689" s="40"/>
      <c r="BV9689" s="82"/>
      <c r="BW9689" s="94"/>
      <c r="BX9689" s="48"/>
      <c r="BY9689" s="97"/>
      <c r="BZ9689" s="48"/>
      <c r="CA9689" s="40"/>
      <c r="CB9689" s="94"/>
      <c r="CC9689" s="94"/>
      <c r="CD9689" s="94"/>
      <c r="CE9689" s="40"/>
      <c r="CF9689" s="73"/>
      <c r="CG9689" s="41"/>
      <c r="CH9689" s="41"/>
      <c r="CI9689" s="41"/>
      <c r="CJ9689" s="41"/>
      <c r="CK9689" s="41"/>
      <c r="CL9689" s="68"/>
      <c r="CM9689" s="41"/>
      <c r="CN9689" s="41"/>
      <c r="CO9689" s="39"/>
      <c r="CP9689" s="78"/>
    </row>
    <row r="9690" spans="1:94" s="38" customFormat="1" x14ac:dyDescent="0.25">
      <c r="A9690" s="38">
        <v>9687</v>
      </c>
      <c r="F9690" s="39"/>
      <c r="Q9690" s="39"/>
      <c r="R9690" s="40"/>
      <c r="S9690" s="40"/>
      <c r="T9690" s="39"/>
      <c r="AG9690" s="110"/>
      <c r="AH9690" s="94"/>
      <c r="AJ9690" s="97"/>
      <c r="AL9690" s="39"/>
      <c r="AP9690" s="39"/>
      <c r="AQ9690" s="77"/>
      <c r="AR9690" s="78"/>
      <c r="BB9690" s="79"/>
      <c r="BC9690" s="94"/>
      <c r="BE9690" s="97"/>
      <c r="BG9690" s="40"/>
      <c r="BK9690" s="40"/>
      <c r="BL9690" s="79"/>
      <c r="BM9690" s="94"/>
      <c r="BO9690" s="97"/>
      <c r="BQ9690" s="40"/>
      <c r="BR9690" s="94"/>
      <c r="BS9690" s="94"/>
      <c r="BT9690" s="94"/>
      <c r="BU9690" s="40"/>
      <c r="BV9690" s="82"/>
      <c r="BW9690" s="94"/>
      <c r="BX9690" s="48"/>
      <c r="BY9690" s="97"/>
      <c r="BZ9690" s="48"/>
      <c r="CA9690" s="40"/>
      <c r="CB9690" s="94"/>
      <c r="CC9690" s="94"/>
      <c r="CD9690" s="94"/>
      <c r="CE9690" s="40"/>
      <c r="CF9690" s="73"/>
      <c r="CG9690" s="41"/>
      <c r="CH9690" s="41"/>
      <c r="CI9690" s="41"/>
      <c r="CJ9690" s="41"/>
      <c r="CK9690" s="41"/>
      <c r="CL9690" s="68"/>
      <c r="CM9690" s="41"/>
      <c r="CN9690" s="41"/>
      <c r="CO9690" s="39"/>
      <c r="CP9690" s="78"/>
    </row>
    <row r="9691" spans="1:94" s="38" customFormat="1" x14ac:dyDescent="0.25">
      <c r="A9691" s="38">
        <v>9688</v>
      </c>
      <c r="F9691" s="39"/>
      <c r="Q9691" s="39"/>
      <c r="R9691" s="40"/>
      <c r="S9691" s="40"/>
      <c r="T9691" s="39"/>
      <c r="AG9691" s="110"/>
      <c r="AH9691" s="94"/>
      <c r="AJ9691" s="97"/>
      <c r="AL9691" s="39"/>
      <c r="AP9691" s="39"/>
      <c r="AQ9691" s="77"/>
      <c r="AR9691" s="78"/>
      <c r="BB9691" s="79"/>
      <c r="BC9691" s="94"/>
      <c r="BE9691" s="97"/>
      <c r="BG9691" s="40"/>
      <c r="BK9691" s="40"/>
      <c r="BL9691" s="79"/>
      <c r="BM9691" s="94"/>
      <c r="BO9691" s="97"/>
      <c r="BQ9691" s="40"/>
      <c r="BR9691" s="94"/>
      <c r="BS9691" s="94"/>
      <c r="BT9691" s="94"/>
      <c r="BU9691" s="40"/>
      <c r="BV9691" s="82"/>
      <c r="BW9691" s="94"/>
      <c r="BX9691" s="48"/>
      <c r="BY9691" s="97"/>
      <c r="BZ9691" s="48"/>
      <c r="CA9691" s="40"/>
      <c r="CB9691" s="94"/>
      <c r="CC9691" s="94"/>
      <c r="CD9691" s="94"/>
      <c r="CE9691" s="40"/>
      <c r="CF9691" s="73"/>
      <c r="CG9691" s="41"/>
      <c r="CH9691" s="41"/>
      <c r="CI9691" s="41"/>
      <c r="CJ9691" s="41"/>
      <c r="CK9691" s="41"/>
      <c r="CL9691" s="68"/>
      <c r="CM9691" s="41"/>
      <c r="CN9691" s="41"/>
      <c r="CO9691" s="39"/>
      <c r="CP9691" s="78"/>
    </row>
    <row r="9692" spans="1:94" s="38" customFormat="1" x14ac:dyDescent="0.25">
      <c r="A9692" s="38">
        <v>9689</v>
      </c>
      <c r="F9692" s="39"/>
      <c r="Q9692" s="39"/>
      <c r="R9692" s="40"/>
      <c r="S9692" s="40"/>
      <c r="T9692" s="39"/>
      <c r="AG9692" s="110"/>
      <c r="AH9692" s="94"/>
      <c r="AJ9692" s="97"/>
      <c r="AL9692" s="39"/>
      <c r="AP9692" s="39"/>
      <c r="AQ9692" s="77"/>
      <c r="AR9692" s="78"/>
      <c r="BB9692" s="79"/>
      <c r="BC9692" s="94"/>
      <c r="BE9692" s="97"/>
      <c r="BG9692" s="40"/>
      <c r="BK9692" s="40"/>
      <c r="BL9692" s="79"/>
      <c r="BM9692" s="94"/>
      <c r="BO9692" s="97"/>
      <c r="BQ9692" s="40"/>
      <c r="BR9692" s="94"/>
      <c r="BS9692" s="94"/>
      <c r="BT9692" s="94"/>
      <c r="BU9692" s="40"/>
      <c r="BV9692" s="82"/>
      <c r="BW9692" s="94"/>
      <c r="BX9692" s="48"/>
      <c r="BY9692" s="97"/>
      <c r="BZ9692" s="48"/>
      <c r="CA9692" s="40"/>
      <c r="CB9692" s="94"/>
      <c r="CC9692" s="94"/>
      <c r="CD9692" s="94"/>
      <c r="CE9692" s="40"/>
      <c r="CF9692" s="73"/>
      <c r="CG9692" s="41"/>
      <c r="CH9692" s="41"/>
      <c r="CI9692" s="41"/>
      <c r="CJ9692" s="41"/>
      <c r="CK9692" s="41"/>
      <c r="CL9692" s="68"/>
      <c r="CM9692" s="41"/>
      <c r="CN9692" s="41"/>
      <c r="CO9692" s="39"/>
      <c r="CP9692" s="78"/>
    </row>
    <row r="9693" spans="1:94" s="38" customFormat="1" x14ac:dyDescent="0.25">
      <c r="A9693" s="38">
        <v>9690</v>
      </c>
      <c r="F9693" s="39"/>
      <c r="Q9693" s="39"/>
      <c r="R9693" s="40"/>
      <c r="S9693" s="40"/>
      <c r="T9693" s="39"/>
      <c r="AG9693" s="110"/>
      <c r="AH9693" s="94"/>
      <c r="AJ9693" s="97"/>
      <c r="AL9693" s="39"/>
      <c r="AP9693" s="39"/>
      <c r="AQ9693" s="77"/>
      <c r="AR9693" s="78"/>
      <c r="BB9693" s="79"/>
      <c r="BC9693" s="94"/>
      <c r="BE9693" s="97"/>
      <c r="BG9693" s="40"/>
      <c r="BK9693" s="40"/>
      <c r="BL9693" s="79"/>
      <c r="BM9693" s="94"/>
      <c r="BO9693" s="97"/>
      <c r="BQ9693" s="40"/>
      <c r="BR9693" s="94"/>
      <c r="BS9693" s="94"/>
      <c r="BT9693" s="94"/>
      <c r="BU9693" s="40"/>
      <c r="BV9693" s="82"/>
      <c r="BW9693" s="94"/>
      <c r="BX9693" s="48"/>
      <c r="BY9693" s="97"/>
      <c r="BZ9693" s="48"/>
      <c r="CA9693" s="40"/>
      <c r="CB9693" s="94"/>
      <c r="CC9693" s="94"/>
      <c r="CD9693" s="94"/>
      <c r="CE9693" s="40"/>
      <c r="CF9693" s="73"/>
      <c r="CG9693" s="41"/>
      <c r="CH9693" s="41"/>
      <c r="CI9693" s="41"/>
      <c r="CJ9693" s="41"/>
      <c r="CK9693" s="41"/>
      <c r="CL9693" s="68"/>
      <c r="CM9693" s="41"/>
      <c r="CN9693" s="41"/>
      <c r="CO9693" s="39"/>
      <c r="CP9693" s="78"/>
    </row>
    <row r="9694" spans="1:94" s="38" customFormat="1" x14ac:dyDescent="0.25">
      <c r="A9694" s="38">
        <v>9691</v>
      </c>
      <c r="F9694" s="39"/>
      <c r="Q9694" s="39"/>
      <c r="R9694" s="40"/>
      <c r="S9694" s="40"/>
      <c r="T9694" s="39"/>
      <c r="AG9694" s="110"/>
      <c r="AH9694" s="94"/>
      <c r="AJ9694" s="97"/>
      <c r="AL9694" s="39"/>
      <c r="AP9694" s="39"/>
      <c r="AQ9694" s="77"/>
      <c r="AR9694" s="78"/>
      <c r="BB9694" s="79"/>
      <c r="BC9694" s="94"/>
      <c r="BE9694" s="97"/>
      <c r="BG9694" s="40"/>
      <c r="BK9694" s="40"/>
      <c r="BL9694" s="79"/>
      <c r="BM9694" s="94"/>
      <c r="BO9694" s="97"/>
      <c r="BQ9694" s="40"/>
      <c r="BR9694" s="94"/>
      <c r="BS9694" s="94"/>
      <c r="BT9694" s="94"/>
      <c r="BU9694" s="40"/>
      <c r="BV9694" s="82"/>
      <c r="BW9694" s="94"/>
      <c r="BX9694" s="48"/>
      <c r="BY9694" s="97"/>
      <c r="BZ9694" s="48"/>
      <c r="CA9694" s="40"/>
      <c r="CB9694" s="94"/>
      <c r="CC9694" s="94"/>
      <c r="CD9694" s="94"/>
      <c r="CE9694" s="40"/>
      <c r="CF9694" s="73"/>
      <c r="CG9694" s="41"/>
      <c r="CH9694" s="41"/>
      <c r="CI9694" s="41"/>
      <c r="CJ9694" s="41"/>
      <c r="CK9694" s="41"/>
      <c r="CL9694" s="68"/>
      <c r="CM9694" s="41"/>
      <c r="CN9694" s="41"/>
      <c r="CO9694" s="39"/>
      <c r="CP9694" s="78"/>
    </row>
    <row r="9695" spans="1:94" s="38" customFormat="1" x14ac:dyDescent="0.25">
      <c r="A9695" s="38">
        <v>9692</v>
      </c>
      <c r="F9695" s="39"/>
      <c r="Q9695" s="39"/>
      <c r="R9695" s="40"/>
      <c r="S9695" s="40"/>
      <c r="T9695" s="39"/>
      <c r="AG9695" s="110"/>
      <c r="AH9695" s="94"/>
      <c r="AJ9695" s="97"/>
      <c r="AL9695" s="39"/>
      <c r="AP9695" s="39"/>
      <c r="AQ9695" s="77"/>
      <c r="AR9695" s="78"/>
      <c r="BB9695" s="79"/>
      <c r="BC9695" s="94"/>
      <c r="BE9695" s="97"/>
      <c r="BG9695" s="40"/>
      <c r="BK9695" s="40"/>
      <c r="BL9695" s="79"/>
      <c r="BM9695" s="94"/>
      <c r="BO9695" s="97"/>
      <c r="BQ9695" s="40"/>
      <c r="BR9695" s="94"/>
      <c r="BS9695" s="94"/>
      <c r="BT9695" s="94"/>
      <c r="BU9695" s="40"/>
      <c r="BV9695" s="82"/>
      <c r="BW9695" s="94"/>
      <c r="BX9695" s="48"/>
      <c r="BY9695" s="97"/>
      <c r="BZ9695" s="48"/>
      <c r="CA9695" s="40"/>
      <c r="CB9695" s="94"/>
      <c r="CC9695" s="94"/>
      <c r="CD9695" s="94"/>
      <c r="CE9695" s="40"/>
      <c r="CF9695" s="73"/>
      <c r="CG9695" s="41"/>
      <c r="CH9695" s="41"/>
      <c r="CI9695" s="41"/>
      <c r="CJ9695" s="41"/>
      <c r="CK9695" s="41"/>
      <c r="CL9695" s="68"/>
      <c r="CM9695" s="41"/>
      <c r="CN9695" s="41"/>
      <c r="CO9695" s="39"/>
      <c r="CP9695" s="78"/>
    </row>
    <row r="9696" spans="1:94" s="38" customFormat="1" x14ac:dyDescent="0.25">
      <c r="A9696" s="38">
        <v>9693</v>
      </c>
      <c r="F9696" s="39"/>
      <c r="Q9696" s="39"/>
      <c r="R9696" s="40"/>
      <c r="S9696" s="40"/>
      <c r="T9696" s="39"/>
      <c r="AG9696" s="110"/>
      <c r="AH9696" s="94"/>
      <c r="AJ9696" s="97"/>
      <c r="AL9696" s="39"/>
      <c r="AP9696" s="39"/>
      <c r="AQ9696" s="77"/>
      <c r="AR9696" s="78"/>
      <c r="BB9696" s="79"/>
      <c r="BC9696" s="94"/>
      <c r="BE9696" s="97"/>
      <c r="BG9696" s="40"/>
      <c r="BK9696" s="40"/>
      <c r="BL9696" s="79"/>
      <c r="BM9696" s="94"/>
      <c r="BO9696" s="97"/>
      <c r="BQ9696" s="40"/>
      <c r="BR9696" s="94"/>
      <c r="BS9696" s="94"/>
      <c r="BT9696" s="94"/>
      <c r="BU9696" s="40"/>
      <c r="BV9696" s="82"/>
      <c r="BW9696" s="94"/>
      <c r="BX9696" s="48"/>
      <c r="BY9696" s="97"/>
      <c r="BZ9696" s="48"/>
      <c r="CA9696" s="40"/>
      <c r="CB9696" s="94"/>
      <c r="CC9696" s="94"/>
      <c r="CD9696" s="94"/>
      <c r="CE9696" s="40"/>
      <c r="CF9696" s="73"/>
      <c r="CG9696" s="41"/>
      <c r="CH9696" s="41"/>
      <c r="CI9696" s="41"/>
      <c r="CJ9696" s="41"/>
      <c r="CK9696" s="41"/>
      <c r="CL9696" s="68"/>
      <c r="CM9696" s="41"/>
      <c r="CN9696" s="41"/>
      <c r="CO9696" s="39"/>
      <c r="CP9696" s="78"/>
    </row>
    <row r="9697" spans="1:94" s="38" customFormat="1" x14ac:dyDescent="0.25">
      <c r="A9697" s="38">
        <v>9694</v>
      </c>
      <c r="F9697" s="39"/>
      <c r="Q9697" s="39"/>
      <c r="R9697" s="40"/>
      <c r="S9697" s="40"/>
      <c r="T9697" s="39"/>
      <c r="AG9697" s="110"/>
      <c r="AH9697" s="94"/>
      <c r="AJ9697" s="97"/>
      <c r="AL9697" s="39"/>
      <c r="AP9697" s="39"/>
      <c r="AQ9697" s="77"/>
      <c r="AR9697" s="78"/>
      <c r="BB9697" s="79"/>
      <c r="BC9697" s="94"/>
      <c r="BE9697" s="97"/>
      <c r="BG9697" s="40"/>
      <c r="BK9697" s="40"/>
      <c r="BL9697" s="79"/>
      <c r="BM9697" s="94"/>
      <c r="BO9697" s="97"/>
      <c r="BQ9697" s="40"/>
      <c r="BR9697" s="94"/>
      <c r="BS9697" s="94"/>
      <c r="BT9697" s="94"/>
      <c r="BU9697" s="40"/>
      <c r="BV9697" s="82"/>
      <c r="BW9697" s="94"/>
      <c r="BX9697" s="48"/>
      <c r="BY9697" s="97"/>
      <c r="BZ9697" s="48"/>
      <c r="CA9697" s="40"/>
      <c r="CB9697" s="94"/>
      <c r="CC9697" s="94"/>
      <c r="CD9697" s="94"/>
      <c r="CE9697" s="40"/>
      <c r="CF9697" s="73"/>
      <c r="CG9697" s="41"/>
      <c r="CH9697" s="41"/>
      <c r="CI9697" s="41"/>
      <c r="CJ9697" s="41"/>
      <c r="CK9697" s="41"/>
      <c r="CL9697" s="68"/>
      <c r="CM9697" s="41"/>
      <c r="CN9697" s="41"/>
      <c r="CO9697" s="39"/>
      <c r="CP9697" s="78"/>
    </row>
    <row r="9698" spans="1:94" s="38" customFormat="1" x14ac:dyDescent="0.25">
      <c r="A9698" s="38">
        <v>9695</v>
      </c>
      <c r="F9698" s="39"/>
      <c r="Q9698" s="39"/>
      <c r="R9698" s="40"/>
      <c r="S9698" s="40"/>
      <c r="T9698" s="39"/>
      <c r="AG9698" s="110"/>
      <c r="AH9698" s="94"/>
      <c r="AJ9698" s="97"/>
      <c r="AL9698" s="39"/>
      <c r="AP9698" s="39"/>
      <c r="AQ9698" s="77"/>
      <c r="AR9698" s="78"/>
      <c r="BB9698" s="79"/>
      <c r="BC9698" s="94"/>
      <c r="BE9698" s="97"/>
      <c r="BG9698" s="40"/>
      <c r="BK9698" s="40"/>
      <c r="BL9698" s="79"/>
      <c r="BM9698" s="94"/>
      <c r="BO9698" s="97"/>
      <c r="BQ9698" s="40"/>
      <c r="BR9698" s="94"/>
      <c r="BS9698" s="94"/>
      <c r="BT9698" s="94"/>
      <c r="BU9698" s="40"/>
      <c r="BV9698" s="82"/>
      <c r="BW9698" s="94"/>
      <c r="BX9698" s="48"/>
      <c r="BY9698" s="97"/>
      <c r="BZ9698" s="48"/>
      <c r="CA9698" s="40"/>
      <c r="CB9698" s="94"/>
      <c r="CC9698" s="94"/>
      <c r="CD9698" s="94"/>
      <c r="CE9698" s="40"/>
      <c r="CF9698" s="73"/>
      <c r="CG9698" s="41"/>
      <c r="CH9698" s="41"/>
      <c r="CI9698" s="41"/>
      <c r="CJ9698" s="41"/>
      <c r="CK9698" s="41"/>
      <c r="CL9698" s="68"/>
      <c r="CM9698" s="41"/>
      <c r="CN9698" s="41"/>
      <c r="CO9698" s="39"/>
      <c r="CP9698" s="78"/>
    </row>
    <row r="9699" spans="1:94" s="38" customFormat="1" x14ac:dyDescent="0.25">
      <c r="A9699" s="38">
        <v>9696</v>
      </c>
      <c r="F9699" s="39"/>
      <c r="Q9699" s="39"/>
      <c r="R9699" s="40"/>
      <c r="S9699" s="40"/>
      <c r="T9699" s="39"/>
      <c r="AG9699" s="110"/>
      <c r="AH9699" s="94"/>
      <c r="AJ9699" s="97"/>
      <c r="AL9699" s="39"/>
      <c r="AP9699" s="39"/>
      <c r="AQ9699" s="77"/>
      <c r="AR9699" s="78"/>
      <c r="BB9699" s="79"/>
      <c r="BC9699" s="94"/>
      <c r="BE9699" s="97"/>
      <c r="BG9699" s="40"/>
      <c r="BK9699" s="40"/>
      <c r="BL9699" s="79"/>
      <c r="BM9699" s="94"/>
      <c r="BO9699" s="97"/>
      <c r="BQ9699" s="40"/>
      <c r="BR9699" s="94"/>
      <c r="BS9699" s="94"/>
      <c r="BT9699" s="94"/>
      <c r="BU9699" s="40"/>
      <c r="BV9699" s="82"/>
      <c r="BW9699" s="94"/>
      <c r="BX9699" s="48"/>
      <c r="BY9699" s="97"/>
      <c r="BZ9699" s="48"/>
      <c r="CA9699" s="40"/>
      <c r="CB9699" s="94"/>
      <c r="CC9699" s="94"/>
      <c r="CD9699" s="94"/>
      <c r="CE9699" s="40"/>
      <c r="CF9699" s="73"/>
      <c r="CG9699" s="41"/>
      <c r="CH9699" s="41"/>
      <c r="CI9699" s="41"/>
      <c r="CJ9699" s="41"/>
      <c r="CK9699" s="41"/>
      <c r="CL9699" s="68"/>
      <c r="CM9699" s="41"/>
      <c r="CN9699" s="41"/>
      <c r="CO9699" s="39"/>
      <c r="CP9699" s="78"/>
    </row>
    <row r="9700" spans="1:94" s="38" customFormat="1" x14ac:dyDescent="0.25">
      <c r="A9700" s="38">
        <v>9697</v>
      </c>
      <c r="F9700" s="39"/>
      <c r="Q9700" s="39"/>
      <c r="R9700" s="40"/>
      <c r="S9700" s="40"/>
      <c r="T9700" s="39"/>
      <c r="AG9700" s="110"/>
      <c r="AH9700" s="94"/>
      <c r="AJ9700" s="97"/>
      <c r="AL9700" s="39"/>
      <c r="AP9700" s="39"/>
      <c r="AQ9700" s="77"/>
      <c r="AR9700" s="78"/>
      <c r="BB9700" s="79"/>
      <c r="BC9700" s="94"/>
      <c r="BE9700" s="97"/>
      <c r="BG9700" s="40"/>
      <c r="BK9700" s="40"/>
      <c r="BL9700" s="79"/>
      <c r="BM9700" s="94"/>
      <c r="BO9700" s="97"/>
      <c r="BQ9700" s="40"/>
      <c r="BR9700" s="94"/>
      <c r="BS9700" s="94"/>
      <c r="BT9700" s="94"/>
      <c r="BU9700" s="40"/>
      <c r="BV9700" s="82"/>
      <c r="BW9700" s="94"/>
      <c r="BX9700" s="48"/>
      <c r="BY9700" s="97"/>
      <c r="BZ9700" s="48"/>
      <c r="CA9700" s="40"/>
      <c r="CB9700" s="94"/>
      <c r="CC9700" s="94"/>
      <c r="CD9700" s="94"/>
      <c r="CE9700" s="40"/>
      <c r="CF9700" s="73"/>
      <c r="CG9700" s="41"/>
      <c r="CH9700" s="41"/>
      <c r="CI9700" s="41"/>
      <c r="CJ9700" s="41"/>
      <c r="CK9700" s="41"/>
      <c r="CL9700" s="68"/>
      <c r="CM9700" s="41"/>
      <c r="CN9700" s="41"/>
      <c r="CO9700" s="39"/>
      <c r="CP9700" s="78"/>
    </row>
    <row r="9701" spans="1:94" s="38" customFormat="1" x14ac:dyDescent="0.25">
      <c r="A9701" s="38">
        <v>9698</v>
      </c>
      <c r="F9701" s="39"/>
      <c r="Q9701" s="39"/>
      <c r="R9701" s="40"/>
      <c r="S9701" s="40"/>
      <c r="T9701" s="39"/>
      <c r="AG9701" s="110"/>
      <c r="AH9701" s="94"/>
      <c r="AJ9701" s="97"/>
      <c r="AL9701" s="39"/>
      <c r="AP9701" s="39"/>
      <c r="AQ9701" s="77"/>
      <c r="AR9701" s="78"/>
      <c r="BB9701" s="79"/>
      <c r="BC9701" s="94"/>
      <c r="BE9701" s="97"/>
      <c r="BG9701" s="40"/>
      <c r="BK9701" s="40"/>
      <c r="BL9701" s="79"/>
      <c r="BM9701" s="94"/>
      <c r="BO9701" s="97"/>
      <c r="BQ9701" s="40"/>
      <c r="BR9701" s="94"/>
      <c r="BS9701" s="94"/>
      <c r="BT9701" s="94"/>
      <c r="BU9701" s="40"/>
      <c r="BV9701" s="82"/>
      <c r="BW9701" s="94"/>
      <c r="BX9701" s="48"/>
      <c r="BY9701" s="97"/>
      <c r="BZ9701" s="48"/>
      <c r="CA9701" s="40"/>
      <c r="CB9701" s="94"/>
      <c r="CC9701" s="94"/>
      <c r="CD9701" s="94"/>
      <c r="CE9701" s="40"/>
      <c r="CF9701" s="73"/>
      <c r="CG9701" s="41"/>
      <c r="CH9701" s="41"/>
      <c r="CI9701" s="41"/>
      <c r="CJ9701" s="41"/>
      <c r="CK9701" s="41"/>
      <c r="CL9701" s="68"/>
      <c r="CM9701" s="41"/>
      <c r="CN9701" s="41"/>
      <c r="CO9701" s="39"/>
      <c r="CP9701" s="78"/>
    </row>
    <row r="9702" spans="1:94" s="38" customFormat="1" x14ac:dyDescent="0.25">
      <c r="A9702" s="38">
        <v>9699</v>
      </c>
      <c r="F9702" s="39"/>
      <c r="Q9702" s="39"/>
      <c r="R9702" s="40"/>
      <c r="S9702" s="40"/>
      <c r="T9702" s="39"/>
      <c r="AG9702" s="110"/>
      <c r="AH9702" s="94"/>
      <c r="AJ9702" s="97"/>
      <c r="AL9702" s="39"/>
      <c r="AP9702" s="39"/>
      <c r="AQ9702" s="77"/>
      <c r="AR9702" s="78"/>
      <c r="BB9702" s="79"/>
      <c r="BC9702" s="94"/>
      <c r="BE9702" s="97"/>
      <c r="BG9702" s="40"/>
      <c r="BK9702" s="40"/>
      <c r="BL9702" s="79"/>
      <c r="BM9702" s="94"/>
      <c r="BO9702" s="97"/>
      <c r="BQ9702" s="40"/>
      <c r="BR9702" s="94"/>
      <c r="BS9702" s="94"/>
      <c r="BT9702" s="94"/>
      <c r="BU9702" s="40"/>
      <c r="BV9702" s="82"/>
      <c r="BW9702" s="94"/>
      <c r="BX9702" s="48"/>
      <c r="BY9702" s="97"/>
      <c r="BZ9702" s="48"/>
      <c r="CA9702" s="40"/>
      <c r="CB9702" s="94"/>
      <c r="CC9702" s="94"/>
      <c r="CD9702" s="94"/>
      <c r="CE9702" s="40"/>
      <c r="CF9702" s="73"/>
      <c r="CG9702" s="41"/>
      <c r="CH9702" s="41"/>
      <c r="CI9702" s="41"/>
      <c r="CJ9702" s="41"/>
      <c r="CK9702" s="41"/>
      <c r="CL9702" s="68"/>
      <c r="CM9702" s="41"/>
      <c r="CN9702" s="41"/>
      <c r="CO9702" s="39"/>
      <c r="CP9702" s="78"/>
    </row>
    <row r="9703" spans="1:94" s="38" customFormat="1" x14ac:dyDescent="0.25">
      <c r="A9703" s="38">
        <v>9700</v>
      </c>
      <c r="F9703" s="39"/>
      <c r="Q9703" s="39"/>
      <c r="R9703" s="40"/>
      <c r="S9703" s="40"/>
      <c r="T9703" s="39"/>
      <c r="AG9703" s="110"/>
      <c r="AH9703" s="94"/>
      <c r="AJ9703" s="97"/>
      <c r="AL9703" s="39"/>
      <c r="AP9703" s="39"/>
      <c r="AQ9703" s="77"/>
      <c r="AR9703" s="78"/>
      <c r="BB9703" s="79"/>
      <c r="BC9703" s="94"/>
      <c r="BE9703" s="97"/>
      <c r="BG9703" s="40"/>
      <c r="BK9703" s="40"/>
      <c r="BL9703" s="79"/>
      <c r="BM9703" s="94"/>
      <c r="BO9703" s="97"/>
      <c r="BQ9703" s="40"/>
      <c r="BR9703" s="94"/>
      <c r="BS9703" s="94"/>
      <c r="BT9703" s="94"/>
      <c r="BU9703" s="40"/>
      <c r="BV9703" s="82"/>
      <c r="BW9703" s="94"/>
      <c r="BX9703" s="48"/>
      <c r="BY9703" s="97"/>
      <c r="BZ9703" s="48"/>
      <c r="CA9703" s="40"/>
      <c r="CB9703" s="94"/>
      <c r="CC9703" s="94"/>
      <c r="CD9703" s="94"/>
      <c r="CE9703" s="40"/>
      <c r="CF9703" s="73"/>
      <c r="CG9703" s="41"/>
      <c r="CH9703" s="41"/>
      <c r="CI9703" s="41"/>
      <c r="CJ9703" s="41"/>
      <c r="CK9703" s="41"/>
      <c r="CL9703" s="68"/>
      <c r="CM9703" s="41"/>
      <c r="CN9703" s="41"/>
      <c r="CO9703" s="39"/>
      <c r="CP9703" s="78"/>
    </row>
    <row r="9704" spans="1:94" s="38" customFormat="1" x14ac:dyDescent="0.25">
      <c r="A9704" s="38">
        <v>9701</v>
      </c>
      <c r="F9704" s="39"/>
      <c r="Q9704" s="39"/>
      <c r="R9704" s="40"/>
      <c r="S9704" s="40"/>
      <c r="T9704" s="39"/>
      <c r="AG9704" s="110"/>
      <c r="AH9704" s="94"/>
      <c r="AJ9704" s="97"/>
      <c r="AL9704" s="39"/>
      <c r="AP9704" s="39"/>
      <c r="AQ9704" s="77"/>
      <c r="AR9704" s="78"/>
      <c r="BB9704" s="79"/>
      <c r="BC9704" s="94"/>
      <c r="BE9704" s="97"/>
      <c r="BG9704" s="40"/>
      <c r="BK9704" s="40"/>
      <c r="BL9704" s="79"/>
      <c r="BM9704" s="94"/>
      <c r="BO9704" s="97"/>
      <c r="BQ9704" s="40"/>
      <c r="BR9704" s="94"/>
      <c r="BS9704" s="94"/>
      <c r="BT9704" s="94"/>
      <c r="BU9704" s="40"/>
      <c r="BV9704" s="82"/>
      <c r="BW9704" s="94"/>
      <c r="BX9704" s="48"/>
      <c r="BY9704" s="97"/>
      <c r="BZ9704" s="48"/>
      <c r="CA9704" s="40"/>
      <c r="CB9704" s="94"/>
      <c r="CC9704" s="94"/>
      <c r="CD9704" s="94"/>
      <c r="CE9704" s="40"/>
      <c r="CF9704" s="73"/>
      <c r="CG9704" s="41"/>
      <c r="CH9704" s="41"/>
      <c r="CI9704" s="41"/>
      <c r="CJ9704" s="41"/>
      <c r="CK9704" s="41"/>
      <c r="CL9704" s="68"/>
      <c r="CM9704" s="41"/>
      <c r="CN9704" s="41"/>
      <c r="CO9704" s="39"/>
      <c r="CP9704" s="78"/>
    </row>
    <row r="9705" spans="1:94" s="38" customFormat="1" x14ac:dyDescent="0.25">
      <c r="A9705" s="38">
        <v>9702</v>
      </c>
      <c r="F9705" s="39"/>
      <c r="Q9705" s="39"/>
      <c r="R9705" s="40"/>
      <c r="S9705" s="40"/>
      <c r="T9705" s="39"/>
      <c r="AG9705" s="110"/>
      <c r="AH9705" s="94"/>
      <c r="AJ9705" s="97"/>
      <c r="AL9705" s="39"/>
      <c r="AP9705" s="39"/>
      <c r="AQ9705" s="77"/>
      <c r="AR9705" s="78"/>
      <c r="BB9705" s="79"/>
      <c r="BC9705" s="94"/>
      <c r="BE9705" s="97"/>
      <c r="BG9705" s="40"/>
      <c r="BK9705" s="40"/>
      <c r="BL9705" s="79"/>
      <c r="BM9705" s="94"/>
      <c r="BO9705" s="97"/>
      <c r="BQ9705" s="40"/>
      <c r="BR9705" s="94"/>
      <c r="BS9705" s="94"/>
      <c r="BT9705" s="94"/>
      <c r="BU9705" s="40"/>
      <c r="BV9705" s="82"/>
      <c r="BW9705" s="94"/>
      <c r="BX9705" s="48"/>
      <c r="BY9705" s="97"/>
      <c r="BZ9705" s="48"/>
      <c r="CA9705" s="40"/>
      <c r="CB9705" s="94"/>
      <c r="CC9705" s="94"/>
      <c r="CD9705" s="94"/>
      <c r="CE9705" s="40"/>
      <c r="CF9705" s="73"/>
      <c r="CG9705" s="41"/>
      <c r="CH9705" s="41"/>
      <c r="CI9705" s="41"/>
      <c r="CJ9705" s="41"/>
      <c r="CK9705" s="41"/>
      <c r="CL9705" s="68"/>
      <c r="CM9705" s="41"/>
      <c r="CN9705" s="41"/>
      <c r="CO9705" s="39"/>
      <c r="CP9705" s="78"/>
    </row>
    <row r="9706" spans="1:94" s="38" customFormat="1" x14ac:dyDescent="0.25">
      <c r="A9706" s="38">
        <v>9703</v>
      </c>
      <c r="F9706" s="39"/>
      <c r="Q9706" s="39"/>
      <c r="R9706" s="40"/>
      <c r="S9706" s="40"/>
      <c r="T9706" s="39"/>
      <c r="AG9706" s="110"/>
      <c r="AH9706" s="94"/>
      <c r="AJ9706" s="97"/>
      <c r="AL9706" s="39"/>
      <c r="AP9706" s="39"/>
      <c r="AQ9706" s="77"/>
      <c r="AR9706" s="78"/>
      <c r="BB9706" s="79"/>
      <c r="BC9706" s="94"/>
      <c r="BE9706" s="97"/>
      <c r="BG9706" s="40"/>
      <c r="BK9706" s="40"/>
      <c r="BL9706" s="79"/>
      <c r="BM9706" s="94"/>
      <c r="BO9706" s="97"/>
      <c r="BQ9706" s="40"/>
      <c r="BR9706" s="94"/>
      <c r="BS9706" s="94"/>
      <c r="BT9706" s="94"/>
      <c r="BU9706" s="40"/>
      <c r="BV9706" s="82"/>
      <c r="BW9706" s="94"/>
      <c r="BX9706" s="48"/>
      <c r="BY9706" s="97"/>
      <c r="BZ9706" s="48"/>
      <c r="CA9706" s="40"/>
      <c r="CB9706" s="94"/>
      <c r="CC9706" s="94"/>
      <c r="CD9706" s="94"/>
      <c r="CE9706" s="40"/>
      <c r="CF9706" s="73"/>
      <c r="CG9706" s="41"/>
      <c r="CH9706" s="41"/>
      <c r="CI9706" s="41"/>
      <c r="CJ9706" s="41"/>
      <c r="CK9706" s="41"/>
      <c r="CL9706" s="68"/>
      <c r="CM9706" s="41"/>
      <c r="CN9706" s="41"/>
      <c r="CO9706" s="39"/>
      <c r="CP9706" s="78"/>
    </row>
    <row r="9707" spans="1:94" s="38" customFormat="1" x14ac:dyDescent="0.25">
      <c r="A9707" s="38">
        <v>9704</v>
      </c>
      <c r="F9707" s="39"/>
      <c r="Q9707" s="39"/>
      <c r="R9707" s="40"/>
      <c r="S9707" s="40"/>
      <c r="T9707" s="39"/>
      <c r="AG9707" s="110"/>
      <c r="AH9707" s="94"/>
      <c r="AJ9707" s="97"/>
      <c r="AL9707" s="39"/>
      <c r="AP9707" s="39"/>
      <c r="AQ9707" s="77"/>
      <c r="AR9707" s="78"/>
      <c r="BB9707" s="79"/>
      <c r="BC9707" s="94"/>
      <c r="BE9707" s="97"/>
      <c r="BG9707" s="40"/>
      <c r="BK9707" s="40"/>
      <c r="BL9707" s="79"/>
      <c r="BM9707" s="94"/>
      <c r="BO9707" s="97"/>
      <c r="BQ9707" s="40"/>
      <c r="BR9707" s="94"/>
      <c r="BS9707" s="94"/>
      <c r="BT9707" s="94"/>
      <c r="BU9707" s="40"/>
      <c r="BV9707" s="82"/>
      <c r="BW9707" s="94"/>
      <c r="BX9707" s="48"/>
      <c r="BY9707" s="97"/>
      <c r="BZ9707" s="48"/>
      <c r="CA9707" s="40"/>
      <c r="CB9707" s="94"/>
      <c r="CC9707" s="94"/>
      <c r="CD9707" s="94"/>
      <c r="CE9707" s="40"/>
      <c r="CF9707" s="73"/>
      <c r="CG9707" s="41"/>
      <c r="CH9707" s="41"/>
      <c r="CI9707" s="41"/>
      <c r="CJ9707" s="41"/>
      <c r="CK9707" s="41"/>
      <c r="CL9707" s="68"/>
      <c r="CM9707" s="41"/>
      <c r="CN9707" s="41"/>
      <c r="CO9707" s="39"/>
      <c r="CP9707" s="78"/>
    </row>
    <row r="9708" spans="1:94" s="38" customFormat="1" x14ac:dyDescent="0.25">
      <c r="A9708" s="38">
        <v>9705</v>
      </c>
      <c r="F9708" s="39"/>
      <c r="Q9708" s="39"/>
      <c r="R9708" s="40"/>
      <c r="S9708" s="40"/>
      <c r="T9708" s="39"/>
      <c r="AG9708" s="110"/>
      <c r="AH9708" s="94"/>
      <c r="AJ9708" s="97"/>
      <c r="AL9708" s="39"/>
      <c r="AP9708" s="39"/>
      <c r="AQ9708" s="77"/>
      <c r="AR9708" s="78"/>
      <c r="BB9708" s="79"/>
      <c r="BC9708" s="94"/>
      <c r="BE9708" s="97"/>
      <c r="BG9708" s="40"/>
      <c r="BK9708" s="40"/>
      <c r="BL9708" s="79"/>
      <c r="BM9708" s="94"/>
      <c r="BO9708" s="97"/>
      <c r="BQ9708" s="40"/>
      <c r="BR9708" s="94"/>
      <c r="BS9708" s="94"/>
      <c r="BT9708" s="94"/>
      <c r="BU9708" s="40"/>
      <c r="BV9708" s="82"/>
      <c r="BW9708" s="94"/>
      <c r="BX9708" s="48"/>
      <c r="BY9708" s="97"/>
      <c r="BZ9708" s="48"/>
      <c r="CA9708" s="40"/>
      <c r="CB9708" s="94"/>
      <c r="CC9708" s="94"/>
      <c r="CD9708" s="94"/>
      <c r="CE9708" s="40"/>
      <c r="CF9708" s="73"/>
      <c r="CG9708" s="41"/>
      <c r="CH9708" s="41"/>
      <c r="CI9708" s="41"/>
      <c r="CJ9708" s="41"/>
      <c r="CK9708" s="41"/>
      <c r="CL9708" s="68"/>
      <c r="CM9708" s="41"/>
      <c r="CN9708" s="41"/>
      <c r="CO9708" s="39"/>
      <c r="CP9708" s="78"/>
    </row>
    <row r="9709" spans="1:94" s="38" customFormat="1" x14ac:dyDescent="0.25">
      <c r="A9709" s="38">
        <v>9706</v>
      </c>
      <c r="F9709" s="39"/>
      <c r="Q9709" s="39"/>
      <c r="R9709" s="40"/>
      <c r="S9709" s="40"/>
      <c r="T9709" s="39"/>
      <c r="AG9709" s="110"/>
      <c r="AH9709" s="94"/>
      <c r="AJ9709" s="97"/>
      <c r="AL9709" s="39"/>
      <c r="AP9709" s="39"/>
      <c r="AQ9709" s="77"/>
      <c r="AR9709" s="78"/>
      <c r="BB9709" s="79"/>
      <c r="BC9709" s="94"/>
      <c r="BE9709" s="97"/>
      <c r="BG9709" s="40"/>
      <c r="BK9709" s="40"/>
      <c r="BL9709" s="79"/>
      <c r="BM9709" s="94"/>
      <c r="BO9709" s="97"/>
      <c r="BQ9709" s="40"/>
      <c r="BR9709" s="94"/>
      <c r="BS9709" s="94"/>
      <c r="BT9709" s="94"/>
      <c r="BU9709" s="40"/>
      <c r="BV9709" s="82"/>
      <c r="BW9709" s="94"/>
      <c r="BX9709" s="48"/>
      <c r="BY9709" s="97"/>
      <c r="BZ9709" s="48"/>
      <c r="CA9709" s="40"/>
      <c r="CB9709" s="94"/>
      <c r="CC9709" s="94"/>
      <c r="CD9709" s="94"/>
      <c r="CE9709" s="40"/>
      <c r="CF9709" s="73"/>
      <c r="CG9709" s="41"/>
      <c r="CH9709" s="41"/>
      <c r="CI9709" s="41"/>
      <c r="CJ9709" s="41"/>
      <c r="CK9709" s="41"/>
      <c r="CL9709" s="68"/>
      <c r="CM9709" s="41"/>
      <c r="CN9709" s="41"/>
      <c r="CO9709" s="39"/>
      <c r="CP9709" s="78"/>
    </row>
    <row r="9710" spans="1:94" s="38" customFormat="1" x14ac:dyDescent="0.25">
      <c r="A9710" s="38">
        <v>9707</v>
      </c>
      <c r="F9710" s="39"/>
      <c r="Q9710" s="39"/>
      <c r="R9710" s="40"/>
      <c r="S9710" s="40"/>
      <c r="T9710" s="39"/>
      <c r="AG9710" s="110"/>
      <c r="AH9710" s="94"/>
      <c r="AJ9710" s="97"/>
      <c r="AL9710" s="39"/>
      <c r="AP9710" s="39"/>
      <c r="AQ9710" s="77"/>
      <c r="AR9710" s="78"/>
      <c r="BB9710" s="79"/>
      <c r="BC9710" s="94"/>
      <c r="BE9710" s="97"/>
      <c r="BG9710" s="40"/>
      <c r="BK9710" s="40"/>
      <c r="BL9710" s="79"/>
      <c r="BM9710" s="94"/>
      <c r="BO9710" s="97"/>
      <c r="BQ9710" s="40"/>
      <c r="BR9710" s="94"/>
      <c r="BS9710" s="94"/>
      <c r="BT9710" s="94"/>
      <c r="BU9710" s="40"/>
      <c r="BV9710" s="82"/>
      <c r="BW9710" s="94"/>
      <c r="BX9710" s="48"/>
      <c r="BY9710" s="97"/>
      <c r="BZ9710" s="48"/>
      <c r="CA9710" s="40"/>
      <c r="CB9710" s="94"/>
      <c r="CC9710" s="94"/>
      <c r="CD9710" s="94"/>
      <c r="CE9710" s="40"/>
      <c r="CF9710" s="73"/>
      <c r="CG9710" s="41"/>
      <c r="CH9710" s="41"/>
      <c r="CI9710" s="41"/>
      <c r="CJ9710" s="41"/>
      <c r="CK9710" s="41"/>
      <c r="CL9710" s="68"/>
      <c r="CM9710" s="41"/>
      <c r="CN9710" s="41"/>
      <c r="CO9710" s="39"/>
      <c r="CP9710" s="78"/>
    </row>
    <row r="9711" spans="1:94" s="38" customFormat="1" x14ac:dyDescent="0.25">
      <c r="A9711" s="38">
        <v>9708</v>
      </c>
      <c r="F9711" s="39"/>
      <c r="Q9711" s="39"/>
      <c r="R9711" s="40"/>
      <c r="S9711" s="40"/>
      <c r="T9711" s="39"/>
      <c r="AG9711" s="110"/>
      <c r="AH9711" s="94"/>
      <c r="AJ9711" s="97"/>
      <c r="AL9711" s="39"/>
      <c r="AP9711" s="39"/>
      <c r="AQ9711" s="77"/>
      <c r="AR9711" s="78"/>
      <c r="BB9711" s="79"/>
      <c r="BC9711" s="94"/>
      <c r="BE9711" s="97"/>
      <c r="BG9711" s="40"/>
      <c r="BK9711" s="40"/>
      <c r="BL9711" s="79"/>
      <c r="BM9711" s="94"/>
      <c r="BO9711" s="97"/>
      <c r="BQ9711" s="40"/>
      <c r="BR9711" s="94"/>
      <c r="BS9711" s="94"/>
      <c r="BT9711" s="94"/>
      <c r="BU9711" s="40"/>
      <c r="BV9711" s="82"/>
      <c r="BW9711" s="94"/>
      <c r="BX9711" s="48"/>
      <c r="BY9711" s="97"/>
      <c r="BZ9711" s="48"/>
      <c r="CA9711" s="40"/>
      <c r="CB9711" s="94"/>
      <c r="CC9711" s="94"/>
      <c r="CD9711" s="94"/>
      <c r="CE9711" s="40"/>
      <c r="CF9711" s="73"/>
      <c r="CG9711" s="41"/>
      <c r="CH9711" s="41"/>
      <c r="CI9711" s="41"/>
      <c r="CJ9711" s="41"/>
      <c r="CK9711" s="41"/>
      <c r="CL9711" s="68"/>
      <c r="CM9711" s="41"/>
      <c r="CN9711" s="41"/>
      <c r="CO9711" s="39"/>
      <c r="CP9711" s="78"/>
    </row>
    <row r="9712" spans="1:94" s="38" customFormat="1" x14ac:dyDescent="0.25">
      <c r="A9712" s="38">
        <v>9709</v>
      </c>
      <c r="F9712" s="39"/>
      <c r="Q9712" s="39"/>
      <c r="R9712" s="40"/>
      <c r="S9712" s="40"/>
      <c r="T9712" s="39"/>
      <c r="AG9712" s="110"/>
      <c r="AH9712" s="94"/>
      <c r="AJ9712" s="97"/>
      <c r="AL9712" s="39"/>
      <c r="AP9712" s="39"/>
      <c r="AQ9712" s="77"/>
      <c r="AR9712" s="78"/>
      <c r="BB9712" s="79"/>
      <c r="BC9712" s="94"/>
      <c r="BE9712" s="97"/>
      <c r="BG9712" s="40"/>
      <c r="BK9712" s="40"/>
      <c r="BL9712" s="79"/>
      <c r="BM9712" s="94"/>
      <c r="BO9712" s="97"/>
      <c r="BQ9712" s="40"/>
      <c r="BR9712" s="94"/>
      <c r="BS9712" s="94"/>
      <c r="BT9712" s="94"/>
      <c r="BU9712" s="40"/>
      <c r="BV9712" s="82"/>
      <c r="BW9712" s="94"/>
      <c r="BX9712" s="48"/>
      <c r="BY9712" s="97"/>
      <c r="BZ9712" s="48"/>
      <c r="CA9712" s="40"/>
      <c r="CB9712" s="94"/>
      <c r="CC9712" s="94"/>
      <c r="CD9712" s="94"/>
      <c r="CE9712" s="40"/>
      <c r="CF9712" s="73"/>
      <c r="CG9712" s="41"/>
      <c r="CH9712" s="41"/>
      <c r="CI9712" s="41"/>
      <c r="CJ9712" s="41"/>
      <c r="CK9712" s="41"/>
      <c r="CL9712" s="68"/>
      <c r="CM9712" s="41"/>
      <c r="CN9712" s="41"/>
      <c r="CO9712" s="39"/>
      <c r="CP9712" s="78"/>
    </row>
    <row r="9713" spans="1:94" s="38" customFormat="1" x14ac:dyDescent="0.25">
      <c r="A9713" s="38">
        <v>9710</v>
      </c>
      <c r="F9713" s="39"/>
      <c r="Q9713" s="39"/>
      <c r="R9713" s="40"/>
      <c r="S9713" s="40"/>
      <c r="T9713" s="39"/>
      <c r="AG9713" s="110"/>
      <c r="AH9713" s="94"/>
      <c r="AJ9713" s="97"/>
      <c r="AL9713" s="39"/>
      <c r="AP9713" s="39"/>
      <c r="AQ9713" s="77"/>
      <c r="AR9713" s="78"/>
      <c r="BB9713" s="79"/>
      <c r="BC9713" s="94"/>
      <c r="BE9713" s="97"/>
      <c r="BG9713" s="40"/>
      <c r="BK9713" s="40"/>
      <c r="BL9713" s="79"/>
      <c r="BM9713" s="94"/>
      <c r="BO9713" s="97"/>
      <c r="BQ9713" s="40"/>
      <c r="BR9713" s="94"/>
      <c r="BS9713" s="94"/>
      <c r="BT9713" s="94"/>
      <c r="BU9713" s="40"/>
      <c r="BV9713" s="82"/>
      <c r="BW9713" s="94"/>
      <c r="BX9713" s="48"/>
      <c r="BY9713" s="97"/>
      <c r="BZ9713" s="48"/>
      <c r="CA9713" s="40"/>
      <c r="CB9713" s="94"/>
      <c r="CC9713" s="94"/>
      <c r="CD9713" s="94"/>
      <c r="CE9713" s="40"/>
      <c r="CF9713" s="73"/>
      <c r="CG9713" s="41"/>
      <c r="CH9713" s="41"/>
      <c r="CI9713" s="41"/>
      <c r="CJ9713" s="41"/>
      <c r="CK9713" s="41"/>
      <c r="CL9713" s="68"/>
      <c r="CM9713" s="41"/>
      <c r="CN9713" s="41"/>
      <c r="CO9713" s="39"/>
      <c r="CP9713" s="78"/>
    </row>
    <row r="9714" spans="1:94" s="38" customFormat="1" x14ac:dyDescent="0.25">
      <c r="A9714" s="38">
        <v>9711</v>
      </c>
      <c r="F9714" s="39"/>
      <c r="Q9714" s="39"/>
      <c r="R9714" s="40"/>
      <c r="S9714" s="40"/>
      <c r="T9714" s="39"/>
      <c r="AG9714" s="110"/>
      <c r="AH9714" s="94"/>
      <c r="AJ9714" s="97"/>
      <c r="AL9714" s="39"/>
      <c r="AP9714" s="39"/>
      <c r="AQ9714" s="77"/>
      <c r="AR9714" s="78"/>
      <c r="BB9714" s="79"/>
      <c r="BC9714" s="94"/>
      <c r="BE9714" s="97"/>
      <c r="BG9714" s="40"/>
      <c r="BK9714" s="40"/>
      <c r="BL9714" s="79"/>
      <c r="BM9714" s="94"/>
      <c r="BO9714" s="97"/>
      <c r="BQ9714" s="40"/>
      <c r="BR9714" s="94"/>
      <c r="BS9714" s="94"/>
      <c r="BT9714" s="94"/>
      <c r="BU9714" s="40"/>
      <c r="BV9714" s="82"/>
      <c r="BW9714" s="94"/>
      <c r="BX9714" s="48"/>
      <c r="BY9714" s="97"/>
      <c r="BZ9714" s="48"/>
      <c r="CA9714" s="40"/>
      <c r="CB9714" s="94"/>
      <c r="CC9714" s="94"/>
      <c r="CD9714" s="94"/>
      <c r="CE9714" s="40"/>
      <c r="CF9714" s="73"/>
      <c r="CG9714" s="41"/>
      <c r="CH9714" s="41"/>
      <c r="CI9714" s="41"/>
      <c r="CJ9714" s="41"/>
      <c r="CK9714" s="41"/>
      <c r="CL9714" s="68"/>
      <c r="CM9714" s="41"/>
      <c r="CN9714" s="41"/>
      <c r="CO9714" s="39"/>
      <c r="CP9714" s="78"/>
    </row>
    <row r="9715" spans="1:94" s="38" customFormat="1" x14ac:dyDescent="0.25">
      <c r="A9715" s="38">
        <v>9712</v>
      </c>
      <c r="F9715" s="39"/>
      <c r="Q9715" s="39"/>
      <c r="R9715" s="40"/>
      <c r="S9715" s="40"/>
      <c r="T9715" s="39"/>
      <c r="AG9715" s="110"/>
      <c r="AH9715" s="94"/>
      <c r="AJ9715" s="97"/>
      <c r="AL9715" s="39"/>
      <c r="AP9715" s="39"/>
      <c r="AQ9715" s="77"/>
      <c r="AR9715" s="78"/>
      <c r="BB9715" s="79"/>
      <c r="BC9715" s="94"/>
      <c r="BE9715" s="97"/>
      <c r="BG9715" s="40"/>
      <c r="BK9715" s="40"/>
      <c r="BL9715" s="79"/>
      <c r="BM9715" s="94"/>
      <c r="BO9715" s="97"/>
      <c r="BQ9715" s="40"/>
      <c r="BR9715" s="94"/>
      <c r="BS9715" s="94"/>
      <c r="BT9715" s="94"/>
      <c r="BU9715" s="40"/>
      <c r="BV9715" s="82"/>
      <c r="BW9715" s="94"/>
      <c r="BX9715" s="48"/>
      <c r="BY9715" s="97"/>
      <c r="BZ9715" s="48"/>
      <c r="CA9715" s="40"/>
      <c r="CB9715" s="94"/>
      <c r="CC9715" s="94"/>
      <c r="CD9715" s="94"/>
      <c r="CE9715" s="40"/>
      <c r="CF9715" s="73"/>
      <c r="CG9715" s="41"/>
      <c r="CH9715" s="41"/>
      <c r="CI9715" s="41"/>
      <c r="CJ9715" s="41"/>
      <c r="CK9715" s="41"/>
      <c r="CL9715" s="68"/>
      <c r="CM9715" s="41"/>
      <c r="CN9715" s="41"/>
      <c r="CO9715" s="39"/>
      <c r="CP9715" s="78"/>
    </row>
    <row r="9716" spans="1:94" s="38" customFormat="1" x14ac:dyDescent="0.25">
      <c r="A9716" s="38">
        <v>9713</v>
      </c>
      <c r="F9716" s="39"/>
      <c r="Q9716" s="39"/>
      <c r="R9716" s="40"/>
      <c r="S9716" s="40"/>
      <c r="T9716" s="39"/>
      <c r="AG9716" s="110"/>
      <c r="AH9716" s="94"/>
      <c r="AJ9716" s="97"/>
      <c r="AL9716" s="39"/>
      <c r="AP9716" s="39"/>
      <c r="AQ9716" s="77"/>
      <c r="AR9716" s="78"/>
      <c r="BB9716" s="79"/>
      <c r="BC9716" s="94"/>
      <c r="BE9716" s="97"/>
      <c r="BG9716" s="40"/>
      <c r="BK9716" s="40"/>
      <c r="BL9716" s="79"/>
      <c r="BM9716" s="94"/>
      <c r="BO9716" s="97"/>
      <c r="BQ9716" s="40"/>
      <c r="BR9716" s="94"/>
      <c r="BS9716" s="94"/>
      <c r="BT9716" s="94"/>
      <c r="BU9716" s="40"/>
      <c r="BV9716" s="82"/>
      <c r="BW9716" s="94"/>
      <c r="BX9716" s="48"/>
      <c r="BY9716" s="97"/>
      <c r="BZ9716" s="48"/>
      <c r="CA9716" s="40"/>
      <c r="CB9716" s="94"/>
      <c r="CC9716" s="94"/>
      <c r="CD9716" s="94"/>
      <c r="CE9716" s="40"/>
      <c r="CF9716" s="73"/>
      <c r="CG9716" s="41"/>
      <c r="CH9716" s="41"/>
      <c r="CI9716" s="41"/>
      <c r="CJ9716" s="41"/>
      <c r="CK9716" s="41"/>
      <c r="CL9716" s="68"/>
      <c r="CM9716" s="41"/>
      <c r="CN9716" s="41"/>
      <c r="CO9716" s="39"/>
      <c r="CP9716" s="78"/>
    </row>
    <row r="9717" spans="1:94" s="38" customFormat="1" x14ac:dyDescent="0.25">
      <c r="A9717" s="38">
        <v>9714</v>
      </c>
      <c r="F9717" s="39"/>
      <c r="Q9717" s="39"/>
      <c r="R9717" s="40"/>
      <c r="S9717" s="40"/>
      <c r="T9717" s="39"/>
      <c r="AG9717" s="110"/>
      <c r="AH9717" s="94"/>
      <c r="AJ9717" s="97"/>
      <c r="AL9717" s="39"/>
      <c r="AP9717" s="39"/>
      <c r="AQ9717" s="77"/>
      <c r="AR9717" s="78"/>
      <c r="BB9717" s="79"/>
      <c r="BC9717" s="94"/>
      <c r="BE9717" s="97"/>
      <c r="BG9717" s="40"/>
      <c r="BK9717" s="40"/>
      <c r="BL9717" s="79"/>
      <c r="BM9717" s="94"/>
      <c r="BO9717" s="97"/>
      <c r="BQ9717" s="40"/>
      <c r="BR9717" s="94"/>
      <c r="BS9717" s="94"/>
      <c r="BT9717" s="94"/>
      <c r="BU9717" s="40"/>
      <c r="BV9717" s="82"/>
      <c r="BW9717" s="94"/>
      <c r="BX9717" s="48"/>
      <c r="BY9717" s="97"/>
      <c r="BZ9717" s="48"/>
      <c r="CA9717" s="40"/>
      <c r="CB9717" s="94"/>
      <c r="CC9717" s="94"/>
      <c r="CD9717" s="94"/>
      <c r="CE9717" s="40"/>
      <c r="CF9717" s="73"/>
      <c r="CG9717" s="41"/>
      <c r="CH9717" s="41"/>
      <c r="CI9717" s="41"/>
      <c r="CJ9717" s="41"/>
      <c r="CK9717" s="41"/>
      <c r="CL9717" s="68"/>
      <c r="CM9717" s="41"/>
      <c r="CN9717" s="41"/>
      <c r="CO9717" s="39"/>
      <c r="CP9717" s="78"/>
    </row>
    <row r="9718" spans="1:94" s="38" customFormat="1" x14ac:dyDescent="0.25">
      <c r="A9718" s="38">
        <v>9715</v>
      </c>
      <c r="F9718" s="39"/>
      <c r="Q9718" s="39"/>
      <c r="R9718" s="40"/>
      <c r="S9718" s="40"/>
      <c r="T9718" s="39"/>
      <c r="AG9718" s="110"/>
      <c r="AH9718" s="94"/>
      <c r="AJ9718" s="97"/>
      <c r="AL9718" s="39"/>
      <c r="AP9718" s="39"/>
      <c r="AQ9718" s="77"/>
      <c r="AR9718" s="78"/>
      <c r="BB9718" s="79"/>
      <c r="BC9718" s="94"/>
      <c r="BE9718" s="97"/>
      <c r="BG9718" s="40"/>
      <c r="BK9718" s="40"/>
      <c r="BL9718" s="79"/>
      <c r="BM9718" s="94"/>
      <c r="BO9718" s="97"/>
      <c r="BQ9718" s="40"/>
      <c r="BR9718" s="94"/>
      <c r="BS9718" s="94"/>
      <c r="BT9718" s="94"/>
      <c r="BU9718" s="40"/>
      <c r="BV9718" s="82"/>
      <c r="BW9718" s="94"/>
      <c r="BX9718" s="48"/>
      <c r="BY9718" s="97"/>
      <c r="BZ9718" s="48"/>
      <c r="CA9718" s="40"/>
      <c r="CB9718" s="94"/>
      <c r="CC9718" s="94"/>
      <c r="CD9718" s="94"/>
      <c r="CE9718" s="40"/>
      <c r="CF9718" s="73"/>
      <c r="CG9718" s="41"/>
      <c r="CH9718" s="41"/>
      <c r="CI9718" s="41"/>
      <c r="CJ9718" s="41"/>
      <c r="CK9718" s="41"/>
      <c r="CL9718" s="68"/>
      <c r="CM9718" s="41"/>
      <c r="CN9718" s="41"/>
      <c r="CO9718" s="39"/>
      <c r="CP9718" s="78"/>
    </row>
    <row r="9719" spans="1:94" s="38" customFormat="1" x14ac:dyDescent="0.25">
      <c r="A9719" s="38">
        <v>9716</v>
      </c>
      <c r="F9719" s="39"/>
      <c r="Q9719" s="39"/>
      <c r="R9719" s="40"/>
      <c r="S9719" s="40"/>
      <c r="T9719" s="39"/>
      <c r="AG9719" s="110"/>
      <c r="AH9719" s="94"/>
      <c r="AJ9719" s="97"/>
      <c r="AL9719" s="39"/>
      <c r="AP9719" s="39"/>
      <c r="AQ9719" s="77"/>
      <c r="AR9719" s="78"/>
      <c r="BB9719" s="79"/>
      <c r="BC9719" s="94"/>
      <c r="BE9719" s="97"/>
      <c r="BG9719" s="40"/>
      <c r="BK9719" s="40"/>
      <c r="BL9719" s="79"/>
      <c r="BM9719" s="94"/>
      <c r="BO9719" s="97"/>
      <c r="BQ9719" s="40"/>
      <c r="BR9719" s="94"/>
      <c r="BS9719" s="94"/>
      <c r="BT9719" s="94"/>
      <c r="BU9719" s="40"/>
      <c r="BV9719" s="82"/>
      <c r="BW9719" s="94"/>
      <c r="BX9719" s="48"/>
      <c r="BY9719" s="97"/>
      <c r="BZ9719" s="48"/>
      <c r="CA9719" s="40"/>
      <c r="CB9719" s="94"/>
      <c r="CC9719" s="94"/>
      <c r="CD9719" s="94"/>
      <c r="CE9719" s="40"/>
      <c r="CF9719" s="73"/>
      <c r="CG9719" s="41"/>
      <c r="CH9719" s="41"/>
      <c r="CI9719" s="41"/>
      <c r="CJ9719" s="41"/>
      <c r="CK9719" s="41"/>
      <c r="CL9719" s="68"/>
      <c r="CM9719" s="41"/>
      <c r="CN9719" s="41"/>
      <c r="CO9719" s="39"/>
      <c r="CP9719" s="78"/>
    </row>
    <row r="9720" spans="1:94" s="38" customFormat="1" x14ac:dyDescent="0.25">
      <c r="A9720" s="38">
        <v>9717</v>
      </c>
      <c r="F9720" s="39"/>
      <c r="Q9720" s="39"/>
      <c r="R9720" s="40"/>
      <c r="S9720" s="40"/>
      <c r="T9720" s="39"/>
      <c r="AG9720" s="110"/>
      <c r="AH9720" s="94"/>
      <c r="AJ9720" s="97"/>
      <c r="AL9720" s="39"/>
      <c r="AP9720" s="39"/>
      <c r="AQ9720" s="77"/>
      <c r="AR9720" s="78"/>
      <c r="BB9720" s="79"/>
      <c r="BC9720" s="94"/>
      <c r="BE9720" s="97"/>
      <c r="BG9720" s="40"/>
      <c r="BK9720" s="40"/>
      <c r="BL9720" s="79"/>
      <c r="BM9720" s="94"/>
      <c r="BO9720" s="97"/>
      <c r="BQ9720" s="40"/>
      <c r="BR9720" s="94"/>
      <c r="BS9720" s="94"/>
      <c r="BT9720" s="94"/>
      <c r="BU9720" s="40"/>
      <c r="BV9720" s="82"/>
      <c r="BW9720" s="94"/>
      <c r="BX9720" s="48"/>
      <c r="BY9720" s="97"/>
      <c r="BZ9720" s="48"/>
      <c r="CA9720" s="40"/>
      <c r="CB9720" s="94"/>
      <c r="CC9720" s="94"/>
      <c r="CD9720" s="94"/>
      <c r="CE9720" s="40"/>
      <c r="CF9720" s="73"/>
      <c r="CG9720" s="41"/>
      <c r="CH9720" s="41"/>
      <c r="CI9720" s="41"/>
      <c r="CJ9720" s="41"/>
      <c r="CK9720" s="41"/>
      <c r="CL9720" s="68"/>
      <c r="CM9720" s="41"/>
      <c r="CN9720" s="41"/>
      <c r="CO9720" s="39"/>
      <c r="CP9720" s="78"/>
    </row>
    <row r="9721" spans="1:94" s="38" customFormat="1" x14ac:dyDescent="0.25">
      <c r="A9721" s="38">
        <v>9718</v>
      </c>
      <c r="F9721" s="39"/>
      <c r="Q9721" s="39"/>
      <c r="R9721" s="40"/>
      <c r="S9721" s="40"/>
      <c r="T9721" s="39"/>
      <c r="AG9721" s="110"/>
      <c r="AH9721" s="94"/>
      <c r="AJ9721" s="97"/>
      <c r="AL9721" s="39"/>
      <c r="AP9721" s="39"/>
      <c r="AQ9721" s="77"/>
      <c r="AR9721" s="78"/>
      <c r="BB9721" s="79"/>
      <c r="BC9721" s="94"/>
      <c r="BE9721" s="97"/>
      <c r="BG9721" s="40"/>
      <c r="BK9721" s="40"/>
      <c r="BL9721" s="79"/>
      <c r="BM9721" s="94"/>
      <c r="BO9721" s="97"/>
      <c r="BQ9721" s="40"/>
      <c r="BR9721" s="94"/>
      <c r="BS9721" s="94"/>
      <c r="BT9721" s="94"/>
      <c r="BU9721" s="40"/>
      <c r="BV9721" s="82"/>
      <c r="BW9721" s="94"/>
      <c r="BX9721" s="48"/>
      <c r="BY9721" s="97"/>
      <c r="BZ9721" s="48"/>
      <c r="CA9721" s="40"/>
      <c r="CB9721" s="94"/>
      <c r="CC9721" s="94"/>
      <c r="CD9721" s="94"/>
      <c r="CE9721" s="40"/>
      <c r="CF9721" s="73"/>
      <c r="CG9721" s="41"/>
      <c r="CH9721" s="41"/>
      <c r="CI9721" s="41"/>
      <c r="CJ9721" s="41"/>
      <c r="CK9721" s="41"/>
      <c r="CL9721" s="68"/>
      <c r="CM9721" s="41"/>
      <c r="CN9721" s="41"/>
      <c r="CO9721" s="39"/>
      <c r="CP9721" s="78"/>
    </row>
    <row r="9722" spans="1:94" s="38" customFormat="1" x14ac:dyDescent="0.25">
      <c r="A9722" s="38">
        <v>9719</v>
      </c>
      <c r="F9722" s="39"/>
      <c r="Q9722" s="39"/>
      <c r="R9722" s="40"/>
      <c r="S9722" s="40"/>
      <c r="T9722" s="39"/>
      <c r="AG9722" s="110"/>
      <c r="AH9722" s="94"/>
      <c r="AJ9722" s="97"/>
      <c r="AL9722" s="39"/>
      <c r="AP9722" s="39"/>
      <c r="AQ9722" s="77"/>
      <c r="AR9722" s="78"/>
      <c r="BB9722" s="79"/>
      <c r="BC9722" s="94"/>
      <c r="BE9722" s="97"/>
      <c r="BG9722" s="40"/>
      <c r="BK9722" s="40"/>
      <c r="BL9722" s="79"/>
      <c r="BM9722" s="94"/>
      <c r="BO9722" s="97"/>
      <c r="BQ9722" s="40"/>
      <c r="BR9722" s="94"/>
      <c r="BS9722" s="94"/>
      <c r="BT9722" s="94"/>
      <c r="BU9722" s="40"/>
      <c r="BV9722" s="82"/>
      <c r="BW9722" s="94"/>
      <c r="BX9722" s="48"/>
      <c r="BY9722" s="97"/>
      <c r="BZ9722" s="48"/>
      <c r="CA9722" s="40"/>
      <c r="CB9722" s="94"/>
      <c r="CC9722" s="94"/>
      <c r="CD9722" s="94"/>
      <c r="CE9722" s="40"/>
      <c r="CF9722" s="73"/>
      <c r="CG9722" s="41"/>
      <c r="CH9722" s="41"/>
      <c r="CI9722" s="41"/>
      <c r="CJ9722" s="41"/>
      <c r="CK9722" s="41"/>
      <c r="CL9722" s="68"/>
      <c r="CM9722" s="41"/>
      <c r="CN9722" s="41"/>
      <c r="CO9722" s="39"/>
      <c r="CP9722" s="78"/>
    </row>
    <row r="9723" spans="1:94" s="38" customFormat="1" x14ac:dyDescent="0.25">
      <c r="A9723" s="38">
        <v>9720</v>
      </c>
      <c r="F9723" s="39"/>
      <c r="Q9723" s="39"/>
      <c r="R9723" s="40"/>
      <c r="S9723" s="40"/>
      <c r="T9723" s="39"/>
      <c r="AG9723" s="110"/>
      <c r="AH9723" s="94"/>
      <c r="AJ9723" s="97"/>
      <c r="AL9723" s="39"/>
      <c r="AP9723" s="39"/>
      <c r="AQ9723" s="77"/>
      <c r="AR9723" s="78"/>
      <c r="BB9723" s="79"/>
      <c r="BC9723" s="94"/>
      <c r="BE9723" s="97"/>
      <c r="BG9723" s="40"/>
      <c r="BK9723" s="40"/>
      <c r="BL9723" s="79"/>
      <c r="BM9723" s="94"/>
      <c r="BO9723" s="97"/>
      <c r="BQ9723" s="40"/>
      <c r="BR9723" s="94"/>
      <c r="BS9723" s="94"/>
      <c r="BT9723" s="94"/>
      <c r="BU9723" s="40"/>
      <c r="BV9723" s="82"/>
      <c r="BW9723" s="94"/>
      <c r="BX9723" s="48"/>
      <c r="BY9723" s="97"/>
      <c r="BZ9723" s="48"/>
      <c r="CA9723" s="40"/>
      <c r="CB9723" s="94"/>
      <c r="CC9723" s="94"/>
      <c r="CD9723" s="94"/>
      <c r="CE9723" s="40"/>
      <c r="CF9723" s="73"/>
      <c r="CG9723" s="41"/>
      <c r="CH9723" s="41"/>
      <c r="CI9723" s="41"/>
      <c r="CJ9723" s="41"/>
      <c r="CK9723" s="41"/>
      <c r="CL9723" s="68"/>
      <c r="CM9723" s="41"/>
      <c r="CN9723" s="41"/>
      <c r="CO9723" s="39"/>
      <c r="CP9723" s="78"/>
    </row>
    <row r="9724" spans="1:94" s="38" customFormat="1" x14ac:dyDescent="0.25">
      <c r="A9724" s="38">
        <v>9721</v>
      </c>
      <c r="F9724" s="39"/>
      <c r="Q9724" s="39"/>
      <c r="R9724" s="40"/>
      <c r="S9724" s="40"/>
      <c r="T9724" s="39"/>
      <c r="AG9724" s="110"/>
      <c r="AH9724" s="94"/>
      <c r="AJ9724" s="97"/>
      <c r="AL9724" s="39"/>
      <c r="AP9724" s="39"/>
      <c r="AQ9724" s="77"/>
      <c r="AR9724" s="78"/>
      <c r="BB9724" s="79"/>
      <c r="BC9724" s="94"/>
      <c r="BE9724" s="97"/>
      <c r="BG9724" s="40"/>
      <c r="BK9724" s="40"/>
      <c r="BL9724" s="79"/>
      <c r="BM9724" s="94"/>
      <c r="BO9724" s="97"/>
      <c r="BQ9724" s="40"/>
      <c r="BR9724" s="94"/>
      <c r="BS9724" s="94"/>
      <c r="BT9724" s="94"/>
      <c r="BU9724" s="40"/>
      <c r="BV9724" s="82"/>
      <c r="BW9724" s="94"/>
      <c r="BX9724" s="48"/>
      <c r="BY9724" s="97"/>
      <c r="BZ9724" s="48"/>
      <c r="CA9724" s="40"/>
      <c r="CB9724" s="94"/>
      <c r="CC9724" s="94"/>
      <c r="CD9724" s="94"/>
      <c r="CE9724" s="40"/>
      <c r="CF9724" s="73"/>
      <c r="CG9724" s="41"/>
      <c r="CH9724" s="41"/>
      <c r="CI9724" s="41"/>
      <c r="CJ9724" s="41"/>
      <c r="CK9724" s="41"/>
      <c r="CL9724" s="68"/>
      <c r="CM9724" s="41"/>
      <c r="CN9724" s="41"/>
      <c r="CO9724" s="39"/>
      <c r="CP9724" s="78"/>
    </row>
    <row r="9725" spans="1:94" s="38" customFormat="1" x14ac:dyDescent="0.25">
      <c r="A9725" s="38">
        <v>9722</v>
      </c>
      <c r="F9725" s="39"/>
      <c r="Q9725" s="39"/>
      <c r="R9725" s="40"/>
      <c r="S9725" s="40"/>
      <c r="T9725" s="39"/>
      <c r="AG9725" s="110"/>
      <c r="AH9725" s="94"/>
      <c r="AJ9725" s="97"/>
      <c r="AL9725" s="39"/>
      <c r="AP9725" s="39"/>
      <c r="AQ9725" s="77"/>
      <c r="AR9725" s="78"/>
      <c r="BB9725" s="79"/>
      <c r="BC9725" s="94"/>
      <c r="BE9725" s="97"/>
      <c r="BG9725" s="40"/>
      <c r="BK9725" s="40"/>
      <c r="BL9725" s="79"/>
      <c r="BM9725" s="94"/>
      <c r="BO9725" s="97"/>
      <c r="BQ9725" s="40"/>
      <c r="BR9725" s="94"/>
      <c r="BS9725" s="94"/>
      <c r="BT9725" s="94"/>
      <c r="BU9725" s="40"/>
      <c r="BV9725" s="82"/>
      <c r="BW9725" s="94"/>
      <c r="BX9725" s="48"/>
      <c r="BY9725" s="97"/>
      <c r="BZ9725" s="48"/>
      <c r="CA9725" s="40"/>
      <c r="CB9725" s="94"/>
      <c r="CC9725" s="94"/>
      <c r="CD9725" s="94"/>
      <c r="CE9725" s="40"/>
      <c r="CF9725" s="73"/>
      <c r="CG9725" s="41"/>
      <c r="CH9725" s="41"/>
      <c r="CI9725" s="41"/>
      <c r="CJ9725" s="41"/>
      <c r="CK9725" s="41"/>
      <c r="CL9725" s="68"/>
      <c r="CM9725" s="41"/>
      <c r="CN9725" s="41"/>
      <c r="CO9725" s="39"/>
      <c r="CP9725" s="78"/>
    </row>
    <row r="9726" spans="1:94" s="38" customFormat="1" x14ac:dyDescent="0.25">
      <c r="A9726" s="38">
        <v>9723</v>
      </c>
      <c r="F9726" s="39"/>
      <c r="Q9726" s="39"/>
      <c r="R9726" s="40"/>
      <c r="S9726" s="40"/>
      <c r="T9726" s="39"/>
      <c r="AG9726" s="110"/>
      <c r="AH9726" s="94"/>
      <c r="AJ9726" s="97"/>
      <c r="AL9726" s="39"/>
      <c r="AP9726" s="39"/>
      <c r="AQ9726" s="77"/>
      <c r="AR9726" s="78"/>
      <c r="BB9726" s="79"/>
      <c r="BC9726" s="94"/>
      <c r="BE9726" s="97"/>
      <c r="BG9726" s="40"/>
      <c r="BK9726" s="40"/>
      <c r="BL9726" s="79"/>
      <c r="BM9726" s="94"/>
      <c r="BO9726" s="97"/>
      <c r="BQ9726" s="40"/>
      <c r="BR9726" s="94"/>
      <c r="BS9726" s="94"/>
      <c r="BT9726" s="94"/>
      <c r="BU9726" s="40"/>
      <c r="BV9726" s="82"/>
      <c r="BW9726" s="94"/>
      <c r="BX9726" s="48"/>
      <c r="BY9726" s="97"/>
      <c r="BZ9726" s="48"/>
      <c r="CA9726" s="40"/>
      <c r="CB9726" s="94"/>
      <c r="CC9726" s="94"/>
      <c r="CD9726" s="94"/>
      <c r="CE9726" s="40"/>
      <c r="CF9726" s="73"/>
      <c r="CG9726" s="41"/>
      <c r="CH9726" s="41"/>
      <c r="CI9726" s="41"/>
      <c r="CJ9726" s="41"/>
      <c r="CK9726" s="41"/>
      <c r="CL9726" s="68"/>
      <c r="CM9726" s="41"/>
      <c r="CN9726" s="41"/>
      <c r="CO9726" s="39"/>
      <c r="CP9726" s="78"/>
    </row>
    <row r="9727" spans="1:94" s="38" customFormat="1" x14ac:dyDescent="0.25">
      <c r="A9727" s="38">
        <v>9724</v>
      </c>
      <c r="F9727" s="39"/>
      <c r="Q9727" s="39"/>
      <c r="R9727" s="40"/>
      <c r="S9727" s="40"/>
      <c r="T9727" s="39"/>
      <c r="AG9727" s="110"/>
      <c r="AH9727" s="94"/>
      <c r="AJ9727" s="97"/>
      <c r="AL9727" s="39"/>
      <c r="AP9727" s="39"/>
      <c r="AQ9727" s="77"/>
      <c r="AR9727" s="78"/>
      <c r="BB9727" s="79"/>
      <c r="BC9727" s="94"/>
      <c r="BE9727" s="97"/>
      <c r="BG9727" s="40"/>
      <c r="BK9727" s="40"/>
      <c r="BL9727" s="79"/>
      <c r="BM9727" s="94"/>
      <c r="BO9727" s="97"/>
      <c r="BQ9727" s="40"/>
      <c r="BR9727" s="94"/>
      <c r="BS9727" s="94"/>
      <c r="BT9727" s="94"/>
      <c r="BU9727" s="40"/>
      <c r="BV9727" s="82"/>
      <c r="BW9727" s="94"/>
      <c r="BX9727" s="48"/>
      <c r="BY9727" s="97"/>
      <c r="BZ9727" s="48"/>
      <c r="CA9727" s="40"/>
      <c r="CB9727" s="94"/>
      <c r="CC9727" s="94"/>
      <c r="CD9727" s="94"/>
      <c r="CE9727" s="40"/>
      <c r="CF9727" s="73"/>
      <c r="CG9727" s="41"/>
      <c r="CH9727" s="41"/>
      <c r="CI9727" s="41"/>
      <c r="CJ9727" s="41"/>
      <c r="CK9727" s="41"/>
      <c r="CL9727" s="68"/>
      <c r="CM9727" s="41"/>
      <c r="CN9727" s="41"/>
      <c r="CO9727" s="39"/>
      <c r="CP9727" s="78"/>
    </row>
    <row r="9728" spans="1:94" s="38" customFormat="1" x14ac:dyDescent="0.25">
      <c r="A9728" s="38">
        <v>9725</v>
      </c>
      <c r="F9728" s="39"/>
      <c r="Q9728" s="39"/>
      <c r="R9728" s="40"/>
      <c r="S9728" s="40"/>
      <c r="T9728" s="39"/>
      <c r="AG9728" s="110"/>
      <c r="AH9728" s="94"/>
      <c r="AJ9728" s="97"/>
      <c r="AL9728" s="39"/>
      <c r="AP9728" s="39"/>
      <c r="AQ9728" s="77"/>
      <c r="AR9728" s="78"/>
      <c r="BB9728" s="79"/>
      <c r="BC9728" s="94"/>
      <c r="BE9728" s="97"/>
      <c r="BG9728" s="40"/>
      <c r="BK9728" s="40"/>
      <c r="BL9728" s="79"/>
      <c r="BM9728" s="94"/>
      <c r="BO9728" s="97"/>
      <c r="BQ9728" s="40"/>
      <c r="BR9728" s="94"/>
      <c r="BS9728" s="94"/>
      <c r="BT9728" s="94"/>
      <c r="BU9728" s="40"/>
      <c r="BV9728" s="82"/>
      <c r="BW9728" s="94"/>
      <c r="BX9728" s="48"/>
      <c r="BY9728" s="97"/>
      <c r="BZ9728" s="48"/>
      <c r="CA9728" s="40"/>
      <c r="CB9728" s="94"/>
      <c r="CC9728" s="94"/>
      <c r="CD9728" s="94"/>
      <c r="CE9728" s="40"/>
      <c r="CF9728" s="73"/>
      <c r="CG9728" s="41"/>
      <c r="CH9728" s="41"/>
      <c r="CI9728" s="41"/>
      <c r="CJ9728" s="41"/>
      <c r="CK9728" s="41"/>
      <c r="CL9728" s="68"/>
      <c r="CM9728" s="41"/>
      <c r="CN9728" s="41"/>
      <c r="CO9728" s="39"/>
      <c r="CP9728" s="78"/>
    </row>
    <row r="9729" spans="1:94" s="38" customFormat="1" x14ac:dyDescent="0.25">
      <c r="A9729" s="38">
        <v>9726</v>
      </c>
      <c r="F9729" s="39"/>
      <c r="Q9729" s="39"/>
      <c r="R9729" s="40"/>
      <c r="S9729" s="40"/>
      <c r="T9729" s="39"/>
      <c r="AG9729" s="110"/>
      <c r="AH9729" s="94"/>
      <c r="AJ9729" s="97"/>
      <c r="AL9729" s="39"/>
      <c r="AP9729" s="39"/>
      <c r="AQ9729" s="77"/>
      <c r="AR9729" s="78"/>
      <c r="BB9729" s="79"/>
      <c r="BC9729" s="94"/>
      <c r="BE9729" s="97"/>
      <c r="BG9729" s="40"/>
      <c r="BK9729" s="40"/>
      <c r="BL9729" s="79"/>
      <c r="BM9729" s="94"/>
      <c r="BO9729" s="97"/>
      <c r="BQ9729" s="40"/>
      <c r="BR9729" s="94"/>
      <c r="BS9729" s="94"/>
      <c r="BT9729" s="94"/>
      <c r="BU9729" s="40"/>
      <c r="BV9729" s="82"/>
      <c r="BW9729" s="94"/>
      <c r="BX9729" s="48"/>
      <c r="BY9729" s="97"/>
      <c r="BZ9729" s="48"/>
      <c r="CA9729" s="40"/>
      <c r="CB9729" s="94"/>
      <c r="CC9729" s="94"/>
      <c r="CD9729" s="94"/>
      <c r="CE9729" s="40"/>
      <c r="CF9729" s="73"/>
      <c r="CG9729" s="41"/>
      <c r="CH9729" s="41"/>
      <c r="CI9729" s="41"/>
      <c r="CJ9729" s="41"/>
      <c r="CK9729" s="41"/>
      <c r="CL9729" s="68"/>
      <c r="CM9729" s="41"/>
      <c r="CN9729" s="41"/>
      <c r="CO9729" s="39"/>
      <c r="CP9729" s="78"/>
    </row>
    <row r="9730" spans="1:94" s="38" customFormat="1" x14ac:dyDescent="0.25">
      <c r="A9730" s="38">
        <v>9727</v>
      </c>
      <c r="F9730" s="39"/>
      <c r="Q9730" s="39"/>
      <c r="R9730" s="40"/>
      <c r="S9730" s="40"/>
      <c r="T9730" s="39"/>
      <c r="AG9730" s="110"/>
      <c r="AH9730" s="94"/>
      <c r="AJ9730" s="97"/>
      <c r="AL9730" s="39"/>
      <c r="AP9730" s="39"/>
      <c r="AQ9730" s="77"/>
      <c r="AR9730" s="78"/>
      <c r="BB9730" s="79"/>
      <c r="BC9730" s="94"/>
      <c r="BE9730" s="97"/>
      <c r="BG9730" s="40"/>
      <c r="BK9730" s="40"/>
      <c r="BL9730" s="79"/>
      <c r="BM9730" s="94"/>
      <c r="BO9730" s="97"/>
      <c r="BQ9730" s="40"/>
      <c r="BR9730" s="94"/>
      <c r="BS9730" s="94"/>
      <c r="BT9730" s="94"/>
      <c r="BU9730" s="40"/>
      <c r="BV9730" s="82"/>
      <c r="BW9730" s="94"/>
      <c r="BX9730" s="48"/>
      <c r="BY9730" s="97"/>
      <c r="BZ9730" s="48"/>
      <c r="CA9730" s="40"/>
      <c r="CB9730" s="94"/>
      <c r="CC9730" s="94"/>
      <c r="CD9730" s="94"/>
      <c r="CE9730" s="40"/>
      <c r="CF9730" s="73"/>
      <c r="CG9730" s="41"/>
      <c r="CH9730" s="41"/>
      <c r="CI9730" s="41"/>
      <c r="CJ9730" s="41"/>
      <c r="CK9730" s="41"/>
      <c r="CL9730" s="68"/>
      <c r="CM9730" s="41"/>
      <c r="CN9730" s="41"/>
      <c r="CO9730" s="39"/>
      <c r="CP9730" s="78"/>
    </row>
    <row r="9731" spans="1:94" s="38" customFormat="1" x14ac:dyDescent="0.25">
      <c r="A9731" s="38">
        <v>9728</v>
      </c>
      <c r="F9731" s="39"/>
      <c r="Q9731" s="39"/>
      <c r="R9731" s="40"/>
      <c r="S9731" s="40"/>
      <c r="T9731" s="39"/>
      <c r="AG9731" s="110"/>
      <c r="AH9731" s="94"/>
      <c r="AJ9731" s="97"/>
      <c r="AL9731" s="39"/>
      <c r="AP9731" s="39"/>
      <c r="AQ9731" s="77"/>
      <c r="AR9731" s="78"/>
      <c r="BB9731" s="79"/>
      <c r="BC9731" s="94"/>
      <c r="BE9731" s="97"/>
      <c r="BG9731" s="40"/>
      <c r="BK9731" s="40"/>
      <c r="BL9731" s="79"/>
      <c r="BM9731" s="94"/>
      <c r="BO9731" s="97"/>
      <c r="BQ9731" s="40"/>
      <c r="BR9731" s="94"/>
      <c r="BS9731" s="94"/>
      <c r="BT9731" s="94"/>
      <c r="BU9731" s="40"/>
      <c r="BV9731" s="82"/>
      <c r="BW9731" s="94"/>
      <c r="BX9731" s="48"/>
      <c r="BY9731" s="97"/>
      <c r="BZ9731" s="48"/>
      <c r="CA9731" s="40"/>
      <c r="CB9731" s="94"/>
      <c r="CC9731" s="94"/>
      <c r="CD9731" s="94"/>
      <c r="CE9731" s="40"/>
      <c r="CF9731" s="73"/>
      <c r="CG9731" s="41"/>
      <c r="CH9731" s="41"/>
      <c r="CI9731" s="41"/>
      <c r="CJ9731" s="41"/>
      <c r="CK9731" s="41"/>
      <c r="CL9731" s="68"/>
      <c r="CM9731" s="41"/>
      <c r="CN9731" s="41"/>
      <c r="CO9731" s="39"/>
      <c r="CP9731" s="78"/>
    </row>
    <row r="9732" spans="1:94" s="38" customFormat="1" x14ac:dyDescent="0.25">
      <c r="A9732" s="38">
        <v>9729</v>
      </c>
      <c r="F9732" s="39"/>
      <c r="Q9732" s="39"/>
      <c r="R9732" s="40"/>
      <c r="S9732" s="40"/>
      <c r="T9732" s="39"/>
      <c r="AG9732" s="110"/>
      <c r="AH9732" s="94"/>
      <c r="AJ9732" s="97"/>
      <c r="AL9732" s="39"/>
      <c r="AP9732" s="39"/>
      <c r="AQ9732" s="77"/>
      <c r="AR9732" s="78"/>
      <c r="BB9732" s="79"/>
      <c r="BC9732" s="94"/>
      <c r="BE9732" s="97"/>
      <c r="BG9732" s="40"/>
      <c r="BK9732" s="40"/>
      <c r="BL9732" s="79"/>
      <c r="BM9732" s="94"/>
      <c r="BO9732" s="97"/>
      <c r="BQ9732" s="40"/>
      <c r="BR9732" s="94"/>
      <c r="BS9732" s="94"/>
      <c r="BT9732" s="94"/>
      <c r="BU9732" s="40"/>
      <c r="BV9732" s="82"/>
      <c r="BW9732" s="94"/>
      <c r="BX9732" s="48"/>
      <c r="BY9732" s="97"/>
      <c r="BZ9732" s="48"/>
      <c r="CA9732" s="40"/>
      <c r="CB9732" s="94"/>
      <c r="CC9732" s="94"/>
      <c r="CD9732" s="94"/>
      <c r="CE9732" s="40"/>
      <c r="CF9732" s="73"/>
      <c r="CG9732" s="41"/>
      <c r="CH9732" s="41"/>
      <c r="CI9732" s="41"/>
      <c r="CJ9732" s="41"/>
      <c r="CK9732" s="41"/>
      <c r="CL9732" s="68"/>
      <c r="CM9732" s="41"/>
      <c r="CN9732" s="41"/>
      <c r="CO9732" s="39"/>
      <c r="CP9732" s="78"/>
    </row>
    <row r="9733" spans="1:94" s="38" customFormat="1" x14ac:dyDescent="0.25">
      <c r="A9733" s="38">
        <v>9730</v>
      </c>
      <c r="F9733" s="39"/>
      <c r="Q9733" s="39"/>
      <c r="R9733" s="40"/>
      <c r="S9733" s="40"/>
      <c r="T9733" s="39"/>
      <c r="AG9733" s="110"/>
      <c r="AH9733" s="94"/>
      <c r="AJ9733" s="97"/>
      <c r="AL9733" s="39"/>
      <c r="AP9733" s="39"/>
      <c r="AQ9733" s="77"/>
      <c r="AR9733" s="78"/>
      <c r="BB9733" s="79"/>
      <c r="BC9733" s="94"/>
      <c r="BE9733" s="97"/>
      <c r="BG9733" s="40"/>
      <c r="BK9733" s="40"/>
      <c r="BL9733" s="79"/>
      <c r="BM9733" s="94"/>
      <c r="BO9733" s="97"/>
      <c r="BQ9733" s="40"/>
      <c r="BR9733" s="94"/>
      <c r="BS9733" s="94"/>
      <c r="BT9733" s="94"/>
      <c r="BU9733" s="40"/>
      <c r="BV9733" s="82"/>
      <c r="BW9733" s="94"/>
      <c r="BX9733" s="48"/>
      <c r="BY9733" s="97"/>
      <c r="BZ9733" s="48"/>
      <c r="CA9733" s="40"/>
      <c r="CB9733" s="94"/>
      <c r="CC9733" s="94"/>
      <c r="CD9733" s="94"/>
      <c r="CE9733" s="40"/>
      <c r="CF9733" s="73"/>
      <c r="CG9733" s="41"/>
      <c r="CH9733" s="41"/>
      <c r="CI9733" s="41"/>
      <c r="CJ9733" s="41"/>
      <c r="CK9733" s="41"/>
      <c r="CL9733" s="68"/>
      <c r="CM9733" s="41"/>
      <c r="CN9733" s="41"/>
      <c r="CO9733" s="39"/>
      <c r="CP9733" s="78"/>
    </row>
    <row r="9734" spans="1:94" s="38" customFormat="1" x14ac:dyDescent="0.25">
      <c r="A9734" s="38">
        <v>9731</v>
      </c>
      <c r="F9734" s="39"/>
      <c r="Q9734" s="39"/>
      <c r="R9734" s="40"/>
      <c r="S9734" s="40"/>
      <c r="T9734" s="39"/>
      <c r="AG9734" s="110"/>
      <c r="AH9734" s="94"/>
      <c r="AJ9734" s="97"/>
      <c r="AL9734" s="39"/>
      <c r="AP9734" s="39"/>
      <c r="AQ9734" s="77"/>
      <c r="AR9734" s="78"/>
      <c r="BB9734" s="79"/>
      <c r="BC9734" s="94"/>
      <c r="BE9734" s="97"/>
      <c r="BG9734" s="40"/>
      <c r="BK9734" s="40"/>
      <c r="BL9734" s="79"/>
      <c r="BM9734" s="94"/>
      <c r="BO9734" s="97"/>
      <c r="BQ9734" s="40"/>
      <c r="BR9734" s="94"/>
      <c r="BS9734" s="94"/>
      <c r="BT9734" s="94"/>
      <c r="BU9734" s="40"/>
      <c r="BV9734" s="82"/>
      <c r="BW9734" s="94"/>
      <c r="BX9734" s="48"/>
      <c r="BY9734" s="97"/>
      <c r="BZ9734" s="48"/>
      <c r="CA9734" s="40"/>
      <c r="CB9734" s="94"/>
      <c r="CC9734" s="94"/>
      <c r="CD9734" s="94"/>
      <c r="CE9734" s="40"/>
      <c r="CF9734" s="73"/>
      <c r="CG9734" s="41"/>
      <c r="CH9734" s="41"/>
      <c r="CI9734" s="41"/>
      <c r="CJ9734" s="41"/>
      <c r="CK9734" s="41"/>
      <c r="CL9734" s="68"/>
      <c r="CM9734" s="41"/>
      <c r="CN9734" s="41"/>
      <c r="CO9734" s="39"/>
      <c r="CP9734" s="78"/>
    </row>
    <row r="9735" spans="1:94" s="38" customFormat="1" x14ac:dyDescent="0.25">
      <c r="A9735" s="38">
        <v>9732</v>
      </c>
      <c r="F9735" s="39"/>
      <c r="Q9735" s="39"/>
      <c r="R9735" s="40"/>
      <c r="S9735" s="40"/>
      <c r="T9735" s="39"/>
      <c r="AG9735" s="110"/>
      <c r="AH9735" s="94"/>
      <c r="AJ9735" s="97"/>
      <c r="AL9735" s="39"/>
      <c r="AP9735" s="39"/>
      <c r="AQ9735" s="77"/>
      <c r="AR9735" s="78"/>
      <c r="BB9735" s="79"/>
      <c r="BC9735" s="94"/>
      <c r="BE9735" s="97"/>
      <c r="BG9735" s="40"/>
      <c r="BK9735" s="40"/>
      <c r="BL9735" s="79"/>
      <c r="BM9735" s="94"/>
      <c r="BO9735" s="97"/>
      <c r="BQ9735" s="40"/>
      <c r="BR9735" s="94"/>
      <c r="BS9735" s="94"/>
      <c r="BT9735" s="94"/>
      <c r="BU9735" s="40"/>
      <c r="BV9735" s="82"/>
      <c r="BW9735" s="94"/>
      <c r="BX9735" s="48"/>
      <c r="BY9735" s="97"/>
      <c r="BZ9735" s="48"/>
      <c r="CA9735" s="40"/>
      <c r="CB9735" s="94"/>
      <c r="CC9735" s="94"/>
      <c r="CD9735" s="94"/>
      <c r="CE9735" s="40"/>
      <c r="CF9735" s="73"/>
      <c r="CG9735" s="41"/>
      <c r="CH9735" s="41"/>
      <c r="CI9735" s="41"/>
      <c r="CJ9735" s="41"/>
      <c r="CK9735" s="41"/>
      <c r="CL9735" s="68"/>
      <c r="CM9735" s="41"/>
      <c r="CN9735" s="41"/>
      <c r="CO9735" s="39"/>
      <c r="CP9735" s="78"/>
    </row>
    <row r="9736" spans="1:94" s="38" customFormat="1" x14ac:dyDescent="0.25">
      <c r="A9736" s="38">
        <v>9733</v>
      </c>
      <c r="F9736" s="39"/>
      <c r="Q9736" s="39"/>
      <c r="R9736" s="40"/>
      <c r="S9736" s="40"/>
      <c r="T9736" s="39"/>
      <c r="AG9736" s="110"/>
      <c r="AH9736" s="94"/>
      <c r="AJ9736" s="97"/>
      <c r="AL9736" s="39"/>
      <c r="AP9736" s="39"/>
      <c r="AQ9736" s="77"/>
      <c r="AR9736" s="78"/>
      <c r="BB9736" s="79"/>
      <c r="BC9736" s="94"/>
      <c r="BE9736" s="97"/>
      <c r="BG9736" s="40"/>
      <c r="BK9736" s="40"/>
      <c r="BL9736" s="79"/>
      <c r="BM9736" s="94"/>
      <c r="BO9736" s="97"/>
      <c r="BQ9736" s="40"/>
      <c r="BR9736" s="94"/>
      <c r="BS9736" s="94"/>
      <c r="BT9736" s="94"/>
      <c r="BU9736" s="40"/>
      <c r="BV9736" s="82"/>
      <c r="BW9736" s="94"/>
      <c r="BX9736" s="48"/>
      <c r="BY9736" s="97"/>
      <c r="BZ9736" s="48"/>
      <c r="CA9736" s="40"/>
      <c r="CB9736" s="94"/>
      <c r="CC9736" s="94"/>
      <c r="CD9736" s="94"/>
      <c r="CE9736" s="40"/>
      <c r="CF9736" s="73"/>
      <c r="CG9736" s="41"/>
      <c r="CH9736" s="41"/>
      <c r="CI9736" s="41"/>
      <c r="CJ9736" s="41"/>
      <c r="CK9736" s="41"/>
      <c r="CL9736" s="68"/>
      <c r="CM9736" s="41"/>
      <c r="CN9736" s="41"/>
      <c r="CO9736" s="39"/>
      <c r="CP9736" s="78"/>
    </row>
    <row r="9737" spans="1:94" s="38" customFormat="1" x14ac:dyDescent="0.25">
      <c r="A9737" s="38">
        <v>9734</v>
      </c>
      <c r="F9737" s="39"/>
      <c r="Q9737" s="39"/>
      <c r="R9737" s="40"/>
      <c r="S9737" s="40"/>
      <c r="T9737" s="39"/>
      <c r="AG9737" s="110"/>
      <c r="AH9737" s="94"/>
      <c r="AJ9737" s="97"/>
      <c r="AL9737" s="39"/>
      <c r="AP9737" s="39"/>
      <c r="AQ9737" s="77"/>
      <c r="AR9737" s="78"/>
      <c r="BB9737" s="79"/>
      <c r="BC9737" s="94"/>
      <c r="BE9737" s="97"/>
      <c r="BG9737" s="40"/>
      <c r="BK9737" s="40"/>
      <c r="BL9737" s="79"/>
      <c r="BM9737" s="94"/>
      <c r="BO9737" s="97"/>
      <c r="BQ9737" s="40"/>
      <c r="BR9737" s="94"/>
      <c r="BS9737" s="94"/>
      <c r="BT9737" s="94"/>
      <c r="BU9737" s="40"/>
      <c r="BV9737" s="82"/>
      <c r="BW9737" s="94"/>
      <c r="BX9737" s="48"/>
      <c r="BY9737" s="97"/>
      <c r="BZ9737" s="48"/>
      <c r="CA9737" s="40"/>
      <c r="CB9737" s="94"/>
      <c r="CC9737" s="94"/>
      <c r="CD9737" s="94"/>
      <c r="CE9737" s="40"/>
      <c r="CF9737" s="73"/>
      <c r="CG9737" s="41"/>
      <c r="CH9737" s="41"/>
      <c r="CI9737" s="41"/>
      <c r="CJ9737" s="41"/>
      <c r="CK9737" s="41"/>
      <c r="CL9737" s="68"/>
      <c r="CM9737" s="41"/>
      <c r="CN9737" s="41"/>
      <c r="CO9737" s="39"/>
      <c r="CP9737" s="78"/>
    </row>
    <row r="9738" spans="1:94" s="38" customFormat="1" x14ac:dyDescent="0.25">
      <c r="A9738" s="38">
        <v>9735</v>
      </c>
      <c r="F9738" s="39"/>
      <c r="Q9738" s="39"/>
      <c r="R9738" s="40"/>
      <c r="S9738" s="40"/>
      <c r="T9738" s="39"/>
      <c r="AG9738" s="110"/>
      <c r="AH9738" s="94"/>
      <c r="AJ9738" s="97"/>
      <c r="AL9738" s="39"/>
      <c r="AP9738" s="39"/>
      <c r="AQ9738" s="77"/>
      <c r="AR9738" s="78"/>
      <c r="BB9738" s="79"/>
      <c r="BC9738" s="94"/>
      <c r="BE9738" s="97"/>
      <c r="BG9738" s="40"/>
      <c r="BK9738" s="40"/>
      <c r="BL9738" s="79"/>
      <c r="BM9738" s="94"/>
      <c r="BO9738" s="97"/>
      <c r="BQ9738" s="40"/>
      <c r="BR9738" s="94"/>
      <c r="BS9738" s="94"/>
      <c r="BT9738" s="94"/>
      <c r="BU9738" s="40"/>
      <c r="BV9738" s="82"/>
      <c r="BW9738" s="94"/>
      <c r="BX9738" s="48"/>
      <c r="BY9738" s="97"/>
      <c r="BZ9738" s="48"/>
      <c r="CA9738" s="40"/>
      <c r="CB9738" s="94"/>
      <c r="CC9738" s="94"/>
      <c r="CD9738" s="94"/>
      <c r="CE9738" s="40"/>
      <c r="CF9738" s="73"/>
      <c r="CG9738" s="41"/>
      <c r="CH9738" s="41"/>
      <c r="CI9738" s="41"/>
      <c r="CJ9738" s="41"/>
      <c r="CK9738" s="41"/>
      <c r="CL9738" s="68"/>
      <c r="CM9738" s="41"/>
      <c r="CN9738" s="41"/>
      <c r="CO9738" s="39"/>
      <c r="CP9738" s="78"/>
    </row>
    <row r="9739" spans="1:94" s="38" customFormat="1" x14ac:dyDescent="0.25">
      <c r="A9739" s="38">
        <v>9736</v>
      </c>
      <c r="F9739" s="39"/>
      <c r="Q9739" s="39"/>
      <c r="R9739" s="40"/>
      <c r="S9739" s="40"/>
      <c r="T9739" s="39"/>
      <c r="AG9739" s="110"/>
      <c r="AH9739" s="94"/>
      <c r="AJ9739" s="97"/>
      <c r="AL9739" s="39"/>
      <c r="AP9739" s="39"/>
      <c r="AQ9739" s="77"/>
      <c r="AR9739" s="78"/>
      <c r="BB9739" s="79"/>
      <c r="BC9739" s="94"/>
      <c r="BE9739" s="97"/>
      <c r="BG9739" s="40"/>
      <c r="BK9739" s="40"/>
      <c r="BL9739" s="79"/>
      <c r="BM9739" s="94"/>
      <c r="BO9739" s="97"/>
      <c r="BQ9739" s="40"/>
      <c r="BR9739" s="94"/>
      <c r="BS9739" s="94"/>
      <c r="BT9739" s="94"/>
      <c r="BU9739" s="40"/>
      <c r="BV9739" s="82"/>
      <c r="BW9739" s="94"/>
      <c r="BX9739" s="48"/>
      <c r="BY9739" s="97"/>
      <c r="BZ9739" s="48"/>
      <c r="CA9739" s="40"/>
      <c r="CB9739" s="94"/>
      <c r="CC9739" s="94"/>
      <c r="CD9739" s="94"/>
      <c r="CE9739" s="40"/>
      <c r="CF9739" s="73"/>
      <c r="CG9739" s="41"/>
      <c r="CH9739" s="41"/>
      <c r="CI9739" s="41"/>
      <c r="CJ9739" s="41"/>
      <c r="CK9739" s="41"/>
      <c r="CL9739" s="68"/>
      <c r="CM9739" s="41"/>
      <c r="CN9739" s="41"/>
      <c r="CO9739" s="39"/>
      <c r="CP9739" s="78"/>
    </row>
    <row r="9740" spans="1:94" s="38" customFormat="1" x14ac:dyDescent="0.25">
      <c r="A9740" s="38">
        <v>9737</v>
      </c>
      <c r="F9740" s="39"/>
      <c r="Q9740" s="39"/>
      <c r="R9740" s="40"/>
      <c r="S9740" s="40"/>
      <c r="T9740" s="39"/>
      <c r="AG9740" s="110"/>
      <c r="AH9740" s="94"/>
      <c r="AJ9740" s="97"/>
      <c r="AL9740" s="39"/>
      <c r="AP9740" s="39"/>
      <c r="AQ9740" s="77"/>
      <c r="AR9740" s="78"/>
      <c r="BB9740" s="79"/>
      <c r="BC9740" s="94"/>
      <c r="BE9740" s="97"/>
      <c r="BG9740" s="40"/>
      <c r="BK9740" s="40"/>
      <c r="BL9740" s="79"/>
      <c r="BM9740" s="94"/>
      <c r="BO9740" s="97"/>
      <c r="BQ9740" s="40"/>
      <c r="BR9740" s="94"/>
      <c r="BS9740" s="94"/>
      <c r="BT9740" s="94"/>
      <c r="BU9740" s="40"/>
      <c r="BV9740" s="82"/>
      <c r="BW9740" s="94"/>
      <c r="BX9740" s="48"/>
      <c r="BY9740" s="97"/>
      <c r="BZ9740" s="48"/>
      <c r="CA9740" s="40"/>
      <c r="CB9740" s="94"/>
      <c r="CC9740" s="94"/>
      <c r="CD9740" s="94"/>
      <c r="CE9740" s="40"/>
      <c r="CF9740" s="73"/>
      <c r="CG9740" s="41"/>
      <c r="CH9740" s="41"/>
      <c r="CI9740" s="41"/>
      <c r="CJ9740" s="41"/>
      <c r="CK9740" s="41"/>
      <c r="CL9740" s="68"/>
      <c r="CM9740" s="41"/>
      <c r="CN9740" s="41"/>
      <c r="CO9740" s="39"/>
      <c r="CP9740" s="78"/>
    </row>
    <row r="9741" spans="1:94" s="38" customFormat="1" x14ac:dyDescent="0.25">
      <c r="A9741" s="38">
        <v>9738</v>
      </c>
      <c r="F9741" s="39"/>
      <c r="Q9741" s="39"/>
      <c r="R9741" s="40"/>
      <c r="S9741" s="40"/>
      <c r="T9741" s="39"/>
      <c r="AG9741" s="110"/>
      <c r="AH9741" s="94"/>
      <c r="AJ9741" s="97"/>
      <c r="AL9741" s="39"/>
      <c r="AP9741" s="39"/>
      <c r="AQ9741" s="77"/>
      <c r="AR9741" s="78"/>
      <c r="BB9741" s="79"/>
      <c r="BC9741" s="94"/>
      <c r="BE9741" s="97"/>
      <c r="BG9741" s="40"/>
      <c r="BK9741" s="40"/>
      <c r="BL9741" s="79"/>
      <c r="BM9741" s="94"/>
      <c r="BO9741" s="97"/>
      <c r="BQ9741" s="40"/>
      <c r="BR9741" s="94"/>
      <c r="BS9741" s="94"/>
      <c r="BT9741" s="94"/>
      <c r="BU9741" s="40"/>
      <c r="BV9741" s="82"/>
      <c r="BW9741" s="94"/>
      <c r="BX9741" s="48"/>
      <c r="BY9741" s="97"/>
      <c r="BZ9741" s="48"/>
      <c r="CA9741" s="40"/>
      <c r="CB9741" s="94"/>
      <c r="CC9741" s="94"/>
      <c r="CD9741" s="94"/>
      <c r="CE9741" s="40"/>
      <c r="CF9741" s="73"/>
      <c r="CG9741" s="41"/>
      <c r="CH9741" s="41"/>
      <c r="CI9741" s="41"/>
      <c r="CJ9741" s="41"/>
      <c r="CK9741" s="41"/>
      <c r="CL9741" s="68"/>
      <c r="CM9741" s="41"/>
      <c r="CN9741" s="41"/>
      <c r="CO9741" s="39"/>
      <c r="CP9741" s="78"/>
    </row>
    <row r="9742" spans="1:94" s="38" customFormat="1" x14ac:dyDescent="0.25">
      <c r="A9742" s="38">
        <v>9739</v>
      </c>
      <c r="F9742" s="39"/>
      <c r="Q9742" s="39"/>
      <c r="R9742" s="40"/>
      <c r="S9742" s="40"/>
      <c r="T9742" s="39"/>
      <c r="AG9742" s="110"/>
      <c r="AH9742" s="94"/>
      <c r="AJ9742" s="97"/>
      <c r="AL9742" s="39"/>
      <c r="AP9742" s="39"/>
      <c r="AQ9742" s="77"/>
      <c r="AR9742" s="78"/>
      <c r="BB9742" s="79"/>
      <c r="BC9742" s="94"/>
      <c r="BE9742" s="97"/>
      <c r="BG9742" s="40"/>
      <c r="BK9742" s="40"/>
      <c r="BL9742" s="79"/>
      <c r="BM9742" s="94"/>
      <c r="BO9742" s="97"/>
      <c r="BQ9742" s="40"/>
      <c r="BR9742" s="94"/>
      <c r="BS9742" s="94"/>
      <c r="BT9742" s="94"/>
      <c r="BU9742" s="40"/>
      <c r="BV9742" s="82"/>
      <c r="BW9742" s="94"/>
      <c r="BX9742" s="48"/>
      <c r="BY9742" s="97"/>
      <c r="BZ9742" s="48"/>
      <c r="CA9742" s="40"/>
      <c r="CB9742" s="94"/>
      <c r="CC9742" s="94"/>
      <c r="CD9742" s="94"/>
      <c r="CE9742" s="40"/>
      <c r="CF9742" s="73"/>
      <c r="CG9742" s="41"/>
      <c r="CH9742" s="41"/>
      <c r="CI9742" s="41"/>
      <c r="CJ9742" s="41"/>
      <c r="CK9742" s="41"/>
      <c r="CL9742" s="68"/>
      <c r="CM9742" s="41"/>
      <c r="CN9742" s="41"/>
      <c r="CO9742" s="39"/>
      <c r="CP9742" s="78"/>
    </row>
    <row r="9743" spans="1:94" s="38" customFormat="1" x14ac:dyDescent="0.25">
      <c r="A9743" s="38">
        <v>9740</v>
      </c>
      <c r="F9743" s="39"/>
      <c r="Q9743" s="39"/>
      <c r="R9743" s="40"/>
      <c r="S9743" s="40"/>
      <c r="T9743" s="39"/>
      <c r="AG9743" s="110"/>
      <c r="AH9743" s="94"/>
      <c r="AJ9743" s="97"/>
      <c r="AL9743" s="39"/>
      <c r="AP9743" s="39"/>
      <c r="AQ9743" s="77"/>
      <c r="AR9743" s="78"/>
      <c r="BB9743" s="79"/>
      <c r="BC9743" s="94"/>
      <c r="BE9743" s="97"/>
      <c r="BG9743" s="40"/>
      <c r="BK9743" s="40"/>
      <c r="BL9743" s="79"/>
      <c r="BM9743" s="94"/>
      <c r="BO9743" s="97"/>
      <c r="BQ9743" s="40"/>
      <c r="BR9743" s="94"/>
      <c r="BS9743" s="94"/>
      <c r="BT9743" s="94"/>
      <c r="BU9743" s="40"/>
      <c r="BV9743" s="82"/>
      <c r="BW9743" s="94"/>
      <c r="BX9743" s="48"/>
      <c r="BY9743" s="97"/>
      <c r="BZ9743" s="48"/>
      <c r="CA9743" s="40"/>
      <c r="CB9743" s="94"/>
      <c r="CC9743" s="94"/>
      <c r="CD9743" s="94"/>
      <c r="CE9743" s="40"/>
      <c r="CF9743" s="73"/>
      <c r="CG9743" s="41"/>
      <c r="CH9743" s="41"/>
      <c r="CI9743" s="41"/>
      <c r="CJ9743" s="41"/>
      <c r="CK9743" s="41"/>
      <c r="CL9743" s="68"/>
      <c r="CM9743" s="41"/>
      <c r="CN9743" s="41"/>
      <c r="CO9743" s="39"/>
      <c r="CP9743" s="78"/>
    </row>
    <row r="9744" spans="1:94" s="38" customFormat="1" x14ac:dyDescent="0.25">
      <c r="A9744" s="38">
        <v>9741</v>
      </c>
      <c r="F9744" s="39"/>
      <c r="Q9744" s="39"/>
      <c r="R9744" s="40"/>
      <c r="S9744" s="40"/>
      <c r="T9744" s="39"/>
      <c r="AG9744" s="110"/>
      <c r="AH9744" s="94"/>
      <c r="AJ9744" s="97"/>
      <c r="AL9744" s="39"/>
      <c r="AP9744" s="39"/>
      <c r="AQ9744" s="77"/>
      <c r="AR9744" s="78"/>
      <c r="BB9744" s="79"/>
      <c r="BC9744" s="94"/>
      <c r="BE9744" s="97"/>
      <c r="BG9744" s="40"/>
      <c r="BK9744" s="40"/>
      <c r="BL9744" s="79"/>
      <c r="BM9744" s="94"/>
      <c r="BO9744" s="97"/>
      <c r="BQ9744" s="40"/>
      <c r="BR9744" s="94"/>
      <c r="BS9744" s="94"/>
      <c r="BT9744" s="94"/>
      <c r="BU9744" s="40"/>
      <c r="BV9744" s="82"/>
      <c r="BW9744" s="94"/>
      <c r="BX9744" s="48"/>
      <c r="BY9744" s="97"/>
      <c r="BZ9744" s="48"/>
      <c r="CA9744" s="40"/>
      <c r="CB9744" s="94"/>
      <c r="CC9744" s="94"/>
      <c r="CD9744" s="94"/>
      <c r="CE9744" s="40"/>
      <c r="CF9744" s="73"/>
      <c r="CG9744" s="41"/>
      <c r="CH9744" s="41"/>
      <c r="CI9744" s="41"/>
      <c r="CJ9744" s="41"/>
      <c r="CK9744" s="41"/>
      <c r="CL9744" s="68"/>
      <c r="CM9744" s="41"/>
      <c r="CN9744" s="41"/>
      <c r="CO9744" s="39"/>
      <c r="CP9744" s="78"/>
    </row>
    <row r="9745" spans="1:94" s="38" customFormat="1" x14ac:dyDescent="0.25">
      <c r="A9745" s="38">
        <v>9742</v>
      </c>
      <c r="F9745" s="39"/>
      <c r="Q9745" s="39"/>
      <c r="R9745" s="40"/>
      <c r="S9745" s="40"/>
      <c r="T9745" s="39"/>
      <c r="AG9745" s="110"/>
      <c r="AH9745" s="94"/>
      <c r="AJ9745" s="97"/>
      <c r="AL9745" s="39"/>
      <c r="AP9745" s="39"/>
      <c r="AQ9745" s="77"/>
      <c r="AR9745" s="78"/>
      <c r="BB9745" s="79"/>
      <c r="BC9745" s="94"/>
      <c r="BE9745" s="97"/>
      <c r="BG9745" s="40"/>
      <c r="BK9745" s="40"/>
      <c r="BL9745" s="79"/>
      <c r="BM9745" s="94"/>
      <c r="BO9745" s="97"/>
      <c r="BQ9745" s="40"/>
      <c r="BR9745" s="94"/>
      <c r="BS9745" s="94"/>
      <c r="BT9745" s="94"/>
      <c r="BU9745" s="40"/>
      <c r="BV9745" s="82"/>
      <c r="BW9745" s="94"/>
      <c r="BX9745" s="48"/>
      <c r="BY9745" s="97"/>
      <c r="BZ9745" s="48"/>
      <c r="CA9745" s="40"/>
      <c r="CB9745" s="94"/>
      <c r="CC9745" s="94"/>
      <c r="CD9745" s="94"/>
      <c r="CE9745" s="40"/>
      <c r="CF9745" s="73"/>
      <c r="CG9745" s="41"/>
      <c r="CH9745" s="41"/>
      <c r="CI9745" s="41"/>
      <c r="CJ9745" s="41"/>
      <c r="CK9745" s="41"/>
      <c r="CL9745" s="68"/>
      <c r="CM9745" s="41"/>
      <c r="CN9745" s="41"/>
      <c r="CO9745" s="39"/>
      <c r="CP9745" s="78"/>
    </row>
    <row r="9746" spans="1:94" s="38" customFormat="1" x14ac:dyDescent="0.25">
      <c r="A9746" s="38">
        <v>9743</v>
      </c>
      <c r="F9746" s="39"/>
      <c r="Q9746" s="39"/>
      <c r="R9746" s="40"/>
      <c r="S9746" s="40"/>
      <c r="T9746" s="39"/>
      <c r="AG9746" s="110"/>
      <c r="AH9746" s="94"/>
      <c r="AJ9746" s="97"/>
      <c r="AL9746" s="39"/>
      <c r="AP9746" s="39"/>
      <c r="AQ9746" s="77"/>
      <c r="AR9746" s="78"/>
      <c r="BB9746" s="79"/>
      <c r="BC9746" s="94"/>
      <c r="BE9746" s="97"/>
      <c r="BG9746" s="40"/>
      <c r="BK9746" s="40"/>
      <c r="BL9746" s="79"/>
      <c r="BM9746" s="94"/>
      <c r="BO9746" s="97"/>
      <c r="BQ9746" s="40"/>
      <c r="BR9746" s="94"/>
      <c r="BS9746" s="94"/>
      <c r="BT9746" s="94"/>
      <c r="BU9746" s="40"/>
      <c r="BV9746" s="82"/>
      <c r="BW9746" s="94"/>
      <c r="BX9746" s="48"/>
      <c r="BY9746" s="97"/>
      <c r="BZ9746" s="48"/>
      <c r="CA9746" s="40"/>
      <c r="CB9746" s="94"/>
      <c r="CC9746" s="94"/>
      <c r="CD9746" s="94"/>
      <c r="CE9746" s="40"/>
      <c r="CF9746" s="73"/>
      <c r="CG9746" s="41"/>
      <c r="CH9746" s="41"/>
      <c r="CI9746" s="41"/>
      <c r="CJ9746" s="41"/>
      <c r="CK9746" s="41"/>
      <c r="CL9746" s="68"/>
      <c r="CM9746" s="41"/>
      <c r="CN9746" s="41"/>
      <c r="CO9746" s="39"/>
      <c r="CP9746" s="78"/>
    </row>
    <row r="9747" spans="1:94" s="38" customFormat="1" x14ac:dyDescent="0.25">
      <c r="A9747" s="38">
        <v>9744</v>
      </c>
      <c r="F9747" s="39"/>
      <c r="Q9747" s="39"/>
      <c r="R9747" s="40"/>
      <c r="S9747" s="40"/>
      <c r="T9747" s="39"/>
      <c r="AG9747" s="110"/>
      <c r="AH9747" s="94"/>
      <c r="AJ9747" s="97"/>
      <c r="AL9747" s="39"/>
      <c r="AP9747" s="39"/>
      <c r="AQ9747" s="77"/>
      <c r="AR9747" s="78"/>
      <c r="BB9747" s="79"/>
      <c r="BC9747" s="94"/>
      <c r="BE9747" s="97"/>
      <c r="BG9747" s="40"/>
      <c r="BK9747" s="40"/>
      <c r="BL9747" s="79"/>
      <c r="BM9747" s="94"/>
      <c r="BO9747" s="97"/>
      <c r="BQ9747" s="40"/>
      <c r="BR9747" s="94"/>
      <c r="BS9747" s="94"/>
      <c r="BT9747" s="94"/>
      <c r="BU9747" s="40"/>
      <c r="BV9747" s="82"/>
      <c r="BW9747" s="94"/>
      <c r="BX9747" s="48"/>
      <c r="BY9747" s="97"/>
      <c r="BZ9747" s="48"/>
      <c r="CA9747" s="40"/>
      <c r="CB9747" s="94"/>
      <c r="CC9747" s="94"/>
      <c r="CD9747" s="94"/>
      <c r="CE9747" s="40"/>
      <c r="CF9747" s="73"/>
      <c r="CG9747" s="41"/>
      <c r="CH9747" s="41"/>
      <c r="CI9747" s="41"/>
      <c r="CJ9747" s="41"/>
      <c r="CK9747" s="41"/>
      <c r="CL9747" s="68"/>
      <c r="CM9747" s="41"/>
      <c r="CN9747" s="41"/>
      <c r="CO9747" s="39"/>
      <c r="CP9747" s="78"/>
    </row>
    <row r="9748" spans="1:94" s="38" customFormat="1" x14ac:dyDescent="0.25">
      <c r="A9748" s="38">
        <v>9745</v>
      </c>
      <c r="F9748" s="39"/>
      <c r="Q9748" s="39"/>
      <c r="R9748" s="40"/>
      <c r="S9748" s="40"/>
      <c r="T9748" s="39"/>
      <c r="AG9748" s="110"/>
      <c r="AH9748" s="94"/>
      <c r="AJ9748" s="97"/>
      <c r="AL9748" s="39"/>
      <c r="AP9748" s="39"/>
      <c r="AQ9748" s="77"/>
      <c r="AR9748" s="78"/>
      <c r="BB9748" s="79"/>
      <c r="BC9748" s="94"/>
      <c r="BE9748" s="97"/>
      <c r="BG9748" s="40"/>
      <c r="BK9748" s="40"/>
      <c r="BL9748" s="79"/>
      <c r="BM9748" s="94"/>
      <c r="BO9748" s="97"/>
      <c r="BQ9748" s="40"/>
      <c r="BR9748" s="94"/>
      <c r="BS9748" s="94"/>
      <c r="BT9748" s="94"/>
      <c r="BU9748" s="40"/>
      <c r="BV9748" s="82"/>
      <c r="BW9748" s="94"/>
      <c r="BX9748" s="48"/>
      <c r="BY9748" s="97"/>
      <c r="BZ9748" s="48"/>
      <c r="CA9748" s="40"/>
      <c r="CB9748" s="94"/>
      <c r="CC9748" s="94"/>
      <c r="CD9748" s="94"/>
      <c r="CE9748" s="40"/>
      <c r="CF9748" s="73"/>
      <c r="CG9748" s="41"/>
      <c r="CH9748" s="41"/>
      <c r="CI9748" s="41"/>
      <c r="CJ9748" s="41"/>
      <c r="CK9748" s="41"/>
      <c r="CL9748" s="68"/>
      <c r="CM9748" s="41"/>
      <c r="CN9748" s="41"/>
      <c r="CO9748" s="39"/>
      <c r="CP9748" s="78"/>
    </row>
    <row r="9749" spans="1:94" s="38" customFormat="1" x14ac:dyDescent="0.25">
      <c r="A9749" s="38">
        <v>9746</v>
      </c>
      <c r="F9749" s="39"/>
      <c r="Q9749" s="39"/>
      <c r="R9749" s="40"/>
      <c r="S9749" s="40"/>
      <c r="T9749" s="39"/>
      <c r="AG9749" s="110"/>
      <c r="AH9749" s="94"/>
      <c r="AJ9749" s="97"/>
      <c r="AL9749" s="39"/>
      <c r="AP9749" s="39"/>
      <c r="AQ9749" s="77"/>
      <c r="AR9749" s="78"/>
      <c r="BB9749" s="79"/>
      <c r="BC9749" s="94"/>
      <c r="BE9749" s="97"/>
      <c r="BG9749" s="40"/>
      <c r="BK9749" s="40"/>
      <c r="BL9749" s="79"/>
      <c r="BM9749" s="94"/>
      <c r="BO9749" s="97"/>
      <c r="BQ9749" s="40"/>
      <c r="BR9749" s="94"/>
      <c r="BS9749" s="94"/>
      <c r="BT9749" s="94"/>
      <c r="BU9749" s="40"/>
      <c r="BV9749" s="82"/>
      <c r="BW9749" s="94"/>
      <c r="BX9749" s="48"/>
      <c r="BY9749" s="97"/>
      <c r="BZ9749" s="48"/>
      <c r="CA9749" s="40"/>
      <c r="CB9749" s="94"/>
      <c r="CC9749" s="94"/>
      <c r="CD9749" s="94"/>
      <c r="CE9749" s="40"/>
      <c r="CF9749" s="73"/>
      <c r="CG9749" s="41"/>
      <c r="CH9749" s="41"/>
      <c r="CI9749" s="41"/>
      <c r="CJ9749" s="41"/>
      <c r="CK9749" s="41"/>
      <c r="CL9749" s="68"/>
      <c r="CM9749" s="41"/>
      <c r="CN9749" s="41"/>
      <c r="CO9749" s="39"/>
      <c r="CP9749" s="78"/>
    </row>
    <row r="9750" spans="1:94" s="38" customFormat="1" x14ac:dyDescent="0.25">
      <c r="A9750" s="38">
        <v>9747</v>
      </c>
      <c r="F9750" s="39"/>
      <c r="Q9750" s="39"/>
      <c r="R9750" s="40"/>
      <c r="S9750" s="40"/>
      <c r="T9750" s="39"/>
      <c r="AG9750" s="110"/>
      <c r="AH9750" s="94"/>
      <c r="AJ9750" s="97"/>
      <c r="AL9750" s="39"/>
      <c r="AP9750" s="39"/>
      <c r="AQ9750" s="77"/>
      <c r="AR9750" s="78"/>
      <c r="BB9750" s="79"/>
      <c r="BC9750" s="94"/>
      <c r="BE9750" s="97"/>
      <c r="BG9750" s="40"/>
      <c r="BK9750" s="40"/>
      <c r="BL9750" s="79"/>
      <c r="BM9750" s="94"/>
      <c r="BO9750" s="97"/>
      <c r="BQ9750" s="40"/>
      <c r="BR9750" s="94"/>
      <c r="BS9750" s="94"/>
      <c r="BT9750" s="94"/>
      <c r="BU9750" s="40"/>
      <c r="BV9750" s="82"/>
      <c r="BW9750" s="94"/>
      <c r="BX9750" s="48"/>
      <c r="BY9750" s="97"/>
      <c r="BZ9750" s="48"/>
      <c r="CA9750" s="40"/>
      <c r="CB9750" s="94"/>
      <c r="CC9750" s="94"/>
      <c r="CD9750" s="94"/>
      <c r="CE9750" s="40"/>
      <c r="CF9750" s="73"/>
      <c r="CG9750" s="41"/>
      <c r="CH9750" s="41"/>
      <c r="CI9750" s="41"/>
      <c r="CJ9750" s="41"/>
      <c r="CK9750" s="41"/>
      <c r="CL9750" s="68"/>
      <c r="CM9750" s="41"/>
      <c r="CN9750" s="41"/>
      <c r="CO9750" s="39"/>
      <c r="CP9750" s="78"/>
    </row>
    <row r="9751" spans="1:94" s="38" customFormat="1" x14ac:dyDescent="0.25">
      <c r="A9751" s="38">
        <v>9748</v>
      </c>
      <c r="F9751" s="39"/>
      <c r="Q9751" s="39"/>
      <c r="R9751" s="40"/>
      <c r="S9751" s="40"/>
      <c r="T9751" s="39"/>
      <c r="AG9751" s="110"/>
      <c r="AH9751" s="94"/>
      <c r="AJ9751" s="97"/>
      <c r="AL9751" s="39"/>
      <c r="AP9751" s="39"/>
      <c r="AQ9751" s="77"/>
      <c r="AR9751" s="78"/>
      <c r="BB9751" s="79"/>
      <c r="BC9751" s="94"/>
      <c r="BE9751" s="97"/>
      <c r="BG9751" s="40"/>
      <c r="BK9751" s="40"/>
      <c r="BL9751" s="79"/>
      <c r="BM9751" s="94"/>
      <c r="BO9751" s="97"/>
      <c r="BQ9751" s="40"/>
      <c r="BR9751" s="94"/>
      <c r="BS9751" s="94"/>
      <c r="BT9751" s="94"/>
      <c r="BU9751" s="40"/>
      <c r="BV9751" s="82"/>
      <c r="BW9751" s="94"/>
      <c r="BX9751" s="48"/>
      <c r="BY9751" s="97"/>
      <c r="BZ9751" s="48"/>
      <c r="CA9751" s="40"/>
      <c r="CB9751" s="94"/>
      <c r="CC9751" s="94"/>
      <c r="CD9751" s="94"/>
      <c r="CE9751" s="40"/>
      <c r="CF9751" s="73"/>
      <c r="CG9751" s="41"/>
      <c r="CH9751" s="41"/>
      <c r="CI9751" s="41"/>
      <c r="CJ9751" s="41"/>
      <c r="CK9751" s="41"/>
      <c r="CL9751" s="68"/>
      <c r="CM9751" s="41"/>
      <c r="CN9751" s="41"/>
      <c r="CO9751" s="39"/>
      <c r="CP9751" s="78"/>
    </row>
    <row r="9752" spans="1:94" s="38" customFormat="1" x14ac:dyDescent="0.25">
      <c r="A9752" s="38">
        <v>9749</v>
      </c>
      <c r="F9752" s="39"/>
      <c r="Q9752" s="39"/>
      <c r="R9752" s="40"/>
      <c r="S9752" s="40"/>
      <c r="T9752" s="39"/>
      <c r="AG9752" s="110"/>
      <c r="AH9752" s="94"/>
      <c r="AJ9752" s="97"/>
      <c r="AL9752" s="39"/>
      <c r="AP9752" s="39"/>
      <c r="AQ9752" s="77"/>
      <c r="AR9752" s="78"/>
      <c r="BB9752" s="79"/>
      <c r="BC9752" s="94"/>
      <c r="BE9752" s="97"/>
      <c r="BG9752" s="40"/>
      <c r="BK9752" s="40"/>
      <c r="BL9752" s="79"/>
      <c r="BM9752" s="94"/>
      <c r="BO9752" s="97"/>
      <c r="BQ9752" s="40"/>
      <c r="BR9752" s="94"/>
      <c r="BS9752" s="94"/>
      <c r="BT9752" s="94"/>
      <c r="BU9752" s="40"/>
      <c r="BV9752" s="82"/>
      <c r="BW9752" s="94"/>
      <c r="BX9752" s="48"/>
      <c r="BY9752" s="97"/>
      <c r="BZ9752" s="48"/>
      <c r="CA9752" s="40"/>
      <c r="CB9752" s="94"/>
      <c r="CC9752" s="94"/>
      <c r="CD9752" s="94"/>
      <c r="CE9752" s="40"/>
      <c r="CF9752" s="73"/>
      <c r="CG9752" s="41"/>
      <c r="CH9752" s="41"/>
      <c r="CI9752" s="41"/>
      <c r="CJ9752" s="41"/>
      <c r="CK9752" s="41"/>
      <c r="CL9752" s="68"/>
      <c r="CM9752" s="41"/>
      <c r="CN9752" s="41"/>
      <c r="CO9752" s="39"/>
      <c r="CP9752" s="78"/>
    </row>
    <row r="9753" spans="1:94" s="38" customFormat="1" x14ac:dyDescent="0.25">
      <c r="A9753" s="38">
        <v>9750</v>
      </c>
      <c r="F9753" s="39"/>
      <c r="Q9753" s="39"/>
      <c r="R9753" s="40"/>
      <c r="S9753" s="40"/>
      <c r="T9753" s="39"/>
      <c r="AG9753" s="110"/>
      <c r="AH9753" s="94"/>
      <c r="AJ9753" s="97"/>
      <c r="AL9753" s="39"/>
      <c r="AP9753" s="39"/>
      <c r="AQ9753" s="77"/>
      <c r="AR9753" s="78"/>
      <c r="BB9753" s="79"/>
      <c r="BC9753" s="94"/>
      <c r="BE9753" s="97"/>
      <c r="BG9753" s="40"/>
      <c r="BK9753" s="40"/>
      <c r="BL9753" s="79"/>
      <c r="BM9753" s="94"/>
      <c r="BO9753" s="97"/>
      <c r="BQ9753" s="40"/>
      <c r="BR9753" s="94"/>
      <c r="BS9753" s="94"/>
      <c r="BT9753" s="94"/>
      <c r="BU9753" s="40"/>
      <c r="BV9753" s="82"/>
      <c r="BW9753" s="94"/>
      <c r="BX9753" s="48"/>
      <c r="BY9753" s="97"/>
      <c r="BZ9753" s="48"/>
      <c r="CA9753" s="40"/>
      <c r="CB9753" s="94"/>
      <c r="CC9753" s="94"/>
      <c r="CD9753" s="94"/>
      <c r="CE9753" s="40"/>
      <c r="CF9753" s="73"/>
      <c r="CG9753" s="41"/>
      <c r="CH9753" s="41"/>
      <c r="CI9753" s="41"/>
      <c r="CJ9753" s="41"/>
      <c r="CK9753" s="41"/>
      <c r="CL9753" s="68"/>
      <c r="CM9753" s="41"/>
      <c r="CN9753" s="41"/>
      <c r="CO9753" s="39"/>
      <c r="CP9753" s="78"/>
    </row>
    <row r="9754" spans="1:94" s="38" customFormat="1" x14ac:dyDescent="0.25">
      <c r="A9754" s="38">
        <v>9751</v>
      </c>
      <c r="F9754" s="39"/>
      <c r="Q9754" s="39"/>
      <c r="R9754" s="40"/>
      <c r="S9754" s="40"/>
      <c r="T9754" s="39"/>
      <c r="AG9754" s="110"/>
      <c r="AH9754" s="94"/>
      <c r="AJ9754" s="97"/>
      <c r="AL9754" s="39"/>
      <c r="AP9754" s="39"/>
      <c r="AQ9754" s="77"/>
      <c r="AR9754" s="78"/>
      <c r="BB9754" s="79"/>
      <c r="BC9754" s="94"/>
      <c r="BE9754" s="97"/>
      <c r="BG9754" s="40"/>
      <c r="BK9754" s="40"/>
      <c r="BL9754" s="79"/>
      <c r="BM9754" s="94"/>
      <c r="BO9754" s="97"/>
      <c r="BQ9754" s="40"/>
      <c r="BR9754" s="94"/>
      <c r="BS9754" s="94"/>
      <c r="BT9754" s="94"/>
      <c r="BU9754" s="40"/>
      <c r="BV9754" s="82"/>
      <c r="BW9754" s="94"/>
      <c r="BX9754" s="48"/>
      <c r="BY9754" s="97"/>
      <c r="BZ9754" s="48"/>
      <c r="CA9754" s="40"/>
      <c r="CB9754" s="94"/>
      <c r="CC9754" s="94"/>
      <c r="CD9754" s="94"/>
      <c r="CE9754" s="40"/>
      <c r="CF9754" s="73"/>
      <c r="CG9754" s="41"/>
      <c r="CH9754" s="41"/>
      <c r="CI9754" s="41"/>
      <c r="CJ9754" s="41"/>
      <c r="CK9754" s="41"/>
      <c r="CL9754" s="68"/>
      <c r="CM9754" s="41"/>
      <c r="CN9754" s="41"/>
      <c r="CO9754" s="39"/>
      <c r="CP9754" s="78"/>
    </row>
    <row r="9755" spans="1:94" s="38" customFormat="1" x14ac:dyDescent="0.25">
      <c r="A9755" s="38">
        <v>9752</v>
      </c>
      <c r="F9755" s="39"/>
      <c r="Q9755" s="39"/>
      <c r="R9755" s="40"/>
      <c r="S9755" s="40"/>
      <c r="T9755" s="39"/>
      <c r="AG9755" s="110"/>
      <c r="AH9755" s="94"/>
      <c r="AJ9755" s="97"/>
      <c r="AL9755" s="39"/>
      <c r="AP9755" s="39"/>
      <c r="AQ9755" s="77"/>
      <c r="AR9755" s="78"/>
      <c r="BB9755" s="79"/>
      <c r="BC9755" s="94"/>
      <c r="BE9755" s="97"/>
      <c r="BG9755" s="40"/>
      <c r="BK9755" s="40"/>
      <c r="BL9755" s="79"/>
      <c r="BM9755" s="94"/>
      <c r="BO9755" s="97"/>
      <c r="BQ9755" s="40"/>
      <c r="BR9755" s="94"/>
      <c r="BS9755" s="94"/>
      <c r="BT9755" s="94"/>
      <c r="BU9755" s="40"/>
      <c r="BV9755" s="82"/>
      <c r="BW9755" s="94"/>
      <c r="BX9755" s="48"/>
      <c r="BY9755" s="97"/>
      <c r="BZ9755" s="48"/>
      <c r="CA9755" s="40"/>
      <c r="CB9755" s="94"/>
      <c r="CC9755" s="94"/>
      <c r="CD9755" s="94"/>
      <c r="CE9755" s="40"/>
      <c r="CF9755" s="73"/>
      <c r="CG9755" s="41"/>
      <c r="CH9755" s="41"/>
      <c r="CI9755" s="41"/>
      <c r="CJ9755" s="41"/>
      <c r="CK9755" s="41"/>
      <c r="CL9755" s="68"/>
      <c r="CM9755" s="41"/>
      <c r="CN9755" s="41"/>
      <c r="CO9755" s="39"/>
      <c r="CP9755" s="78"/>
    </row>
    <row r="9756" spans="1:94" s="38" customFormat="1" x14ac:dyDescent="0.25">
      <c r="A9756" s="38">
        <v>9753</v>
      </c>
      <c r="F9756" s="39"/>
      <c r="Q9756" s="39"/>
      <c r="R9756" s="40"/>
      <c r="S9756" s="40"/>
      <c r="T9756" s="39"/>
      <c r="AG9756" s="110"/>
      <c r="AH9756" s="94"/>
      <c r="AJ9756" s="97"/>
      <c r="AL9756" s="39"/>
      <c r="AP9756" s="39"/>
      <c r="AQ9756" s="77"/>
      <c r="AR9756" s="78"/>
      <c r="BB9756" s="79"/>
      <c r="BC9756" s="94"/>
      <c r="BE9756" s="97"/>
      <c r="BG9756" s="40"/>
      <c r="BK9756" s="40"/>
      <c r="BL9756" s="79"/>
      <c r="BM9756" s="94"/>
      <c r="BO9756" s="97"/>
      <c r="BQ9756" s="40"/>
      <c r="BR9756" s="94"/>
      <c r="BS9756" s="94"/>
      <c r="BT9756" s="94"/>
      <c r="BU9756" s="40"/>
      <c r="BV9756" s="82"/>
      <c r="BW9756" s="94"/>
      <c r="BX9756" s="48"/>
      <c r="BY9756" s="97"/>
      <c r="BZ9756" s="48"/>
      <c r="CA9756" s="40"/>
      <c r="CB9756" s="94"/>
      <c r="CC9756" s="94"/>
      <c r="CD9756" s="94"/>
      <c r="CE9756" s="40"/>
      <c r="CF9756" s="73"/>
      <c r="CG9756" s="41"/>
      <c r="CH9756" s="41"/>
      <c r="CI9756" s="41"/>
      <c r="CJ9756" s="41"/>
      <c r="CK9756" s="41"/>
      <c r="CL9756" s="68"/>
      <c r="CM9756" s="41"/>
      <c r="CN9756" s="41"/>
      <c r="CO9756" s="39"/>
      <c r="CP9756" s="78"/>
    </row>
    <row r="9757" spans="1:94" s="38" customFormat="1" x14ac:dyDescent="0.25">
      <c r="A9757" s="38">
        <v>9754</v>
      </c>
      <c r="F9757" s="39"/>
      <c r="Q9757" s="39"/>
      <c r="R9757" s="40"/>
      <c r="S9757" s="40"/>
      <c r="T9757" s="39"/>
      <c r="AG9757" s="110"/>
      <c r="AH9757" s="94"/>
      <c r="AJ9757" s="97"/>
      <c r="AL9757" s="39"/>
      <c r="AP9757" s="39"/>
      <c r="AQ9757" s="77"/>
      <c r="AR9757" s="78"/>
      <c r="BB9757" s="79"/>
      <c r="BC9757" s="94"/>
      <c r="BE9757" s="97"/>
      <c r="BG9757" s="40"/>
      <c r="BK9757" s="40"/>
      <c r="BL9757" s="79"/>
      <c r="BM9757" s="94"/>
      <c r="BO9757" s="97"/>
      <c r="BQ9757" s="40"/>
      <c r="BR9757" s="94"/>
      <c r="BS9757" s="94"/>
      <c r="BT9757" s="94"/>
      <c r="BU9757" s="40"/>
      <c r="BV9757" s="82"/>
      <c r="BW9757" s="94"/>
      <c r="BX9757" s="48"/>
      <c r="BY9757" s="97"/>
      <c r="BZ9757" s="48"/>
      <c r="CA9757" s="40"/>
      <c r="CB9757" s="94"/>
      <c r="CC9757" s="94"/>
      <c r="CD9757" s="94"/>
      <c r="CE9757" s="40"/>
      <c r="CF9757" s="73"/>
      <c r="CG9757" s="41"/>
      <c r="CH9757" s="41"/>
      <c r="CI9757" s="41"/>
      <c r="CJ9757" s="41"/>
      <c r="CK9757" s="41"/>
      <c r="CL9757" s="68"/>
      <c r="CM9757" s="41"/>
      <c r="CN9757" s="41"/>
      <c r="CO9757" s="39"/>
      <c r="CP9757" s="78"/>
    </row>
    <row r="9758" spans="1:94" s="38" customFormat="1" x14ac:dyDescent="0.25">
      <c r="A9758" s="38">
        <v>9755</v>
      </c>
      <c r="F9758" s="39"/>
      <c r="Q9758" s="39"/>
      <c r="R9758" s="40"/>
      <c r="S9758" s="40"/>
      <c r="T9758" s="39"/>
      <c r="AG9758" s="110"/>
      <c r="AH9758" s="94"/>
      <c r="AJ9758" s="97"/>
      <c r="AL9758" s="39"/>
      <c r="AP9758" s="39"/>
      <c r="AQ9758" s="77"/>
      <c r="AR9758" s="78"/>
      <c r="BB9758" s="79"/>
      <c r="BC9758" s="94"/>
      <c r="BE9758" s="97"/>
      <c r="BG9758" s="40"/>
      <c r="BK9758" s="40"/>
      <c r="BL9758" s="79"/>
      <c r="BM9758" s="94"/>
      <c r="BO9758" s="97"/>
      <c r="BQ9758" s="40"/>
      <c r="BR9758" s="94"/>
      <c r="BS9758" s="94"/>
      <c r="BT9758" s="94"/>
      <c r="BU9758" s="40"/>
      <c r="BV9758" s="82"/>
      <c r="BW9758" s="94"/>
      <c r="BX9758" s="48"/>
      <c r="BY9758" s="97"/>
      <c r="BZ9758" s="48"/>
      <c r="CA9758" s="40"/>
      <c r="CB9758" s="94"/>
      <c r="CC9758" s="94"/>
      <c r="CD9758" s="94"/>
      <c r="CE9758" s="40"/>
      <c r="CF9758" s="73"/>
      <c r="CG9758" s="41"/>
      <c r="CH9758" s="41"/>
      <c r="CI9758" s="41"/>
      <c r="CJ9758" s="41"/>
      <c r="CK9758" s="41"/>
      <c r="CL9758" s="68"/>
      <c r="CM9758" s="41"/>
      <c r="CN9758" s="41"/>
      <c r="CO9758" s="39"/>
      <c r="CP9758" s="78"/>
    </row>
    <row r="9759" spans="1:94" s="38" customFormat="1" x14ac:dyDescent="0.25">
      <c r="A9759" s="38">
        <v>9756</v>
      </c>
      <c r="F9759" s="39"/>
      <c r="Q9759" s="39"/>
      <c r="R9759" s="40"/>
      <c r="S9759" s="40"/>
      <c r="T9759" s="39"/>
      <c r="AG9759" s="110"/>
      <c r="AH9759" s="94"/>
      <c r="AJ9759" s="97"/>
      <c r="AL9759" s="39"/>
      <c r="AP9759" s="39"/>
      <c r="AQ9759" s="77"/>
      <c r="AR9759" s="78"/>
      <c r="BB9759" s="79"/>
      <c r="BC9759" s="94"/>
      <c r="BE9759" s="97"/>
      <c r="BG9759" s="40"/>
      <c r="BK9759" s="40"/>
      <c r="BL9759" s="79"/>
      <c r="BM9759" s="94"/>
      <c r="BO9759" s="97"/>
      <c r="BQ9759" s="40"/>
      <c r="BR9759" s="94"/>
      <c r="BS9759" s="94"/>
      <c r="BT9759" s="94"/>
      <c r="BU9759" s="40"/>
      <c r="BV9759" s="82"/>
      <c r="BW9759" s="94"/>
      <c r="BX9759" s="48"/>
      <c r="BY9759" s="97"/>
      <c r="BZ9759" s="48"/>
      <c r="CA9759" s="40"/>
      <c r="CB9759" s="94"/>
      <c r="CC9759" s="94"/>
      <c r="CD9759" s="94"/>
      <c r="CE9759" s="40"/>
      <c r="CF9759" s="73"/>
      <c r="CG9759" s="41"/>
      <c r="CH9759" s="41"/>
      <c r="CI9759" s="41"/>
      <c r="CJ9759" s="41"/>
      <c r="CK9759" s="41"/>
      <c r="CL9759" s="68"/>
      <c r="CM9759" s="41"/>
      <c r="CN9759" s="41"/>
      <c r="CO9759" s="39"/>
      <c r="CP9759" s="78"/>
    </row>
    <row r="9760" spans="1:94" s="38" customFormat="1" x14ac:dyDescent="0.25">
      <c r="A9760" s="38">
        <v>9757</v>
      </c>
      <c r="F9760" s="39"/>
      <c r="Q9760" s="39"/>
      <c r="R9760" s="40"/>
      <c r="S9760" s="40"/>
      <c r="T9760" s="39"/>
      <c r="AG9760" s="110"/>
      <c r="AH9760" s="94"/>
      <c r="AJ9760" s="97"/>
      <c r="AL9760" s="39"/>
      <c r="AP9760" s="39"/>
      <c r="AQ9760" s="77"/>
      <c r="AR9760" s="78"/>
      <c r="BB9760" s="79"/>
      <c r="BC9760" s="94"/>
      <c r="BE9760" s="97"/>
      <c r="BG9760" s="40"/>
      <c r="BK9760" s="40"/>
      <c r="BL9760" s="79"/>
      <c r="BM9760" s="94"/>
      <c r="BO9760" s="97"/>
      <c r="BQ9760" s="40"/>
      <c r="BR9760" s="94"/>
      <c r="BS9760" s="94"/>
      <c r="BT9760" s="94"/>
      <c r="BU9760" s="40"/>
      <c r="BV9760" s="82"/>
      <c r="BW9760" s="94"/>
      <c r="BX9760" s="48"/>
      <c r="BY9760" s="97"/>
      <c r="BZ9760" s="48"/>
      <c r="CA9760" s="40"/>
      <c r="CB9760" s="94"/>
      <c r="CC9760" s="94"/>
      <c r="CD9760" s="94"/>
      <c r="CE9760" s="40"/>
      <c r="CF9760" s="73"/>
      <c r="CG9760" s="41"/>
      <c r="CH9760" s="41"/>
      <c r="CI9760" s="41"/>
      <c r="CJ9760" s="41"/>
      <c r="CK9760" s="41"/>
      <c r="CL9760" s="68"/>
      <c r="CM9760" s="41"/>
      <c r="CN9760" s="41"/>
      <c r="CO9760" s="39"/>
      <c r="CP9760" s="78"/>
    </row>
    <row r="9761" spans="1:94" s="38" customFormat="1" x14ac:dyDescent="0.25">
      <c r="A9761" s="38">
        <v>9758</v>
      </c>
      <c r="F9761" s="39"/>
      <c r="Q9761" s="39"/>
      <c r="R9761" s="40"/>
      <c r="S9761" s="40"/>
      <c r="T9761" s="39"/>
      <c r="AG9761" s="110"/>
      <c r="AH9761" s="94"/>
      <c r="AJ9761" s="97"/>
      <c r="AL9761" s="39"/>
      <c r="AP9761" s="39"/>
      <c r="AQ9761" s="77"/>
      <c r="AR9761" s="78"/>
      <c r="BB9761" s="79"/>
      <c r="BC9761" s="94"/>
      <c r="BE9761" s="97"/>
      <c r="BG9761" s="40"/>
      <c r="BK9761" s="40"/>
      <c r="BL9761" s="79"/>
      <c r="BM9761" s="94"/>
      <c r="BO9761" s="97"/>
      <c r="BQ9761" s="40"/>
      <c r="BR9761" s="94"/>
      <c r="BS9761" s="94"/>
      <c r="BT9761" s="94"/>
      <c r="BU9761" s="40"/>
      <c r="BV9761" s="82"/>
      <c r="BW9761" s="94"/>
      <c r="BX9761" s="48"/>
      <c r="BY9761" s="97"/>
      <c r="BZ9761" s="48"/>
      <c r="CA9761" s="40"/>
      <c r="CB9761" s="94"/>
      <c r="CC9761" s="94"/>
      <c r="CD9761" s="94"/>
      <c r="CE9761" s="40"/>
      <c r="CF9761" s="73"/>
      <c r="CG9761" s="41"/>
      <c r="CH9761" s="41"/>
      <c r="CI9761" s="41"/>
      <c r="CJ9761" s="41"/>
      <c r="CK9761" s="41"/>
      <c r="CL9761" s="68"/>
      <c r="CM9761" s="41"/>
      <c r="CN9761" s="41"/>
      <c r="CO9761" s="39"/>
      <c r="CP9761" s="78"/>
    </row>
    <row r="9762" spans="1:94" s="38" customFormat="1" x14ac:dyDescent="0.25">
      <c r="A9762" s="38">
        <v>9759</v>
      </c>
      <c r="F9762" s="39"/>
      <c r="Q9762" s="39"/>
      <c r="R9762" s="40"/>
      <c r="S9762" s="40"/>
      <c r="T9762" s="39"/>
      <c r="AG9762" s="110"/>
      <c r="AH9762" s="94"/>
      <c r="AJ9762" s="97"/>
      <c r="AL9762" s="39"/>
      <c r="AP9762" s="39"/>
      <c r="AQ9762" s="77"/>
      <c r="AR9762" s="78"/>
      <c r="BB9762" s="79"/>
      <c r="BC9762" s="94"/>
      <c r="BE9762" s="97"/>
      <c r="BG9762" s="40"/>
      <c r="BK9762" s="40"/>
      <c r="BL9762" s="79"/>
      <c r="BM9762" s="94"/>
      <c r="BO9762" s="97"/>
      <c r="BQ9762" s="40"/>
      <c r="BR9762" s="94"/>
      <c r="BS9762" s="94"/>
      <c r="BT9762" s="94"/>
      <c r="BU9762" s="40"/>
      <c r="BV9762" s="82"/>
      <c r="BW9762" s="94"/>
      <c r="BX9762" s="48"/>
      <c r="BY9762" s="97"/>
      <c r="BZ9762" s="48"/>
      <c r="CA9762" s="40"/>
      <c r="CB9762" s="94"/>
      <c r="CC9762" s="94"/>
      <c r="CD9762" s="94"/>
      <c r="CE9762" s="40"/>
      <c r="CF9762" s="73"/>
      <c r="CG9762" s="41"/>
      <c r="CH9762" s="41"/>
      <c r="CI9762" s="41"/>
      <c r="CJ9762" s="41"/>
      <c r="CK9762" s="41"/>
      <c r="CL9762" s="68"/>
      <c r="CM9762" s="41"/>
      <c r="CN9762" s="41"/>
      <c r="CO9762" s="39"/>
      <c r="CP9762" s="78"/>
    </row>
    <row r="9763" spans="1:94" s="38" customFormat="1" x14ac:dyDescent="0.25">
      <c r="A9763" s="38">
        <v>9760</v>
      </c>
      <c r="F9763" s="39"/>
      <c r="Q9763" s="39"/>
      <c r="R9763" s="40"/>
      <c r="S9763" s="40"/>
      <c r="T9763" s="39"/>
      <c r="AG9763" s="110"/>
      <c r="AH9763" s="94"/>
      <c r="AJ9763" s="97"/>
      <c r="AL9763" s="39"/>
      <c r="AP9763" s="39"/>
      <c r="AQ9763" s="77"/>
      <c r="AR9763" s="78"/>
      <c r="BB9763" s="79"/>
      <c r="BC9763" s="94"/>
      <c r="BE9763" s="97"/>
      <c r="BG9763" s="40"/>
      <c r="BK9763" s="40"/>
      <c r="BL9763" s="79"/>
      <c r="BM9763" s="94"/>
      <c r="BO9763" s="97"/>
      <c r="BQ9763" s="40"/>
      <c r="BR9763" s="94"/>
      <c r="BS9763" s="94"/>
      <c r="BT9763" s="94"/>
      <c r="BU9763" s="40"/>
      <c r="BV9763" s="82"/>
      <c r="BW9763" s="94"/>
      <c r="BX9763" s="48"/>
      <c r="BY9763" s="97"/>
      <c r="BZ9763" s="48"/>
      <c r="CA9763" s="40"/>
      <c r="CB9763" s="94"/>
      <c r="CC9763" s="94"/>
      <c r="CD9763" s="94"/>
      <c r="CE9763" s="40"/>
      <c r="CF9763" s="73"/>
      <c r="CG9763" s="41"/>
      <c r="CH9763" s="41"/>
      <c r="CI9763" s="41"/>
      <c r="CJ9763" s="41"/>
      <c r="CK9763" s="41"/>
      <c r="CL9763" s="68"/>
      <c r="CM9763" s="41"/>
      <c r="CN9763" s="41"/>
      <c r="CO9763" s="39"/>
      <c r="CP9763" s="78"/>
    </row>
    <row r="9764" spans="1:94" s="38" customFormat="1" x14ac:dyDescent="0.25">
      <c r="A9764" s="38">
        <v>9761</v>
      </c>
      <c r="F9764" s="39"/>
      <c r="Q9764" s="39"/>
      <c r="R9764" s="40"/>
      <c r="S9764" s="40"/>
      <c r="T9764" s="39"/>
      <c r="AG9764" s="110"/>
      <c r="AH9764" s="94"/>
      <c r="AJ9764" s="97"/>
      <c r="AL9764" s="39"/>
      <c r="AP9764" s="39"/>
      <c r="AQ9764" s="77"/>
      <c r="AR9764" s="78"/>
      <c r="BB9764" s="79"/>
      <c r="BC9764" s="94"/>
      <c r="BE9764" s="97"/>
      <c r="BG9764" s="40"/>
      <c r="BK9764" s="40"/>
      <c r="BL9764" s="79"/>
      <c r="BM9764" s="94"/>
      <c r="BO9764" s="97"/>
      <c r="BQ9764" s="40"/>
      <c r="BR9764" s="94"/>
      <c r="BS9764" s="94"/>
      <c r="BT9764" s="94"/>
      <c r="BU9764" s="40"/>
      <c r="BV9764" s="82"/>
      <c r="BW9764" s="94"/>
      <c r="BX9764" s="48"/>
      <c r="BY9764" s="97"/>
      <c r="BZ9764" s="48"/>
      <c r="CA9764" s="40"/>
      <c r="CB9764" s="94"/>
      <c r="CC9764" s="94"/>
      <c r="CD9764" s="94"/>
      <c r="CE9764" s="40"/>
      <c r="CF9764" s="73"/>
      <c r="CG9764" s="41"/>
      <c r="CH9764" s="41"/>
      <c r="CI9764" s="41"/>
      <c r="CJ9764" s="41"/>
      <c r="CK9764" s="41"/>
      <c r="CL9764" s="68"/>
      <c r="CM9764" s="41"/>
      <c r="CN9764" s="41"/>
      <c r="CO9764" s="39"/>
      <c r="CP9764" s="78"/>
    </row>
    <row r="9765" spans="1:94" s="38" customFormat="1" x14ac:dyDescent="0.25">
      <c r="A9765" s="38">
        <v>9762</v>
      </c>
      <c r="F9765" s="39"/>
      <c r="Q9765" s="39"/>
      <c r="R9765" s="40"/>
      <c r="S9765" s="40"/>
      <c r="T9765" s="39"/>
      <c r="AG9765" s="110"/>
      <c r="AH9765" s="94"/>
      <c r="AJ9765" s="97"/>
      <c r="AL9765" s="39"/>
      <c r="AP9765" s="39"/>
      <c r="AQ9765" s="77"/>
      <c r="AR9765" s="78"/>
      <c r="BB9765" s="79"/>
      <c r="BC9765" s="94"/>
      <c r="BE9765" s="97"/>
      <c r="BG9765" s="40"/>
      <c r="BK9765" s="40"/>
      <c r="BL9765" s="79"/>
      <c r="BM9765" s="94"/>
      <c r="BO9765" s="97"/>
      <c r="BQ9765" s="40"/>
      <c r="BR9765" s="94"/>
      <c r="BS9765" s="94"/>
      <c r="BT9765" s="94"/>
      <c r="BU9765" s="40"/>
      <c r="BV9765" s="82"/>
      <c r="BW9765" s="94"/>
      <c r="BX9765" s="48"/>
      <c r="BY9765" s="97"/>
      <c r="BZ9765" s="48"/>
      <c r="CA9765" s="40"/>
      <c r="CB9765" s="94"/>
      <c r="CC9765" s="94"/>
      <c r="CD9765" s="94"/>
      <c r="CE9765" s="40"/>
      <c r="CF9765" s="73"/>
      <c r="CG9765" s="41"/>
      <c r="CH9765" s="41"/>
      <c r="CI9765" s="41"/>
      <c r="CJ9765" s="41"/>
      <c r="CK9765" s="41"/>
      <c r="CL9765" s="68"/>
      <c r="CM9765" s="41"/>
      <c r="CN9765" s="41"/>
      <c r="CO9765" s="39"/>
      <c r="CP9765" s="78"/>
    </row>
    <row r="9766" spans="1:94" s="38" customFormat="1" x14ac:dyDescent="0.25">
      <c r="A9766" s="38">
        <v>9763</v>
      </c>
      <c r="F9766" s="39"/>
      <c r="Q9766" s="39"/>
      <c r="R9766" s="40"/>
      <c r="S9766" s="40"/>
      <c r="T9766" s="39"/>
      <c r="AG9766" s="110"/>
      <c r="AH9766" s="94"/>
      <c r="AJ9766" s="97"/>
      <c r="AL9766" s="39"/>
      <c r="AP9766" s="39"/>
      <c r="AQ9766" s="77"/>
      <c r="AR9766" s="78"/>
      <c r="BB9766" s="79"/>
      <c r="BC9766" s="94"/>
      <c r="BE9766" s="97"/>
      <c r="BG9766" s="40"/>
      <c r="BK9766" s="40"/>
      <c r="BL9766" s="79"/>
      <c r="BM9766" s="94"/>
      <c r="BO9766" s="97"/>
      <c r="BQ9766" s="40"/>
      <c r="BR9766" s="94"/>
      <c r="BS9766" s="94"/>
      <c r="BT9766" s="94"/>
      <c r="BU9766" s="40"/>
      <c r="BV9766" s="82"/>
      <c r="BW9766" s="94"/>
      <c r="BX9766" s="48"/>
      <c r="BY9766" s="97"/>
      <c r="BZ9766" s="48"/>
      <c r="CA9766" s="40"/>
      <c r="CB9766" s="94"/>
      <c r="CC9766" s="94"/>
      <c r="CD9766" s="94"/>
      <c r="CE9766" s="40"/>
      <c r="CF9766" s="73"/>
      <c r="CG9766" s="41"/>
      <c r="CH9766" s="41"/>
      <c r="CI9766" s="41"/>
      <c r="CJ9766" s="41"/>
      <c r="CK9766" s="41"/>
      <c r="CL9766" s="68"/>
      <c r="CM9766" s="41"/>
      <c r="CN9766" s="41"/>
      <c r="CO9766" s="39"/>
      <c r="CP9766" s="78"/>
    </row>
    <row r="9767" spans="1:94" s="38" customFormat="1" x14ac:dyDescent="0.25">
      <c r="A9767" s="38">
        <v>9764</v>
      </c>
      <c r="F9767" s="39"/>
      <c r="Q9767" s="39"/>
      <c r="R9767" s="40"/>
      <c r="S9767" s="40"/>
      <c r="T9767" s="39"/>
      <c r="AG9767" s="110"/>
      <c r="AH9767" s="94"/>
      <c r="AJ9767" s="97"/>
      <c r="AL9767" s="39"/>
      <c r="AP9767" s="39"/>
      <c r="AQ9767" s="77"/>
      <c r="AR9767" s="78"/>
      <c r="BB9767" s="79"/>
      <c r="BC9767" s="94"/>
      <c r="BE9767" s="97"/>
      <c r="BG9767" s="40"/>
      <c r="BK9767" s="40"/>
      <c r="BL9767" s="79"/>
      <c r="BM9767" s="94"/>
      <c r="BO9767" s="97"/>
      <c r="BQ9767" s="40"/>
      <c r="BR9767" s="94"/>
      <c r="BS9767" s="94"/>
      <c r="BT9767" s="94"/>
      <c r="BU9767" s="40"/>
      <c r="BV9767" s="82"/>
      <c r="BW9767" s="94"/>
      <c r="BX9767" s="48"/>
      <c r="BY9767" s="97"/>
      <c r="BZ9767" s="48"/>
      <c r="CA9767" s="40"/>
      <c r="CB9767" s="94"/>
      <c r="CC9767" s="94"/>
      <c r="CD9767" s="94"/>
      <c r="CE9767" s="40"/>
      <c r="CF9767" s="73"/>
      <c r="CG9767" s="41"/>
      <c r="CH9767" s="41"/>
      <c r="CI9767" s="41"/>
      <c r="CJ9767" s="41"/>
      <c r="CK9767" s="41"/>
      <c r="CL9767" s="68"/>
      <c r="CM9767" s="41"/>
      <c r="CN9767" s="41"/>
      <c r="CO9767" s="39"/>
      <c r="CP9767" s="78"/>
    </row>
    <row r="9768" spans="1:94" s="38" customFormat="1" x14ac:dyDescent="0.25">
      <c r="A9768" s="38">
        <v>9765</v>
      </c>
      <c r="F9768" s="39"/>
      <c r="Q9768" s="39"/>
      <c r="R9768" s="40"/>
      <c r="S9768" s="40"/>
      <c r="T9768" s="39"/>
      <c r="AG9768" s="110"/>
      <c r="AH9768" s="94"/>
      <c r="AJ9768" s="97"/>
      <c r="AL9768" s="39"/>
      <c r="AP9768" s="39"/>
      <c r="AQ9768" s="77"/>
      <c r="AR9768" s="78"/>
      <c r="BB9768" s="79"/>
      <c r="BC9768" s="94"/>
      <c r="BE9768" s="97"/>
      <c r="BG9768" s="40"/>
      <c r="BK9768" s="40"/>
      <c r="BL9768" s="79"/>
      <c r="BM9768" s="94"/>
      <c r="BO9768" s="97"/>
      <c r="BQ9768" s="40"/>
      <c r="BR9768" s="94"/>
      <c r="BS9768" s="94"/>
      <c r="BT9768" s="94"/>
      <c r="BU9768" s="40"/>
      <c r="BV9768" s="82"/>
      <c r="BW9768" s="94"/>
      <c r="BX9768" s="48"/>
      <c r="BY9768" s="97"/>
      <c r="BZ9768" s="48"/>
      <c r="CA9768" s="40"/>
      <c r="CB9768" s="94"/>
      <c r="CC9768" s="94"/>
      <c r="CD9768" s="94"/>
      <c r="CE9768" s="40"/>
      <c r="CF9768" s="73"/>
      <c r="CG9768" s="41"/>
      <c r="CH9768" s="41"/>
      <c r="CI9768" s="41"/>
      <c r="CJ9768" s="41"/>
      <c r="CK9768" s="41"/>
      <c r="CL9768" s="68"/>
      <c r="CM9768" s="41"/>
      <c r="CN9768" s="41"/>
      <c r="CO9768" s="39"/>
      <c r="CP9768" s="78"/>
    </row>
    <row r="9769" spans="1:94" s="38" customFormat="1" x14ac:dyDescent="0.25">
      <c r="A9769" s="38">
        <v>9766</v>
      </c>
      <c r="F9769" s="39"/>
      <c r="Q9769" s="39"/>
      <c r="R9769" s="40"/>
      <c r="S9769" s="40"/>
      <c r="T9769" s="39"/>
      <c r="AG9769" s="110"/>
      <c r="AH9769" s="94"/>
      <c r="AJ9769" s="97"/>
      <c r="AL9769" s="39"/>
      <c r="AP9769" s="39"/>
      <c r="AQ9769" s="77"/>
      <c r="AR9769" s="78"/>
      <c r="BB9769" s="79"/>
      <c r="BC9769" s="94"/>
      <c r="BE9769" s="97"/>
      <c r="BG9769" s="40"/>
      <c r="BK9769" s="40"/>
      <c r="BL9769" s="79"/>
      <c r="BM9769" s="94"/>
      <c r="BO9769" s="97"/>
      <c r="BQ9769" s="40"/>
      <c r="BR9769" s="94"/>
      <c r="BS9769" s="94"/>
      <c r="BT9769" s="94"/>
      <c r="BU9769" s="40"/>
      <c r="BV9769" s="82"/>
      <c r="BW9769" s="94"/>
      <c r="BX9769" s="48"/>
      <c r="BY9769" s="97"/>
      <c r="BZ9769" s="48"/>
      <c r="CA9769" s="40"/>
      <c r="CB9769" s="94"/>
      <c r="CC9769" s="94"/>
      <c r="CD9769" s="94"/>
      <c r="CE9769" s="40"/>
      <c r="CF9769" s="73"/>
      <c r="CG9769" s="41"/>
      <c r="CH9769" s="41"/>
      <c r="CI9769" s="41"/>
      <c r="CJ9769" s="41"/>
      <c r="CK9769" s="41"/>
      <c r="CL9769" s="68"/>
      <c r="CM9769" s="41"/>
      <c r="CN9769" s="41"/>
      <c r="CO9769" s="39"/>
      <c r="CP9769" s="78"/>
    </row>
    <row r="9770" spans="1:94" s="38" customFormat="1" x14ac:dyDescent="0.25">
      <c r="A9770" s="38">
        <v>9767</v>
      </c>
      <c r="F9770" s="39"/>
      <c r="Q9770" s="39"/>
      <c r="R9770" s="40"/>
      <c r="S9770" s="40"/>
      <c r="T9770" s="39"/>
      <c r="AG9770" s="110"/>
      <c r="AH9770" s="94"/>
      <c r="AJ9770" s="97"/>
      <c r="AL9770" s="39"/>
      <c r="AP9770" s="39"/>
      <c r="AQ9770" s="77"/>
      <c r="AR9770" s="78"/>
      <c r="BB9770" s="79"/>
      <c r="BC9770" s="94"/>
      <c r="BE9770" s="97"/>
      <c r="BG9770" s="40"/>
      <c r="BK9770" s="40"/>
      <c r="BL9770" s="79"/>
      <c r="BM9770" s="94"/>
      <c r="BO9770" s="97"/>
      <c r="BQ9770" s="40"/>
      <c r="BR9770" s="94"/>
      <c r="BS9770" s="94"/>
      <c r="BT9770" s="94"/>
      <c r="BU9770" s="40"/>
      <c r="BV9770" s="82"/>
      <c r="BW9770" s="94"/>
      <c r="BX9770" s="48"/>
      <c r="BY9770" s="97"/>
      <c r="BZ9770" s="48"/>
      <c r="CA9770" s="40"/>
      <c r="CB9770" s="94"/>
      <c r="CC9770" s="94"/>
      <c r="CD9770" s="94"/>
      <c r="CE9770" s="40"/>
      <c r="CF9770" s="73"/>
      <c r="CG9770" s="41"/>
      <c r="CH9770" s="41"/>
      <c r="CI9770" s="41"/>
      <c r="CJ9770" s="41"/>
      <c r="CK9770" s="41"/>
      <c r="CL9770" s="68"/>
      <c r="CM9770" s="41"/>
      <c r="CN9770" s="41"/>
      <c r="CO9770" s="39"/>
      <c r="CP9770" s="78"/>
    </row>
    <row r="9771" spans="1:94" s="38" customFormat="1" x14ac:dyDescent="0.25">
      <c r="A9771" s="38">
        <v>9768</v>
      </c>
      <c r="F9771" s="39"/>
      <c r="Q9771" s="39"/>
      <c r="R9771" s="40"/>
      <c r="S9771" s="40"/>
      <c r="T9771" s="39"/>
      <c r="AG9771" s="110"/>
      <c r="AH9771" s="94"/>
      <c r="AJ9771" s="97"/>
      <c r="AL9771" s="39"/>
      <c r="AP9771" s="39"/>
      <c r="AQ9771" s="77"/>
      <c r="AR9771" s="78"/>
      <c r="BB9771" s="79"/>
      <c r="BC9771" s="94"/>
      <c r="BE9771" s="97"/>
      <c r="BG9771" s="40"/>
      <c r="BK9771" s="40"/>
      <c r="BL9771" s="79"/>
      <c r="BM9771" s="94"/>
      <c r="BO9771" s="97"/>
      <c r="BQ9771" s="40"/>
      <c r="BR9771" s="94"/>
      <c r="BS9771" s="94"/>
      <c r="BT9771" s="94"/>
      <c r="BU9771" s="40"/>
      <c r="BV9771" s="82"/>
      <c r="BW9771" s="94"/>
      <c r="BX9771" s="48"/>
      <c r="BY9771" s="97"/>
      <c r="BZ9771" s="48"/>
      <c r="CA9771" s="40"/>
      <c r="CB9771" s="94"/>
      <c r="CC9771" s="94"/>
      <c r="CD9771" s="94"/>
      <c r="CE9771" s="40"/>
      <c r="CF9771" s="73"/>
      <c r="CG9771" s="41"/>
      <c r="CH9771" s="41"/>
      <c r="CI9771" s="41"/>
      <c r="CJ9771" s="41"/>
      <c r="CK9771" s="41"/>
      <c r="CL9771" s="68"/>
      <c r="CM9771" s="41"/>
      <c r="CN9771" s="41"/>
      <c r="CO9771" s="39"/>
      <c r="CP9771" s="78"/>
    </row>
    <row r="9772" spans="1:94" s="38" customFormat="1" x14ac:dyDescent="0.25">
      <c r="A9772" s="38">
        <v>9769</v>
      </c>
      <c r="F9772" s="39"/>
      <c r="Q9772" s="39"/>
      <c r="R9772" s="40"/>
      <c r="S9772" s="40"/>
      <c r="T9772" s="39"/>
      <c r="AG9772" s="110"/>
      <c r="AH9772" s="94"/>
      <c r="AJ9772" s="97"/>
      <c r="AL9772" s="39"/>
      <c r="AP9772" s="39"/>
      <c r="AQ9772" s="77"/>
      <c r="AR9772" s="78"/>
      <c r="BB9772" s="79"/>
      <c r="BC9772" s="94"/>
      <c r="BE9772" s="97"/>
      <c r="BG9772" s="40"/>
      <c r="BK9772" s="40"/>
      <c r="BL9772" s="79"/>
      <c r="BM9772" s="94"/>
      <c r="BO9772" s="97"/>
      <c r="BQ9772" s="40"/>
      <c r="BR9772" s="94"/>
      <c r="BS9772" s="94"/>
      <c r="BT9772" s="94"/>
      <c r="BU9772" s="40"/>
      <c r="BV9772" s="82"/>
      <c r="BW9772" s="94"/>
      <c r="BX9772" s="48"/>
      <c r="BY9772" s="97"/>
      <c r="BZ9772" s="48"/>
      <c r="CA9772" s="40"/>
      <c r="CB9772" s="94"/>
      <c r="CC9772" s="94"/>
      <c r="CD9772" s="94"/>
      <c r="CE9772" s="40"/>
      <c r="CF9772" s="73"/>
      <c r="CG9772" s="41"/>
      <c r="CH9772" s="41"/>
      <c r="CI9772" s="41"/>
      <c r="CJ9772" s="41"/>
      <c r="CK9772" s="41"/>
      <c r="CL9772" s="68"/>
      <c r="CM9772" s="41"/>
      <c r="CN9772" s="41"/>
      <c r="CO9772" s="39"/>
      <c r="CP9772" s="78"/>
    </row>
    <row r="9773" spans="1:94" s="38" customFormat="1" x14ac:dyDescent="0.25">
      <c r="A9773" s="38">
        <v>9770</v>
      </c>
      <c r="F9773" s="39"/>
      <c r="Q9773" s="39"/>
      <c r="R9773" s="40"/>
      <c r="S9773" s="40"/>
      <c r="T9773" s="39"/>
      <c r="AG9773" s="110"/>
      <c r="AH9773" s="94"/>
      <c r="AJ9773" s="97"/>
      <c r="AL9773" s="39"/>
      <c r="AP9773" s="39"/>
      <c r="AQ9773" s="77"/>
      <c r="AR9773" s="78"/>
      <c r="BB9773" s="79"/>
      <c r="BC9773" s="94"/>
      <c r="BE9773" s="97"/>
      <c r="BG9773" s="40"/>
      <c r="BK9773" s="40"/>
      <c r="BL9773" s="79"/>
      <c r="BM9773" s="94"/>
      <c r="BO9773" s="97"/>
      <c r="BQ9773" s="40"/>
      <c r="BR9773" s="94"/>
      <c r="BS9773" s="94"/>
      <c r="BT9773" s="94"/>
      <c r="BU9773" s="40"/>
      <c r="BV9773" s="82"/>
      <c r="BW9773" s="94"/>
      <c r="BX9773" s="48"/>
      <c r="BY9773" s="97"/>
      <c r="BZ9773" s="48"/>
      <c r="CA9773" s="40"/>
      <c r="CB9773" s="94"/>
      <c r="CC9773" s="94"/>
      <c r="CD9773" s="94"/>
      <c r="CE9773" s="40"/>
      <c r="CF9773" s="73"/>
      <c r="CG9773" s="41"/>
      <c r="CH9773" s="41"/>
      <c r="CI9773" s="41"/>
      <c r="CJ9773" s="41"/>
      <c r="CK9773" s="41"/>
      <c r="CL9773" s="68"/>
      <c r="CM9773" s="41"/>
      <c r="CN9773" s="41"/>
      <c r="CO9773" s="39"/>
      <c r="CP9773" s="78"/>
    </row>
    <row r="9774" spans="1:94" s="38" customFormat="1" x14ac:dyDescent="0.25">
      <c r="A9774" s="38">
        <v>9771</v>
      </c>
      <c r="F9774" s="39"/>
      <c r="Q9774" s="39"/>
      <c r="R9774" s="40"/>
      <c r="S9774" s="40"/>
      <c r="T9774" s="39"/>
      <c r="AG9774" s="110"/>
      <c r="AH9774" s="94"/>
      <c r="AJ9774" s="97"/>
      <c r="AL9774" s="39"/>
      <c r="AP9774" s="39"/>
      <c r="AQ9774" s="77"/>
      <c r="AR9774" s="78"/>
      <c r="BB9774" s="79"/>
      <c r="BC9774" s="94"/>
      <c r="BE9774" s="97"/>
      <c r="BG9774" s="40"/>
      <c r="BK9774" s="40"/>
      <c r="BL9774" s="79"/>
      <c r="BM9774" s="94"/>
      <c r="BO9774" s="97"/>
      <c r="BQ9774" s="40"/>
      <c r="BR9774" s="94"/>
      <c r="BS9774" s="94"/>
      <c r="BT9774" s="94"/>
      <c r="BU9774" s="40"/>
      <c r="BV9774" s="82"/>
      <c r="BW9774" s="94"/>
      <c r="BX9774" s="48"/>
      <c r="BY9774" s="97"/>
      <c r="BZ9774" s="48"/>
      <c r="CA9774" s="40"/>
      <c r="CB9774" s="94"/>
      <c r="CC9774" s="94"/>
      <c r="CD9774" s="94"/>
      <c r="CE9774" s="40"/>
      <c r="CF9774" s="73"/>
      <c r="CG9774" s="41"/>
      <c r="CH9774" s="41"/>
      <c r="CI9774" s="41"/>
      <c r="CJ9774" s="41"/>
      <c r="CK9774" s="41"/>
      <c r="CL9774" s="68"/>
      <c r="CM9774" s="41"/>
      <c r="CN9774" s="41"/>
      <c r="CO9774" s="39"/>
      <c r="CP9774" s="78"/>
    </row>
    <row r="9775" spans="1:94" s="38" customFormat="1" x14ac:dyDescent="0.25">
      <c r="A9775" s="38">
        <v>9772</v>
      </c>
      <c r="F9775" s="39"/>
      <c r="Q9775" s="39"/>
      <c r="R9775" s="40"/>
      <c r="S9775" s="40"/>
      <c r="T9775" s="39"/>
      <c r="AG9775" s="110"/>
      <c r="AH9775" s="94"/>
      <c r="AJ9775" s="97"/>
      <c r="AL9775" s="39"/>
      <c r="AP9775" s="39"/>
      <c r="AQ9775" s="77"/>
      <c r="AR9775" s="78"/>
      <c r="BB9775" s="79"/>
      <c r="BC9775" s="94"/>
      <c r="BE9775" s="97"/>
      <c r="BG9775" s="40"/>
      <c r="BK9775" s="40"/>
      <c r="BL9775" s="79"/>
      <c r="BM9775" s="94"/>
      <c r="BO9775" s="97"/>
      <c r="BQ9775" s="40"/>
      <c r="BR9775" s="94"/>
      <c r="BS9775" s="94"/>
      <c r="BT9775" s="94"/>
      <c r="BU9775" s="40"/>
      <c r="BV9775" s="82"/>
      <c r="BW9775" s="94"/>
      <c r="BX9775" s="48"/>
      <c r="BY9775" s="97"/>
      <c r="BZ9775" s="48"/>
      <c r="CA9775" s="40"/>
      <c r="CB9775" s="94"/>
      <c r="CC9775" s="94"/>
      <c r="CD9775" s="94"/>
      <c r="CE9775" s="40"/>
      <c r="CF9775" s="73"/>
      <c r="CG9775" s="41"/>
      <c r="CH9775" s="41"/>
      <c r="CI9775" s="41"/>
      <c r="CJ9775" s="41"/>
      <c r="CK9775" s="41"/>
      <c r="CL9775" s="68"/>
      <c r="CM9775" s="41"/>
      <c r="CN9775" s="41"/>
      <c r="CO9775" s="39"/>
      <c r="CP9775" s="78"/>
    </row>
    <row r="9776" spans="1:94" s="38" customFormat="1" x14ac:dyDescent="0.25">
      <c r="A9776" s="38">
        <v>9773</v>
      </c>
      <c r="F9776" s="39"/>
      <c r="Q9776" s="39"/>
      <c r="R9776" s="40"/>
      <c r="S9776" s="40"/>
      <c r="T9776" s="39"/>
      <c r="AG9776" s="110"/>
      <c r="AH9776" s="94"/>
      <c r="AJ9776" s="97"/>
      <c r="AL9776" s="39"/>
      <c r="AP9776" s="39"/>
      <c r="AQ9776" s="77"/>
      <c r="AR9776" s="78"/>
      <c r="BB9776" s="79"/>
      <c r="BC9776" s="94"/>
      <c r="BE9776" s="97"/>
      <c r="BG9776" s="40"/>
      <c r="BK9776" s="40"/>
      <c r="BL9776" s="79"/>
      <c r="BM9776" s="94"/>
      <c r="BO9776" s="97"/>
      <c r="BQ9776" s="40"/>
      <c r="BR9776" s="94"/>
      <c r="BS9776" s="94"/>
      <c r="BT9776" s="94"/>
      <c r="BU9776" s="40"/>
      <c r="BV9776" s="82"/>
      <c r="BW9776" s="94"/>
      <c r="BX9776" s="48"/>
      <c r="BY9776" s="97"/>
      <c r="BZ9776" s="48"/>
      <c r="CA9776" s="40"/>
      <c r="CB9776" s="94"/>
      <c r="CC9776" s="94"/>
      <c r="CD9776" s="94"/>
      <c r="CE9776" s="40"/>
      <c r="CF9776" s="73"/>
      <c r="CG9776" s="41"/>
      <c r="CH9776" s="41"/>
      <c r="CI9776" s="41"/>
      <c r="CJ9776" s="41"/>
      <c r="CK9776" s="41"/>
      <c r="CL9776" s="68"/>
      <c r="CM9776" s="41"/>
      <c r="CN9776" s="41"/>
      <c r="CO9776" s="39"/>
      <c r="CP9776" s="78"/>
    </row>
    <row r="9777" spans="1:94" s="38" customFormat="1" x14ac:dyDescent="0.25">
      <c r="A9777" s="38">
        <v>9774</v>
      </c>
      <c r="F9777" s="39"/>
      <c r="Q9777" s="39"/>
      <c r="R9777" s="40"/>
      <c r="S9777" s="40"/>
      <c r="T9777" s="39"/>
      <c r="AG9777" s="110"/>
      <c r="AH9777" s="94"/>
      <c r="AJ9777" s="97"/>
      <c r="AL9777" s="39"/>
      <c r="AP9777" s="39"/>
      <c r="AQ9777" s="77"/>
      <c r="AR9777" s="78"/>
      <c r="BB9777" s="79"/>
      <c r="BC9777" s="94"/>
      <c r="BE9777" s="97"/>
      <c r="BG9777" s="40"/>
      <c r="BK9777" s="40"/>
      <c r="BL9777" s="79"/>
      <c r="BM9777" s="94"/>
      <c r="BO9777" s="97"/>
      <c r="BQ9777" s="40"/>
      <c r="BR9777" s="94"/>
      <c r="BS9777" s="94"/>
      <c r="BT9777" s="94"/>
      <c r="BU9777" s="40"/>
      <c r="BV9777" s="82"/>
      <c r="BW9777" s="94"/>
      <c r="BX9777" s="48"/>
      <c r="BY9777" s="97"/>
      <c r="BZ9777" s="48"/>
      <c r="CA9777" s="40"/>
      <c r="CB9777" s="94"/>
      <c r="CC9777" s="94"/>
      <c r="CD9777" s="94"/>
      <c r="CE9777" s="40"/>
      <c r="CF9777" s="73"/>
      <c r="CG9777" s="41"/>
      <c r="CH9777" s="41"/>
      <c r="CI9777" s="41"/>
      <c r="CJ9777" s="41"/>
      <c r="CK9777" s="41"/>
      <c r="CL9777" s="68"/>
      <c r="CM9777" s="41"/>
      <c r="CN9777" s="41"/>
      <c r="CO9777" s="39"/>
      <c r="CP9777" s="78"/>
    </row>
    <row r="9778" spans="1:94" s="38" customFormat="1" x14ac:dyDescent="0.25">
      <c r="A9778" s="38">
        <v>9775</v>
      </c>
      <c r="F9778" s="39"/>
      <c r="Q9778" s="39"/>
      <c r="R9778" s="40"/>
      <c r="S9778" s="40"/>
      <c r="T9778" s="39"/>
      <c r="AG9778" s="110"/>
      <c r="AH9778" s="94"/>
      <c r="AJ9778" s="97"/>
      <c r="AL9778" s="39"/>
      <c r="AP9778" s="39"/>
      <c r="AQ9778" s="77"/>
      <c r="AR9778" s="78"/>
      <c r="BB9778" s="79"/>
      <c r="BC9778" s="94"/>
      <c r="BE9778" s="97"/>
      <c r="BG9778" s="40"/>
      <c r="BK9778" s="40"/>
      <c r="BL9778" s="79"/>
      <c r="BM9778" s="94"/>
      <c r="BO9778" s="97"/>
      <c r="BQ9778" s="40"/>
      <c r="BR9778" s="94"/>
      <c r="BS9778" s="94"/>
      <c r="BT9778" s="94"/>
      <c r="BU9778" s="40"/>
      <c r="BV9778" s="82"/>
      <c r="BW9778" s="94"/>
      <c r="BX9778" s="48"/>
      <c r="BY9778" s="97"/>
      <c r="BZ9778" s="48"/>
      <c r="CA9778" s="40"/>
      <c r="CB9778" s="94"/>
      <c r="CC9778" s="94"/>
      <c r="CD9778" s="94"/>
      <c r="CE9778" s="40"/>
      <c r="CF9778" s="73"/>
      <c r="CG9778" s="41"/>
      <c r="CH9778" s="41"/>
      <c r="CI9778" s="41"/>
      <c r="CJ9778" s="41"/>
      <c r="CK9778" s="41"/>
      <c r="CL9778" s="68"/>
      <c r="CM9778" s="41"/>
      <c r="CN9778" s="41"/>
      <c r="CO9778" s="39"/>
      <c r="CP9778" s="78"/>
    </row>
    <row r="9779" spans="1:94" s="38" customFormat="1" x14ac:dyDescent="0.25">
      <c r="A9779" s="38">
        <v>9776</v>
      </c>
      <c r="F9779" s="39"/>
      <c r="Q9779" s="39"/>
      <c r="R9779" s="40"/>
      <c r="S9779" s="40"/>
      <c r="T9779" s="39"/>
      <c r="AG9779" s="110"/>
      <c r="AH9779" s="94"/>
      <c r="AJ9779" s="97"/>
      <c r="AL9779" s="39"/>
      <c r="AP9779" s="39"/>
      <c r="AQ9779" s="77"/>
      <c r="AR9779" s="78"/>
      <c r="BB9779" s="79"/>
      <c r="BC9779" s="94"/>
      <c r="BE9779" s="97"/>
      <c r="BG9779" s="40"/>
      <c r="BK9779" s="40"/>
      <c r="BL9779" s="79"/>
      <c r="BM9779" s="94"/>
      <c r="BO9779" s="97"/>
      <c r="BQ9779" s="40"/>
      <c r="BR9779" s="94"/>
      <c r="BS9779" s="94"/>
      <c r="BT9779" s="94"/>
      <c r="BU9779" s="40"/>
      <c r="BV9779" s="82"/>
      <c r="BW9779" s="94"/>
      <c r="BX9779" s="48"/>
      <c r="BY9779" s="97"/>
      <c r="BZ9779" s="48"/>
      <c r="CA9779" s="40"/>
      <c r="CB9779" s="94"/>
      <c r="CC9779" s="94"/>
      <c r="CD9779" s="94"/>
      <c r="CE9779" s="40"/>
      <c r="CF9779" s="73"/>
      <c r="CG9779" s="41"/>
      <c r="CH9779" s="41"/>
      <c r="CI9779" s="41"/>
      <c r="CJ9779" s="41"/>
      <c r="CK9779" s="41"/>
      <c r="CL9779" s="68"/>
      <c r="CM9779" s="41"/>
      <c r="CN9779" s="41"/>
      <c r="CO9779" s="39"/>
      <c r="CP9779" s="78"/>
    </row>
    <row r="9780" spans="1:94" s="38" customFormat="1" x14ac:dyDescent="0.25">
      <c r="A9780" s="38">
        <v>9777</v>
      </c>
      <c r="F9780" s="39"/>
      <c r="Q9780" s="39"/>
      <c r="R9780" s="40"/>
      <c r="S9780" s="40"/>
      <c r="T9780" s="39"/>
      <c r="AG9780" s="110"/>
      <c r="AH9780" s="94"/>
      <c r="AJ9780" s="97"/>
      <c r="AL9780" s="39"/>
      <c r="AP9780" s="39"/>
      <c r="AQ9780" s="77"/>
      <c r="AR9780" s="78"/>
      <c r="BB9780" s="79"/>
      <c r="BC9780" s="94"/>
      <c r="BE9780" s="97"/>
      <c r="BG9780" s="40"/>
      <c r="BK9780" s="40"/>
      <c r="BL9780" s="79"/>
      <c r="BM9780" s="94"/>
      <c r="BO9780" s="97"/>
      <c r="BQ9780" s="40"/>
      <c r="BR9780" s="94"/>
      <c r="BS9780" s="94"/>
      <c r="BT9780" s="94"/>
      <c r="BU9780" s="40"/>
      <c r="BV9780" s="82"/>
      <c r="BW9780" s="94"/>
      <c r="BX9780" s="48"/>
      <c r="BY9780" s="97"/>
      <c r="BZ9780" s="48"/>
      <c r="CA9780" s="40"/>
      <c r="CB9780" s="94"/>
      <c r="CC9780" s="94"/>
      <c r="CD9780" s="94"/>
      <c r="CE9780" s="40"/>
      <c r="CF9780" s="73"/>
      <c r="CG9780" s="41"/>
      <c r="CH9780" s="41"/>
      <c r="CI9780" s="41"/>
      <c r="CJ9780" s="41"/>
      <c r="CK9780" s="41"/>
      <c r="CL9780" s="68"/>
      <c r="CM9780" s="41"/>
      <c r="CN9780" s="41"/>
      <c r="CO9780" s="39"/>
      <c r="CP9780" s="78"/>
    </row>
    <row r="9781" spans="1:94" s="38" customFormat="1" x14ac:dyDescent="0.25">
      <c r="A9781" s="38">
        <v>9778</v>
      </c>
      <c r="F9781" s="39"/>
      <c r="Q9781" s="39"/>
      <c r="R9781" s="40"/>
      <c r="S9781" s="40"/>
      <c r="T9781" s="39"/>
      <c r="AG9781" s="110"/>
      <c r="AH9781" s="94"/>
      <c r="AJ9781" s="97"/>
      <c r="AL9781" s="39"/>
      <c r="AP9781" s="39"/>
      <c r="AQ9781" s="77"/>
      <c r="AR9781" s="78"/>
      <c r="BB9781" s="79"/>
      <c r="BC9781" s="94"/>
      <c r="BE9781" s="97"/>
      <c r="BG9781" s="40"/>
      <c r="BK9781" s="40"/>
      <c r="BL9781" s="79"/>
      <c r="BM9781" s="94"/>
      <c r="BO9781" s="97"/>
      <c r="BQ9781" s="40"/>
      <c r="BR9781" s="94"/>
      <c r="BS9781" s="94"/>
      <c r="BT9781" s="94"/>
      <c r="BU9781" s="40"/>
      <c r="BV9781" s="82"/>
      <c r="BW9781" s="94"/>
      <c r="BX9781" s="48"/>
      <c r="BY9781" s="97"/>
      <c r="BZ9781" s="48"/>
      <c r="CA9781" s="40"/>
      <c r="CB9781" s="94"/>
      <c r="CC9781" s="94"/>
      <c r="CD9781" s="94"/>
      <c r="CE9781" s="40"/>
      <c r="CF9781" s="73"/>
      <c r="CG9781" s="41"/>
      <c r="CH9781" s="41"/>
      <c r="CI9781" s="41"/>
      <c r="CJ9781" s="41"/>
      <c r="CK9781" s="41"/>
      <c r="CL9781" s="68"/>
      <c r="CM9781" s="41"/>
      <c r="CN9781" s="41"/>
      <c r="CO9781" s="39"/>
      <c r="CP9781" s="78"/>
    </row>
    <row r="9782" spans="1:94" s="38" customFormat="1" x14ac:dyDescent="0.25">
      <c r="A9782" s="38">
        <v>9779</v>
      </c>
      <c r="F9782" s="39"/>
      <c r="Q9782" s="39"/>
      <c r="R9782" s="40"/>
      <c r="S9782" s="40"/>
      <c r="T9782" s="39"/>
      <c r="AG9782" s="110"/>
      <c r="AH9782" s="94"/>
      <c r="AJ9782" s="97"/>
      <c r="AL9782" s="39"/>
      <c r="AP9782" s="39"/>
      <c r="AQ9782" s="77"/>
      <c r="AR9782" s="78"/>
      <c r="BB9782" s="79"/>
      <c r="BC9782" s="94"/>
      <c r="BE9782" s="97"/>
      <c r="BG9782" s="40"/>
      <c r="BK9782" s="40"/>
      <c r="BL9782" s="79"/>
      <c r="BM9782" s="94"/>
      <c r="BO9782" s="97"/>
      <c r="BQ9782" s="40"/>
      <c r="BR9782" s="94"/>
      <c r="BS9782" s="94"/>
      <c r="BT9782" s="94"/>
      <c r="BU9782" s="40"/>
      <c r="BV9782" s="82"/>
      <c r="BW9782" s="94"/>
      <c r="BX9782" s="48"/>
      <c r="BY9782" s="97"/>
      <c r="BZ9782" s="48"/>
      <c r="CA9782" s="40"/>
      <c r="CB9782" s="94"/>
      <c r="CC9782" s="94"/>
      <c r="CD9782" s="94"/>
      <c r="CE9782" s="40"/>
      <c r="CF9782" s="73"/>
      <c r="CG9782" s="41"/>
      <c r="CH9782" s="41"/>
      <c r="CI9782" s="41"/>
      <c r="CJ9782" s="41"/>
      <c r="CK9782" s="41"/>
      <c r="CL9782" s="68"/>
      <c r="CM9782" s="41"/>
      <c r="CN9782" s="41"/>
      <c r="CO9782" s="39"/>
      <c r="CP9782" s="78"/>
    </row>
    <row r="9783" spans="1:94" s="38" customFormat="1" x14ac:dyDescent="0.25">
      <c r="A9783" s="38">
        <v>9780</v>
      </c>
      <c r="F9783" s="39"/>
      <c r="Q9783" s="39"/>
      <c r="R9783" s="40"/>
      <c r="S9783" s="40"/>
      <c r="T9783" s="39"/>
      <c r="AG9783" s="110"/>
      <c r="AH9783" s="94"/>
      <c r="AJ9783" s="97"/>
      <c r="AL9783" s="39"/>
      <c r="AP9783" s="39"/>
      <c r="AQ9783" s="77"/>
      <c r="AR9783" s="78"/>
      <c r="BB9783" s="79"/>
      <c r="BC9783" s="94"/>
      <c r="BE9783" s="97"/>
      <c r="BG9783" s="40"/>
      <c r="BK9783" s="40"/>
      <c r="BL9783" s="79"/>
      <c r="BM9783" s="94"/>
      <c r="BO9783" s="97"/>
      <c r="BQ9783" s="40"/>
      <c r="BR9783" s="94"/>
      <c r="BS9783" s="94"/>
      <c r="BT9783" s="94"/>
      <c r="BU9783" s="40"/>
      <c r="BV9783" s="82"/>
      <c r="BW9783" s="94"/>
      <c r="BX9783" s="48"/>
      <c r="BY9783" s="97"/>
      <c r="BZ9783" s="48"/>
      <c r="CA9783" s="40"/>
      <c r="CB9783" s="94"/>
      <c r="CC9783" s="94"/>
      <c r="CD9783" s="94"/>
      <c r="CE9783" s="40"/>
      <c r="CF9783" s="73"/>
      <c r="CG9783" s="41"/>
      <c r="CH9783" s="41"/>
      <c r="CI9783" s="41"/>
      <c r="CJ9783" s="41"/>
      <c r="CK9783" s="41"/>
      <c r="CL9783" s="68"/>
      <c r="CM9783" s="41"/>
      <c r="CN9783" s="41"/>
      <c r="CO9783" s="39"/>
      <c r="CP9783" s="78"/>
    </row>
    <row r="9784" spans="1:94" s="38" customFormat="1" x14ac:dyDescent="0.25">
      <c r="A9784" s="38">
        <v>9781</v>
      </c>
      <c r="F9784" s="39"/>
      <c r="Q9784" s="39"/>
      <c r="R9784" s="40"/>
      <c r="S9784" s="40"/>
      <c r="T9784" s="39"/>
      <c r="AG9784" s="110"/>
      <c r="AH9784" s="94"/>
      <c r="AJ9784" s="97"/>
      <c r="AL9784" s="39"/>
      <c r="AP9784" s="39"/>
      <c r="AQ9784" s="77"/>
      <c r="AR9784" s="78"/>
      <c r="BB9784" s="79"/>
      <c r="BC9784" s="94"/>
      <c r="BE9784" s="97"/>
      <c r="BG9784" s="40"/>
      <c r="BK9784" s="40"/>
      <c r="BL9784" s="79"/>
      <c r="BM9784" s="94"/>
      <c r="BO9784" s="97"/>
      <c r="BQ9784" s="40"/>
      <c r="BR9784" s="94"/>
      <c r="BS9784" s="94"/>
      <c r="BT9784" s="94"/>
      <c r="BU9784" s="40"/>
      <c r="BV9784" s="82"/>
      <c r="BW9784" s="94"/>
      <c r="BX9784" s="48"/>
      <c r="BY9784" s="97"/>
      <c r="BZ9784" s="48"/>
      <c r="CA9784" s="40"/>
      <c r="CB9784" s="94"/>
      <c r="CC9784" s="94"/>
      <c r="CD9784" s="94"/>
      <c r="CE9784" s="40"/>
      <c r="CF9784" s="73"/>
      <c r="CG9784" s="41"/>
      <c r="CH9784" s="41"/>
      <c r="CI9784" s="41"/>
      <c r="CJ9784" s="41"/>
      <c r="CK9784" s="41"/>
      <c r="CL9784" s="68"/>
      <c r="CM9784" s="41"/>
      <c r="CN9784" s="41"/>
      <c r="CO9784" s="39"/>
      <c r="CP9784" s="78"/>
    </row>
    <row r="9785" spans="1:94" s="38" customFormat="1" x14ac:dyDescent="0.25">
      <c r="A9785" s="38">
        <v>9782</v>
      </c>
      <c r="F9785" s="39"/>
      <c r="Q9785" s="39"/>
      <c r="R9785" s="40"/>
      <c r="S9785" s="40"/>
      <c r="T9785" s="39"/>
      <c r="AG9785" s="110"/>
      <c r="AH9785" s="94"/>
      <c r="AJ9785" s="97"/>
      <c r="AL9785" s="39"/>
      <c r="AP9785" s="39"/>
      <c r="AQ9785" s="77"/>
      <c r="AR9785" s="78"/>
      <c r="BB9785" s="79"/>
      <c r="BC9785" s="94"/>
      <c r="BE9785" s="97"/>
      <c r="BG9785" s="40"/>
      <c r="BK9785" s="40"/>
      <c r="BL9785" s="79"/>
      <c r="BM9785" s="94"/>
      <c r="BO9785" s="97"/>
      <c r="BQ9785" s="40"/>
      <c r="BR9785" s="94"/>
      <c r="BS9785" s="94"/>
      <c r="BT9785" s="94"/>
      <c r="BU9785" s="40"/>
      <c r="BV9785" s="82"/>
      <c r="BW9785" s="94"/>
      <c r="BX9785" s="48"/>
      <c r="BY9785" s="97"/>
      <c r="BZ9785" s="48"/>
      <c r="CA9785" s="40"/>
      <c r="CB9785" s="94"/>
      <c r="CC9785" s="94"/>
      <c r="CD9785" s="94"/>
      <c r="CE9785" s="40"/>
      <c r="CF9785" s="73"/>
      <c r="CG9785" s="41"/>
      <c r="CH9785" s="41"/>
      <c r="CI9785" s="41"/>
      <c r="CJ9785" s="41"/>
      <c r="CK9785" s="41"/>
      <c r="CL9785" s="68"/>
      <c r="CM9785" s="41"/>
      <c r="CN9785" s="41"/>
      <c r="CO9785" s="39"/>
      <c r="CP9785" s="78"/>
    </row>
    <row r="9786" spans="1:94" s="38" customFormat="1" x14ac:dyDescent="0.25">
      <c r="A9786" s="38">
        <v>9783</v>
      </c>
      <c r="F9786" s="39"/>
      <c r="Q9786" s="39"/>
      <c r="R9786" s="40"/>
      <c r="S9786" s="40"/>
      <c r="T9786" s="39"/>
      <c r="AG9786" s="110"/>
      <c r="AH9786" s="94"/>
      <c r="AJ9786" s="97"/>
      <c r="AL9786" s="39"/>
      <c r="AP9786" s="39"/>
      <c r="AQ9786" s="77"/>
      <c r="AR9786" s="78"/>
      <c r="BB9786" s="79"/>
      <c r="BC9786" s="94"/>
      <c r="BE9786" s="97"/>
      <c r="BG9786" s="40"/>
      <c r="BK9786" s="40"/>
      <c r="BL9786" s="79"/>
      <c r="BM9786" s="94"/>
      <c r="BO9786" s="97"/>
      <c r="BQ9786" s="40"/>
      <c r="BR9786" s="94"/>
      <c r="BS9786" s="94"/>
      <c r="BT9786" s="94"/>
      <c r="BU9786" s="40"/>
      <c r="BV9786" s="82"/>
      <c r="BW9786" s="94"/>
      <c r="BX9786" s="48"/>
      <c r="BY9786" s="97"/>
      <c r="BZ9786" s="48"/>
      <c r="CA9786" s="40"/>
      <c r="CB9786" s="94"/>
      <c r="CC9786" s="94"/>
      <c r="CD9786" s="94"/>
      <c r="CE9786" s="40"/>
      <c r="CF9786" s="73"/>
      <c r="CG9786" s="41"/>
      <c r="CH9786" s="41"/>
      <c r="CI9786" s="41"/>
      <c r="CJ9786" s="41"/>
      <c r="CK9786" s="41"/>
      <c r="CL9786" s="68"/>
      <c r="CM9786" s="41"/>
      <c r="CN9786" s="41"/>
      <c r="CO9786" s="39"/>
      <c r="CP9786" s="78"/>
    </row>
    <row r="9787" spans="1:94" s="38" customFormat="1" x14ac:dyDescent="0.25">
      <c r="A9787" s="38">
        <v>9784</v>
      </c>
      <c r="F9787" s="39"/>
      <c r="Q9787" s="39"/>
      <c r="R9787" s="40"/>
      <c r="S9787" s="40"/>
      <c r="T9787" s="39"/>
      <c r="AG9787" s="110"/>
      <c r="AH9787" s="94"/>
      <c r="AJ9787" s="97"/>
      <c r="AL9787" s="39"/>
      <c r="AP9787" s="39"/>
      <c r="AQ9787" s="77"/>
      <c r="AR9787" s="78"/>
      <c r="BB9787" s="79"/>
      <c r="BC9787" s="94"/>
      <c r="BE9787" s="97"/>
      <c r="BG9787" s="40"/>
      <c r="BK9787" s="40"/>
      <c r="BL9787" s="79"/>
      <c r="BM9787" s="94"/>
      <c r="BO9787" s="97"/>
      <c r="BQ9787" s="40"/>
      <c r="BR9787" s="94"/>
      <c r="BS9787" s="94"/>
      <c r="BT9787" s="94"/>
      <c r="BU9787" s="40"/>
      <c r="BV9787" s="82"/>
      <c r="BW9787" s="94"/>
      <c r="BX9787" s="48"/>
      <c r="BY9787" s="97"/>
      <c r="BZ9787" s="48"/>
      <c r="CA9787" s="40"/>
      <c r="CB9787" s="94"/>
      <c r="CC9787" s="94"/>
      <c r="CD9787" s="94"/>
      <c r="CE9787" s="40"/>
      <c r="CF9787" s="73"/>
      <c r="CG9787" s="41"/>
      <c r="CH9787" s="41"/>
      <c r="CI9787" s="41"/>
      <c r="CJ9787" s="41"/>
      <c r="CK9787" s="41"/>
      <c r="CL9787" s="68"/>
      <c r="CM9787" s="41"/>
      <c r="CN9787" s="41"/>
      <c r="CO9787" s="39"/>
      <c r="CP9787" s="78"/>
    </row>
    <row r="9788" spans="1:94" s="38" customFormat="1" x14ac:dyDescent="0.25">
      <c r="A9788" s="38">
        <v>9785</v>
      </c>
      <c r="F9788" s="39"/>
      <c r="Q9788" s="39"/>
      <c r="R9788" s="40"/>
      <c r="S9788" s="40"/>
      <c r="T9788" s="39"/>
      <c r="AG9788" s="110"/>
      <c r="AH9788" s="94"/>
      <c r="AJ9788" s="97"/>
      <c r="AL9788" s="39"/>
      <c r="AP9788" s="39"/>
      <c r="AQ9788" s="77"/>
      <c r="AR9788" s="78"/>
      <c r="BB9788" s="79"/>
      <c r="BC9788" s="94"/>
      <c r="BE9788" s="97"/>
      <c r="BG9788" s="40"/>
      <c r="BK9788" s="40"/>
      <c r="BL9788" s="79"/>
      <c r="BM9788" s="94"/>
      <c r="BO9788" s="97"/>
      <c r="BQ9788" s="40"/>
      <c r="BR9788" s="94"/>
      <c r="BS9788" s="94"/>
      <c r="BT9788" s="94"/>
      <c r="BU9788" s="40"/>
      <c r="BV9788" s="82"/>
      <c r="BW9788" s="94"/>
      <c r="BX9788" s="48"/>
      <c r="BY9788" s="97"/>
      <c r="BZ9788" s="48"/>
      <c r="CA9788" s="40"/>
      <c r="CB9788" s="94"/>
      <c r="CC9788" s="94"/>
      <c r="CD9788" s="94"/>
      <c r="CE9788" s="40"/>
      <c r="CF9788" s="73"/>
      <c r="CG9788" s="41"/>
      <c r="CH9788" s="41"/>
      <c r="CI9788" s="41"/>
      <c r="CJ9788" s="41"/>
      <c r="CK9788" s="41"/>
      <c r="CL9788" s="68"/>
      <c r="CM9788" s="41"/>
      <c r="CN9788" s="41"/>
      <c r="CO9788" s="39"/>
      <c r="CP9788" s="78"/>
    </row>
    <row r="9789" spans="1:94" s="38" customFormat="1" x14ac:dyDescent="0.25">
      <c r="A9789" s="38">
        <v>9786</v>
      </c>
      <c r="F9789" s="39"/>
      <c r="Q9789" s="39"/>
      <c r="R9789" s="40"/>
      <c r="S9789" s="40"/>
      <c r="T9789" s="39"/>
      <c r="AG9789" s="110"/>
      <c r="AH9789" s="94"/>
      <c r="AJ9789" s="97"/>
      <c r="AL9789" s="39"/>
      <c r="AP9789" s="39"/>
      <c r="AQ9789" s="77"/>
      <c r="AR9789" s="78"/>
      <c r="BB9789" s="79"/>
      <c r="BC9789" s="94"/>
      <c r="BE9789" s="97"/>
      <c r="BG9789" s="40"/>
      <c r="BK9789" s="40"/>
      <c r="BL9789" s="79"/>
      <c r="BM9789" s="94"/>
      <c r="BO9789" s="97"/>
      <c r="BQ9789" s="40"/>
      <c r="BR9789" s="94"/>
      <c r="BS9789" s="94"/>
      <c r="BT9789" s="94"/>
      <c r="BU9789" s="40"/>
      <c r="BV9789" s="82"/>
      <c r="BW9789" s="94"/>
      <c r="BX9789" s="48"/>
      <c r="BY9789" s="97"/>
      <c r="BZ9789" s="48"/>
      <c r="CA9789" s="40"/>
      <c r="CB9789" s="94"/>
      <c r="CC9789" s="94"/>
      <c r="CD9789" s="94"/>
      <c r="CE9789" s="40"/>
      <c r="CF9789" s="73"/>
      <c r="CG9789" s="41"/>
      <c r="CH9789" s="41"/>
      <c r="CI9789" s="41"/>
      <c r="CJ9789" s="41"/>
      <c r="CK9789" s="41"/>
      <c r="CL9789" s="68"/>
      <c r="CM9789" s="41"/>
      <c r="CN9789" s="41"/>
      <c r="CO9789" s="39"/>
      <c r="CP9789" s="78"/>
    </row>
    <row r="9790" spans="1:94" s="38" customFormat="1" x14ac:dyDescent="0.25">
      <c r="A9790" s="38">
        <v>9787</v>
      </c>
      <c r="F9790" s="39"/>
      <c r="Q9790" s="39"/>
      <c r="R9790" s="40"/>
      <c r="S9790" s="40"/>
      <c r="T9790" s="39"/>
      <c r="AG9790" s="110"/>
      <c r="AH9790" s="94"/>
      <c r="AJ9790" s="97"/>
      <c r="AL9790" s="39"/>
      <c r="AP9790" s="39"/>
      <c r="AQ9790" s="77"/>
      <c r="AR9790" s="78"/>
      <c r="BB9790" s="79"/>
      <c r="BC9790" s="94"/>
      <c r="BE9790" s="97"/>
      <c r="BG9790" s="40"/>
      <c r="BK9790" s="40"/>
      <c r="BL9790" s="79"/>
      <c r="BM9790" s="94"/>
      <c r="BO9790" s="97"/>
      <c r="BQ9790" s="40"/>
      <c r="BR9790" s="94"/>
      <c r="BS9790" s="94"/>
      <c r="BT9790" s="94"/>
      <c r="BU9790" s="40"/>
      <c r="BV9790" s="82"/>
      <c r="BW9790" s="94"/>
      <c r="BX9790" s="48"/>
      <c r="BY9790" s="97"/>
      <c r="BZ9790" s="48"/>
      <c r="CA9790" s="40"/>
      <c r="CB9790" s="94"/>
      <c r="CC9790" s="94"/>
      <c r="CD9790" s="94"/>
      <c r="CE9790" s="40"/>
      <c r="CF9790" s="73"/>
      <c r="CG9790" s="41"/>
      <c r="CH9790" s="41"/>
      <c r="CI9790" s="41"/>
      <c r="CJ9790" s="41"/>
      <c r="CK9790" s="41"/>
      <c r="CL9790" s="68"/>
      <c r="CM9790" s="41"/>
      <c r="CN9790" s="41"/>
      <c r="CO9790" s="39"/>
      <c r="CP9790" s="78"/>
    </row>
    <row r="9791" spans="1:94" s="38" customFormat="1" x14ac:dyDescent="0.25">
      <c r="A9791" s="38">
        <v>9788</v>
      </c>
      <c r="F9791" s="39"/>
      <c r="Q9791" s="39"/>
      <c r="R9791" s="40"/>
      <c r="S9791" s="40"/>
      <c r="T9791" s="39"/>
      <c r="AG9791" s="110"/>
      <c r="AH9791" s="94"/>
      <c r="AJ9791" s="97"/>
      <c r="AL9791" s="39"/>
      <c r="AP9791" s="39"/>
      <c r="AQ9791" s="77"/>
      <c r="AR9791" s="78"/>
      <c r="BB9791" s="79"/>
      <c r="BC9791" s="94"/>
      <c r="BE9791" s="97"/>
      <c r="BG9791" s="40"/>
      <c r="BK9791" s="40"/>
      <c r="BL9791" s="79"/>
      <c r="BM9791" s="94"/>
      <c r="BO9791" s="97"/>
      <c r="BQ9791" s="40"/>
      <c r="BR9791" s="94"/>
      <c r="BS9791" s="94"/>
      <c r="BT9791" s="94"/>
      <c r="BU9791" s="40"/>
      <c r="BV9791" s="82"/>
      <c r="BW9791" s="94"/>
      <c r="BX9791" s="48"/>
      <c r="BY9791" s="97"/>
      <c r="BZ9791" s="48"/>
      <c r="CA9791" s="40"/>
      <c r="CB9791" s="94"/>
      <c r="CC9791" s="94"/>
      <c r="CD9791" s="94"/>
      <c r="CE9791" s="40"/>
      <c r="CF9791" s="73"/>
      <c r="CG9791" s="41"/>
      <c r="CH9791" s="41"/>
      <c r="CI9791" s="41"/>
      <c r="CJ9791" s="41"/>
      <c r="CK9791" s="41"/>
      <c r="CL9791" s="68"/>
      <c r="CM9791" s="41"/>
      <c r="CN9791" s="41"/>
      <c r="CO9791" s="39"/>
      <c r="CP9791" s="78"/>
    </row>
    <row r="9792" spans="1:94" s="38" customFormat="1" x14ac:dyDescent="0.25">
      <c r="A9792" s="38">
        <v>9789</v>
      </c>
      <c r="F9792" s="39"/>
      <c r="Q9792" s="39"/>
      <c r="R9792" s="40"/>
      <c r="S9792" s="40"/>
      <c r="T9792" s="39"/>
      <c r="AG9792" s="110"/>
      <c r="AH9792" s="94"/>
      <c r="AJ9792" s="97"/>
      <c r="AL9792" s="39"/>
      <c r="AP9792" s="39"/>
      <c r="AQ9792" s="77"/>
      <c r="AR9792" s="78"/>
      <c r="BB9792" s="79"/>
      <c r="BC9792" s="94"/>
      <c r="BE9792" s="97"/>
      <c r="BG9792" s="40"/>
      <c r="BK9792" s="40"/>
      <c r="BL9792" s="79"/>
      <c r="BM9792" s="94"/>
      <c r="BO9792" s="97"/>
      <c r="BQ9792" s="40"/>
      <c r="BR9792" s="94"/>
      <c r="BS9792" s="94"/>
      <c r="BT9792" s="94"/>
      <c r="BU9792" s="40"/>
      <c r="BV9792" s="82"/>
      <c r="BW9792" s="94"/>
      <c r="BX9792" s="48"/>
      <c r="BY9792" s="97"/>
      <c r="BZ9792" s="48"/>
      <c r="CA9792" s="40"/>
      <c r="CB9792" s="94"/>
      <c r="CC9792" s="94"/>
      <c r="CD9792" s="94"/>
      <c r="CE9792" s="40"/>
      <c r="CF9792" s="73"/>
      <c r="CG9792" s="41"/>
      <c r="CH9792" s="41"/>
      <c r="CI9792" s="41"/>
      <c r="CJ9792" s="41"/>
      <c r="CK9792" s="41"/>
      <c r="CL9792" s="68"/>
      <c r="CM9792" s="41"/>
      <c r="CN9792" s="41"/>
      <c r="CO9792" s="39"/>
      <c r="CP9792" s="78"/>
    </row>
    <row r="9793" spans="1:94" s="38" customFormat="1" x14ac:dyDescent="0.25">
      <c r="A9793" s="38">
        <v>9790</v>
      </c>
      <c r="F9793" s="39"/>
      <c r="Q9793" s="39"/>
      <c r="R9793" s="40"/>
      <c r="S9793" s="40"/>
      <c r="T9793" s="39"/>
      <c r="AG9793" s="110"/>
      <c r="AH9793" s="94"/>
      <c r="AJ9793" s="97"/>
      <c r="AL9793" s="39"/>
      <c r="AP9793" s="39"/>
      <c r="AQ9793" s="77"/>
      <c r="AR9793" s="78"/>
      <c r="BB9793" s="79"/>
      <c r="BC9793" s="94"/>
      <c r="BE9793" s="97"/>
      <c r="BG9793" s="40"/>
      <c r="BK9793" s="40"/>
      <c r="BL9793" s="79"/>
      <c r="BM9793" s="94"/>
      <c r="BO9793" s="97"/>
      <c r="BQ9793" s="40"/>
      <c r="BR9793" s="94"/>
      <c r="BS9793" s="94"/>
      <c r="BT9793" s="94"/>
      <c r="BU9793" s="40"/>
      <c r="BV9793" s="82"/>
      <c r="BW9793" s="94"/>
      <c r="BX9793" s="48"/>
      <c r="BY9793" s="97"/>
      <c r="BZ9793" s="48"/>
      <c r="CA9793" s="40"/>
      <c r="CB9793" s="94"/>
      <c r="CC9793" s="94"/>
      <c r="CD9793" s="94"/>
      <c r="CE9793" s="40"/>
      <c r="CF9793" s="73"/>
      <c r="CG9793" s="41"/>
      <c r="CH9793" s="41"/>
      <c r="CI9793" s="41"/>
      <c r="CJ9793" s="41"/>
      <c r="CK9793" s="41"/>
      <c r="CL9793" s="68"/>
      <c r="CM9793" s="41"/>
      <c r="CN9793" s="41"/>
      <c r="CO9793" s="39"/>
      <c r="CP9793" s="78"/>
    </row>
    <row r="9794" spans="1:94" s="38" customFormat="1" x14ac:dyDescent="0.25">
      <c r="A9794" s="38">
        <v>9791</v>
      </c>
      <c r="F9794" s="39"/>
      <c r="Q9794" s="39"/>
      <c r="R9794" s="40"/>
      <c r="S9794" s="40"/>
      <c r="T9794" s="39"/>
      <c r="AG9794" s="110"/>
      <c r="AH9794" s="94"/>
      <c r="AJ9794" s="97"/>
      <c r="AL9794" s="39"/>
      <c r="AP9794" s="39"/>
      <c r="AQ9794" s="77"/>
      <c r="AR9794" s="78"/>
      <c r="BB9794" s="79"/>
      <c r="BC9794" s="94"/>
      <c r="BE9794" s="97"/>
      <c r="BG9794" s="40"/>
      <c r="BK9794" s="40"/>
      <c r="BL9794" s="79"/>
      <c r="BM9794" s="94"/>
      <c r="BO9794" s="97"/>
      <c r="BQ9794" s="40"/>
      <c r="BR9794" s="94"/>
      <c r="BS9794" s="94"/>
      <c r="BT9794" s="94"/>
      <c r="BU9794" s="40"/>
      <c r="BV9794" s="82"/>
      <c r="BW9794" s="94"/>
      <c r="BX9794" s="48"/>
      <c r="BY9794" s="97"/>
      <c r="BZ9794" s="48"/>
      <c r="CA9794" s="40"/>
      <c r="CB9794" s="94"/>
      <c r="CC9794" s="94"/>
      <c r="CD9794" s="94"/>
      <c r="CE9794" s="40"/>
      <c r="CF9794" s="73"/>
      <c r="CG9794" s="41"/>
      <c r="CH9794" s="41"/>
      <c r="CI9794" s="41"/>
      <c r="CJ9794" s="41"/>
      <c r="CK9794" s="41"/>
      <c r="CL9794" s="68"/>
      <c r="CM9794" s="41"/>
      <c r="CN9794" s="41"/>
      <c r="CO9794" s="39"/>
      <c r="CP9794" s="78"/>
    </row>
    <row r="9795" spans="1:94" s="38" customFormat="1" x14ac:dyDescent="0.25">
      <c r="A9795" s="38">
        <v>9792</v>
      </c>
      <c r="F9795" s="39"/>
      <c r="Q9795" s="39"/>
      <c r="R9795" s="40"/>
      <c r="S9795" s="40"/>
      <c r="T9795" s="39"/>
      <c r="AG9795" s="110"/>
      <c r="AH9795" s="94"/>
      <c r="AJ9795" s="97"/>
      <c r="AL9795" s="39"/>
      <c r="AP9795" s="39"/>
      <c r="AQ9795" s="77"/>
      <c r="AR9795" s="78"/>
      <c r="BB9795" s="79"/>
      <c r="BC9795" s="94"/>
      <c r="BE9795" s="97"/>
      <c r="BG9795" s="40"/>
      <c r="BK9795" s="40"/>
      <c r="BL9795" s="79"/>
      <c r="BM9795" s="94"/>
      <c r="BO9795" s="97"/>
      <c r="BQ9795" s="40"/>
      <c r="BR9795" s="94"/>
      <c r="BS9795" s="94"/>
      <c r="BT9795" s="94"/>
      <c r="BU9795" s="40"/>
      <c r="BV9795" s="82"/>
      <c r="BW9795" s="94"/>
      <c r="BX9795" s="48"/>
      <c r="BY9795" s="97"/>
      <c r="BZ9795" s="48"/>
      <c r="CA9795" s="40"/>
      <c r="CB9795" s="94"/>
      <c r="CC9795" s="94"/>
      <c r="CD9795" s="94"/>
      <c r="CE9795" s="40"/>
      <c r="CF9795" s="73"/>
      <c r="CG9795" s="41"/>
      <c r="CH9795" s="41"/>
      <c r="CI9795" s="41"/>
      <c r="CJ9795" s="41"/>
      <c r="CK9795" s="41"/>
      <c r="CL9795" s="68"/>
      <c r="CM9795" s="41"/>
      <c r="CN9795" s="41"/>
      <c r="CO9795" s="39"/>
      <c r="CP9795" s="78"/>
    </row>
    <row r="9796" spans="1:94" s="38" customFormat="1" x14ac:dyDescent="0.25">
      <c r="A9796" s="38">
        <v>9793</v>
      </c>
      <c r="F9796" s="39"/>
      <c r="Q9796" s="39"/>
      <c r="R9796" s="40"/>
      <c r="S9796" s="40"/>
      <c r="T9796" s="39"/>
      <c r="AG9796" s="110"/>
      <c r="AH9796" s="94"/>
      <c r="AJ9796" s="97"/>
      <c r="AL9796" s="39"/>
      <c r="AP9796" s="39"/>
      <c r="AQ9796" s="77"/>
      <c r="AR9796" s="78"/>
      <c r="BB9796" s="79"/>
      <c r="BC9796" s="94"/>
      <c r="BE9796" s="97"/>
      <c r="BG9796" s="40"/>
      <c r="BK9796" s="40"/>
      <c r="BL9796" s="79"/>
      <c r="BM9796" s="94"/>
      <c r="BO9796" s="97"/>
      <c r="BQ9796" s="40"/>
      <c r="BR9796" s="94"/>
      <c r="BS9796" s="94"/>
      <c r="BT9796" s="94"/>
      <c r="BU9796" s="40"/>
      <c r="BV9796" s="82"/>
      <c r="BW9796" s="94"/>
      <c r="BX9796" s="48"/>
      <c r="BY9796" s="97"/>
      <c r="BZ9796" s="48"/>
      <c r="CA9796" s="40"/>
      <c r="CB9796" s="94"/>
      <c r="CC9796" s="94"/>
      <c r="CD9796" s="94"/>
      <c r="CE9796" s="40"/>
      <c r="CF9796" s="73"/>
      <c r="CG9796" s="41"/>
      <c r="CH9796" s="41"/>
      <c r="CI9796" s="41"/>
      <c r="CJ9796" s="41"/>
      <c r="CK9796" s="41"/>
      <c r="CL9796" s="68"/>
      <c r="CM9796" s="41"/>
      <c r="CN9796" s="41"/>
      <c r="CO9796" s="39"/>
      <c r="CP9796" s="78"/>
    </row>
    <row r="9797" spans="1:94" s="38" customFormat="1" x14ac:dyDescent="0.25">
      <c r="A9797" s="38">
        <v>9794</v>
      </c>
      <c r="F9797" s="39"/>
      <c r="Q9797" s="39"/>
      <c r="R9797" s="40"/>
      <c r="S9797" s="40"/>
      <c r="T9797" s="39"/>
      <c r="AG9797" s="110"/>
      <c r="AH9797" s="94"/>
      <c r="AJ9797" s="97"/>
      <c r="AL9797" s="39"/>
      <c r="AP9797" s="39"/>
      <c r="AQ9797" s="77"/>
      <c r="AR9797" s="78"/>
      <c r="BB9797" s="79"/>
      <c r="BC9797" s="94"/>
      <c r="BE9797" s="97"/>
      <c r="BG9797" s="40"/>
      <c r="BK9797" s="40"/>
      <c r="BL9797" s="79"/>
      <c r="BM9797" s="94"/>
      <c r="BO9797" s="97"/>
      <c r="BQ9797" s="40"/>
      <c r="BR9797" s="94"/>
      <c r="BS9797" s="94"/>
      <c r="BT9797" s="94"/>
      <c r="BU9797" s="40"/>
      <c r="BV9797" s="82"/>
      <c r="BW9797" s="94"/>
      <c r="BX9797" s="48"/>
      <c r="BY9797" s="97"/>
      <c r="BZ9797" s="48"/>
      <c r="CA9797" s="40"/>
      <c r="CB9797" s="94"/>
      <c r="CC9797" s="94"/>
      <c r="CD9797" s="94"/>
      <c r="CE9797" s="40"/>
      <c r="CF9797" s="73"/>
      <c r="CG9797" s="41"/>
      <c r="CH9797" s="41"/>
      <c r="CI9797" s="41"/>
      <c r="CJ9797" s="41"/>
      <c r="CK9797" s="41"/>
      <c r="CL9797" s="68"/>
      <c r="CM9797" s="41"/>
      <c r="CN9797" s="41"/>
      <c r="CO9797" s="39"/>
      <c r="CP9797" s="78"/>
    </row>
    <row r="9798" spans="1:94" s="38" customFormat="1" x14ac:dyDescent="0.25">
      <c r="A9798" s="38">
        <v>9795</v>
      </c>
      <c r="F9798" s="39"/>
      <c r="Q9798" s="39"/>
      <c r="R9798" s="40"/>
      <c r="S9798" s="40"/>
      <c r="T9798" s="39"/>
      <c r="AG9798" s="110"/>
      <c r="AH9798" s="94"/>
      <c r="AJ9798" s="97"/>
      <c r="AL9798" s="39"/>
      <c r="AP9798" s="39"/>
      <c r="AQ9798" s="77"/>
      <c r="AR9798" s="78"/>
      <c r="BB9798" s="79"/>
      <c r="BC9798" s="94"/>
      <c r="BE9798" s="97"/>
      <c r="BG9798" s="40"/>
      <c r="BK9798" s="40"/>
      <c r="BL9798" s="79"/>
      <c r="BM9798" s="94"/>
      <c r="BO9798" s="97"/>
      <c r="BQ9798" s="40"/>
      <c r="BR9798" s="94"/>
      <c r="BS9798" s="94"/>
      <c r="BT9798" s="94"/>
      <c r="BU9798" s="40"/>
      <c r="BV9798" s="82"/>
      <c r="BW9798" s="94"/>
      <c r="BX9798" s="48"/>
      <c r="BY9798" s="97"/>
      <c r="BZ9798" s="48"/>
      <c r="CA9798" s="40"/>
      <c r="CB9798" s="94"/>
      <c r="CC9798" s="94"/>
      <c r="CD9798" s="94"/>
      <c r="CE9798" s="40"/>
      <c r="CF9798" s="73"/>
      <c r="CG9798" s="41"/>
      <c r="CH9798" s="41"/>
      <c r="CI9798" s="41"/>
      <c r="CJ9798" s="41"/>
      <c r="CK9798" s="41"/>
      <c r="CL9798" s="68"/>
      <c r="CM9798" s="41"/>
      <c r="CN9798" s="41"/>
      <c r="CO9798" s="39"/>
      <c r="CP9798" s="78"/>
    </row>
    <row r="9799" spans="1:94" s="38" customFormat="1" x14ac:dyDescent="0.25">
      <c r="A9799" s="38">
        <v>9796</v>
      </c>
      <c r="F9799" s="39"/>
      <c r="Q9799" s="39"/>
      <c r="R9799" s="40"/>
      <c r="S9799" s="40"/>
      <c r="T9799" s="39"/>
      <c r="AG9799" s="110"/>
      <c r="AH9799" s="94"/>
      <c r="AJ9799" s="97"/>
      <c r="AL9799" s="39"/>
      <c r="AP9799" s="39"/>
      <c r="AQ9799" s="77"/>
      <c r="AR9799" s="78"/>
      <c r="BB9799" s="79"/>
      <c r="BC9799" s="94"/>
      <c r="BE9799" s="97"/>
      <c r="BG9799" s="40"/>
      <c r="BK9799" s="40"/>
      <c r="BL9799" s="79"/>
      <c r="BM9799" s="94"/>
      <c r="BO9799" s="97"/>
      <c r="BQ9799" s="40"/>
      <c r="BR9799" s="94"/>
      <c r="BS9799" s="94"/>
      <c r="BT9799" s="94"/>
      <c r="BU9799" s="40"/>
      <c r="BV9799" s="82"/>
      <c r="BW9799" s="94"/>
      <c r="BX9799" s="48"/>
      <c r="BY9799" s="97"/>
      <c r="BZ9799" s="48"/>
      <c r="CA9799" s="40"/>
      <c r="CB9799" s="94"/>
      <c r="CC9799" s="94"/>
      <c r="CD9799" s="94"/>
      <c r="CE9799" s="40"/>
      <c r="CF9799" s="73"/>
      <c r="CG9799" s="41"/>
      <c r="CH9799" s="41"/>
      <c r="CI9799" s="41"/>
      <c r="CJ9799" s="41"/>
      <c r="CK9799" s="41"/>
      <c r="CL9799" s="68"/>
      <c r="CM9799" s="41"/>
      <c r="CN9799" s="41"/>
      <c r="CO9799" s="39"/>
      <c r="CP9799" s="78"/>
    </row>
    <row r="9800" spans="1:94" s="38" customFormat="1" x14ac:dyDescent="0.25">
      <c r="A9800" s="38">
        <v>9797</v>
      </c>
      <c r="F9800" s="39"/>
      <c r="Q9800" s="39"/>
      <c r="R9800" s="40"/>
      <c r="S9800" s="40"/>
      <c r="T9800" s="39"/>
      <c r="AG9800" s="110"/>
      <c r="AH9800" s="94"/>
      <c r="AJ9800" s="97"/>
      <c r="AL9800" s="39"/>
      <c r="AP9800" s="39"/>
      <c r="AQ9800" s="77"/>
      <c r="AR9800" s="78"/>
      <c r="BB9800" s="79"/>
      <c r="BC9800" s="94"/>
      <c r="BE9800" s="97"/>
      <c r="BG9800" s="40"/>
      <c r="BK9800" s="40"/>
      <c r="BL9800" s="79"/>
      <c r="BM9800" s="94"/>
      <c r="BO9800" s="97"/>
      <c r="BQ9800" s="40"/>
      <c r="BR9800" s="94"/>
      <c r="BS9800" s="94"/>
      <c r="BT9800" s="94"/>
      <c r="BU9800" s="40"/>
      <c r="BV9800" s="82"/>
      <c r="BW9800" s="94"/>
      <c r="BX9800" s="48"/>
      <c r="BY9800" s="97"/>
      <c r="BZ9800" s="48"/>
      <c r="CA9800" s="40"/>
      <c r="CB9800" s="94"/>
      <c r="CC9800" s="94"/>
      <c r="CD9800" s="94"/>
      <c r="CE9800" s="40"/>
      <c r="CF9800" s="73"/>
      <c r="CG9800" s="41"/>
      <c r="CH9800" s="41"/>
      <c r="CI9800" s="41"/>
      <c r="CJ9800" s="41"/>
      <c r="CK9800" s="41"/>
      <c r="CL9800" s="68"/>
      <c r="CM9800" s="41"/>
      <c r="CN9800" s="41"/>
      <c r="CO9800" s="39"/>
      <c r="CP9800" s="78"/>
    </row>
    <row r="9801" spans="1:94" s="38" customFormat="1" x14ac:dyDescent="0.25">
      <c r="A9801" s="38">
        <v>9798</v>
      </c>
      <c r="F9801" s="39"/>
      <c r="Q9801" s="39"/>
      <c r="R9801" s="40"/>
      <c r="S9801" s="40"/>
      <c r="T9801" s="39"/>
      <c r="AG9801" s="110"/>
      <c r="AH9801" s="94"/>
      <c r="AJ9801" s="97"/>
      <c r="AL9801" s="39"/>
      <c r="AP9801" s="39"/>
      <c r="AQ9801" s="77"/>
      <c r="AR9801" s="78"/>
      <c r="BB9801" s="79"/>
      <c r="BC9801" s="94"/>
      <c r="BE9801" s="97"/>
      <c r="BG9801" s="40"/>
      <c r="BK9801" s="40"/>
      <c r="BL9801" s="79"/>
      <c r="BM9801" s="94"/>
      <c r="BO9801" s="97"/>
      <c r="BQ9801" s="40"/>
      <c r="BR9801" s="94"/>
      <c r="BS9801" s="94"/>
      <c r="BT9801" s="94"/>
      <c r="BU9801" s="40"/>
      <c r="BV9801" s="82"/>
      <c r="BW9801" s="94"/>
      <c r="BX9801" s="48"/>
      <c r="BY9801" s="97"/>
      <c r="BZ9801" s="48"/>
      <c r="CA9801" s="40"/>
      <c r="CB9801" s="94"/>
      <c r="CC9801" s="94"/>
      <c r="CD9801" s="94"/>
      <c r="CE9801" s="40"/>
      <c r="CF9801" s="73"/>
      <c r="CG9801" s="41"/>
      <c r="CH9801" s="41"/>
      <c r="CI9801" s="41"/>
      <c r="CJ9801" s="41"/>
      <c r="CK9801" s="41"/>
      <c r="CL9801" s="68"/>
      <c r="CM9801" s="41"/>
      <c r="CN9801" s="41"/>
      <c r="CO9801" s="39"/>
      <c r="CP9801" s="78"/>
    </row>
    <row r="9802" spans="1:94" s="38" customFormat="1" x14ac:dyDescent="0.25">
      <c r="A9802" s="38">
        <v>9799</v>
      </c>
      <c r="F9802" s="39"/>
      <c r="Q9802" s="39"/>
      <c r="R9802" s="40"/>
      <c r="S9802" s="40"/>
      <c r="T9802" s="39"/>
      <c r="AG9802" s="110"/>
      <c r="AH9802" s="94"/>
      <c r="AJ9802" s="97"/>
      <c r="AL9802" s="39"/>
      <c r="AP9802" s="39"/>
      <c r="AQ9802" s="77"/>
      <c r="AR9802" s="78"/>
      <c r="BB9802" s="79"/>
      <c r="BC9802" s="94"/>
      <c r="BE9802" s="97"/>
      <c r="BG9802" s="40"/>
      <c r="BK9802" s="40"/>
      <c r="BL9802" s="79"/>
      <c r="BM9802" s="94"/>
      <c r="BO9802" s="97"/>
      <c r="BQ9802" s="40"/>
      <c r="BR9802" s="94"/>
      <c r="BS9802" s="94"/>
      <c r="BT9802" s="94"/>
      <c r="BU9802" s="40"/>
      <c r="BV9802" s="82"/>
      <c r="BW9802" s="94"/>
      <c r="BX9802" s="48"/>
      <c r="BY9802" s="97"/>
      <c r="BZ9802" s="48"/>
      <c r="CA9802" s="40"/>
      <c r="CB9802" s="94"/>
      <c r="CC9802" s="94"/>
      <c r="CD9802" s="94"/>
      <c r="CE9802" s="40"/>
      <c r="CF9802" s="73"/>
      <c r="CG9802" s="41"/>
      <c r="CH9802" s="41"/>
      <c r="CI9802" s="41"/>
      <c r="CJ9802" s="41"/>
      <c r="CK9802" s="41"/>
      <c r="CL9802" s="68"/>
      <c r="CM9802" s="41"/>
      <c r="CN9802" s="41"/>
      <c r="CO9802" s="39"/>
      <c r="CP9802" s="78"/>
    </row>
    <row r="9803" spans="1:94" s="38" customFormat="1" x14ac:dyDescent="0.25">
      <c r="A9803" s="38">
        <v>9800</v>
      </c>
      <c r="F9803" s="39"/>
      <c r="Q9803" s="39"/>
      <c r="R9803" s="40"/>
      <c r="S9803" s="40"/>
      <c r="T9803" s="39"/>
      <c r="AG9803" s="110"/>
      <c r="AH9803" s="94"/>
      <c r="AJ9803" s="97"/>
      <c r="AL9803" s="39"/>
      <c r="AP9803" s="39"/>
      <c r="AQ9803" s="77"/>
      <c r="AR9803" s="78"/>
      <c r="BB9803" s="79"/>
      <c r="BC9803" s="94"/>
      <c r="BE9803" s="97"/>
      <c r="BG9803" s="40"/>
      <c r="BK9803" s="40"/>
      <c r="BL9803" s="79"/>
      <c r="BM9803" s="94"/>
      <c r="BO9803" s="97"/>
      <c r="BQ9803" s="40"/>
      <c r="BR9803" s="94"/>
      <c r="BS9803" s="94"/>
      <c r="BT9803" s="94"/>
      <c r="BU9803" s="40"/>
      <c r="BV9803" s="82"/>
      <c r="BW9803" s="94"/>
      <c r="BX9803" s="48"/>
      <c r="BY9803" s="97"/>
      <c r="BZ9803" s="48"/>
      <c r="CA9803" s="40"/>
      <c r="CB9803" s="94"/>
      <c r="CC9803" s="94"/>
      <c r="CD9803" s="94"/>
      <c r="CE9803" s="40"/>
      <c r="CF9803" s="73"/>
      <c r="CG9803" s="41"/>
      <c r="CH9803" s="41"/>
      <c r="CI9803" s="41"/>
      <c r="CJ9803" s="41"/>
      <c r="CK9803" s="41"/>
      <c r="CL9803" s="68"/>
      <c r="CM9803" s="41"/>
      <c r="CN9803" s="41"/>
      <c r="CO9803" s="39"/>
      <c r="CP9803" s="78"/>
    </row>
    <row r="9804" spans="1:94" s="38" customFormat="1" x14ac:dyDescent="0.25">
      <c r="A9804" s="38">
        <v>9801</v>
      </c>
      <c r="F9804" s="39"/>
      <c r="Q9804" s="39"/>
      <c r="R9804" s="40"/>
      <c r="S9804" s="40"/>
      <c r="T9804" s="39"/>
      <c r="AG9804" s="110"/>
      <c r="AH9804" s="94"/>
      <c r="AJ9804" s="97"/>
      <c r="AL9804" s="39"/>
      <c r="AP9804" s="39"/>
      <c r="AQ9804" s="77"/>
      <c r="AR9804" s="78"/>
      <c r="BB9804" s="79"/>
      <c r="BC9804" s="94"/>
      <c r="BE9804" s="97"/>
      <c r="BG9804" s="40"/>
      <c r="BK9804" s="40"/>
      <c r="BL9804" s="79"/>
      <c r="BM9804" s="94"/>
      <c r="BO9804" s="97"/>
      <c r="BQ9804" s="40"/>
      <c r="BR9804" s="94"/>
      <c r="BS9804" s="94"/>
      <c r="BT9804" s="94"/>
      <c r="BU9804" s="40"/>
      <c r="BV9804" s="82"/>
      <c r="BW9804" s="94"/>
      <c r="BX9804" s="48"/>
      <c r="BY9804" s="97"/>
      <c r="BZ9804" s="48"/>
      <c r="CA9804" s="40"/>
      <c r="CB9804" s="94"/>
      <c r="CC9804" s="94"/>
      <c r="CD9804" s="94"/>
      <c r="CE9804" s="40"/>
      <c r="CF9804" s="73"/>
      <c r="CG9804" s="41"/>
      <c r="CH9804" s="41"/>
      <c r="CI9804" s="41"/>
      <c r="CJ9804" s="41"/>
      <c r="CK9804" s="41"/>
      <c r="CL9804" s="68"/>
      <c r="CM9804" s="41"/>
      <c r="CN9804" s="41"/>
      <c r="CO9804" s="39"/>
      <c r="CP9804" s="78"/>
    </row>
    <row r="9805" spans="1:94" s="38" customFormat="1" x14ac:dyDescent="0.25">
      <c r="A9805" s="38">
        <v>9802</v>
      </c>
      <c r="F9805" s="39"/>
      <c r="Q9805" s="39"/>
      <c r="R9805" s="40"/>
      <c r="S9805" s="40"/>
      <c r="T9805" s="39"/>
      <c r="AG9805" s="110"/>
      <c r="AH9805" s="94"/>
      <c r="AJ9805" s="97"/>
      <c r="AL9805" s="39"/>
      <c r="AP9805" s="39"/>
      <c r="AQ9805" s="77"/>
      <c r="AR9805" s="78"/>
      <c r="BB9805" s="79"/>
      <c r="BC9805" s="94"/>
      <c r="BE9805" s="97"/>
      <c r="BG9805" s="40"/>
      <c r="BK9805" s="40"/>
      <c r="BL9805" s="79"/>
      <c r="BM9805" s="94"/>
      <c r="BO9805" s="97"/>
      <c r="BQ9805" s="40"/>
      <c r="BR9805" s="94"/>
      <c r="BS9805" s="94"/>
      <c r="BT9805" s="94"/>
      <c r="BU9805" s="40"/>
      <c r="BV9805" s="82"/>
      <c r="BW9805" s="94"/>
      <c r="BX9805" s="48"/>
      <c r="BY9805" s="97"/>
      <c r="BZ9805" s="48"/>
      <c r="CA9805" s="40"/>
      <c r="CB9805" s="94"/>
      <c r="CC9805" s="94"/>
      <c r="CD9805" s="94"/>
      <c r="CE9805" s="40"/>
      <c r="CF9805" s="73"/>
      <c r="CG9805" s="41"/>
      <c r="CH9805" s="41"/>
      <c r="CI9805" s="41"/>
      <c r="CJ9805" s="41"/>
      <c r="CK9805" s="41"/>
      <c r="CL9805" s="68"/>
      <c r="CM9805" s="41"/>
      <c r="CN9805" s="41"/>
      <c r="CO9805" s="39"/>
      <c r="CP9805" s="78"/>
    </row>
    <row r="9806" spans="1:94" s="38" customFormat="1" x14ac:dyDescent="0.25">
      <c r="A9806" s="38">
        <v>9803</v>
      </c>
      <c r="F9806" s="39"/>
      <c r="Q9806" s="39"/>
      <c r="R9806" s="40"/>
      <c r="S9806" s="40"/>
      <c r="T9806" s="39"/>
      <c r="AG9806" s="110"/>
      <c r="AH9806" s="94"/>
      <c r="AJ9806" s="97"/>
      <c r="AL9806" s="39"/>
      <c r="AP9806" s="39"/>
      <c r="AQ9806" s="77"/>
      <c r="AR9806" s="78"/>
      <c r="BB9806" s="79"/>
      <c r="BC9806" s="94"/>
      <c r="BE9806" s="97"/>
      <c r="BG9806" s="40"/>
      <c r="BK9806" s="40"/>
      <c r="BL9806" s="79"/>
      <c r="BM9806" s="94"/>
      <c r="BO9806" s="97"/>
      <c r="BQ9806" s="40"/>
      <c r="BR9806" s="94"/>
      <c r="BS9806" s="94"/>
      <c r="BT9806" s="94"/>
      <c r="BU9806" s="40"/>
      <c r="BV9806" s="82"/>
      <c r="BW9806" s="94"/>
      <c r="BX9806" s="48"/>
      <c r="BY9806" s="97"/>
      <c r="BZ9806" s="48"/>
      <c r="CA9806" s="40"/>
      <c r="CB9806" s="94"/>
      <c r="CC9806" s="94"/>
      <c r="CD9806" s="94"/>
      <c r="CE9806" s="40"/>
      <c r="CF9806" s="73"/>
      <c r="CG9806" s="41"/>
      <c r="CH9806" s="41"/>
      <c r="CI9806" s="41"/>
      <c r="CJ9806" s="41"/>
      <c r="CK9806" s="41"/>
      <c r="CL9806" s="68"/>
      <c r="CM9806" s="41"/>
      <c r="CN9806" s="41"/>
      <c r="CO9806" s="39"/>
      <c r="CP9806" s="78"/>
    </row>
    <row r="9807" spans="1:94" s="38" customFormat="1" x14ac:dyDescent="0.25">
      <c r="A9807" s="38">
        <v>9804</v>
      </c>
      <c r="F9807" s="39"/>
      <c r="Q9807" s="39"/>
      <c r="R9807" s="40"/>
      <c r="S9807" s="40"/>
      <c r="T9807" s="39"/>
      <c r="AG9807" s="110"/>
      <c r="AH9807" s="94"/>
      <c r="AJ9807" s="97"/>
      <c r="AL9807" s="39"/>
      <c r="AP9807" s="39"/>
      <c r="AQ9807" s="77"/>
      <c r="AR9807" s="78"/>
      <c r="BB9807" s="79"/>
      <c r="BC9807" s="94"/>
      <c r="BE9807" s="97"/>
      <c r="BG9807" s="40"/>
      <c r="BK9807" s="40"/>
      <c r="BL9807" s="79"/>
      <c r="BM9807" s="94"/>
      <c r="BO9807" s="97"/>
      <c r="BQ9807" s="40"/>
      <c r="BR9807" s="94"/>
      <c r="BS9807" s="94"/>
      <c r="BT9807" s="94"/>
      <c r="BU9807" s="40"/>
      <c r="BV9807" s="82"/>
      <c r="BW9807" s="94"/>
      <c r="BX9807" s="48"/>
      <c r="BY9807" s="97"/>
      <c r="BZ9807" s="48"/>
      <c r="CA9807" s="40"/>
      <c r="CB9807" s="94"/>
      <c r="CC9807" s="94"/>
      <c r="CD9807" s="94"/>
      <c r="CE9807" s="40"/>
      <c r="CF9807" s="73"/>
      <c r="CG9807" s="41"/>
      <c r="CH9807" s="41"/>
      <c r="CI9807" s="41"/>
      <c r="CJ9807" s="41"/>
      <c r="CK9807" s="41"/>
      <c r="CL9807" s="68"/>
      <c r="CM9807" s="41"/>
      <c r="CN9807" s="41"/>
      <c r="CO9807" s="39"/>
      <c r="CP9807" s="78"/>
    </row>
    <row r="9808" spans="1:94" s="38" customFormat="1" x14ac:dyDescent="0.25">
      <c r="A9808" s="38">
        <v>9805</v>
      </c>
      <c r="F9808" s="39"/>
      <c r="Q9808" s="39"/>
      <c r="R9808" s="40"/>
      <c r="S9808" s="40"/>
      <c r="T9808" s="39"/>
      <c r="AG9808" s="110"/>
      <c r="AH9808" s="94"/>
      <c r="AJ9808" s="97"/>
      <c r="AL9808" s="39"/>
      <c r="AP9808" s="39"/>
      <c r="AQ9808" s="77"/>
      <c r="AR9808" s="78"/>
      <c r="BB9808" s="79"/>
      <c r="BC9808" s="94"/>
      <c r="BE9808" s="97"/>
      <c r="BG9808" s="40"/>
      <c r="BK9808" s="40"/>
      <c r="BL9808" s="79"/>
      <c r="BM9808" s="94"/>
      <c r="BO9808" s="97"/>
      <c r="BQ9808" s="40"/>
      <c r="BR9808" s="94"/>
      <c r="BS9808" s="94"/>
      <c r="BT9808" s="94"/>
      <c r="BU9808" s="40"/>
      <c r="BV9808" s="82"/>
      <c r="BW9808" s="94"/>
      <c r="BX9808" s="48"/>
      <c r="BY9808" s="97"/>
      <c r="BZ9808" s="48"/>
      <c r="CA9808" s="40"/>
      <c r="CB9808" s="94"/>
      <c r="CC9808" s="94"/>
      <c r="CD9808" s="94"/>
      <c r="CE9808" s="40"/>
      <c r="CF9808" s="73"/>
      <c r="CG9808" s="41"/>
      <c r="CH9808" s="41"/>
      <c r="CI9808" s="41"/>
      <c r="CJ9808" s="41"/>
      <c r="CK9808" s="41"/>
      <c r="CL9808" s="68"/>
      <c r="CM9808" s="41"/>
      <c r="CN9808" s="41"/>
      <c r="CO9808" s="39"/>
      <c r="CP9808" s="78"/>
    </row>
    <row r="9809" spans="1:94" s="38" customFormat="1" x14ac:dyDescent="0.25">
      <c r="A9809" s="38">
        <v>9806</v>
      </c>
      <c r="F9809" s="39"/>
      <c r="Q9809" s="39"/>
      <c r="R9809" s="40"/>
      <c r="S9809" s="40"/>
      <c r="T9809" s="39"/>
      <c r="AG9809" s="110"/>
      <c r="AH9809" s="94"/>
      <c r="AJ9809" s="97"/>
      <c r="AL9809" s="39"/>
      <c r="AP9809" s="39"/>
      <c r="AQ9809" s="77"/>
      <c r="AR9809" s="78"/>
      <c r="BB9809" s="79"/>
      <c r="BC9809" s="94"/>
      <c r="BE9809" s="97"/>
      <c r="BG9809" s="40"/>
      <c r="BK9809" s="40"/>
      <c r="BL9809" s="79"/>
      <c r="BM9809" s="94"/>
      <c r="BO9809" s="97"/>
      <c r="BQ9809" s="40"/>
      <c r="BR9809" s="94"/>
      <c r="BS9809" s="94"/>
      <c r="BT9809" s="94"/>
      <c r="BU9809" s="40"/>
      <c r="BV9809" s="82"/>
      <c r="BW9809" s="94"/>
      <c r="BX9809" s="48"/>
      <c r="BY9809" s="97"/>
      <c r="BZ9809" s="48"/>
      <c r="CA9809" s="40"/>
      <c r="CB9809" s="94"/>
      <c r="CC9809" s="94"/>
      <c r="CD9809" s="94"/>
      <c r="CE9809" s="40"/>
      <c r="CF9809" s="73"/>
      <c r="CG9809" s="41"/>
      <c r="CH9809" s="41"/>
      <c r="CI9809" s="41"/>
      <c r="CJ9809" s="41"/>
      <c r="CK9809" s="41"/>
      <c r="CL9809" s="68"/>
      <c r="CM9809" s="41"/>
      <c r="CN9809" s="41"/>
      <c r="CO9809" s="39"/>
      <c r="CP9809" s="78"/>
    </row>
    <row r="9810" spans="1:94" s="38" customFormat="1" x14ac:dyDescent="0.25">
      <c r="A9810" s="38">
        <v>9807</v>
      </c>
      <c r="F9810" s="39"/>
      <c r="Q9810" s="39"/>
      <c r="R9810" s="40"/>
      <c r="S9810" s="40"/>
      <c r="T9810" s="39"/>
      <c r="AG9810" s="110"/>
      <c r="AH9810" s="94"/>
      <c r="AJ9810" s="97"/>
      <c r="AL9810" s="39"/>
      <c r="AP9810" s="39"/>
      <c r="AQ9810" s="77"/>
      <c r="AR9810" s="78"/>
      <c r="BB9810" s="79"/>
      <c r="BC9810" s="94"/>
      <c r="BE9810" s="97"/>
      <c r="BG9810" s="40"/>
      <c r="BK9810" s="40"/>
      <c r="BL9810" s="79"/>
      <c r="BM9810" s="94"/>
      <c r="BO9810" s="97"/>
      <c r="BQ9810" s="40"/>
      <c r="BR9810" s="94"/>
      <c r="BS9810" s="94"/>
      <c r="BT9810" s="94"/>
      <c r="BU9810" s="40"/>
      <c r="BV9810" s="82"/>
      <c r="BW9810" s="94"/>
      <c r="BX9810" s="48"/>
      <c r="BY9810" s="97"/>
      <c r="BZ9810" s="48"/>
      <c r="CA9810" s="40"/>
      <c r="CB9810" s="94"/>
      <c r="CC9810" s="94"/>
      <c r="CD9810" s="94"/>
      <c r="CE9810" s="40"/>
      <c r="CF9810" s="73"/>
      <c r="CG9810" s="41"/>
      <c r="CH9810" s="41"/>
      <c r="CI9810" s="41"/>
      <c r="CJ9810" s="41"/>
      <c r="CK9810" s="41"/>
      <c r="CL9810" s="68"/>
      <c r="CM9810" s="41"/>
      <c r="CN9810" s="41"/>
      <c r="CO9810" s="39"/>
      <c r="CP9810" s="78"/>
    </row>
    <row r="9811" spans="1:94" s="38" customFormat="1" x14ac:dyDescent="0.25">
      <c r="A9811" s="38">
        <v>9808</v>
      </c>
      <c r="F9811" s="39"/>
      <c r="Q9811" s="39"/>
      <c r="R9811" s="40"/>
      <c r="S9811" s="40"/>
      <c r="T9811" s="39"/>
      <c r="AG9811" s="110"/>
      <c r="AH9811" s="94"/>
      <c r="AJ9811" s="97"/>
      <c r="AL9811" s="39"/>
      <c r="AP9811" s="39"/>
      <c r="AQ9811" s="77"/>
      <c r="AR9811" s="78"/>
      <c r="BB9811" s="79"/>
      <c r="BC9811" s="94"/>
      <c r="BE9811" s="97"/>
      <c r="BG9811" s="40"/>
      <c r="BK9811" s="40"/>
      <c r="BL9811" s="79"/>
      <c r="BM9811" s="94"/>
      <c r="BO9811" s="97"/>
      <c r="BQ9811" s="40"/>
      <c r="BR9811" s="94"/>
      <c r="BS9811" s="94"/>
      <c r="BT9811" s="94"/>
      <c r="BU9811" s="40"/>
      <c r="BV9811" s="82"/>
      <c r="BW9811" s="94"/>
      <c r="BX9811" s="48"/>
      <c r="BY9811" s="97"/>
      <c r="BZ9811" s="48"/>
      <c r="CA9811" s="40"/>
      <c r="CB9811" s="94"/>
      <c r="CC9811" s="94"/>
      <c r="CD9811" s="94"/>
      <c r="CE9811" s="40"/>
      <c r="CF9811" s="73"/>
      <c r="CG9811" s="41"/>
      <c r="CH9811" s="41"/>
      <c r="CI9811" s="41"/>
      <c r="CJ9811" s="41"/>
      <c r="CK9811" s="41"/>
      <c r="CL9811" s="68"/>
      <c r="CM9811" s="41"/>
      <c r="CN9811" s="41"/>
      <c r="CO9811" s="39"/>
      <c r="CP9811" s="78"/>
    </row>
    <row r="9812" spans="1:94" s="38" customFormat="1" x14ac:dyDescent="0.25">
      <c r="A9812" s="38">
        <v>9809</v>
      </c>
      <c r="F9812" s="39"/>
      <c r="Q9812" s="39"/>
      <c r="R9812" s="40"/>
      <c r="S9812" s="40"/>
      <c r="T9812" s="39"/>
      <c r="AG9812" s="110"/>
      <c r="AH9812" s="94"/>
      <c r="AJ9812" s="97"/>
      <c r="AL9812" s="39"/>
      <c r="AP9812" s="39"/>
      <c r="AQ9812" s="77"/>
      <c r="AR9812" s="78"/>
      <c r="BB9812" s="79"/>
      <c r="BC9812" s="94"/>
      <c r="BE9812" s="97"/>
      <c r="BG9812" s="40"/>
      <c r="BK9812" s="40"/>
      <c r="BL9812" s="79"/>
      <c r="BM9812" s="94"/>
      <c r="BO9812" s="97"/>
      <c r="BQ9812" s="40"/>
      <c r="BR9812" s="94"/>
      <c r="BS9812" s="94"/>
      <c r="BT9812" s="94"/>
      <c r="BU9812" s="40"/>
      <c r="BV9812" s="82"/>
      <c r="BW9812" s="94"/>
      <c r="BX9812" s="48"/>
      <c r="BY9812" s="97"/>
      <c r="BZ9812" s="48"/>
      <c r="CA9812" s="40"/>
      <c r="CB9812" s="94"/>
      <c r="CC9812" s="94"/>
      <c r="CD9812" s="94"/>
      <c r="CE9812" s="40"/>
      <c r="CF9812" s="73"/>
      <c r="CG9812" s="41"/>
      <c r="CH9812" s="41"/>
      <c r="CI9812" s="41"/>
      <c r="CJ9812" s="41"/>
      <c r="CK9812" s="41"/>
      <c r="CL9812" s="68"/>
      <c r="CM9812" s="41"/>
      <c r="CN9812" s="41"/>
      <c r="CO9812" s="39"/>
      <c r="CP9812" s="78"/>
    </row>
    <row r="9813" spans="1:94" s="38" customFormat="1" x14ac:dyDescent="0.25">
      <c r="A9813" s="38">
        <v>9810</v>
      </c>
      <c r="F9813" s="39"/>
      <c r="Q9813" s="39"/>
      <c r="R9813" s="40"/>
      <c r="S9813" s="40"/>
      <c r="T9813" s="39"/>
      <c r="AG9813" s="110"/>
      <c r="AH9813" s="94"/>
      <c r="AJ9813" s="97"/>
      <c r="AL9813" s="39"/>
      <c r="AP9813" s="39"/>
      <c r="AQ9813" s="77"/>
      <c r="AR9813" s="78"/>
      <c r="BB9813" s="79"/>
      <c r="BC9813" s="94"/>
      <c r="BE9813" s="97"/>
      <c r="BG9813" s="40"/>
      <c r="BK9813" s="40"/>
      <c r="BL9813" s="79"/>
      <c r="BM9813" s="94"/>
      <c r="BO9813" s="97"/>
      <c r="BQ9813" s="40"/>
      <c r="BR9813" s="94"/>
      <c r="BS9813" s="94"/>
      <c r="BT9813" s="94"/>
      <c r="BU9813" s="40"/>
      <c r="BV9813" s="82"/>
      <c r="BW9813" s="94"/>
      <c r="BX9813" s="48"/>
      <c r="BY9813" s="97"/>
      <c r="BZ9813" s="48"/>
      <c r="CA9813" s="40"/>
      <c r="CB9813" s="94"/>
      <c r="CC9813" s="94"/>
      <c r="CD9813" s="94"/>
      <c r="CE9813" s="40"/>
      <c r="CF9813" s="73"/>
      <c r="CG9813" s="41"/>
      <c r="CH9813" s="41"/>
      <c r="CI9813" s="41"/>
      <c r="CJ9813" s="41"/>
      <c r="CK9813" s="41"/>
      <c r="CL9813" s="68"/>
      <c r="CM9813" s="41"/>
      <c r="CN9813" s="41"/>
      <c r="CO9813" s="39"/>
      <c r="CP9813" s="78"/>
    </row>
    <row r="9814" spans="1:94" s="38" customFormat="1" x14ac:dyDescent="0.25">
      <c r="A9814" s="38">
        <v>9811</v>
      </c>
      <c r="F9814" s="39"/>
      <c r="Q9814" s="39"/>
      <c r="R9814" s="40"/>
      <c r="S9814" s="40"/>
      <c r="T9814" s="39"/>
      <c r="AG9814" s="110"/>
      <c r="AH9814" s="94"/>
      <c r="AJ9814" s="97"/>
      <c r="AL9814" s="39"/>
      <c r="AP9814" s="39"/>
      <c r="AQ9814" s="77"/>
      <c r="AR9814" s="78"/>
      <c r="BB9814" s="79"/>
      <c r="BC9814" s="94"/>
      <c r="BE9814" s="97"/>
      <c r="BG9814" s="40"/>
      <c r="BK9814" s="40"/>
      <c r="BL9814" s="79"/>
      <c r="BM9814" s="94"/>
      <c r="BO9814" s="97"/>
      <c r="BQ9814" s="40"/>
      <c r="BR9814" s="94"/>
      <c r="BS9814" s="94"/>
      <c r="BT9814" s="94"/>
      <c r="BU9814" s="40"/>
      <c r="BV9814" s="82"/>
      <c r="BW9814" s="94"/>
      <c r="BX9814" s="48"/>
      <c r="BY9814" s="97"/>
      <c r="BZ9814" s="48"/>
      <c r="CA9814" s="40"/>
      <c r="CB9814" s="94"/>
      <c r="CC9814" s="94"/>
      <c r="CD9814" s="94"/>
      <c r="CE9814" s="40"/>
      <c r="CF9814" s="73"/>
      <c r="CG9814" s="41"/>
      <c r="CH9814" s="41"/>
      <c r="CI9814" s="41"/>
      <c r="CJ9814" s="41"/>
      <c r="CK9814" s="41"/>
      <c r="CL9814" s="68"/>
      <c r="CM9814" s="41"/>
      <c r="CN9814" s="41"/>
      <c r="CO9814" s="39"/>
      <c r="CP9814" s="78"/>
    </row>
    <row r="9815" spans="1:94" s="38" customFormat="1" x14ac:dyDescent="0.25">
      <c r="A9815" s="38">
        <v>9812</v>
      </c>
      <c r="F9815" s="39"/>
      <c r="Q9815" s="39"/>
      <c r="R9815" s="40"/>
      <c r="S9815" s="40"/>
      <c r="T9815" s="39"/>
      <c r="AG9815" s="110"/>
      <c r="AH9815" s="94"/>
      <c r="AJ9815" s="97"/>
      <c r="AL9815" s="39"/>
      <c r="AP9815" s="39"/>
      <c r="AQ9815" s="77"/>
      <c r="AR9815" s="78"/>
      <c r="BB9815" s="79"/>
      <c r="BC9815" s="94"/>
      <c r="BE9815" s="97"/>
      <c r="BG9815" s="40"/>
      <c r="BK9815" s="40"/>
      <c r="BL9815" s="79"/>
      <c r="BM9815" s="94"/>
      <c r="BO9815" s="97"/>
      <c r="BQ9815" s="40"/>
      <c r="BR9815" s="94"/>
      <c r="BS9815" s="94"/>
      <c r="BT9815" s="94"/>
      <c r="BU9815" s="40"/>
      <c r="BV9815" s="82"/>
      <c r="BW9815" s="94"/>
      <c r="BX9815" s="48"/>
      <c r="BY9815" s="97"/>
      <c r="BZ9815" s="48"/>
      <c r="CA9815" s="40"/>
      <c r="CB9815" s="94"/>
      <c r="CC9815" s="94"/>
      <c r="CD9815" s="94"/>
      <c r="CE9815" s="40"/>
      <c r="CF9815" s="73"/>
      <c r="CG9815" s="41"/>
      <c r="CH9815" s="41"/>
      <c r="CI9815" s="41"/>
      <c r="CJ9815" s="41"/>
      <c r="CK9815" s="41"/>
      <c r="CL9815" s="68"/>
      <c r="CM9815" s="41"/>
      <c r="CN9815" s="41"/>
      <c r="CO9815" s="39"/>
      <c r="CP9815" s="78"/>
    </row>
    <row r="9816" spans="1:94" s="38" customFormat="1" x14ac:dyDescent="0.25">
      <c r="A9816" s="38">
        <v>9813</v>
      </c>
      <c r="F9816" s="39"/>
      <c r="Q9816" s="39"/>
      <c r="R9816" s="40"/>
      <c r="S9816" s="40"/>
      <c r="T9816" s="39"/>
      <c r="AG9816" s="110"/>
      <c r="AH9816" s="94"/>
      <c r="AJ9816" s="97"/>
      <c r="AL9816" s="39"/>
      <c r="AP9816" s="39"/>
      <c r="AQ9816" s="77"/>
      <c r="AR9816" s="78"/>
      <c r="BB9816" s="79"/>
      <c r="BC9816" s="94"/>
      <c r="BE9816" s="97"/>
      <c r="BG9816" s="40"/>
      <c r="BK9816" s="40"/>
      <c r="BL9816" s="79"/>
      <c r="BM9816" s="94"/>
      <c r="BO9816" s="97"/>
      <c r="BQ9816" s="40"/>
      <c r="BR9816" s="94"/>
      <c r="BS9816" s="94"/>
      <c r="BT9816" s="94"/>
      <c r="BU9816" s="40"/>
      <c r="BV9816" s="82"/>
      <c r="BW9816" s="94"/>
      <c r="BX9816" s="48"/>
      <c r="BY9816" s="97"/>
      <c r="BZ9816" s="48"/>
      <c r="CA9816" s="40"/>
      <c r="CB9816" s="94"/>
      <c r="CC9816" s="94"/>
      <c r="CD9816" s="94"/>
      <c r="CE9816" s="40"/>
      <c r="CF9816" s="73"/>
      <c r="CG9816" s="41"/>
      <c r="CH9816" s="41"/>
      <c r="CI9816" s="41"/>
      <c r="CJ9816" s="41"/>
      <c r="CK9816" s="41"/>
      <c r="CL9816" s="68"/>
      <c r="CM9816" s="41"/>
      <c r="CN9816" s="41"/>
      <c r="CO9816" s="39"/>
      <c r="CP9816" s="78"/>
    </row>
    <row r="9817" spans="1:94" s="38" customFormat="1" x14ac:dyDescent="0.25">
      <c r="A9817" s="38">
        <v>9814</v>
      </c>
      <c r="F9817" s="39"/>
      <c r="Q9817" s="39"/>
      <c r="R9817" s="40"/>
      <c r="S9817" s="40"/>
      <c r="T9817" s="39"/>
      <c r="AG9817" s="110"/>
      <c r="AH9817" s="94"/>
      <c r="AJ9817" s="97"/>
      <c r="AL9817" s="39"/>
      <c r="AP9817" s="39"/>
      <c r="AQ9817" s="77"/>
      <c r="AR9817" s="78"/>
      <c r="BB9817" s="79"/>
      <c r="BC9817" s="94"/>
      <c r="BE9817" s="97"/>
      <c r="BG9817" s="40"/>
      <c r="BK9817" s="40"/>
      <c r="BL9817" s="79"/>
      <c r="BM9817" s="94"/>
      <c r="BO9817" s="97"/>
      <c r="BQ9817" s="40"/>
      <c r="BR9817" s="94"/>
      <c r="BS9817" s="94"/>
      <c r="BT9817" s="94"/>
      <c r="BU9817" s="40"/>
      <c r="BV9817" s="82"/>
      <c r="BW9817" s="94"/>
      <c r="BX9817" s="48"/>
      <c r="BY9817" s="97"/>
      <c r="BZ9817" s="48"/>
      <c r="CA9817" s="40"/>
      <c r="CB9817" s="94"/>
      <c r="CC9817" s="94"/>
      <c r="CD9817" s="94"/>
      <c r="CE9817" s="40"/>
      <c r="CF9817" s="73"/>
      <c r="CG9817" s="41"/>
      <c r="CH9817" s="41"/>
      <c r="CI9817" s="41"/>
      <c r="CJ9817" s="41"/>
      <c r="CK9817" s="41"/>
      <c r="CL9817" s="68"/>
      <c r="CM9817" s="41"/>
      <c r="CN9817" s="41"/>
      <c r="CO9817" s="39"/>
      <c r="CP9817" s="78"/>
    </row>
    <row r="9818" spans="1:94" s="38" customFormat="1" x14ac:dyDescent="0.25">
      <c r="A9818" s="38">
        <v>9815</v>
      </c>
      <c r="F9818" s="39"/>
      <c r="Q9818" s="39"/>
      <c r="R9818" s="40"/>
      <c r="S9818" s="40"/>
      <c r="T9818" s="39"/>
      <c r="AG9818" s="110"/>
      <c r="AH9818" s="94"/>
      <c r="AJ9818" s="97"/>
      <c r="AL9818" s="39"/>
      <c r="AP9818" s="39"/>
      <c r="AQ9818" s="77"/>
      <c r="AR9818" s="78"/>
      <c r="BB9818" s="79"/>
      <c r="BC9818" s="94"/>
      <c r="BE9818" s="97"/>
      <c r="BG9818" s="40"/>
      <c r="BK9818" s="40"/>
      <c r="BL9818" s="79"/>
      <c r="BM9818" s="94"/>
      <c r="BO9818" s="97"/>
      <c r="BQ9818" s="40"/>
      <c r="BR9818" s="94"/>
      <c r="BS9818" s="94"/>
      <c r="BT9818" s="94"/>
      <c r="BU9818" s="40"/>
      <c r="BV9818" s="82"/>
      <c r="BW9818" s="94"/>
      <c r="BX9818" s="48"/>
      <c r="BY9818" s="97"/>
      <c r="BZ9818" s="48"/>
      <c r="CA9818" s="40"/>
      <c r="CB9818" s="94"/>
      <c r="CC9818" s="94"/>
      <c r="CD9818" s="94"/>
      <c r="CE9818" s="40"/>
      <c r="CF9818" s="73"/>
      <c r="CG9818" s="41"/>
      <c r="CH9818" s="41"/>
      <c r="CI9818" s="41"/>
      <c r="CJ9818" s="41"/>
      <c r="CK9818" s="41"/>
      <c r="CL9818" s="68"/>
      <c r="CM9818" s="41"/>
      <c r="CN9818" s="41"/>
      <c r="CO9818" s="39"/>
      <c r="CP9818" s="78"/>
    </row>
    <row r="9819" spans="1:94" s="38" customFormat="1" x14ac:dyDescent="0.25">
      <c r="A9819" s="38">
        <v>9816</v>
      </c>
      <c r="F9819" s="39"/>
      <c r="Q9819" s="39"/>
      <c r="R9819" s="40"/>
      <c r="S9819" s="40"/>
      <c r="T9819" s="39"/>
      <c r="AG9819" s="110"/>
      <c r="AH9819" s="94"/>
      <c r="AJ9819" s="97"/>
      <c r="AL9819" s="39"/>
      <c r="AP9819" s="39"/>
      <c r="AQ9819" s="77"/>
      <c r="AR9819" s="78"/>
      <c r="BB9819" s="79"/>
      <c r="BC9819" s="94"/>
      <c r="BE9819" s="97"/>
      <c r="BG9819" s="40"/>
      <c r="BK9819" s="40"/>
      <c r="BL9819" s="79"/>
      <c r="BM9819" s="94"/>
      <c r="BO9819" s="97"/>
      <c r="BQ9819" s="40"/>
      <c r="BR9819" s="94"/>
      <c r="BS9819" s="94"/>
      <c r="BT9819" s="94"/>
      <c r="BU9819" s="40"/>
      <c r="BV9819" s="82"/>
      <c r="BW9819" s="94"/>
      <c r="BX9819" s="48"/>
      <c r="BY9819" s="97"/>
      <c r="BZ9819" s="48"/>
      <c r="CA9819" s="40"/>
      <c r="CB9819" s="94"/>
      <c r="CC9819" s="94"/>
      <c r="CD9819" s="94"/>
      <c r="CE9819" s="40"/>
      <c r="CF9819" s="73"/>
      <c r="CG9819" s="41"/>
      <c r="CH9819" s="41"/>
      <c r="CI9819" s="41"/>
      <c r="CJ9819" s="41"/>
      <c r="CK9819" s="41"/>
      <c r="CL9819" s="68"/>
      <c r="CM9819" s="41"/>
      <c r="CN9819" s="41"/>
      <c r="CO9819" s="39"/>
      <c r="CP9819" s="78"/>
    </row>
    <row r="9820" spans="1:94" s="38" customFormat="1" x14ac:dyDescent="0.25">
      <c r="A9820" s="38">
        <v>9817</v>
      </c>
      <c r="F9820" s="39"/>
      <c r="Q9820" s="39"/>
      <c r="R9820" s="40"/>
      <c r="S9820" s="40"/>
      <c r="T9820" s="39"/>
      <c r="AG9820" s="110"/>
      <c r="AH9820" s="94"/>
      <c r="AJ9820" s="97"/>
      <c r="AL9820" s="39"/>
      <c r="AP9820" s="39"/>
      <c r="AQ9820" s="77"/>
      <c r="AR9820" s="78"/>
      <c r="BB9820" s="79"/>
      <c r="BC9820" s="94"/>
      <c r="BE9820" s="97"/>
      <c r="BG9820" s="40"/>
      <c r="BK9820" s="40"/>
      <c r="BL9820" s="79"/>
      <c r="BM9820" s="94"/>
      <c r="BO9820" s="97"/>
      <c r="BQ9820" s="40"/>
      <c r="BR9820" s="94"/>
      <c r="BS9820" s="94"/>
      <c r="BT9820" s="94"/>
      <c r="BU9820" s="40"/>
      <c r="BV9820" s="82"/>
      <c r="BW9820" s="94"/>
      <c r="BX9820" s="48"/>
      <c r="BY9820" s="97"/>
      <c r="BZ9820" s="48"/>
      <c r="CA9820" s="40"/>
      <c r="CB9820" s="94"/>
      <c r="CC9820" s="94"/>
      <c r="CD9820" s="94"/>
      <c r="CE9820" s="40"/>
      <c r="CF9820" s="73"/>
      <c r="CG9820" s="41"/>
      <c r="CH9820" s="41"/>
      <c r="CI9820" s="41"/>
      <c r="CJ9820" s="41"/>
      <c r="CK9820" s="41"/>
      <c r="CL9820" s="68"/>
      <c r="CM9820" s="41"/>
      <c r="CN9820" s="41"/>
      <c r="CO9820" s="39"/>
      <c r="CP9820" s="78"/>
    </row>
    <row r="9821" spans="1:94" s="38" customFormat="1" x14ac:dyDescent="0.25">
      <c r="A9821" s="38">
        <v>9818</v>
      </c>
      <c r="F9821" s="39"/>
      <c r="Q9821" s="39"/>
      <c r="R9821" s="40"/>
      <c r="S9821" s="40"/>
      <c r="T9821" s="39"/>
      <c r="AG9821" s="110"/>
      <c r="AH9821" s="94"/>
      <c r="AJ9821" s="97"/>
      <c r="AL9821" s="39"/>
      <c r="AP9821" s="39"/>
      <c r="AQ9821" s="77"/>
      <c r="AR9821" s="78"/>
      <c r="BB9821" s="79"/>
      <c r="BC9821" s="94"/>
      <c r="BE9821" s="97"/>
      <c r="BG9821" s="40"/>
      <c r="BK9821" s="40"/>
      <c r="BL9821" s="79"/>
      <c r="BM9821" s="94"/>
      <c r="BO9821" s="97"/>
      <c r="BQ9821" s="40"/>
      <c r="BR9821" s="94"/>
      <c r="BS9821" s="94"/>
      <c r="BT9821" s="94"/>
      <c r="BU9821" s="40"/>
      <c r="BV9821" s="82"/>
      <c r="BW9821" s="94"/>
      <c r="BX9821" s="48"/>
      <c r="BY9821" s="97"/>
      <c r="BZ9821" s="48"/>
      <c r="CA9821" s="40"/>
      <c r="CB9821" s="94"/>
      <c r="CC9821" s="94"/>
      <c r="CD9821" s="94"/>
      <c r="CE9821" s="40"/>
      <c r="CF9821" s="73"/>
      <c r="CG9821" s="41"/>
      <c r="CH9821" s="41"/>
      <c r="CI9821" s="41"/>
      <c r="CJ9821" s="41"/>
      <c r="CK9821" s="41"/>
      <c r="CL9821" s="68"/>
      <c r="CM9821" s="41"/>
      <c r="CN9821" s="41"/>
      <c r="CO9821" s="39"/>
      <c r="CP9821" s="78"/>
    </row>
    <row r="9822" spans="1:94" s="38" customFormat="1" x14ac:dyDescent="0.25">
      <c r="A9822" s="38">
        <v>9819</v>
      </c>
      <c r="F9822" s="39"/>
      <c r="Q9822" s="39"/>
      <c r="R9822" s="40"/>
      <c r="S9822" s="40"/>
      <c r="T9822" s="39"/>
      <c r="AG9822" s="110"/>
      <c r="AH9822" s="94"/>
      <c r="AJ9822" s="97"/>
      <c r="AL9822" s="39"/>
      <c r="AP9822" s="39"/>
      <c r="AQ9822" s="77"/>
      <c r="AR9822" s="78"/>
      <c r="BB9822" s="79"/>
      <c r="BC9822" s="94"/>
      <c r="BE9822" s="97"/>
      <c r="BG9822" s="40"/>
      <c r="BK9822" s="40"/>
      <c r="BL9822" s="79"/>
      <c r="BM9822" s="94"/>
      <c r="BO9822" s="97"/>
      <c r="BQ9822" s="40"/>
      <c r="BR9822" s="94"/>
      <c r="BS9822" s="94"/>
      <c r="BT9822" s="94"/>
      <c r="BU9822" s="40"/>
      <c r="BV9822" s="82"/>
      <c r="BW9822" s="94"/>
      <c r="BX9822" s="48"/>
      <c r="BY9822" s="97"/>
      <c r="BZ9822" s="48"/>
      <c r="CA9822" s="40"/>
      <c r="CB9822" s="94"/>
      <c r="CC9822" s="94"/>
      <c r="CD9822" s="94"/>
      <c r="CE9822" s="40"/>
      <c r="CF9822" s="73"/>
      <c r="CG9822" s="41"/>
      <c r="CH9822" s="41"/>
      <c r="CI9822" s="41"/>
      <c r="CJ9822" s="41"/>
      <c r="CK9822" s="41"/>
      <c r="CL9822" s="68"/>
      <c r="CM9822" s="41"/>
      <c r="CN9822" s="41"/>
      <c r="CO9822" s="39"/>
      <c r="CP9822" s="78"/>
    </row>
    <row r="9823" spans="1:94" s="38" customFormat="1" x14ac:dyDescent="0.25">
      <c r="A9823" s="38">
        <v>9820</v>
      </c>
      <c r="F9823" s="39"/>
      <c r="Q9823" s="39"/>
      <c r="R9823" s="40"/>
      <c r="S9823" s="40"/>
      <c r="T9823" s="39"/>
      <c r="AG9823" s="110"/>
      <c r="AH9823" s="94"/>
      <c r="AJ9823" s="97"/>
      <c r="AL9823" s="39"/>
      <c r="AP9823" s="39"/>
      <c r="AQ9823" s="77"/>
      <c r="AR9823" s="78"/>
      <c r="BB9823" s="79"/>
      <c r="BC9823" s="94"/>
      <c r="BE9823" s="97"/>
      <c r="BG9823" s="40"/>
      <c r="BK9823" s="40"/>
      <c r="BL9823" s="79"/>
      <c r="BM9823" s="94"/>
      <c r="BO9823" s="97"/>
      <c r="BQ9823" s="40"/>
      <c r="BR9823" s="94"/>
      <c r="BS9823" s="94"/>
      <c r="BT9823" s="94"/>
      <c r="BU9823" s="40"/>
      <c r="BV9823" s="82"/>
      <c r="BW9823" s="94"/>
      <c r="BX9823" s="48"/>
      <c r="BY9823" s="97"/>
      <c r="BZ9823" s="48"/>
      <c r="CA9823" s="40"/>
      <c r="CB9823" s="94"/>
      <c r="CC9823" s="94"/>
      <c r="CD9823" s="94"/>
      <c r="CE9823" s="40"/>
      <c r="CF9823" s="73"/>
      <c r="CG9823" s="41"/>
      <c r="CH9823" s="41"/>
      <c r="CI9823" s="41"/>
      <c r="CJ9823" s="41"/>
      <c r="CK9823" s="41"/>
      <c r="CL9823" s="68"/>
      <c r="CM9823" s="41"/>
      <c r="CN9823" s="41"/>
      <c r="CO9823" s="39"/>
      <c r="CP9823" s="78"/>
    </row>
    <row r="9824" spans="1:94" s="38" customFormat="1" x14ac:dyDescent="0.25">
      <c r="A9824" s="38">
        <v>9821</v>
      </c>
      <c r="F9824" s="39"/>
      <c r="Q9824" s="39"/>
      <c r="R9824" s="40"/>
      <c r="S9824" s="40"/>
      <c r="T9824" s="39"/>
      <c r="AG9824" s="110"/>
      <c r="AH9824" s="94"/>
      <c r="AJ9824" s="97"/>
      <c r="AL9824" s="39"/>
      <c r="AP9824" s="39"/>
      <c r="AQ9824" s="77"/>
      <c r="AR9824" s="78"/>
      <c r="BB9824" s="79"/>
      <c r="BC9824" s="94"/>
      <c r="BE9824" s="97"/>
      <c r="BG9824" s="40"/>
      <c r="BK9824" s="40"/>
      <c r="BL9824" s="79"/>
      <c r="BM9824" s="94"/>
      <c r="BO9824" s="97"/>
      <c r="BQ9824" s="40"/>
      <c r="BR9824" s="94"/>
      <c r="BS9824" s="94"/>
      <c r="BT9824" s="94"/>
      <c r="BU9824" s="40"/>
      <c r="BV9824" s="82"/>
      <c r="BW9824" s="94"/>
      <c r="BX9824" s="48"/>
      <c r="BY9824" s="97"/>
      <c r="BZ9824" s="48"/>
      <c r="CA9824" s="40"/>
      <c r="CB9824" s="94"/>
      <c r="CC9824" s="94"/>
      <c r="CD9824" s="94"/>
      <c r="CE9824" s="40"/>
      <c r="CF9824" s="73"/>
      <c r="CG9824" s="41"/>
      <c r="CH9824" s="41"/>
      <c r="CI9824" s="41"/>
      <c r="CJ9824" s="41"/>
      <c r="CK9824" s="41"/>
      <c r="CL9824" s="68"/>
      <c r="CM9824" s="41"/>
      <c r="CN9824" s="41"/>
      <c r="CO9824" s="39"/>
      <c r="CP9824" s="78"/>
    </row>
    <row r="9825" spans="1:94" s="38" customFormat="1" x14ac:dyDescent="0.25">
      <c r="A9825" s="38">
        <v>9822</v>
      </c>
      <c r="F9825" s="39"/>
      <c r="Q9825" s="39"/>
      <c r="R9825" s="40"/>
      <c r="S9825" s="40"/>
      <c r="T9825" s="39"/>
      <c r="AG9825" s="110"/>
      <c r="AH9825" s="94"/>
      <c r="AJ9825" s="97"/>
      <c r="AL9825" s="39"/>
      <c r="AP9825" s="39"/>
      <c r="AQ9825" s="77"/>
      <c r="AR9825" s="78"/>
      <c r="BB9825" s="79"/>
      <c r="BC9825" s="94"/>
      <c r="BE9825" s="97"/>
      <c r="BG9825" s="40"/>
      <c r="BK9825" s="40"/>
      <c r="BL9825" s="79"/>
      <c r="BM9825" s="94"/>
      <c r="BO9825" s="97"/>
      <c r="BQ9825" s="40"/>
      <c r="BR9825" s="94"/>
      <c r="BS9825" s="94"/>
      <c r="BT9825" s="94"/>
      <c r="BU9825" s="40"/>
      <c r="BV9825" s="82"/>
      <c r="BW9825" s="94"/>
      <c r="BX9825" s="48"/>
      <c r="BY9825" s="97"/>
      <c r="BZ9825" s="48"/>
      <c r="CA9825" s="40"/>
      <c r="CB9825" s="94"/>
      <c r="CC9825" s="94"/>
      <c r="CD9825" s="94"/>
      <c r="CE9825" s="40"/>
      <c r="CF9825" s="73"/>
      <c r="CG9825" s="41"/>
      <c r="CH9825" s="41"/>
      <c r="CI9825" s="41"/>
      <c r="CJ9825" s="41"/>
      <c r="CK9825" s="41"/>
      <c r="CL9825" s="68"/>
      <c r="CM9825" s="41"/>
      <c r="CN9825" s="41"/>
      <c r="CO9825" s="39"/>
      <c r="CP9825" s="78"/>
    </row>
    <row r="9826" spans="1:94" s="38" customFormat="1" x14ac:dyDescent="0.25">
      <c r="A9826" s="38">
        <v>9823</v>
      </c>
      <c r="F9826" s="39"/>
      <c r="Q9826" s="39"/>
      <c r="R9826" s="40"/>
      <c r="S9826" s="40"/>
      <c r="T9826" s="39"/>
      <c r="AG9826" s="110"/>
      <c r="AH9826" s="94"/>
      <c r="AJ9826" s="97"/>
      <c r="AL9826" s="39"/>
      <c r="AP9826" s="39"/>
      <c r="AQ9826" s="77"/>
      <c r="AR9826" s="78"/>
      <c r="BB9826" s="79"/>
      <c r="BC9826" s="94"/>
      <c r="BE9826" s="97"/>
      <c r="BG9826" s="40"/>
      <c r="BK9826" s="40"/>
      <c r="BL9826" s="79"/>
      <c r="BM9826" s="94"/>
      <c r="BO9826" s="97"/>
      <c r="BQ9826" s="40"/>
      <c r="BR9826" s="94"/>
      <c r="BS9826" s="94"/>
      <c r="BT9826" s="94"/>
      <c r="BU9826" s="40"/>
      <c r="BV9826" s="82"/>
      <c r="BW9826" s="94"/>
      <c r="BX9826" s="48"/>
      <c r="BY9826" s="97"/>
      <c r="BZ9826" s="48"/>
      <c r="CA9826" s="40"/>
      <c r="CB9826" s="94"/>
      <c r="CC9826" s="94"/>
      <c r="CD9826" s="94"/>
      <c r="CE9826" s="40"/>
      <c r="CF9826" s="73"/>
      <c r="CG9826" s="41"/>
      <c r="CH9826" s="41"/>
      <c r="CI9826" s="41"/>
      <c r="CJ9826" s="41"/>
      <c r="CK9826" s="41"/>
      <c r="CL9826" s="68"/>
      <c r="CM9826" s="41"/>
      <c r="CN9826" s="41"/>
      <c r="CO9826" s="39"/>
      <c r="CP9826" s="78"/>
    </row>
    <row r="9827" spans="1:94" s="38" customFormat="1" x14ac:dyDescent="0.25">
      <c r="A9827" s="38">
        <v>9824</v>
      </c>
      <c r="F9827" s="39"/>
      <c r="Q9827" s="39"/>
      <c r="R9827" s="40"/>
      <c r="S9827" s="40"/>
      <c r="T9827" s="39"/>
      <c r="AG9827" s="110"/>
      <c r="AH9827" s="94"/>
      <c r="AJ9827" s="97"/>
      <c r="AL9827" s="39"/>
      <c r="AP9827" s="39"/>
      <c r="AQ9827" s="77"/>
      <c r="AR9827" s="78"/>
      <c r="BB9827" s="79"/>
      <c r="BC9827" s="94"/>
      <c r="BE9827" s="97"/>
      <c r="BG9827" s="40"/>
      <c r="BK9827" s="40"/>
      <c r="BL9827" s="79"/>
      <c r="BM9827" s="94"/>
      <c r="BO9827" s="97"/>
      <c r="BQ9827" s="40"/>
      <c r="BR9827" s="94"/>
      <c r="BS9827" s="94"/>
      <c r="BT9827" s="94"/>
      <c r="BU9827" s="40"/>
      <c r="BV9827" s="82"/>
      <c r="BW9827" s="94"/>
      <c r="BX9827" s="48"/>
      <c r="BY9827" s="97"/>
      <c r="BZ9827" s="48"/>
      <c r="CA9827" s="40"/>
      <c r="CB9827" s="94"/>
      <c r="CC9827" s="94"/>
      <c r="CD9827" s="94"/>
      <c r="CE9827" s="40"/>
      <c r="CF9827" s="73"/>
      <c r="CG9827" s="41"/>
      <c r="CH9827" s="41"/>
      <c r="CI9827" s="41"/>
      <c r="CJ9827" s="41"/>
      <c r="CK9827" s="41"/>
      <c r="CL9827" s="68"/>
      <c r="CM9827" s="41"/>
      <c r="CN9827" s="41"/>
      <c r="CO9827" s="39"/>
      <c r="CP9827" s="78"/>
    </row>
    <row r="9828" spans="1:94" s="38" customFormat="1" x14ac:dyDescent="0.25">
      <c r="A9828" s="38">
        <v>9825</v>
      </c>
      <c r="F9828" s="39"/>
      <c r="Q9828" s="39"/>
      <c r="R9828" s="40"/>
      <c r="S9828" s="40"/>
      <c r="T9828" s="39"/>
      <c r="AG9828" s="110"/>
      <c r="AH9828" s="94"/>
      <c r="AJ9828" s="97"/>
      <c r="AL9828" s="39"/>
      <c r="AP9828" s="39"/>
      <c r="AQ9828" s="77"/>
      <c r="AR9828" s="78"/>
      <c r="BB9828" s="79"/>
      <c r="BC9828" s="94"/>
      <c r="BE9828" s="97"/>
      <c r="BG9828" s="40"/>
      <c r="BK9828" s="40"/>
      <c r="BL9828" s="79"/>
      <c r="BM9828" s="94"/>
      <c r="BO9828" s="97"/>
      <c r="BQ9828" s="40"/>
      <c r="BR9828" s="94"/>
      <c r="BS9828" s="94"/>
      <c r="BT9828" s="94"/>
      <c r="BU9828" s="40"/>
      <c r="BV9828" s="82"/>
      <c r="BW9828" s="94"/>
      <c r="BX9828" s="48"/>
      <c r="BY9828" s="97"/>
      <c r="BZ9828" s="48"/>
      <c r="CA9828" s="40"/>
      <c r="CB9828" s="94"/>
      <c r="CC9828" s="94"/>
      <c r="CD9828" s="94"/>
      <c r="CE9828" s="40"/>
      <c r="CF9828" s="73"/>
      <c r="CG9828" s="41"/>
      <c r="CH9828" s="41"/>
      <c r="CI9828" s="41"/>
      <c r="CJ9828" s="41"/>
      <c r="CK9828" s="41"/>
      <c r="CL9828" s="68"/>
      <c r="CM9828" s="41"/>
      <c r="CN9828" s="41"/>
      <c r="CO9828" s="39"/>
      <c r="CP9828" s="78"/>
    </row>
    <row r="9829" spans="1:94" s="38" customFormat="1" x14ac:dyDescent="0.25">
      <c r="A9829" s="38">
        <v>9826</v>
      </c>
      <c r="F9829" s="39"/>
      <c r="Q9829" s="39"/>
      <c r="R9829" s="40"/>
      <c r="S9829" s="40"/>
      <c r="T9829" s="39"/>
      <c r="AG9829" s="110"/>
      <c r="AH9829" s="94"/>
      <c r="AJ9829" s="97"/>
      <c r="AL9829" s="39"/>
      <c r="AP9829" s="39"/>
      <c r="AQ9829" s="77"/>
      <c r="AR9829" s="78"/>
      <c r="BB9829" s="79"/>
      <c r="BC9829" s="94"/>
      <c r="BE9829" s="97"/>
      <c r="BG9829" s="40"/>
      <c r="BK9829" s="40"/>
      <c r="BL9829" s="79"/>
      <c r="BM9829" s="94"/>
      <c r="BO9829" s="97"/>
      <c r="BQ9829" s="40"/>
      <c r="BR9829" s="94"/>
      <c r="BS9829" s="94"/>
      <c r="BT9829" s="94"/>
      <c r="BU9829" s="40"/>
      <c r="BV9829" s="82"/>
      <c r="BW9829" s="94"/>
      <c r="BX9829" s="48"/>
      <c r="BY9829" s="97"/>
      <c r="BZ9829" s="48"/>
      <c r="CA9829" s="40"/>
      <c r="CB9829" s="94"/>
      <c r="CC9829" s="94"/>
      <c r="CD9829" s="94"/>
      <c r="CE9829" s="40"/>
      <c r="CF9829" s="73"/>
      <c r="CG9829" s="41"/>
      <c r="CH9829" s="41"/>
      <c r="CI9829" s="41"/>
      <c r="CJ9829" s="41"/>
      <c r="CK9829" s="41"/>
      <c r="CL9829" s="68"/>
      <c r="CM9829" s="41"/>
      <c r="CN9829" s="41"/>
      <c r="CO9829" s="39"/>
      <c r="CP9829" s="78"/>
    </row>
    <row r="9830" spans="1:94" s="38" customFormat="1" x14ac:dyDescent="0.25">
      <c r="A9830" s="38">
        <v>9827</v>
      </c>
      <c r="F9830" s="39"/>
      <c r="Q9830" s="39"/>
      <c r="R9830" s="40"/>
      <c r="S9830" s="40"/>
      <c r="T9830" s="39"/>
      <c r="AG9830" s="110"/>
      <c r="AH9830" s="94"/>
      <c r="AJ9830" s="97"/>
      <c r="AL9830" s="39"/>
      <c r="AP9830" s="39"/>
      <c r="AQ9830" s="77"/>
      <c r="AR9830" s="78"/>
      <c r="BB9830" s="79"/>
      <c r="BC9830" s="94"/>
      <c r="BE9830" s="97"/>
      <c r="BG9830" s="40"/>
      <c r="BK9830" s="40"/>
      <c r="BL9830" s="79"/>
      <c r="BM9830" s="94"/>
      <c r="BO9830" s="97"/>
      <c r="BQ9830" s="40"/>
      <c r="BR9830" s="94"/>
      <c r="BS9830" s="94"/>
      <c r="BT9830" s="94"/>
      <c r="BU9830" s="40"/>
      <c r="BV9830" s="82"/>
      <c r="BW9830" s="94"/>
      <c r="BX9830" s="48"/>
      <c r="BY9830" s="97"/>
      <c r="BZ9830" s="48"/>
      <c r="CA9830" s="40"/>
      <c r="CB9830" s="94"/>
      <c r="CC9830" s="94"/>
      <c r="CD9830" s="94"/>
      <c r="CE9830" s="40"/>
      <c r="CF9830" s="73"/>
      <c r="CG9830" s="41"/>
      <c r="CH9830" s="41"/>
      <c r="CI9830" s="41"/>
      <c r="CJ9830" s="41"/>
      <c r="CK9830" s="41"/>
      <c r="CL9830" s="68"/>
      <c r="CM9830" s="41"/>
      <c r="CN9830" s="41"/>
      <c r="CO9830" s="39"/>
      <c r="CP9830" s="78"/>
    </row>
    <row r="9831" spans="1:94" s="38" customFormat="1" x14ac:dyDescent="0.25">
      <c r="A9831" s="38">
        <v>9828</v>
      </c>
      <c r="F9831" s="39"/>
      <c r="Q9831" s="39"/>
      <c r="R9831" s="40"/>
      <c r="S9831" s="40"/>
      <c r="T9831" s="39"/>
      <c r="AG9831" s="110"/>
      <c r="AH9831" s="94"/>
      <c r="AJ9831" s="97"/>
      <c r="AL9831" s="39"/>
      <c r="AP9831" s="39"/>
      <c r="AQ9831" s="77"/>
      <c r="AR9831" s="78"/>
      <c r="BB9831" s="79"/>
      <c r="BC9831" s="94"/>
      <c r="BE9831" s="97"/>
      <c r="BG9831" s="40"/>
      <c r="BK9831" s="40"/>
      <c r="BL9831" s="79"/>
      <c r="BM9831" s="94"/>
      <c r="BO9831" s="97"/>
      <c r="BQ9831" s="40"/>
      <c r="BR9831" s="94"/>
      <c r="BS9831" s="94"/>
      <c r="BT9831" s="94"/>
      <c r="BU9831" s="40"/>
      <c r="BV9831" s="82"/>
      <c r="BW9831" s="94"/>
      <c r="BX9831" s="48"/>
      <c r="BY9831" s="97"/>
      <c r="BZ9831" s="48"/>
      <c r="CA9831" s="40"/>
      <c r="CB9831" s="94"/>
      <c r="CC9831" s="94"/>
      <c r="CD9831" s="94"/>
      <c r="CE9831" s="40"/>
      <c r="CF9831" s="73"/>
      <c r="CG9831" s="41"/>
      <c r="CH9831" s="41"/>
      <c r="CI9831" s="41"/>
      <c r="CJ9831" s="41"/>
      <c r="CK9831" s="41"/>
      <c r="CL9831" s="68"/>
      <c r="CM9831" s="41"/>
      <c r="CN9831" s="41"/>
      <c r="CO9831" s="39"/>
      <c r="CP9831" s="78"/>
    </row>
    <row r="9832" spans="1:94" s="38" customFormat="1" x14ac:dyDescent="0.25">
      <c r="A9832" s="38">
        <v>9829</v>
      </c>
      <c r="F9832" s="39"/>
      <c r="Q9832" s="39"/>
      <c r="R9832" s="40"/>
      <c r="S9832" s="40"/>
      <c r="T9832" s="39"/>
      <c r="AG9832" s="110"/>
      <c r="AH9832" s="94"/>
      <c r="AJ9832" s="97"/>
      <c r="AL9832" s="39"/>
      <c r="AP9832" s="39"/>
      <c r="AQ9832" s="77"/>
      <c r="AR9832" s="78"/>
      <c r="BB9832" s="79"/>
      <c r="BC9832" s="94"/>
      <c r="BE9832" s="97"/>
      <c r="BG9832" s="40"/>
      <c r="BK9832" s="40"/>
      <c r="BL9832" s="79"/>
      <c r="BM9832" s="94"/>
      <c r="BO9832" s="97"/>
      <c r="BQ9832" s="40"/>
      <c r="BR9832" s="94"/>
      <c r="BS9832" s="94"/>
      <c r="BT9832" s="94"/>
      <c r="BU9832" s="40"/>
      <c r="BV9832" s="82"/>
      <c r="BW9832" s="94"/>
      <c r="BX9832" s="48"/>
      <c r="BY9832" s="97"/>
      <c r="BZ9832" s="48"/>
      <c r="CA9832" s="40"/>
      <c r="CB9832" s="94"/>
      <c r="CC9832" s="94"/>
      <c r="CD9832" s="94"/>
      <c r="CE9832" s="40"/>
      <c r="CF9832" s="73"/>
      <c r="CG9832" s="41"/>
      <c r="CH9832" s="41"/>
      <c r="CI9832" s="41"/>
      <c r="CJ9832" s="41"/>
      <c r="CK9832" s="41"/>
      <c r="CL9832" s="68"/>
      <c r="CM9832" s="41"/>
      <c r="CN9832" s="41"/>
      <c r="CO9832" s="39"/>
      <c r="CP9832" s="78"/>
    </row>
    <row r="9833" spans="1:94" s="38" customFormat="1" x14ac:dyDescent="0.25">
      <c r="A9833" s="38">
        <v>9830</v>
      </c>
      <c r="F9833" s="39"/>
      <c r="Q9833" s="39"/>
      <c r="R9833" s="40"/>
      <c r="S9833" s="40"/>
      <c r="T9833" s="39"/>
      <c r="AG9833" s="110"/>
      <c r="AH9833" s="94"/>
      <c r="AJ9833" s="97"/>
      <c r="AL9833" s="39"/>
      <c r="AP9833" s="39"/>
      <c r="AQ9833" s="77"/>
      <c r="AR9833" s="78"/>
      <c r="BB9833" s="79"/>
      <c r="BC9833" s="94"/>
      <c r="BE9833" s="97"/>
      <c r="BG9833" s="40"/>
      <c r="BK9833" s="40"/>
      <c r="BL9833" s="79"/>
      <c r="BM9833" s="94"/>
      <c r="BO9833" s="97"/>
      <c r="BQ9833" s="40"/>
      <c r="BR9833" s="94"/>
      <c r="BS9833" s="94"/>
      <c r="BT9833" s="94"/>
      <c r="BU9833" s="40"/>
      <c r="BV9833" s="82"/>
      <c r="BW9833" s="94"/>
      <c r="BX9833" s="48"/>
      <c r="BY9833" s="97"/>
      <c r="BZ9833" s="48"/>
      <c r="CA9833" s="40"/>
      <c r="CB9833" s="94"/>
      <c r="CC9833" s="94"/>
      <c r="CD9833" s="94"/>
      <c r="CE9833" s="40"/>
      <c r="CF9833" s="73"/>
      <c r="CG9833" s="41"/>
      <c r="CH9833" s="41"/>
      <c r="CI9833" s="41"/>
      <c r="CJ9833" s="41"/>
      <c r="CK9833" s="41"/>
      <c r="CL9833" s="68"/>
      <c r="CM9833" s="41"/>
      <c r="CN9833" s="41"/>
      <c r="CO9833" s="39"/>
      <c r="CP9833" s="78"/>
    </row>
    <row r="9834" spans="1:94" s="38" customFormat="1" x14ac:dyDescent="0.25">
      <c r="A9834" s="38">
        <v>9831</v>
      </c>
      <c r="F9834" s="39"/>
      <c r="Q9834" s="39"/>
      <c r="R9834" s="40"/>
      <c r="S9834" s="40"/>
      <c r="T9834" s="39"/>
      <c r="AG9834" s="110"/>
      <c r="AH9834" s="94"/>
      <c r="AJ9834" s="97"/>
      <c r="AL9834" s="39"/>
      <c r="AP9834" s="39"/>
      <c r="AQ9834" s="77"/>
      <c r="AR9834" s="78"/>
      <c r="BB9834" s="79"/>
      <c r="BC9834" s="94"/>
      <c r="BE9834" s="97"/>
      <c r="BG9834" s="40"/>
      <c r="BK9834" s="40"/>
      <c r="BL9834" s="79"/>
      <c r="BM9834" s="94"/>
      <c r="BO9834" s="97"/>
      <c r="BQ9834" s="40"/>
      <c r="BR9834" s="94"/>
      <c r="BS9834" s="94"/>
      <c r="BT9834" s="94"/>
      <c r="BU9834" s="40"/>
      <c r="BV9834" s="82"/>
      <c r="BW9834" s="94"/>
      <c r="BX9834" s="48"/>
      <c r="BY9834" s="97"/>
      <c r="BZ9834" s="48"/>
      <c r="CA9834" s="40"/>
      <c r="CB9834" s="94"/>
      <c r="CC9834" s="94"/>
      <c r="CD9834" s="94"/>
      <c r="CE9834" s="40"/>
      <c r="CF9834" s="73"/>
      <c r="CG9834" s="41"/>
      <c r="CH9834" s="41"/>
      <c r="CI9834" s="41"/>
      <c r="CJ9834" s="41"/>
      <c r="CK9834" s="41"/>
      <c r="CL9834" s="68"/>
      <c r="CM9834" s="41"/>
      <c r="CN9834" s="41"/>
      <c r="CO9834" s="39"/>
      <c r="CP9834" s="78"/>
    </row>
    <row r="9835" spans="1:94" s="38" customFormat="1" x14ac:dyDescent="0.25">
      <c r="A9835" s="38">
        <v>9832</v>
      </c>
      <c r="F9835" s="39"/>
      <c r="Q9835" s="39"/>
      <c r="R9835" s="40"/>
      <c r="S9835" s="40"/>
      <c r="T9835" s="39"/>
      <c r="AG9835" s="110"/>
      <c r="AH9835" s="94"/>
      <c r="AJ9835" s="97"/>
      <c r="AL9835" s="39"/>
      <c r="AP9835" s="39"/>
      <c r="AQ9835" s="77"/>
      <c r="AR9835" s="78"/>
      <c r="BB9835" s="79"/>
      <c r="BC9835" s="94"/>
      <c r="BE9835" s="97"/>
      <c r="BG9835" s="40"/>
      <c r="BK9835" s="40"/>
      <c r="BL9835" s="79"/>
      <c r="BM9835" s="94"/>
      <c r="BO9835" s="97"/>
      <c r="BQ9835" s="40"/>
      <c r="BR9835" s="94"/>
      <c r="BS9835" s="94"/>
      <c r="BT9835" s="94"/>
      <c r="BU9835" s="40"/>
      <c r="BV9835" s="82"/>
      <c r="BW9835" s="94"/>
      <c r="BX9835" s="48"/>
      <c r="BY9835" s="97"/>
      <c r="BZ9835" s="48"/>
      <c r="CA9835" s="40"/>
      <c r="CB9835" s="94"/>
      <c r="CC9835" s="94"/>
      <c r="CD9835" s="94"/>
      <c r="CE9835" s="40"/>
      <c r="CF9835" s="73"/>
      <c r="CG9835" s="41"/>
      <c r="CH9835" s="41"/>
      <c r="CI9835" s="41"/>
      <c r="CJ9835" s="41"/>
      <c r="CK9835" s="41"/>
      <c r="CL9835" s="68"/>
      <c r="CM9835" s="41"/>
      <c r="CN9835" s="41"/>
      <c r="CO9835" s="39"/>
      <c r="CP9835" s="78"/>
    </row>
    <row r="9836" spans="1:94" s="38" customFormat="1" x14ac:dyDescent="0.25">
      <c r="A9836" s="38">
        <v>9833</v>
      </c>
      <c r="F9836" s="39"/>
      <c r="Q9836" s="39"/>
      <c r="R9836" s="40"/>
      <c r="S9836" s="40"/>
      <c r="T9836" s="39"/>
      <c r="AG9836" s="110"/>
      <c r="AH9836" s="94"/>
      <c r="AJ9836" s="97"/>
      <c r="AL9836" s="39"/>
      <c r="AP9836" s="39"/>
      <c r="AQ9836" s="77"/>
      <c r="AR9836" s="78"/>
      <c r="BB9836" s="79"/>
      <c r="BC9836" s="94"/>
      <c r="BE9836" s="97"/>
      <c r="BG9836" s="40"/>
      <c r="BK9836" s="40"/>
      <c r="BL9836" s="79"/>
      <c r="BM9836" s="94"/>
      <c r="BO9836" s="97"/>
      <c r="BQ9836" s="40"/>
      <c r="BR9836" s="94"/>
      <c r="BS9836" s="94"/>
      <c r="BT9836" s="94"/>
      <c r="BU9836" s="40"/>
      <c r="BV9836" s="82"/>
      <c r="BW9836" s="94"/>
      <c r="BX9836" s="48"/>
      <c r="BY9836" s="97"/>
      <c r="BZ9836" s="48"/>
      <c r="CA9836" s="40"/>
      <c r="CB9836" s="94"/>
      <c r="CC9836" s="94"/>
      <c r="CD9836" s="94"/>
      <c r="CE9836" s="40"/>
      <c r="CF9836" s="73"/>
      <c r="CG9836" s="41"/>
      <c r="CH9836" s="41"/>
      <c r="CI9836" s="41"/>
      <c r="CJ9836" s="41"/>
      <c r="CK9836" s="41"/>
      <c r="CL9836" s="68"/>
      <c r="CM9836" s="41"/>
      <c r="CN9836" s="41"/>
      <c r="CO9836" s="39"/>
      <c r="CP9836" s="78"/>
    </row>
    <row r="9837" spans="1:94" s="38" customFormat="1" x14ac:dyDescent="0.25">
      <c r="A9837" s="38">
        <v>9834</v>
      </c>
      <c r="F9837" s="39"/>
      <c r="Q9837" s="39"/>
      <c r="R9837" s="40"/>
      <c r="S9837" s="40"/>
      <c r="T9837" s="39"/>
      <c r="AG9837" s="110"/>
      <c r="AH9837" s="94"/>
      <c r="AJ9837" s="97"/>
      <c r="AL9837" s="39"/>
      <c r="AP9837" s="39"/>
      <c r="AQ9837" s="77"/>
      <c r="AR9837" s="78"/>
      <c r="BB9837" s="79"/>
      <c r="BC9837" s="94"/>
      <c r="BE9837" s="97"/>
      <c r="BG9837" s="40"/>
      <c r="BK9837" s="40"/>
      <c r="BL9837" s="79"/>
      <c r="BM9837" s="94"/>
      <c r="BO9837" s="97"/>
      <c r="BQ9837" s="40"/>
      <c r="BR9837" s="94"/>
      <c r="BS9837" s="94"/>
      <c r="BT9837" s="94"/>
      <c r="BU9837" s="40"/>
      <c r="BV9837" s="82"/>
      <c r="BW9837" s="94"/>
      <c r="BX9837" s="48"/>
      <c r="BY9837" s="97"/>
      <c r="BZ9837" s="48"/>
      <c r="CA9837" s="40"/>
      <c r="CB9837" s="94"/>
      <c r="CC9837" s="94"/>
      <c r="CD9837" s="94"/>
      <c r="CE9837" s="40"/>
      <c r="CF9837" s="73"/>
      <c r="CG9837" s="41"/>
      <c r="CH9837" s="41"/>
      <c r="CI9837" s="41"/>
      <c r="CJ9837" s="41"/>
      <c r="CK9837" s="41"/>
      <c r="CL9837" s="68"/>
      <c r="CM9837" s="41"/>
      <c r="CN9837" s="41"/>
      <c r="CO9837" s="39"/>
      <c r="CP9837" s="78"/>
    </row>
    <row r="9838" spans="1:94" s="38" customFormat="1" x14ac:dyDescent="0.25">
      <c r="A9838" s="38">
        <v>9835</v>
      </c>
      <c r="F9838" s="39"/>
      <c r="Q9838" s="39"/>
      <c r="R9838" s="40"/>
      <c r="S9838" s="40"/>
      <c r="T9838" s="39"/>
      <c r="AG9838" s="110"/>
      <c r="AH9838" s="94"/>
      <c r="AJ9838" s="97"/>
      <c r="AL9838" s="39"/>
      <c r="AP9838" s="39"/>
      <c r="AQ9838" s="77"/>
      <c r="AR9838" s="78"/>
      <c r="BB9838" s="79"/>
      <c r="BC9838" s="94"/>
      <c r="BE9838" s="97"/>
      <c r="BG9838" s="40"/>
      <c r="BK9838" s="40"/>
      <c r="BL9838" s="79"/>
      <c r="BM9838" s="94"/>
      <c r="BO9838" s="97"/>
      <c r="BQ9838" s="40"/>
      <c r="BR9838" s="94"/>
      <c r="BS9838" s="94"/>
      <c r="BT9838" s="94"/>
      <c r="BU9838" s="40"/>
      <c r="BV9838" s="82"/>
      <c r="BW9838" s="94"/>
      <c r="BX9838" s="48"/>
      <c r="BY9838" s="97"/>
      <c r="BZ9838" s="48"/>
      <c r="CA9838" s="40"/>
      <c r="CB9838" s="94"/>
      <c r="CC9838" s="94"/>
      <c r="CD9838" s="94"/>
      <c r="CE9838" s="40"/>
      <c r="CF9838" s="73"/>
      <c r="CG9838" s="41"/>
      <c r="CH9838" s="41"/>
      <c r="CI9838" s="41"/>
      <c r="CJ9838" s="41"/>
      <c r="CK9838" s="41"/>
      <c r="CL9838" s="68"/>
      <c r="CM9838" s="41"/>
      <c r="CN9838" s="41"/>
      <c r="CO9838" s="39"/>
      <c r="CP9838" s="78"/>
    </row>
    <row r="9839" spans="1:94" s="38" customFormat="1" x14ac:dyDescent="0.25">
      <c r="A9839" s="38">
        <v>9836</v>
      </c>
      <c r="F9839" s="39"/>
      <c r="Q9839" s="39"/>
      <c r="R9839" s="40"/>
      <c r="S9839" s="40"/>
      <c r="T9839" s="39"/>
      <c r="AG9839" s="110"/>
      <c r="AH9839" s="94"/>
      <c r="AJ9839" s="97"/>
      <c r="AL9839" s="39"/>
      <c r="AP9839" s="39"/>
      <c r="AQ9839" s="77"/>
      <c r="AR9839" s="78"/>
      <c r="BB9839" s="79"/>
      <c r="BC9839" s="94"/>
      <c r="BE9839" s="97"/>
      <c r="BG9839" s="40"/>
      <c r="BK9839" s="40"/>
      <c r="BL9839" s="79"/>
      <c r="BM9839" s="94"/>
      <c r="BO9839" s="97"/>
      <c r="BQ9839" s="40"/>
      <c r="BR9839" s="94"/>
      <c r="BS9839" s="94"/>
      <c r="BT9839" s="94"/>
      <c r="BU9839" s="40"/>
      <c r="BV9839" s="82"/>
      <c r="BW9839" s="94"/>
      <c r="BX9839" s="48"/>
      <c r="BY9839" s="97"/>
      <c r="BZ9839" s="48"/>
      <c r="CA9839" s="40"/>
      <c r="CB9839" s="94"/>
      <c r="CC9839" s="94"/>
      <c r="CD9839" s="94"/>
      <c r="CE9839" s="40"/>
      <c r="CF9839" s="73"/>
      <c r="CG9839" s="41"/>
      <c r="CH9839" s="41"/>
      <c r="CI9839" s="41"/>
      <c r="CJ9839" s="41"/>
      <c r="CK9839" s="41"/>
      <c r="CL9839" s="68"/>
      <c r="CM9839" s="41"/>
      <c r="CN9839" s="41"/>
      <c r="CO9839" s="39"/>
      <c r="CP9839" s="78"/>
    </row>
    <row r="9840" spans="1:94" s="38" customFormat="1" x14ac:dyDescent="0.25">
      <c r="A9840" s="38">
        <v>9837</v>
      </c>
      <c r="F9840" s="39"/>
      <c r="Q9840" s="39"/>
      <c r="R9840" s="40"/>
      <c r="S9840" s="40"/>
      <c r="T9840" s="39"/>
      <c r="AG9840" s="110"/>
      <c r="AH9840" s="94"/>
      <c r="AJ9840" s="97"/>
      <c r="AL9840" s="39"/>
      <c r="AP9840" s="39"/>
      <c r="AQ9840" s="77"/>
      <c r="AR9840" s="78"/>
      <c r="BB9840" s="79"/>
      <c r="BC9840" s="94"/>
      <c r="BE9840" s="97"/>
      <c r="BG9840" s="40"/>
      <c r="BK9840" s="40"/>
      <c r="BL9840" s="79"/>
      <c r="BM9840" s="94"/>
      <c r="BO9840" s="97"/>
      <c r="BQ9840" s="40"/>
      <c r="BR9840" s="94"/>
      <c r="BS9840" s="94"/>
      <c r="BT9840" s="94"/>
      <c r="BU9840" s="40"/>
      <c r="BV9840" s="82"/>
      <c r="BW9840" s="94"/>
      <c r="BX9840" s="48"/>
      <c r="BY9840" s="97"/>
      <c r="BZ9840" s="48"/>
      <c r="CA9840" s="40"/>
      <c r="CB9840" s="94"/>
      <c r="CC9840" s="94"/>
      <c r="CD9840" s="94"/>
      <c r="CE9840" s="40"/>
      <c r="CF9840" s="73"/>
      <c r="CG9840" s="41"/>
      <c r="CH9840" s="41"/>
      <c r="CI9840" s="41"/>
      <c r="CJ9840" s="41"/>
      <c r="CK9840" s="41"/>
      <c r="CL9840" s="68"/>
      <c r="CM9840" s="41"/>
      <c r="CN9840" s="41"/>
      <c r="CO9840" s="39"/>
      <c r="CP9840" s="78"/>
    </row>
    <row r="9841" spans="1:94" s="38" customFormat="1" x14ac:dyDescent="0.25">
      <c r="A9841" s="38">
        <v>9838</v>
      </c>
      <c r="F9841" s="39"/>
      <c r="Q9841" s="39"/>
      <c r="R9841" s="40"/>
      <c r="S9841" s="40"/>
      <c r="T9841" s="39"/>
      <c r="AG9841" s="110"/>
      <c r="AH9841" s="94"/>
      <c r="AJ9841" s="97"/>
      <c r="AL9841" s="39"/>
      <c r="AP9841" s="39"/>
      <c r="AQ9841" s="77"/>
      <c r="AR9841" s="78"/>
      <c r="BB9841" s="79"/>
      <c r="BC9841" s="94"/>
      <c r="BE9841" s="97"/>
      <c r="BG9841" s="40"/>
      <c r="BK9841" s="40"/>
      <c r="BL9841" s="79"/>
      <c r="BM9841" s="94"/>
      <c r="BO9841" s="97"/>
      <c r="BQ9841" s="40"/>
      <c r="BR9841" s="94"/>
      <c r="BS9841" s="94"/>
      <c r="BT9841" s="94"/>
      <c r="BU9841" s="40"/>
      <c r="BV9841" s="82"/>
      <c r="BW9841" s="94"/>
      <c r="BX9841" s="48"/>
      <c r="BY9841" s="97"/>
      <c r="BZ9841" s="48"/>
      <c r="CA9841" s="40"/>
      <c r="CB9841" s="94"/>
      <c r="CC9841" s="94"/>
      <c r="CD9841" s="94"/>
      <c r="CE9841" s="40"/>
      <c r="CF9841" s="73"/>
      <c r="CG9841" s="41"/>
      <c r="CH9841" s="41"/>
      <c r="CI9841" s="41"/>
      <c r="CJ9841" s="41"/>
      <c r="CK9841" s="41"/>
      <c r="CL9841" s="68"/>
      <c r="CM9841" s="41"/>
      <c r="CN9841" s="41"/>
      <c r="CO9841" s="39"/>
      <c r="CP9841" s="78"/>
    </row>
    <row r="9842" spans="1:94" s="38" customFormat="1" x14ac:dyDescent="0.25">
      <c r="A9842" s="38">
        <v>9839</v>
      </c>
      <c r="F9842" s="39"/>
      <c r="Q9842" s="39"/>
      <c r="R9842" s="40"/>
      <c r="S9842" s="40"/>
      <c r="T9842" s="39"/>
      <c r="AG9842" s="110"/>
      <c r="AH9842" s="94"/>
      <c r="AJ9842" s="97"/>
      <c r="AL9842" s="39"/>
      <c r="AP9842" s="39"/>
      <c r="AQ9842" s="77"/>
      <c r="AR9842" s="78"/>
      <c r="BB9842" s="79"/>
      <c r="BC9842" s="94"/>
      <c r="BE9842" s="97"/>
      <c r="BG9842" s="40"/>
      <c r="BK9842" s="40"/>
      <c r="BL9842" s="79"/>
      <c r="BM9842" s="94"/>
      <c r="BO9842" s="97"/>
      <c r="BQ9842" s="40"/>
      <c r="BR9842" s="94"/>
      <c r="BS9842" s="94"/>
      <c r="BT9842" s="94"/>
      <c r="BU9842" s="40"/>
      <c r="BV9842" s="82"/>
      <c r="BW9842" s="94"/>
      <c r="BX9842" s="48"/>
      <c r="BY9842" s="97"/>
      <c r="BZ9842" s="48"/>
      <c r="CA9842" s="40"/>
      <c r="CB9842" s="94"/>
      <c r="CC9842" s="94"/>
      <c r="CD9842" s="94"/>
      <c r="CE9842" s="40"/>
      <c r="CF9842" s="73"/>
      <c r="CG9842" s="41"/>
      <c r="CH9842" s="41"/>
      <c r="CI9842" s="41"/>
      <c r="CJ9842" s="41"/>
      <c r="CK9842" s="41"/>
      <c r="CL9842" s="68"/>
      <c r="CM9842" s="41"/>
      <c r="CN9842" s="41"/>
      <c r="CO9842" s="39"/>
      <c r="CP9842" s="78"/>
    </row>
    <row r="9843" spans="1:94" s="38" customFormat="1" x14ac:dyDescent="0.25">
      <c r="A9843" s="38">
        <v>9840</v>
      </c>
      <c r="F9843" s="39"/>
      <c r="Q9843" s="39"/>
      <c r="R9843" s="40"/>
      <c r="S9843" s="40"/>
      <c r="T9843" s="39"/>
      <c r="AG9843" s="110"/>
      <c r="AH9843" s="94"/>
      <c r="AJ9843" s="97"/>
      <c r="AL9843" s="39"/>
      <c r="AP9843" s="39"/>
      <c r="AQ9843" s="77"/>
      <c r="AR9843" s="78"/>
      <c r="BB9843" s="79"/>
      <c r="BC9843" s="94"/>
      <c r="BE9843" s="97"/>
      <c r="BG9843" s="40"/>
      <c r="BK9843" s="40"/>
      <c r="BL9843" s="79"/>
      <c r="BM9843" s="94"/>
      <c r="BO9843" s="97"/>
      <c r="BQ9843" s="40"/>
      <c r="BR9843" s="94"/>
      <c r="BS9843" s="94"/>
      <c r="BT9843" s="94"/>
      <c r="BU9843" s="40"/>
      <c r="BV9843" s="82"/>
      <c r="BW9843" s="94"/>
      <c r="BX9843" s="48"/>
      <c r="BY9843" s="97"/>
      <c r="BZ9843" s="48"/>
      <c r="CA9843" s="40"/>
      <c r="CB9843" s="94"/>
      <c r="CC9843" s="94"/>
      <c r="CD9843" s="94"/>
      <c r="CE9843" s="40"/>
      <c r="CF9843" s="73"/>
      <c r="CG9843" s="41"/>
      <c r="CH9843" s="41"/>
      <c r="CI9843" s="41"/>
      <c r="CJ9843" s="41"/>
      <c r="CK9843" s="41"/>
      <c r="CL9843" s="68"/>
      <c r="CM9843" s="41"/>
      <c r="CN9843" s="41"/>
      <c r="CO9843" s="39"/>
      <c r="CP9843" s="78"/>
    </row>
    <row r="9844" spans="1:94" s="38" customFormat="1" x14ac:dyDescent="0.25">
      <c r="A9844" s="38">
        <v>9841</v>
      </c>
      <c r="F9844" s="39"/>
      <c r="Q9844" s="39"/>
      <c r="R9844" s="40"/>
      <c r="S9844" s="40"/>
      <c r="T9844" s="39"/>
      <c r="AG9844" s="110"/>
      <c r="AH9844" s="94"/>
      <c r="AJ9844" s="97"/>
      <c r="AL9844" s="39"/>
      <c r="AP9844" s="39"/>
      <c r="AQ9844" s="77"/>
      <c r="AR9844" s="78"/>
      <c r="BB9844" s="79"/>
      <c r="BC9844" s="94"/>
      <c r="BE9844" s="97"/>
      <c r="BG9844" s="40"/>
      <c r="BK9844" s="40"/>
      <c r="BL9844" s="79"/>
      <c r="BM9844" s="94"/>
      <c r="BO9844" s="97"/>
      <c r="BQ9844" s="40"/>
      <c r="BR9844" s="94"/>
      <c r="BS9844" s="94"/>
      <c r="BT9844" s="94"/>
      <c r="BU9844" s="40"/>
      <c r="BV9844" s="82"/>
      <c r="BW9844" s="94"/>
      <c r="BX9844" s="48"/>
      <c r="BY9844" s="97"/>
      <c r="BZ9844" s="48"/>
      <c r="CA9844" s="40"/>
      <c r="CB9844" s="94"/>
      <c r="CC9844" s="94"/>
      <c r="CD9844" s="94"/>
      <c r="CE9844" s="40"/>
      <c r="CF9844" s="73"/>
      <c r="CG9844" s="41"/>
      <c r="CH9844" s="41"/>
      <c r="CI9844" s="41"/>
      <c r="CJ9844" s="41"/>
      <c r="CK9844" s="41"/>
      <c r="CL9844" s="68"/>
      <c r="CM9844" s="41"/>
      <c r="CN9844" s="41"/>
      <c r="CO9844" s="39"/>
      <c r="CP9844" s="78"/>
    </row>
    <row r="9845" spans="1:94" s="38" customFormat="1" x14ac:dyDescent="0.25">
      <c r="A9845" s="38">
        <v>9842</v>
      </c>
      <c r="F9845" s="39"/>
      <c r="Q9845" s="39"/>
      <c r="R9845" s="40"/>
      <c r="S9845" s="40"/>
      <c r="T9845" s="39"/>
      <c r="AG9845" s="110"/>
      <c r="AH9845" s="94"/>
      <c r="AJ9845" s="97"/>
      <c r="AL9845" s="39"/>
      <c r="AP9845" s="39"/>
      <c r="AQ9845" s="77"/>
      <c r="AR9845" s="78"/>
      <c r="BB9845" s="79"/>
      <c r="BC9845" s="94"/>
      <c r="BE9845" s="97"/>
      <c r="BG9845" s="40"/>
      <c r="BK9845" s="40"/>
      <c r="BL9845" s="79"/>
      <c r="BM9845" s="94"/>
      <c r="BO9845" s="97"/>
      <c r="BQ9845" s="40"/>
      <c r="BR9845" s="94"/>
      <c r="BS9845" s="94"/>
      <c r="BT9845" s="94"/>
      <c r="BU9845" s="40"/>
      <c r="BV9845" s="82"/>
      <c r="BW9845" s="94"/>
      <c r="BX9845" s="48"/>
      <c r="BY9845" s="97"/>
      <c r="BZ9845" s="48"/>
      <c r="CA9845" s="40"/>
      <c r="CB9845" s="94"/>
      <c r="CC9845" s="94"/>
      <c r="CD9845" s="94"/>
      <c r="CE9845" s="40"/>
      <c r="CF9845" s="73"/>
      <c r="CG9845" s="41"/>
      <c r="CH9845" s="41"/>
      <c r="CI9845" s="41"/>
      <c r="CJ9845" s="41"/>
      <c r="CK9845" s="41"/>
      <c r="CL9845" s="68"/>
      <c r="CM9845" s="41"/>
      <c r="CN9845" s="41"/>
      <c r="CO9845" s="39"/>
      <c r="CP9845" s="78"/>
    </row>
    <row r="9846" spans="1:94" s="38" customFormat="1" x14ac:dyDescent="0.25">
      <c r="A9846" s="38">
        <v>9843</v>
      </c>
      <c r="F9846" s="39"/>
      <c r="Q9846" s="39"/>
      <c r="R9846" s="40"/>
      <c r="S9846" s="40"/>
      <c r="T9846" s="39"/>
      <c r="AG9846" s="110"/>
      <c r="AH9846" s="94"/>
      <c r="AJ9846" s="97"/>
      <c r="AL9846" s="39"/>
      <c r="AP9846" s="39"/>
      <c r="AQ9846" s="77"/>
      <c r="AR9846" s="78"/>
      <c r="BB9846" s="79"/>
      <c r="BC9846" s="94"/>
      <c r="BE9846" s="97"/>
      <c r="BG9846" s="40"/>
      <c r="BK9846" s="40"/>
      <c r="BL9846" s="79"/>
      <c r="BM9846" s="94"/>
      <c r="BO9846" s="97"/>
      <c r="BQ9846" s="40"/>
      <c r="BR9846" s="94"/>
      <c r="BS9846" s="94"/>
      <c r="BT9846" s="94"/>
      <c r="BU9846" s="40"/>
      <c r="BV9846" s="82"/>
      <c r="BW9846" s="94"/>
      <c r="BX9846" s="48"/>
      <c r="BY9846" s="97"/>
      <c r="BZ9846" s="48"/>
      <c r="CA9846" s="40"/>
      <c r="CB9846" s="94"/>
      <c r="CC9846" s="94"/>
      <c r="CD9846" s="94"/>
      <c r="CE9846" s="40"/>
      <c r="CF9846" s="73"/>
      <c r="CG9846" s="41"/>
      <c r="CH9846" s="41"/>
      <c r="CI9846" s="41"/>
      <c r="CJ9846" s="41"/>
      <c r="CK9846" s="41"/>
      <c r="CL9846" s="68"/>
      <c r="CM9846" s="41"/>
      <c r="CN9846" s="41"/>
      <c r="CO9846" s="39"/>
      <c r="CP9846" s="78"/>
    </row>
    <row r="9847" spans="1:94" s="38" customFormat="1" x14ac:dyDescent="0.25">
      <c r="A9847" s="38">
        <v>9844</v>
      </c>
      <c r="F9847" s="39"/>
      <c r="Q9847" s="39"/>
      <c r="R9847" s="40"/>
      <c r="S9847" s="40"/>
      <c r="T9847" s="39"/>
      <c r="AG9847" s="110"/>
      <c r="AH9847" s="94"/>
      <c r="AJ9847" s="97"/>
      <c r="AL9847" s="39"/>
      <c r="AP9847" s="39"/>
      <c r="AQ9847" s="77"/>
      <c r="AR9847" s="78"/>
      <c r="BB9847" s="79"/>
      <c r="BC9847" s="94"/>
      <c r="BE9847" s="97"/>
      <c r="BG9847" s="40"/>
      <c r="BK9847" s="40"/>
      <c r="BL9847" s="79"/>
      <c r="BM9847" s="94"/>
      <c r="BO9847" s="97"/>
      <c r="BQ9847" s="40"/>
      <c r="BR9847" s="94"/>
      <c r="BS9847" s="94"/>
      <c r="BT9847" s="94"/>
      <c r="BU9847" s="40"/>
      <c r="BV9847" s="82"/>
      <c r="BW9847" s="94"/>
      <c r="BX9847" s="48"/>
      <c r="BY9847" s="97"/>
      <c r="BZ9847" s="48"/>
      <c r="CA9847" s="40"/>
      <c r="CB9847" s="94"/>
      <c r="CC9847" s="94"/>
      <c r="CD9847" s="94"/>
      <c r="CE9847" s="40"/>
      <c r="CF9847" s="73"/>
      <c r="CG9847" s="41"/>
      <c r="CH9847" s="41"/>
      <c r="CI9847" s="41"/>
      <c r="CJ9847" s="41"/>
      <c r="CK9847" s="41"/>
      <c r="CL9847" s="68"/>
      <c r="CM9847" s="41"/>
      <c r="CN9847" s="41"/>
      <c r="CO9847" s="39"/>
      <c r="CP9847" s="78"/>
    </row>
    <row r="9848" spans="1:94" s="38" customFormat="1" x14ac:dyDescent="0.25">
      <c r="A9848" s="38">
        <v>9845</v>
      </c>
      <c r="F9848" s="39"/>
      <c r="Q9848" s="39"/>
      <c r="R9848" s="40"/>
      <c r="S9848" s="40"/>
      <c r="T9848" s="39"/>
      <c r="AG9848" s="110"/>
      <c r="AH9848" s="94"/>
      <c r="AJ9848" s="97"/>
      <c r="AL9848" s="39"/>
      <c r="AP9848" s="39"/>
      <c r="AQ9848" s="77"/>
      <c r="AR9848" s="78"/>
      <c r="BB9848" s="79"/>
      <c r="BC9848" s="94"/>
      <c r="BE9848" s="97"/>
      <c r="BG9848" s="40"/>
      <c r="BK9848" s="40"/>
      <c r="BL9848" s="79"/>
      <c r="BM9848" s="94"/>
      <c r="BO9848" s="97"/>
      <c r="BQ9848" s="40"/>
      <c r="BR9848" s="94"/>
      <c r="BS9848" s="94"/>
      <c r="BT9848" s="94"/>
      <c r="BU9848" s="40"/>
      <c r="BV9848" s="82"/>
      <c r="BW9848" s="94"/>
      <c r="BX9848" s="48"/>
      <c r="BY9848" s="97"/>
      <c r="BZ9848" s="48"/>
      <c r="CA9848" s="40"/>
      <c r="CB9848" s="94"/>
      <c r="CC9848" s="94"/>
      <c r="CD9848" s="94"/>
      <c r="CE9848" s="40"/>
      <c r="CF9848" s="73"/>
      <c r="CG9848" s="41"/>
      <c r="CH9848" s="41"/>
      <c r="CI9848" s="41"/>
      <c r="CJ9848" s="41"/>
      <c r="CK9848" s="41"/>
      <c r="CL9848" s="68"/>
      <c r="CM9848" s="41"/>
      <c r="CN9848" s="41"/>
      <c r="CO9848" s="39"/>
      <c r="CP9848" s="78"/>
    </row>
    <row r="9849" spans="1:94" s="38" customFormat="1" x14ac:dyDescent="0.25">
      <c r="A9849" s="38">
        <v>9846</v>
      </c>
      <c r="F9849" s="39"/>
      <c r="Q9849" s="39"/>
      <c r="R9849" s="40"/>
      <c r="S9849" s="40"/>
      <c r="T9849" s="39"/>
      <c r="AG9849" s="110"/>
      <c r="AH9849" s="94"/>
      <c r="AJ9849" s="97"/>
      <c r="AL9849" s="39"/>
      <c r="AP9849" s="39"/>
      <c r="AQ9849" s="77"/>
      <c r="AR9849" s="78"/>
      <c r="BB9849" s="79"/>
      <c r="BC9849" s="94"/>
      <c r="BE9849" s="97"/>
      <c r="BG9849" s="40"/>
      <c r="BK9849" s="40"/>
      <c r="BL9849" s="79"/>
      <c r="BM9849" s="94"/>
      <c r="BO9849" s="97"/>
      <c r="BQ9849" s="40"/>
      <c r="BR9849" s="94"/>
      <c r="BS9849" s="94"/>
      <c r="BT9849" s="94"/>
      <c r="BU9849" s="40"/>
      <c r="BV9849" s="82"/>
      <c r="BW9849" s="94"/>
      <c r="BX9849" s="48"/>
      <c r="BY9849" s="97"/>
      <c r="BZ9849" s="48"/>
      <c r="CA9849" s="40"/>
      <c r="CB9849" s="94"/>
      <c r="CC9849" s="94"/>
      <c r="CD9849" s="94"/>
      <c r="CE9849" s="40"/>
      <c r="CF9849" s="73"/>
      <c r="CG9849" s="41"/>
      <c r="CH9849" s="41"/>
      <c r="CI9849" s="41"/>
      <c r="CJ9849" s="41"/>
      <c r="CK9849" s="41"/>
      <c r="CL9849" s="68"/>
      <c r="CM9849" s="41"/>
      <c r="CN9849" s="41"/>
      <c r="CO9849" s="39"/>
      <c r="CP9849" s="78"/>
    </row>
    <row r="9850" spans="1:94" s="38" customFormat="1" x14ac:dyDescent="0.25">
      <c r="A9850" s="38">
        <v>9847</v>
      </c>
      <c r="F9850" s="39"/>
      <c r="Q9850" s="39"/>
      <c r="R9850" s="40"/>
      <c r="S9850" s="40"/>
      <c r="T9850" s="39"/>
      <c r="AG9850" s="110"/>
      <c r="AH9850" s="94"/>
      <c r="AJ9850" s="97"/>
      <c r="AL9850" s="39"/>
      <c r="AP9850" s="39"/>
      <c r="AQ9850" s="77"/>
      <c r="AR9850" s="78"/>
      <c r="BB9850" s="79"/>
      <c r="BC9850" s="94"/>
      <c r="BE9850" s="97"/>
      <c r="BG9850" s="40"/>
      <c r="BK9850" s="40"/>
      <c r="BL9850" s="79"/>
      <c r="BM9850" s="94"/>
      <c r="BO9850" s="97"/>
      <c r="BQ9850" s="40"/>
      <c r="BR9850" s="94"/>
      <c r="BS9850" s="94"/>
      <c r="BT9850" s="94"/>
      <c r="BU9850" s="40"/>
      <c r="BV9850" s="82"/>
      <c r="BW9850" s="94"/>
      <c r="BX9850" s="48"/>
      <c r="BY9850" s="97"/>
      <c r="BZ9850" s="48"/>
      <c r="CA9850" s="40"/>
      <c r="CB9850" s="94"/>
      <c r="CC9850" s="94"/>
      <c r="CD9850" s="94"/>
      <c r="CE9850" s="40"/>
      <c r="CF9850" s="73"/>
      <c r="CG9850" s="41"/>
      <c r="CH9850" s="41"/>
      <c r="CI9850" s="41"/>
      <c r="CJ9850" s="41"/>
      <c r="CK9850" s="41"/>
      <c r="CL9850" s="68"/>
      <c r="CM9850" s="41"/>
      <c r="CN9850" s="41"/>
      <c r="CO9850" s="39"/>
      <c r="CP9850" s="78"/>
    </row>
    <row r="9851" spans="1:94" s="38" customFormat="1" x14ac:dyDescent="0.25">
      <c r="A9851" s="38">
        <v>9848</v>
      </c>
      <c r="F9851" s="39"/>
      <c r="Q9851" s="39"/>
      <c r="R9851" s="40"/>
      <c r="S9851" s="40"/>
      <c r="T9851" s="39"/>
      <c r="AG9851" s="110"/>
      <c r="AH9851" s="94"/>
      <c r="AJ9851" s="97"/>
      <c r="AL9851" s="39"/>
      <c r="AP9851" s="39"/>
      <c r="AQ9851" s="77"/>
      <c r="AR9851" s="78"/>
      <c r="BB9851" s="79"/>
      <c r="BC9851" s="94"/>
      <c r="BE9851" s="97"/>
      <c r="BG9851" s="40"/>
      <c r="BK9851" s="40"/>
      <c r="BL9851" s="79"/>
      <c r="BM9851" s="94"/>
      <c r="BO9851" s="97"/>
      <c r="BQ9851" s="40"/>
      <c r="BR9851" s="94"/>
      <c r="BS9851" s="94"/>
      <c r="BT9851" s="94"/>
      <c r="BU9851" s="40"/>
      <c r="BV9851" s="82"/>
      <c r="BW9851" s="94"/>
      <c r="BX9851" s="48"/>
      <c r="BY9851" s="97"/>
      <c r="BZ9851" s="48"/>
      <c r="CA9851" s="40"/>
      <c r="CB9851" s="94"/>
      <c r="CC9851" s="94"/>
      <c r="CD9851" s="94"/>
      <c r="CE9851" s="40"/>
      <c r="CF9851" s="73"/>
      <c r="CG9851" s="41"/>
      <c r="CH9851" s="41"/>
      <c r="CI9851" s="41"/>
      <c r="CJ9851" s="41"/>
      <c r="CK9851" s="41"/>
      <c r="CL9851" s="68"/>
      <c r="CM9851" s="41"/>
      <c r="CN9851" s="41"/>
      <c r="CO9851" s="39"/>
      <c r="CP9851" s="78"/>
    </row>
    <row r="9852" spans="1:94" s="38" customFormat="1" x14ac:dyDescent="0.25">
      <c r="A9852" s="38">
        <v>9849</v>
      </c>
      <c r="F9852" s="39"/>
      <c r="Q9852" s="39"/>
      <c r="R9852" s="40"/>
      <c r="S9852" s="40"/>
      <c r="T9852" s="39"/>
      <c r="AG9852" s="110"/>
      <c r="AH9852" s="94"/>
      <c r="AJ9852" s="97"/>
      <c r="AL9852" s="39"/>
      <c r="AP9852" s="39"/>
      <c r="AQ9852" s="77"/>
      <c r="AR9852" s="78"/>
      <c r="BB9852" s="79"/>
      <c r="BC9852" s="94"/>
      <c r="BE9852" s="97"/>
      <c r="BG9852" s="40"/>
      <c r="BK9852" s="40"/>
      <c r="BL9852" s="79"/>
      <c r="BM9852" s="94"/>
      <c r="BO9852" s="97"/>
      <c r="BQ9852" s="40"/>
      <c r="BR9852" s="94"/>
      <c r="BS9852" s="94"/>
      <c r="BT9852" s="94"/>
      <c r="BU9852" s="40"/>
      <c r="BV9852" s="82"/>
      <c r="BW9852" s="94"/>
      <c r="BX9852" s="48"/>
      <c r="BY9852" s="97"/>
      <c r="BZ9852" s="48"/>
      <c r="CA9852" s="40"/>
      <c r="CB9852" s="94"/>
      <c r="CC9852" s="94"/>
      <c r="CD9852" s="94"/>
      <c r="CE9852" s="40"/>
      <c r="CF9852" s="73"/>
      <c r="CG9852" s="41"/>
      <c r="CH9852" s="41"/>
      <c r="CI9852" s="41"/>
      <c r="CJ9852" s="41"/>
      <c r="CK9852" s="41"/>
      <c r="CL9852" s="68"/>
      <c r="CM9852" s="41"/>
      <c r="CN9852" s="41"/>
      <c r="CO9852" s="39"/>
      <c r="CP9852" s="78"/>
    </row>
    <row r="9853" spans="1:94" s="38" customFormat="1" x14ac:dyDescent="0.25">
      <c r="A9853" s="38">
        <v>9850</v>
      </c>
      <c r="F9853" s="39"/>
      <c r="Q9853" s="39"/>
      <c r="R9853" s="40"/>
      <c r="S9853" s="40"/>
      <c r="T9853" s="39"/>
      <c r="AG9853" s="110"/>
      <c r="AH9853" s="94"/>
      <c r="AJ9853" s="97"/>
      <c r="AL9853" s="39"/>
      <c r="AP9853" s="39"/>
      <c r="AQ9853" s="77"/>
      <c r="AR9853" s="78"/>
      <c r="BB9853" s="79"/>
      <c r="BC9853" s="94"/>
      <c r="BE9853" s="97"/>
      <c r="BG9853" s="40"/>
      <c r="BK9853" s="40"/>
      <c r="BL9853" s="79"/>
      <c r="BM9853" s="94"/>
      <c r="BO9853" s="97"/>
      <c r="BQ9853" s="40"/>
      <c r="BR9853" s="94"/>
      <c r="BS9853" s="94"/>
      <c r="BT9853" s="94"/>
      <c r="BU9853" s="40"/>
      <c r="BV9853" s="82"/>
      <c r="BW9853" s="94"/>
      <c r="BX9853" s="48"/>
      <c r="BY9853" s="97"/>
      <c r="BZ9853" s="48"/>
      <c r="CA9853" s="40"/>
      <c r="CB9853" s="94"/>
      <c r="CC9853" s="94"/>
      <c r="CD9853" s="94"/>
      <c r="CE9853" s="40"/>
      <c r="CF9853" s="73"/>
      <c r="CG9853" s="41"/>
      <c r="CH9853" s="41"/>
      <c r="CI9853" s="41"/>
      <c r="CJ9853" s="41"/>
      <c r="CK9853" s="41"/>
      <c r="CL9853" s="68"/>
      <c r="CM9853" s="41"/>
      <c r="CN9853" s="41"/>
      <c r="CO9853" s="39"/>
      <c r="CP9853" s="78"/>
    </row>
    <row r="9854" spans="1:94" s="38" customFormat="1" x14ac:dyDescent="0.25">
      <c r="A9854" s="38">
        <v>9851</v>
      </c>
      <c r="F9854" s="39"/>
      <c r="Q9854" s="39"/>
      <c r="R9854" s="40"/>
      <c r="S9854" s="40"/>
      <c r="T9854" s="39"/>
      <c r="AG9854" s="110"/>
      <c r="AH9854" s="94"/>
      <c r="AJ9854" s="97"/>
      <c r="AL9854" s="39"/>
      <c r="AP9854" s="39"/>
      <c r="AQ9854" s="77"/>
      <c r="AR9854" s="78"/>
      <c r="BB9854" s="79"/>
      <c r="BC9854" s="94"/>
      <c r="BE9854" s="97"/>
      <c r="BG9854" s="40"/>
      <c r="BK9854" s="40"/>
      <c r="BL9854" s="79"/>
      <c r="BM9854" s="94"/>
      <c r="BO9854" s="97"/>
      <c r="BQ9854" s="40"/>
      <c r="BR9854" s="94"/>
      <c r="BS9854" s="94"/>
      <c r="BT9854" s="94"/>
      <c r="BU9854" s="40"/>
      <c r="BV9854" s="82"/>
      <c r="BW9854" s="94"/>
      <c r="BX9854" s="48"/>
      <c r="BY9854" s="97"/>
      <c r="BZ9854" s="48"/>
      <c r="CA9854" s="40"/>
      <c r="CB9854" s="94"/>
      <c r="CC9854" s="94"/>
      <c r="CD9854" s="94"/>
      <c r="CE9854" s="40"/>
      <c r="CF9854" s="73"/>
      <c r="CG9854" s="41"/>
      <c r="CH9854" s="41"/>
      <c r="CI9854" s="41"/>
      <c r="CJ9854" s="41"/>
      <c r="CK9854" s="41"/>
      <c r="CL9854" s="68"/>
      <c r="CM9854" s="41"/>
      <c r="CN9854" s="41"/>
      <c r="CO9854" s="39"/>
      <c r="CP9854" s="78"/>
    </row>
    <row r="9855" spans="1:94" s="38" customFormat="1" x14ac:dyDescent="0.25">
      <c r="A9855" s="38">
        <v>9852</v>
      </c>
      <c r="F9855" s="39"/>
      <c r="Q9855" s="39"/>
      <c r="R9855" s="40"/>
      <c r="S9855" s="40"/>
      <c r="T9855" s="39"/>
      <c r="AG9855" s="110"/>
      <c r="AH9855" s="94"/>
      <c r="AJ9855" s="97"/>
      <c r="AL9855" s="39"/>
      <c r="AP9855" s="39"/>
      <c r="AQ9855" s="77"/>
      <c r="AR9855" s="78"/>
      <c r="BB9855" s="79"/>
      <c r="BC9855" s="94"/>
      <c r="BE9855" s="97"/>
      <c r="BG9855" s="40"/>
      <c r="BK9855" s="40"/>
      <c r="BL9855" s="79"/>
      <c r="BM9855" s="94"/>
      <c r="BO9855" s="97"/>
      <c r="BQ9855" s="40"/>
      <c r="BR9855" s="94"/>
      <c r="BS9855" s="94"/>
      <c r="BT9855" s="94"/>
      <c r="BU9855" s="40"/>
      <c r="BV9855" s="82"/>
      <c r="BW9855" s="94"/>
      <c r="BX9855" s="48"/>
      <c r="BY9855" s="97"/>
      <c r="BZ9855" s="48"/>
      <c r="CA9855" s="40"/>
      <c r="CB9855" s="94"/>
      <c r="CC9855" s="94"/>
      <c r="CD9855" s="94"/>
      <c r="CE9855" s="40"/>
      <c r="CF9855" s="73"/>
      <c r="CG9855" s="41"/>
      <c r="CH9855" s="41"/>
      <c r="CI9855" s="41"/>
      <c r="CJ9855" s="41"/>
      <c r="CK9855" s="41"/>
      <c r="CL9855" s="68"/>
      <c r="CM9855" s="41"/>
      <c r="CN9855" s="41"/>
      <c r="CO9855" s="39"/>
      <c r="CP9855" s="78"/>
    </row>
    <row r="9856" spans="1:94" s="38" customFormat="1" x14ac:dyDescent="0.25">
      <c r="A9856" s="38">
        <v>9853</v>
      </c>
      <c r="F9856" s="39"/>
      <c r="Q9856" s="39"/>
      <c r="R9856" s="40"/>
      <c r="S9856" s="40"/>
      <c r="T9856" s="39"/>
      <c r="AG9856" s="110"/>
      <c r="AH9856" s="94"/>
      <c r="AJ9856" s="97"/>
      <c r="AL9856" s="39"/>
      <c r="AP9856" s="39"/>
      <c r="AQ9856" s="77"/>
      <c r="AR9856" s="78"/>
      <c r="BB9856" s="79"/>
      <c r="BC9856" s="94"/>
      <c r="BE9856" s="97"/>
      <c r="BG9856" s="40"/>
      <c r="BK9856" s="40"/>
      <c r="BL9856" s="79"/>
      <c r="BM9856" s="94"/>
      <c r="BO9856" s="97"/>
      <c r="BQ9856" s="40"/>
      <c r="BR9856" s="94"/>
      <c r="BS9856" s="94"/>
      <c r="BT9856" s="94"/>
      <c r="BU9856" s="40"/>
      <c r="BV9856" s="82"/>
      <c r="BW9856" s="94"/>
      <c r="BX9856" s="48"/>
      <c r="BY9856" s="97"/>
      <c r="BZ9856" s="48"/>
      <c r="CA9856" s="40"/>
      <c r="CB9856" s="94"/>
      <c r="CC9856" s="94"/>
      <c r="CD9856" s="94"/>
      <c r="CE9856" s="40"/>
      <c r="CF9856" s="73"/>
      <c r="CG9856" s="41"/>
      <c r="CH9856" s="41"/>
      <c r="CI9856" s="41"/>
      <c r="CJ9856" s="41"/>
      <c r="CK9856" s="41"/>
      <c r="CL9856" s="68"/>
      <c r="CM9856" s="41"/>
      <c r="CN9856" s="41"/>
      <c r="CO9856" s="39"/>
      <c r="CP9856" s="78"/>
    </row>
    <row r="9857" spans="1:94" s="38" customFormat="1" x14ac:dyDescent="0.25">
      <c r="A9857" s="38">
        <v>9854</v>
      </c>
      <c r="F9857" s="39"/>
      <c r="Q9857" s="39"/>
      <c r="R9857" s="40"/>
      <c r="S9857" s="40"/>
      <c r="T9857" s="39"/>
      <c r="AG9857" s="110"/>
      <c r="AH9857" s="94"/>
      <c r="AJ9857" s="97"/>
      <c r="AL9857" s="39"/>
      <c r="AP9857" s="39"/>
      <c r="AQ9857" s="77"/>
      <c r="AR9857" s="78"/>
      <c r="BB9857" s="79"/>
      <c r="BC9857" s="94"/>
      <c r="BE9857" s="97"/>
      <c r="BG9857" s="40"/>
      <c r="BK9857" s="40"/>
      <c r="BL9857" s="79"/>
      <c r="BM9857" s="94"/>
      <c r="BO9857" s="97"/>
      <c r="BQ9857" s="40"/>
      <c r="BR9857" s="94"/>
      <c r="BS9857" s="94"/>
      <c r="BT9857" s="94"/>
      <c r="BU9857" s="40"/>
      <c r="BV9857" s="82"/>
      <c r="BW9857" s="94"/>
      <c r="BX9857" s="48"/>
      <c r="BY9857" s="97"/>
      <c r="BZ9857" s="48"/>
      <c r="CA9857" s="40"/>
      <c r="CB9857" s="94"/>
      <c r="CC9857" s="94"/>
      <c r="CD9857" s="94"/>
      <c r="CE9857" s="40"/>
      <c r="CF9857" s="73"/>
      <c r="CG9857" s="41"/>
      <c r="CH9857" s="41"/>
      <c r="CI9857" s="41"/>
      <c r="CJ9857" s="41"/>
      <c r="CK9857" s="41"/>
      <c r="CL9857" s="68"/>
      <c r="CM9857" s="41"/>
      <c r="CN9857" s="41"/>
      <c r="CO9857" s="39"/>
      <c r="CP9857" s="78"/>
    </row>
    <row r="9858" spans="1:94" s="38" customFormat="1" x14ac:dyDescent="0.25">
      <c r="A9858" s="38">
        <v>9855</v>
      </c>
      <c r="F9858" s="39"/>
      <c r="Q9858" s="39"/>
      <c r="R9858" s="40"/>
      <c r="S9858" s="40"/>
      <c r="T9858" s="39"/>
      <c r="AG9858" s="110"/>
      <c r="AH9858" s="94"/>
      <c r="AJ9858" s="97"/>
      <c r="AL9858" s="39"/>
      <c r="AP9858" s="39"/>
      <c r="AQ9858" s="77"/>
      <c r="AR9858" s="78"/>
      <c r="BB9858" s="79"/>
      <c r="BC9858" s="94"/>
      <c r="BE9858" s="97"/>
      <c r="BG9858" s="40"/>
      <c r="BK9858" s="40"/>
      <c r="BL9858" s="79"/>
      <c r="BM9858" s="94"/>
      <c r="BO9858" s="97"/>
      <c r="BQ9858" s="40"/>
      <c r="BR9858" s="94"/>
      <c r="BS9858" s="94"/>
      <c r="BT9858" s="94"/>
      <c r="BU9858" s="40"/>
      <c r="BV9858" s="82"/>
      <c r="BW9858" s="94"/>
      <c r="BX9858" s="48"/>
      <c r="BY9858" s="97"/>
      <c r="BZ9858" s="48"/>
      <c r="CA9858" s="40"/>
      <c r="CB9858" s="94"/>
      <c r="CC9858" s="94"/>
      <c r="CD9858" s="94"/>
      <c r="CE9858" s="40"/>
      <c r="CF9858" s="73"/>
      <c r="CG9858" s="41"/>
      <c r="CH9858" s="41"/>
      <c r="CI9858" s="41"/>
      <c r="CJ9858" s="41"/>
      <c r="CK9858" s="41"/>
      <c r="CL9858" s="68"/>
      <c r="CM9858" s="41"/>
      <c r="CN9858" s="41"/>
      <c r="CO9858" s="39"/>
      <c r="CP9858" s="78"/>
    </row>
    <row r="9859" spans="1:94" s="38" customFormat="1" x14ac:dyDescent="0.25">
      <c r="A9859" s="38">
        <v>9856</v>
      </c>
      <c r="F9859" s="39"/>
      <c r="Q9859" s="39"/>
      <c r="R9859" s="40"/>
      <c r="S9859" s="40"/>
      <c r="T9859" s="39"/>
      <c r="AG9859" s="110"/>
      <c r="AH9859" s="94"/>
      <c r="AJ9859" s="97"/>
      <c r="AL9859" s="39"/>
      <c r="AP9859" s="39"/>
      <c r="AQ9859" s="77"/>
      <c r="AR9859" s="78"/>
      <c r="BB9859" s="79"/>
      <c r="BC9859" s="94"/>
      <c r="BE9859" s="97"/>
      <c r="BG9859" s="40"/>
      <c r="BK9859" s="40"/>
      <c r="BL9859" s="79"/>
      <c r="BM9859" s="94"/>
      <c r="BO9859" s="97"/>
      <c r="BQ9859" s="40"/>
      <c r="BR9859" s="94"/>
      <c r="BS9859" s="94"/>
      <c r="BT9859" s="94"/>
      <c r="BU9859" s="40"/>
      <c r="BV9859" s="82"/>
      <c r="BW9859" s="94"/>
      <c r="BX9859" s="48"/>
      <c r="BY9859" s="97"/>
      <c r="BZ9859" s="48"/>
      <c r="CA9859" s="40"/>
      <c r="CB9859" s="94"/>
      <c r="CC9859" s="94"/>
      <c r="CD9859" s="94"/>
      <c r="CE9859" s="40"/>
      <c r="CF9859" s="73"/>
      <c r="CG9859" s="41"/>
      <c r="CH9859" s="41"/>
      <c r="CI9859" s="41"/>
      <c r="CJ9859" s="41"/>
      <c r="CK9859" s="41"/>
      <c r="CL9859" s="68"/>
      <c r="CM9859" s="41"/>
      <c r="CN9859" s="41"/>
      <c r="CO9859" s="39"/>
      <c r="CP9859" s="78"/>
    </row>
    <row r="9860" spans="1:94" s="38" customFormat="1" x14ac:dyDescent="0.25">
      <c r="A9860" s="38">
        <v>9857</v>
      </c>
      <c r="F9860" s="39"/>
      <c r="Q9860" s="39"/>
      <c r="R9860" s="40"/>
      <c r="S9860" s="40"/>
      <c r="T9860" s="39"/>
      <c r="AG9860" s="110"/>
      <c r="AH9860" s="94"/>
      <c r="AJ9860" s="97"/>
      <c r="AL9860" s="39"/>
      <c r="AP9860" s="39"/>
      <c r="AQ9860" s="77"/>
      <c r="AR9860" s="78"/>
      <c r="BB9860" s="79"/>
      <c r="BC9860" s="94"/>
      <c r="BE9860" s="97"/>
      <c r="BG9860" s="40"/>
      <c r="BK9860" s="40"/>
      <c r="BL9860" s="79"/>
      <c r="BM9860" s="94"/>
      <c r="BO9860" s="97"/>
      <c r="BQ9860" s="40"/>
      <c r="BR9860" s="94"/>
      <c r="BS9860" s="94"/>
      <c r="BT9860" s="94"/>
      <c r="BU9860" s="40"/>
      <c r="BV9860" s="82"/>
      <c r="BW9860" s="94"/>
      <c r="BX9860" s="48"/>
      <c r="BY9860" s="97"/>
      <c r="BZ9860" s="48"/>
      <c r="CA9860" s="40"/>
      <c r="CB9860" s="94"/>
      <c r="CC9860" s="94"/>
      <c r="CD9860" s="94"/>
      <c r="CE9860" s="40"/>
      <c r="CF9860" s="73"/>
      <c r="CG9860" s="41"/>
      <c r="CH9860" s="41"/>
      <c r="CI9860" s="41"/>
      <c r="CJ9860" s="41"/>
      <c r="CK9860" s="41"/>
      <c r="CL9860" s="68"/>
      <c r="CM9860" s="41"/>
      <c r="CN9860" s="41"/>
      <c r="CO9860" s="39"/>
      <c r="CP9860" s="78"/>
    </row>
    <row r="9861" spans="1:94" s="38" customFormat="1" x14ac:dyDescent="0.25">
      <c r="A9861" s="38">
        <v>9858</v>
      </c>
      <c r="F9861" s="39"/>
      <c r="Q9861" s="39"/>
      <c r="R9861" s="40"/>
      <c r="S9861" s="40"/>
      <c r="T9861" s="39"/>
      <c r="AG9861" s="110"/>
      <c r="AH9861" s="94"/>
      <c r="AJ9861" s="97"/>
      <c r="AL9861" s="39"/>
      <c r="AP9861" s="39"/>
      <c r="AQ9861" s="77"/>
      <c r="AR9861" s="78"/>
      <c r="BB9861" s="79"/>
      <c r="BC9861" s="94"/>
      <c r="BE9861" s="97"/>
      <c r="BG9861" s="40"/>
      <c r="BK9861" s="40"/>
      <c r="BL9861" s="79"/>
      <c r="BM9861" s="94"/>
      <c r="BO9861" s="97"/>
      <c r="BQ9861" s="40"/>
      <c r="BR9861" s="94"/>
      <c r="BS9861" s="94"/>
      <c r="BT9861" s="94"/>
      <c r="BU9861" s="40"/>
      <c r="BV9861" s="82"/>
      <c r="BW9861" s="94"/>
      <c r="BX9861" s="48"/>
      <c r="BY9861" s="97"/>
      <c r="BZ9861" s="48"/>
      <c r="CA9861" s="40"/>
      <c r="CB9861" s="94"/>
      <c r="CC9861" s="94"/>
      <c r="CD9861" s="94"/>
      <c r="CE9861" s="40"/>
      <c r="CF9861" s="73"/>
      <c r="CG9861" s="41"/>
      <c r="CH9861" s="41"/>
      <c r="CI9861" s="41"/>
      <c r="CJ9861" s="41"/>
      <c r="CK9861" s="41"/>
      <c r="CL9861" s="68"/>
      <c r="CM9861" s="41"/>
      <c r="CN9861" s="41"/>
      <c r="CO9861" s="39"/>
      <c r="CP9861" s="78"/>
    </row>
    <row r="9862" spans="1:94" s="38" customFormat="1" x14ac:dyDescent="0.25">
      <c r="A9862" s="38">
        <v>9859</v>
      </c>
      <c r="F9862" s="39"/>
      <c r="Q9862" s="39"/>
      <c r="R9862" s="40"/>
      <c r="S9862" s="40"/>
      <c r="T9862" s="39"/>
      <c r="AG9862" s="110"/>
      <c r="AH9862" s="94"/>
      <c r="AJ9862" s="97"/>
      <c r="AL9862" s="39"/>
      <c r="AP9862" s="39"/>
      <c r="AQ9862" s="77"/>
      <c r="AR9862" s="78"/>
      <c r="BB9862" s="79"/>
      <c r="BC9862" s="94"/>
      <c r="BE9862" s="97"/>
      <c r="BG9862" s="40"/>
      <c r="BK9862" s="40"/>
      <c r="BL9862" s="79"/>
      <c r="BM9862" s="94"/>
      <c r="BO9862" s="97"/>
      <c r="BQ9862" s="40"/>
      <c r="BR9862" s="94"/>
      <c r="BS9862" s="94"/>
      <c r="BT9862" s="94"/>
      <c r="BU9862" s="40"/>
      <c r="BV9862" s="82"/>
      <c r="BW9862" s="94"/>
      <c r="BX9862" s="48"/>
      <c r="BY9862" s="97"/>
      <c r="BZ9862" s="48"/>
      <c r="CA9862" s="40"/>
      <c r="CB9862" s="94"/>
      <c r="CC9862" s="94"/>
      <c r="CD9862" s="94"/>
      <c r="CE9862" s="40"/>
      <c r="CF9862" s="73"/>
      <c r="CG9862" s="41"/>
      <c r="CH9862" s="41"/>
      <c r="CI9862" s="41"/>
      <c r="CJ9862" s="41"/>
      <c r="CK9862" s="41"/>
      <c r="CL9862" s="68"/>
      <c r="CM9862" s="41"/>
      <c r="CN9862" s="41"/>
      <c r="CO9862" s="39"/>
      <c r="CP9862" s="78"/>
    </row>
    <row r="9863" spans="1:94" s="38" customFormat="1" x14ac:dyDescent="0.25">
      <c r="A9863" s="38">
        <v>9860</v>
      </c>
      <c r="F9863" s="39"/>
      <c r="Q9863" s="39"/>
      <c r="R9863" s="40"/>
      <c r="S9863" s="40"/>
      <c r="T9863" s="39"/>
      <c r="AG9863" s="110"/>
      <c r="AH9863" s="94"/>
      <c r="AJ9863" s="97"/>
      <c r="AL9863" s="39"/>
      <c r="AP9863" s="39"/>
      <c r="AQ9863" s="77"/>
      <c r="AR9863" s="78"/>
      <c r="BB9863" s="79"/>
      <c r="BC9863" s="94"/>
      <c r="BE9863" s="97"/>
      <c r="BG9863" s="40"/>
      <c r="BK9863" s="40"/>
      <c r="BL9863" s="79"/>
      <c r="BM9863" s="94"/>
      <c r="BO9863" s="97"/>
      <c r="BQ9863" s="40"/>
      <c r="BR9863" s="94"/>
      <c r="BS9863" s="94"/>
      <c r="BT9863" s="94"/>
      <c r="BU9863" s="40"/>
      <c r="BV9863" s="82"/>
      <c r="BW9863" s="94"/>
      <c r="BX9863" s="48"/>
      <c r="BY9863" s="97"/>
      <c r="BZ9863" s="48"/>
      <c r="CA9863" s="40"/>
      <c r="CB9863" s="94"/>
      <c r="CC9863" s="94"/>
      <c r="CD9863" s="94"/>
      <c r="CE9863" s="40"/>
      <c r="CF9863" s="73"/>
      <c r="CG9863" s="41"/>
      <c r="CH9863" s="41"/>
      <c r="CI9863" s="41"/>
      <c r="CJ9863" s="41"/>
      <c r="CK9863" s="41"/>
      <c r="CL9863" s="68"/>
      <c r="CM9863" s="41"/>
      <c r="CN9863" s="41"/>
      <c r="CO9863" s="39"/>
      <c r="CP9863" s="78"/>
    </row>
    <row r="9864" spans="1:94" s="38" customFormat="1" x14ac:dyDescent="0.25">
      <c r="A9864" s="38">
        <v>9861</v>
      </c>
      <c r="F9864" s="39"/>
      <c r="Q9864" s="39"/>
      <c r="R9864" s="40"/>
      <c r="S9864" s="40"/>
      <c r="T9864" s="39"/>
      <c r="AG9864" s="110"/>
      <c r="AH9864" s="94"/>
      <c r="AJ9864" s="97"/>
      <c r="AL9864" s="39"/>
      <c r="AP9864" s="39"/>
      <c r="AQ9864" s="77"/>
      <c r="AR9864" s="78"/>
      <c r="BB9864" s="79"/>
      <c r="BC9864" s="94"/>
      <c r="BE9864" s="97"/>
      <c r="BG9864" s="40"/>
      <c r="BK9864" s="40"/>
      <c r="BL9864" s="79"/>
      <c r="BM9864" s="94"/>
      <c r="BO9864" s="97"/>
      <c r="BQ9864" s="40"/>
      <c r="BR9864" s="94"/>
      <c r="BS9864" s="94"/>
      <c r="BT9864" s="94"/>
      <c r="BU9864" s="40"/>
      <c r="BV9864" s="82"/>
      <c r="BW9864" s="94"/>
      <c r="BX9864" s="48"/>
      <c r="BY9864" s="97"/>
      <c r="BZ9864" s="48"/>
      <c r="CA9864" s="40"/>
      <c r="CB9864" s="94"/>
      <c r="CC9864" s="94"/>
      <c r="CD9864" s="94"/>
      <c r="CE9864" s="40"/>
      <c r="CF9864" s="73"/>
      <c r="CG9864" s="41"/>
      <c r="CH9864" s="41"/>
      <c r="CI9864" s="41"/>
      <c r="CJ9864" s="41"/>
      <c r="CK9864" s="41"/>
      <c r="CL9864" s="68"/>
      <c r="CM9864" s="41"/>
      <c r="CN9864" s="41"/>
      <c r="CO9864" s="39"/>
      <c r="CP9864" s="78"/>
    </row>
    <row r="9865" spans="1:94" s="38" customFormat="1" x14ac:dyDescent="0.25">
      <c r="A9865" s="38">
        <v>9862</v>
      </c>
      <c r="F9865" s="39"/>
      <c r="Q9865" s="39"/>
      <c r="R9865" s="40"/>
      <c r="S9865" s="40"/>
      <c r="T9865" s="39"/>
      <c r="AG9865" s="110"/>
      <c r="AH9865" s="94"/>
      <c r="AJ9865" s="97"/>
      <c r="AL9865" s="39"/>
      <c r="AP9865" s="39"/>
      <c r="AQ9865" s="77"/>
      <c r="AR9865" s="78"/>
      <c r="BB9865" s="79"/>
      <c r="BC9865" s="94"/>
      <c r="BE9865" s="97"/>
      <c r="BG9865" s="40"/>
      <c r="BK9865" s="40"/>
      <c r="BL9865" s="79"/>
      <c r="BM9865" s="94"/>
      <c r="BO9865" s="97"/>
      <c r="BQ9865" s="40"/>
      <c r="BR9865" s="94"/>
      <c r="BS9865" s="94"/>
      <c r="BT9865" s="94"/>
      <c r="BU9865" s="40"/>
      <c r="BV9865" s="82"/>
      <c r="BW9865" s="94"/>
      <c r="BX9865" s="48"/>
      <c r="BY9865" s="97"/>
      <c r="BZ9865" s="48"/>
      <c r="CA9865" s="40"/>
      <c r="CB9865" s="94"/>
      <c r="CC9865" s="94"/>
      <c r="CD9865" s="94"/>
      <c r="CE9865" s="40"/>
      <c r="CF9865" s="73"/>
      <c r="CG9865" s="41"/>
      <c r="CH9865" s="41"/>
      <c r="CI9865" s="41"/>
      <c r="CJ9865" s="41"/>
      <c r="CK9865" s="41"/>
      <c r="CL9865" s="68"/>
      <c r="CM9865" s="41"/>
      <c r="CN9865" s="41"/>
      <c r="CO9865" s="39"/>
      <c r="CP9865" s="78"/>
    </row>
    <row r="9866" spans="1:94" s="38" customFormat="1" x14ac:dyDescent="0.25">
      <c r="A9866" s="38">
        <v>9863</v>
      </c>
      <c r="F9866" s="39"/>
      <c r="Q9866" s="39"/>
      <c r="R9866" s="40"/>
      <c r="S9866" s="40"/>
      <c r="T9866" s="39"/>
      <c r="AG9866" s="110"/>
      <c r="AH9866" s="94"/>
      <c r="AJ9866" s="97"/>
      <c r="AL9866" s="39"/>
      <c r="AP9866" s="39"/>
      <c r="AQ9866" s="77"/>
      <c r="AR9866" s="78"/>
      <c r="BB9866" s="79"/>
      <c r="BC9866" s="94"/>
      <c r="BE9866" s="97"/>
      <c r="BG9866" s="40"/>
      <c r="BK9866" s="40"/>
      <c r="BL9866" s="79"/>
      <c r="BM9866" s="94"/>
      <c r="BO9866" s="97"/>
      <c r="BQ9866" s="40"/>
      <c r="BR9866" s="94"/>
      <c r="BS9866" s="94"/>
      <c r="BT9866" s="94"/>
      <c r="BU9866" s="40"/>
      <c r="BV9866" s="82"/>
      <c r="BW9866" s="94"/>
      <c r="BX9866" s="48"/>
      <c r="BY9866" s="97"/>
      <c r="BZ9866" s="48"/>
      <c r="CA9866" s="40"/>
      <c r="CB9866" s="94"/>
      <c r="CC9866" s="94"/>
      <c r="CD9866" s="94"/>
      <c r="CE9866" s="40"/>
      <c r="CF9866" s="73"/>
      <c r="CG9866" s="41"/>
      <c r="CH9866" s="41"/>
      <c r="CI9866" s="41"/>
      <c r="CJ9866" s="41"/>
      <c r="CK9866" s="41"/>
      <c r="CL9866" s="68"/>
      <c r="CM9866" s="41"/>
      <c r="CN9866" s="41"/>
      <c r="CO9866" s="39"/>
      <c r="CP9866" s="78"/>
    </row>
    <row r="9867" spans="1:94" s="38" customFormat="1" x14ac:dyDescent="0.25">
      <c r="A9867" s="38">
        <v>9864</v>
      </c>
      <c r="F9867" s="39"/>
      <c r="Q9867" s="39"/>
      <c r="R9867" s="40"/>
      <c r="S9867" s="40"/>
      <c r="T9867" s="39"/>
      <c r="AG9867" s="110"/>
      <c r="AH9867" s="94"/>
      <c r="AJ9867" s="97"/>
      <c r="AL9867" s="39"/>
      <c r="AP9867" s="39"/>
      <c r="AQ9867" s="77"/>
      <c r="AR9867" s="78"/>
      <c r="BB9867" s="79"/>
      <c r="BC9867" s="94"/>
      <c r="BE9867" s="97"/>
      <c r="BG9867" s="40"/>
      <c r="BK9867" s="40"/>
      <c r="BL9867" s="79"/>
      <c r="BM9867" s="94"/>
      <c r="BO9867" s="97"/>
      <c r="BQ9867" s="40"/>
      <c r="BR9867" s="94"/>
      <c r="BS9867" s="94"/>
      <c r="BT9867" s="94"/>
      <c r="BU9867" s="40"/>
      <c r="BV9867" s="82"/>
      <c r="BW9867" s="94"/>
      <c r="BX9867" s="48"/>
      <c r="BY9867" s="97"/>
      <c r="BZ9867" s="48"/>
      <c r="CA9867" s="40"/>
      <c r="CB9867" s="94"/>
      <c r="CC9867" s="94"/>
      <c r="CD9867" s="94"/>
      <c r="CE9867" s="40"/>
      <c r="CF9867" s="73"/>
      <c r="CG9867" s="41"/>
      <c r="CH9867" s="41"/>
      <c r="CI9867" s="41"/>
      <c r="CJ9867" s="41"/>
      <c r="CK9867" s="41"/>
      <c r="CL9867" s="68"/>
      <c r="CM9867" s="41"/>
      <c r="CN9867" s="41"/>
      <c r="CO9867" s="39"/>
      <c r="CP9867" s="78"/>
    </row>
    <row r="9868" spans="1:94" s="38" customFormat="1" x14ac:dyDescent="0.25">
      <c r="A9868" s="38">
        <v>9865</v>
      </c>
      <c r="F9868" s="39"/>
      <c r="Q9868" s="39"/>
      <c r="R9868" s="40"/>
      <c r="S9868" s="40"/>
      <c r="T9868" s="39"/>
      <c r="AG9868" s="110"/>
      <c r="AH9868" s="94"/>
      <c r="AJ9868" s="97"/>
      <c r="AL9868" s="39"/>
      <c r="AP9868" s="39"/>
      <c r="AQ9868" s="77"/>
      <c r="AR9868" s="78"/>
      <c r="BB9868" s="79"/>
      <c r="BC9868" s="94"/>
      <c r="BE9868" s="97"/>
      <c r="BG9868" s="40"/>
      <c r="BK9868" s="40"/>
      <c r="BL9868" s="79"/>
      <c r="BM9868" s="94"/>
      <c r="BO9868" s="97"/>
      <c r="BQ9868" s="40"/>
      <c r="BR9868" s="94"/>
      <c r="BS9868" s="94"/>
      <c r="BT9868" s="94"/>
      <c r="BU9868" s="40"/>
      <c r="BV9868" s="82"/>
      <c r="BW9868" s="94"/>
      <c r="BX9868" s="48"/>
      <c r="BY9868" s="97"/>
      <c r="BZ9868" s="48"/>
      <c r="CA9868" s="40"/>
      <c r="CB9868" s="94"/>
      <c r="CC9868" s="94"/>
      <c r="CD9868" s="94"/>
      <c r="CE9868" s="40"/>
      <c r="CF9868" s="73"/>
      <c r="CG9868" s="41"/>
      <c r="CH9868" s="41"/>
      <c r="CI9868" s="41"/>
      <c r="CJ9868" s="41"/>
      <c r="CK9868" s="41"/>
      <c r="CL9868" s="68"/>
      <c r="CM9868" s="41"/>
      <c r="CN9868" s="41"/>
      <c r="CO9868" s="39"/>
      <c r="CP9868" s="78"/>
    </row>
    <row r="9869" spans="1:94" s="38" customFormat="1" x14ac:dyDescent="0.25">
      <c r="A9869" s="38">
        <v>9866</v>
      </c>
      <c r="F9869" s="39"/>
      <c r="Q9869" s="39"/>
      <c r="R9869" s="40"/>
      <c r="S9869" s="40"/>
      <c r="T9869" s="39"/>
      <c r="AG9869" s="110"/>
      <c r="AH9869" s="94"/>
      <c r="AJ9869" s="97"/>
      <c r="AL9869" s="39"/>
      <c r="AP9869" s="39"/>
      <c r="AQ9869" s="77"/>
      <c r="AR9869" s="78"/>
      <c r="BB9869" s="79"/>
      <c r="BC9869" s="94"/>
      <c r="BE9869" s="97"/>
      <c r="BG9869" s="40"/>
      <c r="BK9869" s="40"/>
      <c r="BL9869" s="79"/>
      <c r="BM9869" s="94"/>
      <c r="BO9869" s="97"/>
      <c r="BQ9869" s="40"/>
      <c r="BR9869" s="94"/>
      <c r="BS9869" s="94"/>
      <c r="BT9869" s="94"/>
      <c r="BU9869" s="40"/>
      <c r="BV9869" s="82"/>
      <c r="BW9869" s="94"/>
      <c r="BX9869" s="48"/>
      <c r="BY9869" s="97"/>
      <c r="BZ9869" s="48"/>
      <c r="CA9869" s="40"/>
      <c r="CB9869" s="94"/>
      <c r="CC9869" s="94"/>
      <c r="CD9869" s="94"/>
      <c r="CE9869" s="40"/>
      <c r="CF9869" s="73"/>
      <c r="CG9869" s="41"/>
      <c r="CH9869" s="41"/>
      <c r="CI9869" s="41"/>
      <c r="CJ9869" s="41"/>
      <c r="CK9869" s="41"/>
      <c r="CL9869" s="68"/>
      <c r="CM9869" s="41"/>
      <c r="CN9869" s="41"/>
      <c r="CO9869" s="39"/>
      <c r="CP9869" s="78"/>
    </row>
    <row r="9870" spans="1:94" s="38" customFormat="1" x14ac:dyDescent="0.25">
      <c r="A9870" s="38">
        <v>9867</v>
      </c>
      <c r="F9870" s="39"/>
      <c r="Q9870" s="39"/>
      <c r="R9870" s="40"/>
      <c r="S9870" s="40"/>
      <c r="T9870" s="39"/>
      <c r="AG9870" s="110"/>
      <c r="AH9870" s="94"/>
      <c r="AJ9870" s="97"/>
      <c r="AL9870" s="39"/>
      <c r="AP9870" s="39"/>
      <c r="AQ9870" s="77"/>
      <c r="AR9870" s="78"/>
      <c r="BB9870" s="79"/>
      <c r="BC9870" s="94"/>
      <c r="BE9870" s="97"/>
      <c r="BG9870" s="40"/>
      <c r="BK9870" s="40"/>
      <c r="BL9870" s="79"/>
      <c r="BM9870" s="94"/>
      <c r="BO9870" s="97"/>
      <c r="BQ9870" s="40"/>
      <c r="BR9870" s="94"/>
      <c r="BS9870" s="94"/>
      <c r="BT9870" s="94"/>
      <c r="BU9870" s="40"/>
      <c r="BV9870" s="82"/>
      <c r="BW9870" s="94"/>
      <c r="BX9870" s="48"/>
      <c r="BY9870" s="97"/>
      <c r="BZ9870" s="48"/>
      <c r="CA9870" s="40"/>
      <c r="CB9870" s="94"/>
      <c r="CC9870" s="94"/>
      <c r="CD9870" s="94"/>
      <c r="CE9870" s="40"/>
      <c r="CF9870" s="73"/>
      <c r="CG9870" s="41"/>
      <c r="CH9870" s="41"/>
      <c r="CI9870" s="41"/>
      <c r="CJ9870" s="41"/>
      <c r="CK9870" s="41"/>
      <c r="CL9870" s="68"/>
      <c r="CM9870" s="41"/>
      <c r="CN9870" s="41"/>
      <c r="CO9870" s="39"/>
      <c r="CP9870" s="78"/>
    </row>
    <row r="9871" spans="1:94" s="38" customFormat="1" x14ac:dyDescent="0.25">
      <c r="A9871" s="38">
        <v>9868</v>
      </c>
      <c r="F9871" s="39"/>
      <c r="Q9871" s="39"/>
      <c r="R9871" s="40"/>
      <c r="S9871" s="40"/>
      <c r="T9871" s="39"/>
      <c r="AG9871" s="110"/>
      <c r="AH9871" s="94"/>
      <c r="AJ9871" s="97"/>
      <c r="AL9871" s="39"/>
      <c r="AP9871" s="39"/>
      <c r="AQ9871" s="77"/>
      <c r="AR9871" s="78"/>
      <c r="BB9871" s="79"/>
      <c r="BC9871" s="94"/>
      <c r="BE9871" s="97"/>
      <c r="BG9871" s="40"/>
      <c r="BK9871" s="40"/>
      <c r="BL9871" s="79"/>
      <c r="BM9871" s="94"/>
      <c r="BO9871" s="97"/>
      <c r="BQ9871" s="40"/>
      <c r="BR9871" s="94"/>
      <c r="BS9871" s="94"/>
      <c r="BT9871" s="94"/>
      <c r="BU9871" s="40"/>
      <c r="BV9871" s="82"/>
      <c r="BW9871" s="94"/>
      <c r="BX9871" s="48"/>
      <c r="BY9871" s="97"/>
      <c r="BZ9871" s="48"/>
      <c r="CA9871" s="40"/>
      <c r="CB9871" s="94"/>
      <c r="CC9871" s="94"/>
      <c r="CD9871" s="94"/>
      <c r="CE9871" s="40"/>
      <c r="CF9871" s="73"/>
      <c r="CG9871" s="41"/>
      <c r="CH9871" s="41"/>
      <c r="CI9871" s="41"/>
      <c r="CJ9871" s="41"/>
      <c r="CK9871" s="41"/>
      <c r="CL9871" s="68"/>
      <c r="CM9871" s="41"/>
      <c r="CN9871" s="41"/>
      <c r="CO9871" s="39"/>
      <c r="CP9871" s="78"/>
    </row>
    <row r="9872" spans="1:94" s="38" customFormat="1" x14ac:dyDescent="0.25">
      <c r="A9872" s="38">
        <v>9869</v>
      </c>
      <c r="F9872" s="39"/>
      <c r="Q9872" s="39"/>
      <c r="R9872" s="40"/>
      <c r="S9872" s="40"/>
      <c r="T9872" s="39"/>
      <c r="AG9872" s="110"/>
      <c r="AH9872" s="94"/>
      <c r="AJ9872" s="97"/>
      <c r="AL9872" s="39"/>
      <c r="AP9872" s="39"/>
      <c r="AQ9872" s="77"/>
      <c r="AR9872" s="78"/>
      <c r="BB9872" s="79"/>
      <c r="BC9872" s="94"/>
      <c r="BE9872" s="97"/>
      <c r="BG9872" s="40"/>
      <c r="BK9872" s="40"/>
      <c r="BL9872" s="79"/>
      <c r="BM9872" s="94"/>
      <c r="BO9872" s="97"/>
      <c r="BQ9872" s="40"/>
      <c r="BR9872" s="94"/>
      <c r="BS9872" s="94"/>
      <c r="BT9872" s="94"/>
      <c r="BU9872" s="40"/>
      <c r="BV9872" s="82"/>
      <c r="BW9872" s="94"/>
      <c r="BX9872" s="48"/>
      <c r="BY9872" s="97"/>
      <c r="BZ9872" s="48"/>
      <c r="CA9872" s="40"/>
      <c r="CB9872" s="94"/>
      <c r="CC9872" s="94"/>
      <c r="CD9872" s="94"/>
      <c r="CE9872" s="40"/>
      <c r="CF9872" s="73"/>
      <c r="CG9872" s="41"/>
      <c r="CH9872" s="41"/>
      <c r="CI9872" s="41"/>
      <c r="CJ9872" s="41"/>
      <c r="CK9872" s="41"/>
      <c r="CL9872" s="68"/>
      <c r="CM9872" s="41"/>
      <c r="CN9872" s="41"/>
      <c r="CO9872" s="39"/>
      <c r="CP9872" s="78"/>
    </row>
    <row r="9873" spans="1:94" s="38" customFormat="1" x14ac:dyDescent="0.25">
      <c r="A9873" s="38">
        <v>9870</v>
      </c>
      <c r="F9873" s="39"/>
      <c r="Q9873" s="39"/>
      <c r="R9873" s="40"/>
      <c r="S9873" s="40"/>
      <c r="T9873" s="39"/>
      <c r="AG9873" s="110"/>
      <c r="AH9873" s="94"/>
      <c r="AJ9873" s="97"/>
      <c r="AL9873" s="39"/>
      <c r="AP9873" s="39"/>
      <c r="AQ9873" s="77"/>
      <c r="AR9873" s="78"/>
      <c r="BB9873" s="79"/>
      <c r="BC9873" s="94"/>
      <c r="BE9873" s="97"/>
      <c r="BG9873" s="40"/>
      <c r="BK9873" s="40"/>
      <c r="BL9873" s="79"/>
      <c r="BM9873" s="94"/>
      <c r="BO9873" s="97"/>
      <c r="BQ9873" s="40"/>
      <c r="BR9873" s="94"/>
      <c r="BS9873" s="94"/>
      <c r="BT9873" s="94"/>
      <c r="BU9873" s="40"/>
      <c r="BV9873" s="82"/>
      <c r="BW9873" s="94"/>
      <c r="BX9873" s="48"/>
      <c r="BY9873" s="97"/>
      <c r="BZ9873" s="48"/>
      <c r="CA9873" s="40"/>
      <c r="CB9873" s="94"/>
      <c r="CC9873" s="94"/>
      <c r="CD9873" s="94"/>
      <c r="CE9873" s="40"/>
      <c r="CF9873" s="73"/>
      <c r="CG9873" s="41"/>
      <c r="CH9873" s="41"/>
      <c r="CI9873" s="41"/>
      <c r="CJ9873" s="41"/>
      <c r="CK9873" s="41"/>
      <c r="CL9873" s="68"/>
      <c r="CM9873" s="41"/>
      <c r="CN9873" s="41"/>
      <c r="CO9873" s="39"/>
      <c r="CP9873" s="78"/>
    </row>
    <row r="9874" spans="1:94" s="38" customFormat="1" x14ac:dyDescent="0.25">
      <c r="A9874" s="38">
        <v>9871</v>
      </c>
      <c r="F9874" s="39"/>
      <c r="Q9874" s="39"/>
      <c r="R9874" s="40"/>
      <c r="S9874" s="40"/>
      <c r="T9874" s="39"/>
      <c r="AG9874" s="110"/>
      <c r="AH9874" s="94"/>
      <c r="AJ9874" s="97"/>
      <c r="AL9874" s="39"/>
      <c r="AP9874" s="39"/>
      <c r="AQ9874" s="77"/>
      <c r="AR9874" s="78"/>
      <c r="BB9874" s="79"/>
      <c r="BC9874" s="94"/>
      <c r="BE9874" s="97"/>
      <c r="BG9874" s="40"/>
      <c r="BK9874" s="40"/>
      <c r="BL9874" s="79"/>
      <c r="BM9874" s="94"/>
      <c r="BO9874" s="97"/>
      <c r="BQ9874" s="40"/>
      <c r="BR9874" s="94"/>
      <c r="BS9874" s="94"/>
      <c r="BT9874" s="94"/>
      <c r="BU9874" s="40"/>
      <c r="BV9874" s="82"/>
      <c r="BW9874" s="94"/>
      <c r="BX9874" s="48"/>
      <c r="BY9874" s="97"/>
      <c r="BZ9874" s="48"/>
      <c r="CA9874" s="40"/>
      <c r="CB9874" s="94"/>
      <c r="CC9874" s="94"/>
      <c r="CD9874" s="94"/>
      <c r="CE9874" s="40"/>
      <c r="CF9874" s="73"/>
      <c r="CG9874" s="41"/>
      <c r="CH9874" s="41"/>
      <c r="CI9874" s="41"/>
      <c r="CJ9874" s="41"/>
      <c r="CK9874" s="41"/>
      <c r="CL9874" s="68"/>
      <c r="CM9874" s="41"/>
      <c r="CN9874" s="41"/>
      <c r="CO9874" s="39"/>
      <c r="CP9874" s="78"/>
    </row>
    <row r="9875" spans="1:94" s="38" customFormat="1" x14ac:dyDescent="0.25">
      <c r="A9875" s="38">
        <v>9872</v>
      </c>
      <c r="F9875" s="39"/>
      <c r="Q9875" s="39"/>
      <c r="R9875" s="40"/>
      <c r="S9875" s="40"/>
      <c r="T9875" s="39"/>
      <c r="AG9875" s="110"/>
      <c r="AH9875" s="94"/>
      <c r="AJ9875" s="97"/>
      <c r="AL9875" s="39"/>
      <c r="AP9875" s="39"/>
      <c r="AQ9875" s="77"/>
      <c r="AR9875" s="78"/>
      <c r="BB9875" s="79"/>
      <c r="BC9875" s="94"/>
      <c r="BE9875" s="97"/>
      <c r="BG9875" s="40"/>
      <c r="BK9875" s="40"/>
      <c r="BL9875" s="79"/>
      <c r="BM9875" s="94"/>
      <c r="BO9875" s="97"/>
      <c r="BQ9875" s="40"/>
      <c r="BR9875" s="94"/>
      <c r="BS9875" s="94"/>
      <c r="BT9875" s="94"/>
      <c r="BU9875" s="40"/>
      <c r="BV9875" s="82"/>
      <c r="BW9875" s="94"/>
      <c r="BX9875" s="48"/>
      <c r="BY9875" s="97"/>
      <c r="BZ9875" s="48"/>
      <c r="CA9875" s="40"/>
      <c r="CB9875" s="94"/>
      <c r="CC9875" s="94"/>
      <c r="CD9875" s="94"/>
      <c r="CE9875" s="40"/>
      <c r="CF9875" s="73"/>
      <c r="CG9875" s="41"/>
      <c r="CH9875" s="41"/>
      <c r="CI9875" s="41"/>
      <c r="CJ9875" s="41"/>
      <c r="CK9875" s="41"/>
      <c r="CL9875" s="68"/>
      <c r="CM9875" s="41"/>
      <c r="CN9875" s="41"/>
      <c r="CO9875" s="39"/>
      <c r="CP9875" s="78"/>
    </row>
    <row r="9876" spans="1:94" s="38" customFormat="1" x14ac:dyDescent="0.25">
      <c r="A9876" s="38">
        <v>9873</v>
      </c>
      <c r="F9876" s="39"/>
      <c r="Q9876" s="39"/>
      <c r="R9876" s="40"/>
      <c r="S9876" s="40"/>
      <c r="T9876" s="39"/>
      <c r="AG9876" s="110"/>
      <c r="AH9876" s="94"/>
      <c r="AJ9876" s="97"/>
      <c r="AL9876" s="39"/>
      <c r="AP9876" s="39"/>
      <c r="AQ9876" s="77"/>
      <c r="AR9876" s="78"/>
      <c r="BB9876" s="79"/>
      <c r="BC9876" s="94"/>
      <c r="BE9876" s="97"/>
      <c r="BG9876" s="40"/>
      <c r="BK9876" s="40"/>
      <c r="BL9876" s="79"/>
      <c r="BM9876" s="94"/>
      <c r="BO9876" s="97"/>
      <c r="BQ9876" s="40"/>
      <c r="BR9876" s="94"/>
      <c r="BS9876" s="94"/>
      <c r="BT9876" s="94"/>
      <c r="BU9876" s="40"/>
      <c r="BV9876" s="82"/>
      <c r="BW9876" s="94"/>
      <c r="BX9876" s="48"/>
      <c r="BY9876" s="97"/>
      <c r="BZ9876" s="48"/>
      <c r="CA9876" s="40"/>
      <c r="CB9876" s="94"/>
      <c r="CC9876" s="94"/>
      <c r="CD9876" s="94"/>
      <c r="CE9876" s="40"/>
      <c r="CF9876" s="73"/>
      <c r="CG9876" s="41"/>
      <c r="CH9876" s="41"/>
      <c r="CI9876" s="41"/>
      <c r="CJ9876" s="41"/>
      <c r="CK9876" s="41"/>
      <c r="CL9876" s="68"/>
      <c r="CM9876" s="41"/>
      <c r="CN9876" s="41"/>
      <c r="CO9876" s="39"/>
      <c r="CP9876" s="78"/>
    </row>
    <row r="9877" spans="1:94" s="38" customFormat="1" x14ac:dyDescent="0.25">
      <c r="A9877" s="38">
        <v>9874</v>
      </c>
      <c r="F9877" s="39"/>
      <c r="Q9877" s="39"/>
      <c r="R9877" s="40"/>
      <c r="S9877" s="40"/>
      <c r="T9877" s="39"/>
      <c r="AG9877" s="110"/>
      <c r="AH9877" s="94"/>
      <c r="AJ9877" s="97"/>
      <c r="AL9877" s="39"/>
      <c r="AP9877" s="39"/>
      <c r="AQ9877" s="77"/>
      <c r="AR9877" s="78"/>
      <c r="BB9877" s="79"/>
      <c r="BC9877" s="94"/>
      <c r="BE9877" s="97"/>
      <c r="BG9877" s="40"/>
      <c r="BK9877" s="40"/>
      <c r="BL9877" s="79"/>
      <c r="BM9877" s="94"/>
      <c r="BO9877" s="97"/>
      <c r="BQ9877" s="40"/>
      <c r="BR9877" s="94"/>
      <c r="BS9877" s="94"/>
      <c r="BT9877" s="94"/>
      <c r="BU9877" s="40"/>
      <c r="BV9877" s="82"/>
      <c r="BW9877" s="94"/>
      <c r="BX9877" s="48"/>
      <c r="BY9877" s="97"/>
      <c r="BZ9877" s="48"/>
      <c r="CA9877" s="40"/>
      <c r="CB9877" s="94"/>
      <c r="CC9877" s="94"/>
      <c r="CD9877" s="94"/>
      <c r="CE9877" s="40"/>
      <c r="CF9877" s="73"/>
      <c r="CG9877" s="41"/>
      <c r="CH9877" s="41"/>
      <c r="CI9877" s="41"/>
      <c r="CJ9877" s="41"/>
      <c r="CK9877" s="41"/>
      <c r="CL9877" s="68"/>
      <c r="CM9877" s="41"/>
      <c r="CN9877" s="41"/>
      <c r="CO9877" s="39"/>
      <c r="CP9877" s="78"/>
    </row>
    <row r="9878" spans="1:94" s="38" customFormat="1" x14ac:dyDescent="0.25">
      <c r="A9878" s="38">
        <v>9875</v>
      </c>
      <c r="F9878" s="39"/>
      <c r="Q9878" s="39"/>
      <c r="R9878" s="40"/>
      <c r="S9878" s="40"/>
      <c r="T9878" s="39"/>
      <c r="AG9878" s="110"/>
      <c r="AH9878" s="94"/>
      <c r="AJ9878" s="97"/>
      <c r="AL9878" s="39"/>
      <c r="AP9878" s="39"/>
      <c r="AQ9878" s="77"/>
      <c r="AR9878" s="78"/>
      <c r="BB9878" s="79"/>
      <c r="BC9878" s="94"/>
      <c r="BE9878" s="97"/>
      <c r="BG9878" s="40"/>
      <c r="BK9878" s="40"/>
      <c r="BL9878" s="79"/>
      <c r="BM9878" s="94"/>
      <c r="BO9878" s="97"/>
      <c r="BQ9878" s="40"/>
      <c r="BR9878" s="94"/>
      <c r="BS9878" s="94"/>
      <c r="BT9878" s="94"/>
      <c r="BU9878" s="40"/>
      <c r="BV9878" s="82"/>
      <c r="BW9878" s="94"/>
      <c r="BX9878" s="48"/>
      <c r="BY9878" s="97"/>
      <c r="BZ9878" s="48"/>
      <c r="CA9878" s="40"/>
      <c r="CB9878" s="94"/>
      <c r="CC9878" s="94"/>
      <c r="CD9878" s="94"/>
      <c r="CE9878" s="40"/>
      <c r="CF9878" s="73"/>
      <c r="CG9878" s="41"/>
      <c r="CH9878" s="41"/>
      <c r="CI9878" s="41"/>
      <c r="CJ9878" s="41"/>
      <c r="CK9878" s="41"/>
      <c r="CL9878" s="68"/>
      <c r="CM9878" s="41"/>
      <c r="CN9878" s="41"/>
      <c r="CO9878" s="39"/>
      <c r="CP9878" s="78"/>
    </row>
    <row r="9879" spans="1:94" s="38" customFormat="1" x14ac:dyDescent="0.25">
      <c r="A9879" s="38">
        <v>9876</v>
      </c>
      <c r="F9879" s="39"/>
      <c r="Q9879" s="39"/>
      <c r="R9879" s="40"/>
      <c r="S9879" s="40"/>
      <c r="T9879" s="39"/>
      <c r="AG9879" s="110"/>
      <c r="AH9879" s="94"/>
      <c r="AJ9879" s="97"/>
      <c r="AL9879" s="39"/>
      <c r="AP9879" s="39"/>
      <c r="AQ9879" s="77"/>
      <c r="AR9879" s="78"/>
      <c r="BB9879" s="79"/>
      <c r="BC9879" s="94"/>
      <c r="BE9879" s="97"/>
      <c r="BG9879" s="40"/>
      <c r="BK9879" s="40"/>
      <c r="BL9879" s="79"/>
      <c r="BM9879" s="94"/>
      <c r="BO9879" s="97"/>
      <c r="BQ9879" s="40"/>
      <c r="BR9879" s="94"/>
      <c r="BS9879" s="94"/>
      <c r="BT9879" s="94"/>
      <c r="BU9879" s="40"/>
      <c r="BV9879" s="82"/>
      <c r="BW9879" s="94"/>
      <c r="BX9879" s="48"/>
      <c r="BY9879" s="97"/>
      <c r="BZ9879" s="48"/>
      <c r="CA9879" s="40"/>
      <c r="CB9879" s="94"/>
      <c r="CC9879" s="94"/>
      <c r="CD9879" s="94"/>
      <c r="CE9879" s="40"/>
      <c r="CF9879" s="73"/>
      <c r="CG9879" s="41"/>
      <c r="CH9879" s="41"/>
      <c r="CI9879" s="41"/>
      <c r="CJ9879" s="41"/>
      <c r="CK9879" s="41"/>
      <c r="CL9879" s="68"/>
      <c r="CM9879" s="41"/>
      <c r="CN9879" s="41"/>
      <c r="CO9879" s="39"/>
      <c r="CP9879" s="78"/>
    </row>
    <row r="9880" spans="1:94" s="38" customFormat="1" x14ac:dyDescent="0.25">
      <c r="A9880" s="38">
        <v>9877</v>
      </c>
      <c r="F9880" s="39"/>
      <c r="Q9880" s="39"/>
      <c r="R9880" s="40"/>
      <c r="S9880" s="40"/>
      <c r="T9880" s="39"/>
      <c r="AG9880" s="110"/>
      <c r="AH9880" s="94"/>
      <c r="AJ9880" s="97"/>
      <c r="AL9880" s="39"/>
      <c r="AP9880" s="39"/>
      <c r="AQ9880" s="77"/>
      <c r="AR9880" s="78"/>
      <c r="BB9880" s="79"/>
      <c r="BC9880" s="94"/>
      <c r="BE9880" s="97"/>
      <c r="BG9880" s="40"/>
      <c r="BK9880" s="40"/>
      <c r="BL9880" s="79"/>
      <c r="BM9880" s="94"/>
      <c r="BO9880" s="97"/>
      <c r="BQ9880" s="40"/>
      <c r="BR9880" s="94"/>
      <c r="BS9880" s="94"/>
      <c r="BT9880" s="94"/>
      <c r="BU9880" s="40"/>
      <c r="BV9880" s="82"/>
      <c r="BW9880" s="94"/>
      <c r="BX9880" s="48"/>
      <c r="BY9880" s="97"/>
      <c r="BZ9880" s="48"/>
      <c r="CA9880" s="40"/>
      <c r="CB9880" s="94"/>
      <c r="CC9880" s="94"/>
      <c r="CD9880" s="94"/>
      <c r="CE9880" s="40"/>
      <c r="CF9880" s="73"/>
      <c r="CG9880" s="41"/>
      <c r="CH9880" s="41"/>
      <c r="CI9880" s="41"/>
      <c r="CJ9880" s="41"/>
      <c r="CK9880" s="41"/>
      <c r="CL9880" s="68"/>
      <c r="CM9880" s="41"/>
      <c r="CN9880" s="41"/>
      <c r="CO9880" s="39"/>
      <c r="CP9880" s="78"/>
    </row>
    <row r="9881" spans="1:94" s="38" customFormat="1" x14ac:dyDescent="0.25">
      <c r="A9881" s="38">
        <v>9878</v>
      </c>
      <c r="F9881" s="39"/>
      <c r="Q9881" s="39"/>
      <c r="R9881" s="40"/>
      <c r="S9881" s="40"/>
      <c r="T9881" s="39"/>
      <c r="AG9881" s="110"/>
      <c r="AH9881" s="94"/>
      <c r="AJ9881" s="97"/>
      <c r="AL9881" s="39"/>
      <c r="AP9881" s="39"/>
      <c r="AQ9881" s="77"/>
      <c r="AR9881" s="78"/>
      <c r="BB9881" s="79"/>
      <c r="BC9881" s="94"/>
      <c r="BE9881" s="97"/>
      <c r="BG9881" s="40"/>
      <c r="BK9881" s="40"/>
      <c r="BL9881" s="79"/>
      <c r="BM9881" s="94"/>
      <c r="BO9881" s="97"/>
      <c r="BQ9881" s="40"/>
      <c r="BR9881" s="94"/>
      <c r="BS9881" s="94"/>
      <c r="BT9881" s="94"/>
      <c r="BU9881" s="40"/>
      <c r="BV9881" s="82"/>
      <c r="BW9881" s="94"/>
      <c r="BX9881" s="48"/>
      <c r="BY9881" s="97"/>
      <c r="BZ9881" s="48"/>
      <c r="CA9881" s="40"/>
      <c r="CB9881" s="94"/>
      <c r="CC9881" s="94"/>
      <c r="CD9881" s="94"/>
      <c r="CE9881" s="40"/>
      <c r="CF9881" s="73"/>
      <c r="CG9881" s="41"/>
      <c r="CH9881" s="41"/>
      <c r="CI9881" s="41"/>
      <c r="CJ9881" s="41"/>
      <c r="CK9881" s="41"/>
      <c r="CL9881" s="68"/>
      <c r="CM9881" s="41"/>
      <c r="CN9881" s="41"/>
      <c r="CO9881" s="39"/>
      <c r="CP9881" s="78"/>
    </row>
    <row r="9882" spans="1:94" s="38" customFormat="1" x14ac:dyDescent="0.25">
      <c r="A9882" s="38">
        <v>9879</v>
      </c>
      <c r="F9882" s="39"/>
      <c r="Q9882" s="39"/>
      <c r="R9882" s="40"/>
      <c r="S9882" s="40"/>
      <c r="T9882" s="39"/>
      <c r="AG9882" s="110"/>
      <c r="AH9882" s="94"/>
      <c r="AJ9882" s="97"/>
      <c r="AL9882" s="39"/>
      <c r="AP9882" s="39"/>
      <c r="AQ9882" s="77"/>
      <c r="AR9882" s="78"/>
      <c r="BB9882" s="79"/>
      <c r="BC9882" s="94"/>
      <c r="BE9882" s="97"/>
      <c r="BG9882" s="40"/>
      <c r="BK9882" s="40"/>
      <c r="BL9882" s="79"/>
      <c r="BM9882" s="94"/>
      <c r="BO9882" s="97"/>
      <c r="BQ9882" s="40"/>
      <c r="BR9882" s="94"/>
      <c r="BS9882" s="94"/>
      <c r="BT9882" s="94"/>
      <c r="BU9882" s="40"/>
      <c r="BV9882" s="82"/>
      <c r="BW9882" s="94"/>
      <c r="BX9882" s="48"/>
      <c r="BY9882" s="97"/>
      <c r="BZ9882" s="48"/>
      <c r="CA9882" s="40"/>
      <c r="CB9882" s="94"/>
      <c r="CC9882" s="94"/>
      <c r="CD9882" s="94"/>
      <c r="CE9882" s="40"/>
      <c r="CF9882" s="73"/>
      <c r="CG9882" s="41"/>
      <c r="CH9882" s="41"/>
      <c r="CI9882" s="41"/>
      <c r="CJ9882" s="41"/>
      <c r="CK9882" s="41"/>
      <c r="CL9882" s="68"/>
      <c r="CM9882" s="41"/>
      <c r="CN9882" s="41"/>
      <c r="CO9882" s="39"/>
      <c r="CP9882" s="78"/>
    </row>
    <row r="9883" spans="1:94" s="38" customFormat="1" x14ac:dyDescent="0.25">
      <c r="A9883" s="38">
        <v>9880</v>
      </c>
      <c r="F9883" s="39"/>
      <c r="Q9883" s="39"/>
      <c r="R9883" s="40"/>
      <c r="S9883" s="40"/>
      <c r="T9883" s="39"/>
      <c r="AG9883" s="110"/>
      <c r="AH9883" s="94"/>
      <c r="AJ9883" s="97"/>
      <c r="AL9883" s="39"/>
      <c r="AP9883" s="39"/>
      <c r="AQ9883" s="77"/>
      <c r="AR9883" s="78"/>
      <c r="BB9883" s="79"/>
      <c r="BC9883" s="94"/>
      <c r="BE9883" s="97"/>
      <c r="BG9883" s="40"/>
      <c r="BK9883" s="40"/>
      <c r="BL9883" s="79"/>
      <c r="BM9883" s="94"/>
      <c r="BO9883" s="97"/>
      <c r="BQ9883" s="40"/>
      <c r="BR9883" s="94"/>
      <c r="BS9883" s="94"/>
      <c r="BT9883" s="94"/>
      <c r="BU9883" s="40"/>
      <c r="BV9883" s="82"/>
      <c r="BW9883" s="94"/>
      <c r="BX9883" s="48"/>
      <c r="BY9883" s="97"/>
      <c r="BZ9883" s="48"/>
      <c r="CA9883" s="40"/>
      <c r="CB9883" s="94"/>
      <c r="CC9883" s="94"/>
      <c r="CD9883" s="94"/>
      <c r="CE9883" s="40"/>
      <c r="CF9883" s="73"/>
      <c r="CG9883" s="41"/>
      <c r="CH9883" s="41"/>
      <c r="CI9883" s="41"/>
      <c r="CJ9883" s="41"/>
      <c r="CK9883" s="41"/>
      <c r="CL9883" s="68"/>
      <c r="CM9883" s="41"/>
      <c r="CN9883" s="41"/>
      <c r="CO9883" s="39"/>
      <c r="CP9883" s="78"/>
    </row>
    <row r="9884" spans="1:94" s="38" customFormat="1" x14ac:dyDescent="0.25">
      <c r="A9884" s="38">
        <v>9881</v>
      </c>
      <c r="F9884" s="39"/>
      <c r="Q9884" s="39"/>
      <c r="R9884" s="40"/>
      <c r="S9884" s="40"/>
      <c r="T9884" s="39"/>
      <c r="AG9884" s="110"/>
      <c r="AH9884" s="94"/>
      <c r="AJ9884" s="97"/>
      <c r="AL9884" s="39"/>
      <c r="AP9884" s="39"/>
      <c r="AQ9884" s="77"/>
      <c r="AR9884" s="78"/>
      <c r="BB9884" s="79"/>
      <c r="BC9884" s="94"/>
      <c r="BE9884" s="97"/>
      <c r="BG9884" s="40"/>
      <c r="BK9884" s="40"/>
      <c r="BL9884" s="79"/>
      <c r="BM9884" s="94"/>
      <c r="BO9884" s="97"/>
      <c r="BQ9884" s="40"/>
      <c r="BR9884" s="94"/>
      <c r="BS9884" s="94"/>
      <c r="BT9884" s="94"/>
      <c r="BU9884" s="40"/>
      <c r="BV9884" s="82"/>
      <c r="BW9884" s="94"/>
      <c r="BX9884" s="48"/>
      <c r="BY9884" s="97"/>
      <c r="BZ9884" s="48"/>
      <c r="CA9884" s="40"/>
      <c r="CB9884" s="94"/>
      <c r="CC9884" s="94"/>
      <c r="CD9884" s="94"/>
      <c r="CE9884" s="40"/>
      <c r="CF9884" s="73"/>
      <c r="CG9884" s="41"/>
      <c r="CH9884" s="41"/>
      <c r="CI9884" s="41"/>
      <c r="CJ9884" s="41"/>
      <c r="CK9884" s="41"/>
      <c r="CL9884" s="68"/>
      <c r="CM9884" s="41"/>
      <c r="CN9884" s="41"/>
      <c r="CO9884" s="39"/>
      <c r="CP9884" s="78"/>
    </row>
    <row r="9885" spans="1:94" s="38" customFormat="1" x14ac:dyDescent="0.25">
      <c r="A9885" s="38">
        <v>9882</v>
      </c>
      <c r="F9885" s="39"/>
      <c r="Q9885" s="39"/>
      <c r="R9885" s="40"/>
      <c r="S9885" s="40"/>
      <c r="T9885" s="39"/>
      <c r="AG9885" s="110"/>
      <c r="AH9885" s="94"/>
      <c r="AJ9885" s="97"/>
      <c r="AL9885" s="39"/>
      <c r="AP9885" s="39"/>
      <c r="AQ9885" s="77"/>
      <c r="AR9885" s="78"/>
      <c r="BB9885" s="79"/>
      <c r="BC9885" s="94"/>
      <c r="BE9885" s="97"/>
      <c r="BG9885" s="40"/>
      <c r="BK9885" s="40"/>
      <c r="BL9885" s="79"/>
      <c r="BM9885" s="94"/>
      <c r="BO9885" s="97"/>
      <c r="BQ9885" s="40"/>
      <c r="BR9885" s="94"/>
      <c r="BS9885" s="94"/>
      <c r="BT9885" s="94"/>
      <c r="BU9885" s="40"/>
      <c r="BV9885" s="82"/>
      <c r="BW9885" s="94"/>
      <c r="BX9885" s="48"/>
      <c r="BY9885" s="97"/>
      <c r="BZ9885" s="48"/>
      <c r="CA9885" s="40"/>
      <c r="CB9885" s="94"/>
      <c r="CC9885" s="94"/>
      <c r="CD9885" s="94"/>
      <c r="CE9885" s="40"/>
      <c r="CF9885" s="73"/>
      <c r="CG9885" s="41"/>
      <c r="CH9885" s="41"/>
      <c r="CI9885" s="41"/>
      <c r="CJ9885" s="41"/>
      <c r="CK9885" s="41"/>
      <c r="CL9885" s="68"/>
      <c r="CM9885" s="41"/>
      <c r="CN9885" s="41"/>
      <c r="CO9885" s="39"/>
      <c r="CP9885" s="78"/>
    </row>
    <row r="9886" spans="1:94" s="38" customFormat="1" x14ac:dyDescent="0.25">
      <c r="A9886" s="38">
        <v>9883</v>
      </c>
      <c r="F9886" s="39"/>
      <c r="Q9886" s="39"/>
      <c r="R9886" s="40"/>
      <c r="S9886" s="40"/>
      <c r="T9886" s="39"/>
      <c r="AG9886" s="110"/>
      <c r="AH9886" s="94"/>
      <c r="AJ9886" s="97"/>
      <c r="AL9886" s="39"/>
      <c r="AP9886" s="39"/>
      <c r="AQ9886" s="77"/>
      <c r="AR9886" s="78"/>
      <c r="BB9886" s="79"/>
      <c r="BC9886" s="94"/>
      <c r="BE9886" s="97"/>
      <c r="BG9886" s="40"/>
      <c r="BK9886" s="40"/>
      <c r="BL9886" s="79"/>
      <c r="BM9886" s="94"/>
      <c r="BO9886" s="97"/>
      <c r="BQ9886" s="40"/>
      <c r="BR9886" s="94"/>
      <c r="BS9886" s="94"/>
      <c r="BT9886" s="94"/>
      <c r="BU9886" s="40"/>
      <c r="BV9886" s="82"/>
      <c r="BW9886" s="94"/>
      <c r="BX9886" s="48"/>
      <c r="BY9886" s="97"/>
      <c r="BZ9886" s="48"/>
      <c r="CA9886" s="40"/>
      <c r="CB9886" s="94"/>
      <c r="CC9886" s="94"/>
      <c r="CD9886" s="94"/>
      <c r="CE9886" s="40"/>
      <c r="CF9886" s="73"/>
      <c r="CG9886" s="41"/>
      <c r="CH9886" s="41"/>
      <c r="CI9886" s="41"/>
      <c r="CJ9886" s="41"/>
      <c r="CK9886" s="41"/>
      <c r="CL9886" s="68"/>
      <c r="CM9886" s="41"/>
      <c r="CN9886" s="41"/>
      <c r="CO9886" s="39"/>
      <c r="CP9886" s="78"/>
    </row>
    <row r="9887" spans="1:94" s="38" customFormat="1" x14ac:dyDescent="0.25">
      <c r="A9887" s="38">
        <v>9884</v>
      </c>
      <c r="F9887" s="39"/>
      <c r="Q9887" s="39"/>
      <c r="R9887" s="40"/>
      <c r="S9887" s="40"/>
      <c r="T9887" s="39"/>
      <c r="AG9887" s="110"/>
      <c r="AH9887" s="94"/>
      <c r="AJ9887" s="97"/>
      <c r="AL9887" s="39"/>
      <c r="AP9887" s="39"/>
      <c r="AQ9887" s="77"/>
      <c r="AR9887" s="78"/>
      <c r="BB9887" s="79"/>
      <c r="BC9887" s="94"/>
      <c r="BE9887" s="97"/>
      <c r="BG9887" s="40"/>
      <c r="BK9887" s="40"/>
      <c r="BL9887" s="79"/>
      <c r="BM9887" s="94"/>
      <c r="BO9887" s="97"/>
      <c r="BQ9887" s="40"/>
      <c r="BR9887" s="94"/>
      <c r="BS9887" s="94"/>
      <c r="BT9887" s="94"/>
      <c r="BU9887" s="40"/>
      <c r="BV9887" s="82"/>
      <c r="BW9887" s="94"/>
      <c r="BX9887" s="48"/>
      <c r="BY9887" s="97"/>
      <c r="BZ9887" s="48"/>
      <c r="CA9887" s="40"/>
      <c r="CB9887" s="94"/>
      <c r="CC9887" s="94"/>
      <c r="CD9887" s="94"/>
      <c r="CE9887" s="40"/>
      <c r="CF9887" s="73"/>
      <c r="CG9887" s="41"/>
      <c r="CH9887" s="41"/>
      <c r="CI9887" s="41"/>
      <c r="CJ9887" s="41"/>
      <c r="CK9887" s="41"/>
      <c r="CL9887" s="68"/>
      <c r="CM9887" s="41"/>
      <c r="CN9887" s="41"/>
      <c r="CO9887" s="39"/>
      <c r="CP9887" s="78"/>
    </row>
    <row r="9888" spans="1:94" s="38" customFormat="1" x14ac:dyDescent="0.25">
      <c r="A9888" s="38">
        <v>9885</v>
      </c>
      <c r="F9888" s="39"/>
      <c r="Q9888" s="39"/>
      <c r="R9888" s="40"/>
      <c r="S9888" s="40"/>
      <c r="T9888" s="39"/>
      <c r="AG9888" s="110"/>
      <c r="AH9888" s="94"/>
      <c r="AJ9888" s="97"/>
      <c r="AL9888" s="39"/>
      <c r="AP9888" s="39"/>
      <c r="AQ9888" s="77"/>
      <c r="AR9888" s="78"/>
      <c r="BB9888" s="79"/>
      <c r="BC9888" s="94"/>
      <c r="BE9888" s="97"/>
      <c r="BG9888" s="40"/>
      <c r="BK9888" s="40"/>
      <c r="BL9888" s="79"/>
      <c r="BM9888" s="94"/>
      <c r="BO9888" s="97"/>
      <c r="BQ9888" s="40"/>
      <c r="BR9888" s="94"/>
      <c r="BS9888" s="94"/>
      <c r="BT9888" s="94"/>
      <c r="BU9888" s="40"/>
      <c r="BV9888" s="82"/>
      <c r="BW9888" s="94"/>
      <c r="BX9888" s="48"/>
      <c r="BY9888" s="97"/>
      <c r="BZ9888" s="48"/>
      <c r="CA9888" s="40"/>
      <c r="CB9888" s="94"/>
      <c r="CC9888" s="94"/>
      <c r="CD9888" s="94"/>
      <c r="CE9888" s="40"/>
      <c r="CF9888" s="73"/>
      <c r="CG9888" s="41"/>
      <c r="CH9888" s="41"/>
      <c r="CI9888" s="41"/>
      <c r="CJ9888" s="41"/>
      <c r="CK9888" s="41"/>
      <c r="CL9888" s="68"/>
      <c r="CM9888" s="41"/>
      <c r="CN9888" s="41"/>
      <c r="CO9888" s="39"/>
      <c r="CP9888" s="78"/>
    </row>
    <row r="9889" spans="1:94" s="38" customFormat="1" x14ac:dyDescent="0.25">
      <c r="A9889" s="38">
        <v>9886</v>
      </c>
      <c r="F9889" s="39"/>
      <c r="Q9889" s="39"/>
      <c r="R9889" s="40"/>
      <c r="S9889" s="40"/>
      <c r="T9889" s="39"/>
      <c r="AG9889" s="110"/>
      <c r="AH9889" s="94"/>
      <c r="AJ9889" s="97"/>
      <c r="AL9889" s="39"/>
      <c r="AP9889" s="39"/>
      <c r="AQ9889" s="77"/>
      <c r="AR9889" s="78"/>
      <c r="BB9889" s="79"/>
      <c r="BC9889" s="94"/>
      <c r="BE9889" s="97"/>
      <c r="BG9889" s="40"/>
      <c r="BK9889" s="40"/>
      <c r="BL9889" s="79"/>
      <c r="BM9889" s="94"/>
      <c r="BO9889" s="97"/>
      <c r="BQ9889" s="40"/>
      <c r="BR9889" s="94"/>
      <c r="BS9889" s="94"/>
      <c r="BT9889" s="94"/>
      <c r="BU9889" s="40"/>
      <c r="BV9889" s="82"/>
      <c r="BW9889" s="94"/>
      <c r="BX9889" s="48"/>
      <c r="BY9889" s="97"/>
      <c r="BZ9889" s="48"/>
      <c r="CA9889" s="40"/>
      <c r="CB9889" s="94"/>
      <c r="CC9889" s="94"/>
      <c r="CD9889" s="94"/>
      <c r="CE9889" s="40"/>
      <c r="CF9889" s="73"/>
      <c r="CG9889" s="41"/>
      <c r="CH9889" s="41"/>
      <c r="CI9889" s="41"/>
      <c r="CJ9889" s="41"/>
      <c r="CK9889" s="41"/>
      <c r="CL9889" s="68"/>
      <c r="CM9889" s="41"/>
      <c r="CN9889" s="41"/>
      <c r="CO9889" s="39"/>
      <c r="CP9889" s="78"/>
    </row>
    <row r="9890" spans="1:94" s="38" customFormat="1" x14ac:dyDescent="0.25">
      <c r="A9890" s="38">
        <v>9887</v>
      </c>
      <c r="F9890" s="39"/>
      <c r="Q9890" s="39"/>
      <c r="R9890" s="40"/>
      <c r="S9890" s="40"/>
      <c r="T9890" s="39"/>
      <c r="AG9890" s="110"/>
      <c r="AH9890" s="94"/>
      <c r="AJ9890" s="97"/>
      <c r="AL9890" s="39"/>
      <c r="AP9890" s="39"/>
      <c r="AQ9890" s="77"/>
      <c r="AR9890" s="78"/>
      <c r="BB9890" s="79"/>
      <c r="BC9890" s="94"/>
      <c r="BE9890" s="97"/>
      <c r="BG9890" s="40"/>
      <c r="BK9890" s="40"/>
      <c r="BL9890" s="79"/>
      <c r="BM9890" s="94"/>
      <c r="BO9890" s="97"/>
      <c r="BQ9890" s="40"/>
      <c r="BR9890" s="94"/>
      <c r="BS9890" s="94"/>
      <c r="BT9890" s="94"/>
      <c r="BU9890" s="40"/>
      <c r="BV9890" s="82"/>
      <c r="BW9890" s="94"/>
      <c r="BX9890" s="48"/>
      <c r="BY9890" s="97"/>
      <c r="BZ9890" s="48"/>
      <c r="CA9890" s="40"/>
      <c r="CB9890" s="94"/>
      <c r="CC9890" s="94"/>
      <c r="CD9890" s="94"/>
      <c r="CE9890" s="40"/>
      <c r="CF9890" s="73"/>
      <c r="CG9890" s="41"/>
      <c r="CH9890" s="41"/>
      <c r="CI9890" s="41"/>
      <c r="CJ9890" s="41"/>
      <c r="CK9890" s="41"/>
      <c r="CL9890" s="68"/>
      <c r="CM9890" s="41"/>
      <c r="CN9890" s="41"/>
      <c r="CO9890" s="39"/>
      <c r="CP9890" s="78"/>
    </row>
    <row r="9891" spans="1:94" s="38" customFormat="1" x14ac:dyDescent="0.25">
      <c r="A9891" s="38">
        <v>9888</v>
      </c>
      <c r="F9891" s="39"/>
      <c r="Q9891" s="39"/>
      <c r="R9891" s="40"/>
      <c r="S9891" s="40"/>
      <c r="T9891" s="39"/>
      <c r="AG9891" s="110"/>
      <c r="AH9891" s="94"/>
      <c r="AJ9891" s="97"/>
      <c r="AL9891" s="39"/>
      <c r="AP9891" s="39"/>
      <c r="AQ9891" s="77"/>
      <c r="AR9891" s="78"/>
      <c r="BB9891" s="79"/>
      <c r="BC9891" s="94"/>
      <c r="BE9891" s="97"/>
      <c r="BG9891" s="40"/>
      <c r="BK9891" s="40"/>
      <c r="BL9891" s="79"/>
      <c r="BM9891" s="94"/>
      <c r="BO9891" s="97"/>
      <c r="BQ9891" s="40"/>
      <c r="BR9891" s="94"/>
      <c r="BS9891" s="94"/>
      <c r="BT9891" s="94"/>
      <c r="BU9891" s="40"/>
      <c r="BV9891" s="82"/>
      <c r="BW9891" s="94"/>
      <c r="BX9891" s="48"/>
      <c r="BY9891" s="97"/>
      <c r="BZ9891" s="48"/>
      <c r="CA9891" s="40"/>
      <c r="CB9891" s="94"/>
      <c r="CC9891" s="94"/>
      <c r="CD9891" s="94"/>
      <c r="CE9891" s="40"/>
      <c r="CF9891" s="73"/>
      <c r="CG9891" s="41"/>
      <c r="CH9891" s="41"/>
      <c r="CI9891" s="41"/>
      <c r="CJ9891" s="41"/>
      <c r="CK9891" s="41"/>
      <c r="CL9891" s="68"/>
      <c r="CM9891" s="41"/>
      <c r="CN9891" s="41"/>
      <c r="CO9891" s="39"/>
      <c r="CP9891" s="78"/>
    </row>
    <row r="9892" spans="1:94" s="38" customFormat="1" x14ac:dyDescent="0.25">
      <c r="A9892" s="38">
        <v>9889</v>
      </c>
      <c r="F9892" s="39"/>
      <c r="Q9892" s="39"/>
      <c r="R9892" s="40"/>
      <c r="S9892" s="40"/>
      <c r="T9892" s="39"/>
      <c r="AG9892" s="110"/>
      <c r="AH9892" s="94"/>
      <c r="AJ9892" s="97"/>
      <c r="AL9892" s="39"/>
      <c r="AP9892" s="39"/>
      <c r="AQ9892" s="77"/>
      <c r="AR9892" s="78"/>
      <c r="BB9892" s="79"/>
      <c r="BC9892" s="94"/>
      <c r="BE9892" s="97"/>
      <c r="BG9892" s="40"/>
      <c r="BK9892" s="40"/>
      <c r="BL9892" s="79"/>
      <c r="BM9892" s="94"/>
      <c r="BO9892" s="97"/>
      <c r="BQ9892" s="40"/>
      <c r="BR9892" s="94"/>
      <c r="BS9892" s="94"/>
      <c r="BT9892" s="94"/>
      <c r="BU9892" s="40"/>
      <c r="BV9892" s="82"/>
      <c r="BW9892" s="94"/>
      <c r="BX9892" s="48"/>
      <c r="BY9892" s="97"/>
      <c r="BZ9892" s="48"/>
      <c r="CA9892" s="40"/>
      <c r="CB9892" s="94"/>
      <c r="CC9892" s="94"/>
      <c r="CD9892" s="94"/>
      <c r="CE9892" s="40"/>
      <c r="CF9892" s="73"/>
      <c r="CG9892" s="41"/>
      <c r="CH9892" s="41"/>
      <c r="CI9892" s="41"/>
      <c r="CJ9892" s="41"/>
      <c r="CK9892" s="41"/>
      <c r="CL9892" s="68"/>
      <c r="CM9892" s="41"/>
      <c r="CN9892" s="41"/>
      <c r="CO9892" s="39"/>
      <c r="CP9892" s="78"/>
    </row>
    <row r="9893" spans="1:94" s="38" customFormat="1" x14ac:dyDescent="0.25">
      <c r="A9893" s="38">
        <v>9890</v>
      </c>
      <c r="F9893" s="39"/>
      <c r="Q9893" s="39"/>
      <c r="R9893" s="40"/>
      <c r="S9893" s="40"/>
      <c r="T9893" s="39"/>
      <c r="AG9893" s="110"/>
      <c r="AH9893" s="94"/>
      <c r="AJ9893" s="97"/>
      <c r="AL9893" s="39"/>
      <c r="AP9893" s="39"/>
      <c r="AQ9893" s="77"/>
      <c r="AR9893" s="78"/>
      <c r="BB9893" s="79"/>
      <c r="BC9893" s="94"/>
      <c r="BE9893" s="97"/>
      <c r="BG9893" s="40"/>
      <c r="BK9893" s="40"/>
      <c r="BL9893" s="79"/>
      <c r="BM9893" s="94"/>
      <c r="BO9893" s="97"/>
      <c r="BQ9893" s="40"/>
      <c r="BR9893" s="94"/>
      <c r="BS9893" s="94"/>
      <c r="BT9893" s="94"/>
      <c r="BU9893" s="40"/>
      <c r="BV9893" s="82"/>
      <c r="BW9893" s="94"/>
      <c r="BX9893" s="48"/>
      <c r="BY9893" s="97"/>
      <c r="BZ9893" s="48"/>
      <c r="CA9893" s="40"/>
      <c r="CB9893" s="94"/>
      <c r="CC9893" s="94"/>
      <c r="CD9893" s="94"/>
      <c r="CE9893" s="40"/>
      <c r="CF9893" s="73"/>
      <c r="CG9893" s="41"/>
      <c r="CH9893" s="41"/>
      <c r="CI9893" s="41"/>
      <c r="CJ9893" s="41"/>
      <c r="CK9893" s="41"/>
      <c r="CL9893" s="68"/>
      <c r="CM9893" s="41"/>
      <c r="CN9893" s="41"/>
      <c r="CO9893" s="39"/>
      <c r="CP9893" s="78"/>
    </row>
    <row r="9894" spans="1:94" s="38" customFormat="1" x14ac:dyDescent="0.25">
      <c r="A9894" s="38">
        <v>9891</v>
      </c>
      <c r="F9894" s="39"/>
      <c r="Q9894" s="39"/>
      <c r="R9894" s="40"/>
      <c r="S9894" s="40"/>
      <c r="T9894" s="39"/>
      <c r="AG9894" s="110"/>
      <c r="AH9894" s="94"/>
      <c r="AJ9894" s="97"/>
      <c r="AL9894" s="39"/>
      <c r="AP9894" s="39"/>
      <c r="AQ9894" s="77"/>
      <c r="AR9894" s="78"/>
      <c r="BB9894" s="79"/>
      <c r="BC9894" s="94"/>
      <c r="BE9894" s="97"/>
      <c r="BG9894" s="40"/>
      <c r="BK9894" s="40"/>
      <c r="BL9894" s="79"/>
      <c r="BM9894" s="94"/>
      <c r="BO9894" s="97"/>
      <c r="BQ9894" s="40"/>
      <c r="BR9894" s="94"/>
      <c r="BS9894" s="94"/>
      <c r="BT9894" s="94"/>
      <c r="BU9894" s="40"/>
      <c r="BV9894" s="82"/>
      <c r="BW9894" s="94"/>
      <c r="BX9894" s="48"/>
      <c r="BY9894" s="97"/>
      <c r="BZ9894" s="48"/>
      <c r="CA9894" s="40"/>
      <c r="CB9894" s="94"/>
      <c r="CC9894" s="94"/>
      <c r="CD9894" s="94"/>
      <c r="CE9894" s="40"/>
      <c r="CF9894" s="73"/>
      <c r="CG9894" s="41"/>
      <c r="CH9894" s="41"/>
      <c r="CI9894" s="41"/>
      <c r="CJ9894" s="41"/>
      <c r="CK9894" s="41"/>
      <c r="CL9894" s="68"/>
      <c r="CM9894" s="41"/>
      <c r="CN9894" s="41"/>
      <c r="CO9894" s="39"/>
      <c r="CP9894" s="78"/>
    </row>
    <row r="9895" spans="1:94" s="38" customFormat="1" x14ac:dyDescent="0.25">
      <c r="A9895" s="38">
        <v>9892</v>
      </c>
      <c r="F9895" s="39"/>
      <c r="Q9895" s="39"/>
      <c r="R9895" s="40"/>
      <c r="S9895" s="40"/>
      <c r="T9895" s="39"/>
      <c r="AG9895" s="110"/>
      <c r="AH9895" s="94"/>
      <c r="AJ9895" s="97"/>
      <c r="AL9895" s="39"/>
      <c r="AP9895" s="39"/>
      <c r="AQ9895" s="77"/>
      <c r="AR9895" s="78"/>
      <c r="BB9895" s="79"/>
      <c r="BC9895" s="94"/>
      <c r="BE9895" s="97"/>
      <c r="BG9895" s="40"/>
      <c r="BK9895" s="40"/>
      <c r="BL9895" s="79"/>
      <c r="BM9895" s="94"/>
      <c r="BO9895" s="97"/>
      <c r="BQ9895" s="40"/>
      <c r="BR9895" s="94"/>
      <c r="BS9895" s="94"/>
      <c r="BT9895" s="94"/>
      <c r="BU9895" s="40"/>
      <c r="BV9895" s="82"/>
      <c r="BW9895" s="94"/>
      <c r="BX9895" s="48"/>
      <c r="BY9895" s="97"/>
      <c r="BZ9895" s="48"/>
      <c r="CA9895" s="40"/>
      <c r="CB9895" s="94"/>
      <c r="CC9895" s="94"/>
      <c r="CD9895" s="94"/>
      <c r="CE9895" s="40"/>
      <c r="CF9895" s="73"/>
      <c r="CG9895" s="41"/>
      <c r="CH9895" s="41"/>
      <c r="CI9895" s="41"/>
      <c r="CJ9895" s="41"/>
      <c r="CK9895" s="41"/>
      <c r="CL9895" s="68"/>
      <c r="CM9895" s="41"/>
      <c r="CN9895" s="41"/>
      <c r="CO9895" s="39"/>
      <c r="CP9895" s="78"/>
    </row>
    <row r="9896" spans="1:94" s="38" customFormat="1" x14ac:dyDescent="0.25">
      <c r="A9896" s="38">
        <v>9893</v>
      </c>
      <c r="F9896" s="39"/>
      <c r="Q9896" s="39"/>
      <c r="R9896" s="40"/>
      <c r="S9896" s="40"/>
      <c r="T9896" s="39"/>
      <c r="AG9896" s="110"/>
      <c r="AH9896" s="94"/>
      <c r="AJ9896" s="97"/>
      <c r="AL9896" s="39"/>
      <c r="AP9896" s="39"/>
      <c r="AQ9896" s="77"/>
      <c r="AR9896" s="78"/>
      <c r="BB9896" s="79"/>
      <c r="BC9896" s="94"/>
      <c r="BE9896" s="97"/>
      <c r="BG9896" s="40"/>
      <c r="BK9896" s="40"/>
      <c r="BL9896" s="79"/>
      <c r="BM9896" s="94"/>
      <c r="BO9896" s="97"/>
      <c r="BQ9896" s="40"/>
      <c r="BR9896" s="94"/>
      <c r="BS9896" s="94"/>
      <c r="BT9896" s="94"/>
      <c r="BU9896" s="40"/>
      <c r="BV9896" s="82"/>
      <c r="BW9896" s="94"/>
      <c r="BX9896" s="48"/>
      <c r="BY9896" s="97"/>
      <c r="BZ9896" s="48"/>
      <c r="CA9896" s="40"/>
      <c r="CB9896" s="94"/>
      <c r="CC9896" s="94"/>
      <c r="CD9896" s="94"/>
      <c r="CE9896" s="40"/>
      <c r="CF9896" s="73"/>
      <c r="CG9896" s="41"/>
      <c r="CH9896" s="41"/>
      <c r="CI9896" s="41"/>
      <c r="CJ9896" s="41"/>
      <c r="CK9896" s="41"/>
      <c r="CL9896" s="68"/>
      <c r="CM9896" s="41"/>
      <c r="CN9896" s="41"/>
      <c r="CO9896" s="39"/>
      <c r="CP9896" s="78"/>
    </row>
    <row r="9897" spans="1:94" s="38" customFormat="1" x14ac:dyDescent="0.25">
      <c r="A9897" s="38">
        <v>9894</v>
      </c>
      <c r="F9897" s="39"/>
      <c r="Q9897" s="39"/>
      <c r="R9897" s="40"/>
      <c r="S9897" s="40"/>
      <c r="T9897" s="39"/>
      <c r="AG9897" s="110"/>
      <c r="AH9897" s="94"/>
      <c r="AJ9897" s="97"/>
      <c r="AL9897" s="39"/>
      <c r="AP9897" s="39"/>
      <c r="AQ9897" s="77"/>
      <c r="AR9897" s="78"/>
      <c r="BB9897" s="79"/>
      <c r="BC9897" s="94"/>
      <c r="BE9897" s="97"/>
      <c r="BG9897" s="40"/>
      <c r="BK9897" s="40"/>
      <c r="BL9897" s="79"/>
      <c r="BM9897" s="94"/>
      <c r="BO9897" s="97"/>
      <c r="BQ9897" s="40"/>
      <c r="BR9897" s="94"/>
      <c r="BS9897" s="94"/>
      <c r="BT9897" s="94"/>
      <c r="BU9897" s="40"/>
      <c r="BV9897" s="82"/>
      <c r="BW9897" s="94"/>
      <c r="BX9897" s="48"/>
      <c r="BY9897" s="97"/>
      <c r="BZ9897" s="48"/>
      <c r="CA9897" s="40"/>
      <c r="CB9897" s="94"/>
      <c r="CC9897" s="94"/>
      <c r="CD9897" s="94"/>
      <c r="CE9897" s="40"/>
      <c r="CF9897" s="73"/>
      <c r="CG9897" s="41"/>
      <c r="CH9897" s="41"/>
      <c r="CI9897" s="41"/>
      <c r="CJ9897" s="41"/>
      <c r="CK9897" s="41"/>
      <c r="CL9897" s="68"/>
      <c r="CM9897" s="41"/>
      <c r="CN9897" s="41"/>
      <c r="CO9897" s="39"/>
      <c r="CP9897" s="78"/>
    </row>
    <row r="9898" spans="1:94" s="38" customFormat="1" x14ac:dyDescent="0.25">
      <c r="A9898" s="38">
        <v>9895</v>
      </c>
      <c r="F9898" s="39"/>
      <c r="Q9898" s="39"/>
      <c r="R9898" s="40"/>
      <c r="S9898" s="40"/>
      <c r="T9898" s="39"/>
      <c r="AG9898" s="110"/>
      <c r="AH9898" s="94"/>
      <c r="AJ9898" s="97"/>
      <c r="AL9898" s="39"/>
      <c r="AP9898" s="39"/>
      <c r="AQ9898" s="77"/>
      <c r="AR9898" s="78"/>
      <c r="BB9898" s="79"/>
      <c r="BC9898" s="94"/>
      <c r="BE9898" s="97"/>
      <c r="BG9898" s="40"/>
      <c r="BK9898" s="40"/>
      <c r="BL9898" s="79"/>
      <c r="BM9898" s="94"/>
      <c r="BO9898" s="97"/>
      <c r="BQ9898" s="40"/>
      <c r="BR9898" s="94"/>
      <c r="BS9898" s="94"/>
      <c r="BT9898" s="94"/>
      <c r="BU9898" s="40"/>
      <c r="BV9898" s="82"/>
      <c r="BW9898" s="94"/>
      <c r="BX9898" s="48"/>
      <c r="BY9898" s="97"/>
      <c r="BZ9898" s="48"/>
      <c r="CA9898" s="40"/>
      <c r="CB9898" s="94"/>
      <c r="CC9898" s="94"/>
      <c r="CD9898" s="94"/>
      <c r="CE9898" s="40"/>
      <c r="CF9898" s="73"/>
      <c r="CG9898" s="41"/>
      <c r="CH9898" s="41"/>
      <c r="CI9898" s="41"/>
      <c r="CJ9898" s="41"/>
      <c r="CK9898" s="41"/>
      <c r="CL9898" s="68"/>
      <c r="CM9898" s="41"/>
      <c r="CN9898" s="41"/>
      <c r="CO9898" s="39"/>
      <c r="CP9898" s="78"/>
    </row>
    <row r="9899" spans="1:94" s="38" customFormat="1" x14ac:dyDescent="0.25">
      <c r="A9899" s="38">
        <v>9896</v>
      </c>
      <c r="F9899" s="39"/>
      <c r="Q9899" s="39"/>
      <c r="R9899" s="40"/>
      <c r="S9899" s="40"/>
      <c r="T9899" s="39"/>
      <c r="AG9899" s="110"/>
      <c r="AH9899" s="94"/>
      <c r="AJ9899" s="97"/>
      <c r="AL9899" s="39"/>
      <c r="AP9899" s="39"/>
      <c r="AQ9899" s="77"/>
      <c r="AR9899" s="78"/>
      <c r="BB9899" s="79"/>
      <c r="BC9899" s="94"/>
      <c r="BE9899" s="97"/>
      <c r="BG9899" s="40"/>
      <c r="BK9899" s="40"/>
      <c r="BL9899" s="79"/>
      <c r="BM9899" s="94"/>
      <c r="BO9899" s="97"/>
      <c r="BQ9899" s="40"/>
      <c r="BR9899" s="94"/>
      <c r="BS9899" s="94"/>
      <c r="BT9899" s="94"/>
      <c r="BU9899" s="40"/>
      <c r="BV9899" s="82"/>
      <c r="BW9899" s="94"/>
      <c r="BX9899" s="48"/>
      <c r="BY9899" s="97"/>
      <c r="BZ9899" s="48"/>
      <c r="CA9899" s="40"/>
      <c r="CB9899" s="94"/>
      <c r="CC9899" s="94"/>
      <c r="CD9899" s="94"/>
      <c r="CE9899" s="40"/>
      <c r="CF9899" s="73"/>
      <c r="CG9899" s="41"/>
      <c r="CH9899" s="41"/>
      <c r="CI9899" s="41"/>
      <c r="CJ9899" s="41"/>
      <c r="CK9899" s="41"/>
      <c r="CL9899" s="68"/>
      <c r="CM9899" s="41"/>
      <c r="CN9899" s="41"/>
      <c r="CO9899" s="39"/>
      <c r="CP9899" s="78"/>
    </row>
    <row r="9900" spans="1:94" s="38" customFormat="1" x14ac:dyDescent="0.25">
      <c r="A9900" s="38">
        <v>9897</v>
      </c>
      <c r="F9900" s="39"/>
      <c r="Q9900" s="39"/>
      <c r="R9900" s="40"/>
      <c r="S9900" s="40"/>
      <c r="T9900" s="39"/>
      <c r="AG9900" s="110"/>
      <c r="AH9900" s="94"/>
      <c r="AJ9900" s="97"/>
      <c r="AL9900" s="39"/>
      <c r="AP9900" s="39"/>
      <c r="AQ9900" s="77"/>
      <c r="AR9900" s="78"/>
      <c r="BB9900" s="79"/>
      <c r="BC9900" s="94"/>
      <c r="BE9900" s="97"/>
      <c r="BG9900" s="40"/>
      <c r="BK9900" s="40"/>
      <c r="BL9900" s="79"/>
      <c r="BM9900" s="94"/>
      <c r="BO9900" s="97"/>
      <c r="BQ9900" s="40"/>
      <c r="BR9900" s="94"/>
      <c r="BS9900" s="94"/>
      <c r="BT9900" s="94"/>
      <c r="BU9900" s="40"/>
      <c r="BV9900" s="82"/>
      <c r="BW9900" s="94"/>
      <c r="BX9900" s="48"/>
      <c r="BY9900" s="97"/>
      <c r="BZ9900" s="48"/>
      <c r="CA9900" s="40"/>
      <c r="CB9900" s="94"/>
      <c r="CC9900" s="94"/>
      <c r="CD9900" s="94"/>
      <c r="CE9900" s="40"/>
      <c r="CF9900" s="73"/>
      <c r="CG9900" s="41"/>
      <c r="CH9900" s="41"/>
      <c r="CI9900" s="41"/>
      <c r="CJ9900" s="41"/>
      <c r="CK9900" s="41"/>
      <c r="CL9900" s="68"/>
      <c r="CM9900" s="41"/>
      <c r="CN9900" s="41"/>
      <c r="CO9900" s="39"/>
      <c r="CP9900" s="78"/>
    </row>
    <row r="9901" spans="1:94" s="38" customFormat="1" x14ac:dyDescent="0.25">
      <c r="A9901" s="38">
        <v>9898</v>
      </c>
      <c r="F9901" s="39"/>
      <c r="Q9901" s="39"/>
      <c r="R9901" s="40"/>
      <c r="S9901" s="40"/>
      <c r="T9901" s="39"/>
      <c r="AG9901" s="110"/>
      <c r="AH9901" s="94"/>
      <c r="AJ9901" s="97"/>
      <c r="AL9901" s="39"/>
      <c r="AP9901" s="39"/>
      <c r="AQ9901" s="77"/>
      <c r="AR9901" s="78"/>
      <c r="BB9901" s="79"/>
      <c r="BC9901" s="94"/>
      <c r="BE9901" s="97"/>
      <c r="BG9901" s="40"/>
      <c r="BK9901" s="40"/>
      <c r="BL9901" s="79"/>
      <c r="BM9901" s="94"/>
      <c r="BO9901" s="97"/>
      <c r="BQ9901" s="40"/>
      <c r="BR9901" s="94"/>
      <c r="BS9901" s="94"/>
      <c r="BT9901" s="94"/>
      <c r="BU9901" s="40"/>
      <c r="BV9901" s="82"/>
      <c r="BW9901" s="94"/>
      <c r="BX9901" s="48"/>
      <c r="BY9901" s="97"/>
      <c r="BZ9901" s="48"/>
      <c r="CA9901" s="40"/>
      <c r="CB9901" s="94"/>
      <c r="CC9901" s="94"/>
      <c r="CD9901" s="94"/>
      <c r="CE9901" s="40"/>
      <c r="CF9901" s="73"/>
      <c r="CG9901" s="41"/>
      <c r="CH9901" s="41"/>
      <c r="CI9901" s="41"/>
      <c r="CJ9901" s="41"/>
      <c r="CK9901" s="41"/>
      <c r="CL9901" s="68"/>
      <c r="CM9901" s="41"/>
      <c r="CN9901" s="41"/>
      <c r="CO9901" s="39"/>
      <c r="CP9901" s="78"/>
    </row>
    <row r="9902" spans="1:94" s="38" customFormat="1" x14ac:dyDescent="0.25">
      <c r="A9902" s="38">
        <v>9899</v>
      </c>
      <c r="F9902" s="39"/>
      <c r="Q9902" s="39"/>
      <c r="R9902" s="40"/>
      <c r="S9902" s="40"/>
      <c r="T9902" s="39"/>
      <c r="AG9902" s="110"/>
      <c r="AH9902" s="94"/>
      <c r="AJ9902" s="97"/>
      <c r="AL9902" s="39"/>
      <c r="AP9902" s="39"/>
      <c r="AQ9902" s="77"/>
      <c r="AR9902" s="78"/>
      <c r="BB9902" s="79"/>
      <c r="BC9902" s="94"/>
      <c r="BE9902" s="97"/>
      <c r="BG9902" s="40"/>
      <c r="BK9902" s="40"/>
      <c r="BL9902" s="79"/>
      <c r="BM9902" s="94"/>
      <c r="BO9902" s="97"/>
      <c r="BQ9902" s="40"/>
      <c r="BR9902" s="94"/>
      <c r="BS9902" s="94"/>
      <c r="BT9902" s="94"/>
      <c r="BU9902" s="40"/>
      <c r="BV9902" s="82"/>
      <c r="BW9902" s="94"/>
      <c r="BX9902" s="48"/>
      <c r="BY9902" s="97"/>
      <c r="BZ9902" s="48"/>
      <c r="CA9902" s="40"/>
      <c r="CB9902" s="94"/>
      <c r="CC9902" s="94"/>
      <c r="CD9902" s="94"/>
      <c r="CE9902" s="40"/>
      <c r="CF9902" s="73"/>
      <c r="CG9902" s="41"/>
      <c r="CH9902" s="41"/>
      <c r="CI9902" s="41"/>
      <c r="CJ9902" s="41"/>
      <c r="CK9902" s="41"/>
      <c r="CL9902" s="68"/>
      <c r="CM9902" s="41"/>
      <c r="CN9902" s="41"/>
      <c r="CO9902" s="39"/>
      <c r="CP9902" s="78"/>
    </row>
    <row r="9903" spans="1:94" s="38" customFormat="1" x14ac:dyDescent="0.25">
      <c r="A9903" s="38">
        <v>9900</v>
      </c>
      <c r="F9903" s="39"/>
      <c r="Q9903" s="39"/>
      <c r="R9903" s="40"/>
      <c r="S9903" s="40"/>
      <c r="T9903" s="39"/>
      <c r="AG9903" s="110"/>
      <c r="AH9903" s="94"/>
      <c r="AJ9903" s="97"/>
      <c r="AL9903" s="39"/>
      <c r="AP9903" s="39"/>
      <c r="AQ9903" s="77"/>
      <c r="AR9903" s="78"/>
      <c r="BB9903" s="79"/>
      <c r="BC9903" s="94"/>
      <c r="BE9903" s="97"/>
      <c r="BG9903" s="40"/>
      <c r="BK9903" s="40"/>
      <c r="BL9903" s="79"/>
      <c r="BM9903" s="94"/>
      <c r="BO9903" s="97"/>
      <c r="BQ9903" s="40"/>
      <c r="BR9903" s="94"/>
      <c r="BS9903" s="94"/>
      <c r="BT9903" s="94"/>
      <c r="BU9903" s="40"/>
      <c r="BV9903" s="82"/>
      <c r="BW9903" s="94"/>
      <c r="BX9903" s="48"/>
      <c r="BY9903" s="97"/>
      <c r="BZ9903" s="48"/>
      <c r="CA9903" s="40"/>
      <c r="CB9903" s="94"/>
      <c r="CC9903" s="94"/>
      <c r="CD9903" s="94"/>
      <c r="CE9903" s="40"/>
      <c r="CF9903" s="73"/>
      <c r="CG9903" s="41"/>
      <c r="CH9903" s="41"/>
      <c r="CI9903" s="41"/>
      <c r="CJ9903" s="41"/>
      <c r="CK9903" s="41"/>
      <c r="CL9903" s="68"/>
      <c r="CM9903" s="41"/>
      <c r="CN9903" s="41"/>
      <c r="CO9903" s="39"/>
      <c r="CP9903" s="78"/>
    </row>
    <row r="9904" spans="1:94" s="38" customFormat="1" x14ac:dyDescent="0.25">
      <c r="A9904" s="38">
        <v>9901</v>
      </c>
      <c r="F9904" s="39"/>
      <c r="Q9904" s="39"/>
      <c r="R9904" s="40"/>
      <c r="S9904" s="40"/>
      <c r="T9904" s="39"/>
      <c r="AG9904" s="110"/>
      <c r="AH9904" s="94"/>
      <c r="AJ9904" s="97"/>
      <c r="AL9904" s="39"/>
      <c r="AP9904" s="39"/>
      <c r="AQ9904" s="77"/>
      <c r="AR9904" s="78"/>
      <c r="BB9904" s="79"/>
      <c r="BC9904" s="94"/>
      <c r="BE9904" s="97"/>
      <c r="BG9904" s="40"/>
      <c r="BK9904" s="40"/>
      <c r="BL9904" s="79"/>
      <c r="BM9904" s="94"/>
      <c r="BO9904" s="97"/>
      <c r="BQ9904" s="40"/>
      <c r="BR9904" s="94"/>
      <c r="BS9904" s="94"/>
      <c r="BT9904" s="94"/>
      <c r="BU9904" s="40"/>
      <c r="BV9904" s="82"/>
      <c r="BW9904" s="94"/>
      <c r="BX9904" s="48"/>
      <c r="BY9904" s="97"/>
      <c r="BZ9904" s="48"/>
      <c r="CA9904" s="40"/>
      <c r="CB9904" s="94"/>
      <c r="CC9904" s="94"/>
      <c r="CD9904" s="94"/>
      <c r="CE9904" s="40"/>
      <c r="CF9904" s="73"/>
      <c r="CG9904" s="41"/>
      <c r="CH9904" s="41"/>
      <c r="CI9904" s="41"/>
      <c r="CJ9904" s="41"/>
      <c r="CK9904" s="41"/>
      <c r="CL9904" s="68"/>
      <c r="CM9904" s="41"/>
      <c r="CN9904" s="41"/>
      <c r="CO9904" s="39"/>
      <c r="CP9904" s="78"/>
    </row>
    <row r="9905" spans="1:94" s="38" customFormat="1" x14ac:dyDescent="0.25">
      <c r="A9905" s="38">
        <v>9902</v>
      </c>
      <c r="F9905" s="39"/>
      <c r="Q9905" s="39"/>
      <c r="R9905" s="40"/>
      <c r="S9905" s="40"/>
      <c r="T9905" s="39"/>
      <c r="AG9905" s="110"/>
      <c r="AH9905" s="94"/>
      <c r="AJ9905" s="97"/>
      <c r="AL9905" s="39"/>
      <c r="AP9905" s="39"/>
      <c r="AQ9905" s="77"/>
      <c r="AR9905" s="78"/>
      <c r="BB9905" s="79"/>
      <c r="BC9905" s="94"/>
      <c r="BE9905" s="97"/>
      <c r="BG9905" s="40"/>
      <c r="BK9905" s="40"/>
      <c r="BL9905" s="79"/>
      <c r="BM9905" s="94"/>
      <c r="BO9905" s="97"/>
      <c r="BQ9905" s="40"/>
      <c r="BR9905" s="94"/>
      <c r="BS9905" s="94"/>
      <c r="BT9905" s="94"/>
      <c r="BU9905" s="40"/>
      <c r="BV9905" s="82"/>
      <c r="BW9905" s="94"/>
      <c r="BX9905" s="48"/>
      <c r="BY9905" s="97"/>
      <c r="BZ9905" s="48"/>
      <c r="CA9905" s="40"/>
      <c r="CB9905" s="94"/>
      <c r="CC9905" s="94"/>
      <c r="CD9905" s="94"/>
      <c r="CE9905" s="40"/>
      <c r="CF9905" s="73"/>
      <c r="CG9905" s="41"/>
      <c r="CH9905" s="41"/>
      <c r="CI9905" s="41"/>
      <c r="CJ9905" s="41"/>
      <c r="CK9905" s="41"/>
      <c r="CL9905" s="68"/>
      <c r="CM9905" s="41"/>
      <c r="CN9905" s="41"/>
      <c r="CO9905" s="39"/>
      <c r="CP9905" s="78"/>
    </row>
    <row r="9906" spans="1:94" s="38" customFormat="1" x14ac:dyDescent="0.25">
      <c r="A9906" s="38">
        <v>9903</v>
      </c>
      <c r="F9906" s="39"/>
      <c r="Q9906" s="39"/>
      <c r="R9906" s="40"/>
      <c r="S9906" s="40"/>
      <c r="T9906" s="39"/>
      <c r="AG9906" s="110"/>
      <c r="AH9906" s="94"/>
      <c r="AJ9906" s="97"/>
      <c r="AL9906" s="39"/>
      <c r="AP9906" s="39"/>
      <c r="AQ9906" s="77"/>
      <c r="AR9906" s="78"/>
      <c r="BB9906" s="79"/>
      <c r="BC9906" s="94"/>
      <c r="BE9906" s="97"/>
      <c r="BG9906" s="40"/>
      <c r="BK9906" s="40"/>
      <c r="BL9906" s="79"/>
      <c r="BM9906" s="94"/>
      <c r="BO9906" s="97"/>
      <c r="BQ9906" s="40"/>
      <c r="BR9906" s="94"/>
      <c r="BS9906" s="94"/>
      <c r="BT9906" s="94"/>
      <c r="BU9906" s="40"/>
      <c r="BV9906" s="82"/>
      <c r="BW9906" s="94"/>
      <c r="BX9906" s="48"/>
      <c r="BY9906" s="97"/>
      <c r="BZ9906" s="48"/>
      <c r="CA9906" s="40"/>
      <c r="CB9906" s="94"/>
      <c r="CC9906" s="94"/>
      <c r="CD9906" s="94"/>
      <c r="CE9906" s="40"/>
      <c r="CF9906" s="73"/>
      <c r="CG9906" s="41"/>
      <c r="CH9906" s="41"/>
      <c r="CI9906" s="41"/>
      <c r="CJ9906" s="41"/>
      <c r="CK9906" s="41"/>
      <c r="CL9906" s="68"/>
      <c r="CM9906" s="41"/>
      <c r="CN9906" s="41"/>
      <c r="CO9906" s="39"/>
      <c r="CP9906" s="78"/>
    </row>
    <row r="9907" spans="1:94" s="38" customFormat="1" x14ac:dyDescent="0.25">
      <c r="A9907" s="38">
        <v>9904</v>
      </c>
      <c r="F9907" s="39"/>
      <c r="Q9907" s="39"/>
      <c r="R9907" s="40"/>
      <c r="S9907" s="40"/>
      <c r="T9907" s="39"/>
      <c r="AG9907" s="110"/>
      <c r="AH9907" s="94"/>
      <c r="AJ9907" s="97"/>
      <c r="AL9907" s="39"/>
      <c r="AP9907" s="39"/>
      <c r="AQ9907" s="77"/>
      <c r="AR9907" s="78"/>
      <c r="BB9907" s="79"/>
      <c r="BC9907" s="94"/>
      <c r="BE9907" s="97"/>
      <c r="BG9907" s="40"/>
      <c r="BK9907" s="40"/>
      <c r="BL9907" s="79"/>
      <c r="BM9907" s="94"/>
      <c r="BO9907" s="97"/>
      <c r="BQ9907" s="40"/>
      <c r="BR9907" s="94"/>
      <c r="BS9907" s="94"/>
      <c r="BT9907" s="94"/>
      <c r="BU9907" s="40"/>
      <c r="BV9907" s="82"/>
      <c r="BW9907" s="94"/>
      <c r="BX9907" s="48"/>
      <c r="BY9907" s="97"/>
      <c r="BZ9907" s="48"/>
      <c r="CA9907" s="40"/>
      <c r="CB9907" s="94"/>
      <c r="CC9907" s="94"/>
      <c r="CD9907" s="94"/>
      <c r="CE9907" s="40"/>
      <c r="CF9907" s="73"/>
      <c r="CG9907" s="41"/>
      <c r="CH9907" s="41"/>
      <c r="CI9907" s="41"/>
      <c r="CJ9907" s="41"/>
      <c r="CK9907" s="41"/>
      <c r="CL9907" s="68"/>
      <c r="CM9907" s="41"/>
      <c r="CN9907" s="41"/>
      <c r="CO9907" s="39"/>
      <c r="CP9907" s="78"/>
    </row>
    <row r="9908" spans="1:94" s="38" customFormat="1" x14ac:dyDescent="0.25">
      <c r="A9908" s="38">
        <v>9905</v>
      </c>
      <c r="F9908" s="39"/>
      <c r="Q9908" s="39"/>
      <c r="R9908" s="40"/>
      <c r="S9908" s="40"/>
      <c r="T9908" s="39"/>
      <c r="AG9908" s="110"/>
      <c r="AH9908" s="94"/>
      <c r="AJ9908" s="97"/>
      <c r="AL9908" s="39"/>
      <c r="AP9908" s="39"/>
      <c r="AQ9908" s="77"/>
      <c r="AR9908" s="78"/>
      <c r="BB9908" s="79"/>
      <c r="BC9908" s="94"/>
      <c r="BE9908" s="97"/>
      <c r="BG9908" s="40"/>
      <c r="BK9908" s="40"/>
      <c r="BL9908" s="79"/>
      <c r="BM9908" s="94"/>
      <c r="BO9908" s="97"/>
      <c r="BQ9908" s="40"/>
      <c r="BR9908" s="94"/>
      <c r="BS9908" s="94"/>
      <c r="BT9908" s="94"/>
      <c r="BU9908" s="40"/>
      <c r="BV9908" s="82"/>
      <c r="BW9908" s="94"/>
      <c r="BX9908" s="48"/>
      <c r="BY9908" s="97"/>
      <c r="BZ9908" s="48"/>
      <c r="CA9908" s="40"/>
      <c r="CB9908" s="94"/>
      <c r="CC9908" s="94"/>
      <c r="CD9908" s="94"/>
      <c r="CE9908" s="40"/>
      <c r="CF9908" s="73"/>
      <c r="CG9908" s="41"/>
      <c r="CH9908" s="41"/>
      <c r="CI9908" s="41"/>
      <c r="CJ9908" s="41"/>
      <c r="CK9908" s="41"/>
      <c r="CL9908" s="68"/>
      <c r="CM9908" s="41"/>
      <c r="CN9908" s="41"/>
      <c r="CO9908" s="39"/>
      <c r="CP9908" s="78"/>
    </row>
    <row r="9909" spans="1:94" s="38" customFormat="1" x14ac:dyDescent="0.25">
      <c r="A9909" s="38">
        <v>9906</v>
      </c>
      <c r="F9909" s="39"/>
      <c r="Q9909" s="39"/>
      <c r="R9909" s="40"/>
      <c r="S9909" s="40"/>
      <c r="T9909" s="39"/>
      <c r="AG9909" s="110"/>
      <c r="AH9909" s="94"/>
      <c r="AJ9909" s="97"/>
      <c r="AL9909" s="39"/>
      <c r="AP9909" s="39"/>
      <c r="AQ9909" s="77"/>
      <c r="AR9909" s="78"/>
      <c r="BB9909" s="79"/>
      <c r="BC9909" s="94"/>
      <c r="BE9909" s="97"/>
      <c r="BG9909" s="40"/>
      <c r="BK9909" s="40"/>
      <c r="BL9909" s="79"/>
      <c r="BM9909" s="94"/>
      <c r="BO9909" s="97"/>
      <c r="BQ9909" s="40"/>
      <c r="BR9909" s="94"/>
      <c r="BS9909" s="94"/>
      <c r="BT9909" s="94"/>
      <c r="BU9909" s="40"/>
      <c r="BV9909" s="82"/>
      <c r="BW9909" s="94"/>
      <c r="BX9909" s="48"/>
      <c r="BY9909" s="97"/>
      <c r="BZ9909" s="48"/>
      <c r="CA9909" s="40"/>
      <c r="CB9909" s="94"/>
      <c r="CC9909" s="94"/>
      <c r="CD9909" s="94"/>
      <c r="CE9909" s="40"/>
      <c r="CF9909" s="73"/>
      <c r="CG9909" s="41"/>
      <c r="CH9909" s="41"/>
      <c r="CI9909" s="41"/>
      <c r="CJ9909" s="41"/>
      <c r="CK9909" s="41"/>
      <c r="CL9909" s="68"/>
      <c r="CM9909" s="41"/>
      <c r="CN9909" s="41"/>
      <c r="CO9909" s="39"/>
      <c r="CP9909" s="78"/>
    </row>
    <row r="9910" spans="1:94" s="38" customFormat="1" x14ac:dyDescent="0.25">
      <c r="A9910" s="38">
        <v>9907</v>
      </c>
      <c r="F9910" s="39"/>
      <c r="Q9910" s="39"/>
      <c r="R9910" s="40"/>
      <c r="S9910" s="40"/>
      <c r="T9910" s="39"/>
      <c r="AG9910" s="110"/>
      <c r="AH9910" s="94"/>
      <c r="AJ9910" s="97"/>
      <c r="AL9910" s="39"/>
      <c r="AP9910" s="39"/>
      <c r="AQ9910" s="77"/>
      <c r="AR9910" s="78"/>
      <c r="BB9910" s="79"/>
      <c r="BC9910" s="94"/>
      <c r="BE9910" s="97"/>
      <c r="BG9910" s="40"/>
      <c r="BK9910" s="40"/>
      <c r="BL9910" s="79"/>
      <c r="BM9910" s="94"/>
      <c r="BO9910" s="97"/>
      <c r="BQ9910" s="40"/>
      <c r="BR9910" s="94"/>
      <c r="BS9910" s="94"/>
      <c r="BT9910" s="94"/>
      <c r="BU9910" s="40"/>
      <c r="BV9910" s="82"/>
      <c r="BW9910" s="94"/>
      <c r="BX9910" s="48"/>
      <c r="BY9910" s="97"/>
      <c r="BZ9910" s="48"/>
      <c r="CA9910" s="40"/>
      <c r="CB9910" s="94"/>
      <c r="CC9910" s="94"/>
      <c r="CD9910" s="94"/>
      <c r="CE9910" s="40"/>
      <c r="CF9910" s="73"/>
      <c r="CG9910" s="41"/>
      <c r="CH9910" s="41"/>
      <c r="CI9910" s="41"/>
      <c r="CJ9910" s="41"/>
      <c r="CK9910" s="41"/>
      <c r="CL9910" s="68"/>
      <c r="CM9910" s="41"/>
      <c r="CN9910" s="41"/>
      <c r="CO9910" s="39"/>
      <c r="CP9910" s="78"/>
    </row>
    <row r="9911" spans="1:94" s="38" customFormat="1" x14ac:dyDescent="0.25">
      <c r="A9911" s="38">
        <v>9908</v>
      </c>
      <c r="F9911" s="39"/>
      <c r="Q9911" s="39"/>
      <c r="R9911" s="40"/>
      <c r="S9911" s="40"/>
      <c r="T9911" s="39"/>
      <c r="AG9911" s="110"/>
      <c r="AH9911" s="94"/>
      <c r="AJ9911" s="97"/>
      <c r="AL9911" s="39"/>
      <c r="AP9911" s="39"/>
      <c r="AQ9911" s="77"/>
      <c r="AR9911" s="78"/>
      <c r="BB9911" s="79"/>
      <c r="BC9911" s="94"/>
      <c r="BE9911" s="97"/>
      <c r="BG9911" s="40"/>
      <c r="BK9911" s="40"/>
      <c r="BL9911" s="79"/>
      <c r="BM9911" s="94"/>
      <c r="BO9911" s="97"/>
      <c r="BQ9911" s="40"/>
      <c r="BR9911" s="94"/>
      <c r="BS9911" s="94"/>
      <c r="BT9911" s="94"/>
      <c r="BU9911" s="40"/>
      <c r="BV9911" s="82"/>
      <c r="BW9911" s="94"/>
      <c r="BX9911" s="48"/>
      <c r="BY9911" s="97"/>
      <c r="BZ9911" s="48"/>
      <c r="CA9911" s="40"/>
      <c r="CB9911" s="94"/>
      <c r="CC9911" s="94"/>
      <c r="CD9911" s="94"/>
      <c r="CE9911" s="40"/>
      <c r="CF9911" s="73"/>
      <c r="CG9911" s="41"/>
      <c r="CH9911" s="41"/>
      <c r="CI9911" s="41"/>
      <c r="CJ9911" s="41"/>
      <c r="CK9911" s="41"/>
      <c r="CL9911" s="68"/>
      <c r="CM9911" s="41"/>
      <c r="CN9911" s="41"/>
      <c r="CO9911" s="39"/>
      <c r="CP9911" s="78"/>
    </row>
    <row r="9912" spans="1:94" s="38" customFormat="1" x14ac:dyDescent="0.25">
      <c r="A9912" s="38">
        <v>9909</v>
      </c>
      <c r="F9912" s="39"/>
      <c r="Q9912" s="39"/>
      <c r="R9912" s="40"/>
      <c r="S9912" s="40"/>
      <c r="T9912" s="39"/>
      <c r="AG9912" s="110"/>
      <c r="AH9912" s="94"/>
      <c r="AJ9912" s="97"/>
      <c r="AL9912" s="39"/>
      <c r="AP9912" s="39"/>
      <c r="AQ9912" s="77"/>
      <c r="AR9912" s="78"/>
      <c r="BB9912" s="79"/>
      <c r="BC9912" s="94"/>
      <c r="BE9912" s="97"/>
      <c r="BG9912" s="40"/>
      <c r="BK9912" s="40"/>
      <c r="BL9912" s="79"/>
      <c r="BM9912" s="94"/>
      <c r="BO9912" s="97"/>
      <c r="BQ9912" s="40"/>
      <c r="BR9912" s="94"/>
      <c r="BS9912" s="94"/>
      <c r="BT9912" s="94"/>
      <c r="BU9912" s="40"/>
      <c r="BV9912" s="82"/>
      <c r="BW9912" s="94"/>
      <c r="BX9912" s="48"/>
      <c r="BY9912" s="97"/>
      <c r="BZ9912" s="48"/>
      <c r="CA9912" s="40"/>
      <c r="CB9912" s="94"/>
      <c r="CC9912" s="94"/>
      <c r="CD9912" s="94"/>
      <c r="CE9912" s="40"/>
      <c r="CF9912" s="73"/>
      <c r="CG9912" s="41"/>
      <c r="CH9912" s="41"/>
      <c r="CI9912" s="41"/>
      <c r="CJ9912" s="41"/>
      <c r="CK9912" s="41"/>
      <c r="CL9912" s="68"/>
      <c r="CM9912" s="41"/>
      <c r="CN9912" s="41"/>
      <c r="CO9912" s="39"/>
      <c r="CP9912" s="78"/>
    </row>
    <row r="9913" spans="1:94" s="38" customFormat="1" x14ac:dyDescent="0.25">
      <c r="A9913" s="38">
        <v>9910</v>
      </c>
      <c r="F9913" s="39"/>
      <c r="Q9913" s="39"/>
      <c r="R9913" s="40"/>
      <c r="S9913" s="40"/>
      <c r="T9913" s="39"/>
      <c r="AG9913" s="110"/>
      <c r="AH9913" s="94"/>
      <c r="AJ9913" s="97"/>
      <c r="AL9913" s="39"/>
      <c r="AP9913" s="39"/>
      <c r="AQ9913" s="77"/>
      <c r="AR9913" s="78"/>
      <c r="BB9913" s="79"/>
      <c r="BC9913" s="94"/>
      <c r="BE9913" s="97"/>
      <c r="BG9913" s="40"/>
      <c r="BK9913" s="40"/>
      <c r="BL9913" s="79"/>
      <c r="BM9913" s="94"/>
      <c r="BO9913" s="97"/>
      <c r="BQ9913" s="40"/>
      <c r="BR9913" s="94"/>
      <c r="BS9913" s="94"/>
      <c r="BT9913" s="94"/>
      <c r="BU9913" s="40"/>
      <c r="BV9913" s="82"/>
      <c r="BW9913" s="94"/>
      <c r="BX9913" s="48"/>
      <c r="BY9913" s="97"/>
      <c r="BZ9913" s="48"/>
      <c r="CA9913" s="40"/>
      <c r="CB9913" s="94"/>
      <c r="CC9913" s="94"/>
      <c r="CD9913" s="94"/>
      <c r="CE9913" s="40"/>
      <c r="CF9913" s="73"/>
      <c r="CG9913" s="41"/>
      <c r="CH9913" s="41"/>
      <c r="CI9913" s="41"/>
      <c r="CJ9913" s="41"/>
      <c r="CK9913" s="41"/>
      <c r="CL9913" s="68"/>
      <c r="CM9913" s="41"/>
      <c r="CN9913" s="41"/>
      <c r="CO9913" s="39"/>
      <c r="CP9913" s="78"/>
    </row>
    <row r="9914" spans="1:94" s="38" customFormat="1" x14ac:dyDescent="0.25">
      <c r="A9914" s="38">
        <v>9911</v>
      </c>
      <c r="F9914" s="39"/>
      <c r="Q9914" s="39"/>
      <c r="R9914" s="40"/>
      <c r="S9914" s="40"/>
      <c r="T9914" s="39"/>
      <c r="AG9914" s="110"/>
      <c r="AH9914" s="94"/>
      <c r="AJ9914" s="97"/>
      <c r="AL9914" s="39"/>
      <c r="AP9914" s="39"/>
      <c r="AQ9914" s="77"/>
      <c r="AR9914" s="78"/>
      <c r="BB9914" s="79"/>
      <c r="BC9914" s="94"/>
      <c r="BE9914" s="97"/>
      <c r="BG9914" s="40"/>
      <c r="BK9914" s="40"/>
      <c r="BL9914" s="79"/>
      <c r="BM9914" s="94"/>
      <c r="BO9914" s="97"/>
      <c r="BQ9914" s="40"/>
      <c r="BR9914" s="94"/>
      <c r="BS9914" s="94"/>
      <c r="BT9914" s="94"/>
      <c r="BU9914" s="40"/>
      <c r="BV9914" s="82"/>
      <c r="BW9914" s="94"/>
      <c r="BX9914" s="48"/>
      <c r="BY9914" s="97"/>
      <c r="BZ9914" s="48"/>
      <c r="CA9914" s="40"/>
      <c r="CB9914" s="94"/>
      <c r="CC9914" s="94"/>
      <c r="CD9914" s="94"/>
      <c r="CE9914" s="40"/>
      <c r="CF9914" s="73"/>
      <c r="CG9914" s="41"/>
      <c r="CH9914" s="41"/>
      <c r="CI9914" s="41"/>
      <c r="CJ9914" s="41"/>
      <c r="CK9914" s="41"/>
      <c r="CL9914" s="68"/>
      <c r="CM9914" s="41"/>
      <c r="CN9914" s="41"/>
      <c r="CO9914" s="39"/>
      <c r="CP9914" s="78"/>
    </row>
    <row r="9915" spans="1:94" s="38" customFormat="1" x14ac:dyDescent="0.25">
      <c r="A9915" s="38">
        <v>9912</v>
      </c>
      <c r="F9915" s="39"/>
      <c r="Q9915" s="39"/>
      <c r="R9915" s="40"/>
      <c r="S9915" s="40"/>
      <c r="T9915" s="39"/>
      <c r="AG9915" s="110"/>
      <c r="AH9915" s="94"/>
      <c r="AJ9915" s="97"/>
      <c r="AL9915" s="39"/>
      <c r="AP9915" s="39"/>
      <c r="AQ9915" s="77"/>
      <c r="AR9915" s="78"/>
      <c r="BB9915" s="79"/>
      <c r="BC9915" s="94"/>
      <c r="BE9915" s="97"/>
      <c r="BG9915" s="40"/>
      <c r="BK9915" s="40"/>
      <c r="BL9915" s="79"/>
      <c r="BM9915" s="94"/>
      <c r="BO9915" s="97"/>
      <c r="BQ9915" s="40"/>
      <c r="BR9915" s="94"/>
      <c r="BS9915" s="94"/>
      <c r="BT9915" s="94"/>
      <c r="BU9915" s="40"/>
      <c r="BV9915" s="82"/>
      <c r="BW9915" s="94"/>
      <c r="BX9915" s="48"/>
      <c r="BY9915" s="97"/>
      <c r="BZ9915" s="48"/>
      <c r="CA9915" s="40"/>
      <c r="CB9915" s="94"/>
      <c r="CC9915" s="94"/>
      <c r="CD9915" s="94"/>
      <c r="CE9915" s="40"/>
      <c r="CF9915" s="73"/>
      <c r="CG9915" s="41"/>
      <c r="CH9915" s="41"/>
      <c r="CI9915" s="41"/>
      <c r="CJ9915" s="41"/>
      <c r="CK9915" s="41"/>
      <c r="CL9915" s="68"/>
      <c r="CM9915" s="41"/>
      <c r="CN9915" s="41"/>
      <c r="CO9915" s="39"/>
      <c r="CP9915" s="78"/>
    </row>
    <row r="9916" spans="1:94" s="38" customFormat="1" x14ac:dyDescent="0.25">
      <c r="A9916" s="38">
        <v>9913</v>
      </c>
      <c r="F9916" s="39"/>
      <c r="Q9916" s="39"/>
      <c r="R9916" s="40"/>
      <c r="S9916" s="40"/>
      <c r="T9916" s="39"/>
      <c r="AG9916" s="110"/>
      <c r="AH9916" s="94"/>
      <c r="AJ9916" s="97"/>
      <c r="AL9916" s="39"/>
      <c r="AP9916" s="39"/>
      <c r="AQ9916" s="77"/>
      <c r="AR9916" s="78"/>
      <c r="BB9916" s="79"/>
      <c r="BC9916" s="94"/>
      <c r="BE9916" s="97"/>
      <c r="BG9916" s="40"/>
      <c r="BK9916" s="40"/>
      <c r="BL9916" s="79"/>
      <c r="BM9916" s="94"/>
      <c r="BO9916" s="97"/>
      <c r="BQ9916" s="40"/>
      <c r="BR9916" s="94"/>
      <c r="BS9916" s="94"/>
      <c r="BT9916" s="94"/>
      <c r="BU9916" s="40"/>
      <c r="BV9916" s="82"/>
      <c r="BW9916" s="94"/>
      <c r="BX9916" s="48"/>
      <c r="BY9916" s="97"/>
      <c r="BZ9916" s="48"/>
      <c r="CA9916" s="40"/>
      <c r="CB9916" s="94"/>
      <c r="CC9916" s="94"/>
      <c r="CD9916" s="94"/>
      <c r="CE9916" s="40"/>
      <c r="CF9916" s="73"/>
      <c r="CG9916" s="41"/>
      <c r="CH9916" s="41"/>
      <c r="CI9916" s="41"/>
      <c r="CJ9916" s="41"/>
      <c r="CK9916" s="41"/>
      <c r="CL9916" s="68"/>
      <c r="CM9916" s="41"/>
      <c r="CN9916" s="41"/>
      <c r="CO9916" s="39"/>
      <c r="CP9916" s="78"/>
    </row>
    <row r="9917" spans="1:94" s="38" customFormat="1" x14ac:dyDescent="0.25">
      <c r="A9917" s="38">
        <v>9914</v>
      </c>
      <c r="F9917" s="39"/>
      <c r="Q9917" s="39"/>
      <c r="R9917" s="40"/>
      <c r="S9917" s="40"/>
      <c r="T9917" s="39"/>
      <c r="AG9917" s="110"/>
      <c r="AH9917" s="94"/>
      <c r="AJ9917" s="97"/>
      <c r="AL9917" s="39"/>
      <c r="AP9917" s="39"/>
      <c r="AQ9917" s="77"/>
      <c r="AR9917" s="78"/>
      <c r="BB9917" s="79"/>
      <c r="BC9917" s="94"/>
      <c r="BE9917" s="97"/>
      <c r="BG9917" s="40"/>
      <c r="BK9917" s="40"/>
      <c r="BL9917" s="79"/>
      <c r="BM9917" s="94"/>
      <c r="BO9917" s="97"/>
      <c r="BQ9917" s="40"/>
      <c r="BR9917" s="94"/>
      <c r="BS9917" s="94"/>
      <c r="BT9917" s="94"/>
      <c r="BU9917" s="40"/>
      <c r="BV9917" s="82"/>
      <c r="BW9917" s="94"/>
      <c r="BX9917" s="48"/>
      <c r="BY9917" s="97"/>
      <c r="BZ9917" s="48"/>
      <c r="CA9917" s="40"/>
      <c r="CB9917" s="94"/>
      <c r="CC9917" s="94"/>
      <c r="CD9917" s="94"/>
      <c r="CE9917" s="40"/>
      <c r="CF9917" s="73"/>
      <c r="CG9917" s="41"/>
      <c r="CH9917" s="41"/>
      <c r="CI9917" s="41"/>
      <c r="CJ9917" s="41"/>
      <c r="CK9917" s="41"/>
      <c r="CL9917" s="68"/>
      <c r="CM9917" s="41"/>
      <c r="CN9917" s="41"/>
      <c r="CO9917" s="39"/>
      <c r="CP9917" s="78"/>
    </row>
    <row r="9918" spans="1:94" s="38" customFormat="1" x14ac:dyDescent="0.25">
      <c r="A9918" s="38">
        <v>9915</v>
      </c>
      <c r="F9918" s="39"/>
      <c r="Q9918" s="39"/>
      <c r="R9918" s="40"/>
      <c r="S9918" s="40"/>
      <c r="T9918" s="39"/>
      <c r="AG9918" s="110"/>
      <c r="AH9918" s="94"/>
      <c r="AJ9918" s="97"/>
      <c r="AL9918" s="39"/>
      <c r="AP9918" s="39"/>
      <c r="AQ9918" s="77"/>
      <c r="AR9918" s="78"/>
      <c r="BB9918" s="79"/>
      <c r="BC9918" s="94"/>
      <c r="BE9918" s="97"/>
      <c r="BG9918" s="40"/>
      <c r="BK9918" s="40"/>
      <c r="BL9918" s="79"/>
      <c r="BM9918" s="94"/>
      <c r="BO9918" s="97"/>
      <c r="BQ9918" s="40"/>
      <c r="BR9918" s="94"/>
      <c r="BS9918" s="94"/>
      <c r="BT9918" s="94"/>
      <c r="BU9918" s="40"/>
      <c r="BV9918" s="82"/>
      <c r="BW9918" s="94"/>
      <c r="BX9918" s="48"/>
      <c r="BY9918" s="97"/>
      <c r="BZ9918" s="48"/>
      <c r="CA9918" s="40"/>
      <c r="CB9918" s="94"/>
      <c r="CC9918" s="94"/>
      <c r="CD9918" s="94"/>
      <c r="CE9918" s="40"/>
      <c r="CF9918" s="73"/>
      <c r="CG9918" s="41"/>
      <c r="CH9918" s="41"/>
      <c r="CI9918" s="41"/>
      <c r="CJ9918" s="41"/>
      <c r="CK9918" s="41"/>
      <c r="CL9918" s="68"/>
      <c r="CM9918" s="41"/>
      <c r="CN9918" s="41"/>
      <c r="CO9918" s="39"/>
      <c r="CP9918" s="78"/>
    </row>
    <row r="9919" spans="1:94" s="38" customFormat="1" x14ac:dyDescent="0.25">
      <c r="A9919" s="38">
        <v>9916</v>
      </c>
      <c r="F9919" s="39"/>
      <c r="Q9919" s="39"/>
      <c r="R9919" s="40"/>
      <c r="S9919" s="40"/>
      <c r="T9919" s="39"/>
      <c r="AG9919" s="110"/>
      <c r="AH9919" s="94"/>
      <c r="AJ9919" s="97"/>
      <c r="AL9919" s="39"/>
      <c r="AP9919" s="39"/>
      <c r="AQ9919" s="77"/>
      <c r="AR9919" s="78"/>
      <c r="BB9919" s="79"/>
      <c r="BC9919" s="94"/>
      <c r="BE9919" s="97"/>
      <c r="BG9919" s="40"/>
      <c r="BK9919" s="40"/>
      <c r="BL9919" s="79"/>
      <c r="BM9919" s="94"/>
      <c r="BO9919" s="97"/>
      <c r="BQ9919" s="40"/>
      <c r="BR9919" s="94"/>
      <c r="BS9919" s="94"/>
      <c r="BT9919" s="94"/>
      <c r="BU9919" s="40"/>
      <c r="BV9919" s="82"/>
      <c r="BW9919" s="94"/>
      <c r="BX9919" s="48"/>
      <c r="BY9919" s="97"/>
      <c r="BZ9919" s="48"/>
      <c r="CA9919" s="40"/>
      <c r="CB9919" s="94"/>
      <c r="CC9919" s="94"/>
      <c r="CD9919" s="94"/>
      <c r="CE9919" s="40"/>
      <c r="CF9919" s="73"/>
      <c r="CG9919" s="41"/>
      <c r="CH9919" s="41"/>
      <c r="CI9919" s="41"/>
      <c r="CJ9919" s="41"/>
      <c r="CK9919" s="41"/>
      <c r="CL9919" s="68"/>
      <c r="CM9919" s="41"/>
      <c r="CN9919" s="41"/>
      <c r="CO9919" s="39"/>
      <c r="CP9919" s="78"/>
    </row>
    <row r="9920" spans="1:94" s="38" customFormat="1" x14ac:dyDescent="0.25">
      <c r="A9920" s="38">
        <v>9917</v>
      </c>
      <c r="F9920" s="39"/>
      <c r="Q9920" s="39"/>
      <c r="R9920" s="40"/>
      <c r="S9920" s="40"/>
      <c r="T9920" s="39"/>
      <c r="AG9920" s="110"/>
      <c r="AH9920" s="94"/>
      <c r="AJ9920" s="97"/>
      <c r="AL9920" s="39"/>
      <c r="AP9920" s="39"/>
      <c r="AQ9920" s="77"/>
      <c r="AR9920" s="78"/>
      <c r="BB9920" s="79"/>
      <c r="BC9920" s="94"/>
      <c r="BE9920" s="97"/>
      <c r="BG9920" s="40"/>
      <c r="BK9920" s="40"/>
      <c r="BL9920" s="79"/>
      <c r="BM9920" s="94"/>
      <c r="BO9920" s="97"/>
      <c r="BQ9920" s="40"/>
      <c r="BR9920" s="94"/>
      <c r="BS9920" s="94"/>
      <c r="BT9920" s="94"/>
      <c r="BU9920" s="40"/>
      <c r="BV9920" s="82"/>
      <c r="BW9920" s="94"/>
      <c r="BX9920" s="48"/>
      <c r="BY9920" s="97"/>
      <c r="BZ9920" s="48"/>
      <c r="CA9920" s="40"/>
      <c r="CB9920" s="94"/>
      <c r="CC9920" s="94"/>
      <c r="CD9920" s="94"/>
      <c r="CE9920" s="40"/>
      <c r="CF9920" s="73"/>
      <c r="CG9920" s="41"/>
      <c r="CH9920" s="41"/>
      <c r="CI9920" s="41"/>
      <c r="CJ9920" s="41"/>
      <c r="CK9920" s="41"/>
      <c r="CL9920" s="68"/>
      <c r="CM9920" s="41"/>
      <c r="CN9920" s="41"/>
      <c r="CO9920" s="39"/>
      <c r="CP9920" s="78"/>
    </row>
    <row r="9921" spans="1:94" s="38" customFormat="1" x14ac:dyDescent="0.25">
      <c r="A9921" s="38">
        <v>9918</v>
      </c>
      <c r="F9921" s="39"/>
      <c r="Q9921" s="39"/>
      <c r="R9921" s="40"/>
      <c r="S9921" s="40"/>
      <c r="T9921" s="39"/>
      <c r="AG9921" s="110"/>
      <c r="AH9921" s="94"/>
      <c r="AJ9921" s="97"/>
      <c r="AL9921" s="39"/>
      <c r="AP9921" s="39"/>
      <c r="AQ9921" s="77"/>
      <c r="AR9921" s="78"/>
      <c r="BB9921" s="79"/>
      <c r="BC9921" s="94"/>
      <c r="BE9921" s="97"/>
      <c r="BG9921" s="40"/>
      <c r="BK9921" s="40"/>
      <c r="BL9921" s="79"/>
      <c r="BM9921" s="94"/>
      <c r="BO9921" s="97"/>
      <c r="BQ9921" s="40"/>
      <c r="BR9921" s="94"/>
      <c r="BS9921" s="94"/>
      <c r="BT9921" s="94"/>
      <c r="BU9921" s="40"/>
      <c r="BV9921" s="82"/>
      <c r="BW9921" s="94"/>
      <c r="BX9921" s="48"/>
      <c r="BY9921" s="97"/>
      <c r="BZ9921" s="48"/>
      <c r="CA9921" s="40"/>
      <c r="CB9921" s="94"/>
      <c r="CC9921" s="94"/>
      <c r="CD9921" s="94"/>
      <c r="CE9921" s="40"/>
      <c r="CF9921" s="73"/>
      <c r="CG9921" s="41"/>
      <c r="CH9921" s="41"/>
      <c r="CI9921" s="41"/>
      <c r="CJ9921" s="41"/>
      <c r="CK9921" s="41"/>
      <c r="CL9921" s="68"/>
      <c r="CM9921" s="41"/>
      <c r="CN9921" s="41"/>
      <c r="CO9921" s="39"/>
      <c r="CP9921" s="78"/>
    </row>
    <row r="9922" spans="1:94" s="38" customFormat="1" x14ac:dyDescent="0.25">
      <c r="A9922" s="38">
        <v>9919</v>
      </c>
      <c r="F9922" s="39"/>
      <c r="Q9922" s="39"/>
      <c r="R9922" s="40"/>
      <c r="S9922" s="40"/>
      <c r="T9922" s="39"/>
      <c r="AG9922" s="110"/>
      <c r="AH9922" s="94"/>
      <c r="AJ9922" s="97"/>
      <c r="AL9922" s="39"/>
      <c r="AP9922" s="39"/>
      <c r="AQ9922" s="77"/>
      <c r="AR9922" s="78"/>
      <c r="BB9922" s="79"/>
      <c r="BC9922" s="94"/>
      <c r="BE9922" s="97"/>
      <c r="BG9922" s="40"/>
      <c r="BK9922" s="40"/>
      <c r="BL9922" s="79"/>
      <c r="BM9922" s="94"/>
      <c r="BO9922" s="97"/>
      <c r="BQ9922" s="40"/>
      <c r="BR9922" s="94"/>
      <c r="BS9922" s="94"/>
      <c r="BT9922" s="94"/>
      <c r="BU9922" s="40"/>
      <c r="BV9922" s="82"/>
      <c r="BW9922" s="94"/>
      <c r="BX9922" s="48"/>
      <c r="BY9922" s="97"/>
      <c r="BZ9922" s="48"/>
      <c r="CA9922" s="40"/>
      <c r="CB9922" s="94"/>
      <c r="CC9922" s="94"/>
      <c r="CD9922" s="94"/>
      <c r="CE9922" s="40"/>
      <c r="CF9922" s="73"/>
      <c r="CG9922" s="41"/>
      <c r="CH9922" s="41"/>
      <c r="CI9922" s="41"/>
      <c r="CJ9922" s="41"/>
      <c r="CK9922" s="41"/>
      <c r="CL9922" s="68"/>
      <c r="CM9922" s="41"/>
      <c r="CN9922" s="41"/>
      <c r="CO9922" s="39"/>
      <c r="CP9922" s="78"/>
    </row>
    <row r="9923" spans="1:94" s="38" customFormat="1" x14ac:dyDescent="0.25">
      <c r="A9923" s="38">
        <v>9920</v>
      </c>
      <c r="F9923" s="39"/>
      <c r="Q9923" s="39"/>
      <c r="R9923" s="40"/>
      <c r="S9923" s="40"/>
      <c r="T9923" s="39"/>
      <c r="AG9923" s="110"/>
      <c r="AH9923" s="94"/>
      <c r="AJ9923" s="97"/>
      <c r="AL9923" s="39"/>
      <c r="AP9923" s="39"/>
      <c r="AQ9923" s="77"/>
      <c r="AR9923" s="78"/>
      <c r="BB9923" s="79"/>
      <c r="BC9923" s="94"/>
      <c r="BE9923" s="97"/>
      <c r="BG9923" s="40"/>
      <c r="BK9923" s="40"/>
      <c r="BL9923" s="79"/>
      <c r="BM9923" s="94"/>
      <c r="BO9923" s="97"/>
      <c r="BQ9923" s="40"/>
      <c r="BR9923" s="94"/>
      <c r="BS9923" s="94"/>
      <c r="BT9923" s="94"/>
      <c r="BU9923" s="40"/>
      <c r="BV9923" s="82"/>
      <c r="BW9923" s="94"/>
      <c r="BX9923" s="48"/>
      <c r="BY9923" s="97"/>
      <c r="BZ9923" s="48"/>
      <c r="CA9923" s="40"/>
      <c r="CB9923" s="94"/>
      <c r="CC9923" s="94"/>
      <c r="CD9923" s="94"/>
      <c r="CE9923" s="40"/>
      <c r="CF9923" s="73"/>
      <c r="CG9923" s="41"/>
      <c r="CH9923" s="41"/>
      <c r="CI9923" s="41"/>
      <c r="CJ9923" s="41"/>
      <c r="CK9923" s="41"/>
      <c r="CL9923" s="68"/>
      <c r="CM9923" s="41"/>
      <c r="CN9923" s="41"/>
      <c r="CO9923" s="39"/>
      <c r="CP9923" s="78"/>
    </row>
    <row r="9924" spans="1:94" s="38" customFormat="1" x14ac:dyDescent="0.25">
      <c r="A9924" s="38">
        <v>9921</v>
      </c>
      <c r="F9924" s="39"/>
      <c r="Q9924" s="39"/>
      <c r="R9924" s="40"/>
      <c r="S9924" s="40"/>
      <c r="T9924" s="39"/>
      <c r="AG9924" s="110"/>
      <c r="AH9924" s="94"/>
      <c r="AJ9924" s="97"/>
      <c r="AL9924" s="39"/>
      <c r="AP9924" s="39"/>
      <c r="AQ9924" s="77"/>
      <c r="AR9924" s="78"/>
      <c r="BB9924" s="79"/>
      <c r="BC9924" s="94"/>
      <c r="BE9924" s="97"/>
      <c r="BG9924" s="40"/>
      <c r="BK9924" s="40"/>
      <c r="BL9924" s="79"/>
      <c r="BM9924" s="94"/>
      <c r="BO9924" s="97"/>
      <c r="BQ9924" s="40"/>
      <c r="BR9924" s="94"/>
      <c r="BS9924" s="94"/>
      <c r="BT9924" s="94"/>
      <c r="BU9924" s="40"/>
      <c r="BV9924" s="82"/>
      <c r="BW9924" s="94"/>
      <c r="BX9924" s="48"/>
      <c r="BY9924" s="97"/>
      <c r="BZ9924" s="48"/>
      <c r="CA9924" s="40"/>
      <c r="CB9924" s="94"/>
      <c r="CC9924" s="94"/>
      <c r="CD9924" s="94"/>
      <c r="CE9924" s="40"/>
      <c r="CF9924" s="73"/>
      <c r="CG9924" s="41"/>
      <c r="CH9924" s="41"/>
      <c r="CI9924" s="41"/>
      <c r="CJ9924" s="41"/>
      <c r="CK9924" s="41"/>
      <c r="CL9924" s="68"/>
      <c r="CM9924" s="41"/>
      <c r="CN9924" s="41"/>
      <c r="CO9924" s="39"/>
      <c r="CP9924" s="78"/>
    </row>
    <row r="9925" spans="1:94" s="38" customFormat="1" x14ac:dyDescent="0.25">
      <c r="A9925" s="38">
        <v>9922</v>
      </c>
      <c r="F9925" s="39"/>
      <c r="Q9925" s="39"/>
      <c r="R9925" s="40"/>
      <c r="S9925" s="40"/>
      <c r="T9925" s="39"/>
      <c r="AG9925" s="110"/>
      <c r="AH9925" s="94"/>
      <c r="AJ9925" s="97"/>
      <c r="AL9925" s="39"/>
      <c r="AP9925" s="39"/>
      <c r="AQ9925" s="77"/>
      <c r="AR9925" s="78"/>
      <c r="BB9925" s="79"/>
      <c r="BC9925" s="94"/>
      <c r="BE9925" s="97"/>
      <c r="BG9925" s="40"/>
      <c r="BK9925" s="40"/>
      <c r="BL9925" s="79"/>
      <c r="BM9925" s="94"/>
      <c r="BO9925" s="97"/>
      <c r="BQ9925" s="40"/>
      <c r="BR9925" s="94"/>
      <c r="BS9925" s="94"/>
      <c r="BT9925" s="94"/>
      <c r="BU9925" s="40"/>
      <c r="BV9925" s="82"/>
      <c r="BW9925" s="94"/>
      <c r="BX9925" s="48"/>
      <c r="BY9925" s="97"/>
      <c r="BZ9925" s="48"/>
      <c r="CA9925" s="40"/>
      <c r="CB9925" s="94"/>
      <c r="CC9925" s="94"/>
      <c r="CD9925" s="94"/>
      <c r="CE9925" s="40"/>
      <c r="CF9925" s="73"/>
      <c r="CG9925" s="41"/>
      <c r="CH9925" s="41"/>
      <c r="CI9925" s="41"/>
      <c r="CJ9925" s="41"/>
      <c r="CK9925" s="41"/>
      <c r="CL9925" s="68"/>
      <c r="CM9925" s="41"/>
      <c r="CN9925" s="41"/>
      <c r="CO9925" s="39"/>
      <c r="CP9925" s="78"/>
    </row>
    <row r="9926" spans="1:94" s="38" customFormat="1" x14ac:dyDescent="0.25">
      <c r="A9926" s="38">
        <v>9923</v>
      </c>
      <c r="F9926" s="39"/>
      <c r="Q9926" s="39"/>
      <c r="R9926" s="40"/>
      <c r="S9926" s="40"/>
      <c r="T9926" s="39"/>
      <c r="AG9926" s="110"/>
      <c r="AH9926" s="94"/>
      <c r="AJ9926" s="97"/>
      <c r="AL9926" s="39"/>
      <c r="AP9926" s="39"/>
      <c r="AQ9926" s="77"/>
      <c r="AR9926" s="78"/>
      <c r="BB9926" s="79"/>
      <c r="BC9926" s="94"/>
      <c r="BE9926" s="97"/>
      <c r="BG9926" s="40"/>
      <c r="BK9926" s="40"/>
      <c r="BL9926" s="79"/>
      <c r="BM9926" s="94"/>
      <c r="BO9926" s="97"/>
      <c r="BQ9926" s="40"/>
      <c r="BR9926" s="94"/>
      <c r="BS9926" s="94"/>
      <c r="BT9926" s="94"/>
      <c r="BU9926" s="40"/>
      <c r="BV9926" s="82"/>
      <c r="BW9926" s="94"/>
      <c r="BX9926" s="48"/>
      <c r="BY9926" s="97"/>
      <c r="BZ9926" s="48"/>
      <c r="CA9926" s="40"/>
      <c r="CB9926" s="94"/>
      <c r="CC9926" s="94"/>
      <c r="CD9926" s="94"/>
      <c r="CE9926" s="40"/>
      <c r="CF9926" s="73"/>
      <c r="CG9926" s="41"/>
      <c r="CH9926" s="41"/>
      <c r="CI9926" s="41"/>
      <c r="CJ9926" s="41"/>
      <c r="CK9926" s="41"/>
      <c r="CL9926" s="68"/>
      <c r="CM9926" s="41"/>
      <c r="CN9926" s="41"/>
      <c r="CO9926" s="39"/>
      <c r="CP9926" s="78"/>
    </row>
    <row r="9927" spans="1:94" s="38" customFormat="1" x14ac:dyDescent="0.25">
      <c r="A9927" s="38">
        <v>9924</v>
      </c>
      <c r="F9927" s="39"/>
      <c r="Q9927" s="39"/>
      <c r="R9927" s="40"/>
      <c r="S9927" s="40"/>
      <c r="T9927" s="39"/>
      <c r="AG9927" s="110"/>
      <c r="AH9927" s="94"/>
      <c r="AJ9927" s="97"/>
      <c r="AL9927" s="39"/>
      <c r="AP9927" s="39"/>
      <c r="AQ9927" s="77"/>
      <c r="AR9927" s="78"/>
      <c r="BB9927" s="79"/>
      <c r="BC9927" s="94"/>
      <c r="BE9927" s="97"/>
      <c r="BG9927" s="40"/>
      <c r="BK9927" s="40"/>
      <c r="BL9927" s="79"/>
      <c r="BM9927" s="94"/>
      <c r="BO9927" s="97"/>
      <c r="BQ9927" s="40"/>
      <c r="BR9927" s="94"/>
      <c r="BS9927" s="94"/>
      <c r="BT9927" s="94"/>
      <c r="BU9927" s="40"/>
      <c r="BV9927" s="82"/>
      <c r="BW9927" s="94"/>
      <c r="BX9927" s="48"/>
      <c r="BY9927" s="97"/>
      <c r="BZ9927" s="48"/>
      <c r="CA9927" s="40"/>
      <c r="CB9927" s="94"/>
      <c r="CC9927" s="94"/>
      <c r="CD9927" s="94"/>
      <c r="CE9927" s="40"/>
      <c r="CF9927" s="73"/>
      <c r="CG9927" s="41"/>
      <c r="CH9927" s="41"/>
      <c r="CI9927" s="41"/>
      <c r="CJ9927" s="41"/>
      <c r="CK9927" s="41"/>
      <c r="CL9927" s="68"/>
      <c r="CM9927" s="41"/>
      <c r="CN9927" s="41"/>
      <c r="CO9927" s="39"/>
      <c r="CP9927" s="78"/>
    </row>
    <row r="9928" spans="1:94" s="38" customFormat="1" x14ac:dyDescent="0.25">
      <c r="A9928" s="38">
        <v>9925</v>
      </c>
      <c r="F9928" s="39"/>
      <c r="Q9928" s="39"/>
      <c r="R9928" s="40"/>
      <c r="S9928" s="40"/>
      <c r="T9928" s="39"/>
      <c r="AG9928" s="110"/>
      <c r="AH9928" s="94"/>
      <c r="AJ9928" s="97"/>
      <c r="AL9928" s="39"/>
      <c r="AP9928" s="39"/>
      <c r="AQ9928" s="77"/>
      <c r="AR9928" s="78"/>
      <c r="BB9928" s="79"/>
      <c r="BC9928" s="94"/>
      <c r="BE9928" s="97"/>
      <c r="BG9928" s="40"/>
      <c r="BK9928" s="40"/>
      <c r="BL9928" s="79"/>
      <c r="BM9928" s="94"/>
      <c r="BO9928" s="97"/>
      <c r="BQ9928" s="40"/>
      <c r="BR9928" s="94"/>
      <c r="BS9928" s="94"/>
      <c r="BT9928" s="94"/>
      <c r="BU9928" s="40"/>
      <c r="BV9928" s="82"/>
      <c r="BW9928" s="94"/>
      <c r="BX9928" s="48"/>
      <c r="BY9928" s="97"/>
      <c r="BZ9928" s="48"/>
      <c r="CA9928" s="40"/>
      <c r="CB9928" s="94"/>
      <c r="CC9928" s="94"/>
      <c r="CD9928" s="94"/>
      <c r="CE9928" s="40"/>
      <c r="CF9928" s="73"/>
      <c r="CG9928" s="41"/>
      <c r="CH9928" s="41"/>
      <c r="CI9928" s="41"/>
      <c r="CJ9928" s="41"/>
      <c r="CK9928" s="41"/>
      <c r="CL9928" s="68"/>
      <c r="CM9928" s="41"/>
      <c r="CN9928" s="41"/>
      <c r="CO9928" s="39"/>
      <c r="CP9928" s="78"/>
    </row>
    <row r="9929" spans="1:94" s="38" customFormat="1" x14ac:dyDescent="0.25">
      <c r="A9929" s="38">
        <v>9926</v>
      </c>
      <c r="F9929" s="39"/>
      <c r="Q9929" s="39"/>
      <c r="R9929" s="40"/>
      <c r="S9929" s="40"/>
      <c r="T9929" s="39"/>
      <c r="AG9929" s="110"/>
      <c r="AH9929" s="94"/>
      <c r="AJ9929" s="97"/>
      <c r="AL9929" s="39"/>
      <c r="AP9929" s="39"/>
      <c r="AQ9929" s="77"/>
      <c r="AR9929" s="78"/>
      <c r="BB9929" s="79"/>
      <c r="BC9929" s="94"/>
      <c r="BE9929" s="97"/>
      <c r="BG9929" s="40"/>
      <c r="BK9929" s="40"/>
      <c r="BL9929" s="79"/>
      <c r="BM9929" s="94"/>
      <c r="BO9929" s="97"/>
      <c r="BQ9929" s="40"/>
      <c r="BR9929" s="94"/>
      <c r="BS9929" s="94"/>
      <c r="BT9929" s="94"/>
      <c r="BU9929" s="40"/>
      <c r="BV9929" s="82"/>
      <c r="BW9929" s="94"/>
      <c r="BX9929" s="48"/>
      <c r="BY9929" s="97"/>
      <c r="BZ9929" s="48"/>
      <c r="CA9929" s="40"/>
      <c r="CB9929" s="94"/>
      <c r="CC9929" s="94"/>
      <c r="CD9929" s="94"/>
      <c r="CE9929" s="40"/>
      <c r="CF9929" s="73"/>
      <c r="CG9929" s="41"/>
      <c r="CH9929" s="41"/>
      <c r="CI9929" s="41"/>
      <c r="CJ9929" s="41"/>
      <c r="CK9929" s="41"/>
      <c r="CL9929" s="68"/>
      <c r="CM9929" s="41"/>
      <c r="CN9929" s="41"/>
      <c r="CO9929" s="39"/>
      <c r="CP9929" s="78"/>
    </row>
    <row r="9930" spans="1:94" s="38" customFormat="1" x14ac:dyDescent="0.25">
      <c r="A9930" s="38">
        <v>9927</v>
      </c>
      <c r="F9930" s="39"/>
      <c r="Q9930" s="39"/>
      <c r="R9930" s="40"/>
      <c r="S9930" s="40"/>
      <c r="T9930" s="39"/>
      <c r="AG9930" s="110"/>
      <c r="AH9930" s="94"/>
      <c r="AJ9930" s="97"/>
      <c r="AL9930" s="39"/>
      <c r="AP9930" s="39"/>
      <c r="AQ9930" s="77"/>
      <c r="AR9930" s="78"/>
      <c r="BB9930" s="79"/>
      <c r="BC9930" s="94"/>
      <c r="BE9930" s="97"/>
      <c r="BG9930" s="40"/>
      <c r="BK9930" s="40"/>
      <c r="BL9930" s="79"/>
      <c r="BM9930" s="94"/>
      <c r="BO9930" s="97"/>
      <c r="BQ9930" s="40"/>
      <c r="BR9930" s="94"/>
      <c r="BS9930" s="94"/>
      <c r="BT9930" s="94"/>
      <c r="BU9930" s="40"/>
      <c r="BV9930" s="82"/>
      <c r="BW9930" s="94"/>
      <c r="BX9930" s="48"/>
      <c r="BY9930" s="97"/>
      <c r="BZ9930" s="48"/>
      <c r="CA9930" s="40"/>
      <c r="CB9930" s="94"/>
      <c r="CC9930" s="94"/>
      <c r="CD9930" s="94"/>
      <c r="CE9930" s="40"/>
      <c r="CF9930" s="73"/>
      <c r="CG9930" s="41"/>
      <c r="CH9930" s="41"/>
      <c r="CI9930" s="41"/>
      <c r="CJ9930" s="41"/>
      <c r="CK9930" s="41"/>
      <c r="CL9930" s="68"/>
      <c r="CM9930" s="41"/>
      <c r="CN9930" s="41"/>
      <c r="CO9930" s="39"/>
      <c r="CP9930" s="78"/>
    </row>
    <row r="9931" spans="1:94" s="38" customFormat="1" x14ac:dyDescent="0.25">
      <c r="A9931" s="38">
        <v>9928</v>
      </c>
      <c r="F9931" s="39"/>
      <c r="Q9931" s="39"/>
      <c r="R9931" s="40"/>
      <c r="S9931" s="40"/>
      <c r="T9931" s="39"/>
      <c r="AG9931" s="110"/>
      <c r="AH9931" s="94"/>
      <c r="AJ9931" s="97"/>
      <c r="AL9931" s="39"/>
      <c r="AP9931" s="39"/>
      <c r="AQ9931" s="77"/>
      <c r="AR9931" s="78"/>
      <c r="BB9931" s="79"/>
      <c r="BC9931" s="94"/>
      <c r="BE9931" s="97"/>
      <c r="BG9931" s="40"/>
      <c r="BK9931" s="40"/>
      <c r="BL9931" s="79"/>
      <c r="BM9931" s="94"/>
      <c r="BO9931" s="97"/>
      <c r="BQ9931" s="40"/>
      <c r="BR9931" s="94"/>
      <c r="BS9931" s="94"/>
      <c r="BT9931" s="94"/>
      <c r="BU9931" s="40"/>
      <c r="BV9931" s="82"/>
      <c r="BW9931" s="94"/>
      <c r="BX9931" s="48"/>
      <c r="BY9931" s="97"/>
      <c r="BZ9931" s="48"/>
      <c r="CA9931" s="40"/>
      <c r="CB9931" s="94"/>
      <c r="CC9931" s="94"/>
      <c r="CD9931" s="94"/>
      <c r="CE9931" s="40"/>
      <c r="CF9931" s="73"/>
      <c r="CG9931" s="41"/>
      <c r="CH9931" s="41"/>
      <c r="CI9931" s="41"/>
      <c r="CJ9931" s="41"/>
      <c r="CK9931" s="41"/>
      <c r="CL9931" s="68"/>
      <c r="CM9931" s="41"/>
      <c r="CN9931" s="41"/>
      <c r="CO9931" s="39"/>
      <c r="CP9931" s="78"/>
    </row>
    <row r="9932" spans="1:94" s="38" customFormat="1" x14ac:dyDescent="0.25">
      <c r="A9932" s="38">
        <v>9929</v>
      </c>
      <c r="F9932" s="39"/>
      <c r="Q9932" s="39"/>
      <c r="R9932" s="40"/>
      <c r="S9932" s="40"/>
      <c r="T9932" s="39"/>
      <c r="AG9932" s="110"/>
      <c r="AH9932" s="94"/>
      <c r="AJ9932" s="97"/>
      <c r="AL9932" s="39"/>
      <c r="AP9932" s="39"/>
      <c r="AQ9932" s="77"/>
      <c r="AR9932" s="78"/>
      <c r="BB9932" s="79"/>
      <c r="BC9932" s="94"/>
      <c r="BE9932" s="97"/>
      <c r="BG9932" s="40"/>
      <c r="BK9932" s="40"/>
      <c r="BL9932" s="79"/>
      <c r="BM9932" s="94"/>
      <c r="BO9932" s="97"/>
      <c r="BQ9932" s="40"/>
      <c r="BR9932" s="94"/>
      <c r="BS9932" s="94"/>
      <c r="BT9932" s="94"/>
      <c r="BU9932" s="40"/>
      <c r="BV9932" s="82"/>
      <c r="BW9932" s="94"/>
      <c r="BX9932" s="48"/>
      <c r="BY9932" s="97"/>
      <c r="BZ9932" s="48"/>
      <c r="CA9932" s="40"/>
      <c r="CB9932" s="94"/>
      <c r="CC9932" s="94"/>
      <c r="CD9932" s="94"/>
      <c r="CE9932" s="40"/>
      <c r="CF9932" s="73"/>
      <c r="CG9932" s="41"/>
      <c r="CH9932" s="41"/>
      <c r="CI9932" s="41"/>
      <c r="CJ9932" s="41"/>
      <c r="CK9932" s="41"/>
      <c r="CL9932" s="68"/>
      <c r="CM9932" s="41"/>
      <c r="CN9932" s="41"/>
      <c r="CO9932" s="39"/>
      <c r="CP9932" s="78"/>
    </row>
    <row r="9933" spans="1:94" s="38" customFormat="1" x14ac:dyDescent="0.25">
      <c r="A9933" s="38">
        <v>9930</v>
      </c>
      <c r="F9933" s="39"/>
      <c r="Q9933" s="39"/>
      <c r="R9933" s="40"/>
      <c r="S9933" s="40"/>
      <c r="T9933" s="39"/>
      <c r="AG9933" s="110"/>
      <c r="AH9933" s="94"/>
      <c r="AJ9933" s="97"/>
      <c r="AL9933" s="39"/>
      <c r="AP9933" s="39"/>
      <c r="AQ9933" s="77"/>
      <c r="AR9933" s="78"/>
      <c r="BB9933" s="79"/>
      <c r="BC9933" s="94"/>
      <c r="BE9933" s="97"/>
      <c r="BG9933" s="40"/>
      <c r="BK9933" s="40"/>
      <c r="BL9933" s="79"/>
      <c r="BM9933" s="94"/>
      <c r="BO9933" s="97"/>
      <c r="BQ9933" s="40"/>
      <c r="BR9933" s="94"/>
      <c r="BS9933" s="94"/>
      <c r="BT9933" s="94"/>
      <c r="BU9933" s="40"/>
      <c r="BV9933" s="82"/>
      <c r="BW9933" s="94"/>
      <c r="BX9933" s="48"/>
      <c r="BY9933" s="97"/>
      <c r="BZ9933" s="48"/>
      <c r="CA9933" s="40"/>
      <c r="CB9933" s="94"/>
      <c r="CC9933" s="94"/>
      <c r="CD9933" s="94"/>
      <c r="CE9933" s="40"/>
      <c r="CF9933" s="73"/>
      <c r="CG9933" s="41"/>
      <c r="CH9933" s="41"/>
      <c r="CI9933" s="41"/>
      <c r="CJ9933" s="41"/>
      <c r="CK9933" s="41"/>
      <c r="CL9933" s="68"/>
      <c r="CM9933" s="41"/>
      <c r="CN9933" s="41"/>
      <c r="CO9933" s="39"/>
      <c r="CP9933" s="78"/>
    </row>
    <row r="9934" spans="1:94" s="38" customFormat="1" x14ac:dyDescent="0.25">
      <c r="A9934" s="38">
        <v>9931</v>
      </c>
      <c r="F9934" s="39"/>
      <c r="Q9934" s="39"/>
      <c r="R9934" s="40"/>
      <c r="S9934" s="40"/>
      <c r="T9934" s="39"/>
      <c r="AG9934" s="110"/>
      <c r="AH9934" s="94"/>
      <c r="AJ9934" s="97"/>
      <c r="AL9934" s="39"/>
      <c r="AP9934" s="39"/>
      <c r="AQ9934" s="77"/>
      <c r="AR9934" s="78"/>
      <c r="BB9934" s="79"/>
      <c r="BC9934" s="94"/>
      <c r="BE9934" s="97"/>
      <c r="BG9934" s="40"/>
      <c r="BK9934" s="40"/>
      <c r="BL9934" s="79"/>
      <c r="BM9934" s="94"/>
      <c r="BO9934" s="97"/>
      <c r="BQ9934" s="40"/>
      <c r="BR9934" s="94"/>
      <c r="BS9934" s="94"/>
      <c r="BT9934" s="94"/>
      <c r="BU9934" s="40"/>
      <c r="BV9934" s="82"/>
      <c r="BW9934" s="94"/>
      <c r="BX9934" s="48"/>
      <c r="BY9934" s="97"/>
      <c r="BZ9934" s="48"/>
      <c r="CA9934" s="40"/>
      <c r="CB9934" s="94"/>
      <c r="CC9934" s="94"/>
      <c r="CD9934" s="94"/>
      <c r="CE9934" s="40"/>
      <c r="CF9934" s="73"/>
      <c r="CG9934" s="41"/>
      <c r="CH9934" s="41"/>
      <c r="CI9934" s="41"/>
      <c r="CJ9934" s="41"/>
      <c r="CK9934" s="41"/>
      <c r="CL9934" s="68"/>
      <c r="CM9934" s="41"/>
      <c r="CN9934" s="41"/>
      <c r="CO9934" s="39"/>
      <c r="CP9934" s="78"/>
    </row>
    <row r="9935" spans="1:94" s="38" customFormat="1" x14ac:dyDescent="0.25">
      <c r="A9935" s="38">
        <v>9932</v>
      </c>
      <c r="F9935" s="39"/>
      <c r="Q9935" s="39"/>
      <c r="R9935" s="40"/>
      <c r="S9935" s="40"/>
      <c r="T9935" s="39"/>
      <c r="AG9935" s="110"/>
      <c r="AH9935" s="94"/>
      <c r="AJ9935" s="97"/>
      <c r="AL9935" s="39"/>
      <c r="AP9935" s="39"/>
      <c r="AQ9935" s="77"/>
      <c r="AR9935" s="78"/>
      <c r="BB9935" s="79"/>
      <c r="BC9935" s="94"/>
      <c r="BE9935" s="97"/>
      <c r="BG9935" s="40"/>
      <c r="BK9935" s="40"/>
      <c r="BL9935" s="79"/>
      <c r="BM9935" s="94"/>
      <c r="BO9935" s="97"/>
      <c r="BQ9935" s="40"/>
      <c r="BR9935" s="94"/>
      <c r="BS9935" s="94"/>
      <c r="BT9935" s="94"/>
      <c r="BU9935" s="40"/>
      <c r="BV9935" s="82"/>
      <c r="BW9935" s="94"/>
      <c r="BX9935" s="48"/>
      <c r="BY9935" s="97"/>
      <c r="BZ9935" s="48"/>
      <c r="CA9935" s="40"/>
      <c r="CB9935" s="94"/>
      <c r="CC9935" s="94"/>
      <c r="CD9935" s="94"/>
      <c r="CE9935" s="40"/>
      <c r="CF9935" s="73"/>
      <c r="CG9935" s="41"/>
      <c r="CH9935" s="41"/>
      <c r="CI9935" s="41"/>
      <c r="CJ9935" s="41"/>
      <c r="CK9935" s="41"/>
      <c r="CL9935" s="68"/>
      <c r="CM9935" s="41"/>
      <c r="CN9935" s="41"/>
      <c r="CO9935" s="39"/>
      <c r="CP9935" s="78"/>
    </row>
    <row r="9936" spans="1:94" s="38" customFormat="1" x14ac:dyDescent="0.25">
      <c r="A9936" s="38">
        <v>9933</v>
      </c>
      <c r="F9936" s="39"/>
      <c r="Q9936" s="39"/>
      <c r="R9936" s="40"/>
      <c r="S9936" s="40"/>
      <c r="T9936" s="39"/>
      <c r="AG9936" s="110"/>
      <c r="AH9936" s="94"/>
      <c r="AJ9936" s="97"/>
      <c r="AL9936" s="39"/>
      <c r="AP9936" s="39"/>
      <c r="AQ9936" s="77"/>
      <c r="AR9936" s="78"/>
      <c r="BB9936" s="79"/>
      <c r="BC9936" s="94"/>
      <c r="BE9936" s="97"/>
      <c r="BG9936" s="40"/>
      <c r="BK9936" s="40"/>
      <c r="BL9936" s="79"/>
      <c r="BM9936" s="94"/>
      <c r="BO9936" s="97"/>
      <c r="BQ9936" s="40"/>
      <c r="BR9936" s="94"/>
      <c r="BS9936" s="94"/>
      <c r="BT9936" s="94"/>
      <c r="BU9936" s="40"/>
      <c r="BV9936" s="82"/>
      <c r="BW9936" s="94"/>
      <c r="BX9936" s="48"/>
      <c r="BY9936" s="97"/>
      <c r="BZ9936" s="48"/>
      <c r="CA9936" s="40"/>
      <c r="CB9936" s="94"/>
      <c r="CC9936" s="94"/>
      <c r="CD9936" s="94"/>
      <c r="CE9936" s="40"/>
      <c r="CF9936" s="73"/>
      <c r="CG9936" s="41"/>
      <c r="CH9936" s="41"/>
      <c r="CI9936" s="41"/>
      <c r="CJ9936" s="41"/>
      <c r="CK9936" s="41"/>
      <c r="CL9936" s="68"/>
      <c r="CM9936" s="41"/>
      <c r="CN9936" s="41"/>
      <c r="CO9936" s="39"/>
      <c r="CP9936" s="78"/>
    </row>
    <row r="9937" spans="1:94" s="38" customFormat="1" x14ac:dyDescent="0.25">
      <c r="A9937" s="38">
        <v>9934</v>
      </c>
      <c r="F9937" s="39"/>
      <c r="Q9937" s="39"/>
      <c r="R9937" s="40"/>
      <c r="S9937" s="40"/>
      <c r="T9937" s="39"/>
      <c r="AG9937" s="110"/>
      <c r="AH9937" s="94"/>
      <c r="AJ9937" s="97"/>
      <c r="AL9937" s="39"/>
      <c r="AP9937" s="39"/>
      <c r="AQ9937" s="77"/>
      <c r="AR9937" s="78"/>
      <c r="BB9937" s="79"/>
      <c r="BC9937" s="94"/>
      <c r="BE9937" s="97"/>
      <c r="BG9937" s="40"/>
      <c r="BK9937" s="40"/>
      <c r="BL9937" s="79"/>
      <c r="BM9937" s="94"/>
      <c r="BO9937" s="97"/>
      <c r="BQ9937" s="40"/>
      <c r="BR9937" s="94"/>
      <c r="BS9937" s="94"/>
      <c r="BT9937" s="94"/>
      <c r="BU9937" s="40"/>
      <c r="BV9937" s="82"/>
      <c r="BW9937" s="94"/>
      <c r="BX9937" s="48"/>
      <c r="BY9937" s="97"/>
      <c r="BZ9937" s="48"/>
      <c r="CA9937" s="40"/>
      <c r="CB9937" s="94"/>
      <c r="CC9937" s="94"/>
      <c r="CD9937" s="94"/>
      <c r="CE9937" s="40"/>
      <c r="CF9937" s="73"/>
      <c r="CG9937" s="41"/>
      <c r="CH9937" s="41"/>
      <c r="CI9937" s="41"/>
      <c r="CJ9937" s="41"/>
      <c r="CK9937" s="41"/>
      <c r="CL9937" s="68"/>
      <c r="CM9937" s="41"/>
      <c r="CN9937" s="41"/>
      <c r="CO9937" s="39"/>
      <c r="CP9937" s="78"/>
    </row>
    <row r="9938" spans="1:94" s="38" customFormat="1" x14ac:dyDescent="0.25">
      <c r="A9938" s="38">
        <v>9935</v>
      </c>
      <c r="F9938" s="39"/>
      <c r="Q9938" s="39"/>
      <c r="R9938" s="40"/>
      <c r="S9938" s="40"/>
      <c r="T9938" s="39"/>
      <c r="AG9938" s="110"/>
      <c r="AH9938" s="94"/>
      <c r="AJ9938" s="97"/>
      <c r="AL9938" s="39"/>
      <c r="AP9938" s="39"/>
      <c r="AQ9938" s="77"/>
      <c r="AR9938" s="78"/>
      <c r="BB9938" s="79"/>
      <c r="BC9938" s="94"/>
      <c r="BE9938" s="97"/>
      <c r="BG9938" s="40"/>
      <c r="BK9938" s="40"/>
      <c r="BL9938" s="79"/>
      <c r="BM9938" s="94"/>
      <c r="BO9938" s="97"/>
      <c r="BQ9938" s="40"/>
      <c r="BR9938" s="94"/>
      <c r="BS9938" s="94"/>
      <c r="BT9938" s="94"/>
      <c r="BU9938" s="40"/>
      <c r="BV9938" s="82"/>
      <c r="BW9938" s="94"/>
      <c r="BX9938" s="48"/>
      <c r="BY9938" s="97"/>
      <c r="BZ9938" s="48"/>
      <c r="CA9938" s="40"/>
      <c r="CB9938" s="94"/>
      <c r="CC9938" s="94"/>
      <c r="CD9938" s="94"/>
      <c r="CE9938" s="40"/>
      <c r="CF9938" s="73"/>
      <c r="CG9938" s="41"/>
      <c r="CH9938" s="41"/>
      <c r="CI9938" s="41"/>
      <c r="CJ9938" s="41"/>
      <c r="CK9938" s="41"/>
      <c r="CL9938" s="68"/>
      <c r="CM9938" s="41"/>
      <c r="CN9938" s="41"/>
      <c r="CO9938" s="39"/>
      <c r="CP9938" s="78"/>
    </row>
    <row r="9939" spans="1:94" s="38" customFormat="1" x14ac:dyDescent="0.25">
      <c r="A9939" s="38">
        <v>9936</v>
      </c>
      <c r="F9939" s="39"/>
      <c r="Q9939" s="39"/>
      <c r="R9939" s="40"/>
      <c r="S9939" s="40"/>
      <c r="T9939" s="39"/>
      <c r="AG9939" s="110"/>
      <c r="AH9939" s="94"/>
      <c r="AJ9939" s="97"/>
      <c r="AL9939" s="39"/>
      <c r="AP9939" s="39"/>
      <c r="AQ9939" s="77"/>
      <c r="AR9939" s="78"/>
      <c r="BB9939" s="79"/>
      <c r="BC9939" s="94"/>
      <c r="BE9939" s="97"/>
      <c r="BG9939" s="40"/>
      <c r="BK9939" s="40"/>
      <c r="BL9939" s="79"/>
      <c r="BM9939" s="94"/>
      <c r="BO9939" s="97"/>
      <c r="BQ9939" s="40"/>
      <c r="BR9939" s="94"/>
      <c r="BS9939" s="94"/>
      <c r="BT9939" s="94"/>
      <c r="BU9939" s="40"/>
      <c r="BV9939" s="82"/>
      <c r="BW9939" s="94"/>
      <c r="BX9939" s="48"/>
      <c r="BY9939" s="97"/>
      <c r="BZ9939" s="48"/>
      <c r="CA9939" s="40"/>
      <c r="CB9939" s="94"/>
      <c r="CC9939" s="94"/>
      <c r="CD9939" s="94"/>
      <c r="CE9939" s="40"/>
      <c r="CF9939" s="73"/>
      <c r="CG9939" s="41"/>
      <c r="CH9939" s="41"/>
      <c r="CI9939" s="41"/>
      <c r="CJ9939" s="41"/>
      <c r="CK9939" s="41"/>
      <c r="CL9939" s="68"/>
      <c r="CM9939" s="41"/>
      <c r="CN9939" s="41"/>
      <c r="CO9939" s="39"/>
      <c r="CP9939" s="78"/>
    </row>
    <row r="9940" spans="1:94" s="38" customFormat="1" x14ac:dyDescent="0.25">
      <c r="A9940" s="38">
        <v>9937</v>
      </c>
      <c r="F9940" s="39"/>
      <c r="Q9940" s="39"/>
      <c r="R9940" s="40"/>
      <c r="S9940" s="40"/>
      <c r="T9940" s="39"/>
      <c r="AG9940" s="110"/>
      <c r="AH9940" s="94"/>
      <c r="AJ9940" s="97"/>
      <c r="AL9940" s="39"/>
      <c r="AP9940" s="39"/>
      <c r="AQ9940" s="77"/>
      <c r="AR9940" s="78"/>
      <c r="BB9940" s="79"/>
      <c r="BC9940" s="94"/>
      <c r="BE9940" s="97"/>
      <c r="BG9940" s="40"/>
      <c r="BK9940" s="40"/>
      <c r="BL9940" s="79"/>
      <c r="BM9940" s="94"/>
      <c r="BO9940" s="97"/>
      <c r="BQ9940" s="40"/>
      <c r="BR9940" s="94"/>
      <c r="BS9940" s="94"/>
      <c r="BT9940" s="94"/>
      <c r="BU9940" s="40"/>
      <c r="BV9940" s="82"/>
      <c r="BW9940" s="94"/>
      <c r="BX9940" s="48"/>
      <c r="BY9940" s="97"/>
      <c r="BZ9940" s="48"/>
      <c r="CA9940" s="40"/>
      <c r="CB9940" s="94"/>
      <c r="CC9940" s="94"/>
      <c r="CD9940" s="94"/>
      <c r="CE9940" s="40"/>
      <c r="CF9940" s="73"/>
      <c r="CG9940" s="41"/>
      <c r="CH9940" s="41"/>
      <c r="CI9940" s="41"/>
      <c r="CJ9940" s="41"/>
      <c r="CK9940" s="41"/>
      <c r="CL9940" s="68"/>
      <c r="CM9940" s="41"/>
      <c r="CN9940" s="41"/>
      <c r="CO9940" s="39"/>
      <c r="CP9940" s="78"/>
    </row>
    <row r="9941" spans="1:94" s="38" customFormat="1" x14ac:dyDescent="0.25">
      <c r="A9941" s="38">
        <v>9938</v>
      </c>
      <c r="F9941" s="39"/>
      <c r="Q9941" s="39"/>
      <c r="R9941" s="40"/>
      <c r="S9941" s="40"/>
      <c r="T9941" s="39"/>
      <c r="AG9941" s="110"/>
      <c r="AH9941" s="94"/>
      <c r="AJ9941" s="97"/>
      <c r="AL9941" s="39"/>
      <c r="AP9941" s="39"/>
      <c r="AQ9941" s="77"/>
      <c r="AR9941" s="78"/>
      <c r="BB9941" s="79"/>
      <c r="BC9941" s="94"/>
      <c r="BE9941" s="97"/>
      <c r="BG9941" s="40"/>
      <c r="BK9941" s="40"/>
      <c r="BL9941" s="79"/>
      <c r="BM9941" s="94"/>
      <c r="BO9941" s="97"/>
      <c r="BQ9941" s="40"/>
      <c r="BR9941" s="94"/>
      <c r="BS9941" s="94"/>
      <c r="BT9941" s="94"/>
      <c r="BU9941" s="40"/>
      <c r="BV9941" s="82"/>
      <c r="BW9941" s="94"/>
      <c r="BX9941" s="48"/>
      <c r="BY9941" s="97"/>
      <c r="BZ9941" s="48"/>
      <c r="CA9941" s="40"/>
      <c r="CB9941" s="94"/>
      <c r="CC9941" s="94"/>
      <c r="CD9941" s="94"/>
      <c r="CE9941" s="40"/>
      <c r="CF9941" s="73"/>
      <c r="CG9941" s="41"/>
      <c r="CH9941" s="41"/>
      <c r="CI9941" s="41"/>
      <c r="CJ9941" s="41"/>
      <c r="CK9941" s="41"/>
      <c r="CL9941" s="68"/>
      <c r="CM9941" s="41"/>
      <c r="CN9941" s="41"/>
      <c r="CO9941" s="39"/>
      <c r="CP9941" s="78"/>
    </row>
    <row r="9942" spans="1:94" s="38" customFormat="1" x14ac:dyDescent="0.25">
      <c r="A9942" s="38">
        <v>9939</v>
      </c>
      <c r="F9942" s="39"/>
      <c r="Q9942" s="39"/>
      <c r="R9942" s="40"/>
      <c r="S9942" s="40"/>
      <c r="T9942" s="39"/>
      <c r="AG9942" s="110"/>
      <c r="AH9942" s="94"/>
      <c r="AJ9942" s="97"/>
      <c r="AL9942" s="39"/>
      <c r="AP9942" s="39"/>
      <c r="AQ9942" s="77"/>
      <c r="AR9942" s="78"/>
      <c r="BB9942" s="79"/>
      <c r="BC9942" s="94"/>
      <c r="BE9942" s="97"/>
      <c r="BG9942" s="40"/>
      <c r="BK9942" s="40"/>
      <c r="BL9942" s="79"/>
      <c r="BM9942" s="94"/>
      <c r="BO9942" s="97"/>
      <c r="BQ9942" s="40"/>
      <c r="BR9942" s="94"/>
      <c r="BS9942" s="94"/>
      <c r="BT9942" s="94"/>
      <c r="BU9942" s="40"/>
      <c r="BV9942" s="82"/>
      <c r="BW9942" s="94"/>
      <c r="BX9942" s="48"/>
      <c r="BY9942" s="97"/>
      <c r="BZ9942" s="48"/>
      <c r="CA9942" s="40"/>
      <c r="CB9942" s="94"/>
      <c r="CC9942" s="94"/>
      <c r="CD9942" s="94"/>
      <c r="CE9942" s="40"/>
      <c r="CF9942" s="73"/>
      <c r="CG9942" s="41"/>
      <c r="CH9942" s="41"/>
      <c r="CI9942" s="41"/>
      <c r="CJ9942" s="41"/>
      <c r="CK9942" s="41"/>
      <c r="CL9942" s="68"/>
      <c r="CM9942" s="41"/>
      <c r="CN9942" s="41"/>
      <c r="CO9942" s="39"/>
      <c r="CP9942" s="78"/>
    </row>
    <row r="9943" spans="1:94" s="38" customFormat="1" x14ac:dyDescent="0.25">
      <c r="A9943" s="38">
        <v>9940</v>
      </c>
      <c r="F9943" s="39"/>
      <c r="Q9943" s="39"/>
      <c r="R9943" s="40"/>
      <c r="S9943" s="40"/>
      <c r="T9943" s="39"/>
      <c r="AG9943" s="110"/>
      <c r="AH9943" s="94"/>
      <c r="AJ9943" s="97"/>
      <c r="AL9943" s="39"/>
      <c r="AP9943" s="39"/>
      <c r="AQ9943" s="77"/>
      <c r="AR9943" s="78"/>
      <c r="BB9943" s="79"/>
      <c r="BC9943" s="94"/>
      <c r="BE9943" s="97"/>
      <c r="BG9943" s="40"/>
      <c r="BK9943" s="40"/>
      <c r="BL9943" s="79"/>
      <c r="BM9943" s="94"/>
      <c r="BO9943" s="97"/>
      <c r="BQ9943" s="40"/>
      <c r="BR9943" s="94"/>
      <c r="BS9943" s="94"/>
      <c r="BT9943" s="94"/>
      <c r="BU9943" s="40"/>
      <c r="BV9943" s="82"/>
      <c r="BW9943" s="94"/>
      <c r="BX9943" s="48"/>
      <c r="BY9943" s="97"/>
      <c r="BZ9943" s="48"/>
      <c r="CA9943" s="40"/>
      <c r="CB9943" s="94"/>
      <c r="CC9943" s="94"/>
      <c r="CD9943" s="94"/>
      <c r="CE9943" s="40"/>
      <c r="CF9943" s="73"/>
      <c r="CG9943" s="41"/>
      <c r="CH9943" s="41"/>
      <c r="CI9943" s="41"/>
      <c r="CJ9943" s="41"/>
      <c r="CK9943" s="41"/>
      <c r="CL9943" s="68"/>
      <c r="CM9943" s="41"/>
      <c r="CN9943" s="41"/>
      <c r="CO9943" s="39"/>
      <c r="CP9943" s="78"/>
    </row>
    <row r="9944" spans="1:94" s="38" customFormat="1" x14ac:dyDescent="0.25">
      <c r="A9944" s="38">
        <v>9941</v>
      </c>
      <c r="F9944" s="39"/>
      <c r="Q9944" s="39"/>
      <c r="R9944" s="40"/>
      <c r="S9944" s="40"/>
      <c r="T9944" s="39"/>
      <c r="AG9944" s="110"/>
      <c r="AH9944" s="94"/>
      <c r="AJ9944" s="97"/>
      <c r="AL9944" s="39"/>
      <c r="AP9944" s="39"/>
      <c r="AQ9944" s="77"/>
      <c r="AR9944" s="78"/>
      <c r="BB9944" s="79"/>
      <c r="BC9944" s="94"/>
      <c r="BE9944" s="97"/>
      <c r="BG9944" s="40"/>
      <c r="BK9944" s="40"/>
      <c r="BL9944" s="79"/>
      <c r="BM9944" s="94"/>
      <c r="BO9944" s="97"/>
      <c r="BQ9944" s="40"/>
      <c r="BR9944" s="94"/>
      <c r="BS9944" s="94"/>
      <c r="BT9944" s="94"/>
      <c r="BU9944" s="40"/>
      <c r="BV9944" s="82"/>
      <c r="BW9944" s="94"/>
      <c r="BX9944" s="48"/>
      <c r="BY9944" s="97"/>
      <c r="BZ9944" s="48"/>
      <c r="CA9944" s="40"/>
      <c r="CB9944" s="94"/>
      <c r="CC9944" s="94"/>
      <c r="CD9944" s="94"/>
      <c r="CE9944" s="40"/>
      <c r="CF9944" s="73"/>
      <c r="CG9944" s="41"/>
      <c r="CH9944" s="41"/>
      <c r="CI9944" s="41"/>
      <c r="CJ9944" s="41"/>
      <c r="CK9944" s="41"/>
      <c r="CL9944" s="68"/>
      <c r="CM9944" s="41"/>
      <c r="CN9944" s="41"/>
      <c r="CO9944" s="39"/>
      <c r="CP9944" s="78"/>
    </row>
    <row r="9945" spans="1:94" s="38" customFormat="1" x14ac:dyDescent="0.25">
      <c r="A9945" s="38">
        <v>9942</v>
      </c>
      <c r="F9945" s="39"/>
      <c r="Q9945" s="39"/>
      <c r="R9945" s="40"/>
      <c r="S9945" s="40"/>
      <c r="T9945" s="39"/>
      <c r="AG9945" s="110"/>
      <c r="AH9945" s="94"/>
      <c r="AJ9945" s="97"/>
      <c r="AL9945" s="39"/>
      <c r="AP9945" s="39"/>
      <c r="AQ9945" s="77"/>
      <c r="AR9945" s="78"/>
      <c r="BB9945" s="79"/>
      <c r="BC9945" s="94"/>
      <c r="BE9945" s="97"/>
      <c r="BG9945" s="40"/>
      <c r="BK9945" s="40"/>
      <c r="BL9945" s="79"/>
      <c r="BM9945" s="94"/>
      <c r="BO9945" s="97"/>
      <c r="BQ9945" s="40"/>
      <c r="BR9945" s="94"/>
      <c r="BS9945" s="94"/>
      <c r="BT9945" s="94"/>
      <c r="BU9945" s="40"/>
      <c r="BV9945" s="82"/>
      <c r="BW9945" s="94"/>
      <c r="BX9945" s="48"/>
      <c r="BY9945" s="97"/>
      <c r="BZ9945" s="48"/>
      <c r="CA9945" s="40"/>
      <c r="CB9945" s="94"/>
      <c r="CC9945" s="94"/>
      <c r="CD9945" s="94"/>
      <c r="CE9945" s="40"/>
      <c r="CF9945" s="73"/>
      <c r="CG9945" s="41"/>
      <c r="CH9945" s="41"/>
      <c r="CI9945" s="41"/>
      <c r="CJ9945" s="41"/>
      <c r="CK9945" s="41"/>
      <c r="CL9945" s="68"/>
      <c r="CM9945" s="41"/>
      <c r="CN9945" s="41"/>
      <c r="CO9945" s="39"/>
      <c r="CP9945" s="78"/>
    </row>
    <row r="9946" spans="1:94" s="38" customFormat="1" x14ac:dyDescent="0.25">
      <c r="A9946" s="38">
        <v>9943</v>
      </c>
      <c r="F9946" s="39"/>
      <c r="Q9946" s="39"/>
      <c r="R9946" s="40"/>
      <c r="S9946" s="40"/>
      <c r="T9946" s="39"/>
      <c r="AG9946" s="110"/>
      <c r="AH9946" s="94"/>
      <c r="AJ9946" s="97"/>
      <c r="AL9946" s="39"/>
      <c r="AP9946" s="39"/>
      <c r="AQ9946" s="77"/>
      <c r="AR9946" s="78"/>
      <c r="BB9946" s="79"/>
      <c r="BC9946" s="94"/>
      <c r="BE9946" s="97"/>
      <c r="BG9946" s="40"/>
      <c r="BK9946" s="40"/>
      <c r="BL9946" s="79"/>
      <c r="BM9946" s="94"/>
      <c r="BO9946" s="97"/>
      <c r="BQ9946" s="40"/>
      <c r="BR9946" s="94"/>
      <c r="BS9946" s="94"/>
      <c r="BT9946" s="94"/>
      <c r="BU9946" s="40"/>
      <c r="BV9946" s="82"/>
      <c r="BW9946" s="94"/>
      <c r="BX9946" s="48"/>
      <c r="BY9946" s="97"/>
      <c r="BZ9946" s="48"/>
      <c r="CA9946" s="40"/>
      <c r="CB9946" s="94"/>
      <c r="CC9946" s="94"/>
      <c r="CD9946" s="94"/>
      <c r="CE9946" s="40"/>
      <c r="CF9946" s="73"/>
      <c r="CG9946" s="41"/>
      <c r="CH9946" s="41"/>
      <c r="CI9946" s="41"/>
      <c r="CJ9946" s="41"/>
      <c r="CK9946" s="41"/>
      <c r="CL9946" s="68"/>
      <c r="CM9946" s="41"/>
      <c r="CN9946" s="41"/>
      <c r="CO9946" s="39"/>
      <c r="CP9946" s="78"/>
    </row>
    <row r="9947" spans="1:94" s="38" customFormat="1" x14ac:dyDescent="0.25">
      <c r="A9947" s="38">
        <v>9944</v>
      </c>
      <c r="F9947" s="39"/>
      <c r="Q9947" s="39"/>
      <c r="R9947" s="40"/>
      <c r="S9947" s="40"/>
      <c r="T9947" s="39"/>
      <c r="AG9947" s="110"/>
      <c r="AH9947" s="94"/>
      <c r="AJ9947" s="97"/>
      <c r="AL9947" s="39"/>
      <c r="AP9947" s="39"/>
      <c r="AQ9947" s="77"/>
      <c r="AR9947" s="78"/>
      <c r="BB9947" s="79"/>
      <c r="BC9947" s="94"/>
      <c r="BE9947" s="97"/>
      <c r="BG9947" s="40"/>
      <c r="BK9947" s="40"/>
      <c r="BL9947" s="79"/>
      <c r="BM9947" s="94"/>
      <c r="BO9947" s="97"/>
      <c r="BQ9947" s="40"/>
      <c r="BR9947" s="94"/>
      <c r="BS9947" s="94"/>
      <c r="BT9947" s="94"/>
      <c r="BU9947" s="40"/>
      <c r="BV9947" s="82"/>
      <c r="BW9947" s="94"/>
      <c r="BX9947" s="48"/>
      <c r="BY9947" s="97"/>
      <c r="BZ9947" s="48"/>
      <c r="CA9947" s="40"/>
      <c r="CB9947" s="94"/>
      <c r="CC9947" s="94"/>
      <c r="CD9947" s="94"/>
      <c r="CE9947" s="40"/>
      <c r="CF9947" s="73"/>
      <c r="CG9947" s="41"/>
      <c r="CH9947" s="41"/>
      <c r="CI9947" s="41"/>
      <c r="CJ9947" s="41"/>
      <c r="CK9947" s="41"/>
      <c r="CL9947" s="68"/>
      <c r="CM9947" s="41"/>
      <c r="CN9947" s="41"/>
      <c r="CO9947" s="39"/>
      <c r="CP9947" s="78"/>
    </row>
    <row r="9948" spans="1:94" s="38" customFormat="1" x14ac:dyDescent="0.25">
      <c r="A9948" s="38">
        <v>9945</v>
      </c>
      <c r="F9948" s="39"/>
      <c r="Q9948" s="39"/>
      <c r="R9948" s="40"/>
      <c r="S9948" s="40"/>
      <c r="T9948" s="39"/>
      <c r="AG9948" s="110"/>
      <c r="AH9948" s="94"/>
      <c r="AJ9948" s="97"/>
      <c r="AL9948" s="39"/>
      <c r="AP9948" s="39"/>
      <c r="AQ9948" s="77"/>
      <c r="AR9948" s="78"/>
      <c r="BB9948" s="79"/>
      <c r="BC9948" s="94"/>
      <c r="BE9948" s="97"/>
      <c r="BG9948" s="40"/>
      <c r="BK9948" s="40"/>
      <c r="BL9948" s="79"/>
      <c r="BM9948" s="94"/>
      <c r="BO9948" s="97"/>
      <c r="BQ9948" s="40"/>
      <c r="BR9948" s="94"/>
      <c r="BS9948" s="94"/>
      <c r="BT9948" s="94"/>
      <c r="BU9948" s="40"/>
      <c r="BV9948" s="82"/>
      <c r="BW9948" s="94"/>
      <c r="BX9948" s="48"/>
      <c r="BY9948" s="97"/>
      <c r="BZ9948" s="48"/>
      <c r="CA9948" s="40"/>
      <c r="CB9948" s="94"/>
      <c r="CC9948" s="94"/>
      <c r="CD9948" s="94"/>
      <c r="CE9948" s="40"/>
      <c r="CF9948" s="73"/>
      <c r="CG9948" s="41"/>
      <c r="CH9948" s="41"/>
      <c r="CI9948" s="41"/>
      <c r="CJ9948" s="41"/>
      <c r="CK9948" s="41"/>
      <c r="CL9948" s="68"/>
      <c r="CM9948" s="41"/>
      <c r="CN9948" s="41"/>
      <c r="CO9948" s="39"/>
      <c r="CP9948" s="78"/>
    </row>
    <row r="9949" spans="1:94" s="38" customFormat="1" x14ac:dyDescent="0.25">
      <c r="A9949" s="38">
        <v>9946</v>
      </c>
      <c r="F9949" s="39"/>
      <c r="Q9949" s="39"/>
      <c r="R9949" s="40"/>
      <c r="S9949" s="40"/>
      <c r="T9949" s="39"/>
      <c r="AG9949" s="110"/>
      <c r="AH9949" s="94"/>
      <c r="AJ9949" s="97"/>
      <c r="AL9949" s="39"/>
      <c r="AP9949" s="39"/>
      <c r="AQ9949" s="77"/>
      <c r="AR9949" s="78"/>
      <c r="BB9949" s="79"/>
      <c r="BC9949" s="94"/>
      <c r="BE9949" s="97"/>
      <c r="BG9949" s="40"/>
      <c r="BK9949" s="40"/>
      <c r="BL9949" s="79"/>
      <c r="BM9949" s="94"/>
      <c r="BO9949" s="97"/>
      <c r="BQ9949" s="40"/>
      <c r="BR9949" s="94"/>
      <c r="BS9949" s="94"/>
      <c r="BT9949" s="94"/>
      <c r="BU9949" s="40"/>
      <c r="BV9949" s="82"/>
      <c r="BW9949" s="94"/>
      <c r="BX9949" s="48"/>
      <c r="BY9949" s="97"/>
      <c r="BZ9949" s="48"/>
      <c r="CA9949" s="40"/>
      <c r="CB9949" s="94"/>
      <c r="CC9949" s="94"/>
      <c r="CD9949" s="94"/>
      <c r="CE9949" s="40"/>
      <c r="CF9949" s="73"/>
      <c r="CG9949" s="41"/>
      <c r="CH9949" s="41"/>
      <c r="CI9949" s="41"/>
      <c r="CJ9949" s="41"/>
      <c r="CK9949" s="41"/>
      <c r="CL9949" s="68"/>
      <c r="CM9949" s="41"/>
      <c r="CN9949" s="41"/>
      <c r="CO9949" s="39"/>
      <c r="CP9949" s="78"/>
    </row>
    <row r="9950" spans="1:94" s="38" customFormat="1" x14ac:dyDescent="0.25">
      <c r="A9950" s="38">
        <v>9947</v>
      </c>
      <c r="F9950" s="39"/>
      <c r="Q9950" s="39"/>
      <c r="R9950" s="40"/>
      <c r="S9950" s="40"/>
      <c r="T9950" s="39"/>
      <c r="AG9950" s="110"/>
      <c r="AH9950" s="94"/>
      <c r="AJ9950" s="97"/>
      <c r="AL9950" s="39"/>
      <c r="AP9950" s="39"/>
      <c r="AQ9950" s="77"/>
      <c r="AR9950" s="78"/>
      <c r="BB9950" s="79"/>
      <c r="BC9950" s="94"/>
      <c r="BE9950" s="97"/>
      <c r="BG9950" s="40"/>
      <c r="BK9950" s="40"/>
      <c r="BL9950" s="79"/>
      <c r="BM9950" s="94"/>
      <c r="BO9950" s="97"/>
      <c r="BQ9950" s="40"/>
      <c r="BR9950" s="94"/>
      <c r="BS9950" s="94"/>
      <c r="BT9950" s="94"/>
      <c r="BU9950" s="40"/>
      <c r="BV9950" s="82"/>
      <c r="BW9950" s="94"/>
      <c r="BX9950" s="48"/>
      <c r="BY9950" s="97"/>
      <c r="BZ9950" s="48"/>
      <c r="CA9950" s="40"/>
      <c r="CB9950" s="94"/>
      <c r="CC9950" s="94"/>
      <c r="CD9950" s="94"/>
      <c r="CE9950" s="40"/>
      <c r="CF9950" s="73"/>
      <c r="CG9950" s="41"/>
      <c r="CH9950" s="41"/>
      <c r="CI9950" s="41"/>
      <c r="CJ9950" s="41"/>
      <c r="CK9950" s="41"/>
      <c r="CL9950" s="68"/>
      <c r="CM9950" s="41"/>
      <c r="CN9950" s="41"/>
      <c r="CO9950" s="39"/>
      <c r="CP9950" s="78"/>
    </row>
    <row r="9951" spans="1:94" s="38" customFormat="1" x14ac:dyDescent="0.25">
      <c r="A9951" s="38">
        <v>9948</v>
      </c>
      <c r="F9951" s="39"/>
      <c r="Q9951" s="39"/>
      <c r="R9951" s="40"/>
      <c r="S9951" s="40"/>
      <c r="T9951" s="39"/>
      <c r="AG9951" s="110"/>
      <c r="AH9951" s="94"/>
      <c r="AJ9951" s="97"/>
      <c r="AL9951" s="39"/>
      <c r="AP9951" s="39"/>
      <c r="AQ9951" s="77"/>
      <c r="AR9951" s="78"/>
      <c r="BB9951" s="79"/>
      <c r="BC9951" s="94"/>
      <c r="BE9951" s="97"/>
      <c r="BG9951" s="40"/>
      <c r="BK9951" s="40"/>
      <c r="BL9951" s="79"/>
      <c r="BM9951" s="94"/>
      <c r="BO9951" s="97"/>
      <c r="BQ9951" s="40"/>
      <c r="BR9951" s="94"/>
      <c r="BS9951" s="94"/>
      <c r="BT9951" s="94"/>
      <c r="BU9951" s="40"/>
      <c r="BV9951" s="82"/>
      <c r="BW9951" s="94"/>
      <c r="BX9951" s="48"/>
      <c r="BY9951" s="97"/>
      <c r="BZ9951" s="48"/>
      <c r="CA9951" s="40"/>
      <c r="CB9951" s="94"/>
      <c r="CC9951" s="94"/>
      <c r="CD9951" s="94"/>
      <c r="CE9951" s="40"/>
      <c r="CF9951" s="73"/>
      <c r="CG9951" s="41"/>
      <c r="CH9951" s="41"/>
      <c r="CI9951" s="41"/>
      <c r="CJ9951" s="41"/>
      <c r="CK9951" s="41"/>
      <c r="CL9951" s="68"/>
      <c r="CM9951" s="41"/>
      <c r="CN9951" s="41"/>
      <c r="CO9951" s="39"/>
      <c r="CP9951" s="78"/>
    </row>
    <row r="9952" spans="1:94" s="38" customFormat="1" x14ac:dyDescent="0.25">
      <c r="A9952" s="38">
        <v>9949</v>
      </c>
      <c r="F9952" s="39"/>
      <c r="Q9952" s="39"/>
      <c r="R9952" s="40"/>
      <c r="S9952" s="40"/>
      <c r="T9952" s="39"/>
      <c r="AG9952" s="110"/>
      <c r="AH9952" s="94"/>
      <c r="AJ9952" s="97"/>
      <c r="AL9952" s="39"/>
      <c r="AP9952" s="39"/>
      <c r="AQ9952" s="77"/>
      <c r="AR9952" s="78"/>
      <c r="BB9952" s="79"/>
      <c r="BC9952" s="94"/>
      <c r="BE9952" s="97"/>
      <c r="BG9952" s="40"/>
      <c r="BK9952" s="40"/>
      <c r="BL9952" s="79"/>
      <c r="BM9952" s="94"/>
      <c r="BO9952" s="97"/>
      <c r="BQ9952" s="40"/>
      <c r="BR9952" s="94"/>
      <c r="BS9952" s="94"/>
      <c r="BT9952" s="94"/>
      <c r="BU9952" s="40"/>
      <c r="BV9952" s="82"/>
      <c r="BW9952" s="94"/>
      <c r="BX9952" s="48"/>
      <c r="BY9952" s="97"/>
      <c r="BZ9952" s="48"/>
      <c r="CA9952" s="40"/>
      <c r="CB9952" s="94"/>
      <c r="CC9952" s="94"/>
      <c r="CD9952" s="94"/>
      <c r="CE9952" s="40"/>
      <c r="CF9952" s="73"/>
      <c r="CG9952" s="41"/>
      <c r="CH9952" s="41"/>
      <c r="CI9952" s="41"/>
      <c r="CJ9952" s="41"/>
      <c r="CK9952" s="41"/>
      <c r="CL9952" s="68"/>
      <c r="CM9952" s="41"/>
      <c r="CN9952" s="41"/>
      <c r="CO9952" s="39"/>
      <c r="CP9952" s="78"/>
    </row>
    <row r="9953" spans="1:94" s="38" customFormat="1" x14ac:dyDescent="0.25">
      <c r="A9953" s="38">
        <v>9950</v>
      </c>
      <c r="F9953" s="39"/>
      <c r="Q9953" s="39"/>
      <c r="R9953" s="40"/>
      <c r="S9953" s="40"/>
      <c r="T9953" s="39"/>
      <c r="AG9953" s="110"/>
      <c r="AH9953" s="94"/>
      <c r="AJ9953" s="97"/>
      <c r="AL9953" s="39"/>
      <c r="AP9953" s="39"/>
      <c r="AQ9953" s="77"/>
      <c r="AR9953" s="78"/>
      <c r="BB9953" s="79"/>
      <c r="BC9953" s="94"/>
      <c r="BE9953" s="97"/>
      <c r="BG9953" s="40"/>
      <c r="BK9953" s="40"/>
      <c r="BL9953" s="79"/>
      <c r="BM9953" s="94"/>
      <c r="BO9953" s="97"/>
      <c r="BQ9953" s="40"/>
      <c r="BR9953" s="94"/>
      <c r="BS9953" s="94"/>
      <c r="BT9953" s="94"/>
      <c r="BU9953" s="40"/>
      <c r="BV9953" s="82"/>
      <c r="BW9953" s="94"/>
      <c r="BX9953" s="48"/>
      <c r="BY9953" s="97"/>
      <c r="BZ9953" s="48"/>
      <c r="CA9953" s="40"/>
      <c r="CB9953" s="94"/>
      <c r="CC9953" s="94"/>
      <c r="CD9953" s="94"/>
      <c r="CE9953" s="40"/>
      <c r="CF9953" s="73"/>
      <c r="CG9953" s="41"/>
      <c r="CH9953" s="41"/>
      <c r="CI9953" s="41"/>
      <c r="CJ9953" s="41"/>
      <c r="CK9953" s="41"/>
      <c r="CL9953" s="68"/>
      <c r="CM9953" s="41"/>
      <c r="CN9953" s="41"/>
      <c r="CO9953" s="39"/>
      <c r="CP9953" s="78"/>
    </row>
    <row r="9954" spans="1:94" s="38" customFormat="1" x14ac:dyDescent="0.25">
      <c r="A9954" s="38">
        <v>9951</v>
      </c>
      <c r="F9954" s="39"/>
      <c r="Q9954" s="39"/>
      <c r="R9954" s="40"/>
      <c r="S9954" s="40"/>
      <c r="T9954" s="39"/>
      <c r="AG9954" s="110"/>
      <c r="AH9954" s="94"/>
      <c r="AJ9954" s="97"/>
      <c r="AL9954" s="39"/>
      <c r="AP9954" s="39"/>
      <c r="AQ9954" s="77"/>
      <c r="AR9954" s="78"/>
      <c r="BB9954" s="79"/>
      <c r="BC9954" s="94"/>
      <c r="BE9954" s="97"/>
      <c r="BG9954" s="40"/>
      <c r="BK9954" s="40"/>
      <c r="BL9954" s="79"/>
      <c r="BM9954" s="94"/>
      <c r="BO9954" s="97"/>
      <c r="BQ9954" s="40"/>
      <c r="BR9954" s="94"/>
      <c r="BS9954" s="94"/>
      <c r="BT9954" s="94"/>
      <c r="BU9954" s="40"/>
      <c r="BV9954" s="82"/>
      <c r="BW9954" s="94"/>
      <c r="BX9954" s="48"/>
      <c r="BY9954" s="97"/>
      <c r="BZ9954" s="48"/>
      <c r="CA9954" s="40"/>
      <c r="CB9954" s="94"/>
      <c r="CC9954" s="94"/>
      <c r="CD9954" s="94"/>
      <c r="CE9954" s="40"/>
      <c r="CF9954" s="73"/>
      <c r="CG9954" s="41"/>
      <c r="CH9954" s="41"/>
      <c r="CI9954" s="41"/>
      <c r="CJ9954" s="41"/>
      <c r="CK9954" s="41"/>
      <c r="CL9954" s="68"/>
      <c r="CM9954" s="41"/>
      <c r="CN9954" s="41"/>
      <c r="CO9954" s="39"/>
      <c r="CP9954" s="78"/>
    </row>
    <row r="9955" spans="1:94" s="38" customFormat="1" x14ac:dyDescent="0.25">
      <c r="A9955" s="38">
        <v>9952</v>
      </c>
      <c r="F9955" s="39"/>
      <c r="Q9955" s="39"/>
      <c r="R9955" s="40"/>
      <c r="S9955" s="40"/>
      <c r="T9955" s="39"/>
      <c r="AG9955" s="110"/>
      <c r="AH9955" s="94"/>
      <c r="AJ9955" s="97"/>
      <c r="AL9955" s="39"/>
      <c r="AP9955" s="39"/>
      <c r="AQ9955" s="77"/>
      <c r="AR9955" s="78"/>
      <c r="BB9955" s="79"/>
      <c r="BC9955" s="94"/>
      <c r="BE9955" s="97"/>
      <c r="BG9955" s="40"/>
      <c r="BK9955" s="40"/>
      <c r="BL9955" s="79"/>
      <c r="BM9955" s="94"/>
      <c r="BO9955" s="97"/>
      <c r="BQ9955" s="40"/>
      <c r="BR9955" s="94"/>
      <c r="BS9955" s="94"/>
      <c r="BT9955" s="94"/>
      <c r="BU9955" s="40"/>
      <c r="BV9955" s="82"/>
      <c r="BW9955" s="94"/>
      <c r="BX9955" s="48"/>
      <c r="BY9955" s="97"/>
      <c r="BZ9955" s="48"/>
      <c r="CA9955" s="40"/>
      <c r="CB9955" s="94"/>
      <c r="CC9955" s="94"/>
      <c r="CD9955" s="94"/>
      <c r="CE9955" s="40"/>
      <c r="CF9955" s="73"/>
      <c r="CG9955" s="41"/>
      <c r="CH9955" s="41"/>
      <c r="CI9955" s="41"/>
      <c r="CJ9955" s="41"/>
      <c r="CK9955" s="41"/>
      <c r="CL9955" s="68"/>
      <c r="CM9955" s="41"/>
      <c r="CN9955" s="41"/>
      <c r="CO9955" s="39"/>
      <c r="CP9955" s="78"/>
    </row>
    <row r="9956" spans="1:94" s="38" customFormat="1" x14ac:dyDescent="0.25">
      <c r="A9956" s="38">
        <v>9953</v>
      </c>
      <c r="F9956" s="39"/>
      <c r="Q9956" s="39"/>
      <c r="R9956" s="40"/>
      <c r="S9956" s="40"/>
      <c r="T9956" s="39"/>
      <c r="AG9956" s="110"/>
      <c r="AH9956" s="94"/>
      <c r="AJ9956" s="97"/>
      <c r="AL9956" s="39"/>
      <c r="AP9956" s="39"/>
      <c r="AQ9956" s="77"/>
      <c r="AR9956" s="78"/>
      <c r="BB9956" s="79"/>
      <c r="BC9956" s="94"/>
      <c r="BE9956" s="97"/>
      <c r="BG9956" s="40"/>
      <c r="BK9956" s="40"/>
      <c r="BL9956" s="79"/>
      <c r="BM9956" s="94"/>
      <c r="BO9956" s="97"/>
      <c r="BQ9956" s="40"/>
      <c r="BR9956" s="94"/>
      <c r="BS9956" s="94"/>
      <c r="BT9956" s="94"/>
      <c r="BU9956" s="40"/>
      <c r="BV9956" s="82"/>
      <c r="BW9956" s="94"/>
      <c r="BX9956" s="48"/>
      <c r="BY9956" s="97"/>
      <c r="BZ9956" s="48"/>
      <c r="CA9956" s="40"/>
      <c r="CB9956" s="94"/>
      <c r="CC9956" s="94"/>
      <c r="CD9956" s="94"/>
      <c r="CE9956" s="40"/>
      <c r="CF9956" s="73"/>
      <c r="CG9956" s="41"/>
      <c r="CH9956" s="41"/>
      <c r="CI9956" s="41"/>
      <c r="CJ9956" s="41"/>
      <c r="CK9956" s="41"/>
      <c r="CL9956" s="68"/>
      <c r="CM9956" s="41"/>
      <c r="CN9956" s="41"/>
      <c r="CO9956" s="39"/>
      <c r="CP9956" s="78"/>
    </row>
    <row r="9957" spans="1:94" s="38" customFormat="1" x14ac:dyDescent="0.25">
      <c r="A9957" s="38">
        <v>9954</v>
      </c>
      <c r="F9957" s="39"/>
      <c r="Q9957" s="39"/>
      <c r="R9957" s="40"/>
      <c r="S9957" s="40"/>
      <c r="T9957" s="39"/>
      <c r="AG9957" s="110"/>
      <c r="AH9957" s="94"/>
      <c r="AJ9957" s="97"/>
      <c r="AL9957" s="39"/>
      <c r="AP9957" s="39"/>
      <c r="AQ9957" s="77"/>
      <c r="AR9957" s="78"/>
      <c r="BB9957" s="79"/>
      <c r="BC9957" s="94"/>
      <c r="BE9957" s="97"/>
      <c r="BG9957" s="40"/>
      <c r="BK9957" s="40"/>
      <c r="BL9957" s="79"/>
      <c r="BM9957" s="94"/>
      <c r="BO9957" s="97"/>
      <c r="BQ9957" s="40"/>
      <c r="BR9957" s="94"/>
      <c r="BS9957" s="94"/>
      <c r="BT9957" s="94"/>
      <c r="BU9957" s="40"/>
      <c r="BV9957" s="82"/>
      <c r="BW9957" s="94"/>
      <c r="BX9957" s="48"/>
      <c r="BY9957" s="97"/>
      <c r="BZ9957" s="48"/>
      <c r="CA9957" s="40"/>
      <c r="CB9957" s="94"/>
      <c r="CC9957" s="94"/>
      <c r="CD9957" s="94"/>
      <c r="CE9957" s="40"/>
      <c r="CF9957" s="73"/>
      <c r="CG9957" s="41"/>
      <c r="CH9957" s="41"/>
      <c r="CI9957" s="41"/>
      <c r="CJ9957" s="41"/>
      <c r="CK9957" s="41"/>
      <c r="CL9957" s="68"/>
      <c r="CM9957" s="41"/>
      <c r="CN9957" s="41"/>
      <c r="CO9957" s="39"/>
      <c r="CP9957" s="78"/>
    </row>
    <row r="9958" spans="1:94" s="38" customFormat="1" x14ac:dyDescent="0.25">
      <c r="A9958" s="38">
        <v>9955</v>
      </c>
      <c r="F9958" s="39"/>
      <c r="Q9958" s="39"/>
      <c r="R9958" s="40"/>
      <c r="S9958" s="40"/>
      <c r="T9958" s="39"/>
      <c r="AG9958" s="110"/>
      <c r="AH9958" s="94"/>
      <c r="AJ9958" s="97"/>
      <c r="AL9958" s="39"/>
      <c r="AP9958" s="39"/>
      <c r="AQ9958" s="77"/>
      <c r="AR9958" s="78"/>
      <c r="BB9958" s="79"/>
      <c r="BC9958" s="94"/>
      <c r="BE9958" s="97"/>
      <c r="BG9958" s="40"/>
      <c r="BK9958" s="40"/>
      <c r="BL9958" s="79"/>
      <c r="BM9958" s="94"/>
      <c r="BO9958" s="97"/>
      <c r="BQ9958" s="40"/>
      <c r="BR9958" s="94"/>
      <c r="BS9958" s="94"/>
      <c r="BT9958" s="94"/>
      <c r="BU9958" s="40"/>
      <c r="BV9958" s="82"/>
      <c r="BW9958" s="94"/>
      <c r="BX9958" s="48"/>
      <c r="BY9958" s="97"/>
      <c r="BZ9958" s="48"/>
      <c r="CA9958" s="40"/>
      <c r="CB9958" s="94"/>
      <c r="CC9958" s="94"/>
      <c r="CD9958" s="94"/>
      <c r="CE9958" s="40"/>
      <c r="CF9958" s="73"/>
      <c r="CG9958" s="41"/>
      <c r="CH9958" s="41"/>
      <c r="CI9958" s="41"/>
      <c r="CJ9958" s="41"/>
      <c r="CK9958" s="41"/>
      <c r="CL9958" s="68"/>
      <c r="CM9958" s="41"/>
      <c r="CN9958" s="41"/>
      <c r="CO9958" s="39"/>
      <c r="CP9958" s="78"/>
    </row>
    <row r="9959" spans="1:94" s="38" customFormat="1" x14ac:dyDescent="0.25">
      <c r="A9959" s="38">
        <v>9956</v>
      </c>
      <c r="F9959" s="39"/>
      <c r="Q9959" s="39"/>
      <c r="R9959" s="40"/>
      <c r="S9959" s="40"/>
      <c r="T9959" s="39"/>
      <c r="AG9959" s="110"/>
      <c r="AH9959" s="94"/>
      <c r="AJ9959" s="97"/>
      <c r="AL9959" s="39"/>
      <c r="AP9959" s="39"/>
      <c r="AQ9959" s="77"/>
      <c r="AR9959" s="78"/>
      <c r="BB9959" s="79"/>
      <c r="BC9959" s="94"/>
      <c r="BE9959" s="97"/>
      <c r="BG9959" s="40"/>
      <c r="BK9959" s="40"/>
      <c r="BL9959" s="79"/>
      <c r="BM9959" s="94"/>
      <c r="BO9959" s="97"/>
      <c r="BQ9959" s="40"/>
      <c r="BR9959" s="94"/>
      <c r="BS9959" s="94"/>
      <c r="BT9959" s="94"/>
      <c r="BU9959" s="40"/>
      <c r="BV9959" s="82"/>
      <c r="BW9959" s="94"/>
      <c r="BX9959" s="48"/>
      <c r="BY9959" s="97"/>
      <c r="BZ9959" s="48"/>
      <c r="CA9959" s="40"/>
      <c r="CB9959" s="94"/>
      <c r="CC9959" s="94"/>
      <c r="CD9959" s="94"/>
      <c r="CE9959" s="40"/>
      <c r="CF9959" s="73"/>
      <c r="CG9959" s="41"/>
      <c r="CH9959" s="41"/>
      <c r="CI9959" s="41"/>
      <c r="CJ9959" s="41"/>
      <c r="CK9959" s="41"/>
      <c r="CL9959" s="68"/>
      <c r="CM9959" s="41"/>
      <c r="CN9959" s="41"/>
      <c r="CO9959" s="39"/>
      <c r="CP9959" s="78"/>
    </row>
    <row r="9960" spans="1:94" s="38" customFormat="1" x14ac:dyDescent="0.25">
      <c r="A9960" s="38">
        <v>9957</v>
      </c>
      <c r="F9960" s="39"/>
      <c r="Q9960" s="39"/>
      <c r="R9960" s="40"/>
      <c r="S9960" s="40"/>
      <c r="T9960" s="39"/>
      <c r="AG9960" s="110"/>
      <c r="AH9960" s="94"/>
      <c r="AJ9960" s="97"/>
      <c r="AL9960" s="39"/>
      <c r="AP9960" s="39"/>
      <c r="AQ9960" s="77"/>
      <c r="AR9960" s="78"/>
      <c r="BB9960" s="79"/>
      <c r="BC9960" s="94"/>
      <c r="BE9960" s="97"/>
      <c r="BG9960" s="40"/>
      <c r="BK9960" s="40"/>
      <c r="BL9960" s="79"/>
      <c r="BM9960" s="94"/>
      <c r="BO9960" s="97"/>
      <c r="BQ9960" s="40"/>
      <c r="BR9960" s="94"/>
      <c r="BS9960" s="94"/>
      <c r="BT9960" s="94"/>
      <c r="BU9960" s="40"/>
      <c r="BV9960" s="82"/>
      <c r="BW9960" s="94"/>
      <c r="BX9960" s="48"/>
      <c r="BY9960" s="97"/>
      <c r="BZ9960" s="48"/>
      <c r="CA9960" s="40"/>
      <c r="CB9960" s="94"/>
      <c r="CC9960" s="94"/>
      <c r="CD9960" s="94"/>
      <c r="CE9960" s="40"/>
      <c r="CF9960" s="73"/>
      <c r="CG9960" s="41"/>
      <c r="CH9960" s="41"/>
      <c r="CI9960" s="41"/>
      <c r="CJ9960" s="41"/>
      <c r="CK9960" s="41"/>
      <c r="CL9960" s="68"/>
      <c r="CM9960" s="41"/>
      <c r="CN9960" s="41"/>
      <c r="CO9960" s="39"/>
      <c r="CP9960" s="78"/>
    </row>
    <row r="9961" spans="1:94" s="38" customFormat="1" x14ac:dyDescent="0.25">
      <c r="A9961" s="38">
        <v>9958</v>
      </c>
      <c r="F9961" s="39"/>
      <c r="Q9961" s="39"/>
      <c r="R9961" s="40"/>
      <c r="S9961" s="40"/>
      <c r="T9961" s="39"/>
      <c r="AG9961" s="110"/>
      <c r="AH9961" s="94"/>
      <c r="AJ9961" s="97"/>
      <c r="AL9961" s="39"/>
      <c r="AP9961" s="39"/>
      <c r="AQ9961" s="77"/>
      <c r="AR9961" s="78"/>
      <c r="BB9961" s="79"/>
      <c r="BC9961" s="94"/>
      <c r="BE9961" s="97"/>
      <c r="BG9961" s="40"/>
      <c r="BK9961" s="40"/>
      <c r="BL9961" s="79"/>
      <c r="BM9961" s="94"/>
      <c r="BO9961" s="97"/>
      <c r="BQ9961" s="40"/>
      <c r="BR9961" s="94"/>
      <c r="BS9961" s="94"/>
      <c r="BT9961" s="94"/>
      <c r="BU9961" s="40"/>
      <c r="BV9961" s="82"/>
      <c r="BW9961" s="94"/>
      <c r="BX9961" s="48"/>
      <c r="BY9961" s="97"/>
      <c r="BZ9961" s="48"/>
      <c r="CA9961" s="40"/>
      <c r="CB9961" s="94"/>
      <c r="CC9961" s="94"/>
      <c r="CD9961" s="94"/>
      <c r="CE9961" s="40"/>
      <c r="CF9961" s="73"/>
      <c r="CG9961" s="41"/>
      <c r="CH9961" s="41"/>
      <c r="CI9961" s="41"/>
      <c r="CJ9961" s="41"/>
      <c r="CK9961" s="41"/>
      <c r="CL9961" s="68"/>
      <c r="CM9961" s="41"/>
      <c r="CN9961" s="41"/>
      <c r="CO9961" s="39"/>
      <c r="CP9961" s="78"/>
    </row>
    <row r="9962" spans="1:94" s="38" customFormat="1" x14ac:dyDescent="0.25">
      <c r="A9962" s="38">
        <v>9959</v>
      </c>
      <c r="F9962" s="39"/>
      <c r="Q9962" s="39"/>
      <c r="R9962" s="40"/>
      <c r="S9962" s="40"/>
      <c r="T9962" s="39"/>
      <c r="AG9962" s="110"/>
      <c r="AH9962" s="94"/>
      <c r="AJ9962" s="97"/>
      <c r="AL9962" s="39"/>
      <c r="AP9962" s="39"/>
      <c r="AQ9962" s="77"/>
      <c r="AR9962" s="78"/>
      <c r="BB9962" s="79"/>
      <c r="BC9962" s="94"/>
      <c r="BE9962" s="97"/>
      <c r="BG9962" s="40"/>
      <c r="BK9962" s="40"/>
      <c r="BL9962" s="79"/>
      <c r="BM9962" s="94"/>
      <c r="BO9962" s="97"/>
      <c r="BQ9962" s="40"/>
      <c r="BR9962" s="94"/>
      <c r="BS9962" s="94"/>
      <c r="BT9962" s="94"/>
      <c r="BU9962" s="40"/>
      <c r="BV9962" s="82"/>
      <c r="BW9962" s="94"/>
      <c r="BX9962" s="48"/>
      <c r="BY9962" s="97"/>
      <c r="BZ9962" s="48"/>
      <c r="CA9962" s="40"/>
      <c r="CB9962" s="94"/>
      <c r="CC9962" s="94"/>
      <c r="CD9962" s="94"/>
      <c r="CE9962" s="40"/>
      <c r="CF9962" s="73"/>
      <c r="CG9962" s="41"/>
      <c r="CH9962" s="41"/>
      <c r="CI9962" s="41"/>
      <c r="CJ9962" s="41"/>
      <c r="CK9962" s="41"/>
      <c r="CL9962" s="68"/>
      <c r="CM9962" s="41"/>
      <c r="CN9962" s="41"/>
      <c r="CO9962" s="39"/>
      <c r="CP9962" s="78"/>
    </row>
    <row r="9963" spans="1:94" s="38" customFormat="1" x14ac:dyDescent="0.25">
      <c r="A9963" s="38">
        <v>9960</v>
      </c>
      <c r="F9963" s="39"/>
      <c r="Q9963" s="39"/>
      <c r="R9963" s="40"/>
      <c r="S9963" s="40"/>
      <c r="T9963" s="39"/>
      <c r="AG9963" s="110"/>
      <c r="AH9963" s="94"/>
      <c r="AJ9963" s="97"/>
      <c r="AL9963" s="39"/>
      <c r="AP9963" s="39"/>
      <c r="AQ9963" s="77"/>
      <c r="AR9963" s="78"/>
      <c r="BB9963" s="79"/>
      <c r="BC9963" s="94"/>
      <c r="BE9963" s="97"/>
      <c r="BG9963" s="40"/>
      <c r="BK9963" s="40"/>
      <c r="BL9963" s="79"/>
      <c r="BM9963" s="94"/>
      <c r="BO9963" s="97"/>
      <c r="BQ9963" s="40"/>
      <c r="BR9963" s="94"/>
      <c r="BS9963" s="94"/>
      <c r="BT9963" s="94"/>
      <c r="BU9963" s="40"/>
      <c r="BV9963" s="82"/>
      <c r="BW9963" s="94"/>
      <c r="BX9963" s="48"/>
      <c r="BY9963" s="97"/>
      <c r="BZ9963" s="48"/>
      <c r="CA9963" s="40"/>
      <c r="CB9963" s="94"/>
      <c r="CC9963" s="94"/>
      <c r="CD9963" s="94"/>
      <c r="CE9963" s="40"/>
      <c r="CF9963" s="73"/>
      <c r="CG9963" s="41"/>
      <c r="CH9963" s="41"/>
      <c r="CI9963" s="41"/>
      <c r="CJ9963" s="41"/>
      <c r="CK9963" s="41"/>
      <c r="CL9963" s="68"/>
      <c r="CM9963" s="41"/>
      <c r="CN9963" s="41"/>
      <c r="CO9963" s="39"/>
      <c r="CP9963" s="78"/>
    </row>
    <row r="9964" spans="1:94" s="38" customFormat="1" x14ac:dyDescent="0.25">
      <c r="A9964" s="38">
        <v>9961</v>
      </c>
      <c r="F9964" s="39"/>
      <c r="Q9964" s="39"/>
      <c r="R9964" s="40"/>
      <c r="S9964" s="40"/>
      <c r="T9964" s="39"/>
      <c r="AG9964" s="110"/>
      <c r="AH9964" s="94"/>
      <c r="AJ9964" s="97"/>
      <c r="AL9964" s="39"/>
      <c r="AP9964" s="39"/>
      <c r="AQ9964" s="77"/>
      <c r="AR9964" s="78"/>
      <c r="BB9964" s="79"/>
      <c r="BC9964" s="94"/>
      <c r="BE9964" s="97"/>
      <c r="BG9964" s="40"/>
      <c r="BK9964" s="40"/>
      <c r="BL9964" s="79"/>
      <c r="BM9964" s="94"/>
      <c r="BO9964" s="97"/>
      <c r="BQ9964" s="40"/>
      <c r="BR9964" s="94"/>
      <c r="BS9964" s="94"/>
      <c r="BT9964" s="94"/>
      <c r="BU9964" s="40"/>
      <c r="BV9964" s="82"/>
      <c r="BW9964" s="94"/>
      <c r="BX9964" s="48"/>
      <c r="BY9964" s="97"/>
      <c r="BZ9964" s="48"/>
      <c r="CA9964" s="40"/>
      <c r="CB9964" s="94"/>
      <c r="CC9964" s="94"/>
      <c r="CD9964" s="94"/>
      <c r="CE9964" s="40"/>
      <c r="CF9964" s="73"/>
      <c r="CG9964" s="41"/>
      <c r="CH9964" s="41"/>
      <c r="CI9964" s="41"/>
      <c r="CJ9964" s="41"/>
      <c r="CK9964" s="41"/>
      <c r="CL9964" s="68"/>
      <c r="CM9964" s="41"/>
      <c r="CN9964" s="41"/>
      <c r="CO9964" s="39"/>
      <c r="CP9964" s="78"/>
    </row>
    <row r="9965" spans="1:94" s="38" customFormat="1" x14ac:dyDescent="0.25">
      <c r="A9965" s="38">
        <v>9962</v>
      </c>
      <c r="F9965" s="39"/>
      <c r="Q9965" s="39"/>
      <c r="R9965" s="40"/>
      <c r="S9965" s="40"/>
      <c r="T9965" s="39"/>
      <c r="AG9965" s="110"/>
      <c r="AH9965" s="94"/>
      <c r="AJ9965" s="97"/>
      <c r="AL9965" s="39"/>
      <c r="AP9965" s="39"/>
      <c r="AQ9965" s="77"/>
      <c r="AR9965" s="78"/>
      <c r="BB9965" s="79"/>
      <c r="BC9965" s="94"/>
      <c r="BE9965" s="97"/>
      <c r="BG9965" s="40"/>
      <c r="BK9965" s="40"/>
      <c r="BL9965" s="79"/>
      <c r="BM9965" s="94"/>
      <c r="BO9965" s="97"/>
      <c r="BQ9965" s="40"/>
      <c r="BR9965" s="94"/>
      <c r="BS9965" s="94"/>
      <c r="BT9965" s="94"/>
      <c r="BU9965" s="40"/>
      <c r="BV9965" s="82"/>
      <c r="BW9965" s="94"/>
      <c r="BX9965" s="48"/>
      <c r="BY9965" s="97"/>
      <c r="BZ9965" s="48"/>
      <c r="CA9965" s="40"/>
      <c r="CB9965" s="94"/>
      <c r="CC9965" s="94"/>
      <c r="CD9965" s="94"/>
      <c r="CE9965" s="40"/>
      <c r="CF9965" s="73"/>
      <c r="CG9965" s="41"/>
      <c r="CH9965" s="41"/>
      <c r="CI9965" s="41"/>
      <c r="CJ9965" s="41"/>
      <c r="CK9965" s="41"/>
      <c r="CL9965" s="68"/>
      <c r="CM9965" s="41"/>
      <c r="CN9965" s="41"/>
      <c r="CO9965" s="39"/>
      <c r="CP9965" s="78"/>
    </row>
    <row r="9966" spans="1:94" s="38" customFormat="1" x14ac:dyDescent="0.25">
      <c r="A9966" s="38">
        <v>9963</v>
      </c>
      <c r="F9966" s="39"/>
      <c r="Q9966" s="39"/>
      <c r="R9966" s="40"/>
      <c r="S9966" s="40"/>
      <c r="T9966" s="39"/>
      <c r="AG9966" s="110"/>
      <c r="AH9966" s="94"/>
      <c r="AJ9966" s="97"/>
      <c r="AL9966" s="39"/>
      <c r="AP9966" s="39"/>
      <c r="AQ9966" s="77"/>
      <c r="AR9966" s="78"/>
      <c r="BB9966" s="79"/>
      <c r="BC9966" s="94"/>
      <c r="BE9966" s="97"/>
      <c r="BG9966" s="40"/>
      <c r="BK9966" s="40"/>
      <c r="BL9966" s="79"/>
      <c r="BM9966" s="94"/>
      <c r="BO9966" s="97"/>
      <c r="BQ9966" s="40"/>
      <c r="BR9966" s="94"/>
      <c r="BS9966" s="94"/>
      <c r="BT9966" s="94"/>
      <c r="BU9966" s="40"/>
      <c r="BV9966" s="82"/>
      <c r="BW9966" s="94"/>
      <c r="BX9966" s="48"/>
      <c r="BY9966" s="97"/>
      <c r="BZ9966" s="48"/>
      <c r="CA9966" s="40"/>
      <c r="CB9966" s="94"/>
      <c r="CC9966" s="94"/>
      <c r="CD9966" s="94"/>
      <c r="CE9966" s="40"/>
      <c r="CF9966" s="73"/>
      <c r="CG9966" s="41"/>
      <c r="CH9966" s="41"/>
      <c r="CI9966" s="41"/>
      <c r="CJ9966" s="41"/>
      <c r="CK9966" s="41"/>
      <c r="CL9966" s="68"/>
      <c r="CM9966" s="41"/>
      <c r="CN9966" s="41"/>
      <c r="CO9966" s="39"/>
      <c r="CP9966" s="78"/>
    </row>
    <row r="9967" spans="1:94" s="38" customFormat="1" x14ac:dyDescent="0.25">
      <c r="A9967" s="38">
        <v>9964</v>
      </c>
      <c r="F9967" s="39"/>
      <c r="Q9967" s="39"/>
      <c r="R9967" s="40"/>
      <c r="S9967" s="40"/>
      <c r="T9967" s="39"/>
      <c r="AG9967" s="110"/>
      <c r="AH9967" s="94"/>
      <c r="AJ9967" s="97"/>
      <c r="AL9967" s="39"/>
      <c r="AP9967" s="39"/>
      <c r="AQ9967" s="77"/>
      <c r="AR9967" s="78"/>
      <c r="BB9967" s="79"/>
      <c r="BC9967" s="94"/>
      <c r="BE9967" s="97"/>
      <c r="BG9967" s="40"/>
      <c r="BK9967" s="40"/>
      <c r="BL9967" s="79"/>
      <c r="BM9967" s="94"/>
      <c r="BO9967" s="97"/>
      <c r="BQ9967" s="40"/>
      <c r="BR9967" s="94"/>
      <c r="BS9967" s="94"/>
      <c r="BT9967" s="94"/>
      <c r="BU9967" s="40"/>
      <c r="BV9967" s="82"/>
      <c r="BW9967" s="94"/>
      <c r="BX9967" s="48"/>
      <c r="BY9967" s="97"/>
      <c r="BZ9967" s="48"/>
      <c r="CA9967" s="40"/>
      <c r="CB9967" s="94"/>
      <c r="CC9967" s="94"/>
      <c r="CD9967" s="94"/>
      <c r="CE9967" s="40"/>
      <c r="CF9967" s="73"/>
      <c r="CG9967" s="41"/>
      <c r="CH9967" s="41"/>
      <c r="CI9967" s="41"/>
      <c r="CJ9967" s="41"/>
      <c r="CK9967" s="41"/>
      <c r="CL9967" s="68"/>
      <c r="CM9967" s="41"/>
      <c r="CN9967" s="41"/>
      <c r="CO9967" s="39"/>
      <c r="CP9967" s="78"/>
    </row>
    <row r="9968" spans="1:94" s="38" customFormat="1" x14ac:dyDescent="0.25">
      <c r="A9968" s="38">
        <v>9965</v>
      </c>
      <c r="F9968" s="39"/>
      <c r="Q9968" s="39"/>
      <c r="R9968" s="40"/>
      <c r="S9968" s="40"/>
      <c r="T9968" s="39"/>
      <c r="AG9968" s="110"/>
      <c r="AH9968" s="94"/>
      <c r="AJ9968" s="97"/>
      <c r="AL9968" s="39"/>
      <c r="AP9968" s="39"/>
      <c r="AQ9968" s="77"/>
      <c r="AR9968" s="78"/>
      <c r="BB9968" s="79"/>
      <c r="BC9968" s="94"/>
      <c r="BE9968" s="97"/>
      <c r="BG9968" s="40"/>
      <c r="BK9968" s="40"/>
      <c r="BL9968" s="79"/>
      <c r="BM9968" s="94"/>
      <c r="BO9968" s="97"/>
      <c r="BQ9968" s="40"/>
      <c r="BR9968" s="94"/>
      <c r="BS9968" s="94"/>
      <c r="BT9968" s="94"/>
      <c r="BU9968" s="40"/>
      <c r="BV9968" s="82"/>
      <c r="BW9968" s="94"/>
      <c r="BX9968" s="48"/>
      <c r="BY9968" s="97"/>
      <c r="BZ9968" s="48"/>
      <c r="CA9968" s="40"/>
      <c r="CB9968" s="94"/>
      <c r="CC9968" s="94"/>
      <c r="CD9968" s="94"/>
      <c r="CE9968" s="40"/>
      <c r="CF9968" s="73"/>
      <c r="CG9968" s="41"/>
      <c r="CH9968" s="41"/>
      <c r="CI9968" s="41"/>
      <c r="CJ9968" s="41"/>
      <c r="CK9968" s="41"/>
      <c r="CL9968" s="68"/>
      <c r="CM9968" s="41"/>
      <c r="CN9968" s="41"/>
      <c r="CO9968" s="39"/>
      <c r="CP9968" s="78"/>
    </row>
    <row r="9969" spans="1:94" s="38" customFormat="1" x14ac:dyDescent="0.25">
      <c r="A9969" s="38">
        <v>9966</v>
      </c>
      <c r="F9969" s="39"/>
      <c r="Q9969" s="39"/>
      <c r="R9969" s="40"/>
      <c r="S9969" s="40"/>
      <c r="T9969" s="39"/>
      <c r="AG9969" s="110"/>
      <c r="AH9969" s="94"/>
      <c r="AJ9969" s="97"/>
      <c r="AL9969" s="39"/>
      <c r="AP9969" s="39"/>
      <c r="AQ9969" s="77"/>
      <c r="AR9969" s="78"/>
      <c r="BB9969" s="79"/>
      <c r="BC9969" s="94"/>
      <c r="BE9969" s="97"/>
      <c r="BG9969" s="40"/>
      <c r="BK9969" s="40"/>
      <c r="BL9969" s="79"/>
      <c r="BM9969" s="94"/>
      <c r="BO9969" s="97"/>
      <c r="BQ9969" s="40"/>
      <c r="BR9969" s="94"/>
      <c r="BS9969" s="94"/>
      <c r="BT9969" s="94"/>
      <c r="BU9969" s="40"/>
      <c r="BV9969" s="82"/>
      <c r="BW9969" s="94"/>
      <c r="BX9969" s="48"/>
      <c r="BY9969" s="97"/>
      <c r="BZ9969" s="48"/>
      <c r="CA9969" s="40"/>
      <c r="CB9969" s="94"/>
      <c r="CC9969" s="94"/>
      <c r="CD9969" s="94"/>
      <c r="CE9969" s="40"/>
      <c r="CF9969" s="73"/>
      <c r="CG9969" s="41"/>
      <c r="CH9969" s="41"/>
      <c r="CI9969" s="41"/>
      <c r="CJ9969" s="41"/>
      <c r="CK9969" s="41"/>
      <c r="CL9969" s="68"/>
      <c r="CM9969" s="41"/>
      <c r="CN9969" s="41"/>
      <c r="CO9969" s="39"/>
      <c r="CP9969" s="78"/>
    </row>
    <row r="9970" spans="1:94" s="38" customFormat="1" x14ac:dyDescent="0.25">
      <c r="A9970" s="38">
        <v>9967</v>
      </c>
      <c r="F9970" s="39"/>
      <c r="Q9970" s="39"/>
      <c r="R9970" s="40"/>
      <c r="S9970" s="40"/>
      <c r="T9970" s="39"/>
      <c r="AG9970" s="110"/>
      <c r="AH9970" s="94"/>
      <c r="AJ9970" s="97"/>
      <c r="AL9970" s="39"/>
      <c r="AP9970" s="39"/>
      <c r="AQ9970" s="77"/>
      <c r="AR9970" s="78"/>
      <c r="BB9970" s="79"/>
      <c r="BC9970" s="94"/>
      <c r="BE9970" s="97"/>
      <c r="BG9970" s="40"/>
      <c r="BK9970" s="40"/>
      <c r="BL9970" s="79"/>
      <c r="BM9970" s="94"/>
      <c r="BO9970" s="97"/>
      <c r="BQ9970" s="40"/>
      <c r="BR9970" s="94"/>
      <c r="BS9970" s="94"/>
      <c r="BT9970" s="94"/>
      <c r="BU9970" s="40"/>
      <c r="BV9970" s="82"/>
      <c r="BW9970" s="94"/>
      <c r="BX9970" s="48"/>
      <c r="BY9970" s="97"/>
      <c r="BZ9970" s="48"/>
      <c r="CA9970" s="40"/>
      <c r="CB9970" s="94"/>
      <c r="CC9970" s="94"/>
      <c r="CD9970" s="94"/>
      <c r="CE9970" s="40"/>
      <c r="CF9970" s="73"/>
      <c r="CG9970" s="41"/>
      <c r="CH9970" s="41"/>
      <c r="CI9970" s="41"/>
      <c r="CJ9970" s="41"/>
      <c r="CK9970" s="41"/>
      <c r="CL9970" s="68"/>
      <c r="CM9970" s="41"/>
      <c r="CN9970" s="41"/>
      <c r="CO9970" s="39"/>
      <c r="CP9970" s="78"/>
    </row>
    <row r="9971" spans="1:94" s="38" customFormat="1" x14ac:dyDescent="0.25">
      <c r="A9971" s="38">
        <v>9968</v>
      </c>
      <c r="F9971" s="39"/>
      <c r="Q9971" s="39"/>
      <c r="R9971" s="40"/>
      <c r="S9971" s="40"/>
      <c r="T9971" s="39"/>
      <c r="AG9971" s="110"/>
      <c r="AH9971" s="94"/>
      <c r="AJ9971" s="97"/>
      <c r="AL9971" s="39"/>
      <c r="AP9971" s="39"/>
      <c r="AQ9971" s="77"/>
      <c r="AR9971" s="78"/>
      <c r="BB9971" s="79"/>
      <c r="BC9971" s="94"/>
      <c r="BE9971" s="97"/>
      <c r="BG9971" s="40"/>
      <c r="BK9971" s="40"/>
      <c r="BL9971" s="79"/>
      <c r="BM9971" s="94"/>
      <c r="BO9971" s="97"/>
      <c r="BQ9971" s="40"/>
      <c r="BR9971" s="94"/>
      <c r="BS9971" s="94"/>
      <c r="BT9971" s="94"/>
      <c r="BU9971" s="40"/>
      <c r="BV9971" s="82"/>
      <c r="BW9971" s="94"/>
      <c r="BX9971" s="48"/>
      <c r="BY9971" s="97"/>
      <c r="BZ9971" s="48"/>
      <c r="CA9971" s="40"/>
      <c r="CB9971" s="94"/>
      <c r="CC9971" s="94"/>
      <c r="CD9971" s="94"/>
      <c r="CE9971" s="40"/>
      <c r="CF9971" s="73"/>
      <c r="CG9971" s="41"/>
      <c r="CH9971" s="41"/>
      <c r="CI9971" s="41"/>
      <c r="CJ9971" s="41"/>
      <c r="CK9971" s="41"/>
      <c r="CL9971" s="68"/>
      <c r="CM9971" s="41"/>
      <c r="CN9971" s="41"/>
      <c r="CO9971" s="39"/>
      <c r="CP9971" s="78"/>
    </row>
    <row r="9972" spans="1:94" s="38" customFormat="1" x14ac:dyDescent="0.25">
      <c r="A9972" s="38">
        <v>9969</v>
      </c>
      <c r="F9972" s="39"/>
      <c r="Q9972" s="39"/>
      <c r="R9972" s="40"/>
      <c r="S9972" s="40"/>
      <c r="T9972" s="39"/>
      <c r="AG9972" s="110"/>
      <c r="AH9972" s="94"/>
      <c r="AJ9972" s="97"/>
      <c r="AL9972" s="39"/>
      <c r="AP9972" s="39"/>
      <c r="AQ9972" s="77"/>
      <c r="AR9972" s="78"/>
      <c r="BB9972" s="79"/>
      <c r="BC9972" s="94"/>
      <c r="BE9972" s="97"/>
      <c r="BG9972" s="40"/>
      <c r="BK9972" s="40"/>
      <c r="BL9972" s="79"/>
      <c r="BM9972" s="94"/>
      <c r="BO9972" s="97"/>
      <c r="BQ9972" s="40"/>
      <c r="BR9972" s="94"/>
      <c r="BS9972" s="94"/>
      <c r="BT9972" s="94"/>
      <c r="BU9972" s="40"/>
      <c r="BV9972" s="82"/>
      <c r="BW9972" s="94"/>
      <c r="BX9972" s="48"/>
      <c r="BY9972" s="97"/>
      <c r="BZ9972" s="48"/>
      <c r="CA9972" s="40"/>
      <c r="CB9972" s="94"/>
      <c r="CC9972" s="94"/>
      <c r="CD9972" s="94"/>
      <c r="CE9972" s="40"/>
      <c r="CF9972" s="73"/>
      <c r="CG9972" s="41"/>
      <c r="CH9972" s="41"/>
      <c r="CI9972" s="41"/>
      <c r="CJ9972" s="41"/>
      <c r="CK9972" s="41"/>
      <c r="CL9972" s="68"/>
      <c r="CM9972" s="41"/>
      <c r="CN9972" s="41"/>
      <c r="CO9972" s="39"/>
      <c r="CP9972" s="78"/>
    </row>
    <row r="9973" spans="1:94" s="38" customFormat="1" x14ac:dyDescent="0.25">
      <c r="A9973" s="38">
        <v>9970</v>
      </c>
      <c r="F9973" s="39"/>
      <c r="Q9973" s="39"/>
      <c r="R9973" s="40"/>
      <c r="S9973" s="40"/>
      <c r="T9973" s="39"/>
      <c r="AG9973" s="110"/>
      <c r="AH9973" s="94"/>
      <c r="AJ9973" s="97"/>
      <c r="AL9973" s="39"/>
      <c r="AP9973" s="39"/>
      <c r="AQ9973" s="77"/>
      <c r="AR9973" s="78"/>
      <c r="BB9973" s="79"/>
      <c r="BC9973" s="94"/>
      <c r="BE9973" s="97"/>
      <c r="BG9973" s="40"/>
      <c r="BK9973" s="40"/>
      <c r="BL9973" s="79"/>
      <c r="BM9973" s="94"/>
      <c r="BO9973" s="97"/>
      <c r="BQ9973" s="40"/>
      <c r="BR9973" s="94"/>
      <c r="BS9973" s="94"/>
      <c r="BT9973" s="94"/>
      <c r="BU9973" s="40"/>
      <c r="BV9973" s="82"/>
      <c r="BW9973" s="94"/>
      <c r="BX9973" s="48"/>
      <c r="BY9973" s="97"/>
      <c r="BZ9973" s="48"/>
      <c r="CA9973" s="40"/>
      <c r="CB9973" s="94"/>
      <c r="CC9973" s="94"/>
      <c r="CD9973" s="94"/>
      <c r="CE9973" s="40"/>
      <c r="CF9973" s="73"/>
      <c r="CG9973" s="41"/>
      <c r="CH9973" s="41"/>
      <c r="CI9973" s="41"/>
      <c r="CJ9973" s="41"/>
      <c r="CK9973" s="41"/>
      <c r="CL9973" s="68"/>
      <c r="CM9973" s="41"/>
      <c r="CN9973" s="41"/>
      <c r="CO9973" s="39"/>
      <c r="CP9973" s="78"/>
    </row>
    <row r="9974" spans="1:94" s="38" customFormat="1" x14ac:dyDescent="0.25">
      <c r="A9974" s="38">
        <v>9971</v>
      </c>
      <c r="F9974" s="39"/>
      <c r="Q9974" s="39"/>
      <c r="R9974" s="40"/>
      <c r="S9974" s="40"/>
      <c r="T9974" s="39"/>
      <c r="AG9974" s="110"/>
      <c r="AH9974" s="94"/>
      <c r="AJ9974" s="97"/>
      <c r="AL9974" s="39"/>
      <c r="AP9974" s="39"/>
      <c r="AQ9974" s="77"/>
      <c r="AR9974" s="78"/>
      <c r="BB9974" s="79"/>
      <c r="BC9974" s="94"/>
      <c r="BE9974" s="97"/>
      <c r="BG9974" s="40"/>
      <c r="BK9974" s="40"/>
      <c r="BL9974" s="79"/>
      <c r="BM9974" s="94"/>
      <c r="BO9974" s="97"/>
      <c r="BQ9974" s="40"/>
      <c r="BR9974" s="94"/>
      <c r="BS9974" s="94"/>
      <c r="BT9974" s="94"/>
      <c r="BU9974" s="40"/>
      <c r="BV9974" s="82"/>
      <c r="BW9974" s="94"/>
      <c r="BX9974" s="48"/>
      <c r="BY9974" s="97"/>
      <c r="BZ9974" s="48"/>
      <c r="CA9974" s="40"/>
      <c r="CB9974" s="94"/>
      <c r="CC9974" s="94"/>
      <c r="CD9974" s="94"/>
      <c r="CE9974" s="40"/>
      <c r="CF9974" s="73"/>
      <c r="CG9974" s="41"/>
      <c r="CH9974" s="41"/>
      <c r="CI9974" s="41"/>
      <c r="CJ9974" s="41"/>
      <c r="CK9974" s="41"/>
      <c r="CL9974" s="68"/>
      <c r="CM9974" s="41"/>
      <c r="CN9974" s="41"/>
      <c r="CO9974" s="39"/>
      <c r="CP9974" s="78"/>
    </row>
    <row r="9975" spans="1:94" s="38" customFormat="1" x14ac:dyDescent="0.25">
      <c r="A9975" s="38">
        <v>9972</v>
      </c>
      <c r="F9975" s="39"/>
      <c r="Q9975" s="39"/>
      <c r="R9975" s="40"/>
      <c r="S9975" s="40"/>
      <c r="T9975" s="39"/>
      <c r="AG9975" s="110"/>
      <c r="AH9975" s="94"/>
      <c r="AJ9975" s="97"/>
      <c r="AL9975" s="39"/>
      <c r="AP9975" s="39"/>
      <c r="AQ9975" s="77"/>
      <c r="AR9975" s="78"/>
      <c r="BB9975" s="79"/>
      <c r="BC9975" s="94"/>
      <c r="BE9975" s="97"/>
      <c r="BG9975" s="40"/>
      <c r="BK9975" s="40"/>
      <c r="BL9975" s="79"/>
      <c r="BM9975" s="94"/>
      <c r="BO9975" s="97"/>
      <c r="BQ9975" s="40"/>
      <c r="BR9975" s="94"/>
      <c r="BS9975" s="94"/>
      <c r="BT9975" s="94"/>
      <c r="BU9975" s="40"/>
      <c r="BV9975" s="82"/>
      <c r="BW9975" s="94"/>
      <c r="BX9975" s="48"/>
      <c r="BY9975" s="97"/>
      <c r="BZ9975" s="48"/>
      <c r="CA9975" s="40"/>
      <c r="CB9975" s="94"/>
      <c r="CC9975" s="94"/>
      <c r="CD9975" s="94"/>
      <c r="CE9975" s="40"/>
      <c r="CF9975" s="73"/>
      <c r="CG9975" s="41"/>
      <c r="CH9975" s="41"/>
      <c r="CI9975" s="41"/>
      <c r="CJ9975" s="41"/>
      <c r="CK9975" s="41"/>
      <c r="CL9975" s="68"/>
      <c r="CM9975" s="41"/>
      <c r="CN9975" s="41"/>
      <c r="CO9975" s="39"/>
      <c r="CP9975" s="78"/>
    </row>
    <row r="9976" spans="1:94" s="38" customFormat="1" x14ac:dyDescent="0.25">
      <c r="A9976" s="38">
        <v>9973</v>
      </c>
      <c r="F9976" s="39"/>
      <c r="Q9976" s="39"/>
      <c r="R9976" s="40"/>
      <c r="S9976" s="40"/>
      <c r="T9976" s="39"/>
      <c r="AG9976" s="110"/>
      <c r="AH9976" s="94"/>
      <c r="AJ9976" s="97"/>
      <c r="AL9976" s="39"/>
      <c r="AP9976" s="39"/>
      <c r="AQ9976" s="77"/>
      <c r="AR9976" s="78"/>
      <c r="BB9976" s="79"/>
      <c r="BC9976" s="94"/>
      <c r="BE9976" s="97"/>
      <c r="BG9976" s="40"/>
      <c r="BK9976" s="40"/>
      <c r="BL9976" s="79"/>
      <c r="BM9976" s="94"/>
      <c r="BO9976" s="97"/>
      <c r="BQ9976" s="40"/>
      <c r="BR9976" s="94"/>
      <c r="BS9976" s="94"/>
      <c r="BT9976" s="94"/>
      <c r="BU9976" s="40"/>
      <c r="BV9976" s="82"/>
      <c r="BW9976" s="94"/>
      <c r="BX9976" s="48"/>
      <c r="BY9976" s="97"/>
      <c r="BZ9976" s="48"/>
      <c r="CA9976" s="40"/>
      <c r="CB9976" s="94"/>
      <c r="CC9976" s="94"/>
      <c r="CD9976" s="94"/>
      <c r="CE9976" s="40"/>
      <c r="CF9976" s="73"/>
      <c r="CG9976" s="41"/>
      <c r="CH9976" s="41"/>
      <c r="CI9976" s="41"/>
      <c r="CJ9976" s="41"/>
      <c r="CK9976" s="41"/>
      <c r="CL9976" s="68"/>
      <c r="CM9976" s="41"/>
      <c r="CN9976" s="41"/>
      <c r="CO9976" s="39"/>
      <c r="CP9976" s="78"/>
    </row>
    <row r="9977" spans="1:94" s="38" customFormat="1" x14ac:dyDescent="0.25">
      <c r="A9977" s="38">
        <v>9974</v>
      </c>
      <c r="F9977" s="39"/>
      <c r="Q9977" s="39"/>
      <c r="R9977" s="40"/>
      <c r="S9977" s="40"/>
      <c r="T9977" s="39"/>
      <c r="AG9977" s="110"/>
      <c r="AH9977" s="94"/>
      <c r="AJ9977" s="97"/>
      <c r="AL9977" s="39"/>
      <c r="AP9977" s="39"/>
      <c r="AQ9977" s="77"/>
      <c r="AR9977" s="78"/>
      <c r="BB9977" s="79"/>
      <c r="BC9977" s="94"/>
      <c r="BE9977" s="97"/>
      <c r="BG9977" s="40"/>
      <c r="BK9977" s="40"/>
      <c r="BL9977" s="79"/>
      <c r="BM9977" s="94"/>
      <c r="BO9977" s="97"/>
      <c r="BQ9977" s="40"/>
      <c r="BR9977" s="94"/>
      <c r="BS9977" s="94"/>
      <c r="BT9977" s="94"/>
      <c r="BU9977" s="40"/>
      <c r="BV9977" s="82"/>
      <c r="BW9977" s="94"/>
      <c r="BX9977" s="48"/>
      <c r="BY9977" s="97"/>
      <c r="BZ9977" s="48"/>
      <c r="CA9977" s="40"/>
      <c r="CB9977" s="94"/>
      <c r="CC9977" s="94"/>
      <c r="CD9977" s="94"/>
      <c r="CE9977" s="40"/>
      <c r="CF9977" s="73"/>
      <c r="CG9977" s="41"/>
      <c r="CH9977" s="41"/>
      <c r="CI9977" s="41"/>
      <c r="CJ9977" s="41"/>
      <c r="CK9977" s="41"/>
      <c r="CL9977" s="68"/>
      <c r="CM9977" s="41"/>
      <c r="CN9977" s="41"/>
      <c r="CO9977" s="39"/>
      <c r="CP9977" s="78"/>
    </row>
    <row r="9978" spans="1:94" s="38" customFormat="1" x14ac:dyDescent="0.25">
      <c r="A9978" s="38">
        <v>9975</v>
      </c>
      <c r="F9978" s="39"/>
      <c r="Q9978" s="39"/>
      <c r="R9978" s="40"/>
      <c r="S9978" s="40"/>
      <c r="T9978" s="39"/>
      <c r="AG9978" s="110"/>
      <c r="AH9978" s="94"/>
      <c r="AJ9978" s="97"/>
      <c r="AL9978" s="39"/>
      <c r="AP9978" s="39"/>
      <c r="AQ9978" s="77"/>
      <c r="AR9978" s="78"/>
      <c r="BB9978" s="79"/>
      <c r="BC9978" s="94"/>
      <c r="BE9978" s="97"/>
      <c r="BG9978" s="40"/>
      <c r="BK9978" s="40"/>
      <c r="BL9978" s="79"/>
      <c r="BM9978" s="94"/>
      <c r="BO9978" s="97"/>
      <c r="BQ9978" s="40"/>
      <c r="BR9978" s="94"/>
      <c r="BS9978" s="94"/>
      <c r="BT9978" s="94"/>
      <c r="BU9978" s="40"/>
      <c r="BV9978" s="82"/>
      <c r="BW9978" s="94"/>
      <c r="BX9978" s="48"/>
      <c r="BY9978" s="97"/>
      <c r="BZ9978" s="48"/>
      <c r="CA9978" s="40"/>
      <c r="CB9978" s="94"/>
      <c r="CC9978" s="94"/>
      <c r="CD9978" s="94"/>
      <c r="CE9978" s="40"/>
      <c r="CF9978" s="73"/>
      <c r="CG9978" s="41"/>
      <c r="CH9978" s="41"/>
      <c r="CI9978" s="41"/>
      <c r="CJ9978" s="41"/>
      <c r="CK9978" s="41"/>
      <c r="CL9978" s="68"/>
      <c r="CM9978" s="41"/>
      <c r="CN9978" s="41"/>
      <c r="CO9978" s="39"/>
      <c r="CP9978" s="78"/>
    </row>
    <row r="9979" spans="1:94" s="38" customFormat="1" x14ac:dyDescent="0.25">
      <c r="A9979" s="38">
        <v>9976</v>
      </c>
      <c r="F9979" s="39"/>
      <c r="Q9979" s="39"/>
      <c r="R9979" s="40"/>
      <c r="S9979" s="40"/>
      <c r="T9979" s="39"/>
      <c r="AG9979" s="110"/>
      <c r="AH9979" s="94"/>
      <c r="AJ9979" s="97"/>
      <c r="AL9979" s="39"/>
      <c r="AP9979" s="39"/>
      <c r="AQ9979" s="77"/>
      <c r="AR9979" s="78"/>
      <c r="BB9979" s="79"/>
      <c r="BC9979" s="94"/>
      <c r="BE9979" s="97"/>
      <c r="BG9979" s="40"/>
      <c r="BK9979" s="40"/>
      <c r="BL9979" s="79"/>
      <c r="BM9979" s="94"/>
      <c r="BO9979" s="97"/>
      <c r="BQ9979" s="40"/>
      <c r="BR9979" s="94"/>
      <c r="BS9979" s="94"/>
      <c r="BT9979" s="94"/>
      <c r="BU9979" s="40"/>
      <c r="BV9979" s="82"/>
      <c r="BW9979" s="94"/>
      <c r="BX9979" s="48"/>
      <c r="BY9979" s="97"/>
      <c r="BZ9979" s="48"/>
      <c r="CA9979" s="40"/>
      <c r="CB9979" s="94"/>
      <c r="CC9979" s="94"/>
      <c r="CD9979" s="94"/>
      <c r="CE9979" s="40"/>
      <c r="CF9979" s="73"/>
      <c r="CG9979" s="41"/>
      <c r="CH9979" s="41"/>
      <c r="CI9979" s="41"/>
      <c r="CJ9979" s="41"/>
      <c r="CK9979" s="41"/>
      <c r="CL9979" s="68"/>
      <c r="CM9979" s="41"/>
      <c r="CN9979" s="41"/>
      <c r="CO9979" s="39"/>
      <c r="CP9979" s="78"/>
    </row>
    <row r="9980" spans="1:94" s="38" customFormat="1" x14ac:dyDescent="0.25">
      <c r="A9980" s="38">
        <v>9977</v>
      </c>
      <c r="F9980" s="39"/>
      <c r="Q9980" s="39"/>
      <c r="R9980" s="40"/>
      <c r="S9980" s="40"/>
      <c r="T9980" s="39"/>
      <c r="AG9980" s="110"/>
      <c r="AH9980" s="94"/>
      <c r="AJ9980" s="97"/>
      <c r="AL9980" s="39"/>
      <c r="AP9980" s="39"/>
      <c r="AQ9980" s="77"/>
      <c r="AR9980" s="78"/>
      <c r="BB9980" s="79"/>
      <c r="BC9980" s="94"/>
      <c r="BE9980" s="97"/>
      <c r="BG9980" s="40"/>
      <c r="BK9980" s="40"/>
      <c r="BL9980" s="79"/>
      <c r="BM9980" s="94"/>
      <c r="BO9980" s="97"/>
      <c r="BQ9980" s="40"/>
      <c r="BR9980" s="94"/>
      <c r="BS9980" s="94"/>
      <c r="BT9980" s="94"/>
      <c r="BU9980" s="40"/>
      <c r="BV9980" s="82"/>
      <c r="BW9980" s="94"/>
      <c r="BX9980" s="48"/>
      <c r="BY9980" s="97"/>
      <c r="BZ9980" s="48"/>
      <c r="CA9980" s="40"/>
      <c r="CB9980" s="94"/>
      <c r="CC9980" s="94"/>
      <c r="CD9980" s="94"/>
      <c r="CE9980" s="40"/>
      <c r="CF9980" s="73"/>
      <c r="CG9980" s="41"/>
      <c r="CH9980" s="41"/>
      <c r="CI9980" s="41"/>
      <c r="CJ9980" s="41"/>
      <c r="CK9980" s="41"/>
      <c r="CL9980" s="68"/>
      <c r="CM9980" s="41"/>
      <c r="CN9980" s="41"/>
      <c r="CO9980" s="39"/>
      <c r="CP9980" s="78"/>
    </row>
    <row r="9981" spans="1:94" s="38" customFormat="1" x14ac:dyDescent="0.25">
      <c r="A9981" s="38">
        <v>9978</v>
      </c>
      <c r="F9981" s="39"/>
      <c r="Q9981" s="39"/>
      <c r="R9981" s="40"/>
      <c r="S9981" s="40"/>
      <c r="T9981" s="39"/>
      <c r="AG9981" s="110"/>
      <c r="AH9981" s="94"/>
      <c r="AJ9981" s="97"/>
      <c r="AL9981" s="39"/>
      <c r="AP9981" s="39"/>
      <c r="AQ9981" s="77"/>
      <c r="AR9981" s="78"/>
      <c r="BB9981" s="79"/>
      <c r="BC9981" s="94"/>
      <c r="BE9981" s="97"/>
      <c r="BG9981" s="40"/>
      <c r="BK9981" s="40"/>
      <c r="BL9981" s="79"/>
      <c r="BM9981" s="94"/>
      <c r="BO9981" s="97"/>
      <c r="BQ9981" s="40"/>
      <c r="BR9981" s="94"/>
      <c r="BS9981" s="94"/>
      <c r="BT9981" s="94"/>
      <c r="BU9981" s="40"/>
      <c r="BV9981" s="82"/>
      <c r="BW9981" s="94"/>
      <c r="BX9981" s="48"/>
      <c r="BY9981" s="97"/>
      <c r="BZ9981" s="48"/>
      <c r="CA9981" s="40"/>
      <c r="CB9981" s="94"/>
      <c r="CC9981" s="94"/>
      <c r="CD9981" s="94"/>
      <c r="CE9981" s="40"/>
      <c r="CF9981" s="73"/>
      <c r="CG9981" s="41"/>
      <c r="CH9981" s="41"/>
      <c r="CI9981" s="41"/>
      <c r="CJ9981" s="41"/>
      <c r="CK9981" s="41"/>
      <c r="CL9981" s="68"/>
      <c r="CM9981" s="41"/>
      <c r="CN9981" s="41"/>
      <c r="CO9981" s="39"/>
      <c r="CP9981" s="78"/>
    </row>
    <row r="9982" spans="1:94" s="38" customFormat="1" x14ac:dyDescent="0.25">
      <c r="A9982" s="38">
        <v>9979</v>
      </c>
      <c r="F9982" s="39"/>
      <c r="Q9982" s="39"/>
      <c r="R9982" s="40"/>
      <c r="S9982" s="40"/>
      <c r="T9982" s="39"/>
      <c r="AG9982" s="110"/>
      <c r="AH9982" s="94"/>
      <c r="AJ9982" s="97"/>
      <c r="AL9982" s="39"/>
      <c r="AP9982" s="39"/>
      <c r="AQ9982" s="77"/>
      <c r="AR9982" s="78"/>
      <c r="BB9982" s="79"/>
      <c r="BC9982" s="94"/>
      <c r="BE9982" s="97"/>
      <c r="BG9982" s="40"/>
      <c r="BK9982" s="40"/>
      <c r="BL9982" s="79"/>
      <c r="BM9982" s="94"/>
      <c r="BO9982" s="97"/>
      <c r="BQ9982" s="40"/>
      <c r="BR9982" s="94"/>
      <c r="BS9982" s="94"/>
      <c r="BT9982" s="94"/>
      <c r="BU9982" s="40"/>
      <c r="BV9982" s="82"/>
      <c r="BW9982" s="94"/>
      <c r="BX9982" s="48"/>
      <c r="BY9982" s="97"/>
      <c r="BZ9982" s="48"/>
      <c r="CA9982" s="40"/>
      <c r="CB9982" s="94"/>
      <c r="CC9982" s="94"/>
      <c r="CD9982" s="94"/>
      <c r="CE9982" s="40"/>
      <c r="CF9982" s="73"/>
      <c r="CG9982" s="41"/>
      <c r="CH9982" s="41"/>
      <c r="CI9982" s="41"/>
      <c r="CJ9982" s="41"/>
      <c r="CK9982" s="41"/>
      <c r="CL9982" s="68"/>
      <c r="CM9982" s="41"/>
      <c r="CN9982" s="41"/>
      <c r="CO9982" s="39"/>
      <c r="CP9982" s="78"/>
    </row>
    <row r="9983" spans="1:94" s="38" customFormat="1" x14ac:dyDescent="0.25">
      <c r="A9983" s="38">
        <v>9980</v>
      </c>
      <c r="F9983" s="39"/>
      <c r="Q9983" s="39"/>
      <c r="R9983" s="40"/>
      <c r="S9983" s="40"/>
      <c r="T9983" s="39"/>
      <c r="AG9983" s="110"/>
      <c r="AH9983" s="94"/>
      <c r="AJ9983" s="97"/>
      <c r="AL9983" s="39"/>
      <c r="AP9983" s="39"/>
      <c r="AQ9983" s="77"/>
      <c r="AR9983" s="78"/>
      <c r="BB9983" s="79"/>
      <c r="BC9983" s="94"/>
      <c r="BE9983" s="97"/>
      <c r="BG9983" s="40"/>
      <c r="BK9983" s="40"/>
      <c r="BL9983" s="79"/>
      <c r="BM9983" s="94"/>
      <c r="BO9983" s="97"/>
      <c r="BQ9983" s="40"/>
      <c r="BR9983" s="94"/>
      <c r="BS9983" s="94"/>
      <c r="BT9983" s="94"/>
      <c r="BU9983" s="40"/>
      <c r="BV9983" s="82"/>
      <c r="BW9983" s="94"/>
      <c r="BX9983" s="48"/>
      <c r="BY9983" s="97"/>
      <c r="BZ9983" s="48"/>
      <c r="CA9983" s="40"/>
      <c r="CB9983" s="94"/>
      <c r="CC9983" s="94"/>
      <c r="CD9983" s="94"/>
      <c r="CE9983" s="40"/>
      <c r="CF9983" s="73"/>
      <c r="CG9983" s="41"/>
      <c r="CH9983" s="41"/>
      <c r="CI9983" s="41"/>
      <c r="CJ9983" s="41"/>
      <c r="CK9983" s="41"/>
      <c r="CL9983" s="68"/>
      <c r="CM9983" s="41"/>
      <c r="CN9983" s="41"/>
      <c r="CO9983" s="39"/>
      <c r="CP9983" s="78"/>
    </row>
    <row r="9984" spans="1:94" s="38" customFormat="1" x14ac:dyDescent="0.25">
      <c r="A9984" s="38">
        <v>9981</v>
      </c>
      <c r="F9984" s="39"/>
      <c r="Q9984" s="39"/>
      <c r="R9984" s="40"/>
      <c r="S9984" s="40"/>
      <c r="T9984" s="39"/>
      <c r="AG9984" s="110"/>
      <c r="AH9984" s="94"/>
      <c r="AJ9984" s="97"/>
      <c r="AL9984" s="39"/>
      <c r="AP9984" s="39"/>
      <c r="AQ9984" s="77"/>
      <c r="AR9984" s="78"/>
      <c r="BB9984" s="79"/>
      <c r="BC9984" s="94"/>
      <c r="BE9984" s="97"/>
      <c r="BG9984" s="40"/>
      <c r="BK9984" s="40"/>
      <c r="BL9984" s="79"/>
      <c r="BM9984" s="94"/>
      <c r="BO9984" s="97"/>
      <c r="BQ9984" s="40"/>
      <c r="BR9984" s="94"/>
      <c r="BS9984" s="94"/>
      <c r="BT9984" s="94"/>
      <c r="BU9984" s="40"/>
      <c r="BV9984" s="82"/>
      <c r="BW9984" s="94"/>
      <c r="BX9984" s="48"/>
      <c r="BY9984" s="97"/>
      <c r="BZ9984" s="48"/>
      <c r="CA9984" s="40"/>
      <c r="CB9984" s="94"/>
      <c r="CC9984" s="94"/>
      <c r="CD9984" s="94"/>
      <c r="CE9984" s="40"/>
      <c r="CF9984" s="73"/>
      <c r="CG9984" s="41"/>
      <c r="CH9984" s="41"/>
      <c r="CI9984" s="41"/>
      <c r="CJ9984" s="41"/>
      <c r="CK9984" s="41"/>
      <c r="CL9984" s="68"/>
      <c r="CM9984" s="41"/>
      <c r="CN9984" s="41"/>
      <c r="CO9984" s="39"/>
      <c r="CP9984" s="78"/>
    </row>
    <row r="9985" spans="1:94" s="38" customFormat="1" x14ac:dyDescent="0.25">
      <c r="A9985" s="38">
        <v>9982</v>
      </c>
      <c r="F9985" s="39"/>
      <c r="Q9985" s="39"/>
      <c r="R9985" s="40"/>
      <c r="S9985" s="40"/>
      <c r="T9985" s="39"/>
      <c r="AG9985" s="110"/>
      <c r="AH9985" s="94"/>
      <c r="AJ9985" s="97"/>
      <c r="AL9985" s="39"/>
      <c r="AP9985" s="39"/>
      <c r="AQ9985" s="77"/>
      <c r="AR9985" s="78"/>
      <c r="BB9985" s="79"/>
      <c r="BC9985" s="94"/>
      <c r="BE9985" s="97"/>
      <c r="BG9985" s="40"/>
      <c r="BK9985" s="40"/>
      <c r="BL9985" s="79"/>
      <c r="BM9985" s="94"/>
      <c r="BO9985" s="97"/>
      <c r="BQ9985" s="40"/>
      <c r="BR9985" s="94"/>
      <c r="BS9985" s="94"/>
      <c r="BT9985" s="94"/>
      <c r="BU9985" s="40"/>
      <c r="BV9985" s="82"/>
      <c r="BW9985" s="94"/>
      <c r="BX9985" s="48"/>
      <c r="BY9985" s="97"/>
      <c r="BZ9985" s="48"/>
      <c r="CA9985" s="40"/>
      <c r="CB9985" s="94"/>
      <c r="CC9985" s="94"/>
      <c r="CD9985" s="94"/>
      <c r="CE9985" s="40"/>
      <c r="CF9985" s="73"/>
      <c r="CG9985" s="41"/>
      <c r="CH9985" s="41"/>
      <c r="CI9985" s="41"/>
      <c r="CJ9985" s="41"/>
      <c r="CK9985" s="41"/>
      <c r="CL9985" s="68"/>
      <c r="CM9985" s="41"/>
      <c r="CN9985" s="41"/>
      <c r="CO9985" s="39"/>
      <c r="CP9985" s="78"/>
    </row>
    <row r="9986" spans="1:94" s="38" customFormat="1" x14ac:dyDescent="0.25">
      <c r="A9986" s="38">
        <v>9983</v>
      </c>
      <c r="F9986" s="39"/>
      <c r="Q9986" s="39"/>
      <c r="R9986" s="40"/>
      <c r="S9986" s="40"/>
      <c r="T9986" s="39"/>
      <c r="AG9986" s="110"/>
      <c r="AH9986" s="94"/>
      <c r="AJ9986" s="97"/>
      <c r="AL9986" s="39"/>
      <c r="AP9986" s="39"/>
      <c r="AQ9986" s="77"/>
      <c r="AR9986" s="78"/>
      <c r="BB9986" s="79"/>
      <c r="BC9986" s="94"/>
      <c r="BE9986" s="97"/>
      <c r="BG9986" s="40"/>
      <c r="BK9986" s="40"/>
      <c r="BL9986" s="79"/>
      <c r="BM9986" s="94"/>
      <c r="BO9986" s="97"/>
      <c r="BQ9986" s="40"/>
      <c r="BR9986" s="94"/>
      <c r="BS9986" s="94"/>
      <c r="BT9986" s="94"/>
      <c r="BU9986" s="40"/>
      <c r="BV9986" s="82"/>
      <c r="BW9986" s="94"/>
      <c r="BX9986" s="48"/>
      <c r="BY9986" s="97"/>
      <c r="BZ9986" s="48"/>
      <c r="CA9986" s="40"/>
      <c r="CB9986" s="94"/>
      <c r="CC9986" s="94"/>
      <c r="CD9986" s="94"/>
      <c r="CE9986" s="40"/>
      <c r="CF9986" s="73"/>
      <c r="CG9986" s="41"/>
      <c r="CH9986" s="41"/>
      <c r="CI9986" s="41"/>
      <c r="CJ9986" s="41"/>
      <c r="CK9986" s="41"/>
      <c r="CL9986" s="68"/>
      <c r="CM9986" s="41"/>
      <c r="CN9986" s="41"/>
      <c r="CO9986" s="39"/>
      <c r="CP9986" s="78"/>
    </row>
    <row r="9987" spans="1:94" s="38" customFormat="1" x14ac:dyDescent="0.25">
      <c r="A9987" s="38">
        <v>9984</v>
      </c>
      <c r="F9987" s="39"/>
      <c r="Q9987" s="39"/>
      <c r="R9987" s="40"/>
      <c r="S9987" s="40"/>
      <c r="T9987" s="39"/>
      <c r="AG9987" s="110"/>
      <c r="AH9987" s="94"/>
      <c r="AJ9987" s="97"/>
      <c r="AL9987" s="39"/>
      <c r="AP9987" s="39"/>
      <c r="AQ9987" s="77"/>
      <c r="AR9987" s="78"/>
      <c r="BB9987" s="79"/>
      <c r="BC9987" s="94"/>
      <c r="BE9987" s="97"/>
      <c r="BG9987" s="40"/>
      <c r="BK9987" s="40"/>
      <c r="BL9987" s="79"/>
      <c r="BM9987" s="94"/>
      <c r="BO9987" s="97"/>
      <c r="BQ9987" s="40"/>
      <c r="BR9987" s="94"/>
      <c r="BS9987" s="94"/>
      <c r="BT9987" s="94"/>
      <c r="BU9987" s="40"/>
      <c r="BV9987" s="82"/>
      <c r="BW9987" s="94"/>
      <c r="BX9987" s="48"/>
      <c r="BY9987" s="97"/>
      <c r="BZ9987" s="48"/>
      <c r="CA9987" s="40"/>
      <c r="CB9987" s="94"/>
      <c r="CC9987" s="94"/>
      <c r="CD9987" s="94"/>
      <c r="CE9987" s="40"/>
      <c r="CF9987" s="73"/>
      <c r="CG9987" s="41"/>
      <c r="CH9987" s="41"/>
      <c r="CI9987" s="41"/>
      <c r="CJ9987" s="41"/>
      <c r="CK9987" s="41"/>
      <c r="CL9987" s="68"/>
      <c r="CM9987" s="41"/>
      <c r="CN9987" s="41"/>
      <c r="CO9987" s="39"/>
      <c r="CP9987" s="78"/>
    </row>
    <row r="9988" spans="1:94" s="38" customFormat="1" x14ac:dyDescent="0.25">
      <c r="A9988" s="38">
        <v>9985</v>
      </c>
      <c r="F9988" s="39"/>
      <c r="Q9988" s="39"/>
      <c r="R9988" s="40"/>
      <c r="S9988" s="40"/>
      <c r="T9988" s="39"/>
      <c r="AG9988" s="110"/>
      <c r="AH9988" s="94"/>
      <c r="AJ9988" s="97"/>
      <c r="AL9988" s="39"/>
      <c r="AP9988" s="39"/>
      <c r="AQ9988" s="77"/>
      <c r="AR9988" s="78"/>
      <c r="BB9988" s="79"/>
      <c r="BC9988" s="94"/>
      <c r="BE9988" s="97"/>
      <c r="BG9988" s="40"/>
      <c r="BK9988" s="40"/>
      <c r="BL9988" s="79"/>
      <c r="BM9988" s="94"/>
      <c r="BO9988" s="97"/>
      <c r="BQ9988" s="40"/>
      <c r="BR9988" s="94"/>
      <c r="BS9988" s="94"/>
      <c r="BT9988" s="94"/>
      <c r="BU9988" s="40"/>
      <c r="BV9988" s="82"/>
      <c r="BW9988" s="94"/>
      <c r="BX9988" s="48"/>
      <c r="BY9988" s="97"/>
      <c r="BZ9988" s="48"/>
      <c r="CA9988" s="40"/>
      <c r="CB9988" s="94"/>
      <c r="CC9988" s="94"/>
      <c r="CD9988" s="94"/>
      <c r="CE9988" s="40"/>
      <c r="CF9988" s="73"/>
      <c r="CG9988" s="41"/>
      <c r="CH9988" s="41"/>
      <c r="CI9988" s="41"/>
      <c r="CJ9988" s="41"/>
      <c r="CK9988" s="41"/>
      <c r="CL9988" s="68"/>
      <c r="CM9988" s="41"/>
      <c r="CN9988" s="41"/>
      <c r="CO9988" s="39"/>
      <c r="CP9988" s="78"/>
    </row>
    <row r="9989" spans="1:94" s="38" customFormat="1" x14ac:dyDescent="0.25">
      <c r="A9989" s="38">
        <v>9986</v>
      </c>
      <c r="F9989" s="39"/>
      <c r="Q9989" s="39"/>
      <c r="R9989" s="40"/>
      <c r="S9989" s="40"/>
      <c r="T9989" s="39"/>
      <c r="AG9989" s="110"/>
      <c r="AH9989" s="94"/>
      <c r="AJ9989" s="97"/>
      <c r="AL9989" s="39"/>
      <c r="AP9989" s="39"/>
      <c r="AQ9989" s="77"/>
      <c r="AR9989" s="78"/>
      <c r="BB9989" s="79"/>
      <c r="BC9989" s="94"/>
      <c r="BE9989" s="97"/>
      <c r="BG9989" s="40"/>
      <c r="BK9989" s="40"/>
      <c r="BL9989" s="79"/>
      <c r="BM9989" s="94"/>
      <c r="BO9989" s="97"/>
      <c r="BQ9989" s="40"/>
      <c r="BR9989" s="94"/>
      <c r="BS9989" s="94"/>
      <c r="BT9989" s="94"/>
      <c r="BU9989" s="40"/>
      <c r="BV9989" s="82"/>
      <c r="BW9989" s="94"/>
      <c r="BX9989" s="48"/>
      <c r="BY9989" s="97"/>
      <c r="BZ9989" s="48"/>
      <c r="CA9989" s="40"/>
      <c r="CB9989" s="94"/>
      <c r="CC9989" s="94"/>
      <c r="CD9989" s="94"/>
      <c r="CE9989" s="40"/>
      <c r="CF9989" s="73"/>
      <c r="CG9989" s="41"/>
      <c r="CH9989" s="41"/>
      <c r="CI9989" s="41"/>
      <c r="CJ9989" s="41"/>
      <c r="CK9989" s="41"/>
      <c r="CL9989" s="68"/>
      <c r="CM9989" s="41"/>
      <c r="CN9989" s="41"/>
      <c r="CO9989" s="39"/>
      <c r="CP9989" s="78"/>
    </row>
    <row r="9990" spans="1:94" s="38" customFormat="1" x14ac:dyDescent="0.25">
      <c r="A9990" s="38">
        <v>9987</v>
      </c>
      <c r="F9990" s="39"/>
      <c r="Q9990" s="39"/>
      <c r="R9990" s="40"/>
      <c r="S9990" s="40"/>
      <c r="T9990" s="39"/>
      <c r="AG9990" s="110"/>
      <c r="AH9990" s="94"/>
      <c r="AJ9990" s="97"/>
      <c r="AL9990" s="39"/>
      <c r="AP9990" s="39"/>
      <c r="AQ9990" s="77"/>
      <c r="AR9990" s="78"/>
      <c r="BB9990" s="79"/>
      <c r="BC9990" s="94"/>
      <c r="BE9990" s="97"/>
      <c r="BG9990" s="40"/>
      <c r="BK9990" s="40"/>
      <c r="BL9990" s="79"/>
      <c r="BM9990" s="94"/>
      <c r="BO9990" s="97"/>
      <c r="BQ9990" s="40"/>
      <c r="BR9990" s="94"/>
      <c r="BS9990" s="94"/>
      <c r="BT9990" s="94"/>
      <c r="BU9990" s="40"/>
      <c r="BV9990" s="82"/>
      <c r="BW9990" s="94"/>
      <c r="BX9990" s="48"/>
      <c r="BY9990" s="97"/>
      <c r="BZ9990" s="48"/>
      <c r="CA9990" s="40"/>
      <c r="CB9990" s="94"/>
      <c r="CC9990" s="94"/>
      <c r="CD9990" s="94"/>
      <c r="CE9990" s="40"/>
      <c r="CF9990" s="73"/>
      <c r="CG9990" s="41"/>
      <c r="CH9990" s="41"/>
      <c r="CI9990" s="41"/>
      <c r="CJ9990" s="41"/>
      <c r="CK9990" s="41"/>
      <c r="CL9990" s="68"/>
      <c r="CM9990" s="41"/>
      <c r="CN9990" s="41"/>
      <c r="CO9990" s="39"/>
      <c r="CP9990" s="78"/>
    </row>
    <row r="9991" spans="1:94" s="38" customFormat="1" x14ac:dyDescent="0.25">
      <c r="A9991" s="38">
        <v>9988</v>
      </c>
      <c r="F9991" s="39"/>
      <c r="Q9991" s="39"/>
      <c r="R9991" s="40"/>
      <c r="S9991" s="40"/>
      <c r="T9991" s="39"/>
      <c r="AG9991" s="110"/>
      <c r="AH9991" s="94"/>
      <c r="AJ9991" s="97"/>
      <c r="AL9991" s="39"/>
      <c r="AP9991" s="39"/>
      <c r="AQ9991" s="77"/>
      <c r="AR9991" s="78"/>
      <c r="BB9991" s="79"/>
      <c r="BC9991" s="94"/>
      <c r="BE9991" s="97"/>
      <c r="BG9991" s="40"/>
      <c r="BK9991" s="40"/>
      <c r="BL9991" s="79"/>
      <c r="BM9991" s="94"/>
      <c r="BO9991" s="97"/>
      <c r="BQ9991" s="40"/>
      <c r="BR9991" s="94"/>
      <c r="BS9991" s="94"/>
      <c r="BT9991" s="94"/>
      <c r="BU9991" s="40"/>
      <c r="BV9991" s="82"/>
      <c r="BW9991" s="94"/>
      <c r="BX9991" s="48"/>
      <c r="BY9991" s="97"/>
      <c r="BZ9991" s="48"/>
      <c r="CA9991" s="40"/>
      <c r="CB9991" s="94"/>
      <c r="CC9991" s="94"/>
      <c r="CD9991" s="94"/>
      <c r="CE9991" s="40"/>
      <c r="CF9991" s="73"/>
      <c r="CG9991" s="41"/>
      <c r="CH9991" s="41"/>
      <c r="CI9991" s="41"/>
      <c r="CJ9991" s="41"/>
      <c r="CK9991" s="41"/>
      <c r="CL9991" s="68"/>
      <c r="CM9991" s="41"/>
      <c r="CN9991" s="41"/>
      <c r="CO9991" s="39"/>
      <c r="CP9991" s="78"/>
    </row>
    <row r="9992" spans="1:94" s="38" customFormat="1" x14ac:dyDescent="0.25">
      <c r="A9992" s="38">
        <v>9989</v>
      </c>
      <c r="F9992" s="39"/>
      <c r="Q9992" s="39"/>
      <c r="R9992" s="40"/>
      <c r="S9992" s="40"/>
      <c r="T9992" s="39"/>
      <c r="AG9992" s="110"/>
      <c r="AH9992" s="94"/>
      <c r="AJ9992" s="97"/>
      <c r="AL9992" s="39"/>
      <c r="AP9992" s="39"/>
      <c r="AQ9992" s="77"/>
      <c r="AR9992" s="78"/>
      <c r="BB9992" s="79"/>
      <c r="BC9992" s="94"/>
      <c r="BE9992" s="97"/>
      <c r="BG9992" s="40"/>
      <c r="BK9992" s="40"/>
      <c r="BL9992" s="79"/>
      <c r="BM9992" s="94"/>
      <c r="BO9992" s="97"/>
      <c r="BQ9992" s="40"/>
      <c r="BR9992" s="94"/>
      <c r="BS9992" s="94"/>
      <c r="BT9992" s="94"/>
      <c r="BU9992" s="40"/>
      <c r="BV9992" s="82"/>
      <c r="BW9992" s="94"/>
      <c r="BX9992" s="48"/>
      <c r="BY9992" s="97"/>
      <c r="BZ9992" s="48"/>
      <c r="CA9992" s="40"/>
      <c r="CB9992" s="94"/>
      <c r="CC9992" s="94"/>
      <c r="CD9992" s="94"/>
      <c r="CE9992" s="40"/>
      <c r="CF9992" s="73"/>
      <c r="CG9992" s="41"/>
      <c r="CH9992" s="41"/>
      <c r="CI9992" s="41"/>
      <c r="CJ9992" s="41"/>
      <c r="CK9992" s="41"/>
      <c r="CL9992" s="68"/>
      <c r="CM9992" s="41"/>
      <c r="CN9992" s="41"/>
      <c r="CO9992" s="39"/>
      <c r="CP9992" s="78"/>
    </row>
    <row r="9993" spans="1:94" s="38" customFormat="1" x14ac:dyDescent="0.25">
      <c r="A9993" s="38">
        <v>9990</v>
      </c>
      <c r="F9993" s="39"/>
      <c r="Q9993" s="39"/>
      <c r="R9993" s="40"/>
      <c r="S9993" s="40"/>
      <c r="T9993" s="39"/>
      <c r="AG9993" s="110"/>
      <c r="AH9993" s="94"/>
      <c r="AJ9993" s="97"/>
      <c r="AL9993" s="39"/>
      <c r="AP9993" s="39"/>
      <c r="AQ9993" s="77"/>
      <c r="AR9993" s="78"/>
      <c r="BB9993" s="79"/>
      <c r="BC9993" s="94"/>
      <c r="BE9993" s="97"/>
      <c r="BG9993" s="40"/>
      <c r="BK9993" s="40"/>
      <c r="BL9993" s="79"/>
      <c r="BM9993" s="94"/>
      <c r="BO9993" s="97"/>
      <c r="BQ9993" s="40"/>
      <c r="BR9993" s="94"/>
      <c r="BS9993" s="94"/>
      <c r="BT9993" s="94"/>
      <c r="BU9993" s="40"/>
      <c r="BV9993" s="82"/>
      <c r="BW9993" s="94"/>
      <c r="BX9993" s="48"/>
      <c r="BY9993" s="97"/>
      <c r="BZ9993" s="48"/>
      <c r="CA9993" s="40"/>
      <c r="CB9993" s="94"/>
      <c r="CC9993" s="94"/>
      <c r="CD9993" s="94"/>
      <c r="CE9993" s="40"/>
      <c r="CF9993" s="73"/>
      <c r="CG9993" s="41"/>
      <c r="CH9993" s="41"/>
      <c r="CI9993" s="41"/>
      <c r="CJ9993" s="41"/>
      <c r="CK9993" s="41"/>
      <c r="CL9993" s="68"/>
      <c r="CM9993" s="41"/>
      <c r="CN9993" s="41"/>
      <c r="CO9993" s="39"/>
      <c r="CP9993" s="78"/>
    </row>
    <row r="9994" spans="1:94" s="38" customFormat="1" x14ac:dyDescent="0.25">
      <c r="A9994" s="38">
        <v>9991</v>
      </c>
      <c r="F9994" s="39"/>
      <c r="Q9994" s="39"/>
      <c r="R9994" s="40"/>
      <c r="S9994" s="40"/>
      <c r="T9994" s="39"/>
      <c r="AG9994" s="110"/>
      <c r="AH9994" s="94"/>
      <c r="AJ9994" s="97"/>
      <c r="AL9994" s="39"/>
      <c r="AP9994" s="39"/>
      <c r="AQ9994" s="77"/>
      <c r="AR9994" s="78"/>
      <c r="BB9994" s="79"/>
      <c r="BC9994" s="94"/>
      <c r="BE9994" s="97"/>
      <c r="BG9994" s="40"/>
      <c r="BK9994" s="40"/>
      <c r="BL9994" s="79"/>
      <c r="BM9994" s="94"/>
      <c r="BO9994" s="97"/>
      <c r="BQ9994" s="40"/>
      <c r="BR9994" s="94"/>
      <c r="BS9994" s="94"/>
      <c r="BT9994" s="94"/>
      <c r="BU9994" s="40"/>
      <c r="BV9994" s="82"/>
      <c r="BW9994" s="94"/>
      <c r="BX9994" s="48"/>
      <c r="BY9994" s="97"/>
      <c r="BZ9994" s="48"/>
      <c r="CA9994" s="40"/>
      <c r="CB9994" s="94"/>
      <c r="CC9994" s="94"/>
      <c r="CD9994" s="94"/>
      <c r="CE9994" s="40"/>
      <c r="CF9994" s="73"/>
      <c r="CG9994" s="41"/>
      <c r="CH9994" s="41"/>
      <c r="CI9994" s="41"/>
      <c r="CJ9994" s="41"/>
      <c r="CK9994" s="41"/>
      <c r="CL9994" s="68"/>
      <c r="CM9994" s="41"/>
      <c r="CN9994" s="41"/>
      <c r="CO9994" s="39"/>
      <c r="CP9994" s="78"/>
    </row>
    <row r="9995" spans="1:94" s="38" customFormat="1" x14ac:dyDescent="0.25">
      <c r="A9995" s="38">
        <v>9992</v>
      </c>
      <c r="F9995" s="39"/>
      <c r="Q9995" s="39"/>
      <c r="R9995" s="40"/>
      <c r="S9995" s="40"/>
      <c r="T9995" s="39"/>
      <c r="AG9995" s="110"/>
      <c r="AH9995" s="94"/>
      <c r="AJ9995" s="97"/>
      <c r="AL9995" s="39"/>
      <c r="AP9995" s="39"/>
      <c r="AQ9995" s="77"/>
      <c r="AR9995" s="78"/>
      <c r="BB9995" s="79"/>
      <c r="BC9995" s="94"/>
      <c r="BE9995" s="97"/>
      <c r="BG9995" s="40"/>
      <c r="BK9995" s="40"/>
      <c r="BL9995" s="79"/>
      <c r="BM9995" s="94"/>
      <c r="BO9995" s="97"/>
      <c r="BQ9995" s="40"/>
      <c r="BR9995" s="94"/>
      <c r="BS9995" s="94"/>
      <c r="BT9995" s="94"/>
      <c r="BU9995" s="40"/>
      <c r="BV9995" s="82"/>
      <c r="BW9995" s="94"/>
      <c r="BX9995" s="48"/>
      <c r="BY9995" s="97"/>
      <c r="BZ9995" s="48"/>
      <c r="CA9995" s="40"/>
      <c r="CB9995" s="94"/>
      <c r="CC9995" s="94"/>
      <c r="CD9995" s="94"/>
      <c r="CE9995" s="40"/>
      <c r="CF9995" s="73"/>
      <c r="CG9995" s="41"/>
      <c r="CH9995" s="41"/>
      <c r="CI9995" s="41"/>
      <c r="CJ9995" s="41"/>
      <c r="CK9995" s="41"/>
      <c r="CL9995" s="68"/>
      <c r="CM9995" s="41"/>
      <c r="CN9995" s="41"/>
      <c r="CO9995" s="39"/>
      <c r="CP9995" s="78"/>
    </row>
    <row r="9996" spans="1:94" s="38" customFormat="1" x14ac:dyDescent="0.25">
      <c r="A9996" s="38">
        <v>9993</v>
      </c>
      <c r="F9996" s="39"/>
      <c r="Q9996" s="39"/>
      <c r="R9996" s="40"/>
      <c r="S9996" s="40"/>
      <c r="T9996" s="39"/>
      <c r="AG9996" s="110"/>
      <c r="AH9996" s="94"/>
      <c r="AJ9996" s="97"/>
      <c r="AL9996" s="39"/>
      <c r="AP9996" s="39"/>
      <c r="AQ9996" s="77"/>
      <c r="AR9996" s="78"/>
      <c r="BB9996" s="79"/>
      <c r="BC9996" s="94"/>
      <c r="BE9996" s="97"/>
      <c r="BG9996" s="40"/>
      <c r="BK9996" s="40"/>
      <c r="BL9996" s="79"/>
      <c r="BM9996" s="94"/>
      <c r="BO9996" s="97"/>
      <c r="BQ9996" s="40"/>
      <c r="BR9996" s="94"/>
      <c r="BS9996" s="94"/>
      <c r="BT9996" s="94"/>
      <c r="BU9996" s="40"/>
      <c r="BV9996" s="82"/>
      <c r="BW9996" s="94"/>
      <c r="BX9996" s="48"/>
      <c r="BY9996" s="97"/>
      <c r="BZ9996" s="48"/>
      <c r="CA9996" s="40"/>
      <c r="CB9996" s="94"/>
      <c r="CC9996" s="94"/>
      <c r="CD9996" s="94"/>
      <c r="CE9996" s="40"/>
      <c r="CF9996" s="73"/>
      <c r="CG9996" s="41"/>
      <c r="CH9996" s="41"/>
      <c r="CI9996" s="41"/>
      <c r="CJ9996" s="41"/>
      <c r="CK9996" s="41"/>
      <c r="CL9996" s="68"/>
      <c r="CM9996" s="41"/>
      <c r="CN9996" s="41"/>
      <c r="CO9996" s="39"/>
      <c r="CP9996" s="78"/>
    </row>
    <row r="9997" spans="1:94" s="38" customFormat="1" x14ac:dyDescent="0.25">
      <c r="A9997" s="38">
        <v>9994</v>
      </c>
      <c r="F9997" s="39"/>
      <c r="Q9997" s="39"/>
      <c r="R9997" s="40"/>
      <c r="S9997" s="40"/>
      <c r="T9997" s="39"/>
      <c r="AG9997" s="110"/>
      <c r="AH9997" s="94"/>
      <c r="AJ9997" s="97"/>
      <c r="AL9997" s="39"/>
      <c r="AP9997" s="39"/>
      <c r="AQ9997" s="77"/>
      <c r="AR9997" s="78"/>
      <c r="BB9997" s="79"/>
      <c r="BC9997" s="94"/>
      <c r="BE9997" s="97"/>
      <c r="BG9997" s="40"/>
      <c r="BK9997" s="40"/>
      <c r="BL9997" s="79"/>
      <c r="BM9997" s="94"/>
      <c r="BO9997" s="97"/>
      <c r="BQ9997" s="40"/>
      <c r="BR9997" s="94"/>
      <c r="BS9997" s="94"/>
      <c r="BT9997" s="94"/>
      <c r="BU9997" s="40"/>
      <c r="BV9997" s="82"/>
      <c r="BW9997" s="94"/>
      <c r="BX9997" s="48"/>
      <c r="BY9997" s="97"/>
      <c r="BZ9997" s="48"/>
      <c r="CA9997" s="40"/>
      <c r="CB9997" s="94"/>
      <c r="CC9997" s="94"/>
      <c r="CD9997" s="94"/>
      <c r="CE9997" s="40"/>
      <c r="CF9997" s="73"/>
      <c r="CG9997" s="41"/>
      <c r="CH9997" s="41"/>
      <c r="CI9997" s="41"/>
      <c r="CJ9997" s="41"/>
      <c r="CK9997" s="41"/>
      <c r="CL9997" s="68"/>
      <c r="CM9997" s="41"/>
      <c r="CN9997" s="41"/>
      <c r="CO9997" s="39"/>
      <c r="CP9997" s="78"/>
    </row>
    <row r="9998" spans="1:94" s="38" customFormat="1" x14ac:dyDescent="0.25">
      <c r="A9998" s="38">
        <v>9995</v>
      </c>
      <c r="F9998" s="39"/>
      <c r="Q9998" s="39"/>
      <c r="R9998" s="40"/>
      <c r="S9998" s="40"/>
      <c r="T9998" s="39"/>
      <c r="AG9998" s="110"/>
      <c r="AH9998" s="94"/>
      <c r="AJ9998" s="97"/>
      <c r="AL9998" s="39"/>
      <c r="AP9998" s="39"/>
      <c r="AQ9998" s="77"/>
      <c r="AR9998" s="78"/>
      <c r="BB9998" s="79"/>
      <c r="BC9998" s="94"/>
      <c r="BE9998" s="97"/>
      <c r="BG9998" s="40"/>
      <c r="BK9998" s="40"/>
      <c r="BL9998" s="79"/>
      <c r="BM9998" s="94"/>
      <c r="BO9998" s="97"/>
      <c r="BQ9998" s="40"/>
      <c r="BR9998" s="94"/>
      <c r="BS9998" s="94"/>
      <c r="BT9998" s="94"/>
      <c r="BU9998" s="40"/>
      <c r="BV9998" s="82"/>
      <c r="BW9998" s="94"/>
      <c r="BX9998" s="48"/>
      <c r="BY9998" s="97"/>
      <c r="BZ9998" s="48"/>
      <c r="CA9998" s="40"/>
      <c r="CB9998" s="94"/>
      <c r="CC9998" s="94"/>
      <c r="CD9998" s="94"/>
      <c r="CE9998" s="40"/>
      <c r="CF9998" s="73"/>
      <c r="CG9998" s="41"/>
      <c r="CH9998" s="41"/>
      <c r="CI9998" s="41"/>
      <c r="CJ9998" s="41"/>
      <c r="CK9998" s="41"/>
      <c r="CL9998" s="68"/>
      <c r="CM9998" s="41"/>
      <c r="CN9998" s="41"/>
      <c r="CO9998" s="39"/>
      <c r="CP9998" s="78"/>
    </row>
    <row r="9999" spans="1:94" s="38" customFormat="1" x14ac:dyDescent="0.25">
      <c r="A9999" s="38">
        <v>9996</v>
      </c>
      <c r="F9999" s="39"/>
      <c r="Q9999" s="39"/>
      <c r="R9999" s="40"/>
      <c r="S9999" s="40"/>
      <c r="T9999" s="39"/>
      <c r="AG9999" s="110"/>
      <c r="AH9999" s="94"/>
      <c r="AJ9999" s="97"/>
      <c r="AL9999" s="39"/>
      <c r="AP9999" s="39"/>
      <c r="AQ9999" s="77"/>
      <c r="AR9999" s="78"/>
      <c r="BB9999" s="79"/>
      <c r="BC9999" s="94"/>
      <c r="BE9999" s="97"/>
      <c r="BG9999" s="40"/>
      <c r="BK9999" s="40"/>
      <c r="BL9999" s="79"/>
      <c r="BM9999" s="94"/>
      <c r="BO9999" s="97"/>
      <c r="BQ9999" s="40"/>
      <c r="BR9999" s="94"/>
      <c r="BS9999" s="94"/>
      <c r="BT9999" s="94"/>
      <c r="BU9999" s="40"/>
      <c r="BV9999" s="82"/>
      <c r="BW9999" s="94"/>
      <c r="BX9999" s="48"/>
      <c r="BY9999" s="97"/>
      <c r="BZ9999" s="48"/>
      <c r="CA9999" s="40"/>
      <c r="CB9999" s="94"/>
      <c r="CC9999" s="94"/>
      <c r="CD9999" s="94"/>
      <c r="CE9999" s="40"/>
      <c r="CF9999" s="73"/>
      <c r="CG9999" s="41"/>
      <c r="CH9999" s="41"/>
      <c r="CI9999" s="41"/>
      <c r="CJ9999" s="41"/>
      <c r="CK9999" s="41"/>
      <c r="CL9999" s="68"/>
      <c r="CM9999" s="41"/>
      <c r="CN9999" s="41"/>
      <c r="CO9999" s="39"/>
      <c r="CP9999" s="78"/>
    </row>
    <row r="10000" spans="1:94" s="38" customFormat="1" x14ac:dyDescent="0.25">
      <c r="A10000" s="38">
        <v>9997</v>
      </c>
      <c r="F10000" s="39"/>
      <c r="Q10000" s="39"/>
      <c r="R10000" s="40"/>
      <c r="S10000" s="40"/>
      <c r="T10000" s="39"/>
      <c r="AG10000" s="110"/>
      <c r="AH10000" s="94"/>
      <c r="AJ10000" s="97"/>
      <c r="AL10000" s="39"/>
      <c r="AP10000" s="39"/>
      <c r="AQ10000" s="77"/>
      <c r="AR10000" s="78"/>
      <c r="BB10000" s="79"/>
      <c r="BC10000" s="94"/>
      <c r="BE10000" s="97"/>
      <c r="BG10000" s="40"/>
      <c r="BK10000" s="40"/>
      <c r="BL10000" s="79"/>
      <c r="BM10000" s="94"/>
      <c r="BO10000" s="97"/>
      <c r="BQ10000" s="40"/>
      <c r="BR10000" s="94"/>
      <c r="BS10000" s="94"/>
      <c r="BT10000" s="94"/>
      <c r="BU10000" s="40"/>
      <c r="BV10000" s="82"/>
      <c r="BW10000" s="94"/>
      <c r="BX10000" s="48"/>
      <c r="BY10000" s="97"/>
      <c r="BZ10000" s="48"/>
      <c r="CA10000" s="40"/>
      <c r="CB10000" s="94"/>
      <c r="CC10000" s="94"/>
      <c r="CD10000" s="94"/>
      <c r="CE10000" s="40"/>
      <c r="CF10000" s="73"/>
      <c r="CG10000" s="41"/>
      <c r="CH10000" s="41"/>
      <c r="CI10000" s="41"/>
      <c r="CJ10000" s="41"/>
      <c r="CK10000" s="41"/>
      <c r="CL10000" s="68"/>
      <c r="CM10000" s="41"/>
      <c r="CN10000" s="41"/>
      <c r="CO10000" s="39"/>
      <c r="CP10000" s="78"/>
    </row>
    <row r="10001" spans="1:94" s="38" customFormat="1" x14ac:dyDescent="0.25">
      <c r="A10001" s="38">
        <v>9998</v>
      </c>
      <c r="F10001" s="39"/>
      <c r="Q10001" s="39"/>
      <c r="R10001" s="40"/>
      <c r="S10001" s="40"/>
      <c r="T10001" s="39"/>
      <c r="AG10001" s="110"/>
      <c r="AH10001" s="94"/>
      <c r="AJ10001" s="97"/>
      <c r="AL10001" s="39"/>
      <c r="AP10001" s="39"/>
      <c r="AQ10001" s="77"/>
      <c r="AR10001" s="78"/>
      <c r="BB10001" s="79"/>
      <c r="BC10001" s="94"/>
      <c r="BE10001" s="97"/>
      <c r="BG10001" s="40"/>
      <c r="BK10001" s="40"/>
      <c r="BL10001" s="79"/>
      <c r="BM10001" s="94"/>
      <c r="BO10001" s="97"/>
      <c r="BQ10001" s="40"/>
      <c r="BR10001" s="94"/>
      <c r="BS10001" s="94"/>
      <c r="BT10001" s="94"/>
      <c r="BU10001" s="40"/>
      <c r="BV10001" s="82"/>
      <c r="BW10001" s="94"/>
      <c r="BX10001" s="48"/>
      <c r="BY10001" s="97"/>
      <c r="BZ10001" s="48"/>
      <c r="CA10001" s="40"/>
      <c r="CB10001" s="94"/>
      <c r="CC10001" s="94"/>
      <c r="CD10001" s="94"/>
      <c r="CE10001" s="40"/>
      <c r="CF10001" s="73"/>
      <c r="CG10001" s="41"/>
      <c r="CH10001" s="41"/>
      <c r="CI10001" s="41"/>
      <c r="CJ10001" s="41"/>
      <c r="CK10001" s="41"/>
      <c r="CL10001" s="68"/>
      <c r="CM10001" s="41"/>
      <c r="CN10001" s="41"/>
      <c r="CO10001" s="39"/>
      <c r="CP10001" s="78"/>
    </row>
    <row r="10002" spans="1:94" s="38" customFormat="1" x14ac:dyDescent="0.25">
      <c r="A10002" s="38">
        <v>9999</v>
      </c>
      <c r="F10002" s="39"/>
      <c r="Q10002" s="39"/>
      <c r="R10002" s="40"/>
      <c r="S10002" s="40"/>
      <c r="T10002" s="39"/>
      <c r="AG10002" s="110"/>
      <c r="AH10002" s="94"/>
      <c r="AJ10002" s="97"/>
      <c r="AL10002" s="39"/>
      <c r="AP10002" s="39"/>
      <c r="AQ10002" s="77"/>
      <c r="AR10002" s="78"/>
      <c r="BB10002" s="79"/>
      <c r="BC10002" s="94"/>
      <c r="BE10002" s="97"/>
      <c r="BG10002" s="40"/>
      <c r="BK10002" s="40"/>
      <c r="BL10002" s="79"/>
      <c r="BM10002" s="94"/>
      <c r="BO10002" s="97"/>
      <c r="BQ10002" s="40"/>
      <c r="BR10002" s="94"/>
      <c r="BS10002" s="94"/>
      <c r="BT10002" s="94"/>
      <c r="BU10002" s="40"/>
      <c r="BV10002" s="82"/>
      <c r="BW10002" s="94"/>
      <c r="BX10002" s="48"/>
      <c r="BY10002" s="97"/>
      <c r="BZ10002" s="48"/>
      <c r="CA10002" s="40"/>
      <c r="CB10002" s="94"/>
      <c r="CC10002" s="94"/>
      <c r="CD10002" s="94"/>
      <c r="CE10002" s="40"/>
      <c r="CF10002" s="73"/>
      <c r="CG10002" s="41"/>
      <c r="CH10002" s="41"/>
      <c r="CI10002" s="41"/>
      <c r="CJ10002" s="41"/>
      <c r="CK10002" s="41"/>
      <c r="CL10002" s="68"/>
      <c r="CM10002" s="41"/>
      <c r="CN10002" s="41"/>
      <c r="CO10002" s="39"/>
      <c r="CP10002" s="78"/>
    </row>
    <row r="10003" spans="1:94" s="38" customFormat="1" x14ac:dyDescent="0.25">
      <c r="A10003" s="38">
        <v>10000</v>
      </c>
      <c r="F10003" s="39"/>
      <c r="Q10003" s="39"/>
      <c r="R10003" s="40"/>
      <c r="S10003" s="40"/>
      <c r="T10003" s="39"/>
      <c r="AG10003" s="110"/>
      <c r="AH10003" s="94"/>
      <c r="AJ10003" s="97"/>
      <c r="AL10003" s="39"/>
      <c r="AP10003" s="39"/>
      <c r="AQ10003" s="77"/>
      <c r="AR10003" s="78"/>
      <c r="BB10003" s="79"/>
      <c r="BC10003" s="94"/>
      <c r="BE10003" s="97"/>
      <c r="BG10003" s="40"/>
      <c r="BK10003" s="40"/>
      <c r="BL10003" s="79"/>
      <c r="BM10003" s="94"/>
      <c r="BO10003" s="97"/>
      <c r="BQ10003" s="40"/>
      <c r="BR10003" s="94"/>
      <c r="BS10003" s="94"/>
      <c r="BT10003" s="94"/>
      <c r="BU10003" s="40"/>
      <c r="BV10003" s="82"/>
      <c r="BW10003" s="94"/>
      <c r="BX10003" s="48"/>
      <c r="BY10003" s="97"/>
      <c r="BZ10003" s="48"/>
      <c r="CA10003" s="40"/>
      <c r="CB10003" s="94"/>
      <c r="CC10003" s="94"/>
      <c r="CD10003" s="94"/>
      <c r="CE10003" s="40"/>
      <c r="CF10003" s="73"/>
      <c r="CG10003" s="41"/>
      <c r="CH10003" s="41"/>
      <c r="CI10003" s="41"/>
      <c r="CJ10003" s="41"/>
      <c r="CK10003" s="41"/>
      <c r="CL10003" s="68"/>
      <c r="CM10003" s="41"/>
      <c r="CN10003" s="41"/>
      <c r="CO10003" s="39"/>
      <c r="CP10003" s="78"/>
    </row>
    <row r="10004" spans="1:94" s="38" customFormat="1" x14ac:dyDescent="0.25">
      <c r="A10004" s="38">
        <v>10001</v>
      </c>
      <c r="F10004" s="39"/>
      <c r="Q10004" s="39"/>
      <c r="R10004" s="40"/>
      <c r="S10004" s="40"/>
      <c r="T10004" s="39"/>
      <c r="AG10004" s="110"/>
      <c r="AH10004" s="94"/>
      <c r="AJ10004" s="97"/>
      <c r="AL10004" s="39"/>
      <c r="AP10004" s="39"/>
      <c r="AQ10004" s="77"/>
      <c r="AR10004" s="78"/>
      <c r="BB10004" s="79"/>
      <c r="BC10004" s="94"/>
      <c r="BE10004" s="97"/>
      <c r="BG10004" s="40"/>
      <c r="BK10004" s="40"/>
      <c r="BL10004" s="79"/>
      <c r="BM10004" s="94"/>
      <c r="BO10004" s="97"/>
      <c r="BQ10004" s="40"/>
      <c r="BR10004" s="94"/>
      <c r="BS10004" s="94"/>
      <c r="BT10004" s="94"/>
      <c r="BU10004" s="40"/>
      <c r="BV10004" s="82"/>
      <c r="BW10004" s="94"/>
      <c r="BX10004" s="48"/>
      <c r="BY10004" s="97"/>
      <c r="BZ10004" s="48"/>
      <c r="CA10004" s="40"/>
      <c r="CB10004" s="94"/>
      <c r="CC10004" s="94"/>
      <c r="CD10004" s="94"/>
      <c r="CE10004" s="40"/>
      <c r="CF10004" s="73"/>
      <c r="CG10004" s="41"/>
      <c r="CH10004" s="41"/>
      <c r="CI10004" s="41"/>
      <c r="CJ10004" s="41"/>
      <c r="CK10004" s="41"/>
      <c r="CL10004" s="68"/>
      <c r="CM10004" s="41"/>
      <c r="CN10004" s="41"/>
      <c r="CO10004" s="39"/>
      <c r="CP10004" s="78"/>
    </row>
    <row r="10005" spans="1:94" s="38" customFormat="1" x14ac:dyDescent="0.25">
      <c r="A10005" s="38">
        <v>10002</v>
      </c>
      <c r="F10005" s="39"/>
      <c r="Q10005" s="39"/>
      <c r="R10005" s="40"/>
      <c r="S10005" s="40"/>
      <c r="T10005" s="39"/>
      <c r="AG10005" s="110"/>
      <c r="AH10005" s="94"/>
      <c r="AJ10005" s="97"/>
      <c r="AL10005" s="39"/>
      <c r="AP10005" s="39"/>
      <c r="AQ10005" s="77"/>
      <c r="AR10005" s="78"/>
      <c r="BB10005" s="79"/>
      <c r="BC10005" s="94"/>
      <c r="BE10005" s="97"/>
      <c r="BG10005" s="40"/>
      <c r="BK10005" s="40"/>
      <c r="BL10005" s="79"/>
      <c r="BM10005" s="94"/>
      <c r="BO10005" s="97"/>
      <c r="BQ10005" s="40"/>
      <c r="BR10005" s="94"/>
      <c r="BS10005" s="94"/>
      <c r="BT10005" s="94"/>
      <c r="BU10005" s="40"/>
      <c r="BV10005" s="82"/>
      <c r="BW10005" s="94"/>
      <c r="BX10005" s="48"/>
      <c r="BY10005" s="97"/>
      <c r="BZ10005" s="48"/>
      <c r="CA10005" s="40"/>
      <c r="CB10005" s="94"/>
      <c r="CC10005" s="94"/>
      <c r="CD10005" s="94"/>
      <c r="CE10005" s="40"/>
      <c r="CF10005" s="73"/>
      <c r="CG10005" s="41"/>
      <c r="CH10005" s="41"/>
      <c r="CI10005" s="41"/>
      <c r="CJ10005" s="41"/>
      <c r="CK10005" s="41"/>
      <c r="CL10005" s="68"/>
      <c r="CM10005" s="41"/>
      <c r="CN10005" s="41"/>
      <c r="CO10005" s="39"/>
      <c r="CP10005" s="78"/>
    </row>
    <row r="10006" spans="1:94" s="38" customFormat="1" x14ac:dyDescent="0.25">
      <c r="A10006" s="38">
        <v>10003</v>
      </c>
      <c r="F10006" s="39"/>
      <c r="Q10006" s="39"/>
      <c r="R10006" s="40"/>
      <c r="S10006" s="40"/>
      <c r="T10006" s="39"/>
      <c r="AG10006" s="110"/>
      <c r="AH10006" s="94"/>
      <c r="AJ10006" s="97"/>
      <c r="AL10006" s="39"/>
      <c r="AP10006" s="39"/>
      <c r="AQ10006" s="77"/>
      <c r="AR10006" s="78"/>
      <c r="BB10006" s="79"/>
      <c r="BC10006" s="94"/>
      <c r="BE10006" s="97"/>
      <c r="BG10006" s="40"/>
      <c r="BK10006" s="40"/>
      <c r="BL10006" s="79"/>
      <c r="BM10006" s="94"/>
      <c r="BO10006" s="97"/>
      <c r="BQ10006" s="40"/>
      <c r="BR10006" s="94"/>
      <c r="BS10006" s="94"/>
      <c r="BT10006" s="94"/>
      <c r="BU10006" s="40"/>
      <c r="BV10006" s="82"/>
      <c r="BW10006" s="94"/>
      <c r="BX10006" s="48"/>
      <c r="BY10006" s="97"/>
      <c r="BZ10006" s="48"/>
      <c r="CA10006" s="40"/>
      <c r="CB10006" s="94"/>
      <c r="CC10006" s="94"/>
      <c r="CD10006" s="94"/>
      <c r="CE10006" s="40"/>
      <c r="CF10006" s="73"/>
      <c r="CG10006" s="41"/>
      <c r="CH10006" s="41"/>
      <c r="CI10006" s="41"/>
      <c r="CJ10006" s="41"/>
      <c r="CK10006" s="41"/>
      <c r="CL10006" s="68"/>
      <c r="CM10006" s="41"/>
      <c r="CN10006" s="41"/>
      <c r="CO10006" s="39"/>
      <c r="CP10006" s="78"/>
    </row>
    <row r="10007" spans="1:94" s="38" customFormat="1" x14ac:dyDescent="0.25">
      <c r="A10007" s="38">
        <v>10004</v>
      </c>
      <c r="F10007" s="39"/>
      <c r="Q10007" s="39"/>
      <c r="R10007" s="40"/>
      <c r="S10007" s="40"/>
      <c r="T10007" s="39"/>
      <c r="AG10007" s="110"/>
      <c r="AH10007" s="94"/>
      <c r="AJ10007" s="97"/>
      <c r="AL10007" s="39"/>
      <c r="AP10007" s="39"/>
      <c r="AQ10007" s="77"/>
      <c r="AR10007" s="78"/>
      <c r="BB10007" s="79"/>
      <c r="BC10007" s="94"/>
      <c r="BE10007" s="97"/>
      <c r="BG10007" s="40"/>
      <c r="BK10007" s="40"/>
      <c r="BL10007" s="79"/>
      <c r="BM10007" s="94"/>
      <c r="BO10007" s="97"/>
      <c r="BQ10007" s="40"/>
      <c r="BR10007" s="94"/>
      <c r="BS10007" s="94"/>
      <c r="BT10007" s="94"/>
      <c r="BU10007" s="40"/>
      <c r="BV10007" s="82"/>
      <c r="BW10007" s="94"/>
      <c r="BX10007" s="48"/>
      <c r="BY10007" s="97"/>
      <c r="BZ10007" s="48"/>
      <c r="CA10007" s="40"/>
      <c r="CB10007" s="94"/>
      <c r="CC10007" s="94"/>
      <c r="CD10007" s="94"/>
      <c r="CE10007" s="40"/>
      <c r="CF10007" s="73"/>
      <c r="CG10007" s="41"/>
      <c r="CH10007" s="41"/>
      <c r="CI10007" s="41"/>
      <c r="CJ10007" s="41"/>
      <c r="CK10007" s="41"/>
      <c r="CL10007" s="68"/>
      <c r="CM10007" s="41"/>
      <c r="CN10007" s="41"/>
      <c r="CO10007" s="39"/>
      <c r="CP10007" s="78"/>
    </row>
    <row r="10008" spans="1:94" s="38" customFormat="1" x14ac:dyDescent="0.25">
      <c r="A10008" s="38">
        <v>10005</v>
      </c>
      <c r="F10008" s="39"/>
      <c r="Q10008" s="39"/>
      <c r="R10008" s="40"/>
      <c r="S10008" s="40"/>
      <c r="T10008" s="39"/>
      <c r="AG10008" s="110"/>
      <c r="AH10008" s="94"/>
      <c r="AJ10008" s="97"/>
      <c r="AL10008" s="39"/>
      <c r="AP10008" s="39"/>
      <c r="AQ10008" s="77"/>
      <c r="AR10008" s="78"/>
      <c r="BB10008" s="79"/>
      <c r="BC10008" s="94"/>
      <c r="BE10008" s="97"/>
      <c r="BG10008" s="40"/>
      <c r="BK10008" s="40"/>
      <c r="BL10008" s="79"/>
      <c r="BM10008" s="94"/>
      <c r="BO10008" s="97"/>
      <c r="BQ10008" s="40"/>
      <c r="BR10008" s="94"/>
      <c r="BS10008" s="94"/>
      <c r="BT10008" s="94"/>
      <c r="BU10008" s="40"/>
      <c r="BV10008" s="82"/>
      <c r="BW10008" s="94"/>
      <c r="BX10008" s="48"/>
      <c r="BY10008" s="97"/>
      <c r="BZ10008" s="48"/>
      <c r="CA10008" s="40"/>
      <c r="CB10008" s="94"/>
      <c r="CC10008" s="94"/>
      <c r="CD10008" s="94"/>
      <c r="CE10008" s="40"/>
      <c r="CF10008" s="73"/>
      <c r="CG10008" s="41"/>
      <c r="CH10008" s="41"/>
      <c r="CI10008" s="41"/>
      <c r="CJ10008" s="41"/>
      <c r="CK10008" s="41"/>
      <c r="CL10008" s="68"/>
      <c r="CM10008" s="41"/>
      <c r="CN10008" s="41"/>
      <c r="CO10008" s="39"/>
      <c r="CP10008" s="78"/>
    </row>
    <row r="10009" spans="1:94" s="38" customFormat="1" x14ac:dyDescent="0.25">
      <c r="A10009" s="38">
        <v>10006</v>
      </c>
      <c r="F10009" s="39"/>
      <c r="Q10009" s="39"/>
      <c r="R10009" s="40"/>
      <c r="S10009" s="40"/>
      <c r="T10009" s="39"/>
      <c r="AG10009" s="110"/>
      <c r="AH10009" s="94"/>
      <c r="AJ10009" s="97"/>
      <c r="AL10009" s="39"/>
      <c r="AP10009" s="39"/>
      <c r="AQ10009" s="77"/>
      <c r="AR10009" s="78"/>
      <c r="BB10009" s="79"/>
      <c r="BC10009" s="94"/>
      <c r="BE10009" s="97"/>
      <c r="BG10009" s="40"/>
      <c r="BK10009" s="40"/>
      <c r="BL10009" s="79"/>
      <c r="BM10009" s="94"/>
      <c r="BO10009" s="97"/>
      <c r="BQ10009" s="40"/>
      <c r="BR10009" s="94"/>
      <c r="BS10009" s="94"/>
      <c r="BT10009" s="94"/>
      <c r="BU10009" s="40"/>
      <c r="BV10009" s="82"/>
      <c r="BW10009" s="94"/>
      <c r="BX10009" s="48"/>
      <c r="BY10009" s="97"/>
      <c r="BZ10009" s="48"/>
      <c r="CA10009" s="40"/>
      <c r="CB10009" s="94"/>
      <c r="CC10009" s="94"/>
      <c r="CD10009" s="94"/>
      <c r="CE10009" s="40"/>
      <c r="CF10009" s="73"/>
      <c r="CG10009" s="41"/>
      <c r="CH10009" s="41"/>
      <c r="CI10009" s="41"/>
      <c r="CJ10009" s="41"/>
      <c r="CK10009" s="41"/>
      <c r="CL10009" s="68"/>
      <c r="CM10009" s="41"/>
      <c r="CN10009" s="41"/>
      <c r="CO10009" s="39"/>
      <c r="CP10009" s="78"/>
    </row>
    <row r="10010" spans="1:94" s="38" customFormat="1" x14ac:dyDescent="0.25">
      <c r="A10010" s="38">
        <v>10007</v>
      </c>
      <c r="F10010" s="39"/>
      <c r="Q10010" s="39"/>
      <c r="R10010" s="40"/>
      <c r="S10010" s="40"/>
      <c r="T10010" s="39"/>
      <c r="AG10010" s="110"/>
      <c r="AH10010" s="94"/>
      <c r="AJ10010" s="97"/>
      <c r="AL10010" s="39"/>
      <c r="AP10010" s="39"/>
      <c r="AQ10010" s="77"/>
      <c r="AR10010" s="78"/>
      <c r="BB10010" s="79"/>
      <c r="BC10010" s="94"/>
      <c r="BE10010" s="97"/>
      <c r="BG10010" s="40"/>
      <c r="BK10010" s="40"/>
      <c r="BL10010" s="79"/>
      <c r="BM10010" s="94"/>
      <c r="BO10010" s="97"/>
      <c r="BQ10010" s="40"/>
      <c r="BR10010" s="94"/>
      <c r="BS10010" s="94"/>
      <c r="BT10010" s="94"/>
      <c r="BU10010" s="40"/>
      <c r="BV10010" s="82"/>
      <c r="BW10010" s="94"/>
      <c r="BX10010" s="48"/>
      <c r="BY10010" s="97"/>
      <c r="BZ10010" s="48"/>
      <c r="CA10010" s="40"/>
      <c r="CB10010" s="94"/>
      <c r="CC10010" s="94"/>
      <c r="CD10010" s="94"/>
      <c r="CE10010" s="40"/>
      <c r="CF10010" s="73"/>
      <c r="CG10010" s="41"/>
      <c r="CH10010" s="41"/>
      <c r="CI10010" s="41"/>
      <c r="CJ10010" s="41"/>
      <c r="CK10010" s="41"/>
      <c r="CL10010" s="68"/>
      <c r="CM10010" s="41"/>
      <c r="CN10010" s="41"/>
      <c r="CO10010" s="39"/>
      <c r="CP10010" s="78"/>
    </row>
    <row r="10011" spans="1:94" s="38" customFormat="1" x14ac:dyDescent="0.25">
      <c r="A10011" s="38">
        <v>10008</v>
      </c>
      <c r="F10011" s="39"/>
      <c r="Q10011" s="39"/>
      <c r="R10011" s="40"/>
      <c r="S10011" s="40"/>
      <c r="T10011" s="39"/>
      <c r="AG10011" s="110"/>
      <c r="AH10011" s="94"/>
      <c r="AJ10011" s="97"/>
      <c r="AL10011" s="39"/>
      <c r="AP10011" s="39"/>
      <c r="AQ10011" s="77"/>
      <c r="AR10011" s="78"/>
      <c r="BB10011" s="79"/>
      <c r="BC10011" s="94"/>
      <c r="BE10011" s="97"/>
      <c r="BG10011" s="40"/>
      <c r="BK10011" s="40"/>
      <c r="BL10011" s="79"/>
      <c r="BM10011" s="94"/>
      <c r="BO10011" s="97"/>
      <c r="BQ10011" s="40"/>
      <c r="BR10011" s="94"/>
      <c r="BS10011" s="94"/>
      <c r="BT10011" s="94"/>
      <c r="BU10011" s="40"/>
      <c r="BV10011" s="82"/>
      <c r="BW10011" s="94"/>
      <c r="BX10011" s="48"/>
      <c r="BY10011" s="97"/>
      <c r="BZ10011" s="48"/>
      <c r="CA10011" s="40"/>
      <c r="CB10011" s="94"/>
      <c r="CC10011" s="94"/>
      <c r="CD10011" s="94"/>
      <c r="CE10011" s="40"/>
      <c r="CF10011" s="73"/>
      <c r="CG10011" s="41"/>
      <c r="CH10011" s="41"/>
      <c r="CI10011" s="41"/>
      <c r="CJ10011" s="41"/>
      <c r="CK10011" s="41"/>
      <c r="CL10011" s="68"/>
      <c r="CM10011" s="41"/>
      <c r="CN10011" s="41"/>
      <c r="CO10011" s="39"/>
      <c r="CP10011" s="78"/>
    </row>
    <row r="10012" spans="1:94" s="38" customFormat="1" x14ac:dyDescent="0.25">
      <c r="A10012" s="38">
        <v>10009</v>
      </c>
      <c r="F10012" s="39"/>
      <c r="Q10012" s="39"/>
      <c r="R10012" s="40"/>
      <c r="S10012" s="40"/>
      <c r="T10012" s="39"/>
      <c r="AG10012" s="110"/>
      <c r="AH10012" s="94"/>
      <c r="AJ10012" s="97"/>
      <c r="AL10012" s="39"/>
      <c r="AP10012" s="39"/>
      <c r="AQ10012" s="77"/>
      <c r="AR10012" s="78"/>
      <c r="BB10012" s="79"/>
      <c r="BC10012" s="94"/>
      <c r="BE10012" s="97"/>
      <c r="BG10012" s="40"/>
      <c r="BK10012" s="40"/>
      <c r="BL10012" s="79"/>
      <c r="BM10012" s="94"/>
      <c r="BO10012" s="97"/>
      <c r="BQ10012" s="40"/>
      <c r="BR10012" s="94"/>
      <c r="BS10012" s="94"/>
      <c r="BT10012" s="94"/>
      <c r="BU10012" s="40"/>
      <c r="BV10012" s="82"/>
      <c r="BW10012" s="94"/>
      <c r="BX10012" s="48"/>
      <c r="BY10012" s="97"/>
      <c r="BZ10012" s="48"/>
      <c r="CA10012" s="40"/>
      <c r="CB10012" s="94"/>
      <c r="CC10012" s="94"/>
      <c r="CD10012" s="94"/>
      <c r="CE10012" s="40"/>
      <c r="CF10012" s="73"/>
      <c r="CG10012" s="41"/>
      <c r="CH10012" s="41"/>
      <c r="CI10012" s="41"/>
      <c r="CJ10012" s="41"/>
      <c r="CK10012" s="41"/>
      <c r="CL10012" s="68"/>
      <c r="CM10012" s="41"/>
      <c r="CN10012" s="41"/>
      <c r="CO10012" s="39"/>
      <c r="CP10012" s="78"/>
    </row>
    <row r="10013" spans="1:94" s="38" customFormat="1" x14ac:dyDescent="0.25">
      <c r="A10013" s="38">
        <v>10010</v>
      </c>
      <c r="F10013" s="39"/>
      <c r="Q10013" s="39"/>
      <c r="R10013" s="40"/>
      <c r="S10013" s="40"/>
      <c r="T10013" s="39"/>
      <c r="AG10013" s="110"/>
      <c r="AH10013" s="94"/>
      <c r="AJ10013" s="97"/>
      <c r="AL10013" s="39"/>
      <c r="AP10013" s="39"/>
      <c r="AQ10013" s="77"/>
      <c r="AR10013" s="78"/>
      <c r="BB10013" s="79"/>
      <c r="BC10013" s="94"/>
      <c r="BE10013" s="97"/>
      <c r="BG10013" s="40"/>
      <c r="BK10013" s="40"/>
      <c r="BL10013" s="79"/>
      <c r="BM10013" s="94"/>
      <c r="BO10013" s="97"/>
      <c r="BQ10013" s="40"/>
      <c r="BR10013" s="94"/>
      <c r="BS10013" s="94"/>
      <c r="BT10013" s="94"/>
      <c r="BU10013" s="40"/>
      <c r="BV10013" s="82"/>
      <c r="BW10013" s="94"/>
      <c r="BX10013" s="48"/>
      <c r="BY10013" s="97"/>
      <c r="BZ10013" s="48"/>
      <c r="CA10013" s="40"/>
      <c r="CB10013" s="94"/>
      <c r="CC10013" s="94"/>
      <c r="CD10013" s="94"/>
      <c r="CE10013" s="40"/>
      <c r="CF10013" s="73"/>
      <c r="CG10013" s="41"/>
      <c r="CH10013" s="41"/>
      <c r="CI10013" s="41"/>
      <c r="CJ10013" s="41"/>
      <c r="CK10013" s="41"/>
      <c r="CL10013" s="68"/>
      <c r="CM10013" s="41"/>
      <c r="CN10013" s="41"/>
      <c r="CO10013" s="39"/>
      <c r="CP10013" s="78"/>
    </row>
    <row r="10014" spans="1:94" s="38" customFormat="1" x14ac:dyDescent="0.25">
      <c r="A10014" s="38">
        <v>10011</v>
      </c>
      <c r="F10014" s="39"/>
      <c r="Q10014" s="39"/>
      <c r="R10014" s="40"/>
      <c r="S10014" s="40"/>
      <c r="T10014" s="39"/>
      <c r="AG10014" s="110"/>
      <c r="AH10014" s="94"/>
      <c r="AJ10014" s="97"/>
      <c r="AL10014" s="39"/>
      <c r="AP10014" s="39"/>
      <c r="AQ10014" s="77"/>
      <c r="AR10014" s="78"/>
      <c r="BB10014" s="79"/>
      <c r="BC10014" s="94"/>
      <c r="BE10014" s="97"/>
      <c r="BG10014" s="40"/>
      <c r="BK10014" s="40"/>
      <c r="BL10014" s="79"/>
      <c r="BM10014" s="94"/>
      <c r="BO10014" s="97"/>
      <c r="BQ10014" s="40"/>
      <c r="BR10014" s="94"/>
      <c r="BS10014" s="94"/>
      <c r="BT10014" s="94"/>
      <c r="BU10014" s="40"/>
      <c r="BV10014" s="82"/>
      <c r="BW10014" s="94"/>
      <c r="BX10014" s="48"/>
      <c r="BY10014" s="97"/>
      <c r="BZ10014" s="48"/>
      <c r="CA10014" s="40"/>
      <c r="CB10014" s="94"/>
      <c r="CC10014" s="94"/>
      <c r="CD10014" s="94"/>
      <c r="CE10014" s="40"/>
      <c r="CF10014" s="73"/>
      <c r="CG10014" s="41"/>
      <c r="CH10014" s="41"/>
      <c r="CI10014" s="41"/>
      <c r="CJ10014" s="41"/>
      <c r="CK10014" s="41"/>
      <c r="CL10014" s="68"/>
      <c r="CM10014" s="41"/>
      <c r="CN10014" s="41"/>
      <c r="CO10014" s="39"/>
      <c r="CP10014" s="78"/>
    </row>
    <row r="10015" spans="1:94" s="38" customFormat="1" x14ac:dyDescent="0.25">
      <c r="A10015" s="38">
        <v>10012</v>
      </c>
      <c r="F10015" s="39"/>
      <c r="Q10015" s="39"/>
      <c r="R10015" s="40"/>
      <c r="S10015" s="40"/>
      <c r="T10015" s="39"/>
      <c r="AG10015" s="110"/>
      <c r="AH10015" s="94"/>
      <c r="AJ10015" s="97"/>
      <c r="AL10015" s="39"/>
      <c r="AP10015" s="39"/>
      <c r="AQ10015" s="77"/>
      <c r="AR10015" s="78"/>
      <c r="BB10015" s="79"/>
      <c r="BC10015" s="94"/>
      <c r="BE10015" s="97"/>
      <c r="BG10015" s="40"/>
      <c r="BK10015" s="40"/>
      <c r="BL10015" s="79"/>
      <c r="BM10015" s="94"/>
      <c r="BO10015" s="97"/>
      <c r="BQ10015" s="40"/>
      <c r="BR10015" s="94"/>
      <c r="BS10015" s="94"/>
      <c r="BT10015" s="94"/>
      <c r="BU10015" s="40"/>
      <c r="BV10015" s="82"/>
      <c r="BW10015" s="94"/>
      <c r="BX10015" s="48"/>
      <c r="BY10015" s="97"/>
      <c r="BZ10015" s="48"/>
      <c r="CA10015" s="40"/>
      <c r="CB10015" s="94"/>
      <c r="CC10015" s="94"/>
      <c r="CD10015" s="94"/>
      <c r="CE10015" s="40"/>
      <c r="CF10015" s="73"/>
      <c r="CG10015" s="41"/>
      <c r="CH10015" s="41"/>
      <c r="CI10015" s="41"/>
      <c r="CJ10015" s="41"/>
      <c r="CK10015" s="41"/>
      <c r="CL10015" s="68"/>
      <c r="CM10015" s="41"/>
      <c r="CN10015" s="41"/>
      <c r="CO10015" s="39"/>
      <c r="CP10015" s="78"/>
    </row>
    <row r="10016" spans="1:94" s="38" customFormat="1" x14ac:dyDescent="0.25">
      <c r="A10016" s="38">
        <v>10013</v>
      </c>
      <c r="F10016" s="39"/>
      <c r="Q10016" s="39"/>
      <c r="R10016" s="40"/>
      <c r="S10016" s="40"/>
      <c r="T10016" s="39"/>
      <c r="AG10016" s="110"/>
      <c r="AH10016" s="94"/>
      <c r="AJ10016" s="97"/>
      <c r="AL10016" s="39"/>
      <c r="AP10016" s="39"/>
      <c r="AQ10016" s="77"/>
      <c r="AR10016" s="78"/>
      <c r="BB10016" s="79"/>
      <c r="BC10016" s="94"/>
      <c r="BE10016" s="97"/>
      <c r="BG10016" s="40"/>
      <c r="BK10016" s="40"/>
      <c r="BL10016" s="79"/>
      <c r="BM10016" s="94"/>
      <c r="BO10016" s="97"/>
      <c r="BQ10016" s="40"/>
      <c r="BR10016" s="94"/>
      <c r="BS10016" s="94"/>
      <c r="BT10016" s="94"/>
      <c r="BU10016" s="40"/>
      <c r="BV10016" s="82"/>
      <c r="BW10016" s="94"/>
      <c r="BX10016" s="48"/>
      <c r="BY10016" s="97"/>
      <c r="BZ10016" s="48"/>
      <c r="CA10016" s="40"/>
      <c r="CB10016" s="94"/>
      <c r="CC10016" s="94"/>
      <c r="CD10016" s="94"/>
      <c r="CE10016" s="40"/>
      <c r="CF10016" s="73"/>
      <c r="CG10016" s="41"/>
      <c r="CH10016" s="41"/>
      <c r="CI10016" s="41"/>
      <c r="CJ10016" s="41"/>
      <c r="CK10016" s="41"/>
      <c r="CL10016" s="68"/>
      <c r="CM10016" s="41"/>
      <c r="CN10016" s="41"/>
      <c r="CO10016" s="39"/>
      <c r="CP10016" s="78"/>
    </row>
    <row r="10017" spans="1:94" s="38" customFormat="1" x14ac:dyDescent="0.25">
      <c r="A10017" s="38">
        <v>10014</v>
      </c>
      <c r="F10017" s="39"/>
      <c r="Q10017" s="39"/>
      <c r="R10017" s="40"/>
      <c r="S10017" s="40"/>
      <c r="T10017" s="39"/>
      <c r="AG10017" s="110"/>
      <c r="AH10017" s="94"/>
      <c r="AJ10017" s="97"/>
      <c r="AL10017" s="39"/>
      <c r="AP10017" s="39"/>
      <c r="AQ10017" s="77"/>
      <c r="AR10017" s="78"/>
      <c r="BB10017" s="79"/>
      <c r="BC10017" s="94"/>
      <c r="BE10017" s="97"/>
      <c r="BG10017" s="40"/>
      <c r="BK10017" s="40"/>
      <c r="BL10017" s="79"/>
      <c r="BM10017" s="94"/>
      <c r="BO10017" s="97"/>
      <c r="BQ10017" s="40"/>
      <c r="BR10017" s="94"/>
      <c r="BS10017" s="94"/>
      <c r="BT10017" s="94"/>
      <c r="BU10017" s="40"/>
      <c r="BV10017" s="82"/>
      <c r="BW10017" s="94"/>
      <c r="BX10017" s="48"/>
      <c r="BY10017" s="97"/>
      <c r="BZ10017" s="48"/>
      <c r="CA10017" s="40"/>
      <c r="CB10017" s="94"/>
      <c r="CC10017" s="94"/>
      <c r="CD10017" s="94"/>
      <c r="CE10017" s="40"/>
      <c r="CF10017" s="73"/>
      <c r="CG10017" s="41"/>
      <c r="CH10017" s="41"/>
      <c r="CI10017" s="41"/>
      <c r="CJ10017" s="41"/>
      <c r="CK10017" s="41"/>
      <c r="CL10017" s="68"/>
      <c r="CM10017" s="41"/>
      <c r="CN10017" s="41"/>
      <c r="CO10017" s="39"/>
      <c r="CP10017" s="78"/>
    </row>
    <row r="10018" spans="1:94" s="38" customFormat="1" x14ac:dyDescent="0.25">
      <c r="A10018" s="38">
        <v>10015</v>
      </c>
      <c r="F10018" s="39"/>
      <c r="Q10018" s="39"/>
      <c r="R10018" s="40"/>
      <c r="S10018" s="40"/>
      <c r="T10018" s="39"/>
      <c r="AG10018" s="110"/>
      <c r="AH10018" s="94"/>
      <c r="AJ10018" s="97"/>
      <c r="AL10018" s="39"/>
      <c r="AP10018" s="39"/>
      <c r="AQ10018" s="77"/>
      <c r="AR10018" s="78"/>
      <c r="BB10018" s="79"/>
      <c r="BC10018" s="94"/>
      <c r="BE10018" s="97"/>
      <c r="BG10018" s="40"/>
      <c r="BK10018" s="40"/>
      <c r="BL10018" s="79"/>
      <c r="BM10018" s="94"/>
      <c r="BO10018" s="97"/>
      <c r="BQ10018" s="40"/>
      <c r="BR10018" s="94"/>
      <c r="BS10018" s="94"/>
      <c r="BT10018" s="94"/>
      <c r="BU10018" s="40"/>
      <c r="BV10018" s="82"/>
      <c r="BW10018" s="94"/>
      <c r="BX10018" s="48"/>
      <c r="BY10018" s="97"/>
      <c r="BZ10018" s="48"/>
      <c r="CA10018" s="40"/>
      <c r="CB10018" s="94"/>
      <c r="CC10018" s="94"/>
      <c r="CD10018" s="94"/>
      <c r="CE10018" s="40"/>
      <c r="CF10018" s="73"/>
      <c r="CG10018" s="41"/>
      <c r="CH10018" s="41"/>
      <c r="CI10018" s="41"/>
      <c r="CJ10018" s="41"/>
      <c r="CK10018" s="41"/>
      <c r="CL10018" s="68"/>
      <c r="CM10018" s="41"/>
      <c r="CN10018" s="41"/>
      <c r="CO10018" s="39"/>
      <c r="CP10018" s="78"/>
    </row>
    <row r="10019" spans="1:94" s="38" customFormat="1" x14ac:dyDescent="0.25">
      <c r="A10019" s="38">
        <v>10016</v>
      </c>
      <c r="F10019" s="39"/>
      <c r="Q10019" s="39"/>
      <c r="R10019" s="40"/>
      <c r="S10019" s="40"/>
      <c r="T10019" s="39"/>
      <c r="AG10019" s="110"/>
      <c r="AH10019" s="94"/>
      <c r="AJ10019" s="97"/>
      <c r="AL10019" s="39"/>
      <c r="AP10019" s="39"/>
      <c r="AQ10019" s="77"/>
      <c r="AR10019" s="78"/>
      <c r="BB10019" s="79"/>
      <c r="BC10019" s="94"/>
      <c r="BE10019" s="97"/>
      <c r="BG10019" s="40"/>
      <c r="BK10019" s="40"/>
      <c r="BL10019" s="79"/>
      <c r="BM10019" s="94"/>
      <c r="BO10019" s="97"/>
      <c r="BQ10019" s="40"/>
      <c r="BR10019" s="94"/>
      <c r="BS10019" s="94"/>
      <c r="BT10019" s="94"/>
      <c r="BU10019" s="40"/>
      <c r="BV10019" s="82"/>
      <c r="BW10019" s="94"/>
      <c r="BX10019" s="48"/>
      <c r="BY10019" s="97"/>
      <c r="BZ10019" s="48"/>
      <c r="CA10019" s="40"/>
      <c r="CB10019" s="94"/>
      <c r="CC10019" s="94"/>
      <c r="CD10019" s="94"/>
      <c r="CE10019" s="40"/>
      <c r="CF10019" s="73"/>
      <c r="CG10019" s="41"/>
      <c r="CH10019" s="41"/>
      <c r="CI10019" s="41"/>
      <c r="CJ10019" s="41"/>
      <c r="CK10019" s="41"/>
      <c r="CL10019" s="68"/>
      <c r="CM10019" s="41"/>
      <c r="CN10019" s="41"/>
      <c r="CO10019" s="39"/>
      <c r="CP10019" s="78"/>
    </row>
    <row r="10020" spans="1:94" s="38" customFormat="1" x14ac:dyDescent="0.25">
      <c r="A10020" s="38">
        <v>10017</v>
      </c>
      <c r="F10020" s="39"/>
      <c r="Q10020" s="39"/>
      <c r="R10020" s="40"/>
      <c r="S10020" s="40"/>
      <c r="T10020" s="39"/>
      <c r="AG10020" s="110"/>
      <c r="AH10020" s="94"/>
      <c r="AJ10020" s="97"/>
      <c r="AL10020" s="39"/>
      <c r="AP10020" s="39"/>
      <c r="AQ10020" s="77"/>
      <c r="AR10020" s="78"/>
      <c r="BB10020" s="79"/>
      <c r="BC10020" s="94"/>
      <c r="BE10020" s="97"/>
      <c r="BG10020" s="40"/>
      <c r="BK10020" s="40"/>
      <c r="BL10020" s="79"/>
      <c r="BM10020" s="94"/>
      <c r="BO10020" s="97"/>
      <c r="BQ10020" s="40"/>
      <c r="BR10020" s="94"/>
      <c r="BS10020" s="94"/>
      <c r="BT10020" s="94"/>
      <c r="BU10020" s="40"/>
      <c r="BV10020" s="82"/>
      <c r="BW10020" s="94"/>
      <c r="BX10020" s="48"/>
      <c r="BY10020" s="97"/>
      <c r="BZ10020" s="48"/>
      <c r="CA10020" s="40"/>
      <c r="CB10020" s="94"/>
      <c r="CC10020" s="94"/>
      <c r="CD10020" s="94"/>
      <c r="CE10020" s="40"/>
      <c r="CF10020" s="73"/>
      <c r="CG10020" s="41"/>
      <c r="CH10020" s="41"/>
      <c r="CI10020" s="41"/>
      <c r="CJ10020" s="41"/>
      <c r="CK10020" s="41"/>
      <c r="CL10020" s="68"/>
      <c r="CM10020" s="41"/>
      <c r="CN10020" s="41"/>
      <c r="CO10020" s="39"/>
      <c r="CP10020" s="78"/>
    </row>
    <row r="10021" spans="1:94" s="38" customFormat="1" x14ac:dyDescent="0.25">
      <c r="A10021" s="38">
        <v>10018</v>
      </c>
      <c r="F10021" s="39"/>
      <c r="Q10021" s="39"/>
      <c r="R10021" s="40"/>
      <c r="S10021" s="40"/>
      <c r="T10021" s="39"/>
      <c r="AG10021" s="110"/>
      <c r="AH10021" s="94"/>
      <c r="AJ10021" s="97"/>
      <c r="AL10021" s="39"/>
      <c r="AP10021" s="39"/>
      <c r="AQ10021" s="77"/>
      <c r="AR10021" s="78"/>
      <c r="BB10021" s="79"/>
      <c r="BC10021" s="94"/>
      <c r="BE10021" s="97"/>
      <c r="BG10021" s="40"/>
      <c r="BK10021" s="40"/>
      <c r="BL10021" s="79"/>
      <c r="BM10021" s="94"/>
      <c r="BO10021" s="97"/>
      <c r="BQ10021" s="40"/>
      <c r="BR10021" s="94"/>
      <c r="BS10021" s="94"/>
      <c r="BT10021" s="94"/>
      <c r="BU10021" s="40"/>
      <c r="BV10021" s="82"/>
      <c r="BW10021" s="94"/>
      <c r="BX10021" s="48"/>
      <c r="BY10021" s="97"/>
      <c r="BZ10021" s="48"/>
      <c r="CA10021" s="40"/>
      <c r="CB10021" s="94"/>
      <c r="CC10021" s="94"/>
      <c r="CD10021" s="94"/>
      <c r="CE10021" s="40"/>
      <c r="CF10021" s="73"/>
      <c r="CG10021" s="41"/>
      <c r="CH10021" s="41"/>
      <c r="CI10021" s="41"/>
      <c r="CJ10021" s="41"/>
      <c r="CK10021" s="41"/>
      <c r="CL10021" s="68"/>
      <c r="CM10021" s="41"/>
      <c r="CN10021" s="41"/>
      <c r="CO10021" s="39"/>
      <c r="CP10021" s="78"/>
    </row>
    <row r="10022" spans="1:94" s="38" customFormat="1" x14ac:dyDescent="0.25">
      <c r="A10022" s="38">
        <v>10019</v>
      </c>
      <c r="F10022" s="39"/>
      <c r="Q10022" s="39"/>
      <c r="R10022" s="40"/>
      <c r="S10022" s="40"/>
      <c r="T10022" s="39"/>
      <c r="AG10022" s="110"/>
      <c r="AH10022" s="94"/>
      <c r="AJ10022" s="97"/>
      <c r="AL10022" s="39"/>
      <c r="AP10022" s="39"/>
      <c r="AQ10022" s="77"/>
      <c r="AR10022" s="78"/>
      <c r="BB10022" s="79"/>
      <c r="BC10022" s="94"/>
      <c r="BE10022" s="97"/>
      <c r="BG10022" s="40"/>
      <c r="BK10022" s="40"/>
      <c r="BL10022" s="79"/>
      <c r="BM10022" s="94"/>
      <c r="BO10022" s="97"/>
      <c r="BQ10022" s="40"/>
      <c r="BR10022" s="94"/>
      <c r="BS10022" s="94"/>
      <c r="BT10022" s="94"/>
      <c r="BU10022" s="40"/>
      <c r="BV10022" s="82"/>
      <c r="BW10022" s="94"/>
      <c r="BX10022" s="48"/>
      <c r="BY10022" s="97"/>
      <c r="BZ10022" s="48"/>
      <c r="CA10022" s="40"/>
      <c r="CB10022" s="94"/>
      <c r="CC10022" s="94"/>
      <c r="CD10022" s="94"/>
      <c r="CE10022" s="40"/>
      <c r="CF10022" s="73"/>
      <c r="CG10022" s="41"/>
      <c r="CH10022" s="41"/>
      <c r="CI10022" s="41"/>
      <c r="CJ10022" s="41"/>
      <c r="CK10022" s="41"/>
      <c r="CL10022" s="68"/>
      <c r="CM10022" s="41"/>
      <c r="CN10022" s="41"/>
      <c r="CO10022" s="39"/>
      <c r="CP10022" s="78"/>
    </row>
    <row r="10023" spans="1:94" s="38" customFormat="1" x14ac:dyDescent="0.25">
      <c r="A10023" s="38">
        <v>10020</v>
      </c>
      <c r="F10023" s="39"/>
      <c r="Q10023" s="39"/>
      <c r="R10023" s="40"/>
      <c r="S10023" s="40"/>
      <c r="T10023" s="39"/>
      <c r="AG10023" s="110"/>
      <c r="AH10023" s="94"/>
      <c r="AJ10023" s="97"/>
      <c r="AL10023" s="39"/>
      <c r="AP10023" s="39"/>
      <c r="AQ10023" s="77"/>
      <c r="AR10023" s="78"/>
      <c r="BB10023" s="79"/>
      <c r="BC10023" s="94"/>
      <c r="BE10023" s="97"/>
      <c r="BG10023" s="40"/>
      <c r="BK10023" s="40"/>
      <c r="BL10023" s="79"/>
      <c r="BM10023" s="94"/>
      <c r="BO10023" s="97"/>
      <c r="BQ10023" s="40"/>
      <c r="BR10023" s="94"/>
      <c r="BS10023" s="94"/>
      <c r="BT10023" s="94"/>
      <c r="BU10023" s="40"/>
      <c r="BV10023" s="82"/>
      <c r="BW10023" s="94"/>
      <c r="BX10023" s="48"/>
      <c r="BY10023" s="97"/>
      <c r="BZ10023" s="48"/>
      <c r="CA10023" s="40"/>
      <c r="CB10023" s="94"/>
      <c r="CC10023" s="94"/>
      <c r="CD10023" s="94"/>
      <c r="CE10023" s="40"/>
      <c r="CF10023" s="73"/>
      <c r="CG10023" s="41"/>
      <c r="CH10023" s="41"/>
      <c r="CI10023" s="41"/>
      <c r="CJ10023" s="41"/>
      <c r="CK10023" s="41"/>
      <c r="CL10023" s="68"/>
      <c r="CM10023" s="41"/>
      <c r="CN10023" s="41"/>
      <c r="CO10023" s="39"/>
      <c r="CP10023" s="78"/>
    </row>
    <row r="10024" spans="1:94" s="38" customFormat="1" x14ac:dyDescent="0.25">
      <c r="A10024" s="38">
        <v>10021</v>
      </c>
      <c r="F10024" s="39"/>
      <c r="Q10024" s="39"/>
      <c r="R10024" s="40"/>
      <c r="S10024" s="40"/>
      <c r="T10024" s="39"/>
      <c r="AG10024" s="110"/>
      <c r="AH10024" s="94"/>
      <c r="AJ10024" s="97"/>
      <c r="AL10024" s="39"/>
      <c r="AP10024" s="39"/>
      <c r="AQ10024" s="77"/>
      <c r="AR10024" s="78"/>
      <c r="BB10024" s="79"/>
      <c r="BC10024" s="94"/>
      <c r="BE10024" s="97"/>
      <c r="BG10024" s="40"/>
      <c r="BK10024" s="40"/>
      <c r="BL10024" s="79"/>
      <c r="BM10024" s="94"/>
      <c r="BO10024" s="97"/>
      <c r="BQ10024" s="40"/>
      <c r="BR10024" s="94"/>
      <c r="BS10024" s="94"/>
      <c r="BT10024" s="94"/>
      <c r="BU10024" s="40"/>
      <c r="BV10024" s="82"/>
      <c r="BW10024" s="94"/>
      <c r="BX10024" s="48"/>
      <c r="BY10024" s="97"/>
      <c r="BZ10024" s="48"/>
      <c r="CA10024" s="40"/>
      <c r="CB10024" s="94"/>
      <c r="CC10024" s="94"/>
      <c r="CD10024" s="94"/>
      <c r="CE10024" s="40"/>
      <c r="CF10024" s="73"/>
      <c r="CG10024" s="41"/>
      <c r="CH10024" s="41"/>
      <c r="CI10024" s="41"/>
      <c r="CJ10024" s="41"/>
      <c r="CK10024" s="41"/>
      <c r="CL10024" s="68"/>
      <c r="CM10024" s="41"/>
      <c r="CN10024" s="41"/>
      <c r="CO10024" s="39"/>
      <c r="CP10024" s="78"/>
    </row>
    <row r="10025" spans="1:94" s="38" customFormat="1" x14ac:dyDescent="0.25">
      <c r="A10025" s="38">
        <v>10022</v>
      </c>
      <c r="F10025" s="39"/>
      <c r="Q10025" s="39"/>
      <c r="R10025" s="40"/>
      <c r="S10025" s="40"/>
      <c r="T10025" s="39"/>
      <c r="AG10025" s="110"/>
      <c r="AH10025" s="94"/>
      <c r="AJ10025" s="97"/>
      <c r="AL10025" s="39"/>
      <c r="AP10025" s="39"/>
      <c r="AQ10025" s="77"/>
      <c r="AR10025" s="78"/>
      <c r="BB10025" s="79"/>
      <c r="BC10025" s="94"/>
      <c r="BE10025" s="97"/>
      <c r="BG10025" s="40"/>
      <c r="BK10025" s="40"/>
      <c r="BL10025" s="79"/>
      <c r="BM10025" s="94"/>
      <c r="BO10025" s="97"/>
      <c r="BQ10025" s="40"/>
      <c r="BR10025" s="94"/>
      <c r="BS10025" s="94"/>
      <c r="BT10025" s="94"/>
      <c r="BU10025" s="40"/>
      <c r="BV10025" s="82"/>
      <c r="BW10025" s="94"/>
      <c r="BX10025" s="48"/>
      <c r="BY10025" s="97"/>
      <c r="BZ10025" s="48"/>
      <c r="CA10025" s="40"/>
      <c r="CB10025" s="94"/>
      <c r="CC10025" s="94"/>
      <c r="CD10025" s="94"/>
      <c r="CE10025" s="40"/>
      <c r="CF10025" s="73"/>
      <c r="CG10025" s="41"/>
      <c r="CH10025" s="41"/>
      <c r="CI10025" s="41"/>
      <c r="CJ10025" s="41"/>
      <c r="CK10025" s="41"/>
      <c r="CL10025" s="68"/>
      <c r="CM10025" s="41"/>
      <c r="CN10025" s="41"/>
      <c r="CO10025" s="39"/>
      <c r="CP10025" s="78"/>
    </row>
    <row r="10026" spans="1:94" s="38" customFormat="1" x14ac:dyDescent="0.25">
      <c r="A10026" s="38">
        <v>10023</v>
      </c>
      <c r="F10026" s="39"/>
      <c r="Q10026" s="39"/>
      <c r="R10026" s="40"/>
      <c r="S10026" s="40"/>
      <c r="T10026" s="39"/>
      <c r="AG10026" s="110"/>
      <c r="AH10026" s="94"/>
      <c r="AJ10026" s="97"/>
      <c r="AL10026" s="39"/>
      <c r="AP10026" s="39"/>
      <c r="AQ10026" s="77"/>
      <c r="AR10026" s="78"/>
      <c r="BB10026" s="79"/>
      <c r="BC10026" s="94"/>
      <c r="BE10026" s="97"/>
      <c r="BG10026" s="40"/>
      <c r="BK10026" s="40"/>
      <c r="BL10026" s="79"/>
      <c r="BM10026" s="94"/>
      <c r="BO10026" s="97"/>
      <c r="BQ10026" s="40"/>
      <c r="BR10026" s="94"/>
      <c r="BS10026" s="94"/>
      <c r="BT10026" s="94"/>
      <c r="BU10026" s="40"/>
      <c r="BV10026" s="82"/>
      <c r="BW10026" s="94"/>
      <c r="BX10026" s="48"/>
      <c r="BY10026" s="97"/>
      <c r="BZ10026" s="48"/>
      <c r="CA10026" s="40"/>
      <c r="CB10026" s="94"/>
      <c r="CC10026" s="94"/>
      <c r="CD10026" s="94"/>
      <c r="CE10026" s="40"/>
      <c r="CF10026" s="73"/>
      <c r="CG10026" s="41"/>
      <c r="CH10026" s="41"/>
      <c r="CI10026" s="41"/>
      <c r="CJ10026" s="41"/>
      <c r="CK10026" s="41"/>
      <c r="CL10026" s="68"/>
      <c r="CM10026" s="41"/>
      <c r="CN10026" s="41"/>
      <c r="CO10026" s="39"/>
      <c r="CP10026" s="78"/>
    </row>
    <row r="10027" spans="1:94" s="38" customFormat="1" x14ac:dyDescent="0.25">
      <c r="A10027" s="38">
        <v>10024</v>
      </c>
      <c r="F10027" s="39"/>
      <c r="Q10027" s="39"/>
      <c r="R10027" s="40"/>
      <c r="S10027" s="40"/>
      <c r="T10027" s="39"/>
      <c r="AG10027" s="110"/>
      <c r="AH10027" s="94"/>
      <c r="AJ10027" s="97"/>
      <c r="AL10027" s="39"/>
      <c r="AP10027" s="39"/>
      <c r="AQ10027" s="77"/>
      <c r="AR10027" s="78"/>
      <c r="BB10027" s="79"/>
      <c r="BC10027" s="94"/>
      <c r="BE10027" s="97"/>
      <c r="BG10027" s="40"/>
      <c r="BK10027" s="40"/>
      <c r="BL10027" s="79"/>
      <c r="BM10027" s="94"/>
      <c r="BO10027" s="97"/>
      <c r="BQ10027" s="40"/>
      <c r="BR10027" s="94"/>
      <c r="BS10027" s="94"/>
      <c r="BT10027" s="94"/>
      <c r="BU10027" s="40"/>
      <c r="BV10027" s="82"/>
      <c r="BW10027" s="94"/>
      <c r="BX10027" s="48"/>
      <c r="BY10027" s="97"/>
      <c r="BZ10027" s="48"/>
      <c r="CA10027" s="40"/>
      <c r="CB10027" s="94"/>
      <c r="CC10027" s="94"/>
      <c r="CD10027" s="94"/>
      <c r="CE10027" s="40"/>
      <c r="CF10027" s="73"/>
      <c r="CG10027" s="41"/>
      <c r="CH10027" s="41"/>
      <c r="CI10027" s="41"/>
      <c r="CJ10027" s="41"/>
      <c r="CK10027" s="41"/>
      <c r="CL10027" s="68"/>
      <c r="CM10027" s="41"/>
      <c r="CN10027" s="41"/>
      <c r="CO10027" s="39"/>
      <c r="CP10027" s="78"/>
    </row>
    <row r="10028" spans="1:94" s="38" customFormat="1" x14ac:dyDescent="0.25">
      <c r="A10028" s="38">
        <v>10025</v>
      </c>
      <c r="F10028" s="39"/>
      <c r="Q10028" s="39"/>
      <c r="R10028" s="40"/>
      <c r="S10028" s="40"/>
      <c r="T10028" s="39"/>
      <c r="AG10028" s="110"/>
      <c r="AH10028" s="94"/>
      <c r="AJ10028" s="97"/>
      <c r="AL10028" s="39"/>
      <c r="AP10028" s="39"/>
      <c r="AQ10028" s="77"/>
      <c r="AR10028" s="78"/>
      <c r="BB10028" s="79"/>
      <c r="BC10028" s="94"/>
      <c r="BE10028" s="97"/>
      <c r="BG10028" s="40"/>
      <c r="BK10028" s="40"/>
      <c r="BL10028" s="79"/>
      <c r="BM10028" s="94"/>
      <c r="BO10028" s="97"/>
      <c r="BQ10028" s="40"/>
      <c r="BR10028" s="94"/>
      <c r="BS10028" s="94"/>
      <c r="BT10028" s="94"/>
      <c r="BU10028" s="40"/>
      <c r="BV10028" s="82"/>
      <c r="BW10028" s="94"/>
      <c r="BX10028" s="48"/>
      <c r="BY10028" s="97"/>
      <c r="BZ10028" s="48"/>
      <c r="CA10028" s="40"/>
      <c r="CB10028" s="94"/>
      <c r="CC10028" s="94"/>
      <c r="CD10028" s="94"/>
      <c r="CE10028" s="40"/>
      <c r="CF10028" s="73"/>
      <c r="CG10028" s="41"/>
      <c r="CH10028" s="41"/>
      <c r="CI10028" s="41"/>
      <c r="CJ10028" s="41"/>
      <c r="CK10028" s="41"/>
      <c r="CL10028" s="68"/>
      <c r="CM10028" s="41"/>
      <c r="CN10028" s="41"/>
      <c r="CO10028" s="39"/>
      <c r="CP10028" s="78"/>
    </row>
    <row r="10029" spans="1:94" s="38" customFormat="1" x14ac:dyDescent="0.25">
      <c r="A10029" s="38">
        <v>10026</v>
      </c>
      <c r="F10029" s="39"/>
      <c r="Q10029" s="39"/>
      <c r="R10029" s="40"/>
      <c r="S10029" s="40"/>
      <c r="T10029" s="39"/>
      <c r="AG10029" s="110"/>
      <c r="AH10029" s="94"/>
      <c r="AJ10029" s="97"/>
      <c r="AL10029" s="39"/>
      <c r="AP10029" s="39"/>
      <c r="AQ10029" s="77"/>
      <c r="AR10029" s="78"/>
      <c r="BB10029" s="79"/>
      <c r="BC10029" s="94"/>
      <c r="BE10029" s="97"/>
      <c r="BG10029" s="40"/>
      <c r="BK10029" s="40"/>
      <c r="BL10029" s="79"/>
      <c r="BM10029" s="94"/>
      <c r="BO10029" s="97"/>
      <c r="BQ10029" s="40"/>
      <c r="BR10029" s="94"/>
      <c r="BS10029" s="94"/>
      <c r="BT10029" s="94"/>
      <c r="BU10029" s="40"/>
      <c r="BV10029" s="82"/>
      <c r="BW10029" s="94"/>
      <c r="BX10029" s="48"/>
      <c r="BY10029" s="97"/>
      <c r="BZ10029" s="48"/>
      <c r="CA10029" s="40"/>
      <c r="CB10029" s="94"/>
      <c r="CC10029" s="94"/>
      <c r="CD10029" s="94"/>
      <c r="CE10029" s="40"/>
      <c r="CF10029" s="73"/>
      <c r="CG10029" s="41"/>
      <c r="CH10029" s="41"/>
      <c r="CI10029" s="41"/>
      <c r="CJ10029" s="41"/>
      <c r="CK10029" s="41"/>
      <c r="CL10029" s="68"/>
      <c r="CM10029" s="41"/>
      <c r="CN10029" s="41"/>
      <c r="CO10029" s="39"/>
      <c r="CP10029" s="78"/>
    </row>
    <row r="10030" spans="1:94" s="38" customFormat="1" x14ac:dyDescent="0.25">
      <c r="A10030" s="38">
        <v>10027</v>
      </c>
      <c r="F10030" s="39"/>
      <c r="Q10030" s="39"/>
      <c r="R10030" s="40"/>
      <c r="S10030" s="40"/>
      <c r="T10030" s="39"/>
      <c r="AG10030" s="110"/>
      <c r="AH10030" s="94"/>
      <c r="AJ10030" s="97"/>
      <c r="AL10030" s="39"/>
      <c r="AP10030" s="39"/>
      <c r="AQ10030" s="77"/>
      <c r="AR10030" s="78"/>
      <c r="BB10030" s="79"/>
      <c r="BC10030" s="94"/>
      <c r="BE10030" s="97"/>
      <c r="BG10030" s="40"/>
      <c r="BK10030" s="40"/>
      <c r="BL10030" s="79"/>
      <c r="BM10030" s="94"/>
      <c r="BO10030" s="97"/>
      <c r="BQ10030" s="40"/>
      <c r="BR10030" s="94"/>
      <c r="BS10030" s="94"/>
      <c r="BT10030" s="94"/>
      <c r="BU10030" s="40"/>
      <c r="BV10030" s="82"/>
      <c r="BW10030" s="94"/>
      <c r="BX10030" s="48"/>
      <c r="BY10030" s="97"/>
      <c r="BZ10030" s="48"/>
      <c r="CA10030" s="40"/>
      <c r="CB10030" s="94"/>
      <c r="CC10030" s="94"/>
      <c r="CD10030" s="94"/>
      <c r="CE10030" s="40"/>
      <c r="CF10030" s="73"/>
      <c r="CG10030" s="41"/>
      <c r="CH10030" s="41"/>
      <c r="CI10030" s="41"/>
      <c r="CJ10030" s="41"/>
      <c r="CK10030" s="41"/>
      <c r="CL10030" s="68"/>
      <c r="CM10030" s="41"/>
      <c r="CN10030" s="41"/>
      <c r="CO10030" s="39"/>
      <c r="CP10030" s="78"/>
    </row>
    <row r="10031" spans="1:94" s="38" customFormat="1" x14ac:dyDescent="0.25">
      <c r="A10031" s="38">
        <v>10028</v>
      </c>
      <c r="F10031" s="39"/>
      <c r="Q10031" s="39"/>
      <c r="R10031" s="40"/>
      <c r="S10031" s="40"/>
      <c r="T10031" s="39"/>
      <c r="AG10031" s="110"/>
      <c r="AH10031" s="94"/>
      <c r="AJ10031" s="97"/>
      <c r="AL10031" s="39"/>
      <c r="AP10031" s="39"/>
      <c r="AQ10031" s="77"/>
      <c r="AR10031" s="78"/>
      <c r="BB10031" s="79"/>
      <c r="BC10031" s="94"/>
      <c r="BE10031" s="97"/>
      <c r="BG10031" s="40"/>
      <c r="BK10031" s="40"/>
      <c r="BL10031" s="79"/>
      <c r="BM10031" s="94"/>
      <c r="BO10031" s="97"/>
      <c r="BQ10031" s="40"/>
      <c r="BR10031" s="94"/>
      <c r="BS10031" s="94"/>
      <c r="BT10031" s="94"/>
      <c r="BU10031" s="40"/>
      <c r="BV10031" s="82"/>
      <c r="BW10031" s="94"/>
      <c r="BX10031" s="48"/>
      <c r="BY10031" s="97"/>
      <c r="BZ10031" s="48"/>
      <c r="CA10031" s="40"/>
      <c r="CB10031" s="94"/>
      <c r="CC10031" s="94"/>
      <c r="CD10031" s="94"/>
      <c r="CE10031" s="40"/>
      <c r="CF10031" s="73"/>
      <c r="CG10031" s="41"/>
      <c r="CH10031" s="41"/>
      <c r="CI10031" s="41"/>
      <c r="CJ10031" s="41"/>
      <c r="CK10031" s="41"/>
      <c r="CL10031" s="68"/>
      <c r="CM10031" s="41"/>
      <c r="CN10031" s="41"/>
      <c r="CO10031" s="39"/>
      <c r="CP10031" s="78"/>
    </row>
    <row r="10032" spans="1:94" s="38" customFormat="1" x14ac:dyDescent="0.25">
      <c r="A10032" s="38">
        <v>10029</v>
      </c>
      <c r="F10032" s="39"/>
      <c r="Q10032" s="39"/>
      <c r="R10032" s="40"/>
      <c r="S10032" s="40"/>
      <c r="T10032" s="39"/>
      <c r="AG10032" s="110"/>
      <c r="AH10032" s="94"/>
      <c r="AJ10032" s="97"/>
      <c r="AL10032" s="39"/>
      <c r="AP10032" s="39"/>
      <c r="AQ10032" s="77"/>
      <c r="AR10032" s="78"/>
      <c r="BB10032" s="79"/>
      <c r="BC10032" s="94"/>
      <c r="BE10032" s="97"/>
      <c r="BG10032" s="40"/>
      <c r="BK10032" s="40"/>
      <c r="BL10032" s="79"/>
      <c r="BM10032" s="94"/>
      <c r="BO10032" s="97"/>
      <c r="BQ10032" s="40"/>
      <c r="BR10032" s="94"/>
      <c r="BS10032" s="94"/>
      <c r="BT10032" s="94"/>
      <c r="BU10032" s="40"/>
      <c r="BV10032" s="82"/>
      <c r="BW10032" s="94"/>
      <c r="BX10032" s="48"/>
      <c r="BY10032" s="97"/>
      <c r="BZ10032" s="48"/>
      <c r="CA10032" s="40"/>
      <c r="CB10032" s="94"/>
      <c r="CC10032" s="94"/>
      <c r="CD10032" s="94"/>
      <c r="CE10032" s="40"/>
      <c r="CF10032" s="73"/>
      <c r="CG10032" s="41"/>
      <c r="CH10032" s="41"/>
      <c r="CI10032" s="41"/>
      <c r="CJ10032" s="41"/>
      <c r="CK10032" s="41"/>
      <c r="CL10032" s="68"/>
      <c r="CM10032" s="41"/>
      <c r="CN10032" s="41"/>
      <c r="CO10032" s="39"/>
      <c r="CP10032" s="78"/>
    </row>
    <row r="10033" spans="1:94" s="38" customFormat="1" x14ac:dyDescent="0.25">
      <c r="A10033" s="38">
        <v>10030</v>
      </c>
      <c r="F10033" s="39"/>
      <c r="Q10033" s="39"/>
      <c r="R10033" s="40"/>
      <c r="S10033" s="40"/>
      <c r="T10033" s="39"/>
      <c r="AG10033" s="110"/>
      <c r="AH10033" s="94"/>
      <c r="AJ10033" s="97"/>
      <c r="AL10033" s="39"/>
      <c r="AP10033" s="39"/>
      <c r="AQ10033" s="77"/>
      <c r="AR10033" s="78"/>
      <c r="BB10033" s="79"/>
      <c r="BC10033" s="94"/>
      <c r="BE10033" s="97"/>
      <c r="BG10033" s="40"/>
      <c r="BK10033" s="40"/>
      <c r="BL10033" s="79"/>
      <c r="BM10033" s="94"/>
      <c r="BO10033" s="97"/>
      <c r="BQ10033" s="40"/>
      <c r="BR10033" s="94"/>
      <c r="BS10033" s="94"/>
      <c r="BT10033" s="94"/>
      <c r="BU10033" s="40"/>
      <c r="BV10033" s="82"/>
      <c r="BW10033" s="94"/>
      <c r="BX10033" s="48"/>
      <c r="BY10033" s="97"/>
      <c r="BZ10033" s="48"/>
      <c r="CA10033" s="40"/>
      <c r="CB10033" s="94"/>
      <c r="CC10033" s="94"/>
      <c r="CD10033" s="94"/>
      <c r="CE10033" s="40"/>
      <c r="CF10033" s="73"/>
      <c r="CG10033" s="41"/>
      <c r="CH10033" s="41"/>
      <c r="CI10033" s="41"/>
      <c r="CJ10033" s="41"/>
      <c r="CK10033" s="41"/>
      <c r="CL10033" s="68"/>
      <c r="CM10033" s="41"/>
      <c r="CN10033" s="41"/>
      <c r="CO10033" s="39"/>
      <c r="CP10033" s="78"/>
    </row>
    <row r="10034" spans="1:94" s="38" customFormat="1" x14ac:dyDescent="0.25">
      <c r="A10034" s="38">
        <v>10031</v>
      </c>
      <c r="F10034" s="39"/>
      <c r="Q10034" s="39"/>
      <c r="R10034" s="40"/>
      <c r="S10034" s="40"/>
      <c r="T10034" s="39"/>
      <c r="AG10034" s="110"/>
      <c r="AH10034" s="94"/>
      <c r="AJ10034" s="97"/>
      <c r="AL10034" s="39"/>
      <c r="AP10034" s="39"/>
      <c r="AQ10034" s="77"/>
      <c r="AR10034" s="78"/>
      <c r="BB10034" s="79"/>
      <c r="BC10034" s="94"/>
      <c r="BE10034" s="97"/>
      <c r="BG10034" s="40"/>
      <c r="BK10034" s="40"/>
      <c r="BL10034" s="79"/>
      <c r="BM10034" s="94"/>
      <c r="BO10034" s="97"/>
      <c r="BQ10034" s="40"/>
      <c r="BR10034" s="94"/>
      <c r="BS10034" s="94"/>
      <c r="BT10034" s="94"/>
      <c r="BU10034" s="40"/>
      <c r="BV10034" s="82"/>
      <c r="BW10034" s="94"/>
      <c r="BX10034" s="48"/>
      <c r="BY10034" s="97"/>
      <c r="BZ10034" s="48"/>
      <c r="CA10034" s="40"/>
      <c r="CB10034" s="94"/>
      <c r="CC10034" s="94"/>
      <c r="CD10034" s="94"/>
      <c r="CE10034" s="40"/>
      <c r="CF10034" s="73"/>
      <c r="CG10034" s="41"/>
      <c r="CH10034" s="41"/>
      <c r="CI10034" s="41"/>
      <c r="CJ10034" s="41"/>
      <c r="CK10034" s="41"/>
      <c r="CL10034" s="68"/>
      <c r="CM10034" s="41"/>
      <c r="CN10034" s="41"/>
      <c r="CO10034" s="39"/>
      <c r="CP10034" s="78"/>
    </row>
    <row r="10035" spans="1:94" s="38" customFormat="1" x14ac:dyDescent="0.25">
      <c r="A10035" s="38">
        <v>10032</v>
      </c>
      <c r="F10035" s="39"/>
      <c r="Q10035" s="39"/>
      <c r="R10035" s="40"/>
      <c r="S10035" s="40"/>
      <c r="T10035" s="39"/>
      <c r="AG10035" s="110"/>
      <c r="AH10035" s="94"/>
      <c r="AJ10035" s="97"/>
      <c r="AL10035" s="39"/>
      <c r="AP10035" s="39"/>
      <c r="AQ10035" s="77"/>
      <c r="AR10035" s="78"/>
      <c r="BB10035" s="79"/>
      <c r="BC10035" s="94"/>
      <c r="BE10035" s="97"/>
      <c r="BG10035" s="40"/>
      <c r="BK10035" s="40"/>
      <c r="BL10035" s="79"/>
      <c r="BM10035" s="94"/>
      <c r="BO10035" s="97"/>
      <c r="BQ10035" s="40"/>
      <c r="BR10035" s="94"/>
      <c r="BS10035" s="94"/>
      <c r="BT10035" s="94"/>
      <c r="BU10035" s="40"/>
      <c r="BV10035" s="82"/>
      <c r="BW10035" s="94"/>
      <c r="BX10035" s="48"/>
      <c r="BY10035" s="97"/>
      <c r="BZ10035" s="48"/>
      <c r="CA10035" s="40"/>
      <c r="CB10035" s="94"/>
      <c r="CC10035" s="94"/>
      <c r="CD10035" s="94"/>
      <c r="CE10035" s="40"/>
      <c r="CF10035" s="73"/>
      <c r="CG10035" s="41"/>
      <c r="CH10035" s="41"/>
      <c r="CI10035" s="41"/>
      <c r="CJ10035" s="41"/>
      <c r="CK10035" s="41"/>
      <c r="CL10035" s="68"/>
      <c r="CM10035" s="41"/>
      <c r="CN10035" s="41"/>
      <c r="CO10035" s="39"/>
      <c r="CP10035" s="78"/>
    </row>
    <row r="10036" spans="1:94" s="38" customFormat="1" x14ac:dyDescent="0.25">
      <c r="A10036" s="38">
        <v>10033</v>
      </c>
      <c r="F10036" s="39"/>
      <c r="Q10036" s="39"/>
      <c r="R10036" s="40"/>
      <c r="S10036" s="40"/>
      <c r="T10036" s="39"/>
      <c r="AG10036" s="110"/>
      <c r="AH10036" s="94"/>
      <c r="AJ10036" s="97"/>
      <c r="AL10036" s="39"/>
      <c r="AP10036" s="39"/>
      <c r="AQ10036" s="77"/>
      <c r="AR10036" s="78"/>
      <c r="BB10036" s="79"/>
      <c r="BC10036" s="94"/>
      <c r="BE10036" s="97"/>
      <c r="BG10036" s="40"/>
      <c r="BK10036" s="40"/>
      <c r="BL10036" s="79"/>
      <c r="BM10036" s="94"/>
      <c r="BO10036" s="97"/>
      <c r="BQ10036" s="40"/>
      <c r="BR10036" s="94"/>
      <c r="BS10036" s="94"/>
      <c r="BT10036" s="94"/>
      <c r="BU10036" s="40"/>
      <c r="BV10036" s="82"/>
      <c r="BW10036" s="94"/>
      <c r="BX10036" s="48"/>
      <c r="BY10036" s="97"/>
      <c r="BZ10036" s="48"/>
      <c r="CA10036" s="40"/>
      <c r="CB10036" s="94"/>
      <c r="CC10036" s="94"/>
      <c r="CD10036" s="94"/>
      <c r="CE10036" s="40"/>
      <c r="CF10036" s="73"/>
      <c r="CG10036" s="41"/>
      <c r="CH10036" s="41"/>
      <c r="CI10036" s="41"/>
      <c r="CJ10036" s="41"/>
      <c r="CK10036" s="41"/>
      <c r="CL10036" s="68"/>
      <c r="CM10036" s="41"/>
      <c r="CN10036" s="41"/>
      <c r="CO10036" s="39"/>
      <c r="CP10036" s="78"/>
    </row>
    <row r="10037" spans="1:94" s="38" customFormat="1" x14ac:dyDescent="0.25">
      <c r="A10037" s="38">
        <v>10034</v>
      </c>
      <c r="F10037" s="39"/>
      <c r="Q10037" s="39"/>
      <c r="R10037" s="40"/>
      <c r="S10037" s="40"/>
      <c r="T10037" s="39"/>
      <c r="AG10037" s="110"/>
      <c r="AH10037" s="94"/>
      <c r="AJ10037" s="97"/>
      <c r="AL10037" s="39"/>
      <c r="AP10037" s="39"/>
      <c r="AQ10037" s="77"/>
      <c r="AR10037" s="78"/>
      <c r="BB10037" s="79"/>
      <c r="BC10037" s="94"/>
      <c r="BE10037" s="97"/>
      <c r="BG10037" s="40"/>
      <c r="BK10037" s="40"/>
      <c r="BL10037" s="79"/>
      <c r="BM10037" s="94"/>
      <c r="BO10037" s="97"/>
      <c r="BQ10037" s="40"/>
      <c r="BR10037" s="94"/>
      <c r="BS10037" s="94"/>
      <c r="BT10037" s="94"/>
      <c r="BU10037" s="40"/>
      <c r="BV10037" s="82"/>
      <c r="BW10037" s="94"/>
      <c r="BX10037" s="48"/>
      <c r="BY10037" s="97"/>
      <c r="BZ10037" s="48"/>
      <c r="CA10037" s="40"/>
      <c r="CB10037" s="94"/>
      <c r="CC10037" s="94"/>
      <c r="CD10037" s="94"/>
      <c r="CE10037" s="40"/>
      <c r="CF10037" s="73"/>
      <c r="CG10037" s="41"/>
      <c r="CH10037" s="41"/>
      <c r="CI10037" s="41"/>
      <c r="CJ10037" s="41"/>
      <c r="CK10037" s="41"/>
      <c r="CL10037" s="68"/>
      <c r="CM10037" s="41"/>
      <c r="CN10037" s="41"/>
      <c r="CO10037" s="39"/>
      <c r="CP10037" s="78"/>
    </row>
    <row r="10038" spans="1:94" s="38" customFormat="1" x14ac:dyDescent="0.25">
      <c r="A10038" s="38">
        <v>10035</v>
      </c>
      <c r="F10038" s="39"/>
      <c r="Q10038" s="39"/>
      <c r="R10038" s="40"/>
      <c r="S10038" s="40"/>
      <c r="T10038" s="39"/>
      <c r="AG10038" s="110"/>
      <c r="AH10038" s="94"/>
      <c r="AJ10038" s="97"/>
      <c r="AL10038" s="39"/>
      <c r="AP10038" s="39"/>
      <c r="AQ10038" s="77"/>
      <c r="AR10038" s="78"/>
      <c r="BB10038" s="79"/>
      <c r="BC10038" s="94"/>
      <c r="BE10038" s="97"/>
      <c r="BG10038" s="40"/>
      <c r="BK10038" s="40"/>
      <c r="BL10038" s="79"/>
      <c r="BM10038" s="94"/>
      <c r="BO10038" s="97"/>
      <c r="BQ10038" s="40"/>
      <c r="BR10038" s="94"/>
      <c r="BS10038" s="94"/>
      <c r="BT10038" s="94"/>
      <c r="BU10038" s="40"/>
      <c r="BV10038" s="82"/>
      <c r="BW10038" s="94"/>
      <c r="BX10038" s="48"/>
      <c r="BY10038" s="97"/>
      <c r="BZ10038" s="48"/>
      <c r="CA10038" s="40"/>
      <c r="CB10038" s="94"/>
      <c r="CC10038" s="94"/>
      <c r="CD10038" s="94"/>
      <c r="CE10038" s="40"/>
      <c r="CF10038" s="73"/>
      <c r="CG10038" s="41"/>
      <c r="CH10038" s="41"/>
      <c r="CI10038" s="41"/>
      <c r="CJ10038" s="41"/>
      <c r="CK10038" s="41"/>
      <c r="CL10038" s="68"/>
      <c r="CM10038" s="41"/>
      <c r="CN10038" s="41"/>
      <c r="CO10038" s="39"/>
      <c r="CP10038" s="78"/>
    </row>
    <row r="10039" spans="1:94" s="38" customFormat="1" x14ac:dyDescent="0.25">
      <c r="A10039" s="38">
        <v>10036</v>
      </c>
      <c r="F10039" s="39"/>
      <c r="Q10039" s="39"/>
      <c r="R10039" s="40"/>
      <c r="S10039" s="40"/>
      <c r="T10039" s="39"/>
      <c r="AG10039" s="110"/>
      <c r="AH10039" s="94"/>
      <c r="AJ10039" s="97"/>
      <c r="AL10039" s="39"/>
      <c r="AP10039" s="39"/>
      <c r="AQ10039" s="77"/>
      <c r="AR10039" s="78"/>
      <c r="BB10039" s="79"/>
      <c r="BC10039" s="94"/>
      <c r="BE10039" s="97"/>
      <c r="BG10039" s="40"/>
      <c r="BK10039" s="40"/>
      <c r="BL10039" s="79"/>
      <c r="BM10039" s="94"/>
      <c r="BO10039" s="97"/>
      <c r="BQ10039" s="40"/>
      <c r="BR10039" s="94"/>
      <c r="BS10039" s="94"/>
      <c r="BT10039" s="94"/>
      <c r="BU10039" s="40"/>
      <c r="BV10039" s="82"/>
      <c r="BW10039" s="94"/>
      <c r="BX10039" s="48"/>
      <c r="BY10039" s="97"/>
      <c r="BZ10039" s="48"/>
      <c r="CA10039" s="40"/>
      <c r="CB10039" s="94"/>
      <c r="CC10039" s="94"/>
      <c r="CD10039" s="94"/>
      <c r="CE10039" s="40"/>
      <c r="CF10039" s="73"/>
      <c r="CG10039" s="41"/>
      <c r="CH10039" s="41"/>
      <c r="CI10039" s="41"/>
      <c r="CJ10039" s="41"/>
      <c r="CK10039" s="41"/>
      <c r="CL10039" s="68"/>
      <c r="CM10039" s="41"/>
      <c r="CN10039" s="41"/>
      <c r="CO10039" s="39"/>
      <c r="CP10039" s="78"/>
    </row>
    <row r="10040" spans="1:94" s="38" customFormat="1" x14ac:dyDescent="0.25">
      <c r="A10040" s="38">
        <v>10037</v>
      </c>
      <c r="F10040" s="39"/>
      <c r="Q10040" s="39"/>
      <c r="R10040" s="40"/>
      <c r="S10040" s="40"/>
      <c r="T10040" s="39"/>
      <c r="AG10040" s="110"/>
      <c r="AH10040" s="94"/>
      <c r="AJ10040" s="97"/>
      <c r="AL10040" s="39"/>
      <c r="AP10040" s="39"/>
      <c r="AQ10040" s="77"/>
      <c r="AR10040" s="78"/>
      <c r="BB10040" s="79"/>
      <c r="BC10040" s="94"/>
      <c r="BE10040" s="97"/>
      <c r="BG10040" s="40"/>
      <c r="BK10040" s="40"/>
      <c r="BL10040" s="79"/>
      <c r="BM10040" s="94"/>
      <c r="BO10040" s="97"/>
      <c r="BQ10040" s="40"/>
      <c r="BR10040" s="94"/>
      <c r="BS10040" s="94"/>
      <c r="BT10040" s="94"/>
      <c r="BU10040" s="40"/>
      <c r="BV10040" s="82"/>
      <c r="BW10040" s="94"/>
      <c r="BX10040" s="48"/>
      <c r="BY10040" s="97"/>
      <c r="BZ10040" s="48"/>
      <c r="CA10040" s="40"/>
      <c r="CB10040" s="94"/>
      <c r="CC10040" s="94"/>
      <c r="CD10040" s="94"/>
      <c r="CE10040" s="40"/>
      <c r="CF10040" s="73"/>
      <c r="CG10040" s="41"/>
      <c r="CH10040" s="41"/>
      <c r="CI10040" s="41"/>
      <c r="CJ10040" s="41"/>
      <c r="CK10040" s="41"/>
      <c r="CL10040" s="68"/>
      <c r="CM10040" s="41"/>
      <c r="CN10040" s="41"/>
      <c r="CO10040" s="39"/>
      <c r="CP10040" s="78"/>
    </row>
    <row r="10041" spans="1:94" s="38" customFormat="1" x14ac:dyDescent="0.25">
      <c r="A10041" s="38">
        <v>10038</v>
      </c>
      <c r="F10041" s="39"/>
      <c r="Q10041" s="39"/>
      <c r="R10041" s="40"/>
      <c r="S10041" s="40"/>
      <c r="T10041" s="39"/>
      <c r="AG10041" s="110"/>
      <c r="AH10041" s="94"/>
      <c r="AJ10041" s="97"/>
      <c r="AL10041" s="39"/>
      <c r="AP10041" s="39"/>
      <c r="AQ10041" s="77"/>
      <c r="AR10041" s="78"/>
      <c r="BB10041" s="79"/>
      <c r="BC10041" s="94"/>
      <c r="BE10041" s="97"/>
      <c r="BG10041" s="40"/>
      <c r="BK10041" s="40"/>
      <c r="BL10041" s="79"/>
      <c r="BM10041" s="94"/>
      <c r="BO10041" s="97"/>
      <c r="BQ10041" s="40"/>
      <c r="BR10041" s="94"/>
      <c r="BS10041" s="94"/>
      <c r="BT10041" s="94"/>
      <c r="BU10041" s="40"/>
      <c r="BV10041" s="82"/>
      <c r="BW10041" s="94"/>
      <c r="BX10041" s="48"/>
      <c r="BY10041" s="97"/>
      <c r="BZ10041" s="48"/>
      <c r="CA10041" s="40"/>
      <c r="CB10041" s="94"/>
      <c r="CC10041" s="94"/>
      <c r="CD10041" s="94"/>
      <c r="CE10041" s="40"/>
      <c r="CF10041" s="73"/>
      <c r="CG10041" s="41"/>
      <c r="CH10041" s="41"/>
      <c r="CI10041" s="41"/>
      <c r="CJ10041" s="41"/>
      <c r="CK10041" s="41"/>
      <c r="CL10041" s="68"/>
      <c r="CM10041" s="41"/>
      <c r="CN10041" s="41"/>
      <c r="CO10041" s="39"/>
      <c r="CP10041" s="78"/>
    </row>
    <row r="10042" spans="1:94" s="38" customFormat="1" x14ac:dyDescent="0.25">
      <c r="A10042" s="38">
        <v>10039</v>
      </c>
      <c r="F10042" s="39"/>
      <c r="Q10042" s="39"/>
      <c r="R10042" s="40"/>
      <c r="S10042" s="40"/>
      <c r="T10042" s="39"/>
      <c r="AG10042" s="110"/>
      <c r="AH10042" s="94"/>
      <c r="AJ10042" s="97"/>
      <c r="AL10042" s="39"/>
      <c r="AP10042" s="39"/>
      <c r="AQ10042" s="77"/>
      <c r="AR10042" s="78"/>
      <c r="BB10042" s="79"/>
      <c r="BC10042" s="94"/>
      <c r="BE10042" s="97"/>
      <c r="BG10042" s="40"/>
      <c r="BK10042" s="40"/>
      <c r="BL10042" s="79"/>
      <c r="BM10042" s="94"/>
      <c r="BO10042" s="97"/>
      <c r="BQ10042" s="40"/>
      <c r="BR10042" s="94"/>
      <c r="BS10042" s="94"/>
      <c r="BT10042" s="94"/>
      <c r="BU10042" s="40"/>
      <c r="BV10042" s="82"/>
      <c r="BW10042" s="94"/>
      <c r="BX10042" s="48"/>
      <c r="BY10042" s="97"/>
      <c r="BZ10042" s="48"/>
      <c r="CA10042" s="40"/>
      <c r="CB10042" s="94"/>
      <c r="CC10042" s="94"/>
      <c r="CD10042" s="94"/>
      <c r="CE10042" s="40"/>
      <c r="CF10042" s="73"/>
      <c r="CG10042" s="41"/>
      <c r="CH10042" s="41"/>
      <c r="CI10042" s="41"/>
      <c r="CJ10042" s="41"/>
      <c r="CK10042" s="41"/>
      <c r="CL10042" s="68"/>
      <c r="CM10042" s="41"/>
      <c r="CN10042" s="41"/>
      <c r="CO10042" s="39"/>
      <c r="CP10042" s="78"/>
    </row>
    <row r="10043" spans="1:94" s="38" customFormat="1" x14ac:dyDescent="0.25">
      <c r="A10043" s="38">
        <v>10040</v>
      </c>
      <c r="F10043" s="39"/>
      <c r="Q10043" s="39"/>
      <c r="R10043" s="40"/>
      <c r="S10043" s="40"/>
      <c r="T10043" s="39"/>
      <c r="AG10043" s="110"/>
      <c r="AH10043" s="94"/>
      <c r="AJ10043" s="97"/>
      <c r="AL10043" s="39"/>
      <c r="AP10043" s="39"/>
      <c r="AQ10043" s="77"/>
      <c r="AR10043" s="78"/>
      <c r="BB10043" s="79"/>
      <c r="BC10043" s="94"/>
      <c r="BE10043" s="97"/>
      <c r="BG10043" s="40"/>
      <c r="BK10043" s="40"/>
      <c r="BL10043" s="79"/>
      <c r="BM10043" s="94"/>
      <c r="BO10043" s="97"/>
      <c r="BQ10043" s="40"/>
      <c r="BR10043" s="94"/>
      <c r="BS10043" s="94"/>
      <c r="BT10043" s="94"/>
      <c r="BU10043" s="40"/>
      <c r="BV10043" s="82"/>
      <c r="BW10043" s="94"/>
      <c r="BX10043" s="48"/>
      <c r="BY10043" s="97"/>
      <c r="BZ10043" s="48"/>
      <c r="CA10043" s="40"/>
      <c r="CB10043" s="94"/>
      <c r="CC10043" s="94"/>
      <c r="CD10043" s="94"/>
      <c r="CE10043" s="40"/>
      <c r="CF10043" s="73"/>
      <c r="CG10043" s="41"/>
      <c r="CH10043" s="41"/>
      <c r="CI10043" s="41"/>
      <c r="CJ10043" s="41"/>
      <c r="CK10043" s="41"/>
      <c r="CL10043" s="68"/>
      <c r="CM10043" s="41"/>
      <c r="CN10043" s="41"/>
      <c r="CO10043" s="39"/>
      <c r="CP10043" s="78"/>
    </row>
    <row r="10044" spans="1:94" s="38" customFormat="1" x14ac:dyDescent="0.25">
      <c r="A10044" s="38">
        <v>10041</v>
      </c>
      <c r="F10044" s="39"/>
      <c r="Q10044" s="39"/>
      <c r="R10044" s="40"/>
      <c r="S10044" s="40"/>
      <c r="T10044" s="39"/>
      <c r="AG10044" s="110"/>
      <c r="AH10044" s="94"/>
      <c r="AJ10044" s="97"/>
      <c r="AL10044" s="39"/>
      <c r="AP10044" s="39"/>
      <c r="AQ10044" s="77"/>
      <c r="AR10044" s="78"/>
      <c r="BB10044" s="79"/>
      <c r="BC10044" s="94"/>
      <c r="BE10044" s="97"/>
      <c r="BG10044" s="40"/>
      <c r="BK10044" s="40"/>
      <c r="BL10044" s="79"/>
      <c r="BM10044" s="94"/>
      <c r="BO10044" s="97"/>
      <c r="BQ10044" s="40"/>
      <c r="BR10044" s="94"/>
      <c r="BS10044" s="94"/>
      <c r="BT10044" s="94"/>
      <c r="BU10044" s="40"/>
      <c r="BV10044" s="82"/>
      <c r="BW10044" s="94"/>
      <c r="BX10044" s="48"/>
      <c r="BY10044" s="97"/>
      <c r="BZ10044" s="48"/>
      <c r="CA10044" s="40"/>
      <c r="CB10044" s="94"/>
      <c r="CC10044" s="94"/>
      <c r="CD10044" s="94"/>
      <c r="CE10044" s="40"/>
      <c r="CF10044" s="73"/>
      <c r="CG10044" s="41"/>
      <c r="CH10044" s="41"/>
      <c r="CI10044" s="41"/>
      <c r="CJ10044" s="41"/>
      <c r="CK10044" s="41"/>
      <c r="CL10044" s="68"/>
      <c r="CM10044" s="41"/>
      <c r="CN10044" s="41"/>
      <c r="CO10044" s="39"/>
      <c r="CP10044" s="78"/>
    </row>
    <row r="10045" spans="1:94" s="38" customFormat="1" x14ac:dyDescent="0.25">
      <c r="A10045" s="38">
        <v>10042</v>
      </c>
      <c r="F10045" s="39"/>
      <c r="Q10045" s="39"/>
      <c r="R10045" s="40"/>
      <c r="S10045" s="40"/>
      <c r="T10045" s="39"/>
      <c r="AG10045" s="110"/>
      <c r="AH10045" s="94"/>
      <c r="AJ10045" s="97"/>
      <c r="AL10045" s="39"/>
      <c r="AP10045" s="39"/>
      <c r="AQ10045" s="77"/>
      <c r="AR10045" s="78"/>
      <c r="BB10045" s="79"/>
      <c r="BC10045" s="94"/>
      <c r="BE10045" s="97"/>
      <c r="BG10045" s="40"/>
      <c r="BK10045" s="40"/>
      <c r="BL10045" s="79"/>
      <c r="BM10045" s="94"/>
      <c r="BO10045" s="97"/>
      <c r="BQ10045" s="40"/>
      <c r="BR10045" s="94"/>
      <c r="BS10045" s="94"/>
      <c r="BT10045" s="94"/>
      <c r="BU10045" s="40"/>
      <c r="BV10045" s="82"/>
      <c r="BW10045" s="94"/>
      <c r="BX10045" s="48"/>
      <c r="BY10045" s="97"/>
      <c r="BZ10045" s="48"/>
      <c r="CA10045" s="40"/>
      <c r="CB10045" s="94"/>
      <c r="CC10045" s="94"/>
      <c r="CD10045" s="94"/>
      <c r="CE10045" s="40"/>
      <c r="CF10045" s="73"/>
      <c r="CG10045" s="41"/>
      <c r="CH10045" s="41"/>
      <c r="CI10045" s="41"/>
      <c r="CJ10045" s="41"/>
      <c r="CK10045" s="41"/>
      <c r="CL10045" s="68"/>
      <c r="CM10045" s="41"/>
      <c r="CN10045" s="41"/>
      <c r="CO10045" s="39"/>
      <c r="CP10045" s="78"/>
    </row>
    <row r="10046" spans="1:94" s="38" customFormat="1" x14ac:dyDescent="0.25">
      <c r="A10046" s="38">
        <v>10043</v>
      </c>
      <c r="F10046" s="39"/>
      <c r="Q10046" s="39"/>
      <c r="R10046" s="40"/>
      <c r="S10046" s="40"/>
      <c r="T10046" s="39"/>
      <c r="AG10046" s="110"/>
      <c r="AH10046" s="94"/>
      <c r="AJ10046" s="97"/>
      <c r="AL10046" s="39"/>
      <c r="AP10046" s="39"/>
      <c r="AQ10046" s="77"/>
      <c r="AR10046" s="78"/>
      <c r="BB10046" s="79"/>
      <c r="BC10046" s="94"/>
      <c r="BE10046" s="97"/>
      <c r="BG10046" s="40"/>
      <c r="BK10046" s="40"/>
      <c r="BL10046" s="79"/>
      <c r="BM10046" s="94"/>
      <c r="BO10046" s="97"/>
      <c r="BQ10046" s="40"/>
      <c r="BR10046" s="94"/>
      <c r="BS10046" s="94"/>
      <c r="BT10046" s="94"/>
      <c r="BU10046" s="40"/>
      <c r="BV10046" s="82"/>
      <c r="BW10046" s="94"/>
      <c r="BX10046" s="48"/>
      <c r="BY10046" s="97"/>
      <c r="BZ10046" s="48"/>
      <c r="CA10046" s="40"/>
      <c r="CB10046" s="94"/>
      <c r="CC10046" s="94"/>
      <c r="CD10046" s="94"/>
      <c r="CE10046" s="40"/>
      <c r="CF10046" s="73"/>
      <c r="CG10046" s="41"/>
      <c r="CH10046" s="41"/>
      <c r="CI10046" s="41"/>
      <c r="CJ10046" s="41"/>
      <c r="CK10046" s="41"/>
      <c r="CL10046" s="68"/>
      <c r="CM10046" s="41"/>
      <c r="CN10046" s="41"/>
      <c r="CO10046" s="39"/>
      <c r="CP10046" s="78"/>
    </row>
    <row r="10047" spans="1:94" s="38" customFormat="1" x14ac:dyDescent="0.25">
      <c r="A10047" s="38">
        <v>10044</v>
      </c>
      <c r="F10047" s="39"/>
      <c r="Q10047" s="39"/>
      <c r="R10047" s="40"/>
      <c r="S10047" s="40"/>
      <c r="T10047" s="39"/>
      <c r="AG10047" s="110"/>
      <c r="AH10047" s="94"/>
      <c r="AJ10047" s="97"/>
      <c r="AL10047" s="39"/>
      <c r="AP10047" s="39"/>
      <c r="AQ10047" s="77"/>
      <c r="AR10047" s="78"/>
      <c r="BB10047" s="79"/>
      <c r="BC10047" s="94"/>
      <c r="BE10047" s="97"/>
      <c r="BG10047" s="40"/>
      <c r="BK10047" s="40"/>
      <c r="BL10047" s="79"/>
      <c r="BM10047" s="94"/>
      <c r="BO10047" s="97"/>
      <c r="BQ10047" s="40"/>
      <c r="BR10047" s="94"/>
      <c r="BS10047" s="94"/>
      <c r="BT10047" s="94"/>
      <c r="BU10047" s="40"/>
      <c r="BV10047" s="82"/>
      <c r="BW10047" s="94"/>
      <c r="BX10047" s="48"/>
      <c r="BY10047" s="97"/>
      <c r="BZ10047" s="48"/>
      <c r="CA10047" s="40"/>
      <c r="CB10047" s="94"/>
      <c r="CC10047" s="94"/>
      <c r="CD10047" s="94"/>
      <c r="CE10047" s="40"/>
      <c r="CF10047" s="73"/>
      <c r="CG10047" s="41"/>
      <c r="CH10047" s="41"/>
      <c r="CI10047" s="41"/>
      <c r="CJ10047" s="41"/>
      <c r="CK10047" s="41"/>
      <c r="CL10047" s="68"/>
      <c r="CM10047" s="41"/>
      <c r="CN10047" s="41"/>
      <c r="CO10047" s="39"/>
      <c r="CP10047" s="78"/>
    </row>
    <row r="10048" spans="1:94" s="38" customFormat="1" x14ac:dyDescent="0.25">
      <c r="A10048" s="38">
        <v>10045</v>
      </c>
      <c r="F10048" s="39"/>
      <c r="Q10048" s="39"/>
      <c r="R10048" s="40"/>
      <c r="S10048" s="40"/>
      <c r="T10048" s="39"/>
      <c r="AG10048" s="110"/>
      <c r="AH10048" s="94"/>
      <c r="AJ10048" s="97"/>
      <c r="AL10048" s="39"/>
      <c r="AP10048" s="39"/>
      <c r="AQ10048" s="77"/>
      <c r="AR10048" s="78"/>
      <c r="BB10048" s="79"/>
      <c r="BC10048" s="94"/>
      <c r="BE10048" s="97"/>
      <c r="BG10048" s="40"/>
      <c r="BK10048" s="40"/>
      <c r="BL10048" s="79"/>
      <c r="BM10048" s="94"/>
      <c r="BO10048" s="97"/>
      <c r="BQ10048" s="40"/>
      <c r="BR10048" s="94"/>
      <c r="BS10048" s="94"/>
      <c r="BT10048" s="94"/>
      <c r="BU10048" s="40"/>
      <c r="BV10048" s="82"/>
      <c r="BW10048" s="94"/>
      <c r="BX10048" s="48"/>
      <c r="BY10048" s="97"/>
      <c r="BZ10048" s="48"/>
      <c r="CA10048" s="40"/>
      <c r="CB10048" s="94"/>
      <c r="CC10048" s="94"/>
      <c r="CD10048" s="94"/>
      <c r="CE10048" s="40"/>
      <c r="CF10048" s="73"/>
      <c r="CG10048" s="41"/>
      <c r="CH10048" s="41"/>
      <c r="CI10048" s="41"/>
      <c r="CJ10048" s="41"/>
      <c r="CK10048" s="41"/>
      <c r="CL10048" s="68"/>
      <c r="CM10048" s="41"/>
      <c r="CN10048" s="41"/>
      <c r="CO10048" s="39"/>
      <c r="CP10048" s="78"/>
    </row>
    <row r="10049" spans="1:94" s="38" customFormat="1" x14ac:dyDescent="0.25">
      <c r="A10049" s="38">
        <v>10046</v>
      </c>
      <c r="F10049" s="39"/>
      <c r="Q10049" s="39"/>
      <c r="R10049" s="40"/>
      <c r="S10049" s="40"/>
      <c r="T10049" s="39"/>
      <c r="AG10049" s="110"/>
      <c r="AH10049" s="94"/>
      <c r="AJ10049" s="97"/>
      <c r="AL10049" s="39"/>
      <c r="AP10049" s="39"/>
      <c r="AQ10049" s="77"/>
      <c r="AR10049" s="78"/>
      <c r="BB10049" s="79"/>
      <c r="BC10049" s="94"/>
      <c r="BE10049" s="97"/>
      <c r="BG10049" s="40"/>
      <c r="BK10049" s="40"/>
      <c r="BL10049" s="79"/>
      <c r="BM10049" s="94"/>
      <c r="BO10049" s="97"/>
      <c r="BQ10049" s="40"/>
      <c r="BR10049" s="94"/>
      <c r="BS10049" s="94"/>
      <c r="BT10049" s="94"/>
      <c r="BU10049" s="40"/>
      <c r="BV10049" s="82"/>
      <c r="BW10049" s="94"/>
      <c r="BX10049" s="48"/>
      <c r="BY10049" s="97"/>
      <c r="BZ10049" s="48"/>
      <c r="CA10049" s="40"/>
      <c r="CB10049" s="94"/>
      <c r="CC10049" s="94"/>
      <c r="CD10049" s="94"/>
      <c r="CE10049" s="40"/>
      <c r="CF10049" s="73"/>
      <c r="CG10049" s="41"/>
      <c r="CH10049" s="41"/>
      <c r="CI10049" s="41"/>
      <c r="CJ10049" s="41"/>
      <c r="CK10049" s="41"/>
      <c r="CL10049" s="68"/>
      <c r="CM10049" s="41"/>
      <c r="CN10049" s="41"/>
      <c r="CO10049" s="39"/>
      <c r="CP10049" s="78"/>
    </row>
    <row r="10050" spans="1:94" s="38" customFormat="1" x14ac:dyDescent="0.25">
      <c r="A10050" s="38">
        <v>10047</v>
      </c>
      <c r="F10050" s="39"/>
      <c r="Q10050" s="39"/>
      <c r="R10050" s="40"/>
      <c r="S10050" s="40"/>
      <c r="T10050" s="39"/>
      <c r="AG10050" s="110"/>
      <c r="AH10050" s="94"/>
      <c r="AJ10050" s="97"/>
      <c r="AL10050" s="39"/>
      <c r="AP10050" s="39"/>
      <c r="AQ10050" s="77"/>
      <c r="AR10050" s="78"/>
      <c r="BB10050" s="79"/>
      <c r="BC10050" s="94"/>
      <c r="BE10050" s="97"/>
      <c r="BG10050" s="40"/>
      <c r="BK10050" s="40"/>
      <c r="BL10050" s="79"/>
      <c r="BM10050" s="94"/>
      <c r="BO10050" s="97"/>
      <c r="BQ10050" s="40"/>
      <c r="BR10050" s="94"/>
      <c r="BS10050" s="94"/>
      <c r="BT10050" s="94"/>
      <c r="BU10050" s="40"/>
      <c r="BV10050" s="82"/>
      <c r="BW10050" s="94"/>
      <c r="BX10050" s="48"/>
      <c r="BY10050" s="97"/>
      <c r="BZ10050" s="48"/>
      <c r="CA10050" s="40"/>
      <c r="CB10050" s="94"/>
      <c r="CC10050" s="94"/>
      <c r="CD10050" s="94"/>
      <c r="CE10050" s="40"/>
      <c r="CF10050" s="73"/>
      <c r="CG10050" s="41"/>
      <c r="CH10050" s="41"/>
      <c r="CI10050" s="41"/>
      <c r="CJ10050" s="41"/>
      <c r="CK10050" s="41"/>
      <c r="CL10050" s="68"/>
      <c r="CM10050" s="41"/>
      <c r="CN10050" s="41"/>
      <c r="CO10050" s="39"/>
      <c r="CP10050" s="78"/>
    </row>
    <row r="10051" spans="1:94" s="38" customFormat="1" x14ac:dyDescent="0.25">
      <c r="A10051" s="38">
        <v>10048</v>
      </c>
      <c r="F10051" s="39"/>
      <c r="Q10051" s="39"/>
      <c r="R10051" s="40"/>
      <c r="S10051" s="40"/>
      <c r="T10051" s="39"/>
      <c r="AG10051" s="110"/>
      <c r="AH10051" s="94"/>
      <c r="AJ10051" s="97"/>
      <c r="AL10051" s="39"/>
      <c r="AP10051" s="39"/>
      <c r="AQ10051" s="77"/>
      <c r="AR10051" s="78"/>
      <c r="BB10051" s="79"/>
      <c r="BC10051" s="94"/>
      <c r="BE10051" s="97"/>
      <c r="BG10051" s="40"/>
      <c r="BK10051" s="40"/>
      <c r="BL10051" s="79"/>
      <c r="BM10051" s="94"/>
      <c r="BO10051" s="97"/>
      <c r="BQ10051" s="40"/>
      <c r="BR10051" s="94"/>
      <c r="BS10051" s="94"/>
      <c r="BT10051" s="94"/>
      <c r="BU10051" s="40"/>
      <c r="BV10051" s="82"/>
      <c r="BW10051" s="94"/>
      <c r="BX10051" s="48"/>
      <c r="BY10051" s="97"/>
      <c r="BZ10051" s="48"/>
      <c r="CA10051" s="40"/>
      <c r="CB10051" s="94"/>
      <c r="CC10051" s="94"/>
      <c r="CD10051" s="94"/>
      <c r="CE10051" s="40"/>
      <c r="CF10051" s="73"/>
      <c r="CG10051" s="41"/>
      <c r="CH10051" s="41"/>
      <c r="CI10051" s="41"/>
      <c r="CJ10051" s="41"/>
      <c r="CK10051" s="41"/>
      <c r="CL10051" s="68"/>
      <c r="CM10051" s="41"/>
      <c r="CN10051" s="41"/>
      <c r="CO10051" s="39"/>
      <c r="CP10051" s="78"/>
    </row>
    <row r="10052" spans="1:94" s="38" customFormat="1" x14ac:dyDescent="0.25">
      <c r="A10052" s="38">
        <v>10049</v>
      </c>
      <c r="F10052" s="39"/>
      <c r="Q10052" s="39"/>
      <c r="R10052" s="40"/>
      <c r="S10052" s="40"/>
      <c r="T10052" s="39"/>
      <c r="AG10052" s="110"/>
      <c r="AH10052" s="94"/>
      <c r="AJ10052" s="97"/>
      <c r="AL10052" s="39"/>
      <c r="AP10052" s="39"/>
      <c r="AQ10052" s="77"/>
      <c r="AR10052" s="78"/>
      <c r="BB10052" s="79"/>
      <c r="BC10052" s="94"/>
      <c r="BE10052" s="97"/>
      <c r="BG10052" s="40"/>
      <c r="BK10052" s="40"/>
      <c r="BL10052" s="79"/>
      <c r="BM10052" s="94"/>
      <c r="BO10052" s="97"/>
      <c r="BQ10052" s="40"/>
      <c r="BR10052" s="94"/>
      <c r="BS10052" s="94"/>
      <c r="BT10052" s="94"/>
      <c r="BU10052" s="40"/>
      <c r="BV10052" s="82"/>
      <c r="BW10052" s="94"/>
      <c r="BX10052" s="48"/>
      <c r="BY10052" s="97"/>
      <c r="BZ10052" s="48"/>
      <c r="CA10052" s="40"/>
      <c r="CB10052" s="94"/>
      <c r="CC10052" s="94"/>
      <c r="CD10052" s="94"/>
      <c r="CE10052" s="40"/>
      <c r="CF10052" s="73"/>
      <c r="CG10052" s="41"/>
      <c r="CH10052" s="41"/>
      <c r="CI10052" s="41"/>
      <c r="CJ10052" s="41"/>
      <c r="CK10052" s="41"/>
      <c r="CL10052" s="68"/>
      <c r="CM10052" s="41"/>
      <c r="CN10052" s="41"/>
      <c r="CO10052" s="39"/>
      <c r="CP10052" s="78"/>
    </row>
    <row r="10053" spans="1:94" s="38" customFormat="1" x14ac:dyDescent="0.25">
      <c r="A10053" s="38">
        <v>10050</v>
      </c>
      <c r="F10053" s="39"/>
      <c r="Q10053" s="39"/>
      <c r="R10053" s="40"/>
      <c r="S10053" s="40"/>
      <c r="T10053" s="39"/>
      <c r="AG10053" s="110"/>
      <c r="AH10053" s="94"/>
      <c r="AJ10053" s="97"/>
      <c r="AL10053" s="39"/>
      <c r="AP10053" s="39"/>
      <c r="AQ10053" s="77"/>
      <c r="AR10053" s="78"/>
      <c r="BB10053" s="79"/>
      <c r="BC10053" s="94"/>
      <c r="BE10053" s="97"/>
      <c r="BG10053" s="40"/>
      <c r="BK10053" s="40"/>
      <c r="BL10053" s="79"/>
      <c r="BM10053" s="94"/>
      <c r="BO10053" s="97"/>
      <c r="BQ10053" s="40"/>
      <c r="BR10053" s="94"/>
      <c r="BS10053" s="94"/>
      <c r="BT10053" s="94"/>
      <c r="BU10053" s="40"/>
      <c r="BV10053" s="82"/>
      <c r="BW10053" s="94"/>
      <c r="BX10053" s="48"/>
      <c r="BY10053" s="97"/>
      <c r="BZ10053" s="48"/>
      <c r="CA10053" s="40"/>
      <c r="CB10053" s="94"/>
      <c r="CC10053" s="94"/>
      <c r="CD10053" s="94"/>
      <c r="CE10053" s="40"/>
      <c r="CF10053" s="73"/>
      <c r="CG10053" s="41"/>
      <c r="CH10053" s="41"/>
      <c r="CI10053" s="41"/>
      <c r="CJ10053" s="41"/>
      <c r="CK10053" s="41"/>
      <c r="CL10053" s="68"/>
      <c r="CM10053" s="41"/>
      <c r="CN10053" s="41"/>
      <c r="CO10053" s="39"/>
      <c r="CP10053" s="78"/>
    </row>
    <row r="10054" spans="1:94" s="38" customFormat="1" x14ac:dyDescent="0.25">
      <c r="A10054" s="38">
        <v>10051</v>
      </c>
      <c r="F10054" s="39"/>
      <c r="Q10054" s="39"/>
      <c r="R10054" s="40"/>
      <c r="S10054" s="40"/>
      <c r="T10054" s="39"/>
      <c r="AG10054" s="110"/>
      <c r="AH10054" s="94"/>
      <c r="AJ10054" s="97"/>
      <c r="AL10054" s="39"/>
      <c r="AP10054" s="39"/>
      <c r="AQ10054" s="77"/>
      <c r="AR10054" s="78"/>
      <c r="BB10054" s="79"/>
      <c r="BC10054" s="94"/>
      <c r="BE10054" s="97"/>
      <c r="BG10054" s="40"/>
      <c r="BK10054" s="40"/>
      <c r="BL10054" s="79"/>
      <c r="BM10054" s="94"/>
      <c r="BO10054" s="97"/>
      <c r="BQ10054" s="40"/>
      <c r="BR10054" s="94"/>
      <c r="BS10054" s="94"/>
      <c r="BT10054" s="94"/>
      <c r="BU10054" s="40"/>
      <c r="BV10054" s="82"/>
      <c r="BW10054" s="94"/>
      <c r="BX10054" s="48"/>
      <c r="BY10054" s="97"/>
      <c r="BZ10054" s="48"/>
      <c r="CA10054" s="40"/>
      <c r="CB10054" s="94"/>
      <c r="CC10054" s="94"/>
      <c r="CD10054" s="94"/>
      <c r="CE10054" s="40"/>
      <c r="CF10054" s="73"/>
      <c r="CG10054" s="41"/>
      <c r="CH10054" s="41"/>
      <c r="CI10054" s="41"/>
      <c r="CJ10054" s="41"/>
      <c r="CK10054" s="41"/>
      <c r="CL10054" s="68"/>
      <c r="CM10054" s="41"/>
      <c r="CN10054" s="41"/>
      <c r="CO10054" s="39"/>
      <c r="CP10054" s="78"/>
    </row>
    <row r="10055" spans="1:94" s="38" customFormat="1" x14ac:dyDescent="0.25">
      <c r="A10055" s="38">
        <v>10052</v>
      </c>
      <c r="F10055" s="39"/>
      <c r="Q10055" s="39"/>
      <c r="R10055" s="40"/>
      <c r="S10055" s="40"/>
      <c r="T10055" s="39"/>
      <c r="AG10055" s="110"/>
      <c r="AH10055" s="94"/>
      <c r="AJ10055" s="97"/>
      <c r="AL10055" s="39"/>
      <c r="AP10055" s="39"/>
      <c r="AQ10055" s="77"/>
      <c r="AR10055" s="78"/>
      <c r="BB10055" s="79"/>
      <c r="BC10055" s="94"/>
      <c r="BE10055" s="97"/>
      <c r="BG10055" s="40"/>
      <c r="BK10055" s="40"/>
      <c r="BL10055" s="79"/>
      <c r="BM10055" s="94"/>
      <c r="BO10055" s="97"/>
      <c r="BQ10055" s="40"/>
      <c r="BR10055" s="94"/>
      <c r="BS10055" s="94"/>
      <c r="BT10055" s="94"/>
      <c r="BU10055" s="40"/>
      <c r="BV10055" s="82"/>
      <c r="BW10055" s="94"/>
      <c r="BX10055" s="48"/>
      <c r="BY10055" s="97"/>
      <c r="BZ10055" s="48"/>
      <c r="CA10055" s="40"/>
      <c r="CB10055" s="94"/>
      <c r="CC10055" s="94"/>
      <c r="CD10055" s="94"/>
      <c r="CE10055" s="40"/>
      <c r="CF10055" s="73"/>
      <c r="CG10055" s="41"/>
      <c r="CH10055" s="41"/>
      <c r="CI10055" s="41"/>
      <c r="CJ10055" s="41"/>
      <c r="CK10055" s="41"/>
      <c r="CL10055" s="68"/>
      <c r="CM10055" s="41"/>
      <c r="CN10055" s="41"/>
      <c r="CO10055" s="39"/>
      <c r="CP10055" s="78"/>
    </row>
    <row r="10056" spans="1:94" s="38" customFormat="1" x14ac:dyDescent="0.25">
      <c r="A10056" s="38">
        <v>10053</v>
      </c>
      <c r="F10056" s="39"/>
      <c r="Q10056" s="39"/>
      <c r="R10056" s="40"/>
      <c r="S10056" s="40"/>
      <c r="T10056" s="39"/>
      <c r="AG10056" s="110"/>
      <c r="AH10056" s="94"/>
      <c r="AJ10056" s="97"/>
      <c r="AL10056" s="39"/>
      <c r="AP10056" s="39"/>
      <c r="AQ10056" s="77"/>
      <c r="AR10056" s="78"/>
      <c r="BB10056" s="79"/>
      <c r="BC10056" s="94"/>
      <c r="BE10056" s="97"/>
      <c r="BG10056" s="40"/>
      <c r="BK10056" s="40"/>
      <c r="BL10056" s="79"/>
      <c r="BM10056" s="94"/>
      <c r="BO10056" s="97"/>
      <c r="BQ10056" s="40"/>
      <c r="BR10056" s="94"/>
      <c r="BS10056" s="94"/>
      <c r="BT10056" s="94"/>
      <c r="BU10056" s="40"/>
      <c r="BV10056" s="82"/>
      <c r="BW10056" s="94"/>
      <c r="BX10056" s="48"/>
      <c r="BY10056" s="97"/>
      <c r="BZ10056" s="48"/>
      <c r="CA10056" s="40"/>
      <c r="CB10056" s="94"/>
      <c r="CC10056" s="94"/>
      <c r="CD10056" s="94"/>
      <c r="CE10056" s="40"/>
      <c r="CF10056" s="73"/>
      <c r="CG10056" s="41"/>
      <c r="CH10056" s="41"/>
      <c r="CI10056" s="41"/>
      <c r="CJ10056" s="41"/>
      <c r="CK10056" s="41"/>
      <c r="CL10056" s="68"/>
      <c r="CM10056" s="41"/>
      <c r="CN10056" s="41"/>
      <c r="CO10056" s="39"/>
      <c r="CP10056" s="78"/>
    </row>
    <row r="10057" spans="1:94" s="38" customFormat="1" x14ac:dyDescent="0.25">
      <c r="A10057" s="38">
        <v>10054</v>
      </c>
      <c r="F10057" s="39"/>
      <c r="Q10057" s="39"/>
      <c r="R10057" s="40"/>
      <c r="S10057" s="40"/>
      <c r="T10057" s="39"/>
      <c r="AG10057" s="110"/>
      <c r="AH10057" s="94"/>
      <c r="AJ10057" s="97"/>
      <c r="AL10057" s="39"/>
      <c r="AP10057" s="39"/>
      <c r="AQ10057" s="77"/>
      <c r="AR10057" s="78"/>
      <c r="BB10057" s="79"/>
      <c r="BC10057" s="94"/>
      <c r="BE10057" s="97"/>
      <c r="BG10057" s="40"/>
      <c r="BK10057" s="40"/>
      <c r="BL10057" s="79"/>
      <c r="BM10057" s="94"/>
      <c r="BO10057" s="97"/>
      <c r="BQ10057" s="40"/>
      <c r="BR10057" s="94"/>
      <c r="BS10057" s="94"/>
      <c r="BT10057" s="94"/>
      <c r="BU10057" s="40"/>
      <c r="BV10057" s="82"/>
      <c r="BW10057" s="94"/>
      <c r="BX10057" s="48"/>
      <c r="BY10057" s="97"/>
      <c r="BZ10057" s="48"/>
      <c r="CA10057" s="40"/>
      <c r="CB10057" s="94"/>
      <c r="CC10057" s="94"/>
      <c r="CD10057" s="94"/>
      <c r="CE10057" s="40"/>
      <c r="CF10057" s="73"/>
      <c r="CG10057" s="41"/>
      <c r="CH10057" s="41"/>
      <c r="CI10057" s="41"/>
      <c r="CJ10057" s="41"/>
      <c r="CK10057" s="41"/>
      <c r="CL10057" s="68"/>
      <c r="CM10057" s="41"/>
      <c r="CN10057" s="41"/>
      <c r="CO10057" s="39"/>
      <c r="CP10057" s="78"/>
    </row>
    <row r="10058" spans="1:94" s="38" customFormat="1" x14ac:dyDescent="0.25">
      <c r="A10058" s="38">
        <v>10055</v>
      </c>
      <c r="F10058" s="39"/>
      <c r="Q10058" s="39"/>
      <c r="R10058" s="40"/>
      <c r="S10058" s="40"/>
      <c r="T10058" s="39"/>
      <c r="AG10058" s="110"/>
      <c r="AH10058" s="94"/>
      <c r="AJ10058" s="97"/>
      <c r="AL10058" s="39"/>
      <c r="AP10058" s="39"/>
      <c r="AQ10058" s="77"/>
      <c r="AR10058" s="78"/>
      <c r="BB10058" s="79"/>
      <c r="BC10058" s="94"/>
      <c r="BE10058" s="97"/>
      <c r="BG10058" s="40"/>
      <c r="BK10058" s="40"/>
      <c r="BL10058" s="79"/>
      <c r="BM10058" s="94"/>
      <c r="BO10058" s="97"/>
      <c r="BQ10058" s="40"/>
      <c r="BR10058" s="94"/>
      <c r="BS10058" s="94"/>
      <c r="BT10058" s="94"/>
      <c r="BU10058" s="40"/>
      <c r="BV10058" s="82"/>
      <c r="BW10058" s="94"/>
      <c r="BX10058" s="48"/>
      <c r="BY10058" s="97"/>
      <c r="BZ10058" s="48"/>
      <c r="CA10058" s="40"/>
      <c r="CB10058" s="94"/>
      <c r="CC10058" s="94"/>
      <c r="CD10058" s="94"/>
      <c r="CE10058" s="40"/>
      <c r="CF10058" s="73"/>
      <c r="CG10058" s="41"/>
      <c r="CH10058" s="41"/>
      <c r="CI10058" s="41"/>
      <c r="CJ10058" s="41"/>
      <c r="CK10058" s="41"/>
      <c r="CL10058" s="68"/>
      <c r="CM10058" s="41"/>
      <c r="CN10058" s="41"/>
      <c r="CO10058" s="39"/>
      <c r="CP10058" s="78"/>
    </row>
    <row r="10059" spans="1:94" s="38" customFormat="1" x14ac:dyDescent="0.25">
      <c r="A10059" s="38">
        <v>10056</v>
      </c>
      <c r="F10059" s="39"/>
      <c r="Q10059" s="39"/>
      <c r="R10059" s="40"/>
      <c r="S10059" s="40"/>
      <c r="T10059" s="39"/>
      <c r="AG10059" s="110"/>
      <c r="AH10059" s="94"/>
      <c r="AJ10059" s="97"/>
      <c r="AL10059" s="39"/>
      <c r="AP10059" s="39"/>
      <c r="AQ10059" s="77"/>
      <c r="AR10059" s="78"/>
      <c r="BB10059" s="79"/>
      <c r="BC10059" s="94"/>
      <c r="BE10059" s="97"/>
      <c r="BG10059" s="40"/>
      <c r="BK10059" s="40"/>
      <c r="BL10059" s="79"/>
      <c r="BM10059" s="94"/>
      <c r="BO10059" s="97"/>
      <c r="BQ10059" s="40"/>
      <c r="BR10059" s="94"/>
      <c r="BS10059" s="94"/>
      <c r="BT10059" s="94"/>
      <c r="BU10059" s="40"/>
      <c r="BV10059" s="82"/>
      <c r="BW10059" s="94"/>
      <c r="BX10059" s="48"/>
      <c r="BY10059" s="97"/>
      <c r="BZ10059" s="48"/>
      <c r="CA10059" s="40"/>
      <c r="CB10059" s="94"/>
      <c r="CC10059" s="94"/>
      <c r="CD10059" s="94"/>
      <c r="CE10059" s="40"/>
      <c r="CF10059" s="73"/>
      <c r="CG10059" s="41"/>
      <c r="CH10059" s="41"/>
      <c r="CI10059" s="41"/>
      <c r="CJ10059" s="41"/>
      <c r="CK10059" s="41"/>
      <c r="CL10059" s="68"/>
      <c r="CM10059" s="41"/>
      <c r="CN10059" s="41"/>
      <c r="CO10059" s="39"/>
      <c r="CP10059" s="78"/>
    </row>
    <row r="10060" spans="1:94" s="38" customFormat="1" x14ac:dyDescent="0.25">
      <c r="A10060" s="38">
        <v>10057</v>
      </c>
      <c r="F10060" s="39"/>
      <c r="Q10060" s="39"/>
      <c r="R10060" s="40"/>
      <c r="S10060" s="40"/>
      <c r="T10060" s="39"/>
      <c r="AG10060" s="110"/>
      <c r="AH10060" s="94"/>
      <c r="AJ10060" s="97"/>
      <c r="AL10060" s="39"/>
      <c r="AP10060" s="39"/>
      <c r="AQ10060" s="77"/>
      <c r="AR10060" s="78"/>
      <c r="BB10060" s="79"/>
      <c r="BC10060" s="94"/>
      <c r="BE10060" s="97"/>
      <c r="BG10060" s="40"/>
      <c r="BK10060" s="40"/>
      <c r="BL10060" s="79"/>
      <c r="BM10060" s="94"/>
      <c r="BO10060" s="97"/>
      <c r="BQ10060" s="40"/>
      <c r="BR10060" s="94"/>
      <c r="BS10060" s="94"/>
      <c r="BT10060" s="94"/>
      <c r="BU10060" s="40"/>
      <c r="BV10060" s="82"/>
      <c r="BW10060" s="94"/>
      <c r="BX10060" s="48"/>
      <c r="BY10060" s="97"/>
      <c r="BZ10060" s="48"/>
      <c r="CA10060" s="40"/>
      <c r="CB10060" s="94"/>
      <c r="CC10060" s="94"/>
      <c r="CD10060" s="94"/>
      <c r="CE10060" s="40"/>
      <c r="CF10060" s="73"/>
      <c r="CG10060" s="41"/>
      <c r="CH10060" s="41"/>
      <c r="CI10060" s="41"/>
      <c r="CJ10060" s="41"/>
      <c r="CK10060" s="41"/>
      <c r="CL10060" s="68"/>
      <c r="CM10060" s="41"/>
      <c r="CN10060" s="41"/>
      <c r="CO10060" s="39"/>
      <c r="CP10060" s="78"/>
    </row>
    <row r="10061" spans="1:94" s="38" customFormat="1" x14ac:dyDescent="0.25">
      <c r="A10061" s="38">
        <v>10058</v>
      </c>
      <c r="F10061" s="39"/>
      <c r="Q10061" s="39"/>
      <c r="R10061" s="40"/>
      <c r="S10061" s="40"/>
      <c r="T10061" s="39"/>
      <c r="AG10061" s="110"/>
      <c r="AH10061" s="94"/>
      <c r="AJ10061" s="97"/>
      <c r="AL10061" s="39"/>
      <c r="AP10061" s="39"/>
      <c r="AQ10061" s="77"/>
      <c r="AR10061" s="78"/>
      <c r="BB10061" s="79"/>
      <c r="BC10061" s="94"/>
      <c r="BE10061" s="97"/>
      <c r="BG10061" s="40"/>
      <c r="BK10061" s="40"/>
      <c r="BL10061" s="79"/>
      <c r="BM10061" s="94"/>
      <c r="BO10061" s="97"/>
      <c r="BQ10061" s="40"/>
      <c r="BR10061" s="94"/>
      <c r="BS10061" s="94"/>
      <c r="BT10061" s="94"/>
      <c r="BU10061" s="40"/>
      <c r="BV10061" s="82"/>
      <c r="BW10061" s="94"/>
      <c r="BX10061" s="48"/>
      <c r="BY10061" s="97"/>
      <c r="BZ10061" s="48"/>
      <c r="CA10061" s="40"/>
      <c r="CB10061" s="94"/>
      <c r="CC10061" s="94"/>
      <c r="CD10061" s="94"/>
      <c r="CE10061" s="40"/>
      <c r="CF10061" s="73"/>
      <c r="CG10061" s="41"/>
      <c r="CH10061" s="41"/>
      <c r="CI10061" s="41"/>
      <c r="CJ10061" s="41"/>
      <c r="CK10061" s="41"/>
      <c r="CL10061" s="68"/>
      <c r="CM10061" s="41"/>
      <c r="CN10061" s="41"/>
      <c r="CO10061" s="39"/>
      <c r="CP10061" s="78"/>
    </row>
    <row r="10062" spans="1:94" s="38" customFormat="1" x14ac:dyDescent="0.25">
      <c r="A10062" s="38">
        <v>10059</v>
      </c>
      <c r="F10062" s="39"/>
      <c r="Q10062" s="39"/>
      <c r="R10062" s="40"/>
      <c r="S10062" s="40"/>
      <c r="T10062" s="39"/>
      <c r="AG10062" s="110"/>
      <c r="AH10062" s="94"/>
      <c r="AJ10062" s="97"/>
      <c r="AL10062" s="39"/>
      <c r="AP10062" s="39"/>
      <c r="AQ10062" s="77"/>
      <c r="AR10062" s="78"/>
      <c r="BB10062" s="79"/>
      <c r="BC10062" s="94"/>
      <c r="BE10062" s="97"/>
      <c r="BG10062" s="40"/>
      <c r="BK10062" s="40"/>
      <c r="BL10062" s="79"/>
      <c r="BM10062" s="94"/>
      <c r="BO10062" s="97"/>
      <c r="BQ10062" s="40"/>
      <c r="BR10062" s="94"/>
      <c r="BS10062" s="94"/>
      <c r="BT10062" s="94"/>
      <c r="BU10062" s="40"/>
      <c r="BV10062" s="82"/>
      <c r="BW10062" s="94"/>
      <c r="BX10062" s="48"/>
      <c r="BY10062" s="97"/>
      <c r="BZ10062" s="48"/>
      <c r="CA10062" s="40"/>
      <c r="CB10062" s="94"/>
      <c r="CC10062" s="94"/>
      <c r="CD10062" s="94"/>
      <c r="CE10062" s="40"/>
      <c r="CF10062" s="73"/>
      <c r="CG10062" s="41"/>
      <c r="CH10062" s="41"/>
      <c r="CI10062" s="41"/>
      <c r="CJ10062" s="41"/>
      <c r="CK10062" s="41"/>
      <c r="CL10062" s="68"/>
      <c r="CM10062" s="41"/>
      <c r="CN10062" s="41"/>
      <c r="CO10062" s="39"/>
      <c r="CP10062" s="78"/>
    </row>
    <row r="10063" spans="1:94" s="38" customFormat="1" x14ac:dyDescent="0.25">
      <c r="A10063" s="38">
        <v>10060</v>
      </c>
      <c r="F10063" s="39"/>
      <c r="Q10063" s="39"/>
      <c r="R10063" s="40"/>
      <c r="S10063" s="40"/>
      <c r="T10063" s="39"/>
      <c r="AG10063" s="110"/>
      <c r="AH10063" s="94"/>
      <c r="AJ10063" s="97"/>
      <c r="AL10063" s="39"/>
      <c r="AP10063" s="39"/>
      <c r="AQ10063" s="77"/>
      <c r="AR10063" s="78"/>
      <c r="BB10063" s="79"/>
      <c r="BC10063" s="94"/>
      <c r="BE10063" s="97"/>
      <c r="BG10063" s="40"/>
      <c r="BK10063" s="40"/>
      <c r="BL10063" s="79"/>
      <c r="BM10063" s="94"/>
      <c r="BO10063" s="97"/>
      <c r="BQ10063" s="40"/>
      <c r="BR10063" s="94"/>
      <c r="BS10063" s="94"/>
      <c r="BT10063" s="94"/>
      <c r="BU10063" s="40"/>
      <c r="BV10063" s="82"/>
      <c r="BW10063" s="94"/>
      <c r="BX10063" s="48"/>
      <c r="BY10063" s="97"/>
      <c r="BZ10063" s="48"/>
      <c r="CA10063" s="40"/>
      <c r="CB10063" s="94"/>
      <c r="CC10063" s="94"/>
      <c r="CD10063" s="94"/>
      <c r="CE10063" s="40"/>
      <c r="CF10063" s="73"/>
      <c r="CG10063" s="41"/>
      <c r="CH10063" s="41"/>
      <c r="CI10063" s="41"/>
      <c r="CJ10063" s="41"/>
      <c r="CK10063" s="41"/>
      <c r="CL10063" s="68"/>
      <c r="CM10063" s="41"/>
      <c r="CN10063" s="41"/>
      <c r="CO10063" s="39"/>
      <c r="CP10063" s="78"/>
    </row>
    <row r="10064" spans="1:94" s="38" customFormat="1" x14ac:dyDescent="0.25">
      <c r="A10064" s="38">
        <v>10061</v>
      </c>
      <c r="F10064" s="39"/>
      <c r="Q10064" s="39"/>
      <c r="R10064" s="40"/>
      <c r="S10064" s="40"/>
      <c r="T10064" s="39"/>
      <c r="AG10064" s="110"/>
      <c r="AH10064" s="94"/>
      <c r="AJ10064" s="97"/>
      <c r="AL10064" s="39"/>
      <c r="AP10064" s="39"/>
      <c r="AQ10064" s="77"/>
      <c r="AR10064" s="78"/>
      <c r="BB10064" s="79"/>
      <c r="BC10064" s="94"/>
      <c r="BE10064" s="97"/>
      <c r="BG10064" s="40"/>
      <c r="BK10064" s="40"/>
      <c r="BL10064" s="79"/>
      <c r="BM10064" s="94"/>
      <c r="BO10064" s="97"/>
      <c r="BQ10064" s="40"/>
      <c r="BR10064" s="94"/>
      <c r="BS10064" s="94"/>
      <c r="BT10064" s="94"/>
      <c r="BU10064" s="40"/>
      <c r="BV10064" s="82"/>
      <c r="BW10064" s="94"/>
      <c r="BX10064" s="48"/>
      <c r="BY10064" s="97"/>
      <c r="BZ10064" s="48"/>
      <c r="CA10064" s="40"/>
      <c r="CB10064" s="94"/>
      <c r="CC10064" s="94"/>
      <c r="CD10064" s="94"/>
      <c r="CE10064" s="40"/>
      <c r="CF10064" s="73"/>
      <c r="CG10064" s="41"/>
      <c r="CH10064" s="41"/>
      <c r="CI10064" s="41"/>
      <c r="CJ10064" s="41"/>
      <c r="CK10064" s="41"/>
      <c r="CL10064" s="68"/>
      <c r="CM10064" s="41"/>
      <c r="CN10064" s="41"/>
      <c r="CO10064" s="39"/>
      <c r="CP10064" s="78"/>
    </row>
    <row r="10065" spans="1:94" s="38" customFormat="1" x14ac:dyDescent="0.25">
      <c r="A10065" s="38">
        <v>10062</v>
      </c>
      <c r="F10065" s="39"/>
      <c r="Q10065" s="39"/>
      <c r="R10065" s="40"/>
      <c r="S10065" s="40"/>
      <c r="T10065" s="39"/>
      <c r="AG10065" s="110"/>
      <c r="AH10065" s="94"/>
      <c r="AJ10065" s="97"/>
      <c r="AL10065" s="39"/>
      <c r="AP10065" s="39"/>
      <c r="AQ10065" s="77"/>
      <c r="AR10065" s="78"/>
      <c r="BB10065" s="79"/>
      <c r="BC10065" s="94"/>
      <c r="BE10065" s="97"/>
      <c r="BG10065" s="40"/>
      <c r="BK10065" s="40"/>
      <c r="BL10065" s="79"/>
      <c r="BM10065" s="94"/>
      <c r="BO10065" s="97"/>
      <c r="BQ10065" s="40"/>
      <c r="BR10065" s="94"/>
      <c r="BS10065" s="94"/>
      <c r="BT10065" s="94"/>
      <c r="BU10065" s="40"/>
      <c r="BV10065" s="82"/>
      <c r="BW10065" s="94"/>
      <c r="BX10065" s="48"/>
      <c r="BY10065" s="97"/>
      <c r="BZ10065" s="48"/>
      <c r="CA10065" s="40"/>
      <c r="CB10065" s="94"/>
      <c r="CC10065" s="94"/>
      <c r="CD10065" s="94"/>
      <c r="CE10065" s="40"/>
      <c r="CF10065" s="73"/>
      <c r="CG10065" s="41"/>
      <c r="CH10065" s="41"/>
      <c r="CI10065" s="41"/>
      <c r="CJ10065" s="41"/>
      <c r="CK10065" s="41"/>
      <c r="CL10065" s="68"/>
      <c r="CM10065" s="41"/>
      <c r="CN10065" s="41"/>
      <c r="CO10065" s="39"/>
      <c r="CP10065" s="78"/>
    </row>
    <row r="10066" spans="1:94" s="38" customFormat="1" x14ac:dyDescent="0.25">
      <c r="A10066" s="38">
        <v>10063</v>
      </c>
      <c r="F10066" s="39"/>
      <c r="Q10066" s="39"/>
      <c r="R10066" s="40"/>
      <c r="S10066" s="40"/>
      <c r="T10066" s="39"/>
      <c r="AG10066" s="110"/>
      <c r="AH10066" s="94"/>
      <c r="AJ10066" s="97"/>
      <c r="AL10066" s="39"/>
      <c r="AP10066" s="39"/>
      <c r="AQ10066" s="77"/>
      <c r="AR10066" s="78"/>
      <c r="BB10066" s="79"/>
      <c r="BC10066" s="94"/>
      <c r="BE10066" s="97"/>
      <c r="BG10066" s="40"/>
      <c r="BK10066" s="40"/>
      <c r="BL10066" s="79"/>
      <c r="BM10066" s="94"/>
      <c r="BO10066" s="97"/>
      <c r="BQ10066" s="40"/>
      <c r="BR10066" s="94"/>
      <c r="BS10066" s="94"/>
      <c r="BT10066" s="94"/>
      <c r="BU10066" s="40"/>
      <c r="BV10066" s="82"/>
      <c r="BW10066" s="94"/>
      <c r="BX10066" s="48"/>
      <c r="BY10066" s="97"/>
      <c r="BZ10066" s="48"/>
      <c r="CA10066" s="40"/>
      <c r="CB10066" s="94"/>
      <c r="CC10066" s="94"/>
      <c r="CD10066" s="94"/>
      <c r="CE10066" s="40"/>
      <c r="CF10066" s="73"/>
      <c r="CG10066" s="41"/>
      <c r="CH10066" s="41"/>
      <c r="CI10066" s="41"/>
      <c r="CJ10066" s="41"/>
      <c r="CK10066" s="41"/>
      <c r="CL10066" s="68"/>
      <c r="CM10066" s="41"/>
      <c r="CN10066" s="41"/>
      <c r="CO10066" s="39"/>
      <c r="CP10066" s="78"/>
    </row>
    <row r="10067" spans="1:94" s="38" customFormat="1" x14ac:dyDescent="0.25">
      <c r="A10067" s="38">
        <v>10064</v>
      </c>
      <c r="F10067" s="39"/>
      <c r="Q10067" s="39"/>
      <c r="R10067" s="40"/>
      <c r="S10067" s="40"/>
      <c r="T10067" s="39"/>
      <c r="AG10067" s="110"/>
      <c r="AH10067" s="94"/>
      <c r="AJ10067" s="97"/>
      <c r="AL10067" s="39"/>
      <c r="AP10067" s="39"/>
      <c r="AQ10067" s="77"/>
      <c r="AR10067" s="78"/>
      <c r="BB10067" s="79"/>
      <c r="BC10067" s="94"/>
      <c r="BE10067" s="97"/>
      <c r="BG10067" s="40"/>
      <c r="BK10067" s="40"/>
      <c r="BL10067" s="79"/>
      <c r="BM10067" s="94"/>
      <c r="BO10067" s="97"/>
      <c r="BQ10067" s="40"/>
      <c r="BR10067" s="94"/>
      <c r="BS10067" s="94"/>
      <c r="BT10067" s="94"/>
      <c r="BU10067" s="40"/>
      <c r="BV10067" s="82"/>
      <c r="BW10067" s="94"/>
      <c r="BX10067" s="48"/>
      <c r="BY10067" s="97"/>
      <c r="BZ10067" s="48"/>
      <c r="CA10067" s="40"/>
      <c r="CB10067" s="94"/>
      <c r="CC10067" s="94"/>
      <c r="CD10067" s="94"/>
      <c r="CE10067" s="40"/>
      <c r="CF10067" s="73"/>
      <c r="CG10067" s="41"/>
      <c r="CH10067" s="41"/>
      <c r="CI10067" s="41"/>
      <c r="CJ10067" s="41"/>
      <c r="CK10067" s="41"/>
      <c r="CL10067" s="68"/>
      <c r="CM10067" s="41"/>
      <c r="CN10067" s="41"/>
      <c r="CO10067" s="39"/>
      <c r="CP10067" s="78"/>
    </row>
    <row r="10068" spans="1:94" s="38" customFormat="1" x14ac:dyDescent="0.25">
      <c r="A10068" s="38">
        <v>10065</v>
      </c>
      <c r="F10068" s="39"/>
      <c r="Q10068" s="39"/>
      <c r="R10068" s="40"/>
      <c r="S10068" s="40"/>
      <c r="T10068" s="39"/>
      <c r="AG10068" s="110"/>
      <c r="AH10068" s="94"/>
      <c r="AJ10068" s="97"/>
      <c r="AL10068" s="39"/>
      <c r="AP10068" s="39"/>
      <c r="AQ10068" s="77"/>
      <c r="AR10068" s="78"/>
      <c r="BB10068" s="79"/>
      <c r="BC10068" s="94"/>
      <c r="BE10068" s="97"/>
      <c r="BG10068" s="40"/>
      <c r="BK10068" s="40"/>
      <c r="BL10068" s="79"/>
      <c r="BM10068" s="94"/>
      <c r="BO10068" s="97"/>
      <c r="BQ10068" s="40"/>
      <c r="BR10068" s="94"/>
      <c r="BS10068" s="94"/>
      <c r="BT10068" s="94"/>
      <c r="BU10068" s="40"/>
      <c r="BV10068" s="82"/>
      <c r="BW10068" s="94"/>
      <c r="BX10068" s="48"/>
      <c r="BY10068" s="97"/>
      <c r="BZ10068" s="48"/>
      <c r="CA10068" s="40"/>
      <c r="CB10068" s="94"/>
      <c r="CC10068" s="94"/>
      <c r="CD10068" s="94"/>
      <c r="CE10068" s="40"/>
      <c r="CF10068" s="73"/>
      <c r="CG10068" s="41"/>
      <c r="CH10068" s="41"/>
      <c r="CI10068" s="41"/>
      <c r="CJ10068" s="41"/>
      <c r="CK10068" s="41"/>
      <c r="CL10068" s="68"/>
      <c r="CM10068" s="41"/>
      <c r="CN10068" s="41"/>
      <c r="CO10068" s="39"/>
      <c r="CP10068" s="78"/>
    </row>
    <row r="10069" spans="1:94" s="38" customFormat="1" x14ac:dyDescent="0.25">
      <c r="A10069" s="38">
        <v>10066</v>
      </c>
      <c r="F10069" s="39"/>
      <c r="Q10069" s="39"/>
      <c r="R10069" s="40"/>
      <c r="S10069" s="40"/>
      <c r="T10069" s="39"/>
      <c r="AG10069" s="110"/>
      <c r="AH10069" s="94"/>
      <c r="AJ10069" s="97"/>
      <c r="AL10069" s="39"/>
      <c r="AP10069" s="39"/>
      <c r="AQ10069" s="77"/>
      <c r="AR10069" s="78"/>
      <c r="BB10069" s="79"/>
      <c r="BC10069" s="94"/>
      <c r="BE10069" s="97"/>
      <c r="BG10069" s="40"/>
      <c r="BK10069" s="40"/>
      <c r="BL10069" s="79"/>
      <c r="BM10069" s="94"/>
      <c r="BO10069" s="97"/>
      <c r="BQ10069" s="40"/>
      <c r="BR10069" s="94"/>
      <c r="BS10069" s="94"/>
      <c r="BT10069" s="94"/>
      <c r="BU10069" s="40"/>
      <c r="BV10069" s="82"/>
      <c r="BW10069" s="94"/>
      <c r="BX10069" s="48"/>
      <c r="BY10069" s="97"/>
      <c r="BZ10069" s="48"/>
      <c r="CA10069" s="40"/>
      <c r="CB10069" s="94"/>
      <c r="CC10069" s="94"/>
      <c r="CD10069" s="94"/>
      <c r="CE10069" s="40"/>
      <c r="CF10069" s="73"/>
      <c r="CG10069" s="41"/>
      <c r="CH10069" s="41"/>
      <c r="CI10069" s="41"/>
      <c r="CJ10069" s="41"/>
      <c r="CK10069" s="41"/>
      <c r="CL10069" s="68"/>
      <c r="CM10069" s="41"/>
      <c r="CN10069" s="41"/>
      <c r="CO10069" s="39"/>
      <c r="CP10069" s="78"/>
    </row>
    <row r="10070" spans="1:94" s="38" customFormat="1" x14ac:dyDescent="0.25">
      <c r="A10070" s="38">
        <v>10067</v>
      </c>
      <c r="F10070" s="39"/>
      <c r="Q10070" s="39"/>
      <c r="R10070" s="40"/>
      <c r="S10070" s="40"/>
      <c r="T10070" s="39"/>
      <c r="AG10070" s="110"/>
      <c r="AH10070" s="94"/>
      <c r="AJ10070" s="97"/>
      <c r="AL10070" s="39"/>
      <c r="AP10070" s="39"/>
      <c r="AQ10070" s="77"/>
      <c r="AR10070" s="78"/>
      <c r="BB10070" s="79"/>
      <c r="BC10070" s="94"/>
      <c r="BE10070" s="97"/>
      <c r="BG10070" s="40"/>
      <c r="BK10070" s="40"/>
      <c r="BL10070" s="79"/>
      <c r="BM10070" s="94"/>
      <c r="BO10070" s="97"/>
      <c r="BQ10070" s="40"/>
      <c r="BR10070" s="94"/>
      <c r="BS10070" s="94"/>
      <c r="BT10070" s="94"/>
      <c r="BU10070" s="40"/>
      <c r="BV10070" s="82"/>
      <c r="BW10070" s="94"/>
      <c r="BX10070" s="48"/>
      <c r="BY10070" s="97"/>
      <c r="BZ10070" s="48"/>
      <c r="CA10070" s="40"/>
      <c r="CB10070" s="94"/>
      <c r="CC10070" s="94"/>
      <c r="CD10070" s="94"/>
      <c r="CE10070" s="40"/>
      <c r="CF10070" s="73"/>
      <c r="CG10070" s="41"/>
      <c r="CH10070" s="41"/>
      <c r="CI10070" s="41"/>
      <c r="CJ10070" s="41"/>
      <c r="CK10070" s="41"/>
      <c r="CL10070" s="68"/>
      <c r="CM10070" s="41"/>
      <c r="CN10070" s="41"/>
      <c r="CO10070" s="39"/>
      <c r="CP10070" s="78"/>
    </row>
    <row r="10071" spans="1:94" s="38" customFormat="1" x14ac:dyDescent="0.25">
      <c r="A10071" s="38">
        <v>10068</v>
      </c>
      <c r="F10071" s="39"/>
      <c r="Q10071" s="39"/>
      <c r="R10071" s="40"/>
      <c r="S10071" s="40"/>
      <c r="T10071" s="39"/>
      <c r="AG10071" s="110"/>
      <c r="AH10071" s="94"/>
      <c r="AJ10071" s="97"/>
      <c r="AL10071" s="39"/>
      <c r="AP10071" s="39"/>
      <c r="AQ10071" s="77"/>
      <c r="AR10071" s="78"/>
      <c r="BB10071" s="79"/>
      <c r="BC10071" s="94"/>
      <c r="BE10071" s="97"/>
      <c r="BG10071" s="40"/>
      <c r="BK10071" s="40"/>
      <c r="BL10071" s="79"/>
      <c r="BM10071" s="94"/>
      <c r="BO10071" s="97"/>
      <c r="BQ10071" s="40"/>
      <c r="BR10071" s="94"/>
      <c r="BS10071" s="94"/>
      <c r="BT10071" s="94"/>
      <c r="BU10071" s="40"/>
      <c r="BV10071" s="82"/>
      <c r="BW10071" s="94"/>
      <c r="BX10071" s="48"/>
      <c r="BY10071" s="97"/>
      <c r="BZ10071" s="48"/>
      <c r="CA10071" s="40"/>
      <c r="CB10071" s="94"/>
      <c r="CC10071" s="94"/>
      <c r="CD10071" s="94"/>
      <c r="CE10071" s="40"/>
      <c r="CF10071" s="73"/>
      <c r="CG10071" s="41"/>
      <c r="CH10071" s="41"/>
      <c r="CI10071" s="41"/>
      <c r="CJ10071" s="41"/>
      <c r="CK10071" s="41"/>
      <c r="CL10071" s="68"/>
      <c r="CM10071" s="41"/>
      <c r="CN10071" s="41"/>
      <c r="CO10071" s="39"/>
      <c r="CP10071" s="78"/>
    </row>
    <row r="10072" spans="1:94" s="38" customFormat="1" x14ac:dyDescent="0.25">
      <c r="A10072" s="38">
        <v>10069</v>
      </c>
      <c r="F10072" s="39"/>
      <c r="Q10072" s="39"/>
      <c r="R10072" s="40"/>
      <c r="S10072" s="40"/>
      <c r="T10072" s="39"/>
      <c r="AG10072" s="110"/>
      <c r="AH10072" s="94"/>
      <c r="AJ10072" s="97"/>
      <c r="AL10072" s="39"/>
      <c r="AP10072" s="39"/>
      <c r="AQ10072" s="77"/>
      <c r="AR10072" s="78"/>
      <c r="BB10072" s="79"/>
      <c r="BC10072" s="94"/>
      <c r="BE10072" s="97"/>
      <c r="BG10072" s="40"/>
      <c r="BK10072" s="40"/>
      <c r="BL10072" s="79"/>
      <c r="BM10072" s="94"/>
      <c r="BO10072" s="97"/>
      <c r="BQ10072" s="40"/>
      <c r="BR10072" s="94"/>
      <c r="BS10072" s="94"/>
      <c r="BT10072" s="94"/>
      <c r="BU10072" s="40"/>
      <c r="BV10072" s="82"/>
      <c r="BW10072" s="94"/>
      <c r="BX10072" s="48"/>
      <c r="BY10072" s="97"/>
      <c r="BZ10072" s="48"/>
      <c r="CA10072" s="40"/>
      <c r="CB10072" s="94"/>
      <c r="CC10072" s="94"/>
      <c r="CD10072" s="94"/>
      <c r="CE10072" s="40"/>
      <c r="CF10072" s="73"/>
      <c r="CG10072" s="41"/>
      <c r="CH10072" s="41"/>
      <c r="CI10072" s="41"/>
      <c r="CJ10072" s="41"/>
      <c r="CK10072" s="41"/>
      <c r="CL10072" s="68"/>
      <c r="CM10072" s="41"/>
      <c r="CN10072" s="41"/>
      <c r="CO10072" s="39"/>
      <c r="CP10072" s="78"/>
    </row>
    <row r="10073" spans="1:94" s="38" customFormat="1" x14ac:dyDescent="0.25">
      <c r="A10073" s="38">
        <v>10070</v>
      </c>
      <c r="F10073" s="39"/>
      <c r="Q10073" s="39"/>
      <c r="R10073" s="40"/>
      <c r="S10073" s="40"/>
      <c r="T10073" s="39"/>
      <c r="AG10073" s="110"/>
      <c r="AH10073" s="94"/>
      <c r="AJ10073" s="97"/>
      <c r="AL10073" s="39"/>
      <c r="AP10073" s="39"/>
      <c r="AQ10073" s="77"/>
      <c r="AR10073" s="78"/>
      <c r="BB10073" s="79"/>
      <c r="BC10073" s="94"/>
      <c r="BE10073" s="97"/>
      <c r="BG10073" s="40"/>
      <c r="BK10073" s="40"/>
      <c r="BL10073" s="79"/>
      <c r="BM10073" s="94"/>
      <c r="BO10073" s="97"/>
      <c r="BQ10073" s="40"/>
      <c r="BR10073" s="94"/>
      <c r="BS10073" s="94"/>
      <c r="BT10073" s="94"/>
      <c r="BU10073" s="40"/>
      <c r="BV10073" s="82"/>
      <c r="BW10073" s="94"/>
      <c r="BX10073" s="48"/>
      <c r="BY10073" s="97"/>
      <c r="BZ10073" s="48"/>
      <c r="CA10073" s="40"/>
      <c r="CB10073" s="94"/>
      <c r="CC10073" s="94"/>
      <c r="CD10073" s="94"/>
      <c r="CE10073" s="40"/>
      <c r="CF10073" s="73"/>
      <c r="CG10073" s="41"/>
      <c r="CH10073" s="41"/>
      <c r="CI10073" s="41"/>
      <c r="CJ10073" s="41"/>
      <c r="CK10073" s="41"/>
      <c r="CL10073" s="68"/>
      <c r="CM10073" s="41"/>
      <c r="CN10073" s="41"/>
      <c r="CO10073" s="39"/>
      <c r="CP10073" s="78"/>
    </row>
    <row r="10074" spans="1:94" s="38" customFormat="1" x14ac:dyDescent="0.25">
      <c r="A10074" s="38">
        <v>10071</v>
      </c>
      <c r="F10074" s="39"/>
      <c r="Q10074" s="39"/>
      <c r="R10074" s="40"/>
      <c r="S10074" s="40"/>
      <c r="T10074" s="39"/>
      <c r="AG10074" s="110"/>
      <c r="AH10074" s="94"/>
      <c r="AJ10074" s="97"/>
      <c r="AL10074" s="39"/>
      <c r="AP10074" s="39"/>
      <c r="AQ10074" s="77"/>
      <c r="AR10074" s="78"/>
      <c r="BB10074" s="79"/>
      <c r="BC10074" s="94"/>
      <c r="BE10074" s="97"/>
      <c r="BG10074" s="40"/>
      <c r="BK10074" s="40"/>
      <c r="BL10074" s="79"/>
      <c r="BM10074" s="94"/>
      <c r="BO10074" s="97"/>
      <c r="BQ10074" s="40"/>
      <c r="BR10074" s="94"/>
      <c r="BS10074" s="94"/>
      <c r="BT10074" s="94"/>
      <c r="BU10074" s="40"/>
      <c r="BV10074" s="82"/>
      <c r="BW10074" s="94"/>
      <c r="BX10074" s="48"/>
      <c r="BY10074" s="97"/>
      <c r="BZ10074" s="48"/>
      <c r="CA10074" s="40"/>
      <c r="CB10074" s="94"/>
      <c r="CC10074" s="94"/>
      <c r="CD10074" s="94"/>
      <c r="CE10074" s="40"/>
      <c r="CF10074" s="73"/>
      <c r="CG10074" s="41"/>
      <c r="CH10074" s="41"/>
      <c r="CI10074" s="41"/>
      <c r="CJ10074" s="41"/>
      <c r="CK10074" s="41"/>
      <c r="CL10074" s="68"/>
      <c r="CM10074" s="41"/>
      <c r="CN10074" s="41"/>
      <c r="CO10074" s="39"/>
      <c r="CP10074" s="78"/>
    </row>
    <row r="10075" spans="1:94" s="38" customFormat="1" x14ac:dyDescent="0.25">
      <c r="A10075" s="38">
        <v>10072</v>
      </c>
      <c r="F10075" s="39"/>
      <c r="Q10075" s="39"/>
      <c r="R10075" s="40"/>
      <c r="S10075" s="40"/>
      <c r="T10075" s="39"/>
      <c r="AG10075" s="110"/>
      <c r="AH10075" s="94"/>
      <c r="AJ10075" s="97"/>
      <c r="AL10075" s="39"/>
      <c r="AP10075" s="39"/>
      <c r="AQ10075" s="77"/>
      <c r="AR10075" s="78"/>
      <c r="BB10075" s="79"/>
      <c r="BC10075" s="94"/>
      <c r="BE10075" s="97"/>
      <c r="BG10075" s="40"/>
      <c r="BK10075" s="40"/>
      <c r="BL10075" s="79"/>
      <c r="BM10075" s="94"/>
      <c r="BO10075" s="97"/>
      <c r="BQ10075" s="40"/>
      <c r="BR10075" s="94"/>
      <c r="BS10075" s="94"/>
      <c r="BT10075" s="94"/>
      <c r="BU10075" s="40"/>
      <c r="BV10075" s="82"/>
      <c r="BW10075" s="94"/>
      <c r="BX10075" s="48"/>
      <c r="BY10075" s="97"/>
      <c r="BZ10075" s="48"/>
      <c r="CA10075" s="40"/>
      <c r="CB10075" s="94"/>
      <c r="CC10075" s="94"/>
      <c r="CD10075" s="94"/>
      <c r="CE10075" s="40"/>
      <c r="CF10075" s="73"/>
      <c r="CG10075" s="41"/>
      <c r="CH10075" s="41"/>
      <c r="CI10075" s="41"/>
      <c r="CJ10075" s="41"/>
      <c r="CK10075" s="41"/>
      <c r="CL10075" s="68"/>
      <c r="CM10075" s="41"/>
      <c r="CN10075" s="41"/>
      <c r="CO10075" s="39"/>
      <c r="CP10075" s="78"/>
    </row>
    <row r="10076" spans="1:94" s="38" customFormat="1" x14ac:dyDescent="0.25">
      <c r="A10076" s="38">
        <v>10073</v>
      </c>
      <c r="F10076" s="39"/>
      <c r="Q10076" s="39"/>
      <c r="R10076" s="40"/>
      <c r="S10076" s="40"/>
      <c r="T10076" s="39"/>
      <c r="AG10076" s="110"/>
      <c r="AH10076" s="94"/>
      <c r="AJ10076" s="97"/>
      <c r="AL10076" s="39"/>
      <c r="AP10076" s="39"/>
      <c r="AQ10076" s="77"/>
      <c r="AR10076" s="78"/>
      <c r="BB10076" s="79"/>
      <c r="BC10076" s="94"/>
      <c r="BE10076" s="97"/>
      <c r="BG10076" s="40"/>
      <c r="BK10076" s="40"/>
      <c r="BL10076" s="79"/>
      <c r="BM10076" s="94"/>
      <c r="BO10076" s="97"/>
      <c r="BQ10076" s="40"/>
      <c r="BR10076" s="94"/>
      <c r="BS10076" s="94"/>
      <c r="BT10076" s="94"/>
      <c r="BU10076" s="40"/>
      <c r="BV10076" s="82"/>
      <c r="BW10076" s="94"/>
      <c r="BX10076" s="48"/>
      <c r="BY10076" s="97"/>
      <c r="BZ10076" s="48"/>
      <c r="CA10076" s="40"/>
      <c r="CB10076" s="94"/>
      <c r="CC10076" s="94"/>
      <c r="CD10076" s="94"/>
      <c r="CE10076" s="40"/>
      <c r="CF10076" s="73"/>
      <c r="CG10076" s="41"/>
      <c r="CH10076" s="41"/>
      <c r="CI10076" s="41"/>
      <c r="CJ10076" s="41"/>
      <c r="CK10076" s="41"/>
      <c r="CL10076" s="68"/>
      <c r="CM10076" s="41"/>
      <c r="CN10076" s="41"/>
      <c r="CO10076" s="39"/>
      <c r="CP10076" s="78"/>
    </row>
    <row r="10077" spans="1:94" s="38" customFormat="1" x14ac:dyDescent="0.25">
      <c r="A10077" s="38">
        <v>10074</v>
      </c>
      <c r="F10077" s="39"/>
      <c r="Q10077" s="39"/>
      <c r="R10077" s="40"/>
      <c r="S10077" s="40"/>
      <c r="T10077" s="39"/>
      <c r="AG10077" s="110"/>
      <c r="AH10077" s="94"/>
      <c r="AJ10077" s="97"/>
      <c r="AL10077" s="39"/>
      <c r="AP10077" s="39"/>
      <c r="AQ10077" s="77"/>
      <c r="AR10077" s="78"/>
      <c r="BB10077" s="79"/>
      <c r="BC10077" s="94"/>
      <c r="BE10077" s="97"/>
      <c r="BG10077" s="40"/>
      <c r="BK10077" s="40"/>
      <c r="BL10077" s="79"/>
      <c r="BM10077" s="94"/>
      <c r="BO10077" s="97"/>
      <c r="BQ10077" s="40"/>
      <c r="BR10077" s="94"/>
      <c r="BS10077" s="94"/>
      <c r="BT10077" s="94"/>
      <c r="BU10077" s="40"/>
      <c r="BV10077" s="82"/>
      <c r="BW10077" s="94"/>
      <c r="BX10077" s="48"/>
      <c r="BY10077" s="97"/>
      <c r="BZ10077" s="48"/>
      <c r="CA10077" s="40"/>
      <c r="CB10077" s="94"/>
      <c r="CC10077" s="94"/>
      <c r="CD10077" s="94"/>
      <c r="CE10077" s="40"/>
      <c r="CF10077" s="73"/>
      <c r="CG10077" s="41"/>
      <c r="CH10077" s="41"/>
      <c r="CI10077" s="41"/>
      <c r="CJ10077" s="41"/>
      <c r="CK10077" s="41"/>
      <c r="CL10077" s="68"/>
      <c r="CM10077" s="41"/>
      <c r="CN10077" s="41"/>
      <c r="CO10077" s="39"/>
      <c r="CP10077" s="78"/>
    </row>
    <row r="10078" spans="1:94" s="38" customFormat="1" x14ac:dyDescent="0.25">
      <c r="A10078" s="38">
        <v>10075</v>
      </c>
      <c r="F10078" s="39"/>
      <c r="Q10078" s="39"/>
      <c r="R10078" s="40"/>
      <c r="S10078" s="40"/>
      <c r="T10078" s="39"/>
      <c r="AG10078" s="110"/>
      <c r="AH10078" s="94"/>
      <c r="AJ10078" s="97"/>
      <c r="AL10078" s="39"/>
      <c r="AP10078" s="39"/>
      <c r="AQ10078" s="77"/>
      <c r="AR10078" s="78"/>
      <c r="BB10078" s="79"/>
      <c r="BC10078" s="94"/>
      <c r="BE10078" s="97"/>
      <c r="BG10078" s="40"/>
      <c r="BK10078" s="40"/>
      <c r="BL10078" s="79"/>
      <c r="BM10078" s="94"/>
      <c r="BO10078" s="97"/>
      <c r="BQ10078" s="40"/>
      <c r="BR10078" s="94"/>
      <c r="BS10078" s="94"/>
      <c r="BT10078" s="94"/>
      <c r="BU10078" s="40"/>
      <c r="BV10078" s="82"/>
      <c r="BW10078" s="94"/>
      <c r="BX10078" s="48"/>
      <c r="BY10078" s="97"/>
      <c r="BZ10078" s="48"/>
      <c r="CA10078" s="40"/>
      <c r="CB10078" s="94"/>
      <c r="CC10078" s="94"/>
      <c r="CD10078" s="94"/>
      <c r="CE10078" s="40"/>
      <c r="CF10078" s="73"/>
      <c r="CG10078" s="41"/>
      <c r="CH10078" s="41"/>
      <c r="CI10078" s="41"/>
      <c r="CJ10078" s="41"/>
      <c r="CK10078" s="41"/>
      <c r="CL10078" s="68"/>
      <c r="CM10078" s="41"/>
      <c r="CN10078" s="41"/>
      <c r="CO10078" s="39"/>
      <c r="CP10078" s="78"/>
    </row>
    <row r="10079" spans="1:94" s="38" customFormat="1" x14ac:dyDescent="0.25">
      <c r="A10079" s="38">
        <v>10076</v>
      </c>
      <c r="F10079" s="39"/>
      <c r="Q10079" s="39"/>
      <c r="R10079" s="40"/>
      <c r="S10079" s="40"/>
      <c r="T10079" s="39"/>
      <c r="AG10079" s="110"/>
      <c r="AH10079" s="94"/>
      <c r="AJ10079" s="97"/>
      <c r="AL10079" s="39"/>
      <c r="AP10079" s="39"/>
      <c r="AQ10079" s="77"/>
      <c r="AR10079" s="78"/>
      <c r="BB10079" s="79"/>
      <c r="BC10079" s="94"/>
      <c r="BE10079" s="97"/>
      <c r="BG10079" s="40"/>
      <c r="BK10079" s="40"/>
      <c r="BL10079" s="79"/>
      <c r="BM10079" s="94"/>
      <c r="BO10079" s="97"/>
      <c r="BQ10079" s="40"/>
      <c r="BR10079" s="94"/>
      <c r="BS10079" s="94"/>
      <c r="BT10079" s="94"/>
      <c r="BU10079" s="40"/>
      <c r="BV10079" s="82"/>
      <c r="BW10079" s="94"/>
      <c r="BX10079" s="48"/>
      <c r="BY10079" s="97"/>
      <c r="BZ10079" s="48"/>
      <c r="CA10079" s="40"/>
      <c r="CB10079" s="94"/>
      <c r="CC10079" s="94"/>
      <c r="CD10079" s="94"/>
      <c r="CE10079" s="40"/>
      <c r="CF10079" s="73"/>
      <c r="CG10079" s="41"/>
      <c r="CH10079" s="41"/>
      <c r="CI10079" s="41"/>
      <c r="CJ10079" s="41"/>
      <c r="CK10079" s="41"/>
      <c r="CL10079" s="68"/>
      <c r="CM10079" s="41"/>
      <c r="CN10079" s="41"/>
      <c r="CO10079" s="39"/>
      <c r="CP10079" s="78"/>
    </row>
    <row r="10080" spans="1:94" s="38" customFormat="1" x14ac:dyDescent="0.25">
      <c r="A10080" s="38">
        <v>10077</v>
      </c>
      <c r="F10080" s="39"/>
      <c r="Q10080" s="39"/>
      <c r="R10080" s="40"/>
      <c r="S10080" s="40"/>
      <c r="T10080" s="39"/>
      <c r="AG10080" s="110"/>
      <c r="AH10080" s="94"/>
      <c r="AJ10080" s="97"/>
      <c r="AL10080" s="39"/>
      <c r="AP10080" s="39"/>
      <c r="AQ10080" s="77"/>
      <c r="AR10080" s="78"/>
      <c r="BB10080" s="79"/>
      <c r="BC10080" s="94"/>
      <c r="BE10080" s="97"/>
      <c r="BG10080" s="40"/>
      <c r="BK10080" s="40"/>
      <c r="BL10080" s="79"/>
      <c r="BM10080" s="94"/>
      <c r="BO10080" s="97"/>
      <c r="BQ10080" s="40"/>
      <c r="BR10080" s="94"/>
      <c r="BS10080" s="94"/>
      <c r="BT10080" s="94"/>
      <c r="BU10080" s="40"/>
      <c r="BV10080" s="82"/>
      <c r="BW10080" s="94"/>
      <c r="BX10080" s="48"/>
      <c r="BY10080" s="97"/>
      <c r="BZ10080" s="48"/>
      <c r="CA10080" s="40"/>
      <c r="CB10080" s="94"/>
      <c r="CC10080" s="94"/>
      <c r="CD10080" s="94"/>
      <c r="CE10080" s="40"/>
      <c r="CF10080" s="73"/>
      <c r="CG10080" s="41"/>
      <c r="CH10080" s="41"/>
      <c r="CI10080" s="41"/>
      <c r="CJ10080" s="41"/>
      <c r="CK10080" s="41"/>
      <c r="CL10080" s="68"/>
      <c r="CM10080" s="41"/>
      <c r="CN10080" s="41"/>
      <c r="CO10080" s="39"/>
      <c r="CP10080" s="78"/>
    </row>
    <row r="10081" spans="1:94" s="38" customFormat="1" x14ac:dyDescent="0.25">
      <c r="A10081" s="38">
        <v>10078</v>
      </c>
      <c r="F10081" s="39"/>
      <c r="Q10081" s="39"/>
      <c r="R10081" s="40"/>
      <c r="S10081" s="40"/>
      <c r="T10081" s="39"/>
      <c r="AG10081" s="110"/>
      <c r="AH10081" s="94"/>
      <c r="AJ10081" s="97"/>
      <c r="AL10081" s="39"/>
      <c r="AP10081" s="39"/>
      <c r="AQ10081" s="77"/>
      <c r="AR10081" s="78"/>
      <c r="BB10081" s="79"/>
      <c r="BC10081" s="94"/>
      <c r="BE10081" s="97"/>
      <c r="BG10081" s="40"/>
      <c r="BK10081" s="40"/>
      <c r="BL10081" s="79"/>
      <c r="BM10081" s="94"/>
      <c r="BO10081" s="97"/>
      <c r="BQ10081" s="40"/>
      <c r="BR10081" s="94"/>
      <c r="BS10081" s="94"/>
      <c r="BT10081" s="94"/>
      <c r="BU10081" s="40"/>
      <c r="BV10081" s="82"/>
      <c r="BW10081" s="94"/>
      <c r="BX10081" s="48"/>
      <c r="BY10081" s="97"/>
      <c r="BZ10081" s="48"/>
      <c r="CA10081" s="40"/>
      <c r="CB10081" s="94"/>
      <c r="CC10081" s="94"/>
      <c r="CD10081" s="94"/>
      <c r="CE10081" s="40"/>
      <c r="CF10081" s="73"/>
      <c r="CG10081" s="41"/>
      <c r="CH10081" s="41"/>
      <c r="CI10081" s="41"/>
      <c r="CJ10081" s="41"/>
      <c r="CK10081" s="41"/>
      <c r="CL10081" s="68"/>
      <c r="CM10081" s="41"/>
      <c r="CN10081" s="41"/>
      <c r="CO10081" s="39"/>
      <c r="CP10081" s="78"/>
    </row>
    <row r="10082" spans="1:94" s="38" customFormat="1" x14ac:dyDescent="0.25">
      <c r="A10082" s="38">
        <v>10079</v>
      </c>
      <c r="F10082" s="39"/>
      <c r="Q10082" s="39"/>
      <c r="R10082" s="40"/>
      <c r="S10082" s="40"/>
      <c r="T10082" s="39"/>
      <c r="AG10082" s="110"/>
      <c r="AH10082" s="94"/>
      <c r="AJ10082" s="97"/>
      <c r="AL10082" s="39"/>
      <c r="AP10082" s="39"/>
      <c r="AQ10082" s="77"/>
      <c r="AR10082" s="78"/>
      <c r="BB10082" s="79"/>
      <c r="BC10082" s="94"/>
      <c r="BE10082" s="97"/>
      <c r="BG10082" s="40"/>
      <c r="BK10082" s="40"/>
      <c r="BL10082" s="79"/>
      <c r="BM10082" s="94"/>
      <c r="BO10082" s="97"/>
      <c r="BQ10082" s="40"/>
      <c r="BR10082" s="94"/>
      <c r="BS10082" s="94"/>
      <c r="BT10082" s="94"/>
      <c r="BU10082" s="40"/>
      <c r="BV10082" s="82"/>
      <c r="BW10082" s="94"/>
      <c r="BX10082" s="48"/>
      <c r="BY10082" s="97"/>
      <c r="BZ10082" s="48"/>
      <c r="CA10082" s="40"/>
      <c r="CB10082" s="94"/>
      <c r="CC10082" s="94"/>
      <c r="CD10082" s="94"/>
      <c r="CE10082" s="40"/>
      <c r="CF10082" s="73"/>
      <c r="CG10082" s="41"/>
      <c r="CH10082" s="41"/>
      <c r="CI10082" s="41"/>
      <c r="CJ10082" s="41"/>
      <c r="CK10082" s="41"/>
      <c r="CL10082" s="68"/>
      <c r="CM10082" s="41"/>
      <c r="CN10082" s="41"/>
      <c r="CO10082" s="39"/>
      <c r="CP10082" s="78"/>
    </row>
    <row r="10083" spans="1:94" s="38" customFormat="1" x14ac:dyDescent="0.25">
      <c r="A10083" s="38">
        <v>10080</v>
      </c>
      <c r="F10083" s="39"/>
      <c r="Q10083" s="39"/>
      <c r="R10083" s="40"/>
      <c r="S10083" s="40"/>
      <c r="T10083" s="39"/>
      <c r="AG10083" s="110"/>
      <c r="AH10083" s="94"/>
      <c r="AJ10083" s="97"/>
      <c r="AL10083" s="39"/>
      <c r="AP10083" s="39"/>
      <c r="AQ10083" s="77"/>
      <c r="AR10083" s="78"/>
      <c r="BB10083" s="79"/>
      <c r="BC10083" s="94"/>
      <c r="BE10083" s="97"/>
      <c r="BG10083" s="40"/>
      <c r="BK10083" s="40"/>
      <c r="BL10083" s="79"/>
      <c r="BM10083" s="94"/>
      <c r="BO10083" s="97"/>
      <c r="BQ10083" s="40"/>
      <c r="BR10083" s="94"/>
      <c r="BS10083" s="94"/>
      <c r="BT10083" s="94"/>
      <c r="BU10083" s="40"/>
      <c r="BV10083" s="82"/>
      <c r="BW10083" s="94"/>
      <c r="BX10083" s="48"/>
      <c r="BY10083" s="97"/>
      <c r="BZ10083" s="48"/>
      <c r="CA10083" s="40"/>
      <c r="CB10083" s="94"/>
      <c r="CC10083" s="94"/>
      <c r="CD10083" s="94"/>
      <c r="CE10083" s="40"/>
      <c r="CF10083" s="73"/>
      <c r="CG10083" s="41"/>
      <c r="CH10083" s="41"/>
      <c r="CI10083" s="41"/>
      <c r="CJ10083" s="41"/>
      <c r="CK10083" s="41"/>
      <c r="CL10083" s="68"/>
      <c r="CM10083" s="41"/>
      <c r="CN10083" s="41"/>
      <c r="CO10083" s="39"/>
      <c r="CP10083" s="78"/>
    </row>
    <row r="10084" spans="1:94" s="38" customFormat="1" x14ac:dyDescent="0.25">
      <c r="A10084" s="38">
        <v>10081</v>
      </c>
      <c r="F10084" s="39"/>
      <c r="Q10084" s="39"/>
      <c r="R10084" s="40"/>
      <c r="S10084" s="40"/>
      <c r="T10084" s="39"/>
      <c r="AG10084" s="110"/>
      <c r="AH10084" s="94"/>
      <c r="AJ10084" s="97"/>
      <c r="AL10084" s="39"/>
      <c r="AP10084" s="39"/>
      <c r="AQ10084" s="77"/>
      <c r="AR10084" s="78"/>
      <c r="BB10084" s="79"/>
      <c r="BC10084" s="94"/>
      <c r="BE10084" s="97"/>
      <c r="BG10084" s="40"/>
      <c r="BK10084" s="40"/>
      <c r="BL10084" s="79"/>
      <c r="BM10084" s="94"/>
      <c r="BO10084" s="97"/>
      <c r="BQ10084" s="40"/>
      <c r="BR10084" s="94"/>
      <c r="BS10084" s="94"/>
      <c r="BT10084" s="94"/>
      <c r="BU10084" s="40"/>
      <c r="BV10084" s="82"/>
      <c r="BW10084" s="94"/>
      <c r="BX10084" s="48"/>
      <c r="BY10084" s="97"/>
      <c r="BZ10084" s="48"/>
      <c r="CA10084" s="40"/>
      <c r="CB10084" s="94"/>
      <c r="CC10084" s="94"/>
      <c r="CD10084" s="94"/>
      <c r="CE10084" s="40"/>
      <c r="CF10084" s="73"/>
      <c r="CG10084" s="41"/>
      <c r="CH10084" s="41"/>
      <c r="CI10084" s="41"/>
      <c r="CJ10084" s="41"/>
      <c r="CK10084" s="41"/>
      <c r="CL10084" s="68"/>
      <c r="CM10084" s="41"/>
      <c r="CN10084" s="41"/>
      <c r="CO10084" s="39"/>
      <c r="CP10084" s="78"/>
    </row>
    <row r="10085" spans="1:94" s="38" customFormat="1" x14ac:dyDescent="0.25">
      <c r="A10085" s="38">
        <v>10082</v>
      </c>
      <c r="F10085" s="39"/>
      <c r="Q10085" s="39"/>
      <c r="R10085" s="40"/>
      <c r="S10085" s="40"/>
      <c r="T10085" s="39"/>
      <c r="AG10085" s="110"/>
      <c r="AH10085" s="94"/>
      <c r="AJ10085" s="97"/>
      <c r="AL10085" s="39"/>
      <c r="AP10085" s="39"/>
      <c r="AQ10085" s="77"/>
      <c r="AR10085" s="78"/>
      <c r="BB10085" s="79"/>
      <c r="BC10085" s="94"/>
      <c r="BE10085" s="97"/>
      <c r="BG10085" s="40"/>
      <c r="BK10085" s="40"/>
      <c r="BL10085" s="79"/>
      <c r="BM10085" s="94"/>
      <c r="BO10085" s="97"/>
      <c r="BQ10085" s="40"/>
      <c r="BR10085" s="94"/>
      <c r="BS10085" s="94"/>
      <c r="BT10085" s="94"/>
      <c r="BU10085" s="40"/>
      <c r="BV10085" s="82"/>
      <c r="BW10085" s="94"/>
      <c r="BX10085" s="48"/>
      <c r="BY10085" s="97"/>
      <c r="BZ10085" s="48"/>
      <c r="CA10085" s="40"/>
      <c r="CB10085" s="94"/>
      <c r="CC10085" s="94"/>
      <c r="CD10085" s="94"/>
      <c r="CE10085" s="40"/>
      <c r="CF10085" s="73"/>
      <c r="CG10085" s="41"/>
      <c r="CH10085" s="41"/>
      <c r="CI10085" s="41"/>
      <c r="CJ10085" s="41"/>
      <c r="CK10085" s="41"/>
      <c r="CL10085" s="68"/>
      <c r="CM10085" s="41"/>
      <c r="CN10085" s="41"/>
      <c r="CO10085" s="39"/>
      <c r="CP10085" s="78"/>
    </row>
    <row r="10086" spans="1:94" s="38" customFormat="1" x14ac:dyDescent="0.25">
      <c r="A10086" s="38">
        <v>10083</v>
      </c>
      <c r="F10086" s="39"/>
      <c r="Q10086" s="39"/>
      <c r="R10086" s="40"/>
      <c r="S10086" s="40"/>
      <c r="T10086" s="39"/>
      <c r="AG10086" s="110"/>
      <c r="AH10086" s="94"/>
      <c r="AJ10086" s="97"/>
      <c r="AL10086" s="39"/>
      <c r="AP10086" s="39"/>
      <c r="AQ10086" s="77"/>
      <c r="AR10086" s="78"/>
      <c r="BB10086" s="79"/>
      <c r="BC10086" s="94"/>
      <c r="BE10086" s="97"/>
      <c r="BG10086" s="40"/>
      <c r="BK10086" s="40"/>
      <c r="BL10086" s="79"/>
      <c r="BM10086" s="94"/>
      <c r="BO10086" s="97"/>
      <c r="BQ10086" s="40"/>
      <c r="BR10086" s="94"/>
      <c r="BS10086" s="94"/>
      <c r="BT10086" s="94"/>
      <c r="BU10086" s="40"/>
      <c r="BV10086" s="82"/>
      <c r="BW10086" s="94"/>
      <c r="BX10086" s="48"/>
      <c r="BY10086" s="97"/>
      <c r="BZ10086" s="48"/>
      <c r="CA10086" s="40"/>
      <c r="CB10086" s="94"/>
      <c r="CC10086" s="94"/>
      <c r="CD10086" s="94"/>
      <c r="CE10086" s="40"/>
      <c r="CF10086" s="73"/>
      <c r="CG10086" s="41"/>
      <c r="CH10086" s="41"/>
      <c r="CI10086" s="41"/>
      <c r="CJ10086" s="41"/>
      <c r="CK10086" s="41"/>
      <c r="CL10086" s="68"/>
      <c r="CM10086" s="41"/>
      <c r="CN10086" s="41"/>
      <c r="CO10086" s="39"/>
      <c r="CP10086" s="78"/>
    </row>
    <row r="10087" spans="1:94" s="38" customFormat="1" x14ac:dyDescent="0.25">
      <c r="A10087" s="38">
        <v>10084</v>
      </c>
      <c r="F10087" s="39"/>
      <c r="Q10087" s="39"/>
      <c r="R10087" s="40"/>
      <c r="S10087" s="40"/>
      <c r="T10087" s="39"/>
      <c r="AG10087" s="110"/>
      <c r="AH10087" s="94"/>
      <c r="AJ10087" s="97"/>
      <c r="AL10087" s="39"/>
      <c r="AP10087" s="39"/>
      <c r="AQ10087" s="77"/>
      <c r="AR10087" s="78"/>
      <c r="BB10087" s="79"/>
      <c r="BC10087" s="94"/>
      <c r="BE10087" s="97"/>
      <c r="BG10087" s="40"/>
      <c r="BK10087" s="40"/>
      <c r="BL10087" s="79"/>
      <c r="BM10087" s="94"/>
      <c r="BO10087" s="97"/>
      <c r="BQ10087" s="40"/>
      <c r="BR10087" s="94"/>
      <c r="BS10087" s="94"/>
      <c r="BT10087" s="94"/>
      <c r="BU10087" s="40"/>
      <c r="BV10087" s="82"/>
      <c r="BW10087" s="94"/>
      <c r="BX10087" s="48"/>
      <c r="BY10087" s="97"/>
      <c r="BZ10087" s="48"/>
      <c r="CA10087" s="40"/>
      <c r="CB10087" s="94"/>
      <c r="CC10087" s="94"/>
      <c r="CD10087" s="94"/>
      <c r="CE10087" s="40"/>
      <c r="CF10087" s="73"/>
      <c r="CG10087" s="41"/>
      <c r="CH10087" s="41"/>
      <c r="CI10087" s="41"/>
      <c r="CJ10087" s="41"/>
      <c r="CK10087" s="41"/>
      <c r="CL10087" s="68"/>
      <c r="CM10087" s="41"/>
      <c r="CN10087" s="41"/>
      <c r="CO10087" s="39"/>
      <c r="CP10087" s="78"/>
    </row>
    <row r="10088" spans="1:94" s="38" customFormat="1" x14ac:dyDescent="0.25">
      <c r="A10088" s="38">
        <v>10085</v>
      </c>
      <c r="F10088" s="39"/>
      <c r="Q10088" s="39"/>
      <c r="R10088" s="40"/>
      <c r="S10088" s="40"/>
      <c r="T10088" s="39"/>
      <c r="AG10088" s="110"/>
      <c r="AH10088" s="94"/>
      <c r="AJ10088" s="97"/>
      <c r="AL10088" s="39"/>
      <c r="AP10088" s="39"/>
      <c r="AQ10088" s="77"/>
      <c r="AR10088" s="78"/>
      <c r="BB10088" s="79"/>
      <c r="BC10088" s="94"/>
      <c r="BE10088" s="97"/>
      <c r="BG10088" s="40"/>
      <c r="BK10088" s="40"/>
      <c r="BL10088" s="79"/>
      <c r="BM10088" s="94"/>
      <c r="BO10088" s="97"/>
      <c r="BQ10088" s="40"/>
      <c r="BR10088" s="94"/>
      <c r="BS10088" s="94"/>
      <c r="BT10088" s="94"/>
      <c r="BU10088" s="40"/>
      <c r="BV10088" s="82"/>
      <c r="BW10088" s="94"/>
      <c r="BX10088" s="48"/>
      <c r="BY10088" s="97"/>
      <c r="BZ10088" s="48"/>
      <c r="CA10088" s="40"/>
      <c r="CB10088" s="94"/>
      <c r="CC10088" s="94"/>
      <c r="CD10088" s="94"/>
      <c r="CE10088" s="40"/>
      <c r="CF10088" s="73"/>
      <c r="CG10088" s="41"/>
      <c r="CH10088" s="41"/>
      <c r="CI10088" s="41"/>
      <c r="CJ10088" s="41"/>
      <c r="CK10088" s="41"/>
      <c r="CL10088" s="68"/>
      <c r="CM10088" s="41"/>
      <c r="CN10088" s="41"/>
      <c r="CO10088" s="39"/>
      <c r="CP10088" s="78"/>
    </row>
    <row r="10089" spans="1:94" s="38" customFormat="1" x14ac:dyDescent="0.25">
      <c r="A10089" s="38">
        <v>10086</v>
      </c>
      <c r="F10089" s="39"/>
      <c r="Q10089" s="39"/>
      <c r="R10089" s="40"/>
      <c r="S10089" s="40"/>
      <c r="T10089" s="39"/>
      <c r="AG10089" s="110"/>
      <c r="AH10089" s="94"/>
      <c r="AJ10089" s="97"/>
      <c r="AL10089" s="39"/>
      <c r="AP10089" s="39"/>
      <c r="AQ10089" s="77"/>
      <c r="AR10089" s="78"/>
      <c r="BB10089" s="79"/>
      <c r="BC10089" s="94"/>
      <c r="BE10089" s="97"/>
      <c r="BG10089" s="40"/>
      <c r="BK10089" s="40"/>
      <c r="BL10089" s="79"/>
      <c r="BM10089" s="94"/>
      <c r="BO10089" s="97"/>
      <c r="BQ10089" s="40"/>
      <c r="BR10089" s="94"/>
      <c r="BS10089" s="94"/>
      <c r="BT10089" s="94"/>
      <c r="BU10089" s="40"/>
      <c r="BV10089" s="82"/>
      <c r="BW10089" s="94"/>
      <c r="BX10089" s="48"/>
      <c r="BY10089" s="97"/>
      <c r="BZ10089" s="48"/>
      <c r="CA10089" s="40"/>
      <c r="CB10089" s="94"/>
      <c r="CC10089" s="94"/>
      <c r="CD10089" s="94"/>
      <c r="CE10089" s="40"/>
      <c r="CF10089" s="73"/>
      <c r="CG10089" s="41"/>
      <c r="CH10089" s="41"/>
      <c r="CI10089" s="41"/>
      <c r="CJ10089" s="41"/>
      <c r="CK10089" s="41"/>
      <c r="CL10089" s="68"/>
      <c r="CM10089" s="41"/>
      <c r="CN10089" s="41"/>
      <c r="CO10089" s="39"/>
      <c r="CP10089" s="78"/>
    </row>
    <row r="10090" spans="1:94" s="38" customFormat="1" x14ac:dyDescent="0.25">
      <c r="A10090" s="38">
        <v>10087</v>
      </c>
      <c r="F10090" s="39"/>
      <c r="Q10090" s="39"/>
      <c r="R10090" s="40"/>
      <c r="S10090" s="40"/>
      <c r="T10090" s="39"/>
      <c r="AG10090" s="110"/>
      <c r="AH10090" s="94"/>
      <c r="AJ10090" s="97"/>
      <c r="AL10090" s="39"/>
      <c r="AP10090" s="39"/>
      <c r="AQ10090" s="77"/>
      <c r="AR10090" s="78"/>
      <c r="BB10090" s="79"/>
      <c r="BC10090" s="94"/>
      <c r="BE10090" s="97"/>
      <c r="BG10090" s="40"/>
      <c r="BK10090" s="40"/>
      <c r="BL10090" s="79"/>
      <c r="BM10090" s="94"/>
      <c r="BO10090" s="97"/>
      <c r="BQ10090" s="40"/>
      <c r="BR10090" s="94"/>
      <c r="BS10090" s="94"/>
      <c r="BT10090" s="94"/>
      <c r="BU10090" s="40"/>
      <c r="BV10090" s="82"/>
      <c r="BW10090" s="94"/>
      <c r="BX10090" s="48"/>
      <c r="BY10090" s="97"/>
      <c r="BZ10090" s="48"/>
      <c r="CA10090" s="40"/>
      <c r="CB10090" s="94"/>
      <c r="CC10090" s="94"/>
      <c r="CD10090" s="94"/>
      <c r="CE10090" s="40"/>
      <c r="CF10090" s="73"/>
      <c r="CG10090" s="41"/>
      <c r="CH10090" s="41"/>
      <c r="CI10090" s="41"/>
      <c r="CJ10090" s="41"/>
      <c r="CK10090" s="41"/>
      <c r="CL10090" s="68"/>
      <c r="CM10090" s="41"/>
      <c r="CN10090" s="41"/>
      <c r="CO10090" s="39"/>
      <c r="CP10090" s="78"/>
    </row>
    <row r="10091" spans="1:94" s="38" customFormat="1" x14ac:dyDescent="0.25">
      <c r="A10091" s="38">
        <v>10088</v>
      </c>
      <c r="F10091" s="39"/>
      <c r="Q10091" s="39"/>
      <c r="R10091" s="40"/>
      <c r="S10091" s="40"/>
      <c r="T10091" s="39"/>
      <c r="AG10091" s="110"/>
      <c r="AH10091" s="94"/>
      <c r="AJ10091" s="97"/>
      <c r="AL10091" s="39"/>
      <c r="AP10091" s="39"/>
      <c r="AQ10091" s="77"/>
      <c r="AR10091" s="78"/>
      <c r="BB10091" s="79"/>
      <c r="BC10091" s="94"/>
      <c r="BE10091" s="97"/>
      <c r="BG10091" s="40"/>
      <c r="BK10091" s="40"/>
      <c r="BL10091" s="79"/>
      <c r="BM10091" s="94"/>
      <c r="BO10091" s="97"/>
      <c r="BQ10091" s="40"/>
      <c r="BR10091" s="94"/>
      <c r="BS10091" s="94"/>
      <c r="BT10091" s="94"/>
      <c r="BU10091" s="40"/>
      <c r="BV10091" s="82"/>
      <c r="BW10091" s="94"/>
      <c r="BX10091" s="48"/>
      <c r="BY10091" s="97"/>
      <c r="BZ10091" s="48"/>
      <c r="CA10091" s="40"/>
      <c r="CB10091" s="94"/>
      <c r="CC10091" s="94"/>
      <c r="CD10091" s="94"/>
      <c r="CE10091" s="40"/>
      <c r="CF10091" s="73"/>
      <c r="CG10091" s="41"/>
      <c r="CH10091" s="41"/>
      <c r="CI10091" s="41"/>
      <c r="CJ10091" s="41"/>
      <c r="CK10091" s="41"/>
      <c r="CL10091" s="68"/>
      <c r="CM10091" s="41"/>
      <c r="CN10091" s="41"/>
      <c r="CO10091" s="39"/>
      <c r="CP10091" s="78"/>
    </row>
    <row r="10092" spans="1:94" s="38" customFormat="1" x14ac:dyDescent="0.25">
      <c r="A10092" s="38">
        <v>10089</v>
      </c>
      <c r="F10092" s="39"/>
      <c r="Q10092" s="39"/>
      <c r="R10092" s="40"/>
      <c r="S10092" s="40"/>
      <c r="T10092" s="39"/>
      <c r="AG10092" s="110"/>
      <c r="AH10092" s="94"/>
      <c r="AJ10092" s="97"/>
      <c r="AL10092" s="39"/>
      <c r="AP10092" s="39"/>
      <c r="AQ10092" s="77"/>
      <c r="AR10092" s="78"/>
      <c r="BB10092" s="79"/>
      <c r="BC10092" s="94"/>
      <c r="BE10092" s="97"/>
      <c r="BG10092" s="40"/>
      <c r="BK10092" s="40"/>
      <c r="BL10092" s="79"/>
      <c r="BM10092" s="94"/>
      <c r="BO10092" s="97"/>
      <c r="BQ10092" s="40"/>
      <c r="BR10092" s="94"/>
      <c r="BS10092" s="94"/>
      <c r="BT10092" s="94"/>
      <c r="BU10092" s="40"/>
      <c r="BV10092" s="82"/>
      <c r="BW10092" s="94"/>
      <c r="BX10092" s="48"/>
      <c r="BY10092" s="97"/>
      <c r="BZ10092" s="48"/>
      <c r="CA10092" s="40"/>
      <c r="CB10092" s="94"/>
      <c r="CC10092" s="94"/>
      <c r="CD10092" s="94"/>
      <c r="CE10092" s="40"/>
      <c r="CF10092" s="73"/>
      <c r="CG10092" s="41"/>
      <c r="CH10092" s="41"/>
      <c r="CI10092" s="41"/>
      <c r="CJ10092" s="41"/>
      <c r="CK10092" s="41"/>
      <c r="CL10092" s="68"/>
      <c r="CM10092" s="41"/>
      <c r="CN10092" s="41"/>
      <c r="CO10092" s="39"/>
      <c r="CP10092" s="78"/>
    </row>
    <row r="10093" spans="1:94" s="38" customFormat="1" x14ac:dyDescent="0.25">
      <c r="A10093" s="38">
        <v>10090</v>
      </c>
      <c r="F10093" s="39"/>
      <c r="Q10093" s="39"/>
      <c r="R10093" s="40"/>
      <c r="S10093" s="40"/>
      <c r="T10093" s="39"/>
      <c r="AG10093" s="110"/>
      <c r="AH10093" s="94"/>
      <c r="AJ10093" s="97"/>
      <c r="AL10093" s="39"/>
      <c r="AP10093" s="39"/>
      <c r="AQ10093" s="77"/>
      <c r="AR10093" s="78"/>
      <c r="BB10093" s="79"/>
      <c r="BC10093" s="94"/>
      <c r="BE10093" s="97"/>
      <c r="BG10093" s="40"/>
      <c r="BK10093" s="40"/>
      <c r="BL10093" s="79"/>
      <c r="BM10093" s="94"/>
      <c r="BO10093" s="97"/>
      <c r="BQ10093" s="40"/>
      <c r="BR10093" s="94"/>
      <c r="BS10093" s="94"/>
      <c r="BT10093" s="94"/>
      <c r="BU10093" s="40"/>
      <c r="BV10093" s="82"/>
      <c r="BW10093" s="94"/>
      <c r="BX10093" s="48"/>
      <c r="BY10093" s="97"/>
      <c r="BZ10093" s="48"/>
      <c r="CA10093" s="40"/>
      <c r="CB10093" s="94"/>
      <c r="CC10093" s="94"/>
      <c r="CD10093" s="94"/>
      <c r="CE10093" s="40"/>
      <c r="CF10093" s="73"/>
      <c r="CG10093" s="41"/>
      <c r="CH10093" s="41"/>
      <c r="CI10093" s="41"/>
      <c r="CJ10093" s="41"/>
      <c r="CK10093" s="41"/>
      <c r="CL10093" s="68"/>
      <c r="CM10093" s="41"/>
      <c r="CN10093" s="41"/>
      <c r="CO10093" s="39"/>
      <c r="CP10093" s="78"/>
    </row>
    <row r="10094" spans="1:94" s="38" customFormat="1" x14ac:dyDescent="0.25">
      <c r="A10094" s="38">
        <v>10091</v>
      </c>
      <c r="F10094" s="39"/>
      <c r="Q10094" s="39"/>
      <c r="R10094" s="40"/>
      <c r="S10094" s="40"/>
      <c r="T10094" s="39"/>
      <c r="AG10094" s="110"/>
      <c r="AH10094" s="94"/>
      <c r="AJ10094" s="97"/>
      <c r="AL10094" s="39"/>
      <c r="AP10094" s="39"/>
      <c r="AQ10094" s="77"/>
      <c r="AR10094" s="78"/>
      <c r="BB10094" s="79"/>
      <c r="BC10094" s="94"/>
      <c r="BE10094" s="97"/>
      <c r="BG10094" s="40"/>
      <c r="BK10094" s="40"/>
      <c r="BL10094" s="79"/>
      <c r="BM10094" s="94"/>
      <c r="BO10094" s="97"/>
      <c r="BQ10094" s="40"/>
      <c r="BR10094" s="94"/>
      <c r="BS10094" s="94"/>
      <c r="BT10094" s="94"/>
      <c r="BU10094" s="40"/>
      <c r="BV10094" s="82"/>
      <c r="BW10094" s="94"/>
      <c r="BX10094" s="48"/>
      <c r="BY10094" s="97"/>
      <c r="BZ10094" s="48"/>
      <c r="CA10094" s="40"/>
      <c r="CB10094" s="94"/>
      <c r="CC10094" s="94"/>
      <c r="CD10094" s="94"/>
      <c r="CE10094" s="40"/>
      <c r="CF10094" s="73"/>
      <c r="CG10094" s="41"/>
      <c r="CH10094" s="41"/>
      <c r="CI10094" s="41"/>
      <c r="CJ10094" s="41"/>
      <c r="CK10094" s="41"/>
      <c r="CL10094" s="68"/>
      <c r="CM10094" s="41"/>
      <c r="CN10094" s="41"/>
      <c r="CO10094" s="39"/>
      <c r="CP10094" s="78"/>
    </row>
    <row r="10095" spans="1:94" s="38" customFormat="1" x14ac:dyDescent="0.25">
      <c r="A10095" s="38">
        <v>10092</v>
      </c>
      <c r="F10095" s="39"/>
      <c r="Q10095" s="39"/>
      <c r="R10095" s="40"/>
      <c r="S10095" s="40"/>
      <c r="T10095" s="39"/>
      <c r="AG10095" s="110"/>
      <c r="AH10095" s="94"/>
      <c r="AJ10095" s="97"/>
      <c r="AL10095" s="39"/>
      <c r="AP10095" s="39"/>
      <c r="AQ10095" s="77"/>
      <c r="AR10095" s="78"/>
      <c r="BB10095" s="79"/>
      <c r="BC10095" s="94"/>
      <c r="BE10095" s="97"/>
      <c r="BG10095" s="40"/>
      <c r="BK10095" s="40"/>
      <c r="BL10095" s="79"/>
      <c r="BM10095" s="94"/>
      <c r="BO10095" s="97"/>
      <c r="BQ10095" s="40"/>
      <c r="BR10095" s="94"/>
      <c r="BS10095" s="94"/>
      <c r="BT10095" s="94"/>
      <c r="BU10095" s="40"/>
      <c r="BV10095" s="82"/>
      <c r="BW10095" s="94"/>
      <c r="BX10095" s="48"/>
      <c r="BY10095" s="97"/>
      <c r="BZ10095" s="48"/>
      <c r="CA10095" s="40"/>
      <c r="CB10095" s="94"/>
      <c r="CC10095" s="94"/>
      <c r="CD10095" s="94"/>
      <c r="CE10095" s="40"/>
      <c r="CF10095" s="73"/>
      <c r="CG10095" s="41"/>
      <c r="CH10095" s="41"/>
      <c r="CI10095" s="41"/>
      <c r="CJ10095" s="41"/>
      <c r="CK10095" s="41"/>
      <c r="CL10095" s="68"/>
      <c r="CM10095" s="41"/>
      <c r="CN10095" s="41"/>
      <c r="CO10095" s="39"/>
      <c r="CP10095" s="78"/>
    </row>
    <row r="10096" spans="1:94" s="38" customFormat="1" x14ac:dyDescent="0.25">
      <c r="A10096" s="38">
        <v>10093</v>
      </c>
      <c r="F10096" s="39"/>
      <c r="Q10096" s="39"/>
      <c r="R10096" s="40"/>
      <c r="S10096" s="40"/>
      <c r="T10096" s="39"/>
      <c r="AG10096" s="110"/>
      <c r="AH10096" s="94"/>
      <c r="AJ10096" s="97"/>
      <c r="AL10096" s="39"/>
      <c r="AP10096" s="39"/>
      <c r="AQ10096" s="77"/>
      <c r="AR10096" s="78"/>
      <c r="BB10096" s="79"/>
      <c r="BC10096" s="94"/>
      <c r="BE10096" s="97"/>
      <c r="BG10096" s="40"/>
      <c r="BK10096" s="40"/>
      <c r="BL10096" s="79"/>
      <c r="BM10096" s="94"/>
      <c r="BO10096" s="97"/>
      <c r="BQ10096" s="40"/>
      <c r="BR10096" s="94"/>
      <c r="BS10096" s="94"/>
      <c r="BT10096" s="94"/>
      <c r="BU10096" s="40"/>
      <c r="BV10096" s="82"/>
      <c r="BW10096" s="94"/>
      <c r="BX10096" s="48"/>
      <c r="BY10096" s="97"/>
      <c r="BZ10096" s="48"/>
      <c r="CA10096" s="40"/>
      <c r="CB10096" s="94"/>
      <c r="CC10096" s="94"/>
      <c r="CD10096" s="94"/>
      <c r="CE10096" s="40"/>
      <c r="CF10096" s="73"/>
      <c r="CG10096" s="41"/>
      <c r="CH10096" s="41"/>
      <c r="CI10096" s="41"/>
      <c r="CJ10096" s="41"/>
      <c r="CK10096" s="41"/>
      <c r="CL10096" s="68"/>
      <c r="CM10096" s="41"/>
      <c r="CN10096" s="41"/>
      <c r="CO10096" s="39"/>
      <c r="CP10096" s="78"/>
    </row>
    <row r="10097" spans="1:94" s="38" customFormat="1" x14ac:dyDescent="0.25">
      <c r="A10097" s="38">
        <v>10094</v>
      </c>
      <c r="F10097" s="39"/>
      <c r="Q10097" s="39"/>
      <c r="R10097" s="40"/>
      <c r="S10097" s="40"/>
      <c r="T10097" s="39"/>
      <c r="AG10097" s="110"/>
      <c r="AH10097" s="94"/>
      <c r="AJ10097" s="97"/>
      <c r="AL10097" s="39"/>
      <c r="AP10097" s="39"/>
      <c r="AQ10097" s="77"/>
      <c r="AR10097" s="78"/>
      <c r="BB10097" s="79"/>
      <c r="BC10097" s="94"/>
      <c r="BE10097" s="97"/>
      <c r="BG10097" s="40"/>
      <c r="BK10097" s="40"/>
      <c r="BL10097" s="79"/>
      <c r="BM10097" s="94"/>
      <c r="BO10097" s="97"/>
      <c r="BQ10097" s="40"/>
      <c r="BR10097" s="94"/>
      <c r="BS10097" s="94"/>
      <c r="BT10097" s="94"/>
      <c r="BU10097" s="40"/>
      <c r="BV10097" s="82"/>
      <c r="BW10097" s="94"/>
      <c r="BX10097" s="48"/>
      <c r="BY10097" s="97"/>
      <c r="BZ10097" s="48"/>
      <c r="CA10097" s="40"/>
      <c r="CB10097" s="94"/>
      <c r="CC10097" s="94"/>
      <c r="CD10097" s="94"/>
      <c r="CE10097" s="40"/>
      <c r="CF10097" s="73"/>
      <c r="CG10097" s="41"/>
      <c r="CH10097" s="41"/>
      <c r="CI10097" s="41"/>
      <c r="CJ10097" s="41"/>
      <c r="CK10097" s="41"/>
      <c r="CL10097" s="68"/>
      <c r="CM10097" s="41"/>
      <c r="CN10097" s="41"/>
      <c r="CO10097" s="39"/>
      <c r="CP10097" s="78"/>
    </row>
    <row r="10098" spans="1:94" s="38" customFormat="1" x14ac:dyDescent="0.25">
      <c r="A10098" s="38">
        <v>10095</v>
      </c>
      <c r="F10098" s="39"/>
      <c r="Q10098" s="39"/>
      <c r="R10098" s="40"/>
      <c r="S10098" s="40"/>
      <c r="T10098" s="39"/>
      <c r="AG10098" s="110"/>
      <c r="AH10098" s="94"/>
      <c r="AJ10098" s="97"/>
      <c r="AL10098" s="39"/>
      <c r="AP10098" s="39"/>
      <c r="AQ10098" s="77"/>
      <c r="AR10098" s="78"/>
      <c r="BB10098" s="79"/>
      <c r="BC10098" s="94"/>
      <c r="BE10098" s="97"/>
      <c r="BG10098" s="40"/>
      <c r="BK10098" s="40"/>
      <c r="BL10098" s="79"/>
      <c r="BM10098" s="94"/>
      <c r="BO10098" s="97"/>
      <c r="BQ10098" s="40"/>
      <c r="BR10098" s="94"/>
      <c r="BS10098" s="94"/>
      <c r="BT10098" s="94"/>
      <c r="BU10098" s="40"/>
      <c r="BV10098" s="82"/>
      <c r="BW10098" s="94"/>
      <c r="BX10098" s="48"/>
      <c r="BY10098" s="97"/>
      <c r="BZ10098" s="48"/>
      <c r="CA10098" s="40"/>
      <c r="CB10098" s="94"/>
      <c r="CC10098" s="94"/>
      <c r="CD10098" s="94"/>
      <c r="CE10098" s="40"/>
      <c r="CF10098" s="73"/>
      <c r="CG10098" s="41"/>
      <c r="CH10098" s="41"/>
      <c r="CI10098" s="41"/>
      <c r="CJ10098" s="41"/>
      <c r="CK10098" s="41"/>
      <c r="CL10098" s="68"/>
      <c r="CM10098" s="41"/>
      <c r="CN10098" s="41"/>
      <c r="CO10098" s="39"/>
      <c r="CP10098" s="78"/>
    </row>
    <row r="10099" spans="1:94" s="38" customFormat="1" x14ac:dyDescent="0.25">
      <c r="A10099" s="38">
        <v>10096</v>
      </c>
      <c r="F10099" s="39"/>
      <c r="Q10099" s="39"/>
      <c r="R10099" s="40"/>
      <c r="S10099" s="40"/>
      <c r="T10099" s="39"/>
      <c r="AG10099" s="110"/>
      <c r="AH10099" s="94"/>
      <c r="AJ10099" s="97"/>
      <c r="AL10099" s="39"/>
      <c r="AP10099" s="39"/>
      <c r="AQ10099" s="77"/>
      <c r="AR10099" s="78"/>
      <c r="BB10099" s="79"/>
      <c r="BC10099" s="94"/>
      <c r="BE10099" s="97"/>
      <c r="BG10099" s="40"/>
      <c r="BK10099" s="40"/>
      <c r="BL10099" s="79"/>
      <c r="BM10099" s="94"/>
      <c r="BO10099" s="97"/>
      <c r="BQ10099" s="40"/>
      <c r="BR10099" s="94"/>
      <c r="BS10099" s="94"/>
      <c r="BT10099" s="94"/>
      <c r="BU10099" s="40"/>
      <c r="BV10099" s="82"/>
      <c r="BW10099" s="94"/>
      <c r="BX10099" s="48"/>
      <c r="BY10099" s="97"/>
      <c r="BZ10099" s="48"/>
      <c r="CA10099" s="40"/>
      <c r="CB10099" s="94"/>
      <c r="CC10099" s="94"/>
      <c r="CD10099" s="94"/>
      <c r="CE10099" s="40"/>
      <c r="CF10099" s="73"/>
      <c r="CG10099" s="41"/>
      <c r="CH10099" s="41"/>
      <c r="CI10099" s="41"/>
      <c r="CJ10099" s="41"/>
      <c r="CK10099" s="41"/>
      <c r="CL10099" s="68"/>
      <c r="CM10099" s="41"/>
      <c r="CN10099" s="41"/>
      <c r="CO10099" s="39"/>
      <c r="CP10099" s="78"/>
    </row>
    <row r="10100" spans="1:94" s="38" customFormat="1" x14ac:dyDescent="0.25">
      <c r="A10100" s="38">
        <v>10097</v>
      </c>
      <c r="F10100" s="39"/>
      <c r="Q10100" s="39"/>
      <c r="R10100" s="40"/>
      <c r="S10100" s="40"/>
      <c r="T10100" s="39"/>
      <c r="AG10100" s="110"/>
      <c r="AH10100" s="94"/>
      <c r="AJ10100" s="97"/>
      <c r="AL10100" s="39"/>
      <c r="AP10100" s="39"/>
      <c r="AQ10100" s="77"/>
      <c r="AR10100" s="78"/>
      <c r="BB10100" s="79"/>
      <c r="BC10100" s="94"/>
      <c r="BE10100" s="97"/>
      <c r="BG10100" s="40"/>
      <c r="BK10100" s="40"/>
      <c r="BL10100" s="79"/>
      <c r="BM10100" s="94"/>
      <c r="BO10100" s="97"/>
      <c r="BQ10100" s="40"/>
      <c r="BR10100" s="94"/>
      <c r="BS10100" s="94"/>
      <c r="BT10100" s="94"/>
      <c r="BU10100" s="40"/>
      <c r="BV10100" s="82"/>
      <c r="BW10100" s="94"/>
      <c r="BX10100" s="48"/>
      <c r="BY10100" s="97"/>
      <c r="BZ10100" s="48"/>
      <c r="CA10100" s="40"/>
      <c r="CB10100" s="94"/>
      <c r="CC10100" s="94"/>
      <c r="CD10100" s="94"/>
      <c r="CE10100" s="40"/>
      <c r="CF10100" s="73"/>
      <c r="CG10100" s="41"/>
      <c r="CH10100" s="41"/>
      <c r="CI10100" s="41"/>
      <c r="CJ10100" s="41"/>
      <c r="CK10100" s="41"/>
      <c r="CL10100" s="68"/>
      <c r="CM10100" s="41"/>
      <c r="CN10100" s="41"/>
      <c r="CO10100" s="39"/>
      <c r="CP10100" s="78"/>
    </row>
    <row r="10101" spans="1:94" s="38" customFormat="1" x14ac:dyDescent="0.25">
      <c r="A10101" s="38">
        <v>10098</v>
      </c>
      <c r="F10101" s="39"/>
      <c r="Q10101" s="39"/>
      <c r="R10101" s="40"/>
      <c r="S10101" s="40"/>
      <c r="T10101" s="39"/>
      <c r="AG10101" s="110"/>
      <c r="AH10101" s="94"/>
      <c r="AJ10101" s="97"/>
      <c r="AL10101" s="39"/>
      <c r="AP10101" s="39"/>
      <c r="AQ10101" s="77"/>
      <c r="AR10101" s="78"/>
      <c r="BB10101" s="79"/>
      <c r="BC10101" s="94"/>
      <c r="BE10101" s="97"/>
      <c r="BG10101" s="40"/>
      <c r="BK10101" s="40"/>
      <c r="BL10101" s="79"/>
      <c r="BM10101" s="94"/>
      <c r="BO10101" s="97"/>
      <c r="BQ10101" s="40"/>
      <c r="BR10101" s="94"/>
      <c r="BS10101" s="94"/>
      <c r="BT10101" s="94"/>
      <c r="BU10101" s="40"/>
      <c r="BV10101" s="82"/>
      <c r="BW10101" s="94"/>
      <c r="BX10101" s="48"/>
      <c r="BY10101" s="97"/>
      <c r="BZ10101" s="48"/>
      <c r="CA10101" s="40"/>
      <c r="CB10101" s="94"/>
      <c r="CC10101" s="94"/>
      <c r="CD10101" s="94"/>
      <c r="CE10101" s="40"/>
      <c r="CF10101" s="73"/>
      <c r="CG10101" s="41"/>
      <c r="CH10101" s="41"/>
      <c r="CI10101" s="41"/>
      <c r="CJ10101" s="41"/>
      <c r="CK10101" s="41"/>
      <c r="CL10101" s="68"/>
      <c r="CM10101" s="41"/>
      <c r="CN10101" s="41"/>
      <c r="CO10101" s="39"/>
      <c r="CP10101" s="78"/>
    </row>
    <row r="10102" spans="1:94" s="38" customFormat="1" x14ac:dyDescent="0.25">
      <c r="A10102" s="38">
        <v>10099</v>
      </c>
      <c r="F10102" s="39"/>
      <c r="Q10102" s="39"/>
      <c r="R10102" s="40"/>
      <c r="S10102" s="40"/>
      <c r="T10102" s="39"/>
      <c r="AG10102" s="110"/>
      <c r="AH10102" s="94"/>
      <c r="AJ10102" s="97"/>
      <c r="AL10102" s="39"/>
      <c r="AP10102" s="39"/>
      <c r="AQ10102" s="77"/>
      <c r="AR10102" s="78"/>
      <c r="BB10102" s="79"/>
      <c r="BC10102" s="94"/>
      <c r="BE10102" s="97"/>
      <c r="BG10102" s="40"/>
      <c r="BK10102" s="40"/>
      <c r="BL10102" s="79"/>
      <c r="BM10102" s="94"/>
      <c r="BO10102" s="97"/>
      <c r="BQ10102" s="40"/>
      <c r="BR10102" s="94"/>
      <c r="BS10102" s="94"/>
      <c r="BT10102" s="94"/>
      <c r="BU10102" s="40"/>
      <c r="BV10102" s="82"/>
      <c r="BW10102" s="94"/>
      <c r="BX10102" s="48"/>
      <c r="BY10102" s="97"/>
      <c r="BZ10102" s="48"/>
      <c r="CA10102" s="40"/>
      <c r="CB10102" s="94"/>
      <c r="CC10102" s="94"/>
      <c r="CD10102" s="94"/>
      <c r="CE10102" s="40"/>
      <c r="CF10102" s="73"/>
      <c r="CG10102" s="41"/>
      <c r="CH10102" s="41"/>
      <c r="CI10102" s="41"/>
      <c r="CJ10102" s="41"/>
      <c r="CK10102" s="41"/>
      <c r="CL10102" s="68"/>
      <c r="CM10102" s="41"/>
      <c r="CN10102" s="41"/>
      <c r="CO10102" s="39"/>
      <c r="CP10102" s="78"/>
    </row>
    <row r="10103" spans="1:94" s="38" customFormat="1" x14ac:dyDescent="0.25">
      <c r="A10103" s="38">
        <v>10100</v>
      </c>
      <c r="F10103" s="39"/>
      <c r="Q10103" s="39"/>
      <c r="R10103" s="40"/>
      <c r="S10103" s="40"/>
      <c r="T10103" s="39"/>
      <c r="AG10103" s="110"/>
      <c r="AH10103" s="94"/>
      <c r="AJ10103" s="97"/>
      <c r="AL10103" s="39"/>
      <c r="AP10103" s="39"/>
      <c r="AQ10103" s="77"/>
      <c r="AR10103" s="78"/>
      <c r="BB10103" s="79"/>
      <c r="BC10103" s="94"/>
      <c r="BE10103" s="97"/>
      <c r="BG10103" s="40"/>
      <c r="BK10103" s="40"/>
      <c r="BL10103" s="79"/>
      <c r="BM10103" s="94"/>
      <c r="BO10103" s="97"/>
      <c r="BQ10103" s="40"/>
      <c r="BR10103" s="94"/>
      <c r="BS10103" s="94"/>
      <c r="BT10103" s="94"/>
      <c r="BU10103" s="40"/>
      <c r="BV10103" s="82"/>
      <c r="BW10103" s="94"/>
      <c r="BX10103" s="48"/>
      <c r="BY10103" s="97"/>
      <c r="BZ10103" s="48"/>
      <c r="CA10103" s="40"/>
      <c r="CB10103" s="94"/>
      <c r="CC10103" s="94"/>
      <c r="CD10103" s="94"/>
      <c r="CE10103" s="40"/>
      <c r="CF10103" s="73"/>
      <c r="CG10103" s="41"/>
      <c r="CH10103" s="41"/>
      <c r="CI10103" s="41"/>
      <c r="CJ10103" s="41"/>
      <c r="CK10103" s="41"/>
      <c r="CL10103" s="68"/>
      <c r="CM10103" s="41"/>
      <c r="CN10103" s="41"/>
      <c r="CO10103" s="39"/>
      <c r="CP10103" s="78"/>
    </row>
    <row r="10104" spans="1:94" s="38" customFormat="1" x14ac:dyDescent="0.25">
      <c r="A10104" s="38">
        <v>10101</v>
      </c>
      <c r="F10104" s="39"/>
      <c r="Q10104" s="39"/>
      <c r="R10104" s="40"/>
      <c r="S10104" s="40"/>
      <c r="T10104" s="39"/>
      <c r="AG10104" s="110"/>
      <c r="AH10104" s="94"/>
      <c r="AJ10104" s="97"/>
      <c r="AL10104" s="39"/>
      <c r="AP10104" s="39"/>
      <c r="AQ10104" s="77"/>
      <c r="AR10104" s="78"/>
      <c r="BB10104" s="79"/>
      <c r="BC10104" s="94"/>
      <c r="BE10104" s="97"/>
      <c r="BG10104" s="40"/>
      <c r="BK10104" s="40"/>
      <c r="BL10104" s="79"/>
      <c r="BM10104" s="94"/>
      <c r="BO10104" s="97"/>
      <c r="BQ10104" s="40"/>
      <c r="BR10104" s="94"/>
      <c r="BS10104" s="94"/>
      <c r="BT10104" s="94"/>
      <c r="BU10104" s="40"/>
      <c r="BV10104" s="82"/>
      <c r="BW10104" s="94"/>
      <c r="BX10104" s="48"/>
      <c r="BY10104" s="97"/>
      <c r="BZ10104" s="48"/>
      <c r="CA10104" s="40"/>
      <c r="CB10104" s="94"/>
      <c r="CC10104" s="94"/>
      <c r="CD10104" s="94"/>
      <c r="CE10104" s="40"/>
      <c r="CF10104" s="73"/>
      <c r="CG10104" s="41"/>
      <c r="CH10104" s="41"/>
      <c r="CI10104" s="41"/>
      <c r="CJ10104" s="41"/>
      <c r="CK10104" s="41"/>
      <c r="CL10104" s="68"/>
      <c r="CM10104" s="41"/>
      <c r="CN10104" s="41"/>
      <c r="CO10104" s="39"/>
      <c r="CP10104" s="78"/>
    </row>
    <row r="10105" spans="1:94" s="38" customFormat="1" x14ac:dyDescent="0.25">
      <c r="A10105" s="38">
        <v>10102</v>
      </c>
      <c r="F10105" s="39"/>
      <c r="Q10105" s="39"/>
      <c r="R10105" s="40"/>
      <c r="S10105" s="40"/>
      <c r="T10105" s="39"/>
      <c r="AG10105" s="110"/>
      <c r="AH10105" s="94"/>
      <c r="AJ10105" s="97"/>
      <c r="AL10105" s="39"/>
      <c r="AP10105" s="39"/>
      <c r="AQ10105" s="77"/>
      <c r="AR10105" s="78"/>
      <c r="BB10105" s="79"/>
      <c r="BC10105" s="94"/>
      <c r="BE10105" s="97"/>
      <c r="BG10105" s="40"/>
      <c r="BK10105" s="40"/>
      <c r="BL10105" s="79"/>
      <c r="BM10105" s="94"/>
      <c r="BO10105" s="97"/>
      <c r="BQ10105" s="40"/>
      <c r="BR10105" s="94"/>
      <c r="BS10105" s="94"/>
      <c r="BT10105" s="94"/>
      <c r="BU10105" s="40"/>
      <c r="BV10105" s="82"/>
      <c r="BW10105" s="94"/>
      <c r="BX10105" s="48"/>
      <c r="BY10105" s="97"/>
      <c r="BZ10105" s="48"/>
      <c r="CA10105" s="40"/>
      <c r="CB10105" s="94"/>
      <c r="CC10105" s="94"/>
      <c r="CD10105" s="94"/>
      <c r="CE10105" s="40"/>
      <c r="CF10105" s="73"/>
      <c r="CG10105" s="41"/>
      <c r="CH10105" s="41"/>
      <c r="CI10105" s="41"/>
      <c r="CJ10105" s="41"/>
      <c r="CK10105" s="41"/>
      <c r="CL10105" s="68"/>
      <c r="CM10105" s="41"/>
      <c r="CN10105" s="41"/>
      <c r="CO10105" s="39"/>
      <c r="CP10105" s="78"/>
    </row>
    <row r="10106" spans="1:94" s="38" customFormat="1" x14ac:dyDescent="0.25">
      <c r="A10106" s="38">
        <v>10103</v>
      </c>
      <c r="F10106" s="39"/>
      <c r="Q10106" s="39"/>
      <c r="R10106" s="40"/>
      <c r="S10106" s="40"/>
      <c r="T10106" s="39"/>
      <c r="AG10106" s="110"/>
      <c r="AH10106" s="94"/>
      <c r="AJ10106" s="97"/>
      <c r="AL10106" s="39"/>
      <c r="AP10106" s="39"/>
      <c r="AQ10106" s="77"/>
      <c r="AR10106" s="78"/>
      <c r="BB10106" s="79"/>
      <c r="BC10106" s="94"/>
      <c r="BE10106" s="97"/>
      <c r="BG10106" s="40"/>
      <c r="BK10106" s="40"/>
      <c r="BL10106" s="79"/>
      <c r="BM10106" s="94"/>
      <c r="BO10106" s="97"/>
      <c r="BQ10106" s="40"/>
      <c r="BR10106" s="94"/>
      <c r="BS10106" s="94"/>
      <c r="BT10106" s="94"/>
      <c r="BU10106" s="40"/>
      <c r="BV10106" s="82"/>
      <c r="BW10106" s="94"/>
      <c r="BX10106" s="48"/>
      <c r="BY10106" s="97"/>
      <c r="BZ10106" s="48"/>
      <c r="CA10106" s="40"/>
      <c r="CB10106" s="94"/>
      <c r="CC10106" s="94"/>
      <c r="CD10106" s="94"/>
      <c r="CE10106" s="40"/>
      <c r="CF10106" s="73"/>
      <c r="CG10106" s="41"/>
      <c r="CH10106" s="41"/>
      <c r="CI10106" s="41"/>
      <c r="CJ10106" s="41"/>
      <c r="CK10106" s="41"/>
      <c r="CL10106" s="68"/>
      <c r="CM10106" s="41"/>
      <c r="CN10106" s="41"/>
      <c r="CO10106" s="39"/>
      <c r="CP10106" s="78"/>
    </row>
    <row r="10107" spans="1:94" s="38" customFormat="1" x14ac:dyDescent="0.25">
      <c r="A10107" s="38">
        <v>10104</v>
      </c>
      <c r="F10107" s="39"/>
      <c r="Q10107" s="39"/>
      <c r="R10107" s="40"/>
      <c r="S10107" s="40"/>
      <c r="T10107" s="39"/>
      <c r="AG10107" s="110"/>
      <c r="AH10107" s="94"/>
      <c r="AJ10107" s="97"/>
      <c r="AL10107" s="39"/>
      <c r="AP10107" s="39"/>
      <c r="AQ10107" s="77"/>
      <c r="AR10107" s="78"/>
      <c r="BB10107" s="79"/>
      <c r="BC10107" s="94"/>
      <c r="BE10107" s="97"/>
      <c r="BG10107" s="40"/>
      <c r="BK10107" s="40"/>
      <c r="BL10107" s="79"/>
      <c r="BM10107" s="94"/>
      <c r="BO10107" s="97"/>
      <c r="BQ10107" s="40"/>
      <c r="BR10107" s="94"/>
      <c r="BS10107" s="94"/>
      <c r="BT10107" s="94"/>
      <c r="BU10107" s="40"/>
      <c r="BV10107" s="82"/>
      <c r="BW10107" s="94"/>
      <c r="BX10107" s="48"/>
      <c r="BY10107" s="97"/>
      <c r="BZ10107" s="48"/>
      <c r="CA10107" s="40"/>
      <c r="CB10107" s="94"/>
      <c r="CC10107" s="94"/>
      <c r="CD10107" s="94"/>
      <c r="CE10107" s="40"/>
      <c r="CF10107" s="73"/>
      <c r="CG10107" s="41"/>
      <c r="CH10107" s="41"/>
      <c r="CI10107" s="41"/>
      <c r="CJ10107" s="41"/>
      <c r="CK10107" s="41"/>
      <c r="CL10107" s="68"/>
      <c r="CM10107" s="41"/>
      <c r="CN10107" s="41"/>
      <c r="CO10107" s="39"/>
      <c r="CP10107" s="78"/>
    </row>
    <row r="10108" spans="1:94" s="38" customFormat="1" x14ac:dyDescent="0.25">
      <c r="A10108" s="38">
        <v>10105</v>
      </c>
      <c r="F10108" s="39"/>
      <c r="Q10108" s="39"/>
      <c r="R10108" s="40"/>
      <c r="S10108" s="40"/>
      <c r="T10108" s="39"/>
      <c r="AG10108" s="110"/>
      <c r="AH10108" s="94"/>
      <c r="AJ10108" s="97"/>
      <c r="AL10108" s="39"/>
      <c r="AP10108" s="39"/>
      <c r="AQ10108" s="77"/>
      <c r="AR10108" s="78"/>
      <c r="BB10108" s="79"/>
      <c r="BC10108" s="94"/>
      <c r="BE10108" s="97"/>
      <c r="BG10108" s="40"/>
      <c r="BK10108" s="40"/>
      <c r="BL10108" s="79"/>
      <c r="BM10108" s="94"/>
      <c r="BO10108" s="97"/>
      <c r="BQ10108" s="40"/>
      <c r="BR10108" s="94"/>
      <c r="BS10108" s="94"/>
      <c r="BT10108" s="94"/>
      <c r="BU10108" s="40"/>
      <c r="BV10108" s="82"/>
      <c r="BW10108" s="94"/>
      <c r="BX10108" s="48"/>
      <c r="BY10108" s="97"/>
      <c r="BZ10108" s="48"/>
      <c r="CA10108" s="40"/>
      <c r="CB10108" s="94"/>
      <c r="CC10108" s="94"/>
      <c r="CD10108" s="94"/>
      <c r="CE10108" s="40"/>
      <c r="CF10108" s="73"/>
      <c r="CG10108" s="41"/>
      <c r="CH10108" s="41"/>
      <c r="CI10108" s="41"/>
      <c r="CJ10108" s="41"/>
      <c r="CK10108" s="41"/>
      <c r="CL10108" s="68"/>
      <c r="CM10108" s="41"/>
      <c r="CN10108" s="41"/>
      <c r="CO10108" s="39"/>
      <c r="CP10108" s="78"/>
    </row>
    <row r="10109" spans="1:94" s="38" customFormat="1" x14ac:dyDescent="0.25">
      <c r="A10109" s="38">
        <v>10106</v>
      </c>
      <c r="F10109" s="39"/>
      <c r="Q10109" s="39"/>
      <c r="R10109" s="40"/>
      <c r="S10109" s="40"/>
      <c r="T10109" s="39"/>
      <c r="AG10109" s="110"/>
      <c r="AH10109" s="94"/>
      <c r="AJ10109" s="97"/>
      <c r="AL10109" s="39"/>
      <c r="AP10109" s="39"/>
      <c r="AQ10109" s="77"/>
      <c r="AR10109" s="78"/>
      <c r="BB10109" s="79"/>
      <c r="BC10109" s="94"/>
      <c r="BE10109" s="97"/>
      <c r="BG10109" s="40"/>
      <c r="BK10109" s="40"/>
      <c r="BL10109" s="79"/>
      <c r="BM10109" s="94"/>
      <c r="BO10109" s="97"/>
      <c r="BQ10109" s="40"/>
      <c r="BR10109" s="94"/>
      <c r="BS10109" s="94"/>
      <c r="BT10109" s="94"/>
      <c r="BU10109" s="40"/>
      <c r="BV10109" s="82"/>
      <c r="BW10109" s="94"/>
      <c r="BX10109" s="48"/>
      <c r="BY10109" s="97"/>
      <c r="BZ10109" s="48"/>
      <c r="CA10109" s="40"/>
      <c r="CB10109" s="94"/>
      <c r="CC10109" s="94"/>
      <c r="CD10109" s="94"/>
      <c r="CE10109" s="40"/>
      <c r="CF10109" s="73"/>
      <c r="CG10109" s="41"/>
      <c r="CH10109" s="41"/>
      <c r="CI10109" s="41"/>
      <c r="CJ10109" s="41"/>
      <c r="CK10109" s="41"/>
      <c r="CL10109" s="68"/>
      <c r="CM10109" s="41"/>
      <c r="CN10109" s="41"/>
      <c r="CO10109" s="39"/>
      <c r="CP10109" s="78"/>
    </row>
    <row r="10110" spans="1:94" s="38" customFormat="1" x14ac:dyDescent="0.25">
      <c r="A10110" s="38">
        <v>10107</v>
      </c>
      <c r="F10110" s="39"/>
      <c r="Q10110" s="39"/>
      <c r="R10110" s="40"/>
      <c r="S10110" s="40"/>
      <c r="T10110" s="39"/>
      <c r="AG10110" s="110"/>
      <c r="AH10110" s="94"/>
      <c r="AJ10110" s="97"/>
      <c r="AL10110" s="39"/>
      <c r="AP10110" s="39"/>
      <c r="AQ10110" s="77"/>
      <c r="AR10110" s="78"/>
      <c r="BB10110" s="79"/>
      <c r="BC10110" s="94"/>
      <c r="BE10110" s="97"/>
      <c r="BG10110" s="40"/>
      <c r="BK10110" s="40"/>
      <c r="BL10110" s="79"/>
      <c r="BM10110" s="94"/>
      <c r="BO10110" s="97"/>
      <c r="BQ10110" s="40"/>
      <c r="BR10110" s="94"/>
      <c r="BS10110" s="94"/>
      <c r="BT10110" s="94"/>
      <c r="BU10110" s="40"/>
      <c r="BV10110" s="82"/>
      <c r="BW10110" s="94"/>
      <c r="BX10110" s="48"/>
      <c r="BY10110" s="97"/>
      <c r="BZ10110" s="48"/>
      <c r="CA10110" s="40"/>
      <c r="CB10110" s="94"/>
      <c r="CC10110" s="94"/>
      <c r="CD10110" s="94"/>
      <c r="CE10110" s="40"/>
      <c r="CF10110" s="73"/>
      <c r="CG10110" s="41"/>
      <c r="CH10110" s="41"/>
      <c r="CI10110" s="41"/>
      <c r="CJ10110" s="41"/>
      <c r="CK10110" s="41"/>
      <c r="CL10110" s="68"/>
      <c r="CM10110" s="41"/>
      <c r="CN10110" s="41"/>
      <c r="CO10110" s="39"/>
      <c r="CP10110" s="78"/>
    </row>
    <row r="10111" spans="1:94" s="38" customFormat="1" x14ac:dyDescent="0.25">
      <c r="A10111" s="38">
        <v>10108</v>
      </c>
      <c r="F10111" s="39"/>
      <c r="Q10111" s="39"/>
      <c r="R10111" s="40"/>
      <c r="S10111" s="40"/>
      <c r="T10111" s="39"/>
      <c r="AG10111" s="110"/>
      <c r="AH10111" s="94"/>
      <c r="AJ10111" s="97"/>
      <c r="AL10111" s="39"/>
      <c r="AP10111" s="39"/>
      <c r="AQ10111" s="77"/>
      <c r="AR10111" s="78"/>
      <c r="BB10111" s="79"/>
      <c r="BC10111" s="94"/>
      <c r="BE10111" s="97"/>
      <c r="BG10111" s="40"/>
      <c r="BK10111" s="40"/>
      <c r="BL10111" s="79"/>
      <c r="BM10111" s="94"/>
      <c r="BO10111" s="97"/>
      <c r="BQ10111" s="40"/>
      <c r="BR10111" s="94"/>
      <c r="BS10111" s="94"/>
      <c r="BT10111" s="94"/>
      <c r="BU10111" s="40"/>
      <c r="BV10111" s="82"/>
      <c r="BW10111" s="94"/>
      <c r="BX10111" s="48"/>
      <c r="BY10111" s="97"/>
      <c r="BZ10111" s="48"/>
      <c r="CA10111" s="40"/>
      <c r="CB10111" s="94"/>
      <c r="CC10111" s="94"/>
      <c r="CD10111" s="94"/>
      <c r="CE10111" s="40"/>
      <c r="CF10111" s="73"/>
      <c r="CG10111" s="41"/>
      <c r="CH10111" s="41"/>
      <c r="CI10111" s="41"/>
      <c r="CJ10111" s="41"/>
      <c r="CK10111" s="41"/>
      <c r="CL10111" s="68"/>
      <c r="CM10111" s="41"/>
      <c r="CN10111" s="41"/>
      <c r="CO10111" s="39"/>
      <c r="CP10111" s="78"/>
    </row>
    <row r="10112" spans="1:94" s="38" customFormat="1" x14ac:dyDescent="0.25">
      <c r="A10112" s="38">
        <v>10109</v>
      </c>
      <c r="F10112" s="39"/>
      <c r="Q10112" s="39"/>
      <c r="R10112" s="40"/>
      <c r="S10112" s="40"/>
      <c r="T10112" s="39"/>
      <c r="AG10112" s="110"/>
      <c r="AH10112" s="94"/>
      <c r="AJ10112" s="97"/>
      <c r="AL10112" s="39"/>
      <c r="AP10112" s="39"/>
      <c r="AQ10112" s="77"/>
      <c r="AR10112" s="78"/>
      <c r="BB10112" s="79"/>
      <c r="BC10112" s="94"/>
      <c r="BE10112" s="97"/>
      <c r="BG10112" s="40"/>
      <c r="BK10112" s="40"/>
      <c r="BL10112" s="79"/>
      <c r="BM10112" s="94"/>
      <c r="BO10112" s="97"/>
      <c r="BQ10112" s="40"/>
      <c r="BR10112" s="94"/>
      <c r="BS10112" s="94"/>
      <c r="BT10112" s="94"/>
      <c r="BU10112" s="40"/>
      <c r="BV10112" s="82"/>
      <c r="BW10112" s="94"/>
      <c r="BX10112" s="48"/>
      <c r="BY10112" s="97"/>
      <c r="BZ10112" s="48"/>
      <c r="CA10112" s="40"/>
      <c r="CB10112" s="94"/>
      <c r="CC10112" s="94"/>
      <c r="CD10112" s="94"/>
      <c r="CE10112" s="40"/>
      <c r="CF10112" s="73"/>
      <c r="CG10112" s="41"/>
      <c r="CH10112" s="41"/>
      <c r="CI10112" s="41"/>
      <c r="CJ10112" s="41"/>
      <c r="CK10112" s="41"/>
      <c r="CL10112" s="68"/>
      <c r="CM10112" s="41"/>
      <c r="CN10112" s="41"/>
      <c r="CO10112" s="39"/>
      <c r="CP10112" s="78"/>
    </row>
    <row r="10113" spans="1:94" s="38" customFormat="1" x14ac:dyDescent="0.25">
      <c r="A10113" s="38">
        <v>10110</v>
      </c>
      <c r="F10113" s="39"/>
      <c r="Q10113" s="39"/>
      <c r="R10113" s="40"/>
      <c r="S10113" s="40"/>
      <c r="T10113" s="39"/>
      <c r="AG10113" s="110"/>
      <c r="AH10113" s="94"/>
      <c r="AJ10113" s="97"/>
      <c r="AL10113" s="39"/>
      <c r="AP10113" s="39"/>
      <c r="AQ10113" s="77"/>
      <c r="AR10113" s="78"/>
      <c r="BB10113" s="79"/>
      <c r="BC10113" s="94"/>
      <c r="BE10113" s="97"/>
      <c r="BG10113" s="40"/>
      <c r="BK10113" s="40"/>
      <c r="BL10113" s="79"/>
      <c r="BM10113" s="94"/>
      <c r="BO10113" s="97"/>
      <c r="BQ10113" s="40"/>
      <c r="BR10113" s="94"/>
      <c r="BS10113" s="94"/>
      <c r="BT10113" s="94"/>
      <c r="BU10113" s="40"/>
      <c r="BV10113" s="82"/>
      <c r="BW10113" s="94"/>
      <c r="BX10113" s="48"/>
      <c r="BY10113" s="97"/>
      <c r="BZ10113" s="48"/>
      <c r="CA10113" s="40"/>
      <c r="CB10113" s="94"/>
      <c r="CC10113" s="94"/>
      <c r="CD10113" s="94"/>
      <c r="CE10113" s="40"/>
      <c r="CF10113" s="73"/>
      <c r="CG10113" s="41"/>
      <c r="CH10113" s="41"/>
      <c r="CI10113" s="41"/>
      <c r="CJ10113" s="41"/>
      <c r="CK10113" s="41"/>
      <c r="CL10113" s="68"/>
      <c r="CM10113" s="41"/>
      <c r="CN10113" s="41"/>
      <c r="CO10113" s="39"/>
      <c r="CP10113" s="78"/>
    </row>
    <row r="10114" spans="1:94" s="38" customFormat="1" x14ac:dyDescent="0.25">
      <c r="A10114" s="38">
        <v>10111</v>
      </c>
      <c r="F10114" s="39"/>
      <c r="Q10114" s="39"/>
      <c r="R10114" s="40"/>
      <c r="S10114" s="40"/>
      <c r="T10114" s="39"/>
      <c r="AG10114" s="110"/>
      <c r="AH10114" s="94"/>
      <c r="AJ10114" s="97"/>
      <c r="AL10114" s="39"/>
      <c r="AP10114" s="39"/>
      <c r="AQ10114" s="77"/>
      <c r="AR10114" s="78"/>
      <c r="BB10114" s="79"/>
      <c r="BC10114" s="94"/>
      <c r="BE10114" s="97"/>
      <c r="BG10114" s="40"/>
      <c r="BK10114" s="40"/>
      <c r="BL10114" s="79"/>
      <c r="BM10114" s="94"/>
      <c r="BO10114" s="97"/>
      <c r="BQ10114" s="40"/>
      <c r="BR10114" s="94"/>
      <c r="BS10114" s="94"/>
      <c r="BT10114" s="94"/>
      <c r="BU10114" s="40"/>
      <c r="BV10114" s="82"/>
      <c r="BW10114" s="94"/>
      <c r="BX10114" s="48"/>
      <c r="BY10114" s="97"/>
      <c r="BZ10114" s="48"/>
      <c r="CA10114" s="40"/>
      <c r="CB10114" s="94"/>
      <c r="CC10114" s="94"/>
      <c r="CD10114" s="94"/>
      <c r="CE10114" s="40"/>
      <c r="CF10114" s="73"/>
      <c r="CG10114" s="41"/>
      <c r="CH10114" s="41"/>
      <c r="CI10114" s="41"/>
      <c r="CJ10114" s="41"/>
      <c r="CK10114" s="41"/>
      <c r="CL10114" s="68"/>
      <c r="CM10114" s="41"/>
      <c r="CN10114" s="41"/>
      <c r="CO10114" s="39"/>
      <c r="CP10114" s="78"/>
    </row>
    <row r="10115" spans="1:94" s="38" customFormat="1" x14ac:dyDescent="0.25">
      <c r="A10115" s="38">
        <v>10112</v>
      </c>
      <c r="F10115" s="39"/>
      <c r="Q10115" s="39"/>
      <c r="R10115" s="40"/>
      <c r="S10115" s="40"/>
      <c r="T10115" s="39"/>
      <c r="AG10115" s="110"/>
      <c r="AH10115" s="94"/>
      <c r="AJ10115" s="97"/>
      <c r="AL10115" s="39"/>
      <c r="AP10115" s="39"/>
      <c r="AQ10115" s="77"/>
      <c r="AR10115" s="78"/>
      <c r="BB10115" s="79"/>
      <c r="BC10115" s="94"/>
      <c r="BE10115" s="97"/>
      <c r="BG10115" s="40"/>
      <c r="BK10115" s="40"/>
      <c r="BL10115" s="79"/>
      <c r="BM10115" s="94"/>
      <c r="BO10115" s="97"/>
      <c r="BQ10115" s="40"/>
      <c r="BR10115" s="94"/>
      <c r="BS10115" s="94"/>
      <c r="BT10115" s="94"/>
      <c r="BU10115" s="40"/>
      <c r="BV10115" s="82"/>
      <c r="BW10115" s="94"/>
      <c r="BX10115" s="48"/>
      <c r="BY10115" s="97"/>
      <c r="BZ10115" s="48"/>
      <c r="CA10115" s="40"/>
      <c r="CB10115" s="94"/>
      <c r="CC10115" s="94"/>
      <c r="CD10115" s="94"/>
      <c r="CE10115" s="40"/>
      <c r="CF10115" s="73"/>
      <c r="CG10115" s="41"/>
      <c r="CH10115" s="41"/>
      <c r="CI10115" s="41"/>
      <c r="CJ10115" s="41"/>
      <c r="CK10115" s="41"/>
      <c r="CL10115" s="68"/>
      <c r="CM10115" s="41"/>
      <c r="CN10115" s="41"/>
      <c r="CO10115" s="39"/>
      <c r="CP10115" s="78"/>
    </row>
    <row r="10116" spans="1:94" s="38" customFormat="1" x14ac:dyDescent="0.25">
      <c r="A10116" s="38">
        <v>10113</v>
      </c>
      <c r="F10116" s="39"/>
      <c r="Q10116" s="39"/>
      <c r="R10116" s="40"/>
      <c r="S10116" s="40"/>
      <c r="T10116" s="39"/>
      <c r="AG10116" s="110"/>
      <c r="AH10116" s="94"/>
      <c r="AJ10116" s="97"/>
      <c r="AL10116" s="39"/>
      <c r="AP10116" s="39"/>
      <c r="AQ10116" s="77"/>
      <c r="AR10116" s="78"/>
      <c r="BB10116" s="79"/>
      <c r="BC10116" s="94"/>
      <c r="BE10116" s="97"/>
      <c r="BG10116" s="40"/>
      <c r="BK10116" s="40"/>
      <c r="BL10116" s="79"/>
      <c r="BM10116" s="94"/>
      <c r="BO10116" s="97"/>
      <c r="BQ10116" s="40"/>
      <c r="BR10116" s="94"/>
      <c r="BS10116" s="94"/>
      <c r="BT10116" s="94"/>
      <c r="BU10116" s="40"/>
      <c r="BV10116" s="82"/>
      <c r="BW10116" s="94"/>
      <c r="BX10116" s="48"/>
      <c r="BY10116" s="97"/>
      <c r="BZ10116" s="48"/>
      <c r="CA10116" s="40"/>
      <c r="CB10116" s="94"/>
      <c r="CC10116" s="94"/>
      <c r="CD10116" s="94"/>
      <c r="CE10116" s="40"/>
      <c r="CF10116" s="73"/>
      <c r="CG10116" s="41"/>
      <c r="CH10116" s="41"/>
      <c r="CI10116" s="41"/>
      <c r="CJ10116" s="41"/>
      <c r="CK10116" s="41"/>
      <c r="CL10116" s="68"/>
      <c r="CM10116" s="41"/>
      <c r="CN10116" s="41"/>
      <c r="CO10116" s="39"/>
      <c r="CP10116" s="78"/>
    </row>
    <row r="10117" spans="1:94" s="38" customFormat="1" x14ac:dyDescent="0.25">
      <c r="A10117" s="38">
        <v>10114</v>
      </c>
      <c r="F10117" s="39"/>
      <c r="Q10117" s="39"/>
      <c r="R10117" s="40"/>
      <c r="S10117" s="40"/>
      <c r="T10117" s="39"/>
      <c r="AG10117" s="110"/>
      <c r="AH10117" s="94"/>
      <c r="AJ10117" s="97"/>
      <c r="AL10117" s="39"/>
      <c r="AP10117" s="39"/>
      <c r="AQ10117" s="77"/>
      <c r="AR10117" s="78"/>
      <c r="BB10117" s="79"/>
      <c r="BC10117" s="94"/>
      <c r="BE10117" s="97"/>
      <c r="BG10117" s="40"/>
      <c r="BK10117" s="40"/>
      <c r="BL10117" s="79"/>
      <c r="BM10117" s="94"/>
      <c r="BO10117" s="97"/>
      <c r="BQ10117" s="40"/>
      <c r="BR10117" s="94"/>
      <c r="BS10117" s="94"/>
      <c r="BT10117" s="94"/>
      <c r="BU10117" s="40"/>
      <c r="BV10117" s="82"/>
      <c r="BW10117" s="94"/>
      <c r="BX10117" s="48"/>
      <c r="BY10117" s="97"/>
      <c r="BZ10117" s="48"/>
      <c r="CA10117" s="40"/>
      <c r="CB10117" s="94"/>
      <c r="CC10117" s="94"/>
      <c r="CD10117" s="94"/>
      <c r="CE10117" s="40"/>
      <c r="CF10117" s="73"/>
      <c r="CG10117" s="41"/>
      <c r="CH10117" s="41"/>
      <c r="CI10117" s="41"/>
      <c r="CJ10117" s="41"/>
      <c r="CK10117" s="41"/>
      <c r="CL10117" s="68"/>
      <c r="CM10117" s="41"/>
      <c r="CN10117" s="41"/>
      <c r="CO10117" s="39"/>
      <c r="CP10117" s="78"/>
    </row>
    <row r="10118" spans="1:94" s="38" customFormat="1" x14ac:dyDescent="0.25">
      <c r="A10118" s="38">
        <v>10115</v>
      </c>
      <c r="F10118" s="39"/>
      <c r="Q10118" s="39"/>
      <c r="R10118" s="40"/>
      <c r="S10118" s="40"/>
      <c r="T10118" s="39"/>
      <c r="AG10118" s="110"/>
      <c r="AH10118" s="94"/>
      <c r="AJ10118" s="97"/>
      <c r="AL10118" s="39"/>
      <c r="AP10118" s="39"/>
      <c r="AQ10118" s="77"/>
      <c r="AR10118" s="78"/>
      <c r="BB10118" s="79"/>
      <c r="BC10118" s="94"/>
      <c r="BE10118" s="97"/>
      <c r="BG10118" s="40"/>
      <c r="BK10118" s="40"/>
      <c r="BL10118" s="79"/>
      <c r="BM10118" s="94"/>
      <c r="BO10118" s="97"/>
      <c r="BQ10118" s="40"/>
      <c r="BR10118" s="94"/>
      <c r="BS10118" s="94"/>
      <c r="BT10118" s="94"/>
      <c r="BU10118" s="40"/>
      <c r="BV10118" s="82"/>
      <c r="BW10118" s="94"/>
      <c r="BX10118" s="48"/>
      <c r="BY10118" s="97"/>
      <c r="BZ10118" s="48"/>
      <c r="CA10118" s="40"/>
      <c r="CB10118" s="94"/>
      <c r="CC10118" s="94"/>
      <c r="CD10118" s="94"/>
      <c r="CE10118" s="40"/>
      <c r="CF10118" s="73"/>
      <c r="CG10118" s="41"/>
      <c r="CH10118" s="41"/>
      <c r="CI10118" s="41"/>
      <c r="CJ10118" s="41"/>
      <c r="CK10118" s="41"/>
      <c r="CL10118" s="68"/>
      <c r="CM10118" s="41"/>
      <c r="CN10118" s="41"/>
      <c r="CO10118" s="39"/>
      <c r="CP10118" s="78"/>
    </row>
    <row r="10119" spans="1:94" s="38" customFormat="1" x14ac:dyDescent="0.25">
      <c r="A10119" s="38">
        <v>10116</v>
      </c>
      <c r="F10119" s="39"/>
      <c r="Q10119" s="39"/>
      <c r="R10119" s="40"/>
      <c r="S10119" s="40"/>
      <c r="T10119" s="39"/>
      <c r="AG10119" s="110"/>
      <c r="AH10119" s="94"/>
      <c r="AJ10119" s="97"/>
      <c r="AL10119" s="39"/>
      <c r="AP10119" s="39"/>
      <c r="AQ10119" s="77"/>
      <c r="AR10119" s="78"/>
      <c r="BB10119" s="79"/>
      <c r="BC10119" s="94"/>
      <c r="BE10119" s="97"/>
      <c r="BG10119" s="40"/>
      <c r="BK10119" s="40"/>
      <c r="BL10119" s="79"/>
      <c r="BM10119" s="94"/>
      <c r="BO10119" s="97"/>
      <c r="BQ10119" s="40"/>
      <c r="BR10119" s="94"/>
      <c r="BS10119" s="94"/>
      <c r="BT10119" s="94"/>
      <c r="BU10119" s="40"/>
      <c r="BV10119" s="82"/>
      <c r="BW10119" s="94"/>
      <c r="BX10119" s="48"/>
      <c r="BY10119" s="97"/>
      <c r="BZ10119" s="48"/>
      <c r="CA10119" s="40"/>
      <c r="CB10119" s="94"/>
      <c r="CC10119" s="94"/>
      <c r="CD10119" s="94"/>
      <c r="CE10119" s="40"/>
      <c r="CF10119" s="73"/>
      <c r="CG10119" s="41"/>
      <c r="CH10119" s="41"/>
      <c r="CI10119" s="41"/>
      <c r="CJ10119" s="41"/>
      <c r="CK10119" s="41"/>
      <c r="CL10119" s="68"/>
      <c r="CM10119" s="41"/>
      <c r="CN10119" s="41"/>
      <c r="CO10119" s="39"/>
      <c r="CP10119" s="78"/>
    </row>
    <row r="10120" spans="1:94" s="38" customFormat="1" x14ac:dyDescent="0.25">
      <c r="A10120" s="38">
        <v>10117</v>
      </c>
      <c r="F10120" s="39"/>
      <c r="Q10120" s="39"/>
      <c r="R10120" s="40"/>
      <c r="S10120" s="40"/>
      <c r="T10120" s="39"/>
      <c r="AG10120" s="110"/>
      <c r="AH10120" s="94"/>
      <c r="AJ10120" s="97"/>
      <c r="AL10120" s="39"/>
      <c r="AP10120" s="39"/>
      <c r="AQ10120" s="77"/>
      <c r="AR10120" s="78"/>
      <c r="BB10120" s="79"/>
      <c r="BC10120" s="94"/>
      <c r="BE10120" s="97"/>
      <c r="BG10120" s="40"/>
      <c r="BK10120" s="40"/>
      <c r="BL10120" s="79"/>
      <c r="BM10120" s="94"/>
      <c r="BO10120" s="97"/>
      <c r="BQ10120" s="40"/>
      <c r="BR10120" s="94"/>
      <c r="BS10120" s="94"/>
      <c r="BT10120" s="94"/>
      <c r="BU10120" s="40"/>
      <c r="BV10120" s="82"/>
      <c r="BW10120" s="94"/>
      <c r="BX10120" s="48"/>
      <c r="BY10120" s="97"/>
      <c r="BZ10120" s="48"/>
      <c r="CA10120" s="40"/>
      <c r="CB10120" s="94"/>
      <c r="CC10120" s="94"/>
      <c r="CD10120" s="94"/>
      <c r="CE10120" s="40"/>
      <c r="CF10120" s="73"/>
      <c r="CG10120" s="41"/>
      <c r="CH10120" s="41"/>
      <c r="CI10120" s="41"/>
      <c r="CJ10120" s="41"/>
      <c r="CK10120" s="41"/>
      <c r="CL10120" s="68"/>
      <c r="CM10120" s="41"/>
      <c r="CN10120" s="41"/>
      <c r="CO10120" s="39"/>
      <c r="CP10120" s="78"/>
    </row>
    <row r="10121" spans="1:94" s="38" customFormat="1" x14ac:dyDescent="0.25">
      <c r="A10121" s="38">
        <v>10118</v>
      </c>
      <c r="F10121" s="39"/>
      <c r="Q10121" s="39"/>
      <c r="R10121" s="40"/>
      <c r="S10121" s="40"/>
      <c r="T10121" s="39"/>
      <c r="AG10121" s="110"/>
      <c r="AH10121" s="94"/>
      <c r="AJ10121" s="97"/>
      <c r="AL10121" s="39"/>
      <c r="AP10121" s="39"/>
      <c r="AQ10121" s="77"/>
      <c r="AR10121" s="78"/>
      <c r="BB10121" s="79"/>
      <c r="BC10121" s="94"/>
      <c r="BE10121" s="97"/>
      <c r="BG10121" s="40"/>
      <c r="BK10121" s="40"/>
      <c r="BL10121" s="79"/>
      <c r="BM10121" s="94"/>
      <c r="BO10121" s="97"/>
      <c r="BQ10121" s="40"/>
      <c r="BR10121" s="94"/>
      <c r="BS10121" s="94"/>
      <c r="BT10121" s="94"/>
      <c r="BU10121" s="40"/>
      <c r="BV10121" s="82"/>
      <c r="BW10121" s="94"/>
      <c r="BX10121" s="48"/>
      <c r="BY10121" s="97"/>
      <c r="BZ10121" s="48"/>
      <c r="CA10121" s="40"/>
      <c r="CB10121" s="94"/>
      <c r="CC10121" s="94"/>
      <c r="CD10121" s="94"/>
      <c r="CE10121" s="40"/>
      <c r="CF10121" s="73"/>
      <c r="CG10121" s="41"/>
      <c r="CH10121" s="41"/>
      <c r="CI10121" s="41"/>
      <c r="CJ10121" s="41"/>
      <c r="CK10121" s="41"/>
      <c r="CL10121" s="68"/>
      <c r="CM10121" s="41"/>
      <c r="CN10121" s="41"/>
      <c r="CO10121" s="39"/>
      <c r="CP10121" s="78"/>
    </row>
    <row r="10122" spans="1:94" s="38" customFormat="1" x14ac:dyDescent="0.25">
      <c r="A10122" s="38">
        <v>10119</v>
      </c>
      <c r="F10122" s="39"/>
      <c r="Q10122" s="39"/>
      <c r="R10122" s="40"/>
      <c r="S10122" s="40"/>
      <c r="T10122" s="39"/>
      <c r="AG10122" s="110"/>
      <c r="AH10122" s="94"/>
      <c r="AJ10122" s="97"/>
      <c r="AL10122" s="39"/>
      <c r="AP10122" s="39"/>
      <c r="AQ10122" s="77"/>
      <c r="AR10122" s="78"/>
      <c r="BB10122" s="79"/>
      <c r="BC10122" s="94"/>
      <c r="BE10122" s="97"/>
      <c r="BG10122" s="40"/>
      <c r="BK10122" s="40"/>
      <c r="BL10122" s="79"/>
      <c r="BM10122" s="94"/>
      <c r="BO10122" s="97"/>
      <c r="BQ10122" s="40"/>
      <c r="BR10122" s="94"/>
      <c r="BS10122" s="94"/>
      <c r="BT10122" s="94"/>
      <c r="BU10122" s="40"/>
      <c r="BV10122" s="82"/>
      <c r="BW10122" s="94"/>
      <c r="BX10122" s="48"/>
      <c r="BY10122" s="97"/>
      <c r="BZ10122" s="48"/>
      <c r="CA10122" s="40"/>
      <c r="CB10122" s="94"/>
      <c r="CC10122" s="94"/>
      <c r="CD10122" s="94"/>
      <c r="CE10122" s="40"/>
      <c r="CF10122" s="73"/>
      <c r="CG10122" s="41"/>
      <c r="CH10122" s="41"/>
      <c r="CI10122" s="41"/>
      <c r="CJ10122" s="41"/>
      <c r="CK10122" s="41"/>
      <c r="CL10122" s="68"/>
      <c r="CM10122" s="41"/>
      <c r="CN10122" s="41"/>
      <c r="CO10122" s="39"/>
      <c r="CP10122" s="78"/>
    </row>
    <row r="10123" spans="1:94" s="38" customFormat="1" x14ac:dyDescent="0.25">
      <c r="A10123" s="38">
        <v>10120</v>
      </c>
      <c r="F10123" s="39"/>
      <c r="Q10123" s="39"/>
      <c r="R10123" s="40"/>
      <c r="S10123" s="40"/>
      <c r="T10123" s="39"/>
      <c r="AG10123" s="110"/>
      <c r="AH10123" s="94"/>
      <c r="AJ10123" s="97"/>
      <c r="AL10123" s="39"/>
      <c r="AP10123" s="39"/>
      <c r="AQ10123" s="77"/>
      <c r="AR10123" s="78"/>
      <c r="BB10123" s="79"/>
      <c r="BC10123" s="94"/>
      <c r="BE10123" s="97"/>
      <c r="BG10123" s="40"/>
      <c r="BK10123" s="40"/>
      <c r="BL10123" s="79"/>
      <c r="BM10123" s="94"/>
      <c r="BO10123" s="97"/>
      <c r="BQ10123" s="40"/>
      <c r="BR10123" s="94"/>
      <c r="BS10123" s="94"/>
      <c r="BT10123" s="94"/>
      <c r="BU10123" s="40"/>
      <c r="BV10123" s="82"/>
      <c r="BW10123" s="94"/>
      <c r="BX10123" s="48"/>
      <c r="BY10123" s="97"/>
      <c r="BZ10123" s="48"/>
      <c r="CA10123" s="40"/>
      <c r="CB10123" s="94"/>
      <c r="CC10123" s="94"/>
      <c r="CD10123" s="94"/>
      <c r="CE10123" s="40"/>
      <c r="CF10123" s="73"/>
      <c r="CG10123" s="41"/>
      <c r="CH10123" s="41"/>
      <c r="CI10123" s="41"/>
      <c r="CJ10123" s="41"/>
      <c r="CK10123" s="41"/>
      <c r="CL10123" s="68"/>
      <c r="CM10123" s="41"/>
      <c r="CN10123" s="41"/>
      <c r="CO10123" s="39"/>
      <c r="CP10123" s="78"/>
    </row>
    <row r="10124" spans="1:94" s="38" customFormat="1" x14ac:dyDescent="0.25">
      <c r="A10124" s="38">
        <v>10121</v>
      </c>
      <c r="F10124" s="39"/>
      <c r="Q10124" s="39"/>
      <c r="R10124" s="40"/>
      <c r="S10124" s="40"/>
      <c r="T10124" s="39"/>
      <c r="AG10124" s="110"/>
      <c r="AH10124" s="94"/>
      <c r="AJ10124" s="97"/>
      <c r="AL10124" s="39"/>
      <c r="AP10124" s="39"/>
      <c r="AQ10124" s="77"/>
      <c r="AR10124" s="78"/>
      <c r="BB10124" s="79"/>
      <c r="BC10124" s="94"/>
      <c r="BE10124" s="97"/>
      <c r="BG10124" s="40"/>
      <c r="BK10124" s="40"/>
      <c r="BL10124" s="79"/>
      <c r="BM10124" s="94"/>
      <c r="BO10124" s="97"/>
      <c r="BQ10124" s="40"/>
      <c r="BR10124" s="94"/>
      <c r="BS10124" s="94"/>
      <c r="BT10124" s="94"/>
      <c r="BU10124" s="40"/>
      <c r="BV10124" s="82"/>
      <c r="BW10124" s="94"/>
      <c r="BX10124" s="48"/>
      <c r="BY10124" s="97"/>
      <c r="BZ10124" s="48"/>
      <c r="CA10124" s="40"/>
      <c r="CB10124" s="94"/>
      <c r="CC10124" s="94"/>
      <c r="CD10124" s="94"/>
      <c r="CE10124" s="40"/>
      <c r="CF10124" s="73"/>
      <c r="CG10124" s="41"/>
      <c r="CH10124" s="41"/>
      <c r="CI10124" s="41"/>
      <c r="CJ10124" s="41"/>
      <c r="CK10124" s="41"/>
      <c r="CL10124" s="68"/>
      <c r="CM10124" s="41"/>
      <c r="CN10124" s="41"/>
      <c r="CO10124" s="39"/>
      <c r="CP10124" s="78"/>
    </row>
    <row r="10125" spans="1:94" s="38" customFormat="1" x14ac:dyDescent="0.25">
      <c r="A10125" s="38">
        <v>10122</v>
      </c>
      <c r="F10125" s="39"/>
      <c r="Q10125" s="39"/>
      <c r="R10125" s="40"/>
      <c r="S10125" s="40"/>
      <c r="T10125" s="39"/>
      <c r="AG10125" s="110"/>
      <c r="AH10125" s="94"/>
      <c r="AJ10125" s="97"/>
      <c r="AL10125" s="39"/>
      <c r="AP10125" s="39"/>
      <c r="AQ10125" s="77"/>
      <c r="AR10125" s="78"/>
      <c r="BB10125" s="79"/>
      <c r="BC10125" s="94"/>
      <c r="BE10125" s="97"/>
      <c r="BG10125" s="40"/>
      <c r="BK10125" s="40"/>
      <c r="BL10125" s="79"/>
      <c r="BM10125" s="94"/>
      <c r="BO10125" s="97"/>
      <c r="BQ10125" s="40"/>
      <c r="BR10125" s="94"/>
      <c r="BS10125" s="94"/>
      <c r="BT10125" s="94"/>
      <c r="BU10125" s="40"/>
      <c r="BV10125" s="82"/>
      <c r="BW10125" s="94"/>
      <c r="BX10125" s="48"/>
      <c r="BY10125" s="97"/>
      <c r="BZ10125" s="48"/>
      <c r="CA10125" s="40"/>
      <c r="CB10125" s="94"/>
      <c r="CC10125" s="94"/>
      <c r="CD10125" s="94"/>
      <c r="CE10125" s="40"/>
      <c r="CF10125" s="73"/>
      <c r="CG10125" s="41"/>
      <c r="CH10125" s="41"/>
      <c r="CI10125" s="41"/>
      <c r="CJ10125" s="41"/>
      <c r="CK10125" s="41"/>
      <c r="CL10125" s="68"/>
      <c r="CM10125" s="41"/>
      <c r="CN10125" s="41"/>
      <c r="CO10125" s="39"/>
      <c r="CP10125" s="78"/>
    </row>
    <row r="10126" spans="1:94" s="38" customFormat="1" x14ac:dyDescent="0.25">
      <c r="A10126" s="38">
        <v>10123</v>
      </c>
      <c r="F10126" s="39"/>
      <c r="Q10126" s="39"/>
      <c r="R10126" s="40"/>
      <c r="S10126" s="40"/>
      <c r="T10126" s="39"/>
      <c r="AG10126" s="110"/>
      <c r="AH10126" s="94"/>
      <c r="AJ10126" s="97"/>
      <c r="AL10126" s="39"/>
      <c r="AP10126" s="39"/>
      <c r="AQ10126" s="77"/>
      <c r="AR10126" s="78"/>
      <c r="BB10126" s="79"/>
      <c r="BC10126" s="94"/>
      <c r="BE10126" s="97"/>
      <c r="BG10126" s="40"/>
      <c r="BK10126" s="40"/>
      <c r="BL10126" s="79"/>
      <c r="BM10126" s="94"/>
      <c r="BO10126" s="97"/>
      <c r="BQ10126" s="40"/>
      <c r="BR10126" s="94"/>
      <c r="BS10126" s="94"/>
      <c r="BT10126" s="94"/>
      <c r="BU10126" s="40"/>
      <c r="BV10126" s="82"/>
      <c r="BW10126" s="94"/>
      <c r="BX10126" s="48"/>
      <c r="BY10126" s="97"/>
      <c r="BZ10126" s="48"/>
      <c r="CA10126" s="40"/>
      <c r="CB10126" s="94"/>
      <c r="CC10126" s="94"/>
      <c r="CD10126" s="94"/>
      <c r="CE10126" s="40"/>
      <c r="CF10126" s="73"/>
      <c r="CG10126" s="41"/>
      <c r="CH10126" s="41"/>
      <c r="CI10126" s="41"/>
      <c r="CJ10126" s="41"/>
      <c r="CK10126" s="41"/>
      <c r="CL10126" s="68"/>
      <c r="CM10126" s="41"/>
      <c r="CN10126" s="41"/>
      <c r="CO10126" s="39"/>
      <c r="CP10126" s="78"/>
    </row>
    <row r="10127" spans="1:94" s="38" customFormat="1" x14ac:dyDescent="0.25">
      <c r="A10127" s="38">
        <v>10124</v>
      </c>
      <c r="F10127" s="39"/>
      <c r="Q10127" s="39"/>
      <c r="R10127" s="40"/>
      <c r="S10127" s="40"/>
      <c r="T10127" s="39"/>
      <c r="AG10127" s="110"/>
      <c r="AH10127" s="94"/>
      <c r="AJ10127" s="97"/>
      <c r="AL10127" s="39"/>
      <c r="AP10127" s="39"/>
      <c r="AQ10127" s="77"/>
      <c r="AR10127" s="78"/>
      <c r="BB10127" s="79"/>
      <c r="BC10127" s="94"/>
      <c r="BE10127" s="97"/>
      <c r="BG10127" s="40"/>
      <c r="BK10127" s="40"/>
      <c r="BL10127" s="79"/>
      <c r="BM10127" s="94"/>
      <c r="BO10127" s="97"/>
      <c r="BQ10127" s="40"/>
      <c r="BR10127" s="94"/>
      <c r="BS10127" s="94"/>
      <c r="BT10127" s="94"/>
      <c r="BU10127" s="40"/>
      <c r="BV10127" s="82"/>
      <c r="BW10127" s="94"/>
      <c r="BX10127" s="48"/>
      <c r="BY10127" s="97"/>
      <c r="BZ10127" s="48"/>
      <c r="CA10127" s="40"/>
      <c r="CB10127" s="94"/>
      <c r="CC10127" s="94"/>
      <c r="CD10127" s="94"/>
      <c r="CE10127" s="40"/>
      <c r="CF10127" s="73"/>
      <c r="CG10127" s="41"/>
      <c r="CH10127" s="41"/>
      <c r="CI10127" s="41"/>
      <c r="CJ10127" s="41"/>
      <c r="CK10127" s="41"/>
      <c r="CL10127" s="68"/>
      <c r="CM10127" s="41"/>
      <c r="CN10127" s="41"/>
      <c r="CO10127" s="39"/>
      <c r="CP10127" s="78"/>
    </row>
    <row r="10128" spans="1:94" s="38" customFormat="1" x14ac:dyDescent="0.25">
      <c r="A10128" s="38">
        <v>10125</v>
      </c>
      <c r="F10128" s="39"/>
      <c r="Q10128" s="39"/>
      <c r="R10128" s="40"/>
      <c r="S10128" s="40"/>
      <c r="T10128" s="39"/>
      <c r="AG10128" s="110"/>
      <c r="AH10128" s="94"/>
      <c r="AJ10128" s="97"/>
      <c r="AL10128" s="39"/>
      <c r="AP10128" s="39"/>
      <c r="AQ10128" s="77"/>
      <c r="AR10128" s="78"/>
      <c r="BB10128" s="79"/>
      <c r="BC10128" s="94"/>
      <c r="BE10128" s="97"/>
      <c r="BG10128" s="40"/>
      <c r="BK10128" s="40"/>
      <c r="BL10128" s="79"/>
      <c r="BM10128" s="94"/>
      <c r="BO10128" s="97"/>
      <c r="BQ10128" s="40"/>
      <c r="BR10128" s="94"/>
      <c r="BS10128" s="94"/>
      <c r="BT10128" s="94"/>
      <c r="BU10128" s="40"/>
      <c r="BV10128" s="82"/>
      <c r="BW10128" s="94"/>
      <c r="BX10128" s="48"/>
      <c r="BY10128" s="97"/>
      <c r="BZ10128" s="48"/>
      <c r="CA10128" s="40"/>
      <c r="CB10128" s="94"/>
      <c r="CC10128" s="94"/>
      <c r="CD10128" s="94"/>
      <c r="CE10128" s="40"/>
      <c r="CF10128" s="73"/>
      <c r="CG10128" s="41"/>
      <c r="CH10128" s="41"/>
      <c r="CI10128" s="41"/>
      <c r="CJ10128" s="41"/>
      <c r="CK10128" s="41"/>
      <c r="CL10128" s="68"/>
      <c r="CM10128" s="41"/>
      <c r="CN10128" s="41"/>
      <c r="CO10128" s="39"/>
      <c r="CP10128" s="78"/>
    </row>
    <row r="10129" spans="1:94" s="38" customFormat="1" x14ac:dyDescent="0.25">
      <c r="A10129" s="38">
        <v>10126</v>
      </c>
      <c r="F10129" s="39"/>
      <c r="Q10129" s="39"/>
      <c r="R10129" s="40"/>
      <c r="S10129" s="40"/>
      <c r="T10129" s="39"/>
      <c r="AG10129" s="110"/>
      <c r="AH10129" s="94"/>
      <c r="AJ10129" s="97"/>
      <c r="AL10129" s="39"/>
      <c r="AP10129" s="39"/>
      <c r="AQ10129" s="77"/>
      <c r="AR10129" s="78"/>
      <c r="BB10129" s="79"/>
      <c r="BC10129" s="94"/>
      <c r="BE10129" s="97"/>
      <c r="BG10129" s="40"/>
      <c r="BK10129" s="40"/>
      <c r="BL10129" s="79"/>
      <c r="BM10129" s="94"/>
      <c r="BO10129" s="97"/>
      <c r="BQ10129" s="40"/>
      <c r="BR10129" s="94"/>
      <c r="BS10129" s="94"/>
      <c r="BT10129" s="94"/>
      <c r="BU10129" s="40"/>
      <c r="BV10129" s="82"/>
      <c r="BW10129" s="94"/>
      <c r="BX10129" s="48"/>
      <c r="BY10129" s="97"/>
      <c r="BZ10129" s="48"/>
      <c r="CA10129" s="40"/>
      <c r="CB10129" s="94"/>
      <c r="CC10129" s="94"/>
      <c r="CD10129" s="94"/>
      <c r="CE10129" s="40"/>
      <c r="CF10129" s="73"/>
      <c r="CG10129" s="41"/>
      <c r="CH10129" s="41"/>
      <c r="CI10129" s="41"/>
      <c r="CJ10129" s="41"/>
      <c r="CK10129" s="41"/>
      <c r="CL10129" s="68"/>
      <c r="CM10129" s="41"/>
      <c r="CN10129" s="41"/>
      <c r="CO10129" s="39"/>
      <c r="CP10129" s="78"/>
    </row>
    <row r="10130" spans="1:94" s="38" customFormat="1" x14ac:dyDescent="0.25">
      <c r="A10130" s="38">
        <v>10127</v>
      </c>
      <c r="F10130" s="39"/>
      <c r="Q10130" s="39"/>
      <c r="R10130" s="40"/>
      <c r="S10130" s="40"/>
      <c r="T10130" s="39"/>
      <c r="AG10130" s="110"/>
      <c r="AH10130" s="94"/>
      <c r="AJ10130" s="97"/>
      <c r="AL10130" s="39"/>
      <c r="AP10130" s="39"/>
      <c r="AQ10130" s="77"/>
      <c r="AR10130" s="78"/>
      <c r="BB10130" s="79"/>
      <c r="BC10130" s="94"/>
      <c r="BE10130" s="97"/>
      <c r="BG10130" s="40"/>
      <c r="BK10130" s="40"/>
      <c r="BL10130" s="79"/>
      <c r="BM10130" s="94"/>
      <c r="BO10130" s="97"/>
      <c r="BQ10130" s="40"/>
      <c r="BR10130" s="94"/>
      <c r="BS10130" s="94"/>
      <c r="BT10130" s="94"/>
      <c r="BU10130" s="40"/>
      <c r="BV10130" s="82"/>
      <c r="BW10130" s="94"/>
      <c r="BX10130" s="48"/>
      <c r="BY10130" s="97"/>
      <c r="BZ10130" s="48"/>
      <c r="CA10130" s="40"/>
      <c r="CB10130" s="94"/>
      <c r="CC10130" s="94"/>
      <c r="CD10130" s="94"/>
      <c r="CE10130" s="40"/>
      <c r="CF10130" s="73"/>
      <c r="CG10130" s="41"/>
      <c r="CH10130" s="41"/>
      <c r="CI10130" s="41"/>
      <c r="CJ10130" s="41"/>
      <c r="CK10130" s="41"/>
      <c r="CL10130" s="68"/>
      <c r="CM10130" s="41"/>
      <c r="CN10130" s="41"/>
      <c r="CO10130" s="39"/>
      <c r="CP10130" s="78"/>
    </row>
    <row r="10131" spans="1:94" s="38" customFormat="1" x14ac:dyDescent="0.25">
      <c r="A10131" s="38">
        <v>10128</v>
      </c>
      <c r="F10131" s="39"/>
      <c r="Q10131" s="39"/>
      <c r="R10131" s="40"/>
      <c r="S10131" s="40"/>
      <c r="T10131" s="39"/>
      <c r="AG10131" s="110"/>
      <c r="AH10131" s="94"/>
      <c r="AJ10131" s="97"/>
      <c r="AL10131" s="39"/>
      <c r="AP10131" s="39"/>
      <c r="AQ10131" s="77"/>
      <c r="AR10131" s="78"/>
      <c r="BB10131" s="79"/>
      <c r="BC10131" s="94"/>
      <c r="BE10131" s="97"/>
      <c r="BG10131" s="40"/>
      <c r="BK10131" s="40"/>
      <c r="BL10131" s="79"/>
      <c r="BM10131" s="94"/>
      <c r="BO10131" s="97"/>
      <c r="BQ10131" s="40"/>
      <c r="BR10131" s="94"/>
      <c r="BS10131" s="94"/>
      <c r="BT10131" s="94"/>
      <c r="BU10131" s="40"/>
      <c r="BV10131" s="82"/>
      <c r="BW10131" s="94"/>
      <c r="BX10131" s="48"/>
      <c r="BY10131" s="97"/>
      <c r="BZ10131" s="48"/>
      <c r="CA10131" s="40"/>
      <c r="CB10131" s="94"/>
      <c r="CC10131" s="94"/>
      <c r="CD10131" s="94"/>
      <c r="CE10131" s="40"/>
      <c r="CF10131" s="73"/>
      <c r="CG10131" s="41"/>
      <c r="CH10131" s="41"/>
      <c r="CI10131" s="41"/>
      <c r="CJ10131" s="41"/>
      <c r="CK10131" s="41"/>
      <c r="CL10131" s="68"/>
      <c r="CM10131" s="41"/>
      <c r="CN10131" s="41"/>
      <c r="CO10131" s="39"/>
      <c r="CP10131" s="78"/>
    </row>
    <row r="10132" spans="1:94" s="38" customFormat="1" x14ac:dyDescent="0.25">
      <c r="A10132" s="38">
        <v>10129</v>
      </c>
      <c r="F10132" s="39"/>
      <c r="Q10132" s="39"/>
      <c r="R10132" s="40"/>
      <c r="S10132" s="40"/>
      <c r="T10132" s="39"/>
      <c r="AG10132" s="110"/>
      <c r="AH10132" s="94"/>
      <c r="AJ10132" s="97"/>
      <c r="AL10132" s="39"/>
      <c r="AP10132" s="39"/>
      <c r="AQ10132" s="77"/>
      <c r="AR10132" s="78"/>
      <c r="BB10132" s="79"/>
      <c r="BC10132" s="94"/>
      <c r="BE10132" s="97"/>
      <c r="BG10132" s="40"/>
      <c r="BK10132" s="40"/>
      <c r="BL10132" s="79"/>
      <c r="BM10132" s="94"/>
      <c r="BO10132" s="97"/>
      <c r="BQ10132" s="40"/>
      <c r="BR10132" s="94"/>
      <c r="BS10132" s="94"/>
      <c r="BT10132" s="94"/>
      <c r="BU10132" s="40"/>
      <c r="BV10132" s="82"/>
      <c r="BW10132" s="94"/>
      <c r="BX10132" s="48"/>
      <c r="BY10132" s="97"/>
      <c r="BZ10132" s="48"/>
      <c r="CA10132" s="40"/>
      <c r="CB10132" s="94"/>
      <c r="CC10132" s="94"/>
      <c r="CD10132" s="94"/>
      <c r="CE10132" s="40"/>
      <c r="CF10132" s="73"/>
      <c r="CG10132" s="41"/>
      <c r="CH10132" s="41"/>
      <c r="CI10132" s="41"/>
      <c r="CJ10132" s="41"/>
      <c r="CK10132" s="41"/>
      <c r="CL10132" s="68"/>
      <c r="CM10132" s="41"/>
      <c r="CN10132" s="41"/>
      <c r="CO10132" s="39"/>
      <c r="CP10132" s="78"/>
    </row>
    <row r="10133" spans="1:94" s="38" customFormat="1" x14ac:dyDescent="0.25">
      <c r="A10133" s="38">
        <v>10130</v>
      </c>
      <c r="F10133" s="39"/>
      <c r="Q10133" s="39"/>
      <c r="R10133" s="40"/>
      <c r="S10133" s="40"/>
      <c r="T10133" s="39"/>
      <c r="AG10133" s="110"/>
      <c r="AH10133" s="94"/>
      <c r="AJ10133" s="97"/>
      <c r="AL10133" s="39"/>
      <c r="AP10133" s="39"/>
      <c r="AQ10133" s="77"/>
      <c r="AR10133" s="78"/>
      <c r="BB10133" s="79"/>
      <c r="BC10133" s="94"/>
      <c r="BE10133" s="97"/>
      <c r="BG10133" s="40"/>
      <c r="BK10133" s="40"/>
      <c r="BL10133" s="79"/>
      <c r="BM10133" s="94"/>
      <c r="BO10133" s="97"/>
      <c r="BQ10133" s="40"/>
      <c r="BR10133" s="94"/>
      <c r="BS10133" s="94"/>
      <c r="BT10133" s="94"/>
      <c r="BU10133" s="40"/>
      <c r="BV10133" s="82"/>
      <c r="BW10133" s="94"/>
      <c r="BX10133" s="48"/>
      <c r="BY10133" s="97"/>
      <c r="BZ10133" s="48"/>
      <c r="CA10133" s="40"/>
      <c r="CB10133" s="94"/>
      <c r="CC10133" s="94"/>
      <c r="CD10133" s="94"/>
      <c r="CE10133" s="40"/>
      <c r="CF10133" s="73"/>
      <c r="CG10133" s="41"/>
      <c r="CH10133" s="41"/>
      <c r="CI10133" s="41"/>
      <c r="CJ10133" s="41"/>
      <c r="CK10133" s="41"/>
      <c r="CL10133" s="68"/>
      <c r="CM10133" s="41"/>
      <c r="CN10133" s="41"/>
      <c r="CO10133" s="39"/>
      <c r="CP10133" s="78"/>
    </row>
    <row r="10134" spans="1:94" s="38" customFormat="1" x14ac:dyDescent="0.25">
      <c r="A10134" s="38">
        <v>10131</v>
      </c>
      <c r="F10134" s="39"/>
      <c r="Q10134" s="39"/>
      <c r="R10134" s="40"/>
      <c r="S10134" s="40"/>
      <c r="T10134" s="39"/>
      <c r="AG10134" s="110"/>
      <c r="AH10134" s="94"/>
      <c r="AJ10134" s="97"/>
      <c r="AL10134" s="39"/>
      <c r="AP10134" s="39"/>
      <c r="AQ10134" s="77"/>
      <c r="AR10134" s="78"/>
      <c r="BB10134" s="79"/>
      <c r="BC10134" s="94"/>
      <c r="BE10134" s="97"/>
      <c r="BG10134" s="40"/>
      <c r="BK10134" s="40"/>
      <c r="BL10134" s="79"/>
      <c r="BM10134" s="94"/>
      <c r="BO10134" s="97"/>
      <c r="BQ10134" s="40"/>
      <c r="BR10134" s="94"/>
      <c r="BS10134" s="94"/>
      <c r="BT10134" s="94"/>
      <c r="BU10134" s="40"/>
      <c r="BV10134" s="82"/>
      <c r="BW10134" s="94"/>
      <c r="BX10134" s="48"/>
      <c r="BY10134" s="97"/>
      <c r="BZ10134" s="48"/>
      <c r="CA10134" s="40"/>
      <c r="CB10134" s="94"/>
      <c r="CC10134" s="94"/>
      <c r="CD10134" s="94"/>
      <c r="CE10134" s="40"/>
      <c r="CF10134" s="73"/>
      <c r="CG10134" s="41"/>
      <c r="CH10134" s="41"/>
      <c r="CI10134" s="41"/>
      <c r="CJ10134" s="41"/>
      <c r="CK10134" s="41"/>
      <c r="CL10134" s="68"/>
      <c r="CM10134" s="41"/>
      <c r="CN10134" s="41"/>
      <c r="CO10134" s="39"/>
      <c r="CP10134" s="78"/>
    </row>
    <row r="10135" spans="1:94" s="38" customFormat="1" x14ac:dyDescent="0.25">
      <c r="A10135" s="38">
        <v>10132</v>
      </c>
      <c r="F10135" s="39"/>
      <c r="Q10135" s="39"/>
      <c r="R10135" s="40"/>
      <c r="S10135" s="40"/>
      <c r="T10135" s="39"/>
      <c r="AG10135" s="110"/>
      <c r="AH10135" s="94"/>
      <c r="AJ10135" s="97"/>
      <c r="AL10135" s="39"/>
      <c r="AP10135" s="39"/>
      <c r="AQ10135" s="77"/>
      <c r="AR10135" s="78"/>
      <c r="BB10135" s="79"/>
      <c r="BC10135" s="94"/>
      <c r="BE10135" s="97"/>
      <c r="BG10135" s="40"/>
      <c r="BK10135" s="40"/>
      <c r="BL10135" s="79"/>
      <c r="BM10135" s="94"/>
      <c r="BO10135" s="97"/>
      <c r="BQ10135" s="40"/>
      <c r="BR10135" s="94"/>
      <c r="BS10135" s="94"/>
      <c r="BT10135" s="94"/>
      <c r="BU10135" s="40"/>
      <c r="BV10135" s="82"/>
      <c r="BW10135" s="94"/>
      <c r="BX10135" s="48"/>
      <c r="BY10135" s="97"/>
      <c r="BZ10135" s="48"/>
      <c r="CA10135" s="40"/>
      <c r="CB10135" s="94"/>
      <c r="CC10135" s="94"/>
      <c r="CD10135" s="94"/>
      <c r="CE10135" s="40"/>
      <c r="CF10135" s="73"/>
      <c r="CG10135" s="41"/>
      <c r="CH10135" s="41"/>
      <c r="CI10135" s="41"/>
      <c r="CJ10135" s="41"/>
      <c r="CK10135" s="41"/>
      <c r="CL10135" s="68"/>
      <c r="CM10135" s="41"/>
      <c r="CN10135" s="41"/>
      <c r="CO10135" s="39"/>
      <c r="CP10135" s="78"/>
    </row>
    <row r="10136" spans="1:94" s="38" customFormat="1" x14ac:dyDescent="0.25">
      <c r="A10136" s="38">
        <v>10133</v>
      </c>
      <c r="F10136" s="39"/>
      <c r="Q10136" s="39"/>
      <c r="R10136" s="40"/>
      <c r="S10136" s="40"/>
      <c r="T10136" s="39"/>
      <c r="AG10136" s="110"/>
      <c r="AH10136" s="94"/>
      <c r="AJ10136" s="97"/>
      <c r="AL10136" s="39"/>
      <c r="AP10136" s="39"/>
      <c r="AQ10136" s="77"/>
      <c r="AR10136" s="78"/>
      <c r="BB10136" s="79"/>
      <c r="BC10136" s="94"/>
      <c r="BE10136" s="97"/>
      <c r="BG10136" s="40"/>
      <c r="BK10136" s="40"/>
      <c r="BL10136" s="79"/>
      <c r="BM10136" s="94"/>
      <c r="BO10136" s="97"/>
      <c r="BQ10136" s="40"/>
      <c r="BR10136" s="94"/>
      <c r="BS10136" s="94"/>
      <c r="BT10136" s="94"/>
      <c r="BU10136" s="40"/>
      <c r="BV10136" s="82"/>
      <c r="BW10136" s="94"/>
      <c r="BX10136" s="48"/>
      <c r="BY10136" s="97"/>
      <c r="BZ10136" s="48"/>
      <c r="CA10136" s="40"/>
      <c r="CB10136" s="94"/>
      <c r="CC10136" s="94"/>
      <c r="CD10136" s="94"/>
      <c r="CE10136" s="40"/>
      <c r="CF10136" s="73"/>
      <c r="CG10136" s="41"/>
      <c r="CH10136" s="41"/>
      <c r="CI10136" s="41"/>
      <c r="CJ10136" s="41"/>
      <c r="CK10136" s="41"/>
      <c r="CL10136" s="68"/>
      <c r="CM10136" s="41"/>
      <c r="CN10136" s="41"/>
      <c r="CO10136" s="39"/>
      <c r="CP10136" s="78"/>
    </row>
    <row r="10137" spans="1:94" s="38" customFormat="1" x14ac:dyDescent="0.25">
      <c r="A10137" s="38">
        <v>10134</v>
      </c>
      <c r="F10137" s="39"/>
      <c r="Q10137" s="39"/>
      <c r="R10137" s="40"/>
      <c r="S10137" s="40"/>
      <c r="T10137" s="39"/>
      <c r="AG10137" s="110"/>
      <c r="AH10137" s="94"/>
      <c r="AJ10137" s="97"/>
      <c r="AL10137" s="39"/>
      <c r="AP10137" s="39"/>
      <c r="AQ10137" s="77"/>
      <c r="AR10137" s="78"/>
      <c r="BB10137" s="79"/>
      <c r="BC10137" s="94"/>
      <c r="BE10137" s="97"/>
      <c r="BG10137" s="40"/>
      <c r="BK10137" s="40"/>
      <c r="BL10137" s="79"/>
      <c r="BM10137" s="94"/>
      <c r="BO10137" s="97"/>
      <c r="BQ10137" s="40"/>
      <c r="BR10137" s="94"/>
      <c r="BS10137" s="94"/>
      <c r="BT10137" s="94"/>
      <c r="BU10137" s="40"/>
      <c r="BV10137" s="82"/>
      <c r="BW10137" s="94"/>
      <c r="BX10137" s="48"/>
      <c r="BY10137" s="97"/>
      <c r="BZ10137" s="48"/>
      <c r="CA10137" s="40"/>
      <c r="CB10137" s="94"/>
      <c r="CC10137" s="94"/>
      <c r="CD10137" s="94"/>
      <c r="CE10137" s="40"/>
      <c r="CF10137" s="73"/>
      <c r="CG10137" s="41"/>
      <c r="CH10137" s="41"/>
      <c r="CI10137" s="41"/>
      <c r="CJ10137" s="41"/>
      <c r="CK10137" s="41"/>
      <c r="CL10137" s="68"/>
      <c r="CM10137" s="41"/>
      <c r="CN10137" s="41"/>
      <c r="CO10137" s="39"/>
      <c r="CP10137" s="78"/>
    </row>
    <row r="10138" spans="1:94" s="38" customFormat="1" x14ac:dyDescent="0.25">
      <c r="A10138" s="38">
        <v>10135</v>
      </c>
      <c r="F10138" s="39"/>
      <c r="Q10138" s="39"/>
      <c r="R10138" s="40"/>
      <c r="S10138" s="40"/>
      <c r="T10138" s="39"/>
      <c r="AG10138" s="110"/>
      <c r="AH10138" s="94"/>
      <c r="AJ10138" s="97"/>
      <c r="AL10138" s="39"/>
      <c r="AP10138" s="39"/>
      <c r="AQ10138" s="77"/>
      <c r="AR10138" s="78"/>
      <c r="BB10138" s="79"/>
      <c r="BC10138" s="94"/>
      <c r="BE10138" s="97"/>
      <c r="BG10138" s="40"/>
      <c r="BK10138" s="40"/>
      <c r="BL10138" s="79"/>
      <c r="BM10138" s="94"/>
      <c r="BO10138" s="97"/>
      <c r="BQ10138" s="40"/>
      <c r="BR10138" s="94"/>
      <c r="BS10138" s="94"/>
      <c r="BT10138" s="94"/>
      <c r="BU10138" s="40"/>
      <c r="BV10138" s="82"/>
      <c r="BW10138" s="94"/>
      <c r="BX10138" s="48"/>
      <c r="BY10138" s="97"/>
      <c r="BZ10138" s="48"/>
      <c r="CA10138" s="40"/>
      <c r="CB10138" s="94"/>
      <c r="CC10138" s="94"/>
      <c r="CD10138" s="94"/>
      <c r="CE10138" s="40"/>
      <c r="CF10138" s="73"/>
      <c r="CG10138" s="41"/>
      <c r="CH10138" s="41"/>
      <c r="CI10138" s="41"/>
      <c r="CJ10138" s="41"/>
      <c r="CK10138" s="41"/>
      <c r="CL10138" s="68"/>
      <c r="CM10138" s="41"/>
      <c r="CN10138" s="41"/>
      <c r="CO10138" s="39"/>
      <c r="CP10138" s="78"/>
    </row>
    <row r="10139" spans="1:94" s="38" customFormat="1" x14ac:dyDescent="0.25">
      <c r="A10139" s="38">
        <v>10136</v>
      </c>
      <c r="F10139" s="39"/>
      <c r="Q10139" s="39"/>
      <c r="R10139" s="40"/>
      <c r="S10139" s="40"/>
      <c r="T10139" s="39"/>
      <c r="AG10139" s="110"/>
      <c r="AH10139" s="94"/>
      <c r="AJ10139" s="97"/>
      <c r="AL10139" s="39"/>
      <c r="AP10139" s="39"/>
      <c r="AQ10139" s="77"/>
      <c r="AR10139" s="78"/>
      <c r="BB10139" s="79"/>
      <c r="BC10139" s="94"/>
      <c r="BE10139" s="97"/>
      <c r="BG10139" s="40"/>
      <c r="BK10139" s="40"/>
      <c r="BL10139" s="79"/>
      <c r="BM10139" s="94"/>
      <c r="BO10139" s="97"/>
      <c r="BQ10139" s="40"/>
      <c r="BR10139" s="94"/>
      <c r="BS10139" s="94"/>
      <c r="BT10139" s="94"/>
      <c r="BU10139" s="40"/>
      <c r="BV10139" s="82"/>
      <c r="BW10139" s="94"/>
      <c r="BX10139" s="48"/>
      <c r="BY10139" s="97"/>
      <c r="BZ10139" s="48"/>
      <c r="CA10139" s="40"/>
      <c r="CB10139" s="94"/>
      <c r="CC10139" s="94"/>
      <c r="CD10139" s="94"/>
      <c r="CE10139" s="40"/>
      <c r="CF10139" s="73"/>
      <c r="CG10139" s="41"/>
      <c r="CH10139" s="41"/>
      <c r="CI10139" s="41"/>
      <c r="CJ10139" s="41"/>
      <c r="CK10139" s="41"/>
      <c r="CL10139" s="68"/>
      <c r="CM10139" s="41"/>
      <c r="CN10139" s="41"/>
      <c r="CO10139" s="39"/>
      <c r="CP10139" s="78"/>
    </row>
    <row r="10140" spans="1:94" s="38" customFormat="1" x14ac:dyDescent="0.25">
      <c r="A10140" s="38">
        <v>10137</v>
      </c>
      <c r="F10140" s="39"/>
      <c r="Q10140" s="39"/>
      <c r="R10140" s="40"/>
      <c r="S10140" s="40"/>
      <c r="T10140" s="39"/>
      <c r="AG10140" s="110"/>
      <c r="AH10140" s="94"/>
      <c r="AJ10140" s="97"/>
      <c r="AL10140" s="39"/>
      <c r="AP10140" s="39"/>
      <c r="AQ10140" s="77"/>
      <c r="AR10140" s="78"/>
      <c r="BB10140" s="79"/>
      <c r="BC10140" s="94"/>
      <c r="BE10140" s="97"/>
      <c r="BG10140" s="40"/>
      <c r="BK10140" s="40"/>
      <c r="BL10140" s="79"/>
      <c r="BM10140" s="94"/>
      <c r="BO10140" s="97"/>
      <c r="BQ10140" s="40"/>
      <c r="BR10140" s="94"/>
      <c r="BS10140" s="94"/>
      <c r="BT10140" s="94"/>
      <c r="BU10140" s="40"/>
      <c r="BV10140" s="82"/>
      <c r="BW10140" s="94"/>
      <c r="BX10140" s="48"/>
      <c r="BY10140" s="97"/>
      <c r="BZ10140" s="48"/>
      <c r="CA10140" s="40"/>
      <c r="CB10140" s="94"/>
      <c r="CC10140" s="94"/>
      <c r="CD10140" s="94"/>
      <c r="CE10140" s="40"/>
      <c r="CF10140" s="73"/>
      <c r="CG10140" s="41"/>
      <c r="CH10140" s="41"/>
      <c r="CI10140" s="41"/>
      <c r="CJ10140" s="41"/>
      <c r="CK10140" s="41"/>
      <c r="CL10140" s="68"/>
      <c r="CM10140" s="41"/>
      <c r="CN10140" s="41"/>
      <c r="CO10140" s="39"/>
      <c r="CP10140" s="78"/>
    </row>
    <row r="10141" spans="1:94" s="38" customFormat="1" x14ac:dyDescent="0.25">
      <c r="A10141" s="38">
        <v>10138</v>
      </c>
      <c r="F10141" s="39"/>
      <c r="Q10141" s="39"/>
      <c r="R10141" s="40"/>
      <c r="S10141" s="40"/>
      <c r="T10141" s="39"/>
      <c r="AG10141" s="110"/>
      <c r="AH10141" s="94"/>
      <c r="AJ10141" s="97"/>
      <c r="AL10141" s="39"/>
      <c r="AP10141" s="39"/>
      <c r="AQ10141" s="77"/>
      <c r="AR10141" s="78"/>
      <c r="BB10141" s="79"/>
      <c r="BC10141" s="94"/>
      <c r="BE10141" s="97"/>
      <c r="BG10141" s="40"/>
      <c r="BK10141" s="40"/>
      <c r="BL10141" s="79"/>
      <c r="BM10141" s="94"/>
      <c r="BO10141" s="97"/>
      <c r="BQ10141" s="40"/>
      <c r="BR10141" s="94"/>
      <c r="BS10141" s="94"/>
      <c r="BT10141" s="94"/>
      <c r="BU10141" s="40"/>
      <c r="BV10141" s="82"/>
      <c r="BW10141" s="94"/>
      <c r="BX10141" s="48"/>
      <c r="BY10141" s="97"/>
      <c r="BZ10141" s="48"/>
      <c r="CA10141" s="40"/>
      <c r="CB10141" s="94"/>
      <c r="CC10141" s="94"/>
      <c r="CD10141" s="94"/>
      <c r="CE10141" s="40"/>
      <c r="CF10141" s="73"/>
      <c r="CG10141" s="41"/>
      <c r="CH10141" s="41"/>
      <c r="CI10141" s="41"/>
      <c r="CJ10141" s="41"/>
      <c r="CK10141" s="41"/>
      <c r="CL10141" s="68"/>
      <c r="CM10141" s="41"/>
      <c r="CN10141" s="41"/>
      <c r="CO10141" s="39"/>
      <c r="CP10141" s="78"/>
    </row>
    <row r="10142" spans="1:94" s="38" customFormat="1" x14ac:dyDescent="0.25">
      <c r="A10142" s="38">
        <v>10139</v>
      </c>
      <c r="F10142" s="39"/>
      <c r="Q10142" s="39"/>
      <c r="R10142" s="40"/>
      <c r="S10142" s="40"/>
      <c r="T10142" s="39"/>
      <c r="AG10142" s="110"/>
      <c r="AH10142" s="94"/>
      <c r="AJ10142" s="97"/>
      <c r="AL10142" s="39"/>
      <c r="AP10142" s="39"/>
      <c r="AQ10142" s="77"/>
      <c r="AR10142" s="78"/>
      <c r="BB10142" s="79"/>
      <c r="BC10142" s="94"/>
      <c r="BE10142" s="97"/>
      <c r="BG10142" s="40"/>
      <c r="BK10142" s="40"/>
      <c r="BL10142" s="79"/>
      <c r="BM10142" s="94"/>
      <c r="BO10142" s="97"/>
      <c r="BQ10142" s="40"/>
      <c r="BR10142" s="94"/>
      <c r="BS10142" s="94"/>
      <c r="BT10142" s="94"/>
      <c r="BU10142" s="40"/>
      <c r="BV10142" s="82"/>
      <c r="BW10142" s="94"/>
      <c r="BX10142" s="48"/>
      <c r="BY10142" s="97"/>
      <c r="BZ10142" s="48"/>
      <c r="CA10142" s="40"/>
      <c r="CB10142" s="94"/>
      <c r="CC10142" s="94"/>
      <c r="CD10142" s="94"/>
      <c r="CE10142" s="40"/>
      <c r="CF10142" s="73"/>
      <c r="CG10142" s="41"/>
      <c r="CH10142" s="41"/>
      <c r="CI10142" s="41"/>
      <c r="CJ10142" s="41"/>
      <c r="CK10142" s="41"/>
      <c r="CL10142" s="68"/>
      <c r="CM10142" s="41"/>
      <c r="CN10142" s="41"/>
      <c r="CO10142" s="39"/>
      <c r="CP10142" s="78"/>
    </row>
    <row r="10143" spans="1:94" s="38" customFormat="1" x14ac:dyDescent="0.25">
      <c r="A10143" s="38">
        <v>10140</v>
      </c>
      <c r="F10143" s="39"/>
      <c r="Q10143" s="39"/>
      <c r="R10143" s="40"/>
      <c r="S10143" s="40"/>
      <c r="T10143" s="39"/>
      <c r="AG10143" s="110"/>
      <c r="AH10143" s="94"/>
      <c r="AJ10143" s="97"/>
      <c r="AL10143" s="39"/>
      <c r="AP10143" s="39"/>
      <c r="AQ10143" s="77"/>
      <c r="AR10143" s="78"/>
      <c r="BB10143" s="79"/>
      <c r="BC10143" s="94"/>
      <c r="BE10143" s="97"/>
      <c r="BG10143" s="40"/>
      <c r="BK10143" s="40"/>
      <c r="BL10143" s="79"/>
      <c r="BM10143" s="94"/>
      <c r="BO10143" s="97"/>
      <c r="BQ10143" s="40"/>
      <c r="BR10143" s="94"/>
      <c r="BS10143" s="94"/>
      <c r="BT10143" s="94"/>
      <c r="BU10143" s="40"/>
      <c r="BV10143" s="82"/>
      <c r="BW10143" s="94"/>
      <c r="BX10143" s="48"/>
      <c r="BY10143" s="97"/>
      <c r="BZ10143" s="48"/>
      <c r="CA10143" s="40"/>
      <c r="CB10143" s="94"/>
      <c r="CC10143" s="94"/>
      <c r="CD10143" s="94"/>
      <c r="CE10143" s="40"/>
      <c r="CF10143" s="73"/>
      <c r="CG10143" s="41"/>
      <c r="CH10143" s="41"/>
      <c r="CI10143" s="41"/>
      <c r="CJ10143" s="41"/>
      <c r="CK10143" s="41"/>
      <c r="CL10143" s="68"/>
      <c r="CM10143" s="41"/>
      <c r="CN10143" s="41"/>
      <c r="CO10143" s="39"/>
      <c r="CP10143" s="78"/>
    </row>
    <row r="10144" spans="1:94" s="38" customFormat="1" x14ac:dyDescent="0.25">
      <c r="A10144" s="38">
        <v>10141</v>
      </c>
      <c r="F10144" s="39"/>
      <c r="Q10144" s="39"/>
      <c r="R10144" s="40"/>
      <c r="S10144" s="40"/>
      <c r="T10144" s="39"/>
      <c r="AG10144" s="110"/>
      <c r="AH10144" s="94"/>
      <c r="AJ10144" s="97"/>
      <c r="AL10144" s="39"/>
      <c r="AP10144" s="39"/>
      <c r="AQ10144" s="77"/>
      <c r="AR10144" s="78"/>
      <c r="BB10144" s="79"/>
      <c r="BC10144" s="94"/>
      <c r="BE10144" s="97"/>
      <c r="BG10144" s="40"/>
      <c r="BK10144" s="40"/>
      <c r="BL10144" s="79"/>
      <c r="BM10144" s="94"/>
      <c r="BO10144" s="97"/>
      <c r="BQ10144" s="40"/>
      <c r="BR10144" s="94"/>
      <c r="BS10144" s="94"/>
      <c r="BT10144" s="94"/>
      <c r="BU10144" s="40"/>
      <c r="BV10144" s="82"/>
      <c r="BW10144" s="94"/>
      <c r="BX10144" s="48"/>
      <c r="BY10144" s="97"/>
      <c r="BZ10144" s="48"/>
      <c r="CA10144" s="40"/>
      <c r="CB10144" s="94"/>
      <c r="CC10144" s="94"/>
      <c r="CD10144" s="94"/>
      <c r="CE10144" s="40"/>
      <c r="CF10144" s="73"/>
      <c r="CG10144" s="41"/>
      <c r="CH10144" s="41"/>
      <c r="CI10144" s="41"/>
      <c r="CJ10144" s="41"/>
      <c r="CK10144" s="41"/>
      <c r="CL10144" s="68"/>
      <c r="CM10144" s="41"/>
      <c r="CN10144" s="41"/>
      <c r="CO10144" s="39"/>
      <c r="CP10144" s="78"/>
    </row>
    <row r="10145" spans="1:94" s="38" customFormat="1" x14ac:dyDescent="0.25">
      <c r="A10145" s="38">
        <v>10142</v>
      </c>
      <c r="F10145" s="39"/>
      <c r="Q10145" s="39"/>
      <c r="R10145" s="40"/>
      <c r="S10145" s="40"/>
      <c r="T10145" s="39"/>
      <c r="AG10145" s="110"/>
      <c r="AH10145" s="94"/>
      <c r="AJ10145" s="97"/>
      <c r="AL10145" s="39"/>
      <c r="AP10145" s="39"/>
      <c r="AQ10145" s="77"/>
      <c r="AR10145" s="78"/>
      <c r="BB10145" s="79"/>
      <c r="BC10145" s="94"/>
      <c r="BE10145" s="97"/>
      <c r="BG10145" s="40"/>
      <c r="BK10145" s="40"/>
      <c r="BL10145" s="79"/>
      <c r="BM10145" s="94"/>
      <c r="BO10145" s="97"/>
      <c r="BQ10145" s="40"/>
      <c r="BR10145" s="94"/>
      <c r="BS10145" s="94"/>
      <c r="BT10145" s="94"/>
      <c r="BU10145" s="40"/>
      <c r="BV10145" s="82"/>
      <c r="BW10145" s="94"/>
      <c r="BX10145" s="48"/>
      <c r="BY10145" s="97"/>
      <c r="BZ10145" s="48"/>
      <c r="CA10145" s="40"/>
      <c r="CB10145" s="94"/>
      <c r="CC10145" s="94"/>
      <c r="CD10145" s="94"/>
      <c r="CE10145" s="40"/>
      <c r="CF10145" s="73"/>
      <c r="CG10145" s="41"/>
      <c r="CH10145" s="41"/>
      <c r="CI10145" s="41"/>
      <c r="CJ10145" s="41"/>
      <c r="CK10145" s="41"/>
      <c r="CL10145" s="68"/>
      <c r="CM10145" s="41"/>
      <c r="CN10145" s="41"/>
      <c r="CO10145" s="39"/>
      <c r="CP10145" s="78"/>
    </row>
    <row r="10146" spans="1:94" s="38" customFormat="1" x14ac:dyDescent="0.25">
      <c r="A10146" s="38">
        <v>10143</v>
      </c>
      <c r="F10146" s="39"/>
      <c r="Q10146" s="39"/>
      <c r="R10146" s="40"/>
      <c r="S10146" s="40"/>
      <c r="T10146" s="39"/>
      <c r="AG10146" s="110"/>
      <c r="AH10146" s="94"/>
      <c r="AJ10146" s="97"/>
      <c r="AL10146" s="39"/>
      <c r="AP10146" s="39"/>
      <c r="AQ10146" s="77"/>
      <c r="AR10146" s="78"/>
      <c r="BB10146" s="79"/>
      <c r="BC10146" s="94"/>
      <c r="BE10146" s="97"/>
      <c r="BG10146" s="40"/>
      <c r="BK10146" s="40"/>
      <c r="BL10146" s="79"/>
      <c r="BM10146" s="94"/>
      <c r="BO10146" s="97"/>
      <c r="BQ10146" s="40"/>
      <c r="BR10146" s="94"/>
      <c r="BS10146" s="94"/>
      <c r="BT10146" s="94"/>
      <c r="BU10146" s="40"/>
      <c r="BV10146" s="82"/>
      <c r="BW10146" s="94"/>
      <c r="BX10146" s="48"/>
      <c r="BY10146" s="97"/>
      <c r="BZ10146" s="48"/>
      <c r="CA10146" s="40"/>
      <c r="CB10146" s="94"/>
      <c r="CC10146" s="94"/>
      <c r="CD10146" s="94"/>
      <c r="CE10146" s="40"/>
      <c r="CF10146" s="73"/>
      <c r="CG10146" s="41"/>
      <c r="CH10146" s="41"/>
      <c r="CI10146" s="41"/>
      <c r="CJ10146" s="41"/>
      <c r="CK10146" s="41"/>
      <c r="CL10146" s="68"/>
      <c r="CM10146" s="41"/>
      <c r="CN10146" s="41"/>
      <c r="CO10146" s="39"/>
      <c r="CP10146" s="78"/>
    </row>
    <row r="10147" spans="1:94" s="38" customFormat="1" x14ac:dyDescent="0.25">
      <c r="A10147" s="38">
        <v>10144</v>
      </c>
      <c r="F10147" s="39"/>
      <c r="Q10147" s="39"/>
      <c r="R10147" s="40"/>
      <c r="S10147" s="40"/>
      <c r="T10147" s="39"/>
      <c r="AG10147" s="110"/>
      <c r="AH10147" s="94"/>
      <c r="AJ10147" s="97"/>
      <c r="AL10147" s="39"/>
      <c r="AP10147" s="39"/>
      <c r="AQ10147" s="77"/>
      <c r="AR10147" s="78"/>
      <c r="BB10147" s="79"/>
      <c r="BC10147" s="94"/>
      <c r="BE10147" s="97"/>
      <c r="BG10147" s="40"/>
      <c r="BK10147" s="40"/>
      <c r="BL10147" s="79"/>
      <c r="BM10147" s="94"/>
      <c r="BO10147" s="97"/>
      <c r="BQ10147" s="40"/>
      <c r="BR10147" s="94"/>
      <c r="BS10147" s="94"/>
      <c r="BT10147" s="94"/>
      <c r="BU10147" s="40"/>
      <c r="BV10147" s="82"/>
      <c r="BW10147" s="94"/>
      <c r="BX10147" s="48"/>
      <c r="BY10147" s="97"/>
      <c r="BZ10147" s="48"/>
      <c r="CA10147" s="40"/>
      <c r="CB10147" s="94"/>
      <c r="CC10147" s="94"/>
      <c r="CD10147" s="94"/>
      <c r="CE10147" s="40"/>
      <c r="CF10147" s="73"/>
      <c r="CG10147" s="41"/>
      <c r="CH10147" s="41"/>
      <c r="CI10147" s="41"/>
      <c r="CJ10147" s="41"/>
      <c r="CK10147" s="41"/>
      <c r="CL10147" s="68"/>
      <c r="CM10147" s="41"/>
      <c r="CN10147" s="41"/>
      <c r="CO10147" s="39"/>
      <c r="CP10147" s="78"/>
    </row>
    <row r="10148" spans="1:94" s="38" customFormat="1" x14ac:dyDescent="0.25">
      <c r="A10148" s="38">
        <v>10145</v>
      </c>
      <c r="F10148" s="39"/>
      <c r="Q10148" s="39"/>
      <c r="R10148" s="40"/>
      <c r="S10148" s="40"/>
      <c r="T10148" s="39"/>
      <c r="AG10148" s="110"/>
      <c r="AH10148" s="94"/>
      <c r="AJ10148" s="97"/>
      <c r="AL10148" s="39"/>
      <c r="AP10148" s="39"/>
      <c r="AQ10148" s="77"/>
      <c r="AR10148" s="78"/>
      <c r="BB10148" s="79"/>
      <c r="BC10148" s="94"/>
      <c r="BE10148" s="97"/>
      <c r="BG10148" s="40"/>
      <c r="BK10148" s="40"/>
      <c r="BL10148" s="79"/>
      <c r="BM10148" s="94"/>
      <c r="BO10148" s="97"/>
      <c r="BQ10148" s="40"/>
      <c r="BR10148" s="94"/>
      <c r="BS10148" s="94"/>
      <c r="BT10148" s="94"/>
      <c r="BU10148" s="40"/>
      <c r="BV10148" s="82"/>
      <c r="BW10148" s="94"/>
      <c r="BX10148" s="48"/>
      <c r="BY10148" s="97"/>
      <c r="BZ10148" s="48"/>
      <c r="CA10148" s="40"/>
      <c r="CB10148" s="94"/>
      <c r="CC10148" s="94"/>
      <c r="CD10148" s="94"/>
      <c r="CE10148" s="40"/>
      <c r="CF10148" s="73"/>
      <c r="CG10148" s="41"/>
      <c r="CH10148" s="41"/>
      <c r="CI10148" s="41"/>
      <c r="CJ10148" s="41"/>
      <c r="CK10148" s="41"/>
      <c r="CL10148" s="68"/>
      <c r="CM10148" s="41"/>
      <c r="CN10148" s="41"/>
      <c r="CO10148" s="39"/>
      <c r="CP10148" s="78"/>
    </row>
    <row r="10149" spans="1:94" s="38" customFormat="1" x14ac:dyDescent="0.25">
      <c r="A10149" s="38">
        <v>10146</v>
      </c>
      <c r="F10149" s="39"/>
      <c r="Q10149" s="39"/>
      <c r="R10149" s="40"/>
      <c r="S10149" s="40"/>
      <c r="T10149" s="39"/>
      <c r="AG10149" s="110"/>
      <c r="AH10149" s="94"/>
      <c r="AJ10149" s="97"/>
      <c r="AL10149" s="39"/>
      <c r="AP10149" s="39"/>
      <c r="AQ10149" s="77"/>
      <c r="AR10149" s="78"/>
      <c r="BB10149" s="79"/>
      <c r="BC10149" s="94"/>
      <c r="BE10149" s="97"/>
      <c r="BG10149" s="40"/>
      <c r="BK10149" s="40"/>
      <c r="BL10149" s="79"/>
      <c r="BM10149" s="94"/>
      <c r="BO10149" s="97"/>
      <c r="BQ10149" s="40"/>
      <c r="BR10149" s="94"/>
      <c r="BS10149" s="94"/>
      <c r="BT10149" s="94"/>
      <c r="BU10149" s="40"/>
      <c r="BV10149" s="82"/>
      <c r="BW10149" s="94"/>
      <c r="BX10149" s="48"/>
      <c r="BY10149" s="97"/>
      <c r="BZ10149" s="48"/>
      <c r="CA10149" s="40"/>
      <c r="CB10149" s="94"/>
      <c r="CC10149" s="94"/>
      <c r="CD10149" s="94"/>
      <c r="CE10149" s="40"/>
      <c r="CF10149" s="73"/>
      <c r="CG10149" s="41"/>
      <c r="CH10149" s="41"/>
      <c r="CI10149" s="41"/>
      <c r="CJ10149" s="41"/>
      <c r="CK10149" s="41"/>
      <c r="CL10149" s="68"/>
      <c r="CM10149" s="41"/>
      <c r="CN10149" s="41"/>
      <c r="CO10149" s="39"/>
      <c r="CP10149" s="78"/>
    </row>
    <row r="10150" spans="1:94" s="38" customFormat="1" x14ac:dyDescent="0.25">
      <c r="A10150" s="38">
        <v>10147</v>
      </c>
      <c r="F10150" s="39"/>
      <c r="Q10150" s="39"/>
      <c r="R10150" s="40"/>
      <c r="S10150" s="40"/>
      <c r="T10150" s="39"/>
      <c r="AG10150" s="110"/>
      <c r="AH10150" s="94"/>
      <c r="AJ10150" s="97"/>
      <c r="AL10150" s="39"/>
      <c r="AP10150" s="39"/>
      <c r="AQ10150" s="77"/>
      <c r="AR10150" s="78"/>
      <c r="BB10150" s="79"/>
      <c r="BC10150" s="94"/>
      <c r="BE10150" s="97"/>
      <c r="BG10150" s="40"/>
      <c r="BK10150" s="40"/>
      <c r="BL10150" s="79"/>
      <c r="BM10150" s="94"/>
      <c r="BO10150" s="97"/>
      <c r="BQ10150" s="40"/>
      <c r="BR10150" s="94"/>
      <c r="BS10150" s="94"/>
      <c r="BT10150" s="94"/>
      <c r="BU10150" s="40"/>
      <c r="BV10150" s="82"/>
      <c r="BW10150" s="94"/>
      <c r="BX10150" s="48"/>
      <c r="BY10150" s="97"/>
      <c r="BZ10150" s="48"/>
      <c r="CA10150" s="40"/>
      <c r="CB10150" s="94"/>
      <c r="CC10150" s="94"/>
      <c r="CD10150" s="94"/>
      <c r="CE10150" s="40"/>
      <c r="CF10150" s="73"/>
      <c r="CG10150" s="41"/>
      <c r="CH10150" s="41"/>
      <c r="CI10150" s="41"/>
      <c r="CJ10150" s="41"/>
      <c r="CK10150" s="41"/>
      <c r="CL10150" s="68"/>
      <c r="CM10150" s="41"/>
      <c r="CN10150" s="41"/>
      <c r="CO10150" s="39"/>
      <c r="CP10150" s="78"/>
    </row>
    <row r="10151" spans="1:94" s="38" customFormat="1" x14ac:dyDescent="0.25">
      <c r="A10151" s="38">
        <v>10148</v>
      </c>
      <c r="F10151" s="39"/>
      <c r="Q10151" s="39"/>
      <c r="R10151" s="40"/>
      <c r="S10151" s="40"/>
      <c r="T10151" s="39"/>
      <c r="AG10151" s="110"/>
      <c r="AH10151" s="94"/>
      <c r="AJ10151" s="97"/>
      <c r="AL10151" s="39"/>
      <c r="AP10151" s="39"/>
      <c r="AQ10151" s="77"/>
      <c r="AR10151" s="78"/>
      <c r="BB10151" s="79"/>
      <c r="BC10151" s="94"/>
      <c r="BE10151" s="97"/>
      <c r="BG10151" s="40"/>
      <c r="BK10151" s="40"/>
      <c r="BL10151" s="79"/>
      <c r="BM10151" s="94"/>
      <c r="BO10151" s="97"/>
      <c r="BQ10151" s="40"/>
      <c r="BR10151" s="94"/>
      <c r="BS10151" s="94"/>
      <c r="BT10151" s="94"/>
      <c r="BU10151" s="40"/>
      <c r="BV10151" s="82"/>
      <c r="BW10151" s="94"/>
      <c r="BX10151" s="48"/>
      <c r="BY10151" s="97"/>
      <c r="BZ10151" s="48"/>
      <c r="CA10151" s="40"/>
      <c r="CB10151" s="94"/>
      <c r="CC10151" s="94"/>
      <c r="CD10151" s="94"/>
      <c r="CE10151" s="40"/>
      <c r="CF10151" s="73"/>
      <c r="CG10151" s="41"/>
      <c r="CH10151" s="41"/>
      <c r="CI10151" s="41"/>
      <c r="CJ10151" s="41"/>
      <c r="CK10151" s="41"/>
      <c r="CL10151" s="68"/>
      <c r="CM10151" s="41"/>
      <c r="CN10151" s="41"/>
      <c r="CO10151" s="39"/>
      <c r="CP10151" s="78"/>
    </row>
    <row r="10152" spans="1:94" s="38" customFormat="1" x14ac:dyDescent="0.25">
      <c r="A10152" s="38">
        <v>10149</v>
      </c>
      <c r="F10152" s="39"/>
      <c r="Q10152" s="39"/>
      <c r="R10152" s="40"/>
      <c r="S10152" s="40"/>
      <c r="T10152" s="39"/>
      <c r="AG10152" s="110"/>
      <c r="AH10152" s="94"/>
      <c r="AJ10152" s="97"/>
      <c r="AL10152" s="39"/>
      <c r="AP10152" s="39"/>
      <c r="AQ10152" s="77"/>
      <c r="AR10152" s="78"/>
      <c r="BB10152" s="79"/>
      <c r="BC10152" s="94"/>
      <c r="BE10152" s="97"/>
      <c r="BG10152" s="40"/>
      <c r="BK10152" s="40"/>
      <c r="BL10152" s="79"/>
      <c r="BM10152" s="94"/>
      <c r="BO10152" s="97"/>
      <c r="BQ10152" s="40"/>
      <c r="BR10152" s="94"/>
      <c r="BS10152" s="94"/>
      <c r="BT10152" s="94"/>
      <c r="BU10152" s="40"/>
      <c r="BV10152" s="82"/>
      <c r="BW10152" s="94"/>
      <c r="BX10152" s="48"/>
      <c r="BY10152" s="97"/>
      <c r="BZ10152" s="48"/>
      <c r="CA10152" s="40"/>
      <c r="CB10152" s="94"/>
      <c r="CC10152" s="94"/>
      <c r="CD10152" s="94"/>
      <c r="CE10152" s="40"/>
      <c r="CF10152" s="73"/>
      <c r="CG10152" s="41"/>
      <c r="CH10152" s="41"/>
      <c r="CI10152" s="41"/>
      <c r="CJ10152" s="41"/>
      <c r="CK10152" s="41"/>
      <c r="CL10152" s="68"/>
      <c r="CM10152" s="41"/>
      <c r="CN10152" s="41"/>
      <c r="CO10152" s="39"/>
      <c r="CP10152" s="78"/>
    </row>
    <row r="10153" spans="1:94" s="38" customFormat="1" x14ac:dyDescent="0.25">
      <c r="A10153" s="38">
        <v>10150</v>
      </c>
      <c r="F10153" s="39"/>
      <c r="Q10153" s="39"/>
      <c r="R10153" s="40"/>
      <c r="S10153" s="40"/>
      <c r="T10153" s="39"/>
      <c r="AG10153" s="110"/>
      <c r="AH10153" s="94"/>
      <c r="AJ10153" s="97"/>
      <c r="AL10153" s="39"/>
      <c r="AP10153" s="39"/>
      <c r="AQ10153" s="77"/>
      <c r="AR10153" s="78"/>
      <c r="BB10153" s="79"/>
      <c r="BC10153" s="94"/>
      <c r="BE10153" s="97"/>
      <c r="BG10153" s="40"/>
      <c r="BK10153" s="40"/>
      <c r="BL10153" s="79"/>
      <c r="BM10153" s="94"/>
      <c r="BO10153" s="97"/>
      <c r="BQ10153" s="40"/>
      <c r="BR10153" s="94"/>
      <c r="BS10153" s="94"/>
      <c r="BT10153" s="94"/>
      <c r="BU10153" s="40"/>
      <c r="BV10153" s="82"/>
      <c r="BW10153" s="94"/>
      <c r="BX10153" s="48"/>
      <c r="BY10153" s="97"/>
      <c r="BZ10153" s="48"/>
      <c r="CA10153" s="40"/>
      <c r="CB10153" s="94"/>
      <c r="CC10153" s="94"/>
      <c r="CD10153" s="94"/>
      <c r="CE10153" s="40"/>
      <c r="CF10153" s="73"/>
      <c r="CG10153" s="41"/>
      <c r="CH10153" s="41"/>
      <c r="CI10153" s="41"/>
      <c r="CJ10153" s="41"/>
      <c r="CK10153" s="41"/>
      <c r="CL10153" s="68"/>
      <c r="CM10153" s="41"/>
      <c r="CN10153" s="41"/>
      <c r="CO10153" s="39"/>
      <c r="CP10153" s="78"/>
    </row>
    <row r="10154" spans="1:94" s="38" customFormat="1" x14ac:dyDescent="0.25">
      <c r="A10154" s="38">
        <v>10151</v>
      </c>
      <c r="F10154" s="39"/>
      <c r="Q10154" s="39"/>
      <c r="R10154" s="40"/>
      <c r="S10154" s="40"/>
      <c r="T10154" s="39"/>
      <c r="AG10154" s="110"/>
      <c r="AH10154" s="94"/>
      <c r="AJ10154" s="97"/>
      <c r="AL10154" s="39"/>
      <c r="AP10154" s="39"/>
      <c r="AQ10154" s="77"/>
      <c r="AR10154" s="78"/>
      <c r="BB10154" s="79"/>
      <c r="BC10154" s="94"/>
      <c r="BE10154" s="97"/>
      <c r="BG10154" s="40"/>
      <c r="BK10154" s="40"/>
      <c r="BL10154" s="79"/>
      <c r="BM10154" s="94"/>
      <c r="BO10154" s="97"/>
      <c r="BQ10154" s="40"/>
      <c r="BR10154" s="94"/>
      <c r="BS10154" s="94"/>
      <c r="BT10154" s="94"/>
      <c r="BU10154" s="40"/>
      <c r="BV10154" s="82"/>
      <c r="BW10154" s="94"/>
      <c r="BX10154" s="48"/>
      <c r="BY10154" s="97"/>
      <c r="BZ10154" s="48"/>
      <c r="CA10154" s="40"/>
      <c r="CB10154" s="94"/>
      <c r="CC10154" s="94"/>
      <c r="CD10154" s="94"/>
      <c r="CE10154" s="40"/>
      <c r="CF10154" s="73"/>
      <c r="CG10154" s="41"/>
      <c r="CH10154" s="41"/>
      <c r="CI10154" s="41"/>
      <c r="CJ10154" s="41"/>
      <c r="CK10154" s="41"/>
      <c r="CL10154" s="68"/>
      <c r="CM10154" s="41"/>
      <c r="CN10154" s="41"/>
      <c r="CO10154" s="39"/>
      <c r="CP10154" s="78"/>
    </row>
    <row r="10155" spans="1:94" s="38" customFormat="1" x14ac:dyDescent="0.25">
      <c r="A10155" s="38">
        <v>10152</v>
      </c>
      <c r="F10155" s="39"/>
      <c r="Q10155" s="39"/>
      <c r="R10155" s="40"/>
      <c r="S10155" s="40"/>
      <c r="T10155" s="39"/>
      <c r="AG10155" s="110"/>
      <c r="AH10155" s="94"/>
      <c r="AJ10155" s="97"/>
      <c r="AL10155" s="39"/>
      <c r="AP10155" s="39"/>
      <c r="AQ10155" s="77"/>
      <c r="AR10155" s="78"/>
      <c r="BB10155" s="79"/>
      <c r="BC10155" s="94"/>
      <c r="BE10155" s="97"/>
      <c r="BG10155" s="40"/>
      <c r="BK10155" s="40"/>
      <c r="BL10155" s="79"/>
      <c r="BM10155" s="94"/>
      <c r="BO10155" s="97"/>
      <c r="BQ10155" s="40"/>
      <c r="BR10155" s="94"/>
      <c r="BS10155" s="94"/>
      <c r="BT10155" s="94"/>
      <c r="BU10155" s="40"/>
      <c r="BV10155" s="82"/>
      <c r="BW10155" s="94"/>
      <c r="BX10155" s="48"/>
      <c r="BY10155" s="97"/>
      <c r="BZ10155" s="48"/>
      <c r="CA10155" s="40"/>
      <c r="CB10155" s="94"/>
      <c r="CC10155" s="94"/>
      <c r="CD10155" s="94"/>
      <c r="CE10155" s="40"/>
      <c r="CF10155" s="73"/>
      <c r="CG10155" s="41"/>
      <c r="CH10155" s="41"/>
      <c r="CI10155" s="41"/>
      <c r="CJ10155" s="41"/>
      <c r="CK10155" s="41"/>
      <c r="CL10155" s="68"/>
      <c r="CM10155" s="41"/>
      <c r="CN10155" s="41"/>
      <c r="CO10155" s="39"/>
      <c r="CP10155" s="78"/>
    </row>
    <row r="10156" spans="1:94" s="38" customFormat="1" x14ac:dyDescent="0.25">
      <c r="A10156" s="38">
        <v>10153</v>
      </c>
      <c r="F10156" s="39"/>
      <c r="Q10156" s="39"/>
      <c r="R10156" s="40"/>
      <c r="S10156" s="40"/>
      <c r="T10156" s="39"/>
      <c r="AG10156" s="110"/>
      <c r="AH10156" s="94"/>
      <c r="AJ10156" s="97"/>
      <c r="AL10156" s="39"/>
      <c r="AP10156" s="39"/>
      <c r="AQ10156" s="77"/>
      <c r="AR10156" s="78"/>
      <c r="BB10156" s="79"/>
      <c r="BC10156" s="94"/>
      <c r="BE10156" s="97"/>
      <c r="BG10156" s="40"/>
      <c r="BK10156" s="40"/>
      <c r="BL10156" s="79"/>
      <c r="BM10156" s="94"/>
      <c r="BO10156" s="97"/>
      <c r="BQ10156" s="40"/>
      <c r="BR10156" s="94"/>
      <c r="BS10156" s="94"/>
      <c r="BT10156" s="94"/>
      <c r="BU10156" s="40"/>
      <c r="BV10156" s="82"/>
      <c r="BW10156" s="94"/>
      <c r="BX10156" s="48"/>
      <c r="BY10156" s="97"/>
      <c r="BZ10156" s="48"/>
      <c r="CA10156" s="40"/>
      <c r="CB10156" s="94"/>
      <c r="CC10156" s="94"/>
      <c r="CD10156" s="94"/>
      <c r="CE10156" s="40"/>
      <c r="CF10156" s="73"/>
      <c r="CG10156" s="41"/>
      <c r="CH10156" s="41"/>
      <c r="CI10156" s="41"/>
      <c r="CJ10156" s="41"/>
      <c r="CK10156" s="41"/>
      <c r="CL10156" s="68"/>
      <c r="CM10156" s="41"/>
      <c r="CN10156" s="41"/>
      <c r="CO10156" s="39"/>
      <c r="CP10156" s="78"/>
    </row>
    <row r="10157" spans="1:94" s="38" customFormat="1" x14ac:dyDescent="0.25">
      <c r="A10157" s="38">
        <v>10154</v>
      </c>
      <c r="F10157" s="39"/>
      <c r="Q10157" s="39"/>
      <c r="R10157" s="40"/>
      <c r="S10157" s="40"/>
      <c r="T10157" s="39"/>
      <c r="AG10157" s="110"/>
      <c r="AH10157" s="94"/>
      <c r="AJ10157" s="97"/>
      <c r="AL10157" s="39"/>
      <c r="AP10157" s="39"/>
      <c r="AQ10157" s="77"/>
      <c r="AR10157" s="78"/>
      <c r="BB10157" s="79"/>
      <c r="BC10157" s="94"/>
      <c r="BE10157" s="97"/>
      <c r="BG10157" s="40"/>
      <c r="BK10157" s="40"/>
      <c r="BL10157" s="79"/>
      <c r="BM10157" s="94"/>
      <c r="BO10157" s="97"/>
      <c r="BQ10157" s="40"/>
      <c r="BR10157" s="94"/>
      <c r="BS10157" s="94"/>
      <c r="BT10157" s="94"/>
      <c r="BU10157" s="40"/>
      <c r="BV10157" s="82"/>
      <c r="BW10157" s="94"/>
      <c r="BX10157" s="48"/>
      <c r="BY10157" s="97"/>
      <c r="BZ10157" s="48"/>
      <c r="CA10157" s="40"/>
      <c r="CB10157" s="94"/>
      <c r="CC10157" s="94"/>
      <c r="CD10157" s="94"/>
      <c r="CE10157" s="40"/>
      <c r="CF10157" s="73"/>
      <c r="CG10157" s="41"/>
      <c r="CH10157" s="41"/>
      <c r="CI10157" s="41"/>
      <c r="CJ10157" s="41"/>
      <c r="CK10157" s="41"/>
      <c r="CL10157" s="68"/>
      <c r="CM10157" s="41"/>
      <c r="CN10157" s="41"/>
      <c r="CO10157" s="39"/>
      <c r="CP10157" s="78"/>
    </row>
    <row r="10158" spans="1:94" s="38" customFormat="1" x14ac:dyDescent="0.25">
      <c r="A10158" s="38">
        <v>10155</v>
      </c>
      <c r="F10158" s="39"/>
      <c r="Q10158" s="39"/>
      <c r="R10158" s="40"/>
      <c r="S10158" s="40"/>
      <c r="T10158" s="39"/>
      <c r="AG10158" s="110"/>
      <c r="AH10158" s="94"/>
      <c r="AJ10158" s="97"/>
      <c r="AL10158" s="39"/>
      <c r="AP10158" s="39"/>
      <c r="AQ10158" s="77"/>
      <c r="AR10158" s="78"/>
      <c r="BB10158" s="79"/>
      <c r="BC10158" s="94"/>
      <c r="BE10158" s="97"/>
      <c r="BG10158" s="40"/>
      <c r="BK10158" s="40"/>
      <c r="BL10158" s="79"/>
      <c r="BM10158" s="94"/>
      <c r="BO10158" s="97"/>
      <c r="BQ10158" s="40"/>
      <c r="BR10158" s="94"/>
      <c r="BS10158" s="94"/>
      <c r="BT10158" s="94"/>
      <c r="BU10158" s="40"/>
      <c r="BV10158" s="82"/>
      <c r="BW10158" s="94"/>
      <c r="BX10158" s="48"/>
      <c r="BY10158" s="97"/>
      <c r="BZ10158" s="48"/>
      <c r="CA10158" s="40"/>
      <c r="CB10158" s="94"/>
      <c r="CC10158" s="94"/>
      <c r="CD10158" s="94"/>
      <c r="CE10158" s="40"/>
      <c r="CF10158" s="73"/>
      <c r="CG10158" s="41"/>
      <c r="CH10158" s="41"/>
      <c r="CI10158" s="41"/>
      <c r="CJ10158" s="41"/>
      <c r="CK10158" s="41"/>
      <c r="CL10158" s="68"/>
      <c r="CM10158" s="41"/>
      <c r="CN10158" s="41"/>
      <c r="CO10158" s="39"/>
      <c r="CP10158" s="78"/>
    </row>
    <row r="10159" spans="1:94" s="38" customFormat="1" x14ac:dyDescent="0.25">
      <c r="A10159" s="38">
        <v>10156</v>
      </c>
      <c r="F10159" s="39"/>
      <c r="Q10159" s="39"/>
      <c r="R10159" s="40"/>
      <c r="S10159" s="40"/>
      <c r="T10159" s="39"/>
      <c r="AG10159" s="110"/>
      <c r="AH10159" s="94"/>
      <c r="AJ10159" s="97"/>
      <c r="AL10159" s="39"/>
      <c r="AP10159" s="39"/>
      <c r="AQ10159" s="77"/>
      <c r="AR10159" s="78"/>
      <c r="BB10159" s="79"/>
      <c r="BC10159" s="94"/>
      <c r="BE10159" s="97"/>
      <c r="BG10159" s="40"/>
      <c r="BK10159" s="40"/>
      <c r="BL10159" s="79"/>
      <c r="BM10159" s="94"/>
      <c r="BO10159" s="97"/>
      <c r="BQ10159" s="40"/>
      <c r="BR10159" s="94"/>
      <c r="BS10159" s="94"/>
      <c r="BT10159" s="94"/>
      <c r="BU10159" s="40"/>
      <c r="BV10159" s="82"/>
      <c r="BW10159" s="94"/>
      <c r="BX10159" s="48"/>
      <c r="BY10159" s="97"/>
      <c r="BZ10159" s="48"/>
      <c r="CA10159" s="40"/>
      <c r="CB10159" s="94"/>
      <c r="CC10159" s="94"/>
      <c r="CD10159" s="94"/>
      <c r="CE10159" s="40"/>
      <c r="CF10159" s="73"/>
      <c r="CG10159" s="41"/>
      <c r="CH10159" s="41"/>
      <c r="CI10159" s="41"/>
      <c r="CJ10159" s="41"/>
      <c r="CK10159" s="41"/>
      <c r="CL10159" s="68"/>
      <c r="CM10159" s="41"/>
      <c r="CN10159" s="41"/>
      <c r="CO10159" s="39"/>
      <c r="CP10159" s="78"/>
    </row>
    <row r="10160" spans="1:94" s="38" customFormat="1" x14ac:dyDescent="0.25">
      <c r="A10160" s="38">
        <v>10157</v>
      </c>
      <c r="F10160" s="39"/>
      <c r="Q10160" s="39"/>
      <c r="R10160" s="40"/>
      <c r="S10160" s="40"/>
      <c r="T10160" s="39"/>
      <c r="AG10160" s="110"/>
      <c r="AH10160" s="94"/>
      <c r="AJ10160" s="97"/>
      <c r="AL10160" s="39"/>
      <c r="AP10160" s="39"/>
      <c r="AQ10160" s="77"/>
      <c r="AR10160" s="78"/>
      <c r="BB10160" s="79"/>
      <c r="BC10160" s="94"/>
      <c r="BE10160" s="97"/>
      <c r="BG10160" s="40"/>
      <c r="BK10160" s="40"/>
      <c r="BL10160" s="79"/>
      <c r="BM10160" s="94"/>
      <c r="BO10160" s="97"/>
      <c r="BQ10160" s="40"/>
      <c r="BR10160" s="94"/>
      <c r="BS10160" s="94"/>
      <c r="BT10160" s="94"/>
      <c r="BU10160" s="40"/>
      <c r="BV10160" s="82"/>
      <c r="BW10160" s="94"/>
      <c r="BX10160" s="48"/>
      <c r="BY10160" s="97"/>
      <c r="BZ10160" s="48"/>
      <c r="CA10160" s="40"/>
      <c r="CB10160" s="94"/>
      <c r="CC10160" s="94"/>
      <c r="CD10160" s="94"/>
      <c r="CE10160" s="40"/>
      <c r="CF10160" s="73"/>
      <c r="CG10160" s="41"/>
      <c r="CH10160" s="41"/>
      <c r="CI10160" s="41"/>
      <c r="CJ10160" s="41"/>
      <c r="CK10160" s="41"/>
      <c r="CL10160" s="68"/>
      <c r="CM10160" s="41"/>
      <c r="CN10160" s="41"/>
      <c r="CO10160" s="39"/>
      <c r="CP10160" s="78"/>
    </row>
    <row r="10161" spans="1:94" s="38" customFormat="1" x14ac:dyDescent="0.25">
      <c r="A10161" s="38">
        <v>10158</v>
      </c>
      <c r="F10161" s="39"/>
      <c r="Q10161" s="39"/>
      <c r="R10161" s="40"/>
      <c r="S10161" s="40"/>
      <c r="T10161" s="39"/>
      <c r="AG10161" s="110"/>
      <c r="AH10161" s="94"/>
      <c r="AJ10161" s="97"/>
      <c r="AL10161" s="39"/>
      <c r="AP10161" s="39"/>
      <c r="AQ10161" s="77"/>
      <c r="AR10161" s="78"/>
      <c r="BB10161" s="79"/>
      <c r="BC10161" s="94"/>
      <c r="BE10161" s="97"/>
      <c r="BG10161" s="40"/>
      <c r="BK10161" s="40"/>
      <c r="BL10161" s="79"/>
      <c r="BM10161" s="94"/>
      <c r="BO10161" s="97"/>
      <c r="BQ10161" s="40"/>
      <c r="BR10161" s="94"/>
      <c r="BS10161" s="94"/>
      <c r="BT10161" s="94"/>
      <c r="BU10161" s="40"/>
      <c r="BV10161" s="82"/>
      <c r="BW10161" s="94"/>
      <c r="BX10161" s="48"/>
      <c r="BY10161" s="97"/>
      <c r="BZ10161" s="48"/>
      <c r="CA10161" s="40"/>
      <c r="CB10161" s="94"/>
      <c r="CC10161" s="94"/>
      <c r="CD10161" s="94"/>
      <c r="CE10161" s="40"/>
      <c r="CF10161" s="73"/>
      <c r="CG10161" s="41"/>
      <c r="CH10161" s="41"/>
      <c r="CI10161" s="41"/>
      <c r="CJ10161" s="41"/>
      <c r="CK10161" s="41"/>
      <c r="CL10161" s="68"/>
      <c r="CM10161" s="41"/>
      <c r="CN10161" s="41"/>
      <c r="CO10161" s="39"/>
      <c r="CP10161" s="78"/>
    </row>
    <row r="10162" spans="1:94" s="38" customFormat="1" x14ac:dyDescent="0.25">
      <c r="A10162" s="38">
        <v>10159</v>
      </c>
      <c r="F10162" s="39"/>
      <c r="Q10162" s="39"/>
      <c r="R10162" s="40"/>
      <c r="S10162" s="40"/>
      <c r="T10162" s="39"/>
      <c r="AG10162" s="110"/>
      <c r="AH10162" s="94"/>
      <c r="AJ10162" s="97"/>
      <c r="AL10162" s="39"/>
      <c r="AP10162" s="39"/>
      <c r="AQ10162" s="77"/>
      <c r="AR10162" s="78"/>
      <c r="BB10162" s="79"/>
      <c r="BC10162" s="94"/>
      <c r="BE10162" s="97"/>
      <c r="BG10162" s="40"/>
      <c r="BK10162" s="40"/>
      <c r="BL10162" s="79"/>
      <c r="BM10162" s="94"/>
      <c r="BO10162" s="97"/>
      <c r="BQ10162" s="40"/>
      <c r="BR10162" s="94"/>
      <c r="BS10162" s="94"/>
      <c r="BT10162" s="94"/>
      <c r="BU10162" s="40"/>
      <c r="BV10162" s="82"/>
      <c r="BW10162" s="94"/>
      <c r="BX10162" s="48"/>
      <c r="BY10162" s="97"/>
      <c r="BZ10162" s="48"/>
      <c r="CA10162" s="40"/>
      <c r="CB10162" s="94"/>
      <c r="CC10162" s="94"/>
      <c r="CD10162" s="94"/>
      <c r="CE10162" s="40"/>
      <c r="CF10162" s="73"/>
      <c r="CG10162" s="41"/>
      <c r="CH10162" s="41"/>
      <c r="CI10162" s="41"/>
      <c r="CJ10162" s="41"/>
      <c r="CK10162" s="41"/>
      <c r="CL10162" s="68"/>
      <c r="CM10162" s="41"/>
      <c r="CN10162" s="41"/>
      <c r="CO10162" s="39"/>
      <c r="CP10162" s="78"/>
    </row>
    <row r="10163" spans="1:94" s="38" customFormat="1" x14ac:dyDescent="0.25">
      <c r="A10163" s="38">
        <v>10160</v>
      </c>
      <c r="F10163" s="39"/>
      <c r="Q10163" s="39"/>
      <c r="R10163" s="40"/>
      <c r="S10163" s="40"/>
      <c r="T10163" s="39"/>
      <c r="AG10163" s="110"/>
      <c r="AH10163" s="94"/>
      <c r="AJ10163" s="97"/>
      <c r="AL10163" s="39"/>
      <c r="AP10163" s="39"/>
      <c r="AQ10163" s="77"/>
      <c r="AR10163" s="78"/>
      <c r="BB10163" s="79"/>
      <c r="BC10163" s="94"/>
      <c r="BE10163" s="97"/>
      <c r="BG10163" s="40"/>
      <c r="BK10163" s="40"/>
      <c r="BL10163" s="79"/>
      <c r="BM10163" s="94"/>
      <c r="BO10163" s="97"/>
      <c r="BQ10163" s="40"/>
      <c r="BR10163" s="94"/>
      <c r="BS10163" s="94"/>
      <c r="BT10163" s="94"/>
      <c r="BU10163" s="40"/>
      <c r="BV10163" s="82"/>
      <c r="BW10163" s="94"/>
      <c r="BX10163" s="48"/>
      <c r="BY10163" s="97"/>
      <c r="BZ10163" s="48"/>
      <c r="CA10163" s="40"/>
      <c r="CB10163" s="94"/>
      <c r="CC10163" s="94"/>
      <c r="CD10163" s="94"/>
      <c r="CE10163" s="40"/>
      <c r="CF10163" s="73"/>
      <c r="CG10163" s="41"/>
      <c r="CH10163" s="41"/>
      <c r="CI10163" s="41"/>
      <c r="CJ10163" s="41"/>
      <c r="CK10163" s="41"/>
      <c r="CL10163" s="68"/>
      <c r="CM10163" s="41"/>
      <c r="CN10163" s="41"/>
      <c r="CO10163" s="39"/>
      <c r="CP10163" s="78"/>
    </row>
    <row r="10164" spans="1:94" s="38" customFormat="1" x14ac:dyDescent="0.25">
      <c r="A10164" s="38">
        <v>10161</v>
      </c>
      <c r="F10164" s="39"/>
      <c r="Q10164" s="39"/>
      <c r="R10164" s="40"/>
      <c r="S10164" s="40"/>
      <c r="T10164" s="39"/>
      <c r="AG10164" s="110"/>
      <c r="AH10164" s="94"/>
      <c r="AJ10164" s="97"/>
      <c r="AL10164" s="39"/>
      <c r="AP10164" s="39"/>
      <c r="AQ10164" s="77"/>
      <c r="AR10164" s="78"/>
      <c r="BB10164" s="79"/>
      <c r="BC10164" s="94"/>
      <c r="BE10164" s="97"/>
      <c r="BG10164" s="40"/>
      <c r="BK10164" s="40"/>
      <c r="BL10164" s="79"/>
      <c r="BM10164" s="94"/>
      <c r="BO10164" s="97"/>
      <c r="BQ10164" s="40"/>
      <c r="BR10164" s="94"/>
      <c r="BS10164" s="94"/>
      <c r="BT10164" s="94"/>
      <c r="BU10164" s="40"/>
      <c r="BV10164" s="82"/>
      <c r="BW10164" s="94"/>
      <c r="BX10164" s="48"/>
      <c r="BY10164" s="97"/>
      <c r="BZ10164" s="48"/>
      <c r="CA10164" s="40"/>
      <c r="CB10164" s="94"/>
      <c r="CC10164" s="94"/>
      <c r="CD10164" s="94"/>
      <c r="CE10164" s="40"/>
      <c r="CF10164" s="73"/>
      <c r="CG10164" s="41"/>
      <c r="CH10164" s="41"/>
      <c r="CI10164" s="41"/>
      <c r="CJ10164" s="41"/>
      <c r="CK10164" s="41"/>
      <c r="CL10164" s="68"/>
      <c r="CM10164" s="41"/>
      <c r="CN10164" s="41"/>
      <c r="CO10164" s="39"/>
      <c r="CP10164" s="78"/>
    </row>
    <row r="10165" spans="1:94" s="38" customFormat="1" x14ac:dyDescent="0.25">
      <c r="A10165" s="38">
        <v>10162</v>
      </c>
      <c r="F10165" s="39"/>
      <c r="Q10165" s="39"/>
      <c r="R10165" s="40"/>
      <c r="S10165" s="40"/>
      <c r="T10165" s="39"/>
      <c r="AG10165" s="110"/>
      <c r="AH10165" s="94"/>
      <c r="AJ10165" s="97"/>
      <c r="AL10165" s="39"/>
      <c r="AP10165" s="39"/>
      <c r="AQ10165" s="77"/>
      <c r="AR10165" s="78"/>
      <c r="BB10165" s="79"/>
      <c r="BC10165" s="94"/>
      <c r="BE10165" s="97"/>
      <c r="BG10165" s="40"/>
      <c r="BK10165" s="40"/>
      <c r="BL10165" s="79"/>
      <c r="BM10165" s="94"/>
      <c r="BO10165" s="97"/>
      <c r="BQ10165" s="40"/>
      <c r="BR10165" s="94"/>
      <c r="BS10165" s="94"/>
      <c r="BT10165" s="94"/>
      <c r="BU10165" s="40"/>
      <c r="BV10165" s="82"/>
      <c r="BW10165" s="94"/>
      <c r="BX10165" s="48"/>
      <c r="BY10165" s="97"/>
      <c r="BZ10165" s="48"/>
      <c r="CA10165" s="40"/>
      <c r="CB10165" s="94"/>
      <c r="CC10165" s="94"/>
      <c r="CD10165" s="94"/>
      <c r="CE10165" s="40"/>
      <c r="CF10165" s="73"/>
      <c r="CG10165" s="41"/>
      <c r="CH10165" s="41"/>
      <c r="CI10165" s="41"/>
      <c r="CJ10165" s="41"/>
      <c r="CK10165" s="41"/>
      <c r="CL10165" s="68"/>
      <c r="CM10165" s="41"/>
      <c r="CN10165" s="41"/>
      <c r="CO10165" s="39"/>
      <c r="CP10165" s="78"/>
    </row>
    <row r="10166" spans="1:94" s="38" customFormat="1" x14ac:dyDescent="0.25">
      <c r="A10166" s="38">
        <v>10163</v>
      </c>
      <c r="F10166" s="39"/>
      <c r="Q10166" s="39"/>
      <c r="R10166" s="40"/>
      <c r="S10166" s="40"/>
      <c r="T10166" s="39"/>
      <c r="AG10166" s="110"/>
      <c r="AH10166" s="94"/>
      <c r="AJ10166" s="97"/>
      <c r="AL10166" s="39"/>
      <c r="AP10166" s="39"/>
      <c r="AQ10166" s="77"/>
      <c r="AR10166" s="78"/>
      <c r="BB10166" s="79"/>
      <c r="BC10166" s="94"/>
      <c r="BE10166" s="97"/>
      <c r="BG10166" s="40"/>
      <c r="BK10166" s="40"/>
      <c r="BL10166" s="79"/>
      <c r="BM10166" s="94"/>
      <c r="BO10166" s="97"/>
      <c r="BQ10166" s="40"/>
      <c r="BR10166" s="94"/>
      <c r="BS10166" s="94"/>
      <c r="BT10166" s="94"/>
      <c r="BU10166" s="40"/>
      <c r="BV10166" s="82"/>
      <c r="BW10166" s="94"/>
      <c r="BX10166" s="48"/>
      <c r="BY10166" s="97"/>
      <c r="BZ10166" s="48"/>
      <c r="CA10166" s="40"/>
      <c r="CB10166" s="94"/>
      <c r="CC10166" s="94"/>
      <c r="CD10166" s="94"/>
      <c r="CE10166" s="40"/>
      <c r="CF10166" s="73"/>
      <c r="CG10166" s="41"/>
      <c r="CH10166" s="41"/>
      <c r="CI10166" s="41"/>
      <c r="CJ10166" s="41"/>
      <c r="CK10166" s="41"/>
      <c r="CL10166" s="68"/>
      <c r="CM10166" s="41"/>
      <c r="CN10166" s="41"/>
      <c r="CO10166" s="39"/>
      <c r="CP10166" s="78"/>
    </row>
    <row r="10167" spans="1:94" s="38" customFormat="1" x14ac:dyDescent="0.25">
      <c r="A10167" s="38">
        <v>10164</v>
      </c>
      <c r="F10167" s="39"/>
      <c r="Q10167" s="39"/>
      <c r="R10167" s="40"/>
      <c r="S10167" s="40"/>
      <c r="T10167" s="39"/>
      <c r="AG10167" s="110"/>
      <c r="AH10167" s="94"/>
      <c r="AJ10167" s="97"/>
      <c r="AL10167" s="39"/>
      <c r="AP10167" s="39"/>
      <c r="AQ10167" s="77"/>
      <c r="AR10167" s="78"/>
      <c r="BB10167" s="79"/>
      <c r="BC10167" s="94"/>
      <c r="BE10167" s="97"/>
      <c r="BG10167" s="40"/>
      <c r="BK10167" s="40"/>
      <c r="BL10167" s="79"/>
      <c r="BM10167" s="94"/>
      <c r="BO10167" s="97"/>
      <c r="BQ10167" s="40"/>
      <c r="BR10167" s="94"/>
      <c r="BS10167" s="94"/>
      <c r="BT10167" s="94"/>
      <c r="BU10167" s="40"/>
      <c r="BV10167" s="82"/>
      <c r="BW10167" s="94"/>
      <c r="BX10167" s="48"/>
      <c r="BY10167" s="97"/>
      <c r="BZ10167" s="48"/>
      <c r="CA10167" s="40"/>
      <c r="CB10167" s="94"/>
      <c r="CC10167" s="94"/>
      <c r="CD10167" s="94"/>
      <c r="CE10167" s="40"/>
      <c r="CF10167" s="73"/>
      <c r="CG10167" s="41"/>
      <c r="CH10167" s="41"/>
      <c r="CI10167" s="41"/>
      <c r="CJ10167" s="41"/>
      <c r="CK10167" s="41"/>
      <c r="CL10167" s="68"/>
      <c r="CM10167" s="41"/>
      <c r="CN10167" s="41"/>
      <c r="CO10167" s="39"/>
      <c r="CP10167" s="78"/>
    </row>
    <row r="10168" spans="1:94" s="38" customFormat="1" x14ac:dyDescent="0.25">
      <c r="A10168" s="38">
        <v>10165</v>
      </c>
      <c r="F10168" s="39"/>
      <c r="Q10168" s="39"/>
      <c r="R10168" s="40"/>
      <c r="S10168" s="40"/>
      <c r="T10168" s="39"/>
      <c r="AG10168" s="110"/>
      <c r="AH10168" s="94"/>
      <c r="AJ10168" s="97"/>
      <c r="AL10168" s="39"/>
      <c r="AP10168" s="39"/>
      <c r="AQ10168" s="77"/>
      <c r="AR10168" s="78"/>
      <c r="BB10168" s="79"/>
      <c r="BC10168" s="94"/>
      <c r="BE10168" s="97"/>
      <c r="BG10168" s="40"/>
      <c r="BK10168" s="40"/>
      <c r="BL10168" s="79"/>
      <c r="BM10168" s="94"/>
      <c r="BO10168" s="97"/>
      <c r="BQ10168" s="40"/>
      <c r="BR10168" s="94"/>
      <c r="BS10168" s="94"/>
      <c r="BT10168" s="94"/>
      <c r="BU10168" s="40"/>
      <c r="BV10168" s="82"/>
      <c r="BW10168" s="94"/>
      <c r="BX10168" s="48"/>
      <c r="BY10168" s="97"/>
      <c r="BZ10168" s="48"/>
      <c r="CA10168" s="40"/>
      <c r="CB10168" s="94"/>
      <c r="CC10168" s="94"/>
      <c r="CD10168" s="94"/>
      <c r="CE10168" s="40"/>
      <c r="CF10168" s="73"/>
      <c r="CG10168" s="41"/>
      <c r="CH10168" s="41"/>
      <c r="CI10168" s="41"/>
      <c r="CJ10168" s="41"/>
      <c r="CK10168" s="41"/>
      <c r="CL10168" s="68"/>
      <c r="CM10168" s="41"/>
      <c r="CN10168" s="41"/>
      <c r="CO10168" s="39"/>
      <c r="CP10168" s="78"/>
    </row>
    <row r="10169" spans="1:94" s="38" customFormat="1" x14ac:dyDescent="0.25">
      <c r="A10169" s="38">
        <v>10166</v>
      </c>
      <c r="F10169" s="39"/>
      <c r="Q10169" s="39"/>
      <c r="R10169" s="40"/>
      <c r="S10169" s="40"/>
      <c r="T10169" s="39"/>
      <c r="AG10169" s="110"/>
      <c r="AH10169" s="94"/>
      <c r="AJ10169" s="97"/>
      <c r="AL10169" s="39"/>
      <c r="AP10169" s="39"/>
      <c r="AQ10169" s="77"/>
      <c r="AR10169" s="78"/>
      <c r="BB10169" s="79"/>
      <c r="BC10169" s="94"/>
      <c r="BE10169" s="97"/>
      <c r="BG10169" s="40"/>
      <c r="BK10169" s="40"/>
      <c r="BL10169" s="79"/>
      <c r="BM10169" s="94"/>
      <c r="BO10169" s="97"/>
      <c r="BQ10169" s="40"/>
      <c r="BR10169" s="94"/>
      <c r="BS10169" s="94"/>
      <c r="BT10169" s="94"/>
      <c r="BU10169" s="40"/>
      <c r="BV10169" s="82"/>
      <c r="BW10169" s="94"/>
      <c r="BX10169" s="48"/>
      <c r="BY10169" s="97"/>
      <c r="BZ10169" s="48"/>
      <c r="CA10169" s="40"/>
      <c r="CB10169" s="94"/>
      <c r="CC10169" s="94"/>
      <c r="CD10169" s="94"/>
      <c r="CE10169" s="40"/>
      <c r="CF10169" s="73"/>
      <c r="CG10169" s="41"/>
      <c r="CH10169" s="41"/>
      <c r="CI10169" s="41"/>
      <c r="CJ10169" s="41"/>
      <c r="CK10169" s="41"/>
      <c r="CL10169" s="68"/>
      <c r="CM10169" s="41"/>
      <c r="CN10169" s="41"/>
      <c r="CO10169" s="39"/>
      <c r="CP10169" s="78"/>
    </row>
    <row r="10170" spans="1:94" s="38" customFormat="1" x14ac:dyDescent="0.25">
      <c r="A10170" s="38">
        <v>10167</v>
      </c>
      <c r="F10170" s="39"/>
      <c r="Q10170" s="39"/>
      <c r="R10170" s="40"/>
      <c r="S10170" s="40"/>
      <c r="T10170" s="39"/>
      <c r="AG10170" s="110"/>
      <c r="AH10170" s="94"/>
      <c r="AJ10170" s="97"/>
      <c r="AL10170" s="39"/>
      <c r="AP10170" s="39"/>
      <c r="AQ10170" s="77"/>
      <c r="AR10170" s="78"/>
      <c r="BB10170" s="79"/>
      <c r="BC10170" s="94"/>
      <c r="BE10170" s="97"/>
      <c r="BG10170" s="40"/>
      <c r="BK10170" s="40"/>
      <c r="BL10170" s="79"/>
      <c r="BM10170" s="94"/>
      <c r="BO10170" s="97"/>
      <c r="BQ10170" s="40"/>
      <c r="BR10170" s="94"/>
      <c r="BS10170" s="94"/>
      <c r="BT10170" s="94"/>
      <c r="BU10170" s="40"/>
      <c r="BV10170" s="82"/>
      <c r="BW10170" s="94"/>
      <c r="BX10170" s="48"/>
      <c r="BY10170" s="97"/>
      <c r="BZ10170" s="48"/>
      <c r="CA10170" s="40"/>
      <c r="CB10170" s="94"/>
      <c r="CC10170" s="94"/>
      <c r="CD10170" s="94"/>
      <c r="CE10170" s="40"/>
      <c r="CF10170" s="73"/>
      <c r="CG10170" s="41"/>
      <c r="CH10170" s="41"/>
      <c r="CI10170" s="41"/>
      <c r="CJ10170" s="41"/>
      <c r="CK10170" s="41"/>
      <c r="CL10170" s="68"/>
      <c r="CM10170" s="41"/>
      <c r="CN10170" s="41"/>
      <c r="CO10170" s="39"/>
      <c r="CP10170" s="78"/>
    </row>
    <row r="10171" spans="1:94" s="38" customFormat="1" x14ac:dyDescent="0.25">
      <c r="A10171" s="38">
        <v>10168</v>
      </c>
      <c r="F10171" s="39"/>
      <c r="Q10171" s="39"/>
      <c r="R10171" s="40"/>
      <c r="S10171" s="40"/>
      <c r="T10171" s="39"/>
      <c r="AG10171" s="110"/>
      <c r="AH10171" s="94"/>
      <c r="AJ10171" s="97"/>
      <c r="AL10171" s="39"/>
      <c r="AP10171" s="39"/>
      <c r="AQ10171" s="77"/>
      <c r="AR10171" s="78"/>
      <c r="BB10171" s="79"/>
      <c r="BC10171" s="94"/>
      <c r="BE10171" s="97"/>
      <c r="BG10171" s="40"/>
      <c r="BK10171" s="40"/>
      <c r="BL10171" s="79"/>
      <c r="BM10171" s="94"/>
      <c r="BO10171" s="97"/>
      <c r="BQ10171" s="40"/>
      <c r="BR10171" s="94"/>
      <c r="BS10171" s="94"/>
      <c r="BT10171" s="94"/>
      <c r="BU10171" s="40"/>
      <c r="BV10171" s="82"/>
      <c r="BW10171" s="94"/>
      <c r="BX10171" s="48"/>
      <c r="BY10171" s="97"/>
      <c r="BZ10171" s="48"/>
      <c r="CA10171" s="40"/>
      <c r="CB10171" s="94"/>
      <c r="CC10171" s="94"/>
      <c r="CD10171" s="94"/>
      <c r="CE10171" s="40"/>
      <c r="CF10171" s="73"/>
      <c r="CG10171" s="41"/>
      <c r="CH10171" s="41"/>
      <c r="CI10171" s="41"/>
      <c r="CJ10171" s="41"/>
      <c r="CK10171" s="41"/>
      <c r="CL10171" s="68"/>
      <c r="CM10171" s="41"/>
      <c r="CN10171" s="41"/>
      <c r="CO10171" s="39"/>
      <c r="CP10171" s="78"/>
    </row>
    <row r="10172" spans="1:94" s="38" customFormat="1" x14ac:dyDescent="0.25">
      <c r="A10172" s="38">
        <v>10169</v>
      </c>
      <c r="F10172" s="39"/>
      <c r="Q10172" s="39"/>
      <c r="R10172" s="40"/>
      <c r="S10172" s="40"/>
      <c r="T10172" s="39"/>
      <c r="AG10172" s="110"/>
      <c r="AH10172" s="94"/>
      <c r="AJ10172" s="97"/>
      <c r="AL10172" s="39"/>
      <c r="AP10172" s="39"/>
      <c r="AQ10172" s="77"/>
      <c r="AR10172" s="78"/>
      <c r="BB10172" s="79"/>
      <c r="BC10172" s="94"/>
      <c r="BE10172" s="97"/>
      <c r="BG10172" s="40"/>
      <c r="BK10172" s="40"/>
      <c r="BL10172" s="79"/>
      <c r="BM10172" s="94"/>
      <c r="BO10172" s="97"/>
      <c r="BQ10172" s="40"/>
      <c r="BR10172" s="94"/>
      <c r="BS10172" s="94"/>
      <c r="BT10172" s="94"/>
      <c r="BU10172" s="40"/>
      <c r="BV10172" s="82"/>
      <c r="BW10172" s="94"/>
      <c r="BX10172" s="48"/>
      <c r="BY10172" s="97"/>
      <c r="BZ10172" s="48"/>
      <c r="CA10172" s="40"/>
      <c r="CB10172" s="94"/>
      <c r="CC10172" s="94"/>
      <c r="CD10172" s="94"/>
      <c r="CE10172" s="40"/>
      <c r="CF10172" s="73"/>
      <c r="CG10172" s="41"/>
      <c r="CH10172" s="41"/>
      <c r="CI10172" s="41"/>
      <c r="CJ10172" s="41"/>
      <c r="CK10172" s="41"/>
      <c r="CL10172" s="68"/>
      <c r="CM10172" s="41"/>
      <c r="CN10172" s="41"/>
      <c r="CO10172" s="39"/>
      <c r="CP10172" s="78"/>
    </row>
    <row r="10173" spans="1:94" s="38" customFormat="1" x14ac:dyDescent="0.25">
      <c r="A10173" s="38">
        <v>10170</v>
      </c>
      <c r="F10173" s="39"/>
      <c r="Q10173" s="39"/>
      <c r="R10173" s="40"/>
      <c r="S10173" s="40"/>
      <c r="T10173" s="39"/>
      <c r="AG10173" s="110"/>
      <c r="AH10173" s="94"/>
      <c r="AJ10173" s="97"/>
      <c r="AL10173" s="39"/>
      <c r="AP10173" s="39"/>
      <c r="AQ10173" s="77"/>
      <c r="AR10173" s="78"/>
      <c r="BB10173" s="79"/>
      <c r="BC10173" s="94"/>
      <c r="BE10173" s="97"/>
      <c r="BG10173" s="40"/>
      <c r="BK10173" s="40"/>
      <c r="BL10173" s="79"/>
      <c r="BM10173" s="94"/>
      <c r="BO10173" s="97"/>
      <c r="BQ10173" s="40"/>
      <c r="BR10173" s="94"/>
      <c r="BS10173" s="94"/>
      <c r="BT10173" s="94"/>
      <c r="BU10173" s="40"/>
      <c r="BV10173" s="82"/>
      <c r="BW10173" s="94"/>
      <c r="BX10173" s="48"/>
      <c r="BY10173" s="97"/>
      <c r="BZ10173" s="48"/>
      <c r="CA10173" s="40"/>
      <c r="CB10173" s="94"/>
      <c r="CC10173" s="94"/>
      <c r="CD10173" s="94"/>
      <c r="CE10173" s="40"/>
      <c r="CF10173" s="73"/>
      <c r="CG10173" s="41"/>
      <c r="CH10173" s="41"/>
      <c r="CI10173" s="41"/>
      <c r="CJ10173" s="41"/>
      <c r="CK10173" s="41"/>
      <c r="CL10173" s="68"/>
      <c r="CM10173" s="41"/>
      <c r="CN10173" s="41"/>
      <c r="CO10173" s="39"/>
      <c r="CP10173" s="78"/>
    </row>
    <row r="10174" spans="1:94" s="38" customFormat="1" x14ac:dyDescent="0.25">
      <c r="A10174" s="38">
        <v>10171</v>
      </c>
      <c r="F10174" s="39"/>
      <c r="Q10174" s="39"/>
      <c r="R10174" s="40"/>
      <c r="S10174" s="40"/>
      <c r="T10174" s="39"/>
      <c r="AG10174" s="110"/>
      <c r="AH10174" s="94"/>
      <c r="AJ10174" s="97"/>
      <c r="AL10174" s="39"/>
      <c r="AP10174" s="39"/>
      <c r="AQ10174" s="77"/>
      <c r="AR10174" s="78"/>
      <c r="BB10174" s="79"/>
      <c r="BC10174" s="94"/>
      <c r="BE10174" s="97"/>
      <c r="BG10174" s="40"/>
      <c r="BK10174" s="40"/>
      <c r="BL10174" s="79"/>
      <c r="BM10174" s="94"/>
      <c r="BO10174" s="97"/>
      <c r="BQ10174" s="40"/>
      <c r="BR10174" s="94"/>
      <c r="BS10174" s="94"/>
      <c r="BT10174" s="94"/>
      <c r="BU10174" s="40"/>
      <c r="BV10174" s="82"/>
      <c r="BW10174" s="94"/>
      <c r="BX10174" s="48"/>
      <c r="BY10174" s="97"/>
      <c r="BZ10174" s="48"/>
      <c r="CA10174" s="40"/>
      <c r="CB10174" s="94"/>
      <c r="CC10174" s="94"/>
      <c r="CD10174" s="94"/>
      <c r="CE10174" s="40"/>
      <c r="CF10174" s="73"/>
      <c r="CG10174" s="41"/>
      <c r="CH10174" s="41"/>
      <c r="CI10174" s="41"/>
      <c r="CJ10174" s="41"/>
      <c r="CK10174" s="41"/>
      <c r="CL10174" s="68"/>
      <c r="CM10174" s="41"/>
      <c r="CN10174" s="41"/>
      <c r="CO10174" s="39"/>
      <c r="CP10174" s="78"/>
    </row>
    <row r="10175" spans="1:94" s="38" customFormat="1" x14ac:dyDescent="0.25">
      <c r="A10175" s="38">
        <v>10172</v>
      </c>
      <c r="F10175" s="39"/>
      <c r="Q10175" s="39"/>
      <c r="R10175" s="40"/>
      <c r="S10175" s="40"/>
      <c r="T10175" s="39"/>
      <c r="AG10175" s="110"/>
      <c r="AH10175" s="94"/>
      <c r="AJ10175" s="97"/>
      <c r="AL10175" s="39"/>
      <c r="AP10175" s="39"/>
      <c r="AQ10175" s="77"/>
      <c r="AR10175" s="78"/>
      <c r="BB10175" s="79"/>
      <c r="BC10175" s="94"/>
      <c r="BE10175" s="97"/>
      <c r="BG10175" s="40"/>
      <c r="BK10175" s="40"/>
      <c r="BL10175" s="79"/>
      <c r="BM10175" s="94"/>
      <c r="BO10175" s="97"/>
      <c r="BQ10175" s="40"/>
      <c r="BR10175" s="94"/>
      <c r="BS10175" s="94"/>
      <c r="BT10175" s="94"/>
      <c r="BU10175" s="40"/>
      <c r="BV10175" s="82"/>
      <c r="BW10175" s="94"/>
      <c r="BX10175" s="48"/>
      <c r="BY10175" s="97"/>
      <c r="BZ10175" s="48"/>
      <c r="CA10175" s="40"/>
      <c r="CB10175" s="94"/>
      <c r="CC10175" s="94"/>
      <c r="CD10175" s="94"/>
      <c r="CE10175" s="40"/>
      <c r="CF10175" s="73"/>
      <c r="CG10175" s="41"/>
      <c r="CH10175" s="41"/>
      <c r="CI10175" s="41"/>
      <c r="CJ10175" s="41"/>
      <c r="CK10175" s="41"/>
      <c r="CL10175" s="68"/>
      <c r="CM10175" s="41"/>
      <c r="CN10175" s="41"/>
      <c r="CO10175" s="39"/>
      <c r="CP10175" s="78"/>
    </row>
    <row r="10176" spans="1:94" s="38" customFormat="1" x14ac:dyDescent="0.25">
      <c r="A10176" s="38">
        <v>10173</v>
      </c>
      <c r="F10176" s="39"/>
      <c r="Q10176" s="39"/>
      <c r="R10176" s="40"/>
      <c r="S10176" s="40"/>
      <c r="T10176" s="39"/>
      <c r="AG10176" s="110"/>
      <c r="AH10176" s="94"/>
      <c r="AJ10176" s="97"/>
      <c r="AL10176" s="39"/>
      <c r="AP10176" s="39"/>
      <c r="AQ10176" s="77"/>
      <c r="AR10176" s="78"/>
      <c r="BB10176" s="79"/>
      <c r="BC10176" s="94"/>
      <c r="BE10176" s="97"/>
      <c r="BG10176" s="40"/>
      <c r="BK10176" s="40"/>
      <c r="BL10176" s="79"/>
      <c r="BM10176" s="94"/>
      <c r="BO10176" s="97"/>
      <c r="BQ10176" s="40"/>
      <c r="BR10176" s="94"/>
      <c r="BS10176" s="94"/>
      <c r="BT10176" s="94"/>
      <c r="BU10176" s="40"/>
      <c r="BV10176" s="82"/>
      <c r="BW10176" s="94"/>
      <c r="BX10176" s="48"/>
      <c r="BY10176" s="97"/>
      <c r="BZ10176" s="48"/>
      <c r="CA10176" s="40"/>
      <c r="CB10176" s="94"/>
      <c r="CC10176" s="94"/>
      <c r="CD10176" s="94"/>
      <c r="CE10176" s="40"/>
      <c r="CF10176" s="73"/>
      <c r="CG10176" s="41"/>
      <c r="CH10176" s="41"/>
      <c r="CI10176" s="41"/>
      <c r="CJ10176" s="41"/>
      <c r="CK10176" s="41"/>
      <c r="CL10176" s="68"/>
      <c r="CM10176" s="41"/>
      <c r="CN10176" s="41"/>
      <c r="CO10176" s="39"/>
      <c r="CP10176" s="78"/>
    </row>
    <row r="10177" spans="1:94" s="38" customFormat="1" x14ac:dyDescent="0.25">
      <c r="A10177" s="38">
        <v>10174</v>
      </c>
      <c r="F10177" s="39"/>
      <c r="Q10177" s="39"/>
      <c r="R10177" s="40"/>
      <c r="S10177" s="40"/>
      <c r="T10177" s="39"/>
      <c r="AG10177" s="110"/>
      <c r="AH10177" s="94"/>
      <c r="AJ10177" s="97"/>
      <c r="AL10177" s="39"/>
      <c r="AP10177" s="39"/>
      <c r="AQ10177" s="77"/>
      <c r="AR10177" s="78"/>
      <c r="BB10177" s="79"/>
      <c r="BC10177" s="94"/>
      <c r="BE10177" s="97"/>
      <c r="BG10177" s="40"/>
      <c r="BK10177" s="40"/>
      <c r="BL10177" s="79"/>
      <c r="BM10177" s="94"/>
      <c r="BO10177" s="97"/>
      <c r="BQ10177" s="40"/>
      <c r="BR10177" s="94"/>
      <c r="BS10177" s="94"/>
      <c r="BT10177" s="94"/>
      <c r="BU10177" s="40"/>
      <c r="BV10177" s="82"/>
      <c r="BW10177" s="94"/>
      <c r="BX10177" s="48"/>
      <c r="BY10177" s="97"/>
      <c r="BZ10177" s="48"/>
      <c r="CA10177" s="40"/>
      <c r="CB10177" s="94"/>
      <c r="CC10177" s="94"/>
      <c r="CD10177" s="94"/>
      <c r="CE10177" s="40"/>
      <c r="CF10177" s="73"/>
      <c r="CG10177" s="41"/>
      <c r="CH10177" s="41"/>
      <c r="CI10177" s="41"/>
      <c r="CJ10177" s="41"/>
      <c r="CK10177" s="41"/>
      <c r="CL10177" s="68"/>
      <c r="CM10177" s="41"/>
      <c r="CN10177" s="41"/>
      <c r="CO10177" s="39"/>
      <c r="CP10177" s="78"/>
    </row>
    <row r="10178" spans="1:94" s="38" customFormat="1" x14ac:dyDescent="0.25">
      <c r="A10178" s="38">
        <v>10175</v>
      </c>
      <c r="F10178" s="39"/>
      <c r="Q10178" s="39"/>
      <c r="R10178" s="40"/>
      <c r="S10178" s="40"/>
      <c r="T10178" s="39"/>
      <c r="AG10178" s="110"/>
      <c r="AH10178" s="94"/>
      <c r="AJ10178" s="97"/>
      <c r="AL10178" s="39"/>
      <c r="AP10178" s="39"/>
      <c r="AQ10178" s="77"/>
      <c r="AR10178" s="78"/>
      <c r="BB10178" s="79"/>
      <c r="BC10178" s="94"/>
      <c r="BE10178" s="97"/>
      <c r="BG10178" s="40"/>
      <c r="BK10178" s="40"/>
      <c r="BL10178" s="79"/>
      <c r="BM10178" s="94"/>
      <c r="BO10178" s="97"/>
      <c r="BQ10178" s="40"/>
      <c r="BR10178" s="94"/>
      <c r="BS10178" s="94"/>
      <c r="BT10178" s="94"/>
      <c r="BU10178" s="40"/>
      <c r="BV10178" s="82"/>
      <c r="BW10178" s="94"/>
      <c r="BX10178" s="48"/>
      <c r="BY10178" s="97"/>
      <c r="BZ10178" s="48"/>
      <c r="CA10178" s="40"/>
      <c r="CB10178" s="94"/>
      <c r="CC10178" s="94"/>
      <c r="CD10178" s="94"/>
      <c r="CE10178" s="40"/>
      <c r="CF10178" s="73"/>
      <c r="CG10178" s="41"/>
      <c r="CH10178" s="41"/>
      <c r="CI10178" s="41"/>
      <c r="CJ10178" s="41"/>
      <c r="CK10178" s="41"/>
      <c r="CL10178" s="68"/>
      <c r="CM10178" s="41"/>
      <c r="CN10178" s="41"/>
      <c r="CO10178" s="39"/>
      <c r="CP10178" s="78"/>
    </row>
    <row r="10179" spans="1:94" s="38" customFormat="1" x14ac:dyDescent="0.25">
      <c r="A10179" s="38">
        <v>10176</v>
      </c>
      <c r="F10179" s="39"/>
      <c r="Q10179" s="39"/>
      <c r="R10179" s="40"/>
      <c r="S10179" s="40"/>
      <c r="T10179" s="39"/>
      <c r="AG10179" s="110"/>
      <c r="AH10179" s="94"/>
      <c r="AJ10179" s="97"/>
      <c r="AL10179" s="39"/>
      <c r="AP10179" s="39"/>
      <c r="AQ10179" s="77"/>
      <c r="AR10179" s="78"/>
      <c r="BB10179" s="79"/>
      <c r="BC10179" s="94"/>
      <c r="BE10179" s="97"/>
      <c r="BG10179" s="40"/>
      <c r="BK10179" s="40"/>
      <c r="BL10179" s="79"/>
      <c r="BM10179" s="94"/>
      <c r="BO10179" s="97"/>
      <c r="BQ10179" s="40"/>
      <c r="BR10179" s="94"/>
      <c r="BS10179" s="94"/>
      <c r="BT10179" s="94"/>
      <c r="BU10179" s="40"/>
      <c r="BV10179" s="82"/>
      <c r="BW10179" s="94"/>
      <c r="BX10179" s="48"/>
      <c r="BY10179" s="97"/>
      <c r="BZ10179" s="48"/>
      <c r="CA10179" s="40"/>
      <c r="CB10179" s="94"/>
      <c r="CC10179" s="94"/>
      <c r="CD10179" s="94"/>
      <c r="CE10179" s="40"/>
      <c r="CF10179" s="73"/>
      <c r="CG10179" s="41"/>
      <c r="CH10179" s="41"/>
      <c r="CI10179" s="41"/>
      <c r="CJ10179" s="41"/>
      <c r="CK10179" s="41"/>
      <c r="CL10179" s="68"/>
      <c r="CM10179" s="41"/>
      <c r="CN10179" s="41"/>
      <c r="CO10179" s="39"/>
      <c r="CP10179" s="78"/>
    </row>
    <row r="10180" spans="1:94" s="38" customFormat="1" x14ac:dyDescent="0.25">
      <c r="A10180" s="38">
        <v>10177</v>
      </c>
      <c r="F10180" s="39"/>
      <c r="Q10180" s="39"/>
      <c r="R10180" s="40"/>
      <c r="S10180" s="40"/>
      <c r="T10180" s="39"/>
      <c r="AG10180" s="110"/>
      <c r="AH10180" s="94"/>
      <c r="AJ10180" s="97"/>
      <c r="AL10180" s="39"/>
      <c r="AP10180" s="39"/>
      <c r="AQ10180" s="77"/>
      <c r="AR10180" s="78"/>
      <c r="BB10180" s="79"/>
      <c r="BC10180" s="94"/>
      <c r="BE10180" s="97"/>
      <c r="BG10180" s="40"/>
      <c r="BK10180" s="40"/>
      <c r="BL10180" s="79"/>
      <c r="BM10180" s="94"/>
      <c r="BO10180" s="97"/>
      <c r="BQ10180" s="40"/>
      <c r="BR10180" s="94"/>
      <c r="BS10180" s="94"/>
      <c r="BT10180" s="94"/>
      <c r="BU10180" s="40"/>
      <c r="BV10180" s="82"/>
      <c r="BW10180" s="94"/>
      <c r="BX10180" s="48"/>
      <c r="BY10180" s="97"/>
      <c r="BZ10180" s="48"/>
      <c r="CA10180" s="40"/>
      <c r="CB10180" s="94"/>
      <c r="CC10180" s="94"/>
      <c r="CD10180" s="94"/>
      <c r="CE10180" s="40"/>
      <c r="CF10180" s="73"/>
      <c r="CG10180" s="41"/>
      <c r="CH10180" s="41"/>
      <c r="CI10180" s="41"/>
      <c r="CJ10180" s="41"/>
      <c r="CK10180" s="41"/>
      <c r="CL10180" s="68"/>
      <c r="CM10180" s="41"/>
      <c r="CN10180" s="41"/>
      <c r="CO10180" s="39"/>
      <c r="CP10180" s="78"/>
    </row>
    <row r="10181" spans="1:94" s="38" customFormat="1" x14ac:dyDescent="0.25">
      <c r="A10181" s="38">
        <v>10178</v>
      </c>
      <c r="F10181" s="39"/>
      <c r="Q10181" s="39"/>
      <c r="R10181" s="40"/>
      <c r="S10181" s="40"/>
      <c r="T10181" s="39"/>
      <c r="AG10181" s="110"/>
      <c r="AH10181" s="94"/>
      <c r="AJ10181" s="97"/>
      <c r="AL10181" s="39"/>
      <c r="AP10181" s="39"/>
      <c r="AQ10181" s="77"/>
      <c r="AR10181" s="78"/>
      <c r="BB10181" s="79"/>
      <c r="BC10181" s="94"/>
      <c r="BE10181" s="97"/>
      <c r="BG10181" s="40"/>
      <c r="BK10181" s="40"/>
      <c r="BL10181" s="79"/>
      <c r="BM10181" s="94"/>
      <c r="BO10181" s="97"/>
      <c r="BQ10181" s="40"/>
      <c r="BR10181" s="94"/>
      <c r="BS10181" s="94"/>
      <c r="BT10181" s="94"/>
      <c r="BU10181" s="40"/>
      <c r="BV10181" s="82"/>
      <c r="BW10181" s="94"/>
      <c r="BX10181" s="48"/>
      <c r="BY10181" s="97"/>
      <c r="BZ10181" s="48"/>
      <c r="CA10181" s="40"/>
      <c r="CB10181" s="94"/>
      <c r="CC10181" s="94"/>
      <c r="CD10181" s="94"/>
      <c r="CE10181" s="40"/>
      <c r="CF10181" s="73"/>
      <c r="CG10181" s="41"/>
      <c r="CH10181" s="41"/>
      <c r="CI10181" s="41"/>
      <c r="CJ10181" s="41"/>
      <c r="CK10181" s="41"/>
      <c r="CL10181" s="68"/>
      <c r="CM10181" s="41"/>
      <c r="CN10181" s="41"/>
      <c r="CO10181" s="39"/>
      <c r="CP10181" s="78"/>
    </row>
    <row r="10182" spans="1:94" s="38" customFormat="1" x14ac:dyDescent="0.25">
      <c r="A10182" s="38">
        <v>10179</v>
      </c>
      <c r="F10182" s="39"/>
      <c r="Q10182" s="39"/>
      <c r="R10182" s="40"/>
      <c r="S10182" s="40"/>
      <c r="T10182" s="39"/>
      <c r="AG10182" s="110"/>
      <c r="AH10182" s="94"/>
      <c r="AJ10182" s="97"/>
      <c r="AL10182" s="39"/>
      <c r="AP10182" s="39"/>
      <c r="AQ10182" s="77"/>
      <c r="AR10182" s="78"/>
      <c r="BB10182" s="79"/>
      <c r="BC10182" s="94"/>
      <c r="BE10182" s="97"/>
      <c r="BG10182" s="40"/>
      <c r="BK10182" s="40"/>
      <c r="BL10182" s="79"/>
      <c r="BM10182" s="94"/>
      <c r="BO10182" s="97"/>
      <c r="BQ10182" s="40"/>
      <c r="BR10182" s="94"/>
      <c r="BS10182" s="94"/>
      <c r="BT10182" s="94"/>
      <c r="BU10182" s="40"/>
      <c r="BV10182" s="82"/>
      <c r="BW10182" s="94"/>
      <c r="BX10182" s="48"/>
      <c r="BY10182" s="97"/>
      <c r="BZ10182" s="48"/>
      <c r="CA10182" s="40"/>
      <c r="CB10182" s="94"/>
      <c r="CC10182" s="94"/>
      <c r="CD10182" s="94"/>
      <c r="CE10182" s="40"/>
      <c r="CF10182" s="73"/>
      <c r="CG10182" s="41"/>
      <c r="CH10182" s="41"/>
      <c r="CI10182" s="41"/>
      <c r="CJ10182" s="41"/>
      <c r="CK10182" s="41"/>
      <c r="CL10182" s="68"/>
      <c r="CM10182" s="41"/>
      <c r="CN10182" s="41"/>
      <c r="CO10182" s="39"/>
      <c r="CP10182" s="78"/>
    </row>
    <row r="10183" spans="1:94" s="38" customFormat="1" x14ac:dyDescent="0.25">
      <c r="A10183" s="38">
        <v>10180</v>
      </c>
      <c r="F10183" s="39"/>
      <c r="Q10183" s="39"/>
      <c r="R10183" s="40"/>
      <c r="S10183" s="40"/>
      <c r="T10183" s="39"/>
      <c r="AG10183" s="110"/>
      <c r="AH10183" s="94"/>
      <c r="AJ10183" s="97"/>
      <c r="AL10183" s="39"/>
      <c r="AP10183" s="39"/>
      <c r="AQ10183" s="77"/>
      <c r="AR10183" s="78"/>
      <c r="BB10183" s="79"/>
      <c r="BC10183" s="94"/>
      <c r="BE10183" s="97"/>
      <c r="BG10183" s="40"/>
      <c r="BK10183" s="40"/>
      <c r="BL10183" s="79"/>
      <c r="BM10183" s="94"/>
      <c r="BO10183" s="97"/>
      <c r="BQ10183" s="40"/>
      <c r="BR10183" s="94"/>
      <c r="BS10183" s="94"/>
      <c r="BT10183" s="94"/>
      <c r="BU10183" s="40"/>
      <c r="BV10183" s="82"/>
      <c r="BW10183" s="94"/>
      <c r="BX10183" s="48"/>
      <c r="BY10183" s="97"/>
      <c r="BZ10183" s="48"/>
      <c r="CA10183" s="40"/>
      <c r="CB10183" s="94"/>
      <c r="CC10183" s="94"/>
      <c r="CD10183" s="94"/>
      <c r="CE10183" s="40"/>
      <c r="CF10183" s="73"/>
      <c r="CG10183" s="41"/>
      <c r="CH10183" s="41"/>
      <c r="CI10183" s="41"/>
      <c r="CJ10183" s="41"/>
      <c r="CK10183" s="41"/>
      <c r="CL10183" s="68"/>
      <c r="CM10183" s="41"/>
      <c r="CN10183" s="41"/>
      <c r="CO10183" s="39"/>
      <c r="CP10183" s="78"/>
    </row>
    <row r="10184" spans="1:94" s="38" customFormat="1" x14ac:dyDescent="0.25">
      <c r="A10184" s="38">
        <v>10181</v>
      </c>
      <c r="F10184" s="39"/>
      <c r="Q10184" s="39"/>
      <c r="R10184" s="40"/>
      <c r="S10184" s="40"/>
      <c r="T10184" s="39"/>
      <c r="AG10184" s="110"/>
      <c r="AH10184" s="94"/>
      <c r="AJ10184" s="97"/>
      <c r="AL10184" s="39"/>
      <c r="AP10184" s="39"/>
      <c r="AQ10184" s="77"/>
      <c r="AR10184" s="78"/>
      <c r="BB10184" s="79"/>
      <c r="BC10184" s="94"/>
      <c r="BE10184" s="97"/>
      <c r="BG10184" s="40"/>
      <c r="BK10184" s="40"/>
      <c r="BL10184" s="79"/>
      <c r="BM10184" s="94"/>
      <c r="BO10184" s="97"/>
      <c r="BQ10184" s="40"/>
      <c r="BR10184" s="94"/>
      <c r="BS10184" s="94"/>
      <c r="BT10184" s="94"/>
      <c r="BU10184" s="40"/>
      <c r="BV10184" s="82"/>
      <c r="BW10184" s="94"/>
      <c r="BX10184" s="48"/>
      <c r="BY10184" s="97"/>
      <c r="BZ10184" s="48"/>
      <c r="CA10184" s="40"/>
      <c r="CB10184" s="94"/>
      <c r="CC10184" s="94"/>
      <c r="CD10184" s="94"/>
      <c r="CE10184" s="40"/>
      <c r="CF10184" s="73"/>
      <c r="CG10184" s="41"/>
      <c r="CH10184" s="41"/>
      <c r="CI10184" s="41"/>
      <c r="CJ10184" s="41"/>
      <c r="CK10184" s="41"/>
      <c r="CL10184" s="68"/>
      <c r="CM10184" s="41"/>
      <c r="CN10184" s="41"/>
      <c r="CO10184" s="39"/>
      <c r="CP10184" s="78"/>
    </row>
    <row r="10185" spans="1:94" s="38" customFormat="1" x14ac:dyDescent="0.25">
      <c r="A10185" s="38">
        <v>10182</v>
      </c>
      <c r="F10185" s="39"/>
      <c r="Q10185" s="39"/>
      <c r="R10185" s="40"/>
      <c r="S10185" s="40"/>
      <c r="T10185" s="39"/>
      <c r="AG10185" s="110"/>
      <c r="AH10185" s="94"/>
      <c r="AJ10185" s="97"/>
      <c r="AL10185" s="39"/>
      <c r="AP10185" s="39"/>
      <c r="AQ10185" s="77"/>
      <c r="AR10185" s="78"/>
      <c r="BB10185" s="79"/>
      <c r="BC10185" s="94"/>
      <c r="BE10185" s="97"/>
      <c r="BG10185" s="40"/>
      <c r="BK10185" s="40"/>
      <c r="BL10185" s="79"/>
      <c r="BM10185" s="94"/>
      <c r="BO10185" s="97"/>
      <c r="BQ10185" s="40"/>
      <c r="BR10185" s="94"/>
      <c r="BS10185" s="94"/>
      <c r="BT10185" s="94"/>
      <c r="BU10185" s="40"/>
      <c r="BV10185" s="82"/>
      <c r="BW10185" s="94"/>
      <c r="BX10185" s="48"/>
      <c r="BY10185" s="97"/>
      <c r="BZ10185" s="48"/>
      <c r="CA10185" s="40"/>
      <c r="CB10185" s="94"/>
      <c r="CC10185" s="94"/>
      <c r="CD10185" s="94"/>
      <c r="CE10185" s="40"/>
      <c r="CF10185" s="73"/>
      <c r="CG10185" s="41"/>
      <c r="CH10185" s="41"/>
      <c r="CI10185" s="41"/>
      <c r="CJ10185" s="41"/>
      <c r="CK10185" s="41"/>
      <c r="CL10185" s="68"/>
      <c r="CM10185" s="41"/>
      <c r="CN10185" s="41"/>
      <c r="CO10185" s="39"/>
      <c r="CP10185" s="78"/>
    </row>
    <row r="10186" spans="1:94" s="38" customFormat="1" x14ac:dyDescent="0.25">
      <c r="A10186" s="38">
        <v>10183</v>
      </c>
      <c r="F10186" s="39"/>
      <c r="Q10186" s="39"/>
      <c r="R10186" s="40"/>
      <c r="S10186" s="40"/>
      <c r="T10186" s="39"/>
      <c r="AG10186" s="110"/>
      <c r="AH10186" s="94"/>
      <c r="AJ10186" s="97"/>
      <c r="AL10186" s="39"/>
      <c r="AP10186" s="39"/>
      <c r="AQ10186" s="77"/>
      <c r="AR10186" s="78"/>
      <c r="BB10186" s="79"/>
      <c r="BC10186" s="94"/>
      <c r="BE10186" s="97"/>
      <c r="BG10186" s="40"/>
      <c r="BK10186" s="40"/>
      <c r="BL10186" s="79"/>
      <c r="BM10186" s="94"/>
      <c r="BO10186" s="97"/>
      <c r="BQ10186" s="40"/>
      <c r="BR10186" s="94"/>
      <c r="BS10186" s="94"/>
      <c r="BT10186" s="94"/>
      <c r="BU10186" s="40"/>
      <c r="BV10186" s="82"/>
      <c r="BW10186" s="94"/>
      <c r="BX10186" s="48"/>
      <c r="BY10186" s="97"/>
      <c r="BZ10186" s="48"/>
      <c r="CA10186" s="40"/>
      <c r="CB10186" s="94"/>
      <c r="CC10186" s="94"/>
      <c r="CD10186" s="94"/>
      <c r="CE10186" s="40"/>
      <c r="CF10186" s="73"/>
      <c r="CG10186" s="41"/>
      <c r="CH10186" s="41"/>
      <c r="CI10186" s="41"/>
      <c r="CJ10186" s="41"/>
      <c r="CK10186" s="41"/>
      <c r="CL10186" s="68"/>
      <c r="CM10186" s="41"/>
      <c r="CN10186" s="41"/>
      <c r="CO10186" s="39"/>
      <c r="CP10186" s="78"/>
    </row>
    <row r="10187" spans="1:94" s="38" customFormat="1" x14ac:dyDescent="0.25">
      <c r="A10187" s="38">
        <v>10184</v>
      </c>
      <c r="F10187" s="39"/>
      <c r="Q10187" s="39"/>
      <c r="R10187" s="40"/>
      <c r="S10187" s="40"/>
      <c r="T10187" s="39"/>
      <c r="AG10187" s="110"/>
      <c r="AH10187" s="94"/>
      <c r="AJ10187" s="97"/>
      <c r="AL10187" s="39"/>
      <c r="AP10187" s="39"/>
      <c r="AQ10187" s="77"/>
      <c r="AR10187" s="78"/>
      <c r="BB10187" s="79"/>
      <c r="BC10187" s="94"/>
      <c r="BE10187" s="97"/>
      <c r="BG10187" s="40"/>
      <c r="BK10187" s="40"/>
      <c r="BL10187" s="79"/>
      <c r="BM10187" s="94"/>
      <c r="BO10187" s="97"/>
      <c r="BQ10187" s="40"/>
      <c r="BR10187" s="94"/>
      <c r="BS10187" s="94"/>
      <c r="BT10187" s="94"/>
      <c r="BU10187" s="40"/>
      <c r="BV10187" s="82"/>
      <c r="BW10187" s="94"/>
      <c r="BX10187" s="48"/>
      <c r="BY10187" s="97"/>
      <c r="BZ10187" s="48"/>
      <c r="CA10187" s="40"/>
      <c r="CB10187" s="94"/>
      <c r="CC10187" s="94"/>
      <c r="CD10187" s="94"/>
      <c r="CE10187" s="40"/>
      <c r="CF10187" s="73"/>
      <c r="CG10187" s="41"/>
      <c r="CH10187" s="41"/>
      <c r="CI10187" s="41"/>
      <c r="CJ10187" s="41"/>
      <c r="CK10187" s="41"/>
      <c r="CL10187" s="68"/>
      <c r="CM10187" s="41"/>
      <c r="CN10187" s="41"/>
      <c r="CO10187" s="39"/>
      <c r="CP10187" s="78"/>
    </row>
    <row r="10188" spans="1:94" s="38" customFormat="1" x14ac:dyDescent="0.25">
      <c r="A10188" s="38">
        <v>10185</v>
      </c>
      <c r="F10188" s="39"/>
      <c r="Q10188" s="39"/>
      <c r="R10188" s="40"/>
      <c r="S10188" s="40"/>
      <c r="T10188" s="39"/>
      <c r="AG10188" s="110"/>
      <c r="AH10188" s="94"/>
      <c r="AJ10188" s="97"/>
      <c r="AL10188" s="39"/>
      <c r="AP10188" s="39"/>
      <c r="AQ10188" s="77"/>
      <c r="AR10188" s="78"/>
      <c r="BB10188" s="79"/>
      <c r="BC10188" s="94"/>
      <c r="BE10188" s="97"/>
      <c r="BG10188" s="40"/>
      <c r="BK10188" s="40"/>
      <c r="BL10188" s="79"/>
      <c r="BM10188" s="94"/>
      <c r="BO10188" s="97"/>
      <c r="BQ10188" s="40"/>
      <c r="BR10188" s="94"/>
      <c r="BS10188" s="94"/>
      <c r="BT10188" s="94"/>
      <c r="BU10188" s="40"/>
      <c r="BV10188" s="82"/>
      <c r="BW10188" s="94"/>
      <c r="BX10188" s="48"/>
      <c r="BY10188" s="97"/>
      <c r="BZ10188" s="48"/>
      <c r="CA10188" s="40"/>
      <c r="CB10188" s="94"/>
      <c r="CC10188" s="94"/>
      <c r="CD10188" s="94"/>
      <c r="CE10188" s="40"/>
      <c r="CF10188" s="73"/>
      <c r="CG10188" s="41"/>
      <c r="CH10188" s="41"/>
      <c r="CI10188" s="41"/>
      <c r="CJ10188" s="41"/>
      <c r="CK10188" s="41"/>
      <c r="CL10188" s="68"/>
      <c r="CM10188" s="41"/>
      <c r="CN10188" s="41"/>
      <c r="CO10188" s="39"/>
      <c r="CP10188" s="78"/>
    </row>
    <row r="10189" spans="1:94" s="38" customFormat="1" x14ac:dyDescent="0.25">
      <c r="A10189" s="38">
        <v>10186</v>
      </c>
      <c r="F10189" s="39"/>
      <c r="Q10189" s="39"/>
      <c r="R10189" s="40"/>
      <c r="S10189" s="40"/>
      <c r="T10189" s="39"/>
      <c r="AG10189" s="110"/>
      <c r="AH10189" s="94"/>
      <c r="AJ10189" s="97"/>
      <c r="AL10189" s="39"/>
      <c r="AP10189" s="39"/>
      <c r="AQ10189" s="77"/>
      <c r="AR10189" s="78"/>
      <c r="BB10189" s="79"/>
      <c r="BC10189" s="94"/>
      <c r="BE10189" s="97"/>
      <c r="BG10189" s="40"/>
      <c r="BK10189" s="40"/>
      <c r="BL10189" s="79"/>
      <c r="BM10189" s="94"/>
      <c r="BO10189" s="97"/>
      <c r="BQ10189" s="40"/>
      <c r="BR10189" s="94"/>
      <c r="BS10189" s="94"/>
      <c r="BT10189" s="94"/>
      <c r="BU10189" s="40"/>
      <c r="BV10189" s="82"/>
      <c r="BW10189" s="94"/>
      <c r="BX10189" s="48"/>
      <c r="BY10189" s="97"/>
      <c r="BZ10189" s="48"/>
      <c r="CA10189" s="40"/>
      <c r="CB10189" s="94"/>
      <c r="CC10189" s="94"/>
      <c r="CD10189" s="94"/>
      <c r="CE10189" s="40"/>
      <c r="CF10189" s="73"/>
      <c r="CG10189" s="41"/>
      <c r="CH10189" s="41"/>
      <c r="CI10189" s="41"/>
      <c r="CJ10189" s="41"/>
      <c r="CK10189" s="41"/>
      <c r="CL10189" s="68"/>
      <c r="CM10189" s="41"/>
      <c r="CN10189" s="41"/>
      <c r="CO10189" s="39"/>
      <c r="CP10189" s="78"/>
    </row>
    <row r="10190" spans="1:94" s="38" customFormat="1" x14ac:dyDescent="0.25">
      <c r="A10190" s="38">
        <v>10187</v>
      </c>
      <c r="F10190" s="39"/>
      <c r="Q10190" s="39"/>
      <c r="R10190" s="40"/>
      <c r="S10190" s="40"/>
      <c r="T10190" s="39"/>
      <c r="AG10190" s="110"/>
      <c r="AH10190" s="94"/>
      <c r="AJ10190" s="97"/>
      <c r="AL10190" s="39"/>
      <c r="AP10190" s="39"/>
      <c r="AQ10190" s="77"/>
      <c r="AR10190" s="78"/>
      <c r="BB10190" s="79"/>
      <c r="BC10190" s="94"/>
      <c r="BE10190" s="97"/>
      <c r="BG10190" s="40"/>
      <c r="BK10190" s="40"/>
      <c r="BL10190" s="79"/>
      <c r="BM10190" s="94"/>
      <c r="BO10190" s="97"/>
      <c r="BQ10190" s="40"/>
      <c r="BR10190" s="94"/>
      <c r="BS10190" s="94"/>
      <c r="BT10190" s="94"/>
      <c r="BU10190" s="40"/>
      <c r="BV10190" s="82"/>
      <c r="BW10190" s="94"/>
      <c r="BX10190" s="48"/>
      <c r="BY10190" s="97"/>
      <c r="BZ10190" s="48"/>
      <c r="CA10190" s="40"/>
      <c r="CB10190" s="94"/>
      <c r="CC10190" s="94"/>
      <c r="CD10190" s="94"/>
      <c r="CE10190" s="40"/>
      <c r="CF10190" s="73"/>
      <c r="CG10190" s="41"/>
      <c r="CH10190" s="41"/>
      <c r="CI10190" s="41"/>
      <c r="CJ10190" s="41"/>
      <c r="CK10190" s="41"/>
      <c r="CL10190" s="68"/>
      <c r="CM10190" s="41"/>
      <c r="CN10190" s="41"/>
      <c r="CO10190" s="39"/>
      <c r="CP10190" s="78"/>
    </row>
    <row r="10191" spans="1:94" s="38" customFormat="1" x14ac:dyDescent="0.25">
      <c r="A10191" s="38">
        <v>10188</v>
      </c>
      <c r="F10191" s="39"/>
      <c r="Q10191" s="39"/>
      <c r="R10191" s="40"/>
      <c r="S10191" s="40"/>
      <c r="T10191" s="39"/>
      <c r="AG10191" s="110"/>
      <c r="AH10191" s="94"/>
      <c r="AJ10191" s="97"/>
      <c r="AL10191" s="39"/>
      <c r="AP10191" s="39"/>
      <c r="AQ10191" s="77"/>
      <c r="AR10191" s="78"/>
      <c r="BB10191" s="79"/>
      <c r="BC10191" s="94"/>
      <c r="BE10191" s="97"/>
      <c r="BG10191" s="40"/>
      <c r="BK10191" s="40"/>
      <c r="BL10191" s="79"/>
      <c r="BM10191" s="94"/>
      <c r="BO10191" s="97"/>
      <c r="BQ10191" s="40"/>
      <c r="BR10191" s="94"/>
      <c r="BS10191" s="94"/>
      <c r="BT10191" s="94"/>
      <c r="BU10191" s="40"/>
      <c r="BV10191" s="82"/>
      <c r="BW10191" s="94"/>
      <c r="BX10191" s="48"/>
      <c r="BY10191" s="97"/>
      <c r="BZ10191" s="48"/>
      <c r="CA10191" s="40"/>
      <c r="CB10191" s="94"/>
      <c r="CC10191" s="94"/>
      <c r="CD10191" s="94"/>
      <c r="CE10191" s="40"/>
      <c r="CF10191" s="73"/>
      <c r="CG10191" s="41"/>
      <c r="CH10191" s="41"/>
      <c r="CI10191" s="41"/>
      <c r="CJ10191" s="41"/>
      <c r="CK10191" s="41"/>
      <c r="CL10191" s="68"/>
      <c r="CM10191" s="41"/>
      <c r="CN10191" s="41"/>
      <c r="CO10191" s="39"/>
      <c r="CP10191" s="78"/>
    </row>
    <row r="10192" spans="1:94" s="38" customFormat="1" x14ac:dyDescent="0.25">
      <c r="A10192" s="38">
        <v>10189</v>
      </c>
      <c r="F10192" s="39"/>
      <c r="Q10192" s="39"/>
      <c r="R10192" s="40"/>
      <c r="S10192" s="40"/>
      <c r="T10192" s="39"/>
      <c r="AG10192" s="110"/>
      <c r="AH10192" s="94"/>
      <c r="AJ10192" s="97"/>
      <c r="AL10192" s="39"/>
      <c r="AP10192" s="39"/>
      <c r="AQ10192" s="77"/>
      <c r="AR10192" s="78"/>
      <c r="BB10192" s="79"/>
      <c r="BC10192" s="94"/>
      <c r="BE10192" s="97"/>
      <c r="BG10192" s="40"/>
      <c r="BK10192" s="40"/>
      <c r="BL10192" s="79"/>
      <c r="BM10192" s="94"/>
      <c r="BO10192" s="97"/>
      <c r="BQ10192" s="40"/>
      <c r="BR10192" s="94"/>
      <c r="BS10192" s="94"/>
      <c r="BT10192" s="94"/>
      <c r="BU10192" s="40"/>
      <c r="BV10192" s="82"/>
      <c r="BW10192" s="94"/>
      <c r="BX10192" s="48"/>
      <c r="BY10192" s="97"/>
      <c r="BZ10192" s="48"/>
      <c r="CA10192" s="40"/>
      <c r="CB10192" s="94"/>
      <c r="CC10192" s="94"/>
      <c r="CD10192" s="94"/>
      <c r="CE10192" s="40"/>
      <c r="CF10192" s="73"/>
      <c r="CG10192" s="41"/>
      <c r="CH10192" s="41"/>
      <c r="CI10192" s="41"/>
      <c r="CJ10192" s="41"/>
      <c r="CK10192" s="41"/>
      <c r="CL10192" s="68"/>
      <c r="CM10192" s="41"/>
      <c r="CN10192" s="41"/>
      <c r="CO10192" s="39"/>
      <c r="CP10192" s="78"/>
    </row>
    <row r="10193" spans="1:94" s="38" customFormat="1" x14ac:dyDescent="0.25">
      <c r="A10193" s="38">
        <v>10190</v>
      </c>
      <c r="F10193" s="39"/>
      <c r="Q10193" s="39"/>
      <c r="R10193" s="40"/>
      <c r="S10193" s="40"/>
      <c r="T10193" s="39"/>
      <c r="AG10193" s="110"/>
      <c r="AH10193" s="94"/>
      <c r="AJ10193" s="97"/>
      <c r="AL10193" s="39"/>
      <c r="AP10193" s="39"/>
      <c r="AQ10193" s="77"/>
      <c r="AR10193" s="78"/>
      <c r="BB10193" s="79"/>
      <c r="BC10193" s="94"/>
      <c r="BE10193" s="97"/>
      <c r="BG10193" s="40"/>
      <c r="BK10193" s="40"/>
      <c r="BL10193" s="79"/>
      <c r="BM10193" s="94"/>
      <c r="BO10193" s="97"/>
      <c r="BQ10193" s="40"/>
      <c r="BR10193" s="94"/>
      <c r="BS10193" s="94"/>
      <c r="BT10193" s="94"/>
      <c r="BU10193" s="40"/>
      <c r="BV10193" s="82"/>
      <c r="BW10193" s="94"/>
      <c r="BX10193" s="48"/>
      <c r="BY10193" s="97"/>
      <c r="BZ10193" s="48"/>
      <c r="CA10193" s="40"/>
      <c r="CB10193" s="94"/>
      <c r="CC10193" s="94"/>
      <c r="CD10193" s="94"/>
      <c r="CE10193" s="40"/>
      <c r="CF10193" s="73"/>
      <c r="CG10193" s="41"/>
      <c r="CH10193" s="41"/>
      <c r="CI10193" s="41"/>
      <c r="CJ10193" s="41"/>
      <c r="CK10193" s="41"/>
      <c r="CL10193" s="68"/>
      <c r="CM10193" s="41"/>
      <c r="CN10193" s="41"/>
      <c r="CO10193" s="39"/>
      <c r="CP10193" s="78"/>
    </row>
    <row r="10194" spans="1:94" s="38" customFormat="1" x14ac:dyDescent="0.25">
      <c r="A10194" s="38">
        <v>10191</v>
      </c>
      <c r="F10194" s="39"/>
      <c r="Q10194" s="39"/>
      <c r="R10194" s="40"/>
      <c r="S10194" s="40"/>
      <c r="T10194" s="39"/>
      <c r="AG10194" s="110"/>
      <c r="AH10194" s="94"/>
      <c r="AJ10194" s="97"/>
      <c r="AL10194" s="39"/>
      <c r="AP10194" s="39"/>
      <c r="AQ10194" s="77"/>
      <c r="AR10194" s="78"/>
      <c r="BB10194" s="79"/>
      <c r="BC10194" s="94"/>
      <c r="BE10194" s="97"/>
      <c r="BG10194" s="40"/>
      <c r="BK10194" s="40"/>
      <c r="BL10194" s="79"/>
      <c r="BM10194" s="94"/>
      <c r="BO10194" s="97"/>
      <c r="BQ10194" s="40"/>
      <c r="BR10194" s="94"/>
      <c r="BS10194" s="94"/>
      <c r="BT10194" s="94"/>
      <c r="BU10194" s="40"/>
      <c r="BV10194" s="82"/>
      <c r="BW10194" s="94"/>
      <c r="BX10194" s="48"/>
      <c r="BY10194" s="97"/>
      <c r="BZ10194" s="48"/>
      <c r="CA10194" s="40"/>
      <c r="CB10194" s="94"/>
      <c r="CC10194" s="94"/>
      <c r="CD10194" s="94"/>
      <c r="CE10194" s="40"/>
      <c r="CF10194" s="73"/>
      <c r="CG10194" s="41"/>
      <c r="CH10194" s="41"/>
      <c r="CI10194" s="41"/>
      <c r="CJ10194" s="41"/>
      <c r="CK10194" s="41"/>
      <c r="CL10194" s="68"/>
      <c r="CM10194" s="41"/>
      <c r="CN10194" s="41"/>
      <c r="CO10194" s="39"/>
      <c r="CP10194" s="78"/>
    </row>
    <row r="10195" spans="1:94" s="38" customFormat="1" x14ac:dyDescent="0.25">
      <c r="A10195" s="38">
        <v>10192</v>
      </c>
      <c r="F10195" s="39"/>
      <c r="Q10195" s="39"/>
      <c r="R10195" s="40"/>
      <c r="S10195" s="40"/>
      <c r="T10195" s="39"/>
      <c r="AG10195" s="110"/>
      <c r="AH10195" s="94"/>
      <c r="AJ10195" s="97"/>
      <c r="AL10195" s="39"/>
      <c r="AP10195" s="39"/>
      <c r="AQ10195" s="77"/>
      <c r="AR10195" s="78"/>
      <c r="BB10195" s="79"/>
      <c r="BC10195" s="94"/>
      <c r="BE10195" s="97"/>
      <c r="BG10195" s="40"/>
      <c r="BK10195" s="40"/>
      <c r="BL10195" s="79"/>
      <c r="BM10195" s="94"/>
      <c r="BO10195" s="97"/>
      <c r="BQ10195" s="40"/>
      <c r="BR10195" s="94"/>
      <c r="BS10195" s="94"/>
      <c r="BT10195" s="94"/>
      <c r="BU10195" s="40"/>
      <c r="BV10195" s="82"/>
      <c r="BW10195" s="94"/>
      <c r="BX10195" s="48"/>
      <c r="BY10195" s="97"/>
      <c r="BZ10195" s="48"/>
      <c r="CA10195" s="40"/>
      <c r="CB10195" s="94"/>
      <c r="CC10195" s="94"/>
      <c r="CD10195" s="94"/>
      <c r="CE10195" s="40"/>
      <c r="CF10195" s="73"/>
      <c r="CG10195" s="41"/>
      <c r="CH10195" s="41"/>
      <c r="CI10195" s="41"/>
      <c r="CJ10195" s="41"/>
      <c r="CK10195" s="41"/>
      <c r="CL10195" s="68"/>
      <c r="CM10195" s="41"/>
      <c r="CN10195" s="41"/>
      <c r="CO10195" s="39"/>
      <c r="CP10195" s="78"/>
    </row>
    <row r="10196" spans="1:94" s="38" customFormat="1" x14ac:dyDescent="0.25">
      <c r="A10196" s="38">
        <v>10193</v>
      </c>
      <c r="F10196" s="39"/>
      <c r="Q10196" s="39"/>
      <c r="R10196" s="40"/>
      <c r="S10196" s="40"/>
      <c r="T10196" s="39"/>
      <c r="AG10196" s="110"/>
      <c r="AH10196" s="94"/>
      <c r="AJ10196" s="97"/>
      <c r="AL10196" s="39"/>
      <c r="AP10196" s="39"/>
      <c r="AQ10196" s="77"/>
      <c r="AR10196" s="78"/>
      <c r="BB10196" s="79"/>
      <c r="BC10196" s="94"/>
      <c r="BE10196" s="97"/>
      <c r="BG10196" s="40"/>
      <c r="BK10196" s="40"/>
      <c r="BL10196" s="79"/>
      <c r="BM10196" s="94"/>
      <c r="BO10196" s="97"/>
      <c r="BQ10196" s="40"/>
      <c r="BR10196" s="94"/>
      <c r="BS10196" s="94"/>
      <c r="BT10196" s="94"/>
      <c r="BU10196" s="40"/>
      <c r="BV10196" s="82"/>
      <c r="BW10196" s="94"/>
      <c r="BX10196" s="48"/>
      <c r="BY10196" s="97"/>
      <c r="BZ10196" s="48"/>
      <c r="CA10196" s="40"/>
      <c r="CB10196" s="94"/>
      <c r="CC10196" s="94"/>
      <c r="CD10196" s="94"/>
      <c r="CE10196" s="40"/>
      <c r="CF10196" s="73"/>
      <c r="CG10196" s="41"/>
      <c r="CH10196" s="41"/>
      <c r="CI10196" s="41"/>
      <c r="CJ10196" s="41"/>
      <c r="CK10196" s="41"/>
      <c r="CL10196" s="68"/>
      <c r="CM10196" s="41"/>
      <c r="CN10196" s="41"/>
      <c r="CO10196" s="39"/>
      <c r="CP10196" s="78"/>
    </row>
    <row r="10197" spans="1:94" s="38" customFormat="1" x14ac:dyDescent="0.25">
      <c r="A10197" s="38">
        <v>10194</v>
      </c>
      <c r="F10197" s="39"/>
      <c r="Q10197" s="39"/>
      <c r="R10197" s="40"/>
      <c r="S10197" s="40"/>
      <c r="T10197" s="39"/>
      <c r="AG10197" s="110"/>
      <c r="AH10197" s="94"/>
      <c r="AJ10197" s="97"/>
      <c r="AL10197" s="39"/>
      <c r="AP10197" s="39"/>
      <c r="AQ10197" s="77"/>
      <c r="AR10197" s="78"/>
      <c r="BB10197" s="79"/>
      <c r="BC10197" s="94"/>
      <c r="BE10197" s="97"/>
      <c r="BG10197" s="40"/>
      <c r="BK10197" s="40"/>
      <c r="BL10197" s="79"/>
      <c r="BM10197" s="94"/>
      <c r="BO10197" s="97"/>
      <c r="BQ10197" s="40"/>
      <c r="BR10197" s="94"/>
      <c r="BS10197" s="94"/>
      <c r="BT10197" s="94"/>
      <c r="BU10197" s="40"/>
      <c r="BV10197" s="82"/>
      <c r="BW10197" s="94"/>
      <c r="BX10197" s="48"/>
      <c r="BY10197" s="97"/>
      <c r="BZ10197" s="48"/>
      <c r="CA10197" s="40"/>
      <c r="CB10197" s="94"/>
      <c r="CC10197" s="94"/>
      <c r="CD10197" s="94"/>
      <c r="CE10197" s="40"/>
      <c r="CF10197" s="73"/>
      <c r="CG10197" s="41"/>
      <c r="CH10197" s="41"/>
      <c r="CI10197" s="41"/>
      <c r="CJ10197" s="41"/>
      <c r="CK10197" s="41"/>
      <c r="CL10197" s="68"/>
      <c r="CM10197" s="41"/>
      <c r="CN10197" s="41"/>
      <c r="CO10197" s="39"/>
      <c r="CP10197" s="78"/>
    </row>
    <row r="10198" spans="1:94" s="38" customFormat="1" x14ac:dyDescent="0.25">
      <c r="A10198" s="38">
        <v>10195</v>
      </c>
      <c r="F10198" s="39"/>
      <c r="Q10198" s="39"/>
      <c r="R10198" s="40"/>
      <c r="S10198" s="40"/>
      <c r="T10198" s="39"/>
      <c r="AG10198" s="110"/>
      <c r="AH10198" s="94"/>
      <c r="AJ10198" s="97"/>
      <c r="AL10198" s="39"/>
      <c r="AP10198" s="39"/>
      <c r="AQ10198" s="77"/>
      <c r="AR10198" s="78"/>
      <c r="BB10198" s="79"/>
      <c r="BC10198" s="94"/>
      <c r="BE10198" s="97"/>
      <c r="BG10198" s="40"/>
      <c r="BK10198" s="40"/>
      <c r="BL10198" s="79"/>
      <c r="BM10198" s="94"/>
      <c r="BO10198" s="97"/>
      <c r="BQ10198" s="40"/>
      <c r="BR10198" s="94"/>
      <c r="BS10198" s="94"/>
      <c r="BT10198" s="94"/>
      <c r="BU10198" s="40"/>
      <c r="BV10198" s="82"/>
      <c r="BW10198" s="94"/>
      <c r="BX10198" s="48"/>
      <c r="BY10198" s="97"/>
      <c r="BZ10198" s="48"/>
      <c r="CA10198" s="40"/>
      <c r="CB10198" s="94"/>
      <c r="CC10198" s="94"/>
      <c r="CD10198" s="94"/>
      <c r="CE10198" s="40"/>
      <c r="CF10198" s="73"/>
      <c r="CG10198" s="41"/>
      <c r="CH10198" s="41"/>
      <c r="CI10198" s="41"/>
      <c r="CJ10198" s="41"/>
      <c r="CK10198" s="41"/>
      <c r="CL10198" s="68"/>
      <c r="CM10198" s="41"/>
      <c r="CN10198" s="41"/>
      <c r="CO10198" s="39"/>
      <c r="CP10198" s="78"/>
    </row>
    <row r="10199" spans="1:94" s="38" customFormat="1" x14ac:dyDescent="0.25">
      <c r="A10199" s="38">
        <v>10196</v>
      </c>
      <c r="F10199" s="39"/>
      <c r="Q10199" s="39"/>
      <c r="R10199" s="40"/>
      <c r="S10199" s="40"/>
      <c r="T10199" s="39"/>
      <c r="AG10199" s="110"/>
      <c r="AH10199" s="94"/>
      <c r="AJ10199" s="97"/>
      <c r="AL10199" s="39"/>
      <c r="AP10199" s="39"/>
      <c r="AQ10199" s="77"/>
      <c r="AR10199" s="78"/>
      <c r="BB10199" s="79"/>
      <c r="BC10199" s="94"/>
      <c r="BE10199" s="97"/>
      <c r="BG10199" s="40"/>
      <c r="BK10199" s="40"/>
      <c r="BL10199" s="79"/>
      <c r="BM10199" s="94"/>
      <c r="BO10199" s="97"/>
      <c r="BQ10199" s="40"/>
      <c r="BR10199" s="94"/>
      <c r="BS10199" s="94"/>
      <c r="BT10199" s="94"/>
      <c r="BU10199" s="40"/>
      <c r="BV10199" s="82"/>
      <c r="BW10199" s="94"/>
      <c r="BX10199" s="48"/>
      <c r="BY10199" s="97"/>
      <c r="BZ10199" s="48"/>
      <c r="CA10199" s="40"/>
      <c r="CB10199" s="94"/>
      <c r="CC10199" s="94"/>
      <c r="CD10199" s="94"/>
      <c r="CE10199" s="40"/>
      <c r="CF10199" s="73"/>
      <c r="CG10199" s="41"/>
      <c r="CH10199" s="41"/>
      <c r="CI10199" s="41"/>
      <c r="CJ10199" s="41"/>
      <c r="CK10199" s="41"/>
      <c r="CL10199" s="68"/>
      <c r="CM10199" s="41"/>
      <c r="CN10199" s="41"/>
      <c r="CO10199" s="39"/>
      <c r="CP10199" s="78"/>
    </row>
    <row r="10200" spans="1:94" s="38" customFormat="1" x14ac:dyDescent="0.25">
      <c r="A10200" s="38">
        <v>10197</v>
      </c>
      <c r="F10200" s="39"/>
      <c r="Q10200" s="39"/>
      <c r="R10200" s="40"/>
      <c r="S10200" s="40"/>
      <c r="T10200" s="39"/>
      <c r="AG10200" s="110"/>
      <c r="AH10200" s="94"/>
      <c r="AJ10200" s="97"/>
      <c r="AL10200" s="39"/>
      <c r="AP10200" s="39"/>
      <c r="AQ10200" s="77"/>
      <c r="AR10200" s="78"/>
      <c r="BB10200" s="79"/>
      <c r="BC10200" s="94"/>
      <c r="BE10200" s="97"/>
      <c r="BG10200" s="40"/>
      <c r="BK10200" s="40"/>
      <c r="BL10200" s="79"/>
      <c r="BM10200" s="94"/>
      <c r="BO10200" s="97"/>
      <c r="BQ10200" s="40"/>
      <c r="BR10200" s="94"/>
      <c r="BS10200" s="94"/>
      <c r="BT10200" s="94"/>
      <c r="BU10200" s="40"/>
      <c r="BV10200" s="82"/>
      <c r="BW10200" s="94"/>
      <c r="BX10200" s="48"/>
      <c r="BY10200" s="97"/>
      <c r="BZ10200" s="48"/>
      <c r="CA10200" s="40"/>
      <c r="CB10200" s="94"/>
      <c r="CC10200" s="94"/>
      <c r="CD10200" s="94"/>
      <c r="CE10200" s="40"/>
      <c r="CF10200" s="73"/>
      <c r="CG10200" s="41"/>
      <c r="CH10200" s="41"/>
      <c r="CI10200" s="41"/>
      <c r="CJ10200" s="41"/>
      <c r="CK10200" s="41"/>
      <c r="CL10200" s="68"/>
      <c r="CM10200" s="41"/>
      <c r="CN10200" s="41"/>
      <c r="CO10200" s="39"/>
      <c r="CP10200" s="78"/>
    </row>
    <row r="10201" spans="1:94" s="38" customFormat="1" x14ac:dyDescent="0.25">
      <c r="A10201" s="38">
        <v>10198</v>
      </c>
      <c r="F10201" s="39"/>
      <c r="Q10201" s="39"/>
      <c r="R10201" s="40"/>
      <c r="S10201" s="40"/>
      <c r="T10201" s="39"/>
      <c r="AG10201" s="110"/>
      <c r="AH10201" s="94"/>
      <c r="AJ10201" s="97"/>
      <c r="AL10201" s="39"/>
      <c r="AP10201" s="39"/>
      <c r="AQ10201" s="77"/>
      <c r="AR10201" s="78"/>
      <c r="BB10201" s="79"/>
      <c r="BC10201" s="94"/>
      <c r="BE10201" s="97"/>
      <c r="BG10201" s="40"/>
      <c r="BK10201" s="40"/>
      <c r="BL10201" s="79"/>
      <c r="BM10201" s="94"/>
      <c r="BO10201" s="97"/>
      <c r="BQ10201" s="40"/>
      <c r="BR10201" s="94"/>
      <c r="BS10201" s="94"/>
      <c r="BT10201" s="94"/>
      <c r="BU10201" s="40"/>
      <c r="BV10201" s="82"/>
      <c r="BW10201" s="94"/>
      <c r="BX10201" s="48"/>
      <c r="BY10201" s="97"/>
      <c r="BZ10201" s="48"/>
      <c r="CA10201" s="40"/>
      <c r="CB10201" s="94"/>
      <c r="CC10201" s="94"/>
      <c r="CD10201" s="94"/>
      <c r="CE10201" s="40"/>
      <c r="CF10201" s="73"/>
      <c r="CG10201" s="41"/>
      <c r="CH10201" s="41"/>
      <c r="CI10201" s="41"/>
      <c r="CJ10201" s="41"/>
      <c r="CK10201" s="41"/>
      <c r="CL10201" s="68"/>
      <c r="CM10201" s="41"/>
      <c r="CN10201" s="41"/>
      <c r="CO10201" s="39"/>
      <c r="CP10201" s="78"/>
    </row>
    <row r="10202" spans="1:94" s="38" customFormat="1" x14ac:dyDescent="0.25">
      <c r="A10202" s="38">
        <v>10199</v>
      </c>
      <c r="F10202" s="39"/>
      <c r="Q10202" s="39"/>
      <c r="R10202" s="40"/>
      <c r="S10202" s="40"/>
      <c r="T10202" s="39"/>
      <c r="AG10202" s="110"/>
      <c r="AH10202" s="94"/>
      <c r="AJ10202" s="97"/>
      <c r="AL10202" s="39"/>
      <c r="AP10202" s="39"/>
      <c r="AQ10202" s="77"/>
      <c r="AR10202" s="78"/>
      <c r="BB10202" s="79"/>
      <c r="BC10202" s="94"/>
      <c r="BE10202" s="97"/>
      <c r="BG10202" s="40"/>
      <c r="BK10202" s="40"/>
      <c r="BL10202" s="79"/>
      <c r="BM10202" s="94"/>
      <c r="BO10202" s="97"/>
      <c r="BQ10202" s="40"/>
      <c r="BR10202" s="94"/>
      <c r="BS10202" s="94"/>
      <c r="BT10202" s="94"/>
      <c r="BU10202" s="40"/>
      <c r="BV10202" s="82"/>
      <c r="BW10202" s="94"/>
      <c r="BX10202" s="48"/>
      <c r="BY10202" s="97"/>
      <c r="BZ10202" s="48"/>
      <c r="CA10202" s="40"/>
      <c r="CB10202" s="94"/>
      <c r="CC10202" s="94"/>
      <c r="CD10202" s="94"/>
      <c r="CE10202" s="40"/>
      <c r="CF10202" s="73"/>
      <c r="CG10202" s="41"/>
      <c r="CH10202" s="41"/>
      <c r="CI10202" s="41"/>
      <c r="CJ10202" s="41"/>
      <c r="CK10202" s="41"/>
      <c r="CL10202" s="68"/>
      <c r="CM10202" s="41"/>
      <c r="CN10202" s="41"/>
      <c r="CO10202" s="39"/>
      <c r="CP10202" s="78"/>
    </row>
    <row r="10203" spans="1:94" s="38" customFormat="1" x14ac:dyDescent="0.25">
      <c r="A10203" s="38">
        <v>10200</v>
      </c>
      <c r="F10203" s="39"/>
      <c r="Q10203" s="39"/>
      <c r="R10203" s="40"/>
      <c r="S10203" s="40"/>
      <c r="T10203" s="39"/>
      <c r="AG10203" s="110"/>
      <c r="AH10203" s="94"/>
      <c r="AJ10203" s="97"/>
      <c r="AL10203" s="39"/>
      <c r="AP10203" s="39"/>
      <c r="AQ10203" s="77"/>
      <c r="AR10203" s="78"/>
      <c r="BB10203" s="79"/>
      <c r="BC10203" s="94"/>
      <c r="BE10203" s="97"/>
      <c r="BG10203" s="40"/>
      <c r="BK10203" s="40"/>
      <c r="BL10203" s="79"/>
      <c r="BM10203" s="94"/>
      <c r="BO10203" s="97"/>
      <c r="BQ10203" s="40"/>
      <c r="BR10203" s="94"/>
      <c r="BS10203" s="94"/>
      <c r="BT10203" s="94"/>
      <c r="BU10203" s="40"/>
      <c r="BV10203" s="82"/>
      <c r="BW10203" s="94"/>
      <c r="BX10203" s="48"/>
      <c r="BY10203" s="97"/>
      <c r="BZ10203" s="48"/>
      <c r="CA10203" s="40"/>
      <c r="CB10203" s="94"/>
      <c r="CC10203" s="94"/>
      <c r="CD10203" s="94"/>
      <c r="CE10203" s="40"/>
      <c r="CF10203" s="73"/>
      <c r="CG10203" s="41"/>
      <c r="CH10203" s="41"/>
      <c r="CI10203" s="41"/>
      <c r="CJ10203" s="41"/>
      <c r="CK10203" s="41"/>
      <c r="CL10203" s="68"/>
      <c r="CM10203" s="41"/>
      <c r="CN10203" s="41"/>
      <c r="CO10203" s="39"/>
      <c r="CP10203" s="78"/>
    </row>
    <row r="10204" spans="1:94" s="38" customFormat="1" x14ac:dyDescent="0.25">
      <c r="A10204" s="38">
        <v>10201</v>
      </c>
      <c r="F10204" s="39"/>
      <c r="Q10204" s="39"/>
      <c r="R10204" s="40"/>
      <c r="S10204" s="40"/>
      <c r="T10204" s="39"/>
      <c r="AG10204" s="110"/>
      <c r="AH10204" s="94"/>
      <c r="AJ10204" s="97"/>
      <c r="AL10204" s="39"/>
      <c r="AP10204" s="39"/>
      <c r="AQ10204" s="77"/>
      <c r="AR10204" s="78"/>
      <c r="BB10204" s="79"/>
      <c r="BC10204" s="94"/>
      <c r="BE10204" s="97"/>
      <c r="BG10204" s="40"/>
      <c r="BK10204" s="40"/>
      <c r="BL10204" s="79"/>
      <c r="BM10204" s="94"/>
      <c r="BO10204" s="97"/>
      <c r="BQ10204" s="40"/>
      <c r="BR10204" s="94"/>
      <c r="BS10204" s="94"/>
      <c r="BT10204" s="94"/>
      <c r="BU10204" s="40"/>
      <c r="BV10204" s="82"/>
      <c r="BW10204" s="94"/>
      <c r="BX10204" s="48"/>
      <c r="BY10204" s="97"/>
      <c r="BZ10204" s="48"/>
      <c r="CA10204" s="40"/>
      <c r="CB10204" s="94"/>
      <c r="CC10204" s="94"/>
      <c r="CD10204" s="94"/>
      <c r="CE10204" s="40"/>
      <c r="CF10204" s="73"/>
      <c r="CG10204" s="41"/>
      <c r="CH10204" s="41"/>
      <c r="CI10204" s="41"/>
      <c r="CJ10204" s="41"/>
      <c r="CK10204" s="41"/>
      <c r="CL10204" s="68"/>
      <c r="CM10204" s="41"/>
      <c r="CN10204" s="41"/>
      <c r="CO10204" s="39"/>
      <c r="CP10204" s="78"/>
    </row>
    <row r="10205" spans="1:94" s="38" customFormat="1" x14ac:dyDescent="0.25">
      <c r="A10205" s="38">
        <v>10202</v>
      </c>
      <c r="F10205" s="39"/>
      <c r="Q10205" s="39"/>
      <c r="R10205" s="40"/>
      <c r="S10205" s="40"/>
      <c r="T10205" s="39"/>
      <c r="AG10205" s="110"/>
      <c r="AH10205" s="94"/>
      <c r="AJ10205" s="97"/>
      <c r="AL10205" s="39"/>
      <c r="AP10205" s="39"/>
      <c r="AQ10205" s="77"/>
      <c r="AR10205" s="78"/>
      <c r="BB10205" s="79"/>
      <c r="BC10205" s="94"/>
      <c r="BE10205" s="97"/>
      <c r="BG10205" s="40"/>
      <c r="BK10205" s="40"/>
      <c r="BL10205" s="79"/>
      <c r="BM10205" s="94"/>
      <c r="BO10205" s="97"/>
      <c r="BQ10205" s="40"/>
      <c r="BR10205" s="94"/>
      <c r="BS10205" s="94"/>
      <c r="BT10205" s="94"/>
      <c r="BU10205" s="40"/>
      <c r="BV10205" s="82"/>
      <c r="BW10205" s="94"/>
      <c r="BX10205" s="48"/>
      <c r="BY10205" s="97"/>
      <c r="BZ10205" s="48"/>
      <c r="CA10205" s="40"/>
      <c r="CB10205" s="94"/>
      <c r="CC10205" s="94"/>
      <c r="CD10205" s="94"/>
      <c r="CE10205" s="40"/>
      <c r="CF10205" s="73"/>
      <c r="CG10205" s="41"/>
      <c r="CH10205" s="41"/>
      <c r="CI10205" s="41"/>
      <c r="CJ10205" s="41"/>
      <c r="CK10205" s="41"/>
      <c r="CL10205" s="68"/>
      <c r="CM10205" s="41"/>
      <c r="CN10205" s="41"/>
      <c r="CO10205" s="39"/>
      <c r="CP10205" s="78"/>
    </row>
    <row r="10206" spans="1:94" s="38" customFormat="1" x14ac:dyDescent="0.25">
      <c r="A10206" s="38">
        <v>10203</v>
      </c>
      <c r="F10206" s="39"/>
      <c r="Q10206" s="39"/>
      <c r="R10206" s="40"/>
      <c r="S10206" s="40"/>
      <c r="T10206" s="39"/>
      <c r="AG10206" s="110"/>
      <c r="AH10206" s="94"/>
      <c r="AJ10206" s="97"/>
      <c r="AL10206" s="39"/>
      <c r="AP10206" s="39"/>
      <c r="AQ10206" s="77"/>
      <c r="AR10206" s="78"/>
      <c r="BB10206" s="79"/>
      <c r="BC10206" s="94"/>
      <c r="BE10206" s="97"/>
      <c r="BG10206" s="40"/>
      <c r="BK10206" s="40"/>
      <c r="BL10206" s="79"/>
      <c r="BM10206" s="94"/>
      <c r="BO10206" s="97"/>
      <c r="BQ10206" s="40"/>
      <c r="BR10206" s="94"/>
      <c r="BS10206" s="94"/>
      <c r="BT10206" s="94"/>
      <c r="BU10206" s="40"/>
      <c r="BV10206" s="82"/>
      <c r="BW10206" s="94"/>
      <c r="BX10206" s="48"/>
      <c r="BY10206" s="97"/>
      <c r="BZ10206" s="48"/>
      <c r="CA10206" s="40"/>
      <c r="CB10206" s="94"/>
      <c r="CC10206" s="94"/>
      <c r="CD10206" s="94"/>
      <c r="CE10206" s="40"/>
      <c r="CF10206" s="73"/>
      <c r="CG10206" s="41"/>
      <c r="CH10206" s="41"/>
      <c r="CI10206" s="41"/>
      <c r="CJ10206" s="41"/>
      <c r="CK10206" s="41"/>
      <c r="CL10206" s="68"/>
      <c r="CM10206" s="41"/>
      <c r="CN10206" s="41"/>
      <c r="CO10206" s="39"/>
      <c r="CP10206" s="78"/>
    </row>
    <row r="10207" spans="1:94" s="38" customFormat="1" x14ac:dyDescent="0.25">
      <c r="A10207" s="38">
        <v>10204</v>
      </c>
      <c r="F10207" s="39"/>
      <c r="Q10207" s="39"/>
      <c r="R10207" s="40"/>
      <c r="S10207" s="40"/>
      <c r="T10207" s="39"/>
      <c r="AG10207" s="110"/>
      <c r="AH10207" s="94"/>
      <c r="AJ10207" s="97"/>
      <c r="AL10207" s="39"/>
      <c r="AP10207" s="39"/>
      <c r="AQ10207" s="77"/>
      <c r="AR10207" s="78"/>
      <c r="BB10207" s="79"/>
      <c r="BC10207" s="94"/>
      <c r="BE10207" s="97"/>
      <c r="BG10207" s="40"/>
      <c r="BK10207" s="40"/>
      <c r="BL10207" s="79"/>
      <c r="BM10207" s="94"/>
      <c r="BO10207" s="97"/>
      <c r="BQ10207" s="40"/>
      <c r="BR10207" s="94"/>
      <c r="BS10207" s="94"/>
      <c r="BT10207" s="94"/>
      <c r="BU10207" s="40"/>
      <c r="BV10207" s="82"/>
      <c r="BW10207" s="94"/>
      <c r="BX10207" s="48"/>
      <c r="BY10207" s="97"/>
      <c r="BZ10207" s="48"/>
      <c r="CA10207" s="40"/>
      <c r="CB10207" s="94"/>
      <c r="CC10207" s="94"/>
      <c r="CD10207" s="94"/>
      <c r="CE10207" s="40"/>
      <c r="CF10207" s="73"/>
      <c r="CG10207" s="41"/>
      <c r="CH10207" s="41"/>
      <c r="CI10207" s="41"/>
      <c r="CJ10207" s="41"/>
      <c r="CK10207" s="41"/>
      <c r="CL10207" s="68"/>
      <c r="CM10207" s="41"/>
      <c r="CN10207" s="41"/>
      <c r="CO10207" s="39"/>
      <c r="CP10207" s="78"/>
    </row>
    <row r="10208" spans="1:94" s="38" customFormat="1" x14ac:dyDescent="0.25">
      <c r="A10208" s="38">
        <v>10205</v>
      </c>
      <c r="F10208" s="39"/>
      <c r="Q10208" s="39"/>
      <c r="R10208" s="40"/>
      <c r="S10208" s="40"/>
      <c r="T10208" s="39"/>
      <c r="AG10208" s="110"/>
      <c r="AH10208" s="94"/>
      <c r="AJ10208" s="97"/>
      <c r="AL10208" s="39"/>
      <c r="AP10208" s="39"/>
      <c r="AQ10208" s="77"/>
      <c r="AR10208" s="78"/>
      <c r="BB10208" s="79"/>
      <c r="BC10208" s="94"/>
      <c r="BE10208" s="97"/>
      <c r="BG10208" s="40"/>
      <c r="BK10208" s="40"/>
      <c r="BL10208" s="79"/>
      <c r="BM10208" s="94"/>
      <c r="BO10208" s="97"/>
      <c r="BQ10208" s="40"/>
      <c r="BR10208" s="94"/>
      <c r="BS10208" s="94"/>
      <c r="BT10208" s="94"/>
      <c r="BU10208" s="40"/>
      <c r="BV10208" s="82"/>
      <c r="BW10208" s="94"/>
      <c r="BX10208" s="48"/>
      <c r="BY10208" s="97"/>
      <c r="BZ10208" s="48"/>
      <c r="CA10208" s="40"/>
      <c r="CB10208" s="94"/>
      <c r="CC10208" s="94"/>
      <c r="CD10208" s="94"/>
      <c r="CE10208" s="40"/>
      <c r="CF10208" s="73"/>
      <c r="CG10208" s="41"/>
      <c r="CH10208" s="41"/>
      <c r="CI10208" s="41"/>
      <c r="CJ10208" s="41"/>
      <c r="CK10208" s="41"/>
      <c r="CL10208" s="68"/>
      <c r="CM10208" s="41"/>
      <c r="CN10208" s="41"/>
      <c r="CO10208" s="39"/>
      <c r="CP10208" s="78"/>
    </row>
    <row r="10209" spans="1:94" s="38" customFormat="1" x14ac:dyDescent="0.25">
      <c r="A10209" s="38">
        <v>10206</v>
      </c>
      <c r="F10209" s="39"/>
      <c r="Q10209" s="39"/>
      <c r="R10209" s="40"/>
      <c r="S10209" s="40"/>
      <c r="T10209" s="39"/>
      <c r="AG10209" s="110"/>
      <c r="AH10209" s="94"/>
      <c r="AJ10209" s="97"/>
      <c r="AL10209" s="39"/>
      <c r="AP10209" s="39"/>
      <c r="AQ10209" s="77"/>
      <c r="AR10209" s="78"/>
      <c r="BB10209" s="79"/>
      <c r="BC10209" s="94"/>
      <c r="BE10209" s="97"/>
      <c r="BG10209" s="40"/>
      <c r="BK10209" s="40"/>
      <c r="BL10209" s="79"/>
      <c r="BM10209" s="94"/>
      <c r="BO10209" s="97"/>
      <c r="BQ10209" s="40"/>
      <c r="BR10209" s="94"/>
      <c r="BS10209" s="94"/>
      <c r="BT10209" s="94"/>
      <c r="BU10209" s="40"/>
      <c r="BV10209" s="82"/>
      <c r="BW10209" s="94"/>
      <c r="BX10209" s="48"/>
      <c r="BY10209" s="97"/>
      <c r="BZ10209" s="48"/>
      <c r="CA10209" s="40"/>
      <c r="CB10209" s="94"/>
      <c r="CC10209" s="94"/>
      <c r="CD10209" s="94"/>
      <c r="CE10209" s="40"/>
      <c r="CF10209" s="73"/>
      <c r="CG10209" s="41"/>
      <c r="CH10209" s="41"/>
      <c r="CI10209" s="41"/>
      <c r="CJ10209" s="41"/>
      <c r="CK10209" s="41"/>
      <c r="CL10209" s="68"/>
      <c r="CM10209" s="41"/>
      <c r="CN10209" s="41"/>
      <c r="CO10209" s="39"/>
      <c r="CP10209" s="78"/>
    </row>
    <row r="10210" spans="1:94" s="38" customFormat="1" x14ac:dyDescent="0.25">
      <c r="A10210" s="38">
        <v>10207</v>
      </c>
      <c r="F10210" s="39"/>
      <c r="Q10210" s="39"/>
      <c r="R10210" s="40"/>
      <c r="S10210" s="40"/>
      <c r="T10210" s="39"/>
      <c r="AG10210" s="110"/>
      <c r="AH10210" s="94"/>
      <c r="AJ10210" s="97"/>
      <c r="AL10210" s="39"/>
      <c r="AP10210" s="39"/>
      <c r="AQ10210" s="77"/>
      <c r="AR10210" s="78"/>
      <c r="BB10210" s="79"/>
      <c r="BC10210" s="94"/>
      <c r="BE10210" s="97"/>
      <c r="BG10210" s="40"/>
      <c r="BK10210" s="40"/>
      <c r="BL10210" s="79"/>
      <c r="BM10210" s="94"/>
      <c r="BO10210" s="97"/>
      <c r="BQ10210" s="40"/>
      <c r="BR10210" s="94"/>
      <c r="BS10210" s="94"/>
      <c r="BT10210" s="94"/>
      <c r="BU10210" s="40"/>
      <c r="BV10210" s="82"/>
      <c r="BW10210" s="94"/>
      <c r="BX10210" s="48"/>
      <c r="BY10210" s="97"/>
      <c r="BZ10210" s="48"/>
      <c r="CA10210" s="40"/>
      <c r="CB10210" s="94"/>
      <c r="CC10210" s="94"/>
      <c r="CD10210" s="94"/>
      <c r="CE10210" s="40"/>
      <c r="CF10210" s="73"/>
      <c r="CG10210" s="41"/>
      <c r="CH10210" s="41"/>
      <c r="CI10210" s="41"/>
      <c r="CJ10210" s="41"/>
      <c r="CK10210" s="41"/>
      <c r="CL10210" s="68"/>
      <c r="CM10210" s="41"/>
      <c r="CN10210" s="41"/>
      <c r="CO10210" s="39"/>
      <c r="CP10210" s="78"/>
    </row>
    <row r="10211" spans="1:94" s="38" customFormat="1" x14ac:dyDescent="0.25">
      <c r="A10211" s="38">
        <v>10208</v>
      </c>
      <c r="F10211" s="39"/>
      <c r="Q10211" s="39"/>
      <c r="R10211" s="40"/>
      <c r="S10211" s="40"/>
      <c r="T10211" s="39"/>
      <c r="AG10211" s="110"/>
      <c r="AH10211" s="94"/>
      <c r="AJ10211" s="97"/>
      <c r="AL10211" s="39"/>
      <c r="AP10211" s="39"/>
      <c r="AQ10211" s="77"/>
      <c r="AR10211" s="78"/>
      <c r="BB10211" s="79"/>
      <c r="BC10211" s="94"/>
      <c r="BE10211" s="97"/>
      <c r="BG10211" s="40"/>
      <c r="BK10211" s="40"/>
      <c r="BL10211" s="79"/>
      <c r="BM10211" s="94"/>
      <c r="BO10211" s="97"/>
      <c r="BQ10211" s="40"/>
      <c r="BR10211" s="94"/>
      <c r="BS10211" s="94"/>
      <c r="BT10211" s="94"/>
      <c r="BU10211" s="40"/>
      <c r="BV10211" s="82"/>
      <c r="BW10211" s="94"/>
      <c r="BX10211" s="48"/>
      <c r="BY10211" s="97"/>
      <c r="BZ10211" s="48"/>
      <c r="CA10211" s="40"/>
      <c r="CB10211" s="94"/>
      <c r="CC10211" s="94"/>
      <c r="CD10211" s="94"/>
      <c r="CE10211" s="40"/>
      <c r="CF10211" s="73"/>
      <c r="CG10211" s="41"/>
      <c r="CH10211" s="41"/>
      <c r="CI10211" s="41"/>
      <c r="CJ10211" s="41"/>
      <c r="CK10211" s="41"/>
      <c r="CL10211" s="68"/>
      <c r="CM10211" s="41"/>
      <c r="CN10211" s="41"/>
      <c r="CO10211" s="39"/>
      <c r="CP10211" s="78"/>
    </row>
    <row r="10212" spans="1:94" s="38" customFormat="1" x14ac:dyDescent="0.25">
      <c r="A10212" s="38">
        <v>10209</v>
      </c>
      <c r="F10212" s="39"/>
      <c r="Q10212" s="39"/>
      <c r="R10212" s="40"/>
      <c r="S10212" s="40"/>
      <c r="T10212" s="39"/>
      <c r="AG10212" s="110"/>
      <c r="AH10212" s="94"/>
      <c r="AJ10212" s="97"/>
      <c r="AL10212" s="39"/>
      <c r="AP10212" s="39"/>
      <c r="AQ10212" s="77"/>
      <c r="AR10212" s="78"/>
      <c r="BB10212" s="79"/>
      <c r="BC10212" s="94"/>
      <c r="BE10212" s="97"/>
      <c r="BG10212" s="40"/>
      <c r="BK10212" s="40"/>
      <c r="BL10212" s="79"/>
      <c r="BM10212" s="94"/>
      <c r="BO10212" s="97"/>
      <c r="BQ10212" s="40"/>
      <c r="BR10212" s="94"/>
      <c r="BS10212" s="94"/>
      <c r="BT10212" s="94"/>
      <c r="BU10212" s="40"/>
      <c r="BV10212" s="82"/>
      <c r="BW10212" s="94"/>
      <c r="BX10212" s="48"/>
      <c r="BY10212" s="97"/>
      <c r="BZ10212" s="48"/>
      <c r="CA10212" s="40"/>
      <c r="CB10212" s="94"/>
      <c r="CC10212" s="94"/>
      <c r="CD10212" s="94"/>
      <c r="CE10212" s="40"/>
      <c r="CF10212" s="73"/>
      <c r="CG10212" s="41"/>
      <c r="CH10212" s="41"/>
      <c r="CI10212" s="41"/>
      <c r="CJ10212" s="41"/>
      <c r="CK10212" s="41"/>
      <c r="CL10212" s="68"/>
      <c r="CM10212" s="41"/>
      <c r="CN10212" s="41"/>
      <c r="CO10212" s="39"/>
      <c r="CP10212" s="78"/>
    </row>
    <row r="10213" spans="1:94" s="38" customFormat="1" x14ac:dyDescent="0.25">
      <c r="A10213" s="38">
        <v>10210</v>
      </c>
      <c r="F10213" s="39"/>
      <c r="Q10213" s="39"/>
      <c r="R10213" s="40"/>
      <c r="S10213" s="40"/>
      <c r="T10213" s="39"/>
      <c r="AG10213" s="110"/>
      <c r="AH10213" s="94"/>
      <c r="AJ10213" s="97"/>
      <c r="AL10213" s="39"/>
      <c r="AP10213" s="39"/>
      <c r="AQ10213" s="77"/>
      <c r="AR10213" s="78"/>
      <c r="BB10213" s="79"/>
      <c r="BC10213" s="94"/>
      <c r="BE10213" s="97"/>
      <c r="BG10213" s="40"/>
      <c r="BK10213" s="40"/>
      <c r="BL10213" s="79"/>
      <c r="BM10213" s="94"/>
      <c r="BO10213" s="97"/>
      <c r="BQ10213" s="40"/>
      <c r="BR10213" s="94"/>
      <c r="BS10213" s="94"/>
      <c r="BT10213" s="94"/>
      <c r="BU10213" s="40"/>
      <c r="BV10213" s="82"/>
      <c r="BW10213" s="94"/>
      <c r="BX10213" s="48"/>
      <c r="BY10213" s="97"/>
      <c r="BZ10213" s="48"/>
      <c r="CA10213" s="40"/>
      <c r="CB10213" s="94"/>
      <c r="CC10213" s="94"/>
      <c r="CD10213" s="94"/>
      <c r="CE10213" s="40"/>
      <c r="CF10213" s="73"/>
      <c r="CG10213" s="41"/>
      <c r="CH10213" s="41"/>
      <c r="CI10213" s="41"/>
      <c r="CJ10213" s="41"/>
      <c r="CK10213" s="41"/>
      <c r="CL10213" s="68"/>
      <c r="CM10213" s="41"/>
      <c r="CN10213" s="41"/>
      <c r="CO10213" s="39"/>
      <c r="CP10213" s="78"/>
    </row>
    <row r="10214" spans="1:94" s="38" customFormat="1" x14ac:dyDescent="0.25">
      <c r="A10214" s="38">
        <v>10211</v>
      </c>
      <c r="F10214" s="39"/>
      <c r="Q10214" s="39"/>
      <c r="R10214" s="40"/>
      <c r="S10214" s="40"/>
      <c r="T10214" s="39"/>
      <c r="AG10214" s="110"/>
      <c r="AH10214" s="94"/>
      <c r="AJ10214" s="97"/>
      <c r="AL10214" s="39"/>
      <c r="AP10214" s="39"/>
      <c r="AQ10214" s="77"/>
      <c r="AR10214" s="78"/>
      <c r="BB10214" s="79"/>
      <c r="BC10214" s="94"/>
      <c r="BE10214" s="97"/>
      <c r="BG10214" s="40"/>
      <c r="BK10214" s="40"/>
      <c r="BL10214" s="79"/>
      <c r="BM10214" s="94"/>
      <c r="BO10214" s="97"/>
      <c r="BQ10214" s="40"/>
      <c r="BR10214" s="94"/>
      <c r="BS10214" s="94"/>
      <c r="BT10214" s="94"/>
      <c r="BU10214" s="40"/>
      <c r="BV10214" s="82"/>
      <c r="BW10214" s="94"/>
      <c r="BX10214" s="48"/>
      <c r="BY10214" s="97"/>
      <c r="BZ10214" s="48"/>
      <c r="CA10214" s="40"/>
      <c r="CB10214" s="94"/>
      <c r="CC10214" s="94"/>
      <c r="CD10214" s="94"/>
      <c r="CE10214" s="40"/>
      <c r="CF10214" s="73"/>
      <c r="CG10214" s="41"/>
      <c r="CH10214" s="41"/>
      <c r="CI10214" s="41"/>
      <c r="CJ10214" s="41"/>
      <c r="CK10214" s="41"/>
      <c r="CL10214" s="68"/>
      <c r="CM10214" s="41"/>
      <c r="CN10214" s="41"/>
      <c r="CO10214" s="39"/>
      <c r="CP10214" s="78"/>
    </row>
    <row r="10215" spans="1:94" s="38" customFormat="1" x14ac:dyDescent="0.25">
      <c r="A10215" s="38">
        <v>10212</v>
      </c>
      <c r="F10215" s="39"/>
      <c r="Q10215" s="39"/>
      <c r="R10215" s="40"/>
      <c r="S10215" s="40"/>
      <c r="T10215" s="39"/>
      <c r="AG10215" s="110"/>
      <c r="AH10215" s="94"/>
      <c r="AJ10215" s="97"/>
      <c r="AL10215" s="39"/>
      <c r="AP10215" s="39"/>
      <c r="AQ10215" s="77"/>
      <c r="AR10215" s="78"/>
      <c r="BB10215" s="79"/>
      <c r="BC10215" s="94"/>
      <c r="BE10215" s="97"/>
      <c r="BG10215" s="40"/>
      <c r="BK10215" s="40"/>
      <c r="BL10215" s="79"/>
      <c r="BM10215" s="94"/>
      <c r="BO10215" s="97"/>
      <c r="BQ10215" s="40"/>
      <c r="BR10215" s="94"/>
      <c r="BS10215" s="94"/>
      <c r="BT10215" s="94"/>
      <c r="BU10215" s="40"/>
      <c r="BV10215" s="82"/>
      <c r="BW10215" s="94"/>
      <c r="BX10215" s="48"/>
      <c r="BY10215" s="97"/>
      <c r="BZ10215" s="48"/>
      <c r="CA10215" s="40"/>
      <c r="CB10215" s="94"/>
      <c r="CC10215" s="94"/>
      <c r="CD10215" s="94"/>
      <c r="CE10215" s="40"/>
      <c r="CF10215" s="73"/>
      <c r="CG10215" s="41"/>
      <c r="CH10215" s="41"/>
      <c r="CI10215" s="41"/>
      <c r="CJ10215" s="41"/>
      <c r="CK10215" s="41"/>
      <c r="CL10215" s="68"/>
      <c r="CM10215" s="41"/>
      <c r="CN10215" s="41"/>
      <c r="CO10215" s="39"/>
      <c r="CP10215" s="78"/>
    </row>
    <row r="10216" spans="1:94" s="38" customFormat="1" x14ac:dyDescent="0.25">
      <c r="A10216" s="38">
        <v>10213</v>
      </c>
      <c r="F10216" s="39"/>
      <c r="Q10216" s="39"/>
      <c r="R10216" s="40"/>
      <c r="S10216" s="40"/>
      <c r="T10216" s="39"/>
      <c r="AG10216" s="110"/>
      <c r="AH10216" s="94"/>
      <c r="AJ10216" s="97"/>
      <c r="AL10216" s="39"/>
      <c r="AP10216" s="39"/>
      <c r="AQ10216" s="77"/>
      <c r="AR10216" s="78"/>
      <c r="BB10216" s="79"/>
      <c r="BC10216" s="94"/>
      <c r="BE10216" s="97"/>
      <c r="BG10216" s="40"/>
      <c r="BK10216" s="40"/>
      <c r="BL10216" s="79"/>
      <c r="BM10216" s="94"/>
      <c r="BO10216" s="97"/>
      <c r="BQ10216" s="40"/>
      <c r="BR10216" s="94"/>
      <c r="BS10216" s="94"/>
      <c r="BT10216" s="94"/>
      <c r="BU10216" s="40"/>
      <c r="BV10216" s="82"/>
      <c r="BW10216" s="94"/>
      <c r="BX10216" s="48"/>
      <c r="BY10216" s="97"/>
      <c r="BZ10216" s="48"/>
      <c r="CA10216" s="40"/>
      <c r="CB10216" s="94"/>
      <c r="CC10216" s="94"/>
      <c r="CD10216" s="94"/>
      <c r="CE10216" s="40"/>
      <c r="CF10216" s="73"/>
      <c r="CG10216" s="41"/>
      <c r="CH10216" s="41"/>
      <c r="CI10216" s="41"/>
      <c r="CJ10216" s="41"/>
      <c r="CK10216" s="41"/>
      <c r="CL10216" s="68"/>
      <c r="CM10216" s="41"/>
      <c r="CN10216" s="41"/>
      <c r="CO10216" s="39"/>
      <c r="CP10216" s="78"/>
    </row>
    <row r="10217" spans="1:94" s="38" customFormat="1" x14ac:dyDescent="0.25">
      <c r="A10217" s="38">
        <v>10214</v>
      </c>
      <c r="F10217" s="39"/>
      <c r="Q10217" s="39"/>
      <c r="R10217" s="40"/>
      <c r="S10217" s="40"/>
      <c r="T10217" s="39"/>
      <c r="AG10217" s="110"/>
      <c r="AH10217" s="94"/>
      <c r="AJ10217" s="97"/>
      <c r="AL10217" s="39"/>
      <c r="AP10217" s="39"/>
      <c r="AQ10217" s="77"/>
      <c r="AR10217" s="78"/>
      <c r="BB10217" s="79"/>
      <c r="BC10217" s="94"/>
      <c r="BE10217" s="97"/>
      <c r="BG10217" s="40"/>
      <c r="BK10217" s="40"/>
      <c r="BL10217" s="79"/>
      <c r="BM10217" s="94"/>
      <c r="BO10217" s="97"/>
      <c r="BQ10217" s="40"/>
      <c r="BR10217" s="94"/>
      <c r="BS10217" s="94"/>
      <c r="BT10217" s="94"/>
      <c r="BU10217" s="40"/>
      <c r="BV10217" s="82"/>
      <c r="BW10217" s="94"/>
      <c r="BX10217" s="48"/>
      <c r="BY10217" s="97"/>
      <c r="BZ10217" s="48"/>
      <c r="CA10217" s="40"/>
      <c r="CB10217" s="94"/>
      <c r="CC10217" s="94"/>
      <c r="CD10217" s="94"/>
      <c r="CE10217" s="40"/>
      <c r="CF10217" s="73"/>
      <c r="CG10217" s="41"/>
      <c r="CH10217" s="41"/>
      <c r="CI10217" s="41"/>
      <c r="CJ10217" s="41"/>
      <c r="CK10217" s="41"/>
      <c r="CL10217" s="68"/>
      <c r="CM10217" s="41"/>
      <c r="CN10217" s="41"/>
      <c r="CO10217" s="39"/>
      <c r="CP10217" s="78"/>
    </row>
    <row r="10218" spans="1:94" s="38" customFormat="1" x14ac:dyDescent="0.25">
      <c r="A10218" s="38">
        <v>10215</v>
      </c>
      <c r="F10218" s="39"/>
      <c r="Q10218" s="39"/>
      <c r="R10218" s="40"/>
      <c r="S10218" s="40"/>
      <c r="T10218" s="39"/>
      <c r="AG10218" s="110"/>
      <c r="AH10218" s="94"/>
      <c r="AJ10218" s="97"/>
      <c r="AL10218" s="39"/>
      <c r="AP10218" s="39"/>
      <c r="AQ10218" s="77"/>
      <c r="AR10218" s="78"/>
      <c r="BB10218" s="79"/>
      <c r="BC10218" s="94"/>
      <c r="BE10218" s="97"/>
      <c r="BG10218" s="40"/>
      <c r="BK10218" s="40"/>
      <c r="BL10218" s="79"/>
      <c r="BM10218" s="94"/>
      <c r="BO10218" s="97"/>
      <c r="BQ10218" s="40"/>
      <c r="BR10218" s="94"/>
      <c r="BS10218" s="94"/>
      <c r="BT10218" s="94"/>
      <c r="BU10218" s="40"/>
      <c r="BV10218" s="82"/>
      <c r="BW10218" s="94"/>
      <c r="BX10218" s="48"/>
      <c r="BY10218" s="97"/>
      <c r="BZ10218" s="48"/>
      <c r="CA10218" s="40"/>
      <c r="CB10218" s="94"/>
      <c r="CC10218" s="94"/>
      <c r="CD10218" s="94"/>
      <c r="CE10218" s="40"/>
      <c r="CF10218" s="73"/>
      <c r="CG10218" s="41"/>
      <c r="CH10218" s="41"/>
      <c r="CI10218" s="41"/>
      <c r="CJ10218" s="41"/>
      <c r="CK10218" s="41"/>
      <c r="CL10218" s="68"/>
      <c r="CM10218" s="41"/>
      <c r="CN10218" s="41"/>
      <c r="CO10218" s="39"/>
      <c r="CP10218" s="78"/>
    </row>
    <row r="10219" spans="1:94" s="38" customFormat="1" x14ac:dyDescent="0.25">
      <c r="A10219" s="38">
        <v>10216</v>
      </c>
      <c r="F10219" s="39"/>
      <c r="Q10219" s="39"/>
      <c r="R10219" s="40"/>
      <c r="S10219" s="40"/>
      <c r="T10219" s="39"/>
      <c r="AG10219" s="110"/>
      <c r="AH10219" s="94"/>
      <c r="AJ10219" s="97"/>
      <c r="AL10219" s="39"/>
      <c r="AP10219" s="39"/>
      <c r="AQ10219" s="77"/>
      <c r="AR10219" s="78"/>
      <c r="BB10219" s="79"/>
      <c r="BC10219" s="94"/>
      <c r="BE10219" s="97"/>
      <c r="BG10219" s="40"/>
      <c r="BK10219" s="40"/>
      <c r="BL10219" s="79"/>
      <c r="BM10219" s="94"/>
      <c r="BO10219" s="97"/>
      <c r="BQ10219" s="40"/>
      <c r="BR10219" s="94"/>
      <c r="BS10219" s="94"/>
      <c r="BT10219" s="94"/>
      <c r="BU10219" s="40"/>
      <c r="BV10219" s="82"/>
      <c r="BW10219" s="94"/>
      <c r="BX10219" s="48"/>
      <c r="BY10219" s="97"/>
      <c r="BZ10219" s="48"/>
      <c r="CA10219" s="40"/>
      <c r="CB10219" s="94"/>
      <c r="CC10219" s="94"/>
      <c r="CD10219" s="94"/>
      <c r="CE10219" s="40"/>
      <c r="CF10219" s="73"/>
      <c r="CG10219" s="41"/>
      <c r="CH10219" s="41"/>
      <c r="CI10219" s="41"/>
      <c r="CJ10219" s="41"/>
      <c r="CK10219" s="41"/>
      <c r="CL10219" s="68"/>
      <c r="CM10219" s="41"/>
      <c r="CN10219" s="41"/>
      <c r="CO10219" s="39"/>
      <c r="CP10219" s="78"/>
    </row>
    <row r="10220" spans="1:94" s="38" customFormat="1" x14ac:dyDescent="0.25">
      <c r="A10220" s="38">
        <v>10217</v>
      </c>
      <c r="F10220" s="39"/>
      <c r="Q10220" s="39"/>
      <c r="R10220" s="40"/>
      <c r="S10220" s="40"/>
      <c r="T10220" s="39"/>
      <c r="AG10220" s="110"/>
      <c r="AH10220" s="94"/>
      <c r="AJ10220" s="97"/>
      <c r="AL10220" s="39"/>
      <c r="AP10220" s="39"/>
      <c r="AQ10220" s="77"/>
      <c r="AR10220" s="78"/>
      <c r="BB10220" s="79"/>
      <c r="BC10220" s="94"/>
      <c r="BE10220" s="97"/>
      <c r="BG10220" s="40"/>
      <c r="BK10220" s="40"/>
      <c r="BL10220" s="79"/>
      <c r="BM10220" s="94"/>
      <c r="BO10220" s="97"/>
      <c r="BQ10220" s="40"/>
      <c r="BR10220" s="94"/>
      <c r="BS10220" s="94"/>
      <c r="BT10220" s="94"/>
      <c r="BU10220" s="40"/>
      <c r="BV10220" s="82"/>
      <c r="BW10220" s="94"/>
      <c r="BX10220" s="48"/>
      <c r="BY10220" s="97"/>
      <c r="BZ10220" s="48"/>
      <c r="CA10220" s="40"/>
      <c r="CB10220" s="94"/>
      <c r="CC10220" s="94"/>
      <c r="CD10220" s="94"/>
      <c r="CE10220" s="40"/>
      <c r="CF10220" s="73"/>
      <c r="CG10220" s="41"/>
      <c r="CH10220" s="41"/>
      <c r="CI10220" s="41"/>
      <c r="CJ10220" s="41"/>
      <c r="CK10220" s="41"/>
      <c r="CL10220" s="68"/>
      <c r="CM10220" s="41"/>
      <c r="CN10220" s="41"/>
      <c r="CO10220" s="39"/>
      <c r="CP10220" s="78"/>
    </row>
    <row r="10221" spans="1:94" s="38" customFormat="1" x14ac:dyDescent="0.25">
      <c r="A10221" s="38">
        <v>10218</v>
      </c>
      <c r="F10221" s="39"/>
      <c r="Q10221" s="39"/>
      <c r="R10221" s="40"/>
      <c r="S10221" s="40"/>
      <c r="T10221" s="39"/>
      <c r="AG10221" s="110"/>
      <c r="AH10221" s="94"/>
      <c r="AJ10221" s="97"/>
      <c r="AL10221" s="39"/>
      <c r="AP10221" s="39"/>
      <c r="AQ10221" s="77"/>
      <c r="AR10221" s="78"/>
      <c r="BB10221" s="79"/>
      <c r="BC10221" s="94"/>
      <c r="BE10221" s="97"/>
      <c r="BG10221" s="40"/>
      <c r="BK10221" s="40"/>
      <c r="BL10221" s="79"/>
      <c r="BM10221" s="94"/>
      <c r="BO10221" s="97"/>
      <c r="BQ10221" s="40"/>
      <c r="BR10221" s="94"/>
      <c r="BS10221" s="94"/>
      <c r="BT10221" s="94"/>
      <c r="BU10221" s="40"/>
      <c r="BV10221" s="82"/>
      <c r="BW10221" s="94"/>
      <c r="BX10221" s="48"/>
      <c r="BY10221" s="97"/>
      <c r="BZ10221" s="48"/>
      <c r="CA10221" s="40"/>
      <c r="CB10221" s="94"/>
      <c r="CC10221" s="94"/>
      <c r="CD10221" s="94"/>
      <c r="CE10221" s="40"/>
      <c r="CF10221" s="73"/>
      <c r="CG10221" s="41"/>
      <c r="CH10221" s="41"/>
      <c r="CI10221" s="41"/>
      <c r="CJ10221" s="41"/>
      <c r="CK10221" s="41"/>
      <c r="CL10221" s="68"/>
      <c r="CM10221" s="41"/>
      <c r="CN10221" s="41"/>
      <c r="CO10221" s="39"/>
      <c r="CP10221" s="78"/>
    </row>
    <row r="10222" spans="1:94" s="38" customFormat="1" x14ac:dyDescent="0.25">
      <c r="A10222" s="38">
        <v>10219</v>
      </c>
      <c r="F10222" s="39"/>
      <c r="Q10222" s="39"/>
      <c r="R10222" s="40"/>
      <c r="S10222" s="40"/>
      <c r="T10222" s="39"/>
      <c r="AG10222" s="110"/>
      <c r="AH10222" s="94"/>
      <c r="AJ10222" s="97"/>
      <c r="AL10222" s="39"/>
      <c r="AP10222" s="39"/>
      <c r="AQ10222" s="77"/>
      <c r="AR10222" s="78"/>
      <c r="BB10222" s="79"/>
      <c r="BC10222" s="94"/>
      <c r="BE10222" s="97"/>
      <c r="BG10222" s="40"/>
      <c r="BK10222" s="40"/>
      <c r="BL10222" s="79"/>
      <c r="BM10222" s="94"/>
      <c r="BO10222" s="97"/>
      <c r="BQ10222" s="40"/>
      <c r="BR10222" s="94"/>
      <c r="BS10222" s="94"/>
      <c r="BT10222" s="94"/>
      <c r="BU10222" s="40"/>
      <c r="BV10222" s="82"/>
      <c r="BW10222" s="94"/>
      <c r="BX10222" s="48"/>
      <c r="BY10222" s="97"/>
      <c r="BZ10222" s="48"/>
      <c r="CA10222" s="40"/>
      <c r="CB10222" s="94"/>
      <c r="CC10222" s="94"/>
      <c r="CD10222" s="94"/>
      <c r="CE10222" s="40"/>
      <c r="CF10222" s="73"/>
      <c r="CG10222" s="41"/>
      <c r="CH10222" s="41"/>
      <c r="CI10222" s="41"/>
      <c r="CJ10222" s="41"/>
      <c r="CK10222" s="41"/>
      <c r="CL10222" s="68"/>
      <c r="CM10222" s="41"/>
      <c r="CN10222" s="41"/>
      <c r="CO10222" s="39"/>
      <c r="CP10222" s="78"/>
    </row>
    <row r="10223" spans="1:94" s="38" customFormat="1" x14ac:dyDescent="0.25">
      <c r="A10223" s="38">
        <v>10220</v>
      </c>
      <c r="F10223" s="39"/>
      <c r="Q10223" s="39"/>
      <c r="R10223" s="40"/>
      <c r="S10223" s="40"/>
      <c r="T10223" s="39"/>
      <c r="AG10223" s="110"/>
      <c r="AH10223" s="94"/>
      <c r="AJ10223" s="97"/>
      <c r="AL10223" s="39"/>
      <c r="AP10223" s="39"/>
      <c r="AQ10223" s="77"/>
      <c r="AR10223" s="78"/>
      <c r="BB10223" s="79"/>
      <c r="BC10223" s="94"/>
      <c r="BE10223" s="97"/>
      <c r="BG10223" s="40"/>
      <c r="BK10223" s="40"/>
      <c r="BL10223" s="79"/>
      <c r="BM10223" s="94"/>
      <c r="BO10223" s="97"/>
      <c r="BQ10223" s="40"/>
      <c r="BR10223" s="94"/>
      <c r="BS10223" s="94"/>
      <c r="BT10223" s="94"/>
      <c r="BU10223" s="40"/>
      <c r="BV10223" s="82"/>
      <c r="BW10223" s="94"/>
      <c r="BX10223" s="48"/>
      <c r="BY10223" s="97"/>
      <c r="BZ10223" s="48"/>
      <c r="CA10223" s="40"/>
      <c r="CB10223" s="94"/>
      <c r="CC10223" s="94"/>
      <c r="CD10223" s="94"/>
      <c r="CE10223" s="40"/>
      <c r="CF10223" s="73"/>
      <c r="CG10223" s="41"/>
      <c r="CH10223" s="41"/>
      <c r="CI10223" s="41"/>
      <c r="CJ10223" s="41"/>
      <c r="CK10223" s="41"/>
      <c r="CL10223" s="68"/>
      <c r="CM10223" s="41"/>
      <c r="CN10223" s="41"/>
      <c r="CO10223" s="39"/>
      <c r="CP10223" s="78"/>
    </row>
    <row r="10224" spans="1:94" s="38" customFormat="1" x14ac:dyDescent="0.25">
      <c r="A10224" s="38">
        <v>10221</v>
      </c>
      <c r="F10224" s="39"/>
      <c r="Q10224" s="39"/>
      <c r="R10224" s="40"/>
      <c r="S10224" s="40"/>
      <c r="T10224" s="39"/>
      <c r="AG10224" s="110"/>
      <c r="AH10224" s="94"/>
      <c r="AJ10224" s="97"/>
      <c r="AL10224" s="39"/>
      <c r="AP10224" s="39"/>
      <c r="AQ10224" s="77"/>
      <c r="AR10224" s="78"/>
      <c r="BB10224" s="79"/>
      <c r="BC10224" s="94"/>
      <c r="BE10224" s="97"/>
      <c r="BG10224" s="40"/>
      <c r="BK10224" s="40"/>
      <c r="BL10224" s="79"/>
      <c r="BM10224" s="94"/>
      <c r="BO10224" s="97"/>
      <c r="BQ10224" s="40"/>
      <c r="BR10224" s="94"/>
      <c r="BS10224" s="94"/>
      <c r="BT10224" s="94"/>
      <c r="BU10224" s="40"/>
      <c r="BV10224" s="82"/>
      <c r="BW10224" s="94"/>
      <c r="BX10224" s="48"/>
      <c r="BY10224" s="97"/>
      <c r="BZ10224" s="48"/>
      <c r="CA10224" s="40"/>
      <c r="CB10224" s="94"/>
      <c r="CC10224" s="94"/>
      <c r="CD10224" s="94"/>
      <c r="CE10224" s="40"/>
      <c r="CF10224" s="73"/>
      <c r="CG10224" s="41"/>
      <c r="CH10224" s="41"/>
      <c r="CI10224" s="41"/>
      <c r="CJ10224" s="41"/>
      <c r="CK10224" s="41"/>
      <c r="CL10224" s="68"/>
      <c r="CM10224" s="41"/>
      <c r="CN10224" s="41"/>
      <c r="CO10224" s="39"/>
      <c r="CP10224" s="78"/>
    </row>
    <row r="10225" spans="1:94" s="38" customFormat="1" x14ac:dyDescent="0.25">
      <c r="A10225" s="38">
        <v>10222</v>
      </c>
      <c r="F10225" s="39"/>
      <c r="Q10225" s="39"/>
      <c r="R10225" s="40"/>
      <c r="S10225" s="40"/>
      <c r="T10225" s="39"/>
      <c r="AG10225" s="110"/>
      <c r="AH10225" s="94"/>
      <c r="AJ10225" s="97"/>
      <c r="AL10225" s="39"/>
      <c r="AP10225" s="39"/>
      <c r="AQ10225" s="77"/>
      <c r="AR10225" s="78"/>
      <c r="BB10225" s="79"/>
      <c r="BC10225" s="94"/>
      <c r="BE10225" s="97"/>
      <c r="BG10225" s="40"/>
      <c r="BK10225" s="40"/>
      <c r="BL10225" s="79"/>
      <c r="BM10225" s="94"/>
      <c r="BO10225" s="97"/>
      <c r="BQ10225" s="40"/>
      <c r="BR10225" s="94"/>
      <c r="BS10225" s="94"/>
      <c r="BT10225" s="94"/>
      <c r="BU10225" s="40"/>
      <c r="BV10225" s="82"/>
      <c r="BW10225" s="94"/>
      <c r="BX10225" s="48"/>
      <c r="BY10225" s="97"/>
      <c r="BZ10225" s="48"/>
      <c r="CA10225" s="40"/>
      <c r="CB10225" s="94"/>
      <c r="CC10225" s="94"/>
      <c r="CD10225" s="94"/>
      <c r="CE10225" s="40"/>
      <c r="CF10225" s="73"/>
      <c r="CG10225" s="41"/>
      <c r="CH10225" s="41"/>
      <c r="CI10225" s="41"/>
      <c r="CJ10225" s="41"/>
      <c r="CK10225" s="41"/>
      <c r="CL10225" s="68"/>
      <c r="CM10225" s="41"/>
      <c r="CN10225" s="41"/>
      <c r="CO10225" s="39"/>
      <c r="CP10225" s="78"/>
    </row>
    <row r="10226" spans="1:94" s="38" customFormat="1" x14ac:dyDescent="0.25">
      <c r="A10226" s="38">
        <v>10223</v>
      </c>
      <c r="F10226" s="39"/>
      <c r="Q10226" s="39"/>
      <c r="R10226" s="40"/>
      <c r="S10226" s="40"/>
      <c r="T10226" s="39"/>
      <c r="AG10226" s="110"/>
      <c r="AH10226" s="94"/>
      <c r="AJ10226" s="97"/>
      <c r="AL10226" s="39"/>
      <c r="AP10226" s="39"/>
      <c r="AQ10226" s="77"/>
      <c r="AR10226" s="78"/>
      <c r="BB10226" s="79"/>
      <c r="BC10226" s="94"/>
      <c r="BE10226" s="97"/>
      <c r="BG10226" s="40"/>
      <c r="BK10226" s="40"/>
      <c r="BL10226" s="79"/>
      <c r="BM10226" s="94"/>
      <c r="BO10226" s="97"/>
      <c r="BQ10226" s="40"/>
      <c r="BR10226" s="94"/>
      <c r="BS10226" s="94"/>
      <c r="BT10226" s="94"/>
      <c r="BU10226" s="40"/>
      <c r="BV10226" s="82"/>
      <c r="BW10226" s="94"/>
      <c r="BX10226" s="48"/>
      <c r="BY10226" s="97"/>
      <c r="BZ10226" s="48"/>
      <c r="CA10226" s="40"/>
      <c r="CB10226" s="94"/>
      <c r="CC10226" s="94"/>
      <c r="CD10226" s="94"/>
      <c r="CE10226" s="40"/>
      <c r="CF10226" s="73"/>
      <c r="CG10226" s="41"/>
      <c r="CH10226" s="41"/>
      <c r="CI10226" s="41"/>
      <c r="CJ10226" s="41"/>
      <c r="CK10226" s="41"/>
      <c r="CL10226" s="68"/>
      <c r="CM10226" s="41"/>
      <c r="CN10226" s="41"/>
      <c r="CO10226" s="39"/>
      <c r="CP10226" s="78"/>
    </row>
    <row r="10227" spans="1:94" s="38" customFormat="1" x14ac:dyDescent="0.25">
      <c r="A10227" s="38">
        <v>10224</v>
      </c>
      <c r="F10227" s="39"/>
      <c r="Q10227" s="39"/>
      <c r="R10227" s="40"/>
      <c r="S10227" s="40"/>
      <c r="T10227" s="39"/>
      <c r="AG10227" s="110"/>
      <c r="AH10227" s="94"/>
      <c r="AJ10227" s="97"/>
      <c r="AL10227" s="39"/>
      <c r="AP10227" s="39"/>
      <c r="AQ10227" s="77"/>
      <c r="AR10227" s="78"/>
      <c r="BB10227" s="79"/>
      <c r="BC10227" s="94"/>
      <c r="BE10227" s="97"/>
      <c r="BG10227" s="40"/>
      <c r="BK10227" s="40"/>
      <c r="BL10227" s="79"/>
      <c r="BM10227" s="94"/>
      <c r="BO10227" s="97"/>
      <c r="BQ10227" s="40"/>
      <c r="BR10227" s="94"/>
      <c r="BS10227" s="94"/>
      <c r="BT10227" s="94"/>
      <c r="BU10227" s="40"/>
      <c r="BV10227" s="82"/>
      <c r="BW10227" s="94"/>
      <c r="BX10227" s="48"/>
      <c r="BY10227" s="97"/>
      <c r="BZ10227" s="48"/>
      <c r="CA10227" s="40"/>
      <c r="CB10227" s="94"/>
      <c r="CC10227" s="94"/>
      <c r="CD10227" s="94"/>
      <c r="CE10227" s="40"/>
      <c r="CF10227" s="73"/>
      <c r="CG10227" s="41"/>
      <c r="CH10227" s="41"/>
      <c r="CI10227" s="41"/>
      <c r="CJ10227" s="41"/>
      <c r="CK10227" s="41"/>
      <c r="CL10227" s="68"/>
      <c r="CM10227" s="41"/>
      <c r="CN10227" s="41"/>
      <c r="CO10227" s="39"/>
      <c r="CP10227" s="78"/>
    </row>
    <row r="10228" spans="1:94" s="38" customFormat="1" x14ac:dyDescent="0.25">
      <c r="A10228" s="38">
        <v>10225</v>
      </c>
      <c r="F10228" s="39"/>
      <c r="Q10228" s="39"/>
      <c r="R10228" s="40"/>
      <c r="S10228" s="40"/>
      <c r="T10228" s="39"/>
      <c r="AG10228" s="110"/>
      <c r="AH10228" s="94"/>
      <c r="AJ10228" s="97"/>
      <c r="AL10228" s="39"/>
      <c r="AP10228" s="39"/>
      <c r="AQ10228" s="77"/>
      <c r="AR10228" s="78"/>
      <c r="BB10228" s="79"/>
      <c r="BC10228" s="94"/>
      <c r="BE10228" s="97"/>
      <c r="BG10228" s="40"/>
      <c r="BK10228" s="40"/>
      <c r="BL10228" s="79"/>
      <c r="BM10228" s="94"/>
      <c r="BO10228" s="97"/>
      <c r="BQ10228" s="40"/>
      <c r="BR10228" s="94"/>
      <c r="BS10228" s="94"/>
      <c r="BT10228" s="94"/>
      <c r="BU10228" s="40"/>
      <c r="BV10228" s="82"/>
      <c r="BW10228" s="94"/>
      <c r="BX10228" s="48"/>
      <c r="BY10228" s="97"/>
      <c r="BZ10228" s="48"/>
      <c r="CA10228" s="40"/>
      <c r="CB10228" s="94"/>
      <c r="CC10228" s="94"/>
      <c r="CD10228" s="94"/>
      <c r="CE10228" s="40"/>
      <c r="CF10228" s="73"/>
      <c r="CG10228" s="41"/>
      <c r="CH10228" s="41"/>
      <c r="CI10228" s="41"/>
      <c r="CJ10228" s="41"/>
      <c r="CK10228" s="41"/>
      <c r="CL10228" s="68"/>
      <c r="CM10228" s="41"/>
      <c r="CN10228" s="41"/>
      <c r="CO10228" s="39"/>
      <c r="CP10228" s="78"/>
    </row>
    <row r="10229" spans="1:94" s="38" customFormat="1" x14ac:dyDescent="0.25">
      <c r="A10229" s="38">
        <v>10226</v>
      </c>
      <c r="F10229" s="39"/>
      <c r="Q10229" s="39"/>
      <c r="R10229" s="40"/>
      <c r="S10229" s="40"/>
      <c r="T10229" s="39"/>
      <c r="AG10229" s="110"/>
      <c r="AH10229" s="94"/>
      <c r="AJ10229" s="97"/>
      <c r="AL10229" s="39"/>
      <c r="AP10229" s="39"/>
      <c r="AQ10229" s="77"/>
      <c r="AR10229" s="78"/>
      <c r="BB10229" s="79"/>
      <c r="BC10229" s="94"/>
      <c r="BE10229" s="97"/>
      <c r="BG10229" s="40"/>
      <c r="BK10229" s="40"/>
      <c r="BL10229" s="79"/>
      <c r="BM10229" s="94"/>
      <c r="BO10229" s="97"/>
      <c r="BQ10229" s="40"/>
      <c r="BR10229" s="94"/>
      <c r="BS10229" s="94"/>
      <c r="BT10229" s="94"/>
      <c r="BU10229" s="40"/>
      <c r="BV10229" s="82"/>
      <c r="BW10229" s="94"/>
      <c r="BX10229" s="48"/>
      <c r="BY10229" s="97"/>
      <c r="BZ10229" s="48"/>
      <c r="CA10229" s="40"/>
      <c r="CB10229" s="94"/>
      <c r="CC10229" s="94"/>
      <c r="CD10229" s="94"/>
      <c r="CE10229" s="40"/>
      <c r="CF10229" s="73"/>
      <c r="CG10229" s="41"/>
      <c r="CH10229" s="41"/>
      <c r="CI10229" s="41"/>
      <c r="CJ10229" s="41"/>
      <c r="CK10229" s="41"/>
      <c r="CL10229" s="68"/>
      <c r="CM10229" s="41"/>
      <c r="CN10229" s="41"/>
      <c r="CO10229" s="39"/>
      <c r="CP10229" s="78"/>
    </row>
    <row r="10230" spans="1:94" s="38" customFormat="1" x14ac:dyDescent="0.25">
      <c r="A10230" s="38">
        <v>10227</v>
      </c>
      <c r="F10230" s="39"/>
      <c r="Q10230" s="39"/>
      <c r="R10230" s="40"/>
      <c r="S10230" s="40"/>
      <c r="T10230" s="39"/>
      <c r="AG10230" s="110"/>
      <c r="AH10230" s="94"/>
      <c r="AJ10230" s="97"/>
      <c r="AL10230" s="39"/>
      <c r="AP10230" s="39"/>
      <c r="AQ10230" s="77"/>
      <c r="AR10230" s="78"/>
      <c r="BB10230" s="79"/>
      <c r="BC10230" s="94"/>
      <c r="BE10230" s="97"/>
      <c r="BG10230" s="40"/>
      <c r="BK10230" s="40"/>
      <c r="BL10230" s="79"/>
      <c r="BM10230" s="94"/>
      <c r="BO10230" s="97"/>
      <c r="BQ10230" s="40"/>
      <c r="BR10230" s="94"/>
      <c r="BS10230" s="94"/>
      <c r="BT10230" s="94"/>
      <c r="BU10230" s="40"/>
      <c r="BV10230" s="82"/>
      <c r="BW10230" s="94"/>
      <c r="BX10230" s="48"/>
      <c r="BY10230" s="97"/>
      <c r="BZ10230" s="48"/>
      <c r="CA10230" s="40"/>
      <c r="CB10230" s="94"/>
      <c r="CC10230" s="94"/>
      <c r="CD10230" s="94"/>
      <c r="CE10230" s="40"/>
      <c r="CF10230" s="73"/>
      <c r="CG10230" s="41"/>
      <c r="CH10230" s="41"/>
      <c r="CI10230" s="41"/>
      <c r="CJ10230" s="41"/>
      <c r="CK10230" s="41"/>
      <c r="CL10230" s="68"/>
      <c r="CM10230" s="41"/>
      <c r="CN10230" s="41"/>
      <c r="CO10230" s="39"/>
      <c r="CP10230" s="78"/>
    </row>
    <row r="10231" spans="1:94" s="38" customFormat="1" x14ac:dyDescent="0.25">
      <c r="A10231" s="38">
        <v>10228</v>
      </c>
      <c r="F10231" s="39"/>
      <c r="Q10231" s="39"/>
      <c r="R10231" s="40"/>
      <c r="S10231" s="40"/>
      <c r="T10231" s="39"/>
      <c r="AG10231" s="110"/>
      <c r="AH10231" s="94"/>
      <c r="AJ10231" s="97"/>
      <c r="AL10231" s="39"/>
      <c r="AP10231" s="39"/>
      <c r="AQ10231" s="77"/>
      <c r="AR10231" s="78"/>
      <c r="BB10231" s="79"/>
      <c r="BC10231" s="94"/>
      <c r="BE10231" s="97"/>
      <c r="BG10231" s="40"/>
      <c r="BK10231" s="40"/>
      <c r="BL10231" s="79"/>
      <c r="BM10231" s="94"/>
      <c r="BO10231" s="97"/>
      <c r="BQ10231" s="40"/>
      <c r="BR10231" s="94"/>
      <c r="BS10231" s="94"/>
      <c r="BT10231" s="94"/>
      <c r="BU10231" s="40"/>
      <c r="BV10231" s="82"/>
      <c r="BW10231" s="94"/>
      <c r="BX10231" s="48"/>
      <c r="BY10231" s="97"/>
      <c r="BZ10231" s="48"/>
      <c r="CA10231" s="40"/>
      <c r="CB10231" s="94"/>
      <c r="CC10231" s="94"/>
      <c r="CD10231" s="94"/>
      <c r="CE10231" s="40"/>
      <c r="CF10231" s="73"/>
      <c r="CG10231" s="41"/>
      <c r="CH10231" s="41"/>
      <c r="CI10231" s="41"/>
      <c r="CJ10231" s="41"/>
      <c r="CK10231" s="41"/>
      <c r="CL10231" s="68"/>
      <c r="CM10231" s="41"/>
      <c r="CN10231" s="41"/>
      <c r="CO10231" s="39"/>
      <c r="CP10231" s="78"/>
    </row>
    <row r="10232" spans="1:94" s="38" customFormat="1" x14ac:dyDescent="0.25">
      <c r="A10232" s="38">
        <v>10229</v>
      </c>
      <c r="F10232" s="39"/>
      <c r="Q10232" s="39"/>
      <c r="R10232" s="40"/>
      <c r="S10232" s="40"/>
      <c r="T10232" s="39"/>
      <c r="AG10232" s="110"/>
      <c r="AH10232" s="94"/>
      <c r="AJ10232" s="97"/>
      <c r="AL10232" s="39"/>
      <c r="AP10232" s="39"/>
      <c r="AQ10232" s="77"/>
      <c r="AR10232" s="78"/>
      <c r="BB10232" s="79"/>
      <c r="BC10232" s="94"/>
      <c r="BE10232" s="97"/>
      <c r="BG10232" s="40"/>
      <c r="BK10232" s="40"/>
      <c r="BL10232" s="79"/>
      <c r="BM10232" s="94"/>
      <c r="BO10232" s="97"/>
      <c r="BQ10232" s="40"/>
      <c r="BR10232" s="94"/>
      <c r="BS10232" s="94"/>
      <c r="BT10232" s="94"/>
      <c r="BU10232" s="40"/>
      <c r="BV10232" s="82"/>
      <c r="BW10232" s="94"/>
      <c r="BX10232" s="48"/>
      <c r="BY10232" s="97"/>
      <c r="BZ10232" s="48"/>
      <c r="CA10232" s="40"/>
      <c r="CB10232" s="94"/>
      <c r="CC10232" s="94"/>
      <c r="CD10232" s="94"/>
      <c r="CE10232" s="40"/>
      <c r="CF10232" s="73"/>
      <c r="CG10232" s="41"/>
      <c r="CH10232" s="41"/>
      <c r="CI10232" s="41"/>
      <c r="CJ10232" s="41"/>
      <c r="CK10232" s="41"/>
      <c r="CL10232" s="68"/>
      <c r="CM10232" s="41"/>
      <c r="CN10232" s="41"/>
      <c r="CO10232" s="39"/>
      <c r="CP10232" s="78"/>
    </row>
    <row r="10233" spans="1:94" s="38" customFormat="1" x14ac:dyDescent="0.25">
      <c r="A10233" s="38">
        <v>10230</v>
      </c>
      <c r="F10233" s="39"/>
      <c r="Q10233" s="39"/>
      <c r="R10233" s="40"/>
      <c r="S10233" s="40"/>
      <c r="T10233" s="39"/>
      <c r="AG10233" s="110"/>
      <c r="AH10233" s="94"/>
      <c r="AJ10233" s="97"/>
      <c r="AL10233" s="39"/>
      <c r="AP10233" s="39"/>
      <c r="AQ10233" s="77"/>
      <c r="AR10233" s="78"/>
      <c r="BB10233" s="79"/>
      <c r="BC10233" s="94"/>
      <c r="BE10233" s="97"/>
      <c r="BG10233" s="40"/>
      <c r="BK10233" s="40"/>
      <c r="BL10233" s="79"/>
      <c r="BM10233" s="94"/>
      <c r="BO10233" s="97"/>
      <c r="BQ10233" s="40"/>
      <c r="BR10233" s="94"/>
      <c r="BS10233" s="94"/>
      <c r="BT10233" s="94"/>
      <c r="BU10233" s="40"/>
      <c r="BV10233" s="82"/>
      <c r="BW10233" s="94"/>
      <c r="BX10233" s="48"/>
      <c r="BY10233" s="97"/>
      <c r="BZ10233" s="48"/>
      <c r="CA10233" s="40"/>
      <c r="CB10233" s="94"/>
      <c r="CC10233" s="94"/>
      <c r="CD10233" s="94"/>
      <c r="CE10233" s="40"/>
      <c r="CF10233" s="73"/>
      <c r="CG10233" s="41"/>
      <c r="CH10233" s="41"/>
      <c r="CI10233" s="41"/>
      <c r="CJ10233" s="41"/>
      <c r="CK10233" s="41"/>
      <c r="CL10233" s="68"/>
      <c r="CM10233" s="41"/>
      <c r="CN10233" s="41"/>
      <c r="CO10233" s="39"/>
      <c r="CP10233" s="78"/>
    </row>
    <row r="10234" spans="1:94" s="38" customFormat="1" x14ac:dyDescent="0.25">
      <c r="A10234" s="38">
        <v>10231</v>
      </c>
      <c r="F10234" s="39"/>
      <c r="Q10234" s="39"/>
      <c r="R10234" s="40"/>
      <c r="S10234" s="40"/>
      <c r="T10234" s="39"/>
      <c r="AG10234" s="110"/>
      <c r="AH10234" s="94"/>
      <c r="AJ10234" s="97"/>
      <c r="AL10234" s="39"/>
      <c r="AP10234" s="39"/>
      <c r="AQ10234" s="77"/>
      <c r="AR10234" s="78"/>
      <c r="BB10234" s="79"/>
      <c r="BC10234" s="94"/>
      <c r="BE10234" s="97"/>
      <c r="BG10234" s="40"/>
      <c r="BK10234" s="40"/>
      <c r="BL10234" s="79"/>
      <c r="BM10234" s="94"/>
      <c r="BO10234" s="97"/>
      <c r="BQ10234" s="40"/>
      <c r="BR10234" s="94"/>
      <c r="BS10234" s="94"/>
      <c r="BT10234" s="94"/>
      <c r="BU10234" s="40"/>
      <c r="BV10234" s="82"/>
      <c r="BW10234" s="94"/>
      <c r="BX10234" s="48"/>
      <c r="BY10234" s="97"/>
      <c r="BZ10234" s="48"/>
      <c r="CA10234" s="40"/>
      <c r="CB10234" s="94"/>
      <c r="CC10234" s="94"/>
      <c r="CD10234" s="94"/>
      <c r="CE10234" s="40"/>
      <c r="CF10234" s="73"/>
      <c r="CG10234" s="41"/>
      <c r="CH10234" s="41"/>
      <c r="CI10234" s="41"/>
      <c r="CJ10234" s="41"/>
      <c r="CK10234" s="41"/>
      <c r="CL10234" s="68"/>
      <c r="CM10234" s="41"/>
      <c r="CN10234" s="41"/>
      <c r="CO10234" s="39"/>
      <c r="CP10234" s="78"/>
    </row>
    <row r="10235" spans="1:94" s="38" customFormat="1" x14ac:dyDescent="0.25">
      <c r="A10235" s="38">
        <v>10232</v>
      </c>
      <c r="F10235" s="39"/>
      <c r="Q10235" s="39"/>
      <c r="R10235" s="40"/>
      <c r="S10235" s="40"/>
      <c r="T10235" s="39"/>
      <c r="AG10235" s="110"/>
      <c r="AH10235" s="94"/>
      <c r="AJ10235" s="97"/>
      <c r="AL10235" s="39"/>
      <c r="AP10235" s="39"/>
      <c r="AQ10235" s="77"/>
      <c r="AR10235" s="78"/>
      <c r="BB10235" s="79"/>
      <c r="BC10235" s="94"/>
      <c r="BE10235" s="97"/>
      <c r="BG10235" s="40"/>
      <c r="BK10235" s="40"/>
      <c r="BL10235" s="79"/>
      <c r="BM10235" s="94"/>
      <c r="BO10235" s="97"/>
      <c r="BQ10235" s="40"/>
      <c r="BR10235" s="94"/>
      <c r="BS10235" s="94"/>
      <c r="BT10235" s="94"/>
      <c r="BU10235" s="40"/>
      <c r="BV10235" s="82"/>
      <c r="BW10235" s="94"/>
      <c r="BX10235" s="48"/>
      <c r="BY10235" s="97"/>
      <c r="BZ10235" s="48"/>
      <c r="CA10235" s="40"/>
      <c r="CB10235" s="94"/>
      <c r="CC10235" s="94"/>
      <c r="CD10235" s="94"/>
      <c r="CE10235" s="40"/>
      <c r="CF10235" s="73"/>
      <c r="CG10235" s="41"/>
      <c r="CH10235" s="41"/>
      <c r="CI10235" s="41"/>
      <c r="CJ10235" s="41"/>
      <c r="CK10235" s="41"/>
      <c r="CL10235" s="68"/>
      <c r="CM10235" s="41"/>
      <c r="CN10235" s="41"/>
      <c r="CO10235" s="39"/>
      <c r="CP10235" s="78"/>
    </row>
    <row r="10236" spans="1:94" s="38" customFormat="1" x14ac:dyDescent="0.25">
      <c r="A10236" s="38">
        <v>10233</v>
      </c>
      <c r="F10236" s="39"/>
      <c r="Q10236" s="39"/>
      <c r="R10236" s="40"/>
      <c r="S10236" s="40"/>
      <c r="T10236" s="39"/>
      <c r="AG10236" s="110"/>
      <c r="AH10236" s="94"/>
      <c r="AJ10236" s="97"/>
      <c r="AL10236" s="39"/>
      <c r="AP10236" s="39"/>
      <c r="AQ10236" s="77"/>
      <c r="AR10236" s="78"/>
      <c r="BB10236" s="79"/>
      <c r="BC10236" s="94"/>
      <c r="BE10236" s="97"/>
      <c r="BG10236" s="40"/>
      <c r="BK10236" s="40"/>
      <c r="BL10236" s="79"/>
      <c r="BM10236" s="94"/>
      <c r="BO10236" s="97"/>
      <c r="BQ10236" s="40"/>
      <c r="BR10236" s="94"/>
      <c r="BS10236" s="94"/>
      <c r="BT10236" s="94"/>
      <c r="BU10236" s="40"/>
      <c r="BV10236" s="82"/>
      <c r="BW10236" s="94"/>
      <c r="BX10236" s="48"/>
      <c r="BY10236" s="97"/>
      <c r="BZ10236" s="48"/>
      <c r="CA10236" s="40"/>
      <c r="CB10236" s="94"/>
      <c r="CC10236" s="94"/>
      <c r="CD10236" s="94"/>
      <c r="CE10236" s="40"/>
      <c r="CF10236" s="73"/>
      <c r="CG10236" s="41"/>
      <c r="CH10236" s="41"/>
      <c r="CI10236" s="41"/>
      <c r="CJ10236" s="41"/>
      <c r="CK10236" s="41"/>
      <c r="CL10236" s="68"/>
      <c r="CM10236" s="41"/>
      <c r="CN10236" s="41"/>
      <c r="CO10236" s="39"/>
      <c r="CP10236" s="78"/>
    </row>
    <row r="10237" spans="1:94" s="38" customFormat="1" x14ac:dyDescent="0.25">
      <c r="A10237" s="38">
        <v>10234</v>
      </c>
      <c r="F10237" s="39"/>
      <c r="Q10237" s="39"/>
      <c r="R10237" s="40"/>
      <c r="S10237" s="40"/>
      <c r="T10237" s="39"/>
      <c r="AG10237" s="110"/>
      <c r="AH10237" s="94"/>
      <c r="AJ10237" s="97"/>
      <c r="AL10237" s="39"/>
      <c r="AP10237" s="39"/>
      <c r="AQ10237" s="77"/>
      <c r="AR10237" s="78"/>
      <c r="BB10237" s="79"/>
      <c r="BC10237" s="94"/>
      <c r="BE10237" s="97"/>
      <c r="BG10237" s="40"/>
      <c r="BK10237" s="40"/>
      <c r="BL10237" s="79"/>
      <c r="BM10237" s="94"/>
      <c r="BO10237" s="97"/>
      <c r="BQ10237" s="40"/>
      <c r="BR10237" s="94"/>
      <c r="BS10237" s="94"/>
      <c r="BT10237" s="94"/>
      <c r="BU10237" s="40"/>
      <c r="BV10237" s="82"/>
      <c r="BW10237" s="94"/>
      <c r="BX10237" s="48"/>
      <c r="BY10237" s="97"/>
      <c r="BZ10237" s="48"/>
      <c r="CA10237" s="40"/>
      <c r="CB10237" s="94"/>
      <c r="CC10237" s="94"/>
      <c r="CD10237" s="94"/>
      <c r="CE10237" s="40"/>
      <c r="CF10237" s="73"/>
      <c r="CG10237" s="41"/>
      <c r="CH10237" s="41"/>
      <c r="CI10237" s="41"/>
      <c r="CJ10237" s="41"/>
      <c r="CK10237" s="41"/>
      <c r="CL10237" s="68"/>
      <c r="CM10237" s="41"/>
      <c r="CN10237" s="41"/>
      <c r="CO10237" s="39"/>
      <c r="CP10237" s="78"/>
    </row>
    <row r="10238" spans="1:94" s="38" customFormat="1" x14ac:dyDescent="0.25">
      <c r="A10238" s="38">
        <v>10235</v>
      </c>
      <c r="F10238" s="39"/>
      <c r="Q10238" s="39"/>
      <c r="R10238" s="40"/>
      <c r="S10238" s="40"/>
      <c r="T10238" s="39"/>
      <c r="AG10238" s="110"/>
      <c r="AH10238" s="94"/>
      <c r="AJ10238" s="97"/>
      <c r="AL10238" s="39"/>
      <c r="AP10238" s="39"/>
      <c r="AQ10238" s="77"/>
      <c r="AR10238" s="78"/>
      <c r="BB10238" s="79"/>
      <c r="BC10238" s="94"/>
      <c r="BE10238" s="97"/>
      <c r="BG10238" s="40"/>
      <c r="BK10238" s="40"/>
      <c r="BL10238" s="79"/>
      <c r="BM10238" s="94"/>
      <c r="BO10238" s="97"/>
      <c r="BQ10238" s="40"/>
      <c r="BR10238" s="94"/>
      <c r="BS10238" s="94"/>
      <c r="BT10238" s="94"/>
      <c r="BU10238" s="40"/>
      <c r="BV10238" s="82"/>
      <c r="BW10238" s="94"/>
      <c r="BX10238" s="48"/>
      <c r="BY10238" s="97"/>
      <c r="BZ10238" s="48"/>
      <c r="CA10238" s="40"/>
      <c r="CB10238" s="94"/>
      <c r="CC10238" s="94"/>
      <c r="CD10238" s="94"/>
      <c r="CE10238" s="40"/>
      <c r="CF10238" s="73"/>
      <c r="CG10238" s="41"/>
      <c r="CH10238" s="41"/>
      <c r="CI10238" s="41"/>
      <c r="CJ10238" s="41"/>
      <c r="CK10238" s="41"/>
      <c r="CL10238" s="68"/>
      <c r="CM10238" s="41"/>
      <c r="CN10238" s="41"/>
      <c r="CO10238" s="39"/>
      <c r="CP10238" s="78"/>
    </row>
    <row r="10239" spans="1:94" s="38" customFormat="1" x14ac:dyDescent="0.25">
      <c r="A10239" s="38">
        <v>10236</v>
      </c>
      <c r="F10239" s="39"/>
      <c r="Q10239" s="39"/>
      <c r="R10239" s="40"/>
      <c r="S10239" s="40"/>
      <c r="T10239" s="39"/>
      <c r="AG10239" s="110"/>
      <c r="AH10239" s="94"/>
      <c r="AJ10239" s="97"/>
      <c r="AL10239" s="39"/>
      <c r="AP10239" s="39"/>
      <c r="AQ10239" s="77"/>
      <c r="AR10239" s="78"/>
      <c r="BB10239" s="79"/>
      <c r="BC10239" s="94"/>
      <c r="BE10239" s="97"/>
      <c r="BG10239" s="40"/>
      <c r="BK10239" s="40"/>
      <c r="BL10239" s="79"/>
      <c r="BM10239" s="94"/>
      <c r="BO10239" s="97"/>
      <c r="BQ10239" s="40"/>
      <c r="BR10239" s="94"/>
      <c r="BS10239" s="94"/>
      <c r="BT10239" s="94"/>
      <c r="BU10239" s="40"/>
      <c r="BV10239" s="82"/>
      <c r="BW10239" s="94"/>
      <c r="BX10239" s="48"/>
      <c r="BY10239" s="97"/>
      <c r="BZ10239" s="48"/>
      <c r="CA10239" s="40"/>
      <c r="CB10239" s="94"/>
      <c r="CC10239" s="94"/>
      <c r="CD10239" s="94"/>
      <c r="CE10239" s="40"/>
      <c r="CF10239" s="73"/>
      <c r="CG10239" s="41"/>
      <c r="CH10239" s="41"/>
      <c r="CI10239" s="41"/>
      <c r="CJ10239" s="41"/>
      <c r="CK10239" s="41"/>
      <c r="CL10239" s="68"/>
      <c r="CM10239" s="41"/>
      <c r="CN10239" s="41"/>
      <c r="CO10239" s="39"/>
      <c r="CP10239" s="78"/>
    </row>
    <row r="10240" spans="1:94" s="38" customFormat="1" x14ac:dyDescent="0.25">
      <c r="A10240" s="38">
        <v>10237</v>
      </c>
      <c r="F10240" s="39"/>
      <c r="Q10240" s="39"/>
      <c r="R10240" s="40"/>
      <c r="S10240" s="40"/>
      <c r="T10240" s="39"/>
      <c r="AG10240" s="110"/>
      <c r="AH10240" s="94"/>
      <c r="AJ10240" s="97"/>
      <c r="AL10240" s="39"/>
      <c r="AP10240" s="39"/>
      <c r="AQ10240" s="77"/>
      <c r="AR10240" s="78"/>
      <c r="BB10240" s="79"/>
      <c r="BC10240" s="94"/>
      <c r="BE10240" s="97"/>
      <c r="BG10240" s="40"/>
      <c r="BK10240" s="40"/>
      <c r="BL10240" s="79"/>
      <c r="BM10240" s="94"/>
      <c r="BO10240" s="97"/>
      <c r="BQ10240" s="40"/>
      <c r="BR10240" s="94"/>
      <c r="BS10240" s="94"/>
      <c r="BT10240" s="94"/>
      <c r="BU10240" s="40"/>
      <c r="BV10240" s="82"/>
      <c r="BW10240" s="94"/>
      <c r="BX10240" s="48"/>
      <c r="BY10240" s="97"/>
      <c r="BZ10240" s="48"/>
      <c r="CA10240" s="40"/>
      <c r="CB10240" s="94"/>
      <c r="CC10240" s="94"/>
      <c r="CD10240" s="94"/>
      <c r="CE10240" s="40"/>
      <c r="CF10240" s="73"/>
      <c r="CG10240" s="41"/>
      <c r="CH10240" s="41"/>
      <c r="CI10240" s="41"/>
      <c r="CJ10240" s="41"/>
      <c r="CK10240" s="41"/>
      <c r="CL10240" s="68"/>
      <c r="CM10240" s="41"/>
      <c r="CN10240" s="41"/>
      <c r="CO10240" s="39"/>
      <c r="CP10240" s="78"/>
    </row>
    <row r="10241" spans="1:94" s="38" customFormat="1" x14ac:dyDescent="0.25">
      <c r="A10241" s="38">
        <v>10238</v>
      </c>
      <c r="F10241" s="39"/>
      <c r="Q10241" s="39"/>
      <c r="R10241" s="40"/>
      <c r="S10241" s="40"/>
      <c r="T10241" s="39"/>
      <c r="AG10241" s="110"/>
      <c r="AH10241" s="94"/>
      <c r="AJ10241" s="97"/>
      <c r="AL10241" s="39"/>
      <c r="AP10241" s="39"/>
      <c r="AQ10241" s="77"/>
      <c r="AR10241" s="78"/>
      <c r="BB10241" s="79"/>
      <c r="BC10241" s="94"/>
      <c r="BE10241" s="97"/>
      <c r="BG10241" s="40"/>
      <c r="BK10241" s="40"/>
      <c r="BL10241" s="79"/>
      <c r="BM10241" s="94"/>
      <c r="BO10241" s="97"/>
      <c r="BQ10241" s="40"/>
      <c r="BR10241" s="94"/>
      <c r="BS10241" s="94"/>
      <c r="BT10241" s="94"/>
      <c r="BU10241" s="40"/>
      <c r="BV10241" s="82"/>
      <c r="BW10241" s="94"/>
      <c r="BX10241" s="48"/>
      <c r="BY10241" s="97"/>
      <c r="BZ10241" s="48"/>
      <c r="CA10241" s="40"/>
      <c r="CB10241" s="94"/>
      <c r="CC10241" s="94"/>
      <c r="CD10241" s="94"/>
      <c r="CE10241" s="40"/>
      <c r="CF10241" s="73"/>
      <c r="CG10241" s="41"/>
      <c r="CH10241" s="41"/>
      <c r="CI10241" s="41"/>
      <c r="CJ10241" s="41"/>
      <c r="CK10241" s="41"/>
      <c r="CL10241" s="68"/>
      <c r="CM10241" s="41"/>
      <c r="CN10241" s="41"/>
      <c r="CO10241" s="39"/>
      <c r="CP10241" s="78"/>
    </row>
    <row r="10242" spans="1:94" s="38" customFormat="1" x14ac:dyDescent="0.25">
      <c r="A10242" s="38">
        <v>10239</v>
      </c>
      <c r="F10242" s="39"/>
      <c r="Q10242" s="39"/>
      <c r="R10242" s="40"/>
      <c r="S10242" s="40"/>
      <c r="T10242" s="39"/>
      <c r="AG10242" s="110"/>
      <c r="AH10242" s="94"/>
      <c r="AJ10242" s="97"/>
      <c r="AL10242" s="39"/>
      <c r="AP10242" s="39"/>
      <c r="AQ10242" s="77"/>
      <c r="AR10242" s="78"/>
      <c r="BB10242" s="79"/>
      <c r="BC10242" s="94"/>
      <c r="BE10242" s="97"/>
      <c r="BG10242" s="40"/>
      <c r="BK10242" s="40"/>
      <c r="BL10242" s="79"/>
      <c r="BM10242" s="94"/>
      <c r="BO10242" s="97"/>
      <c r="BQ10242" s="40"/>
      <c r="BR10242" s="94"/>
      <c r="BS10242" s="94"/>
      <c r="BT10242" s="94"/>
      <c r="BU10242" s="40"/>
      <c r="BV10242" s="82"/>
      <c r="BW10242" s="94"/>
      <c r="BX10242" s="48"/>
      <c r="BY10242" s="97"/>
      <c r="BZ10242" s="48"/>
      <c r="CA10242" s="40"/>
      <c r="CB10242" s="94"/>
      <c r="CC10242" s="94"/>
      <c r="CD10242" s="94"/>
      <c r="CE10242" s="40"/>
      <c r="CF10242" s="73"/>
      <c r="CG10242" s="41"/>
      <c r="CH10242" s="41"/>
      <c r="CI10242" s="41"/>
      <c r="CJ10242" s="41"/>
      <c r="CK10242" s="41"/>
      <c r="CL10242" s="68"/>
      <c r="CM10242" s="41"/>
      <c r="CN10242" s="41"/>
      <c r="CO10242" s="39"/>
      <c r="CP10242" s="78"/>
    </row>
    <row r="10243" spans="1:94" s="38" customFormat="1" x14ac:dyDescent="0.25">
      <c r="A10243" s="38">
        <v>10240</v>
      </c>
      <c r="F10243" s="39"/>
      <c r="Q10243" s="39"/>
      <c r="R10243" s="40"/>
      <c r="S10243" s="40"/>
      <c r="T10243" s="39"/>
      <c r="AG10243" s="110"/>
      <c r="AH10243" s="94"/>
      <c r="AJ10243" s="97"/>
      <c r="AL10243" s="39"/>
      <c r="AP10243" s="39"/>
      <c r="AQ10243" s="77"/>
      <c r="AR10243" s="78"/>
      <c r="BB10243" s="79"/>
      <c r="BC10243" s="94"/>
      <c r="BE10243" s="97"/>
      <c r="BG10243" s="40"/>
      <c r="BK10243" s="40"/>
      <c r="BL10243" s="79"/>
      <c r="BM10243" s="94"/>
      <c r="BO10243" s="97"/>
      <c r="BQ10243" s="40"/>
      <c r="BR10243" s="94"/>
      <c r="BS10243" s="94"/>
      <c r="BT10243" s="94"/>
      <c r="BU10243" s="40"/>
      <c r="BV10243" s="82"/>
      <c r="BW10243" s="94"/>
      <c r="BX10243" s="48"/>
      <c r="BY10243" s="97"/>
      <c r="BZ10243" s="48"/>
      <c r="CA10243" s="40"/>
      <c r="CB10243" s="94"/>
      <c r="CC10243" s="94"/>
      <c r="CD10243" s="94"/>
      <c r="CE10243" s="40"/>
      <c r="CF10243" s="73"/>
      <c r="CG10243" s="41"/>
      <c r="CH10243" s="41"/>
      <c r="CI10243" s="41"/>
      <c r="CJ10243" s="41"/>
      <c r="CK10243" s="41"/>
      <c r="CL10243" s="68"/>
      <c r="CM10243" s="41"/>
      <c r="CN10243" s="41"/>
      <c r="CO10243" s="39"/>
      <c r="CP10243" s="78"/>
    </row>
    <row r="10244" spans="1:94" s="38" customFormat="1" x14ac:dyDescent="0.25">
      <c r="A10244" s="38">
        <v>10241</v>
      </c>
      <c r="F10244" s="39"/>
      <c r="Q10244" s="39"/>
      <c r="R10244" s="40"/>
      <c r="S10244" s="40"/>
      <c r="T10244" s="39"/>
      <c r="AG10244" s="110"/>
      <c r="AH10244" s="94"/>
      <c r="AJ10244" s="97"/>
      <c r="AL10244" s="39"/>
      <c r="AP10244" s="39"/>
      <c r="AQ10244" s="77"/>
      <c r="AR10244" s="78"/>
      <c r="BB10244" s="79"/>
      <c r="BC10244" s="94"/>
      <c r="BE10244" s="97"/>
      <c r="BG10244" s="40"/>
      <c r="BK10244" s="40"/>
      <c r="BL10244" s="79"/>
      <c r="BM10244" s="94"/>
      <c r="BO10244" s="97"/>
      <c r="BQ10244" s="40"/>
      <c r="BR10244" s="94"/>
      <c r="BS10244" s="94"/>
      <c r="BT10244" s="94"/>
      <c r="BU10244" s="40"/>
      <c r="BV10244" s="82"/>
      <c r="BW10244" s="94"/>
      <c r="BX10244" s="48"/>
      <c r="BY10244" s="97"/>
      <c r="BZ10244" s="48"/>
      <c r="CA10244" s="40"/>
      <c r="CB10244" s="94"/>
      <c r="CC10244" s="94"/>
      <c r="CD10244" s="94"/>
      <c r="CE10244" s="40"/>
      <c r="CF10244" s="73"/>
      <c r="CG10244" s="41"/>
      <c r="CH10244" s="41"/>
      <c r="CI10244" s="41"/>
      <c r="CJ10244" s="41"/>
      <c r="CK10244" s="41"/>
      <c r="CL10244" s="68"/>
      <c r="CM10244" s="41"/>
      <c r="CN10244" s="41"/>
      <c r="CO10244" s="39"/>
      <c r="CP10244" s="78"/>
    </row>
    <row r="10245" spans="1:94" s="38" customFormat="1" x14ac:dyDescent="0.25">
      <c r="A10245" s="38">
        <v>10242</v>
      </c>
      <c r="F10245" s="39"/>
      <c r="Q10245" s="39"/>
      <c r="R10245" s="40"/>
      <c r="S10245" s="40"/>
      <c r="T10245" s="39"/>
      <c r="AG10245" s="110"/>
      <c r="AH10245" s="94"/>
      <c r="AJ10245" s="97"/>
      <c r="AL10245" s="39"/>
      <c r="AP10245" s="39"/>
      <c r="AQ10245" s="77"/>
      <c r="AR10245" s="78"/>
      <c r="BB10245" s="79"/>
      <c r="BC10245" s="94"/>
      <c r="BE10245" s="97"/>
      <c r="BG10245" s="40"/>
      <c r="BK10245" s="40"/>
      <c r="BL10245" s="79"/>
      <c r="BM10245" s="94"/>
      <c r="BO10245" s="97"/>
      <c r="BQ10245" s="40"/>
      <c r="BR10245" s="94"/>
      <c r="BS10245" s="94"/>
      <c r="BT10245" s="94"/>
      <c r="BU10245" s="40"/>
      <c r="BV10245" s="82"/>
      <c r="BW10245" s="94"/>
      <c r="BX10245" s="48"/>
      <c r="BY10245" s="97"/>
      <c r="BZ10245" s="48"/>
      <c r="CA10245" s="40"/>
      <c r="CB10245" s="94"/>
      <c r="CC10245" s="94"/>
      <c r="CD10245" s="94"/>
      <c r="CE10245" s="40"/>
      <c r="CF10245" s="73"/>
      <c r="CG10245" s="41"/>
      <c r="CH10245" s="41"/>
      <c r="CI10245" s="41"/>
      <c r="CJ10245" s="41"/>
      <c r="CK10245" s="41"/>
      <c r="CL10245" s="68"/>
      <c r="CM10245" s="41"/>
      <c r="CN10245" s="41"/>
      <c r="CO10245" s="39"/>
      <c r="CP10245" s="78"/>
    </row>
    <row r="10246" spans="1:94" s="38" customFormat="1" x14ac:dyDescent="0.25">
      <c r="A10246" s="38">
        <v>10243</v>
      </c>
      <c r="F10246" s="39"/>
      <c r="Q10246" s="39"/>
      <c r="R10246" s="40"/>
      <c r="S10246" s="40"/>
      <c r="T10246" s="39"/>
      <c r="AG10246" s="110"/>
      <c r="AH10246" s="94"/>
      <c r="AJ10246" s="97"/>
      <c r="AL10246" s="39"/>
      <c r="AP10246" s="39"/>
      <c r="AQ10246" s="77"/>
      <c r="AR10246" s="78"/>
      <c r="BB10246" s="79"/>
      <c r="BC10246" s="94"/>
      <c r="BE10246" s="97"/>
      <c r="BG10246" s="40"/>
      <c r="BK10246" s="40"/>
      <c r="BL10246" s="79"/>
      <c r="BM10246" s="94"/>
      <c r="BO10246" s="97"/>
      <c r="BQ10246" s="40"/>
      <c r="BR10246" s="94"/>
      <c r="BS10246" s="94"/>
      <c r="BT10246" s="94"/>
      <c r="BU10246" s="40"/>
      <c r="BV10246" s="82"/>
      <c r="BW10246" s="94"/>
      <c r="BX10246" s="48"/>
      <c r="BY10246" s="97"/>
      <c r="BZ10246" s="48"/>
      <c r="CA10246" s="40"/>
      <c r="CB10246" s="94"/>
      <c r="CC10246" s="94"/>
      <c r="CD10246" s="94"/>
      <c r="CE10246" s="40"/>
      <c r="CF10246" s="73"/>
      <c r="CG10246" s="41"/>
      <c r="CH10246" s="41"/>
      <c r="CI10246" s="41"/>
      <c r="CJ10246" s="41"/>
      <c r="CK10246" s="41"/>
      <c r="CL10246" s="68"/>
      <c r="CM10246" s="41"/>
      <c r="CN10246" s="41"/>
      <c r="CO10246" s="39"/>
      <c r="CP10246" s="78"/>
    </row>
    <row r="10247" spans="1:94" s="38" customFormat="1" x14ac:dyDescent="0.25">
      <c r="A10247" s="38">
        <v>10244</v>
      </c>
      <c r="F10247" s="39"/>
      <c r="Q10247" s="39"/>
      <c r="R10247" s="40"/>
      <c r="S10247" s="40"/>
      <c r="T10247" s="39"/>
      <c r="AG10247" s="110"/>
      <c r="AH10247" s="94"/>
      <c r="AJ10247" s="97"/>
      <c r="AL10247" s="39"/>
      <c r="AP10247" s="39"/>
      <c r="AQ10247" s="77"/>
      <c r="AR10247" s="78"/>
      <c r="BB10247" s="79"/>
      <c r="BC10247" s="94"/>
      <c r="BE10247" s="97"/>
      <c r="BG10247" s="40"/>
      <c r="BK10247" s="40"/>
      <c r="BL10247" s="79"/>
      <c r="BM10247" s="94"/>
      <c r="BO10247" s="97"/>
      <c r="BQ10247" s="40"/>
      <c r="BR10247" s="94"/>
      <c r="BS10247" s="94"/>
      <c r="BT10247" s="94"/>
      <c r="BU10247" s="40"/>
      <c r="BV10247" s="82"/>
      <c r="BW10247" s="94"/>
      <c r="BX10247" s="48"/>
      <c r="BY10247" s="97"/>
      <c r="BZ10247" s="48"/>
      <c r="CA10247" s="40"/>
      <c r="CB10247" s="94"/>
      <c r="CC10247" s="94"/>
      <c r="CD10247" s="94"/>
      <c r="CE10247" s="40"/>
      <c r="CF10247" s="73"/>
      <c r="CG10247" s="41"/>
      <c r="CH10247" s="41"/>
      <c r="CI10247" s="41"/>
      <c r="CJ10247" s="41"/>
      <c r="CK10247" s="41"/>
      <c r="CL10247" s="68"/>
      <c r="CM10247" s="41"/>
      <c r="CN10247" s="41"/>
      <c r="CO10247" s="39"/>
      <c r="CP10247" s="78"/>
    </row>
    <row r="10248" spans="1:94" s="38" customFormat="1" x14ac:dyDescent="0.25">
      <c r="A10248" s="38">
        <v>10245</v>
      </c>
      <c r="F10248" s="39"/>
      <c r="Q10248" s="39"/>
      <c r="R10248" s="40"/>
      <c r="S10248" s="40"/>
      <c r="T10248" s="39"/>
      <c r="AG10248" s="110"/>
      <c r="AH10248" s="94"/>
      <c r="AJ10248" s="97"/>
      <c r="AL10248" s="39"/>
      <c r="AP10248" s="39"/>
      <c r="AQ10248" s="77"/>
      <c r="AR10248" s="78"/>
      <c r="BB10248" s="79"/>
      <c r="BC10248" s="94"/>
      <c r="BE10248" s="97"/>
      <c r="BG10248" s="40"/>
      <c r="BK10248" s="40"/>
      <c r="BL10248" s="79"/>
      <c r="BM10248" s="94"/>
      <c r="BO10248" s="97"/>
      <c r="BQ10248" s="40"/>
      <c r="BR10248" s="94"/>
      <c r="BS10248" s="94"/>
      <c r="BT10248" s="94"/>
      <c r="BU10248" s="40"/>
      <c r="BV10248" s="82"/>
      <c r="BW10248" s="94"/>
      <c r="BX10248" s="48"/>
      <c r="BY10248" s="97"/>
      <c r="BZ10248" s="48"/>
      <c r="CA10248" s="40"/>
      <c r="CB10248" s="94"/>
      <c r="CC10248" s="94"/>
      <c r="CD10248" s="94"/>
      <c r="CE10248" s="40"/>
      <c r="CF10248" s="73"/>
      <c r="CG10248" s="41"/>
      <c r="CH10248" s="41"/>
      <c r="CI10248" s="41"/>
      <c r="CJ10248" s="41"/>
      <c r="CK10248" s="41"/>
      <c r="CL10248" s="68"/>
      <c r="CM10248" s="41"/>
      <c r="CN10248" s="41"/>
      <c r="CO10248" s="39"/>
      <c r="CP10248" s="78"/>
    </row>
    <row r="10249" spans="1:94" s="38" customFormat="1" x14ac:dyDescent="0.25">
      <c r="A10249" s="38">
        <v>10246</v>
      </c>
      <c r="F10249" s="39"/>
      <c r="Q10249" s="39"/>
      <c r="R10249" s="40"/>
      <c r="S10249" s="40"/>
      <c r="T10249" s="39"/>
      <c r="AG10249" s="110"/>
      <c r="AH10249" s="94"/>
      <c r="AJ10249" s="97"/>
      <c r="AL10249" s="39"/>
      <c r="AP10249" s="39"/>
      <c r="AQ10249" s="77"/>
      <c r="AR10249" s="78"/>
      <c r="BB10249" s="79"/>
      <c r="BC10249" s="94"/>
      <c r="BE10249" s="97"/>
      <c r="BG10249" s="40"/>
      <c r="BK10249" s="40"/>
      <c r="BL10249" s="79"/>
      <c r="BM10249" s="94"/>
      <c r="BO10249" s="97"/>
      <c r="BQ10249" s="40"/>
      <c r="BR10249" s="94"/>
      <c r="BS10249" s="94"/>
      <c r="BT10249" s="94"/>
      <c r="BU10249" s="40"/>
      <c r="BV10249" s="82"/>
      <c r="BW10249" s="94"/>
      <c r="BX10249" s="48"/>
      <c r="BY10249" s="97"/>
      <c r="BZ10249" s="48"/>
      <c r="CA10249" s="40"/>
      <c r="CB10249" s="94"/>
      <c r="CC10249" s="94"/>
      <c r="CD10249" s="94"/>
      <c r="CE10249" s="40"/>
      <c r="CF10249" s="73"/>
      <c r="CG10249" s="41"/>
      <c r="CH10249" s="41"/>
      <c r="CI10249" s="41"/>
      <c r="CJ10249" s="41"/>
      <c r="CK10249" s="41"/>
      <c r="CL10249" s="68"/>
      <c r="CM10249" s="41"/>
      <c r="CN10249" s="41"/>
      <c r="CO10249" s="39"/>
      <c r="CP10249" s="78"/>
    </row>
    <row r="10250" spans="1:94" s="38" customFormat="1" x14ac:dyDescent="0.25">
      <c r="A10250" s="38">
        <v>10247</v>
      </c>
      <c r="F10250" s="39"/>
      <c r="Q10250" s="39"/>
      <c r="R10250" s="40"/>
      <c r="S10250" s="40"/>
      <c r="T10250" s="39"/>
      <c r="AG10250" s="110"/>
      <c r="AH10250" s="94"/>
      <c r="AJ10250" s="97"/>
      <c r="AL10250" s="39"/>
      <c r="AP10250" s="39"/>
      <c r="AQ10250" s="77"/>
      <c r="AR10250" s="78"/>
      <c r="BB10250" s="79"/>
      <c r="BC10250" s="94"/>
      <c r="BE10250" s="97"/>
      <c r="BG10250" s="40"/>
      <c r="BK10250" s="40"/>
      <c r="BL10250" s="79"/>
      <c r="BM10250" s="94"/>
      <c r="BO10250" s="97"/>
      <c r="BQ10250" s="40"/>
      <c r="BR10250" s="94"/>
      <c r="BS10250" s="94"/>
      <c r="BT10250" s="94"/>
      <c r="BU10250" s="40"/>
      <c r="BV10250" s="82"/>
      <c r="BW10250" s="94"/>
      <c r="BX10250" s="48"/>
      <c r="BY10250" s="97"/>
      <c r="BZ10250" s="48"/>
      <c r="CA10250" s="40"/>
      <c r="CB10250" s="94"/>
      <c r="CC10250" s="94"/>
      <c r="CD10250" s="94"/>
      <c r="CE10250" s="40"/>
      <c r="CF10250" s="73"/>
      <c r="CG10250" s="41"/>
      <c r="CH10250" s="41"/>
      <c r="CI10250" s="41"/>
      <c r="CJ10250" s="41"/>
      <c r="CK10250" s="41"/>
      <c r="CL10250" s="68"/>
      <c r="CM10250" s="41"/>
      <c r="CN10250" s="41"/>
      <c r="CO10250" s="39"/>
      <c r="CP10250" s="78"/>
    </row>
    <row r="10251" spans="1:94" s="38" customFormat="1" x14ac:dyDescent="0.25">
      <c r="A10251" s="38">
        <v>10248</v>
      </c>
      <c r="F10251" s="39"/>
      <c r="Q10251" s="39"/>
      <c r="R10251" s="40"/>
      <c r="S10251" s="40"/>
      <c r="T10251" s="39"/>
      <c r="AG10251" s="110"/>
      <c r="AH10251" s="94"/>
      <c r="AJ10251" s="97"/>
      <c r="AL10251" s="39"/>
      <c r="AP10251" s="39"/>
      <c r="AQ10251" s="77"/>
      <c r="AR10251" s="78"/>
      <c r="BB10251" s="79"/>
      <c r="BC10251" s="94"/>
      <c r="BE10251" s="97"/>
      <c r="BG10251" s="40"/>
      <c r="BK10251" s="40"/>
      <c r="BL10251" s="79"/>
      <c r="BM10251" s="94"/>
      <c r="BO10251" s="97"/>
      <c r="BQ10251" s="40"/>
      <c r="BR10251" s="94"/>
      <c r="BS10251" s="94"/>
      <c r="BT10251" s="94"/>
      <c r="BU10251" s="40"/>
      <c r="BV10251" s="82"/>
      <c r="BW10251" s="94"/>
      <c r="BX10251" s="48"/>
      <c r="BY10251" s="97"/>
      <c r="BZ10251" s="48"/>
      <c r="CA10251" s="40"/>
      <c r="CB10251" s="94"/>
      <c r="CC10251" s="94"/>
      <c r="CD10251" s="94"/>
      <c r="CE10251" s="40"/>
      <c r="CF10251" s="73"/>
      <c r="CG10251" s="41"/>
      <c r="CH10251" s="41"/>
      <c r="CI10251" s="41"/>
      <c r="CJ10251" s="41"/>
      <c r="CK10251" s="41"/>
      <c r="CL10251" s="68"/>
      <c r="CM10251" s="41"/>
      <c r="CN10251" s="41"/>
      <c r="CO10251" s="39"/>
      <c r="CP10251" s="78"/>
    </row>
    <row r="10252" spans="1:94" s="38" customFormat="1" x14ac:dyDescent="0.25">
      <c r="A10252" s="38">
        <v>10249</v>
      </c>
      <c r="F10252" s="39"/>
      <c r="Q10252" s="39"/>
      <c r="R10252" s="40"/>
      <c r="S10252" s="40"/>
      <c r="T10252" s="39"/>
      <c r="AG10252" s="110"/>
      <c r="AH10252" s="94"/>
      <c r="AJ10252" s="97"/>
      <c r="AL10252" s="39"/>
      <c r="AP10252" s="39"/>
      <c r="AQ10252" s="77"/>
      <c r="AR10252" s="78"/>
      <c r="BB10252" s="79"/>
      <c r="BC10252" s="94"/>
      <c r="BE10252" s="97"/>
      <c r="BG10252" s="40"/>
      <c r="BK10252" s="40"/>
      <c r="BL10252" s="79"/>
      <c r="BM10252" s="94"/>
      <c r="BO10252" s="97"/>
      <c r="BQ10252" s="40"/>
      <c r="BR10252" s="94"/>
      <c r="BS10252" s="94"/>
      <c r="BT10252" s="94"/>
      <c r="BU10252" s="40"/>
      <c r="BV10252" s="82"/>
      <c r="BW10252" s="94"/>
      <c r="BX10252" s="48"/>
      <c r="BY10252" s="97"/>
      <c r="BZ10252" s="48"/>
      <c r="CA10252" s="40"/>
      <c r="CB10252" s="94"/>
      <c r="CC10252" s="94"/>
      <c r="CD10252" s="94"/>
      <c r="CE10252" s="40"/>
      <c r="CF10252" s="73"/>
      <c r="CG10252" s="41"/>
      <c r="CH10252" s="41"/>
      <c r="CI10252" s="41"/>
      <c r="CJ10252" s="41"/>
      <c r="CK10252" s="41"/>
      <c r="CL10252" s="68"/>
      <c r="CM10252" s="41"/>
      <c r="CN10252" s="41"/>
      <c r="CO10252" s="39"/>
      <c r="CP10252" s="78"/>
    </row>
    <row r="10253" spans="1:94" s="38" customFormat="1" x14ac:dyDescent="0.25">
      <c r="A10253" s="38">
        <v>10250</v>
      </c>
      <c r="F10253" s="39"/>
      <c r="Q10253" s="39"/>
      <c r="R10253" s="40"/>
      <c r="S10253" s="40"/>
      <c r="T10253" s="39"/>
      <c r="AG10253" s="110"/>
      <c r="AH10253" s="94"/>
      <c r="AJ10253" s="97"/>
      <c r="AL10253" s="39"/>
      <c r="AP10253" s="39"/>
      <c r="AQ10253" s="77"/>
      <c r="AR10253" s="78"/>
      <c r="BB10253" s="79"/>
      <c r="BC10253" s="94"/>
      <c r="BE10253" s="97"/>
      <c r="BG10253" s="40"/>
      <c r="BK10253" s="40"/>
      <c r="BL10253" s="79"/>
      <c r="BM10253" s="94"/>
      <c r="BO10253" s="97"/>
      <c r="BQ10253" s="40"/>
      <c r="BR10253" s="94"/>
      <c r="BS10253" s="94"/>
      <c r="BT10253" s="94"/>
      <c r="BU10253" s="40"/>
      <c r="BV10253" s="82"/>
      <c r="BW10253" s="94"/>
      <c r="BX10253" s="48"/>
      <c r="BY10253" s="97"/>
      <c r="BZ10253" s="48"/>
      <c r="CA10253" s="40"/>
      <c r="CB10253" s="94"/>
      <c r="CC10253" s="94"/>
      <c r="CD10253" s="94"/>
      <c r="CE10253" s="40"/>
      <c r="CF10253" s="73"/>
      <c r="CG10253" s="41"/>
      <c r="CH10253" s="41"/>
      <c r="CI10253" s="41"/>
      <c r="CJ10253" s="41"/>
      <c r="CK10253" s="41"/>
      <c r="CL10253" s="68"/>
      <c r="CM10253" s="41"/>
      <c r="CN10253" s="41"/>
      <c r="CO10253" s="39"/>
      <c r="CP10253" s="78"/>
    </row>
    <row r="10254" spans="1:94" s="38" customFormat="1" x14ac:dyDescent="0.25">
      <c r="A10254" s="38">
        <v>10251</v>
      </c>
      <c r="F10254" s="39"/>
      <c r="Q10254" s="39"/>
      <c r="R10254" s="40"/>
      <c r="S10254" s="40"/>
      <c r="T10254" s="39"/>
      <c r="AG10254" s="110"/>
      <c r="AH10254" s="94"/>
      <c r="AJ10254" s="97"/>
      <c r="AL10254" s="39"/>
      <c r="AP10254" s="39"/>
      <c r="AQ10254" s="77"/>
      <c r="AR10254" s="78"/>
      <c r="BB10254" s="79"/>
      <c r="BC10254" s="94"/>
      <c r="BE10254" s="97"/>
      <c r="BG10254" s="40"/>
      <c r="BK10254" s="40"/>
      <c r="BL10254" s="79"/>
      <c r="BM10254" s="94"/>
      <c r="BO10254" s="97"/>
      <c r="BQ10254" s="40"/>
      <c r="BR10254" s="94"/>
      <c r="BS10254" s="94"/>
      <c r="BT10254" s="94"/>
      <c r="BU10254" s="40"/>
      <c r="BV10254" s="82"/>
      <c r="BW10254" s="94"/>
      <c r="BX10254" s="48"/>
      <c r="BY10254" s="97"/>
      <c r="BZ10254" s="48"/>
      <c r="CA10254" s="40"/>
      <c r="CB10254" s="94"/>
      <c r="CC10254" s="94"/>
      <c r="CD10254" s="94"/>
      <c r="CE10254" s="40"/>
      <c r="CF10254" s="73"/>
      <c r="CG10254" s="41"/>
      <c r="CH10254" s="41"/>
      <c r="CI10254" s="41"/>
      <c r="CJ10254" s="41"/>
      <c r="CK10254" s="41"/>
      <c r="CL10254" s="68"/>
      <c r="CM10254" s="41"/>
      <c r="CN10254" s="41"/>
      <c r="CO10254" s="39"/>
      <c r="CP10254" s="78"/>
    </row>
    <row r="10255" spans="1:94" s="38" customFormat="1" x14ac:dyDescent="0.25">
      <c r="A10255" s="38">
        <v>10252</v>
      </c>
      <c r="F10255" s="39"/>
      <c r="Q10255" s="39"/>
      <c r="R10255" s="40"/>
      <c r="S10255" s="40"/>
      <c r="T10255" s="39"/>
      <c r="AG10255" s="110"/>
      <c r="AH10255" s="94"/>
      <c r="AJ10255" s="97"/>
      <c r="AL10255" s="39"/>
      <c r="AP10255" s="39"/>
      <c r="AQ10255" s="77"/>
      <c r="AR10255" s="78"/>
      <c r="BB10255" s="79"/>
      <c r="BC10255" s="94"/>
      <c r="BE10255" s="97"/>
      <c r="BG10255" s="40"/>
      <c r="BK10255" s="40"/>
      <c r="BL10255" s="79"/>
      <c r="BM10255" s="94"/>
      <c r="BO10255" s="97"/>
      <c r="BQ10255" s="40"/>
      <c r="BR10255" s="94"/>
      <c r="BS10255" s="94"/>
      <c r="BT10255" s="94"/>
      <c r="BU10255" s="40"/>
      <c r="BV10255" s="82"/>
      <c r="BW10255" s="94"/>
      <c r="BX10255" s="48"/>
      <c r="BY10255" s="97"/>
      <c r="BZ10255" s="48"/>
      <c r="CA10255" s="40"/>
      <c r="CB10255" s="94"/>
      <c r="CC10255" s="94"/>
      <c r="CD10255" s="94"/>
      <c r="CE10255" s="40"/>
      <c r="CF10255" s="73"/>
      <c r="CG10255" s="41"/>
      <c r="CH10255" s="41"/>
      <c r="CI10255" s="41"/>
      <c r="CJ10255" s="41"/>
      <c r="CK10255" s="41"/>
      <c r="CL10255" s="68"/>
      <c r="CM10255" s="41"/>
      <c r="CN10255" s="41"/>
      <c r="CO10255" s="39"/>
      <c r="CP10255" s="78"/>
    </row>
    <row r="10256" spans="1:94" s="38" customFormat="1" x14ac:dyDescent="0.25">
      <c r="A10256" s="38">
        <v>10253</v>
      </c>
      <c r="F10256" s="39"/>
      <c r="Q10256" s="39"/>
      <c r="R10256" s="40"/>
      <c r="S10256" s="40"/>
      <c r="T10256" s="39"/>
      <c r="AG10256" s="110"/>
      <c r="AH10256" s="94"/>
      <c r="AJ10256" s="97"/>
      <c r="AL10256" s="39"/>
      <c r="AP10256" s="39"/>
      <c r="AQ10256" s="77"/>
      <c r="AR10256" s="78"/>
      <c r="BB10256" s="79"/>
      <c r="BC10256" s="94"/>
      <c r="BE10256" s="97"/>
      <c r="BG10256" s="40"/>
      <c r="BK10256" s="40"/>
      <c r="BL10256" s="79"/>
      <c r="BM10256" s="94"/>
      <c r="BO10256" s="97"/>
      <c r="BQ10256" s="40"/>
      <c r="BR10256" s="94"/>
      <c r="BS10256" s="94"/>
      <c r="BT10256" s="94"/>
      <c r="BU10256" s="40"/>
      <c r="BV10256" s="82"/>
      <c r="BW10256" s="94"/>
      <c r="BX10256" s="48"/>
      <c r="BY10256" s="97"/>
      <c r="BZ10256" s="48"/>
      <c r="CA10256" s="40"/>
      <c r="CB10256" s="94"/>
      <c r="CC10256" s="94"/>
      <c r="CD10256" s="94"/>
      <c r="CE10256" s="40"/>
      <c r="CF10256" s="73"/>
      <c r="CG10256" s="41"/>
      <c r="CH10256" s="41"/>
      <c r="CI10256" s="41"/>
      <c r="CJ10256" s="41"/>
      <c r="CK10256" s="41"/>
      <c r="CL10256" s="68"/>
      <c r="CM10256" s="41"/>
      <c r="CN10256" s="41"/>
      <c r="CO10256" s="39"/>
      <c r="CP10256" s="78"/>
    </row>
    <row r="10257" spans="1:94" s="38" customFormat="1" x14ac:dyDescent="0.25">
      <c r="A10257" s="38">
        <v>10254</v>
      </c>
      <c r="F10257" s="39"/>
      <c r="Q10257" s="39"/>
      <c r="R10257" s="40"/>
      <c r="S10257" s="40"/>
      <c r="T10257" s="39"/>
      <c r="AG10257" s="110"/>
      <c r="AH10257" s="94"/>
      <c r="AJ10257" s="97"/>
      <c r="AL10257" s="39"/>
      <c r="AP10257" s="39"/>
      <c r="AQ10257" s="77"/>
      <c r="AR10257" s="78"/>
      <c r="BB10257" s="79"/>
      <c r="BC10257" s="94"/>
      <c r="BE10257" s="97"/>
      <c r="BG10257" s="40"/>
      <c r="BK10257" s="40"/>
      <c r="BL10257" s="79"/>
      <c r="BM10257" s="94"/>
      <c r="BO10257" s="97"/>
      <c r="BQ10257" s="40"/>
      <c r="BR10257" s="94"/>
      <c r="BS10257" s="94"/>
      <c r="BT10257" s="94"/>
      <c r="BU10257" s="40"/>
      <c r="BV10257" s="82"/>
      <c r="BW10257" s="94"/>
      <c r="BX10257" s="48"/>
      <c r="BY10257" s="97"/>
      <c r="BZ10257" s="48"/>
      <c r="CA10257" s="40"/>
      <c r="CB10257" s="94"/>
      <c r="CC10257" s="94"/>
      <c r="CD10257" s="94"/>
      <c r="CE10257" s="40"/>
      <c r="CF10257" s="73"/>
      <c r="CG10257" s="41"/>
      <c r="CH10257" s="41"/>
      <c r="CI10257" s="41"/>
      <c r="CJ10257" s="41"/>
      <c r="CK10257" s="41"/>
      <c r="CL10257" s="68"/>
      <c r="CM10257" s="41"/>
      <c r="CN10257" s="41"/>
      <c r="CO10257" s="39"/>
      <c r="CP10257" s="78"/>
    </row>
    <row r="10258" spans="1:94" s="38" customFormat="1" x14ac:dyDescent="0.25">
      <c r="A10258" s="38">
        <v>10255</v>
      </c>
      <c r="F10258" s="39"/>
      <c r="Q10258" s="39"/>
      <c r="R10258" s="40"/>
      <c r="S10258" s="40"/>
      <c r="T10258" s="39"/>
      <c r="AG10258" s="110"/>
      <c r="AH10258" s="94"/>
      <c r="AJ10258" s="97"/>
      <c r="AL10258" s="39"/>
      <c r="AP10258" s="39"/>
      <c r="AQ10258" s="77"/>
      <c r="AR10258" s="78"/>
      <c r="BB10258" s="79"/>
      <c r="BC10258" s="94"/>
      <c r="BE10258" s="97"/>
      <c r="BG10258" s="40"/>
      <c r="BK10258" s="40"/>
      <c r="BL10258" s="79"/>
      <c r="BM10258" s="94"/>
      <c r="BO10258" s="97"/>
      <c r="BQ10258" s="40"/>
      <c r="BR10258" s="94"/>
      <c r="BS10258" s="94"/>
      <c r="BT10258" s="94"/>
      <c r="BU10258" s="40"/>
      <c r="BV10258" s="82"/>
      <c r="BW10258" s="94"/>
      <c r="BX10258" s="48"/>
      <c r="BY10258" s="97"/>
      <c r="BZ10258" s="48"/>
      <c r="CA10258" s="40"/>
      <c r="CB10258" s="94"/>
      <c r="CC10258" s="94"/>
      <c r="CD10258" s="94"/>
      <c r="CE10258" s="40"/>
      <c r="CF10258" s="73"/>
      <c r="CG10258" s="41"/>
      <c r="CH10258" s="41"/>
      <c r="CI10258" s="41"/>
      <c r="CJ10258" s="41"/>
      <c r="CK10258" s="41"/>
      <c r="CL10258" s="68"/>
      <c r="CM10258" s="41"/>
      <c r="CN10258" s="41"/>
      <c r="CO10258" s="39"/>
      <c r="CP10258" s="78"/>
    </row>
    <row r="10259" spans="1:94" s="38" customFormat="1" x14ac:dyDescent="0.25">
      <c r="A10259" s="38">
        <v>10256</v>
      </c>
      <c r="F10259" s="39"/>
      <c r="Q10259" s="39"/>
      <c r="R10259" s="40"/>
      <c r="S10259" s="40"/>
      <c r="T10259" s="39"/>
      <c r="AG10259" s="110"/>
      <c r="AH10259" s="94"/>
      <c r="AJ10259" s="97"/>
      <c r="AL10259" s="39"/>
      <c r="AP10259" s="39"/>
      <c r="AQ10259" s="77"/>
      <c r="AR10259" s="78"/>
      <c r="BB10259" s="79"/>
      <c r="BC10259" s="94"/>
      <c r="BE10259" s="97"/>
      <c r="BG10259" s="40"/>
      <c r="BK10259" s="40"/>
      <c r="BL10259" s="79"/>
      <c r="BM10259" s="94"/>
      <c r="BO10259" s="97"/>
      <c r="BQ10259" s="40"/>
      <c r="BR10259" s="94"/>
      <c r="BS10259" s="94"/>
      <c r="BT10259" s="94"/>
      <c r="BU10259" s="40"/>
      <c r="BV10259" s="82"/>
      <c r="BW10259" s="94"/>
      <c r="BX10259" s="48"/>
      <c r="BY10259" s="97"/>
      <c r="BZ10259" s="48"/>
      <c r="CA10259" s="40"/>
      <c r="CB10259" s="94"/>
      <c r="CC10259" s="94"/>
      <c r="CD10259" s="94"/>
      <c r="CE10259" s="40"/>
      <c r="CF10259" s="73"/>
      <c r="CG10259" s="41"/>
      <c r="CH10259" s="41"/>
      <c r="CI10259" s="41"/>
      <c r="CJ10259" s="41"/>
      <c r="CK10259" s="41"/>
      <c r="CL10259" s="68"/>
      <c r="CM10259" s="41"/>
      <c r="CN10259" s="41"/>
      <c r="CO10259" s="39"/>
      <c r="CP10259" s="78"/>
    </row>
    <row r="10260" spans="1:94" s="38" customFormat="1" x14ac:dyDescent="0.25">
      <c r="A10260" s="38">
        <v>10257</v>
      </c>
      <c r="F10260" s="39"/>
      <c r="Q10260" s="39"/>
      <c r="R10260" s="40"/>
      <c r="S10260" s="40"/>
      <c r="T10260" s="39"/>
      <c r="AG10260" s="110"/>
      <c r="AH10260" s="94"/>
      <c r="AJ10260" s="97"/>
      <c r="AL10260" s="39"/>
      <c r="AP10260" s="39"/>
      <c r="AQ10260" s="77"/>
      <c r="AR10260" s="78"/>
      <c r="BB10260" s="79"/>
      <c r="BC10260" s="94"/>
      <c r="BE10260" s="97"/>
      <c r="BG10260" s="40"/>
      <c r="BK10260" s="40"/>
      <c r="BL10260" s="79"/>
      <c r="BM10260" s="94"/>
      <c r="BO10260" s="97"/>
      <c r="BQ10260" s="40"/>
      <c r="BR10260" s="94"/>
      <c r="BS10260" s="94"/>
      <c r="BT10260" s="94"/>
      <c r="BU10260" s="40"/>
      <c r="BV10260" s="82"/>
      <c r="BW10260" s="94"/>
      <c r="BX10260" s="48"/>
      <c r="BY10260" s="97"/>
      <c r="BZ10260" s="48"/>
      <c r="CA10260" s="40"/>
      <c r="CB10260" s="94"/>
      <c r="CC10260" s="94"/>
      <c r="CD10260" s="94"/>
      <c r="CE10260" s="40"/>
      <c r="CF10260" s="73"/>
      <c r="CG10260" s="41"/>
      <c r="CH10260" s="41"/>
      <c r="CI10260" s="41"/>
      <c r="CJ10260" s="41"/>
      <c r="CK10260" s="41"/>
      <c r="CL10260" s="68"/>
      <c r="CM10260" s="41"/>
      <c r="CN10260" s="41"/>
      <c r="CO10260" s="39"/>
      <c r="CP10260" s="78"/>
    </row>
    <row r="10261" spans="1:94" s="38" customFormat="1" x14ac:dyDescent="0.25">
      <c r="A10261" s="38">
        <v>10258</v>
      </c>
      <c r="F10261" s="39"/>
      <c r="Q10261" s="39"/>
      <c r="R10261" s="40"/>
      <c r="S10261" s="40"/>
      <c r="T10261" s="39"/>
      <c r="AG10261" s="110"/>
      <c r="AH10261" s="94"/>
      <c r="AJ10261" s="97"/>
      <c r="AL10261" s="39"/>
      <c r="AP10261" s="39"/>
      <c r="AQ10261" s="77"/>
      <c r="AR10261" s="78"/>
      <c r="BB10261" s="79"/>
      <c r="BC10261" s="94"/>
      <c r="BE10261" s="97"/>
      <c r="BG10261" s="40"/>
      <c r="BK10261" s="40"/>
      <c r="BL10261" s="79"/>
      <c r="BM10261" s="94"/>
      <c r="BO10261" s="97"/>
      <c r="BQ10261" s="40"/>
      <c r="BR10261" s="94"/>
      <c r="BS10261" s="94"/>
      <c r="BT10261" s="94"/>
      <c r="BU10261" s="40"/>
      <c r="BV10261" s="82"/>
      <c r="BW10261" s="94"/>
      <c r="BX10261" s="48"/>
      <c r="BY10261" s="97"/>
      <c r="BZ10261" s="48"/>
      <c r="CA10261" s="40"/>
      <c r="CB10261" s="94"/>
      <c r="CC10261" s="94"/>
      <c r="CD10261" s="94"/>
      <c r="CE10261" s="40"/>
      <c r="CF10261" s="73"/>
      <c r="CG10261" s="41"/>
      <c r="CH10261" s="41"/>
      <c r="CI10261" s="41"/>
      <c r="CJ10261" s="41"/>
      <c r="CK10261" s="41"/>
      <c r="CL10261" s="68"/>
      <c r="CM10261" s="41"/>
      <c r="CN10261" s="41"/>
      <c r="CO10261" s="39"/>
      <c r="CP10261" s="78"/>
    </row>
    <row r="10262" spans="1:94" s="38" customFormat="1" x14ac:dyDescent="0.25">
      <c r="A10262" s="38">
        <v>10259</v>
      </c>
      <c r="F10262" s="39"/>
      <c r="Q10262" s="39"/>
      <c r="R10262" s="40"/>
      <c r="S10262" s="40"/>
      <c r="T10262" s="39"/>
      <c r="AG10262" s="110"/>
      <c r="AH10262" s="94"/>
      <c r="AJ10262" s="97"/>
      <c r="AL10262" s="39"/>
      <c r="AP10262" s="39"/>
      <c r="AQ10262" s="77"/>
      <c r="AR10262" s="78"/>
      <c r="BB10262" s="79"/>
      <c r="BC10262" s="94"/>
      <c r="BE10262" s="97"/>
      <c r="BG10262" s="40"/>
      <c r="BK10262" s="40"/>
      <c r="BL10262" s="79"/>
      <c r="BM10262" s="94"/>
      <c r="BO10262" s="97"/>
      <c r="BQ10262" s="40"/>
      <c r="BR10262" s="94"/>
      <c r="BS10262" s="94"/>
      <c r="BT10262" s="94"/>
      <c r="BU10262" s="40"/>
      <c r="BV10262" s="82"/>
      <c r="BW10262" s="94"/>
      <c r="BX10262" s="48"/>
      <c r="BY10262" s="97"/>
      <c r="BZ10262" s="48"/>
      <c r="CA10262" s="40"/>
      <c r="CB10262" s="94"/>
      <c r="CC10262" s="94"/>
      <c r="CD10262" s="94"/>
      <c r="CE10262" s="40"/>
      <c r="CF10262" s="73"/>
      <c r="CG10262" s="41"/>
      <c r="CH10262" s="41"/>
      <c r="CI10262" s="41"/>
      <c r="CJ10262" s="41"/>
      <c r="CK10262" s="41"/>
      <c r="CL10262" s="68"/>
      <c r="CM10262" s="41"/>
      <c r="CN10262" s="41"/>
      <c r="CO10262" s="39"/>
      <c r="CP10262" s="78"/>
    </row>
    <row r="10263" spans="1:94" s="38" customFormat="1" x14ac:dyDescent="0.25">
      <c r="A10263" s="38">
        <v>10260</v>
      </c>
      <c r="F10263" s="39"/>
      <c r="Q10263" s="39"/>
      <c r="R10263" s="40"/>
      <c r="S10263" s="40"/>
      <c r="T10263" s="39"/>
      <c r="AG10263" s="110"/>
      <c r="AH10263" s="94"/>
      <c r="AJ10263" s="97"/>
      <c r="AL10263" s="39"/>
      <c r="AP10263" s="39"/>
      <c r="AQ10263" s="77"/>
      <c r="AR10263" s="78"/>
      <c r="BB10263" s="79"/>
      <c r="BC10263" s="94"/>
      <c r="BE10263" s="97"/>
      <c r="BG10263" s="40"/>
      <c r="BK10263" s="40"/>
      <c r="BL10263" s="79"/>
      <c r="BM10263" s="94"/>
      <c r="BO10263" s="97"/>
      <c r="BQ10263" s="40"/>
      <c r="BR10263" s="94"/>
      <c r="BS10263" s="94"/>
      <c r="BT10263" s="94"/>
      <c r="BU10263" s="40"/>
      <c r="BV10263" s="82"/>
      <c r="BW10263" s="94"/>
      <c r="BX10263" s="48"/>
      <c r="BY10263" s="97"/>
      <c r="BZ10263" s="48"/>
      <c r="CA10263" s="40"/>
      <c r="CB10263" s="94"/>
      <c r="CC10263" s="94"/>
      <c r="CD10263" s="94"/>
      <c r="CE10263" s="40"/>
      <c r="CF10263" s="73"/>
      <c r="CG10263" s="41"/>
      <c r="CH10263" s="41"/>
      <c r="CI10263" s="41"/>
      <c r="CJ10263" s="41"/>
      <c r="CK10263" s="41"/>
      <c r="CL10263" s="68"/>
      <c r="CM10263" s="41"/>
      <c r="CN10263" s="41"/>
      <c r="CO10263" s="39"/>
      <c r="CP10263" s="78"/>
    </row>
    <row r="10264" spans="1:94" s="38" customFormat="1" x14ac:dyDescent="0.25">
      <c r="A10264" s="38">
        <v>10261</v>
      </c>
      <c r="F10264" s="39"/>
      <c r="Q10264" s="39"/>
      <c r="R10264" s="40"/>
      <c r="S10264" s="40"/>
      <c r="T10264" s="39"/>
      <c r="AG10264" s="110"/>
      <c r="AH10264" s="94"/>
      <c r="AJ10264" s="97"/>
      <c r="AL10264" s="39"/>
      <c r="AP10264" s="39"/>
      <c r="AQ10264" s="77"/>
      <c r="AR10264" s="78"/>
      <c r="BB10264" s="79"/>
      <c r="BC10264" s="94"/>
      <c r="BE10264" s="97"/>
      <c r="BG10264" s="40"/>
      <c r="BK10264" s="40"/>
      <c r="BL10264" s="79"/>
      <c r="BM10264" s="94"/>
      <c r="BO10264" s="97"/>
      <c r="BQ10264" s="40"/>
      <c r="BR10264" s="94"/>
      <c r="BS10264" s="94"/>
      <c r="BT10264" s="94"/>
      <c r="BU10264" s="40"/>
      <c r="BV10264" s="82"/>
      <c r="BW10264" s="94"/>
      <c r="BX10264" s="48"/>
      <c r="BY10264" s="97"/>
      <c r="BZ10264" s="48"/>
      <c r="CA10264" s="40"/>
      <c r="CB10264" s="94"/>
      <c r="CC10264" s="94"/>
      <c r="CD10264" s="94"/>
      <c r="CE10264" s="40"/>
      <c r="CF10264" s="73"/>
      <c r="CG10264" s="41"/>
      <c r="CH10264" s="41"/>
      <c r="CI10264" s="41"/>
      <c r="CJ10264" s="41"/>
      <c r="CK10264" s="41"/>
      <c r="CL10264" s="68"/>
      <c r="CM10264" s="41"/>
      <c r="CN10264" s="41"/>
      <c r="CO10264" s="39"/>
      <c r="CP10264" s="78"/>
    </row>
    <row r="10265" spans="1:94" s="38" customFormat="1" x14ac:dyDescent="0.25">
      <c r="A10265" s="38">
        <v>10262</v>
      </c>
      <c r="F10265" s="39"/>
      <c r="Q10265" s="39"/>
      <c r="R10265" s="40"/>
      <c r="S10265" s="40"/>
      <c r="T10265" s="39"/>
      <c r="AG10265" s="110"/>
      <c r="AH10265" s="94"/>
      <c r="AJ10265" s="97"/>
      <c r="AL10265" s="39"/>
      <c r="AP10265" s="39"/>
      <c r="AQ10265" s="77"/>
      <c r="AR10265" s="78"/>
      <c r="BB10265" s="79"/>
      <c r="BC10265" s="94"/>
      <c r="BE10265" s="97"/>
      <c r="BG10265" s="40"/>
      <c r="BK10265" s="40"/>
      <c r="BL10265" s="79"/>
      <c r="BM10265" s="94"/>
      <c r="BO10265" s="97"/>
      <c r="BQ10265" s="40"/>
      <c r="BR10265" s="94"/>
      <c r="BS10265" s="94"/>
      <c r="BT10265" s="94"/>
      <c r="BU10265" s="40"/>
      <c r="BV10265" s="82"/>
      <c r="BW10265" s="94"/>
      <c r="BX10265" s="48"/>
      <c r="BY10265" s="97"/>
      <c r="BZ10265" s="48"/>
      <c r="CA10265" s="40"/>
      <c r="CB10265" s="94"/>
      <c r="CC10265" s="94"/>
      <c r="CD10265" s="94"/>
      <c r="CE10265" s="40"/>
      <c r="CF10265" s="73"/>
      <c r="CG10265" s="41"/>
      <c r="CH10265" s="41"/>
      <c r="CI10265" s="41"/>
      <c r="CJ10265" s="41"/>
      <c r="CK10265" s="41"/>
      <c r="CL10265" s="68"/>
      <c r="CM10265" s="41"/>
      <c r="CN10265" s="41"/>
      <c r="CO10265" s="39"/>
      <c r="CP10265" s="78"/>
    </row>
    <row r="10266" spans="1:94" s="38" customFormat="1" x14ac:dyDescent="0.25">
      <c r="A10266" s="38">
        <v>10263</v>
      </c>
      <c r="F10266" s="39"/>
      <c r="Q10266" s="39"/>
      <c r="R10266" s="40"/>
      <c r="S10266" s="40"/>
      <c r="T10266" s="39"/>
      <c r="AG10266" s="110"/>
      <c r="AH10266" s="94"/>
      <c r="AJ10266" s="97"/>
      <c r="AL10266" s="39"/>
      <c r="AP10266" s="39"/>
      <c r="AQ10266" s="77"/>
      <c r="AR10266" s="78"/>
      <c r="BB10266" s="79"/>
      <c r="BC10266" s="94"/>
      <c r="BE10266" s="97"/>
      <c r="BG10266" s="40"/>
      <c r="BK10266" s="40"/>
      <c r="BL10266" s="79"/>
      <c r="BM10266" s="94"/>
      <c r="BO10266" s="97"/>
      <c r="BQ10266" s="40"/>
      <c r="BR10266" s="94"/>
      <c r="BS10266" s="94"/>
      <c r="BT10266" s="94"/>
      <c r="BU10266" s="40"/>
      <c r="BV10266" s="82"/>
      <c r="BW10266" s="94"/>
      <c r="BX10266" s="48"/>
      <c r="BY10266" s="97"/>
      <c r="BZ10266" s="48"/>
      <c r="CA10266" s="40"/>
      <c r="CB10266" s="94"/>
      <c r="CC10266" s="94"/>
      <c r="CD10266" s="94"/>
      <c r="CE10266" s="40"/>
      <c r="CF10266" s="73"/>
      <c r="CG10266" s="41"/>
      <c r="CH10266" s="41"/>
      <c r="CI10266" s="41"/>
      <c r="CJ10266" s="41"/>
      <c r="CK10266" s="41"/>
      <c r="CL10266" s="68"/>
      <c r="CM10266" s="41"/>
      <c r="CN10266" s="41"/>
      <c r="CO10266" s="39"/>
      <c r="CP10266" s="78"/>
    </row>
    <row r="10267" spans="1:94" s="38" customFormat="1" x14ac:dyDescent="0.25">
      <c r="A10267" s="38">
        <v>10264</v>
      </c>
      <c r="F10267" s="39"/>
      <c r="Q10267" s="39"/>
      <c r="R10267" s="40"/>
      <c r="S10267" s="40"/>
      <c r="T10267" s="39"/>
      <c r="AG10267" s="110"/>
      <c r="AH10267" s="94"/>
      <c r="AJ10267" s="97"/>
      <c r="AL10267" s="39"/>
      <c r="AP10267" s="39"/>
      <c r="AQ10267" s="77"/>
      <c r="AR10267" s="78"/>
      <c r="BB10267" s="79"/>
      <c r="BC10267" s="94"/>
      <c r="BE10267" s="97"/>
      <c r="BG10267" s="40"/>
      <c r="BK10267" s="40"/>
      <c r="BL10267" s="79"/>
      <c r="BM10267" s="94"/>
      <c r="BO10267" s="97"/>
      <c r="BQ10267" s="40"/>
      <c r="BR10267" s="94"/>
      <c r="BS10267" s="94"/>
      <c r="BT10267" s="94"/>
      <c r="BU10267" s="40"/>
      <c r="BV10267" s="82"/>
      <c r="BW10267" s="94"/>
      <c r="BX10267" s="48"/>
      <c r="BY10267" s="97"/>
      <c r="BZ10267" s="48"/>
      <c r="CA10267" s="40"/>
      <c r="CB10267" s="94"/>
      <c r="CC10267" s="94"/>
      <c r="CD10267" s="94"/>
      <c r="CE10267" s="40"/>
      <c r="CF10267" s="73"/>
      <c r="CG10267" s="41"/>
      <c r="CH10267" s="41"/>
      <c r="CI10267" s="41"/>
      <c r="CJ10267" s="41"/>
      <c r="CK10267" s="41"/>
      <c r="CL10267" s="68"/>
      <c r="CM10267" s="41"/>
      <c r="CN10267" s="41"/>
      <c r="CO10267" s="39"/>
      <c r="CP10267" s="78"/>
    </row>
    <row r="10268" spans="1:94" s="38" customFormat="1" x14ac:dyDescent="0.25">
      <c r="A10268" s="38">
        <v>10265</v>
      </c>
      <c r="F10268" s="39"/>
      <c r="Q10268" s="39"/>
      <c r="R10268" s="40"/>
      <c r="S10268" s="40"/>
      <c r="T10268" s="39"/>
      <c r="AG10268" s="110"/>
      <c r="AH10268" s="94"/>
      <c r="AJ10268" s="97"/>
      <c r="AL10268" s="39"/>
      <c r="AP10268" s="39"/>
      <c r="AQ10268" s="77"/>
      <c r="AR10268" s="78"/>
      <c r="BB10268" s="79"/>
      <c r="BC10268" s="94"/>
      <c r="BE10268" s="97"/>
      <c r="BG10268" s="40"/>
      <c r="BK10268" s="40"/>
      <c r="BL10268" s="79"/>
      <c r="BM10268" s="94"/>
      <c r="BO10268" s="97"/>
      <c r="BQ10268" s="40"/>
      <c r="BR10268" s="94"/>
      <c r="BS10268" s="94"/>
      <c r="BT10268" s="94"/>
      <c r="BU10268" s="40"/>
      <c r="BV10268" s="82"/>
      <c r="BW10268" s="94"/>
      <c r="BX10268" s="48"/>
      <c r="BY10268" s="97"/>
      <c r="BZ10268" s="48"/>
      <c r="CA10268" s="40"/>
      <c r="CB10268" s="94"/>
      <c r="CC10268" s="94"/>
      <c r="CD10268" s="94"/>
      <c r="CE10268" s="40"/>
      <c r="CF10268" s="73"/>
      <c r="CG10268" s="41"/>
      <c r="CH10268" s="41"/>
      <c r="CI10268" s="41"/>
      <c r="CJ10268" s="41"/>
      <c r="CK10268" s="41"/>
      <c r="CL10268" s="68"/>
      <c r="CM10268" s="41"/>
      <c r="CN10268" s="41"/>
      <c r="CO10268" s="39"/>
      <c r="CP10268" s="78"/>
    </row>
    <row r="10269" spans="1:94" s="38" customFormat="1" x14ac:dyDescent="0.25">
      <c r="A10269" s="38">
        <v>10266</v>
      </c>
      <c r="F10269" s="39"/>
      <c r="Q10269" s="39"/>
      <c r="R10269" s="40"/>
      <c r="S10269" s="40"/>
      <c r="T10269" s="39"/>
      <c r="AG10269" s="110"/>
      <c r="AH10269" s="94"/>
      <c r="AJ10269" s="97"/>
      <c r="AL10269" s="39"/>
      <c r="AP10269" s="39"/>
      <c r="AQ10269" s="77"/>
      <c r="AR10269" s="78"/>
      <c r="BB10269" s="79"/>
      <c r="BC10269" s="94"/>
      <c r="BE10269" s="97"/>
      <c r="BG10269" s="40"/>
      <c r="BK10269" s="40"/>
      <c r="BL10269" s="79"/>
      <c r="BM10269" s="94"/>
      <c r="BO10269" s="97"/>
      <c r="BQ10269" s="40"/>
      <c r="BR10269" s="94"/>
      <c r="BS10269" s="94"/>
      <c r="BT10269" s="94"/>
      <c r="BU10269" s="40"/>
      <c r="BV10269" s="82"/>
      <c r="BW10269" s="94"/>
      <c r="BX10269" s="48"/>
      <c r="BY10269" s="97"/>
      <c r="BZ10269" s="48"/>
      <c r="CA10269" s="40"/>
      <c r="CB10269" s="94"/>
      <c r="CC10269" s="94"/>
      <c r="CD10269" s="94"/>
      <c r="CE10269" s="40"/>
      <c r="CF10269" s="73"/>
      <c r="CG10269" s="41"/>
      <c r="CH10269" s="41"/>
      <c r="CI10269" s="41"/>
      <c r="CJ10269" s="41"/>
      <c r="CK10269" s="41"/>
      <c r="CL10269" s="68"/>
      <c r="CM10269" s="41"/>
      <c r="CN10269" s="41"/>
      <c r="CO10269" s="39"/>
      <c r="CP10269" s="78"/>
    </row>
    <row r="10270" spans="1:94" s="38" customFormat="1" x14ac:dyDescent="0.25">
      <c r="A10270" s="38">
        <v>10267</v>
      </c>
      <c r="F10270" s="39"/>
      <c r="Q10270" s="39"/>
      <c r="R10270" s="40"/>
      <c r="S10270" s="40"/>
      <c r="T10270" s="39"/>
      <c r="AG10270" s="110"/>
      <c r="AH10270" s="94"/>
      <c r="AJ10270" s="97"/>
      <c r="AL10270" s="39"/>
      <c r="AP10270" s="39"/>
      <c r="AQ10270" s="77"/>
      <c r="AR10270" s="78"/>
      <c r="BB10270" s="79"/>
      <c r="BC10270" s="94"/>
      <c r="BE10270" s="97"/>
      <c r="BG10270" s="40"/>
      <c r="BK10270" s="40"/>
      <c r="BL10270" s="79"/>
      <c r="BM10270" s="94"/>
      <c r="BO10270" s="97"/>
      <c r="BQ10270" s="40"/>
      <c r="BR10270" s="94"/>
      <c r="BS10270" s="94"/>
      <c r="BT10270" s="94"/>
      <c r="BU10270" s="40"/>
      <c r="BV10270" s="82"/>
      <c r="BW10270" s="94"/>
      <c r="BX10270" s="48"/>
      <c r="BY10270" s="97"/>
      <c r="BZ10270" s="48"/>
      <c r="CA10270" s="40"/>
      <c r="CB10270" s="94"/>
      <c r="CC10270" s="94"/>
      <c r="CD10270" s="94"/>
      <c r="CE10270" s="40"/>
      <c r="CF10270" s="73"/>
      <c r="CG10270" s="41"/>
      <c r="CH10270" s="41"/>
      <c r="CI10270" s="41"/>
      <c r="CJ10270" s="41"/>
      <c r="CK10270" s="41"/>
      <c r="CL10270" s="68"/>
      <c r="CM10270" s="41"/>
      <c r="CN10270" s="41"/>
      <c r="CO10270" s="39"/>
      <c r="CP10270" s="78"/>
    </row>
    <row r="10271" spans="1:94" s="38" customFormat="1" x14ac:dyDescent="0.25">
      <c r="A10271" s="38">
        <v>10268</v>
      </c>
      <c r="F10271" s="39"/>
      <c r="Q10271" s="39"/>
      <c r="R10271" s="40"/>
      <c r="S10271" s="40"/>
      <c r="T10271" s="39"/>
      <c r="AG10271" s="110"/>
      <c r="AH10271" s="94"/>
      <c r="AJ10271" s="97"/>
      <c r="AL10271" s="39"/>
      <c r="AP10271" s="39"/>
      <c r="AQ10271" s="77"/>
      <c r="AR10271" s="78"/>
      <c r="BB10271" s="79"/>
      <c r="BC10271" s="94"/>
      <c r="BE10271" s="97"/>
      <c r="BG10271" s="40"/>
      <c r="BK10271" s="40"/>
      <c r="BL10271" s="79"/>
      <c r="BM10271" s="94"/>
      <c r="BO10271" s="97"/>
      <c r="BQ10271" s="40"/>
      <c r="BR10271" s="94"/>
      <c r="BS10271" s="94"/>
      <c r="BT10271" s="94"/>
      <c r="BU10271" s="40"/>
      <c r="BV10271" s="82"/>
      <c r="BW10271" s="94"/>
      <c r="BX10271" s="48"/>
      <c r="BY10271" s="97"/>
      <c r="BZ10271" s="48"/>
      <c r="CA10271" s="40"/>
      <c r="CB10271" s="94"/>
      <c r="CC10271" s="94"/>
      <c r="CD10271" s="94"/>
      <c r="CE10271" s="40"/>
      <c r="CF10271" s="73"/>
      <c r="CG10271" s="41"/>
      <c r="CH10271" s="41"/>
      <c r="CI10271" s="41"/>
      <c r="CJ10271" s="41"/>
      <c r="CK10271" s="41"/>
      <c r="CL10271" s="68"/>
      <c r="CM10271" s="41"/>
      <c r="CN10271" s="41"/>
      <c r="CO10271" s="39"/>
      <c r="CP10271" s="78"/>
    </row>
    <row r="10272" spans="1:94" s="38" customFormat="1" x14ac:dyDescent="0.25">
      <c r="A10272" s="38">
        <v>10269</v>
      </c>
      <c r="F10272" s="39"/>
      <c r="Q10272" s="39"/>
      <c r="R10272" s="40"/>
      <c r="S10272" s="40"/>
      <c r="T10272" s="39"/>
      <c r="AG10272" s="110"/>
      <c r="AH10272" s="94"/>
      <c r="AJ10272" s="97"/>
      <c r="AL10272" s="39"/>
      <c r="AP10272" s="39"/>
      <c r="AQ10272" s="77"/>
      <c r="AR10272" s="78"/>
      <c r="BB10272" s="79"/>
      <c r="BC10272" s="94"/>
      <c r="BE10272" s="97"/>
      <c r="BG10272" s="40"/>
      <c r="BK10272" s="40"/>
      <c r="BL10272" s="79"/>
      <c r="BM10272" s="94"/>
      <c r="BO10272" s="97"/>
      <c r="BQ10272" s="40"/>
      <c r="BR10272" s="94"/>
      <c r="BS10272" s="94"/>
      <c r="BT10272" s="94"/>
      <c r="BU10272" s="40"/>
      <c r="BV10272" s="82"/>
      <c r="BW10272" s="94"/>
      <c r="BX10272" s="48"/>
      <c r="BY10272" s="97"/>
      <c r="BZ10272" s="48"/>
      <c r="CA10272" s="40"/>
      <c r="CB10272" s="94"/>
      <c r="CC10272" s="94"/>
      <c r="CD10272" s="94"/>
      <c r="CE10272" s="40"/>
      <c r="CF10272" s="73"/>
      <c r="CG10272" s="41"/>
      <c r="CH10272" s="41"/>
      <c r="CI10272" s="41"/>
      <c r="CJ10272" s="41"/>
      <c r="CK10272" s="41"/>
      <c r="CL10272" s="68"/>
      <c r="CM10272" s="41"/>
      <c r="CN10272" s="41"/>
      <c r="CO10272" s="39"/>
      <c r="CP10272" s="78"/>
    </row>
    <row r="10273" spans="1:94" s="38" customFormat="1" x14ac:dyDescent="0.25">
      <c r="A10273" s="38">
        <v>10270</v>
      </c>
      <c r="F10273" s="39"/>
      <c r="Q10273" s="39"/>
      <c r="R10273" s="40"/>
      <c r="S10273" s="40"/>
      <c r="T10273" s="39"/>
      <c r="AG10273" s="110"/>
      <c r="AH10273" s="94"/>
      <c r="AJ10273" s="97"/>
      <c r="AL10273" s="39"/>
      <c r="AP10273" s="39"/>
      <c r="AQ10273" s="77"/>
      <c r="AR10273" s="78"/>
      <c r="BB10273" s="79"/>
      <c r="BC10273" s="94"/>
      <c r="BE10273" s="97"/>
      <c r="BG10273" s="40"/>
      <c r="BK10273" s="40"/>
      <c r="BL10273" s="79"/>
      <c r="BM10273" s="94"/>
      <c r="BO10273" s="97"/>
      <c r="BQ10273" s="40"/>
      <c r="BR10273" s="94"/>
      <c r="BS10273" s="94"/>
      <c r="BT10273" s="94"/>
      <c r="BU10273" s="40"/>
      <c r="BV10273" s="82"/>
      <c r="BW10273" s="94"/>
      <c r="BX10273" s="48"/>
      <c r="BY10273" s="97"/>
      <c r="BZ10273" s="48"/>
      <c r="CA10273" s="40"/>
      <c r="CB10273" s="94"/>
      <c r="CC10273" s="94"/>
      <c r="CD10273" s="94"/>
      <c r="CE10273" s="40"/>
      <c r="CF10273" s="73"/>
      <c r="CG10273" s="41"/>
      <c r="CH10273" s="41"/>
      <c r="CI10273" s="41"/>
      <c r="CJ10273" s="41"/>
      <c r="CK10273" s="41"/>
      <c r="CL10273" s="68"/>
      <c r="CM10273" s="41"/>
      <c r="CN10273" s="41"/>
      <c r="CO10273" s="39"/>
      <c r="CP10273" s="78"/>
    </row>
    <row r="10274" spans="1:94" s="38" customFormat="1" x14ac:dyDescent="0.25">
      <c r="A10274" s="38">
        <v>10271</v>
      </c>
      <c r="F10274" s="39"/>
      <c r="Q10274" s="39"/>
      <c r="R10274" s="40"/>
      <c r="S10274" s="40"/>
      <c r="T10274" s="39"/>
      <c r="AG10274" s="110"/>
      <c r="AH10274" s="94"/>
      <c r="AJ10274" s="97"/>
      <c r="AL10274" s="39"/>
      <c r="AP10274" s="39"/>
      <c r="AQ10274" s="77"/>
      <c r="AR10274" s="78"/>
      <c r="BB10274" s="79"/>
      <c r="BC10274" s="94"/>
      <c r="BE10274" s="97"/>
      <c r="BG10274" s="40"/>
      <c r="BK10274" s="40"/>
      <c r="BL10274" s="79"/>
      <c r="BM10274" s="94"/>
      <c r="BO10274" s="97"/>
      <c r="BQ10274" s="40"/>
      <c r="BR10274" s="94"/>
      <c r="BS10274" s="94"/>
      <c r="BT10274" s="94"/>
      <c r="BU10274" s="40"/>
      <c r="BV10274" s="82"/>
      <c r="BW10274" s="94"/>
      <c r="BX10274" s="48"/>
      <c r="BY10274" s="97"/>
      <c r="BZ10274" s="48"/>
      <c r="CA10274" s="40"/>
      <c r="CB10274" s="94"/>
      <c r="CC10274" s="94"/>
      <c r="CD10274" s="94"/>
      <c r="CE10274" s="40"/>
      <c r="CF10274" s="73"/>
      <c r="CG10274" s="41"/>
      <c r="CH10274" s="41"/>
      <c r="CI10274" s="41"/>
      <c r="CJ10274" s="41"/>
      <c r="CK10274" s="41"/>
      <c r="CL10274" s="68"/>
      <c r="CM10274" s="41"/>
      <c r="CN10274" s="41"/>
      <c r="CO10274" s="39"/>
      <c r="CP10274" s="78"/>
    </row>
    <row r="10275" spans="1:94" s="38" customFormat="1" x14ac:dyDescent="0.25">
      <c r="A10275" s="38">
        <v>10272</v>
      </c>
      <c r="F10275" s="39"/>
      <c r="Q10275" s="39"/>
      <c r="R10275" s="40"/>
      <c r="S10275" s="40"/>
      <c r="T10275" s="39"/>
      <c r="AG10275" s="110"/>
      <c r="AH10275" s="94"/>
      <c r="AJ10275" s="97"/>
      <c r="AL10275" s="39"/>
      <c r="AP10275" s="39"/>
      <c r="AQ10275" s="77"/>
      <c r="AR10275" s="78"/>
      <c r="BB10275" s="79"/>
      <c r="BC10275" s="94"/>
      <c r="BE10275" s="97"/>
      <c r="BG10275" s="40"/>
      <c r="BK10275" s="40"/>
      <c r="BL10275" s="79"/>
      <c r="BM10275" s="94"/>
      <c r="BO10275" s="97"/>
      <c r="BQ10275" s="40"/>
      <c r="BR10275" s="94"/>
      <c r="BS10275" s="94"/>
      <c r="BT10275" s="94"/>
      <c r="BU10275" s="40"/>
      <c r="BV10275" s="82"/>
      <c r="BW10275" s="94"/>
      <c r="BX10275" s="48"/>
      <c r="BY10275" s="97"/>
      <c r="BZ10275" s="48"/>
      <c r="CA10275" s="40"/>
      <c r="CB10275" s="94"/>
      <c r="CC10275" s="94"/>
      <c r="CD10275" s="94"/>
      <c r="CE10275" s="40"/>
      <c r="CF10275" s="73"/>
      <c r="CG10275" s="41"/>
      <c r="CH10275" s="41"/>
      <c r="CI10275" s="41"/>
      <c r="CJ10275" s="41"/>
      <c r="CK10275" s="41"/>
      <c r="CL10275" s="68"/>
      <c r="CM10275" s="41"/>
      <c r="CN10275" s="41"/>
      <c r="CO10275" s="39"/>
      <c r="CP10275" s="78"/>
    </row>
    <row r="10276" spans="1:94" s="38" customFormat="1" x14ac:dyDescent="0.25">
      <c r="A10276" s="38">
        <v>10273</v>
      </c>
      <c r="F10276" s="39"/>
      <c r="Q10276" s="39"/>
      <c r="R10276" s="40"/>
      <c r="S10276" s="40"/>
      <c r="T10276" s="39"/>
      <c r="AG10276" s="110"/>
      <c r="AH10276" s="94"/>
      <c r="AJ10276" s="97"/>
      <c r="AL10276" s="39"/>
      <c r="AP10276" s="39"/>
      <c r="AQ10276" s="77"/>
      <c r="AR10276" s="78"/>
      <c r="BB10276" s="79"/>
      <c r="BC10276" s="94"/>
      <c r="BE10276" s="97"/>
      <c r="BG10276" s="40"/>
      <c r="BK10276" s="40"/>
      <c r="BL10276" s="79"/>
      <c r="BM10276" s="94"/>
      <c r="BO10276" s="97"/>
      <c r="BQ10276" s="40"/>
      <c r="BR10276" s="94"/>
      <c r="BS10276" s="94"/>
      <c r="BT10276" s="94"/>
      <c r="BU10276" s="40"/>
      <c r="BV10276" s="82"/>
      <c r="BW10276" s="94"/>
      <c r="BX10276" s="48"/>
      <c r="BY10276" s="97"/>
      <c r="BZ10276" s="48"/>
      <c r="CA10276" s="40"/>
      <c r="CB10276" s="94"/>
      <c r="CC10276" s="94"/>
      <c r="CD10276" s="94"/>
      <c r="CE10276" s="40"/>
      <c r="CF10276" s="73"/>
      <c r="CG10276" s="41"/>
      <c r="CH10276" s="41"/>
      <c r="CI10276" s="41"/>
      <c r="CJ10276" s="41"/>
      <c r="CK10276" s="41"/>
      <c r="CL10276" s="68"/>
      <c r="CM10276" s="41"/>
      <c r="CN10276" s="41"/>
      <c r="CO10276" s="39"/>
      <c r="CP10276" s="78"/>
    </row>
    <row r="10277" spans="1:94" s="38" customFormat="1" x14ac:dyDescent="0.25">
      <c r="A10277" s="38">
        <v>10274</v>
      </c>
      <c r="F10277" s="39"/>
      <c r="Q10277" s="39"/>
      <c r="R10277" s="40"/>
      <c r="S10277" s="40"/>
      <c r="T10277" s="39"/>
      <c r="AG10277" s="110"/>
      <c r="AH10277" s="94"/>
      <c r="AJ10277" s="97"/>
      <c r="AL10277" s="39"/>
      <c r="AP10277" s="39"/>
      <c r="AQ10277" s="77"/>
      <c r="AR10277" s="78"/>
      <c r="BB10277" s="79"/>
      <c r="BC10277" s="94"/>
      <c r="BE10277" s="97"/>
      <c r="BG10277" s="40"/>
      <c r="BK10277" s="40"/>
      <c r="BL10277" s="79"/>
      <c r="BM10277" s="94"/>
      <c r="BO10277" s="97"/>
      <c r="BQ10277" s="40"/>
      <c r="BR10277" s="94"/>
      <c r="BS10277" s="94"/>
      <c r="BT10277" s="94"/>
      <c r="BU10277" s="40"/>
      <c r="BV10277" s="82"/>
      <c r="BW10277" s="94"/>
      <c r="BX10277" s="48"/>
      <c r="BY10277" s="97"/>
      <c r="BZ10277" s="48"/>
      <c r="CA10277" s="40"/>
      <c r="CB10277" s="94"/>
      <c r="CC10277" s="94"/>
      <c r="CD10277" s="94"/>
      <c r="CE10277" s="40"/>
      <c r="CF10277" s="73"/>
      <c r="CG10277" s="41"/>
      <c r="CH10277" s="41"/>
      <c r="CI10277" s="41"/>
      <c r="CJ10277" s="41"/>
      <c r="CK10277" s="41"/>
      <c r="CL10277" s="68"/>
      <c r="CM10277" s="41"/>
      <c r="CN10277" s="41"/>
      <c r="CO10277" s="39"/>
      <c r="CP10277" s="78"/>
    </row>
    <row r="10278" spans="1:94" s="38" customFormat="1" x14ac:dyDescent="0.25">
      <c r="A10278" s="38">
        <v>10275</v>
      </c>
      <c r="F10278" s="39"/>
      <c r="Q10278" s="39"/>
      <c r="R10278" s="40"/>
      <c r="S10278" s="40"/>
      <c r="T10278" s="39"/>
      <c r="AG10278" s="110"/>
      <c r="AH10278" s="94"/>
      <c r="AJ10278" s="97"/>
      <c r="AL10278" s="39"/>
      <c r="AP10278" s="39"/>
      <c r="AQ10278" s="77"/>
      <c r="AR10278" s="78"/>
      <c r="BB10278" s="79"/>
      <c r="BC10278" s="94"/>
      <c r="BE10278" s="97"/>
      <c r="BG10278" s="40"/>
      <c r="BK10278" s="40"/>
      <c r="BL10278" s="79"/>
      <c r="BM10278" s="94"/>
      <c r="BO10278" s="97"/>
      <c r="BQ10278" s="40"/>
      <c r="BR10278" s="94"/>
      <c r="BS10278" s="94"/>
      <c r="BT10278" s="94"/>
      <c r="BU10278" s="40"/>
      <c r="BV10278" s="82"/>
      <c r="BW10278" s="94"/>
      <c r="BX10278" s="48"/>
      <c r="BY10278" s="97"/>
      <c r="BZ10278" s="48"/>
      <c r="CA10278" s="40"/>
      <c r="CB10278" s="94"/>
      <c r="CC10278" s="94"/>
      <c r="CD10278" s="94"/>
      <c r="CE10278" s="40"/>
      <c r="CF10278" s="73"/>
      <c r="CG10278" s="41"/>
      <c r="CH10278" s="41"/>
      <c r="CI10278" s="41"/>
      <c r="CJ10278" s="41"/>
      <c r="CK10278" s="41"/>
      <c r="CL10278" s="68"/>
      <c r="CM10278" s="41"/>
      <c r="CN10278" s="41"/>
      <c r="CO10278" s="39"/>
      <c r="CP10278" s="78"/>
    </row>
    <row r="10279" spans="1:94" s="38" customFormat="1" x14ac:dyDescent="0.25">
      <c r="A10279" s="38">
        <v>10276</v>
      </c>
      <c r="F10279" s="39"/>
      <c r="Q10279" s="39"/>
      <c r="R10279" s="40"/>
      <c r="S10279" s="40"/>
      <c r="T10279" s="39"/>
      <c r="AG10279" s="110"/>
      <c r="AH10279" s="94"/>
      <c r="AJ10279" s="97"/>
      <c r="AL10279" s="39"/>
      <c r="AP10279" s="39"/>
      <c r="AQ10279" s="77"/>
      <c r="AR10279" s="78"/>
      <c r="BB10279" s="79"/>
      <c r="BC10279" s="94"/>
      <c r="BE10279" s="97"/>
      <c r="BG10279" s="40"/>
      <c r="BK10279" s="40"/>
      <c r="BL10279" s="79"/>
      <c r="BM10279" s="94"/>
      <c r="BO10279" s="97"/>
      <c r="BQ10279" s="40"/>
      <c r="BR10279" s="94"/>
      <c r="BS10279" s="94"/>
      <c r="BT10279" s="94"/>
      <c r="BU10279" s="40"/>
      <c r="BV10279" s="82"/>
      <c r="BW10279" s="94"/>
      <c r="BX10279" s="48"/>
      <c r="BY10279" s="97"/>
      <c r="BZ10279" s="48"/>
      <c r="CA10279" s="40"/>
      <c r="CB10279" s="94"/>
      <c r="CC10279" s="94"/>
      <c r="CD10279" s="94"/>
      <c r="CE10279" s="40"/>
      <c r="CF10279" s="73"/>
      <c r="CG10279" s="41"/>
      <c r="CH10279" s="41"/>
      <c r="CI10279" s="41"/>
      <c r="CJ10279" s="41"/>
      <c r="CK10279" s="41"/>
      <c r="CL10279" s="68"/>
      <c r="CM10279" s="41"/>
      <c r="CN10279" s="41"/>
      <c r="CO10279" s="39"/>
      <c r="CP10279" s="78"/>
    </row>
    <row r="10280" spans="1:94" s="38" customFormat="1" x14ac:dyDescent="0.25">
      <c r="A10280" s="38">
        <v>10277</v>
      </c>
      <c r="F10280" s="39"/>
      <c r="Q10280" s="39"/>
      <c r="R10280" s="40"/>
      <c r="S10280" s="40"/>
      <c r="T10280" s="39"/>
      <c r="AG10280" s="110"/>
      <c r="AH10280" s="94"/>
      <c r="AJ10280" s="97"/>
      <c r="AL10280" s="39"/>
      <c r="AP10280" s="39"/>
      <c r="AQ10280" s="77"/>
      <c r="AR10280" s="78"/>
      <c r="BB10280" s="79"/>
      <c r="BC10280" s="94"/>
      <c r="BE10280" s="97"/>
      <c r="BG10280" s="40"/>
      <c r="BK10280" s="40"/>
      <c r="BL10280" s="79"/>
      <c r="BM10280" s="94"/>
      <c r="BO10280" s="97"/>
      <c r="BQ10280" s="40"/>
      <c r="BR10280" s="94"/>
      <c r="BS10280" s="94"/>
      <c r="BT10280" s="94"/>
      <c r="BU10280" s="40"/>
      <c r="BV10280" s="82"/>
      <c r="BW10280" s="94"/>
      <c r="BX10280" s="48"/>
      <c r="BY10280" s="97"/>
      <c r="BZ10280" s="48"/>
      <c r="CA10280" s="40"/>
      <c r="CB10280" s="94"/>
      <c r="CC10280" s="94"/>
      <c r="CD10280" s="94"/>
      <c r="CE10280" s="40"/>
      <c r="CF10280" s="73"/>
      <c r="CG10280" s="41"/>
      <c r="CH10280" s="41"/>
      <c r="CI10280" s="41"/>
      <c r="CJ10280" s="41"/>
      <c r="CK10280" s="41"/>
      <c r="CL10280" s="68"/>
      <c r="CM10280" s="41"/>
      <c r="CN10280" s="41"/>
      <c r="CO10280" s="39"/>
      <c r="CP10280" s="78"/>
    </row>
    <row r="10281" spans="1:94" s="38" customFormat="1" x14ac:dyDescent="0.25">
      <c r="A10281" s="38">
        <v>10278</v>
      </c>
      <c r="F10281" s="39"/>
      <c r="Q10281" s="39"/>
      <c r="R10281" s="40"/>
      <c r="S10281" s="40"/>
      <c r="T10281" s="39"/>
      <c r="AG10281" s="110"/>
      <c r="AH10281" s="94"/>
      <c r="AJ10281" s="97"/>
      <c r="AL10281" s="39"/>
      <c r="AP10281" s="39"/>
      <c r="AQ10281" s="77"/>
      <c r="AR10281" s="78"/>
      <c r="BB10281" s="79"/>
      <c r="BC10281" s="94"/>
      <c r="BE10281" s="97"/>
      <c r="BG10281" s="40"/>
      <c r="BK10281" s="40"/>
      <c r="BL10281" s="79"/>
      <c r="BM10281" s="94"/>
      <c r="BO10281" s="97"/>
      <c r="BQ10281" s="40"/>
      <c r="BR10281" s="94"/>
      <c r="BS10281" s="94"/>
      <c r="BT10281" s="94"/>
      <c r="BU10281" s="40"/>
      <c r="BV10281" s="82"/>
      <c r="BW10281" s="94"/>
      <c r="BX10281" s="48"/>
      <c r="BY10281" s="97"/>
      <c r="BZ10281" s="48"/>
      <c r="CA10281" s="40"/>
      <c r="CB10281" s="94"/>
      <c r="CC10281" s="94"/>
      <c r="CD10281" s="94"/>
      <c r="CE10281" s="40"/>
      <c r="CF10281" s="73"/>
      <c r="CG10281" s="41"/>
      <c r="CH10281" s="41"/>
      <c r="CI10281" s="41"/>
      <c r="CJ10281" s="41"/>
      <c r="CK10281" s="41"/>
      <c r="CL10281" s="68"/>
      <c r="CM10281" s="41"/>
      <c r="CN10281" s="41"/>
      <c r="CO10281" s="39"/>
      <c r="CP10281" s="78"/>
    </row>
    <row r="10282" spans="1:94" s="38" customFormat="1" x14ac:dyDescent="0.25">
      <c r="A10282" s="38">
        <v>10279</v>
      </c>
      <c r="F10282" s="39"/>
      <c r="Q10282" s="39"/>
      <c r="R10282" s="40"/>
      <c r="S10282" s="40"/>
      <c r="T10282" s="39"/>
      <c r="AG10282" s="110"/>
      <c r="AH10282" s="94"/>
      <c r="AJ10282" s="97"/>
      <c r="AL10282" s="39"/>
      <c r="AP10282" s="39"/>
      <c r="AQ10282" s="77"/>
      <c r="AR10282" s="78"/>
      <c r="BB10282" s="79"/>
      <c r="BC10282" s="94"/>
      <c r="BE10282" s="97"/>
      <c r="BG10282" s="40"/>
      <c r="BK10282" s="40"/>
      <c r="BL10282" s="79"/>
      <c r="BM10282" s="94"/>
      <c r="BO10282" s="97"/>
      <c r="BQ10282" s="40"/>
      <c r="BR10282" s="94"/>
      <c r="BS10282" s="94"/>
      <c r="BT10282" s="94"/>
      <c r="BU10282" s="40"/>
      <c r="BV10282" s="82"/>
      <c r="BW10282" s="94"/>
      <c r="BX10282" s="48"/>
      <c r="BY10282" s="97"/>
      <c r="BZ10282" s="48"/>
      <c r="CA10282" s="40"/>
      <c r="CB10282" s="94"/>
      <c r="CC10282" s="94"/>
      <c r="CD10282" s="94"/>
      <c r="CE10282" s="40"/>
      <c r="CF10282" s="73"/>
      <c r="CG10282" s="41"/>
      <c r="CH10282" s="41"/>
      <c r="CI10282" s="41"/>
      <c r="CJ10282" s="41"/>
      <c r="CK10282" s="41"/>
      <c r="CL10282" s="68"/>
      <c r="CM10282" s="41"/>
      <c r="CN10282" s="41"/>
      <c r="CO10282" s="39"/>
      <c r="CP10282" s="78"/>
    </row>
    <row r="10283" spans="1:94" s="38" customFormat="1" x14ac:dyDescent="0.25">
      <c r="A10283" s="38">
        <v>10280</v>
      </c>
      <c r="F10283" s="39"/>
      <c r="Q10283" s="39"/>
      <c r="R10283" s="40"/>
      <c r="S10283" s="40"/>
      <c r="T10283" s="39"/>
      <c r="AG10283" s="110"/>
      <c r="AH10283" s="94"/>
      <c r="AJ10283" s="97"/>
      <c r="AL10283" s="39"/>
      <c r="AP10283" s="39"/>
      <c r="AQ10283" s="77"/>
      <c r="AR10283" s="78"/>
      <c r="BB10283" s="79"/>
      <c r="BC10283" s="94"/>
      <c r="BE10283" s="97"/>
      <c r="BG10283" s="40"/>
      <c r="BK10283" s="40"/>
      <c r="BL10283" s="79"/>
      <c r="BM10283" s="94"/>
      <c r="BO10283" s="97"/>
      <c r="BQ10283" s="40"/>
      <c r="BR10283" s="94"/>
      <c r="BS10283" s="94"/>
      <c r="BT10283" s="94"/>
      <c r="BU10283" s="40"/>
      <c r="BV10283" s="82"/>
      <c r="BW10283" s="94"/>
      <c r="BX10283" s="48"/>
      <c r="BY10283" s="97"/>
      <c r="BZ10283" s="48"/>
      <c r="CA10283" s="40"/>
      <c r="CB10283" s="94"/>
      <c r="CC10283" s="94"/>
      <c r="CD10283" s="94"/>
      <c r="CE10283" s="40"/>
      <c r="CF10283" s="73"/>
      <c r="CG10283" s="41"/>
      <c r="CH10283" s="41"/>
      <c r="CI10283" s="41"/>
      <c r="CJ10283" s="41"/>
      <c r="CK10283" s="41"/>
      <c r="CL10283" s="68"/>
      <c r="CM10283" s="41"/>
      <c r="CN10283" s="41"/>
      <c r="CO10283" s="39"/>
      <c r="CP10283" s="78"/>
    </row>
    <row r="10284" spans="1:94" s="38" customFormat="1" x14ac:dyDescent="0.25">
      <c r="A10284" s="38">
        <v>10281</v>
      </c>
      <c r="F10284" s="39"/>
      <c r="Q10284" s="39"/>
      <c r="R10284" s="40"/>
      <c r="S10284" s="40"/>
      <c r="T10284" s="39"/>
      <c r="AG10284" s="110"/>
      <c r="AH10284" s="94"/>
      <c r="AJ10284" s="97"/>
      <c r="AL10284" s="39"/>
      <c r="AP10284" s="39"/>
      <c r="AQ10284" s="77"/>
      <c r="AR10284" s="78"/>
      <c r="BB10284" s="79"/>
      <c r="BC10284" s="94"/>
      <c r="BE10284" s="97"/>
      <c r="BG10284" s="40"/>
      <c r="BK10284" s="40"/>
      <c r="BL10284" s="79"/>
      <c r="BM10284" s="94"/>
      <c r="BO10284" s="97"/>
      <c r="BQ10284" s="40"/>
      <c r="BR10284" s="94"/>
      <c r="BS10284" s="94"/>
      <c r="BT10284" s="94"/>
      <c r="BU10284" s="40"/>
      <c r="BV10284" s="82"/>
      <c r="BW10284" s="94"/>
      <c r="BX10284" s="48"/>
      <c r="BY10284" s="97"/>
      <c r="BZ10284" s="48"/>
      <c r="CA10284" s="40"/>
      <c r="CB10284" s="94"/>
      <c r="CC10284" s="94"/>
      <c r="CD10284" s="94"/>
      <c r="CE10284" s="40"/>
      <c r="CF10284" s="73"/>
      <c r="CG10284" s="41"/>
      <c r="CH10284" s="41"/>
      <c r="CI10284" s="41"/>
      <c r="CJ10284" s="41"/>
      <c r="CK10284" s="41"/>
      <c r="CL10284" s="68"/>
      <c r="CM10284" s="41"/>
      <c r="CN10284" s="41"/>
      <c r="CO10284" s="39"/>
      <c r="CP10284" s="78"/>
    </row>
    <row r="10285" spans="1:94" s="38" customFormat="1" x14ac:dyDescent="0.25">
      <c r="A10285" s="38">
        <v>10282</v>
      </c>
      <c r="F10285" s="39"/>
      <c r="Q10285" s="39"/>
      <c r="R10285" s="40"/>
      <c r="S10285" s="40"/>
      <c r="T10285" s="39"/>
      <c r="AG10285" s="110"/>
      <c r="AH10285" s="94"/>
      <c r="AJ10285" s="97"/>
      <c r="AL10285" s="39"/>
      <c r="AP10285" s="39"/>
      <c r="AQ10285" s="77"/>
      <c r="AR10285" s="78"/>
      <c r="BB10285" s="79"/>
      <c r="BC10285" s="94"/>
      <c r="BE10285" s="97"/>
      <c r="BG10285" s="40"/>
      <c r="BK10285" s="40"/>
      <c r="BL10285" s="79"/>
      <c r="BM10285" s="94"/>
      <c r="BO10285" s="97"/>
      <c r="BQ10285" s="40"/>
      <c r="BR10285" s="94"/>
      <c r="BS10285" s="94"/>
      <c r="BT10285" s="94"/>
      <c r="BU10285" s="40"/>
      <c r="BV10285" s="82"/>
      <c r="BW10285" s="94"/>
      <c r="BX10285" s="48"/>
      <c r="BY10285" s="97"/>
      <c r="BZ10285" s="48"/>
      <c r="CA10285" s="40"/>
      <c r="CB10285" s="94"/>
      <c r="CC10285" s="94"/>
      <c r="CD10285" s="94"/>
      <c r="CE10285" s="40"/>
      <c r="CF10285" s="73"/>
      <c r="CG10285" s="41"/>
      <c r="CH10285" s="41"/>
      <c r="CI10285" s="41"/>
      <c r="CJ10285" s="41"/>
      <c r="CK10285" s="41"/>
      <c r="CL10285" s="68"/>
      <c r="CM10285" s="41"/>
      <c r="CN10285" s="41"/>
      <c r="CO10285" s="39"/>
      <c r="CP10285" s="78"/>
    </row>
    <row r="10286" spans="1:94" s="38" customFormat="1" x14ac:dyDescent="0.25">
      <c r="A10286" s="38">
        <v>10283</v>
      </c>
      <c r="F10286" s="39"/>
      <c r="Q10286" s="39"/>
      <c r="R10286" s="40"/>
      <c r="S10286" s="40"/>
      <c r="T10286" s="39"/>
      <c r="AG10286" s="110"/>
      <c r="AH10286" s="94"/>
      <c r="AJ10286" s="97"/>
      <c r="AL10286" s="39"/>
      <c r="AP10286" s="39"/>
      <c r="AQ10286" s="77"/>
      <c r="AR10286" s="78"/>
      <c r="BB10286" s="79"/>
      <c r="BC10286" s="94"/>
      <c r="BE10286" s="97"/>
      <c r="BG10286" s="40"/>
      <c r="BK10286" s="40"/>
      <c r="BL10286" s="79"/>
      <c r="BM10286" s="94"/>
      <c r="BO10286" s="97"/>
      <c r="BQ10286" s="40"/>
      <c r="BR10286" s="94"/>
      <c r="BS10286" s="94"/>
      <c r="BT10286" s="94"/>
      <c r="BU10286" s="40"/>
      <c r="BV10286" s="82"/>
      <c r="BW10286" s="94"/>
      <c r="BX10286" s="48"/>
      <c r="BY10286" s="97"/>
      <c r="BZ10286" s="48"/>
      <c r="CA10286" s="40"/>
      <c r="CB10286" s="94"/>
      <c r="CC10286" s="94"/>
      <c r="CD10286" s="94"/>
      <c r="CE10286" s="40"/>
      <c r="CF10286" s="73"/>
      <c r="CG10286" s="41"/>
      <c r="CH10286" s="41"/>
      <c r="CI10286" s="41"/>
      <c r="CJ10286" s="41"/>
      <c r="CK10286" s="41"/>
      <c r="CL10286" s="68"/>
      <c r="CM10286" s="41"/>
      <c r="CN10286" s="41"/>
      <c r="CO10286" s="39"/>
      <c r="CP10286" s="78"/>
    </row>
    <row r="10287" spans="1:94" s="38" customFormat="1" x14ac:dyDescent="0.25">
      <c r="A10287" s="38">
        <v>10284</v>
      </c>
      <c r="F10287" s="39"/>
      <c r="Q10287" s="39"/>
      <c r="R10287" s="40"/>
      <c r="S10287" s="40"/>
      <c r="T10287" s="39"/>
      <c r="AG10287" s="110"/>
      <c r="AH10287" s="94"/>
      <c r="AJ10287" s="97"/>
      <c r="AL10287" s="39"/>
      <c r="AP10287" s="39"/>
      <c r="AQ10287" s="77"/>
      <c r="AR10287" s="78"/>
      <c r="BB10287" s="79"/>
      <c r="BC10287" s="94"/>
      <c r="BE10287" s="97"/>
      <c r="BG10287" s="40"/>
      <c r="BK10287" s="40"/>
      <c r="BL10287" s="79"/>
      <c r="BM10287" s="94"/>
      <c r="BO10287" s="97"/>
      <c r="BQ10287" s="40"/>
      <c r="BR10287" s="94"/>
      <c r="BS10287" s="94"/>
      <c r="BT10287" s="94"/>
      <c r="BU10287" s="40"/>
      <c r="BV10287" s="82"/>
      <c r="BW10287" s="94"/>
      <c r="BX10287" s="48"/>
      <c r="BY10287" s="97"/>
      <c r="BZ10287" s="48"/>
      <c r="CA10287" s="40"/>
      <c r="CB10287" s="94"/>
      <c r="CC10287" s="94"/>
      <c r="CD10287" s="94"/>
      <c r="CE10287" s="40"/>
      <c r="CF10287" s="73"/>
      <c r="CG10287" s="41"/>
      <c r="CH10287" s="41"/>
      <c r="CI10287" s="41"/>
      <c r="CJ10287" s="41"/>
      <c r="CK10287" s="41"/>
      <c r="CL10287" s="68"/>
      <c r="CM10287" s="41"/>
      <c r="CN10287" s="41"/>
      <c r="CO10287" s="39"/>
      <c r="CP10287" s="78"/>
    </row>
    <row r="10288" spans="1:94" s="38" customFormat="1" x14ac:dyDescent="0.25">
      <c r="A10288" s="38">
        <v>10285</v>
      </c>
      <c r="F10288" s="39"/>
      <c r="Q10288" s="39"/>
      <c r="R10288" s="40"/>
      <c r="S10288" s="40"/>
      <c r="T10288" s="39"/>
      <c r="AG10288" s="110"/>
      <c r="AH10288" s="94"/>
      <c r="AJ10288" s="97"/>
      <c r="AL10288" s="39"/>
      <c r="AP10288" s="39"/>
      <c r="AQ10288" s="77"/>
      <c r="AR10288" s="78"/>
      <c r="BB10288" s="79"/>
      <c r="BC10288" s="94"/>
      <c r="BE10288" s="97"/>
      <c r="BG10288" s="40"/>
      <c r="BK10288" s="40"/>
      <c r="BL10288" s="79"/>
      <c r="BM10288" s="94"/>
      <c r="BO10288" s="97"/>
      <c r="BQ10288" s="40"/>
      <c r="BR10288" s="94"/>
      <c r="BS10288" s="94"/>
      <c r="BT10288" s="94"/>
      <c r="BU10288" s="40"/>
      <c r="BV10288" s="82"/>
      <c r="BW10288" s="94"/>
      <c r="BX10288" s="48"/>
      <c r="BY10288" s="97"/>
      <c r="BZ10288" s="48"/>
      <c r="CA10288" s="40"/>
      <c r="CB10288" s="94"/>
      <c r="CC10288" s="94"/>
      <c r="CD10288" s="94"/>
      <c r="CE10288" s="40"/>
      <c r="CF10288" s="73"/>
      <c r="CG10288" s="41"/>
      <c r="CH10288" s="41"/>
      <c r="CI10288" s="41"/>
      <c r="CJ10288" s="41"/>
      <c r="CK10288" s="41"/>
      <c r="CL10288" s="68"/>
      <c r="CM10288" s="41"/>
      <c r="CN10288" s="41"/>
      <c r="CO10288" s="39"/>
      <c r="CP10288" s="78"/>
    </row>
    <row r="10289" spans="1:94" s="38" customFormat="1" x14ac:dyDescent="0.25">
      <c r="A10289" s="38">
        <v>10286</v>
      </c>
      <c r="F10289" s="39"/>
      <c r="Q10289" s="39"/>
      <c r="R10289" s="40"/>
      <c r="S10289" s="40"/>
      <c r="T10289" s="39"/>
      <c r="AG10289" s="110"/>
      <c r="AH10289" s="94"/>
      <c r="AJ10289" s="97"/>
      <c r="AL10289" s="39"/>
      <c r="AP10289" s="39"/>
      <c r="AQ10289" s="77"/>
      <c r="AR10289" s="78"/>
      <c r="BB10289" s="79"/>
      <c r="BC10289" s="94"/>
      <c r="BE10289" s="97"/>
      <c r="BG10289" s="40"/>
      <c r="BK10289" s="40"/>
      <c r="BL10289" s="79"/>
      <c r="BM10289" s="94"/>
      <c r="BO10289" s="97"/>
      <c r="BQ10289" s="40"/>
      <c r="BR10289" s="94"/>
      <c r="BS10289" s="94"/>
      <c r="BT10289" s="94"/>
      <c r="BU10289" s="40"/>
      <c r="BV10289" s="82"/>
      <c r="BW10289" s="94"/>
      <c r="BX10289" s="48"/>
      <c r="BY10289" s="97"/>
      <c r="BZ10289" s="48"/>
      <c r="CA10289" s="40"/>
      <c r="CB10289" s="94"/>
      <c r="CC10289" s="94"/>
      <c r="CD10289" s="94"/>
      <c r="CE10289" s="40"/>
      <c r="CF10289" s="73"/>
      <c r="CG10289" s="41"/>
      <c r="CH10289" s="41"/>
      <c r="CI10289" s="41"/>
      <c r="CJ10289" s="41"/>
      <c r="CK10289" s="41"/>
      <c r="CL10289" s="68"/>
      <c r="CM10289" s="41"/>
      <c r="CN10289" s="41"/>
      <c r="CO10289" s="39"/>
      <c r="CP10289" s="78"/>
    </row>
    <row r="10290" spans="1:94" s="38" customFormat="1" x14ac:dyDescent="0.25">
      <c r="A10290" s="38">
        <v>10287</v>
      </c>
      <c r="F10290" s="39"/>
      <c r="Q10290" s="39"/>
      <c r="R10290" s="40"/>
      <c r="S10290" s="40"/>
      <c r="T10290" s="39"/>
      <c r="AG10290" s="110"/>
      <c r="AH10290" s="94"/>
      <c r="AJ10290" s="97"/>
      <c r="AL10290" s="39"/>
      <c r="AP10290" s="39"/>
      <c r="AQ10290" s="77"/>
      <c r="AR10290" s="78"/>
      <c r="BB10290" s="79"/>
      <c r="BC10290" s="94"/>
      <c r="BE10290" s="97"/>
      <c r="BG10290" s="40"/>
      <c r="BK10290" s="40"/>
      <c r="BL10290" s="79"/>
      <c r="BM10290" s="94"/>
      <c r="BO10290" s="97"/>
      <c r="BQ10290" s="40"/>
      <c r="BR10290" s="94"/>
      <c r="BS10290" s="94"/>
      <c r="BT10290" s="94"/>
      <c r="BU10290" s="40"/>
      <c r="BV10290" s="82"/>
      <c r="BW10290" s="94"/>
      <c r="BX10290" s="48"/>
      <c r="BY10290" s="97"/>
      <c r="BZ10290" s="48"/>
      <c r="CA10290" s="40"/>
      <c r="CB10290" s="94"/>
      <c r="CC10290" s="94"/>
      <c r="CD10290" s="94"/>
      <c r="CE10290" s="40"/>
      <c r="CF10290" s="73"/>
      <c r="CG10290" s="41"/>
      <c r="CH10290" s="41"/>
      <c r="CI10290" s="41"/>
      <c r="CJ10290" s="41"/>
      <c r="CK10290" s="41"/>
      <c r="CL10290" s="68"/>
      <c r="CM10290" s="41"/>
      <c r="CN10290" s="41"/>
      <c r="CO10290" s="39"/>
      <c r="CP10290" s="78"/>
    </row>
    <row r="10291" spans="1:94" s="38" customFormat="1" x14ac:dyDescent="0.25">
      <c r="A10291" s="38">
        <v>10288</v>
      </c>
      <c r="F10291" s="39"/>
      <c r="Q10291" s="39"/>
      <c r="R10291" s="40"/>
      <c r="S10291" s="40"/>
      <c r="T10291" s="39"/>
      <c r="AG10291" s="110"/>
      <c r="AH10291" s="94"/>
      <c r="AJ10291" s="97"/>
      <c r="AL10291" s="39"/>
      <c r="AP10291" s="39"/>
      <c r="AQ10291" s="77"/>
      <c r="AR10291" s="78"/>
      <c r="BB10291" s="79"/>
      <c r="BC10291" s="94"/>
      <c r="BE10291" s="97"/>
      <c r="BG10291" s="40"/>
      <c r="BK10291" s="40"/>
      <c r="BL10291" s="79"/>
      <c r="BM10291" s="94"/>
      <c r="BO10291" s="97"/>
      <c r="BQ10291" s="40"/>
      <c r="BR10291" s="94"/>
      <c r="BS10291" s="94"/>
      <c r="BT10291" s="94"/>
      <c r="BU10291" s="40"/>
      <c r="BV10291" s="82"/>
      <c r="BW10291" s="94"/>
      <c r="BX10291" s="48"/>
      <c r="BY10291" s="97"/>
      <c r="BZ10291" s="48"/>
      <c r="CA10291" s="40"/>
      <c r="CB10291" s="94"/>
      <c r="CC10291" s="94"/>
      <c r="CD10291" s="94"/>
      <c r="CE10291" s="40"/>
      <c r="CF10291" s="73"/>
      <c r="CG10291" s="41"/>
      <c r="CH10291" s="41"/>
      <c r="CI10291" s="41"/>
      <c r="CJ10291" s="41"/>
      <c r="CK10291" s="41"/>
      <c r="CL10291" s="68"/>
      <c r="CM10291" s="41"/>
      <c r="CN10291" s="41"/>
      <c r="CO10291" s="39"/>
      <c r="CP10291" s="78"/>
    </row>
    <row r="10292" spans="1:94" s="38" customFormat="1" x14ac:dyDescent="0.25">
      <c r="A10292" s="38">
        <v>10289</v>
      </c>
      <c r="F10292" s="39"/>
      <c r="Q10292" s="39"/>
      <c r="R10292" s="40"/>
      <c r="S10292" s="40"/>
      <c r="T10292" s="39"/>
      <c r="AG10292" s="110"/>
      <c r="AH10292" s="94"/>
      <c r="AJ10292" s="97"/>
      <c r="AL10292" s="39"/>
      <c r="AP10292" s="39"/>
      <c r="AQ10292" s="77"/>
      <c r="AR10292" s="78"/>
      <c r="BB10292" s="79"/>
      <c r="BC10292" s="94"/>
      <c r="BE10292" s="97"/>
      <c r="BG10292" s="40"/>
      <c r="BK10292" s="40"/>
      <c r="BL10292" s="79"/>
      <c r="BM10292" s="94"/>
      <c r="BO10292" s="97"/>
      <c r="BQ10292" s="40"/>
      <c r="BR10292" s="94"/>
      <c r="BS10292" s="94"/>
      <c r="BT10292" s="94"/>
      <c r="BU10292" s="40"/>
      <c r="BV10292" s="82"/>
      <c r="BW10292" s="94"/>
      <c r="BX10292" s="48"/>
      <c r="BY10292" s="97"/>
      <c r="BZ10292" s="48"/>
      <c r="CA10292" s="40"/>
      <c r="CB10292" s="94"/>
      <c r="CC10292" s="94"/>
      <c r="CD10292" s="94"/>
      <c r="CE10292" s="40"/>
      <c r="CF10292" s="73"/>
      <c r="CG10292" s="41"/>
      <c r="CH10292" s="41"/>
      <c r="CI10292" s="41"/>
      <c r="CJ10292" s="41"/>
      <c r="CK10292" s="41"/>
      <c r="CL10292" s="68"/>
      <c r="CM10292" s="41"/>
      <c r="CN10292" s="41"/>
      <c r="CO10292" s="39"/>
      <c r="CP10292" s="78"/>
    </row>
    <row r="10293" spans="1:94" s="38" customFormat="1" x14ac:dyDescent="0.25">
      <c r="A10293" s="38">
        <v>10290</v>
      </c>
      <c r="F10293" s="39"/>
      <c r="Q10293" s="39"/>
      <c r="R10293" s="40"/>
      <c r="S10293" s="40"/>
      <c r="T10293" s="39"/>
      <c r="AG10293" s="110"/>
      <c r="AH10293" s="94"/>
      <c r="AJ10293" s="97"/>
      <c r="AL10293" s="39"/>
      <c r="AP10293" s="39"/>
      <c r="AQ10293" s="77"/>
      <c r="AR10293" s="78"/>
      <c r="BB10293" s="79"/>
      <c r="BC10293" s="94"/>
      <c r="BE10293" s="97"/>
      <c r="BG10293" s="40"/>
      <c r="BK10293" s="40"/>
      <c r="BL10293" s="79"/>
      <c r="BM10293" s="94"/>
      <c r="BO10293" s="97"/>
      <c r="BQ10293" s="40"/>
      <c r="BR10293" s="94"/>
      <c r="BS10293" s="94"/>
      <c r="BT10293" s="94"/>
      <c r="BU10293" s="40"/>
      <c r="BV10293" s="82"/>
      <c r="BW10293" s="94"/>
      <c r="BX10293" s="48"/>
      <c r="BY10293" s="97"/>
      <c r="BZ10293" s="48"/>
      <c r="CA10293" s="40"/>
      <c r="CB10293" s="94"/>
      <c r="CC10293" s="94"/>
      <c r="CD10293" s="94"/>
      <c r="CE10293" s="40"/>
      <c r="CF10293" s="73"/>
      <c r="CG10293" s="41"/>
      <c r="CH10293" s="41"/>
      <c r="CI10293" s="41"/>
      <c r="CJ10293" s="41"/>
      <c r="CK10293" s="41"/>
      <c r="CL10293" s="68"/>
      <c r="CM10293" s="41"/>
      <c r="CN10293" s="41"/>
      <c r="CO10293" s="39"/>
      <c r="CP10293" s="78"/>
    </row>
    <row r="10294" spans="1:94" s="38" customFormat="1" x14ac:dyDescent="0.25">
      <c r="A10294" s="38">
        <v>10291</v>
      </c>
      <c r="F10294" s="39"/>
      <c r="Q10294" s="39"/>
      <c r="R10294" s="40"/>
      <c r="S10294" s="40"/>
      <c r="T10294" s="39"/>
      <c r="AG10294" s="110"/>
      <c r="AH10294" s="94"/>
      <c r="AJ10294" s="97"/>
      <c r="AL10294" s="39"/>
      <c r="AP10294" s="39"/>
      <c r="AQ10294" s="77"/>
      <c r="AR10294" s="78"/>
      <c r="BB10294" s="79"/>
      <c r="BC10294" s="94"/>
      <c r="BE10294" s="97"/>
      <c r="BG10294" s="40"/>
      <c r="BK10294" s="40"/>
      <c r="BL10294" s="79"/>
      <c r="BM10294" s="94"/>
      <c r="BO10294" s="97"/>
      <c r="BQ10294" s="40"/>
      <c r="BR10294" s="94"/>
      <c r="BS10294" s="94"/>
      <c r="BT10294" s="94"/>
      <c r="BU10294" s="40"/>
      <c r="BV10294" s="82"/>
      <c r="BW10294" s="94"/>
      <c r="BX10294" s="48"/>
      <c r="BY10294" s="97"/>
      <c r="BZ10294" s="48"/>
      <c r="CA10294" s="40"/>
      <c r="CB10294" s="94"/>
      <c r="CC10294" s="94"/>
      <c r="CD10294" s="94"/>
      <c r="CE10294" s="40"/>
      <c r="CF10294" s="73"/>
      <c r="CG10294" s="41"/>
      <c r="CH10294" s="41"/>
      <c r="CI10294" s="41"/>
      <c r="CJ10294" s="41"/>
      <c r="CK10294" s="41"/>
      <c r="CL10294" s="68"/>
      <c r="CM10294" s="41"/>
      <c r="CN10294" s="41"/>
      <c r="CO10294" s="39"/>
      <c r="CP10294" s="78"/>
    </row>
    <row r="10295" spans="1:94" s="38" customFormat="1" x14ac:dyDescent="0.25">
      <c r="A10295" s="38">
        <v>10292</v>
      </c>
      <c r="F10295" s="39"/>
      <c r="Q10295" s="39"/>
      <c r="R10295" s="40"/>
      <c r="S10295" s="40"/>
      <c r="T10295" s="39"/>
      <c r="AG10295" s="110"/>
      <c r="AH10295" s="94"/>
      <c r="AJ10295" s="97"/>
      <c r="AL10295" s="39"/>
      <c r="AP10295" s="39"/>
      <c r="AQ10295" s="77"/>
      <c r="AR10295" s="78"/>
      <c r="BB10295" s="79"/>
      <c r="BC10295" s="94"/>
      <c r="BE10295" s="97"/>
      <c r="BG10295" s="40"/>
      <c r="BK10295" s="40"/>
      <c r="BL10295" s="79"/>
      <c r="BM10295" s="94"/>
      <c r="BO10295" s="97"/>
      <c r="BQ10295" s="40"/>
      <c r="BR10295" s="94"/>
      <c r="BS10295" s="94"/>
      <c r="BT10295" s="94"/>
      <c r="BU10295" s="40"/>
      <c r="BV10295" s="82"/>
      <c r="BW10295" s="94"/>
      <c r="BX10295" s="48"/>
      <c r="BY10295" s="97"/>
      <c r="BZ10295" s="48"/>
      <c r="CA10295" s="40"/>
      <c r="CB10295" s="94"/>
      <c r="CC10295" s="94"/>
      <c r="CD10295" s="94"/>
      <c r="CE10295" s="40"/>
      <c r="CF10295" s="73"/>
      <c r="CG10295" s="41"/>
      <c r="CH10295" s="41"/>
      <c r="CI10295" s="41"/>
      <c r="CJ10295" s="41"/>
      <c r="CK10295" s="41"/>
      <c r="CL10295" s="68"/>
      <c r="CM10295" s="41"/>
      <c r="CN10295" s="41"/>
      <c r="CO10295" s="39"/>
      <c r="CP10295" s="78"/>
    </row>
    <row r="10296" spans="1:94" s="38" customFormat="1" x14ac:dyDescent="0.25">
      <c r="A10296" s="38">
        <v>10293</v>
      </c>
      <c r="F10296" s="39"/>
      <c r="Q10296" s="39"/>
      <c r="R10296" s="40"/>
      <c r="S10296" s="40"/>
      <c r="T10296" s="39"/>
      <c r="AG10296" s="110"/>
      <c r="AH10296" s="94"/>
      <c r="AJ10296" s="97"/>
      <c r="AL10296" s="39"/>
      <c r="AP10296" s="39"/>
      <c r="AQ10296" s="77"/>
      <c r="AR10296" s="78"/>
      <c r="BB10296" s="79"/>
      <c r="BC10296" s="94"/>
      <c r="BE10296" s="97"/>
      <c r="BG10296" s="40"/>
      <c r="BK10296" s="40"/>
      <c r="BL10296" s="79"/>
      <c r="BM10296" s="94"/>
      <c r="BO10296" s="97"/>
      <c r="BQ10296" s="40"/>
      <c r="BR10296" s="94"/>
      <c r="BS10296" s="94"/>
      <c r="BT10296" s="94"/>
      <c r="BU10296" s="40"/>
      <c r="BV10296" s="82"/>
      <c r="BW10296" s="94"/>
      <c r="BX10296" s="48"/>
      <c r="BY10296" s="97"/>
      <c r="BZ10296" s="48"/>
      <c r="CA10296" s="40"/>
      <c r="CB10296" s="94"/>
      <c r="CC10296" s="94"/>
      <c r="CD10296" s="94"/>
      <c r="CE10296" s="40"/>
      <c r="CF10296" s="73"/>
      <c r="CG10296" s="41"/>
      <c r="CH10296" s="41"/>
      <c r="CI10296" s="41"/>
      <c r="CJ10296" s="41"/>
      <c r="CK10296" s="41"/>
      <c r="CL10296" s="68"/>
      <c r="CM10296" s="41"/>
      <c r="CN10296" s="41"/>
      <c r="CO10296" s="39"/>
      <c r="CP10296" s="78"/>
    </row>
    <row r="10297" spans="1:94" s="38" customFormat="1" x14ac:dyDescent="0.25">
      <c r="A10297" s="38">
        <v>10294</v>
      </c>
      <c r="F10297" s="39"/>
      <c r="Q10297" s="39"/>
      <c r="R10297" s="40"/>
      <c r="S10297" s="40"/>
      <c r="T10297" s="39"/>
      <c r="AG10297" s="110"/>
      <c r="AH10297" s="94"/>
      <c r="AJ10297" s="97"/>
      <c r="AL10297" s="39"/>
      <c r="AP10297" s="39"/>
      <c r="AQ10297" s="77"/>
      <c r="AR10297" s="78"/>
      <c r="BB10297" s="79"/>
      <c r="BC10297" s="94"/>
      <c r="BE10297" s="97"/>
      <c r="BG10297" s="40"/>
      <c r="BK10297" s="40"/>
      <c r="BL10297" s="79"/>
      <c r="BM10297" s="94"/>
      <c r="BO10297" s="97"/>
      <c r="BQ10297" s="40"/>
      <c r="BR10297" s="94"/>
      <c r="BS10297" s="94"/>
      <c r="BT10297" s="94"/>
      <c r="BU10297" s="40"/>
      <c r="BV10297" s="82"/>
      <c r="BW10297" s="94"/>
      <c r="BX10297" s="48"/>
      <c r="BY10297" s="97"/>
      <c r="BZ10297" s="48"/>
      <c r="CA10297" s="40"/>
      <c r="CB10297" s="94"/>
      <c r="CC10297" s="94"/>
      <c r="CD10297" s="94"/>
      <c r="CE10297" s="40"/>
      <c r="CF10297" s="73"/>
      <c r="CG10297" s="41"/>
      <c r="CH10297" s="41"/>
      <c r="CI10297" s="41"/>
      <c r="CJ10297" s="41"/>
      <c r="CK10297" s="41"/>
      <c r="CL10297" s="68"/>
      <c r="CM10297" s="41"/>
      <c r="CN10297" s="41"/>
      <c r="CO10297" s="39"/>
      <c r="CP10297" s="78"/>
    </row>
    <row r="10298" spans="1:94" s="38" customFormat="1" x14ac:dyDescent="0.25">
      <c r="A10298" s="38">
        <v>10295</v>
      </c>
      <c r="F10298" s="39"/>
      <c r="Q10298" s="39"/>
      <c r="R10298" s="40"/>
      <c r="S10298" s="40"/>
      <c r="T10298" s="39"/>
      <c r="AG10298" s="110"/>
      <c r="AH10298" s="94"/>
      <c r="AJ10298" s="97"/>
      <c r="AL10298" s="39"/>
      <c r="AP10298" s="39"/>
      <c r="AQ10298" s="77"/>
      <c r="AR10298" s="78"/>
      <c r="BB10298" s="79"/>
      <c r="BC10298" s="94"/>
      <c r="BE10298" s="97"/>
      <c r="BG10298" s="40"/>
      <c r="BK10298" s="40"/>
      <c r="BL10298" s="79"/>
      <c r="BM10298" s="94"/>
      <c r="BO10298" s="97"/>
      <c r="BQ10298" s="40"/>
      <c r="BR10298" s="94"/>
      <c r="BS10298" s="94"/>
      <c r="BT10298" s="94"/>
      <c r="BU10298" s="40"/>
      <c r="BV10298" s="82"/>
      <c r="BW10298" s="94"/>
      <c r="BX10298" s="48"/>
      <c r="BY10298" s="97"/>
      <c r="BZ10298" s="48"/>
      <c r="CA10298" s="40"/>
      <c r="CB10298" s="94"/>
      <c r="CC10298" s="94"/>
      <c r="CD10298" s="94"/>
      <c r="CE10298" s="40"/>
      <c r="CF10298" s="73"/>
      <c r="CG10298" s="41"/>
      <c r="CH10298" s="41"/>
      <c r="CI10298" s="41"/>
      <c r="CJ10298" s="41"/>
      <c r="CK10298" s="41"/>
      <c r="CL10298" s="68"/>
      <c r="CM10298" s="41"/>
      <c r="CN10298" s="41"/>
      <c r="CO10298" s="39"/>
      <c r="CP10298" s="78"/>
    </row>
    <row r="10299" spans="1:94" s="38" customFormat="1" x14ac:dyDescent="0.25">
      <c r="A10299" s="38">
        <v>10296</v>
      </c>
      <c r="F10299" s="39"/>
      <c r="Q10299" s="39"/>
      <c r="R10299" s="40"/>
      <c r="S10299" s="40"/>
      <c r="T10299" s="39"/>
      <c r="AG10299" s="110"/>
      <c r="AH10299" s="94"/>
      <c r="AJ10299" s="97"/>
      <c r="AL10299" s="39"/>
      <c r="AP10299" s="39"/>
      <c r="AQ10299" s="77"/>
      <c r="AR10299" s="78"/>
      <c r="BB10299" s="79"/>
      <c r="BC10299" s="94"/>
      <c r="BE10299" s="97"/>
      <c r="BG10299" s="40"/>
      <c r="BK10299" s="40"/>
      <c r="BL10299" s="79"/>
      <c r="BM10299" s="94"/>
      <c r="BO10299" s="97"/>
      <c r="BQ10299" s="40"/>
      <c r="BR10299" s="94"/>
      <c r="BS10299" s="94"/>
      <c r="BT10299" s="94"/>
      <c r="BU10299" s="40"/>
      <c r="BV10299" s="82"/>
      <c r="BW10299" s="94"/>
      <c r="BX10299" s="48"/>
      <c r="BY10299" s="97"/>
      <c r="BZ10299" s="48"/>
      <c r="CA10299" s="40"/>
      <c r="CB10299" s="94"/>
      <c r="CC10299" s="94"/>
      <c r="CD10299" s="94"/>
      <c r="CE10299" s="40"/>
      <c r="CF10299" s="73"/>
      <c r="CG10299" s="41"/>
      <c r="CH10299" s="41"/>
      <c r="CI10299" s="41"/>
      <c r="CJ10299" s="41"/>
      <c r="CK10299" s="41"/>
      <c r="CL10299" s="68"/>
      <c r="CM10299" s="41"/>
      <c r="CN10299" s="41"/>
      <c r="CO10299" s="39"/>
      <c r="CP10299" s="78"/>
    </row>
    <row r="10300" spans="1:94" s="38" customFormat="1" x14ac:dyDescent="0.25">
      <c r="A10300" s="38">
        <v>10297</v>
      </c>
      <c r="F10300" s="39"/>
      <c r="Q10300" s="39"/>
      <c r="R10300" s="40"/>
      <c r="S10300" s="40"/>
      <c r="T10300" s="39"/>
      <c r="AG10300" s="110"/>
      <c r="AH10300" s="94"/>
      <c r="AJ10300" s="97"/>
      <c r="AL10300" s="39"/>
      <c r="AP10300" s="39"/>
      <c r="AQ10300" s="77"/>
      <c r="AR10300" s="78"/>
      <c r="BB10300" s="79"/>
      <c r="BC10300" s="94"/>
      <c r="BE10300" s="97"/>
      <c r="BG10300" s="40"/>
      <c r="BK10300" s="40"/>
      <c r="BL10300" s="79"/>
      <c r="BM10300" s="94"/>
      <c r="BO10300" s="97"/>
      <c r="BQ10300" s="40"/>
      <c r="BR10300" s="94"/>
      <c r="BS10300" s="94"/>
      <c r="BT10300" s="94"/>
      <c r="BU10300" s="40"/>
      <c r="BV10300" s="82"/>
      <c r="BW10300" s="94"/>
      <c r="BX10300" s="48"/>
      <c r="BY10300" s="97"/>
      <c r="BZ10300" s="48"/>
      <c r="CA10300" s="40"/>
      <c r="CB10300" s="94"/>
      <c r="CC10300" s="94"/>
      <c r="CD10300" s="94"/>
      <c r="CE10300" s="40"/>
      <c r="CF10300" s="73"/>
      <c r="CG10300" s="41"/>
      <c r="CH10300" s="41"/>
      <c r="CI10300" s="41"/>
      <c r="CJ10300" s="41"/>
      <c r="CK10300" s="41"/>
      <c r="CL10300" s="68"/>
      <c r="CM10300" s="41"/>
      <c r="CN10300" s="41"/>
      <c r="CO10300" s="39"/>
      <c r="CP10300" s="78"/>
    </row>
    <row r="10301" spans="1:94" s="38" customFormat="1" x14ac:dyDescent="0.25">
      <c r="A10301" s="38">
        <v>10298</v>
      </c>
      <c r="F10301" s="39"/>
      <c r="Q10301" s="39"/>
      <c r="R10301" s="40"/>
      <c r="S10301" s="40"/>
      <c r="T10301" s="39"/>
      <c r="AG10301" s="110"/>
      <c r="AH10301" s="94"/>
      <c r="AJ10301" s="97"/>
      <c r="AL10301" s="39"/>
      <c r="AP10301" s="39"/>
      <c r="AQ10301" s="77"/>
      <c r="AR10301" s="78"/>
      <c r="BB10301" s="79"/>
      <c r="BC10301" s="94"/>
      <c r="BE10301" s="97"/>
      <c r="BG10301" s="40"/>
      <c r="BK10301" s="40"/>
      <c r="BL10301" s="79"/>
      <c r="BM10301" s="94"/>
      <c r="BO10301" s="97"/>
      <c r="BQ10301" s="40"/>
      <c r="BR10301" s="94"/>
      <c r="BS10301" s="94"/>
      <c r="BT10301" s="94"/>
      <c r="BU10301" s="40"/>
      <c r="BV10301" s="82"/>
      <c r="BW10301" s="94"/>
      <c r="BX10301" s="48"/>
      <c r="BY10301" s="97"/>
      <c r="BZ10301" s="48"/>
      <c r="CA10301" s="40"/>
      <c r="CB10301" s="94"/>
      <c r="CC10301" s="94"/>
      <c r="CD10301" s="94"/>
      <c r="CE10301" s="40"/>
      <c r="CF10301" s="73"/>
      <c r="CG10301" s="41"/>
      <c r="CH10301" s="41"/>
      <c r="CI10301" s="41"/>
      <c r="CJ10301" s="41"/>
      <c r="CK10301" s="41"/>
      <c r="CL10301" s="68"/>
      <c r="CM10301" s="41"/>
      <c r="CN10301" s="41"/>
      <c r="CO10301" s="39"/>
      <c r="CP10301" s="78"/>
    </row>
    <row r="10302" spans="1:94" s="38" customFormat="1" x14ac:dyDescent="0.25">
      <c r="A10302" s="38">
        <v>10299</v>
      </c>
      <c r="F10302" s="39"/>
      <c r="Q10302" s="39"/>
      <c r="R10302" s="40"/>
      <c r="S10302" s="40"/>
      <c r="T10302" s="39"/>
      <c r="AG10302" s="110"/>
      <c r="AH10302" s="94"/>
      <c r="AJ10302" s="97"/>
      <c r="AL10302" s="39"/>
      <c r="AP10302" s="39"/>
      <c r="AQ10302" s="77"/>
      <c r="AR10302" s="78"/>
      <c r="BB10302" s="79"/>
      <c r="BC10302" s="94"/>
      <c r="BE10302" s="97"/>
      <c r="BG10302" s="40"/>
      <c r="BK10302" s="40"/>
      <c r="BL10302" s="79"/>
      <c r="BM10302" s="94"/>
      <c r="BO10302" s="97"/>
      <c r="BQ10302" s="40"/>
      <c r="BR10302" s="94"/>
      <c r="BS10302" s="94"/>
      <c r="BT10302" s="94"/>
      <c r="BU10302" s="40"/>
      <c r="BV10302" s="82"/>
      <c r="BW10302" s="94"/>
      <c r="BX10302" s="48"/>
      <c r="BY10302" s="97"/>
      <c r="BZ10302" s="48"/>
      <c r="CA10302" s="40"/>
      <c r="CB10302" s="94"/>
      <c r="CC10302" s="94"/>
      <c r="CD10302" s="94"/>
      <c r="CE10302" s="40"/>
      <c r="CF10302" s="73"/>
      <c r="CG10302" s="41"/>
      <c r="CH10302" s="41"/>
      <c r="CI10302" s="41"/>
      <c r="CJ10302" s="41"/>
      <c r="CK10302" s="41"/>
      <c r="CL10302" s="68"/>
      <c r="CM10302" s="41"/>
      <c r="CN10302" s="41"/>
      <c r="CO10302" s="39"/>
      <c r="CP10302" s="78"/>
    </row>
    <row r="10303" spans="1:94" s="38" customFormat="1" x14ac:dyDescent="0.25">
      <c r="A10303" s="38">
        <v>10300</v>
      </c>
      <c r="F10303" s="39"/>
      <c r="Q10303" s="39"/>
      <c r="R10303" s="40"/>
      <c r="S10303" s="40"/>
      <c r="T10303" s="39"/>
      <c r="AG10303" s="110"/>
      <c r="AH10303" s="94"/>
      <c r="AJ10303" s="97"/>
      <c r="AL10303" s="39"/>
      <c r="AP10303" s="39"/>
      <c r="AQ10303" s="77"/>
      <c r="AR10303" s="78"/>
      <c r="BB10303" s="79"/>
      <c r="BC10303" s="94"/>
      <c r="BE10303" s="97"/>
      <c r="BG10303" s="40"/>
      <c r="BK10303" s="40"/>
      <c r="BL10303" s="79"/>
      <c r="BM10303" s="94"/>
      <c r="BO10303" s="97"/>
      <c r="BQ10303" s="40"/>
      <c r="BR10303" s="94"/>
      <c r="BS10303" s="94"/>
      <c r="BT10303" s="94"/>
      <c r="BU10303" s="40"/>
      <c r="BV10303" s="82"/>
      <c r="BW10303" s="94"/>
      <c r="BX10303" s="48"/>
      <c r="BY10303" s="97"/>
      <c r="BZ10303" s="48"/>
      <c r="CA10303" s="40"/>
      <c r="CB10303" s="94"/>
      <c r="CC10303" s="94"/>
      <c r="CD10303" s="94"/>
      <c r="CE10303" s="40"/>
      <c r="CF10303" s="73"/>
      <c r="CG10303" s="41"/>
      <c r="CH10303" s="41"/>
      <c r="CI10303" s="41"/>
      <c r="CJ10303" s="41"/>
      <c r="CK10303" s="41"/>
      <c r="CL10303" s="68"/>
      <c r="CM10303" s="41"/>
      <c r="CN10303" s="41"/>
      <c r="CO10303" s="39"/>
      <c r="CP10303" s="78"/>
    </row>
    <row r="10304" spans="1:94" s="38" customFormat="1" x14ac:dyDescent="0.25">
      <c r="A10304" s="38">
        <v>10301</v>
      </c>
      <c r="F10304" s="39"/>
      <c r="Q10304" s="39"/>
      <c r="R10304" s="40"/>
      <c r="S10304" s="40"/>
      <c r="T10304" s="39"/>
      <c r="AG10304" s="110"/>
      <c r="AH10304" s="94"/>
      <c r="AJ10304" s="97"/>
      <c r="AL10304" s="39"/>
      <c r="AP10304" s="39"/>
      <c r="AQ10304" s="77"/>
      <c r="AR10304" s="78"/>
      <c r="BB10304" s="79"/>
      <c r="BC10304" s="94"/>
      <c r="BE10304" s="97"/>
      <c r="BG10304" s="40"/>
      <c r="BK10304" s="40"/>
      <c r="BL10304" s="79"/>
      <c r="BM10304" s="94"/>
      <c r="BO10304" s="97"/>
      <c r="BQ10304" s="40"/>
      <c r="BR10304" s="94"/>
      <c r="BS10304" s="94"/>
      <c r="BT10304" s="94"/>
      <c r="BU10304" s="40"/>
      <c r="BV10304" s="82"/>
      <c r="BW10304" s="94"/>
      <c r="BX10304" s="48"/>
      <c r="BY10304" s="97"/>
      <c r="BZ10304" s="48"/>
      <c r="CA10304" s="40"/>
      <c r="CB10304" s="94"/>
      <c r="CC10304" s="94"/>
      <c r="CD10304" s="94"/>
      <c r="CE10304" s="40"/>
      <c r="CF10304" s="73"/>
      <c r="CG10304" s="41"/>
      <c r="CH10304" s="41"/>
      <c r="CI10304" s="41"/>
      <c r="CJ10304" s="41"/>
      <c r="CK10304" s="41"/>
      <c r="CL10304" s="68"/>
      <c r="CM10304" s="41"/>
      <c r="CN10304" s="41"/>
      <c r="CO10304" s="39"/>
      <c r="CP10304" s="78"/>
    </row>
    <row r="10305" spans="1:94" s="38" customFormat="1" x14ac:dyDescent="0.25">
      <c r="A10305" s="38">
        <v>10302</v>
      </c>
      <c r="F10305" s="39"/>
      <c r="Q10305" s="39"/>
      <c r="R10305" s="40"/>
      <c r="S10305" s="40"/>
      <c r="T10305" s="39"/>
      <c r="AG10305" s="110"/>
      <c r="AH10305" s="94"/>
      <c r="AJ10305" s="97"/>
      <c r="AL10305" s="39"/>
      <c r="AP10305" s="39"/>
      <c r="AQ10305" s="77"/>
      <c r="AR10305" s="78"/>
      <c r="BB10305" s="79"/>
      <c r="BC10305" s="94"/>
      <c r="BE10305" s="97"/>
      <c r="BG10305" s="40"/>
      <c r="BK10305" s="40"/>
      <c r="BL10305" s="79"/>
      <c r="BM10305" s="94"/>
      <c r="BO10305" s="97"/>
      <c r="BQ10305" s="40"/>
      <c r="BR10305" s="94"/>
      <c r="BS10305" s="94"/>
      <c r="BT10305" s="94"/>
      <c r="BU10305" s="40"/>
      <c r="BV10305" s="82"/>
      <c r="BW10305" s="94"/>
      <c r="BX10305" s="48"/>
      <c r="BY10305" s="97"/>
      <c r="BZ10305" s="48"/>
      <c r="CA10305" s="40"/>
      <c r="CB10305" s="94"/>
      <c r="CC10305" s="94"/>
      <c r="CD10305" s="94"/>
      <c r="CE10305" s="40"/>
      <c r="CF10305" s="73"/>
      <c r="CG10305" s="41"/>
      <c r="CH10305" s="41"/>
      <c r="CI10305" s="41"/>
      <c r="CJ10305" s="41"/>
      <c r="CK10305" s="41"/>
      <c r="CL10305" s="68"/>
      <c r="CM10305" s="41"/>
      <c r="CN10305" s="41"/>
      <c r="CO10305" s="39"/>
      <c r="CP10305" s="78"/>
    </row>
    <row r="10306" spans="1:94" s="38" customFormat="1" x14ac:dyDescent="0.25">
      <c r="A10306" s="38">
        <v>10303</v>
      </c>
      <c r="F10306" s="39"/>
      <c r="Q10306" s="39"/>
      <c r="R10306" s="40"/>
      <c r="S10306" s="40"/>
      <c r="T10306" s="39"/>
      <c r="AG10306" s="110"/>
      <c r="AH10306" s="94"/>
      <c r="AJ10306" s="97"/>
      <c r="AL10306" s="39"/>
      <c r="AP10306" s="39"/>
      <c r="AQ10306" s="77"/>
      <c r="AR10306" s="78"/>
      <c r="BB10306" s="79"/>
      <c r="BC10306" s="94"/>
      <c r="BE10306" s="97"/>
      <c r="BG10306" s="40"/>
      <c r="BK10306" s="40"/>
      <c r="BL10306" s="79"/>
      <c r="BM10306" s="94"/>
      <c r="BO10306" s="97"/>
      <c r="BQ10306" s="40"/>
      <c r="BR10306" s="94"/>
      <c r="BS10306" s="94"/>
      <c r="BT10306" s="94"/>
      <c r="BU10306" s="40"/>
      <c r="BV10306" s="82"/>
      <c r="BW10306" s="94"/>
      <c r="BX10306" s="48"/>
      <c r="BY10306" s="97"/>
      <c r="BZ10306" s="48"/>
      <c r="CA10306" s="40"/>
      <c r="CB10306" s="94"/>
      <c r="CC10306" s="94"/>
      <c r="CD10306" s="94"/>
      <c r="CE10306" s="40"/>
      <c r="CF10306" s="73"/>
      <c r="CG10306" s="41"/>
      <c r="CH10306" s="41"/>
      <c r="CI10306" s="41"/>
      <c r="CJ10306" s="41"/>
      <c r="CK10306" s="41"/>
      <c r="CL10306" s="68"/>
      <c r="CM10306" s="41"/>
      <c r="CN10306" s="41"/>
      <c r="CO10306" s="39"/>
      <c r="CP10306" s="78"/>
    </row>
    <row r="10307" spans="1:94" s="38" customFormat="1" x14ac:dyDescent="0.25">
      <c r="A10307" s="38">
        <v>10304</v>
      </c>
      <c r="F10307" s="39"/>
      <c r="Q10307" s="39"/>
      <c r="R10307" s="40"/>
      <c r="S10307" s="40"/>
      <c r="T10307" s="39"/>
      <c r="AG10307" s="110"/>
      <c r="AH10307" s="94"/>
      <c r="AJ10307" s="97"/>
      <c r="AL10307" s="39"/>
      <c r="AP10307" s="39"/>
      <c r="AQ10307" s="77"/>
      <c r="AR10307" s="78"/>
      <c r="BB10307" s="79"/>
      <c r="BC10307" s="94"/>
      <c r="BE10307" s="97"/>
      <c r="BG10307" s="40"/>
      <c r="BK10307" s="40"/>
      <c r="BL10307" s="79"/>
      <c r="BM10307" s="94"/>
      <c r="BO10307" s="97"/>
      <c r="BQ10307" s="40"/>
      <c r="BR10307" s="94"/>
      <c r="BS10307" s="94"/>
      <c r="BT10307" s="94"/>
      <c r="BU10307" s="40"/>
      <c r="BV10307" s="82"/>
      <c r="BW10307" s="94"/>
      <c r="BX10307" s="48"/>
      <c r="BY10307" s="97"/>
      <c r="BZ10307" s="48"/>
      <c r="CA10307" s="40"/>
      <c r="CB10307" s="94"/>
      <c r="CC10307" s="94"/>
      <c r="CD10307" s="94"/>
      <c r="CE10307" s="40"/>
      <c r="CF10307" s="73"/>
      <c r="CG10307" s="41"/>
      <c r="CH10307" s="41"/>
      <c r="CI10307" s="41"/>
      <c r="CJ10307" s="41"/>
      <c r="CK10307" s="41"/>
      <c r="CL10307" s="68"/>
      <c r="CM10307" s="41"/>
      <c r="CN10307" s="41"/>
      <c r="CO10307" s="39"/>
      <c r="CP10307" s="78"/>
    </row>
    <row r="10308" spans="1:94" s="38" customFormat="1" x14ac:dyDescent="0.25">
      <c r="A10308" s="38">
        <v>10305</v>
      </c>
      <c r="F10308" s="39"/>
      <c r="Q10308" s="39"/>
      <c r="R10308" s="40"/>
      <c r="S10308" s="40"/>
      <c r="T10308" s="39"/>
      <c r="AG10308" s="110"/>
      <c r="AH10308" s="94"/>
      <c r="AJ10308" s="97"/>
      <c r="AL10308" s="39"/>
      <c r="AP10308" s="39"/>
      <c r="AQ10308" s="77"/>
      <c r="AR10308" s="78"/>
      <c r="BB10308" s="79"/>
      <c r="BC10308" s="94"/>
      <c r="BE10308" s="97"/>
      <c r="BG10308" s="40"/>
      <c r="BK10308" s="40"/>
      <c r="BL10308" s="79"/>
      <c r="BM10308" s="94"/>
      <c r="BO10308" s="97"/>
      <c r="BQ10308" s="40"/>
      <c r="BR10308" s="94"/>
      <c r="BS10308" s="94"/>
      <c r="BT10308" s="94"/>
      <c r="BU10308" s="40"/>
      <c r="BV10308" s="82"/>
      <c r="BW10308" s="94"/>
      <c r="BX10308" s="48"/>
      <c r="BY10308" s="97"/>
      <c r="BZ10308" s="48"/>
      <c r="CA10308" s="40"/>
      <c r="CB10308" s="94"/>
      <c r="CC10308" s="94"/>
      <c r="CD10308" s="94"/>
      <c r="CE10308" s="40"/>
      <c r="CF10308" s="73"/>
      <c r="CG10308" s="41"/>
      <c r="CH10308" s="41"/>
      <c r="CI10308" s="41"/>
      <c r="CJ10308" s="41"/>
      <c r="CK10308" s="41"/>
      <c r="CL10308" s="68"/>
      <c r="CM10308" s="41"/>
      <c r="CN10308" s="41"/>
      <c r="CO10308" s="39"/>
      <c r="CP10308" s="78"/>
    </row>
    <row r="10309" spans="1:94" s="38" customFormat="1" x14ac:dyDescent="0.25">
      <c r="A10309" s="38">
        <v>10306</v>
      </c>
      <c r="F10309" s="39"/>
      <c r="Q10309" s="39"/>
      <c r="R10309" s="40"/>
      <c r="S10309" s="40"/>
      <c r="T10309" s="39"/>
      <c r="AG10309" s="110"/>
      <c r="AH10309" s="94"/>
      <c r="AJ10309" s="97"/>
      <c r="AL10309" s="39"/>
      <c r="AP10309" s="39"/>
      <c r="AQ10309" s="77"/>
      <c r="AR10309" s="78"/>
      <c r="BB10309" s="79"/>
      <c r="BC10309" s="94"/>
      <c r="BE10309" s="97"/>
      <c r="BG10309" s="40"/>
      <c r="BK10309" s="40"/>
      <c r="BL10309" s="79"/>
      <c r="BM10309" s="94"/>
      <c r="BO10309" s="97"/>
      <c r="BQ10309" s="40"/>
      <c r="BR10309" s="94"/>
      <c r="BS10309" s="94"/>
      <c r="BT10309" s="94"/>
      <c r="BU10309" s="40"/>
      <c r="BV10309" s="82"/>
      <c r="BW10309" s="94"/>
      <c r="BX10309" s="48"/>
      <c r="BY10309" s="97"/>
      <c r="BZ10309" s="48"/>
      <c r="CA10309" s="40"/>
      <c r="CB10309" s="94"/>
      <c r="CC10309" s="94"/>
      <c r="CD10309" s="94"/>
      <c r="CE10309" s="40"/>
      <c r="CF10309" s="73"/>
      <c r="CG10309" s="41"/>
      <c r="CH10309" s="41"/>
      <c r="CI10309" s="41"/>
      <c r="CJ10309" s="41"/>
      <c r="CK10309" s="41"/>
      <c r="CL10309" s="68"/>
      <c r="CM10309" s="41"/>
      <c r="CN10309" s="41"/>
      <c r="CO10309" s="39"/>
      <c r="CP10309" s="78"/>
    </row>
    <row r="10310" spans="1:94" s="38" customFormat="1" x14ac:dyDescent="0.25">
      <c r="A10310" s="38">
        <v>10307</v>
      </c>
      <c r="F10310" s="39"/>
      <c r="Q10310" s="39"/>
      <c r="R10310" s="40"/>
      <c r="S10310" s="40"/>
      <c r="T10310" s="39"/>
      <c r="AG10310" s="110"/>
      <c r="AH10310" s="94"/>
      <c r="AJ10310" s="97"/>
      <c r="AL10310" s="39"/>
      <c r="AP10310" s="39"/>
      <c r="AQ10310" s="77"/>
      <c r="AR10310" s="78"/>
      <c r="BB10310" s="79"/>
      <c r="BC10310" s="94"/>
      <c r="BE10310" s="97"/>
      <c r="BG10310" s="40"/>
      <c r="BK10310" s="40"/>
      <c r="BL10310" s="79"/>
      <c r="BM10310" s="94"/>
      <c r="BO10310" s="97"/>
      <c r="BQ10310" s="40"/>
      <c r="BR10310" s="94"/>
      <c r="BS10310" s="94"/>
      <c r="BT10310" s="94"/>
      <c r="BU10310" s="40"/>
      <c r="BV10310" s="82"/>
      <c r="BW10310" s="94"/>
      <c r="BX10310" s="48"/>
      <c r="BY10310" s="97"/>
      <c r="BZ10310" s="48"/>
      <c r="CA10310" s="40"/>
      <c r="CB10310" s="94"/>
      <c r="CC10310" s="94"/>
      <c r="CD10310" s="94"/>
      <c r="CE10310" s="40"/>
      <c r="CF10310" s="73"/>
      <c r="CG10310" s="41"/>
      <c r="CH10310" s="41"/>
      <c r="CI10310" s="41"/>
      <c r="CJ10310" s="41"/>
      <c r="CK10310" s="41"/>
      <c r="CL10310" s="68"/>
      <c r="CM10310" s="41"/>
      <c r="CN10310" s="41"/>
      <c r="CO10310" s="39"/>
      <c r="CP10310" s="78"/>
    </row>
    <row r="10311" spans="1:94" s="38" customFormat="1" x14ac:dyDescent="0.25">
      <c r="A10311" s="38">
        <v>10308</v>
      </c>
      <c r="F10311" s="39"/>
      <c r="Q10311" s="39"/>
      <c r="R10311" s="40"/>
      <c r="S10311" s="40"/>
      <c r="T10311" s="39"/>
      <c r="AG10311" s="110"/>
      <c r="AH10311" s="94"/>
      <c r="AJ10311" s="97"/>
      <c r="AL10311" s="39"/>
      <c r="AP10311" s="39"/>
      <c r="AQ10311" s="77"/>
      <c r="AR10311" s="78"/>
      <c r="BB10311" s="79"/>
      <c r="BC10311" s="94"/>
      <c r="BE10311" s="97"/>
      <c r="BG10311" s="40"/>
      <c r="BK10311" s="40"/>
      <c r="BL10311" s="79"/>
      <c r="BM10311" s="94"/>
      <c r="BO10311" s="97"/>
      <c r="BQ10311" s="40"/>
      <c r="BR10311" s="94"/>
      <c r="BS10311" s="94"/>
      <c r="BT10311" s="94"/>
      <c r="BU10311" s="40"/>
      <c r="BV10311" s="82"/>
      <c r="BW10311" s="94"/>
      <c r="BX10311" s="48"/>
      <c r="BY10311" s="97"/>
      <c r="BZ10311" s="48"/>
      <c r="CA10311" s="40"/>
      <c r="CB10311" s="94"/>
      <c r="CC10311" s="94"/>
      <c r="CD10311" s="94"/>
      <c r="CE10311" s="40"/>
      <c r="CF10311" s="73"/>
      <c r="CG10311" s="41"/>
      <c r="CH10311" s="41"/>
      <c r="CI10311" s="41"/>
      <c r="CJ10311" s="41"/>
      <c r="CK10311" s="41"/>
      <c r="CL10311" s="68"/>
      <c r="CM10311" s="41"/>
      <c r="CN10311" s="41"/>
      <c r="CO10311" s="39"/>
      <c r="CP10311" s="78"/>
    </row>
    <row r="10312" spans="1:94" s="38" customFormat="1" x14ac:dyDescent="0.25">
      <c r="A10312" s="38">
        <v>10309</v>
      </c>
      <c r="F10312" s="39"/>
      <c r="Q10312" s="39"/>
      <c r="R10312" s="40"/>
      <c r="S10312" s="40"/>
      <c r="T10312" s="39"/>
      <c r="AG10312" s="110"/>
      <c r="AH10312" s="94"/>
      <c r="AJ10312" s="97"/>
      <c r="AL10312" s="39"/>
      <c r="AP10312" s="39"/>
      <c r="AQ10312" s="77"/>
      <c r="AR10312" s="78"/>
      <c r="BB10312" s="79"/>
      <c r="BC10312" s="94"/>
      <c r="BE10312" s="97"/>
      <c r="BG10312" s="40"/>
      <c r="BK10312" s="40"/>
      <c r="BL10312" s="79"/>
      <c r="BM10312" s="94"/>
      <c r="BO10312" s="97"/>
      <c r="BQ10312" s="40"/>
      <c r="BR10312" s="94"/>
      <c r="BS10312" s="94"/>
      <c r="BT10312" s="94"/>
      <c r="BU10312" s="40"/>
      <c r="BV10312" s="82"/>
      <c r="BW10312" s="94"/>
      <c r="BX10312" s="48"/>
      <c r="BY10312" s="97"/>
      <c r="BZ10312" s="48"/>
      <c r="CA10312" s="40"/>
      <c r="CB10312" s="94"/>
      <c r="CC10312" s="94"/>
      <c r="CD10312" s="94"/>
      <c r="CE10312" s="40"/>
      <c r="CF10312" s="73"/>
      <c r="CG10312" s="41"/>
      <c r="CH10312" s="41"/>
      <c r="CI10312" s="41"/>
      <c r="CJ10312" s="41"/>
      <c r="CK10312" s="41"/>
      <c r="CL10312" s="68"/>
      <c r="CM10312" s="41"/>
      <c r="CN10312" s="41"/>
      <c r="CO10312" s="39"/>
      <c r="CP10312" s="78"/>
    </row>
    <row r="10313" spans="1:94" s="38" customFormat="1" x14ac:dyDescent="0.25">
      <c r="A10313" s="38">
        <v>10310</v>
      </c>
      <c r="F10313" s="39"/>
      <c r="Q10313" s="39"/>
      <c r="R10313" s="40"/>
      <c r="S10313" s="40"/>
      <c r="T10313" s="39"/>
      <c r="AG10313" s="110"/>
      <c r="AH10313" s="94"/>
      <c r="AJ10313" s="97"/>
      <c r="AL10313" s="39"/>
      <c r="AP10313" s="39"/>
      <c r="AQ10313" s="77"/>
      <c r="AR10313" s="78"/>
      <c r="BB10313" s="79"/>
      <c r="BC10313" s="94"/>
      <c r="BE10313" s="97"/>
      <c r="BG10313" s="40"/>
      <c r="BK10313" s="40"/>
      <c r="BL10313" s="79"/>
      <c r="BM10313" s="94"/>
      <c r="BO10313" s="97"/>
      <c r="BQ10313" s="40"/>
      <c r="BR10313" s="94"/>
      <c r="BS10313" s="94"/>
      <c r="BT10313" s="94"/>
      <c r="BU10313" s="40"/>
      <c r="BV10313" s="82"/>
      <c r="BW10313" s="94"/>
      <c r="BX10313" s="48"/>
      <c r="BY10313" s="97"/>
      <c r="BZ10313" s="48"/>
      <c r="CA10313" s="40"/>
      <c r="CB10313" s="94"/>
      <c r="CC10313" s="94"/>
      <c r="CD10313" s="94"/>
      <c r="CE10313" s="40"/>
      <c r="CF10313" s="73"/>
      <c r="CG10313" s="41"/>
      <c r="CH10313" s="41"/>
      <c r="CI10313" s="41"/>
      <c r="CJ10313" s="41"/>
      <c r="CK10313" s="41"/>
      <c r="CL10313" s="68"/>
      <c r="CM10313" s="41"/>
      <c r="CN10313" s="41"/>
      <c r="CO10313" s="39"/>
      <c r="CP10313" s="78"/>
    </row>
    <row r="10314" spans="1:94" s="38" customFormat="1" x14ac:dyDescent="0.25">
      <c r="A10314" s="38">
        <v>10311</v>
      </c>
      <c r="F10314" s="39"/>
      <c r="Q10314" s="39"/>
      <c r="R10314" s="40"/>
      <c r="S10314" s="40"/>
      <c r="T10314" s="39"/>
      <c r="AG10314" s="110"/>
      <c r="AH10314" s="94"/>
      <c r="AJ10314" s="97"/>
      <c r="AL10314" s="39"/>
      <c r="AP10314" s="39"/>
      <c r="AQ10314" s="77"/>
      <c r="AR10314" s="78"/>
      <c r="BB10314" s="79"/>
      <c r="BC10314" s="94"/>
      <c r="BE10314" s="97"/>
      <c r="BG10314" s="40"/>
      <c r="BK10314" s="40"/>
      <c r="BL10314" s="79"/>
      <c r="BM10314" s="94"/>
      <c r="BO10314" s="97"/>
      <c r="BQ10314" s="40"/>
      <c r="BR10314" s="94"/>
      <c r="BS10314" s="94"/>
      <c r="BT10314" s="94"/>
      <c r="BU10314" s="40"/>
      <c r="BV10314" s="82"/>
      <c r="BW10314" s="94"/>
      <c r="BX10314" s="48"/>
      <c r="BY10314" s="97"/>
      <c r="BZ10314" s="48"/>
      <c r="CA10314" s="40"/>
      <c r="CB10314" s="94"/>
      <c r="CC10314" s="94"/>
      <c r="CD10314" s="94"/>
      <c r="CE10314" s="40"/>
      <c r="CF10314" s="73"/>
      <c r="CG10314" s="41"/>
      <c r="CH10314" s="41"/>
      <c r="CI10314" s="41"/>
      <c r="CJ10314" s="41"/>
      <c r="CK10314" s="41"/>
      <c r="CL10314" s="68"/>
      <c r="CM10314" s="41"/>
      <c r="CN10314" s="41"/>
      <c r="CO10314" s="39"/>
      <c r="CP10314" s="78"/>
    </row>
    <row r="10315" spans="1:94" s="38" customFormat="1" x14ac:dyDescent="0.25">
      <c r="A10315" s="38">
        <v>10312</v>
      </c>
      <c r="F10315" s="39"/>
      <c r="Q10315" s="39"/>
      <c r="R10315" s="40"/>
      <c r="S10315" s="40"/>
      <c r="T10315" s="39"/>
      <c r="AG10315" s="110"/>
      <c r="AH10315" s="94"/>
      <c r="AJ10315" s="97"/>
      <c r="AL10315" s="39"/>
      <c r="AP10315" s="39"/>
      <c r="AQ10315" s="77"/>
      <c r="AR10315" s="78"/>
      <c r="BB10315" s="79"/>
      <c r="BC10315" s="94"/>
      <c r="BE10315" s="97"/>
      <c r="BG10315" s="40"/>
      <c r="BK10315" s="40"/>
      <c r="BL10315" s="79"/>
      <c r="BM10315" s="94"/>
      <c r="BO10315" s="97"/>
      <c r="BQ10315" s="40"/>
      <c r="BR10315" s="94"/>
      <c r="BS10315" s="94"/>
      <c r="BT10315" s="94"/>
      <c r="BU10315" s="40"/>
      <c r="BV10315" s="82"/>
      <c r="BW10315" s="94"/>
      <c r="BX10315" s="48"/>
      <c r="BY10315" s="97"/>
      <c r="BZ10315" s="48"/>
      <c r="CA10315" s="40"/>
      <c r="CB10315" s="94"/>
      <c r="CC10315" s="94"/>
      <c r="CD10315" s="94"/>
      <c r="CE10315" s="40"/>
      <c r="CF10315" s="73"/>
      <c r="CG10315" s="41"/>
      <c r="CH10315" s="41"/>
      <c r="CI10315" s="41"/>
      <c r="CJ10315" s="41"/>
      <c r="CK10315" s="41"/>
      <c r="CL10315" s="68"/>
      <c r="CM10315" s="41"/>
      <c r="CN10315" s="41"/>
      <c r="CO10315" s="39"/>
      <c r="CP10315" s="78"/>
    </row>
    <row r="10316" spans="1:94" s="38" customFormat="1" x14ac:dyDescent="0.25">
      <c r="A10316" s="38">
        <v>10313</v>
      </c>
      <c r="F10316" s="39"/>
      <c r="Q10316" s="39"/>
      <c r="R10316" s="40"/>
      <c r="S10316" s="40"/>
      <c r="T10316" s="39"/>
      <c r="AG10316" s="110"/>
      <c r="AH10316" s="94"/>
      <c r="AJ10316" s="97"/>
      <c r="AL10316" s="39"/>
      <c r="AP10316" s="39"/>
      <c r="AQ10316" s="77"/>
      <c r="AR10316" s="78"/>
      <c r="BB10316" s="79"/>
      <c r="BC10316" s="94"/>
      <c r="BE10316" s="97"/>
      <c r="BG10316" s="40"/>
      <c r="BK10316" s="40"/>
      <c r="BL10316" s="79"/>
      <c r="BM10316" s="94"/>
      <c r="BO10316" s="97"/>
      <c r="BQ10316" s="40"/>
      <c r="BR10316" s="94"/>
      <c r="BS10316" s="94"/>
      <c r="BT10316" s="94"/>
      <c r="BU10316" s="40"/>
      <c r="BV10316" s="82"/>
      <c r="BW10316" s="94"/>
      <c r="BX10316" s="48"/>
      <c r="BY10316" s="97"/>
      <c r="BZ10316" s="48"/>
      <c r="CA10316" s="40"/>
      <c r="CB10316" s="94"/>
      <c r="CC10316" s="94"/>
      <c r="CD10316" s="94"/>
      <c r="CE10316" s="40"/>
      <c r="CF10316" s="73"/>
      <c r="CG10316" s="41"/>
      <c r="CH10316" s="41"/>
      <c r="CI10316" s="41"/>
      <c r="CJ10316" s="41"/>
      <c r="CK10316" s="41"/>
      <c r="CL10316" s="68"/>
      <c r="CM10316" s="41"/>
      <c r="CN10316" s="41"/>
      <c r="CO10316" s="39"/>
      <c r="CP10316" s="78"/>
    </row>
    <row r="10317" spans="1:94" s="38" customFormat="1" x14ac:dyDescent="0.25">
      <c r="A10317" s="38">
        <v>10314</v>
      </c>
      <c r="F10317" s="39"/>
      <c r="Q10317" s="39"/>
      <c r="R10317" s="40"/>
      <c r="S10317" s="40"/>
      <c r="T10317" s="39"/>
      <c r="AG10317" s="110"/>
      <c r="AH10317" s="94"/>
      <c r="AJ10317" s="97"/>
      <c r="AL10317" s="39"/>
      <c r="AP10317" s="39"/>
      <c r="AQ10317" s="77"/>
      <c r="AR10317" s="78"/>
      <c r="BB10317" s="79"/>
      <c r="BC10317" s="94"/>
      <c r="BE10317" s="97"/>
      <c r="BG10317" s="40"/>
      <c r="BK10317" s="40"/>
      <c r="BL10317" s="79"/>
      <c r="BM10317" s="94"/>
      <c r="BO10317" s="97"/>
      <c r="BQ10317" s="40"/>
      <c r="BR10317" s="94"/>
      <c r="BS10317" s="94"/>
      <c r="BT10317" s="94"/>
      <c r="BU10317" s="40"/>
      <c r="BV10317" s="82"/>
      <c r="BW10317" s="94"/>
      <c r="BX10317" s="48"/>
      <c r="BY10317" s="97"/>
      <c r="BZ10317" s="48"/>
      <c r="CA10317" s="40"/>
      <c r="CB10317" s="94"/>
      <c r="CC10317" s="94"/>
      <c r="CD10317" s="94"/>
      <c r="CE10317" s="40"/>
      <c r="CF10317" s="73"/>
      <c r="CG10317" s="41"/>
      <c r="CH10317" s="41"/>
      <c r="CI10317" s="41"/>
      <c r="CJ10317" s="41"/>
      <c r="CK10317" s="41"/>
      <c r="CL10317" s="68"/>
      <c r="CM10317" s="41"/>
      <c r="CN10317" s="41"/>
      <c r="CO10317" s="39"/>
      <c r="CP10317" s="78"/>
    </row>
    <row r="10318" spans="1:94" s="38" customFormat="1" x14ac:dyDescent="0.25">
      <c r="A10318" s="38">
        <v>10315</v>
      </c>
      <c r="F10318" s="39"/>
      <c r="Q10318" s="39"/>
      <c r="R10318" s="40"/>
      <c r="S10318" s="40"/>
      <c r="T10318" s="39"/>
      <c r="AG10318" s="110"/>
      <c r="AH10318" s="94"/>
      <c r="AJ10318" s="97"/>
      <c r="AL10318" s="39"/>
      <c r="AP10318" s="39"/>
      <c r="AQ10318" s="77"/>
      <c r="AR10318" s="78"/>
      <c r="BB10318" s="79"/>
      <c r="BC10318" s="94"/>
      <c r="BE10318" s="97"/>
      <c r="BG10318" s="40"/>
      <c r="BK10318" s="40"/>
      <c r="BL10318" s="79"/>
      <c r="BM10318" s="94"/>
      <c r="BO10318" s="97"/>
      <c r="BQ10318" s="40"/>
      <c r="BR10318" s="94"/>
      <c r="BS10318" s="94"/>
      <c r="BT10318" s="94"/>
      <c r="BU10318" s="40"/>
      <c r="BV10318" s="82"/>
      <c r="BW10318" s="94"/>
      <c r="BX10318" s="48"/>
      <c r="BY10318" s="97"/>
      <c r="BZ10318" s="48"/>
      <c r="CA10318" s="40"/>
      <c r="CB10318" s="94"/>
      <c r="CC10318" s="94"/>
      <c r="CD10318" s="94"/>
      <c r="CE10318" s="40"/>
      <c r="CF10318" s="73"/>
      <c r="CG10318" s="41"/>
      <c r="CH10318" s="41"/>
      <c r="CI10318" s="41"/>
      <c r="CJ10318" s="41"/>
      <c r="CK10318" s="41"/>
      <c r="CL10318" s="68"/>
      <c r="CM10318" s="41"/>
      <c r="CN10318" s="41"/>
      <c r="CO10318" s="39"/>
      <c r="CP10318" s="78"/>
    </row>
    <row r="10319" spans="1:94" s="38" customFormat="1" x14ac:dyDescent="0.25">
      <c r="A10319" s="38">
        <v>10316</v>
      </c>
      <c r="F10319" s="39"/>
      <c r="Q10319" s="39"/>
      <c r="R10319" s="40"/>
      <c r="S10319" s="40"/>
      <c r="T10319" s="39"/>
      <c r="AG10319" s="110"/>
      <c r="AH10319" s="94"/>
      <c r="AJ10319" s="97"/>
      <c r="AL10319" s="39"/>
      <c r="AP10319" s="39"/>
      <c r="AQ10319" s="77"/>
      <c r="AR10319" s="78"/>
      <c r="BB10319" s="79"/>
      <c r="BC10319" s="94"/>
      <c r="BE10319" s="97"/>
      <c r="BG10319" s="40"/>
      <c r="BK10319" s="40"/>
      <c r="BL10319" s="79"/>
      <c r="BM10319" s="94"/>
      <c r="BO10319" s="97"/>
      <c r="BQ10319" s="40"/>
      <c r="BR10319" s="94"/>
      <c r="BS10319" s="94"/>
      <c r="BT10319" s="94"/>
      <c r="BU10319" s="40"/>
      <c r="BV10319" s="82"/>
      <c r="BW10319" s="94"/>
      <c r="BX10319" s="48"/>
      <c r="BY10319" s="97"/>
      <c r="BZ10319" s="48"/>
      <c r="CA10319" s="40"/>
      <c r="CB10319" s="94"/>
      <c r="CC10319" s="94"/>
      <c r="CD10319" s="94"/>
      <c r="CE10319" s="40"/>
      <c r="CF10319" s="73"/>
      <c r="CG10319" s="41"/>
      <c r="CH10319" s="41"/>
      <c r="CI10319" s="41"/>
      <c r="CJ10319" s="41"/>
      <c r="CK10319" s="41"/>
      <c r="CL10319" s="68"/>
      <c r="CM10319" s="41"/>
      <c r="CN10319" s="41"/>
      <c r="CO10319" s="39"/>
      <c r="CP10319" s="78"/>
    </row>
    <row r="10320" spans="1:94" s="38" customFormat="1" x14ac:dyDescent="0.25">
      <c r="A10320" s="38">
        <v>10317</v>
      </c>
      <c r="F10320" s="39"/>
      <c r="Q10320" s="39"/>
      <c r="R10320" s="40"/>
      <c r="S10320" s="40"/>
      <c r="T10320" s="39"/>
      <c r="AG10320" s="110"/>
      <c r="AH10320" s="94"/>
      <c r="AJ10320" s="97"/>
      <c r="AL10320" s="39"/>
      <c r="AP10320" s="39"/>
      <c r="AQ10320" s="77"/>
      <c r="AR10320" s="78"/>
      <c r="BB10320" s="79"/>
      <c r="BC10320" s="94"/>
      <c r="BE10320" s="97"/>
      <c r="BG10320" s="40"/>
      <c r="BK10320" s="40"/>
      <c r="BL10320" s="79"/>
      <c r="BM10320" s="94"/>
      <c r="BO10320" s="97"/>
      <c r="BQ10320" s="40"/>
      <c r="BR10320" s="94"/>
      <c r="BS10320" s="94"/>
      <c r="BT10320" s="94"/>
      <c r="BU10320" s="40"/>
      <c r="BV10320" s="82"/>
      <c r="BW10320" s="94"/>
      <c r="BX10320" s="48"/>
      <c r="BY10320" s="97"/>
      <c r="BZ10320" s="48"/>
      <c r="CA10320" s="40"/>
      <c r="CB10320" s="94"/>
      <c r="CC10320" s="94"/>
      <c r="CD10320" s="94"/>
      <c r="CE10320" s="40"/>
      <c r="CF10320" s="73"/>
      <c r="CG10320" s="41"/>
      <c r="CH10320" s="41"/>
      <c r="CI10320" s="41"/>
      <c r="CJ10320" s="41"/>
      <c r="CK10320" s="41"/>
      <c r="CL10320" s="68"/>
      <c r="CM10320" s="41"/>
      <c r="CN10320" s="41"/>
      <c r="CO10320" s="39"/>
      <c r="CP10320" s="78"/>
    </row>
    <row r="10321" spans="1:94" s="38" customFormat="1" x14ac:dyDescent="0.25">
      <c r="A10321" s="38">
        <v>10318</v>
      </c>
      <c r="F10321" s="39"/>
      <c r="Q10321" s="39"/>
      <c r="R10321" s="40"/>
      <c r="S10321" s="40"/>
      <c r="T10321" s="39"/>
      <c r="AG10321" s="110"/>
      <c r="AH10321" s="94"/>
      <c r="AJ10321" s="97"/>
      <c r="AL10321" s="39"/>
      <c r="AP10321" s="39"/>
      <c r="AQ10321" s="77"/>
      <c r="AR10321" s="78"/>
      <c r="BB10321" s="79"/>
      <c r="BC10321" s="94"/>
      <c r="BE10321" s="97"/>
      <c r="BG10321" s="40"/>
      <c r="BK10321" s="40"/>
      <c r="BL10321" s="79"/>
      <c r="BM10321" s="94"/>
      <c r="BO10321" s="97"/>
      <c r="BQ10321" s="40"/>
      <c r="BR10321" s="94"/>
      <c r="BS10321" s="94"/>
      <c r="BT10321" s="94"/>
      <c r="BU10321" s="40"/>
      <c r="BV10321" s="82"/>
      <c r="BW10321" s="94"/>
      <c r="BX10321" s="48"/>
      <c r="BY10321" s="97"/>
      <c r="BZ10321" s="48"/>
      <c r="CA10321" s="40"/>
      <c r="CB10321" s="94"/>
      <c r="CC10321" s="94"/>
      <c r="CD10321" s="94"/>
      <c r="CE10321" s="40"/>
      <c r="CF10321" s="73"/>
      <c r="CG10321" s="41"/>
      <c r="CH10321" s="41"/>
      <c r="CI10321" s="41"/>
      <c r="CJ10321" s="41"/>
      <c r="CK10321" s="41"/>
      <c r="CL10321" s="68"/>
      <c r="CM10321" s="41"/>
      <c r="CN10321" s="41"/>
      <c r="CO10321" s="39"/>
      <c r="CP10321" s="78"/>
    </row>
    <row r="10322" spans="1:94" s="38" customFormat="1" x14ac:dyDescent="0.25">
      <c r="A10322" s="38">
        <v>10319</v>
      </c>
      <c r="F10322" s="39"/>
      <c r="Q10322" s="39"/>
      <c r="R10322" s="40"/>
      <c r="S10322" s="40"/>
      <c r="T10322" s="39"/>
      <c r="AG10322" s="110"/>
      <c r="AH10322" s="94"/>
      <c r="AJ10322" s="97"/>
      <c r="AL10322" s="39"/>
      <c r="AP10322" s="39"/>
      <c r="AQ10322" s="77"/>
      <c r="AR10322" s="78"/>
      <c r="BB10322" s="79"/>
      <c r="BC10322" s="94"/>
      <c r="BE10322" s="97"/>
      <c r="BG10322" s="40"/>
      <c r="BK10322" s="40"/>
      <c r="BL10322" s="79"/>
      <c r="BM10322" s="94"/>
      <c r="BO10322" s="97"/>
      <c r="BQ10322" s="40"/>
      <c r="BR10322" s="94"/>
      <c r="BS10322" s="94"/>
      <c r="BT10322" s="94"/>
      <c r="BU10322" s="40"/>
      <c r="BV10322" s="82"/>
      <c r="BW10322" s="94"/>
      <c r="BX10322" s="48"/>
      <c r="BY10322" s="97"/>
      <c r="BZ10322" s="48"/>
      <c r="CA10322" s="40"/>
      <c r="CB10322" s="94"/>
      <c r="CC10322" s="94"/>
      <c r="CD10322" s="94"/>
      <c r="CE10322" s="40"/>
      <c r="CF10322" s="73"/>
      <c r="CG10322" s="41"/>
      <c r="CH10322" s="41"/>
      <c r="CI10322" s="41"/>
      <c r="CJ10322" s="41"/>
      <c r="CK10322" s="41"/>
      <c r="CL10322" s="68"/>
      <c r="CM10322" s="41"/>
      <c r="CN10322" s="41"/>
      <c r="CO10322" s="39"/>
      <c r="CP10322" s="78"/>
    </row>
    <row r="10323" spans="1:94" s="38" customFormat="1" x14ac:dyDescent="0.25">
      <c r="A10323" s="38">
        <v>10320</v>
      </c>
      <c r="F10323" s="39"/>
      <c r="Q10323" s="39"/>
      <c r="R10323" s="40"/>
      <c r="S10323" s="40"/>
      <c r="T10323" s="39"/>
      <c r="AG10323" s="110"/>
      <c r="AH10323" s="94"/>
      <c r="AJ10323" s="97"/>
      <c r="AL10323" s="39"/>
      <c r="AP10323" s="39"/>
      <c r="AQ10323" s="77"/>
      <c r="AR10323" s="78"/>
      <c r="BB10323" s="79"/>
      <c r="BC10323" s="94"/>
      <c r="BE10323" s="97"/>
      <c r="BG10323" s="40"/>
      <c r="BK10323" s="40"/>
      <c r="BL10323" s="79"/>
      <c r="BM10323" s="94"/>
      <c r="BO10323" s="97"/>
      <c r="BQ10323" s="40"/>
      <c r="BR10323" s="94"/>
      <c r="BS10323" s="94"/>
      <c r="BT10323" s="94"/>
      <c r="BU10323" s="40"/>
      <c r="BV10323" s="82"/>
      <c r="BW10323" s="94"/>
      <c r="BX10323" s="48"/>
      <c r="BY10323" s="97"/>
      <c r="BZ10323" s="48"/>
      <c r="CA10323" s="40"/>
      <c r="CB10323" s="94"/>
      <c r="CC10323" s="94"/>
      <c r="CD10323" s="94"/>
      <c r="CE10323" s="40"/>
      <c r="CF10323" s="73"/>
      <c r="CG10323" s="41"/>
      <c r="CH10323" s="41"/>
      <c r="CI10323" s="41"/>
      <c r="CJ10323" s="41"/>
      <c r="CK10323" s="41"/>
      <c r="CL10323" s="68"/>
      <c r="CM10323" s="41"/>
      <c r="CN10323" s="41"/>
      <c r="CO10323" s="39"/>
      <c r="CP10323" s="78"/>
    </row>
    <row r="10324" spans="1:94" s="38" customFormat="1" x14ac:dyDescent="0.25">
      <c r="A10324" s="38">
        <v>10321</v>
      </c>
      <c r="F10324" s="39"/>
      <c r="Q10324" s="39"/>
      <c r="R10324" s="40"/>
      <c r="S10324" s="40"/>
      <c r="T10324" s="39"/>
      <c r="AG10324" s="110"/>
      <c r="AH10324" s="94"/>
      <c r="AJ10324" s="97"/>
      <c r="AL10324" s="39"/>
      <c r="AP10324" s="39"/>
      <c r="AQ10324" s="77"/>
      <c r="AR10324" s="78"/>
      <c r="BB10324" s="79"/>
      <c r="BC10324" s="94"/>
      <c r="BE10324" s="97"/>
      <c r="BG10324" s="40"/>
      <c r="BK10324" s="40"/>
      <c r="BL10324" s="79"/>
      <c r="BM10324" s="94"/>
      <c r="BO10324" s="97"/>
      <c r="BQ10324" s="40"/>
      <c r="BR10324" s="94"/>
      <c r="BS10324" s="94"/>
      <c r="BT10324" s="94"/>
      <c r="BU10324" s="40"/>
      <c r="BV10324" s="82"/>
      <c r="BW10324" s="94"/>
      <c r="BX10324" s="48"/>
      <c r="BY10324" s="97"/>
      <c r="BZ10324" s="48"/>
      <c r="CA10324" s="40"/>
      <c r="CB10324" s="94"/>
      <c r="CC10324" s="94"/>
      <c r="CD10324" s="94"/>
      <c r="CE10324" s="40"/>
      <c r="CF10324" s="73"/>
      <c r="CG10324" s="41"/>
      <c r="CH10324" s="41"/>
      <c r="CI10324" s="41"/>
      <c r="CJ10324" s="41"/>
      <c r="CK10324" s="41"/>
      <c r="CL10324" s="68"/>
      <c r="CM10324" s="41"/>
      <c r="CN10324" s="41"/>
      <c r="CO10324" s="39"/>
      <c r="CP10324" s="78"/>
    </row>
    <row r="10325" spans="1:94" s="38" customFormat="1" x14ac:dyDescent="0.25">
      <c r="A10325" s="38">
        <v>10322</v>
      </c>
      <c r="F10325" s="39"/>
      <c r="Q10325" s="39"/>
      <c r="R10325" s="40"/>
      <c r="S10325" s="40"/>
      <c r="T10325" s="39"/>
      <c r="AG10325" s="110"/>
      <c r="AH10325" s="94"/>
      <c r="AJ10325" s="97"/>
      <c r="AL10325" s="39"/>
      <c r="AP10325" s="39"/>
      <c r="AQ10325" s="77"/>
      <c r="AR10325" s="78"/>
      <c r="BB10325" s="79"/>
      <c r="BC10325" s="94"/>
      <c r="BE10325" s="97"/>
      <c r="BG10325" s="40"/>
      <c r="BK10325" s="40"/>
      <c r="BL10325" s="79"/>
      <c r="BM10325" s="94"/>
      <c r="BO10325" s="97"/>
      <c r="BQ10325" s="40"/>
      <c r="BR10325" s="94"/>
      <c r="BS10325" s="94"/>
      <c r="BT10325" s="94"/>
      <c r="BU10325" s="40"/>
      <c r="BV10325" s="82"/>
      <c r="BW10325" s="94"/>
      <c r="BX10325" s="48"/>
      <c r="BY10325" s="97"/>
      <c r="BZ10325" s="48"/>
      <c r="CA10325" s="40"/>
      <c r="CB10325" s="94"/>
      <c r="CC10325" s="94"/>
      <c r="CD10325" s="94"/>
      <c r="CE10325" s="40"/>
      <c r="CF10325" s="73"/>
      <c r="CG10325" s="41"/>
      <c r="CH10325" s="41"/>
      <c r="CI10325" s="41"/>
      <c r="CJ10325" s="41"/>
      <c r="CK10325" s="41"/>
      <c r="CL10325" s="68"/>
      <c r="CM10325" s="41"/>
      <c r="CN10325" s="41"/>
      <c r="CO10325" s="39"/>
      <c r="CP10325" s="78"/>
    </row>
    <row r="10326" spans="1:94" s="38" customFormat="1" x14ac:dyDescent="0.25">
      <c r="A10326" s="38">
        <v>10323</v>
      </c>
      <c r="F10326" s="39"/>
      <c r="Q10326" s="39"/>
      <c r="R10326" s="40"/>
      <c r="S10326" s="40"/>
      <c r="T10326" s="39"/>
      <c r="AG10326" s="110"/>
      <c r="AH10326" s="94"/>
      <c r="AJ10326" s="97"/>
      <c r="AL10326" s="39"/>
      <c r="AP10326" s="39"/>
      <c r="AQ10326" s="77"/>
      <c r="AR10326" s="78"/>
      <c r="BB10326" s="79"/>
      <c r="BC10326" s="94"/>
      <c r="BE10326" s="97"/>
      <c r="BG10326" s="40"/>
      <c r="BK10326" s="40"/>
      <c r="BL10326" s="79"/>
      <c r="BM10326" s="94"/>
      <c r="BO10326" s="97"/>
      <c r="BQ10326" s="40"/>
      <c r="BR10326" s="94"/>
      <c r="BS10326" s="94"/>
      <c r="BT10326" s="94"/>
      <c r="BU10326" s="40"/>
      <c r="BV10326" s="82"/>
      <c r="BW10326" s="94"/>
      <c r="BX10326" s="48"/>
      <c r="BY10326" s="97"/>
      <c r="BZ10326" s="48"/>
      <c r="CA10326" s="40"/>
      <c r="CB10326" s="94"/>
      <c r="CC10326" s="94"/>
      <c r="CD10326" s="94"/>
      <c r="CE10326" s="40"/>
      <c r="CF10326" s="73"/>
      <c r="CG10326" s="41"/>
      <c r="CH10326" s="41"/>
      <c r="CI10326" s="41"/>
      <c r="CJ10326" s="41"/>
      <c r="CK10326" s="41"/>
      <c r="CL10326" s="68"/>
      <c r="CM10326" s="41"/>
      <c r="CN10326" s="41"/>
      <c r="CO10326" s="39"/>
      <c r="CP10326" s="78"/>
    </row>
    <row r="10327" spans="1:94" s="38" customFormat="1" x14ac:dyDescent="0.25">
      <c r="A10327" s="38">
        <v>10324</v>
      </c>
      <c r="F10327" s="39"/>
      <c r="Q10327" s="39"/>
      <c r="R10327" s="40"/>
      <c r="S10327" s="40"/>
      <c r="T10327" s="39"/>
      <c r="AG10327" s="110"/>
      <c r="AH10327" s="94"/>
      <c r="AJ10327" s="97"/>
      <c r="AL10327" s="39"/>
      <c r="AP10327" s="39"/>
      <c r="AQ10327" s="77"/>
      <c r="AR10327" s="78"/>
      <c r="BB10327" s="79"/>
      <c r="BC10327" s="94"/>
      <c r="BE10327" s="97"/>
      <c r="BG10327" s="40"/>
      <c r="BK10327" s="40"/>
      <c r="BL10327" s="79"/>
      <c r="BM10327" s="94"/>
      <c r="BO10327" s="97"/>
      <c r="BQ10327" s="40"/>
      <c r="BR10327" s="94"/>
      <c r="BS10327" s="94"/>
      <c r="BT10327" s="94"/>
      <c r="BU10327" s="40"/>
      <c r="BV10327" s="82"/>
      <c r="BW10327" s="94"/>
      <c r="BX10327" s="48"/>
      <c r="BY10327" s="97"/>
      <c r="BZ10327" s="48"/>
      <c r="CA10327" s="40"/>
      <c r="CB10327" s="94"/>
      <c r="CC10327" s="94"/>
      <c r="CD10327" s="94"/>
      <c r="CE10327" s="40"/>
      <c r="CF10327" s="73"/>
      <c r="CG10327" s="41"/>
      <c r="CH10327" s="41"/>
      <c r="CI10327" s="41"/>
      <c r="CJ10327" s="41"/>
      <c r="CK10327" s="41"/>
      <c r="CL10327" s="68"/>
      <c r="CM10327" s="41"/>
      <c r="CN10327" s="41"/>
      <c r="CO10327" s="39"/>
      <c r="CP10327" s="78"/>
    </row>
    <row r="10328" spans="1:94" s="38" customFormat="1" x14ac:dyDescent="0.25">
      <c r="A10328" s="38">
        <v>10325</v>
      </c>
      <c r="F10328" s="39"/>
      <c r="Q10328" s="39"/>
      <c r="R10328" s="40"/>
      <c r="S10328" s="40"/>
      <c r="T10328" s="39"/>
      <c r="AG10328" s="110"/>
      <c r="AH10328" s="94"/>
      <c r="AJ10328" s="97"/>
      <c r="AL10328" s="39"/>
      <c r="AP10328" s="39"/>
      <c r="AQ10328" s="77"/>
      <c r="AR10328" s="78"/>
      <c r="BB10328" s="79"/>
      <c r="BC10328" s="94"/>
      <c r="BE10328" s="97"/>
      <c r="BG10328" s="40"/>
      <c r="BK10328" s="40"/>
      <c r="BL10328" s="79"/>
      <c r="BM10328" s="94"/>
      <c r="BO10328" s="97"/>
      <c r="BQ10328" s="40"/>
      <c r="BR10328" s="94"/>
      <c r="BS10328" s="94"/>
      <c r="BT10328" s="94"/>
      <c r="BU10328" s="40"/>
      <c r="BV10328" s="82"/>
      <c r="BW10328" s="94"/>
      <c r="BX10328" s="48"/>
      <c r="BY10328" s="97"/>
      <c r="BZ10328" s="48"/>
      <c r="CA10328" s="40"/>
      <c r="CB10328" s="94"/>
      <c r="CC10328" s="94"/>
      <c r="CD10328" s="94"/>
      <c r="CE10328" s="40"/>
      <c r="CF10328" s="73"/>
      <c r="CG10328" s="41"/>
      <c r="CH10328" s="41"/>
      <c r="CI10328" s="41"/>
      <c r="CJ10328" s="41"/>
      <c r="CK10328" s="41"/>
      <c r="CL10328" s="68"/>
      <c r="CM10328" s="41"/>
      <c r="CN10328" s="41"/>
      <c r="CO10328" s="39"/>
      <c r="CP10328" s="78"/>
    </row>
    <row r="10329" spans="1:94" s="38" customFormat="1" x14ac:dyDescent="0.25">
      <c r="A10329" s="38">
        <v>10326</v>
      </c>
      <c r="F10329" s="39"/>
      <c r="Q10329" s="39"/>
      <c r="R10329" s="40"/>
      <c r="S10329" s="40"/>
      <c r="T10329" s="39"/>
      <c r="AG10329" s="110"/>
      <c r="AH10329" s="94"/>
      <c r="AJ10329" s="97"/>
      <c r="AL10329" s="39"/>
      <c r="AP10329" s="39"/>
      <c r="AQ10329" s="77"/>
      <c r="AR10329" s="78"/>
      <c r="BB10329" s="79"/>
      <c r="BC10329" s="94"/>
      <c r="BE10329" s="97"/>
      <c r="BG10329" s="40"/>
      <c r="BK10329" s="40"/>
      <c r="BL10329" s="79"/>
      <c r="BM10329" s="94"/>
      <c r="BO10329" s="97"/>
      <c r="BQ10329" s="40"/>
      <c r="BR10329" s="94"/>
      <c r="BS10329" s="94"/>
      <c r="BT10329" s="94"/>
      <c r="BU10329" s="40"/>
      <c r="BV10329" s="82"/>
      <c r="BW10329" s="94"/>
      <c r="BX10329" s="48"/>
      <c r="BY10329" s="97"/>
      <c r="BZ10329" s="48"/>
      <c r="CA10329" s="40"/>
      <c r="CB10329" s="94"/>
      <c r="CC10329" s="94"/>
      <c r="CD10329" s="94"/>
      <c r="CE10329" s="40"/>
      <c r="CF10329" s="73"/>
      <c r="CG10329" s="41"/>
      <c r="CH10329" s="41"/>
      <c r="CI10329" s="41"/>
      <c r="CJ10329" s="41"/>
      <c r="CK10329" s="41"/>
      <c r="CL10329" s="68"/>
      <c r="CM10329" s="41"/>
      <c r="CN10329" s="41"/>
      <c r="CO10329" s="39"/>
      <c r="CP10329" s="78"/>
    </row>
    <row r="10330" spans="1:94" s="38" customFormat="1" x14ac:dyDescent="0.25">
      <c r="A10330" s="38">
        <v>10327</v>
      </c>
      <c r="F10330" s="39"/>
      <c r="Q10330" s="39"/>
      <c r="R10330" s="40"/>
      <c r="S10330" s="40"/>
      <c r="T10330" s="39"/>
      <c r="AG10330" s="110"/>
      <c r="AH10330" s="94"/>
      <c r="AJ10330" s="97"/>
      <c r="AL10330" s="39"/>
      <c r="AP10330" s="39"/>
      <c r="AQ10330" s="77"/>
      <c r="AR10330" s="78"/>
      <c r="BB10330" s="79"/>
      <c r="BC10330" s="94"/>
      <c r="BE10330" s="97"/>
      <c r="BG10330" s="40"/>
      <c r="BK10330" s="40"/>
      <c r="BL10330" s="79"/>
      <c r="BM10330" s="94"/>
      <c r="BO10330" s="97"/>
      <c r="BQ10330" s="40"/>
      <c r="BR10330" s="94"/>
      <c r="BS10330" s="94"/>
      <c r="BT10330" s="94"/>
      <c r="BU10330" s="40"/>
      <c r="BV10330" s="82"/>
      <c r="BW10330" s="94"/>
      <c r="BX10330" s="48"/>
      <c r="BY10330" s="97"/>
      <c r="BZ10330" s="48"/>
      <c r="CA10330" s="40"/>
      <c r="CB10330" s="94"/>
      <c r="CC10330" s="94"/>
      <c r="CD10330" s="94"/>
      <c r="CE10330" s="40"/>
      <c r="CF10330" s="73"/>
      <c r="CG10330" s="41"/>
      <c r="CH10330" s="41"/>
      <c r="CI10330" s="41"/>
      <c r="CJ10330" s="41"/>
      <c r="CK10330" s="41"/>
      <c r="CL10330" s="68"/>
      <c r="CM10330" s="41"/>
      <c r="CN10330" s="41"/>
      <c r="CO10330" s="39"/>
      <c r="CP10330" s="78"/>
    </row>
    <row r="10331" spans="1:94" s="38" customFormat="1" x14ac:dyDescent="0.25">
      <c r="A10331" s="38">
        <v>10328</v>
      </c>
      <c r="F10331" s="39"/>
      <c r="Q10331" s="39"/>
      <c r="R10331" s="40"/>
      <c r="S10331" s="40"/>
      <c r="T10331" s="39"/>
      <c r="AG10331" s="110"/>
      <c r="AH10331" s="94"/>
      <c r="AJ10331" s="97"/>
      <c r="AL10331" s="39"/>
      <c r="AP10331" s="39"/>
      <c r="AQ10331" s="77"/>
      <c r="AR10331" s="78"/>
      <c r="BB10331" s="79"/>
      <c r="BC10331" s="94"/>
      <c r="BE10331" s="97"/>
      <c r="BG10331" s="40"/>
      <c r="BK10331" s="40"/>
      <c r="BL10331" s="79"/>
      <c r="BM10331" s="94"/>
      <c r="BO10331" s="97"/>
      <c r="BQ10331" s="40"/>
      <c r="BR10331" s="94"/>
      <c r="BS10331" s="94"/>
      <c r="BT10331" s="94"/>
      <c r="BU10331" s="40"/>
      <c r="BV10331" s="82"/>
      <c r="BW10331" s="94"/>
      <c r="BX10331" s="48"/>
      <c r="BY10331" s="97"/>
      <c r="BZ10331" s="48"/>
      <c r="CA10331" s="40"/>
      <c r="CB10331" s="94"/>
      <c r="CC10331" s="94"/>
      <c r="CD10331" s="94"/>
      <c r="CE10331" s="40"/>
      <c r="CF10331" s="73"/>
      <c r="CG10331" s="41"/>
      <c r="CH10331" s="41"/>
      <c r="CI10331" s="41"/>
      <c r="CJ10331" s="41"/>
      <c r="CK10331" s="41"/>
      <c r="CL10331" s="68"/>
      <c r="CM10331" s="41"/>
      <c r="CN10331" s="41"/>
      <c r="CO10331" s="39"/>
      <c r="CP10331" s="78"/>
    </row>
    <row r="10332" spans="1:94" s="38" customFormat="1" x14ac:dyDescent="0.25">
      <c r="A10332" s="38">
        <v>10329</v>
      </c>
      <c r="F10332" s="39"/>
      <c r="Q10332" s="39"/>
      <c r="R10332" s="40"/>
      <c r="S10332" s="40"/>
      <c r="T10332" s="39"/>
      <c r="AG10332" s="110"/>
      <c r="AH10332" s="94"/>
      <c r="AJ10332" s="97"/>
      <c r="AL10332" s="39"/>
      <c r="AP10332" s="39"/>
      <c r="AQ10332" s="77"/>
      <c r="AR10332" s="78"/>
      <c r="BB10332" s="79"/>
      <c r="BC10332" s="94"/>
      <c r="BE10332" s="97"/>
      <c r="BG10332" s="40"/>
      <c r="BK10332" s="40"/>
      <c r="BL10332" s="79"/>
      <c r="BM10332" s="94"/>
      <c r="BO10332" s="97"/>
      <c r="BQ10332" s="40"/>
      <c r="BR10332" s="94"/>
      <c r="BS10332" s="94"/>
      <c r="BT10332" s="94"/>
      <c r="BU10332" s="40"/>
      <c r="BV10332" s="82"/>
      <c r="BW10332" s="94"/>
      <c r="BX10332" s="48"/>
      <c r="BY10332" s="97"/>
      <c r="BZ10332" s="48"/>
      <c r="CA10332" s="40"/>
      <c r="CB10332" s="94"/>
      <c r="CC10332" s="94"/>
      <c r="CD10332" s="94"/>
      <c r="CE10332" s="40"/>
      <c r="CF10332" s="73"/>
      <c r="CG10332" s="41"/>
      <c r="CH10332" s="41"/>
      <c r="CI10332" s="41"/>
      <c r="CJ10332" s="41"/>
      <c r="CK10332" s="41"/>
      <c r="CL10332" s="68"/>
      <c r="CM10332" s="41"/>
      <c r="CN10332" s="41"/>
      <c r="CO10332" s="39"/>
      <c r="CP10332" s="78"/>
    </row>
    <row r="10333" spans="1:94" s="38" customFormat="1" x14ac:dyDescent="0.25">
      <c r="A10333" s="38">
        <v>10330</v>
      </c>
      <c r="F10333" s="39"/>
      <c r="Q10333" s="39"/>
      <c r="R10333" s="40"/>
      <c r="S10333" s="40"/>
      <c r="T10333" s="39"/>
      <c r="AG10333" s="110"/>
      <c r="AH10333" s="94"/>
      <c r="AJ10333" s="97"/>
      <c r="AL10333" s="39"/>
      <c r="AP10333" s="39"/>
      <c r="AQ10333" s="77"/>
      <c r="AR10333" s="78"/>
      <c r="BB10333" s="79"/>
      <c r="BC10333" s="94"/>
      <c r="BE10333" s="97"/>
      <c r="BG10333" s="40"/>
      <c r="BK10333" s="40"/>
      <c r="BL10333" s="79"/>
      <c r="BM10333" s="94"/>
      <c r="BO10333" s="97"/>
      <c r="BQ10333" s="40"/>
      <c r="BR10333" s="94"/>
      <c r="BS10333" s="94"/>
      <c r="BT10333" s="94"/>
      <c r="BU10333" s="40"/>
      <c r="BV10333" s="82"/>
      <c r="BW10333" s="94"/>
      <c r="BX10333" s="48"/>
      <c r="BY10333" s="97"/>
      <c r="BZ10333" s="48"/>
      <c r="CA10333" s="40"/>
      <c r="CB10333" s="94"/>
      <c r="CC10333" s="94"/>
      <c r="CD10333" s="94"/>
      <c r="CE10333" s="40"/>
      <c r="CF10333" s="73"/>
      <c r="CG10333" s="41"/>
      <c r="CH10333" s="41"/>
      <c r="CI10333" s="41"/>
      <c r="CJ10333" s="41"/>
      <c r="CK10333" s="41"/>
      <c r="CL10333" s="68"/>
      <c r="CM10333" s="41"/>
      <c r="CN10333" s="41"/>
      <c r="CO10333" s="39"/>
      <c r="CP10333" s="78"/>
    </row>
    <row r="10334" spans="1:94" s="38" customFormat="1" x14ac:dyDescent="0.25">
      <c r="A10334" s="38">
        <v>10331</v>
      </c>
      <c r="F10334" s="39"/>
      <c r="Q10334" s="39"/>
      <c r="R10334" s="40"/>
      <c r="S10334" s="40"/>
      <c r="T10334" s="39"/>
      <c r="AG10334" s="110"/>
      <c r="AH10334" s="94"/>
      <c r="AJ10334" s="97"/>
      <c r="AL10334" s="39"/>
      <c r="AP10334" s="39"/>
      <c r="AQ10334" s="77"/>
      <c r="AR10334" s="78"/>
      <c r="BB10334" s="79"/>
      <c r="BC10334" s="94"/>
      <c r="BE10334" s="97"/>
      <c r="BG10334" s="40"/>
      <c r="BK10334" s="40"/>
      <c r="BL10334" s="79"/>
      <c r="BM10334" s="94"/>
      <c r="BO10334" s="97"/>
      <c r="BQ10334" s="40"/>
      <c r="BR10334" s="94"/>
      <c r="BS10334" s="94"/>
      <c r="BT10334" s="94"/>
      <c r="BU10334" s="40"/>
      <c r="BV10334" s="82"/>
      <c r="BW10334" s="94"/>
      <c r="BX10334" s="48"/>
      <c r="BY10334" s="97"/>
      <c r="BZ10334" s="48"/>
      <c r="CA10334" s="40"/>
      <c r="CB10334" s="94"/>
      <c r="CC10334" s="94"/>
      <c r="CD10334" s="94"/>
      <c r="CE10334" s="40"/>
      <c r="CF10334" s="73"/>
      <c r="CG10334" s="41"/>
      <c r="CH10334" s="41"/>
      <c r="CI10334" s="41"/>
      <c r="CJ10334" s="41"/>
      <c r="CK10334" s="41"/>
      <c r="CL10334" s="68"/>
      <c r="CM10334" s="41"/>
      <c r="CN10334" s="41"/>
      <c r="CO10334" s="39"/>
      <c r="CP10334" s="78"/>
    </row>
    <row r="10335" spans="1:94" s="38" customFormat="1" x14ac:dyDescent="0.25">
      <c r="A10335" s="38">
        <v>10332</v>
      </c>
      <c r="F10335" s="39"/>
      <c r="Q10335" s="39"/>
      <c r="R10335" s="40"/>
      <c r="S10335" s="40"/>
      <c r="T10335" s="39"/>
      <c r="AG10335" s="110"/>
      <c r="AH10335" s="94"/>
      <c r="AJ10335" s="97"/>
      <c r="AL10335" s="39"/>
      <c r="AP10335" s="39"/>
      <c r="AQ10335" s="77"/>
      <c r="AR10335" s="78"/>
      <c r="BB10335" s="79"/>
      <c r="BC10335" s="94"/>
      <c r="BE10335" s="97"/>
      <c r="BG10335" s="40"/>
      <c r="BK10335" s="40"/>
      <c r="BL10335" s="79"/>
      <c r="BM10335" s="94"/>
      <c r="BO10335" s="97"/>
      <c r="BQ10335" s="40"/>
      <c r="BR10335" s="94"/>
      <c r="BS10335" s="94"/>
      <c r="BT10335" s="94"/>
      <c r="BU10335" s="40"/>
      <c r="BV10335" s="82"/>
      <c r="BW10335" s="94"/>
      <c r="BX10335" s="48"/>
      <c r="BY10335" s="97"/>
      <c r="BZ10335" s="48"/>
      <c r="CA10335" s="40"/>
      <c r="CB10335" s="94"/>
      <c r="CC10335" s="94"/>
      <c r="CD10335" s="94"/>
      <c r="CE10335" s="40"/>
      <c r="CF10335" s="73"/>
      <c r="CG10335" s="41"/>
      <c r="CH10335" s="41"/>
      <c r="CI10335" s="41"/>
      <c r="CJ10335" s="41"/>
      <c r="CK10335" s="41"/>
      <c r="CL10335" s="68"/>
      <c r="CM10335" s="41"/>
      <c r="CN10335" s="41"/>
      <c r="CO10335" s="39"/>
      <c r="CP10335" s="78"/>
    </row>
    <row r="10336" spans="1:94" s="38" customFormat="1" x14ac:dyDescent="0.25">
      <c r="A10336" s="38">
        <v>10333</v>
      </c>
      <c r="F10336" s="39"/>
      <c r="Q10336" s="39"/>
      <c r="R10336" s="40"/>
      <c r="S10336" s="40"/>
      <c r="T10336" s="39"/>
      <c r="AG10336" s="110"/>
      <c r="AH10336" s="94"/>
      <c r="AJ10336" s="97"/>
      <c r="AL10336" s="39"/>
      <c r="AP10336" s="39"/>
      <c r="AQ10336" s="77"/>
      <c r="AR10336" s="78"/>
      <c r="BB10336" s="79"/>
      <c r="BC10336" s="94"/>
      <c r="BE10336" s="97"/>
      <c r="BG10336" s="40"/>
      <c r="BK10336" s="40"/>
      <c r="BL10336" s="79"/>
      <c r="BM10336" s="94"/>
      <c r="BO10336" s="97"/>
      <c r="BQ10336" s="40"/>
      <c r="BR10336" s="94"/>
      <c r="BS10336" s="94"/>
      <c r="BT10336" s="94"/>
      <c r="BU10336" s="40"/>
      <c r="BV10336" s="82"/>
      <c r="BW10336" s="94"/>
      <c r="BX10336" s="48"/>
      <c r="BY10336" s="97"/>
      <c r="BZ10336" s="48"/>
      <c r="CA10336" s="40"/>
      <c r="CB10336" s="94"/>
      <c r="CC10336" s="94"/>
      <c r="CD10336" s="94"/>
      <c r="CE10336" s="40"/>
      <c r="CF10336" s="73"/>
      <c r="CG10336" s="41"/>
      <c r="CH10336" s="41"/>
      <c r="CI10336" s="41"/>
      <c r="CJ10336" s="41"/>
      <c r="CK10336" s="41"/>
      <c r="CL10336" s="68"/>
      <c r="CM10336" s="41"/>
      <c r="CN10336" s="41"/>
      <c r="CO10336" s="39"/>
      <c r="CP10336" s="78"/>
    </row>
    <row r="10337" spans="1:94" s="38" customFormat="1" x14ac:dyDescent="0.25">
      <c r="A10337" s="38">
        <v>10334</v>
      </c>
      <c r="F10337" s="39"/>
      <c r="Q10337" s="39"/>
      <c r="R10337" s="40"/>
      <c r="S10337" s="40"/>
      <c r="T10337" s="39"/>
      <c r="AG10337" s="110"/>
      <c r="AH10337" s="94"/>
      <c r="AJ10337" s="97"/>
      <c r="AL10337" s="39"/>
      <c r="AP10337" s="39"/>
      <c r="AQ10337" s="77"/>
      <c r="AR10337" s="78"/>
      <c r="BB10337" s="79"/>
      <c r="BC10337" s="94"/>
      <c r="BE10337" s="97"/>
      <c r="BG10337" s="40"/>
      <c r="BK10337" s="40"/>
      <c r="BL10337" s="79"/>
      <c r="BM10337" s="94"/>
      <c r="BO10337" s="97"/>
      <c r="BQ10337" s="40"/>
      <c r="BR10337" s="94"/>
      <c r="BS10337" s="94"/>
      <c r="BT10337" s="94"/>
      <c r="BU10337" s="40"/>
      <c r="BV10337" s="82"/>
      <c r="BW10337" s="94"/>
      <c r="BX10337" s="48"/>
      <c r="BY10337" s="97"/>
      <c r="BZ10337" s="48"/>
      <c r="CA10337" s="40"/>
      <c r="CB10337" s="94"/>
      <c r="CC10337" s="94"/>
      <c r="CD10337" s="94"/>
      <c r="CE10337" s="40"/>
      <c r="CF10337" s="73"/>
      <c r="CG10337" s="41"/>
      <c r="CH10337" s="41"/>
      <c r="CI10337" s="41"/>
      <c r="CJ10337" s="41"/>
      <c r="CK10337" s="41"/>
      <c r="CL10337" s="68"/>
      <c r="CM10337" s="41"/>
      <c r="CN10337" s="41"/>
      <c r="CO10337" s="39"/>
      <c r="CP10337" s="78"/>
    </row>
    <row r="10338" spans="1:94" s="38" customFormat="1" x14ac:dyDescent="0.25">
      <c r="A10338" s="38">
        <v>10335</v>
      </c>
      <c r="F10338" s="39"/>
      <c r="Q10338" s="39"/>
      <c r="R10338" s="40"/>
      <c r="S10338" s="40"/>
      <c r="T10338" s="39"/>
      <c r="AG10338" s="110"/>
      <c r="AH10338" s="94"/>
      <c r="AJ10338" s="97"/>
      <c r="AL10338" s="39"/>
      <c r="AP10338" s="39"/>
      <c r="AQ10338" s="77"/>
      <c r="AR10338" s="78"/>
      <c r="BB10338" s="79"/>
      <c r="BC10338" s="94"/>
      <c r="BE10338" s="97"/>
      <c r="BG10338" s="40"/>
      <c r="BK10338" s="40"/>
      <c r="BL10338" s="79"/>
      <c r="BM10338" s="94"/>
      <c r="BO10338" s="97"/>
      <c r="BQ10338" s="40"/>
      <c r="BR10338" s="94"/>
      <c r="BS10338" s="94"/>
      <c r="BT10338" s="94"/>
      <c r="BU10338" s="40"/>
      <c r="BV10338" s="82"/>
      <c r="BW10338" s="94"/>
      <c r="BX10338" s="48"/>
      <c r="BY10338" s="97"/>
      <c r="BZ10338" s="48"/>
      <c r="CA10338" s="40"/>
      <c r="CB10338" s="94"/>
      <c r="CC10338" s="94"/>
      <c r="CD10338" s="94"/>
      <c r="CE10338" s="40"/>
      <c r="CF10338" s="73"/>
      <c r="CG10338" s="41"/>
      <c r="CH10338" s="41"/>
      <c r="CI10338" s="41"/>
      <c r="CJ10338" s="41"/>
      <c r="CK10338" s="41"/>
      <c r="CL10338" s="68"/>
      <c r="CM10338" s="41"/>
      <c r="CN10338" s="41"/>
      <c r="CO10338" s="39"/>
      <c r="CP10338" s="78"/>
    </row>
    <row r="10339" spans="1:94" s="38" customFormat="1" x14ac:dyDescent="0.25">
      <c r="A10339" s="38">
        <v>10336</v>
      </c>
      <c r="F10339" s="39"/>
      <c r="Q10339" s="39"/>
      <c r="R10339" s="40"/>
      <c r="S10339" s="40"/>
      <c r="T10339" s="39"/>
      <c r="AG10339" s="110"/>
      <c r="AH10339" s="94"/>
      <c r="AJ10339" s="97"/>
      <c r="AL10339" s="39"/>
      <c r="AP10339" s="39"/>
      <c r="AQ10339" s="77"/>
      <c r="AR10339" s="78"/>
      <c r="BB10339" s="79"/>
      <c r="BC10339" s="94"/>
      <c r="BE10339" s="97"/>
      <c r="BG10339" s="40"/>
      <c r="BK10339" s="40"/>
      <c r="BL10339" s="79"/>
      <c r="BM10339" s="94"/>
      <c r="BO10339" s="97"/>
      <c r="BQ10339" s="40"/>
      <c r="BR10339" s="94"/>
      <c r="BS10339" s="94"/>
      <c r="BT10339" s="94"/>
      <c r="BU10339" s="40"/>
      <c r="BV10339" s="82"/>
      <c r="BW10339" s="94"/>
      <c r="BX10339" s="48"/>
      <c r="BY10339" s="97"/>
      <c r="BZ10339" s="48"/>
      <c r="CA10339" s="40"/>
      <c r="CB10339" s="94"/>
      <c r="CC10339" s="94"/>
      <c r="CD10339" s="94"/>
      <c r="CE10339" s="40"/>
      <c r="CF10339" s="73"/>
      <c r="CG10339" s="41"/>
      <c r="CH10339" s="41"/>
      <c r="CI10339" s="41"/>
      <c r="CJ10339" s="41"/>
      <c r="CK10339" s="41"/>
      <c r="CL10339" s="68"/>
      <c r="CM10339" s="41"/>
      <c r="CN10339" s="41"/>
      <c r="CO10339" s="39"/>
      <c r="CP10339" s="78"/>
    </row>
    <row r="10340" spans="1:94" s="38" customFormat="1" x14ac:dyDescent="0.25">
      <c r="A10340" s="38">
        <v>10337</v>
      </c>
      <c r="F10340" s="39"/>
      <c r="Q10340" s="39"/>
      <c r="R10340" s="40"/>
      <c r="S10340" s="40"/>
      <c r="T10340" s="39"/>
      <c r="AG10340" s="110"/>
      <c r="AH10340" s="94"/>
      <c r="AJ10340" s="97"/>
      <c r="AL10340" s="39"/>
      <c r="AP10340" s="39"/>
      <c r="AQ10340" s="77"/>
      <c r="AR10340" s="78"/>
      <c r="BB10340" s="79"/>
      <c r="BC10340" s="94"/>
      <c r="BE10340" s="97"/>
      <c r="BG10340" s="40"/>
      <c r="BK10340" s="40"/>
      <c r="BL10340" s="79"/>
      <c r="BM10340" s="94"/>
      <c r="BO10340" s="97"/>
      <c r="BQ10340" s="40"/>
      <c r="BR10340" s="94"/>
      <c r="BS10340" s="94"/>
      <c r="BT10340" s="94"/>
      <c r="BU10340" s="40"/>
      <c r="BV10340" s="82"/>
      <c r="BW10340" s="94"/>
      <c r="BX10340" s="48"/>
      <c r="BY10340" s="97"/>
      <c r="BZ10340" s="48"/>
      <c r="CA10340" s="40"/>
      <c r="CB10340" s="94"/>
      <c r="CC10340" s="94"/>
      <c r="CD10340" s="94"/>
      <c r="CE10340" s="40"/>
      <c r="CF10340" s="73"/>
      <c r="CG10340" s="41"/>
      <c r="CH10340" s="41"/>
      <c r="CI10340" s="41"/>
      <c r="CJ10340" s="41"/>
      <c r="CK10340" s="41"/>
      <c r="CL10340" s="68"/>
      <c r="CM10340" s="41"/>
      <c r="CN10340" s="41"/>
      <c r="CO10340" s="39"/>
      <c r="CP10340" s="78"/>
    </row>
    <row r="10341" spans="1:94" s="38" customFormat="1" x14ac:dyDescent="0.25">
      <c r="A10341" s="38">
        <v>10338</v>
      </c>
      <c r="F10341" s="39"/>
      <c r="Q10341" s="39"/>
      <c r="R10341" s="40"/>
      <c r="S10341" s="40"/>
      <c r="T10341" s="39"/>
      <c r="AG10341" s="110"/>
      <c r="AH10341" s="94"/>
      <c r="AJ10341" s="97"/>
      <c r="AL10341" s="39"/>
      <c r="AP10341" s="39"/>
      <c r="AQ10341" s="77"/>
      <c r="AR10341" s="78"/>
      <c r="BB10341" s="79"/>
      <c r="BC10341" s="94"/>
      <c r="BE10341" s="97"/>
      <c r="BG10341" s="40"/>
      <c r="BK10341" s="40"/>
      <c r="BL10341" s="79"/>
      <c r="BM10341" s="94"/>
      <c r="BO10341" s="97"/>
      <c r="BQ10341" s="40"/>
      <c r="BR10341" s="94"/>
      <c r="BS10341" s="94"/>
      <c r="BT10341" s="94"/>
      <c r="BU10341" s="40"/>
      <c r="BV10341" s="82"/>
      <c r="BW10341" s="94"/>
      <c r="BX10341" s="48"/>
      <c r="BY10341" s="97"/>
      <c r="BZ10341" s="48"/>
      <c r="CA10341" s="40"/>
      <c r="CB10341" s="94"/>
      <c r="CC10341" s="94"/>
      <c r="CD10341" s="94"/>
      <c r="CE10341" s="40"/>
      <c r="CF10341" s="73"/>
      <c r="CG10341" s="41"/>
      <c r="CH10341" s="41"/>
      <c r="CI10341" s="41"/>
      <c r="CJ10341" s="41"/>
      <c r="CK10341" s="41"/>
      <c r="CL10341" s="68"/>
      <c r="CM10341" s="41"/>
      <c r="CN10341" s="41"/>
      <c r="CO10341" s="39"/>
      <c r="CP10341" s="78"/>
    </row>
    <row r="10342" spans="1:94" s="38" customFormat="1" x14ac:dyDescent="0.25">
      <c r="A10342" s="38">
        <v>10339</v>
      </c>
      <c r="F10342" s="39"/>
      <c r="Q10342" s="39"/>
      <c r="R10342" s="40"/>
      <c r="S10342" s="40"/>
      <c r="T10342" s="39"/>
      <c r="AG10342" s="110"/>
      <c r="AH10342" s="94"/>
      <c r="AJ10342" s="97"/>
      <c r="AL10342" s="39"/>
      <c r="AP10342" s="39"/>
      <c r="AQ10342" s="77"/>
      <c r="AR10342" s="78"/>
      <c r="BB10342" s="79"/>
      <c r="BC10342" s="94"/>
      <c r="BE10342" s="97"/>
      <c r="BG10342" s="40"/>
      <c r="BK10342" s="40"/>
      <c r="BL10342" s="79"/>
      <c r="BM10342" s="94"/>
      <c r="BO10342" s="97"/>
      <c r="BQ10342" s="40"/>
      <c r="BR10342" s="94"/>
      <c r="BS10342" s="94"/>
      <c r="BT10342" s="94"/>
      <c r="BU10342" s="40"/>
      <c r="BV10342" s="82"/>
      <c r="BW10342" s="94"/>
      <c r="BX10342" s="48"/>
      <c r="BY10342" s="97"/>
      <c r="BZ10342" s="48"/>
      <c r="CA10342" s="40"/>
      <c r="CB10342" s="94"/>
      <c r="CC10342" s="94"/>
      <c r="CD10342" s="94"/>
      <c r="CE10342" s="40"/>
      <c r="CF10342" s="73"/>
      <c r="CG10342" s="41"/>
      <c r="CH10342" s="41"/>
      <c r="CI10342" s="41"/>
      <c r="CJ10342" s="41"/>
      <c r="CK10342" s="41"/>
      <c r="CL10342" s="68"/>
      <c r="CM10342" s="41"/>
      <c r="CN10342" s="41"/>
      <c r="CO10342" s="39"/>
      <c r="CP10342" s="78"/>
    </row>
    <row r="10343" spans="1:94" s="38" customFormat="1" x14ac:dyDescent="0.25">
      <c r="A10343" s="38">
        <v>10340</v>
      </c>
      <c r="F10343" s="39"/>
      <c r="Q10343" s="39"/>
      <c r="R10343" s="40"/>
      <c r="S10343" s="40"/>
      <c r="T10343" s="39"/>
      <c r="AG10343" s="110"/>
      <c r="AH10343" s="94"/>
      <c r="AJ10343" s="97"/>
      <c r="AL10343" s="39"/>
      <c r="AP10343" s="39"/>
      <c r="AQ10343" s="77"/>
      <c r="AR10343" s="78"/>
      <c r="BB10343" s="79"/>
      <c r="BC10343" s="94"/>
      <c r="BE10343" s="97"/>
      <c r="BG10343" s="40"/>
      <c r="BK10343" s="40"/>
      <c r="BL10343" s="79"/>
      <c r="BM10343" s="94"/>
      <c r="BO10343" s="97"/>
      <c r="BQ10343" s="40"/>
      <c r="BR10343" s="94"/>
      <c r="BS10343" s="94"/>
      <c r="BT10343" s="94"/>
      <c r="BU10343" s="40"/>
      <c r="BV10343" s="82"/>
      <c r="BW10343" s="94"/>
      <c r="BX10343" s="48"/>
      <c r="BY10343" s="97"/>
      <c r="BZ10343" s="48"/>
      <c r="CA10343" s="40"/>
      <c r="CB10343" s="94"/>
      <c r="CC10343" s="94"/>
      <c r="CD10343" s="94"/>
      <c r="CE10343" s="40"/>
      <c r="CF10343" s="73"/>
      <c r="CG10343" s="41"/>
      <c r="CH10343" s="41"/>
      <c r="CI10343" s="41"/>
      <c r="CJ10343" s="41"/>
      <c r="CK10343" s="41"/>
      <c r="CL10343" s="68"/>
      <c r="CM10343" s="41"/>
      <c r="CN10343" s="41"/>
      <c r="CO10343" s="39"/>
      <c r="CP10343" s="78"/>
    </row>
    <row r="10344" spans="1:94" s="38" customFormat="1" x14ac:dyDescent="0.25">
      <c r="A10344" s="38">
        <v>10341</v>
      </c>
      <c r="F10344" s="39"/>
      <c r="Q10344" s="39"/>
      <c r="R10344" s="40"/>
      <c r="S10344" s="40"/>
      <c r="T10344" s="39"/>
      <c r="AG10344" s="110"/>
      <c r="AH10344" s="94"/>
      <c r="AJ10344" s="97"/>
      <c r="AL10344" s="39"/>
      <c r="AP10344" s="39"/>
      <c r="AQ10344" s="77"/>
      <c r="AR10344" s="78"/>
      <c r="BB10344" s="79"/>
      <c r="BC10344" s="94"/>
      <c r="BE10344" s="97"/>
      <c r="BG10344" s="40"/>
      <c r="BK10344" s="40"/>
      <c r="BL10344" s="79"/>
      <c r="BM10344" s="94"/>
      <c r="BO10344" s="97"/>
      <c r="BQ10344" s="40"/>
      <c r="BR10344" s="94"/>
      <c r="BS10344" s="94"/>
      <c r="BT10344" s="94"/>
      <c r="BU10344" s="40"/>
      <c r="BV10344" s="82"/>
      <c r="BW10344" s="94"/>
      <c r="BX10344" s="48"/>
      <c r="BY10344" s="97"/>
      <c r="BZ10344" s="48"/>
      <c r="CA10344" s="40"/>
      <c r="CB10344" s="94"/>
      <c r="CC10344" s="94"/>
      <c r="CD10344" s="94"/>
      <c r="CE10344" s="40"/>
      <c r="CF10344" s="73"/>
      <c r="CG10344" s="41"/>
      <c r="CH10344" s="41"/>
      <c r="CI10344" s="41"/>
      <c r="CJ10344" s="41"/>
      <c r="CK10344" s="41"/>
      <c r="CL10344" s="68"/>
      <c r="CM10344" s="41"/>
      <c r="CN10344" s="41"/>
      <c r="CO10344" s="39"/>
      <c r="CP10344" s="78"/>
    </row>
    <row r="10345" spans="1:94" s="38" customFormat="1" x14ac:dyDescent="0.25">
      <c r="A10345" s="38">
        <v>10342</v>
      </c>
      <c r="F10345" s="39"/>
      <c r="Q10345" s="39"/>
      <c r="R10345" s="40"/>
      <c r="S10345" s="40"/>
      <c r="T10345" s="39"/>
      <c r="AG10345" s="110"/>
      <c r="AH10345" s="94"/>
      <c r="AJ10345" s="97"/>
      <c r="AL10345" s="39"/>
      <c r="AP10345" s="39"/>
      <c r="AQ10345" s="77"/>
      <c r="AR10345" s="78"/>
      <c r="BB10345" s="79"/>
      <c r="BC10345" s="94"/>
      <c r="BE10345" s="97"/>
      <c r="BG10345" s="40"/>
      <c r="BK10345" s="40"/>
      <c r="BL10345" s="79"/>
      <c r="BM10345" s="94"/>
      <c r="BO10345" s="97"/>
      <c r="BQ10345" s="40"/>
      <c r="BR10345" s="94"/>
      <c r="BS10345" s="94"/>
      <c r="BT10345" s="94"/>
      <c r="BU10345" s="40"/>
      <c r="BV10345" s="82"/>
      <c r="BW10345" s="94"/>
      <c r="BX10345" s="48"/>
      <c r="BY10345" s="97"/>
      <c r="BZ10345" s="48"/>
      <c r="CA10345" s="40"/>
      <c r="CB10345" s="94"/>
      <c r="CC10345" s="94"/>
      <c r="CD10345" s="94"/>
      <c r="CE10345" s="40"/>
      <c r="CF10345" s="73"/>
      <c r="CG10345" s="41"/>
      <c r="CH10345" s="41"/>
      <c r="CI10345" s="41"/>
      <c r="CJ10345" s="41"/>
      <c r="CK10345" s="41"/>
      <c r="CL10345" s="68"/>
      <c r="CM10345" s="41"/>
      <c r="CN10345" s="41"/>
      <c r="CO10345" s="39"/>
      <c r="CP10345" s="78"/>
    </row>
    <row r="10346" spans="1:94" s="38" customFormat="1" x14ac:dyDescent="0.25">
      <c r="A10346" s="38">
        <v>10343</v>
      </c>
      <c r="F10346" s="39"/>
      <c r="Q10346" s="39"/>
      <c r="R10346" s="40"/>
      <c r="S10346" s="40"/>
      <c r="T10346" s="39"/>
      <c r="AG10346" s="110"/>
      <c r="AH10346" s="94"/>
      <c r="AJ10346" s="97"/>
      <c r="AL10346" s="39"/>
      <c r="AP10346" s="39"/>
      <c r="AQ10346" s="77"/>
      <c r="AR10346" s="78"/>
      <c r="BB10346" s="79"/>
      <c r="BC10346" s="94"/>
      <c r="BE10346" s="97"/>
      <c r="BG10346" s="40"/>
      <c r="BK10346" s="40"/>
      <c r="BL10346" s="79"/>
      <c r="BM10346" s="94"/>
      <c r="BO10346" s="97"/>
      <c r="BQ10346" s="40"/>
      <c r="BR10346" s="94"/>
      <c r="BS10346" s="94"/>
      <c r="BT10346" s="94"/>
      <c r="BU10346" s="40"/>
      <c r="BV10346" s="82"/>
      <c r="BW10346" s="94"/>
      <c r="BX10346" s="48"/>
      <c r="BY10346" s="97"/>
      <c r="BZ10346" s="48"/>
      <c r="CA10346" s="40"/>
      <c r="CB10346" s="94"/>
      <c r="CC10346" s="94"/>
      <c r="CD10346" s="94"/>
      <c r="CE10346" s="40"/>
      <c r="CF10346" s="73"/>
      <c r="CG10346" s="41"/>
      <c r="CH10346" s="41"/>
      <c r="CI10346" s="41"/>
      <c r="CJ10346" s="41"/>
      <c r="CK10346" s="41"/>
      <c r="CL10346" s="68"/>
      <c r="CM10346" s="41"/>
      <c r="CN10346" s="41"/>
      <c r="CO10346" s="39"/>
      <c r="CP10346" s="78"/>
    </row>
    <row r="10347" spans="1:94" s="38" customFormat="1" x14ac:dyDescent="0.25">
      <c r="A10347" s="38">
        <v>10344</v>
      </c>
      <c r="F10347" s="39"/>
      <c r="Q10347" s="39"/>
      <c r="R10347" s="40"/>
      <c r="S10347" s="40"/>
      <c r="T10347" s="39"/>
      <c r="AG10347" s="110"/>
      <c r="AH10347" s="94"/>
      <c r="AJ10347" s="97"/>
      <c r="AL10347" s="39"/>
      <c r="AP10347" s="39"/>
      <c r="AQ10347" s="77"/>
      <c r="AR10347" s="78"/>
      <c r="BB10347" s="79"/>
      <c r="BC10347" s="94"/>
      <c r="BE10347" s="97"/>
      <c r="BG10347" s="40"/>
      <c r="BK10347" s="40"/>
      <c r="BL10347" s="79"/>
      <c r="BM10347" s="94"/>
      <c r="BO10347" s="97"/>
      <c r="BQ10347" s="40"/>
      <c r="BR10347" s="94"/>
      <c r="BS10347" s="94"/>
      <c r="BT10347" s="94"/>
      <c r="BU10347" s="40"/>
      <c r="BV10347" s="82"/>
      <c r="BW10347" s="94"/>
      <c r="BX10347" s="48"/>
      <c r="BY10347" s="97"/>
      <c r="BZ10347" s="48"/>
      <c r="CA10347" s="40"/>
      <c r="CB10347" s="94"/>
      <c r="CC10347" s="94"/>
      <c r="CD10347" s="94"/>
      <c r="CE10347" s="40"/>
      <c r="CF10347" s="73"/>
      <c r="CG10347" s="41"/>
      <c r="CH10347" s="41"/>
      <c r="CI10347" s="41"/>
      <c r="CJ10347" s="41"/>
      <c r="CK10347" s="41"/>
      <c r="CL10347" s="68"/>
      <c r="CM10347" s="41"/>
      <c r="CN10347" s="41"/>
      <c r="CO10347" s="39"/>
      <c r="CP10347" s="78"/>
    </row>
    <row r="10348" spans="1:94" s="38" customFormat="1" x14ac:dyDescent="0.25">
      <c r="A10348" s="38">
        <v>10345</v>
      </c>
      <c r="F10348" s="39"/>
      <c r="Q10348" s="39"/>
      <c r="R10348" s="40"/>
      <c r="S10348" s="40"/>
      <c r="T10348" s="39"/>
      <c r="AG10348" s="110"/>
      <c r="AH10348" s="94"/>
      <c r="AJ10348" s="97"/>
      <c r="AL10348" s="39"/>
      <c r="AP10348" s="39"/>
      <c r="AQ10348" s="77"/>
      <c r="AR10348" s="78"/>
      <c r="BB10348" s="79"/>
      <c r="BC10348" s="94"/>
      <c r="BE10348" s="97"/>
      <c r="BG10348" s="40"/>
      <c r="BK10348" s="40"/>
      <c r="BL10348" s="79"/>
      <c r="BM10348" s="94"/>
      <c r="BO10348" s="97"/>
      <c r="BQ10348" s="40"/>
      <c r="BR10348" s="94"/>
      <c r="BS10348" s="94"/>
      <c r="BT10348" s="94"/>
      <c r="BU10348" s="40"/>
      <c r="BV10348" s="82"/>
      <c r="BW10348" s="94"/>
      <c r="BX10348" s="48"/>
      <c r="BY10348" s="97"/>
      <c r="BZ10348" s="48"/>
      <c r="CA10348" s="40"/>
      <c r="CB10348" s="94"/>
      <c r="CC10348" s="94"/>
      <c r="CD10348" s="94"/>
      <c r="CE10348" s="40"/>
      <c r="CF10348" s="73"/>
      <c r="CG10348" s="41"/>
      <c r="CH10348" s="41"/>
      <c r="CI10348" s="41"/>
      <c r="CJ10348" s="41"/>
      <c r="CK10348" s="41"/>
      <c r="CL10348" s="68"/>
      <c r="CM10348" s="41"/>
      <c r="CN10348" s="41"/>
      <c r="CO10348" s="39"/>
      <c r="CP10348" s="78"/>
    </row>
    <row r="10349" spans="1:94" s="38" customFormat="1" x14ac:dyDescent="0.25">
      <c r="A10349" s="38">
        <v>10346</v>
      </c>
      <c r="F10349" s="39"/>
      <c r="Q10349" s="39"/>
      <c r="R10349" s="40"/>
      <c r="S10349" s="40"/>
      <c r="T10349" s="39"/>
      <c r="AG10349" s="110"/>
      <c r="AH10349" s="94"/>
      <c r="AJ10349" s="97"/>
      <c r="AL10349" s="39"/>
      <c r="AP10349" s="39"/>
      <c r="AQ10349" s="77"/>
      <c r="AR10349" s="78"/>
      <c r="BB10349" s="79"/>
      <c r="BC10349" s="94"/>
      <c r="BE10349" s="97"/>
      <c r="BG10349" s="40"/>
      <c r="BK10349" s="40"/>
      <c r="BL10349" s="79"/>
      <c r="BM10349" s="94"/>
      <c r="BO10349" s="97"/>
      <c r="BQ10349" s="40"/>
      <c r="BR10349" s="94"/>
      <c r="BS10349" s="94"/>
      <c r="BT10349" s="94"/>
      <c r="BU10349" s="40"/>
      <c r="BV10349" s="82"/>
      <c r="BW10349" s="94"/>
      <c r="BX10349" s="48"/>
      <c r="BY10349" s="97"/>
      <c r="BZ10349" s="48"/>
      <c r="CA10349" s="40"/>
      <c r="CB10349" s="94"/>
      <c r="CC10349" s="94"/>
      <c r="CD10349" s="94"/>
      <c r="CE10349" s="40"/>
      <c r="CF10349" s="73"/>
      <c r="CG10349" s="41"/>
      <c r="CH10349" s="41"/>
      <c r="CI10349" s="41"/>
      <c r="CJ10349" s="41"/>
      <c r="CK10349" s="41"/>
      <c r="CL10349" s="68"/>
      <c r="CM10349" s="41"/>
      <c r="CN10349" s="41"/>
      <c r="CO10349" s="39"/>
      <c r="CP10349" s="78"/>
    </row>
    <row r="10350" spans="1:94" s="38" customFormat="1" x14ac:dyDescent="0.25">
      <c r="A10350" s="38">
        <v>10347</v>
      </c>
      <c r="F10350" s="39"/>
      <c r="Q10350" s="39"/>
      <c r="R10350" s="40"/>
      <c r="S10350" s="40"/>
      <c r="T10350" s="39"/>
      <c r="AG10350" s="110"/>
      <c r="AH10350" s="94"/>
      <c r="AJ10350" s="97"/>
      <c r="AL10350" s="39"/>
      <c r="AP10350" s="39"/>
      <c r="AQ10350" s="77"/>
      <c r="AR10350" s="78"/>
      <c r="BB10350" s="79"/>
      <c r="BC10350" s="94"/>
      <c r="BE10350" s="97"/>
      <c r="BG10350" s="40"/>
      <c r="BK10350" s="40"/>
      <c r="BL10350" s="79"/>
      <c r="BM10350" s="94"/>
      <c r="BO10350" s="97"/>
      <c r="BQ10350" s="40"/>
      <c r="BR10350" s="94"/>
      <c r="BS10350" s="94"/>
      <c r="BT10350" s="94"/>
      <c r="BU10350" s="40"/>
      <c r="BV10350" s="82"/>
      <c r="BW10350" s="94"/>
      <c r="BX10350" s="48"/>
      <c r="BY10350" s="97"/>
      <c r="BZ10350" s="48"/>
      <c r="CA10350" s="40"/>
      <c r="CB10350" s="94"/>
      <c r="CC10350" s="94"/>
      <c r="CD10350" s="94"/>
      <c r="CE10350" s="40"/>
      <c r="CF10350" s="73"/>
      <c r="CG10350" s="41"/>
      <c r="CH10350" s="41"/>
      <c r="CI10350" s="41"/>
      <c r="CJ10350" s="41"/>
      <c r="CK10350" s="41"/>
      <c r="CL10350" s="68"/>
      <c r="CM10350" s="41"/>
      <c r="CN10350" s="41"/>
      <c r="CO10350" s="39"/>
      <c r="CP10350" s="78"/>
    </row>
    <row r="10351" spans="1:94" s="38" customFormat="1" x14ac:dyDescent="0.25">
      <c r="A10351" s="38">
        <v>10348</v>
      </c>
      <c r="F10351" s="39"/>
      <c r="Q10351" s="39"/>
      <c r="R10351" s="40"/>
      <c r="S10351" s="40"/>
      <c r="T10351" s="39"/>
      <c r="AG10351" s="110"/>
      <c r="AH10351" s="94"/>
      <c r="AJ10351" s="97"/>
      <c r="AL10351" s="39"/>
      <c r="AP10351" s="39"/>
      <c r="AQ10351" s="77"/>
      <c r="AR10351" s="78"/>
      <c r="BB10351" s="79"/>
      <c r="BC10351" s="94"/>
      <c r="BE10351" s="97"/>
      <c r="BG10351" s="40"/>
      <c r="BK10351" s="40"/>
      <c r="BL10351" s="79"/>
      <c r="BM10351" s="94"/>
      <c r="BO10351" s="97"/>
      <c r="BQ10351" s="40"/>
      <c r="BR10351" s="94"/>
      <c r="BS10351" s="94"/>
      <c r="BT10351" s="94"/>
      <c r="BU10351" s="40"/>
      <c r="BV10351" s="82"/>
      <c r="BW10351" s="94"/>
      <c r="BX10351" s="48"/>
      <c r="BY10351" s="97"/>
      <c r="BZ10351" s="48"/>
      <c r="CA10351" s="40"/>
      <c r="CB10351" s="94"/>
      <c r="CC10351" s="94"/>
      <c r="CD10351" s="94"/>
      <c r="CE10351" s="40"/>
      <c r="CF10351" s="73"/>
      <c r="CG10351" s="41"/>
      <c r="CH10351" s="41"/>
      <c r="CI10351" s="41"/>
      <c r="CJ10351" s="41"/>
      <c r="CK10351" s="41"/>
      <c r="CL10351" s="68"/>
      <c r="CM10351" s="41"/>
      <c r="CN10351" s="41"/>
      <c r="CO10351" s="39"/>
      <c r="CP10351" s="78"/>
    </row>
    <row r="10352" spans="1:94" s="38" customFormat="1" x14ac:dyDescent="0.25">
      <c r="A10352" s="38">
        <v>10349</v>
      </c>
      <c r="F10352" s="39"/>
      <c r="Q10352" s="39"/>
      <c r="R10352" s="40"/>
      <c r="S10352" s="40"/>
      <c r="T10352" s="39"/>
      <c r="AG10352" s="110"/>
      <c r="AH10352" s="94"/>
      <c r="AJ10352" s="97"/>
      <c r="AL10352" s="39"/>
      <c r="AP10352" s="39"/>
      <c r="AQ10352" s="77"/>
      <c r="AR10352" s="78"/>
      <c r="BB10352" s="79"/>
      <c r="BC10352" s="94"/>
      <c r="BE10352" s="97"/>
      <c r="BG10352" s="40"/>
      <c r="BK10352" s="40"/>
      <c r="BL10352" s="79"/>
      <c r="BM10352" s="94"/>
      <c r="BO10352" s="97"/>
      <c r="BQ10352" s="40"/>
      <c r="BR10352" s="94"/>
      <c r="BS10352" s="94"/>
      <c r="BT10352" s="94"/>
      <c r="BU10352" s="40"/>
      <c r="BV10352" s="82"/>
      <c r="BW10352" s="94"/>
      <c r="BX10352" s="48"/>
      <c r="BY10352" s="97"/>
      <c r="BZ10352" s="48"/>
      <c r="CA10352" s="40"/>
      <c r="CB10352" s="94"/>
      <c r="CC10352" s="94"/>
      <c r="CD10352" s="94"/>
      <c r="CE10352" s="40"/>
      <c r="CF10352" s="73"/>
      <c r="CG10352" s="41"/>
      <c r="CH10352" s="41"/>
      <c r="CI10352" s="41"/>
      <c r="CJ10352" s="41"/>
      <c r="CK10352" s="41"/>
      <c r="CL10352" s="68"/>
      <c r="CM10352" s="41"/>
      <c r="CN10352" s="41"/>
      <c r="CO10352" s="39"/>
      <c r="CP10352" s="78"/>
    </row>
    <row r="10353" spans="1:94" s="38" customFormat="1" x14ac:dyDescent="0.25">
      <c r="A10353" s="38">
        <v>10350</v>
      </c>
      <c r="F10353" s="39"/>
      <c r="Q10353" s="39"/>
      <c r="R10353" s="40"/>
      <c r="S10353" s="40"/>
      <c r="T10353" s="39"/>
      <c r="AG10353" s="110"/>
      <c r="AH10353" s="94"/>
      <c r="AJ10353" s="97"/>
      <c r="AL10353" s="39"/>
      <c r="AP10353" s="39"/>
      <c r="AQ10353" s="77"/>
      <c r="AR10353" s="78"/>
      <c r="BB10353" s="79"/>
      <c r="BC10353" s="94"/>
      <c r="BE10353" s="97"/>
      <c r="BG10353" s="40"/>
      <c r="BK10353" s="40"/>
      <c r="BL10353" s="79"/>
      <c r="BM10353" s="94"/>
      <c r="BO10353" s="97"/>
      <c r="BQ10353" s="40"/>
      <c r="BR10353" s="94"/>
      <c r="BS10353" s="94"/>
      <c r="BT10353" s="94"/>
      <c r="BU10353" s="40"/>
      <c r="BV10353" s="82"/>
      <c r="BW10353" s="94"/>
      <c r="BX10353" s="48"/>
      <c r="BY10353" s="97"/>
      <c r="BZ10353" s="48"/>
      <c r="CA10353" s="40"/>
      <c r="CB10353" s="94"/>
      <c r="CC10353" s="94"/>
      <c r="CD10353" s="94"/>
      <c r="CE10353" s="40"/>
      <c r="CF10353" s="73"/>
      <c r="CG10353" s="41"/>
      <c r="CH10353" s="41"/>
      <c r="CI10353" s="41"/>
      <c r="CJ10353" s="41"/>
      <c r="CK10353" s="41"/>
      <c r="CL10353" s="68"/>
      <c r="CM10353" s="41"/>
      <c r="CN10353" s="41"/>
      <c r="CO10353" s="39"/>
      <c r="CP10353" s="78"/>
    </row>
    <row r="10354" spans="1:94" s="38" customFormat="1" x14ac:dyDescent="0.25">
      <c r="A10354" s="38">
        <v>10351</v>
      </c>
      <c r="F10354" s="39"/>
      <c r="Q10354" s="39"/>
      <c r="R10354" s="40"/>
      <c r="S10354" s="40"/>
      <c r="T10354" s="39"/>
      <c r="AG10354" s="110"/>
      <c r="AH10354" s="94"/>
      <c r="AJ10354" s="97"/>
      <c r="AL10354" s="39"/>
      <c r="AP10354" s="39"/>
      <c r="AQ10354" s="77"/>
      <c r="AR10354" s="78"/>
      <c r="BB10354" s="79"/>
      <c r="BC10354" s="94"/>
      <c r="BE10354" s="97"/>
      <c r="BG10354" s="40"/>
      <c r="BK10354" s="40"/>
      <c r="BL10354" s="79"/>
      <c r="BM10354" s="94"/>
      <c r="BO10354" s="97"/>
      <c r="BQ10354" s="40"/>
      <c r="BR10354" s="94"/>
      <c r="BS10354" s="94"/>
      <c r="BT10354" s="94"/>
      <c r="BU10354" s="40"/>
      <c r="BV10354" s="82"/>
      <c r="BW10354" s="94"/>
      <c r="BX10354" s="48"/>
      <c r="BY10354" s="97"/>
      <c r="BZ10354" s="48"/>
      <c r="CA10354" s="40"/>
      <c r="CB10354" s="94"/>
      <c r="CC10354" s="94"/>
      <c r="CD10354" s="94"/>
      <c r="CE10354" s="40"/>
      <c r="CF10354" s="73"/>
      <c r="CG10354" s="41"/>
      <c r="CH10354" s="41"/>
      <c r="CI10354" s="41"/>
      <c r="CJ10354" s="41"/>
      <c r="CK10354" s="41"/>
      <c r="CL10354" s="68"/>
      <c r="CM10354" s="41"/>
      <c r="CN10354" s="41"/>
      <c r="CO10354" s="39"/>
      <c r="CP10354" s="78"/>
    </row>
    <row r="10355" spans="1:94" s="38" customFormat="1" x14ac:dyDescent="0.25">
      <c r="A10355" s="38">
        <v>10352</v>
      </c>
      <c r="F10355" s="39"/>
      <c r="Q10355" s="39"/>
      <c r="R10355" s="40"/>
      <c r="S10355" s="40"/>
      <c r="T10355" s="39"/>
      <c r="AG10355" s="110"/>
      <c r="AH10355" s="94"/>
      <c r="AJ10355" s="97"/>
      <c r="AL10355" s="39"/>
      <c r="AP10355" s="39"/>
      <c r="AQ10355" s="77"/>
      <c r="AR10355" s="78"/>
      <c r="BB10355" s="79"/>
      <c r="BC10355" s="94"/>
      <c r="BE10355" s="97"/>
      <c r="BG10355" s="40"/>
      <c r="BK10355" s="40"/>
      <c r="BL10355" s="79"/>
      <c r="BM10355" s="94"/>
      <c r="BO10355" s="97"/>
      <c r="BQ10355" s="40"/>
      <c r="BR10355" s="94"/>
      <c r="BS10355" s="94"/>
      <c r="BT10355" s="94"/>
      <c r="BU10355" s="40"/>
      <c r="BV10355" s="82"/>
      <c r="BW10355" s="94"/>
      <c r="BX10355" s="48"/>
      <c r="BY10355" s="97"/>
      <c r="BZ10355" s="48"/>
      <c r="CA10355" s="40"/>
      <c r="CB10355" s="94"/>
      <c r="CC10355" s="94"/>
      <c r="CD10355" s="94"/>
      <c r="CE10355" s="40"/>
      <c r="CF10355" s="73"/>
      <c r="CG10355" s="41"/>
      <c r="CH10355" s="41"/>
      <c r="CI10355" s="41"/>
      <c r="CJ10355" s="41"/>
      <c r="CK10355" s="41"/>
      <c r="CL10355" s="68"/>
      <c r="CM10355" s="41"/>
      <c r="CN10355" s="41"/>
      <c r="CO10355" s="39"/>
      <c r="CP10355" s="78"/>
    </row>
    <row r="10356" spans="1:94" s="38" customFormat="1" x14ac:dyDescent="0.25">
      <c r="A10356" s="38">
        <v>10353</v>
      </c>
      <c r="F10356" s="39"/>
      <c r="Q10356" s="39"/>
      <c r="R10356" s="40"/>
      <c r="S10356" s="40"/>
      <c r="T10356" s="39"/>
      <c r="AG10356" s="110"/>
      <c r="AH10356" s="94"/>
      <c r="AJ10356" s="97"/>
      <c r="AL10356" s="39"/>
      <c r="AP10356" s="39"/>
      <c r="AQ10356" s="77"/>
      <c r="AR10356" s="78"/>
      <c r="BB10356" s="79"/>
      <c r="BC10356" s="94"/>
      <c r="BE10356" s="97"/>
      <c r="BG10356" s="40"/>
      <c r="BK10356" s="40"/>
      <c r="BL10356" s="79"/>
      <c r="BM10356" s="94"/>
      <c r="BO10356" s="97"/>
      <c r="BQ10356" s="40"/>
      <c r="BR10356" s="94"/>
      <c r="BS10356" s="94"/>
      <c r="BT10356" s="94"/>
      <c r="BU10356" s="40"/>
      <c r="BV10356" s="82"/>
      <c r="BW10356" s="94"/>
      <c r="BX10356" s="48"/>
      <c r="BY10356" s="97"/>
      <c r="BZ10356" s="48"/>
      <c r="CA10356" s="40"/>
      <c r="CB10356" s="94"/>
      <c r="CC10356" s="94"/>
      <c r="CD10356" s="94"/>
      <c r="CE10356" s="40"/>
      <c r="CF10356" s="73"/>
      <c r="CG10356" s="41"/>
      <c r="CH10356" s="41"/>
      <c r="CI10356" s="41"/>
      <c r="CJ10356" s="41"/>
      <c r="CK10356" s="41"/>
      <c r="CL10356" s="68"/>
      <c r="CM10356" s="41"/>
      <c r="CN10356" s="41"/>
      <c r="CO10356" s="39"/>
      <c r="CP10356" s="78"/>
    </row>
    <row r="10357" spans="1:94" s="38" customFormat="1" x14ac:dyDescent="0.25">
      <c r="A10357" s="38">
        <v>10354</v>
      </c>
      <c r="F10357" s="39"/>
      <c r="Q10357" s="39"/>
      <c r="R10357" s="40"/>
      <c r="S10357" s="40"/>
      <c r="T10357" s="39"/>
      <c r="AG10357" s="110"/>
      <c r="AH10357" s="94"/>
      <c r="AJ10357" s="97"/>
      <c r="AL10357" s="39"/>
      <c r="AP10357" s="39"/>
      <c r="AQ10357" s="77"/>
      <c r="AR10357" s="78"/>
      <c r="BB10357" s="79"/>
      <c r="BC10357" s="94"/>
      <c r="BE10357" s="97"/>
      <c r="BG10357" s="40"/>
      <c r="BK10357" s="40"/>
      <c r="BL10357" s="79"/>
      <c r="BM10357" s="94"/>
      <c r="BO10357" s="97"/>
      <c r="BQ10357" s="40"/>
      <c r="BR10357" s="94"/>
      <c r="BS10357" s="94"/>
      <c r="BT10357" s="94"/>
      <c r="BU10357" s="40"/>
      <c r="BV10357" s="82"/>
      <c r="BW10357" s="94"/>
      <c r="BX10357" s="48"/>
      <c r="BY10357" s="97"/>
      <c r="BZ10357" s="48"/>
      <c r="CA10357" s="40"/>
      <c r="CB10357" s="94"/>
      <c r="CC10357" s="94"/>
      <c r="CD10357" s="94"/>
      <c r="CE10357" s="40"/>
      <c r="CF10357" s="73"/>
      <c r="CG10357" s="41"/>
      <c r="CH10357" s="41"/>
      <c r="CI10357" s="41"/>
      <c r="CJ10357" s="41"/>
      <c r="CK10357" s="41"/>
      <c r="CL10357" s="68"/>
      <c r="CM10357" s="41"/>
      <c r="CN10357" s="41"/>
      <c r="CO10357" s="39"/>
      <c r="CP10357" s="78"/>
    </row>
    <row r="10358" spans="1:94" s="38" customFormat="1" x14ac:dyDescent="0.25">
      <c r="A10358" s="38">
        <v>10355</v>
      </c>
      <c r="F10358" s="39"/>
      <c r="Q10358" s="39"/>
      <c r="R10358" s="40"/>
      <c r="S10358" s="40"/>
      <c r="T10358" s="39"/>
      <c r="AG10358" s="110"/>
      <c r="AH10358" s="94"/>
      <c r="AJ10358" s="97"/>
      <c r="AL10358" s="39"/>
      <c r="AP10358" s="39"/>
      <c r="AQ10358" s="77"/>
      <c r="AR10358" s="78"/>
      <c r="BB10358" s="79"/>
      <c r="BC10358" s="94"/>
      <c r="BE10358" s="97"/>
      <c r="BG10358" s="40"/>
      <c r="BK10358" s="40"/>
      <c r="BL10358" s="79"/>
      <c r="BM10358" s="94"/>
      <c r="BO10358" s="97"/>
      <c r="BQ10358" s="40"/>
      <c r="BR10358" s="94"/>
      <c r="BS10358" s="94"/>
      <c r="BT10358" s="94"/>
      <c r="BU10358" s="40"/>
      <c r="BV10358" s="82"/>
      <c r="BW10358" s="94"/>
      <c r="BX10358" s="48"/>
      <c r="BY10358" s="97"/>
      <c r="BZ10358" s="48"/>
      <c r="CA10358" s="40"/>
      <c r="CB10358" s="94"/>
      <c r="CC10358" s="94"/>
      <c r="CD10358" s="94"/>
      <c r="CE10358" s="40"/>
      <c r="CF10358" s="73"/>
      <c r="CG10358" s="41"/>
      <c r="CH10358" s="41"/>
      <c r="CI10358" s="41"/>
      <c r="CJ10358" s="41"/>
      <c r="CK10358" s="41"/>
      <c r="CL10358" s="68"/>
      <c r="CM10358" s="41"/>
      <c r="CN10358" s="41"/>
      <c r="CO10358" s="39"/>
      <c r="CP10358" s="78"/>
    </row>
    <row r="10359" spans="1:94" s="38" customFormat="1" x14ac:dyDescent="0.25">
      <c r="A10359" s="38">
        <v>10356</v>
      </c>
      <c r="F10359" s="39"/>
      <c r="Q10359" s="39"/>
      <c r="R10359" s="40"/>
      <c r="S10359" s="40"/>
      <c r="T10359" s="39"/>
      <c r="AG10359" s="110"/>
      <c r="AH10359" s="94"/>
      <c r="AJ10359" s="97"/>
      <c r="AL10359" s="39"/>
      <c r="AP10359" s="39"/>
      <c r="AQ10359" s="77"/>
      <c r="AR10359" s="78"/>
      <c r="BB10359" s="79"/>
      <c r="BC10359" s="94"/>
      <c r="BE10359" s="97"/>
      <c r="BG10359" s="40"/>
      <c r="BK10359" s="40"/>
      <c r="BL10359" s="79"/>
      <c r="BM10359" s="94"/>
      <c r="BO10359" s="97"/>
      <c r="BQ10359" s="40"/>
      <c r="BR10359" s="94"/>
      <c r="BS10359" s="94"/>
      <c r="BT10359" s="94"/>
      <c r="BU10359" s="40"/>
      <c r="BV10359" s="82"/>
      <c r="BW10359" s="94"/>
      <c r="BX10359" s="48"/>
      <c r="BY10359" s="97"/>
      <c r="BZ10359" s="48"/>
      <c r="CA10359" s="40"/>
      <c r="CB10359" s="94"/>
      <c r="CC10359" s="94"/>
      <c r="CD10359" s="94"/>
      <c r="CE10359" s="40"/>
      <c r="CF10359" s="73"/>
      <c r="CG10359" s="41"/>
      <c r="CH10359" s="41"/>
      <c r="CI10359" s="41"/>
      <c r="CJ10359" s="41"/>
      <c r="CK10359" s="41"/>
      <c r="CL10359" s="68"/>
      <c r="CM10359" s="41"/>
      <c r="CN10359" s="41"/>
      <c r="CO10359" s="39"/>
      <c r="CP10359" s="78"/>
    </row>
    <row r="10360" spans="1:94" s="38" customFormat="1" x14ac:dyDescent="0.25">
      <c r="A10360" s="38">
        <v>10357</v>
      </c>
      <c r="F10360" s="39"/>
      <c r="Q10360" s="39"/>
      <c r="R10360" s="40"/>
      <c r="S10360" s="40"/>
      <c r="T10360" s="39"/>
      <c r="AG10360" s="110"/>
      <c r="AH10360" s="94"/>
      <c r="AJ10360" s="97"/>
      <c r="AL10360" s="39"/>
      <c r="AP10360" s="39"/>
      <c r="AQ10360" s="77"/>
      <c r="AR10360" s="78"/>
      <c r="BB10360" s="79"/>
      <c r="BC10360" s="94"/>
      <c r="BE10360" s="97"/>
      <c r="BG10360" s="40"/>
      <c r="BK10360" s="40"/>
      <c r="BL10360" s="79"/>
      <c r="BM10360" s="94"/>
      <c r="BO10360" s="97"/>
      <c r="BQ10360" s="40"/>
      <c r="BR10360" s="94"/>
      <c r="BS10360" s="94"/>
      <c r="BT10360" s="94"/>
      <c r="BU10360" s="40"/>
      <c r="BV10360" s="82"/>
      <c r="BW10360" s="94"/>
      <c r="BX10360" s="48"/>
      <c r="BY10360" s="97"/>
      <c r="BZ10360" s="48"/>
      <c r="CA10360" s="40"/>
      <c r="CB10360" s="94"/>
      <c r="CC10360" s="94"/>
      <c r="CD10360" s="94"/>
      <c r="CE10360" s="40"/>
      <c r="CF10360" s="73"/>
      <c r="CG10360" s="41"/>
      <c r="CH10360" s="41"/>
      <c r="CI10360" s="41"/>
      <c r="CJ10360" s="41"/>
      <c r="CK10360" s="41"/>
      <c r="CL10360" s="68"/>
      <c r="CM10360" s="41"/>
      <c r="CN10360" s="41"/>
      <c r="CO10360" s="39"/>
      <c r="CP10360" s="78"/>
    </row>
    <row r="10361" spans="1:94" s="38" customFormat="1" x14ac:dyDescent="0.25">
      <c r="A10361" s="38">
        <v>10358</v>
      </c>
      <c r="F10361" s="39"/>
      <c r="Q10361" s="39"/>
      <c r="R10361" s="40"/>
      <c r="S10361" s="40"/>
      <c r="T10361" s="39"/>
      <c r="AG10361" s="110"/>
      <c r="AH10361" s="94"/>
      <c r="AJ10361" s="97"/>
      <c r="AL10361" s="39"/>
      <c r="AP10361" s="39"/>
      <c r="AQ10361" s="77"/>
      <c r="AR10361" s="78"/>
      <c r="BB10361" s="79"/>
      <c r="BC10361" s="94"/>
      <c r="BE10361" s="97"/>
      <c r="BG10361" s="40"/>
      <c r="BK10361" s="40"/>
      <c r="BL10361" s="79"/>
      <c r="BM10361" s="94"/>
      <c r="BO10361" s="97"/>
      <c r="BQ10361" s="40"/>
      <c r="BR10361" s="94"/>
      <c r="BS10361" s="94"/>
      <c r="BT10361" s="94"/>
      <c r="BU10361" s="40"/>
      <c r="BV10361" s="82"/>
      <c r="BW10361" s="94"/>
      <c r="BX10361" s="48"/>
      <c r="BY10361" s="97"/>
      <c r="BZ10361" s="48"/>
      <c r="CA10361" s="40"/>
      <c r="CB10361" s="94"/>
      <c r="CC10361" s="94"/>
      <c r="CD10361" s="94"/>
      <c r="CE10361" s="40"/>
      <c r="CF10361" s="73"/>
      <c r="CG10361" s="41"/>
      <c r="CH10361" s="41"/>
      <c r="CI10361" s="41"/>
      <c r="CJ10361" s="41"/>
      <c r="CK10361" s="41"/>
      <c r="CL10361" s="68"/>
      <c r="CM10361" s="41"/>
      <c r="CN10361" s="41"/>
      <c r="CO10361" s="39"/>
      <c r="CP10361" s="78"/>
    </row>
    <row r="10362" spans="1:94" s="38" customFormat="1" x14ac:dyDescent="0.25">
      <c r="A10362" s="38">
        <v>10359</v>
      </c>
      <c r="F10362" s="39"/>
      <c r="Q10362" s="39"/>
      <c r="R10362" s="40"/>
      <c r="S10362" s="40"/>
      <c r="T10362" s="39"/>
      <c r="AG10362" s="110"/>
      <c r="AH10362" s="94"/>
      <c r="AJ10362" s="97"/>
      <c r="AL10362" s="39"/>
      <c r="AP10362" s="39"/>
      <c r="AQ10362" s="77"/>
      <c r="AR10362" s="78"/>
      <c r="BB10362" s="79"/>
      <c r="BC10362" s="94"/>
      <c r="BE10362" s="97"/>
      <c r="BG10362" s="40"/>
      <c r="BK10362" s="40"/>
      <c r="BL10362" s="79"/>
      <c r="BM10362" s="94"/>
      <c r="BO10362" s="97"/>
      <c r="BQ10362" s="40"/>
      <c r="BR10362" s="94"/>
      <c r="BS10362" s="94"/>
      <c r="BT10362" s="94"/>
      <c r="BU10362" s="40"/>
      <c r="BV10362" s="82"/>
      <c r="BW10362" s="94"/>
      <c r="BX10362" s="48"/>
      <c r="BY10362" s="97"/>
      <c r="BZ10362" s="48"/>
      <c r="CA10362" s="40"/>
      <c r="CB10362" s="94"/>
      <c r="CC10362" s="94"/>
      <c r="CD10362" s="94"/>
      <c r="CE10362" s="40"/>
      <c r="CF10362" s="73"/>
      <c r="CG10362" s="41"/>
      <c r="CH10362" s="41"/>
      <c r="CI10362" s="41"/>
      <c r="CJ10362" s="41"/>
      <c r="CK10362" s="41"/>
      <c r="CL10362" s="68"/>
      <c r="CM10362" s="41"/>
      <c r="CN10362" s="41"/>
      <c r="CO10362" s="39"/>
      <c r="CP10362" s="78"/>
    </row>
    <row r="10363" spans="1:94" s="38" customFormat="1" x14ac:dyDescent="0.25">
      <c r="A10363" s="38">
        <v>10360</v>
      </c>
      <c r="F10363" s="39"/>
      <c r="Q10363" s="39"/>
      <c r="R10363" s="40"/>
      <c r="S10363" s="40"/>
      <c r="T10363" s="39"/>
      <c r="AG10363" s="110"/>
      <c r="AH10363" s="94"/>
      <c r="AJ10363" s="97"/>
      <c r="AL10363" s="39"/>
      <c r="AP10363" s="39"/>
      <c r="AQ10363" s="77"/>
      <c r="AR10363" s="78"/>
      <c r="BB10363" s="79"/>
      <c r="BC10363" s="94"/>
      <c r="BE10363" s="97"/>
      <c r="BG10363" s="40"/>
      <c r="BK10363" s="40"/>
      <c r="BL10363" s="79"/>
      <c r="BM10363" s="94"/>
      <c r="BO10363" s="97"/>
      <c r="BQ10363" s="40"/>
      <c r="BR10363" s="94"/>
      <c r="BS10363" s="94"/>
      <c r="BT10363" s="94"/>
      <c r="BU10363" s="40"/>
      <c r="BV10363" s="82"/>
      <c r="BW10363" s="94"/>
      <c r="BX10363" s="48"/>
      <c r="BY10363" s="97"/>
      <c r="BZ10363" s="48"/>
      <c r="CA10363" s="40"/>
      <c r="CB10363" s="94"/>
      <c r="CC10363" s="94"/>
      <c r="CD10363" s="94"/>
      <c r="CE10363" s="40"/>
      <c r="CF10363" s="73"/>
      <c r="CG10363" s="41"/>
      <c r="CH10363" s="41"/>
      <c r="CI10363" s="41"/>
      <c r="CJ10363" s="41"/>
      <c r="CK10363" s="41"/>
      <c r="CL10363" s="68"/>
      <c r="CM10363" s="41"/>
      <c r="CN10363" s="41"/>
      <c r="CO10363" s="39"/>
      <c r="CP10363" s="78"/>
    </row>
    <row r="10364" spans="1:94" s="38" customFormat="1" x14ac:dyDescent="0.25">
      <c r="A10364" s="38">
        <v>10361</v>
      </c>
      <c r="F10364" s="39"/>
      <c r="Q10364" s="39"/>
      <c r="R10364" s="40"/>
      <c r="S10364" s="40"/>
      <c r="T10364" s="39"/>
      <c r="AG10364" s="110"/>
      <c r="AH10364" s="94"/>
      <c r="AJ10364" s="97"/>
      <c r="AL10364" s="39"/>
      <c r="AP10364" s="39"/>
      <c r="AQ10364" s="77"/>
      <c r="AR10364" s="78"/>
      <c r="BB10364" s="79"/>
      <c r="BC10364" s="94"/>
      <c r="BE10364" s="97"/>
      <c r="BG10364" s="40"/>
      <c r="BK10364" s="40"/>
      <c r="BL10364" s="79"/>
      <c r="BM10364" s="94"/>
      <c r="BO10364" s="97"/>
      <c r="BQ10364" s="40"/>
      <c r="BR10364" s="94"/>
      <c r="BS10364" s="94"/>
      <c r="BT10364" s="94"/>
      <c r="BU10364" s="40"/>
      <c r="BV10364" s="82"/>
      <c r="BW10364" s="94"/>
      <c r="BX10364" s="48"/>
      <c r="BY10364" s="97"/>
      <c r="BZ10364" s="48"/>
      <c r="CA10364" s="40"/>
      <c r="CB10364" s="94"/>
      <c r="CC10364" s="94"/>
      <c r="CD10364" s="94"/>
      <c r="CE10364" s="40"/>
      <c r="CF10364" s="73"/>
      <c r="CG10364" s="41"/>
      <c r="CH10364" s="41"/>
      <c r="CI10364" s="41"/>
      <c r="CJ10364" s="41"/>
      <c r="CK10364" s="41"/>
      <c r="CL10364" s="68"/>
      <c r="CM10364" s="41"/>
      <c r="CN10364" s="41"/>
      <c r="CO10364" s="39"/>
      <c r="CP10364" s="78"/>
    </row>
    <row r="10365" spans="1:94" s="38" customFormat="1" x14ac:dyDescent="0.25">
      <c r="A10365" s="38">
        <v>10362</v>
      </c>
      <c r="F10365" s="39"/>
      <c r="Q10365" s="39"/>
      <c r="R10365" s="40"/>
      <c r="S10365" s="40"/>
      <c r="T10365" s="39"/>
      <c r="AG10365" s="110"/>
      <c r="AH10365" s="94"/>
      <c r="AJ10365" s="97"/>
      <c r="AL10365" s="39"/>
      <c r="AP10365" s="39"/>
      <c r="AQ10365" s="77"/>
      <c r="AR10365" s="78"/>
      <c r="BB10365" s="79"/>
      <c r="BC10365" s="94"/>
      <c r="BE10365" s="97"/>
      <c r="BG10365" s="40"/>
      <c r="BK10365" s="40"/>
      <c r="BL10365" s="79"/>
      <c r="BM10365" s="94"/>
      <c r="BO10365" s="97"/>
      <c r="BQ10365" s="40"/>
      <c r="BR10365" s="94"/>
      <c r="BS10365" s="94"/>
      <c r="BT10365" s="94"/>
      <c r="BU10365" s="40"/>
      <c r="BV10365" s="82"/>
      <c r="BW10365" s="94"/>
      <c r="BX10365" s="48"/>
      <c r="BY10365" s="97"/>
      <c r="BZ10365" s="48"/>
      <c r="CA10365" s="40"/>
      <c r="CB10365" s="94"/>
      <c r="CC10365" s="94"/>
      <c r="CD10365" s="94"/>
      <c r="CE10365" s="40"/>
      <c r="CF10365" s="73"/>
      <c r="CG10365" s="41"/>
      <c r="CH10365" s="41"/>
      <c r="CI10365" s="41"/>
      <c r="CJ10365" s="41"/>
      <c r="CK10365" s="41"/>
      <c r="CL10365" s="68"/>
      <c r="CM10365" s="41"/>
      <c r="CN10365" s="41"/>
      <c r="CO10365" s="39"/>
      <c r="CP10365" s="78"/>
    </row>
    <row r="10366" spans="1:94" s="38" customFormat="1" x14ac:dyDescent="0.25">
      <c r="A10366" s="38">
        <v>10363</v>
      </c>
      <c r="F10366" s="39"/>
      <c r="Q10366" s="39"/>
      <c r="R10366" s="40"/>
      <c r="S10366" s="40"/>
      <c r="T10366" s="39"/>
      <c r="AG10366" s="110"/>
      <c r="AH10366" s="94"/>
      <c r="AJ10366" s="97"/>
      <c r="AL10366" s="39"/>
      <c r="AP10366" s="39"/>
      <c r="AQ10366" s="77"/>
      <c r="AR10366" s="78"/>
      <c r="BB10366" s="79"/>
      <c r="BC10366" s="94"/>
      <c r="BE10366" s="97"/>
      <c r="BG10366" s="40"/>
      <c r="BK10366" s="40"/>
      <c r="BL10366" s="79"/>
      <c r="BM10366" s="94"/>
      <c r="BO10366" s="97"/>
      <c r="BQ10366" s="40"/>
      <c r="BR10366" s="94"/>
      <c r="BS10366" s="94"/>
      <c r="BT10366" s="94"/>
      <c r="BU10366" s="40"/>
      <c r="BV10366" s="82"/>
      <c r="BW10366" s="94"/>
      <c r="BX10366" s="48"/>
      <c r="BY10366" s="97"/>
      <c r="BZ10366" s="48"/>
      <c r="CA10366" s="40"/>
      <c r="CB10366" s="94"/>
      <c r="CC10366" s="94"/>
      <c r="CD10366" s="94"/>
      <c r="CE10366" s="40"/>
      <c r="CF10366" s="73"/>
      <c r="CG10366" s="41"/>
      <c r="CH10366" s="41"/>
      <c r="CI10366" s="41"/>
      <c r="CJ10366" s="41"/>
      <c r="CK10366" s="41"/>
      <c r="CL10366" s="68"/>
      <c r="CM10366" s="41"/>
      <c r="CN10366" s="41"/>
      <c r="CO10366" s="39"/>
      <c r="CP10366" s="78"/>
    </row>
    <row r="10367" spans="1:94" s="38" customFormat="1" x14ac:dyDescent="0.25">
      <c r="A10367" s="38">
        <v>10364</v>
      </c>
      <c r="F10367" s="39"/>
      <c r="Q10367" s="39"/>
      <c r="R10367" s="40"/>
      <c r="S10367" s="40"/>
      <c r="T10367" s="39"/>
      <c r="AG10367" s="110"/>
      <c r="AH10367" s="94"/>
      <c r="AJ10367" s="97"/>
      <c r="AL10367" s="39"/>
      <c r="AP10367" s="39"/>
      <c r="AQ10367" s="77"/>
      <c r="AR10367" s="78"/>
      <c r="BB10367" s="79"/>
      <c r="BC10367" s="94"/>
      <c r="BE10367" s="97"/>
      <c r="BG10367" s="40"/>
      <c r="BK10367" s="40"/>
      <c r="BL10367" s="79"/>
      <c r="BM10367" s="94"/>
      <c r="BO10367" s="97"/>
      <c r="BQ10367" s="40"/>
      <c r="BR10367" s="94"/>
      <c r="BS10367" s="94"/>
      <c r="BT10367" s="94"/>
      <c r="BU10367" s="40"/>
      <c r="BV10367" s="82"/>
      <c r="BW10367" s="94"/>
      <c r="BX10367" s="48"/>
      <c r="BY10367" s="97"/>
      <c r="BZ10367" s="48"/>
      <c r="CA10367" s="40"/>
      <c r="CB10367" s="94"/>
      <c r="CC10367" s="94"/>
      <c r="CD10367" s="94"/>
      <c r="CE10367" s="40"/>
      <c r="CF10367" s="73"/>
      <c r="CG10367" s="41"/>
      <c r="CH10367" s="41"/>
      <c r="CI10367" s="41"/>
      <c r="CJ10367" s="41"/>
      <c r="CK10367" s="41"/>
      <c r="CL10367" s="68"/>
      <c r="CM10367" s="41"/>
      <c r="CN10367" s="41"/>
      <c r="CO10367" s="39"/>
      <c r="CP10367" s="78"/>
    </row>
    <row r="10368" spans="1:94" s="38" customFormat="1" x14ac:dyDescent="0.25">
      <c r="A10368" s="38">
        <v>10365</v>
      </c>
      <c r="F10368" s="39"/>
      <c r="Q10368" s="39"/>
      <c r="R10368" s="40"/>
      <c r="S10368" s="40"/>
      <c r="T10368" s="39"/>
      <c r="AG10368" s="110"/>
      <c r="AH10368" s="94"/>
      <c r="AJ10368" s="97"/>
      <c r="AL10368" s="39"/>
      <c r="AP10368" s="39"/>
      <c r="AQ10368" s="77"/>
      <c r="AR10368" s="78"/>
      <c r="BB10368" s="79"/>
      <c r="BC10368" s="94"/>
      <c r="BE10368" s="97"/>
      <c r="BG10368" s="40"/>
      <c r="BK10368" s="40"/>
      <c r="BL10368" s="79"/>
      <c r="BM10368" s="94"/>
      <c r="BO10368" s="97"/>
      <c r="BQ10368" s="40"/>
      <c r="BR10368" s="94"/>
      <c r="BS10368" s="94"/>
      <c r="BT10368" s="94"/>
      <c r="BU10368" s="40"/>
      <c r="BV10368" s="82"/>
      <c r="BW10368" s="94"/>
      <c r="BX10368" s="48"/>
      <c r="BY10368" s="97"/>
      <c r="BZ10368" s="48"/>
      <c r="CA10368" s="40"/>
      <c r="CB10368" s="94"/>
      <c r="CC10368" s="94"/>
      <c r="CD10368" s="94"/>
      <c r="CE10368" s="40"/>
      <c r="CF10368" s="73"/>
      <c r="CG10368" s="41"/>
      <c r="CH10368" s="41"/>
      <c r="CI10368" s="41"/>
      <c r="CJ10368" s="41"/>
      <c r="CK10368" s="41"/>
      <c r="CL10368" s="68"/>
      <c r="CM10368" s="41"/>
      <c r="CN10368" s="41"/>
      <c r="CO10368" s="39"/>
      <c r="CP10368" s="78"/>
    </row>
    <row r="10369" spans="1:94" s="38" customFormat="1" x14ac:dyDescent="0.25">
      <c r="A10369" s="38">
        <v>10366</v>
      </c>
      <c r="F10369" s="39"/>
      <c r="Q10369" s="39"/>
      <c r="R10369" s="40"/>
      <c r="S10369" s="40"/>
      <c r="T10369" s="39"/>
      <c r="AG10369" s="110"/>
      <c r="AH10369" s="94"/>
      <c r="AJ10369" s="97"/>
      <c r="AL10369" s="39"/>
      <c r="AP10369" s="39"/>
      <c r="AQ10369" s="77"/>
      <c r="AR10369" s="78"/>
      <c r="BB10369" s="79"/>
      <c r="BC10369" s="94"/>
      <c r="BE10369" s="97"/>
      <c r="BG10369" s="40"/>
      <c r="BK10369" s="40"/>
      <c r="BL10369" s="79"/>
      <c r="BM10369" s="94"/>
      <c r="BO10369" s="97"/>
      <c r="BQ10369" s="40"/>
      <c r="BR10369" s="94"/>
      <c r="BS10369" s="94"/>
      <c r="BT10369" s="94"/>
      <c r="BU10369" s="40"/>
      <c r="BV10369" s="82"/>
      <c r="BW10369" s="94"/>
      <c r="BX10369" s="48"/>
      <c r="BY10369" s="97"/>
      <c r="BZ10369" s="48"/>
      <c r="CA10369" s="40"/>
      <c r="CB10369" s="94"/>
      <c r="CC10369" s="94"/>
      <c r="CD10369" s="94"/>
      <c r="CE10369" s="40"/>
      <c r="CF10369" s="73"/>
      <c r="CG10369" s="41"/>
      <c r="CH10369" s="41"/>
      <c r="CI10369" s="41"/>
      <c r="CJ10369" s="41"/>
      <c r="CK10369" s="41"/>
      <c r="CL10369" s="68"/>
      <c r="CM10369" s="41"/>
      <c r="CN10369" s="41"/>
      <c r="CO10369" s="39"/>
      <c r="CP10369" s="78"/>
    </row>
    <row r="10370" spans="1:94" s="38" customFormat="1" x14ac:dyDescent="0.25">
      <c r="A10370" s="38">
        <v>10367</v>
      </c>
      <c r="F10370" s="39"/>
      <c r="Q10370" s="39"/>
      <c r="R10370" s="40"/>
      <c r="S10370" s="40"/>
      <c r="T10370" s="39"/>
      <c r="AG10370" s="110"/>
      <c r="AH10370" s="94"/>
      <c r="AJ10370" s="97"/>
      <c r="AL10370" s="39"/>
      <c r="AP10370" s="39"/>
      <c r="AQ10370" s="77"/>
      <c r="AR10370" s="78"/>
      <c r="BB10370" s="79"/>
      <c r="BC10370" s="94"/>
      <c r="BE10370" s="97"/>
      <c r="BG10370" s="40"/>
      <c r="BK10370" s="40"/>
      <c r="BL10370" s="79"/>
      <c r="BM10370" s="94"/>
      <c r="BO10370" s="97"/>
      <c r="BQ10370" s="40"/>
      <c r="BR10370" s="94"/>
      <c r="BS10370" s="94"/>
      <c r="BT10370" s="94"/>
      <c r="BU10370" s="40"/>
      <c r="BV10370" s="82"/>
      <c r="BW10370" s="94"/>
      <c r="BX10370" s="48"/>
      <c r="BY10370" s="97"/>
      <c r="BZ10370" s="48"/>
      <c r="CA10370" s="40"/>
      <c r="CB10370" s="94"/>
      <c r="CC10370" s="94"/>
      <c r="CD10370" s="94"/>
      <c r="CE10370" s="40"/>
      <c r="CF10370" s="73"/>
      <c r="CG10370" s="41"/>
      <c r="CH10370" s="41"/>
      <c r="CI10370" s="41"/>
      <c r="CJ10370" s="41"/>
      <c r="CK10370" s="41"/>
      <c r="CL10370" s="68"/>
      <c r="CM10370" s="41"/>
      <c r="CN10370" s="41"/>
      <c r="CO10370" s="39"/>
      <c r="CP10370" s="78"/>
    </row>
    <row r="10371" spans="1:94" s="38" customFormat="1" x14ac:dyDescent="0.25">
      <c r="A10371" s="38">
        <v>10368</v>
      </c>
      <c r="F10371" s="39"/>
      <c r="Q10371" s="39"/>
      <c r="R10371" s="40"/>
      <c r="S10371" s="40"/>
      <c r="T10371" s="39"/>
      <c r="AG10371" s="110"/>
      <c r="AH10371" s="94"/>
      <c r="AJ10371" s="97"/>
      <c r="AL10371" s="39"/>
      <c r="AP10371" s="39"/>
      <c r="AQ10371" s="77"/>
      <c r="AR10371" s="78"/>
      <c r="BB10371" s="79"/>
      <c r="BC10371" s="94"/>
      <c r="BE10371" s="97"/>
      <c r="BG10371" s="40"/>
      <c r="BK10371" s="40"/>
      <c r="BL10371" s="79"/>
      <c r="BM10371" s="94"/>
      <c r="BO10371" s="97"/>
      <c r="BQ10371" s="40"/>
      <c r="BR10371" s="94"/>
      <c r="BS10371" s="94"/>
      <c r="BT10371" s="94"/>
      <c r="BU10371" s="40"/>
      <c r="BV10371" s="82"/>
      <c r="BW10371" s="94"/>
      <c r="BX10371" s="48"/>
      <c r="BY10371" s="97"/>
      <c r="BZ10371" s="48"/>
      <c r="CA10371" s="40"/>
      <c r="CB10371" s="94"/>
      <c r="CC10371" s="94"/>
      <c r="CD10371" s="94"/>
      <c r="CE10371" s="40"/>
      <c r="CF10371" s="73"/>
      <c r="CG10371" s="41"/>
      <c r="CH10371" s="41"/>
      <c r="CI10371" s="41"/>
      <c r="CJ10371" s="41"/>
      <c r="CK10371" s="41"/>
      <c r="CL10371" s="68"/>
      <c r="CM10371" s="41"/>
      <c r="CN10371" s="41"/>
      <c r="CO10371" s="39"/>
      <c r="CP10371" s="78"/>
    </row>
    <row r="10372" spans="1:94" s="38" customFormat="1" x14ac:dyDescent="0.25">
      <c r="A10372" s="38">
        <v>10369</v>
      </c>
      <c r="F10372" s="39"/>
      <c r="Q10372" s="39"/>
      <c r="R10372" s="40"/>
      <c r="S10372" s="40"/>
      <c r="T10372" s="39"/>
      <c r="AG10372" s="110"/>
      <c r="AH10372" s="94"/>
      <c r="AJ10372" s="97"/>
      <c r="AL10372" s="39"/>
      <c r="AP10372" s="39"/>
      <c r="AQ10372" s="77"/>
      <c r="AR10372" s="78"/>
      <c r="BB10372" s="79"/>
      <c r="BC10372" s="94"/>
      <c r="BE10372" s="97"/>
      <c r="BG10372" s="40"/>
      <c r="BK10372" s="40"/>
      <c r="BL10372" s="79"/>
      <c r="BM10372" s="94"/>
      <c r="BO10372" s="97"/>
      <c r="BQ10372" s="40"/>
      <c r="BR10372" s="94"/>
      <c r="BS10372" s="94"/>
      <c r="BT10372" s="94"/>
      <c r="BU10372" s="40"/>
      <c r="BV10372" s="82"/>
      <c r="BW10372" s="94"/>
      <c r="BX10372" s="48"/>
      <c r="BY10372" s="97"/>
      <c r="BZ10372" s="48"/>
      <c r="CA10372" s="40"/>
      <c r="CB10372" s="94"/>
      <c r="CC10372" s="94"/>
      <c r="CD10372" s="94"/>
      <c r="CE10372" s="40"/>
      <c r="CF10372" s="73"/>
      <c r="CG10372" s="41"/>
      <c r="CH10372" s="41"/>
      <c r="CI10372" s="41"/>
      <c r="CJ10372" s="41"/>
      <c r="CK10372" s="41"/>
      <c r="CL10372" s="68"/>
      <c r="CM10372" s="41"/>
      <c r="CN10372" s="41"/>
      <c r="CO10372" s="39"/>
      <c r="CP10372" s="78"/>
    </row>
    <row r="10373" spans="1:94" s="38" customFormat="1" x14ac:dyDescent="0.25">
      <c r="A10373" s="38">
        <v>10370</v>
      </c>
      <c r="F10373" s="39"/>
      <c r="Q10373" s="39"/>
      <c r="R10373" s="40"/>
      <c r="S10373" s="40"/>
      <c r="T10373" s="39"/>
      <c r="AG10373" s="110"/>
      <c r="AH10373" s="94"/>
      <c r="AJ10373" s="97"/>
      <c r="AL10373" s="39"/>
      <c r="AP10373" s="39"/>
      <c r="AQ10373" s="77"/>
      <c r="AR10373" s="78"/>
      <c r="BB10373" s="79"/>
      <c r="BC10373" s="94"/>
      <c r="BE10373" s="97"/>
      <c r="BG10373" s="40"/>
      <c r="BK10373" s="40"/>
      <c r="BL10373" s="79"/>
      <c r="BM10373" s="94"/>
      <c r="BO10373" s="97"/>
      <c r="BQ10373" s="40"/>
      <c r="BR10373" s="94"/>
      <c r="BS10373" s="94"/>
      <c r="BT10373" s="94"/>
      <c r="BU10373" s="40"/>
      <c r="BV10373" s="82"/>
      <c r="BW10373" s="94"/>
      <c r="BX10373" s="48"/>
      <c r="BY10373" s="97"/>
      <c r="BZ10373" s="48"/>
      <c r="CA10373" s="40"/>
      <c r="CB10373" s="94"/>
      <c r="CC10373" s="94"/>
      <c r="CD10373" s="94"/>
      <c r="CE10373" s="40"/>
      <c r="CF10373" s="73"/>
      <c r="CG10373" s="41"/>
      <c r="CH10373" s="41"/>
      <c r="CI10373" s="41"/>
      <c r="CJ10373" s="41"/>
      <c r="CK10373" s="41"/>
      <c r="CL10373" s="68"/>
      <c r="CM10373" s="41"/>
      <c r="CN10373" s="41"/>
      <c r="CO10373" s="39"/>
      <c r="CP10373" s="78"/>
    </row>
    <row r="10374" spans="1:94" s="38" customFormat="1" x14ac:dyDescent="0.25">
      <c r="A10374" s="38">
        <v>10371</v>
      </c>
      <c r="F10374" s="39"/>
      <c r="Q10374" s="39"/>
      <c r="R10374" s="40"/>
      <c r="S10374" s="40"/>
      <c r="T10374" s="39"/>
      <c r="AG10374" s="110"/>
      <c r="AH10374" s="94"/>
      <c r="AJ10374" s="97"/>
      <c r="AL10374" s="39"/>
      <c r="AP10374" s="39"/>
      <c r="AQ10374" s="77"/>
      <c r="AR10374" s="78"/>
      <c r="BB10374" s="79"/>
      <c r="BC10374" s="94"/>
      <c r="BE10374" s="97"/>
      <c r="BG10374" s="40"/>
      <c r="BK10374" s="40"/>
      <c r="BL10374" s="79"/>
      <c r="BM10374" s="94"/>
      <c r="BO10374" s="97"/>
      <c r="BQ10374" s="40"/>
      <c r="BR10374" s="94"/>
      <c r="BS10374" s="94"/>
      <c r="BT10374" s="94"/>
      <c r="BU10374" s="40"/>
      <c r="BV10374" s="82"/>
      <c r="BW10374" s="94"/>
      <c r="BX10374" s="48"/>
      <c r="BY10374" s="97"/>
      <c r="BZ10374" s="48"/>
      <c r="CA10374" s="40"/>
      <c r="CB10374" s="94"/>
      <c r="CC10374" s="94"/>
      <c r="CD10374" s="94"/>
      <c r="CE10374" s="40"/>
      <c r="CF10374" s="73"/>
      <c r="CG10374" s="41"/>
      <c r="CH10374" s="41"/>
      <c r="CI10374" s="41"/>
      <c r="CJ10374" s="41"/>
      <c r="CK10374" s="41"/>
      <c r="CL10374" s="68"/>
      <c r="CM10374" s="41"/>
      <c r="CN10374" s="41"/>
      <c r="CO10374" s="39"/>
      <c r="CP10374" s="78"/>
    </row>
    <row r="10375" spans="1:94" s="38" customFormat="1" x14ac:dyDescent="0.25">
      <c r="A10375" s="38">
        <v>10372</v>
      </c>
      <c r="F10375" s="39"/>
      <c r="Q10375" s="39"/>
      <c r="R10375" s="40"/>
      <c r="S10375" s="40"/>
      <c r="T10375" s="39"/>
      <c r="AG10375" s="110"/>
      <c r="AH10375" s="94"/>
      <c r="AJ10375" s="97"/>
      <c r="AL10375" s="39"/>
      <c r="AP10375" s="39"/>
      <c r="AQ10375" s="77"/>
      <c r="AR10375" s="78"/>
      <c r="BB10375" s="79"/>
      <c r="BC10375" s="94"/>
      <c r="BE10375" s="97"/>
      <c r="BG10375" s="40"/>
      <c r="BK10375" s="40"/>
      <c r="BL10375" s="79"/>
      <c r="BM10375" s="94"/>
      <c r="BO10375" s="97"/>
      <c r="BQ10375" s="40"/>
      <c r="BR10375" s="94"/>
      <c r="BS10375" s="94"/>
      <c r="BT10375" s="94"/>
      <c r="BU10375" s="40"/>
      <c r="BV10375" s="82"/>
      <c r="BW10375" s="94"/>
      <c r="BX10375" s="48"/>
      <c r="BY10375" s="97"/>
      <c r="BZ10375" s="48"/>
      <c r="CA10375" s="40"/>
      <c r="CB10375" s="94"/>
      <c r="CC10375" s="94"/>
      <c r="CD10375" s="94"/>
      <c r="CE10375" s="40"/>
      <c r="CF10375" s="73"/>
      <c r="CG10375" s="41"/>
      <c r="CH10375" s="41"/>
      <c r="CI10375" s="41"/>
      <c r="CJ10375" s="41"/>
      <c r="CK10375" s="41"/>
      <c r="CL10375" s="68"/>
      <c r="CM10375" s="41"/>
      <c r="CN10375" s="41"/>
      <c r="CO10375" s="39"/>
      <c r="CP10375" s="78"/>
    </row>
    <row r="10376" spans="1:94" s="38" customFormat="1" x14ac:dyDescent="0.25">
      <c r="A10376" s="38">
        <v>10373</v>
      </c>
      <c r="F10376" s="39"/>
      <c r="Q10376" s="39"/>
      <c r="R10376" s="40"/>
      <c r="S10376" s="40"/>
      <c r="T10376" s="39"/>
      <c r="AG10376" s="110"/>
      <c r="AH10376" s="94"/>
      <c r="AJ10376" s="97"/>
      <c r="AL10376" s="39"/>
      <c r="AP10376" s="39"/>
      <c r="AQ10376" s="77"/>
      <c r="AR10376" s="78"/>
      <c r="BB10376" s="79"/>
      <c r="BC10376" s="94"/>
      <c r="BE10376" s="97"/>
      <c r="BG10376" s="40"/>
      <c r="BK10376" s="40"/>
      <c r="BL10376" s="79"/>
      <c r="BM10376" s="94"/>
      <c r="BO10376" s="97"/>
      <c r="BQ10376" s="40"/>
      <c r="BR10376" s="94"/>
      <c r="BS10376" s="94"/>
      <c r="BT10376" s="94"/>
      <c r="BU10376" s="40"/>
      <c r="BV10376" s="82"/>
      <c r="BW10376" s="94"/>
      <c r="BX10376" s="48"/>
      <c r="BY10376" s="97"/>
      <c r="BZ10376" s="48"/>
      <c r="CA10376" s="40"/>
      <c r="CB10376" s="94"/>
      <c r="CC10376" s="94"/>
      <c r="CD10376" s="94"/>
      <c r="CE10376" s="40"/>
      <c r="CF10376" s="73"/>
      <c r="CG10376" s="41"/>
      <c r="CH10376" s="41"/>
      <c r="CI10376" s="41"/>
      <c r="CJ10376" s="41"/>
      <c r="CK10376" s="41"/>
      <c r="CL10376" s="68"/>
      <c r="CM10376" s="41"/>
      <c r="CN10376" s="41"/>
      <c r="CO10376" s="39"/>
      <c r="CP10376" s="78"/>
    </row>
    <row r="10377" spans="1:94" s="38" customFormat="1" x14ac:dyDescent="0.25">
      <c r="A10377" s="38">
        <v>10374</v>
      </c>
      <c r="F10377" s="39"/>
      <c r="Q10377" s="39"/>
      <c r="R10377" s="40"/>
      <c r="S10377" s="40"/>
      <c r="T10377" s="39"/>
      <c r="AG10377" s="110"/>
      <c r="AH10377" s="94"/>
      <c r="AJ10377" s="97"/>
      <c r="AL10377" s="39"/>
      <c r="AP10377" s="39"/>
      <c r="AQ10377" s="77"/>
      <c r="AR10377" s="78"/>
      <c r="BB10377" s="79"/>
      <c r="BC10377" s="94"/>
      <c r="BE10377" s="97"/>
      <c r="BG10377" s="40"/>
      <c r="BK10377" s="40"/>
      <c r="BL10377" s="79"/>
      <c r="BM10377" s="94"/>
      <c r="BO10377" s="97"/>
      <c r="BQ10377" s="40"/>
      <c r="BR10377" s="94"/>
      <c r="BS10377" s="94"/>
      <c r="BT10377" s="94"/>
      <c r="BU10377" s="40"/>
      <c r="BV10377" s="82"/>
      <c r="BW10377" s="94"/>
      <c r="BX10377" s="48"/>
      <c r="BY10377" s="97"/>
      <c r="BZ10377" s="48"/>
      <c r="CA10377" s="40"/>
      <c r="CB10377" s="94"/>
      <c r="CC10377" s="94"/>
      <c r="CD10377" s="94"/>
      <c r="CE10377" s="40"/>
      <c r="CF10377" s="73"/>
      <c r="CG10377" s="41"/>
      <c r="CH10377" s="41"/>
      <c r="CI10377" s="41"/>
      <c r="CJ10377" s="41"/>
      <c r="CK10377" s="41"/>
      <c r="CL10377" s="68"/>
      <c r="CM10377" s="41"/>
      <c r="CN10377" s="41"/>
      <c r="CO10377" s="39"/>
      <c r="CP10377" s="78"/>
    </row>
    <row r="10378" spans="1:94" s="38" customFormat="1" x14ac:dyDescent="0.25">
      <c r="A10378" s="38">
        <v>10375</v>
      </c>
      <c r="F10378" s="39"/>
      <c r="Q10378" s="39"/>
      <c r="R10378" s="40"/>
      <c r="S10378" s="40"/>
      <c r="T10378" s="39"/>
      <c r="AG10378" s="110"/>
      <c r="AH10378" s="94"/>
      <c r="AJ10378" s="97"/>
      <c r="AL10378" s="39"/>
      <c r="AP10378" s="39"/>
      <c r="AQ10378" s="77"/>
      <c r="AR10378" s="78"/>
      <c r="BB10378" s="79"/>
      <c r="BC10378" s="94"/>
      <c r="BE10378" s="97"/>
      <c r="BG10378" s="40"/>
      <c r="BK10378" s="40"/>
      <c r="BL10378" s="79"/>
      <c r="BM10378" s="94"/>
      <c r="BO10378" s="97"/>
      <c r="BQ10378" s="40"/>
      <c r="BR10378" s="94"/>
      <c r="BS10378" s="94"/>
      <c r="BT10378" s="94"/>
      <c r="BU10378" s="40"/>
      <c r="BV10378" s="82"/>
      <c r="BW10378" s="94"/>
      <c r="BX10378" s="48"/>
      <c r="BY10378" s="97"/>
      <c r="BZ10378" s="48"/>
      <c r="CA10378" s="40"/>
      <c r="CB10378" s="94"/>
      <c r="CC10378" s="94"/>
      <c r="CD10378" s="94"/>
      <c r="CE10378" s="40"/>
      <c r="CF10378" s="73"/>
      <c r="CG10378" s="41"/>
      <c r="CH10378" s="41"/>
      <c r="CI10378" s="41"/>
      <c r="CJ10378" s="41"/>
      <c r="CK10378" s="41"/>
      <c r="CL10378" s="68"/>
      <c r="CM10378" s="41"/>
      <c r="CN10378" s="41"/>
      <c r="CO10378" s="39"/>
      <c r="CP10378" s="78"/>
    </row>
    <row r="10379" spans="1:94" s="38" customFormat="1" x14ac:dyDescent="0.25">
      <c r="A10379" s="38">
        <v>10376</v>
      </c>
      <c r="F10379" s="39"/>
      <c r="Q10379" s="39"/>
      <c r="R10379" s="40"/>
      <c r="S10379" s="40"/>
      <c r="T10379" s="39"/>
      <c r="AG10379" s="110"/>
      <c r="AH10379" s="94"/>
      <c r="AJ10379" s="97"/>
      <c r="AL10379" s="39"/>
      <c r="AP10379" s="39"/>
      <c r="AQ10379" s="77"/>
      <c r="AR10379" s="78"/>
      <c r="BB10379" s="79"/>
      <c r="BC10379" s="94"/>
      <c r="BE10379" s="97"/>
      <c r="BG10379" s="40"/>
      <c r="BK10379" s="40"/>
      <c r="BL10379" s="79"/>
      <c r="BM10379" s="94"/>
      <c r="BO10379" s="97"/>
      <c r="BQ10379" s="40"/>
      <c r="BR10379" s="94"/>
      <c r="BS10379" s="94"/>
      <c r="BT10379" s="94"/>
      <c r="BU10379" s="40"/>
      <c r="BV10379" s="82"/>
      <c r="BW10379" s="94"/>
      <c r="BX10379" s="48"/>
      <c r="BY10379" s="97"/>
      <c r="BZ10379" s="48"/>
      <c r="CA10379" s="40"/>
      <c r="CB10379" s="94"/>
      <c r="CC10379" s="94"/>
      <c r="CD10379" s="94"/>
      <c r="CE10379" s="40"/>
      <c r="CF10379" s="73"/>
      <c r="CG10379" s="41"/>
      <c r="CH10379" s="41"/>
      <c r="CI10379" s="41"/>
      <c r="CJ10379" s="41"/>
      <c r="CK10379" s="41"/>
      <c r="CL10379" s="68"/>
      <c r="CM10379" s="41"/>
      <c r="CN10379" s="41"/>
      <c r="CO10379" s="39"/>
      <c r="CP10379" s="78"/>
    </row>
    <row r="10380" spans="1:94" s="38" customFormat="1" x14ac:dyDescent="0.25">
      <c r="A10380" s="38">
        <v>10377</v>
      </c>
      <c r="F10380" s="39"/>
      <c r="Q10380" s="39"/>
      <c r="R10380" s="40"/>
      <c r="S10380" s="40"/>
      <c r="T10380" s="39"/>
      <c r="AG10380" s="110"/>
      <c r="AH10380" s="94"/>
      <c r="AJ10380" s="97"/>
      <c r="AL10380" s="39"/>
      <c r="AP10380" s="39"/>
      <c r="AQ10380" s="77"/>
      <c r="AR10380" s="78"/>
      <c r="BB10380" s="79"/>
      <c r="BC10380" s="94"/>
      <c r="BE10380" s="97"/>
      <c r="BG10380" s="40"/>
      <c r="BK10380" s="40"/>
      <c r="BL10380" s="79"/>
      <c r="BM10380" s="94"/>
      <c r="BO10380" s="97"/>
      <c r="BQ10380" s="40"/>
      <c r="BR10380" s="94"/>
      <c r="BS10380" s="94"/>
      <c r="BT10380" s="94"/>
      <c r="BU10380" s="40"/>
      <c r="BV10380" s="82"/>
      <c r="BW10380" s="94"/>
      <c r="BX10380" s="48"/>
      <c r="BY10380" s="97"/>
      <c r="BZ10380" s="48"/>
      <c r="CA10380" s="40"/>
      <c r="CB10380" s="94"/>
      <c r="CC10380" s="94"/>
      <c r="CD10380" s="94"/>
      <c r="CE10380" s="40"/>
      <c r="CF10380" s="73"/>
      <c r="CG10380" s="41"/>
      <c r="CH10380" s="41"/>
      <c r="CI10380" s="41"/>
      <c r="CJ10380" s="41"/>
      <c r="CK10380" s="41"/>
      <c r="CL10380" s="68"/>
      <c r="CM10380" s="41"/>
      <c r="CN10380" s="41"/>
      <c r="CO10380" s="39"/>
      <c r="CP10380" s="78"/>
    </row>
    <row r="10381" spans="1:94" s="38" customFormat="1" x14ac:dyDescent="0.25">
      <c r="A10381" s="38">
        <v>10378</v>
      </c>
      <c r="F10381" s="39"/>
      <c r="Q10381" s="39"/>
      <c r="R10381" s="40"/>
      <c r="S10381" s="40"/>
      <c r="T10381" s="39"/>
      <c r="AG10381" s="110"/>
      <c r="AH10381" s="94"/>
      <c r="AJ10381" s="97"/>
      <c r="AL10381" s="39"/>
      <c r="AP10381" s="39"/>
      <c r="AQ10381" s="77"/>
      <c r="AR10381" s="78"/>
      <c r="BB10381" s="79"/>
      <c r="BC10381" s="94"/>
      <c r="BE10381" s="97"/>
      <c r="BG10381" s="40"/>
      <c r="BK10381" s="40"/>
      <c r="BL10381" s="79"/>
      <c r="BM10381" s="94"/>
      <c r="BO10381" s="97"/>
      <c r="BQ10381" s="40"/>
      <c r="BR10381" s="94"/>
      <c r="BS10381" s="94"/>
      <c r="BT10381" s="94"/>
      <c r="BU10381" s="40"/>
      <c r="BV10381" s="82"/>
      <c r="BW10381" s="94"/>
      <c r="BX10381" s="48"/>
      <c r="BY10381" s="97"/>
      <c r="BZ10381" s="48"/>
      <c r="CA10381" s="40"/>
      <c r="CB10381" s="94"/>
      <c r="CC10381" s="94"/>
      <c r="CD10381" s="94"/>
      <c r="CE10381" s="40"/>
      <c r="CF10381" s="73"/>
      <c r="CG10381" s="41"/>
      <c r="CH10381" s="41"/>
      <c r="CI10381" s="41"/>
      <c r="CJ10381" s="41"/>
      <c r="CK10381" s="41"/>
      <c r="CL10381" s="68"/>
      <c r="CM10381" s="41"/>
      <c r="CN10381" s="41"/>
      <c r="CO10381" s="39"/>
      <c r="CP10381" s="78"/>
    </row>
    <row r="10382" spans="1:94" s="38" customFormat="1" x14ac:dyDescent="0.25">
      <c r="A10382" s="38">
        <v>10379</v>
      </c>
      <c r="F10382" s="39"/>
      <c r="Q10382" s="39"/>
      <c r="R10382" s="40"/>
      <c r="S10382" s="40"/>
      <c r="T10382" s="39"/>
      <c r="AG10382" s="110"/>
      <c r="AH10382" s="94"/>
      <c r="AJ10382" s="97"/>
      <c r="AL10382" s="39"/>
      <c r="AP10382" s="39"/>
      <c r="AQ10382" s="77"/>
      <c r="AR10382" s="78"/>
      <c r="BB10382" s="79"/>
      <c r="BC10382" s="94"/>
      <c r="BE10382" s="97"/>
      <c r="BG10382" s="40"/>
      <c r="BK10382" s="40"/>
      <c r="BL10382" s="79"/>
      <c r="BM10382" s="94"/>
      <c r="BO10382" s="97"/>
      <c r="BQ10382" s="40"/>
      <c r="BR10382" s="94"/>
      <c r="BS10382" s="94"/>
      <c r="BT10382" s="94"/>
      <c r="BU10382" s="40"/>
      <c r="BV10382" s="82"/>
      <c r="BW10382" s="94"/>
      <c r="BX10382" s="48"/>
      <c r="BY10382" s="97"/>
      <c r="BZ10382" s="48"/>
      <c r="CA10382" s="40"/>
      <c r="CB10382" s="94"/>
      <c r="CC10382" s="94"/>
      <c r="CD10382" s="94"/>
      <c r="CE10382" s="40"/>
      <c r="CF10382" s="73"/>
      <c r="CG10382" s="41"/>
      <c r="CH10382" s="41"/>
      <c r="CI10382" s="41"/>
      <c r="CJ10382" s="41"/>
      <c r="CK10382" s="41"/>
      <c r="CL10382" s="68"/>
      <c r="CM10382" s="41"/>
      <c r="CN10382" s="41"/>
      <c r="CO10382" s="39"/>
      <c r="CP10382" s="78"/>
    </row>
    <row r="10383" spans="1:94" s="38" customFormat="1" x14ac:dyDescent="0.25">
      <c r="A10383" s="38">
        <v>10380</v>
      </c>
      <c r="F10383" s="39"/>
      <c r="Q10383" s="39"/>
      <c r="R10383" s="40"/>
      <c r="S10383" s="40"/>
      <c r="T10383" s="39"/>
      <c r="AG10383" s="110"/>
      <c r="AH10383" s="94"/>
      <c r="AJ10383" s="97"/>
      <c r="AL10383" s="39"/>
      <c r="AP10383" s="39"/>
      <c r="AQ10383" s="77"/>
      <c r="AR10383" s="78"/>
      <c r="BB10383" s="79"/>
      <c r="BC10383" s="94"/>
      <c r="BE10383" s="97"/>
      <c r="BG10383" s="40"/>
      <c r="BK10383" s="40"/>
      <c r="BL10383" s="79"/>
      <c r="BM10383" s="94"/>
      <c r="BO10383" s="97"/>
      <c r="BQ10383" s="40"/>
      <c r="BR10383" s="94"/>
      <c r="BS10383" s="94"/>
      <c r="BT10383" s="94"/>
      <c r="BU10383" s="40"/>
      <c r="BV10383" s="82"/>
      <c r="BW10383" s="94"/>
      <c r="BX10383" s="48"/>
      <c r="BY10383" s="97"/>
      <c r="BZ10383" s="48"/>
      <c r="CA10383" s="40"/>
      <c r="CB10383" s="94"/>
      <c r="CC10383" s="94"/>
      <c r="CD10383" s="94"/>
      <c r="CE10383" s="40"/>
      <c r="CF10383" s="73"/>
      <c r="CG10383" s="41"/>
      <c r="CH10383" s="41"/>
      <c r="CI10383" s="41"/>
      <c r="CJ10383" s="41"/>
      <c r="CK10383" s="41"/>
      <c r="CL10383" s="68"/>
      <c r="CM10383" s="41"/>
      <c r="CN10383" s="41"/>
      <c r="CO10383" s="39"/>
      <c r="CP10383" s="78"/>
    </row>
    <row r="10384" spans="1:94" s="38" customFormat="1" x14ac:dyDescent="0.25">
      <c r="A10384" s="38">
        <v>10381</v>
      </c>
      <c r="F10384" s="39"/>
      <c r="Q10384" s="39"/>
      <c r="R10384" s="40"/>
      <c r="S10384" s="40"/>
      <c r="T10384" s="39"/>
      <c r="AG10384" s="110"/>
      <c r="AH10384" s="94"/>
      <c r="AJ10384" s="97"/>
      <c r="AL10384" s="39"/>
      <c r="AP10384" s="39"/>
      <c r="AQ10384" s="77"/>
      <c r="AR10384" s="78"/>
      <c r="BB10384" s="79"/>
      <c r="BC10384" s="94"/>
      <c r="BE10384" s="97"/>
      <c r="BG10384" s="40"/>
      <c r="BK10384" s="40"/>
      <c r="BL10384" s="79"/>
      <c r="BM10384" s="94"/>
      <c r="BO10384" s="97"/>
      <c r="BQ10384" s="40"/>
      <c r="BR10384" s="94"/>
      <c r="BS10384" s="94"/>
      <c r="BT10384" s="94"/>
      <c r="BU10384" s="40"/>
      <c r="BV10384" s="82"/>
      <c r="BW10384" s="94"/>
      <c r="BX10384" s="48"/>
      <c r="BY10384" s="97"/>
      <c r="BZ10384" s="48"/>
      <c r="CA10384" s="40"/>
      <c r="CB10384" s="94"/>
      <c r="CC10384" s="94"/>
      <c r="CD10384" s="94"/>
      <c r="CE10384" s="40"/>
      <c r="CF10384" s="73"/>
      <c r="CG10384" s="41"/>
      <c r="CH10384" s="41"/>
      <c r="CI10384" s="41"/>
      <c r="CJ10384" s="41"/>
      <c r="CK10384" s="41"/>
      <c r="CL10384" s="68"/>
      <c r="CM10384" s="41"/>
      <c r="CN10384" s="41"/>
      <c r="CO10384" s="39"/>
      <c r="CP10384" s="78"/>
    </row>
    <row r="10385" spans="1:94" s="38" customFormat="1" x14ac:dyDescent="0.25">
      <c r="A10385" s="38">
        <v>10382</v>
      </c>
      <c r="F10385" s="39"/>
      <c r="Q10385" s="39"/>
      <c r="R10385" s="40"/>
      <c r="S10385" s="40"/>
      <c r="T10385" s="39"/>
      <c r="AG10385" s="110"/>
      <c r="AH10385" s="94"/>
      <c r="AJ10385" s="97"/>
      <c r="AL10385" s="39"/>
      <c r="AP10385" s="39"/>
      <c r="AQ10385" s="77"/>
      <c r="AR10385" s="78"/>
      <c r="BB10385" s="79"/>
      <c r="BC10385" s="94"/>
      <c r="BE10385" s="97"/>
      <c r="BG10385" s="40"/>
      <c r="BK10385" s="40"/>
      <c r="BL10385" s="79"/>
      <c r="BM10385" s="94"/>
      <c r="BO10385" s="97"/>
      <c r="BQ10385" s="40"/>
      <c r="BR10385" s="94"/>
      <c r="BS10385" s="94"/>
      <c r="BT10385" s="94"/>
      <c r="BU10385" s="40"/>
      <c r="BV10385" s="82"/>
      <c r="BW10385" s="94"/>
      <c r="BX10385" s="48"/>
      <c r="BY10385" s="97"/>
      <c r="BZ10385" s="48"/>
      <c r="CA10385" s="40"/>
      <c r="CB10385" s="94"/>
      <c r="CC10385" s="94"/>
      <c r="CD10385" s="94"/>
      <c r="CE10385" s="40"/>
      <c r="CF10385" s="73"/>
      <c r="CG10385" s="41"/>
      <c r="CH10385" s="41"/>
      <c r="CI10385" s="41"/>
      <c r="CJ10385" s="41"/>
      <c r="CK10385" s="41"/>
      <c r="CL10385" s="68"/>
      <c r="CM10385" s="41"/>
      <c r="CN10385" s="41"/>
      <c r="CO10385" s="39"/>
      <c r="CP10385" s="78"/>
    </row>
    <row r="10386" spans="1:94" s="38" customFormat="1" x14ac:dyDescent="0.25">
      <c r="A10386" s="38">
        <v>10383</v>
      </c>
      <c r="F10386" s="39"/>
      <c r="Q10386" s="39"/>
      <c r="R10386" s="40"/>
      <c r="S10386" s="40"/>
      <c r="T10386" s="39"/>
      <c r="AG10386" s="110"/>
      <c r="AH10386" s="94"/>
      <c r="AJ10386" s="97"/>
      <c r="AL10386" s="39"/>
      <c r="AP10386" s="39"/>
      <c r="AQ10386" s="77"/>
      <c r="AR10386" s="78"/>
      <c r="BB10386" s="79"/>
      <c r="BC10386" s="94"/>
      <c r="BE10386" s="97"/>
      <c r="BG10386" s="40"/>
      <c r="BK10386" s="40"/>
      <c r="BL10386" s="79"/>
      <c r="BM10386" s="94"/>
      <c r="BO10386" s="97"/>
      <c r="BQ10386" s="40"/>
      <c r="BR10386" s="94"/>
      <c r="BS10386" s="94"/>
      <c r="BT10386" s="94"/>
      <c r="BU10386" s="40"/>
      <c r="BV10386" s="82"/>
      <c r="BW10386" s="94"/>
      <c r="BX10386" s="48"/>
      <c r="BY10386" s="97"/>
      <c r="BZ10386" s="48"/>
      <c r="CA10386" s="40"/>
      <c r="CB10386" s="94"/>
      <c r="CC10386" s="94"/>
      <c r="CD10386" s="94"/>
      <c r="CE10386" s="40"/>
      <c r="CF10386" s="73"/>
      <c r="CG10386" s="41"/>
      <c r="CH10386" s="41"/>
      <c r="CI10386" s="41"/>
      <c r="CJ10386" s="41"/>
      <c r="CK10386" s="41"/>
      <c r="CL10386" s="68"/>
      <c r="CM10386" s="41"/>
      <c r="CN10386" s="41"/>
      <c r="CO10386" s="39"/>
      <c r="CP10386" s="78"/>
    </row>
    <row r="10387" spans="1:94" s="38" customFormat="1" x14ac:dyDescent="0.25">
      <c r="A10387" s="38">
        <v>10384</v>
      </c>
      <c r="F10387" s="39"/>
      <c r="Q10387" s="39"/>
      <c r="R10387" s="40"/>
      <c r="S10387" s="40"/>
      <c r="T10387" s="39"/>
      <c r="AG10387" s="110"/>
      <c r="AH10387" s="94"/>
      <c r="AJ10387" s="97"/>
      <c r="AL10387" s="39"/>
      <c r="AP10387" s="39"/>
      <c r="AQ10387" s="77"/>
      <c r="AR10387" s="78"/>
      <c r="BB10387" s="79"/>
      <c r="BC10387" s="94"/>
      <c r="BE10387" s="97"/>
      <c r="BG10387" s="40"/>
      <c r="BK10387" s="40"/>
      <c r="BL10387" s="79"/>
      <c r="BM10387" s="94"/>
      <c r="BO10387" s="97"/>
      <c r="BQ10387" s="40"/>
      <c r="BR10387" s="94"/>
      <c r="BS10387" s="94"/>
      <c r="BT10387" s="94"/>
      <c r="BU10387" s="40"/>
      <c r="BV10387" s="82"/>
      <c r="BW10387" s="94"/>
      <c r="BX10387" s="48"/>
      <c r="BY10387" s="97"/>
      <c r="BZ10387" s="48"/>
      <c r="CA10387" s="40"/>
      <c r="CB10387" s="94"/>
      <c r="CC10387" s="94"/>
      <c r="CD10387" s="94"/>
      <c r="CE10387" s="40"/>
      <c r="CF10387" s="73"/>
      <c r="CG10387" s="41"/>
      <c r="CH10387" s="41"/>
      <c r="CI10387" s="41"/>
      <c r="CJ10387" s="41"/>
      <c r="CK10387" s="41"/>
      <c r="CL10387" s="68"/>
      <c r="CM10387" s="41"/>
      <c r="CN10387" s="41"/>
      <c r="CO10387" s="39"/>
      <c r="CP10387" s="78"/>
    </row>
    <row r="10388" spans="1:94" s="38" customFormat="1" x14ac:dyDescent="0.25">
      <c r="A10388" s="38">
        <v>10385</v>
      </c>
      <c r="F10388" s="39"/>
      <c r="Q10388" s="39"/>
      <c r="R10388" s="40"/>
      <c r="S10388" s="40"/>
      <c r="T10388" s="39"/>
      <c r="AG10388" s="110"/>
      <c r="AH10388" s="94"/>
      <c r="AJ10388" s="97"/>
      <c r="AL10388" s="39"/>
      <c r="AP10388" s="39"/>
      <c r="AQ10388" s="77"/>
      <c r="AR10388" s="78"/>
      <c r="BB10388" s="79"/>
      <c r="BC10388" s="94"/>
      <c r="BE10388" s="97"/>
      <c r="BG10388" s="40"/>
      <c r="BK10388" s="40"/>
      <c r="BL10388" s="79"/>
      <c r="BM10388" s="94"/>
      <c r="BO10388" s="97"/>
      <c r="BQ10388" s="40"/>
      <c r="BR10388" s="94"/>
      <c r="BS10388" s="94"/>
      <c r="BT10388" s="94"/>
      <c r="BU10388" s="40"/>
      <c r="BV10388" s="82"/>
      <c r="BW10388" s="94"/>
      <c r="BX10388" s="48"/>
      <c r="BY10388" s="97"/>
      <c r="BZ10388" s="48"/>
      <c r="CA10388" s="40"/>
      <c r="CB10388" s="94"/>
      <c r="CC10388" s="94"/>
      <c r="CD10388" s="94"/>
      <c r="CE10388" s="40"/>
      <c r="CF10388" s="73"/>
      <c r="CG10388" s="41"/>
      <c r="CH10388" s="41"/>
      <c r="CI10388" s="41"/>
      <c r="CJ10388" s="41"/>
      <c r="CK10388" s="41"/>
      <c r="CL10388" s="68"/>
      <c r="CM10388" s="41"/>
      <c r="CN10388" s="41"/>
      <c r="CO10388" s="39"/>
      <c r="CP10388" s="78"/>
    </row>
    <row r="10389" spans="1:94" s="38" customFormat="1" x14ac:dyDescent="0.25">
      <c r="A10389" s="38">
        <v>10386</v>
      </c>
      <c r="F10389" s="39"/>
      <c r="Q10389" s="39"/>
      <c r="R10389" s="40"/>
      <c r="S10389" s="40"/>
      <c r="T10389" s="39"/>
      <c r="AG10389" s="110"/>
      <c r="AH10389" s="94"/>
      <c r="AJ10389" s="97"/>
      <c r="AL10389" s="39"/>
      <c r="AP10389" s="39"/>
      <c r="AQ10389" s="77"/>
      <c r="AR10389" s="78"/>
      <c r="BB10389" s="79"/>
      <c r="BC10389" s="94"/>
      <c r="BE10389" s="97"/>
      <c r="BG10389" s="40"/>
      <c r="BK10389" s="40"/>
      <c r="BL10389" s="79"/>
      <c r="BM10389" s="94"/>
      <c r="BO10389" s="97"/>
      <c r="BQ10389" s="40"/>
      <c r="BR10389" s="94"/>
      <c r="BS10389" s="94"/>
      <c r="BT10389" s="94"/>
      <c r="BU10389" s="40"/>
      <c r="BV10389" s="82"/>
      <c r="BW10389" s="94"/>
      <c r="BX10389" s="48"/>
      <c r="BY10389" s="97"/>
      <c r="BZ10389" s="48"/>
      <c r="CA10389" s="40"/>
      <c r="CB10389" s="94"/>
      <c r="CC10389" s="94"/>
      <c r="CD10389" s="94"/>
      <c r="CE10389" s="40"/>
      <c r="CF10389" s="73"/>
      <c r="CG10389" s="41"/>
      <c r="CH10389" s="41"/>
      <c r="CI10389" s="41"/>
      <c r="CJ10389" s="41"/>
      <c r="CK10389" s="41"/>
      <c r="CL10389" s="68"/>
      <c r="CM10389" s="41"/>
      <c r="CN10389" s="41"/>
      <c r="CO10389" s="39"/>
      <c r="CP10389" s="78"/>
    </row>
    <row r="10390" spans="1:94" s="38" customFormat="1" x14ac:dyDescent="0.25">
      <c r="A10390" s="38">
        <v>10387</v>
      </c>
      <c r="F10390" s="39"/>
      <c r="Q10390" s="39"/>
      <c r="R10390" s="40"/>
      <c r="S10390" s="40"/>
      <c r="T10390" s="39"/>
      <c r="AG10390" s="110"/>
      <c r="AH10390" s="94"/>
      <c r="AJ10390" s="97"/>
      <c r="AL10390" s="39"/>
      <c r="AP10390" s="39"/>
      <c r="AQ10390" s="77"/>
      <c r="AR10390" s="78"/>
      <c r="BB10390" s="79"/>
      <c r="BC10390" s="94"/>
      <c r="BE10390" s="97"/>
      <c r="BG10390" s="40"/>
      <c r="BK10390" s="40"/>
      <c r="BL10390" s="79"/>
      <c r="BM10390" s="94"/>
      <c r="BO10390" s="97"/>
      <c r="BQ10390" s="40"/>
      <c r="BR10390" s="94"/>
      <c r="BS10390" s="94"/>
      <c r="BT10390" s="94"/>
      <c r="BU10390" s="40"/>
      <c r="BV10390" s="82"/>
      <c r="BW10390" s="94"/>
      <c r="BX10390" s="48"/>
      <c r="BY10390" s="97"/>
      <c r="BZ10390" s="48"/>
      <c r="CA10390" s="40"/>
      <c r="CB10390" s="94"/>
      <c r="CC10390" s="94"/>
      <c r="CD10390" s="94"/>
      <c r="CE10390" s="40"/>
      <c r="CF10390" s="73"/>
      <c r="CG10390" s="41"/>
      <c r="CH10390" s="41"/>
      <c r="CI10390" s="41"/>
      <c r="CJ10390" s="41"/>
      <c r="CK10390" s="41"/>
      <c r="CL10390" s="68"/>
      <c r="CM10390" s="41"/>
      <c r="CN10390" s="41"/>
      <c r="CO10390" s="39"/>
      <c r="CP10390" s="78"/>
    </row>
    <row r="10391" spans="1:94" s="38" customFormat="1" x14ac:dyDescent="0.25">
      <c r="A10391" s="38">
        <v>10388</v>
      </c>
      <c r="F10391" s="39"/>
      <c r="Q10391" s="39"/>
      <c r="R10391" s="40"/>
      <c r="S10391" s="40"/>
      <c r="T10391" s="39"/>
      <c r="AG10391" s="110"/>
      <c r="AH10391" s="94"/>
      <c r="AJ10391" s="97"/>
      <c r="AL10391" s="39"/>
      <c r="AP10391" s="39"/>
      <c r="AQ10391" s="77"/>
      <c r="AR10391" s="78"/>
      <c r="BB10391" s="79"/>
      <c r="BC10391" s="94"/>
      <c r="BE10391" s="97"/>
      <c r="BG10391" s="40"/>
      <c r="BK10391" s="40"/>
      <c r="BL10391" s="79"/>
      <c r="BM10391" s="94"/>
      <c r="BO10391" s="97"/>
      <c r="BQ10391" s="40"/>
      <c r="BR10391" s="94"/>
      <c r="BS10391" s="94"/>
      <c r="BT10391" s="94"/>
      <c r="BU10391" s="40"/>
      <c r="BV10391" s="82"/>
      <c r="BW10391" s="94"/>
      <c r="BX10391" s="48"/>
      <c r="BY10391" s="97"/>
      <c r="BZ10391" s="48"/>
      <c r="CA10391" s="40"/>
      <c r="CB10391" s="94"/>
      <c r="CC10391" s="94"/>
      <c r="CD10391" s="94"/>
      <c r="CE10391" s="40"/>
      <c r="CF10391" s="73"/>
      <c r="CG10391" s="41"/>
      <c r="CH10391" s="41"/>
      <c r="CI10391" s="41"/>
      <c r="CJ10391" s="41"/>
      <c r="CK10391" s="41"/>
      <c r="CL10391" s="68"/>
      <c r="CM10391" s="41"/>
      <c r="CN10391" s="41"/>
      <c r="CO10391" s="39"/>
      <c r="CP10391" s="78"/>
    </row>
    <row r="10392" spans="1:94" s="38" customFormat="1" x14ac:dyDescent="0.25">
      <c r="A10392" s="38">
        <v>10389</v>
      </c>
      <c r="F10392" s="39"/>
      <c r="Q10392" s="39"/>
      <c r="R10392" s="40"/>
      <c r="S10392" s="40"/>
      <c r="T10392" s="39"/>
      <c r="AG10392" s="110"/>
      <c r="AH10392" s="94"/>
      <c r="AJ10392" s="97"/>
      <c r="AL10392" s="39"/>
      <c r="AP10392" s="39"/>
      <c r="AQ10392" s="77"/>
      <c r="AR10392" s="78"/>
      <c r="BB10392" s="79"/>
      <c r="BC10392" s="94"/>
      <c r="BE10392" s="97"/>
      <c r="BG10392" s="40"/>
      <c r="BK10392" s="40"/>
      <c r="BL10392" s="79"/>
      <c r="BM10392" s="94"/>
      <c r="BO10392" s="97"/>
      <c r="BQ10392" s="40"/>
      <c r="BR10392" s="94"/>
      <c r="BS10392" s="94"/>
      <c r="BT10392" s="94"/>
      <c r="BU10392" s="40"/>
      <c r="BV10392" s="82"/>
      <c r="BW10392" s="94"/>
      <c r="BX10392" s="48"/>
      <c r="BY10392" s="97"/>
      <c r="BZ10392" s="48"/>
      <c r="CA10392" s="40"/>
      <c r="CB10392" s="94"/>
      <c r="CC10392" s="94"/>
      <c r="CD10392" s="94"/>
      <c r="CE10392" s="40"/>
      <c r="CF10392" s="73"/>
      <c r="CG10392" s="41"/>
      <c r="CH10392" s="41"/>
      <c r="CI10392" s="41"/>
      <c r="CJ10392" s="41"/>
      <c r="CK10392" s="41"/>
      <c r="CL10392" s="68"/>
      <c r="CM10392" s="41"/>
      <c r="CN10392" s="41"/>
      <c r="CO10392" s="39"/>
      <c r="CP10392" s="78"/>
    </row>
    <row r="10393" spans="1:94" s="38" customFormat="1" x14ac:dyDescent="0.25">
      <c r="A10393" s="38">
        <v>10390</v>
      </c>
      <c r="F10393" s="39"/>
      <c r="Q10393" s="39"/>
      <c r="R10393" s="40"/>
      <c r="S10393" s="40"/>
      <c r="T10393" s="39"/>
      <c r="AG10393" s="110"/>
      <c r="AH10393" s="94"/>
      <c r="AJ10393" s="97"/>
      <c r="AL10393" s="39"/>
      <c r="AP10393" s="39"/>
      <c r="AQ10393" s="77"/>
      <c r="AR10393" s="78"/>
      <c r="BB10393" s="79"/>
      <c r="BC10393" s="94"/>
      <c r="BE10393" s="97"/>
      <c r="BG10393" s="40"/>
      <c r="BK10393" s="40"/>
      <c r="BL10393" s="79"/>
      <c r="BM10393" s="94"/>
      <c r="BO10393" s="97"/>
      <c r="BQ10393" s="40"/>
      <c r="BR10393" s="94"/>
      <c r="BS10393" s="94"/>
      <c r="BT10393" s="94"/>
      <c r="BU10393" s="40"/>
      <c r="BV10393" s="82"/>
      <c r="BW10393" s="94"/>
      <c r="BX10393" s="48"/>
      <c r="BY10393" s="97"/>
      <c r="BZ10393" s="48"/>
      <c r="CA10393" s="40"/>
      <c r="CB10393" s="94"/>
      <c r="CC10393" s="94"/>
      <c r="CD10393" s="94"/>
      <c r="CE10393" s="40"/>
      <c r="CF10393" s="73"/>
      <c r="CG10393" s="41"/>
      <c r="CH10393" s="41"/>
      <c r="CI10393" s="41"/>
      <c r="CJ10393" s="41"/>
      <c r="CK10393" s="41"/>
      <c r="CL10393" s="68"/>
      <c r="CM10393" s="41"/>
      <c r="CN10393" s="41"/>
      <c r="CO10393" s="39"/>
      <c r="CP10393" s="78"/>
    </row>
    <row r="10394" spans="1:94" s="38" customFormat="1" x14ac:dyDescent="0.25">
      <c r="A10394" s="38">
        <v>10391</v>
      </c>
      <c r="F10394" s="39"/>
      <c r="Q10394" s="39"/>
      <c r="R10394" s="40"/>
      <c r="S10394" s="40"/>
      <c r="T10394" s="39"/>
      <c r="AG10394" s="110"/>
      <c r="AH10394" s="94"/>
      <c r="AJ10394" s="97"/>
      <c r="AL10394" s="39"/>
      <c r="AP10394" s="39"/>
      <c r="AQ10394" s="77"/>
      <c r="AR10394" s="78"/>
      <c r="BB10394" s="79"/>
      <c r="BC10394" s="94"/>
      <c r="BE10394" s="97"/>
      <c r="BG10394" s="40"/>
      <c r="BK10394" s="40"/>
      <c r="BL10394" s="79"/>
      <c r="BM10394" s="94"/>
      <c r="BO10394" s="97"/>
      <c r="BQ10394" s="40"/>
      <c r="BR10394" s="94"/>
      <c r="BS10394" s="94"/>
      <c r="BT10394" s="94"/>
      <c r="BU10394" s="40"/>
      <c r="BV10394" s="82"/>
      <c r="BW10394" s="94"/>
      <c r="BX10394" s="48"/>
      <c r="BY10394" s="97"/>
      <c r="BZ10394" s="48"/>
      <c r="CA10394" s="40"/>
      <c r="CB10394" s="94"/>
      <c r="CC10394" s="94"/>
      <c r="CD10394" s="94"/>
      <c r="CE10394" s="40"/>
      <c r="CF10394" s="73"/>
      <c r="CG10394" s="41"/>
      <c r="CH10394" s="41"/>
      <c r="CI10394" s="41"/>
      <c r="CJ10394" s="41"/>
      <c r="CK10394" s="41"/>
      <c r="CL10394" s="68"/>
      <c r="CM10394" s="41"/>
      <c r="CN10394" s="41"/>
      <c r="CO10394" s="39"/>
      <c r="CP10394" s="78"/>
    </row>
    <row r="10395" spans="1:94" s="38" customFormat="1" x14ac:dyDescent="0.25">
      <c r="A10395" s="38">
        <v>10392</v>
      </c>
      <c r="F10395" s="39"/>
      <c r="Q10395" s="39"/>
      <c r="R10395" s="40"/>
      <c r="S10395" s="40"/>
      <c r="T10395" s="39"/>
      <c r="AG10395" s="110"/>
      <c r="AH10395" s="94"/>
      <c r="AJ10395" s="97"/>
      <c r="AL10395" s="39"/>
      <c r="AP10395" s="39"/>
      <c r="AQ10395" s="77"/>
      <c r="AR10395" s="78"/>
      <c r="BB10395" s="79"/>
      <c r="BC10395" s="94"/>
      <c r="BE10395" s="97"/>
      <c r="BG10395" s="40"/>
      <c r="BK10395" s="40"/>
      <c r="BL10395" s="79"/>
      <c r="BM10395" s="94"/>
      <c r="BO10395" s="97"/>
      <c r="BQ10395" s="40"/>
      <c r="BR10395" s="94"/>
      <c r="BS10395" s="94"/>
      <c r="BT10395" s="94"/>
      <c r="BU10395" s="40"/>
      <c r="BV10395" s="82"/>
      <c r="BW10395" s="94"/>
      <c r="BX10395" s="48"/>
      <c r="BY10395" s="97"/>
      <c r="BZ10395" s="48"/>
      <c r="CA10395" s="40"/>
      <c r="CB10395" s="94"/>
      <c r="CC10395" s="94"/>
      <c r="CD10395" s="94"/>
      <c r="CE10395" s="40"/>
      <c r="CF10395" s="73"/>
      <c r="CG10395" s="41"/>
      <c r="CH10395" s="41"/>
      <c r="CI10395" s="41"/>
      <c r="CJ10395" s="41"/>
      <c r="CK10395" s="41"/>
      <c r="CL10395" s="68"/>
      <c r="CM10395" s="41"/>
      <c r="CN10395" s="41"/>
      <c r="CO10395" s="39"/>
      <c r="CP10395" s="78"/>
    </row>
    <row r="10396" spans="1:94" s="38" customFormat="1" x14ac:dyDescent="0.25">
      <c r="A10396" s="38">
        <v>10393</v>
      </c>
      <c r="F10396" s="39"/>
      <c r="Q10396" s="39"/>
      <c r="R10396" s="40"/>
      <c r="S10396" s="40"/>
      <c r="T10396" s="39"/>
      <c r="AG10396" s="110"/>
      <c r="AH10396" s="94"/>
      <c r="AJ10396" s="97"/>
      <c r="AL10396" s="39"/>
      <c r="AP10396" s="39"/>
      <c r="AQ10396" s="77"/>
      <c r="AR10396" s="78"/>
      <c r="BB10396" s="79"/>
      <c r="BC10396" s="94"/>
      <c r="BE10396" s="97"/>
      <c r="BG10396" s="40"/>
      <c r="BK10396" s="40"/>
      <c r="BL10396" s="79"/>
      <c r="BM10396" s="94"/>
      <c r="BO10396" s="97"/>
      <c r="BQ10396" s="40"/>
      <c r="BR10396" s="94"/>
      <c r="BS10396" s="94"/>
      <c r="BT10396" s="94"/>
      <c r="BU10396" s="40"/>
      <c r="BV10396" s="82"/>
      <c r="BW10396" s="94"/>
      <c r="BX10396" s="48"/>
      <c r="BY10396" s="97"/>
      <c r="BZ10396" s="48"/>
      <c r="CA10396" s="40"/>
      <c r="CB10396" s="94"/>
      <c r="CC10396" s="94"/>
      <c r="CD10396" s="94"/>
      <c r="CE10396" s="40"/>
      <c r="CF10396" s="73"/>
      <c r="CG10396" s="41"/>
      <c r="CH10396" s="41"/>
      <c r="CI10396" s="41"/>
      <c r="CJ10396" s="41"/>
      <c r="CK10396" s="41"/>
      <c r="CL10396" s="68"/>
      <c r="CM10396" s="41"/>
      <c r="CN10396" s="41"/>
      <c r="CO10396" s="39"/>
      <c r="CP10396" s="78"/>
    </row>
    <row r="10397" spans="1:94" s="38" customFormat="1" x14ac:dyDescent="0.25">
      <c r="A10397" s="38">
        <v>10394</v>
      </c>
      <c r="F10397" s="39"/>
      <c r="Q10397" s="39"/>
      <c r="R10397" s="40"/>
      <c r="S10397" s="40"/>
      <c r="T10397" s="39"/>
      <c r="AG10397" s="110"/>
      <c r="AH10397" s="94"/>
      <c r="AJ10397" s="97"/>
      <c r="AL10397" s="39"/>
      <c r="AP10397" s="39"/>
      <c r="AQ10397" s="77"/>
      <c r="AR10397" s="78"/>
      <c r="BB10397" s="79"/>
      <c r="BC10397" s="94"/>
      <c r="BE10397" s="97"/>
      <c r="BG10397" s="40"/>
      <c r="BK10397" s="40"/>
      <c r="BL10397" s="79"/>
      <c r="BM10397" s="94"/>
      <c r="BO10397" s="97"/>
      <c r="BQ10397" s="40"/>
      <c r="BR10397" s="94"/>
      <c r="BS10397" s="94"/>
      <c r="BT10397" s="94"/>
      <c r="BU10397" s="40"/>
      <c r="BV10397" s="82"/>
      <c r="BW10397" s="94"/>
      <c r="BX10397" s="48"/>
      <c r="BY10397" s="97"/>
      <c r="BZ10397" s="48"/>
      <c r="CA10397" s="40"/>
      <c r="CB10397" s="94"/>
      <c r="CC10397" s="94"/>
      <c r="CD10397" s="94"/>
      <c r="CE10397" s="40"/>
      <c r="CF10397" s="73"/>
      <c r="CG10397" s="41"/>
      <c r="CH10397" s="41"/>
      <c r="CI10397" s="41"/>
      <c r="CJ10397" s="41"/>
      <c r="CK10397" s="41"/>
      <c r="CL10397" s="68"/>
      <c r="CM10397" s="41"/>
      <c r="CN10397" s="41"/>
      <c r="CO10397" s="39"/>
      <c r="CP10397" s="78"/>
    </row>
    <row r="10398" spans="1:94" s="38" customFormat="1" x14ac:dyDescent="0.25">
      <c r="A10398" s="38">
        <v>10395</v>
      </c>
      <c r="F10398" s="39"/>
      <c r="Q10398" s="39"/>
      <c r="R10398" s="40"/>
      <c r="S10398" s="40"/>
      <c r="T10398" s="39"/>
      <c r="AG10398" s="110"/>
      <c r="AH10398" s="94"/>
      <c r="AJ10398" s="97"/>
      <c r="AL10398" s="39"/>
      <c r="AP10398" s="39"/>
      <c r="AQ10398" s="77"/>
      <c r="AR10398" s="78"/>
      <c r="BB10398" s="79"/>
      <c r="BC10398" s="94"/>
      <c r="BE10398" s="97"/>
      <c r="BG10398" s="40"/>
      <c r="BK10398" s="40"/>
      <c r="BL10398" s="79"/>
      <c r="BM10398" s="94"/>
      <c r="BO10398" s="97"/>
      <c r="BQ10398" s="40"/>
      <c r="BR10398" s="94"/>
      <c r="BS10398" s="94"/>
      <c r="BT10398" s="94"/>
      <c r="BU10398" s="40"/>
      <c r="BV10398" s="82"/>
      <c r="BW10398" s="94"/>
      <c r="BX10398" s="48"/>
      <c r="BY10398" s="97"/>
      <c r="BZ10398" s="48"/>
      <c r="CA10398" s="40"/>
      <c r="CB10398" s="94"/>
      <c r="CC10398" s="94"/>
      <c r="CD10398" s="94"/>
      <c r="CE10398" s="40"/>
      <c r="CF10398" s="73"/>
      <c r="CG10398" s="41"/>
      <c r="CH10398" s="41"/>
      <c r="CI10398" s="41"/>
      <c r="CJ10398" s="41"/>
      <c r="CK10398" s="41"/>
      <c r="CL10398" s="68"/>
      <c r="CM10398" s="41"/>
      <c r="CN10398" s="41"/>
      <c r="CO10398" s="39"/>
      <c r="CP10398" s="78"/>
    </row>
    <row r="10399" spans="1:94" s="38" customFormat="1" x14ac:dyDescent="0.25">
      <c r="A10399" s="38">
        <v>10396</v>
      </c>
      <c r="F10399" s="39"/>
      <c r="Q10399" s="39"/>
      <c r="R10399" s="40"/>
      <c r="S10399" s="40"/>
      <c r="T10399" s="39"/>
      <c r="AG10399" s="110"/>
      <c r="AH10399" s="94"/>
      <c r="AJ10399" s="97"/>
      <c r="AL10399" s="39"/>
      <c r="AP10399" s="39"/>
      <c r="AQ10399" s="77"/>
      <c r="AR10399" s="78"/>
      <c r="BB10399" s="79"/>
      <c r="BC10399" s="94"/>
      <c r="BE10399" s="97"/>
      <c r="BG10399" s="40"/>
      <c r="BK10399" s="40"/>
      <c r="BL10399" s="79"/>
      <c r="BM10399" s="94"/>
      <c r="BO10399" s="97"/>
      <c r="BQ10399" s="40"/>
      <c r="BR10399" s="94"/>
      <c r="BS10399" s="94"/>
      <c r="BT10399" s="94"/>
      <c r="BU10399" s="40"/>
      <c r="BV10399" s="82"/>
      <c r="BW10399" s="94"/>
      <c r="BX10399" s="48"/>
      <c r="BY10399" s="97"/>
      <c r="BZ10399" s="48"/>
      <c r="CA10399" s="40"/>
      <c r="CB10399" s="94"/>
      <c r="CC10399" s="94"/>
      <c r="CD10399" s="94"/>
      <c r="CE10399" s="40"/>
      <c r="CF10399" s="73"/>
      <c r="CG10399" s="41"/>
      <c r="CH10399" s="41"/>
      <c r="CI10399" s="41"/>
      <c r="CJ10399" s="41"/>
      <c r="CK10399" s="41"/>
      <c r="CL10399" s="68"/>
      <c r="CM10399" s="41"/>
      <c r="CN10399" s="41"/>
      <c r="CO10399" s="39"/>
      <c r="CP10399" s="78"/>
    </row>
    <row r="10400" spans="1:94" s="38" customFormat="1" x14ac:dyDescent="0.25">
      <c r="A10400" s="38">
        <v>10397</v>
      </c>
      <c r="F10400" s="39"/>
      <c r="Q10400" s="39"/>
      <c r="R10400" s="40"/>
      <c r="S10400" s="40"/>
      <c r="T10400" s="39"/>
      <c r="AG10400" s="110"/>
      <c r="AH10400" s="94"/>
      <c r="AJ10400" s="97"/>
      <c r="AL10400" s="39"/>
      <c r="AP10400" s="39"/>
      <c r="AQ10400" s="77"/>
      <c r="AR10400" s="78"/>
      <c r="BB10400" s="79"/>
      <c r="BC10400" s="94"/>
      <c r="BE10400" s="97"/>
      <c r="BG10400" s="40"/>
      <c r="BK10400" s="40"/>
      <c r="BL10400" s="79"/>
      <c r="BM10400" s="94"/>
      <c r="BO10400" s="97"/>
      <c r="BQ10400" s="40"/>
      <c r="BR10400" s="94"/>
      <c r="BS10400" s="94"/>
      <c r="BT10400" s="94"/>
      <c r="BU10400" s="40"/>
      <c r="BV10400" s="82"/>
      <c r="BW10400" s="94"/>
      <c r="BX10400" s="48"/>
      <c r="BY10400" s="97"/>
      <c r="BZ10400" s="48"/>
      <c r="CA10400" s="40"/>
      <c r="CB10400" s="94"/>
      <c r="CC10400" s="94"/>
      <c r="CD10400" s="94"/>
      <c r="CE10400" s="40"/>
      <c r="CF10400" s="73"/>
      <c r="CG10400" s="41"/>
      <c r="CH10400" s="41"/>
      <c r="CI10400" s="41"/>
      <c r="CJ10400" s="41"/>
      <c r="CK10400" s="41"/>
      <c r="CL10400" s="68"/>
      <c r="CM10400" s="41"/>
      <c r="CN10400" s="41"/>
      <c r="CO10400" s="39"/>
      <c r="CP10400" s="78"/>
    </row>
    <row r="10401" spans="1:94" s="38" customFormat="1" x14ac:dyDescent="0.25">
      <c r="A10401" s="38">
        <v>10398</v>
      </c>
      <c r="F10401" s="39"/>
      <c r="Q10401" s="39"/>
      <c r="R10401" s="40"/>
      <c r="S10401" s="40"/>
      <c r="T10401" s="39"/>
      <c r="AG10401" s="110"/>
      <c r="AH10401" s="94"/>
      <c r="AJ10401" s="97"/>
      <c r="AL10401" s="39"/>
      <c r="AP10401" s="39"/>
      <c r="AQ10401" s="77"/>
      <c r="AR10401" s="78"/>
      <c r="BB10401" s="79"/>
      <c r="BC10401" s="94"/>
      <c r="BE10401" s="97"/>
      <c r="BG10401" s="40"/>
      <c r="BK10401" s="40"/>
      <c r="BL10401" s="79"/>
      <c r="BM10401" s="94"/>
      <c r="BO10401" s="97"/>
      <c r="BQ10401" s="40"/>
      <c r="BR10401" s="94"/>
      <c r="BS10401" s="94"/>
      <c r="BT10401" s="94"/>
      <c r="BU10401" s="40"/>
      <c r="BV10401" s="82"/>
      <c r="BW10401" s="94"/>
      <c r="BX10401" s="48"/>
      <c r="BY10401" s="97"/>
      <c r="BZ10401" s="48"/>
      <c r="CA10401" s="40"/>
      <c r="CB10401" s="94"/>
      <c r="CC10401" s="94"/>
      <c r="CD10401" s="94"/>
      <c r="CE10401" s="40"/>
      <c r="CF10401" s="73"/>
      <c r="CG10401" s="41"/>
      <c r="CH10401" s="41"/>
      <c r="CI10401" s="41"/>
      <c r="CJ10401" s="41"/>
      <c r="CK10401" s="41"/>
      <c r="CL10401" s="68"/>
      <c r="CM10401" s="41"/>
      <c r="CN10401" s="41"/>
      <c r="CO10401" s="39"/>
      <c r="CP10401" s="78"/>
    </row>
    <row r="10402" spans="1:94" s="38" customFormat="1" x14ac:dyDescent="0.25">
      <c r="A10402" s="38">
        <v>10399</v>
      </c>
      <c r="F10402" s="39"/>
      <c r="Q10402" s="39"/>
      <c r="R10402" s="40"/>
      <c r="S10402" s="40"/>
      <c r="T10402" s="39"/>
      <c r="AG10402" s="110"/>
      <c r="AH10402" s="94"/>
      <c r="AJ10402" s="97"/>
      <c r="AL10402" s="39"/>
      <c r="AP10402" s="39"/>
      <c r="AQ10402" s="77"/>
      <c r="AR10402" s="78"/>
      <c r="BB10402" s="79"/>
      <c r="BC10402" s="94"/>
      <c r="BE10402" s="97"/>
      <c r="BG10402" s="40"/>
      <c r="BK10402" s="40"/>
      <c r="BL10402" s="79"/>
      <c r="BM10402" s="94"/>
      <c r="BO10402" s="97"/>
      <c r="BQ10402" s="40"/>
      <c r="BR10402" s="94"/>
      <c r="BS10402" s="94"/>
      <c r="BT10402" s="94"/>
      <c r="BU10402" s="40"/>
      <c r="BV10402" s="82"/>
      <c r="BW10402" s="94"/>
      <c r="BX10402" s="48"/>
      <c r="BY10402" s="97"/>
      <c r="BZ10402" s="48"/>
      <c r="CA10402" s="40"/>
      <c r="CB10402" s="94"/>
      <c r="CC10402" s="94"/>
      <c r="CD10402" s="94"/>
      <c r="CE10402" s="40"/>
      <c r="CF10402" s="73"/>
      <c r="CG10402" s="41"/>
      <c r="CH10402" s="41"/>
      <c r="CI10402" s="41"/>
      <c r="CJ10402" s="41"/>
      <c r="CK10402" s="41"/>
      <c r="CL10402" s="68"/>
      <c r="CM10402" s="41"/>
      <c r="CN10402" s="41"/>
      <c r="CO10402" s="39"/>
      <c r="CP10402" s="78"/>
    </row>
    <row r="10403" spans="1:94" s="38" customFormat="1" x14ac:dyDescent="0.25">
      <c r="A10403" s="38">
        <v>10400</v>
      </c>
      <c r="F10403" s="39"/>
      <c r="Q10403" s="39"/>
      <c r="R10403" s="40"/>
      <c r="S10403" s="40"/>
      <c r="T10403" s="39"/>
      <c r="AG10403" s="110"/>
      <c r="AH10403" s="94"/>
      <c r="AJ10403" s="97"/>
      <c r="AL10403" s="39"/>
      <c r="AP10403" s="39"/>
      <c r="AQ10403" s="77"/>
      <c r="AR10403" s="78"/>
      <c r="BB10403" s="79"/>
      <c r="BC10403" s="94"/>
      <c r="BE10403" s="97"/>
      <c r="BG10403" s="40"/>
      <c r="BK10403" s="40"/>
      <c r="BL10403" s="79"/>
      <c r="BM10403" s="94"/>
      <c r="BO10403" s="97"/>
      <c r="BQ10403" s="40"/>
      <c r="BR10403" s="94"/>
      <c r="BS10403" s="94"/>
      <c r="BT10403" s="94"/>
      <c r="BU10403" s="40"/>
      <c r="BV10403" s="82"/>
      <c r="BW10403" s="94"/>
      <c r="BX10403" s="48"/>
      <c r="BY10403" s="97"/>
      <c r="BZ10403" s="48"/>
      <c r="CA10403" s="40"/>
      <c r="CB10403" s="94"/>
      <c r="CC10403" s="94"/>
      <c r="CD10403" s="94"/>
      <c r="CE10403" s="40"/>
      <c r="CF10403" s="73"/>
      <c r="CG10403" s="41"/>
      <c r="CH10403" s="41"/>
      <c r="CI10403" s="41"/>
      <c r="CJ10403" s="41"/>
      <c r="CK10403" s="41"/>
      <c r="CL10403" s="68"/>
      <c r="CM10403" s="41"/>
      <c r="CN10403" s="41"/>
      <c r="CO10403" s="39"/>
      <c r="CP10403" s="78"/>
    </row>
    <row r="10404" spans="1:94" s="38" customFormat="1" x14ac:dyDescent="0.25">
      <c r="A10404" s="38">
        <v>10401</v>
      </c>
      <c r="F10404" s="39"/>
      <c r="Q10404" s="39"/>
      <c r="R10404" s="40"/>
      <c r="S10404" s="40"/>
      <c r="T10404" s="39"/>
      <c r="AG10404" s="110"/>
      <c r="AH10404" s="94"/>
      <c r="AJ10404" s="97"/>
      <c r="AL10404" s="39"/>
      <c r="AP10404" s="39"/>
      <c r="AQ10404" s="77"/>
      <c r="AR10404" s="78"/>
      <c r="BB10404" s="79"/>
      <c r="BC10404" s="94"/>
      <c r="BE10404" s="97"/>
      <c r="BG10404" s="40"/>
      <c r="BK10404" s="40"/>
      <c r="BL10404" s="79"/>
      <c r="BM10404" s="94"/>
      <c r="BO10404" s="97"/>
      <c r="BQ10404" s="40"/>
      <c r="BR10404" s="94"/>
      <c r="BS10404" s="94"/>
      <c r="BT10404" s="94"/>
      <c r="BU10404" s="40"/>
      <c r="BV10404" s="82"/>
      <c r="BW10404" s="94"/>
      <c r="BX10404" s="48"/>
      <c r="BY10404" s="97"/>
      <c r="BZ10404" s="48"/>
      <c r="CA10404" s="40"/>
      <c r="CB10404" s="94"/>
      <c r="CC10404" s="94"/>
      <c r="CD10404" s="94"/>
      <c r="CE10404" s="40"/>
      <c r="CF10404" s="73"/>
      <c r="CG10404" s="41"/>
      <c r="CH10404" s="41"/>
      <c r="CI10404" s="41"/>
      <c r="CJ10404" s="41"/>
      <c r="CK10404" s="41"/>
      <c r="CL10404" s="68"/>
      <c r="CM10404" s="41"/>
      <c r="CN10404" s="41"/>
      <c r="CO10404" s="39"/>
      <c r="CP10404" s="78"/>
    </row>
    <row r="10405" spans="1:94" s="38" customFormat="1" x14ac:dyDescent="0.25">
      <c r="A10405" s="38">
        <v>10402</v>
      </c>
      <c r="F10405" s="39"/>
      <c r="Q10405" s="39"/>
      <c r="R10405" s="40"/>
      <c r="S10405" s="40"/>
      <c r="T10405" s="39"/>
      <c r="AG10405" s="110"/>
      <c r="AH10405" s="94"/>
      <c r="AJ10405" s="97"/>
      <c r="AL10405" s="39"/>
      <c r="AP10405" s="39"/>
      <c r="AQ10405" s="77"/>
      <c r="AR10405" s="78"/>
      <c r="BB10405" s="79"/>
      <c r="BC10405" s="94"/>
      <c r="BE10405" s="97"/>
      <c r="BG10405" s="40"/>
      <c r="BK10405" s="40"/>
      <c r="BL10405" s="79"/>
      <c r="BM10405" s="94"/>
      <c r="BO10405" s="97"/>
      <c r="BQ10405" s="40"/>
      <c r="BR10405" s="94"/>
      <c r="BS10405" s="94"/>
      <c r="BT10405" s="94"/>
      <c r="BU10405" s="40"/>
      <c r="BV10405" s="82"/>
      <c r="BW10405" s="94"/>
      <c r="BX10405" s="48"/>
      <c r="BY10405" s="97"/>
      <c r="BZ10405" s="48"/>
      <c r="CA10405" s="40"/>
      <c r="CB10405" s="94"/>
      <c r="CC10405" s="94"/>
      <c r="CD10405" s="94"/>
      <c r="CE10405" s="40"/>
      <c r="CF10405" s="73"/>
      <c r="CG10405" s="41"/>
      <c r="CH10405" s="41"/>
      <c r="CI10405" s="41"/>
      <c r="CJ10405" s="41"/>
      <c r="CK10405" s="41"/>
      <c r="CL10405" s="68"/>
      <c r="CM10405" s="41"/>
      <c r="CN10405" s="41"/>
      <c r="CO10405" s="39"/>
      <c r="CP10405" s="78"/>
    </row>
    <row r="10406" spans="1:94" s="38" customFormat="1" x14ac:dyDescent="0.25">
      <c r="A10406" s="38">
        <v>10403</v>
      </c>
      <c r="F10406" s="39"/>
      <c r="Q10406" s="39"/>
      <c r="R10406" s="40"/>
      <c r="S10406" s="40"/>
      <c r="T10406" s="39"/>
      <c r="AG10406" s="110"/>
      <c r="AH10406" s="94"/>
      <c r="AJ10406" s="97"/>
      <c r="AL10406" s="39"/>
      <c r="AP10406" s="39"/>
      <c r="AQ10406" s="77"/>
      <c r="AR10406" s="78"/>
      <c r="BB10406" s="79"/>
      <c r="BC10406" s="94"/>
      <c r="BE10406" s="97"/>
      <c r="BG10406" s="40"/>
      <c r="BK10406" s="40"/>
      <c r="BL10406" s="79"/>
      <c r="BM10406" s="94"/>
      <c r="BO10406" s="97"/>
      <c r="BQ10406" s="40"/>
      <c r="BR10406" s="94"/>
      <c r="BS10406" s="94"/>
      <c r="BT10406" s="94"/>
      <c r="BU10406" s="40"/>
      <c r="BV10406" s="82"/>
      <c r="BW10406" s="94"/>
      <c r="BX10406" s="48"/>
      <c r="BY10406" s="97"/>
      <c r="BZ10406" s="48"/>
      <c r="CA10406" s="40"/>
      <c r="CB10406" s="94"/>
      <c r="CC10406" s="94"/>
      <c r="CD10406" s="94"/>
      <c r="CE10406" s="40"/>
      <c r="CF10406" s="73"/>
      <c r="CG10406" s="41"/>
      <c r="CH10406" s="41"/>
      <c r="CI10406" s="41"/>
      <c r="CJ10406" s="41"/>
      <c r="CK10406" s="41"/>
      <c r="CL10406" s="68"/>
      <c r="CM10406" s="41"/>
      <c r="CN10406" s="41"/>
      <c r="CO10406" s="39"/>
      <c r="CP10406" s="78"/>
    </row>
    <row r="10407" spans="1:94" s="38" customFormat="1" x14ac:dyDescent="0.25">
      <c r="A10407" s="38">
        <v>10404</v>
      </c>
      <c r="F10407" s="39"/>
      <c r="Q10407" s="39"/>
      <c r="R10407" s="40"/>
      <c r="S10407" s="40"/>
      <c r="T10407" s="39"/>
      <c r="AG10407" s="110"/>
      <c r="AH10407" s="94"/>
      <c r="AJ10407" s="97"/>
      <c r="AL10407" s="39"/>
      <c r="AP10407" s="39"/>
      <c r="AQ10407" s="77"/>
      <c r="AR10407" s="78"/>
      <c r="BB10407" s="79"/>
      <c r="BC10407" s="94"/>
      <c r="BE10407" s="97"/>
      <c r="BG10407" s="40"/>
      <c r="BK10407" s="40"/>
      <c r="BL10407" s="79"/>
      <c r="BM10407" s="94"/>
      <c r="BO10407" s="97"/>
      <c r="BQ10407" s="40"/>
      <c r="BR10407" s="94"/>
      <c r="BS10407" s="94"/>
      <c r="BT10407" s="94"/>
      <c r="BU10407" s="40"/>
      <c r="BV10407" s="82"/>
      <c r="BW10407" s="94"/>
      <c r="BX10407" s="48"/>
      <c r="BY10407" s="97"/>
      <c r="BZ10407" s="48"/>
      <c r="CA10407" s="40"/>
      <c r="CB10407" s="94"/>
      <c r="CC10407" s="94"/>
      <c r="CD10407" s="94"/>
      <c r="CE10407" s="40"/>
      <c r="CF10407" s="73"/>
      <c r="CG10407" s="41"/>
      <c r="CH10407" s="41"/>
      <c r="CI10407" s="41"/>
      <c r="CJ10407" s="41"/>
      <c r="CK10407" s="41"/>
      <c r="CL10407" s="68"/>
      <c r="CM10407" s="41"/>
      <c r="CN10407" s="41"/>
      <c r="CO10407" s="39"/>
      <c r="CP10407" s="78"/>
    </row>
    <row r="10408" spans="1:94" s="38" customFormat="1" x14ac:dyDescent="0.25">
      <c r="A10408" s="38">
        <v>10405</v>
      </c>
      <c r="F10408" s="39"/>
      <c r="Q10408" s="39"/>
      <c r="R10408" s="40"/>
      <c r="S10408" s="40"/>
      <c r="T10408" s="39"/>
      <c r="AG10408" s="110"/>
      <c r="AH10408" s="94"/>
      <c r="AJ10408" s="97"/>
      <c r="AL10408" s="39"/>
      <c r="AP10408" s="39"/>
      <c r="AQ10408" s="77"/>
      <c r="AR10408" s="78"/>
      <c r="BB10408" s="79"/>
      <c r="BC10408" s="94"/>
      <c r="BE10408" s="97"/>
      <c r="BG10408" s="40"/>
      <c r="BK10408" s="40"/>
      <c r="BL10408" s="79"/>
      <c r="BM10408" s="94"/>
      <c r="BO10408" s="97"/>
      <c r="BQ10408" s="40"/>
      <c r="BR10408" s="94"/>
      <c r="BS10408" s="94"/>
      <c r="BT10408" s="94"/>
      <c r="BU10408" s="40"/>
      <c r="BV10408" s="82"/>
      <c r="BW10408" s="94"/>
      <c r="BX10408" s="48"/>
      <c r="BY10408" s="97"/>
      <c r="BZ10408" s="48"/>
      <c r="CA10408" s="40"/>
      <c r="CB10408" s="94"/>
      <c r="CC10408" s="94"/>
      <c r="CD10408" s="94"/>
      <c r="CE10408" s="40"/>
      <c r="CF10408" s="73"/>
      <c r="CG10408" s="41"/>
      <c r="CH10408" s="41"/>
      <c r="CI10408" s="41"/>
      <c r="CJ10408" s="41"/>
      <c r="CK10408" s="41"/>
      <c r="CL10408" s="68"/>
      <c r="CM10408" s="41"/>
      <c r="CN10408" s="41"/>
      <c r="CO10408" s="39"/>
      <c r="CP10408" s="78"/>
    </row>
    <row r="10409" spans="1:94" s="38" customFormat="1" x14ac:dyDescent="0.25">
      <c r="A10409" s="38">
        <v>10406</v>
      </c>
      <c r="F10409" s="39"/>
      <c r="Q10409" s="39"/>
      <c r="R10409" s="40"/>
      <c r="S10409" s="40"/>
      <c r="T10409" s="39"/>
      <c r="AG10409" s="110"/>
      <c r="AH10409" s="94"/>
      <c r="AJ10409" s="97"/>
      <c r="AL10409" s="39"/>
      <c r="AP10409" s="39"/>
      <c r="AQ10409" s="77"/>
      <c r="AR10409" s="78"/>
      <c r="BB10409" s="79"/>
      <c r="BC10409" s="94"/>
      <c r="BE10409" s="97"/>
      <c r="BG10409" s="40"/>
      <c r="BK10409" s="40"/>
      <c r="BL10409" s="79"/>
      <c r="BM10409" s="94"/>
      <c r="BO10409" s="97"/>
      <c r="BQ10409" s="40"/>
      <c r="BR10409" s="94"/>
      <c r="BS10409" s="94"/>
      <c r="BT10409" s="94"/>
      <c r="BU10409" s="40"/>
      <c r="BV10409" s="82"/>
      <c r="BW10409" s="94"/>
      <c r="BX10409" s="48"/>
      <c r="BY10409" s="97"/>
      <c r="BZ10409" s="48"/>
      <c r="CA10409" s="40"/>
      <c r="CB10409" s="94"/>
      <c r="CC10409" s="94"/>
      <c r="CD10409" s="94"/>
      <c r="CE10409" s="40"/>
      <c r="CF10409" s="73"/>
      <c r="CG10409" s="41"/>
      <c r="CH10409" s="41"/>
      <c r="CI10409" s="41"/>
      <c r="CJ10409" s="41"/>
      <c r="CK10409" s="41"/>
      <c r="CL10409" s="68"/>
      <c r="CM10409" s="41"/>
      <c r="CN10409" s="41"/>
      <c r="CO10409" s="39"/>
      <c r="CP10409" s="78"/>
    </row>
    <row r="10410" spans="1:94" s="38" customFormat="1" x14ac:dyDescent="0.25">
      <c r="A10410" s="38">
        <v>10407</v>
      </c>
      <c r="F10410" s="39"/>
      <c r="Q10410" s="39"/>
      <c r="R10410" s="40"/>
      <c r="S10410" s="40"/>
      <c r="T10410" s="39"/>
      <c r="AG10410" s="110"/>
      <c r="AH10410" s="94"/>
      <c r="AJ10410" s="97"/>
      <c r="AL10410" s="39"/>
      <c r="AP10410" s="39"/>
      <c r="AQ10410" s="77"/>
      <c r="AR10410" s="78"/>
      <c r="BB10410" s="79"/>
      <c r="BC10410" s="94"/>
      <c r="BE10410" s="97"/>
      <c r="BG10410" s="40"/>
      <c r="BK10410" s="40"/>
      <c r="BL10410" s="79"/>
      <c r="BM10410" s="94"/>
      <c r="BO10410" s="97"/>
      <c r="BQ10410" s="40"/>
      <c r="BR10410" s="94"/>
      <c r="BS10410" s="94"/>
      <c r="BT10410" s="94"/>
      <c r="BU10410" s="40"/>
      <c r="BV10410" s="82"/>
      <c r="BW10410" s="94"/>
      <c r="BX10410" s="48"/>
      <c r="BY10410" s="97"/>
      <c r="BZ10410" s="48"/>
      <c r="CA10410" s="40"/>
      <c r="CB10410" s="94"/>
      <c r="CC10410" s="94"/>
      <c r="CD10410" s="94"/>
      <c r="CE10410" s="40"/>
      <c r="CF10410" s="73"/>
      <c r="CG10410" s="41"/>
      <c r="CH10410" s="41"/>
      <c r="CI10410" s="41"/>
      <c r="CJ10410" s="41"/>
      <c r="CK10410" s="41"/>
      <c r="CL10410" s="68"/>
      <c r="CM10410" s="41"/>
      <c r="CN10410" s="41"/>
      <c r="CO10410" s="39"/>
      <c r="CP10410" s="78"/>
    </row>
    <row r="10411" spans="1:94" s="38" customFormat="1" x14ac:dyDescent="0.25">
      <c r="A10411" s="38">
        <v>10408</v>
      </c>
      <c r="F10411" s="39"/>
      <c r="Q10411" s="39"/>
      <c r="R10411" s="40"/>
      <c r="S10411" s="40"/>
      <c r="T10411" s="39"/>
      <c r="AG10411" s="110"/>
      <c r="AH10411" s="94"/>
      <c r="AJ10411" s="97"/>
      <c r="AL10411" s="39"/>
      <c r="AP10411" s="39"/>
      <c r="AQ10411" s="77"/>
      <c r="AR10411" s="78"/>
      <c r="BB10411" s="79"/>
      <c r="BC10411" s="94"/>
      <c r="BE10411" s="97"/>
      <c r="BG10411" s="40"/>
      <c r="BK10411" s="40"/>
      <c r="BL10411" s="79"/>
      <c r="BM10411" s="94"/>
      <c r="BO10411" s="97"/>
      <c r="BQ10411" s="40"/>
      <c r="BR10411" s="94"/>
      <c r="BS10411" s="94"/>
      <c r="BT10411" s="94"/>
      <c r="BU10411" s="40"/>
      <c r="BV10411" s="82"/>
      <c r="BW10411" s="94"/>
      <c r="BX10411" s="48"/>
      <c r="BY10411" s="97"/>
      <c r="BZ10411" s="48"/>
      <c r="CA10411" s="40"/>
      <c r="CB10411" s="94"/>
      <c r="CC10411" s="94"/>
      <c r="CD10411" s="94"/>
      <c r="CE10411" s="40"/>
      <c r="CF10411" s="73"/>
      <c r="CG10411" s="41"/>
      <c r="CH10411" s="41"/>
      <c r="CI10411" s="41"/>
      <c r="CJ10411" s="41"/>
      <c r="CK10411" s="41"/>
      <c r="CL10411" s="68"/>
      <c r="CM10411" s="41"/>
      <c r="CN10411" s="41"/>
      <c r="CO10411" s="39"/>
      <c r="CP10411" s="78"/>
    </row>
    <row r="10412" spans="1:94" s="38" customFormat="1" x14ac:dyDescent="0.25">
      <c r="A10412" s="38">
        <v>10409</v>
      </c>
      <c r="F10412" s="39"/>
      <c r="Q10412" s="39"/>
      <c r="R10412" s="40"/>
      <c r="S10412" s="40"/>
      <c r="T10412" s="39"/>
      <c r="AG10412" s="110"/>
      <c r="AH10412" s="94"/>
      <c r="AJ10412" s="97"/>
      <c r="AL10412" s="39"/>
      <c r="AP10412" s="39"/>
      <c r="AQ10412" s="77"/>
      <c r="AR10412" s="78"/>
      <c r="BB10412" s="79"/>
      <c r="BC10412" s="94"/>
      <c r="BE10412" s="97"/>
      <c r="BG10412" s="40"/>
      <c r="BK10412" s="40"/>
      <c r="BL10412" s="79"/>
      <c r="BM10412" s="94"/>
      <c r="BO10412" s="97"/>
      <c r="BQ10412" s="40"/>
      <c r="BR10412" s="94"/>
      <c r="BS10412" s="94"/>
      <c r="BT10412" s="94"/>
      <c r="BU10412" s="40"/>
      <c r="BV10412" s="82"/>
      <c r="BW10412" s="94"/>
      <c r="BX10412" s="48"/>
      <c r="BY10412" s="97"/>
      <c r="BZ10412" s="48"/>
      <c r="CA10412" s="40"/>
      <c r="CB10412" s="94"/>
      <c r="CC10412" s="94"/>
      <c r="CD10412" s="94"/>
      <c r="CE10412" s="40"/>
      <c r="CF10412" s="73"/>
      <c r="CG10412" s="41"/>
      <c r="CH10412" s="41"/>
      <c r="CI10412" s="41"/>
      <c r="CJ10412" s="41"/>
      <c r="CK10412" s="41"/>
      <c r="CL10412" s="68"/>
      <c r="CM10412" s="41"/>
      <c r="CN10412" s="41"/>
      <c r="CO10412" s="39"/>
      <c r="CP10412" s="78"/>
    </row>
    <row r="10413" spans="1:94" s="38" customFormat="1" x14ac:dyDescent="0.25">
      <c r="A10413" s="38">
        <v>10410</v>
      </c>
      <c r="F10413" s="39"/>
      <c r="Q10413" s="39"/>
      <c r="R10413" s="40"/>
      <c r="S10413" s="40"/>
      <c r="T10413" s="39"/>
      <c r="AG10413" s="110"/>
      <c r="AH10413" s="94"/>
      <c r="AJ10413" s="97"/>
      <c r="AL10413" s="39"/>
      <c r="AP10413" s="39"/>
      <c r="AQ10413" s="77"/>
      <c r="AR10413" s="78"/>
      <c r="BB10413" s="79"/>
      <c r="BC10413" s="94"/>
      <c r="BE10413" s="97"/>
      <c r="BG10413" s="40"/>
      <c r="BK10413" s="40"/>
      <c r="BL10413" s="79"/>
      <c r="BM10413" s="94"/>
      <c r="BO10413" s="97"/>
      <c r="BQ10413" s="40"/>
      <c r="BR10413" s="94"/>
      <c r="BS10413" s="94"/>
      <c r="BT10413" s="94"/>
      <c r="BU10413" s="40"/>
      <c r="BV10413" s="82"/>
      <c r="BW10413" s="94"/>
      <c r="BX10413" s="48"/>
      <c r="BY10413" s="97"/>
      <c r="BZ10413" s="48"/>
      <c r="CA10413" s="40"/>
      <c r="CB10413" s="94"/>
      <c r="CC10413" s="94"/>
      <c r="CD10413" s="94"/>
      <c r="CE10413" s="40"/>
      <c r="CF10413" s="73"/>
      <c r="CG10413" s="41"/>
      <c r="CH10413" s="41"/>
      <c r="CI10413" s="41"/>
      <c r="CJ10413" s="41"/>
      <c r="CK10413" s="41"/>
      <c r="CL10413" s="68"/>
      <c r="CM10413" s="41"/>
      <c r="CN10413" s="41"/>
      <c r="CO10413" s="39"/>
      <c r="CP10413" s="78"/>
    </row>
    <row r="10414" spans="1:94" s="38" customFormat="1" x14ac:dyDescent="0.25">
      <c r="A10414" s="38">
        <v>10411</v>
      </c>
      <c r="F10414" s="39"/>
      <c r="Q10414" s="39"/>
      <c r="R10414" s="40"/>
      <c r="S10414" s="40"/>
      <c r="T10414" s="39"/>
      <c r="AG10414" s="110"/>
      <c r="AH10414" s="94"/>
      <c r="AJ10414" s="97"/>
      <c r="AL10414" s="39"/>
      <c r="AP10414" s="39"/>
      <c r="AQ10414" s="77"/>
      <c r="AR10414" s="78"/>
      <c r="BB10414" s="79"/>
      <c r="BC10414" s="94"/>
      <c r="BE10414" s="97"/>
      <c r="BG10414" s="40"/>
      <c r="BK10414" s="40"/>
      <c r="BL10414" s="79"/>
      <c r="BM10414" s="94"/>
      <c r="BO10414" s="97"/>
      <c r="BQ10414" s="40"/>
      <c r="BR10414" s="94"/>
      <c r="BS10414" s="94"/>
      <c r="BT10414" s="94"/>
      <c r="BU10414" s="40"/>
      <c r="BV10414" s="82"/>
      <c r="BW10414" s="94"/>
      <c r="BX10414" s="48"/>
      <c r="BY10414" s="97"/>
      <c r="BZ10414" s="48"/>
      <c r="CA10414" s="40"/>
      <c r="CB10414" s="94"/>
      <c r="CC10414" s="94"/>
      <c r="CD10414" s="94"/>
      <c r="CE10414" s="40"/>
      <c r="CF10414" s="73"/>
      <c r="CG10414" s="41"/>
      <c r="CH10414" s="41"/>
      <c r="CI10414" s="41"/>
      <c r="CJ10414" s="41"/>
      <c r="CK10414" s="41"/>
      <c r="CL10414" s="68"/>
      <c r="CM10414" s="41"/>
      <c r="CN10414" s="41"/>
      <c r="CO10414" s="39"/>
      <c r="CP10414" s="78"/>
    </row>
    <row r="10415" spans="1:94" s="38" customFormat="1" x14ac:dyDescent="0.25">
      <c r="A10415" s="38">
        <v>10412</v>
      </c>
      <c r="F10415" s="39"/>
      <c r="Q10415" s="39"/>
      <c r="R10415" s="40"/>
      <c r="S10415" s="40"/>
      <c r="T10415" s="39"/>
      <c r="AG10415" s="110"/>
      <c r="AH10415" s="94"/>
      <c r="AJ10415" s="97"/>
      <c r="AL10415" s="39"/>
      <c r="AP10415" s="39"/>
      <c r="AQ10415" s="77"/>
      <c r="AR10415" s="78"/>
      <c r="BB10415" s="79"/>
      <c r="BC10415" s="94"/>
      <c r="BE10415" s="97"/>
      <c r="BG10415" s="40"/>
      <c r="BK10415" s="40"/>
      <c r="BL10415" s="79"/>
      <c r="BM10415" s="94"/>
      <c r="BO10415" s="97"/>
      <c r="BQ10415" s="40"/>
      <c r="BR10415" s="94"/>
      <c r="BS10415" s="94"/>
      <c r="BT10415" s="94"/>
      <c r="BU10415" s="40"/>
      <c r="BV10415" s="82"/>
      <c r="BW10415" s="94"/>
      <c r="BX10415" s="48"/>
      <c r="BY10415" s="97"/>
      <c r="BZ10415" s="48"/>
      <c r="CA10415" s="40"/>
      <c r="CB10415" s="94"/>
      <c r="CC10415" s="94"/>
      <c r="CD10415" s="94"/>
      <c r="CE10415" s="40"/>
      <c r="CF10415" s="73"/>
      <c r="CG10415" s="41"/>
      <c r="CH10415" s="41"/>
      <c r="CI10415" s="41"/>
      <c r="CJ10415" s="41"/>
      <c r="CK10415" s="41"/>
      <c r="CL10415" s="68"/>
      <c r="CM10415" s="41"/>
      <c r="CN10415" s="41"/>
      <c r="CO10415" s="39"/>
      <c r="CP10415" s="78"/>
    </row>
    <row r="10416" spans="1:94" s="38" customFormat="1" x14ac:dyDescent="0.25">
      <c r="A10416" s="38">
        <v>10413</v>
      </c>
      <c r="F10416" s="39"/>
      <c r="Q10416" s="39"/>
      <c r="R10416" s="40"/>
      <c r="S10416" s="40"/>
      <c r="T10416" s="39"/>
      <c r="AG10416" s="110"/>
      <c r="AH10416" s="94"/>
      <c r="AJ10416" s="97"/>
      <c r="AL10416" s="39"/>
      <c r="AP10416" s="39"/>
      <c r="AQ10416" s="77"/>
      <c r="AR10416" s="78"/>
      <c r="BB10416" s="79"/>
      <c r="BC10416" s="94"/>
      <c r="BE10416" s="97"/>
      <c r="BG10416" s="40"/>
      <c r="BK10416" s="40"/>
      <c r="BL10416" s="79"/>
      <c r="BM10416" s="94"/>
      <c r="BO10416" s="97"/>
      <c r="BQ10416" s="40"/>
      <c r="BR10416" s="94"/>
      <c r="BS10416" s="94"/>
      <c r="BT10416" s="94"/>
      <c r="BU10416" s="40"/>
      <c r="BV10416" s="82"/>
      <c r="BW10416" s="94"/>
      <c r="BX10416" s="48"/>
      <c r="BY10416" s="97"/>
      <c r="BZ10416" s="48"/>
      <c r="CA10416" s="40"/>
      <c r="CB10416" s="94"/>
      <c r="CC10416" s="94"/>
      <c r="CD10416" s="94"/>
      <c r="CE10416" s="40"/>
      <c r="CF10416" s="73"/>
      <c r="CG10416" s="41"/>
      <c r="CH10416" s="41"/>
      <c r="CI10416" s="41"/>
      <c r="CJ10416" s="41"/>
      <c r="CK10416" s="41"/>
      <c r="CL10416" s="68"/>
      <c r="CM10416" s="41"/>
      <c r="CN10416" s="41"/>
      <c r="CO10416" s="39"/>
      <c r="CP10416" s="78"/>
    </row>
    <row r="10417" spans="1:94" s="38" customFormat="1" x14ac:dyDescent="0.25">
      <c r="A10417" s="38">
        <v>10414</v>
      </c>
      <c r="F10417" s="39"/>
      <c r="Q10417" s="39"/>
      <c r="R10417" s="40"/>
      <c r="S10417" s="40"/>
      <c r="T10417" s="39"/>
      <c r="AG10417" s="110"/>
      <c r="AH10417" s="94"/>
      <c r="AJ10417" s="97"/>
      <c r="AL10417" s="39"/>
      <c r="AP10417" s="39"/>
      <c r="AQ10417" s="77"/>
      <c r="AR10417" s="78"/>
      <c r="BB10417" s="79"/>
      <c r="BC10417" s="94"/>
      <c r="BE10417" s="97"/>
      <c r="BG10417" s="40"/>
      <c r="BK10417" s="40"/>
      <c r="BL10417" s="79"/>
      <c r="BM10417" s="94"/>
      <c r="BO10417" s="97"/>
      <c r="BQ10417" s="40"/>
      <c r="BR10417" s="94"/>
      <c r="BS10417" s="94"/>
      <c r="BT10417" s="94"/>
      <c r="BU10417" s="40"/>
      <c r="BV10417" s="82"/>
      <c r="BW10417" s="94"/>
      <c r="BX10417" s="48"/>
      <c r="BY10417" s="97"/>
      <c r="BZ10417" s="48"/>
      <c r="CA10417" s="40"/>
      <c r="CB10417" s="94"/>
      <c r="CC10417" s="94"/>
      <c r="CD10417" s="94"/>
      <c r="CE10417" s="40"/>
      <c r="CF10417" s="73"/>
      <c r="CG10417" s="41"/>
      <c r="CH10417" s="41"/>
      <c r="CI10417" s="41"/>
      <c r="CJ10417" s="41"/>
      <c r="CK10417" s="41"/>
      <c r="CL10417" s="68"/>
      <c r="CM10417" s="41"/>
      <c r="CN10417" s="41"/>
      <c r="CO10417" s="39"/>
      <c r="CP10417" s="78"/>
    </row>
    <row r="10418" spans="1:94" s="38" customFormat="1" x14ac:dyDescent="0.25">
      <c r="A10418" s="38">
        <v>10415</v>
      </c>
      <c r="F10418" s="39"/>
      <c r="Q10418" s="39"/>
      <c r="R10418" s="40"/>
      <c r="S10418" s="40"/>
      <c r="T10418" s="39"/>
      <c r="AG10418" s="110"/>
      <c r="AH10418" s="94"/>
      <c r="AJ10418" s="97"/>
      <c r="AL10418" s="39"/>
      <c r="AP10418" s="39"/>
      <c r="AQ10418" s="77"/>
      <c r="AR10418" s="78"/>
      <c r="BB10418" s="79"/>
      <c r="BC10418" s="94"/>
      <c r="BE10418" s="97"/>
      <c r="BG10418" s="40"/>
      <c r="BK10418" s="40"/>
      <c r="BL10418" s="79"/>
      <c r="BM10418" s="94"/>
      <c r="BO10418" s="97"/>
      <c r="BQ10418" s="40"/>
      <c r="BR10418" s="94"/>
      <c r="BS10418" s="94"/>
      <c r="BT10418" s="94"/>
      <c r="BU10418" s="40"/>
      <c r="BV10418" s="82"/>
      <c r="BW10418" s="94"/>
      <c r="BX10418" s="48"/>
      <c r="BY10418" s="97"/>
      <c r="BZ10418" s="48"/>
      <c r="CA10418" s="40"/>
      <c r="CB10418" s="94"/>
      <c r="CC10418" s="94"/>
      <c r="CD10418" s="94"/>
      <c r="CE10418" s="40"/>
      <c r="CF10418" s="73"/>
      <c r="CG10418" s="41"/>
      <c r="CH10418" s="41"/>
      <c r="CI10418" s="41"/>
      <c r="CJ10418" s="41"/>
      <c r="CK10418" s="41"/>
      <c r="CL10418" s="68"/>
      <c r="CM10418" s="41"/>
      <c r="CN10418" s="41"/>
      <c r="CO10418" s="39"/>
      <c r="CP10418" s="78"/>
    </row>
    <row r="10419" spans="1:94" s="38" customFormat="1" x14ac:dyDescent="0.25">
      <c r="A10419" s="38">
        <v>10416</v>
      </c>
      <c r="F10419" s="39"/>
      <c r="Q10419" s="39"/>
      <c r="R10419" s="40"/>
      <c r="S10419" s="40"/>
      <c r="T10419" s="39"/>
      <c r="AG10419" s="110"/>
      <c r="AH10419" s="94"/>
      <c r="AJ10419" s="97"/>
      <c r="AL10419" s="39"/>
      <c r="AP10419" s="39"/>
      <c r="AQ10419" s="77"/>
      <c r="AR10419" s="78"/>
      <c r="BB10419" s="79"/>
      <c r="BC10419" s="94"/>
      <c r="BE10419" s="97"/>
      <c r="BG10419" s="40"/>
      <c r="BK10419" s="40"/>
      <c r="BL10419" s="79"/>
      <c r="BM10419" s="94"/>
      <c r="BO10419" s="97"/>
      <c r="BQ10419" s="40"/>
      <c r="BR10419" s="94"/>
      <c r="BS10419" s="94"/>
      <c r="BT10419" s="94"/>
      <c r="BU10419" s="40"/>
      <c r="BV10419" s="82"/>
      <c r="BW10419" s="94"/>
      <c r="BX10419" s="48"/>
      <c r="BY10419" s="97"/>
      <c r="BZ10419" s="48"/>
      <c r="CA10419" s="40"/>
      <c r="CB10419" s="94"/>
      <c r="CC10419" s="94"/>
      <c r="CD10419" s="94"/>
      <c r="CE10419" s="40"/>
      <c r="CF10419" s="73"/>
      <c r="CG10419" s="41"/>
      <c r="CH10419" s="41"/>
      <c r="CI10419" s="41"/>
      <c r="CJ10419" s="41"/>
      <c r="CK10419" s="41"/>
      <c r="CL10419" s="68"/>
      <c r="CM10419" s="41"/>
      <c r="CN10419" s="41"/>
      <c r="CO10419" s="39"/>
      <c r="CP10419" s="78"/>
    </row>
    <row r="10420" spans="1:94" s="38" customFormat="1" x14ac:dyDescent="0.25">
      <c r="A10420" s="38">
        <v>10417</v>
      </c>
      <c r="F10420" s="39"/>
      <c r="Q10420" s="39"/>
      <c r="R10420" s="40"/>
      <c r="S10420" s="40"/>
      <c r="T10420" s="39"/>
      <c r="AG10420" s="110"/>
      <c r="AH10420" s="94"/>
      <c r="AJ10420" s="97"/>
      <c r="AL10420" s="39"/>
      <c r="AP10420" s="39"/>
      <c r="AQ10420" s="77"/>
      <c r="AR10420" s="78"/>
      <c r="BB10420" s="79"/>
      <c r="BC10420" s="94"/>
      <c r="BE10420" s="97"/>
      <c r="BG10420" s="40"/>
      <c r="BK10420" s="40"/>
      <c r="BL10420" s="79"/>
      <c r="BM10420" s="94"/>
      <c r="BO10420" s="97"/>
      <c r="BQ10420" s="40"/>
      <c r="BR10420" s="94"/>
      <c r="BS10420" s="94"/>
      <c r="BT10420" s="94"/>
      <c r="BU10420" s="40"/>
      <c r="BV10420" s="82"/>
      <c r="BW10420" s="94"/>
      <c r="BX10420" s="48"/>
      <c r="BY10420" s="97"/>
      <c r="BZ10420" s="48"/>
      <c r="CA10420" s="40"/>
      <c r="CB10420" s="94"/>
      <c r="CC10420" s="94"/>
      <c r="CD10420" s="94"/>
      <c r="CE10420" s="40"/>
      <c r="CF10420" s="73"/>
      <c r="CG10420" s="41"/>
      <c r="CH10420" s="41"/>
      <c r="CI10420" s="41"/>
      <c r="CJ10420" s="41"/>
      <c r="CK10420" s="41"/>
      <c r="CL10420" s="68"/>
      <c r="CM10420" s="41"/>
      <c r="CN10420" s="41"/>
      <c r="CO10420" s="39"/>
      <c r="CP10420" s="78"/>
    </row>
    <row r="10421" spans="1:94" s="38" customFormat="1" x14ac:dyDescent="0.25">
      <c r="A10421" s="38">
        <v>10418</v>
      </c>
      <c r="F10421" s="39"/>
      <c r="Q10421" s="39"/>
      <c r="R10421" s="40"/>
      <c r="S10421" s="40"/>
      <c r="T10421" s="39"/>
      <c r="AG10421" s="110"/>
      <c r="AH10421" s="94"/>
      <c r="AJ10421" s="97"/>
      <c r="AL10421" s="39"/>
      <c r="AP10421" s="39"/>
      <c r="AQ10421" s="77"/>
      <c r="AR10421" s="78"/>
      <c r="BB10421" s="79"/>
      <c r="BC10421" s="94"/>
      <c r="BE10421" s="97"/>
      <c r="BG10421" s="40"/>
      <c r="BK10421" s="40"/>
      <c r="BL10421" s="79"/>
      <c r="BM10421" s="94"/>
      <c r="BO10421" s="97"/>
      <c r="BQ10421" s="40"/>
      <c r="BR10421" s="94"/>
      <c r="BS10421" s="94"/>
      <c r="BT10421" s="94"/>
      <c r="BU10421" s="40"/>
      <c r="BV10421" s="82"/>
      <c r="BW10421" s="94"/>
      <c r="BX10421" s="48"/>
      <c r="BY10421" s="97"/>
      <c r="BZ10421" s="48"/>
      <c r="CA10421" s="40"/>
      <c r="CB10421" s="94"/>
      <c r="CC10421" s="94"/>
      <c r="CD10421" s="94"/>
      <c r="CE10421" s="40"/>
      <c r="CF10421" s="73"/>
      <c r="CG10421" s="41"/>
      <c r="CH10421" s="41"/>
      <c r="CI10421" s="41"/>
      <c r="CJ10421" s="41"/>
      <c r="CK10421" s="41"/>
      <c r="CL10421" s="68"/>
      <c r="CM10421" s="41"/>
      <c r="CN10421" s="41"/>
      <c r="CO10421" s="39"/>
      <c r="CP10421" s="78"/>
    </row>
    <row r="10422" spans="1:94" s="38" customFormat="1" x14ac:dyDescent="0.25">
      <c r="A10422" s="38">
        <v>10419</v>
      </c>
      <c r="F10422" s="39"/>
      <c r="Q10422" s="39"/>
      <c r="R10422" s="40"/>
      <c r="S10422" s="40"/>
      <c r="T10422" s="39"/>
      <c r="AG10422" s="110"/>
      <c r="AH10422" s="94"/>
      <c r="AJ10422" s="97"/>
      <c r="AL10422" s="39"/>
      <c r="AP10422" s="39"/>
      <c r="AQ10422" s="77"/>
      <c r="AR10422" s="78"/>
      <c r="BB10422" s="79"/>
      <c r="BC10422" s="94"/>
      <c r="BE10422" s="97"/>
      <c r="BG10422" s="40"/>
      <c r="BK10422" s="40"/>
      <c r="BL10422" s="79"/>
      <c r="BM10422" s="94"/>
      <c r="BO10422" s="97"/>
      <c r="BQ10422" s="40"/>
      <c r="BR10422" s="94"/>
      <c r="BS10422" s="94"/>
      <c r="BT10422" s="94"/>
      <c r="BU10422" s="40"/>
      <c r="BV10422" s="82"/>
      <c r="BW10422" s="94"/>
      <c r="BX10422" s="48"/>
      <c r="BY10422" s="97"/>
      <c r="BZ10422" s="48"/>
      <c r="CA10422" s="40"/>
      <c r="CB10422" s="94"/>
      <c r="CC10422" s="94"/>
      <c r="CD10422" s="94"/>
      <c r="CE10422" s="40"/>
      <c r="CF10422" s="73"/>
      <c r="CG10422" s="41"/>
      <c r="CH10422" s="41"/>
      <c r="CI10422" s="41"/>
      <c r="CJ10422" s="41"/>
      <c r="CK10422" s="41"/>
      <c r="CL10422" s="68"/>
      <c r="CM10422" s="41"/>
      <c r="CN10422" s="41"/>
      <c r="CO10422" s="39"/>
      <c r="CP10422" s="78"/>
    </row>
    <row r="10423" spans="1:94" s="38" customFormat="1" x14ac:dyDescent="0.25">
      <c r="A10423" s="38">
        <v>10420</v>
      </c>
      <c r="F10423" s="39"/>
      <c r="Q10423" s="39"/>
      <c r="R10423" s="40"/>
      <c r="S10423" s="40"/>
      <c r="T10423" s="39"/>
      <c r="AG10423" s="110"/>
      <c r="AH10423" s="94"/>
      <c r="AJ10423" s="97"/>
      <c r="AL10423" s="39"/>
      <c r="AP10423" s="39"/>
      <c r="AQ10423" s="77"/>
      <c r="AR10423" s="78"/>
      <c r="BB10423" s="79"/>
      <c r="BC10423" s="94"/>
      <c r="BE10423" s="97"/>
      <c r="BG10423" s="40"/>
      <c r="BK10423" s="40"/>
      <c r="BL10423" s="79"/>
      <c r="BM10423" s="94"/>
      <c r="BO10423" s="97"/>
      <c r="BQ10423" s="40"/>
      <c r="BR10423" s="94"/>
      <c r="BS10423" s="94"/>
      <c r="BT10423" s="94"/>
      <c r="BU10423" s="40"/>
      <c r="BV10423" s="82"/>
      <c r="BW10423" s="94"/>
      <c r="BX10423" s="48"/>
      <c r="BY10423" s="97"/>
      <c r="BZ10423" s="48"/>
      <c r="CA10423" s="40"/>
      <c r="CB10423" s="94"/>
      <c r="CC10423" s="94"/>
      <c r="CD10423" s="94"/>
      <c r="CE10423" s="40"/>
      <c r="CF10423" s="73"/>
      <c r="CG10423" s="41"/>
      <c r="CH10423" s="41"/>
      <c r="CI10423" s="41"/>
      <c r="CJ10423" s="41"/>
      <c r="CK10423" s="41"/>
      <c r="CL10423" s="68"/>
      <c r="CM10423" s="41"/>
      <c r="CN10423" s="41"/>
      <c r="CO10423" s="39"/>
      <c r="CP10423" s="78"/>
    </row>
    <row r="10424" spans="1:94" s="38" customFormat="1" x14ac:dyDescent="0.25">
      <c r="A10424" s="38">
        <v>10421</v>
      </c>
      <c r="F10424" s="39"/>
      <c r="Q10424" s="39"/>
      <c r="R10424" s="40"/>
      <c r="S10424" s="40"/>
      <c r="T10424" s="39"/>
      <c r="AG10424" s="110"/>
      <c r="AH10424" s="94"/>
      <c r="AJ10424" s="97"/>
      <c r="AL10424" s="39"/>
      <c r="AP10424" s="39"/>
      <c r="AQ10424" s="77"/>
      <c r="AR10424" s="78"/>
      <c r="BB10424" s="79"/>
      <c r="BC10424" s="94"/>
      <c r="BE10424" s="97"/>
      <c r="BG10424" s="40"/>
      <c r="BK10424" s="40"/>
      <c r="BL10424" s="79"/>
      <c r="BM10424" s="94"/>
      <c r="BO10424" s="97"/>
      <c r="BQ10424" s="40"/>
      <c r="BR10424" s="94"/>
      <c r="BS10424" s="94"/>
      <c r="BT10424" s="94"/>
      <c r="BU10424" s="40"/>
      <c r="BV10424" s="82"/>
      <c r="BW10424" s="94"/>
      <c r="BX10424" s="48"/>
      <c r="BY10424" s="97"/>
      <c r="BZ10424" s="48"/>
      <c r="CA10424" s="40"/>
      <c r="CB10424" s="94"/>
      <c r="CC10424" s="94"/>
      <c r="CD10424" s="94"/>
      <c r="CE10424" s="40"/>
      <c r="CF10424" s="73"/>
      <c r="CG10424" s="41"/>
      <c r="CH10424" s="41"/>
      <c r="CI10424" s="41"/>
      <c r="CJ10424" s="41"/>
      <c r="CK10424" s="41"/>
      <c r="CL10424" s="68"/>
      <c r="CM10424" s="41"/>
      <c r="CN10424" s="41"/>
      <c r="CO10424" s="39"/>
      <c r="CP10424" s="78"/>
    </row>
    <row r="10425" spans="1:94" s="38" customFormat="1" x14ac:dyDescent="0.25">
      <c r="A10425" s="38">
        <v>10422</v>
      </c>
      <c r="F10425" s="39"/>
      <c r="Q10425" s="39"/>
      <c r="R10425" s="40"/>
      <c r="S10425" s="40"/>
      <c r="T10425" s="39"/>
      <c r="AG10425" s="110"/>
      <c r="AH10425" s="94"/>
      <c r="AJ10425" s="97"/>
      <c r="AL10425" s="39"/>
      <c r="AP10425" s="39"/>
      <c r="AQ10425" s="77"/>
      <c r="AR10425" s="78"/>
      <c r="BB10425" s="79"/>
      <c r="BC10425" s="94"/>
      <c r="BE10425" s="97"/>
      <c r="BG10425" s="40"/>
      <c r="BK10425" s="40"/>
      <c r="BL10425" s="79"/>
      <c r="BM10425" s="94"/>
      <c r="BO10425" s="97"/>
      <c r="BQ10425" s="40"/>
      <c r="BR10425" s="94"/>
      <c r="BS10425" s="94"/>
      <c r="BT10425" s="94"/>
      <c r="BU10425" s="40"/>
      <c r="BV10425" s="82"/>
      <c r="BW10425" s="94"/>
      <c r="BX10425" s="48"/>
      <c r="BY10425" s="97"/>
      <c r="BZ10425" s="48"/>
      <c r="CA10425" s="40"/>
      <c r="CB10425" s="94"/>
      <c r="CC10425" s="94"/>
      <c r="CD10425" s="94"/>
      <c r="CE10425" s="40"/>
      <c r="CF10425" s="73"/>
      <c r="CG10425" s="41"/>
      <c r="CH10425" s="41"/>
      <c r="CI10425" s="41"/>
      <c r="CJ10425" s="41"/>
      <c r="CK10425" s="41"/>
      <c r="CL10425" s="68"/>
      <c r="CM10425" s="41"/>
      <c r="CN10425" s="41"/>
      <c r="CO10425" s="39"/>
      <c r="CP10425" s="78"/>
    </row>
    <row r="10426" spans="1:94" s="38" customFormat="1" x14ac:dyDescent="0.25">
      <c r="A10426" s="38">
        <v>10423</v>
      </c>
      <c r="F10426" s="39"/>
      <c r="Q10426" s="39"/>
      <c r="R10426" s="40"/>
      <c r="S10426" s="40"/>
      <c r="T10426" s="39"/>
      <c r="AG10426" s="110"/>
      <c r="AH10426" s="94"/>
      <c r="AJ10426" s="97"/>
      <c r="AL10426" s="39"/>
      <c r="AP10426" s="39"/>
      <c r="AQ10426" s="77"/>
      <c r="AR10426" s="78"/>
      <c r="BB10426" s="79"/>
      <c r="BC10426" s="94"/>
      <c r="BE10426" s="97"/>
      <c r="BG10426" s="40"/>
      <c r="BK10426" s="40"/>
      <c r="BL10426" s="79"/>
      <c r="BM10426" s="94"/>
      <c r="BO10426" s="97"/>
      <c r="BQ10426" s="40"/>
      <c r="BR10426" s="94"/>
      <c r="BS10426" s="94"/>
      <c r="BT10426" s="94"/>
      <c r="BU10426" s="40"/>
      <c r="BV10426" s="82"/>
      <c r="BW10426" s="94"/>
      <c r="BX10426" s="48"/>
      <c r="BY10426" s="97"/>
      <c r="BZ10426" s="48"/>
      <c r="CA10426" s="40"/>
      <c r="CB10426" s="94"/>
      <c r="CC10426" s="94"/>
      <c r="CD10426" s="94"/>
      <c r="CE10426" s="40"/>
      <c r="CF10426" s="73"/>
      <c r="CG10426" s="41"/>
      <c r="CH10426" s="41"/>
      <c r="CI10426" s="41"/>
      <c r="CJ10426" s="41"/>
      <c r="CK10426" s="41"/>
      <c r="CL10426" s="68"/>
      <c r="CM10426" s="41"/>
      <c r="CN10426" s="41"/>
      <c r="CO10426" s="39"/>
      <c r="CP10426" s="78"/>
    </row>
    <row r="10427" spans="1:94" s="38" customFormat="1" x14ac:dyDescent="0.25">
      <c r="A10427" s="38">
        <v>10424</v>
      </c>
      <c r="F10427" s="39"/>
      <c r="Q10427" s="39"/>
      <c r="R10427" s="40"/>
      <c r="S10427" s="40"/>
      <c r="T10427" s="39"/>
      <c r="AG10427" s="110"/>
      <c r="AH10427" s="94"/>
      <c r="AJ10427" s="97"/>
      <c r="AL10427" s="39"/>
      <c r="AP10427" s="39"/>
      <c r="AQ10427" s="77"/>
      <c r="AR10427" s="78"/>
      <c r="BB10427" s="79"/>
      <c r="BC10427" s="94"/>
      <c r="BE10427" s="97"/>
      <c r="BG10427" s="40"/>
      <c r="BK10427" s="40"/>
      <c r="BL10427" s="79"/>
      <c r="BM10427" s="94"/>
      <c r="BO10427" s="97"/>
      <c r="BQ10427" s="40"/>
      <c r="BR10427" s="94"/>
      <c r="BS10427" s="94"/>
      <c r="BT10427" s="94"/>
      <c r="BU10427" s="40"/>
      <c r="BV10427" s="82"/>
      <c r="BW10427" s="94"/>
      <c r="BX10427" s="48"/>
      <c r="BY10427" s="97"/>
      <c r="BZ10427" s="48"/>
      <c r="CA10427" s="40"/>
      <c r="CB10427" s="94"/>
      <c r="CC10427" s="94"/>
      <c r="CD10427" s="94"/>
      <c r="CE10427" s="40"/>
      <c r="CF10427" s="73"/>
      <c r="CG10427" s="41"/>
      <c r="CH10427" s="41"/>
      <c r="CI10427" s="41"/>
      <c r="CJ10427" s="41"/>
      <c r="CK10427" s="41"/>
      <c r="CL10427" s="68"/>
      <c r="CM10427" s="41"/>
      <c r="CN10427" s="41"/>
      <c r="CO10427" s="39"/>
      <c r="CP10427" s="78"/>
    </row>
    <row r="10428" spans="1:94" s="38" customFormat="1" x14ac:dyDescent="0.25">
      <c r="A10428" s="38">
        <v>10425</v>
      </c>
      <c r="F10428" s="39"/>
      <c r="Q10428" s="39"/>
      <c r="R10428" s="40"/>
      <c r="S10428" s="40"/>
      <c r="T10428" s="39"/>
      <c r="AG10428" s="110"/>
      <c r="AH10428" s="94"/>
      <c r="AJ10428" s="97"/>
      <c r="AL10428" s="39"/>
      <c r="AP10428" s="39"/>
      <c r="AQ10428" s="77"/>
      <c r="AR10428" s="78"/>
      <c r="BB10428" s="79"/>
      <c r="BC10428" s="94"/>
      <c r="BE10428" s="97"/>
      <c r="BG10428" s="40"/>
      <c r="BK10428" s="40"/>
      <c r="BL10428" s="79"/>
      <c r="BM10428" s="94"/>
      <c r="BO10428" s="97"/>
      <c r="BQ10428" s="40"/>
      <c r="BR10428" s="94"/>
      <c r="BS10428" s="94"/>
      <c r="BT10428" s="94"/>
      <c r="BU10428" s="40"/>
      <c r="BV10428" s="82"/>
      <c r="BW10428" s="94"/>
      <c r="BX10428" s="48"/>
      <c r="BY10428" s="97"/>
      <c r="BZ10428" s="48"/>
      <c r="CA10428" s="40"/>
      <c r="CB10428" s="94"/>
      <c r="CC10428" s="94"/>
      <c r="CD10428" s="94"/>
      <c r="CE10428" s="40"/>
      <c r="CF10428" s="73"/>
      <c r="CG10428" s="41"/>
      <c r="CH10428" s="41"/>
      <c r="CI10428" s="41"/>
      <c r="CJ10428" s="41"/>
      <c r="CK10428" s="41"/>
      <c r="CL10428" s="68"/>
      <c r="CM10428" s="41"/>
      <c r="CN10428" s="41"/>
      <c r="CO10428" s="39"/>
      <c r="CP10428" s="78"/>
    </row>
    <row r="10429" spans="1:94" s="38" customFormat="1" x14ac:dyDescent="0.25">
      <c r="A10429" s="38">
        <v>10426</v>
      </c>
      <c r="F10429" s="39"/>
      <c r="Q10429" s="39"/>
      <c r="R10429" s="40"/>
      <c r="S10429" s="40"/>
      <c r="T10429" s="39"/>
      <c r="AG10429" s="110"/>
      <c r="AH10429" s="94"/>
      <c r="AJ10429" s="97"/>
      <c r="AL10429" s="39"/>
      <c r="AP10429" s="39"/>
      <c r="AQ10429" s="77"/>
      <c r="AR10429" s="78"/>
      <c r="BB10429" s="79"/>
      <c r="BC10429" s="94"/>
      <c r="BE10429" s="97"/>
      <c r="BG10429" s="40"/>
      <c r="BK10429" s="40"/>
      <c r="BL10429" s="79"/>
      <c r="BM10429" s="94"/>
      <c r="BO10429" s="97"/>
      <c r="BQ10429" s="40"/>
      <c r="BR10429" s="94"/>
      <c r="BS10429" s="94"/>
      <c r="BT10429" s="94"/>
      <c r="BU10429" s="40"/>
      <c r="BV10429" s="82"/>
      <c r="BW10429" s="94"/>
      <c r="BX10429" s="48"/>
      <c r="BY10429" s="97"/>
      <c r="BZ10429" s="48"/>
      <c r="CA10429" s="40"/>
      <c r="CB10429" s="94"/>
      <c r="CC10429" s="94"/>
      <c r="CD10429" s="94"/>
      <c r="CE10429" s="40"/>
      <c r="CF10429" s="73"/>
      <c r="CG10429" s="41"/>
      <c r="CH10429" s="41"/>
      <c r="CI10429" s="41"/>
      <c r="CJ10429" s="41"/>
      <c r="CK10429" s="41"/>
      <c r="CL10429" s="68"/>
      <c r="CM10429" s="41"/>
      <c r="CN10429" s="41"/>
      <c r="CO10429" s="39"/>
      <c r="CP10429" s="78"/>
    </row>
    <row r="10430" spans="1:94" s="38" customFormat="1" x14ac:dyDescent="0.25">
      <c r="A10430" s="38">
        <v>10427</v>
      </c>
      <c r="F10430" s="39"/>
      <c r="Q10430" s="39"/>
      <c r="R10430" s="40"/>
      <c r="S10430" s="40"/>
      <c r="T10430" s="39"/>
      <c r="AG10430" s="110"/>
      <c r="AH10430" s="94"/>
      <c r="AJ10430" s="97"/>
      <c r="AL10430" s="39"/>
      <c r="AP10430" s="39"/>
      <c r="AQ10430" s="77"/>
      <c r="AR10430" s="78"/>
      <c r="BB10430" s="79"/>
      <c r="BC10430" s="94"/>
      <c r="BE10430" s="97"/>
      <c r="BG10430" s="40"/>
      <c r="BK10430" s="40"/>
      <c r="BL10430" s="79"/>
      <c r="BM10430" s="94"/>
      <c r="BO10430" s="97"/>
      <c r="BQ10430" s="40"/>
      <c r="BR10430" s="94"/>
      <c r="BS10430" s="94"/>
      <c r="BT10430" s="94"/>
      <c r="BU10430" s="40"/>
      <c r="BV10430" s="82"/>
      <c r="BW10430" s="94"/>
      <c r="BX10430" s="48"/>
      <c r="BY10430" s="97"/>
      <c r="BZ10430" s="48"/>
      <c r="CA10430" s="40"/>
      <c r="CB10430" s="94"/>
      <c r="CC10430" s="94"/>
      <c r="CD10430" s="94"/>
      <c r="CE10430" s="40"/>
      <c r="CF10430" s="73"/>
      <c r="CG10430" s="41"/>
      <c r="CH10430" s="41"/>
      <c r="CI10430" s="41"/>
      <c r="CJ10430" s="41"/>
      <c r="CK10430" s="41"/>
      <c r="CL10430" s="68"/>
      <c r="CM10430" s="41"/>
      <c r="CN10430" s="41"/>
      <c r="CO10430" s="39"/>
      <c r="CP10430" s="78"/>
    </row>
    <row r="10431" spans="1:94" s="38" customFormat="1" x14ac:dyDescent="0.25">
      <c r="A10431" s="38">
        <v>10428</v>
      </c>
      <c r="F10431" s="39"/>
      <c r="Q10431" s="39"/>
      <c r="R10431" s="40"/>
      <c r="S10431" s="40"/>
      <c r="T10431" s="39"/>
      <c r="AG10431" s="110"/>
      <c r="AH10431" s="94"/>
      <c r="AJ10431" s="97"/>
      <c r="AL10431" s="39"/>
      <c r="AP10431" s="39"/>
      <c r="AQ10431" s="77"/>
      <c r="AR10431" s="78"/>
      <c r="BB10431" s="79"/>
      <c r="BC10431" s="94"/>
      <c r="BE10431" s="97"/>
      <c r="BG10431" s="40"/>
      <c r="BK10431" s="40"/>
      <c r="BL10431" s="79"/>
      <c r="BM10431" s="94"/>
      <c r="BO10431" s="97"/>
      <c r="BQ10431" s="40"/>
      <c r="BR10431" s="94"/>
      <c r="BS10431" s="94"/>
      <c r="BT10431" s="94"/>
      <c r="BU10431" s="40"/>
      <c r="BV10431" s="82"/>
      <c r="BW10431" s="94"/>
      <c r="BX10431" s="48"/>
      <c r="BY10431" s="97"/>
      <c r="BZ10431" s="48"/>
      <c r="CA10431" s="40"/>
      <c r="CB10431" s="94"/>
      <c r="CC10431" s="94"/>
      <c r="CD10431" s="94"/>
      <c r="CE10431" s="40"/>
      <c r="CF10431" s="73"/>
      <c r="CG10431" s="41"/>
      <c r="CH10431" s="41"/>
      <c r="CI10431" s="41"/>
      <c r="CJ10431" s="41"/>
      <c r="CK10431" s="41"/>
      <c r="CL10431" s="68"/>
      <c r="CM10431" s="41"/>
      <c r="CN10431" s="41"/>
      <c r="CO10431" s="39"/>
      <c r="CP10431" s="78"/>
    </row>
    <row r="10432" spans="1:94" s="38" customFormat="1" x14ac:dyDescent="0.25">
      <c r="A10432" s="38">
        <v>10429</v>
      </c>
      <c r="F10432" s="39"/>
      <c r="Q10432" s="39"/>
      <c r="R10432" s="40"/>
      <c r="S10432" s="40"/>
      <c r="T10432" s="39"/>
      <c r="AG10432" s="110"/>
      <c r="AH10432" s="94"/>
      <c r="AJ10432" s="97"/>
      <c r="AL10432" s="39"/>
      <c r="AP10432" s="39"/>
      <c r="AQ10432" s="77"/>
      <c r="AR10432" s="78"/>
      <c r="BB10432" s="79"/>
      <c r="BC10432" s="94"/>
      <c r="BE10432" s="97"/>
      <c r="BG10432" s="40"/>
      <c r="BK10432" s="40"/>
      <c r="BL10432" s="79"/>
      <c r="BM10432" s="94"/>
      <c r="BO10432" s="97"/>
      <c r="BQ10432" s="40"/>
      <c r="BR10432" s="94"/>
      <c r="BS10432" s="94"/>
      <c r="BT10432" s="94"/>
      <c r="BU10432" s="40"/>
      <c r="BV10432" s="82"/>
      <c r="BW10432" s="94"/>
      <c r="BX10432" s="48"/>
      <c r="BY10432" s="97"/>
      <c r="BZ10432" s="48"/>
      <c r="CA10432" s="40"/>
      <c r="CB10432" s="94"/>
      <c r="CC10432" s="94"/>
      <c r="CD10432" s="94"/>
      <c r="CE10432" s="40"/>
      <c r="CF10432" s="73"/>
      <c r="CG10432" s="41"/>
      <c r="CH10432" s="41"/>
      <c r="CI10432" s="41"/>
      <c r="CJ10432" s="41"/>
      <c r="CK10432" s="41"/>
      <c r="CL10432" s="68"/>
      <c r="CM10432" s="41"/>
      <c r="CN10432" s="41"/>
      <c r="CO10432" s="39"/>
      <c r="CP10432" s="78"/>
    </row>
    <row r="10433" spans="1:94" s="38" customFormat="1" x14ac:dyDescent="0.25">
      <c r="A10433" s="38">
        <v>10430</v>
      </c>
      <c r="F10433" s="39"/>
      <c r="Q10433" s="39"/>
      <c r="R10433" s="40"/>
      <c r="S10433" s="40"/>
      <c r="T10433" s="39"/>
      <c r="AG10433" s="110"/>
      <c r="AH10433" s="94"/>
      <c r="AJ10433" s="97"/>
      <c r="AL10433" s="39"/>
      <c r="AP10433" s="39"/>
      <c r="AQ10433" s="77"/>
      <c r="AR10433" s="78"/>
      <c r="BB10433" s="79"/>
      <c r="BC10433" s="94"/>
      <c r="BE10433" s="97"/>
      <c r="BG10433" s="40"/>
      <c r="BK10433" s="40"/>
      <c r="BL10433" s="79"/>
      <c r="BM10433" s="94"/>
      <c r="BO10433" s="97"/>
      <c r="BQ10433" s="40"/>
      <c r="BR10433" s="94"/>
      <c r="BS10433" s="94"/>
      <c r="BT10433" s="94"/>
      <c r="BU10433" s="40"/>
      <c r="BV10433" s="82"/>
      <c r="BW10433" s="94"/>
      <c r="BX10433" s="48"/>
      <c r="BY10433" s="97"/>
      <c r="BZ10433" s="48"/>
      <c r="CA10433" s="40"/>
      <c r="CB10433" s="94"/>
      <c r="CC10433" s="94"/>
      <c r="CD10433" s="94"/>
      <c r="CE10433" s="40"/>
      <c r="CF10433" s="73"/>
      <c r="CG10433" s="41"/>
      <c r="CH10433" s="41"/>
      <c r="CI10433" s="41"/>
      <c r="CJ10433" s="41"/>
      <c r="CK10433" s="41"/>
      <c r="CL10433" s="68"/>
      <c r="CM10433" s="41"/>
      <c r="CN10433" s="41"/>
      <c r="CO10433" s="39"/>
      <c r="CP10433" s="78"/>
    </row>
    <row r="10434" spans="1:94" s="38" customFormat="1" x14ac:dyDescent="0.25">
      <c r="A10434" s="38">
        <v>10431</v>
      </c>
      <c r="F10434" s="39"/>
      <c r="Q10434" s="39"/>
      <c r="R10434" s="40"/>
      <c r="S10434" s="40"/>
      <c r="T10434" s="39"/>
      <c r="AG10434" s="110"/>
      <c r="AH10434" s="94"/>
      <c r="AJ10434" s="97"/>
      <c r="AL10434" s="39"/>
      <c r="AP10434" s="39"/>
      <c r="AQ10434" s="77"/>
      <c r="AR10434" s="78"/>
      <c r="BB10434" s="79"/>
      <c r="BC10434" s="94"/>
      <c r="BE10434" s="97"/>
      <c r="BG10434" s="40"/>
      <c r="BK10434" s="40"/>
      <c r="BL10434" s="79"/>
      <c r="BM10434" s="94"/>
      <c r="BO10434" s="97"/>
      <c r="BQ10434" s="40"/>
      <c r="BR10434" s="94"/>
      <c r="BS10434" s="94"/>
      <c r="BT10434" s="94"/>
      <c r="BU10434" s="40"/>
      <c r="BV10434" s="82"/>
      <c r="BW10434" s="94"/>
      <c r="BX10434" s="48"/>
      <c r="BY10434" s="97"/>
      <c r="BZ10434" s="48"/>
      <c r="CA10434" s="40"/>
      <c r="CB10434" s="94"/>
      <c r="CC10434" s="94"/>
      <c r="CD10434" s="94"/>
      <c r="CE10434" s="40"/>
      <c r="CF10434" s="73"/>
      <c r="CG10434" s="41"/>
      <c r="CH10434" s="41"/>
      <c r="CI10434" s="41"/>
      <c r="CJ10434" s="41"/>
      <c r="CK10434" s="41"/>
      <c r="CL10434" s="68"/>
      <c r="CM10434" s="41"/>
      <c r="CN10434" s="41"/>
      <c r="CO10434" s="39"/>
      <c r="CP10434" s="78"/>
    </row>
    <row r="10435" spans="1:94" s="38" customFormat="1" x14ac:dyDescent="0.25">
      <c r="A10435" s="38">
        <v>10432</v>
      </c>
      <c r="F10435" s="39"/>
      <c r="Q10435" s="39"/>
      <c r="R10435" s="40"/>
      <c r="S10435" s="40"/>
      <c r="T10435" s="39"/>
      <c r="AG10435" s="110"/>
      <c r="AH10435" s="94"/>
      <c r="AJ10435" s="97"/>
      <c r="AL10435" s="39"/>
      <c r="AP10435" s="39"/>
      <c r="AQ10435" s="77"/>
      <c r="AR10435" s="78"/>
      <c r="BB10435" s="79"/>
      <c r="BC10435" s="94"/>
      <c r="BE10435" s="97"/>
      <c r="BG10435" s="40"/>
      <c r="BK10435" s="40"/>
      <c r="BL10435" s="79"/>
      <c r="BM10435" s="94"/>
      <c r="BO10435" s="97"/>
      <c r="BQ10435" s="40"/>
      <c r="BR10435" s="94"/>
      <c r="BS10435" s="94"/>
      <c r="BT10435" s="94"/>
      <c r="BU10435" s="40"/>
      <c r="BV10435" s="82"/>
      <c r="BW10435" s="94"/>
      <c r="BX10435" s="48"/>
      <c r="BY10435" s="97"/>
      <c r="BZ10435" s="48"/>
      <c r="CA10435" s="40"/>
      <c r="CB10435" s="94"/>
      <c r="CC10435" s="94"/>
      <c r="CD10435" s="94"/>
      <c r="CE10435" s="40"/>
      <c r="CF10435" s="73"/>
      <c r="CG10435" s="41"/>
      <c r="CH10435" s="41"/>
      <c r="CI10435" s="41"/>
      <c r="CJ10435" s="41"/>
      <c r="CK10435" s="41"/>
      <c r="CL10435" s="68"/>
      <c r="CM10435" s="41"/>
      <c r="CN10435" s="41"/>
      <c r="CO10435" s="39"/>
      <c r="CP10435" s="78"/>
    </row>
    <row r="10436" spans="1:94" s="38" customFormat="1" x14ac:dyDescent="0.25">
      <c r="A10436" s="38">
        <v>10433</v>
      </c>
      <c r="F10436" s="39"/>
      <c r="Q10436" s="39"/>
      <c r="R10436" s="40"/>
      <c r="S10436" s="40"/>
      <c r="T10436" s="39"/>
      <c r="AG10436" s="110"/>
      <c r="AH10436" s="94"/>
      <c r="AJ10436" s="97"/>
      <c r="AL10436" s="39"/>
      <c r="AP10436" s="39"/>
      <c r="AQ10436" s="77"/>
      <c r="AR10436" s="78"/>
      <c r="BB10436" s="79"/>
      <c r="BC10436" s="94"/>
      <c r="BE10436" s="97"/>
      <c r="BG10436" s="40"/>
      <c r="BK10436" s="40"/>
      <c r="BL10436" s="79"/>
      <c r="BM10436" s="94"/>
      <c r="BO10436" s="97"/>
      <c r="BQ10436" s="40"/>
      <c r="BR10436" s="94"/>
      <c r="BS10436" s="94"/>
      <c r="BT10436" s="94"/>
      <c r="BU10436" s="40"/>
      <c r="BV10436" s="82"/>
      <c r="BW10436" s="94"/>
      <c r="BX10436" s="48"/>
      <c r="BY10436" s="97"/>
      <c r="BZ10436" s="48"/>
      <c r="CA10436" s="40"/>
      <c r="CB10436" s="94"/>
      <c r="CC10436" s="94"/>
      <c r="CD10436" s="94"/>
      <c r="CE10436" s="40"/>
      <c r="CF10436" s="73"/>
      <c r="CG10436" s="41"/>
      <c r="CH10436" s="41"/>
      <c r="CI10436" s="41"/>
      <c r="CJ10436" s="41"/>
      <c r="CK10436" s="41"/>
      <c r="CL10436" s="68"/>
      <c r="CM10436" s="41"/>
      <c r="CN10436" s="41"/>
      <c r="CO10436" s="39"/>
      <c r="CP10436" s="78"/>
    </row>
    <row r="10437" spans="1:94" s="38" customFormat="1" x14ac:dyDescent="0.25">
      <c r="A10437" s="38">
        <v>10434</v>
      </c>
      <c r="F10437" s="39"/>
      <c r="Q10437" s="39"/>
      <c r="R10437" s="40"/>
      <c r="S10437" s="40"/>
      <c r="T10437" s="39"/>
      <c r="AG10437" s="110"/>
      <c r="AH10437" s="94"/>
      <c r="AJ10437" s="97"/>
      <c r="AL10437" s="39"/>
      <c r="AP10437" s="39"/>
      <c r="AQ10437" s="77"/>
      <c r="AR10437" s="78"/>
      <c r="BB10437" s="79"/>
      <c r="BC10437" s="94"/>
      <c r="BE10437" s="97"/>
      <c r="BG10437" s="40"/>
      <c r="BK10437" s="40"/>
      <c r="BL10437" s="79"/>
      <c r="BM10437" s="94"/>
      <c r="BO10437" s="97"/>
      <c r="BQ10437" s="40"/>
      <c r="BR10437" s="94"/>
      <c r="BS10437" s="94"/>
      <c r="BT10437" s="94"/>
      <c r="BU10437" s="40"/>
      <c r="BV10437" s="82"/>
      <c r="BW10437" s="94"/>
      <c r="BX10437" s="48"/>
      <c r="BY10437" s="97"/>
      <c r="BZ10437" s="48"/>
      <c r="CA10437" s="40"/>
      <c r="CB10437" s="94"/>
      <c r="CC10437" s="94"/>
      <c r="CD10437" s="94"/>
      <c r="CE10437" s="40"/>
      <c r="CF10437" s="73"/>
      <c r="CG10437" s="41"/>
      <c r="CH10437" s="41"/>
      <c r="CI10437" s="41"/>
      <c r="CJ10437" s="41"/>
      <c r="CK10437" s="41"/>
      <c r="CL10437" s="68"/>
      <c r="CM10437" s="41"/>
      <c r="CN10437" s="41"/>
      <c r="CO10437" s="39"/>
      <c r="CP10437" s="78"/>
    </row>
    <row r="10438" spans="1:94" s="38" customFormat="1" x14ac:dyDescent="0.25">
      <c r="A10438" s="38">
        <v>10435</v>
      </c>
      <c r="F10438" s="39"/>
      <c r="Q10438" s="39"/>
      <c r="R10438" s="40"/>
      <c r="S10438" s="40"/>
      <c r="T10438" s="39"/>
      <c r="AG10438" s="110"/>
      <c r="AH10438" s="94"/>
      <c r="AJ10438" s="97"/>
      <c r="AL10438" s="39"/>
      <c r="AP10438" s="39"/>
      <c r="AQ10438" s="77"/>
      <c r="AR10438" s="78"/>
      <c r="BB10438" s="79"/>
      <c r="BC10438" s="94"/>
      <c r="BE10438" s="97"/>
      <c r="BG10438" s="40"/>
      <c r="BK10438" s="40"/>
      <c r="BL10438" s="79"/>
      <c r="BM10438" s="94"/>
      <c r="BO10438" s="97"/>
      <c r="BQ10438" s="40"/>
      <c r="BR10438" s="94"/>
      <c r="BS10438" s="94"/>
      <c r="BT10438" s="94"/>
      <c r="BU10438" s="40"/>
      <c r="BV10438" s="82"/>
      <c r="BW10438" s="94"/>
      <c r="BX10438" s="48"/>
      <c r="BY10438" s="97"/>
      <c r="BZ10438" s="48"/>
      <c r="CA10438" s="40"/>
      <c r="CB10438" s="94"/>
      <c r="CC10438" s="94"/>
      <c r="CD10438" s="94"/>
      <c r="CE10438" s="40"/>
      <c r="CF10438" s="73"/>
      <c r="CG10438" s="41"/>
      <c r="CH10438" s="41"/>
      <c r="CI10438" s="41"/>
      <c r="CJ10438" s="41"/>
      <c r="CK10438" s="41"/>
      <c r="CL10438" s="68"/>
      <c r="CM10438" s="41"/>
      <c r="CN10438" s="41"/>
      <c r="CO10438" s="39"/>
      <c r="CP10438" s="78"/>
    </row>
    <row r="10439" spans="1:94" s="38" customFormat="1" x14ac:dyDescent="0.25">
      <c r="A10439" s="38">
        <v>10436</v>
      </c>
      <c r="F10439" s="39"/>
      <c r="Q10439" s="39"/>
      <c r="R10439" s="40"/>
      <c r="S10439" s="40"/>
      <c r="T10439" s="39"/>
      <c r="AG10439" s="110"/>
      <c r="AH10439" s="94"/>
      <c r="AJ10439" s="97"/>
      <c r="AL10439" s="39"/>
      <c r="AP10439" s="39"/>
      <c r="AQ10439" s="77"/>
      <c r="AR10439" s="78"/>
      <c r="BB10439" s="79"/>
      <c r="BC10439" s="94"/>
      <c r="BE10439" s="97"/>
      <c r="BG10439" s="40"/>
      <c r="BK10439" s="40"/>
      <c r="BL10439" s="79"/>
      <c r="BM10439" s="94"/>
      <c r="BO10439" s="97"/>
      <c r="BQ10439" s="40"/>
      <c r="BR10439" s="94"/>
      <c r="BS10439" s="94"/>
      <c r="BT10439" s="94"/>
      <c r="BU10439" s="40"/>
      <c r="BV10439" s="82"/>
      <c r="BW10439" s="94"/>
      <c r="BX10439" s="48"/>
      <c r="BY10439" s="97"/>
      <c r="BZ10439" s="48"/>
      <c r="CA10439" s="40"/>
      <c r="CB10439" s="94"/>
      <c r="CC10439" s="94"/>
      <c r="CD10439" s="94"/>
      <c r="CE10439" s="40"/>
      <c r="CF10439" s="73"/>
      <c r="CG10439" s="41"/>
      <c r="CH10439" s="41"/>
      <c r="CI10439" s="41"/>
      <c r="CJ10439" s="41"/>
      <c r="CK10439" s="41"/>
      <c r="CL10439" s="68"/>
      <c r="CM10439" s="41"/>
      <c r="CN10439" s="41"/>
      <c r="CO10439" s="39"/>
      <c r="CP10439" s="78"/>
    </row>
    <row r="10440" spans="1:94" s="38" customFormat="1" x14ac:dyDescent="0.25">
      <c r="A10440" s="38">
        <v>10437</v>
      </c>
      <c r="F10440" s="39"/>
      <c r="Q10440" s="39"/>
      <c r="R10440" s="40"/>
      <c r="S10440" s="40"/>
      <c r="T10440" s="39"/>
      <c r="AG10440" s="110"/>
      <c r="AH10440" s="94"/>
      <c r="AJ10440" s="97"/>
      <c r="AL10440" s="39"/>
      <c r="AP10440" s="39"/>
      <c r="AQ10440" s="77"/>
      <c r="AR10440" s="78"/>
      <c r="BB10440" s="79"/>
      <c r="BC10440" s="94"/>
      <c r="BE10440" s="97"/>
      <c r="BG10440" s="40"/>
      <c r="BK10440" s="40"/>
      <c r="BL10440" s="79"/>
      <c r="BM10440" s="94"/>
      <c r="BO10440" s="97"/>
      <c r="BQ10440" s="40"/>
      <c r="BR10440" s="94"/>
      <c r="BS10440" s="94"/>
      <c r="BT10440" s="94"/>
      <c r="BU10440" s="40"/>
      <c r="BV10440" s="82"/>
      <c r="BW10440" s="94"/>
      <c r="BX10440" s="48"/>
      <c r="BY10440" s="97"/>
      <c r="BZ10440" s="48"/>
      <c r="CA10440" s="40"/>
      <c r="CB10440" s="94"/>
      <c r="CC10440" s="94"/>
      <c r="CD10440" s="94"/>
      <c r="CE10440" s="40"/>
      <c r="CF10440" s="73"/>
      <c r="CG10440" s="41"/>
      <c r="CH10440" s="41"/>
      <c r="CI10440" s="41"/>
      <c r="CJ10440" s="41"/>
      <c r="CK10440" s="41"/>
      <c r="CL10440" s="68"/>
      <c r="CM10440" s="41"/>
      <c r="CN10440" s="41"/>
      <c r="CO10440" s="39"/>
      <c r="CP10440" s="78"/>
    </row>
    <row r="10441" spans="1:94" s="38" customFormat="1" x14ac:dyDescent="0.25">
      <c r="A10441" s="38">
        <v>10438</v>
      </c>
      <c r="F10441" s="39"/>
      <c r="Q10441" s="39"/>
      <c r="R10441" s="40"/>
      <c r="S10441" s="40"/>
      <c r="T10441" s="39"/>
      <c r="AG10441" s="110"/>
      <c r="AH10441" s="94"/>
      <c r="AJ10441" s="97"/>
      <c r="AL10441" s="39"/>
      <c r="AP10441" s="39"/>
      <c r="AQ10441" s="77"/>
      <c r="AR10441" s="78"/>
      <c r="BB10441" s="79"/>
      <c r="BC10441" s="94"/>
      <c r="BE10441" s="97"/>
      <c r="BG10441" s="40"/>
      <c r="BK10441" s="40"/>
      <c r="BL10441" s="79"/>
      <c r="BM10441" s="94"/>
      <c r="BO10441" s="97"/>
      <c r="BQ10441" s="40"/>
      <c r="BR10441" s="94"/>
      <c r="BS10441" s="94"/>
      <c r="BT10441" s="94"/>
      <c r="BU10441" s="40"/>
      <c r="BV10441" s="82"/>
      <c r="BW10441" s="94"/>
      <c r="BX10441" s="48"/>
      <c r="BY10441" s="97"/>
      <c r="BZ10441" s="48"/>
      <c r="CA10441" s="40"/>
      <c r="CB10441" s="94"/>
      <c r="CC10441" s="94"/>
      <c r="CD10441" s="94"/>
      <c r="CE10441" s="40"/>
      <c r="CF10441" s="73"/>
      <c r="CG10441" s="41"/>
      <c r="CH10441" s="41"/>
      <c r="CI10441" s="41"/>
      <c r="CJ10441" s="41"/>
      <c r="CK10441" s="41"/>
      <c r="CL10441" s="68"/>
      <c r="CM10441" s="41"/>
      <c r="CN10441" s="41"/>
      <c r="CO10441" s="39"/>
      <c r="CP10441" s="78"/>
    </row>
    <row r="10442" spans="1:94" s="38" customFormat="1" x14ac:dyDescent="0.25">
      <c r="A10442" s="38">
        <v>10439</v>
      </c>
      <c r="F10442" s="39"/>
      <c r="Q10442" s="39"/>
      <c r="R10442" s="40"/>
      <c r="S10442" s="40"/>
      <c r="T10442" s="39"/>
      <c r="AG10442" s="110"/>
      <c r="AH10442" s="94"/>
      <c r="AJ10442" s="97"/>
      <c r="AL10442" s="39"/>
      <c r="AP10442" s="39"/>
      <c r="AQ10442" s="77"/>
      <c r="AR10442" s="78"/>
      <c r="BB10442" s="79"/>
      <c r="BC10442" s="94"/>
      <c r="BE10442" s="97"/>
      <c r="BG10442" s="40"/>
      <c r="BK10442" s="40"/>
      <c r="BL10442" s="79"/>
      <c r="BM10442" s="94"/>
      <c r="BO10442" s="97"/>
      <c r="BQ10442" s="40"/>
      <c r="BR10442" s="94"/>
      <c r="BS10442" s="94"/>
      <c r="BT10442" s="94"/>
      <c r="BU10442" s="40"/>
      <c r="BV10442" s="82"/>
      <c r="BW10442" s="94"/>
      <c r="BX10442" s="48"/>
      <c r="BY10442" s="97"/>
      <c r="BZ10442" s="48"/>
      <c r="CA10442" s="40"/>
      <c r="CB10442" s="94"/>
      <c r="CC10442" s="94"/>
      <c r="CD10442" s="94"/>
      <c r="CE10442" s="40"/>
      <c r="CF10442" s="73"/>
      <c r="CG10442" s="41"/>
      <c r="CH10442" s="41"/>
      <c r="CI10442" s="41"/>
      <c r="CJ10442" s="41"/>
      <c r="CK10442" s="41"/>
      <c r="CL10442" s="68"/>
      <c r="CM10442" s="41"/>
      <c r="CN10442" s="41"/>
      <c r="CO10442" s="39"/>
      <c r="CP10442" s="78"/>
    </row>
    <row r="10443" spans="1:94" s="38" customFormat="1" x14ac:dyDescent="0.25">
      <c r="A10443" s="38">
        <v>10440</v>
      </c>
      <c r="F10443" s="39"/>
      <c r="Q10443" s="39"/>
      <c r="R10443" s="40"/>
      <c r="S10443" s="40"/>
      <c r="T10443" s="39"/>
      <c r="AG10443" s="110"/>
      <c r="AH10443" s="94"/>
      <c r="AJ10443" s="97"/>
      <c r="AL10443" s="39"/>
      <c r="AP10443" s="39"/>
      <c r="AQ10443" s="77"/>
      <c r="AR10443" s="78"/>
      <c r="BB10443" s="79"/>
      <c r="BC10443" s="94"/>
      <c r="BE10443" s="97"/>
      <c r="BG10443" s="40"/>
      <c r="BK10443" s="40"/>
      <c r="BL10443" s="79"/>
      <c r="BM10443" s="94"/>
      <c r="BO10443" s="97"/>
      <c r="BQ10443" s="40"/>
      <c r="BR10443" s="94"/>
      <c r="BS10443" s="94"/>
      <c r="BT10443" s="94"/>
      <c r="BU10443" s="40"/>
      <c r="BV10443" s="82"/>
      <c r="BW10443" s="94"/>
      <c r="BX10443" s="48"/>
      <c r="BY10443" s="97"/>
      <c r="BZ10443" s="48"/>
      <c r="CA10443" s="40"/>
      <c r="CB10443" s="94"/>
      <c r="CC10443" s="94"/>
      <c r="CD10443" s="94"/>
      <c r="CE10443" s="40"/>
      <c r="CF10443" s="73"/>
      <c r="CG10443" s="41"/>
      <c r="CH10443" s="41"/>
      <c r="CI10443" s="41"/>
      <c r="CJ10443" s="41"/>
      <c r="CK10443" s="41"/>
      <c r="CL10443" s="68"/>
      <c r="CM10443" s="41"/>
      <c r="CN10443" s="41"/>
      <c r="CO10443" s="39"/>
      <c r="CP10443" s="78"/>
    </row>
    <row r="10444" spans="1:94" s="38" customFormat="1" x14ac:dyDescent="0.25">
      <c r="A10444" s="38">
        <v>10441</v>
      </c>
      <c r="F10444" s="39"/>
      <c r="Q10444" s="39"/>
      <c r="R10444" s="40"/>
      <c r="S10444" s="40"/>
      <c r="T10444" s="39"/>
      <c r="AG10444" s="110"/>
      <c r="AH10444" s="94"/>
      <c r="AJ10444" s="97"/>
      <c r="AL10444" s="39"/>
      <c r="AP10444" s="39"/>
      <c r="AQ10444" s="77"/>
      <c r="AR10444" s="78"/>
      <c r="BB10444" s="79"/>
      <c r="BC10444" s="94"/>
      <c r="BE10444" s="97"/>
      <c r="BG10444" s="40"/>
      <c r="BK10444" s="40"/>
      <c r="BL10444" s="79"/>
      <c r="BM10444" s="94"/>
      <c r="BO10444" s="97"/>
      <c r="BQ10444" s="40"/>
      <c r="BR10444" s="94"/>
      <c r="BS10444" s="94"/>
      <c r="BT10444" s="94"/>
      <c r="BU10444" s="40"/>
      <c r="BV10444" s="82"/>
      <c r="BW10444" s="94"/>
      <c r="BX10444" s="48"/>
      <c r="BY10444" s="97"/>
      <c r="BZ10444" s="48"/>
      <c r="CA10444" s="40"/>
      <c r="CB10444" s="94"/>
      <c r="CC10444" s="94"/>
      <c r="CD10444" s="94"/>
      <c r="CE10444" s="40"/>
      <c r="CF10444" s="73"/>
      <c r="CG10444" s="41"/>
      <c r="CH10444" s="41"/>
      <c r="CI10444" s="41"/>
      <c r="CJ10444" s="41"/>
      <c r="CK10444" s="41"/>
      <c r="CL10444" s="68"/>
      <c r="CM10444" s="41"/>
      <c r="CN10444" s="41"/>
      <c r="CO10444" s="39"/>
      <c r="CP10444" s="78"/>
    </row>
    <row r="10445" spans="1:94" s="38" customFormat="1" x14ac:dyDescent="0.25">
      <c r="A10445" s="38">
        <v>10442</v>
      </c>
      <c r="F10445" s="39"/>
      <c r="Q10445" s="39"/>
      <c r="R10445" s="40"/>
      <c r="S10445" s="40"/>
      <c r="T10445" s="39"/>
      <c r="AG10445" s="110"/>
      <c r="AH10445" s="94"/>
      <c r="AJ10445" s="97"/>
      <c r="AL10445" s="39"/>
      <c r="AP10445" s="39"/>
      <c r="AQ10445" s="77"/>
      <c r="AR10445" s="78"/>
      <c r="BB10445" s="79"/>
      <c r="BC10445" s="94"/>
      <c r="BE10445" s="97"/>
      <c r="BG10445" s="40"/>
      <c r="BK10445" s="40"/>
      <c r="BL10445" s="79"/>
      <c r="BM10445" s="94"/>
      <c r="BO10445" s="97"/>
      <c r="BQ10445" s="40"/>
      <c r="BR10445" s="94"/>
      <c r="BS10445" s="94"/>
      <c r="BT10445" s="94"/>
      <c r="BU10445" s="40"/>
      <c r="BV10445" s="82"/>
      <c r="BW10445" s="94"/>
      <c r="BX10445" s="48"/>
      <c r="BY10445" s="97"/>
      <c r="BZ10445" s="48"/>
      <c r="CA10445" s="40"/>
      <c r="CB10445" s="94"/>
      <c r="CC10445" s="94"/>
      <c r="CD10445" s="94"/>
      <c r="CE10445" s="40"/>
      <c r="CF10445" s="73"/>
      <c r="CG10445" s="41"/>
      <c r="CH10445" s="41"/>
      <c r="CI10445" s="41"/>
      <c r="CJ10445" s="41"/>
      <c r="CK10445" s="41"/>
      <c r="CL10445" s="68"/>
      <c r="CM10445" s="41"/>
      <c r="CN10445" s="41"/>
      <c r="CO10445" s="39"/>
      <c r="CP10445" s="78"/>
    </row>
    <row r="10446" spans="1:94" s="38" customFormat="1" x14ac:dyDescent="0.25">
      <c r="A10446" s="38">
        <v>10443</v>
      </c>
      <c r="F10446" s="39"/>
      <c r="Q10446" s="39"/>
      <c r="R10446" s="40"/>
      <c r="S10446" s="40"/>
      <c r="T10446" s="39"/>
      <c r="AG10446" s="110"/>
      <c r="AH10446" s="94"/>
      <c r="AJ10446" s="97"/>
      <c r="AL10446" s="39"/>
      <c r="AP10446" s="39"/>
      <c r="AQ10446" s="77"/>
      <c r="AR10446" s="78"/>
      <c r="BB10446" s="79"/>
      <c r="BC10446" s="94"/>
      <c r="BE10446" s="97"/>
      <c r="BG10446" s="40"/>
      <c r="BK10446" s="40"/>
      <c r="BL10446" s="79"/>
      <c r="BM10446" s="94"/>
      <c r="BO10446" s="97"/>
      <c r="BQ10446" s="40"/>
      <c r="BR10446" s="94"/>
      <c r="BS10446" s="94"/>
      <c r="BT10446" s="94"/>
      <c r="BU10446" s="40"/>
      <c r="BV10446" s="82"/>
      <c r="BW10446" s="94"/>
      <c r="BX10446" s="48"/>
      <c r="BY10446" s="97"/>
      <c r="BZ10446" s="48"/>
      <c r="CA10446" s="40"/>
      <c r="CB10446" s="94"/>
      <c r="CC10446" s="94"/>
      <c r="CD10446" s="94"/>
      <c r="CE10446" s="40"/>
      <c r="CF10446" s="73"/>
      <c r="CG10446" s="41"/>
      <c r="CH10446" s="41"/>
      <c r="CI10446" s="41"/>
      <c r="CJ10446" s="41"/>
      <c r="CK10446" s="41"/>
      <c r="CL10446" s="68"/>
      <c r="CM10446" s="41"/>
      <c r="CN10446" s="41"/>
      <c r="CO10446" s="39"/>
      <c r="CP10446" s="78"/>
    </row>
    <row r="10447" spans="1:94" s="38" customFormat="1" x14ac:dyDescent="0.25">
      <c r="A10447" s="38">
        <v>10444</v>
      </c>
      <c r="F10447" s="39"/>
      <c r="Q10447" s="39"/>
      <c r="R10447" s="40"/>
      <c r="S10447" s="40"/>
      <c r="T10447" s="39"/>
      <c r="AG10447" s="110"/>
      <c r="AH10447" s="94"/>
      <c r="AJ10447" s="97"/>
      <c r="AL10447" s="39"/>
      <c r="AP10447" s="39"/>
      <c r="AQ10447" s="77"/>
      <c r="AR10447" s="78"/>
      <c r="BB10447" s="79"/>
      <c r="BC10447" s="94"/>
      <c r="BE10447" s="97"/>
      <c r="BG10447" s="40"/>
      <c r="BK10447" s="40"/>
      <c r="BL10447" s="79"/>
      <c r="BM10447" s="94"/>
      <c r="BO10447" s="97"/>
      <c r="BQ10447" s="40"/>
      <c r="BR10447" s="94"/>
      <c r="BS10447" s="94"/>
      <c r="BT10447" s="94"/>
      <c r="BU10447" s="40"/>
      <c r="BV10447" s="82"/>
      <c r="BW10447" s="94"/>
      <c r="BX10447" s="48"/>
      <c r="BY10447" s="97"/>
      <c r="BZ10447" s="48"/>
      <c r="CA10447" s="40"/>
      <c r="CB10447" s="94"/>
      <c r="CC10447" s="94"/>
      <c r="CD10447" s="94"/>
      <c r="CE10447" s="40"/>
      <c r="CF10447" s="73"/>
      <c r="CG10447" s="41"/>
      <c r="CH10447" s="41"/>
      <c r="CI10447" s="41"/>
      <c r="CJ10447" s="41"/>
      <c r="CK10447" s="41"/>
      <c r="CL10447" s="68"/>
      <c r="CM10447" s="41"/>
      <c r="CN10447" s="41"/>
      <c r="CO10447" s="39"/>
      <c r="CP10447" s="78"/>
    </row>
    <row r="10448" spans="1:94" s="38" customFormat="1" x14ac:dyDescent="0.25">
      <c r="A10448" s="38">
        <v>10445</v>
      </c>
      <c r="F10448" s="39"/>
      <c r="Q10448" s="39"/>
      <c r="R10448" s="40"/>
      <c r="S10448" s="40"/>
      <c r="T10448" s="39"/>
      <c r="AG10448" s="110"/>
      <c r="AH10448" s="94"/>
      <c r="AJ10448" s="97"/>
      <c r="AL10448" s="39"/>
      <c r="AP10448" s="39"/>
      <c r="AQ10448" s="77"/>
      <c r="AR10448" s="78"/>
      <c r="BB10448" s="79"/>
      <c r="BC10448" s="94"/>
      <c r="BE10448" s="97"/>
      <c r="BG10448" s="40"/>
      <c r="BK10448" s="40"/>
      <c r="BL10448" s="79"/>
      <c r="BM10448" s="94"/>
      <c r="BO10448" s="97"/>
      <c r="BQ10448" s="40"/>
      <c r="BR10448" s="94"/>
      <c r="BS10448" s="94"/>
      <c r="BT10448" s="94"/>
      <c r="BU10448" s="40"/>
      <c r="BV10448" s="82"/>
      <c r="BW10448" s="94"/>
      <c r="BX10448" s="48"/>
      <c r="BY10448" s="97"/>
      <c r="BZ10448" s="48"/>
      <c r="CA10448" s="40"/>
      <c r="CB10448" s="94"/>
      <c r="CC10448" s="94"/>
      <c r="CD10448" s="94"/>
      <c r="CE10448" s="40"/>
      <c r="CF10448" s="73"/>
      <c r="CG10448" s="41"/>
      <c r="CH10448" s="41"/>
      <c r="CI10448" s="41"/>
      <c r="CJ10448" s="41"/>
      <c r="CK10448" s="41"/>
      <c r="CL10448" s="68"/>
      <c r="CM10448" s="41"/>
      <c r="CN10448" s="41"/>
      <c r="CO10448" s="39"/>
      <c r="CP10448" s="78"/>
    </row>
    <row r="10449" spans="1:94" s="38" customFormat="1" x14ac:dyDescent="0.25">
      <c r="A10449" s="38">
        <v>10446</v>
      </c>
      <c r="F10449" s="39"/>
      <c r="Q10449" s="39"/>
      <c r="R10449" s="40"/>
      <c r="S10449" s="40"/>
      <c r="T10449" s="39"/>
      <c r="AG10449" s="110"/>
      <c r="AH10449" s="94"/>
      <c r="AJ10449" s="97"/>
      <c r="AL10449" s="39"/>
      <c r="AP10449" s="39"/>
      <c r="AQ10449" s="77"/>
      <c r="AR10449" s="78"/>
      <c r="BB10449" s="79"/>
      <c r="BC10449" s="94"/>
      <c r="BE10449" s="97"/>
      <c r="BG10449" s="40"/>
      <c r="BK10449" s="40"/>
      <c r="BL10449" s="79"/>
      <c r="BM10449" s="94"/>
      <c r="BO10449" s="97"/>
      <c r="BQ10449" s="40"/>
      <c r="BR10449" s="94"/>
      <c r="BS10449" s="94"/>
      <c r="BT10449" s="94"/>
      <c r="BU10449" s="40"/>
      <c r="BV10449" s="82"/>
      <c r="BW10449" s="94"/>
      <c r="BX10449" s="48"/>
      <c r="BY10449" s="97"/>
      <c r="BZ10449" s="48"/>
      <c r="CA10449" s="40"/>
      <c r="CB10449" s="94"/>
      <c r="CC10449" s="94"/>
      <c r="CD10449" s="94"/>
      <c r="CE10449" s="40"/>
      <c r="CF10449" s="73"/>
      <c r="CG10449" s="41"/>
      <c r="CH10449" s="41"/>
      <c r="CI10449" s="41"/>
      <c r="CJ10449" s="41"/>
      <c r="CK10449" s="41"/>
      <c r="CL10449" s="68"/>
      <c r="CM10449" s="41"/>
      <c r="CN10449" s="41"/>
      <c r="CO10449" s="39"/>
      <c r="CP10449" s="78"/>
    </row>
    <row r="10450" spans="1:94" s="38" customFormat="1" x14ac:dyDescent="0.25">
      <c r="A10450" s="38">
        <v>10447</v>
      </c>
      <c r="F10450" s="39"/>
      <c r="Q10450" s="39"/>
      <c r="R10450" s="40"/>
      <c r="S10450" s="40"/>
      <c r="T10450" s="39"/>
      <c r="AG10450" s="110"/>
      <c r="AH10450" s="94"/>
      <c r="AJ10450" s="97"/>
      <c r="AL10450" s="39"/>
      <c r="AP10450" s="39"/>
      <c r="AQ10450" s="77"/>
      <c r="AR10450" s="78"/>
      <c r="BB10450" s="79"/>
      <c r="BC10450" s="94"/>
      <c r="BE10450" s="97"/>
      <c r="BG10450" s="40"/>
      <c r="BK10450" s="40"/>
      <c r="BL10450" s="79"/>
      <c r="BM10450" s="94"/>
      <c r="BO10450" s="97"/>
      <c r="BQ10450" s="40"/>
      <c r="BR10450" s="94"/>
      <c r="BS10450" s="94"/>
      <c r="BT10450" s="94"/>
      <c r="BU10450" s="40"/>
      <c r="BV10450" s="82"/>
      <c r="BW10450" s="94"/>
      <c r="BX10450" s="48"/>
      <c r="BY10450" s="97"/>
      <c r="BZ10450" s="48"/>
      <c r="CA10450" s="40"/>
      <c r="CB10450" s="94"/>
      <c r="CC10450" s="94"/>
      <c r="CD10450" s="94"/>
      <c r="CE10450" s="40"/>
      <c r="CF10450" s="73"/>
      <c r="CG10450" s="41"/>
      <c r="CH10450" s="41"/>
      <c r="CI10450" s="41"/>
      <c r="CJ10450" s="41"/>
      <c r="CK10450" s="41"/>
      <c r="CL10450" s="68"/>
      <c r="CM10450" s="41"/>
      <c r="CN10450" s="41"/>
      <c r="CO10450" s="39"/>
      <c r="CP10450" s="78"/>
    </row>
    <row r="10451" spans="1:94" s="38" customFormat="1" x14ac:dyDescent="0.25">
      <c r="A10451" s="38">
        <v>10448</v>
      </c>
      <c r="F10451" s="39"/>
      <c r="Q10451" s="39"/>
      <c r="R10451" s="40"/>
      <c r="S10451" s="40"/>
      <c r="T10451" s="39"/>
      <c r="AG10451" s="110"/>
      <c r="AH10451" s="94"/>
      <c r="AJ10451" s="97"/>
      <c r="AL10451" s="39"/>
      <c r="AP10451" s="39"/>
      <c r="AQ10451" s="77"/>
      <c r="AR10451" s="78"/>
      <c r="BB10451" s="79"/>
      <c r="BC10451" s="94"/>
      <c r="BE10451" s="97"/>
      <c r="BG10451" s="40"/>
      <c r="BK10451" s="40"/>
      <c r="BL10451" s="79"/>
      <c r="BM10451" s="94"/>
      <c r="BO10451" s="97"/>
      <c r="BQ10451" s="40"/>
      <c r="BR10451" s="94"/>
      <c r="BS10451" s="94"/>
      <c r="BT10451" s="94"/>
      <c r="BU10451" s="40"/>
      <c r="BV10451" s="82"/>
      <c r="BW10451" s="94"/>
      <c r="BX10451" s="48"/>
      <c r="BY10451" s="97"/>
      <c r="BZ10451" s="48"/>
      <c r="CA10451" s="40"/>
      <c r="CB10451" s="94"/>
      <c r="CC10451" s="94"/>
      <c r="CD10451" s="94"/>
      <c r="CE10451" s="40"/>
      <c r="CF10451" s="73"/>
      <c r="CG10451" s="41"/>
      <c r="CH10451" s="41"/>
      <c r="CI10451" s="41"/>
      <c r="CJ10451" s="41"/>
      <c r="CK10451" s="41"/>
      <c r="CL10451" s="68"/>
      <c r="CM10451" s="41"/>
      <c r="CN10451" s="41"/>
      <c r="CO10451" s="39"/>
      <c r="CP10451" s="78"/>
    </row>
    <row r="10452" spans="1:94" s="38" customFormat="1" x14ac:dyDescent="0.25">
      <c r="A10452" s="38">
        <v>10449</v>
      </c>
      <c r="F10452" s="39"/>
      <c r="Q10452" s="39"/>
      <c r="R10452" s="40"/>
      <c r="S10452" s="40"/>
      <c r="T10452" s="39"/>
      <c r="AG10452" s="110"/>
      <c r="AH10452" s="94"/>
      <c r="AJ10452" s="97"/>
      <c r="AL10452" s="39"/>
      <c r="AP10452" s="39"/>
      <c r="AQ10452" s="77"/>
      <c r="AR10452" s="78"/>
      <c r="BB10452" s="79"/>
      <c r="BC10452" s="94"/>
      <c r="BE10452" s="97"/>
      <c r="BG10452" s="40"/>
      <c r="BK10452" s="40"/>
      <c r="BL10452" s="79"/>
      <c r="BM10452" s="94"/>
      <c r="BO10452" s="97"/>
      <c r="BQ10452" s="40"/>
      <c r="BR10452" s="94"/>
      <c r="BS10452" s="94"/>
      <c r="BT10452" s="94"/>
      <c r="BU10452" s="40"/>
      <c r="BV10452" s="82"/>
      <c r="BW10452" s="94"/>
      <c r="BX10452" s="48"/>
      <c r="BY10452" s="97"/>
      <c r="BZ10452" s="48"/>
      <c r="CA10452" s="40"/>
      <c r="CB10452" s="94"/>
      <c r="CC10452" s="94"/>
      <c r="CD10452" s="94"/>
      <c r="CE10452" s="40"/>
      <c r="CF10452" s="73"/>
      <c r="CG10452" s="41"/>
      <c r="CH10452" s="41"/>
      <c r="CI10452" s="41"/>
      <c r="CJ10452" s="41"/>
      <c r="CK10452" s="41"/>
      <c r="CL10452" s="68"/>
      <c r="CM10452" s="41"/>
      <c r="CN10452" s="41"/>
      <c r="CO10452" s="39"/>
      <c r="CP10452" s="78"/>
    </row>
    <row r="10453" spans="1:94" s="38" customFormat="1" x14ac:dyDescent="0.25">
      <c r="A10453" s="38">
        <v>10450</v>
      </c>
      <c r="F10453" s="39"/>
      <c r="Q10453" s="39"/>
      <c r="R10453" s="40"/>
      <c r="S10453" s="40"/>
      <c r="T10453" s="39"/>
      <c r="AG10453" s="110"/>
      <c r="AH10453" s="94"/>
      <c r="AJ10453" s="97"/>
      <c r="AL10453" s="39"/>
      <c r="AP10453" s="39"/>
      <c r="AQ10453" s="77"/>
      <c r="AR10453" s="78"/>
      <c r="BB10453" s="79"/>
      <c r="BC10453" s="94"/>
      <c r="BE10453" s="97"/>
      <c r="BG10453" s="40"/>
      <c r="BK10453" s="40"/>
      <c r="BL10453" s="79"/>
      <c r="BM10453" s="94"/>
      <c r="BO10453" s="97"/>
      <c r="BQ10453" s="40"/>
      <c r="BR10453" s="94"/>
      <c r="BS10453" s="94"/>
      <c r="BT10453" s="94"/>
      <c r="BU10453" s="40"/>
      <c r="BV10453" s="82"/>
      <c r="BW10453" s="94"/>
      <c r="BX10453" s="48"/>
      <c r="BY10453" s="97"/>
      <c r="BZ10453" s="48"/>
      <c r="CA10453" s="40"/>
      <c r="CB10453" s="94"/>
      <c r="CC10453" s="94"/>
      <c r="CD10453" s="94"/>
      <c r="CE10453" s="40"/>
      <c r="CF10453" s="73"/>
      <c r="CG10453" s="41"/>
      <c r="CH10453" s="41"/>
      <c r="CI10453" s="41"/>
      <c r="CJ10453" s="41"/>
      <c r="CK10453" s="41"/>
      <c r="CL10453" s="68"/>
      <c r="CM10453" s="41"/>
      <c r="CN10453" s="41"/>
      <c r="CO10453" s="39"/>
      <c r="CP10453" s="78"/>
    </row>
    <row r="10454" spans="1:94" s="38" customFormat="1" x14ac:dyDescent="0.25">
      <c r="A10454" s="38">
        <v>10451</v>
      </c>
      <c r="F10454" s="39"/>
      <c r="Q10454" s="39"/>
      <c r="R10454" s="40"/>
      <c r="S10454" s="40"/>
      <c r="T10454" s="39"/>
      <c r="AG10454" s="110"/>
      <c r="AH10454" s="94"/>
      <c r="AJ10454" s="97"/>
      <c r="AL10454" s="39"/>
      <c r="AP10454" s="39"/>
      <c r="AQ10454" s="77"/>
      <c r="AR10454" s="78"/>
      <c r="BB10454" s="79"/>
      <c r="BC10454" s="94"/>
      <c r="BE10454" s="97"/>
      <c r="BG10454" s="40"/>
      <c r="BK10454" s="40"/>
      <c r="BL10454" s="79"/>
      <c r="BM10454" s="94"/>
      <c r="BO10454" s="97"/>
      <c r="BQ10454" s="40"/>
      <c r="BR10454" s="94"/>
      <c r="BS10454" s="94"/>
      <c r="BT10454" s="94"/>
      <c r="BU10454" s="40"/>
      <c r="BV10454" s="82"/>
      <c r="BW10454" s="94"/>
      <c r="BX10454" s="48"/>
      <c r="BY10454" s="97"/>
      <c r="BZ10454" s="48"/>
      <c r="CA10454" s="40"/>
      <c r="CB10454" s="94"/>
      <c r="CC10454" s="94"/>
      <c r="CD10454" s="94"/>
      <c r="CE10454" s="40"/>
      <c r="CF10454" s="73"/>
      <c r="CG10454" s="41"/>
      <c r="CH10454" s="41"/>
      <c r="CI10454" s="41"/>
      <c r="CJ10454" s="41"/>
      <c r="CK10454" s="41"/>
      <c r="CL10454" s="68"/>
      <c r="CM10454" s="41"/>
      <c r="CN10454" s="41"/>
      <c r="CO10454" s="39"/>
      <c r="CP10454" s="78"/>
    </row>
    <row r="10455" spans="1:94" s="38" customFormat="1" x14ac:dyDescent="0.25">
      <c r="A10455" s="38">
        <v>10452</v>
      </c>
      <c r="F10455" s="39"/>
      <c r="Q10455" s="39"/>
      <c r="R10455" s="40"/>
      <c r="S10455" s="40"/>
      <c r="T10455" s="39"/>
      <c r="AG10455" s="110"/>
      <c r="AH10455" s="94"/>
      <c r="AJ10455" s="97"/>
      <c r="AL10455" s="39"/>
      <c r="AP10455" s="39"/>
      <c r="AQ10455" s="77"/>
      <c r="AR10455" s="78"/>
      <c r="BB10455" s="79"/>
      <c r="BC10455" s="94"/>
      <c r="BE10455" s="97"/>
      <c r="BG10455" s="40"/>
      <c r="BK10455" s="40"/>
      <c r="BL10455" s="79"/>
      <c r="BM10455" s="94"/>
      <c r="BO10455" s="97"/>
      <c r="BQ10455" s="40"/>
      <c r="BR10455" s="94"/>
      <c r="BS10455" s="94"/>
      <c r="BT10455" s="94"/>
      <c r="BU10455" s="40"/>
      <c r="BV10455" s="82"/>
      <c r="BW10455" s="94"/>
      <c r="BX10455" s="48"/>
      <c r="BY10455" s="97"/>
      <c r="BZ10455" s="48"/>
      <c r="CA10455" s="40"/>
      <c r="CB10455" s="94"/>
      <c r="CC10455" s="94"/>
      <c r="CD10455" s="94"/>
      <c r="CE10455" s="40"/>
      <c r="CF10455" s="73"/>
      <c r="CG10455" s="41"/>
      <c r="CH10455" s="41"/>
      <c r="CI10455" s="41"/>
      <c r="CJ10455" s="41"/>
      <c r="CK10455" s="41"/>
      <c r="CL10455" s="68"/>
      <c r="CM10455" s="41"/>
      <c r="CN10455" s="41"/>
      <c r="CO10455" s="39"/>
      <c r="CP10455" s="78"/>
    </row>
    <row r="10456" spans="1:94" s="38" customFormat="1" x14ac:dyDescent="0.25">
      <c r="A10456" s="38">
        <v>10453</v>
      </c>
      <c r="F10456" s="39"/>
      <c r="Q10456" s="39"/>
      <c r="R10456" s="40"/>
      <c r="S10456" s="40"/>
      <c r="T10456" s="39"/>
      <c r="AG10456" s="110"/>
      <c r="AH10456" s="94"/>
      <c r="AJ10456" s="97"/>
      <c r="AL10456" s="39"/>
      <c r="AP10456" s="39"/>
      <c r="AQ10456" s="77"/>
      <c r="AR10456" s="78"/>
      <c r="BB10456" s="79"/>
      <c r="BC10456" s="94"/>
      <c r="BE10456" s="97"/>
      <c r="BG10456" s="40"/>
      <c r="BK10456" s="40"/>
      <c r="BL10456" s="79"/>
      <c r="BM10456" s="94"/>
      <c r="BO10456" s="97"/>
      <c r="BQ10456" s="40"/>
      <c r="BR10456" s="94"/>
      <c r="BS10456" s="94"/>
      <c r="BT10456" s="94"/>
      <c r="BU10456" s="40"/>
      <c r="BV10456" s="82"/>
      <c r="BW10456" s="94"/>
      <c r="BX10456" s="48"/>
      <c r="BY10456" s="97"/>
      <c r="BZ10456" s="48"/>
      <c r="CA10456" s="40"/>
      <c r="CB10456" s="94"/>
      <c r="CC10456" s="94"/>
      <c r="CD10456" s="94"/>
      <c r="CE10456" s="40"/>
      <c r="CF10456" s="73"/>
      <c r="CG10456" s="41"/>
      <c r="CH10456" s="41"/>
      <c r="CI10456" s="41"/>
      <c r="CJ10456" s="41"/>
      <c r="CK10456" s="41"/>
      <c r="CL10456" s="68"/>
      <c r="CM10456" s="41"/>
      <c r="CN10456" s="41"/>
      <c r="CO10456" s="39"/>
      <c r="CP10456" s="78"/>
    </row>
    <row r="10457" spans="1:94" s="38" customFormat="1" x14ac:dyDescent="0.25">
      <c r="A10457" s="38">
        <v>10454</v>
      </c>
      <c r="F10457" s="39"/>
      <c r="Q10457" s="39"/>
      <c r="R10457" s="40"/>
      <c r="S10457" s="40"/>
      <c r="T10457" s="39"/>
      <c r="AG10457" s="110"/>
      <c r="AH10457" s="94"/>
      <c r="AJ10457" s="97"/>
      <c r="AL10457" s="39"/>
      <c r="AP10457" s="39"/>
      <c r="AQ10457" s="77"/>
      <c r="AR10457" s="78"/>
      <c r="BB10457" s="79"/>
      <c r="BC10457" s="94"/>
      <c r="BE10457" s="97"/>
      <c r="BG10457" s="40"/>
      <c r="BK10457" s="40"/>
      <c r="BL10457" s="79"/>
      <c r="BM10457" s="94"/>
      <c r="BO10457" s="97"/>
      <c r="BQ10457" s="40"/>
      <c r="BR10457" s="94"/>
      <c r="BS10457" s="94"/>
      <c r="BT10457" s="94"/>
      <c r="BU10457" s="40"/>
      <c r="BV10457" s="82"/>
      <c r="BW10457" s="94"/>
      <c r="BX10457" s="48"/>
      <c r="BY10457" s="97"/>
      <c r="BZ10457" s="48"/>
      <c r="CA10457" s="40"/>
      <c r="CB10457" s="94"/>
      <c r="CC10457" s="94"/>
      <c r="CD10457" s="94"/>
      <c r="CE10457" s="40"/>
      <c r="CF10457" s="73"/>
      <c r="CG10457" s="41"/>
      <c r="CH10457" s="41"/>
      <c r="CI10457" s="41"/>
      <c r="CJ10457" s="41"/>
      <c r="CK10457" s="41"/>
      <c r="CL10457" s="68"/>
      <c r="CM10457" s="41"/>
      <c r="CN10457" s="41"/>
      <c r="CO10457" s="39"/>
      <c r="CP10457" s="78"/>
    </row>
    <row r="10458" spans="1:94" s="38" customFormat="1" x14ac:dyDescent="0.25">
      <c r="A10458" s="38">
        <v>10455</v>
      </c>
      <c r="F10458" s="39"/>
      <c r="Q10458" s="39"/>
      <c r="R10458" s="40"/>
      <c r="S10458" s="40"/>
      <c r="T10458" s="39"/>
      <c r="AG10458" s="110"/>
      <c r="AH10458" s="94"/>
      <c r="AJ10458" s="97"/>
      <c r="AL10458" s="39"/>
      <c r="AP10458" s="39"/>
      <c r="AQ10458" s="77"/>
      <c r="AR10458" s="78"/>
      <c r="BB10458" s="79"/>
      <c r="BC10458" s="94"/>
      <c r="BE10458" s="97"/>
      <c r="BG10458" s="40"/>
      <c r="BK10458" s="40"/>
      <c r="BL10458" s="79"/>
      <c r="BM10458" s="94"/>
      <c r="BO10458" s="97"/>
      <c r="BQ10458" s="40"/>
      <c r="BR10458" s="94"/>
      <c r="BS10458" s="94"/>
      <c r="BT10458" s="94"/>
      <c r="BU10458" s="40"/>
      <c r="BV10458" s="82"/>
      <c r="BW10458" s="94"/>
      <c r="BX10458" s="48"/>
      <c r="BY10458" s="97"/>
      <c r="BZ10458" s="48"/>
      <c r="CA10458" s="40"/>
      <c r="CB10458" s="94"/>
      <c r="CC10458" s="94"/>
      <c r="CD10458" s="94"/>
      <c r="CE10458" s="40"/>
      <c r="CF10458" s="73"/>
      <c r="CG10458" s="41"/>
      <c r="CH10458" s="41"/>
      <c r="CI10458" s="41"/>
      <c r="CJ10458" s="41"/>
      <c r="CK10458" s="41"/>
      <c r="CL10458" s="68"/>
      <c r="CM10458" s="41"/>
      <c r="CN10458" s="41"/>
      <c r="CO10458" s="39"/>
      <c r="CP10458" s="78"/>
    </row>
    <row r="10459" spans="1:94" s="38" customFormat="1" x14ac:dyDescent="0.25">
      <c r="A10459" s="38">
        <v>10456</v>
      </c>
      <c r="F10459" s="39"/>
      <c r="Q10459" s="39"/>
      <c r="R10459" s="40"/>
      <c r="S10459" s="40"/>
      <c r="T10459" s="39"/>
      <c r="AG10459" s="110"/>
      <c r="AH10459" s="94"/>
      <c r="AJ10459" s="97"/>
      <c r="AL10459" s="39"/>
      <c r="AP10459" s="39"/>
      <c r="AQ10459" s="77"/>
      <c r="AR10459" s="78"/>
      <c r="BB10459" s="79"/>
      <c r="BC10459" s="94"/>
      <c r="BE10459" s="97"/>
      <c r="BG10459" s="40"/>
      <c r="BK10459" s="40"/>
      <c r="BL10459" s="79"/>
      <c r="BM10459" s="94"/>
      <c r="BO10459" s="97"/>
      <c r="BQ10459" s="40"/>
      <c r="BR10459" s="94"/>
      <c r="BS10459" s="94"/>
      <c r="BT10459" s="94"/>
      <c r="BU10459" s="40"/>
      <c r="BV10459" s="82"/>
      <c r="BW10459" s="94"/>
      <c r="BX10459" s="48"/>
      <c r="BY10459" s="97"/>
      <c r="BZ10459" s="48"/>
      <c r="CA10459" s="40"/>
      <c r="CB10459" s="94"/>
      <c r="CC10459" s="94"/>
      <c r="CD10459" s="94"/>
      <c r="CE10459" s="40"/>
      <c r="CF10459" s="73"/>
      <c r="CG10459" s="41"/>
      <c r="CH10459" s="41"/>
      <c r="CI10459" s="41"/>
      <c r="CJ10459" s="41"/>
      <c r="CK10459" s="41"/>
      <c r="CL10459" s="68"/>
      <c r="CM10459" s="41"/>
      <c r="CN10459" s="41"/>
      <c r="CO10459" s="39"/>
      <c r="CP10459" s="78"/>
    </row>
    <row r="10460" spans="1:94" s="38" customFormat="1" x14ac:dyDescent="0.25">
      <c r="A10460" s="38">
        <v>10457</v>
      </c>
      <c r="F10460" s="39"/>
      <c r="Q10460" s="39"/>
      <c r="R10460" s="40"/>
      <c r="S10460" s="40"/>
      <c r="T10460" s="39"/>
      <c r="AG10460" s="110"/>
      <c r="AH10460" s="94"/>
      <c r="AJ10460" s="97"/>
      <c r="AL10460" s="39"/>
      <c r="AP10460" s="39"/>
      <c r="AQ10460" s="77"/>
      <c r="AR10460" s="78"/>
      <c r="BB10460" s="79"/>
      <c r="BC10460" s="94"/>
      <c r="BE10460" s="97"/>
      <c r="BG10460" s="40"/>
      <c r="BK10460" s="40"/>
      <c r="BL10460" s="79"/>
      <c r="BM10460" s="94"/>
      <c r="BO10460" s="97"/>
      <c r="BQ10460" s="40"/>
      <c r="BR10460" s="94"/>
      <c r="BS10460" s="94"/>
      <c r="BT10460" s="94"/>
      <c r="BU10460" s="40"/>
      <c r="BV10460" s="82"/>
      <c r="BW10460" s="94"/>
      <c r="BX10460" s="48"/>
      <c r="BY10460" s="97"/>
      <c r="BZ10460" s="48"/>
      <c r="CA10460" s="40"/>
      <c r="CB10460" s="94"/>
      <c r="CC10460" s="94"/>
      <c r="CD10460" s="94"/>
      <c r="CE10460" s="40"/>
      <c r="CF10460" s="73"/>
      <c r="CG10460" s="41"/>
      <c r="CH10460" s="41"/>
      <c r="CI10460" s="41"/>
      <c r="CJ10460" s="41"/>
      <c r="CK10460" s="41"/>
      <c r="CL10460" s="68"/>
      <c r="CM10460" s="41"/>
      <c r="CN10460" s="41"/>
      <c r="CO10460" s="39"/>
      <c r="CP10460" s="78"/>
    </row>
    <row r="10461" spans="1:94" s="38" customFormat="1" x14ac:dyDescent="0.25">
      <c r="A10461" s="38">
        <v>10458</v>
      </c>
      <c r="F10461" s="39"/>
      <c r="Q10461" s="39"/>
      <c r="R10461" s="40"/>
      <c r="S10461" s="40"/>
      <c r="T10461" s="39"/>
      <c r="AG10461" s="110"/>
      <c r="AH10461" s="94"/>
      <c r="AJ10461" s="97"/>
      <c r="AL10461" s="39"/>
      <c r="AP10461" s="39"/>
      <c r="AQ10461" s="77"/>
      <c r="AR10461" s="78"/>
      <c r="BB10461" s="79"/>
      <c r="BC10461" s="94"/>
      <c r="BE10461" s="97"/>
      <c r="BG10461" s="40"/>
      <c r="BK10461" s="40"/>
      <c r="BL10461" s="79"/>
      <c r="BM10461" s="94"/>
      <c r="BO10461" s="97"/>
      <c r="BQ10461" s="40"/>
      <c r="BR10461" s="94"/>
      <c r="BS10461" s="94"/>
      <c r="BT10461" s="94"/>
      <c r="BU10461" s="40"/>
      <c r="BV10461" s="82"/>
      <c r="BW10461" s="94"/>
      <c r="BX10461" s="48"/>
      <c r="BY10461" s="97"/>
      <c r="BZ10461" s="48"/>
      <c r="CA10461" s="40"/>
      <c r="CB10461" s="94"/>
      <c r="CC10461" s="94"/>
      <c r="CD10461" s="94"/>
      <c r="CE10461" s="40"/>
      <c r="CF10461" s="73"/>
      <c r="CG10461" s="41"/>
      <c r="CH10461" s="41"/>
      <c r="CI10461" s="41"/>
      <c r="CJ10461" s="41"/>
      <c r="CK10461" s="41"/>
      <c r="CL10461" s="68"/>
      <c r="CM10461" s="41"/>
      <c r="CN10461" s="41"/>
      <c r="CO10461" s="39"/>
      <c r="CP10461" s="78"/>
    </row>
    <row r="10462" spans="1:94" s="38" customFormat="1" x14ac:dyDescent="0.25">
      <c r="A10462" s="38">
        <v>10459</v>
      </c>
      <c r="F10462" s="39"/>
      <c r="Q10462" s="39"/>
      <c r="R10462" s="40"/>
      <c r="S10462" s="40"/>
      <c r="T10462" s="39"/>
      <c r="AG10462" s="110"/>
      <c r="AH10462" s="94"/>
      <c r="AJ10462" s="97"/>
      <c r="AL10462" s="39"/>
      <c r="AP10462" s="39"/>
      <c r="AQ10462" s="77"/>
      <c r="AR10462" s="78"/>
      <c r="BB10462" s="79"/>
      <c r="BC10462" s="94"/>
      <c r="BE10462" s="97"/>
      <c r="BG10462" s="40"/>
      <c r="BK10462" s="40"/>
      <c r="BL10462" s="79"/>
      <c r="BM10462" s="94"/>
      <c r="BO10462" s="97"/>
      <c r="BQ10462" s="40"/>
      <c r="BR10462" s="94"/>
      <c r="BS10462" s="94"/>
      <c r="BT10462" s="94"/>
      <c r="BU10462" s="40"/>
      <c r="BV10462" s="82"/>
      <c r="BW10462" s="94"/>
      <c r="BX10462" s="48"/>
      <c r="BY10462" s="97"/>
      <c r="BZ10462" s="48"/>
      <c r="CA10462" s="40"/>
      <c r="CB10462" s="94"/>
      <c r="CC10462" s="94"/>
      <c r="CD10462" s="94"/>
      <c r="CE10462" s="40"/>
      <c r="CF10462" s="73"/>
      <c r="CG10462" s="41"/>
      <c r="CH10462" s="41"/>
      <c r="CI10462" s="41"/>
      <c r="CJ10462" s="41"/>
      <c r="CK10462" s="41"/>
      <c r="CL10462" s="68"/>
      <c r="CM10462" s="41"/>
      <c r="CN10462" s="41"/>
      <c r="CO10462" s="39"/>
      <c r="CP10462" s="78"/>
    </row>
    <row r="10463" spans="1:94" s="38" customFormat="1" x14ac:dyDescent="0.25">
      <c r="A10463" s="38">
        <v>10460</v>
      </c>
      <c r="F10463" s="39"/>
      <c r="Q10463" s="39"/>
      <c r="R10463" s="40"/>
      <c r="S10463" s="40"/>
      <c r="T10463" s="39"/>
      <c r="AG10463" s="110"/>
      <c r="AH10463" s="94"/>
      <c r="AJ10463" s="97"/>
      <c r="AL10463" s="39"/>
      <c r="AP10463" s="39"/>
      <c r="AQ10463" s="77"/>
      <c r="AR10463" s="78"/>
      <c r="BB10463" s="79"/>
      <c r="BC10463" s="94"/>
      <c r="BE10463" s="97"/>
      <c r="BG10463" s="40"/>
      <c r="BK10463" s="40"/>
      <c r="BL10463" s="79"/>
      <c r="BM10463" s="94"/>
      <c r="BO10463" s="97"/>
      <c r="BQ10463" s="40"/>
      <c r="BR10463" s="94"/>
      <c r="BS10463" s="94"/>
      <c r="BT10463" s="94"/>
      <c r="BU10463" s="40"/>
      <c r="BV10463" s="82"/>
      <c r="BW10463" s="94"/>
      <c r="BX10463" s="48"/>
      <c r="BY10463" s="97"/>
      <c r="BZ10463" s="48"/>
      <c r="CA10463" s="40"/>
      <c r="CB10463" s="94"/>
      <c r="CC10463" s="94"/>
      <c r="CD10463" s="94"/>
      <c r="CE10463" s="40"/>
      <c r="CF10463" s="73"/>
      <c r="CG10463" s="41"/>
      <c r="CH10463" s="41"/>
      <c r="CI10463" s="41"/>
      <c r="CJ10463" s="41"/>
      <c r="CK10463" s="41"/>
      <c r="CL10463" s="68"/>
      <c r="CM10463" s="41"/>
      <c r="CN10463" s="41"/>
      <c r="CO10463" s="39"/>
      <c r="CP10463" s="78"/>
    </row>
    <row r="10464" spans="1:94" s="38" customFormat="1" x14ac:dyDescent="0.25">
      <c r="A10464" s="38">
        <v>10461</v>
      </c>
      <c r="F10464" s="39"/>
      <c r="Q10464" s="39"/>
      <c r="R10464" s="40"/>
      <c r="S10464" s="40"/>
      <c r="T10464" s="39"/>
      <c r="AG10464" s="110"/>
      <c r="AH10464" s="94"/>
      <c r="AJ10464" s="97"/>
      <c r="AL10464" s="39"/>
      <c r="AP10464" s="39"/>
      <c r="AQ10464" s="77"/>
      <c r="AR10464" s="78"/>
      <c r="BB10464" s="79"/>
      <c r="BC10464" s="94"/>
      <c r="BE10464" s="97"/>
      <c r="BG10464" s="40"/>
      <c r="BK10464" s="40"/>
      <c r="BL10464" s="79"/>
      <c r="BM10464" s="94"/>
      <c r="BO10464" s="97"/>
      <c r="BQ10464" s="40"/>
      <c r="BR10464" s="94"/>
      <c r="BS10464" s="94"/>
      <c r="BT10464" s="94"/>
      <c r="BU10464" s="40"/>
      <c r="BV10464" s="82"/>
      <c r="BW10464" s="94"/>
      <c r="BX10464" s="48"/>
      <c r="BY10464" s="97"/>
      <c r="BZ10464" s="48"/>
      <c r="CA10464" s="40"/>
      <c r="CB10464" s="94"/>
      <c r="CC10464" s="94"/>
      <c r="CD10464" s="94"/>
      <c r="CE10464" s="40"/>
      <c r="CF10464" s="73"/>
      <c r="CG10464" s="41"/>
      <c r="CH10464" s="41"/>
      <c r="CI10464" s="41"/>
      <c r="CJ10464" s="41"/>
      <c r="CK10464" s="41"/>
      <c r="CL10464" s="68"/>
      <c r="CM10464" s="41"/>
      <c r="CN10464" s="41"/>
      <c r="CO10464" s="39"/>
      <c r="CP10464" s="78"/>
    </row>
    <row r="10465" spans="1:94" s="38" customFormat="1" x14ac:dyDescent="0.25">
      <c r="A10465" s="38">
        <v>10462</v>
      </c>
      <c r="F10465" s="39"/>
      <c r="Q10465" s="39"/>
      <c r="R10465" s="40"/>
      <c r="S10465" s="40"/>
      <c r="T10465" s="39"/>
      <c r="AG10465" s="110"/>
      <c r="AH10465" s="94"/>
      <c r="AJ10465" s="97"/>
      <c r="AL10465" s="39"/>
      <c r="AP10465" s="39"/>
      <c r="AQ10465" s="77"/>
      <c r="AR10465" s="78"/>
      <c r="BB10465" s="79"/>
      <c r="BC10465" s="94"/>
      <c r="BE10465" s="97"/>
      <c r="BG10465" s="40"/>
      <c r="BK10465" s="40"/>
      <c r="BL10465" s="79"/>
      <c r="BM10465" s="94"/>
      <c r="BO10465" s="97"/>
      <c r="BQ10465" s="40"/>
      <c r="BR10465" s="94"/>
      <c r="BS10465" s="94"/>
      <c r="BT10465" s="94"/>
      <c r="BU10465" s="40"/>
      <c r="BV10465" s="82"/>
      <c r="BW10465" s="94"/>
      <c r="BX10465" s="48"/>
      <c r="BY10465" s="97"/>
      <c r="BZ10465" s="48"/>
      <c r="CA10465" s="40"/>
      <c r="CB10465" s="94"/>
      <c r="CC10465" s="94"/>
      <c r="CD10465" s="94"/>
      <c r="CE10465" s="40"/>
      <c r="CF10465" s="73"/>
      <c r="CG10465" s="41"/>
      <c r="CH10465" s="41"/>
      <c r="CI10465" s="41"/>
      <c r="CJ10465" s="41"/>
      <c r="CK10465" s="41"/>
      <c r="CL10465" s="68"/>
      <c r="CM10465" s="41"/>
      <c r="CN10465" s="41"/>
      <c r="CO10465" s="39"/>
      <c r="CP10465" s="78"/>
    </row>
    <row r="10466" spans="1:94" s="38" customFormat="1" x14ac:dyDescent="0.25">
      <c r="A10466" s="38">
        <v>10463</v>
      </c>
      <c r="F10466" s="39"/>
      <c r="Q10466" s="39"/>
      <c r="R10466" s="40"/>
      <c r="S10466" s="40"/>
      <c r="T10466" s="39"/>
      <c r="AG10466" s="110"/>
      <c r="AH10466" s="94"/>
      <c r="AJ10466" s="97"/>
      <c r="AL10466" s="39"/>
      <c r="AP10466" s="39"/>
      <c r="AQ10466" s="77"/>
      <c r="AR10466" s="78"/>
      <c r="BB10466" s="79"/>
      <c r="BC10466" s="94"/>
      <c r="BE10466" s="97"/>
      <c r="BG10466" s="40"/>
      <c r="BK10466" s="40"/>
      <c r="BL10466" s="79"/>
      <c r="BM10466" s="94"/>
      <c r="BO10466" s="97"/>
      <c r="BQ10466" s="40"/>
      <c r="BR10466" s="94"/>
      <c r="BS10466" s="94"/>
      <c r="BT10466" s="94"/>
      <c r="BU10466" s="40"/>
      <c r="BV10466" s="82"/>
      <c r="BW10466" s="94"/>
      <c r="BX10466" s="48"/>
      <c r="BY10466" s="97"/>
      <c r="BZ10466" s="48"/>
      <c r="CA10466" s="40"/>
      <c r="CB10466" s="94"/>
      <c r="CC10466" s="94"/>
      <c r="CD10466" s="94"/>
      <c r="CE10466" s="40"/>
      <c r="CF10466" s="73"/>
      <c r="CG10466" s="41"/>
      <c r="CH10466" s="41"/>
      <c r="CI10466" s="41"/>
      <c r="CJ10466" s="41"/>
      <c r="CK10466" s="41"/>
      <c r="CL10466" s="68"/>
      <c r="CM10466" s="41"/>
      <c r="CN10466" s="41"/>
      <c r="CO10466" s="39"/>
      <c r="CP10466" s="78"/>
    </row>
    <row r="10467" spans="1:94" s="38" customFormat="1" x14ac:dyDescent="0.25">
      <c r="A10467" s="38">
        <v>10464</v>
      </c>
      <c r="F10467" s="39"/>
      <c r="Q10467" s="39"/>
      <c r="R10467" s="40"/>
      <c r="S10467" s="40"/>
      <c r="T10467" s="39"/>
      <c r="AG10467" s="110"/>
      <c r="AH10467" s="94"/>
      <c r="AJ10467" s="97"/>
      <c r="AL10467" s="39"/>
      <c r="AP10467" s="39"/>
      <c r="AQ10467" s="77"/>
      <c r="AR10467" s="78"/>
      <c r="BB10467" s="79"/>
      <c r="BC10467" s="94"/>
      <c r="BE10467" s="97"/>
      <c r="BG10467" s="40"/>
      <c r="BK10467" s="40"/>
      <c r="BL10467" s="79"/>
      <c r="BM10467" s="94"/>
      <c r="BO10467" s="97"/>
      <c r="BQ10467" s="40"/>
      <c r="BR10467" s="94"/>
      <c r="BS10467" s="94"/>
      <c r="BT10467" s="94"/>
      <c r="BU10467" s="40"/>
      <c r="BV10467" s="82"/>
      <c r="BW10467" s="94"/>
      <c r="BX10467" s="48"/>
      <c r="BY10467" s="97"/>
      <c r="BZ10467" s="48"/>
      <c r="CA10467" s="40"/>
      <c r="CB10467" s="94"/>
      <c r="CC10467" s="94"/>
      <c r="CD10467" s="94"/>
      <c r="CE10467" s="40"/>
      <c r="CF10467" s="73"/>
      <c r="CG10467" s="41"/>
      <c r="CH10467" s="41"/>
      <c r="CI10467" s="41"/>
      <c r="CJ10467" s="41"/>
      <c r="CK10467" s="41"/>
      <c r="CL10467" s="68"/>
      <c r="CM10467" s="41"/>
      <c r="CN10467" s="41"/>
      <c r="CO10467" s="39"/>
      <c r="CP10467" s="78"/>
    </row>
    <row r="10468" spans="1:94" s="38" customFormat="1" x14ac:dyDescent="0.25">
      <c r="A10468" s="38">
        <v>10465</v>
      </c>
      <c r="F10468" s="39"/>
      <c r="Q10468" s="39"/>
      <c r="R10468" s="40"/>
      <c r="S10468" s="40"/>
      <c r="T10468" s="39"/>
      <c r="AG10468" s="110"/>
      <c r="AH10468" s="94"/>
      <c r="AJ10468" s="97"/>
      <c r="AL10468" s="39"/>
      <c r="AP10468" s="39"/>
      <c r="AQ10468" s="77"/>
      <c r="AR10468" s="78"/>
      <c r="BB10468" s="79"/>
      <c r="BC10468" s="94"/>
      <c r="BE10468" s="97"/>
      <c r="BG10468" s="40"/>
      <c r="BK10468" s="40"/>
      <c r="BL10468" s="79"/>
      <c r="BM10468" s="94"/>
      <c r="BO10468" s="97"/>
      <c r="BQ10468" s="40"/>
      <c r="BR10468" s="94"/>
      <c r="BS10468" s="94"/>
      <c r="BT10468" s="94"/>
      <c r="BU10468" s="40"/>
      <c r="BV10468" s="82"/>
      <c r="BW10468" s="94"/>
      <c r="BX10468" s="48"/>
      <c r="BY10468" s="97"/>
      <c r="BZ10468" s="48"/>
      <c r="CA10468" s="40"/>
      <c r="CB10468" s="94"/>
      <c r="CC10468" s="94"/>
      <c r="CD10468" s="94"/>
      <c r="CE10468" s="40"/>
      <c r="CF10468" s="73"/>
      <c r="CG10468" s="41"/>
      <c r="CH10468" s="41"/>
      <c r="CI10468" s="41"/>
      <c r="CJ10468" s="41"/>
      <c r="CK10468" s="41"/>
      <c r="CL10468" s="68"/>
      <c r="CM10468" s="41"/>
      <c r="CN10468" s="41"/>
      <c r="CO10468" s="39"/>
      <c r="CP10468" s="78"/>
    </row>
    <row r="10469" spans="1:94" s="38" customFormat="1" x14ac:dyDescent="0.25">
      <c r="A10469" s="38">
        <v>10466</v>
      </c>
      <c r="F10469" s="39"/>
      <c r="Q10469" s="39"/>
      <c r="R10469" s="40"/>
      <c r="S10469" s="40"/>
      <c r="T10469" s="39"/>
      <c r="AG10469" s="110"/>
      <c r="AH10469" s="94"/>
      <c r="AJ10469" s="97"/>
      <c r="AL10469" s="39"/>
      <c r="AP10469" s="39"/>
      <c r="AQ10469" s="77"/>
      <c r="AR10469" s="78"/>
      <c r="BB10469" s="79"/>
      <c r="BC10469" s="94"/>
      <c r="BE10469" s="97"/>
      <c r="BG10469" s="40"/>
      <c r="BK10469" s="40"/>
      <c r="BL10469" s="79"/>
      <c r="BM10469" s="94"/>
      <c r="BO10469" s="97"/>
      <c r="BQ10469" s="40"/>
      <c r="BR10469" s="94"/>
      <c r="BS10469" s="94"/>
      <c r="BT10469" s="94"/>
      <c r="BU10469" s="40"/>
      <c r="BV10469" s="82"/>
      <c r="BW10469" s="94"/>
      <c r="BX10469" s="48"/>
      <c r="BY10469" s="97"/>
      <c r="BZ10469" s="48"/>
      <c r="CA10469" s="40"/>
      <c r="CB10469" s="94"/>
      <c r="CC10469" s="94"/>
      <c r="CD10469" s="94"/>
      <c r="CE10469" s="40"/>
      <c r="CF10469" s="73"/>
      <c r="CG10469" s="41"/>
      <c r="CH10469" s="41"/>
      <c r="CI10469" s="41"/>
      <c r="CJ10469" s="41"/>
      <c r="CK10469" s="41"/>
      <c r="CL10469" s="68"/>
      <c r="CM10469" s="41"/>
      <c r="CN10469" s="41"/>
      <c r="CO10469" s="39"/>
      <c r="CP10469" s="78"/>
    </row>
    <row r="10470" spans="1:94" s="38" customFormat="1" x14ac:dyDescent="0.25">
      <c r="A10470" s="38">
        <v>10467</v>
      </c>
      <c r="F10470" s="39"/>
      <c r="Q10470" s="39"/>
      <c r="R10470" s="40"/>
      <c r="S10470" s="40"/>
      <c r="T10470" s="39"/>
      <c r="AG10470" s="110"/>
      <c r="AH10470" s="94"/>
      <c r="AJ10470" s="97"/>
      <c r="AL10470" s="39"/>
      <c r="AP10470" s="39"/>
      <c r="AQ10470" s="77"/>
      <c r="AR10470" s="78"/>
      <c r="BB10470" s="79"/>
      <c r="BC10470" s="94"/>
      <c r="BE10470" s="97"/>
      <c r="BG10470" s="40"/>
      <c r="BK10470" s="40"/>
      <c r="BL10470" s="79"/>
      <c r="BM10470" s="94"/>
      <c r="BO10470" s="97"/>
      <c r="BQ10470" s="40"/>
      <c r="BR10470" s="94"/>
      <c r="BS10470" s="94"/>
      <c r="BT10470" s="94"/>
      <c r="BU10470" s="40"/>
      <c r="BV10470" s="82"/>
      <c r="BW10470" s="94"/>
      <c r="BX10470" s="48"/>
      <c r="BY10470" s="97"/>
      <c r="BZ10470" s="48"/>
      <c r="CA10470" s="40"/>
      <c r="CB10470" s="94"/>
      <c r="CC10470" s="94"/>
      <c r="CD10470" s="94"/>
      <c r="CE10470" s="40"/>
      <c r="CF10470" s="73"/>
      <c r="CG10470" s="41"/>
      <c r="CH10470" s="41"/>
      <c r="CI10470" s="41"/>
      <c r="CJ10470" s="41"/>
      <c r="CK10470" s="41"/>
      <c r="CL10470" s="68"/>
      <c r="CM10470" s="41"/>
      <c r="CN10470" s="41"/>
      <c r="CO10470" s="39"/>
      <c r="CP10470" s="78"/>
    </row>
    <row r="10471" spans="1:94" s="38" customFormat="1" x14ac:dyDescent="0.25">
      <c r="A10471" s="38">
        <v>10468</v>
      </c>
      <c r="F10471" s="39"/>
      <c r="Q10471" s="39"/>
      <c r="R10471" s="40"/>
      <c r="S10471" s="40"/>
      <c r="T10471" s="39"/>
      <c r="AG10471" s="110"/>
      <c r="AH10471" s="94"/>
      <c r="AJ10471" s="97"/>
      <c r="AL10471" s="39"/>
      <c r="AP10471" s="39"/>
      <c r="AQ10471" s="77"/>
      <c r="AR10471" s="78"/>
      <c r="BB10471" s="79"/>
      <c r="BC10471" s="94"/>
      <c r="BE10471" s="97"/>
      <c r="BG10471" s="40"/>
      <c r="BK10471" s="40"/>
      <c r="BL10471" s="79"/>
      <c r="BM10471" s="94"/>
      <c r="BO10471" s="97"/>
      <c r="BQ10471" s="40"/>
      <c r="BR10471" s="94"/>
      <c r="BS10471" s="94"/>
      <c r="BT10471" s="94"/>
      <c r="BU10471" s="40"/>
      <c r="BV10471" s="82"/>
      <c r="BW10471" s="94"/>
      <c r="BX10471" s="48"/>
      <c r="BY10471" s="97"/>
      <c r="BZ10471" s="48"/>
      <c r="CA10471" s="40"/>
      <c r="CB10471" s="94"/>
      <c r="CC10471" s="94"/>
      <c r="CD10471" s="94"/>
      <c r="CE10471" s="40"/>
      <c r="CF10471" s="73"/>
      <c r="CG10471" s="41"/>
      <c r="CH10471" s="41"/>
      <c r="CI10471" s="41"/>
      <c r="CJ10471" s="41"/>
      <c r="CK10471" s="41"/>
      <c r="CL10471" s="68"/>
      <c r="CM10471" s="41"/>
      <c r="CN10471" s="41"/>
      <c r="CO10471" s="39"/>
      <c r="CP10471" s="78"/>
    </row>
    <row r="10472" spans="1:94" s="38" customFormat="1" x14ac:dyDescent="0.25">
      <c r="A10472" s="38">
        <v>10469</v>
      </c>
      <c r="F10472" s="39"/>
      <c r="Q10472" s="39"/>
      <c r="R10472" s="40"/>
      <c r="S10472" s="40"/>
      <c r="T10472" s="39"/>
      <c r="AG10472" s="110"/>
      <c r="AH10472" s="94"/>
      <c r="AJ10472" s="97"/>
      <c r="AL10472" s="39"/>
      <c r="AP10472" s="39"/>
      <c r="AQ10472" s="77"/>
      <c r="AR10472" s="78"/>
      <c r="BB10472" s="79"/>
      <c r="BC10472" s="94"/>
      <c r="BE10472" s="97"/>
      <c r="BG10472" s="40"/>
      <c r="BK10472" s="40"/>
      <c r="BL10472" s="79"/>
      <c r="BM10472" s="94"/>
      <c r="BO10472" s="97"/>
      <c r="BQ10472" s="40"/>
      <c r="BR10472" s="94"/>
      <c r="BS10472" s="94"/>
      <c r="BT10472" s="94"/>
      <c r="BU10472" s="40"/>
      <c r="BV10472" s="82"/>
      <c r="BW10472" s="94"/>
      <c r="BX10472" s="48"/>
      <c r="BY10472" s="97"/>
      <c r="BZ10472" s="48"/>
      <c r="CA10472" s="40"/>
      <c r="CB10472" s="94"/>
      <c r="CC10472" s="94"/>
      <c r="CD10472" s="94"/>
      <c r="CE10472" s="40"/>
      <c r="CF10472" s="73"/>
      <c r="CG10472" s="41"/>
      <c r="CH10472" s="41"/>
      <c r="CI10472" s="41"/>
      <c r="CJ10472" s="41"/>
      <c r="CK10472" s="41"/>
      <c r="CL10472" s="68"/>
      <c r="CM10472" s="41"/>
      <c r="CN10472" s="41"/>
      <c r="CO10472" s="39"/>
      <c r="CP10472" s="78"/>
    </row>
    <row r="10473" spans="1:94" s="38" customFormat="1" x14ac:dyDescent="0.25">
      <c r="A10473" s="38">
        <v>10470</v>
      </c>
      <c r="F10473" s="39"/>
      <c r="Q10473" s="39"/>
      <c r="R10473" s="40"/>
      <c r="S10473" s="40"/>
      <c r="T10473" s="39"/>
      <c r="AG10473" s="110"/>
      <c r="AH10473" s="94"/>
      <c r="AJ10473" s="97"/>
      <c r="AL10473" s="39"/>
      <c r="AP10473" s="39"/>
      <c r="AQ10473" s="77"/>
      <c r="AR10473" s="78"/>
      <c r="BB10473" s="79"/>
      <c r="BC10473" s="94"/>
      <c r="BE10473" s="97"/>
      <c r="BG10473" s="40"/>
      <c r="BK10473" s="40"/>
      <c r="BL10473" s="79"/>
      <c r="BM10473" s="94"/>
      <c r="BO10473" s="97"/>
      <c r="BQ10473" s="40"/>
      <c r="BR10473" s="94"/>
      <c r="BS10473" s="94"/>
      <c r="BT10473" s="94"/>
      <c r="BU10473" s="40"/>
      <c r="BV10473" s="82"/>
      <c r="BW10473" s="94"/>
      <c r="BX10473" s="48"/>
      <c r="BY10473" s="97"/>
      <c r="BZ10473" s="48"/>
      <c r="CA10473" s="40"/>
      <c r="CB10473" s="94"/>
      <c r="CC10473" s="94"/>
      <c r="CD10473" s="94"/>
      <c r="CE10473" s="40"/>
      <c r="CF10473" s="73"/>
      <c r="CG10473" s="41"/>
      <c r="CH10473" s="41"/>
      <c r="CI10473" s="41"/>
      <c r="CJ10473" s="41"/>
      <c r="CK10473" s="41"/>
      <c r="CL10473" s="68"/>
      <c r="CM10473" s="41"/>
      <c r="CN10473" s="41"/>
      <c r="CO10473" s="39"/>
      <c r="CP10473" s="78"/>
    </row>
    <row r="10474" spans="1:94" s="38" customFormat="1" x14ac:dyDescent="0.25">
      <c r="A10474" s="38">
        <v>10471</v>
      </c>
      <c r="F10474" s="39"/>
      <c r="Q10474" s="39"/>
      <c r="R10474" s="40"/>
      <c r="S10474" s="40"/>
      <c r="T10474" s="39"/>
      <c r="AG10474" s="110"/>
      <c r="AH10474" s="94"/>
      <c r="AJ10474" s="97"/>
      <c r="AL10474" s="39"/>
      <c r="AP10474" s="39"/>
      <c r="AQ10474" s="77"/>
      <c r="AR10474" s="78"/>
      <c r="BB10474" s="79"/>
      <c r="BC10474" s="94"/>
      <c r="BE10474" s="97"/>
      <c r="BG10474" s="40"/>
      <c r="BK10474" s="40"/>
      <c r="BL10474" s="79"/>
      <c r="BM10474" s="94"/>
      <c r="BO10474" s="97"/>
      <c r="BQ10474" s="40"/>
      <c r="BR10474" s="94"/>
      <c r="BS10474" s="94"/>
      <c r="BT10474" s="94"/>
      <c r="BU10474" s="40"/>
      <c r="BV10474" s="82"/>
      <c r="BW10474" s="94"/>
      <c r="BX10474" s="48"/>
      <c r="BY10474" s="97"/>
      <c r="BZ10474" s="48"/>
      <c r="CA10474" s="40"/>
      <c r="CB10474" s="94"/>
      <c r="CC10474" s="94"/>
      <c r="CD10474" s="94"/>
      <c r="CE10474" s="40"/>
      <c r="CF10474" s="73"/>
      <c r="CG10474" s="41"/>
      <c r="CH10474" s="41"/>
      <c r="CI10474" s="41"/>
      <c r="CJ10474" s="41"/>
      <c r="CK10474" s="41"/>
      <c r="CL10474" s="68"/>
      <c r="CM10474" s="41"/>
      <c r="CN10474" s="41"/>
      <c r="CO10474" s="39"/>
      <c r="CP10474" s="78"/>
    </row>
    <row r="10475" spans="1:94" s="38" customFormat="1" x14ac:dyDescent="0.25">
      <c r="A10475" s="38">
        <v>10472</v>
      </c>
      <c r="F10475" s="39"/>
      <c r="Q10475" s="39"/>
      <c r="R10475" s="40"/>
      <c r="S10475" s="40"/>
      <c r="T10475" s="39"/>
      <c r="AG10475" s="110"/>
      <c r="AH10475" s="94"/>
      <c r="AJ10475" s="97"/>
      <c r="AL10475" s="39"/>
      <c r="AP10475" s="39"/>
      <c r="AQ10475" s="77"/>
      <c r="AR10475" s="78"/>
      <c r="BB10475" s="79"/>
      <c r="BC10475" s="94"/>
      <c r="BE10475" s="97"/>
      <c r="BG10475" s="40"/>
      <c r="BK10475" s="40"/>
      <c r="BL10475" s="79"/>
      <c r="BM10475" s="94"/>
      <c r="BO10475" s="97"/>
      <c r="BQ10475" s="40"/>
      <c r="BR10475" s="94"/>
      <c r="BS10475" s="94"/>
      <c r="BT10475" s="94"/>
      <c r="BU10475" s="40"/>
      <c r="BV10475" s="82"/>
      <c r="BW10475" s="94"/>
      <c r="BX10475" s="48"/>
      <c r="BY10475" s="97"/>
      <c r="BZ10475" s="48"/>
      <c r="CA10475" s="40"/>
      <c r="CB10475" s="94"/>
      <c r="CC10475" s="94"/>
      <c r="CD10475" s="94"/>
      <c r="CE10475" s="40"/>
      <c r="CF10475" s="73"/>
      <c r="CG10475" s="41"/>
      <c r="CH10475" s="41"/>
      <c r="CI10475" s="41"/>
      <c r="CJ10475" s="41"/>
      <c r="CK10475" s="41"/>
      <c r="CL10475" s="68"/>
      <c r="CM10475" s="41"/>
      <c r="CN10475" s="41"/>
      <c r="CO10475" s="39"/>
      <c r="CP10475" s="78"/>
    </row>
    <row r="10476" spans="1:94" s="38" customFormat="1" x14ac:dyDescent="0.25">
      <c r="A10476" s="38">
        <v>10473</v>
      </c>
      <c r="F10476" s="39"/>
      <c r="Q10476" s="39"/>
      <c r="R10476" s="40"/>
      <c r="S10476" s="40"/>
      <c r="T10476" s="39"/>
      <c r="AG10476" s="110"/>
      <c r="AH10476" s="94"/>
      <c r="AJ10476" s="97"/>
      <c r="AL10476" s="39"/>
      <c r="AP10476" s="39"/>
      <c r="AQ10476" s="77"/>
      <c r="AR10476" s="78"/>
      <c r="BB10476" s="79"/>
      <c r="BC10476" s="94"/>
      <c r="BE10476" s="97"/>
      <c r="BG10476" s="40"/>
      <c r="BK10476" s="40"/>
      <c r="BL10476" s="79"/>
      <c r="BM10476" s="94"/>
      <c r="BO10476" s="97"/>
      <c r="BQ10476" s="40"/>
      <c r="BR10476" s="94"/>
      <c r="BS10476" s="94"/>
      <c r="BT10476" s="94"/>
      <c r="BU10476" s="40"/>
      <c r="BV10476" s="82"/>
      <c r="BW10476" s="94"/>
      <c r="BX10476" s="48"/>
      <c r="BY10476" s="97"/>
      <c r="BZ10476" s="48"/>
      <c r="CA10476" s="40"/>
      <c r="CB10476" s="94"/>
      <c r="CC10476" s="94"/>
      <c r="CD10476" s="94"/>
      <c r="CE10476" s="40"/>
      <c r="CF10476" s="73"/>
      <c r="CG10476" s="41"/>
      <c r="CH10476" s="41"/>
      <c r="CI10476" s="41"/>
      <c r="CJ10476" s="41"/>
      <c r="CK10476" s="41"/>
      <c r="CL10476" s="68"/>
      <c r="CM10476" s="41"/>
      <c r="CN10476" s="41"/>
      <c r="CO10476" s="39"/>
      <c r="CP10476" s="78"/>
    </row>
    <row r="10477" spans="1:94" s="38" customFormat="1" x14ac:dyDescent="0.25">
      <c r="A10477" s="38">
        <v>10474</v>
      </c>
      <c r="F10477" s="39"/>
      <c r="Q10477" s="39"/>
      <c r="R10477" s="40"/>
      <c r="S10477" s="40"/>
      <c r="T10477" s="39"/>
      <c r="AG10477" s="110"/>
      <c r="AH10477" s="94"/>
      <c r="AJ10477" s="97"/>
      <c r="AL10477" s="39"/>
      <c r="AP10477" s="39"/>
      <c r="AQ10477" s="77"/>
      <c r="AR10477" s="78"/>
      <c r="BB10477" s="79"/>
      <c r="BC10477" s="94"/>
      <c r="BE10477" s="97"/>
      <c r="BG10477" s="40"/>
      <c r="BK10477" s="40"/>
      <c r="BL10477" s="79"/>
      <c r="BM10477" s="94"/>
      <c r="BO10477" s="97"/>
      <c r="BQ10477" s="40"/>
      <c r="BR10477" s="94"/>
      <c r="BS10477" s="94"/>
      <c r="BT10477" s="94"/>
      <c r="BU10477" s="40"/>
      <c r="BV10477" s="82"/>
      <c r="BW10477" s="94"/>
      <c r="BX10477" s="48"/>
      <c r="BY10477" s="97"/>
      <c r="BZ10477" s="48"/>
      <c r="CA10477" s="40"/>
      <c r="CB10477" s="94"/>
      <c r="CC10477" s="94"/>
      <c r="CD10477" s="94"/>
      <c r="CE10477" s="40"/>
      <c r="CF10477" s="73"/>
      <c r="CG10477" s="41"/>
      <c r="CH10477" s="41"/>
      <c r="CI10477" s="41"/>
      <c r="CJ10477" s="41"/>
      <c r="CK10477" s="41"/>
      <c r="CL10477" s="68"/>
      <c r="CM10477" s="41"/>
      <c r="CN10477" s="41"/>
      <c r="CO10477" s="39"/>
      <c r="CP10477" s="78"/>
    </row>
    <row r="10478" spans="1:94" s="38" customFormat="1" x14ac:dyDescent="0.25">
      <c r="A10478" s="38">
        <v>10475</v>
      </c>
      <c r="F10478" s="39"/>
      <c r="Q10478" s="39"/>
      <c r="R10478" s="40"/>
      <c r="S10478" s="40"/>
      <c r="T10478" s="39"/>
      <c r="AG10478" s="110"/>
      <c r="AH10478" s="94"/>
      <c r="AJ10478" s="97"/>
      <c r="AL10478" s="39"/>
      <c r="AP10478" s="39"/>
      <c r="AQ10478" s="77"/>
      <c r="AR10478" s="78"/>
      <c r="BB10478" s="79"/>
      <c r="BC10478" s="94"/>
      <c r="BE10478" s="97"/>
      <c r="BG10478" s="40"/>
      <c r="BK10478" s="40"/>
      <c r="BL10478" s="79"/>
      <c r="BM10478" s="94"/>
      <c r="BO10478" s="97"/>
      <c r="BQ10478" s="40"/>
      <c r="BR10478" s="94"/>
      <c r="BS10478" s="94"/>
      <c r="BT10478" s="94"/>
      <c r="BU10478" s="40"/>
      <c r="BV10478" s="82"/>
      <c r="BW10478" s="94"/>
      <c r="BX10478" s="48"/>
      <c r="BY10478" s="97"/>
      <c r="BZ10478" s="48"/>
      <c r="CA10478" s="40"/>
      <c r="CB10478" s="94"/>
      <c r="CC10478" s="94"/>
      <c r="CD10478" s="94"/>
      <c r="CE10478" s="40"/>
      <c r="CF10478" s="73"/>
      <c r="CG10478" s="41"/>
      <c r="CH10478" s="41"/>
      <c r="CI10478" s="41"/>
      <c r="CJ10478" s="41"/>
      <c r="CK10478" s="41"/>
      <c r="CL10478" s="68"/>
      <c r="CM10478" s="41"/>
      <c r="CN10478" s="41"/>
      <c r="CO10478" s="39"/>
      <c r="CP10478" s="78"/>
    </row>
    <row r="10479" spans="1:94" s="38" customFormat="1" x14ac:dyDescent="0.25">
      <c r="A10479" s="38">
        <v>10476</v>
      </c>
      <c r="F10479" s="39"/>
      <c r="Q10479" s="39"/>
      <c r="R10479" s="40"/>
      <c r="S10479" s="40"/>
      <c r="T10479" s="39"/>
      <c r="AG10479" s="110"/>
      <c r="AH10479" s="94"/>
      <c r="AJ10479" s="97"/>
      <c r="AL10479" s="39"/>
      <c r="AP10479" s="39"/>
      <c r="AQ10479" s="77"/>
      <c r="AR10479" s="78"/>
      <c r="BB10479" s="79"/>
      <c r="BC10479" s="94"/>
      <c r="BE10479" s="97"/>
      <c r="BG10479" s="40"/>
      <c r="BK10479" s="40"/>
      <c r="BL10479" s="79"/>
      <c r="BM10479" s="94"/>
      <c r="BO10479" s="97"/>
      <c r="BQ10479" s="40"/>
      <c r="BR10479" s="94"/>
      <c r="BS10479" s="94"/>
      <c r="BT10479" s="94"/>
      <c r="BU10479" s="40"/>
      <c r="BV10479" s="82"/>
      <c r="BW10479" s="94"/>
      <c r="BX10479" s="48"/>
      <c r="BY10479" s="97"/>
      <c r="BZ10479" s="48"/>
      <c r="CA10479" s="40"/>
      <c r="CB10479" s="94"/>
      <c r="CC10479" s="94"/>
      <c r="CD10479" s="94"/>
      <c r="CE10479" s="40"/>
      <c r="CF10479" s="73"/>
      <c r="CG10479" s="41"/>
      <c r="CH10479" s="41"/>
      <c r="CI10479" s="41"/>
      <c r="CJ10479" s="41"/>
      <c r="CK10479" s="41"/>
      <c r="CL10479" s="68"/>
      <c r="CM10479" s="41"/>
      <c r="CN10479" s="41"/>
      <c r="CO10479" s="39"/>
      <c r="CP10479" s="78"/>
    </row>
    <row r="10480" spans="1:94" s="38" customFormat="1" x14ac:dyDescent="0.25">
      <c r="A10480" s="38">
        <v>10477</v>
      </c>
      <c r="F10480" s="39"/>
      <c r="Q10480" s="39"/>
      <c r="R10480" s="40"/>
      <c r="S10480" s="40"/>
      <c r="T10480" s="39"/>
      <c r="AG10480" s="110"/>
      <c r="AH10480" s="94"/>
      <c r="AJ10480" s="97"/>
      <c r="AL10480" s="39"/>
      <c r="AP10480" s="39"/>
      <c r="AQ10480" s="77"/>
      <c r="AR10480" s="78"/>
      <c r="BB10480" s="79"/>
      <c r="BC10480" s="94"/>
      <c r="BE10480" s="97"/>
      <c r="BG10480" s="40"/>
      <c r="BK10480" s="40"/>
      <c r="BL10480" s="79"/>
      <c r="BM10480" s="94"/>
      <c r="BO10480" s="97"/>
      <c r="BQ10480" s="40"/>
      <c r="BR10480" s="94"/>
      <c r="BS10480" s="94"/>
      <c r="BT10480" s="94"/>
      <c r="BU10480" s="40"/>
      <c r="BV10480" s="82"/>
      <c r="BW10480" s="94"/>
      <c r="BX10480" s="48"/>
      <c r="BY10480" s="97"/>
      <c r="BZ10480" s="48"/>
      <c r="CA10480" s="40"/>
      <c r="CB10480" s="94"/>
      <c r="CC10480" s="94"/>
      <c r="CD10480" s="94"/>
      <c r="CE10480" s="40"/>
      <c r="CF10480" s="73"/>
      <c r="CG10480" s="41"/>
      <c r="CH10480" s="41"/>
      <c r="CI10480" s="41"/>
      <c r="CJ10480" s="41"/>
      <c r="CK10480" s="41"/>
      <c r="CL10480" s="68"/>
      <c r="CM10480" s="41"/>
      <c r="CN10480" s="41"/>
      <c r="CO10480" s="39"/>
      <c r="CP10480" s="78"/>
    </row>
    <row r="10481" spans="1:94" s="38" customFormat="1" x14ac:dyDescent="0.25">
      <c r="A10481" s="38">
        <v>10478</v>
      </c>
      <c r="F10481" s="39"/>
      <c r="Q10481" s="39"/>
      <c r="R10481" s="40"/>
      <c r="S10481" s="40"/>
      <c r="T10481" s="39"/>
      <c r="AG10481" s="110"/>
      <c r="AH10481" s="94"/>
      <c r="AJ10481" s="97"/>
      <c r="AL10481" s="39"/>
      <c r="AP10481" s="39"/>
      <c r="AQ10481" s="77"/>
      <c r="AR10481" s="78"/>
      <c r="BB10481" s="79"/>
      <c r="BC10481" s="94"/>
      <c r="BE10481" s="97"/>
      <c r="BG10481" s="40"/>
      <c r="BK10481" s="40"/>
      <c r="BL10481" s="79"/>
      <c r="BM10481" s="94"/>
      <c r="BO10481" s="97"/>
      <c r="BQ10481" s="40"/>
      <c r="BR10481" s="94"/>
      <c r="BS10481" s="94"/>
      <c r="BT10481" s="94"/>
      <c r="BU10481" s="40"/>
      <c r="BV10481" s="82"/>
      <c r="BW10481" s="94"/>
      <c r="BX10481" s="48"/>
      <c r="BY10481" s="97"/>
      <c r="BZ10481" s="48"/>
      <c r="CA10481" s="40"/>
      <c r="CB10481" s="94"/>
      <c r="CC10481" s="94"/>
      <c r="CD10481" s="94"/>
      <c r="CE10481" s="40"/>
      <c r="CF10481" s="73"/>
      <c r="CG10481" s="41"/>
      <c r="CH10481" s="41"/>
      <c r="CI10481" s="41"/>
      <c r="CJ10481" s="41"/>
      <c r="CK10481" s="41"/>
      <c r="CL10481" s="68"/>
      <c r="CM10481" s="41"/>
      <c r="CN10481" s="41"/>
      <c r="CO10481" s="39"/>
      <c r="CP10481" s="78"/>
    </row>
    <row r="10482" spans="1:94" s="38" customFormat="1" x14ac:dyDescent="0.25">
      <c r="A10482" s="38">
        <v>10479</v>
      </c>
      <c r="F10482" s="39"/>
      <c r="Q10482" s="39"/>
      <c r="R10482" s="40"/>
      <c r="S10482" s="40"/>
      <c r="T10482" s="39"/>
      <c r="AG10482" s="110"/>
      <c r="AH10482" s="94"/>
      <c r="AJ10482" s="97"/>
      <c r="AL10482" s="39"/>
      <c r="AP10482" s="39"/>
      <c r="AQ10482" s="77"/>
      <c r="AR10482" s="78"/>
      <c r="BB10482" s="79"/>
      <c r="BC10482" s="94"/>
      <c r="BE10482" s="97"/>
      <c r="BG10482" s="40"/>
      <c r="BK10482" s="40"/>
      <c r="BL10482" s="79"/>
      <c r="BM10482" s="94"/>
      <c r="BO10482" s="97"/>
      <c r="BQ10482" s="40"/>
      <c r="BR10482" s="94"/>
      <c r="BS10482" s="94"/>
      <c r="BT10482" s="94"/>
      <c r="BU10482" s="40"/>
      <c r="BV10482" s="82"/>
      <c r="BW10482" s="94"/>
      <c r="BX10482" s="48"/>
      <c r="BY10482" s="97"/>
      <c r="BZ10482" s="48"/>
      <c r="CA10482" s="40"/>
      <c r="CB10482" s="94"/>
      <c r="CC10482" s="94"/>
      <c r="CD10482" s="94"/>
      <c r="CE10482" s="40"/>
      <c r="CF10482" s="73"/>
      <c r="CG10482" s="41"/>
      <c r="CH10482" s="41"/>
      <c r="CI10482" s="41"/>
      <c r="CJ10482" s="41"/>
      <c r="CK10482" s="41"/>
      <c r="CL10482" s="68"/>
      <c r="CM10482" s="41"/>
      <c r="CN10482" s="41"/>
      <c r="CO10482" s="39"/>
      <c r="CP10482" s="78"/>
    </row>
    <row r="10483" spans="1:94" s="38" customFormat="1" ht="15.75" thickBot="1" x14ac:dyDescent="0.3">
      <c r="A10483" s="38">
        <v>10480</v>
      </c>
      <c r="F10483" s="39"/>
      <c r="Q10483" s="39"/>
      <c r="R10483" s="40"/>
      <c r="S10483" s="40"/>
      <c r="T10483" s="39"/>
      <c r="AG10483" s="110"/>
      <c r="AH10483" s="94"/>
      <c r="AI10483" s="80"/>
      <c r="AJ10483" s="97"/>
      <c r="AL10483" s="39"/>
      <c r="AM10483" s="80"/>
      <c r="AN10483" s="80"/>
      <c r="AO10483" s="80"/>
      <c r="AP10483" s="39"/>
      <c r="AQ10483" s="102"/>
      <c r="AR10483" s="78"/>
      <c r="AV10483" s="80"/>
      <c r="AW10483" s="80"/>
      <c r="AX10483" s="80"/>
      <c r="AY10483" s="80"/>
      <c r="AZ10483" s="80"/>
      <c r="BB10483" s="81"/>
      <c r="BC10483" s="94"/>
      <c r="BD10483" s="80"/>
      <c r="BE10483" s="97"/>
      <c r="BF10483" s="80"/>
      <c r="BG10483" s="40"/>
      <c r="BH10483" s="80"/>
      <c r="BI10483" s="80"/>
      <c r="BJ10483" s="80"/>
      <c r="BK10483" s="40"/>
      <c r="BL10483" s="81"/>
      <c r="BM10483" s="94"/>
      <c r="BO10483" s="97"/>
      <c r="BQ10483" s="40"/>
      <c r="BR10483" s="94"/>
      <c r="BS10483" s="94"/>
      <c r="BT10483" s="94"/>
      <c r="BU10483" s="40"/>
      <c r="BV10483" s="82"/>
      <c r="BW10483" s="94"/>
      <c r="BX10483" s="48"/>
      <c r="BY10483" s="97"/>
      <c r="BZ10483" s="48"/>
      <c r="CA10483" s="40"/>
      <c r="CB10483" s="94"/>
      <c r="CC10483" s="94"/>
      <c r="CD10483" s="94"/>
      <c r="CE10483" s="40"/>
      <c r="CF10483" s="74"/>
      <c r="CG10483" s="41"/>
      <c r="CH10483" s="41"/>
      <c r="CI10483" s="41"/>
      <c r="CJ10483" s="41"/>
      <c r="CK10483" s="41"/>
      <c r="CL10483" s="68"/>
      <c r="CM10483" s="41"/>
      <c r="CN10483" s="41"/>
      <c r="CO10483" s="39"/>
      <c r="CP10483" s="78"/>
    </row>
  </sheetData>
  <sheetProtection formatCells="0" formatColumns="0" formatRows="0" insertRows="0" insertHyperlinks="0" deleteRows="0" selectLockedCells="1" sort="0" autoFilter="0" pivotTables="0"/>
  <autoFilter ref="A2:CY10483" xr:uid="{00000000-0001-0000-0300-000000000000}"/>
  <mergeCells count="10">
    <mergeCell ref="CG1:CO1"/>
    <mergeCell ref="AE1:AG1"/>
    <mergeCell ref="H1:S1"/>
    <mergeCell ref="T1:AD1"/>
    <mergeCell ref="A1:G1"/>
    <mergeCell ref="BW1:CF1"/>
    <mergeCell ref="BM1:BV1"/>
    <mergeCell ref="BC1:BL1"/>
    <mergeCell ref="AR1:BB1"/>
    <mergeCell ref="AH1:AQ1"/>
  </mergeCells>
  <phoneticPr fontId="13" type="noConversion"/>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A69282E5-E990-4793-A7D8-DFFCF6DD4CEA}">
          <x14:formula1>
            <xm:f>Lists!$K$3:$K$4</xm:f>
          </x14:formula1>
          <xm:sqref>F4:F10483</xm:sqref>
        </x14:dataValidation>
        <x14:dataValidation type="list" allowBlank="1" showInputMessage="1" showErrorMessage="1" xr:uid="{00000000-0002-0000-0300-000000000000}">
          <x14:formula1>
            <xm:f>Lists!$C$2:$C$4</xm:f>
          </x14:formula1>
          <xm:sqref>G4:G10483</xm:sqref>
        </x14:dataValidation>
        <x14:dataValidation type="list" allowBlank="1" showInputMessage="1" showErrorMessage="1" xr:uid="{00000000-0002-0000-0300-000001000000}">
          <x14:formula1>
            <xm:f>Lists!$F$2:$F$7</xm:f>
          </x14:formula1>
          <xm:sqref>AD4:AD10483 AC1286:AC10483</xm:sqref>
        </x14:dataValidation>
        <x14:dataValidation type="list" allowBlank="1" showInputMessage="1" showErrorMessage="1" xr:uid="{76E7F71F-1914-4C45-9B6B-5D22027BA1AF}">
          <x14:formula1>
            <xm:f>Lists!$F$2:$F$8</xm:f>
          </x14:formula1>
          <xm:sqref>AC4:AC1285</xm:sqref>
        </x14:dataValidation>
        <x14:dataValidation type="list" allowBlank="1" showInputMessage="1" showErrorMessage="1" xr:uid="{F72F56FD-6FCB-4AAD-8256-829ED9F7B298}">
          <x14:formula1>
            <xm:f>Lists!$Q$3</xm:f>
          </x14:formula1>
          <xm:sqref>AF4:AF99</xm:sqref>
        </x14:dataValidation>
        <x14:dataValidation type="list" allowBlank="1" showInputMessage="1" showErrorMessage="1" xr:uid="{53D1FE40-0AB5-407E-9440-9ABFC8722BA2}">
          <x14:formula1>
            <xm:f>Lists!$Q$4</xm:f>
          </x14:formula1>
          <xm:sqref>AF100:AF195</xm:sqref>
        </x14:dataValidation>
        <x14:dataValidation type="list" allowBlank="1" showInputMessage="1" showErrorMessage="1" xr:uid="{79688704-240B-4435-8DB8-39408BA7DFA4}">
          <x14:formula1>
            <xm:f>Lists!$Q$5</xm:f>
          </x14:formula1>
          <xm:sqref>AF196:AF291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rgb="FFFF0066"/>
  </sheetPr>
  <dimension ref="A1:J132"/>
  <sheetViews>
    <sheetView topLeftCell="A3" zoomScaleNormal="100" workbookViewId="0">
      <selection activeCell="L109" sqref="L109"/>
    </sheetView>
  </sheetViews>
  <sheetFormatPr defaultColWidth="11.42578125" defaultRowHeight="15" x14ac:dyDescent="0.25"/>
  <cols>
    <col min="1" max="1" width="13.42578125" customWidth="1"/>
  </cols>
  <sheetData>
    <row r="1" spans="1:10" ht="21" x14ac:dyDescent="0.35">
      <c r="A1" s="211" t="s">
        <v>177</v>
      </c>
      <c r="B1" s="211"/>
      <c r="C1" s="211"/>
      <c r="D1" s="211"/>
      <c r="E1" s="211"/>
      <c r="F1" s="211"/>
      <c r="G1" s="211"/>
      <c r="H1" s="211"/>
      <c r="I1" s="3"/>
      <c r="J1" s="3"/>
    </row>
    <row r="2" spans="1:10" x14ac:dyDescent="0.25">
      <c r="A2" s="3"/>
      <c r="B2" s="3"/>
      <c r="C2" s="3"/>
      <c r="D2" s="3"/>
      <c r="E2" s="3"/>
      <c r="F2" s="3"/>
      <c r="G2" s="3"/>
      <c r="H2" s="3"/>
      <c r="I2" s="3"/>
      <c r="J2" s="3"/>
    </row>
    <row r="3" spans="1:10" ht="15" customHeight="1" x14ac:dyDescent="0.25">
      <c r="A3" s="214" t="s">
        <v>178</v>
      </c>
      <c r="B3" s="214"/>
      <c r="C3" s="214"/>
      <c r="D3" s="214"/>
      <c r="E3" s="214"/>
      <c r="F3" s="214"/>
      <c r="G3" s="214"/>
      <c r="H3" s="214"/>
      <c r="I3" s="3"/>
      <c r="J3" s="3"/>
    </row>
    <row r="4" spans="1:10" x14ac:dyDescent="0.25">
      <c r="A4" s="214"/>
      <c r="B4" s="214"/>
      <c r="C4" s="214"/>
      <c r="D4" s="214"/>
      <c r="E4" s="214"/>
      <c r="F4" s="214"/>
      <c r="G4" s="214"/>
      <c r="H4" s="214"/>
      <c r="I4" s="3"/>
      <c r="J4" s="3"/>
    </row>
    <row r="5" spans="1:10" ht="36.75" customHeight="1" x14ac:dyDescent="0.25">
      <c r="A5" s="214"/>
      <c r="B5" s="214"/>
      <c r="C5" s="214"/>
      <c r="D5" s="214"/>
      <c r="E5" s="214"/>
      <c r="F5" s="214"/>
      <c r="G5" s="214"/>
      <c r="H5" s="214"/>
      <c r="I5" s="3"/>
      <c r="J5" s="3"/>
    </row>
    <row r="6" spans="1:10" x14ac:dyDescent="0.25">
      <c r="A6" s="3"/>
      <c r="B6" s="3"/>
      <c r="C6" s="3"/>
      <c r="D6" s="3"/>
      <c r="E6" s="3"/>
      <c r="F6" s="3"/>
      <c r="G6" s="3"/>
      <c r="H6" s="3"/>
      <c r="I6" s="3"/>
      <c r="J6" s="3"/>
    </row>
    <row r="7" spans="1:10" x14ac:dyDescent="0.25">
      <c r="A7" s="5" t="s">
        <v>179</v>
      </c>
      <c r="B7" s="3"/>
      <c r="C7" s="3"/>
      <c r="D7" s="3"/>
      <c r="E7" s="3"/>
      <c r="F7" s="3"/>
      <c r="G7" s="3"/>
      <c r="H7" s="3"/>
      <c r="I7" s="3"/>
      <c r="J7" s="3"/>
    </row>
    <row r="8" spans="1:10" x14ac:dyDescent="0.25">
      <c r="A8" s="3"/>
      <c r="B8" s="3"/>
      <c r="C8" s="3"/>
      <c r="D8" s="3"/>
      <c r="E8" s="3"/>
      <c r="F8" s="3"/>
      <c r="G8" s="3"/>
      <c r="H8" s="3"/>
      <c r="I8" s="3"/>
      <c r="J8" s="3"/>
    </row>
    <row r="9" spans="1:10" x14ac:dyDescent="0.25">
      <c r="A9" s="216" t="s">
        <v>180</v>
      </c>
      <c r="B9" s="216"/>
      <c r="C9" s="216"/>
      <c r="D9" s="216"/>
      <c r="E9" s="216"/>
      <c r="F9" s="216"/>
      <c r="G9" s="216"/>
      <c r="H9" s="216"/>
      <c r="I9" s="3"/>
      <c r="J9" s="3"/>
    </row>
    <row r="10" spans="1:10" x14ac:dyDescent="0.25">
      <c r="A10" s="3"/>
      <c r="B10" s="3"/>
      <c r="C10" s="3"/>
      <c r="D10" s="3"/>
      <c r="E10" s="3"/>
      <c r="F10" s="3"/>
      <c r="G10" s="3"/>
      <c r="H10" s="3"/>
      <c r="I10" s="3"/>
      <c r="J10" s="3"/>
    </row>
    <row r="11" spans="1:10" x14ac:dyDescent="0.25">
      <c r="A11" s="3"/>
      <c r="B11" s="3"/>
      <c r="C11" s="6" t="s">
        <v>172</v>
      </c>
      <c r="D11" s="7" t="b">
        <v>0</v>
      </c>
      <c r="E11" s="3"/>
      <c r="F11" s="3"/>
      <c r="G11" s="3"/>
      <c r="H11" s="3"/>
      <c r="I11" s="3"/>
      <c r="J11" s="3"/>
    </row>
    <row r="12" spans="1:10" x14ac:dyDescent="0.25">
      <c r="A12" s="3"/>
      <c r="B12" s="3"/>
      <c r="C12" s="6" t="s">
        <v>181</v>
      </c>
      <c r="D12" s="7" t="b">
        <v>1</v>
      </c>
      <c r="E12" s="3"/>
      <c r="F12" s="3"/>
      <c r="G12" s="3"/>
      <c r="H12" s="3"/>
      <c r="I12" s="3"/>
      <c r="J12" s="3"/>
    </row>
    <row r="13" spans="1:10" x14ac:dyDescent="0.25">
      <c r="A13" s="3"/>
      <c r="B13" s="3"/>
      <c r="C13" s="6" t="s">
        <v>630</v>
      </c>
      <c r="D13" s="7" t="b">
        <v>0</v>
      </c>
      <c r="E13" s="3"/>
      <c r="F13" s="3"/>
      <c r="G13" s="3"/>
      <c r="H13" s="3"/>
      <c r="I13" s="3"/>
      <c r="J13" s="3"/>
    </row>
    <row r="14" spans="1:10" x14ac:dyDescent="0.25">
      <c r="A14" s="5" t="s">
        <v>182</v>
      </c>
      <c r="B14" s="3"/>
      <c r="C14" s="3"/>
      <c r="D14" s="3"/>
      <c r="E14" s="3"/>
      <c r="F14" s="3"/>
      <c r="G14" s="3"/>
      <c r="H14" s="3"/>
      <c r="I14" s="3"/>
      <c r="J14" s="3"/>
    </row>
    <row r="15" spans="1:10" x14ac:dyDescent="0.25">
      <c r="A15" s="3"/>
      <c r="B15" s="3"/>
      <c r="C15" s="3"/>
      <c r="D15" s="3"/>
      <c r="E15" s="3"/>
      <c r="F15" s="3"/>
      <c r="G15" s="3"/>
      <c r="H15" s="3"/>
      <c r="I15" s="3"/>
      <c r="J15" s="3"/>
    </row>
    <row r="16" spans="1:10" x14ac:dyDescent="0.25">
      <c r="A16" s="216" t="s">
        <v>183</v>
      </c>
      <c r="B16" s="216"/>
      <c r="C16" s="216"/>
      <c r="D16" s="216"/>
      <c r="E16" s="216"/>
      <c r="F16" s="216"/>
      <c r="G16" s="216"/>
      <c r="H16" s="216"/>
      <c r="I16" s="3"/>
      <c r="J16" s="3"/>
    </row>
    <row r="17" spans="1:10" x14ac:dyDescent="0.25">
      <c r="A17" s="3"/>
      <c r="B17" s="3"/>
      <c r="C17" s="3"/>
      <c r="D17" s="3"/>
      <c r="E17" s="3"/>
      <c r="F17" s="3"/>
      <c r="G17" s="3"/>
      <c r="H17" s="3"/>
      <c r="I17" s="3"/>
      <c r="J17" s="3"/>
    </row>
    <row r="18" spans="1:10" x14ac:dyDescent="0.25">
      <c r="A18" s="3"/>
      <c r="B18" s="3"/>
      <c r="C18" s="6" t="s">
        <v>176</v>
      </c>
      <c r="D18" s="7" t="b">
        <v>0</v>
      </c>
      <c r="E18" s="3"/>
      <c r="F18" s="3"/>
      <c r="G18" s="3"/>
      <c r="H18" s="3"/>
      <c r="I18" s="3"/>
      <c r="J18" s="3"/>
    </row>
    <row r="19" spans="1:10" x14ac:dyDescent="0.25">
      <c r="A19" s="3"/>
      <c r="B19" s="3"/>
      <c r="C19" s="6" t="s">
        <v>171</v>
      </c>
      <c r="D19" s="7" t="b">
        <v>1</v>
      </c>
      <c r="E19" s="3"/>
      <c r="F19" s="3"/>
      <c r="G19" s="3"/>
      <c r="H19" s="3"/>
      <c r="I19" s="3"/>
      <c r="J19" s="3"/>
    </row>
    <row r="20" spans="1:10" x14ac:dyDescent="0.25">
      <c r="A20" s="3"/>
      <c r="B20" s="3"/>
      <c r="C20" s="6"/>
      <c r="D20" s="7"/>
      <c r="E20" s="3"/>
      <c r="F20" s="3"/>
      <c r="G20" s="3"/>
      <c r="H20" s="3"/>
      <c r="I20" s="3"/>
      <c r="J20" s="3"/>
    </row>
    <row r="21" spans="1:10" x14ac:dyDescent="0.25">
      <c r="A21" s="112" t="s">
        <v>184</v>
      </c>
      <c r="B21" s="3"/>
      <c r="C21" s="6"/>
      <c r="D21" s="7"/>
      <c r="E21" s="3"/>
      <c r="F21" s="3"/>
      <c r="G21" s="3"/>
      <c r="H21" s="3"/>
      <c r="I21" s="3"/>
      <c r="J21" s="3"/>
    </row>
    <row r="22" spans="1:10" x14ac:dyDescent="0.25">
      <c r="A22" s="3"/>
      <c r="B22" s="3"/>
      <c r="C22" s="6"/>
      <c r="D22" s="7"/>
      <c r="E22" s="3"/>
      <c r="F22" s="3"/>
      <c r="G22" s="3"/>
      <c r="H22" s="3"/>
      <c r="I22" s="3"/>
      <c r="J22" s="3"/>
    </row>
    <row r="23" spans="1:10" ht="15" customHeight="1" x14ac:dyDescent="0.25">
      <c r="A23" s="210" t="s">
        <v>185</v>
      </c>
      <c r="B23" s="210"/>
      <c r="C23" s="210"/>
      <c r="D23" s="210"/>
      <c r="E23" s="210"/>
      <c r="F23" s="210"/>
      <c r="G23" s="210"/>
      <c r="H23" s="210"/>
      <c r="I23" s="3"/>
      <c r="J23" s="3"/>
    </row>
    <row r="24" spans="1:10" x14ac:dyDescent="0.25">
      <c r="A24" s="210"/>
      <c r="B24" s="210"/>
      <c r="C24" s="210"/>
      <c r="D24" s="210"/>
      <c r="E24" s="210"/>
      <c r="F24" s="210"/>
      <c r="G24" s="210"/>
      <c r="H24" s="210"/>
      <c r="I24" s="3"/>
      <c r="J24" s="3"/>
    </row>
    <row r="25" spans="1:10" x14ac:dyDescent="0.25">
      <c r="A25" s="210"/>
      <c r="B25" s="210"/>
      <c r="C25" s="210"/>
      <c r="D25" s="210"/>
      <c r="E25" s="210"/>
      <c r="F25" s="210"/>
      <c r="G25" s="210"/>
      <c r="H25" s="210"/>
      <c r="I25" s="3"/>
      <c r="J25" s="3"/>
    </row>
    <row r="26" spans="1:10" x14ac:dyDescent="0.25">
      <c r="A26" s="210"/>
      <c r="B26" s="210"/>
      <c r="C26" s="210"/>
      <c r="D26" s="210"/>
      <c r="E26" s="210"/>
      <c r="F26" s="210"/>
      <c r="G26" s="210"/>
      <c r="H26" s="210"/>
      <c r="I26" s="3"/>
      <c r="J26" s="3"/>
    </row>
    <row r="27" spans="1:10" x14ac:dyDescent="0.25">
      <c r="A27" s="210"/>
      <c r="B27" s="210"/>
      <c r="C27" s="210"/>
      <c r="D27" s="210"/>
      <c r="E27" s="210"/>
      <c r="F27" s="210"/>
      <c r="G27" s="210"/>
      <c r="H27" s="210"/>
      <c r="I27" s="3"/>
      <c r="J27" s="3"/>
    </row>
    <row r="28" spans="1:10" x14ac:dyDescent="0.25">
      <c r="A28" s="3"/>
      <c r="B28" s="3"/>
      <c r="C28" s="3"/>
      <c r="D28" s="22"/>
      <c r="E28" s="3"/>
      <c r="F28" s="3"/>
      <c r="G28" s="3"/>
      <c r="H28" s="3"/>
      <c r="I28" s="3"/>
      <c r="J28" s="3"/>
    </row>
    <row r="29" spans="1:10" x14ac:dyDescent="0.25">
      <c r="A29" s="3"/>
      <c r="B29" s="28" t="s">
        <v>186</v>
      </c>
      <c r="C29" s="10" t="s">
        <v>643</v>
      </c>
      <c r="D29" s="3"/>
      <c r="E29" s="3"/>
      <c r="F29" s="3"/>
      <c r="G29" s="3"/>
      <c r="H29" s="3"/>
      <c r="I29" s="3"/>
      <c r="J29" s="3"/>
    </row>
    <row r="30" spans="1:10" x14ac:dyDescent="0.25">
      <c r="A30" s="3"/>
      <c r="B30" s="28" t="s">
        <v>187</v>
      </c>
      <c r="C30" s="10"/>
      <c r="D30" s="3"/>
      <c r="E30" s="3"/>
      <c r="F30" s="3"/>
      <c r="G30" s="3"/>
      <c r="H30" s="3"/>
      <c r="I30" s="3"/>
      <c r="J30" s="3"/>
    </row>
    <row r="31" spans="1:10" x14ac:dyDescent="0.25">
      <c r="A31" s="3"/>
      <c r="B31" s="28" t="s">
        <v>188</v>
      </c>
      <c r="C31" s="10"/>
      <c r="D31" s="3"/>
      <c r="E31" s="3"/>
      <c r="F31" s="6" t="s">
        <v>189</v>
      </c>
      <c r="G31" s="7" t="b">
        <v>0</v>
      </c>
      <c r="H31" s="3"/>
      <c r="I31" s="3"/>
      <c r="J31" s="3"/>
    </row>
    <row r="32" spans="1:10" x14ac:dyDescent="0.25">
      <c r="A32" s="3"/>
      <c r="B32" s="28" t="s">
        <v>190</v>
      </c>
      <c r="C32" s="10"/>
      <c r="D32" s="3"/>
      <c r="E32" s="3"/>
      <c r="F32" s="3"/>
      <c r="G32" s="3"/>
      <c r="H32" s="3"/>
      <c r="I32" s="3"/>
      <c r="J32" s="3"/>
    </row>
    <row r="33" spans="1:10" x14ac:dyDescent="0.25">
      <c r="A33" s="3"/>
      <c r="B33" s="28" t="s">
        <v>191</v>
      </c>
      <c r="C33" s="10"/>
      <c r="D33" s="3"/>
      <c r="E33" s="3"/>
      <c r="F33" s="3"/>
      <c r="G33" s="3"/>
      <c r="H33" s="3"/>
      <c r="I33" s="3"/>
      <c r="J33" s="3"/>
    </row>
    <row r="34" spans="1:10" x14ac:dyDescent="0.25">
      <c r="A34" s="3"/>
      <c r="B34" s="3"/>
      <c r="C34" s="3"/>
      <c r="D34" s="3"/>
      <c r="E34" s="3"/>
      <c r="F34" s="3"/>
      <c r="G34" s="3"/>
      <c r="H34" s="3"/>
      <c r="I34" s="3"/>
      <c r="J34" s="3"/>
    </row>
    <row r="35" spans="1:10" x14ac:dyDescent="0.25">
      <c r="A35" s="5" t="s">
        <v>192</v>
      </c>
      <c r="B35" s="3"/>
      <c r="C35" s="3"/>
      <c r="D35" s="3"/>
      <c r="E35" s="3"/>
      <c r="F35" s="3"/>
      <c r="G35" s="3"/>
      <c r="H35" s="3"/>
      <c r="I35" s="3"/>
      <c r="J35" s="3"/>
    </row>
    <row r="36" spans="1:10" x14ac:dyDescent="0.25">
      <c r="A36" s="3"/>
      <c r="B36" s="3"/>
      <c r="C36" s="3"/>
      <c r="D36" s="3"/>
      <c r="E36" s="3"/>
      <c r="F36" s="3"/>
      <c r="G36" s="3"/>
      <c r="H36" s="3"/>
      <c r="I36" s="3"/>
      <c r="J36" s="3"/>
    </row>
    <row r="37" spans="1:10" x14ac:dyDescent="0.25">
      <c r="A37" s="214" t="s">
        <v>193</v>
      </c>
      <c r="B37" s="214"/>
      <c r="C37" s="214"/>
      <c r="D37" s="214"/>
      <c r="E37" s="214"/>
      <c r="F37" s="214"/>
      <c r="G37" s="214"/>
      <c r="H37" s="214"/>
      <c r="I37" s="3"/>
      <c r="J37" s="3"/>
    </row>
    <row r="38" spans="1:10" x14ac:dyDescent="0.25">
      <c r="A38" s="214"/>
      <c r="B38" s="214"/>
      <c r="C38" s="214"/>
      <c r="D38" s="214"/>
      <c r="E38" s="214"/>
      <c r="F38" s="214"/>
      <c r="G38" s="214"/>
      <c r="H38" s="214"/>
      <c r="I38" s="3"/>
      <c r="J38" s="3"/>
    </row>
    <row r="39" spans="1:10" x14ac:dyDescent="0.25">
      <c r="A39" s="4"/>
      <c r="B39" s="4"/>
      <c r="C39" s="4"/>
      <c r="D39" s="4"/>
      <c r="E39" s="4"/>
      <c r="F39" s="4"/>
      <c r="G39" s="4"/>
      <c r="H39" s="4"/>
      <c r="I39" s="15"/>
      <c r="J39" s="15"/>
    </row>
    <row r="40" spans="1:10" ht="15" customHeight="1" x14ac:dyDescent="0.25">
      <c r="A40" s="3"/>
      <c r="B40" s="6" t="s">
        <v>194</v>
      </c>
      <c r="C40" s="13" t="b">
        <v>0</v>
      </c>
      <c r="D40" s="3"/>
      <c r="E40" s="3"/>
      <c r="F40" s="6" t="s">
        <v>195</v>
      </c>
      <c r="G40" s="13" t="b">
        <v>0</v>
      </c>
      <c r="H40" s="215" t="s">
        <v>196</v>
      </c>
      <c r="I40" s="215"/>
      <c r="J40" s="215"/>
    </row>
    <row r="41" spans="1:10" x14ac:dyDescent="0.25">
      <c r="A41" s="4"/>
      <c r="B41" s="4"/>
      <c r="C41" s="4"/>
      <c r="D41" s="3"/>
      <c r="E41" s="4"/>
      <c r="F41" s="4"/>
      <c r="G41" s="4"/>
      <c r="H41" s="4"/>
      <c r="I41" s="3"/>
      <c r="J41" s="3"/>
    </row>
    <row r="42" spans="1:10" ht="18" x14ac:dyDescent="0.35">
      <c r="A42" s="3"/>
      <c r="B42" s="3"/>
      <c r="C42" s="3"/>
      <c r="D42" s="3"/>
      <c r="E42" s="3"/>
      <c r="F42" s="14" t="s">
        <v>197</v>
      </c>
      <c r="G42" s="10"/>
      <c r="H42" s="3"/>
      <c r="I42" s="3"/>
      <c r="J42" s="3"/>
    </row>
    <row r="43" spans="1:10" ht="18" x14ac:dyDescent="0.35">
      <c r="A43" s="3"/>
      <c r="B43" s="6" t="s">
        <v>198</v>
      </c>
      <c r="C43" s="9"/>
      <c r="D43" s="3"/>
      <c r="E43" s="3"/>
      <c r="F43" s="14" t="s">
        <v>199</v>
      </c>
      <c r="G43" s="10"/>
      <c r="H43" s="3"/>
      <c r="I43" s="3"/>
      <c r="J43" s="3"/>
    </row>
    <row r="44" spans="1:10" ht="18" x14ac:dyDescent="0.35">
      <c r="A44" s="3"/>
      <c r="B44" s="6" t="s">
        <v>200</v>
      </c>
      <c r="C44" s="9"/>
      <c r="D44" s="3"/>
      <c r="E44" s="3"/>
      <c r="F44" s="14" t="s">
        <v>201</v>
      </c>
      <c r="G44" s="10"/>
      <c r="H44" s="3"/>
      <c r="I44" s="3"/>
      <c r="J44" s="3"/>
    </row>
    <row r="45" spans="1:10" ht="18" x14ac:dyDescent="0.35">
      <c r="A45" s="3"/>
      <c r="B45" s="3"/>
      <c r="C45" s="3"/>
      <c r="D45" s="3"/>
      <c r="E45" s="3"/>
      <c r="F45" s="14" t="s">
        <v>202</v>
      </c>
      <c r="G45" s="10"/>
      <c r="H45" s="3"/>
      <c r="I45" s="3"/>
      <c r="J45" s="3"/>
    </row>
    <row r="46" spans="1:10" x14ac:dyDescent="0.25">
      <c r="A46" s="3"/>
      <c r="B46" s="3"/>
      <c r="C46" s="3"/>
      <c r="D46" s="3"/>
      <c r="E46" s="3"/>
      <c r="F46" s="6" t="s">
        <v>203</v>
      </c>
      <c r="G46" s="7" t="b">
        <v>1</v>
      </c>
      <c r="H46" s="3"/>
      <c r="I46" s="3"/>
      <c r="J46" s="3"/>
    </row>
    <row r="47" spans="1:10" x14ac:dyDescent="0.25">
      <c r="A47" s="3"/>
      <c r="B47" s="3"/>
      <c r="C47" s="3"/>
      <c r="D47" s="3"/>
      <c r="E47" s="3"/>
      <c r="F47" s="3"/>
      <c r="G47" s="3"/>
      <c r="H47" s="3"/>
      <c r="I47" s="3"/>
      <c r="J47" s="3"/>
    </row>
    <row r="48" spans="1:10" x14ac:dyDescent="0.25">
      <c r="A48" s="5" t="s">
        <v>204</v>
      </c>
      <c r="B48" s="3"/>
      <c r="C48" s="3"/>
      <c r="D48" s="3"/>
      <c r="E48" s="3"/>
      <c r="F48" s="3"/>
      <c r="G48" s="3"/>
      <c r="H48" s="3"/>
      <c r="I48" s="3"/>
      <c r="J48" s="3"/>
    </row>
    <row r="49" spans="1:10" x14ac:dyDescent="0.25">
      <c r="A49" s="3"/>
      <c r="B49" s="3"/>
      <c r="C49" s="3"/>
      <c r="D49" s="3"/>
      <c r="E49" s="3"/>
      <c r="F49" s="3"/>
      <c r="G49" s="3"/>
      <c r="H49" s="3"/>
      <c r="I49" s="3"/>
      <c r="J49" s="3"/>
    </row>
    <row r="50" spans="1:10" x14ac:dyDescent="0.25">
      <c r="A50" s="216" t="s">
        <v>205</v>
      </c>
      <c r="B50" s="216"/>
      <c r="C50" s="216"/>
      <c r="D50" s="216"/>
      <c r="E50" s="216"/>
      <c r="F50" s="216"/>
      <c r="G50" s="216"/>
      <c r="H50" s="216"/>
      <c r="I50" s="3"/>
      <c r="J50" s="3"/>
    </row>
    <row r="51" spans="1:10" x14ac:dyDescent="0.25">
      <c r="A51" s="3"/>
      <c r="B51" s="3"/>
      <c r="C51" s="3"/>
      <c r="D51" s="3"/>
      <c r="E51" s="3"/>
      <c r="F51" s="6" t="s">
        <v>206</v>
      </c>
      <c r="G51" s="13" t="b">
        <v>0</v>
      </c>
      <c r="H51" s="6" t="s">
        <v>207</v>
      </c>
      <c r="I51" s="13" t="b">
        <v>0</v>
      </c>
      <c r="J51" s="3"/>
    </row>
    <row r="52" spans="1:10" x14ac:dyDescent="0.25">
      <c r="A52" s="6" t="s">
        <v>208</v>
      </c>
      <c r="B52" s="7" t="b">
        <v>1</v>
      </c>
      <c r="C52" s="3"/>
      <c r="D52" s="3"/>
      <c r="E52" s="26"/>
      <c r="F52" s="3"/>
      <c r="G52" s="3"/>
      <c r="H52" s="3"/>
      <c r="I52" s="3"/>
      <c r="J52" s="3"/>
    </row>
    <row r="53" spans="1:10" ht="18" x14ac:dyDescent="0.35">
      <c r="A53" s="6" t="s">
        <v>209</v>
      </c>
      <c r="B53" s="7" t="b">
        <v>0</v>
      </c>
      <c r="C53" s="3"/>
      <c r="D53" s="3"/>
      <c r="E53" s="26"/>
      <c r="F53" s="6" t="s">
        <v>210</v>
      </c>
      <c r="G53" s="10"/>
      <c r="H53" s="6" t="s">
        <v>211</v>
      </c>
      <c r="I53" s="10"/>
      <c r="J53" s="3"/>
    </row>
    <row r="54" spans="1:10" ht="18" x14ac:dyDescent="0.35">
      <c r="A54" s="6" t="s">
        <v>212</v>
      </c>
      <c r="B54" s="7" t="b">
        <v>0</v>
      </c>
      <c r="C54" s="3" t="s">
        <v>213</v>
      </c>
      <c r="D54" s="3"/>
      <c r="E54" s="26"/>
      <c r="F54" s="6" t="s">
        <v>214</v>
      </c>
      <c r="G54" s="10"/>
      <c r="H54" s="6" t="s">
        <v>215</v>
      </c>
      <c r="I54" s="10"/>
      <c r="J54" s="3"/>
    </row>
    <row r="55" spans="1:10" ht="18" x14ac:dyDescent="0.35">
      <c r="A55" s="6" t="s">
        <v>216</v>
      </c>
      <c r="B55" s="7" t="b">
        <v>0</v>
      </c>
      <c r="C55" s="3" t="s">
        <v>217</v>
      </c>
      <c r="D55" s="3"/>
      <c r="E55" s="26"/>
      <c r="F55" s="6"/>
      <c r="G55" s="14"/>
      <c r="H55" s="6" t="s">
        <v>218</v>
      </c>
      <c r="I55" s="10"/>
      <c r="J55" s="3"/>
    </row>
    <row r="56" spans="1:10" ht="18" x14ac:dyDescent="0.35">
      <c r="A56" s="6" t="s">
        <v>219</v>
      </c>
      <c r="B56" s="7" t="b">
        <v>0</v>
      </c>
      <c r="C56" s="3" t="s">
        <v>220</v>
      </c>
      <c r="D56" s="3"/>
      <c r="E56" s="3"/>
      <c r="F56" s="6"/>
      <c r="G56" s="14"/>
      <c r="H56" s="6" t="s">
        <v>221</v>
      </c>
      <c r="I56" s="10"/>
      <c r="J56" s="3"/>
    </row>
    <row r="57" spans="1:10" ht="18" x14ac:dyDescent="0.35">
      <c r="A57" s="6" t="s">
        <v>222</v>
      </c>
      <c r="B57" s="7" t="b">
        <v>0</v>
      </c>
      <c r="C57" s="3"/>
      <c r="D57" s="3"/>
      <c r="E57" s="3"/>
      <c r="F57" s="6"/>
      <c r="G57" s="14"/>
      <c r="H57" s="6" t="s">
        <v>223</v>
      </c>
      <c r="I57" s="10"/>
      <c r="J57" s="3"/>
    </row>
    <row r="58" spans="1:10" x14ac:dyDescent="0.25">
      <c r="A58" s="6" t="s">
        <v>224</v>
      </c>
      <c r="B58" s="7" t="b">
        <v>0</v>
      </c>
      <c r="C58" s="3"/>
      <c r="D58" s="3"/>
      <c r="E58" s="3"/>
      <c r="F58" s="6" t="s">
        <v>225</v>
      </c>
      <c r="G58" s="7" t="b">
        <v>1</v>
      </c>
      <c r="H58" s="6" t="s">
        <v>226</v>
      </c>
      <c r="I58" s="7" t="b">
        <v>1</v>
      </c>
      <c r="J58" s="3"/>
    </row>
    <row r="59" spans="1:10" x14ac:dyDescent="0.25">
      <c r="A59" s="3"/>
      <c r="B59" s="3"/>
      <c r="C59" s="3"/>
      <c r="D59" s="3"/>
      <c r="E59" s="3"/>
      <c r="F59" s="3"/>
      <c r="G59" s="3"/>
      <c r="H59" s="3"/>
      <c r="I59" s="3"/>
      <c r="J59" s="3"/>
    </row>
    <row r="60" spans="1:10" x14ac:dyDescent="0.25">
      <c r="A60" s="5" t="s">
        <v>227</v>
      </c>
      <c r="B60" s="3"/>
      <c r="C60" s="3"/>
      <c r="D60" s="3"/>
      <c r="E60" s="3"/>
      <c r="F60" s="3"/>
      <c r="G60" s="3"/>
      <c r="H60" s="3"/>
      <c r="I60" s="3"/>
      <c r="J60" s="3"/>
    </row>
    <row r="61" spans="1:10" x14ac:dyDescent="0.25">
      <c r="A61" s="3"/>
      <c r="B61" s="3"/>
      <c r="C61" s="3"/>
      <c r="D61" s="3"/>
      <c r="E61" s="3"/>
      <c r="F61" s="3"/>
      <c r="G61" s="3"/>
      <c r="H61" s="3"/>
      <c r="I61" s="3"/>
      <c r="J61" s="3"/>
    </row>
    <row r="62" spans="1:10" x14ac:dyDescent="0.25">
      <c r="A62" s="214" t="s">
        <v>228</v>
      </c>
      <c r="B62" s="214"/>
      <c r="C62" s="214"/>
      <c r="D62" s="214"/>
      <c r="E62" s="214"/>
      <c r="F62" s="214"/>
      <c r="G62" s="214"/>
      <c r="H62" s="214"/>
      <c r="I62" s="3"/>
      <c r="J62" s="3"/>
    </row>
    <row r="63" spans="1:10" x14ac:dyDescent="0.25">
      <c r="A63" s="214"/>
      <c r="B63" s="214"/>
      <c r="C63" s="214"/>
      <c r="D63" s="214"/>
      <c r="E63" s="214"/>
      <c r="F63" s="214"/>
      <c r="G63" s="214"/>
      <c r="H63" s="214"/>
      <c r="I63" s="3"/>
      <c r="J63" s="3"/>
    </row>
    <row r="64" spans="1:10" x14ac:dyDescent="0.25">
      <c r="A64" s="3"/>
      <c r="B64" s="3"/>
      <c r="C64" s="3"/>
      <c r="D64" s="3"/>
      <c r="E64" s="3"/>
      <c r="F64" s="3"/>
      <c r="G64" s="3"/>
      <c r="H64" s="3"/>
      <c r="I64" s="3"/>
      <c r="J64" s="3"/>
    </row>
    <row r="65" spans="1:10" x14ac:dyDescent="0.25">
      <c r="A65" s="3"/>
      <c r="B65" s="3"/>
      <c r="C65" s="6" t="s">
        <v>229</v>
      </c>
      <c r="D65" s="10">
        <v>1.2</v>
      </c>
      <c r="E65" s="3"/>
      <c r="F65" s="3"/>
      <c r="G65" s="3"/>
      <c r="H65" s="3"/>
      <c r="I65" s="3"/>
      <c r="J65" s="3"/>
    </row>
    <row r="66" spans="1:10" x14ac:dyDescent="0.25">
      <c r="A66" s="3"/>
      <c r="B66" s="3"/>
      <c r="C66" s="6" t="s">
        <v>230</v>
      </c>
      <c r="D66" s="10">
        <v>20</v>
      </c>
      <c r="E66" s="3"/>
      <c r="F66" s="3"/>
      <c r="G66" s="3"/>
      <c r="H66" s="3"/>
      <c r="I66" s="3"/>
      <c r="J66" s="3"/>
    </row>
    <row r="67" spans="1:10" x14ac:dyDescent="0.25">
      <c r="A67" s="3"/>
      <c r="B67" s="3"/>
      <c r="C67" s="3"/>
      <c r="D67" s="3"/>
      <c r="E67" s="3"/>
      <c r="F67" s="3"/>
      <c r="G67" s="3"/>
      <c r="H67" s="3"/>
      <c r="I67" s="3"/>
      <c r="J67" s="3"/>
    </row>
    <row r="68" spans="1:10" x14ac:dyDescent="0.25">
      <c r="A68" s="3"/>
      <c r="B68" s="3"/>
      <c r="C68" s="6" t="s">
        <v>231</v>
      </c>
      <c r="D68" s="7" t="b">
        <v>1</v>
      </c>
      <c r="E68" s="3"/>
      <c r="F68" s="3"/>
      <c r="G68" s="3"/>
      <c r="H68" s="3"/>
      <c r="I68" s="3"/>
      <c r="J68" s="3"/>
    </row>
    <row r="69" spans="1:10" x14ac:dyDescent="0.25">
      <c r="A69" s="3"/>
      <c r="B69" s="3"/>
      <c r="C69" s="6"/>
      <c r="D69" s="7"/>
      <c r="E69" s="3"/>
      <c r="F69" s="3"/>
      <c r="G69" s="3"/>
      <c r="H69" s="3"/>
      <c r="I69" s="3"/>
      <c r="J69" s="3"/>
    </row>
    <row r="70" spans="1:10" x14ac:dyDescent="0.25">
      <c r="A70" s="5" t="s">
        <v>232</v>
      </c>
      <c r="B70" s="3"/>
      <c r="C70" s="3"/>
      <c r="D70" s="3"/>
      <c r="E70" s="3"/>
      <c r="F70" s="3"/>
      <c r="G70" s="3"/>
      <c r="H70" s="3"/>
      <c r="I70" s="3"/>
      <c r="J70" s="3"/>
    </row>
    <row r="71" spans="1:10" x14ac:dyDescent="0.25">
      <c r="A71" s="3"/>
      <c r="B71" s="3"/>
      <c r="C71" s="3"/>
      <c r="D71" s="3"/>
      <c r="E71" s="3"/>
      <c r="F71" s="3"/>
      <c r="G71" s="3"/>
      <c r="H71" s="3"/>
      <c r="I71" s="3"/>
      <c r="J71" s="3"/>
    </row>
    <row r="72" spans="1:10" x14ac:dyDescent="0.25">
      <c r="A72" s="216" t="s">
        <v>233</v>
      </c>
      <c r="B72" s="216"/>
      <c r="C72" s="216"/>
      <c r="D72" s="216"/>
      <c r="E72" s="216"/>
      <c r="F72" s="216"/>
      <c r="G72" s="216"/>
      <c r="H72" s="216"/>
      <c r="I72" s="3"/>
      <c r="J72" s="3"/>
    </row>
    <row r="73" spans="1:10" x14ac:dyDescent="0.25">
      <c r="A73" s="3"/>
      <c r="B73" s="3"/>
      <c r="C73" s="3"/>
      <c r="D73" s="7"/>
      <c r="E73" s="7"/>
      <c r="F73" s="3"/>
      <c r="G73" s="3"/>
      <c r="H73" s="3"/>
      <c r="I73" s="3"/>
      <c r="J73" s="3"/>
    </row>
    <row r="74" spans="1:10" x14ac:dyDescent="0.25">
      <c r="A74" s="3"/>
      <c r="B74" s="3"/>
      <c r="C74" s="6" t="s">
        <v>234</v>
      </c>
      <c r="D74" s="7" t="b">
        <v>1</v>
      </c>
      <c r="E74" s="7"/>
      <c r="F74" s="3"/>
      <c r="G74" s="3"/>
      <c r="H74" s="3"/>
      <c r="I74" s="3"/>
      <c r="J74" s="3"/>
    </row>
    <row r="75" spans="1:10" x14ac:dyDescent="0.25">
      <c r="A75" s="3"/>
      <c r="B75" s="3"/>
      <c r="C75" s="6" t="s">
        <v>235</v>
      </c>
      <c r="D75" s="7" t="b">
        <v>1</v>
      </c>
      <c r="E75" s="22"/>
      <c r="F75" s="3"/>
      <c r="G75" s="3"/>
      <c r="H75" s="3"/>
      <c r="I75" s="3"/>
      <c r="J75" s="3"/>
    </row>
    <row r="76" spans="1:10" x14ac:dyDescent="0.25">
      <c r="A76" s="3"/>
      <c r="B76" s="3"/>
      <c r="C76" s="6" t="s">
        <v>236</v>
      </c>
      <c r="D76" s="7" t="b">
        <v>1</v>
      </c>
      <c r="E76" s="7"/>
      <c r="F76" s="3"/>
      <c r="G76" s="3"/>
      <c r="H76" s="3"/>
      <c r="I76" s="3"/>
      <c r="J76" s="3"/>
    </row>
    <row r="77" spans="1:10" x14ac:dyDescent="0.25">
      <c r="A77" s="3"/>
      <c r="B77" s="3"/>
      <c r="C77" s="6" t="s">
        <v>237</v>
      </c>
      <c r="D77" s="7" t="b">
        <v>1</v>
      </c>
      <c r="E77" s="7"/>
      <c r="F77" s="3"/>
      <c r="G77" s="3"/>
      <c r="H77" s="3"/>
      <c r="I77" s="3"/>
      <c r="J77" s="3"/>
    </row>
    <row r="78" spans="1:10" x14ac:dyDescent="0.25">
      <c r="A78" s="3"/>
      <c r="B78" s="3"/>
      <c r="C78" s="6"/>
      <c r="D78" s="7"/>
      <c r="E78" s="7"/>
      <c r="F78" s="3"/>
      <c r="G78" s="3"/>
      <c r="H78" s="3"/>
      <c r="I78" s="3"/>
      <c r="J78" s="3"/>
    </row>
    <row r="79" spans="1:10" x14ac:dyDescent="0.25">
      <c r="A79" s="5" t="s">
        <v>238</v>
      </c>
      <c r="B79" s="3"/>
      <c r="C79" s="3"/>
      <c r="D79" s="3"/>
      <c r="E79" s="3"/>
      <c r="F79" s="3"/>
      <c r="G79" s="3"/>
      <c r="H79" s="3"/>
      <c r="I79" s="3"/>
      <c r="J79" s="3"/>
    </row>
    <row r="80" spans="1:10" x14ac:dyDescent="0.25">
      <c r="A80" s="3"/>
      <c r="B80" s="3"/>
      <c r="C80" s="3"/>
      <c r="D80" s="3"/>
      <c r="E80" s="3"/>
      <c r="F80" s="3"/>
      <c r="G80" s="3"/>
      <c r="H80" s="3"/>
      <c r="I80" s="3"/>
      <c r="J80" s="3"/>
    </row>
    <row r="81" spans="1:10" x14ac:dyDescent="0.25">
      <c r="A81" s="214" t="s">
        <v>239</v>
      </c>
      <c r="B81" s="214"/>
      <c r="C81" s="214"/>
      <c r="D81" s="214"/>
      <c r="E81" s="214"/>
      <c r="F81" s="214"/>
      <c r="G81" s="214"/>
      <c r="H81" s="214"/>
      <c r="I81" s="3"/>
      <c r="J81" s="3"/>
    </row>
    <row r="82" spans="1:10" x14ac:dyDescent="0.25">
      <c r="A82" s="214"/>
      <c r="B82" s="214"/>
      <c r="C82" s="214"/>
      <c r="D82" s="214"/>
      <c r="E82" s="214"/>
      <c r="F82" s="214"/>
      <c r="G82" s="214"/>
      <c r="H82" s="214"/>
      <c r="I82" s="3"/>
      <c r="J82" s="3"/>
    </row>
    <row r="83" spans="1:10" x14ac:dyDescent="0.25">
      <c r="A83" s="3"/>
      <c r="B83" s="3"/>
      <c r="C83" s="3"/>
      <c r="D83" s="3"/>
      <c r="E83" s="3"/>
      <c r="F83" s="3"/>
      <c r="G83" s="3"/>
      <c r="H83" s="3"/>
      <c r="I83" s="3"/>
      <c r="J83" s="3"/>
    </row>
    <row r="84" spans="1:10" x14ac:dyDescent="0.25">
      <c r="A84" s="3"/>
      <c r="B84" s="6" t="s">
        <v>194</v>
      </c>
      <c r="C84" s="13" t="b">
        <v>0</v>
      </c>
      <c r="D84" s="3"/>
      <c r="E84" s="3"/>
      <c r="F84" s="6" t="s">
        <v>240</v>
      </c>
      <c r="G84" s="13" t="b">
        <v>0</v>
      </c>
      <c r="H84" s="215" t="s">
        <v>196</v>
      </c>
      <c r="I84" s="215"/>
      <c r="J84" s="215"/>
    </row>
    <row r="85" spans="1:10" x14ac:dyDescent="0.25">
      <c r="A85" s="4"/>
      <c r="B85" s="4"/>
      <c r="C85" s="4"/>
      <c r="D85" s="3"/>
      <c r="E85" s="4"/>
      <c r="F85" s="4"/>
      <c r="G85" s="4"/>
      <c r="H85" s="4"/>
      <c r="I85" s="3"/>
      <c r="J85" s="3"/>
    </row>
    <row r="86" spans="1:10" x14ac:dyDescent="0.25">
      <c r="A86" s="3"/>
      <c r="B86" s="3"/>
      <c r="C86" s="3"/>
      <c r="D86" s="3"/>
      <c r="E86" s="3"/>
      <c r="F86" s="6" t="s">
        <v>241</v>
      </c>
      <c r="G86" s="10"/>
      <c r="H86" s="3"/>
      <c r="I86" s="3"/>
      <c r="J86" s="3"/>
    </row>
    <row r="87" spans="1:10" x14ac:dyDescent="0.25">
      <c r="A87" s="3"/>
      <c r="B87" s="6" t="s">
        <v>242</v>
      </c>
      <c r="C87" s="9"/>
      <c r="D87" s="3"/>
      <c r="E87" s="3"/>
      <c r="F87" s="6" t="s">
        <v>243</v>
      </c>
      <c r="G87" s="10"/>
      <c r="H87" s="3"/>
      <c r="I87" s="3"/>
      <c r="J87" s="3"/>
    </row>
    <row r="88" spans="1:10" x14ac:dyDescent="0.25">
      <c r="A88" s="3"/>
      <c r="B88" s="6" t="s">
        <v>244</v>
      </c>
      <c r="C88" s="9"/>
      <c r="D88" s="3"/>
      <c r="E88" s="3"/>
      <c r="F88" s="6" t="s">
        <v>245</v>
      </c>
      <c r="G88" s="10"/>
      <c r="H88" s="3"/>
      <c r="I88" s="3"/>
      <c r="J88" s="3"/>
    </row>
    <row r="89" spans="1:10" x14ac:dyDescent="0.25">
      <c r="A89" s="3"/>
      <c r="B89" s="3"/>
      <c r="C89" s="3"/>
      <c r="D89" s="3"/>
      <c r="E89" s="3"/>
      <c r="F89" s="6" t="s">
        <v>246</v>
      </c>
      <c r="G89" s="10"/>
      <c r="H89" s="3"/>
      <c r="I89" s="3"/>
      <c r="J89" s="3"/>
    </row>
    <row r="90" spans="1:10" x14ac:dyDescent="0.25">
      <c r="A90" s="3"/>
      <c r="B90" s="3"/>
      <c r="C90" s="3"/>
      <c r="D90" s="3"/>
      <c r="E90" s="3"/>
      <c r="F90" s="6" t="s">
        <v>247</v>
      </c>
      <c r="G90" s="10"/>
      <c r="H90" s="3"/>
      <c r="I90" s="3"/>
      <c r="J90" s="3"/>
    </row>
    <row r="91" spans="1:10" x14ac:dyDescent="0.25">
      <c r="A91" s="3"/>
      <c r="B91" s="3"/>
      <c r="C91" s="3"/>
      <c r="D91" s="3"/>
      <c r="E91" s="3"/>
      <c r="F91" s="6"/>
      <c r="G91" s="3"/>
      <c r="H91" s="3"/>
      <c r="I91" s="3"/>
      <c r="J91" s="3"/>
    </row>
    <row r="92" spans="1:10" x14ac:dyDescent="0.25">
      <c r="A92" s="3"/>
      <c r="B92" s="3"/>
      <c r="C92" s="3"/>
      <c r="D92" s="3"/>
      <c r="E92" s="3"/>
      <c r="F92" s="6" t="s">
        <v>248</v>
      </c>
      <c r="G92" s="7" t="b">
        <v>1</v>
      </c>
      <c r="H92" s="3"/>
      <c r="I92" s="3"/>
      <c r="J92" s="3"/>
    </row>
    <row r="93" spans="1:10" x14ac:dyDescent="0.25">
      <c r="A93" s="3"/>
      <c r="B93" s="3"/>
      <c r="C93" s="3"/>
      <c r="D93" s="3"/>
      <c r="E93" s="3"/>
      <c r="F93" s="3"/>
      <c r="G93" s="3"/>
      <c r="H93" s="3"/>
      <c r="I93" s="3"/>
      <c r="J93" s="3"/>
    </row>
    <row r="94" spans="1:10" x14ac:dyDescent="0.25">
      <c r="A94" s="5" t="s">
        <v>249</v>
      </c>
      <c r="B94" s="3"/>
      <c r="C94" s="3"/>
      <c r="D94" s="3"/>
      <c r="E94" s="3"/>
      <c r="F94" s="3"/>
      <c r="G94" s="3"/>
      <c r="H94" s="3"/>
      <c r="I94" s="3"/>
      <c r="J94" s="3"/>
    </row>
    <row r="95" spans="1:10" x14ac:dyDescent="0.25">
      <c r="A95" s="3"/>
      <c r="B95" s="3"/>
      <c r="C95" s="3"/>
      <c r="D95" s="3"/>
      <c r="E95" s="3"/>
      <c r="F95" s="3"/>
      <c r="G95" s="3"/>
      <c r="H95" s="3"/>
      <c r="I95" s="3"/>
      <c r="J95" s="3"/>
    </row>
    <row r="96" spans="1:10" x14ac:dyDescent="0.25">
      <c r="A96" s="214" t="s">
        <v>250</v>
      </c>
      <c r="B96" s="214"/>
      <c r="C96" s="214"/>
      <c r="D96" s="214"/>
      <c r="E96" s="214"/>
      <c r="F96" s="214"/>
      <c r="G96" s="214"/>
      <c r="H96" s="214"/>
      <c r="I96" s="3"/>
      <c r="J96" s="3"/>
    </row>
    <row r="97" spans="1:10" x14ac:dyDescent="0.25">
      <c r="A97" s="214"/>
      <c r="B97" s="214"/>
      <c r="C97" s="214"/>
      <c r="D97" s="214"/>
      <c r="E97" s="214"/>
      <c r="F97" s="214"/>
      <c r="G97" s="214"/>
      <c r="H97" s="214"/>
      <c r="I97" s="3"/>
      <c r="J97" s="3"/>
    </row>
    <row r="98" spans="1:10" x14ac:dyDescent="0.25">
      <c r="A98" s="4"/>
      <c r="B98" s="4"/>
      <c r="C98" s="4"/>
      <c r="D98" s="4"/>
      <c r="E98" s="4"/>
      <c r="F98" s="4"/>
      <c r="G98" s="4"/>
      <c r="H98" s="4"/>
      <c r="I98" s="15"/>
      <c r="J98" s="15"/>
    </row>
    <row r="99" spans="1:10" ht="15" customHeight="1" x14ac:dyDescent="0.25">
      <c r="A99" s="3"/>
      <c r="B99" s="6" t="s">
        <v>194</v>
      </c>
      <c r="C99" s="13" t="b">
        <v>0</v>
      </c>
      <c r="D99" s="3"/>
      <c r="E99" s="3"/>
      <c r="F99" s="6" t="s">
        <v>251</v>
      </c>
      <c r="G99" s="13" t="b">
        <v>0</v>
      </c>
      <c r="H99" s="215" t="s">
        <v>196</v>
      </c>
      <c r="I99" s="215"/>
      <c r="J99" s="215"/>
    </row>
    <row r="100" spans="1:10" x14ac:dyDescent="0.25">
      <c r="A100" s="4"/>
      <c r="B100" s="4"/>
      <c r="C100" s="4"/>
      <c r="D100" s="3"/>
      <c r="E100" s="4"/>
      <c r="F100" s="4"/>
      <c r="G100" s="4"/>
      <c r="H100" s="4"/>
      <c r="I100" s="3"/>
      <c r="J100" s="3"/>
    </row>
    <row r="101" spans="1:10" ht="18" x14ac:dyDescent="0.35">
      <c r="A101" s="3"/>
      <c r="B101" s="3"/>
      <c r="C101" s="3"/>
      <c r="D101" s="3"/>
      <c r="E101" s="3"/>
      <c r="F101" s="14" t="s">
        <v>252</v>
      </c>
      <c r="G101" s="10">
        <v>1956</v>
      </c>
      <c r="H101" s="3"/>
      <c r="I101" s="3"/>
      <c r="J101" s="3"/>
    </row>
    <row r="102" spans="1:10" ht="18" x14ac:dyDescent="0.35">
      <c r="A102" s="3"/>
      <c r="B102" s="6" t="s">
        <v>253</v>
      </c>
      <c r="C102" s="9">
        <v>1973</v>
      </c>
      <c r="D102" s="3"/>
      <c r="E102" s="3"/>
      <c r="F102" s="14" t="s">
        <v>254</v>
      </c>
      <c r="G102" s="10">
        <v>1973</v>
      </c>
      <c r="H102" s="3"/>
      <c r="I102" s="3"/>
      <c r="J102" s="3"/>
    </row>
    <row r="103" spans="1:10" ht="18" x14ac:dyDescent="0.35">
      <c r="A103" s="3"/>
      <c r="B103" s="6" t="s">
        <v>255</v>
      </c>
      <c r="C103" s="9">
        <v>2200</v>
      </c>
      <c r="D103" s="3"/>
      <c r="E103" s="3"/>
      <c r="F103" s="14" t="s">
        <v>256</v>
      </c>
      <c r="G103" s="10"/>
      <c r="H103" s="3"/>
      <c r="I103" s="3"/>
      <c r="J103" s="3"/>
    </row>
    <row r="104" spans="1:10" ht="18" x14ac:dyDescent="0.35">
      <c r="A104" s="3"/>
      <c r="B104" s="3"/>
      <c r="C104" s="3"/>
      <c r="D104" s="3"/>
      <c r="E104" s="3"/>
      <c r="F104" s="14" t="s">
        <v>257</v>
      </c>
      <c r="G104" s="10"/>
      <c r="H104" s="3"/>
      <c r="I104" s="3"/>
      <c r="J104" s="3"/>
    </row>
    <row r="105" spans="1:10" x14ac:dyDescent="0.25">
      <c r="A105" s="3"/>
      <c r="B105" s="3"/>
      <c r="C105" s="3"/>
      <c r="D105" s="3"/>
      <c r="E105" s="3"/>
      <c r="F105" s="14"/>
      <c r="G105" s="14"/>
      <c r="H105" s="3"/>
      <c r="I105" s="3"/>
      <c r="J105" s="3"/>
    </row>
    <row r="106" spans="1:10" x14ac:dyDescent="0.25">
      <c r="A106" s="3"/>
      <c r="B106" s="3"/>
      <c r="C106" s="3"/>
      <c r="D106" s="3"/>
      <c r="E106" s="3"/>
      <c r="F106" s="6" t="s">
        <v>258</v>
      </c>
      <c r="G106" s="7" t="b">
        <v>1</v>
      </c>
      <c r="H106" s="3"/>
      <c r="I106" s="3"/>
      <c r="J106" s="3"/>
    </row>
    <row r="107" spans="1:10" x14ac:dyDescent="0.25">
      <c r="A107" s="3"/>
      <c r="B107" s="3"/>
      <c r="C107" s="3"/>
      <c r="D107" s="3"/>
      <c r="E107" s="3"/>
      <c r="F107" s="3"/>
      <c r="G107" s="3"/>
      <c r="H107" s="3"/>
      <c r="I107" s="3"/>
      <c r="J107" s="3"/>
    </row>
    <row r="108" spans="1:10" x14ac:dyDescent="0.25">
      <c r="A108" s="5" t="s">
        <v>259</v>
      </c>
      <c r="B108" s="3"/>
      <c r="C108" s="3"/>
      <c r="D108" s="3"/>
      <c r="E108" s="3"/>
      <c r="F108" s="3"/>
      <c r="G108" s="3"/>
      <c r="H108" s="3"/>
      <c r="I108" s="3"/>
      <c r="J108" s="3"/>
    </row>
    <row r="109" spans="1:10" x14ac:dyDescent="0.25">
      <c r="A109" s="3"/>
      <c r="B109" s="3"/>
      <c r="C109" s="3"/>
      <c r="D109" s="3"/>
      <c r="E109" s="3"/>
      <c r="F109" s="3"/>
      <c r="G109" s="3"/>
      <c r="H109" s="3"/>
      <c r="I109" s="3"/>
      <c r="J109" s="3"/>
    </row>
    <row r="110" spans="1:10" x14ac:dyDescent="0.25">
      <c r="A110" s="216" t="s">
        <v>260</v>
      </c>
      <c r="B110" s="216"/>
      <c r="C110" s="216"/>
      <c r="D110" s="216"/>
      <c r="E110" s="216"/>
      <c r="F110" s="216"/>
      <c r="G110" s="216"/>
      <c r="H110" s="216"/>
      <c r="I110" s="3"/>
      <c r="J110" s="3"/>
    </row>
    <row r="111" spans="1:10" x14ac:dyDescent="0.25">
      <c r="A111" s="3"/>
      <c r="B111" s="3"/>
      <c r="C111" s="3"/>
      <c r="D111" s="7"/>
      <c r="E111" s="7"/>
      <c r="F111" s="3"/>
      <c r="G111" s="3"/>
      <c r="H111" s="3"/>
      <c r="I111" s="3"/>
      <c r="J111" s="3"/>
    </row>
    <row r="112" spans="1:10" x14ac:dyDescent="0.25">
      <c r="A112" s="3"/>
      <c r="B112" s="3"/>
      <c r="C112" s="6" t="s">
        <v>261</v>
      </c>
      <c r="D112" s="7" t="b">
        <v>1</v>
      </c>
      <c r="E112" s="7"/>
      <c r="F112" s="3"/>
      <c r="G112" s="3"/>
      <c r="H112" s="3"/>
      <c r="I112" s="3"/>
      <c r="J112" s="3"/>
    </row>
    <row r="113" spans="1:10" x14ac:dyDescent="0.25">
      <c r="A113" s="3"/>
      <c r="B113" s="3"/>
      <c r="C113" s="6" t="s">
        <v>333</v>
      </c>
      <c r="D113" s="7" t="b">
        <v>1</v>
      </c>
      <c r="E113" s="22"/>
      <c r="F113" s="3"/>
      <c r="G113" s="3"/>
      <c r="H113" s="3"/>
      <c r="I113" s="3"/>
      <c r="J113" s="3"/>
    </row>
    <row r="114" spans="1:10" x14ac:dyDescent="0.25">
      <c r="A114" s="3"/>
      <c r="B114" s="3"/>
      <c r="C114" s="6" t="s">
        <v>334</v>
      </c>
      <c r="D114" s="7" t="b">
        <v>1</v>
      </c>
      <c r="E114" s="22"/>
      <c r="F114" s="3"/>
      <c r="G114" s="3"/>
      <c r="H114" s="3"/>
      <c r="I114" s="3"/>
      <c r="J114" s="3"/>
    </row>
    <row r="115" spans="1:10" x14ac:dyDescent="0.25">
      <c r="A115" s="3"/>
      <c r="B115" s="3"/>
      <c r="C115" s="6" t="s">
        <v>335</v>
      </c>
      <c r="D115" s="7" t="b">
        <v>1</v>
      </c>
      <c r="E115" s="7"/>
      <c r="F115" s="3"/>
      <c r="G115" s="3"/>
      <c r="H115" s="3"/>
      <c r="I115" s="3"/>
      <c r="J115" s="3"/>
    </row>
    <row r="116" spans="1:10" x14ac:dyDescent="0.25">
      <c r="A116" s="3"/>
      <c r="B116" s="3"/>
      <c r="C116" s="6" t="s">
        <v>336</v>
      </c>
      <c r="D116" s="7" t="b">
        <v>1</v>
      </c>
      <c r="E116" s="7"/>
      <c r="F116" s="3"/>
      <c r="G116" s="3"/>
      <c r="H116" s="3"/>
      <c r="I116" s="3"/>
      <c r="J116" s="3"/>
    </row>
    <row r="117" spans="1:10" x14ac:dyDescent="0.25">
      <c r="A117" s="3"/>
      <c r="B117" s="3"/>
      <c r="C117" s="6"/>
      <c r="D117" s="7" t="b">
        <v>0</v>
      </c>
      <c r="E117" s="7"/>
      <c r="F117" s="3"/>
      <c r="G117" s="3"/>
      <c r="H117" s="3"/>
      <c r="I117" s="3"/>
      <c r="J117" s="3"/>
    </row>
    <row r="118" spans="1:10" x14ac:dyDescent="0.25">
      <c r="A118" s="3"/>
      <c r="B118" s="3"/>
      <c r="C118" s="3"/>
      <c r="D118" s="3"/>
      <c r="E118" s="3"/>
      <c r="F118" s="6"/>
      <c r="G118" s="7"/>
      <c r="H118" s="3"/>
      <c r="I118" s="3"/>
      <c r="J118" s="3"/>
    </row>
    <row r="119" spans="1:10" x14ac:dyDescent="0.25">
      <c r="A119" s="5" t="s">
        <v>328</v>
      </c>
      <c r="B119" s="3"/>
      <c r="C119" s="3"/>
      <c r="D119" s="3"/>
      <c r="E119" s="3"/>
      <c r="F119" s="3"/>
      <c r="G119" s="3"/>
      <c r="H119" s="3"/>
      <c r="I119" s="3"/>
      <c r="J119" s="3"/>
    </row>
    <row r="120" spans="1:10" x14ac:dyDescent="0.25">
      <c r="A120" s="3"/>
      <c r="B120" s="3"/>
      <c r="C120" s="3"/>
      <c r="D120" s="3"/>
      <c r="E120" s="3"/>
      <c r="F120" s="3"/>
      <c r="G120" s="3"/>
      <c r="H120" s="3"/>
      <c r="I120" s="3"/>
      <c r="J120" s="3"/>
    </row>
    <row r="121" spans="1:10" x14ac:dyDescent="0.25">
      <c r="A121" s="216" t="s">
        <v>329</v>
      </c>
      <c r="B121" s="216"/>
      <c r="C121" s="216"/>
      <c r="D121" s="216"/>
      <c r="E121" s="216"/>
      <c r="F121" s="216"/>
      <c r="G121" s="216"/>
      <c r="H121" s="216"/>
      <c r="I121" s="3"/>
      <c r="J121" s="3"/>
    </row>
    <row r="122" spans="1:10" x14ac:dyDescent="0.25">
      <c r="A122" s="117"/>
      <c r="B122" s="117"/>
      <c r="C122" s="117"/>
      <c r="D122" s="117"/>
      <c r="E122" s="117"/>
      <c r="F122" s="117"/>
      <c r="G122" s="117"/>
      <c r="H122" s="117"/>
      <c r="I122" s="3"/>
      <c r="J122" s="3"/>
    </row>
    <row r="123" spans="1:10" x14ac:dyDescent="0.25">
      <c r="A123" s="3"/>
      <c r="B123" s="3"/>
      <c r="C123" s="6" t="s">
        <v>330</v>
      </c>
      <c r="D123" s="7" t="b">
        <v>1</v>
      </c>
      <c r="E123" s="3"/>
      <c r="F123" s="3"/>
      <c r="G123" s="7"/>
      <c r="H123" s="3"/>
      <c r="I123" s="3"/>
      <c r="J123" s="3"/>
    </row>
    <row r="124" spans="1:10" x14ac:dyDescent="0.25">
      <c r="A124" s="3"/>
      <c r="B124" s="3"/>
      <c r="C124" s="6" t="s">
        <v>331</v>
      </c>
      <c r="D124" s="7" t="b">
        <v>1</v>
      </c>
      <c r="E124" s="3"/>
      <c r="F124" s="3"/>
      <c r="G124" s="3"/>
      <c r="H124" s="3"/>
      <c r="I124" s="3"/>
      <c r="J124" s="3"/>
    </row>
    <row r="125" spans="1:10" x14ac:dyDescent="0.25">
      <c r="A125" s="3"/>
      <c r="B125" s="3"/>
      <c r="C125" s="6"/>
      <c r="D125" s="7" t="b">
        <v>0</v>
      </c>
      <c r="E125" s="3"/>
      <c r="F125" s="3"/>
      <c r="G125" s="3"/>
      <c r="H125" s="3"/>
      <c r="I125" s="3"/>
      <c r="J125" s="3"/>
    </row>
    <row r="126" spans="1:10" x14ac:dyDescent="0.25">
      <c r="A126" s="5" t="s">
        <v>337</v>
      </c>
      <c r="B126" s="3"/>
      <c r="C126" s="3"/>
      <c r="D126" s="3"/>
      <c r="E126" s="3"/>
      <c r="F126" s="3"/>
      <c r="G126" s="3"/>
      <c r="H126" s="3"/>
      <c r="I126" s="3"/>
      <c r="J126" s="3"/>
    </row>
    <row r="127" spans="1:10" x14ac:dyDescent="0.25">
      <c r="A127" s="3"/>
      <c r="B127" s="3"/>
      <c r="C127" s="3"/>
      <c r="D127" s="3"/>
      <c r="E127" s="3"/>
      <c r="F127" s="3"/>
      <c r="G127" s="3"/>
      <c r="H127" s="3"/>
      <c r="I127" s="3"/>
      <c r="J127" s="3"/>
    </row>
    <row r="128" spans="1:10" x14ac:dyDescent="0.25">
      <c r="A128" s="216" t="s">
        <v>338</v>
      </c>
      <c r="B128" s="216"/>
      <c r="C128" s="216"/>
      <c r="D128" s="216"/>
      <c r="E128" s="216"/>
      <c r="F128" s="216"/>
      <c r="G128" s="216"/>
      <c r="H128" s="216"/>
      <c r="I128" s="3"/>
      <c r="J128" s="3"/>
    </row>
    <row r="129" spans="1:10" x14ac:dyDescent="0.25">
      <c r="A129" s="117"/>
      <c r="B129" s="117"/>
      <c r="C129" s="117"/>
      <c r="D129" s="117"/>
      <c r="E129" s="117"/>
      <c r="F129" s="117"/>
      <c r="G129" s="117"/>
      <c r="H129" s="117"/>
      <c r="I129" s="3"/>
      <c r="J129" s="3"/>
    </row>
    <row r="130" spans="1:10" x14ac:dyDescent="0.25">
      <c r="A130" s="3"/>
      <c r="B130" s="3"/>
      <c r="C130" s="6" t="s">
        <v>339</v>
      </c>
      <c r="D130" s="7" t="b">
        <v>1</v>
      </c>
      <c r="E130" s="3"/>
      <c r="F130" s="3"/>
      <c r="G130" s="7"/>
      <c r="H130" s="3"/>
      <c r="I130" s="3"/>
      <c r="J130" s="3"/>
    </row>
    <row r="131" spans="1:10" x14ac:dyDescent="0.25">
      <c r="A131" s="3"/>
      <c r="B131" s="3"/>
      <c r="C131" s="6" t="s">
        <v>278</v>
      </c>
      <c r="D131" s="7" t="b">
        <v>1</v>
      </c>
      <c r="E131" s="3"/>
      <c r="F131" s="3"/>
      <c r="G131" s="3"/>
      <c r="H131" s="3"/>
      <c r="I131" s="3"/>
      <c r="J131" s="3"/>
    </row>
    <row r="132" spans="1:10" x14ac:dyDescent="0.25">
      <c r="A132" s="3"/>
      <c r="B132" s="3"/>
      <c r="C132" s="6"/>
      <c r="D132" s="7" t="b">
        <v>0</v>
      </c>
      <c r="E132" s="3"/>
      <c r="F132" s="3"/>
      <c r="G132" s="3"/>
      <c r="H132" s="3"/>
      <c r="I132" s="3"/>
      <c r="J132" s="3"/>
    </row>
  </sheetData>
  <mergeCells count="17">
    <mergeCell ref="A1:H1"/>
    <mergeCell ref="A37:H38"/>
    <mergeCell ref="A81:H82"/>
    <mergeCell ref="A16:H16"/>
    <mergeCell ref="A50:H50"/>
    <mergeCell ref="A62:H63"/>
    <mergeCell ref="A3:H5"/>
    <mergeCell ref="A72:H72"/>
    <mergeCell ref="A23:H27"/>
    <mergeCell ref="A9:H9"/>
    <mergeCell ref="A96:H97"/>
    <mergeCell ref="H99:J99"/>
    <mergeCell ref="H40:J40"/>
    <mergeCell ref="H84:J84"/>
    <mergeCell ref="A128:H128"/>
    <mergeCell ref="A121:H121"/>
    <mergeCell ref="A110:H110"/>
  </mergeCells>
  <conditionalFormatting sqref="C65:D66">
    <cfRule type="expression" dxfId="34" priority="30">
      <formula>$D$68=TRUE</formula>
    </cfRule>
  </conditionalFormatting>
  <conditionalFormatting sqref="H40:J40">
    <cfRule type="expression" dxfId="33" priority="25">
      <formula>AND(C40=TRUE,G40=TRUE)</formula>
    </cfRule>
  </conditionalFormatting>
  <conditionalFormatting sqref="F42:G46 G58">
    <cfRule type="expression" dxfId="32" priority="24">
      <formula>$C$40=TRUE</formula>
    </cfRule>
  </conditionalFormatting>
  <conditionalFormatting sqref="A43:C44">
    <cfRule type="expression" dxfId="31" priority="23">
      <formula>$G$40=TRUE</formula>
    </cfRule>
  </conditionalFormatting>
  <conditionalFormatting sqref="A42:G45">
    <cfRule type="expression" dxfId="30" priority="22">
      <formula>$G$46=TRUE</formula>
    </cfRule>
  </conditionalFormatting>
  <conditionalFormatting sqref="H84:J84">
    <cfRule type="expression" dxfId="29" priority="21">
      <formula>AND(C84=TRUE,G84=TRUE)</formula>
    </cfRule>
  </conditionalFormatting>
  <conditionalFormatting sqref="F86:G90">
    <cfRule type="expression" dxfId="28" priority="20">
      <formula>$C$84=TRUE</formula>
    </cfRule>
  </conditionalFormatting>
  <conditionalFormatting sqref="B87:C88">
    <cfRule type="expression" dxfId="27" priority="19">
      <formula>$G$84=TRUE</formula>
    </cfRule>
  </conditionalFormatting>
  <conditionalFormatting sqref="B86:G90">
    <cfRule type="expression" dxfId="26" priority="18">
      <formula>$G$92=TRUE</formula>
    </cfRule>
  </conditionalFormatting>
  <conditionalFormatting sqref="F31:G31">
    <cfRule type="expression" dxfId="25" priority="17">
      <formula>$C$40=TRUE</formula>
    </cfRule>
  </conditionalFormatting>
  <conditionalFormatting sqref="B29:C33">
    <cfRule type="expression" dxfId="24" priority="16">
      <formula>$G$31=TRUE</formula>
    </cfRule>
  </conditionalFormatting>
  <conditionalFormatting sqref="I58">
    <cfRule type="expression" dxfId="23" priority="13">
      <formula>$C$40=TRUE</formula>
    </cfRule>
  </conditionalFormatting>
  <conditionalFormatting sqref="F53:G57">
    <cfRule type="expression" dxfId="22" priority="12">
      <formula>$G$58=TRUE</formula>
    </cfRule>
  </conditionalFormatting>
  <conditionalFormatting sqref="H53:H57">
    <cfRule type="expression" dxfId="21" priority="11">
      <formula>$I$58=TRUE</formula>
    </cfRule>
  </conditionalFormatting>
  <conditionalFormatting sqref="I53:I57">
    <cfRule type="expression" dxfId="20" priority="10">
      <formula>$I$58=TRUE</formula>
    </cfRule>
  </conditionalFormatting>
  <conditionalFormatting sqref="G52:H57">
    <cfRule type="expression" dxfId="19" priority="9">
      <formula>AND($G$58=TRUE,$I$58=TRUE)</formula>
    </cfRule>
  </conditionalFormatting>
  <conditionalFormatting sqref="H55:H57">
    <cfRule type="expression" dxfId="18" priority="8">
      <formula>$I$58=TRUE</formula>
    </cfRule>
  </conditionalFormatting>
  <conditionalFormatting sqref="H99:J99">
    <cfRule type="expression" dxfId="17" priority="7">
      <formula>AND(C99=TRUE,G99=TRUE)</formula>
    </cfRule>
  </conditionalFormatting>
  <conditionalFormatting sqref="A102:C103">
    <cfRule type="expression" dxfId="16" priority="5">
      <formula>$G$99=TRUE</formula>
    </cfRule>
  </conditionalFormatting>
  <conditionalFormatting sqref="F118:G118">
    <cfRule type="expression" dxfId="15" priority="3">
      <formula>$C$84=TRUE</formula>
    </cfRule>
  </conditionalFormatting>
  <conditionalFormatting sqref="A100:G105">
    <cfRule type="expression" dxfId="14" priority="2">
      <formula>$G$106=TRUE</formula>
    </cfRule>
  </conditionalFormatting>
  <conditionalFormatting sqref="F101:G105">
    <cfRule type="expression" dxfId="13" priority="1">
      <formula>$C$99=TRUE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anchor moveWithCells="1">
                  <from>
                    <xdr:col>6</xdr:col>
                    <xdr:colOff>66675</xdr:colOff>
                    <xdr:row>45</xdr:row>
                    <xdr:rowOff>9525</xdr:rowOff>
                  </from>
                  <to>
                    <xdr:col>7</xdr:col>
                    <xdr:colOff>257175</xdr:colOff>
                    <xdr:row>46</xdr:row>
                    <xdr:rowOff>9525</xdr:rowOff>
                  </to>
                </anchor>
              </controlPr>
            </control>
          </mc:Choice>
        </mc:AlternateContent>
        <mc:AlternateContent xmlns:mc="http://schemas.openxmlformats.org/markup-compatibility/2006">
          <mc:Choice Requires="x14">
            <control shapeId="3078" r:id="rId5" name="Check Box 6">
              <controlPr defaultSize="0" autoFill="0" autoLine="0" autoPict="0">
                <anchor moveWithCells="1">
                  <from>
                    <xdr:col>3</xdr:col>
                    <xdr:colOff>66675</xdr:colOff>
                    <xdr:row>17</xdr:row>
                    <xdr:rowOff>9525</xdr:rowOff>
                  </from>
                  <to>
                    <xdr:col>4</xdr:col>
                    <xdr:colOff>257175</xdr:colOff>
                    <xdr:row>18</xdr:row>
                    <xdr:rowOff>9525</xdr:rowOff>
                  </to>
                </anchor>
              </controlPr>
            </control>
          </mc:Choice>
        </mc:AlternateContent>
        <mc:AlternateContent xmlns:mc="http://schemas.openxmlformats.org/markup-compatibility/2006">
          <mc:Choice Requires="x14">
            <control shapeId="3079" r:id="rId6" name="Check Box 7">
              <controlPr defaultSize="0" autoFill="0" autoLine="0" autoPict="0">
                <anchor moveWithCells="1">
                  <from>
                    <xdr:col>3</xdr:col>
                    <xdr:colOff>66675</xdr:colOff>
                    <xdr:row>18</xdr:row>
                    <xdr:rowOff>9525</xdr:rowOff>
                  </from>
                  <to>
                    <xdr:col>4</xdr:col>
                    <xdr:colOff>257175</xdr:colOff>
                    <xdr:row>19</xdr:row>
                    <xdr:rowOff>9525</xdr:rowOff>
                  </to>
                </anchor>
              </controlPr>
            </control>
          </mc:Choice>
        </mc:AlternateContent>
        <mc:AlternateContent xmlns:mc="http://schemas.openxmlformats.org/markup-compatibility/2006">
          <mc:Choice Requires="x14">
            <control shapeId="3080" r:id="rId7" name="Check Box 8">
              <controlPr defaultSize="0" autoFill="0" autoLine="0" autoPict="0">
                <anchor moveWithCells="1">
                  <from>
                    <xdr:col>1</xdr:col>
                    <xdr:colOff>66675</xdr:colOff>
                    <xdr:row>51</xdr:row>
                    <xdr:rowOff>9525</xdr:rowOff>
                  </from>
                  <to>
                    <xdr:col>2</xdr:col>
                    <xdr:colOff>9525</xdr:colOff>
                    <xdr:row>52</xdr:row>
                    <xdr:rowOff>28575</xdr:rowOff>
                  </to>
                </anchor>
              </controlPr>
            </control>
          </mc:Choice>
        </mc:AlternateContent>
        <mc:AlternateContent xmlns:mc="http://schemas.openxmlformats.org/markup-compatibility/2006">
          <mc:Choice Requires="x14">
            <control shapeId="3093" r:id="rId8" name="Check Box 21">
              <controlPr defaultSize="0" autoFill="0" autoLine="0" autoPict="0">
                <anchor moveWithCells="1">
                  <from>
                    <xdr:col>1</xdr:col>
                    <xdr:colOff>66675</xdr:colOff>
                    <xdr:row>52</xdr:row>
                    <xdr:rowOff>0</xdr:rowOff>
                  </from>
                  <to>
                    <xdr:col>2</xdr:col>
                    <xdr:colOff>9525</xdr:colOff>
                    <xdr:row>52</xdr:row>
                    <xdr:rowOff>190500</xdr:rowOff>
                  </to>
                </anchor>
              </controlPr>
            </control>
          </mc:Choice>
        </mc:AlternateContent>
        <mc:AlternateContent xmlns:mc="http://schemas.openxmlformats.org/markup-compatibility/2006">
          <mc:Choice Requires="x14">
            <control shapeId="3094" r:id="rId9" name="Check Box 22">
              <controlPr defaultSize="0" autoFill="0" autoLine="0" autoPict="0">
                <anchor moveWithCells="1">
                  <from>
                    <xdr:col>1</xdr:col>
                    <xdr:colOff>66675</xdr:colOff>
                    <xdr:row>53</xdr:row>
                    <xdr:rowOff>9525</xdr:rowOff>
                  </from>
                  <to>
                    <xdr:col>2</xdr:col>
                    <xdr:colOff>9525</xdr:colOff>
                    <xdr:row>54</xdr:row>
                    <xdr:rowOff>0</xdr:rowOff>
                  </to>
                </anchor>
              </controlPr>
            </control>
          </mc:Choice>
        </mc:AlternateContent>
        <mc:AlternateContent xmlns:mc="http://schemas.openxmlformats.org/markup-compatibility/2006">
          <mc:Choice Requires="x14">
            <control shapeId="3095" r:id="rId10" name="Check Box 23">
              <controlPr defaultSize="0" autoFill="0" autoLine="0" autoPict="0">
                <anchor moveWithCells="1">
                  <from>
                    <xdr:col>1</xdr:col>
                    <xdr:colOff>66675</xdr:colOff>
                    <xdr:row>54</xdr:row>
                    <xdr:rowOff>9525</xdr:rowOff>
                  </from>
                  <to>
                    <xdr:col>2</xdr:col>
                    <xdr:colOff>9525</xdr:colOff>
                    <xdr:row>55</xdr:row>
                    <xdr:rowOff>0</xdr:rowOff>
                  </to>
                </anchor>
              </controlPr>
            </control>
          </mc:Choice>
        </mc:AlternateContent>
        <mc:AlternateContent xmlns:mc="http://schemas.openxmlformats.org/markup-compatibility/2006">
          <mc:Choice Requires="x14">
            <control shapeId="3096" r:id="rId11" name="Check Box 24">
              <controlPr defaultSize="0" autoFill="0" autoLine="0" autoPict="0">
                <anchor moveWithCells="1">
                  <from>
                    <xdr:col>1</xdr:col>
                    <xdr:colOff>66675</xdr:colOff>
                    <xdr:row>55</xdr:row>
                    <xdr:rowOff>9525</xdr:rowOff>
                  </from>
                  <to>
                    <xdr:col>2</xdr:col>
                    <xdr:colOff>9525</xdr:colOff>
                    <xdr:row>56</xdr:row>
                    <xdr:rowOff>0</xdr:rowOff>
                  </to>
                </anchor>
              </controlPr>
            </control>
          </mc:Choice>
        </mc:AlternateContent>
        <mc:AlternateContent xmlns:mc="http://schemas.openxmlformats.org/markup-compatibility/2006">
          <mc:Choice Requires="x14">
            <control shapeId="3097" r:id="rId12" name="Check Box 25">
              <controlPr defaultSize="0" autoFill="0" autoLine="0" autoPict="0">
                <anchor moveWithCells="1">
                  <from>
                    <xdr:col>1</xdr:col>
                    <xdr:colOff>66675</xdr:colOff>
                    <xdr:row>56</xdr:row>
                    <xdr:rowOff>9525</xdr:rowOff>
                  </from>
                  <to>
                    <xdr:col>2</xdr:col>
                    <xdr:colOff>9525</xdr:colOff>
                    <xdr:row>57</xdr:row>
                    <xdr:rowOff>0</xdr:rowOff>
                  </to>
                </anchor>
              </controlPr>
            </control>
          </mc:Choice>
        </mc:AlternateContent>
        <mc:AlternateContent xmlns:mc="http://schemas.openxmlformats.org/markup-compatibility/2006">
          <mc:Choice Requires="x14">
            <control shapeId="3098" r:id="rId13" name="Check Box 26">
              <controlPr defaultSize="0" autoFill="0" autoLine="0" autoPict="0">
                <anchor moveWithCells="1">
                  <from>
                    <xdr:col>1</xdr:col>
                    <xdr:colOff>66675</xdr:colOff>
                    <xdr:row>57</xdr:row>
                    <xdr:rowOff>9525</xdr:rowOff>
                  </from>
                  <to>
                    <xdr:col>2</xdr:col>
                    <xdr:colOff>9525</xdr:colOff>
                    <xdr:row>58</xdr:row>
                    <xdr:rowOff>28575</xdr:rowOff>
                  </to>
                </anchor>
              </controlPr>
            </control>
          </mc:Choice>
        </mc:AlternateContent>
        <mc:AlternateContent xmlns:mc="http://schemas.openxmlformats.org/markup-compatibility/2006">
          <mc:Choice Requires="x14">
            <control shapeId="3099" r:id="rId14" name="Check Box 27">
              <controlPr defaultSize="0" autoFill="0" autoLine="0" autoPict="0">
                <anchor moveWithCells="1">
                  <from>
                    <xdr:col>3</xdr:col>
                    <xdr:colOff>66675</xdr:colOff>
                    <xdr:row>67</xdr:row>
                    <xdr:rowOff>9525</xdr:rowOff>
                  </from>
                  <to>
                    <xdr:col>4</xdr:col>
                    <xdr:colOff>257175</xdr:colOff>
                    <xdr:row>68</xdr:row>
                    <xdr:rowOff>9525</xdr:rowOff>
                  </to>
                </anchor>
              </controlPr>
            </control>
          </mc:Choice>
        </mc:AlternateContent>
        <mc:AlternateContent xmlns:mc="http://schemas.openxmlformats.org/markup-compatibility/2006">
          <mc:Choice Requires="x14">
            <control shapeId="3100" r:id="rId15" name="Check Box 28">
              <controlPr defaultSize="0" autoFill="0" autoLine="0" autoPict="0">
                <anchor moveWithCells="1">
                  <from>
                    <xdr:col>2</xdr:col>
                    <xdr:colOff>66675</xdr:colOff>
                    <xdr:row>39</xdr:row>
                    <xdr:rowOff>9525</xdr:rowOff>
                  </from>
                  <to>
                    <xdr:col>3</xdr:col>
                    <xdr:colOff>257175</xdr:colOff>
                    <xdr:row>40</xdr:row>
                    <xdr:rowOff>9525</xdr:rowOff>
                  </to>
                </anchor>
              </controlPr>
            </control>
          </mc:Choice>
        </mc:AlternateContent>
        <mc:AlternateContent xmlns:mc="http://schemas.openxmlformats.org/markup-compatibility/2006">
          <mc:Choice Requires="x14">
            <control shapeId="3101" r:id="rId16" name="Check Box 29">
              <controlPr defaultSize="0" autoFill="0" autoLine="0" autoPict="0">
                <anchor moveWithCells="1">
                  <from>
                    <xdr:col>6</xdr:col>
                    <xdr:colOff>66675</xdr:colOff>
                    <xdr:row>39</xdr:row>
                    <xdr:rowOff>9525</xdr:rowOff>
                  </from>
                  <to>
                    <xdr:col>7</xdr:col>
                    <xdr:colOff>257175</xdr:colOff>
                    <xdr:row>40</xdr:row>
                    <xdr:rowOff>9525</xdr:rowOff>
                  </to>
                </anchor>
              </controlPr>
            </control>
          </mc:Choice>
        </mc:AlternateContent>
        <mc:AlternateContent xmlns:mc="http://schemas.openxmlformats.org/markup-compatibility/2006">
          <mc:Choice Requires="x14">
            <control shapeId="3102" r:id="rId17" name="Check Box 30">
              <controlPr defaultSize="0" autoFill="0" autoLine="0" autoPict="0">
                <anchor moveWithCells="1">
                  <from>
                    <xdr:col>6</xdr:col>
                    <xdr:colOff>66675</xdr:colOff>
                    <xdr:row>90</xdr:row>
                    <xdr:rowOff>180975</xdr:rowOff>
                  </from>
                  <to>
                    <xdr:col>7</xdr:col>
                    <xdr:colOff>257175</xdr:colOff>
                    <xdr:row>92</xdr:row>
                    <xdr:rowOff>9525</xdr:rowOff>
                  </to>
                </anchor>
              </controlPr>
            </control>
          </mc:Choice>
        </mc:AlternateContent>
        <mc:AlternateContent xmlns:mc="http://schemas.openxmlformats.org/markup-compatibility/2006">
          <mc:Choice Requires="x14">
            <control shapeId="3103" r:id="rId18" name="Check Box 31">
              <controlPr defaultSize="0" autoFill="0" autoLine="0" autoPict="0">
                <anchor moveWithCells="1">
                  <from>
                    <xdr:col>2</xdr:col>
                    <xdr:colOff>85725</xdr:colOff>
                    <xdr:row>82</xdr:row>
                    <xdr:rowOff>161925</xdr:rowOff>
                  </from>
                  <to>
                    <xdr:col>3</xdr:col>
                    <xdr:colOff>295275</xdr:colOff>
                    <xdr:row>84</xdr:row>
                    <xdr:rowOff>66675</xdr:rowOff>
                  </to>
                </anchor>
              </controlPr>
            </control>
          </mc:Choice>
        </mc:AlternateContent>
        <mc:AlternateContent xmlns:mc="http://schemas.openxmlformats.org/markup-compatibility/2006">
          <mc:Choice Requires="x14">
            <control shapeId="3104" r:id="rId19" name="Check Box 32">
              <controlPr defaultSize="0" autoFill="0" autoLine="0" autoPict="0">
                <anchor moveWithCells="1">
                  <from>
                    <xdr:col>6</xdr:col>
                    <xdr:colOff>47625</xdr:colOff>
                    <xdr:row>82</xdr:row>
                    <xdr:rowOff>142875</xdr:rowOff>
                  </from>
                  <to>
                    <xdr:col>7</xdr:col>
                    <xdr:colOff>257175</xdr:colOff>
                    <xdr:row>84</xdr:row>
                    <xdr:rowOff>47625</xdr:rowOff>
                  </to>
                </anchor>
              </controlPr>
            </control>
          </mc:Choice>
        </mc:AlternateContent>
        <mc:AlternateContent xmlns:mc="http://schemas.openxmlformats.org/markup-compatibility/2006">
          <mc:Choice Requires="x14">
            <control shapeId="3105" r:id="rId20" name="Check Box 33">
              <controlPr defaultSize="0" autoFill="0" autoLine="0" autoPict="0">
                <anchor moveWithCells="1">
                  <from>
                    <xdr:col>3</xdr:col>
                    <xdr:colOff>66675</xdr:colOff>
                    <xdr:row>72</xdr:row>
                    <xdr:rowOff>190500</xdr:rowOff>
                  </from>
                  <to>
                    <xdr:col>4</xdr:col>
                    <xdr:colOff>9525</xdr:colOff>
                    <xdr:row>74</xdr:row>
                    <xdr:rowOff>9525</xdr:rowOff>
                  </to>
                </anchor>
              </controlPr>
            </control>
          </mc:Choice>
        </mc:AlternateContent>
        <mc:AlternateContent xmlns:mc="http://schemas.openxmlformats.org/markup-compatibility/2006">
          <mc:Choice Requires="x14">
            <control shapeId="3106" r:id="rId21" name="Check Box 34">
              <controlPr defaultSize="0" autoFill="0" autoLine="0" autoPict="0">
                <anchor moveWithCells="1">
                  <from>
                    <xdr:col>3</xdr:col>
                    <xdr:colOff>66675</xdr:colOff>
                    <xdr:row>74</xdr:row>
                    <xdr:rowOff>0</xdr:rowOff>
                  </from>
                  <to>
                    <xdr:col>4</xdr:col>
                    <xdr:colOff>9525</xdr:colOff>
                    <xdr:row>75</xdr:row>
                    <xdr:rowOff>9525</xdr:rowOff>
                  </to>
                </anchor>
              </controlPr>
            </control>
          </mc:Choice>
        </mc:AlternateContent>
        <mc:AlternateContent xmlns:mc="http://schemas.openxmlformats.org/markup-compatibility/2006">
          <mc:Choice Requires="x14">
            <control shapeId="3107" r:id="rId22" name="Check Box 35">
              <controlPr defaultSize="0" autoFill="0" autoLine="0" autoPict="0">
                <anchor moveWithCells="1">
                  <from>
                    <xdr:col>3</xdr:col>
                    <xdr:colOff>66675</xdr:colOff>
                    <xdr:row>75</xdr:row>
                    <xdr:rowOff>9525</xdr:rowOff>
                  </from>
                  <to>
                    <xdr:col>4</xdr:col>
                    <xdr:colOff>9525</xdr:colOff>
                    <xdr:row>76</xdr:row>
                    <xdr:rowOff>28575</xdr:rowOff>
                  </to>
                </anchor>
              </controlPr>
            </control>
          </mc:Choice>
        </mc:AlternateContent>
        <mc:AlternateContent xmlns:mc="http://schemas.openxmlformats.org/markup-compatibility/2006">
          <mc:Choice Requires="x14">
            <control shapeId="3108" r:id="rId23" name="Check Box 36">
              <controlPr defaultSize="0" autoFill="0" autoLine="0" autoPict="0">
                <anchor moveWithCells="1">
                  <from>
                    <xdr:col>3</xdr:col>
                    <xdr:colOff>66675</xdr:colOff>
                    <xdr:row>76</xdr:row>
                    <xdr:rowOff>9525</xdr:rowOff>
                  </from>
                  <to>
                    <xdr:col>4</xdr:col>
                    <xdr:colOff>9525</xdr:colOff>
                    <xdr:row>77</xdr:row>
                    <xdr:rowOff>28575</xdr:rowOff>
                  </to>
                </anchor>
              </controlPr>
            </control>
          </mc:Choice>
        </mc:AlternateContent>
        <mc:AlternateContent xmlns:mc="http://schemas.openxmlformats.org/markup-compatibility/2006">
          <mc:Choice Requires="x14">
            <control shapeId="3109" r:id="rId24" name="Check Box 37">
              <controlPr defaultSize="0" autoFill="0" autoLine="0" autoPict="0">
                <anchor moveWithCells="1">
                  <from>
                    <xdr:col>6</xdr:col>
                    <xdr:colOff>66675</xdr:colOff>
                    <xdr:row>30</xdr:row>
                    <xdr:rowOff>9525</xdr:rowOff>
                  </from>
                  <to>
                    <xdr:col>7</xdr:col>
                    <xdr:colOff>257175</xdr:colOff>
                    <xdr:row>31</xdr:row>
                    <xdr:rowOff>9525</xdr:rowOff>
                  </to>
                </anchor>
              </controlPr>
            </control>
          </mc:Choice>
        </mc:AlternateContent>
        <mc:AlternateContent xmlns:mc="http://schemas.openxmlformats.org/markup-compatibility/2006">
          <mc:Choice Requires="x14">
            <control shapeId="3112" r:id="rId25" name="Check Box 40">
              <controlPr defaultSize="0" autoFill="0" autoLine="0" autoPict="0">
                <anchor moveWithCells="1">
                  <from>
                    <xdr:col>3</xdr:col>
                    <xdr:colOff>66675</xdr:colOff>
                    <xdr:row>10</xdr:row>
                    <xdr:rowOff>9525</xdr:rowOff>
                  </from>
                  <to>
                    <xdr:col>4</xdr:col>
                    <xdr:colOff>257175</xdr:colOff>
                    <xdr:row>11</xdr:row>
                    <xdr:rowOff>9525</xdr:rowOff>
                  </to>
                </anchor>
              </controlPr>
            </control>
          </mc:Choice>
        </mc:AlternateContent>
        <mc:AlternateContent xmlns:mc="http://schemas.openxmlformats.org/markup-compatibility/2006">
          <mc:Choice Requires="x14">
            <control shapeId="3113" r:id="rId26" name="Check Box 41">
              <controlPr defaultSize="0" autoFill="0" autoLine="0" autoPict="0">
                <anchor moveWithCells="1">
                  <from>
                    <xdr:col>3</xdr:col>
                    <xdr:colOff>66675</xdr:colOff>
                    <xdr:row>11</xdr:row>
                    <xdr:rowOff>9525</xdr:rowOff>
                  </from>
                  <to>
                    <xdr:col>4</xdr:col>
                    <xdr:colOff>257175</xdr:colOff>
                    <xdr:row>12</xdr:row>
                    <xdr:rowOff>9525</xdr:rowOff>
                  </to>
                </anchor>
              </controlPr>
            </control>
          </mc:Choice>
        </mc:AlternateContent>
        <mc:AlternateContent xmlns:mc="http://schemas.openxmlformats.org/markup-compatibility/2006">
          <mc:Choice Requires="x14">
            <control shapeId="3117" r:id="rId27" name="Check Box 45">
              <controlPr defaultSize="0" autoFill="0" autoLine="0" autoPict="0">
                <anchor moveWithCells="1">
                  <from>
                    <xdr:col>6</xdr:col>
                    <xdr:colOff>66675</xdr:colOff>
                    <xdr:row>57</xdr:row>
                    <xdr:rowOff>9525</xdr:rowOff>
                  </from>
                  <to>
                    <xdr:col>7</xdr:col>
                    <xdr:colOff>9525</xdr:colOff>
                    <xdr:row>58</xdr:row>
                    <xdr:rowOff>28575</xdr:rowOff>
                  </to>
                </anchor>
              </controlPr>
            </control>
          </mc:Choice>
        </mc:AlternateContent>
        <mc:AlternateContent xmlns:mc="http://schemas.openxmlformats.org/markup-compatibility/2006">
          <mc:Choice Requires="x14">
            <control shapeId="3118" r:id="rId28" name="Check Box 46">
              <controlPr defaultSize="0" autoFill="0" autoLine="0" autoPict="0">
                <anchor moveWithCells="1">
                  <from>
                    <xdr:col>8</xdr:col>
                    <xdr:colOff>66675</xdr:colOff>
                    <xdr:row>57</xdr:row>
                    <xdr:rowOff>9525</xdr:rowOff>
                  </from>
                  <to>
                    <xdr:col>9</xdr:col>
                    <xdr:colOff>9525</xdr:colOff>
                    <xdr:row>58</xdr:row>
                    <xdr:rowOff>28575</xdr:rowOff>
                  </to>
                </anchor>
              </controlPr>
            </control>
          </mc:Choice>
        </mc:AlternateContent>
        <mc:AlternateContent xmlns:mc="http://schemas.openxmlformats.org/markup-compatibility/2006">
          <mc:Choice Requires="x14">
            <control shapeId="3119" r:id="rId29" name="Check Box 47">
              <controlPr defaultSize="0" autoFill="0" autoLine="0" autoPict="0">
                <anchor moveWithCells="1">
                  <from>
                    <xdr:col>6</xdr:col>
                    <xdr:colOff>66675</xdr:colOff>
                    <xdr:row>50</xdr:row>
                    <xdr:rowOff>9525</xdr:rowOff>
                  </from>
                  <to>
                    <xdr:col>7</xdr:col>
                    <xdr:colOff>257175</xdr:colOff>
                    <xdr:row>51</xdr:row>
                    <xdr:rowOff>9525</xdr:rowOff>
                  </to>
                </anchor>
              </controlPr>
            </control>
          </mc:Choice>
        </mc:AlternateContent>
        <mc:AlternateContent xmlns:mc="http://schemas.openxmlformats.org/markup-compatibility/2006">
          <mc:Choice Requires="x14">
            <control shapeId="3120" r:id="rId30" name="Check Box 48">
              <controlPr defaultSize="0" autoFill="0" autoLine="0" autoPict="0">
                <anchor moveWithCells="1">
                  <from>
                    <xdr:col>8</xdr:col>
                    <xdr:colOff>66675</xdr:colOff>
                    <xdr:row>50</xdr:row>
                    <xdr:rowOff>9525</xdr:rowOff>
                  </from>
                  <to>
                    <xdr:col>9</xdr:col>
                    <xdr:colOff>257175</xdr:colOff>
                    <xdr:row>51</xdr:row>
                    <xdr:rowOff>9525</xdr:rowOff>
                  </to>
                </anchor>
              </controlPr>
            </control>
          </mc:Choice>
        </mc:AlternateContent>
        <mc:AlternateContent xmlns:mc="http://schemas.openxmlformats.org/markup-compatibility/2006">
          <mc:Choice Requires="x14">
            <control shapeId="3121" r:id="rId31" name="Check Box 49">
              <controlPr defaultSize="0" autoFill="0" autoLine="0" autoPict="0">
                <anchor moveWithCells="1">
                  <from>
                    <xdr:col>6</xdr:col>
                    <xdr:colOff>66675</xdr:colOff>
                    <xdr:row>105</xdr:row>
                    <xdr:rowOff>9525</xdr:rowOff>
                  </from>
                  <to>
                    <xdr:col>7</xdr:col>
                    <xdr:colOff>257175</xdr:colOff>
                    <xdr:row>106</xdr:row>
                    <xdr:rowOff>28575</xdr:rowOff>
                  </to>
                </anchor>
              </controlPr>
            </control>
          </mc:Choice>
        </mc:AlternateContent>
        <mc:AlternateContent xmlns:mc="http://schemas.openxmlformats.org/markup-compatibility/2006">
          <mc:Choice Requires="x14">
            <control shapeId="3123" r:id="rId32" name="Check Box 51">
              <controlPr defaultSize="0" autoFill="0" autoLine="0" autoPict="0">
                <anchor moveWithCells="1">
                  <from>
                    <xdr:col>6</xdr:col>
                    <xdr:colOff>66675</xdr:colOff>
                    <xdr:row>98</xdr:row>
                    <xdr:rowOff>9525</xdr:rowOff>
                  </from>
                  <to>
                    <xdr:col>7</xdr:col>
                    <xdr:colOff>257175</xdr:colOff>
                    <xdr:row>99</xdr:row>
                    <xdr:rowOff>9525</xdr:rowOff>
                  </to>
                </anchor>
              </controlPr>
            </control>
          </mc:Choice>
        </mc:AlternateContent>
        <mc:AlternateContent xmlns:mc="http://schemas.openxmlformats.org/markup-compatibility/2006">
          <mc:Choice Requires="x14">
            <control shapeId="3126" r:id="rId33" name="Check Box 54">
              <controlPr defaultSize="0" autoFill="0" autoLine="0" autoPict="0">
                <anchor moveWithCells="1">
                  <from>
                    <xdr:col>3</xdr:col>
                    <xdr:colOff>66675</xdr:colOff>
                    <xdr:row>114</xdr:row>
                    <xdr:rowOff>9525</xdr:rowOff>
                  </from>
                  <to>
                    <xdr:col>4</xdr:col>
                    <xdr:colOff>9525</xdr:colOff>
                    <xdr:row>115</xdr:row>
                    <xdr:rowOff>28575</xdr:rowOff>
                  </to>
                </anchor>
              </controlPr>
            </control>
          </mc:Choice>
        </mc:AlternateContent>
        <mc:AlternateContent xmlns:mc="http://schemas.openxmlformats.org/markup-compatibility/2006">
          <mc:Choice Requires="x14">
            <control shapeId="3128" r:id="rId34" name="Check Box 56">
              <controlPr defaultSize="0" autoFill="0" autoLine="0" autoPict="0">
                <anchor moveWithCells="1">
                  <from>
                    <xdr:col>3</xdr:col>
                    <xdr:colOff>66675</xdr:colOff>
                    <xdr:row>110</xdr:row>
                    <xdr:rowOff>180975</xdr:rowOff>
                  </from>
                  <to>
                    <xdr:col>4</xdr:col>
                    <xdr:colOff>9525</xdr:colOff>
                    <xdr:row>112</xdr:row>
                    <xdr:rowOff>0</xdr:rowOff>
                  </to>
                </anchor>
              </controlPr>
            </control>
          </mc:Choice>
        </mc:AlternateContent>
        <mc:AlternateContent xmlns:mc="http://schemas.openxmlformats.org/markup-compatibility/2006">
          <mc:Choice Requires="x14">
            <control shapeId="3129" r:id="rId35" name="Check Box 57">
              <controlPr defaultSize="0" autoFill="0" autoLine="0" autoPict="0">
                <anchor moveWithCells="1">
                  <from>
                    <xdr:col>3</xdr:col>
                    <xdr:colOff>66675</xdr:colOff>
                    <xdr:row>112</xdr:row>
                    <xdr:rowOff>0</xdr:rowOff>
                  </from>
                  <to>
                    <xdr:col>4</xdr:col>
                    <xdr:colOff>9525</xdr:colOff>
                    <xdr:row>113</xdr:row>
                    <xdr:rowOff>9525</xdr:rowOff>
                  </to>
                </anchor>
              </controlPr>
            </control>
          </mc:Choice>
        </mc:AlternateContent>
        <mc:AlternateContent xmlns:mc="http://schemas.openxmlformats.org/markup-compatibility/2006">
          <mc:Choice Requires="x14">
            <control shapeId="3131" r:id="rId36" name="Check Box 59">
              <controlPr defaultSize="0" autoFill="0" autoLine="0" autoPict="0">
                <anchor moveWithCells="1">
                  <from>
                    <xdr:col>2</xdr:col>
                    <xdr:colOff>66675</xdr:colOff>
                    <xdr:row>98</xdr:row>
                    <xdr:rowOff>9525</xdr:rowOff>
                  </from>
                  <to>
                    <xdr:col>3</xdr:col>
                    <xdr:colOff>257175</xdr:colOff>
                    <xdr:row>99</xdr:row>
                    <xdr:rowOff>9525</xdr:rowOff>
                  </to>
                </anchor>
              </controlPr>
            </control>
          </mc:Choice>
        </mc:AlternateContent>
        <mc:AlternateContent xmlns:mc="http://schemas.openxmlformats.org/markup-compatibility/2006">
          <mc:Choice Requires="x14">
            <control shapeId="3139" r:id="rId37" name="Check Box 67">
              <controlPr defaultSize="0" autoFill="0" autoLine="0" autoPict="0">
                <anchor moveWithCells="1">
                  <from>
                    <xdr:col>3</xdr:col>
                    <xdr:colOff>66675</xdr:colOff>
                    <xdr:row>122</xdr:row>
                    <xdr:rowOff>9525</xdr:rowOff>
                  </from>
                  <to>
                    <xdr:col>4</xdr:col>
                    <xdr:colOff>9525</xdr:colOff>
                    <xdr:row>123</xdr:row>
                    <xdr:rowOff>28575</xdr:rowOff>
                  </to>
                </anchor>
              </controlPr>
            </control>
          </mc:Choice>
        </mc:AlternateContent>
        <mc:AlternateContent xmlns:mc="http://schemas.openxmlformats.org/markup-compatibility/2006">
          <mc:Choice Requires="x14">
            <control shapeId="3140" r:id="rId38" name="Check Box 68">
              <controlPr defaultSize="0" autoFill="0" autoLine="0" autoPict="0">
                <anchor moveWithCells="1">
                  <from>
                    <xdr:col>3</xdr:col>
                    <xdr:colOff>66675</xdr:colOff>
                    <xdr:row>123</xdr:row>
                    <xdr:rowOff>9525</xdr:rowOff>
                  </from>
                  <to>
                    <xdr:col>4</xdr:col>
                    <xdr:colOff>9525</xdr:colOff>
                    <xdr:row>124</xdr:row>
                    <xdr:rowOff>28575</xdr:rowOff>
                  </to>
                </anchor>
              </controlPr>
            </control>
          </mc:Choice>
        </mc:AlternateContent>
        <mc:AlternateContent xmlns:mc="http://schemas.openxmlformats.org/markup-compatibility/2006">
          <mc:Choice Requires="x14">
            <control shapeId="3141" r:id="rId39" name="Check Box 69">
              <controlPr defaultSize="0" autoFill="0" autoLine="0" autoPict="0">
                <anchor moveWithCells="1">
                  <from>
                    <xdr:col>3</xdr:col>
                    <xdr:colOff>66675</xdr:colOff>
                    <xdr:row>113</xdr:row>
                    <xdr:rowOff>0</xdr:rowOff>
                  </from>
                  <to>
                    <xdr:col>4</xdr:col>
                    <xdr:colOff>9525</xdr:colOff>
                    <xdr:row>114</xdr:row>
                    <xdr:rowOff>9525</xdr:rowOff>
                  </to>
                </anchor>
              </controlPr>
            </control>
          </mc:Choice>
        </mc:AlternateContent>
        <mc:AlternateContent xmlns:mc="http://schemas.openxmlformats.org/markup-compatibility/2006">
          <mc:Choice Requires="x14">
            <control shapeId="3142" r:id="rId40" name="Check Box 70">
              <controlPr defaultSize="0" autoFill="0" autoLine="0" autoPict="0">
                <anchor moveWithCells="1">
                  <from>
                    <xdr:col>3</xdr:col>
                    <xdr:colOff>66675</xdr:colOff>
                    <xdr:row>115</xdr:row>
                    <xdr:rowOff>9525</xdr:rowOff>
                  </from>
                  <to>
                    <xdr:col>4</xdr:col>
                    <xdr:colOff>9525</xdr:colOff>
                    <xdr:row>116</xdr:row>
                    <xdr:rowOff>28575</xdr:rowOff>
                  </to>
                </anchor>
              </controlPr>
            </control>
          </mc:Choice>
        </mc:AlternateContent>
        <mc:AlternateContent xmlns:mc="http://schemas.openxmlformats.org/markup-compatibility/2006">
          <mc:Choice Requires="x14">
            <control shapeId="3143" r:id="rId41" name="Check Box 71">
              <controlPr defaultSize="0" autoFill="0" autoLine="0" autoPict="0">
                <anchor moveWithCells="1">
                  <from>
                    <xdr:col>3</xdr:col>
                    <xdr:colOff>66675</xdr:colOff>
                    <xdr:row>129</xdr:row>
                    <xdr:rowOff>9525</xdr:rowOff>
                  </from>
                  <to>
                    <xdr:col>4</xdr:col>
                    <xdr:colOff>9525</xdr:colOff>
                    <xdr:row>130</xdr:row>
                    <xdr:rowOff>28575</xdr:rowOff>
                  </to>
                </anchor>
              </controlPr>
            </control>
          </mc:Choice>
        </mc:AlternateContent>
        <mc:AlternateContent xmlns:mc="http://schemas.openxmlformats.org/markup-compatibility/2006">
          <mc:Choice Requires="x14">
            <control shapeId="3144" r:id="rId42" name="Check Box 72">
              <controlPr defaultSize="0" autoFill="0" autoLine="0" autoPict="0">
                <anchor moveWithCells="1">
                  <from>
                    <xdr:col>3</xdr:col>
                    <xdr:colOff>66675</xdr:colOff>
                    <xdr:row>130</xdr:row>
                    <xdr:rowOff>9525</xdr:rowOff>
                  </from>
                  <to>
                    <xdr:col>4</xdr:col>
                    <xdr:colOff>9525</xdr:colOff>
                    <xdr:row>131</xdr:row>
                    <xdr:rowOff>28575</xdr:rowOff>
                  </to>
                </anchor>
              </controlPr>
            </control>
          </mc:Choice>
        </mc:AlternateContent>
        <mc:AlternateContent xmlns:mc="http://schemas.openxmlformats.org/markup-compatibility/2006">
          <mc:Choice Requires="x14">
            <control shapeId="3146" r:id="rId43" name="Check Box 74">
              <controlPr defaultSize="0" autoFill="0" autoLine="0" autoPict="0">
                <anchor moveWithCells="1">
                  <from>
                    <xdr:col>3</xdr:col>
                    <xdr:colOff>66675</xdr:colOff>
                    <xdr:row>12</xdr:row>
                    <xdr:rowOff>28575</xdr:rowOff>
                  </from>
                  <to>
                    <xdr:col>4</xdr:col>
                    <xdr:colOff>9525</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tabColor rgb="FFFF0066"/>
  </sheetPr>
  <dimension ref="A1:M75"/>
  <sheetViews>
    <sheetView zoomScaleNormal="100" workbookViewId="0">
      <selection activeCell="L23" sqref="L23"/>
    </sheetView>
  </sheetViews>
  <sheetFormatPr defaultColWidth="11.42578125" defaultRowHeight="15" x14ac:dyDescent="0.25"/>
  <cols>
    <col min="1" max="1" width="13.140625" customWidth="1"/>
    <col min="2" max="2" width="19" bestFit="1" customWidth="1"/>
    <col min="5" max="6" width="12.42578125" customWidth="1"/>
  </cols>
  <sheetData>
    <row r="1" spans="1:9" ht="21" customHeight="1" x14ac:dyDescent="0.25">
      <c r="A1" s="225" t="s">
        <v>263</v>
      </c>
      <c r="B1" s="226"/>
      <c r="C1" s="226"/>
      <c r="D1" s="226"/>
      <c r="E1" s="226"/>
      <c r="F1" s="226"/>
      <c r="G1" s="226"/>
      <c r="H1" s="3"/>
      <c r="I1" s="3"/>
    </row>
    <row r="2" spans="1:9" ht="15" customHeight="1" x14ac:dyDescent="0.25">
      <c r="A2" s="12"/>
      <c r="B2" s="12"/>
      <c r="C2" s="12"/>
      <c r="D2" s="12"/>
      <c r="E2" s="3"/>
      <c r="F2" s="3"/>
      <c r="G2" s="3"/>
      <c r="H2" s="3"/>
      <c r="I2" s="3"/>
    </row>
    <row r="3" spans="1:9" ht="15" customHeight="1" x14ac:dyDescent="0.25">
      <c r="A3" s="214" t="s">
        <v>264</v>
      </c>
      <c r="B3" s="214"/>
      <c r="C3" s="214"/>
      <c r="D3" s="214"/>
      <c r="E3" s="214"/>
      <c r="F3" s="214"/>
      <c r="G3" s="214"/>
      <c r="H3" s="214"/>
      <c r="I3" s="214"/>
    </row>
    <row r="4" spans="1:9" ht="15" customHeight="1" x14ac:dyDescent="0.25">
      <c r="A4" s="214"/>
      <c r="B4" s="214"/>
      <c r="C4" s="214"/>
      <c r="D4" s="214"/>
      <c r="E4" s="214"/>
      <c r="F4" s="214"/>
      <c r="G4" s="214"/>
      <c r="H4" s="214"/>
      <c r="I4" s="214"/>
    </row>
    <row r="5" spans="1:9" x14ac:dyDescent="0.25">
      <c r="A5" s="214"/>
      <c r="B5" s="214"/>
      <c r="C5" s="214"/>
      <c r="D5" s="214"/>
      <c r="E5" s="214"/>
      <c r="F5" s="214"/>
      <c r="G5" s="214"/>
      <c r="H5" s="214"/>
      <c r="I5" s="214"/>
    </row>
    <row r="6" spans="1:9" x14ac:dyDescent="0.25">
      <c r="A6" s="3"/>
      <c r="B6" s="3"/>
      <c r="C6" s="3"/>
      <c r="D6" s="3"/>
      <c r="E6" s="3"/>
      <c r="F6" s="3"/>
      <c r="G6" s="3"/>
      <c r="H6" s="3"/>
      <c r="I6" s="3"/>
    </row>
    <row r="7" spans="1:9" x14ac:dyDescent="0.25">
      <c r="A7" s="5" t="s">
        <v>265</v>
      </c>
      <c r="B7" s="3"/>
      <c r="C7" s="3"/>
      <c r="D7" s="3"/>
      <c r="E7" s="3"/>
      <c r="F7" s="3"/>
      <c r="G7" s="3"/>
      <c r="H7" s="3"/>
      <c r="I7" s="3"/>
    </row>
    <row r="8" spans="1:9" x14ac:dyDescent="0.25">
      <c r="A8" s="3"/>
      <c r="B8" s="3"/>
      <c r="C8" s="3"/>
      <c r="D8" s="3"/>
      <c r="E8" s="3"/>
      <c r="F8" s="3"/>
      <c r="G8" s="3"/>
      <c r="H8" s="3"/>
      <c r="I8" s="3"/>
    </row>
    <row r="9" spans="1:9" ht="15" customHeight="1" x14ac:dyDescent="0.25">
      <c r="A9" s="228" t="s">
        <v>266</v>
      </c>
      <c r="B9" s="228"/>
      <c r="C9" s="228"/>
      <c r="D9" s="228"/>
      <c r="E9" s="228"/>
      <c r="F9" s="228"/>
      <c r="G9" s="228"/>
      <c r="H9" s="228"/>
      <c r="I9" s="228"/>
    </row>
    <row r="10" spans="1:9" x14ac:dyDescent="0.25">
      <c r="A10" s="228"/>
      <c r="B10" s="228"/>
      <c r="C10" s="228"/>
      <c r="D10" s="228"/>
      <c r="E10" s="228"/>
      <c r="F10" s="228"/>
      <c r="G10" s="228"/>
      <c r="H10" s="228"/>
      <c r="I10" s="228"/>
    </row>
    <row r="11" spans="1:9" x14ac:dyDescent="0.25">
      <c r="A11" s="228"/>
      <c r="B11" s="228"/>
      <c r="C11" s="228"/>
      <c r="D11" s="228"/>
      <c r="E11" s="228"/>
      <c r="F11" s="228"/>
      <c r="G11" s="228"/>
      <c r="H11" s="228"/>
      <c r="I11" s="228"/>
    </row>
    <row r="12" spans="1:9" x14ac:dyDescent="0.25">
      <c r="A12" s="228"/>
      <c r="B12" s="228"/>
      <c r="C12" s="228"/>
      <c r="D12" s="228"/>
      <c r="E12" s="228"/>
      <c r="F12" s="228"/>
      <c r="G12" s="228"/>
      <c r="H12" s="228"/>
      <c r="I12" s="228"/>
    </row>
    <row r="13" spans="1:9" x14ac:dyDescent="0.25">
      <c r="A13" s="228"/>
      <c r="B13" s="228"/>
      <c r="C13" s="228"/>
      <c r="D13" s="228"/>
      <c r="E13" s="228"/>
      <c r="F13" s="228"/>
      <c r="G13" s="228"/>
      <c r="H13" s="228"/>
      <c r="I13" s="228"/>
    </row>
    <row r="14" spans="1:9" x14ac:dyDescent="0.25">
      <c r="A14" s="3"/>
      <c r="B14" s="3"/>
      <c r="C14" s="3"/>
      <c r="D14" s="3"/>
      <c r="E14" s="3"/>
      <c r="F14" s="3"/>
      <c r="G14" s="3"/>
      <c r="H14" s="3"/>
      <c r="I14" s="3"/>
    </row>
    <row r="15" spans="1:9" x14ac:dyDescent="0.25">
      <c r="A15" s="3"/>
      <c r="B15" s="3"/>
      <c r="C15" s="3"/>
      <c r="D15" s="3"/>
      <c r="E15" s="3"/>
      <c r="F15" s="3"/>
      <c r="G15" s="3"/>
      <c r="H15" s="3"/>
      <c r="I15" s="3"/>
    </row>
    <row r="16" spans="1:9" x14ac:dyDescent="0.25">
      <c r="A16" s="3"/>
      <c r="B16" s="3"/>
      <c r="C16" s="3"/>
      <c r="D16" s="3"/>
      <c r="E16" s="3"/>
      <c r="F16" s="3"/>
      <c r="G16" s="3"/>
      <c r="H16" s="3"/>
      <c r="I16" s="3"/>
    </row>
    <row r="17" spans="1:10" x14ac:dyDescent="0.25">
      <c r="A17" s="3"/>
      <c r="B17" s="3"/>
      <c r="C17" s="3"/>
      <c r="D17" s="3"/>
      <c r="E17" s="3"/>
      <c r="F17" s="3"/>
      <c r="G17" s="3"/>
      <c r="H17" s="3"/>
      <c r="I17" s="3"/>
    </row>
    <row r="18" spans="1:10" x14ac:dyDescent="0.25">
      <c r="A18" s="3"/>
      <c r="B18" s="6" t="s">
        <v>267</v>
      </c>
      <c r="C18" s="227" t="s">
        <v>648</v>
      </c>
      <c r="D18" s="227"/>
      <c r="E18" s="3"/>
      <c r="F18" s="5" t="str">
        <f>IF(C18=0,"",IF(OR(C18="Designation",C18="Fabrication process",C18="Section's class",C18="Load combination",C18="My distribution",C18="Mz distribution",C18="Temperature",C18="Fy",C18="Author",C18="Type"),"Fixed parameter","Calculated parameter"))</f>
        <v>Calculated parameter</v>
      </c>
      <c r="G18" s="3"/>
      <c r="H18" s="3"/>
      <c r="I18" s="3"/>
    </row>
    <row r="19" spans="1:10" x14ac:dyDescent="0.25">
      <c r="A19" s="3"/>
      <c r="B19" s="6"/>
      <c r="C19" s="14"/>
      <c r="D19" s="14"/>
      <c r="E19" s="3"/>
      <c r="F19" s="3"/>
      <c r="G19" s="3"/>
      <c r="H19" s="3"/>
      <c r="I19" s="3"/>
    </row>
    <row r="20" spans="1:10" x14ac:dyDescent="0.25">
      <c r="A20" s="5" t="s">
        <v>268</v>
      </c>
      <c r="B20" s="3"/>
      <c r="C20" s="3"/>
      <c r="D20" s="3"/>
      <c r="E20" s="3"/>
      <c r="F20" s="3"/>
      <c r="G20" s="3"/>
      <c r="H20" s="3"/>
      <c r="I20" s="3"/>
    </row>
    <row r="21" spans="1:10" x14ac:dyDescent="0.25">
      <c r="A21" s="3"/>
      <c r="B21" s="3"/>
      <c r="C21" s="3"/>
      <c r="D21" s="3"/>
      <c r="E21" s="3"/>
      <c r="F21" s="3"/>
      <c r="G21" s="3"/>
      <c r="H21" s="3"/>
      <c r="I21" s="3"/>
    </row>
    <row r="22" spans="1:10" ht="15" customHeight="1" x14ac:dyDescent="0.25">
      <c r="A22" s="214" t="s">
        <v>269</v>
      </c>
      <c r="B22" s="214"/>
      <c r="C22" s="214"/>
      <c r="D22" s="214"/>
      <c r="E22" s="214"/>
      <c r="F22" s="214"/>
      <c r="G22" s="214"/>
      <c r="H22" s="214"/>
      <c r="I22" s="214"/>
    </row>
    <row r="23" spans="1:10" x14ac:dyDescent="0.25">
      <c r="A23" s="214"/>
      <c r="B23" s="214"/>
      <c r="C23" s="214"/>
      <c r="D23" s="214"/>
      <c r="E23" s="214"/>
      <c r="F23" s="214"/>
      <c r="G23" s="214"/>
      <c r="H23" s="214"/>
      <c r="I23" s="214"/>
    </row>
    <row r="24" spans="1:10" x14ac:dyDescent="0.25">
      <c r="A24" s="214"/>
      <c r="B24" s="214"/>
      <c r="C24" s="214"/>
      <c r="D24" s="214"/>
      <c r="E24" s="214"/>
      <c r="F24" s="214"/>
      <c r="G24" s="214"/>
      <c r="H24" s="214"/>
      <c r="I24" s="214"/>
    </row>
    <row r="25" spans="1:10" x14ac:dyDescent="0.25">
      <c r="A25" s="214"/>
      <c r="B25" s="214"/>
      <c r="C25" s="214"/>
      <c r="D25" s="214"/>
      <c r="E25" s="214"/>
      <c r="F25" s="214"/>
      <c r="G25" s="214"/>
      <c r="H25" s="214"/>
      <c r="I25" s="214"/>
    </row>
    <row r="26" spans="1:10" x14ac:dyDescent="0.25">
      <c r="A26" s="214"/>
      <c r="B26" s="214"/>
      <c r="C26" s="214"/>
      <c r="D26" s="214"/>
      <c r="E26" s="214"/>
      <c r="F26" s="214"/>
      <c r="G26" s="214"/>
      <c r="H26" s="214"/>
      <c r="I26" s="214"/>
    </row>
    <row r="27" spans="1:10" x14ac:dyDescent="0.25">
      <c r="A27" s="214"/>
      <c r="B27" s="214"/>
      <c r="C27" s="214"/>
      <c r="D27" s="214"/>
      <c r="E27" s="214"/>
      <c r="F27" s="214"/>
      <c r="G27" s="214"/>
      <c r="H27" s="214"/>
      <c r="I27" s="214"/>
    </row>
    <row r="28" spans="1:10" x14ac:dyDescent="0.25">
      <c r="A28" s="4"/>
      <c r="B28" s="4"/>
      <c r="C28" s="4"/>
      <c r="D28" s="4"/>
      <c r="E28" s="4"/>
      <c r="F28" s="4"/>
      <c r="G28" s="4"/>
      <c r="H28" s="3"/>
      <c r="I28" s="3"/>
    </row>
    <row r="29" spans="1:10" x14ac:dyDescent="0.25">
      <c r="A29" s="3"/>
      <c r="B29" s="3"/>
      <c r="C29" s="3"/>
      <c r="D29" s="3"/>
      <c r="E29" s="3"/>
      <c r="F29" s="3"/>
      <c r="G29" s="3"/>
      <c r="H29" s="15"/>
      <c r="I29" s="3"/>
    </row>
    <row r="30" spans="1:10" x14ac:dyDescent="0.25">
      <c r="A30" s="3"/>
      <c r="B30" s="3"/>
      <c r="C30" s="3"/>
      <c r="D30" s="3"/>
      <c r="E30" s="3"/>
      <c r="F30" s="3"/>
      <c r="G30" s="3"/>
      <c r="H30" s="15"/>
      <c r="I30" s="3"/>
    </row>
    <row r="31" spans="1:10" x14ac:dyDescent="0.25">
      <c r="A31" s="3"/>
      <c r="B31" s="3"/>
      <c r="C31" s="3"/>
      <c r="D31" s="3"/>
      <c r="E31" s="3"/>
      <c r="F31" s="3"/>
      <c r="G31" s="3"/>
      <c r="H31" s="3"/>
      <c r="I31" s="3"/>
    </row>
    <row r="32" spans="1:10" x14ac:dyDescent="0.25">
      <c r="A32" s="7" t="b">
        <v>1</v>
      </c>
      <c r="B32" s="19" t="str">
        <f>IF(F18="Calculated parameter","Number of values to include in one curve :","One value per curve")</f>
        <v>Number of values to include in one curve :</v>
      </c>
      <c r="C32" s="3"/>
      <c r="D32" s="22"/>
      <c r="E32" s="3"/>
      <c r="F32" s="10">
        <v>100</v>
      </c>
      <c r="G32" s="3"/>
      <c r="H32" s="3"/>
      <c r="I32" s="3"/>
      <c r="J32" s="61"/>
    </row>
    <row r="33" spans="1:13" x14ac:dyDescent="0.25">
      <c r="A33" s="3"/>
      <c r="B33" s="3"/>
      <c r="C33" s="3"/>
      <c r="D33" s="3"/>
      <c r="E33" s="3"/>
      <c r="F33" s="3"/>
      <c r="G33" s="3"/>
      <c r="H33" s="3"/>
      <c r="I33" s="3"/>
    </row>
    <row r="34" spans="1:13" x14ac:dyDescent="0.25">
      <c r="A34" s="3"/>
      <c r="B34" s="3"/>
      <c r="C34" s="3"/>
      <c r="D34" s="3"/>
      <c r="E34" s="14"/>
      <c r="F34" s="14"/>
      <c r="G34" s="14"/>
      <c r="H34" s="14"/>
      <c r="I34" s="3"/>
      <c r="L34" t="s">
        <v>643</v>
      </c>
    </row>
    <row r="35" spans="1:13" x14ac:dyDescent="0.25">
      <c r="A35" s="7" t="b">
        <v>0</v>
      </c>
      <c r="B35" s="3" t="str">
        <f>IF(F18="Calculated parameter","Specified intervals","Specified values")</f>
        <v>Specified intervals</v>
      </c>
      <c r="C35" s="3"/>
      <c r="D35" s="3" t="str">
        <f>IF($F$18="Calculated parameter","Interval 1","Curve  1")</f>
        <v>Interval 1</v>
      </c>
      <c r="E35" s="180"/>
      <c r="F35" s="180"/>
      <c r="G35" s="21"/>
      <c r="H35" s="21"/>
      <c r="I35" s="3"/>
      <c r="L35" s="180">
        <v>0</v>
      </c>
      <c r="M35" s="180">
        <v>0.89</v>
      </c>
    </row>
    <row r="36" spans="1:13" x14ac:dyDescent="0.25">
      <c r="A36" s="3"/>
      <c r="B36" s="3"/>
      <c r="C36" s="3"/>
      <c r="D36" s="3" t="str">
        <f>IF($F$18="Calculated parameter","Interval 2","Curve  2")</f>
        <v>Interval 2</v>
      </c>
      <c r="E36" s="180"/>
      <c r="F36" s="180"/>
      <c r="G36" s="21"/>
      <c r="H36" s="21"/>
      <c r="I36" s="3"/>
      <c r="L36" s="180">
        <v>0.89</v>
      </c>
      <c r="M36" s="180">
        <v>1.02</v>
      </c>
    </row>
    <row r="37" spans="1:13" x14ac:dyDescent="0.25">
      <c r="A37" s="3"/>
      <c r="B37" s="3"/>
      <c r="C37" s="3"/>
      <c r="D37" s="3" t="str">
        <f>IF($F$18="Calculated parameter","Interval 3","Curve  3")</f>
        <v>Interval 3</v>
      </c>
      <c r="E37" s="180"/>
      <c r="F37" s="180"/>
      <c r="G37" s="21"/>
      <c r="H37" s="21"/>
      <c r="I37" s="3"/>
      <c r="L37" s="180">
        <v>1.03</v>
      </c>
      <c r="M37" s="180">
        <v>1.2</v>
      </c>
    </row>
    <row r="38" spans="1:13" x14ac:dyDescent="0.25">
      <c r="A38" s="3"/>
      <c r="B38" s="3"/>
      <c r="C38" s="3"/>
      <c r="D38" s="3" t="str">
        <f>IF($F$18="Calculated parameter","Interval 4","Curve  4")</f>
        <v>Interval 4</v>
      </c>
      <c r="E38" s="180"/>
      <c r="F38" s="180"/>
      <c r="G38" s="21"/>
      <c r="H38" s="21"/>
      <c r="I38" s="3"/>
    </row>
    <row r="39" spans="1:13" x14ac:dyDescent="0.25">
      <c r="A39" s="3"/>
      <c r="B39" s="3"/>
      <c r="C39" s="3"/>
      <c r="D39" s="3" t="str">
        <f>IF($F$18="Calculated parameter","Interval 5","Curve  5")</f>
        <v>Interval 5</v>
      </c>
      <c r="E39" s="10"/>
      <c r="F39" s="10"/>
      <c r="G39" s="21"/>
      <c r="H39" s="21"/>
      <c r="I39" s="3"/>
      <c r="L39" t="s">
        <v>644</v>
      </c>
    </row>
    <row r="40" spans="1:13" x14ac:dyDescent="0.25">
      <c r="A40" s="3"/>
      <c r="B40" s="3"/>
      <c r="C40" s="3"/>
      <c r="D40" s="3" t="str">
        <f>IF($F$18="Calculated parameter","Interval 6","Curve  6")</f>
        <v>Interval 6</v>
      </c>
      <c r="E40" s="10"/>
      <c r="F40" s="10"/>
      <c r="G40" s="21"/>
      <c r="H40" s="21"/>
      <c r="I40" s="3"/>
      <c r="L40" s="180">
        <v>0</v>
      </c>
      <c r="M40" s="180">
        <v>0.7</v>
      </c>
    </row>
    <row r="41" spans="1:13" x14ac:dyDescent="0.25">
      <c r="A41" s="3"/>
      <c r="B41" s="3"/>
      <c r="C41" s="3"/>
      <c r="D41" s="3" t="str">
        <f>IF($F$18="Calculated parameter","Interval 7","Curve  7")</f>
        <v>Interval 7</v>
      </c>
      <c r="E41" s="10"/>
      <c r="F41" s="10"/>
      <c r="G41" s="21"/>
      <c r="H41" s="21"/>
      <c r="I41" s="3"/>
      <c r="L41" s="180">
        <v>0.7</v>
      </c>
      <c r="M41" s="180">
        <v>0.98</v>
      </c>
    </row>
    <row r="42" spans="1:13" x14ac:dyDescent="0.25">
      <c r="A42" s="3"/>
      <c r="B42" s="3"/>
      <c r="C42" s="3"/>
      <c r="D42" s="3" t="str">
        <f>IF($F$18="Calculated parameter","Interval 8","Curve  8")</f>
        <v>Interval 8</v>
      </c>
      <c r="E42" s="10"/>
      <c r="F42" s="10"/>
      <c r="G42" s="21"/>
      <c r="H42" s="21"/>
      <c r="I42" s="3"/>
      <c r="L42" s="180">
        <v>0.98</v>
      </c>
      <c r="M42" s="180">
        <v>1.1000000000000001</v>
      </c>
    </row>
    <row r="43" spans="1:13" x14ac:dyDescent="0.25">
      <c r="A43" s="3"/>
      <c r="B43" s="3"/>
      <c r="C43" s="3"/>
      <c r="D43" s="3" t="str">
        <f>IF($F$18="Calculated parameter","Interval 9","Curve  9")</f>
        <v>Interval 9</v>
      </c>
      <c r="E43" s="10"/>
      <c r="F43" s="10"/>
      <c r="G43" s="21"/>
      <c r="H43" s="21"/>
      <c r="I43" s="3"/>
      <c r="L43" s="180"/>
      <c r="M43" s="180"/>
    </row>
    <row r="44" spans="1:13" x14ac:dyDescent="0.25">
      <c r="A44" s="3"/>
      <c r="B44" s="3"/>
      <c r="C44" s="3"/>
      <c r="D44" s="3" t="str">
        <f>IF($F$18="Calculated parameter","Interval 10","Curve  10")</f>
        <v>Interval 10</v>
      </c>
      <c r="E44" s="10"/>
      <c r="F44" s="10"/>
      <c r="G44" s="21"/>
      <c r="H44" s="21"/>
      <c r="I44" s="3"/>
    </row>
    <row r="45" spans="1:13" x14ac:dyDescent="0.25">
      <c r="A45" s="3"/>
      <c r="B45" s="3"/>
      <c r="C45" s="3"/>
      <c r="D45" s="3"/>
      <c r="E45" s="22" t="s">
        <v>270</v>
      </c>
      <c r="F45" s="3"/>
      <c r="G45" s="3"/>
      <c r="H45" s="3"/>
      <c r="I45" s="3"/>
    </row>
    <row r="46" spans="1:13" x14ac:dyDescent="0.25">
      <c r="A46" s="5" t="s">
        <v>271</v>
      </c>
      <c r="B46" s="3"/>
      <c r="C46" s="3"/>
      <c r="D46" s="3"/>
      <c r="E46" s="3"/>
      <c r="F46" s="3"/>
      <c r="G46" s="3"/>
      <c r="H46" s="3"/>
      <c r="I46" s="3"/>
    </row>
    <row r="47" spans="1:13" x14ac:dyDescent="0.25">
      <c r="A47" s="3"/>
      <c r="B47" s="3"/>
      <c r="C47" s="3"/>
      <c r="D47" s="3"/>
      <c r="E47" s="3"/>
      <c r="F47" s="3"/>
      <c r="G47" s="3"/>
      <c r="H47" s="3"/>
      <c r="I47" s="3"/>
    </row>
    <row r="48" spans="1:13" ht="15" customHeight="1" x14ac:dyDescent="0.25">
      <c r="A48" s="214" t="s">
        <v>272</v>
      </c>
      <c r="B48" s="214"/>
      <c r="C48" s="214"/>
      <c r="D48" s="214"/>
      <c r="E48" s="214"/>
      <c r="F48" s="214"/>
      <c r="G48" s="214"/>
      <c r="H48" s="214"/>
      <c r="I48" s="214"/>
    </row>
    <row r="49" spans="1:9" x14ac:dyDescent="0.25">
      <c r="A49" s="214"/>
      <c r="B49" s="214"/>
      <c r="C49" s="214"/>
      <c r="D49" s="214"/>
      <c r="E49" s="214"/>
      <c r="F49" s="214"/>
      <c r="G49" s="214"/>
      <c r="H49" s="214"/>
      <c r="I49" s="214"/>
    </row>
    <row r="50" spans="1:9" x14ac:dyDescent="0.25">
      <c r="A50" s="214"/>
      <c r="B50" s="214"/>
      <c r="C50" s="214"/>
      <c r="D50" s="214"/>
      <c r="E50" s="214"/>
      <c r="F50" s="214"/>
      <c r="G50" s="214"/>
      <c r="H50" s="214"/>
      <c r="I50" s="214"/>
    </row>
    <row r="51" spans="1:9" x14ac:dyDescent="0.25">
      <c r="A51" s="214"/>
      <c r="B51" s="214"/>
      <c r="C51" s="214"/>
      <c r="D51" s="214"/>
      <c r="E51" s="214"/>
      <c r="F51" s="214"/>
      <c r="G51" s="214"/>
      <c r="H51" s="214"/>
      <c r="I51" s="214"/>
    </row>
    <row r="52" spans="1:9" x14ac:dyDescent="0.25">
      <c r="A52" s="214"/>
      <c r="B52" s="214"/>
      <c r="C52" s="214"/>
      <c r="D52" s="214"/>
      <c r="E52" s="214"/>
      <c r="F52" s="214"/>
      <c r="G52" s="214"/>
      <c r="H52" s="214"/>
      <c r="I52" s="214"/>
    </row>
    <row r="53" spans="1:9" x14ac:dyDescent="0.25">
      <c r="A53" s="3"/>
      <c r="B53" s="3"/>
      <c r="C53" s="3"/>
      <c r="D53" s="3"/>
      <c r="E53" s="3"/>
      <c r="F53" s="3"/>
      <c r="G53" s="3"/>
      <c r="H53" s="3"/>
      <c r="I53" s="3"/>
    </row>
    <row r="54" spans="1:9" x14ac:dyDescent="0.25">
      <c r="A54" s="3"/>
      <c r="B54" s="3"/>
      <c r="C54" s="3"/>
      <c r="D54" s="3"/>
      <c r="E54" s="3"/>
      <c r="F54" s="3"/>
      <c r="G54" s="3"/>
      <c r="H54" s="3"/>
      <c r="I54" s="3"/>
    </row>
    <row r="55" spans="1:9" x14ac:dyDescent="0.25">
      <c r="A55" s="3"/>
      <c r="B55" s="229" t="s">
        <v>273</v>
      </c>
      <c r="C55" s="229"/>
      <c r="D55" s="3"/>
      <c r="E55" s="3"/>
      <c r="F55" s="229" t="s">
        <v>274</v>
      </c>
      <c r="G55" s="229"/>
      <c r="H55" s="3"/>
      <c r="I55" s="3"/>
    </row>
    <row r="56" spans="1:9" x14ac:dyDescent="0.25">
      <c r="A56" s="3"/>
      <c r="B56" s="3"/>
      <c r="C56" s="3"/>
      <c r="D56" s="3"/>
      <c r="E56" s="3"/>
      <c r="F56" s="3"/>
      <c r="G56" s="3"/>
      <c r="H56" s="3"/>
      <c r="I56" s="3"/>
    </row>
    <row r="57" spans="1:9" x14ac:dyDescent="0.25">
      <c r="A57" s="3"/>
      <c r="B57" s="227" t="s">
        <v>340</v>
      </c>
      <c r="C57" s="227"/>
      <c r="D57" s="3"/>
      <c r="E57" s="3"/>
      <c r="F57" s="219" t="s">
        <v>647</v>
      </c>
      <c r="G57" s="221"/>
      <c r="H57" s="3"/>
      <c r="I57" s="3"/>
    </row>
    <row r="58" spans="1:9" x14ac:dyDescent="0.25">
      <c r="A58" s="3"/>
      <c r="B58" s="3"/>
      <c r="C58" s="3"/>
      <c r="D58" s="3"/>
      <c r="E58" s="3"/>
      <c r="F58" s="3"/>
      <c r="G58" s="3"/>
      <c r="H58" s="3"/>
      <c r="I58" s="3"/>
    </row>
    <row r="59" spans="1:9" x14ac:dyDescent="0.25">
      <c r="A59" s="3"/>
      <c r="B59" s="3"/>
      <c r="C59" s="3"/>
      <c r="D59" s="3"/>
      <c r="E59" s="3"/>
      <c r="F59" s="3"/>
      <c r="G59" s="3"/>
      <c r="H59" s="3"/>
      <c r="I59" s="3"/>
    </row>
    <row r="60" spans="1:9" x14ac:dyDescent="0.25">
      <c r="A60" s="3"/>
      <c r="B60" s="224" t="s">
        <v>275</v>
      </c>
      <c r="C60" s="224"/>
      <c r="D60" s="3"/>
      <c r="E60" s="3"/>
      <c r="F60" s="229" t="s">
        <v>276</v>
      </c>
      <c r="G60" s="229"/>
      <c r="H60" s="229"/>
      <c r="I60" s="3"/>
    </row>
    <row r="61" spans="1:9" x14ac:dyDescent="0.25">
      <c r="A61" s="3"/>
      <c r="B61" s="224"/>
      <c r="C61" s="224"/>
      <c r="D61" s="3"/>
      <c r="E61" s="3"/>
      <c r="F61" s="3"/>
      <c r="G61" s="3"/>
      <c r="H61" s="3"/>
      <c r="I61" s="3"/>
    </row>
    <row r="62" spans="1:9" x14ac:dyDescent="0.25">
      <c r="A62" s="3"/>
      <c r="B62" s="3"/>
      <c r="C62" s="3"/>
      <c r="D62" s="3"/>
      <c r="E62" s="3"/>
      <c r="F62" s="7" t="b">
        <v>0</v>
      </c>
      <c r="G62" s="3" t="s">
        <v>277</v>
      </c>
      <c r="H62" s="3"/>
      <c r="I62" s="3"/>
    </row>
    <row r="63" spans="1:9" x14ac:dyDescent="0.25">
      <c r="A63" s="3"/>
      <c r="B63" s="7" t="b">
        <v>1</v>
      </c>
      <c r="C63" s="3" t="s">
        <v>278</v>
      </c>
      <c r="D63" s="3"/>
      <c r="E63" s="3"/>
      <c r="F63" s="7"/>
      <c r="G63" s="3"/>
      <c r="H63" s="3"/>
      <c r="I63" s="3"/>
    </row>
    <row r="64" spans="1:9" x14ac:dyDescent="0.25">
      <c r="A64" s="3"/>
      <c r="B64" s="7" t="b">
        <v>0</v>
      </c>
      <c r="C64" s="3" t="s">
        <v>86</v>
      </c>
      <c r="D64" s="3"/>
      <c r="E64" s="3"/>
      <c r="F64" s="7" t="b">
        <v>0</v>
      </c>
      <c r="G64" s="3" t="s">
        <v>279</v>
      </c>
      <c r="H64" s="3"/>
      <c r="I64" s="3"/>
    </row>
    <row r="65" spans="1:9" x14ac:dyDescent="0.25">
      <c r="A65" s="3"/>
      <c r="B65" s="7" t="b">
        <v>0</v>
      </c>
      <c r="C65" s="3" t="s">
        <v>88</v>
      </c>
      <c r="D65" s="3"/>
      <c r="E65" s="3"/>
      <c r="F65" s="3"/>
      <c r="G65" s="3"/>
      <c r="H65" s="3"/>
      <c r="I65" s="3"/>
    </row>
    <row r="66" spans="1:9" x14ac:dyDescent="0.25">
      <c r="A66" s="3"/>
      <c r="B66" s="7" t="b">
        <v>0</v>
      </c>
      <c r="C66" s="3" t="s">
        <v>90</v>
      </c>
      <c r="D66" s="3"/>
      <c r="E66" s="3"/>
      <c r="F66" s="6" t="s">
        <v>280</v>
      </c>
      <c r="G66" s="21">
        <v>20</v>
      </c>
      <c r="H66" s="3"/>
      <c r="I66" s="3"/>
    </row>
    <row r="67" spans="1:9" x14ac:dyDescent="0.25">
      <c r="A67" s="3"/>
      <c r="B67" s="7" t="b">
        <v>0</v>
      </c>
      <c r="C67" s="3" t="s">
        <v>92</v>
      </c>
      <c r="D67" s="3"/>
      <c r="E67" s="3"/>
      <c r="F67" s="6"/>
      <c r="G67" s="3"/>
      <c r="H67" s="3"/>
      <c r="I67" s="3"/>
    </row>
    <row r="68" spans="1:9" x14ac:dyDescent="0.25">
      <c r="A68" s="3"/>
      <c r="B68" s="3"/>
      <c r="C68" s="3"/>
      <c r="D68" s="3"/>
      <c r="E68" s="3"/>
      <c r="F68" s="3"/>
      <c r="G68" s="3"/>
      <c r="H68" s="3"/>
      <c r="I68" s="3"/>
    </row>
    <row r="69" spans="1:9" x14ac:dyDescent="0.25">
      <c r="A69" s="3"/>
      <c r="B69" s="3"/>
      <c r="C69" s="3"/>
      <c r="D69" s="3"/>
      <c r="E69" s="3"/>
      <c r="F69" s="3"/>
      <c r="G69" s="3"/>
      <c r="H69" s="3"/>
      <c r="I69" s="3"/>
    </row>
    <row r="70" spans="1:9" x14ac:dyDescent="0.25">
      <c r="A70" s="3"/>
      <c r="B70" s="3"/>
      <c r="C70" s="3"/>
      <c r="D70" s="3"/>
      <c r="E70" s="3"/>
      <c r="F70" s="3"/>
      <c r="G70" s="3"/>
      <c r="H70" s="3"/>
      <c r="I70" s="3"/>
    </row>
    <row r="71" spans="1:9" x14ac:dyDescent="0.25">
      <c r="A71" s="26"/>
      <c r="B71" s="26"/>
      <c r="C71" s="26"/>
      <c r="D71" s="26"/>
      <c r="E71" s="26"/>
      <c r="F71" s="26"/>
      <c r="G71" s="26"/>
      <c r="H71" s="26"/>
      <c r="I71" s="26"/>
    </row>
    <row r="72" spans="1:9" x14ac:dyDescent="0.25">
      <c r="A72" s="26"/>
      <c r="B72" s="26"/>
      <c r="C72" s="26"/>
      <c r="D72" s="26"/>
      <c r="E72" s="26"/>
      <c r="F72" s="26"/>
      <c r="G72" s="26"/>
      <c r="H72" s="26"/>
      <c r="I72" s="26"/>
    </row>
    <row r="73" spans="1:9" x14ac:dyDescent="0.25">
      <c r="A73" s="26"/>
      <c r="B73" s="26"/>
      <c r="C73" s="26"/>
      <c r="D73" s="26"/>
      <c r="E73" s="26"/>
      <c r="F73" s="26"/>
      <c r="G73" s="26"/>
      <c r="H73" s="26"/>
      <c r="I73" s="26"/>
    </row>
    <row r="74" spans="1:9" x14ac:dyDescent="0.25">
      <c r="A74" s="26"/>
      <c r="B74" s="26"/>
      <c r="C74" s="26"/>
      <c r="D74" s="26"/>
      <c r="E74" s="26"/>
      <c r="F74" s="26"/>
      <c r="G74" s="26"/>
      <c r="H74" s="26"/>
      <c r="I74" s="26"/>
    </row>
    <row r="75" spans="1:9" x14ac:dyDescent="0.25">
      <c r="A75" s="26"/>
      <c r="B75" s="26"/>
      <c r="C75" s="26"/>
      <c r="D75" s="26"/>
      <c r="E75" s="26"/>
      <c r="F75" s="26"/>
      <c r="G75" s="26"/>
      <c r="H75" s="26"/>
      <c r="I75" s="26"/>
    </row>
  </sheetData>
  <mergeCells count="12">
    <mergeCell ref="B60:C61"/>
    <mergeCell ref="A1:G1"/>
    <mergeCell ref="C18:D18"/>
    <mergeCell ref="A3:I5"/>
    <mergeCell ref="A9:I13"/>
    <mergeCell ref="A22:I27"/>
    <mergeCell ref="A48:I52"/>
    <mergeCell ref="F60:H60"/>
    <mergeCell ref="B55:C55"/>
    <mergeCell ref="F55:G55"/>
    <mergeCell ref="B57:C57"/>
    <mergeCell ref="F57:G57"/>
  </mergeCells>
  <phoneticPr fontId="13" type="noConversion"/>
  <conditionalFormatting sqref="G34 H34:H44">
    <cfRule type="expression" dxfId="12" priority="23">
      <formula>$F$18="Calculated parameter"</formula>
    </cfRule>
  </conditionalFormatting>
  <conditionalFormatting sqref="G35:G44">
    <cfRule type="expression" dxfId="11" priority="22">
      <formula>$F$18="Calculated parameter"</formula>
    </cfRule>
  </conditionalFormatting>
  <conditionalFormatting sqref="F32">
    <cfRule type="expression" dxfId="10" priority="21">
      <formula>$F$18="Fixed parameter"</formula>
    </cfRule>
  </conditionalFormatting>
  <conditionalFormatting sqref="B32:G32">
    <cfRule type="expression" dxfId="9" priority="19">
      <formula>$A$35=TRUE</formula>
    </cfRule>
  </conditionalFormatting>
  <conditionalFormatting sqref="E45">
    <cfRule type="expression" dxfId="8" priority="18">
      <formula>$F$18="Fixed parameter"</formula>
    </cfRule>
  </conditionalFormatting>
  <conditionalFormatting sqref="H68 F64:H67">
    <cfRule type="expression" dxfId="7" priority="17">
      <formula>$F$62=TRUE</formula>
    </cfRule>
  </conditionalFormatting>
  <conditionalFormatting sqref="G62:H62">
    <cfRule type="expression" dxfId="6" priority="16">
      <formula>$F$64=TRUE</formula>
    </cfRule>
  </conditionalFormatting>
  <conditionalFormatting sqref="B34:H34 B39:H45 B35:D38 G35:H38">
    <cfRule type="expression" dxfId="5" priority="47">
      <formula>$A$32=TRUE</formula>
    </cfRule>
  </conditionalFormatting>
  <conditionalFormatting sqref="L40:M42">
    <cfRule type="expression" dxfId="4" priority="14">
      <formula>$A$32=TRUE</formula>
    </cfRule>
  </conditionalFormatting>
  <conditionalFormatting sqref="L43:M43">
    <cfRule type="expression" dxfId="3" priority="13">
      <formula>$A$32=TRUE</formula>
    </cfRule>
  </conditionalFormatting>
  <conditionalFormatting sqref="E38:F38">
    <cfRule type="expression" dxfId="2" priority="11">
      <formula>$A$32=TRUE</formula>
    </cfRule>
  </conditionalFormatting>
  <conditionalFormatting sqref="L35:M37">
    <cfRule type="expression" dxfId="1" priority="6">
      <formula>$A$32=TRUE</formula>
    </cfRule>
  </conditionalFormatting>
  <conditionalFormatting sqref="E35:F37">
    <cfRule type="expression" dxfId="0" priority="1">
      <formula>$A$32=TRUE</formula>
    </cfRule>
  </conditionalFormatting>
  <dataValidations count="1">
    <dataValidation allowBlank="1" showInputMessage="1" showErrorMessage="1" sqref="L35:M37 L40:M43 E33:H34" xr:uid="{00000000-0002-0000-0600-000000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 r:id="rId3" name="Check Box 10">
              <controlPr defaultSize="0" autoFill="0" autoLine="0" autoPict="0">
                <anchor moveWithCells="1">
                  <from>
                    <xdr:col>0</xdr:col>
                    <xdr:colOff>447675</xdr:colOff>
                    <xdr:row>31</xdr:row>
                    <xdr:rowOff>9525</xdr:rowOff>
                  </from>
                  <to>
                    <xdr:col>0</xdr:col>
                    <xdr:colOff>581025</xdr:colOff>
                    <xdr:row>32</xdr:row>
                    <xdr:rowOff>9525</xdr:rowOff>
                  </to>
                </anchor>
              </controlPr>
            </control>
          </mc:Choice>
        </mc:AlternateContent>
        <mc:AlternateContent xmlns:mc="http://schemas.openxmlformats.org/markup-compatibility/2006">
          <mc:Choice Requires="x14">
            <control shapeId="4107" r:id="rId4" name="Check Box 11">
              <controlPr defaultSize="0" autoFill="0" autoLine="0" autoPict="0">
                <anchor moveWithCells="1">
                  <from>
                    <xdr:col>0</xdr:col>
                    <xdr:colOff>447675</xdr:colOff>
                    <xdr:row>34</xdr:row>
                    <xdr:rowOff>0</xdr:rowOff>
                  </from>
                  <to>
                    <xdr:col>0</xdr:col>
                    <xdr:colOff>581025</xdr:colOff>
                    <xdr:row>35</xdr:row>
                    <xdr:rowOff>47625</xdr:rowOff>
                  </to>
                </anchor>
              </controlPr>
            </control>
          </mc:Choice>
        </mc:AlternateContent>
        <mc:AlternateContent xmlns:mc="http://schemas.openxmlformats.org/markup-compatibility/2006">
          <mc:Choice Requires="x14">
            <control shapeId="4118" r:id="rId5" name="Check Box 22">
              <controlPr defaultSize="0" autoFill="0" autoLine="0" autoPict="0">
                <anchor moveWithCells="1">
                  <from>
                    <xdr:col>1</xdr:col>
                    <xdr:colOff>447675</xdr:colOff>
                    <xdr:row>61</xdr:row>
                    <xdr:rowOff>123825</xdr:rowOff>
                  </from>
                  <to>
                    <xdr:col>1</xdr:col>
                    <xdr:colOff>590550</xdr:colOff>
                    <xdr:row>63</xdr:row>
                    <xdr:rowOff>19050</xdr:rowOff>
                  </to>
                </anchor>
              </controlPr>
            </control>
          </mc:Choice>
        </mc:AlternateContent>
        <mc:AlternateContent xmlns:mc="http://schemas.openxmlformats.org/markup-compatibility/2006">
          <mc:Choice Requires="x14">
            <control shapeId="4119" r:id="rId6" name="Check Box 23">
              <controlPr defaultSize="0" autoFill="0" autoLine="0" autoPict="0">
                <anchor moveWithCells="1">
                  <from>
                    <xdr:col>1</xdr:col>
                    <xdr:colOff>447675</xdr:colOff>
                    <xdr:row>63</xdr:row>
                    <xdr:rowOff>0</xdr:rowOff>
                  </from>
                  <to>
                    <xdr:col>1</xdr:col>
                    <xdr:colOff>581025</xdr:colOff>
                    <xdr:row>64</xdr:row>
                    <xdr:rowOff>47625</xdr:rowOff>
                  </to>
                </anchor>
              </controlPr>
            </control>
          </mc:Choice>
        </mc:AlternateContent>
        <mc:AlternateContent xmlns:mc="http://schemas.openxmlformats.org/markup-compatibility/2006">
          <mc:Choice Requires="x14">
            <control shapeId="4120" r:id="rId7" name="Check Box 24">
              <controlPr defaultSize="0" autoFill="0" autoLine="0" autoPict="0">
                <anchor moveWithCells="1">
                  <from>
                    <xdr:col>1</xdr:col>
                    <xdr:colOff>447675</xdr:colOff>
                    <xdr:row>64</xdr:row>
                    <xdr:rowOff>0</xdr:rowOff>
                  </from>
                  <to>
                    <xdr:col>1</xdr:col>
                    <xdr:colOff>581025</xdr:colOff>
                    <xdr:row>65</xdr:row>
                    <xdr:rowOff>38100</xdr:rowOff>
                  </to>
                </anchor>
              </controlPr>
            </control>
          </mc:Choice>
        </mc:AlternateContent>
        <mc:AlternateContent xmlns:mc="http://schemas.openxmlformats.org/markup-compatibility/2006">
          <mc:Choice Requires="x14">
            <control shapeId="4121" r:id="rId8" name="Check Box 25">
              <controlPr defaultSize="0" autoFill="0" autoLine="0" autoPict="0">
                <anchor moveWithCells="1">
                  <from>
                    <xdr:col>1</xdr:col>
                    <xdr:colOff>447675</xdr:colOff>
                    <xdr:row>65</xdr:row>
                    <xdr:rowOff>0</xdr:rowOff>
                  </from>
                  <to>
                    <xdr:col>1</xdr:col>
                    <xdr:colOff>581025</xdr:colOff>
                    <xdr:row>66</xdr:row>
                    <xdr:rowOff>47625</xdr:rowOff>
                  </to>
                </anchor>
              </controlPr>
            </control>
          </mc:Choice>
        </mc:AlternateContent>
        <mc:AlternateContent xmlns:mc="http://schemas.openxmlformats.org/markup-compatibility/2006">
          <mc:Choice Requires="x14">
            <control shapeId="4122" r:id="rId9" name="Check Box 26">
              <controlPr defaultSize="0" autoFill="0" autoLine="0" autoPict="0">
                <anchor moveWithCells="1">
                  <from>
                    <xdr:col>1</xdr:col>
                    <xdr:colOff>447675</xdr:colOff>
                    <xdr:row>66</xdr:row>
                    <xdr:rowOff>0</xdr:rowOff>
                  </from>
                  <to>
                    <xdr:col>1</xdr:col>
                    <xdr:colOff>581025</xdr:colOff>
                    <xdr:row>67</xdr:row>
                    <xdr:rowOff>28575</xdr:rowOff>
                  </to>
                </anchor>
              </controlPr>
            </control>
          </mc:Choice>
        </mc:AlternateContent>
        <mc:AlternateContent xmlns:mc="http://schemas.openxmlformats.org/markup-compatibility/2006">
          <mc:Choice Requires="x14">
            <control shapeId="4124" r:id="rId10" name="Check Box 28">
              <controlPr defaultSize="0" autoFill="0" autoLine="0" autoPict="0">
                <anchor moveWithCells="1">
                  <from>
                    <xdr:col>5</xdr:col>
                    <xdr:colOff>533400</xdr:colOff>
                    <xdr:row>60</xdr:row>
                    <xdr:rowOff>152400</xdr:rowOff>
                  </from>
                  <to>
                    <xdr:col>6</xdr:col>
                    <xdr:colOff>0</xdr:colOff>
                    <xdr:row>62</xdr:row>
                    <xdr:rowOff>38100</xdr:rowOff>
                  </to>
                </anchor>
              </controlPr>
            </control>
          </mc:Choice>
        </mc:AlternateContent>
        <mc:AlternateContent xmlns:mc="http://schemas.openxmlformats.org/markup-compatibility/2006">
          <mc:Choice Requires="x14">
            <control shapeId="4125" r:id="rId11" name="Check Box 29">
              <controlPr defaultSize="0" autoFill="0" autoLine="0" autoPict="0">
                <anchor moveWithCells="1">
                  <from>
                    <xdr:col>5</xdr:col>
                    <xdr:colOff>542925</xdr:colOff>
                    <xdr:row>62</xdr:row>
                    <xdr:rowOff>152400</xdr:rowOff>
                  </from>
                  <to>
                    <xdr:col>6</xdr:col>
                    <xdr:colOff>0</xdr:colOff>
                    <xdr:row>64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1000000}">
          <x14:formula1>
            <xm:f>Lists!$C$10:$C$11</xm:f>
          </x14:formula1>
          <xm:sqref>B57:C57</xm:sqref>
        </x14:dataValidation>
        <x14:dataValidation type="list" allowBlank="1" showInputMessage="1" showErrorMessage="1" xr:uid="{00000000-0002-0000-0600-000002000000}">
          <x14:formula1>
            <xm:f>Lists!$D$10:$D$14</xm:f>
          </x14:formula1>
          <xm:sqref>F57:G57</xm:sqref>
        </x14:dataValidation>
        <x14:dataValidation type="list" allowBlank="1" showInputMessage="1" showErrorMessage="1" xr:uid="{0C105890-E33B-44EE-A4A3-909B4ED1818D}">
          <x14:formula1>
            <xm:f>Lists!$A$2:$A$310</xm:f>
          </x14:formula1>
          <xm:sqref>C18:D18</xm:sqref>
        </x14:dataValidation>
        <x14:dataValidation type="list" allowBlank="1" showInputMessage="1" showErrorMessage="1" xr:uid="{424A3211-8F3A-4E20-B776-9673CEEDC93F}">
          <x14:formula1>
            <xm:f>Lists!$M$3:$M$3</xm:f>
          </x14:formula1>
          <xm:sqref>E35:H44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dimension ref="A1:BD145"/>
  <sheetViews>
    <sheetView zoomScale="96" zoomScaleNormal="96" workbookViewId="0">
      <selection activeCell="A242" sqref="A242:XFD289"/>
    </sheetView>
  </sheetViews>
  <sheetFormatPr defaultColWidth="11.42578125" defaultRowHeight="15" x14ac:dyDescent="0.25"/>
  <cols>
    <col min="2" max="2" width="16.5703125" customWidth="1"/>
  </cols>
  <sheetData>
    <row r="1" spans="1:28" ht="56.25" customHeight="1" x14ac:dyDescent="0.25">
      <c r="A1" s="20" t="s">
        <v>281</v>
      </c>
      <c r="B1" s="20" t="s">
        <v>123</v>
      </c>
      <c r="C1" s="8" t="s">
        <v>104</v>
      </c>
      <c r="D1" s="8" t="s">
        <v>282</v>
      </c>
      <c r="E1" s="8" t="s">
        <v>283</v>
      </c>
      <c r="F1" s="8" t="s">
        <v>284</v>
      </c>
      <c r="G1" s="8" t="s">
        <v>285</v>
      </c>
      <c r="H1" s="8" t="s">
        <v>286</v>
      </c>
      <c r="I1" s="8" t="s">
        <v>287</v>
      </c>
      <c r="J1" s="8" t="s">
        <v>288</v>
      </c>
      <c r="K1" s="8" t="s">
        <v>289</v>
      </c>
      <c r="L1" s="8" t="s">
        <v>290</v>
      </c>
      <c r="M1" s="8" t="s">
        <v>291</v>
      </c>
      <c r="N1" s="20" t="s">
        <v>292</v>
      </c>
      <c r="O1" s="20" t="s">
        <v>293</v>
      </c>
      <c r="P1" s="20" t="s">
        <v>294</v>
      </c>
      <c r="Q1" s="20" t="s">
        <v>295</v>
      </c>
      <c r="R1" s="20" t="s">
        <v>296</v>
      </c>
      <c r="S1" s="20" t="s">
        <v>297</v>
      </c>
      <c r="T1" s="20" t="s">
        <v>298</v>
      </c>
      <c r="U1" s="20" t="s">
        <v>299</v>
      </c>
      <c r="V1" s="29"/>
      <c r="W1" s="30" t="s">
        <v>300</v>
      </c>
      <c r="X1" s="20" t="s">
        <v>86</v>
      </c>
      <c r="Y1" s="20" t="s">
        <v>88</v>
      </c>
      <c r="Z1" s="20" t="s">
        <v>90</v>
      </c>
      <c r="AA1" s="20" t="s">
        <v>92</v>
      </c>
      <c r="AB1" s="25"/>
    </row>
    <row r="2" spans="1:28" x14ac:dyDescent="0.25">
      <c r="A2">
        <v>1</v>
      </c>
      <c r="B2" t="s">
        <v>208</v>
      </c>
      <c r="C2">
        <v>1</v>
      </c>
      <c r="D2">
        <v>1.0445452837258726</v>
      </c>
      <c r="G2">
        <v>1</v>
      </c>
      <c r="H2">
        <v>1</v>
      </c>
      <c r="I2">
        <v>0.3</v>
      </c>
      <c r="L2">
        <v>1</v>
      </c>
      <c r="N2">
        <v>0</v>
      </c>
      <c r="O2">
        <v>0</v>
      </c>
      <c r="P2">
        <v>0.95735437762259523</v>
      </c>
      <c r="Q2">
        <v>0.95735437762259523</v>
      </c>
      <c r="R2" s="25"/>
      <c r="S2" s="25"/>
      <c r="T2" s="25"/>
      <c r="U2" s="25"/>
      <c r="V2" s="25"/>
      <c r="W2" s="27"/>
      <c r="X2" s="27"/>
      <c r="Y2" s="27"/>
      <c r="Z2" s="27"/>
      <c r="AA2" s="25"/>
      <c r="AB2" s="25"/>
    </row>
    <row r="3" spans="1:28" x14ac:dyDescent="0.25">
      <c r="A3">
        <v>1</v>
      </c>
      <c r="B3" t="s">
        <v>208</v>
      </c>
      <c r="C3">
        <v>2</v>
      </c>
      <c r="D3">
        <v>0.96197560136423332</v>
      </c>
      <c r="G3">
        <v>1</v>
      </c>
      <c r="H3">
        <v>1</v>
      </c>
      <c r="I3">
        <v>0.5</v>
      </c>
      <c r="L3">
        <v>1</v>
      </c>
      <c r="N3">
        <v>0</v>
      </c>
      <c r="O3">
        <v>0</v>
      </c>
      <c r="P3">
        <v>1.0395274044184095</v>
      </c>
      <c r="Q3">
        <v>1.0395274044184095</v>
      </c>
      <c r="R3" s="25"/>
      <c r="S3" s="25"/>
      <c r="T3" s="25"/>
      <c r="U3" s="25"/>
      <c r="V3" s="25"/>
      <c r="W3" s="25"/>
      <c r="X3" s="25"/>
      <c r="Y3" s="25"/>
      <c r="Z3" s="25"/>
      <c r="AA3" s="25"/>
      <c r="AB3" s="25"/>
    </row>
    <row r="4" spans="1:28" x14ac:dyDescent="0.25">
      <c r="A4">
        <v>1</v>
      </c>
      <c r="B4" t="s">
        <v>208</v>
      </c>
      <c r="C4">
        <v>3</v>
      </c>
      <c r="D4">
        <v>0.85650326670479504</v>
      </c>
      <c r="G4">
        <v>1</v>
      </c>
      <c r="H4">
        <v>1</v>
      </c>
      <c r="I4">
        <v>0.75</v>
      </c>
      <c r="L4">
        <v>1</v>
      </c>
      <c r="N4">
        <v>0</v>
      </c>
      <c r="O4">
        <v>0</v>
      </c>
      <c r="P4">
        <v>1.1675378704009811</v>
      </c>
      <c r="Q4">
        <v>1.1675378704009811</v>
      </c>
      <c r="R4" s="25"/>
      <c r="S4" s="25"/>
      <c r="T4" s="25"/>
      <c r="U4" s="25"/>
      <c r="V4" s="25"/>
      <c r="W4" s="25"/>
      <c r="X4" s="25"/>
      <c r="Y4" s="25"/>
      <c r="Z4" s="25"/>
      <c r="AA4" s="25"/>
      <c r="AB4" s="25"/>
    </row>
    <row r="5" spans="1:28" x14ac:dyDescent="0.25">
      <c r="A5">
        <v>1</v>
      </c>
      <c r="B5" t="s">
        <v>208</v>
      </c>
      <c r="C5">
        <v>4</v>
      </c>
      <c r="D5">
        <v>0.74895251002805896</v>
      </c>
      <c r="G5">
        <v>1</v>
      </c>
      <c r="H5">
        <v>1</v>
      </c>
      <c r="I5">
        <v>1</v>
      </c>
      <c r="L5">
        <v>1</v>
      </c>
      <c r="N5">
        <v>0</v>
      </c>
      <c r="O5">
        <v>0</v>
      </c>
      <c r="P5">
        <v>1.3351981422193722</v>
      </c>
      <c r="Q5">
        <v>1.3351981422193722</v>
      </c>
      <c r="R5" s="25"/>
      <c r="S5" s="25"/>
      <c r="T5" s="25"/>
      <c r="U5" s="25"/>
      <c r="V5" s="25"/>
      <c r="W5" s="25"/>
      <c r="X5" s="25"/>
      <c r="Y5" s="25"/>
      <c r="Z5" s="25"/>
      <c r="AA5" s="25"/>
      <c r="AB5" s="25"/>
    </row>
    <row r="6" spans="1:28" x14ac:dyDescent="0.25">
      <c r="A6">
        <v>1</v>
      </c>
      <c r="B6" t="s">
        <v>208</v>
      </c>
      <c r="C6">
        <v>5</v>
      </c>
      <c r="D6">
        <v>0.51408378645713715</v>
      </c>
      <c r="G6">
        <v>1</v>
      </c>
      <c r="H6">
        <v>1</v>
      </c>
      <c r="I6">
        <v>1.33</v>
      </c>
      <c r="L6">
        <v>1</v>
      </c>
      <c r="N6">
        <v>0</v>
      </c>
      <c r="O6">
        <v>0</v>
      </c>
      <c r="P6">
        <v>1.9452082060233915</v>
      </c>
      <c r="Q6">
        <v>1.9452082060233915</v>
      </c>
      <c r="R6" s="25"/>
      <c r="S6" s="25"/>
      <c r="T6" s="25"/>
      <c r="U6" s="25"/>
      <c r="V6" s="25"/>
      <c r="W6" s="25"/>
      <c r="X6" s="25"/>
      <c r="Y6" s="25"/>
      <c r="Z6" s="25"/>
      <c r="AA6" s="25"/>
      <c r="AB6" s="25"/>
    </row>
    <row r="7" spans="1:28" x14ac:dyDescent="0.25">
      <c r="A7">
        <v>1</v>
      </c>
      <c r="B7" t="s">
        <v>208</v>
      </c>
      <c r="C7">
        <v>6</v>
      </c>
      <c r="D7">
        <v>0.34372717833825228</v>
      </c>
      <c r="G7">
        <v>1</v>
      </c>
      <c r="H7">
        <v>1</v>
      </c>
      <c r="I7">
        <v>1.67</v>
      </c>
      <c r="L7">
        <v>1</v>
      </c>
      <c r="N7">
        <v>0</v>
      </c>
      <c r="O7">
        <v>0</v>
      </c>
      <c r="P7">
        <v>2.9092840572994434</v>
      </c>
      <c r="Q7">
        <v>2.9092840572994434</v>
      </c>
      <c r="R7" s="25"/>
      <c r="S7" s="25"/>
      <c r="T7" s="25"/>
      <c r="U7" s="25"/>
      <c r="V7" s="25"/>
      <c r="W7" s="25"/>
      <c r="X7" s="25"/>
      <c r="Y7" s="25"/>
      <c r="Z7" s="25"/>
      <c r="AA7" s="25"/>
      <c r="AB7" s="25"/>
    </row>
    <row r="8" spans="1:28" x14ac:dyDescent="0.25">
      <c r="A8">
        <v>1</v>
      </c>
      <c r="B8" t="s">
        <v>208</v>
      </c>
      <c r="C8">
        <v>7</v>
      </c>
      <c r="D8">
        <v>0.24487751500799163</v>
      </c>
      <c r="G8">
        <v>1</v>
      </c>
      <c r="H8">
        <v>1</v>
      </c>
      <c r="I8">
        <v>2</v>
      </c>
      <c r="L8">
        <v>1</v>
      </c>
      <c r="N8">
        <v>0</v>
      </c>
      <c r="O8">
        <v>0</v>
      </c>
      <c r="P8">
        <v>4.0836742400271611</v>
      </c>
      <c r="Q8">
        <v>4.0836742400271611</v>
      </c>
      <c r="R8" s="25"/>
      <c r="S8" s="25"/>
      <c r="T8" s="25"/>
      <c r="U8" s="25"/>
      <c r="V8" s="25"/>
      <c r="W8" s="25"/>
      <c r="X8" s="25"/>
      <c r="Y8" s="25"/>
      <c r="Z8" s="25"/>
      <c r="AA8" s="25"/>
      <c r="AB8" s="25"/>
    </row>
    <row r="9" spans="1:28" x14ac:dyDescent="0.25">
      <c r="A9">
        <v>1</v>
      </c>
      <c r="B9" t="s">
        <v>208</v>
      </c>
      <c r="C9">
        <v>8</v>
      </c>
      <c r="D9">
        <v>0.15848997183426142</v>
      </c>
      <c r="G9">
        <v>1</v>
      </c>
      <c r="H9">
        <v>1</v>
      </c>
      <c r="I9">
        <v>2.5</v>
      </c>
      <c r="L9">
        <v>1</v>
      </c>
      <c r="N9">
        <v>0</v>
      </c>
      <c r="O9">
        <v>0</v>
      </c>
      <c r="P9">
        <v>6.3095474649067098</v>
      </c>
      <c r="Q9">
        <v>6.3095474649067098</v>
      </c>
      <c r="R9" s="25"/>
      <c r="S9" s="25"/>
      <c r="T9" s="25"/>
      <c r="U9" s="25"/>
      <c r="V9" s="25"/>
      <c r="W9" s="25"/>
      <c r="X9" s="25"/>
      <c r="Y9" s="25"/>
      <c r="Z9" s="25"/>
      <c r="AA9" s="25"/>
      <c r="AB9" s="25"/>
    </row>
    <row r="10" spans="1:28" x14ac:dyDescent="0.25">
      <c r="A10">
        <v>1</v>
      </c>
      <c r="B10" t="s">
        <v>208</v>
      </c>
      <c r="C10">
        <v>9</v>
      </c>
      <c r="D10">
        <v>1.046619849620213</v>
      </c>
      <c r="G10">
        <v>1</v>
      </c>
      <c r="H10">
        <v>1</v>
      </c>
      <c r="I10">
        <v>0.3</v>
      </c>
      <c r="L10">
        <v>1</v>
      </c>
      <c r="N10">
        <v>0</v>
      </c>
      <c r="O10">
        <v>0</v>
      </c>
      <c r="P10">
        <v>0.95545674999654362</v>
      </c>
      <c r="Q10">
        <v>0.95545674999654362</v>
      </c>
      <c r="R10" s="25"/>
      <c r="S10" s="25"/>
      <c r="T10" s="25"/>
      <c r="U10" s="25"/>
      <c r="V10" s="25"/>
      <c r="W10" s="25"/>
      <c r="X10" s="25"/>
      <c r="Y10" s="25"/>
      <c r="Z10" s="25"/>
      <c r="AA10" s="25"/>
      <c r="AB10" s="25"/>
    </row>
    <row r="11" spans="1:28" x14ac:dyDescent="0.25">
      <c r="A11">
        <v>1</v>
      </c>
      <c r="B11" t="s">
        <v>208</v>
      </c>
      <c r="C11">
        <v>10</v>
      </c>
      <c r="D11">
        <v>0.93451577068991476</v>
      </c>
      <c r="G11">
        <v>1</v>
      </c>
      <c r="H11">
        <v>1</v>
      </c>
      <c r="I11">
        <v>0.5</v>
      </c>
      <c r="L11">
        <v>1</v>
      </c>
      <c r="N11">
        <v>0</v>
      </c>
      <c r="O11">
        <v>0</v>
      </c>
      <c r="P11">
        <v>1.0700728991033943</v>
      </c>
      <c r="Q11">
        <v>1.0700728991033943</v>
      </c>
      <c r="R11" s="25"/>
      <c r="S11" s="25"/>
      <c r="T11" s="25"/>
      <c r="U11" s="25"/>
      <c r="V11" s="25"/>
      <c r="W11" s="25"/>
      <c r="X11" s="25"/>
      <c r="Y11" s="25"/>
      <c r="Z11" s="25"/>
      <c r="AA11" s="25"/>
      <c r="AB11" s="25"/>
    </row>
    <row r="12" spans="1:28" x14ac:dyDescent="0.25">
      <c r="A12">
        <v>1</v>
      </c>
      <c r="B12" t="s">
        <v>208</v>
      </c>
      <c r="C12">
        <v>11</v>
      </c>
      <c r="D12">
        <v>0.85539360887492932</v>
      </c>
      <c r="G12">
        <v>1</v>
      </c>
      <c r="H12">
        <v>1</v>
      </c>
      <c r="I12">
        <v>0.75</v>
      </c>
      <c r="L12">
        <v>1</v>
      </c>
      <c r="N12">
        <v>0</v>
      </c>
      <c r="O12">
        <v>0</v>
      </c>
      <c r="P12">
        <v>1.1690524568160694</v>
      </c>
      <c r="Q12">
        <v>1.1690524568160694</v>
      </c>
      <c r="R12" s="25"/>
      <c r="S12" s="25"/>
      <c r="T12" s="25"/>
      <c r="U12" s="25"/>
      <c r="V12" s="25"/>
      <c r="W12" s="25"/>
      <c r="X12" s="25"/>
      <c r="Y12" s="25"/>
      <c r="Z12" s="25"/>
      <c r="AA12" s="25"/>
      <c r="AB12" s="25"/>
    </row>
    <row r="13" spans="1:28" x14ac:dyDescent="0.25">
      <c r="A13">
        <v>1</v>
      </c>
      <c r="B13" t="s">
        <v>208</v>
      </c>
      <c r="C13">
        <v>12</v>
      </c>
      <c r="D13">
        <v>0.74792045514459393</v>
      </c>
      <c r="G13">
        <v>1</v>
      </c>
      <c r="H13">
        <v>1</v>
      </c>
      <c r="I13">
        <v>1</v>
      </c>
      <c r="L13">
        <v>1</v>
      </c>
      <c r="N13">
        <v>0</v>
      </c>
      <c r="O13">
        <v>0</v>
      </c>
      <c r="P13">
        <v>1.3370405811493309</v>
      </c>
      <c r="Q13">
        <v>1.3370405811493309</v>
      </c>
      <c r="R13" s="25"/>
      <c r="S13" s="25"/>
      <c r="T13" s="25"/>
      <c r="U13" s="25"/>
      <c r="V13" s="25"/>
      <c r="W13" s="27"/>
      <c r="X13" s="27"/>
      <c r="Y13" s="27"/>
      <c r="Z13" s="27"/>
      <c r="AA13" s="25"/>
      <c r="AB13" s="25"/>
    </row>
    <row r="14" spans="1:28" x14ac:dyDescent="0.25">
      <c r="A14">
        <v>1</v>
      </c>
      <c r="B14" t="s">
        <v>208</v>
      </c>
      <c r="C14">
        <v>13</v>
      </c>
      <c r="D14">
        <v>0.51297611611421157</v>
      </c>
      <c r="G14">
        <v>1</v>
      </c>
      <c r="H14">
        <v>1</v>
      </c>
      <c r="I14">
        <v>1.33</v>
      </c>
      <c r="L14">
        <v>1</v>
      </c>
      <c r="N14">
        <v>0</v>
      </c>
      <c r="O14">
        <v>0</v>
      </c>
      <c r="P14">
        <v>1.9494084979530606</v>
      </c>
      <c r="Q14">
        <v>1.9494084979530606</v>
      </c>
      <c r="R14" s="25"/>
      <c r="S14" s="25"/>
      <c r="T14" s="25"/>
      <c r="U14" s="25"/>
      <c r="V14" s="25"/>
      <c r="W14" s="25"/>
      <c r="X14" s="25"/>
      <c r="Y14" s="25"/>
      <c r="Z14" s="25"/>
      <c r="AA14" s="25"/>
      <c r="AB14" s="25"/>
    </row>
    <row r="15" spans="1:28" x14ac:dyDescent="0.25">
      <c r="A15">
        <v>1</v>
      </c>
      <c r="B15" t="s">
        <v>208</v>
      </c>
      <c r="C15">
        <v>14</v>
      </c>
      <c r="D15">
        <v>0.34278270630913976</v>
      </c>
      <c r="G15">
        <v>1</v>
      </c>
      <c r="H15">
        <v>1</v>
      </c>
      <c r="I15">
        <v>1.67</v>
      </c>
      <c r="L15">
        <v>1</v>
      </c>
      <c r="N15">
        <v>0</v>
      </c>
      <c r="O15">
        <v>0</v>
      </c>
      <c r="P15">
        <v>2.9173000317529048</v>
      </c>
      <c r="Q15">
        <v>2.9173000317529048</v>
      </c>
      <c r="R15" s="25"/>
      <c r="S15" s="25"/>
      <c r="T15" s="25"/>
      <c r="U15" s="25"/>
      <c r="V15" s="25"/>
      <c r="W15" s="25"/>
      <c r="X15" s="25"/>
      <c r="Y15" s="25"/>
      <c r="Z15" s="25"/>
      <c r="AA15" s="25"/>
      <c r="AB15" s="25"/>
    </row>
    <row r="16" spans="1:28" x14ac:dyDescent="0.25">
      <c r="A16">
        <v>1</v>
      </c>
      <c r="B16" t="s">
        <v>208</v>
      </c>
      <c r="C16">
        <v>15</v>
      </c>
      <c r="D16">
        <v>0.24409950682520334</v>
      </c>
      <c r="G16">
        <v>1</v>
      </c>
      <c r="H16">
        <v>1</v>
      </c>
      <c r="I16">
        <v>2</v>
      </c>
      <c r="L16">
        <v>1</v>
      </c>
      <c r="N16">
        <v>0</v>
      </c>
      <c r="O16">
        <v>0</v>
      </c>
      <c r="P16">
        <v>4.096689964703975</v>
      </c>
      <c r="Q16">
        <v>4.096689964703975</v>
      </c>
      <c r="R16" s="25"/>
      <c r="S16" s="25"/>
      <c r="T16" s="25"/>
      <c r="U16" s="25"/>
      <c r="V16" s="25"/>
      <c r="W16" s="25"/>
      <c r="X16" s="25"/>
      <c r="Y16" s="25"/>
      <c r="Z16" s="25"/>
      <c r="AA16" s="25"/>
      <c r="AB16" s="25"/>
    </row>
    <row r="17" spans="1:28" x14ac:dyDescent="0.25">
      <c r="A17">
        <v>1</v>
      </c>
      <c r="B17" t="s">
        <v>208</v>
      </c>
      <c r="C17">
        <v>16</v>
      </c>
      <c r="D17">
        <v>0.15781817803399489</v>
      </c>
      <c r="G17">
        <v>1</v>
      </c>
      <c r="H17">
        <v>1</v>
      </c>
      <c r="I17">
        <v>2.5</v>
      </c>
      <c r="L17">
        <v>1</v>
      </c>
      <c r="N17">
        <v>0</v>
      </c>
      <c r="O17">
        <v>0</v>
      </c>
      <c r="P17">
        <v>6.3364056818891585</v>
      </c>
      <c r="Q17">
        <v>6.3364056818891585</v>
      </c>
      <c r="R17" s="25"/>
      <c r="S17" s="25"/>
      <c r="T17" s="25"/>
      <c r="U17" s="25"/>
      <c r="V17" s="25"/>
      <c r="W17" s="25"/>
      <c r="X17" s="25"/>
      <c r="Y17" s="25"/>
      <c r="Z17" s="25"/>
      <c r="AA17" s="25"/>
      <c r="AB17" s="25"/>
    </row>
    <row r="18" spans="1:28" x14ac:dyDescent="0.25">
      <c r="A18">
        <v>1</v>
      </c>
      <c r="B18" t="s">
        <v>208</v>
      </c>
      <c r="C18">
        <v>17</v>
      </c>
      <c r="D18">
        <v>1.0495649196349235</v>
      </c>
      <c r="G18">
        <v>1</v>
      </c>
      <c r="H18">
        <v>1</v>
      </c>
      <c r="I18">
        <v>0.3</v>
      </c>
      <c r="L18">
        <v>1</v>
      </c>
      <c r="N18">
        <v>0</v>
      </c>
      <c r="O18">
        <v>0</v>
      </c>
      <c r="P18">
        <v>0.9527757466854323</v>
      </c>
      <c r="Q18">
        <v>0.9527757466854323</v>
      </c>
      <c r="R18" s="25"/>
      <c r="S18" s="25"/>
      <c r="T18" s="25"/>
      <c r="U18" s="25"/>
      <c r="V18" s="25"/>
      <c r="W18" s="25"/>
      <c r="X18" s="25"/>
      <c r="Y18" s="25"/>
      <c r="Z18" s="25"/>
      <c r="AA18" s="25"/>
      <c r="AB18" s="25"/>
    </row>
    <row r="19" spans="1:28" x14ac:dyDescent="0.25">
      <c r="A19">
        <v>1</v>
      </c>
      <c r="B19" t="s">
        <v>208</v>
      </c>
      <c r="C19">
        <v>18</v>
      </c>
      <c r="D19">
        <v>0.94421739317532427</v>
      </c>
      <c r="G19">
        <v>1</v>
      </c>
      <c r="H19">
        <v>1</v>
      </c>
      <c r="I19">
        <v>0.5</v>
      </c>
      <c r="L19">
        <v>1</v>
      </c>
      <c r="N19">
        <v>0</v>
      </c>
      <c r="O19">
        <v>0</v>
      </c>
      <c r="P19">
        <v>1.0590781394495217</v>
      </c>
      <c r="Q19">
        <v>1.0590781394495217</v>
      </c>
      <c r="R19" s="25"/>
      <c r="S19" s="25"/>
      <c r="T19" s="25"/>
      <c r="U19" s="25"/>
      <c r="V19" s="25"/>
      <c r="W19" s="25"/>
      <c r="X19" s="25"/>
      <c r="Y19" s="25"/>
      <c r="Z19" s="25"/>
      <c r="AA19" s="25"/>
      <c r="AB19" s="25"/>
    </row>
    <row r="20" spans="1:28" x14ac:dyDescent="0.25">
      <c r="A20">
        <v>1</v>
      </c>
      <c r="B20" t="s">
        <v>208</v>
      </c>
      <c r="C20">
        <v>19</v>
      </c>
      <c r="D20">
        <v>0.856073274295722</v>
      </c>
      <c r="G20">
        <v>1</v>
      </c>
      <c r="H20">
        <v>1</v>
      </c>
      <c r="I20">
        <v>0.75</v>
      </c>
      <c r="L20">
        <v>1</v>
      </c>
      <c r="N20">
        <v>0</v>
      </c>
      <c r="O20">
        <v>0</v>
      </c>
      <c r="P20">
        <v>1.1681243066753653</v>
      </c>
      <c r="Q20">
        <v>1.1681243066753653</v>
      </c>
      <c r="R20" s="25"/>
      <c r="S20" s="25"/>
      <c r="T20" s="25"/>
      <c r="U20" s="25"/>
      <c r="V20" s="25"/>
      <c r="W20" s="25"/>
      <c r="X20" s="25"/>
      <c r="Y20" s="25"/>
      <c r="Z20" s="25"/>
      <c r="AA20" s="25"/>
      <c r="AB20" s="25"/>
    </row>
    <row r="21" spans="1:28" x14ac:dyDescent="0.25">
      <c r="A21">
        <v>1</v>
      </c>
      <c r="B21" t="s">
        <v>208</v>
      </c>
      <c r="C21">
        <v>20</v>
      </c>
      <c r="D21">
        <v>0.74822590636570929</v>
      </c>
      <c r="G21">
        <v>1</v>
      </c>
      <c r="H21">
        <v>1</v>
      </c>
      <c r="I21">
        <v>1</v>
      </c>
      <c r="L21">
        <v>1</v>
      </c>
      <c r="N21">
        <v>0</v>
      </c>
      <c r="O21">
        <v>0</v>
      </c>
      <c r="P21">
        <v>1.3364947557846674</v>
      </c>
      <c r="Q21">
        <v>1.3364947557846674</v>
      </c>
      <c r="R21" s="25"/>
      <c r="S21" s="25"/>
      <c r="T21" s="25"/>
      <c r="U21" s="25"/>
      <c r="V21" s="25"/>
      <c r="W21" s="25"/>
      <c r="X21" s="25"/>
      <c r="Y21" s="25"/>
      <c r="Z21" s="25"/>
      <c r="AA21" s="25"/>
      <c r="AB21" s="25"/>
    </row>
    <row r="22" spans="1:28" x14ac:dyDescent="0.25">
      <c r="A22">
        <v>1</v>
      </c>
      <c r="B22" t="s">
        <v>208</v>
      </c>
      <c r="C22">
        <v>21</v>
      </c>
      <c r="D22">
        <v>0.51283093602072116</v>
      </c>
      <c r="G22">
        <v>1</v>
      </c>
      <c r="H22">
        <v>1</v>
      </c>
      <c r="I22">
        <v>1.33</v>
      </c>
      <c r="L22">
        <v>1</v>
      </c>
      <c r="N22">
        <v>0</v>
      </c>
      <c r="O22">
        <v>0</v>
      </c>
      <c r="P22">
        <v>1.9499603665867664</v>
      </c>
      <c r="Q22">
        <v>1.9499603665867664</v>
      </c>
      <c r="R22" s="25"/>
      <c r="S22" s="25"/>
      <c r="T22" s="25"/>
      <c r="U22" s="25"/>
      <c r="V22" s="25"/>
      <c r="W22" s="25"/>
      <c r="X22" s="25"/>
      <c r="Y22" s="25"/>
      <c r="Z22" s="25"/>
      <c r="AA22" s="25"/>
      <c r="AB22" s="25"/>
    </row>
    <row r="23" spans="1:28" x14ac:dyDescent="0.25">
      <c r="A23">
        <v>1</v>
      </c>
      <c r="B23" t="s">
        <v>208</v>
      </c>
      <c r="C23">
        <v>22</v>
      </c>
      <c r="D23">
        <v>0.34257880343929148</v>
      </c>
      <c r="G23">
        <v>1</v>
      </c>
      <c r="H23">
        <v>1</v>
      </c>
      <c r="I23">
        <v>1.67</v>
      </c>
      <c r="L23">
        <v>1</v>
      </c>
      <c r="N23">
        <v>0</v>
      </c>
      <c r="O23">
        <v>0</v>
      </c>
      <c r="P23">
        <v>2.9190364084426208</v>
      </c>
      <c r="Q23">
        <v>2.9190364084426208</v>
      </c>
      <c r="R23" s="25"/>
      <c r="S23" s="25"/>
      <c r="T23" s="25"/>
      <c r="U23" s="25"/>
      <c r="V23" s="25"/>
      <c r="W23" s="25"/>
      <c r="X23" s="25"/>
      <c r="Y23" s="25"/>
      <c r="Z23" s="25"/>
      <c r="AA23" s="25"/>
      <c r="AB23" s="25"/>
    </row>
    <row r="24" spans="1:28" x14ac:dyDescent="0.25">
      <c r="A24">
        <v>1</v>
      </c>
      <c r="B24" t="s">
        <v>208</v>
      </c>
      <c r="C24">
        <v>23</v>
      </c>
      <c r="D24">
        <v>0.24390668635338844</v>
      </c>
      <c r="G24">
        <v>1</v>
      </c>
      <c r="H24">
        <v>1</v>
      </c>
      <c r="I24">
        <v>2</v>
      </c>
      <c r="L24">
        <v>1</v>
      </c>
      <c r="N24">
        <v>0</v>
      </c>
      <c r="O24">
        <v>0</v>
      </c>
      <c r="P24">
        <v>4.09992860364284</v>
      </c>
      <c r="Q24">
        <v>4.09992860364284</v>
      </c>
      <c r="R24" s="25"/>
      <c r="S24" s="25"/>
      <c r="T24" s="25"/>
      <c r="U24" s="25"/>
      <c r="V24" s="25"/>
      <c r="W24" s="25"/>
      <c r="X24" s="25"/>
      <c r="Y24" s="25"/>
      <c r="Z24" s="25"/>
      <c r="AA24" s="25"/>
      <c r="AB24" s="25"/>
    </row>
    <row r="25" spans="1:28" x14ac:dyDescent="0.25">
      <c r="A25">
        <v>1</v>
      </c>
      <c r="B25" t="s">
        <v>208</v>
      </c>
      <c r="C25">
        <v>24</v>
      </c>
      <c r="D25">
        <v>0.15763196814682243</v>
      </c>
      <c r="G25">
        <v>1</v>
      </c>
      <c r="H25">
        <v>1</v>
      </c>
      <c r="I25">
        <v>2.5</v>
      </c>
      <c r="L25">
        <v>1</v>
      </c>
      <c r="N25">
        <v>0</v>
      </c>
      <c r="O25">
        <v>0</v>
      </c>
      <c r="P25">
        <v>6.3438908474997566</v>
      </c>
      <c r="Q25">
        <v>6.3438908474997566</v>
      </c>
      <c r="R25" s="25"/>
      <c r="S25" s="25"/>
      <c r="T25" s="25"/>
      <c r="U25" s="25"/>
      <c r="V25" s="25"/>
      <c r="W25" s="25"/>
      <c r="X25" s="25"/>
      <c r="Y25" s="25"/>
      <c r="Z25" s="25"/>
      <c r="AA25" s="25"/>
      <c r="AB25" s="25"/>
    </row>
    <row r="26" spans="1:28" x14ac:dyDescent="0.25">
      <c r="A26">
        <v>1</v>
      </c>
      <c r="B26" t="s">
        <v>208</v>
      </c>
      <c r="C26">
        <v>25</v>
      </c>
      <c r="D26">
        <v>1.055709313589839</v>
      </c>
      <c r="G26">
        <v>1</v>
      </c>
      <c r="H26">
        <v>1</v>
      </c>
      <c r="I26">
        <v>0.3</v>
      </c>
      <c r="L26">
        <v>1</v>
      </c>
      <c r="N26">
        <v>0</v>
      </c>
      <c r="O26">
        <v>0</v>
      </c>
      <c r="P26">
        <v>0.94723044225080788</v>
      </c>
      <c r="Q26">
        <v>0.94723044225080788</v>
      </c>
      <c r="R26" s="25"/>
      <c r="S26" s="25"/>
      <c r="T26" s="25"/>
      <c r="U26" s="25"/>
      <c r="V26" s="25"/>
      <c r="W26" s="25"/>
      <c r="X26" s="25"/>
      <c r="Y26" s="25"/>
      <c r="Z26" s="25"/>
      <c r="AA26" s="25"/>
      <c r="AB26" s="25"/>
    </row>
    <row r="27" spans="1:28" x14ac:dyDescent="0.25">
      <c r="A27">
        <v>1</v>
      </c>
      <c r="B27" t="s">
        <v>208</v>
      </c>
      <c r="C27">
        <v>26</v>
      </c>
      <c r="D27">
        <v>0.95395468152325491</v>
      </c>
      <c r="G27">
        <v>1</v>
      </c>
      <c r="H27">
        <v>1</v>
      </c>
      <c r="I27">
        <v>0.5</v>
      </c>
      <c r="L27">
        <v>1</v>
      </c>
      <c r="N27">
        <v>0</v>
      </c>
      <c r="O27">
        <v>0</v>
      </c>
      <c r="P27">
        <v>1.0482678258921283</v>
      </c>
      <c r="Q27">
        <v>1.0482678258921283</v>
      </c>
      <c r="R27" s="25"/>
      <c r="S27" s="25"/>
      <c r="T27" s="25"/>
      <c r="U27" s="25"/>
      <c r="V27" s="25"/>
      <c r="W27" s="25"/>
      <c r="X27" s="25"/>
      <c r="Y27" s="25"/>
      <c r="Z27" s="25"/>
      <c r="AA27" s="25"/>
      <c r="AB27" s="25"/>
    </row>
    <row r="28" spans="1:28" x14ac:dyDescent="0.25">
      <c r="A28">
        <v>1</v>
      </c>
      <c r="B28" t="s">
        <v>208</v>
      </c>
      <c r="C28">
        <v>27</v>
      </c>
      <c r="D28">
        <v>0.85884594245484192</v>
      </c>
      <c r="G28">
        <v>1</v>
      </c>
      <c r="H28">
        <v>1</v>
      </c>
      <c r="I28">
        <v>0.75</v>
      </c>
      <c r="L28">
        <v>1</v>
      </c>
      <c r="N28">
        <v>0</v>
      </c>
      <c r="O28">
        <v>0</v>
      </c>
      <c r="P28">
        <v>1.1643531750778224</v>
      </c>
      <c r="Q28">
        <v>1.1643531750778224</v>
      </c>
      <c r="R28" s="25"/>
      <c r="S28" s="25"/>
      <c r="T28" s="25"/>
      <c r="U28" s="25"/>
      <c r="V28" s="25"/>
      <c r="W28" s="25"/>
      <c r="X28" s="25"/>
      <c r="Y28" s="25"/>
      <c r="Z28" s="25"/>
      <c r="AA28" s="25"/>
      <c r="AB28" s="25"/>
    </row>
    <row r="29" spans="1:28" x14ac:dyDescent="0.25">
      <c r="A29">
        <v>1</v>
      </c>
      <c r="B29" t="s">
        <v>208</v>
      </c>
      <c r="C29">
        <v>28</v>
      </c>
      <c r="D29">
        <v>0.7425424324423664</v>
      </c>
      <c r="G29">
        <v>1</v>
      </c>
      <c r="H29">
        <v>1</v>
      </c>
      <c r="I29">
        <v>1</v>
      </c>
      <c r="L29">
        <v>1</v>
      </c>
      <c r="N29">
        <v>0</v>
      </c>
      <c r="O29">
        <v>0</v>
      </c>
      <c r="P29">
        <v>1.3467243841012635</v>
      </c>
      <c r="Q29">
        <v>1.3467243841012635</v>
      </c>
      <c r="R29" s="25"/>
      <c r="S29" s="25"/>
      <c r="T29" s="25"/>
      <c r="U29" s="25"/>
      <c r="V29" s="25"/>
      <c r="W29" s="25"/>
      <c r="X29" s="25"/>
      <c r="Y29" s="25"/>
      <c r="Z29" s="25"/>
      <c r="AA29" s="25"/>
      <c r="AB29" s="25"/>
    </row>
    <row r="30" spans="1:28" x14ac:dyDescent="0.25">
      <c r="A30">
        <v>1</v>
      </c>
      <c r="B30" t="s">
        <v>208</v>
      </c>
      <c r="C30">
        <v>29</v>
      </c>
      <c r="D30">
        <v>0.51305870682232191</v>
      </c>
      <c r="G30">
        <v>1</v>
      </c>
      <c r="H30">
        <v>1</v>
      </c>
      <c r="I30">
        <v>1.33</v>
      </c>
      <c r="L30">
        <v>1</v>
      </c>
      <c r="N30">
        <v>0</v>
      </c>
      <c r="O30">
        <v>0</v>
      </c>
      <c r="P30">
        <v>1.9490946878059929</v>
      </c>
      <c r="Q30">
        <v>1.9490946878059929</v>
      </c>
      <c r="R30" s="25"/>
      <c r="S30" s="25"/>
      <c r="T30" s="25"/>
      <c r="U30" s="25"/>
      <c r="V30" s="25"/>
      <c r="W30" s="25"/>
      <c r="X30" s="25"/>
      <c r="Y30" s="25"/>
      <c r="Z30" s="25"/>
      <c r="AA30" s="25"/>
      <c r="AB30" s="25"/>
    </row>
    <row r="31" spans="1:28" x14ac:dyDescent="0.25">
      <c r="A31">
        <v>1</v>
      </c>
      <c r="B31" t="s">
        <v>208</v>
      </c>
      <c r="C31">
        <v>30</v>
      </c>
      <c r="D31">
        <v>0.34262167717390868</v>
      </c>
      <c r="G31">
        <v>1</v>
      </c>
      <c r="H31">
        <v>1</v>
      </c>
      <c r="I31">
        <v>1.67</v>
      </c>
      <c r="L31">
        <v>1</v>
      </c>
      <c r="N31">
        <v>0</v>
      </c>
      <c r="O31">
        <v>0</v>
      </c>
      <c r="P31">
        <v>2.9186711367722884</v>
      </c>
      <c r="Q31">
        <v>2.9186711367722884</v>
      </c>
      <c r="R31" s="25"/>
      <c r="S31" s="25"/>
      <c r="T31" s="25"/>
      <c r="U31" s="25"/>
      <c r="V31" s="25"/>
      <c r="W31" s="25"/>
      <c r="X31" s="25"/>
      <c r="Y31" s="25"/>
      <c r="Z31" s="25"/>
      <c r="AA31" s="25"/>
      <c r="AB31" s="25"/>
    </row>
    <row r="32" spans="1:28" x14ac:dyDescent="0.25">
      <c r="A32">
        <v>1</v>
      </c>
      <c r="B32" t="s">
        <v>208</v>
      </c>
      <c r="C32">
        <v>31</v>
      </c>
      <c r="D32">
        <v>0.24388500498809162</v>
      </c>
      <c r="G32">
        <v>1</v>
      </c>
      <c r="H32">
        <v>1</v>
      </c>
      <c r="I32">
        <v>2</v>
      </c>
      <c r="L32">
        <v>1</v>
      </c>
      <c r="N32">
        <v>0</v>
      </c>
      <c r="O32">
        <v>0</v>
      </c>
      <c r="P32">
        <v>4.1002930870999137</v>
      </c>
      <c r="Q32">
        <v>4.1002930870999137</v>
      </c>
      <c r="R32" s="25"/>
      <c r="S32" s="25"/>
      <c r="T32" s="25"/>
      <c r="U32" s="25"/>
      <c r="V32" s="25"/>
      <c r="W32" s="25"/>
      <c r="X32" s="25"/>
      <c r="Y32" s="25"/>
      <c r="Z32" s="25"/>
      <c r="AA32" s="25"/>
      <c r="AB32" s="25"/>
    </row>
    <row r="33" spans="1:56" x14ac:dyDescent="0.25">
      <c r="A33">
        <v>1</v>
      </c>
      <c r="B33" t="s">
        <v>208</v>
      </c>
      <c r="C33">
        <v>32</v>
      </c>
      <c r="D33">
        <v>0.15821130984103315</v>
      </c>
      <c r="G33">
        <v>1</v>
      </c>
      <c r="H33">
        <v>1</v>
      </c>
      <c r="I33">
        <v>2.5</v>
      </c>
      <c r="L33">
        <v>1</v>
      </c>
      <c r="N33">
        <v>0</v>
      </c>
      <c r="O33">
        <v>0</v>
      </c>
      <c r="P33">
        <v>6.3206606468575188</v>
      </c>
      <c r="Q33">
        <v>6.3206606468575188</v>
      </c>
      <c r="R33" s="25"/>
      <c r="S33" s="25"/>
      <c r="T33" s="25"/>
      <c r="U33" s="25"/>
      <c r="V33" s="25"/>
      <c r="W33" s="25"/>
      <c r="X33" s="25"/>
      <c r="Y33" s="25"/>
      <c r="Z33" s="25"/>
      <c r="AA33" s="25"/>
      <c r="AB33" s="25"/>
    </row>
    <row r="34" spans="1:56" x14ac:dyDescent="0.25">
      <c r="A34">
        <v>1</v>
      </c>
      <c r="B34" t="s">
        <v>208</v>
      </c>
      <c r="C34">
        <v>33</v>
      </c>
      <c r="D34">
        <v>1.0649531671313468</v>
      </c>
      <c r="G34">
        <v>1</v>
      </c>
      <c r="H34">
        <v>1</v>
      </c>
      <c r="I34">
        <v>0.3</v>
      </c>
      <c r="L34">
        <v>1</v>
      </c>
      <c r="N34">
        <v>0</v>
      </c>
      <c r="O34">
        <v>0</v>
      </c>
      <c r="P34">
        <v>0.93900842859943745</v>
      </c>
      <c r="Q34">
        <v>0.93900842859943745</v>
      </c>
      <c r="R34" s="25"/>
      <c r="S34" s="25"/>
      <c r="T34" s="25"/>
      <c r="U34" s="25"/>
      <c r="V34" s="25"/>
      <c r="W34" s="25"/>
      <c r="X34" s="25"/>
      <c r="Y34" s="25"/>
      <c r="Z34" s="25"/>
      <c r="AA34" s="25"/>
      <c r="AB34" s="25"/>
    </row>
    <row r="35" spans="1:56" x14ac:dyDescent="0.25">
      <c r="A35">
        <v>1</v>
      </c>
      <c r="B35" t="s">
        <v>208</v>
      </c>
      <c r="C35">
        <v>34</v>
      </c>
      <c r="D35">
        <v>0.98039199456731752</v>
      </c>
      <c r="G35">
        <v>1</v>
      </c>
      <c r="H35">
        <v>1</v>
      </c>
      <c r="I35">
        <v>0.5</v>
      </c>
      <c r="L35">
        <v>1</v>
      </c>
      <c r="N35">
        <v>0</v>
      </c>
      <c r="O35">
        <v>0</v>
      </c>
      <c r="P35">
        <v>1.0200001688521909</v>
      </c>
      <c r="Q35">
        <v>1.0200001688521909</v>
      </c>
      <c r="R35" s="25"/>
      <c r="S35" s="25"/>
      <c r="T35" s="25"/>
      <c r="U35" s="25"/>
      <c r="V35" s="25"/>
      <c r="W35" s="25"/>
      <c r="X35" s="25"/>
      <c r="Y35" s="25"/>
      <c r="Z35" s="25"/>
      <c r="AA35" s="25"/>
      <c r="AB35" s="25"/>
      <c r="AY35" t="s">
        <v>301</v>
      </c>
      <c r="AZ35" t="s">
        <v>302</v>
      </c>
      <c r="BA35" t="s">
        <v>303</v>
      </c>
      <c r="BB35" t="s">
        <v>304</v>
      </c>
      <c r="BC35" t="s">
        <v>305</v>
      </c>
      <c r="BD35" t="s">
        <v>306</v>
      </c>
    </row>
    <row r="36" spans="1:56" x14ac:dyDescent="0.25">
      <c r="A36">
        <v>1</v>
      </c>
      <c r="B36" t="s">
        <v>208</v>
      </c>
      <c r="C36">
        <v>35</v>
      </c>
      <c r="D36">
        <v>0.86410892705775522</v>
      </c>
      <c r="G36">
        <v>1</v>
      </c>
      <c r="H36">
        <v>1</v>
      </c>
      <c r="I36">
        <v>0.75</v>
      </c>
      <c r="L36">
        <v>1</v>
      </c>
      <c r="N36">
        <v>0</v>
      </c>
      <c r="O36">
        <v>0</v>
      </c>
      <c r="P36">
        <v>1.1572615079963895</v>
      </c>
      <c r="Q36">
        <v>1.1572615079963895</v>
      </c>
      <c r="R36" s="25"/>
      <c r="S36" s="25"/>
      <c r="T36" s="25"/>
      <c r="U36" s="25"/>
      <c r="V36" s="25"/>
      <c r="W36" s="25"/>
      <c r="X36" s="25"/>
      <c r="Y36" s="25"/>
      <c r="Z36" s="25"/>
      <c r="AA36" s="25"/>
      <c r="AB36" s="25"/>
      <c r="AY36">
        <v>0</v>
      </c>
      <c r="AZ36">
        <v>0</v>
      </c>
      <c r="BA36">
        <v>0</v>
      </c>
      <c r="BB36">
        <v>0</v>
      </c>
      <c r="BC36">
        <v>0</v>
      </c>
      <c r="BD36">
        <v>0</v>
      </c>
    </row>
    <row r="37" spans="1:56" x14ac:dyDescent="0.25">
      <c r="A37">
        <v>1</v>
      </c>
      <c r="B37" t="s">
        <v>208</v>
      </c>
      <c r="C37">
        <v>36</v>
      </c>
      <c r="D37">
        <v>0.74467506580526599</v>
      </c>
      <c r="G37">
        <v>1</v>
      </c>
      <c r="H37">
        <v>1</v>
      </c>
      <c r="I37">
        <v>1</v>
      </c>
      <c r="L37">
        <v>1</v>
      </c>
      <c r="N37">
        <v>0</v>
      </c>
      <c r="O37">
        <v>0</v>
      </c>
      <c r="P37">
        <v>1.3428675752942452</v>
      </c>
      <c r="Q37">
        <v>1.3428675752942452</v>
      </c>
      <c r="R37" s="25"/>
      <c r="S37" s="25"/>
      <c r="T37" s="25"/>
      <c r="U37" s="25"/>
      <c r="V37" s="25"/>
      <c r="W37" s="25"/>
      <c r="X37" s="25"/>
      <c r="Y37" s="25"/>
      <c r="Z37" s="25"/>
      <c r="AA37" s="25"/>
      <c r="AB37" s="25"/>
      <c r="AY37">
        <v>0</v>
      </c>
      <c r="AZ37">
        <v>0</v>
      </c>
      <c r="BA37">
        <v>0</v>
      </c>
      <c r="BB37">
        <v>0</v>
      </c>
      <c r="BC37">
        <v>0</v>
      </c>
      <c r="BD37">
        <v>0</v>
      </c>
    </row>
    <row r="38" spans="1:56" x14ac:dyDescent="0.25">
      <c r="A38">
        <v>1</v>
      </c>
      <c r="B38" t="s">
        <v>208</v>
      </c>
      <c r="C38">
        <v>37</v>
      </c>
      <c r="D38">
        <v>0.51417814092323599</v>
      </c>
      <c r="G38">
        <v>1</v>
      </c>
      <c r="H38">
        <v>1</v>
      </c>
      <c r="I38">
        <v>1.33</v>
      </c>
      <c r="L38">
        <v>1</v>
      </c>
      <c r="N38">
        <v>0</v>
      </c>
      <c r="O38">
        <v>0</v>
      </c>
      <c r="P38">
        <v>1.944851249810899</v>
      </c>
      <c r="Q38">
        <v>1.944851249810899</v>
      </c>
      <c r="R38" s="25"/>
      <c r="S38" s="25"/>
      <c r="T38" s="25"/>
      <c r="U38" s="25"/>
      <c r="V38" s="25"/>
      <c r="W38" s="25"/>
      <c r="X38" s="25"/>
      <c r="Y38" s="25"/>
      <c r="Z38" s="25"/>
      <c r="AA38" s="25"/>
      <c r="AB38" s="25"/>
      <c r="AY38">
        <v>3</v>
      </c>
      <c r="AZ38">
        <v>0</v>
      </c>
      <c r="BA38">
        <v>0</v>
      </c>
      <c r="BB38">
        <v>0</v>
      </c>
      <c r="BC38">
        <v>0</v>
      </c>
      <c r="BD38">
        <v>0</v>
      </c>
    </row>
    <row r="39" spans="1:56" x14ac:dyDescent="0.25">
      <c r="A39">
        <v>1</v>
      </c>
      <c r="B39" t="s">
        <v>208</v>
      </c>
      <c r="C39">
        <v>38</v>
      </c>
      <c r="D39">
        <v>0.34321434913290416</v>
      </c>
      <c r="G39">
        <v>1</v>
      </c>
      <c r="H39">
        <v>1</v>
      </c>
      <c r="I39">
        <v>1.67</v>
      </c>
      <c r="L39">
        <v>1</v>
      </c>
      <c r="N39">
        <v>0</v>
      </c>
      <c r="O39">
        <v>0</v>
      </c>
      <c r="P39">
        <v>2.9136310953385176</v>
      </c>
      <c r="Q39">
        <v>2.9136310953385176</v>
      </c>
      <c r="R39" s="25"/>
      <c r="S39" s="25"/>
      <c r="T39" s="25"/>
      <c r="U39" s="25"/>
      <c r="V39" s="25"/>
      <c r="W39" s="25"/>
      <c r="X39" s="25"/>
      <c r="Y39" s="25"/>
      <c r="Z39" s="25"/>
      <c r="AA39" s="25"/>
      <c r="AB39" s="25"/>
      <c r="AY39">
        <v>5</v>
      </c>
      <c r="AZ39">
        <v>7</v>
      </c>
      <c r="BA39">
        <v>6</v>
      </c>
      <c r="BB39">
        <v>6</v>
      </c>
      <c r="BC39">
        <v>2</v>
      </c>
      <c r="BD39">
        <v>0</v>
      </c>
    </row>
    <row r="40" spans="1:56" x14ac:dyDescent="0.25">
      <c r="A40">
        <v>1</v>
      </c>
      <c r="B40" t="s">
        <v>208</v>
      </c>
      <c r="C40">
        <v>39</v>
      </c>
      <c r="D40">
        <v>0.24427596025345175</v>
      </c>
      <c r="G40">
        <v>1</v>
      </c>
      <c r="H40">
        <v>1</v>
      </c>
      <c r="I40">
        <v>2</v>
      </c>
      <c r="L40">
        <v>1</v>
      </c>
      <c r="N40">
        <v>0</v>
      </c>
      <c r="O40">
        <v>0</v>
      </c>
      <c r="P40">
        <v>4.0937307091636725</v>
      </c>
      <c r="Q40">
        <v>4.0937307091636725</v>
      </c>
      <c r="R40" s="25"/>
      <c r="S40" s="25"/>
      <c r="T40" s="25"/>
      <c r="U40" s="25"/>
      <c r="V40" s="25"/>
      <c r="W40" s="25"/>
      <c r="X40" s="25"/>
      <c r="Y40" s="25"/>
      <c r="Z40" s="25"/>
      <c r="AA40" s="25"/>
      <c r="AB40" s="25"/>
      <c r="AY40">
        <v>1</v>
      </c>
      <c r="AZ40">
        <v>2</v>
      </c>
      <c r="BA40">
        <v>2</v>
      </c>
      <c r="BB40">
        <v>2</v>
      </c>
      <c r="BC40">
        <v>1</v>
      </c>
      <c r="BD40">
        <v>0</v>
      </c>
    </row>
    <row r="41" spans="1:56" x14ac:dyDescent="0.25">
      <c r="A41">
        <v>1</v>
      </c>
      <c r="B41" t="s">
        <v>208</v>
      </c>
      <c r="C41">
        <v>40</v>
      </c>
      <c r="D41">
        <v>0.15840056781587511</v>
      </c>
      <c r="G41">
        <v>1</v>
      </c>
      <c r="H41">
        <v>1</v>
      </c>
      <c r="I41">
        <v>2.5</v>
      </c>
      <c r="L41">
        <v>1</v>
      </c>
      <c r="N41">
        <v>0</v>
      </c>
      <c r="O41">
        <v>0</v>
      </c>
      <c r="P41">
        <v>6.3131086825547271</v>
      </c>
      <c r="Q41">
        <v>6.3131086825547271</v>
      </c>
      <c r="R41" s="25"/>
      <c r="S41" s="25"/>
      <c r="T41" s="25"/>
      <c r="U41" s="25"/>
      <c r="V41" s="25"/>
      <c r="W41" s="25"/>
      <c r="X41" s="25"/>
      <c r="Y41" s="25"/>
      <c r="Z41" s="25"/>
      <c r="AA41" s="25"/>
      <c r="AB41" s="25"/>
      <c r="AY41">
        <v>4</v>
      </c>
      <c r="AZ41">
        <v>7</v>
      </c>
      <c r="BA41">
        <v>4</v>
      </c>
      <c r="BB41">
        <v>4</v>
      </c>
      <c r="BC41">
        <v>6</v>
      </c>
      <c r="BD41">
        <v>4</v>
      </c>
    </row>
    <row r="42" spans="1:56" x14ac:dyDescent="0.25">
      <c r="A42">
        <v>1</v>
      </c>
      <c r="B42" t="s">
        <v>208</v>
      </c>
      <c r="C42">
        <v>41</v>
      </c>
      <c r="D42">
        <v>1.0748632022197855</v>
      </c>
      <c r="G42">
        <v>1</v>
      </c>
      <c r="H42">
        <v>1</v>
      </c>
      <c r="I42">
        <v>0.3</v>
      </c>
      <c r="L42">
        <v>1</v>
      </c>
      <c r="N42">
        <v>0</v>
      </c>
      <c r="O42">
        <v>0</v>
      </c>
      <c r="P42">
        <v>0.9303509487856878</v>
      </c>
      <c r="Q42">
        <v>0.9303509487856878</v>
      </c>
      <c r="R42" s="25"/>
      <c r="S42" s="25"/>
      <c r="T42" s="25"/>
      <c r="U42" s="25"/>
      <c r="V42" s="25"/>
      <c r="W42" s="25"/>
      <c r="X42" s="25"/>
      <c r="Y42" s="25"/>
      <c r="Z42" s="25"/>
      <c r="AA42" s="25"/>
      <c r="AB42" s="25"/>
      <c r="AY42">
        <v>2</v>
      </c>
      <c r="AZ42">
        <v>11</v>
      </c>
      <c r="BA42">
        <v>5</v>
      </c>
      <c r="BB42">
        <v>6</v>
      </c>
      <c r="BC42">
        <v>4</v>
      </c>
      <c r="BD42">
        <v>3</v>
      </c>
    </row>
    <row r="43" spans="1:56" x14ac:dyDescent="0.25">
      <c r="A43">
        <v>1</v>
      </c>
      <c r="B43" t="s">
        <v>208</v>
      </c>
      <c r="C43">
        <v>42</v>
      </c>
      <c r="D43">
        <v>0.98935251551266434</v>
      </c>
      <c r="G43">
        <v>1</v>
      </c>
      <c r="H43">
        <v>1</v>
      </c>
      <c r="I43">
        <v>0.5</v>
      </c>
      <c r="L43">
        <v>1</v>
      </c>
      <c r="N43">
        <v>0</v>
      </c>
      <c r="O43">
        <v>0</v>
      </c>
      <c r="P43">
        <v>1.0107620734979568</v>
      </c>
      <c r="Q43">
        <v>1.0107620734979568</v>
      </c>
      <c r="R43" s="25"/>
      <c r="S43" s="25"/>
      <c r="T43" s="25"/>
      <c r="U43" s="25"/>
      <c r="V43" s="25"/>
      <c r="W43" s="25"/>
      <c r="X43" s="25"/>
      <c r="Y43" s="25"/>
      <c r="Z43" s="25"/>
      <c r="AA43" s="25"/>
      <c r="AB43" s="25"/>
      <c r="AY43">
        <v>8</v>
      </c>
      <c r="AZ43">
        <v>6</v>
      </c>
      <c r="BA43">
        <v>7</v>
      </c>
      <c r="BB43">
        <v>6</v>
      </c>
      <c r="BC43">
        <v>8</v>
      </c>
      <c r="BD43">
        <v>2</v>
      </c>
    </row>
    <row r="44" spans="1:56" x14ac:dyDescent="0.25">
      <c r="A44">
        <v>1</v>
      </c>
      <c r="B44" t="s">
        <v>208</v>
      </c>
      <c r="C44">
        <v>43</v>
      </c>
      <c r="D44">
        <v>0.87043852692303869</v>
      </c>
      <c r="G44">
        <v>1</v>
      </c>
      <c r="H44">
        <v>1</v>
      </c>
      <c r="I44">
        <v>0.75</v>
      </c>
      <c r="L44">
        <v>1</v>
      </c>
      <c r="N44">
        <v>0</v>
      </c>
      <c r="O44">
        <v>0</v>
      </c>
      <c r="P44">
        <v>1.1488462069055645</v>
      </c>
      <c r="Q44">
        <v>1.1488462069055645</v>
      </c>
      <c r="R44" s="25"/>
      <c r="S44" s="25"/>
      <c r="T44" s="25"/>
      <c r="U44" s="25"/>
      <c r="V44" s="25"/>
      <c r="W44" s="25"/>
      <c r="X44" s="25"/>
      <c r="Y44" s="25"/>
      <c r="Z44" s="25"/>
      <c r="AA44" s="25"/>
      <c r="AB44" s="25"/>
      <c r="AY44">
        <v>1</v>
      </c>
      <c r="AZ44">
        <v>2</v>
      </c>
      <c r="BA44">
        <v>0</v>
      </c>
      <c r="BB44">
        <v>0</v>
      </c>
      <c r="BC44">
        <v>0</v>
      </c>
      <c r="BD44">
        <v>2</v>
      </c>
    </row>
    <row r="45" spans="1:56" x14ac:dyDescent="0.25">
      <c r="A45">
        <v>1</v>
      </c>
      <c r="B45" t="s">
        <v>208</v>
      </c>
      <c r="C45">
        <v>44</v>
      </c>
      <c r="D45">
        <v>0.74787218636230246</v>
      </c>
      <c r="G45">
        <v>1</v>
      </c>
      <c r="H45">
        <v>1</v>
      </c>
      <c r="I45">
        <v>1</v>
      </c>
      <c r="L45">
        <v>1</v>
      </c>
      <c r="N45">
        <v>0</v>
      </c>
      <c r="O45">
        <v>0</v>
      </c>
      <c r="P45">
        <v>1.337126875735362</v>
      </c>
      <c r="Q45">
        <v>1.337126875735362</v>
      </c>
      <c r="R45" s="25"/>
      <c r="S45" s="25"/>
      <c r="T45" s="25"/>
      <c r="U45" s="25"/>
      <c r="V45" s="25"/>
      <c r="W45" s="25"/>
      <c r="X45" s="25"/>
      <c r="Y45" s="25"/>
      <c r="Z45" s="25"/>
      <c r="AA45" s="25"/>
      <c r="AB45" s="25"/>
      <c r="AY45">
        <v>0</v>
      </c>
      <c r="AZ45">
        <v>1</v>
      </c>
      <c r="BA45">
        <v>1</v>
      </c>
      <c r="BB45">
        <v>2</v>
      </c>
      <c r="BC45">
        <v>3</v>
      </c>
      <c r="BD45">
        <v>1</v>
      </c>
    </row>
    <row r="46" spans="1:56" x14ac:dyDescent="0.25">
      <c r="A46">
        <v>1</v>
      </c>
      <c r="B46" t="s">
        <v>208</v>
      </c>
      <c r="C46">
        <v>45</v>
      </c>
      <c r="D46">
        <v>0.51577244778626485</v>
      </c>
      <c r="G46">
        <v>1</v>
      </c>
      <c r="H46">
        <v>1</v>
      </c>
      <c r="I46">
        <v>1.33</v>
      </c>
      <c r="L46">
        <v>1</v>
      </c>
      <c r="N46">
        <v>0</v>
      </c>
      <c r="O46">
        <v>0</v>
      </c>
      <c r="P46">
        <v>1.938839510121328</v>
      </c>
      <c r="Q46">
        <v>1.938839510121328</v>
      </c>
      <c r="R46" s="25"/>
      <c r="S46" s="25"/>
      <c r="T46" s="25"/>
      <c r="U46" s="25"/>
      <c r="V46" s="25"/>
      <c r="W46" s="25"/>
      <c r="X46" s="25"/>
      <c r="Y46" s="25"/>
      <c r="Z46" s="25"/>
      <c r="AA46" s="25"/>
      <c r="AB46" s="25"/>
      <c r="AY46">
        <v>1</v>
      </c>
      <c r="AZ46">
        <v>7</v>
      </c>
      <c r="BA46">
        <v>2</v>
      </c>
      <c r="BB46">
        <v>2</v>
      </c>
      <c r="BC46">
        <v>5</v>
      </c>
      <c r="BD46">
        <v>3</v>
      </c>
    </row>
    <row r="47" spans="1:56" x14ac:dyDescent="0.25">
      <c r="A47">
        <v>1</v>
      </c>
      <c r="B47" t="s">
        <v>208</v>
      </c>
      <c r="C47">
        <v>46</v>
      </c>
      <c r="D47">
        <v>0.34429861824517893</v>
      </c>
      <c r="G47">
        <v>1</v>
      </c>
      <c r="H47">
        <v>1</v>
      </c>
      <c r="I47">
        <v>1.67</v>
      </c>
      <c r="L47">
        <v>1</v>
      </c>
      <c r="N47">
        <v>0</v>
      </c>
      <c r="O47">
        <v>0</v>
      </c>
      <c r="P47">
        <v>2.9044554552579958</v>
      </c>
      <c r="Q47">
        <v>2.9044554552579958</v>
      </c>
      <c r="R47" s="25"/>
      <c r="S47" s="25"/>
      <c r="T47" s="25"/>
      <c r="U47" s="25"/>
      <c r="V47" s="25"/>
      <c r="W47" s="25"/>
      <c r="X47" s="25"/>
      <c r="Y47" s="25"/>
      <c r="Z47" s="25"/>
      <c r="AA47" s="25"/>
      <c r="AB47" s="25"/>
      <c r="AY47">
        <v>3</v>
      </c>
      <c r="AZ47">
        <v>3</v>
      </c>
      <c r="BA47">
        <v>4</v>
      </c>
      <c r="BB47">
        <v>3</v>
      </c>
      <c r="BC47">
        <v>3</v>
      </c>
      <c r="BD47">
        <v>1</v>
      </c>
    </row>
    <row r="48" spans="1:56" x14ac:dyDescent="0.25">
      <c r="A48">
        <v>1</v>
      </c>
      <c r="B48" t="s">
        <v>208</v>
      </c>
      <c r="C48">
        <v>47</v>
      </c>
      <c r="D48">
        <v>0.24500861628081685</v>
      </c>
      <c r="G48">
        <v>1</v>
      </c>
      <c r="H48">
        <v>1</v>
      </c>
      <c r="I48">
        <v>2</v>
      </c>
      <c r="L48">
        <v>1</v>
      </c>
      <c r="N48">
        <v>0</v>
      </c>
      <c r="O48">
        <v>0</v>
      </c>
      <c r="P48">
        <v>4.0814891132393853</v>
      </c>
      <c r="Q48">
        <v>4.0814891132393853</v>
      </c>
      <c r="R48" s="25"/>
      <c r="S48" s="25"/>
      <c r="T48" s="25"/>
      <c r="U48" s="25"/>
      <c r="V48" s="25"/>
      <c r="AY48">
        <v>3</v>
      </c>
      <c r="AZ48">
        <v>1</v>
      </c>
      <c r="BA48">
        <v>1</v>
      </c>
      <c r="BB48">
        <v>1</v>
      </c>
      <c r="BC48">
        <v>0</v>
      </c>
      <c r="BD48">
        <v>0</v>
      </c>
    </row>
    <row r="49" spans="1:56" x14ac:dyDescent="0.25">
      <c r="A49">
        <v>1</v>
      </c>
      <c r="B49" t="s">
        <v>208</v>
      </c>
      <c r="C49">
        <v>48</v>
      </c>
      <c r="D49">
        <v>0.15882874384918752</v>
      </c>
      <c r="G49">
        <v>1</v>
      </c>
      <c r="H49">
        <v>1</v>
      </c>
      <c r="I49">
        <v>2.5</v>
      </c>
      <c r="L49">
        <v>1</v>
      </c>
      <c r="N49">
        <v>0</v>
      </c>
      <c r="O49">
        <v>0</v>
      </c>
      <c r="P49">
        <v>6.2960895853305301</v>
      </c>
      <c r="Q49">
        <v>6.2960895853305301</v>
      </c>
      <c r="R49" s="25"/>
      <c r="S49" s="25"/>
      <c r="T49" s="25"/>
      <c r="U49" s="25"/>
      <c r="V49" s="25"/>
      <c r="AY49">
        <v>1</v>
      </c>
      <c r="AZ49">
        <v>0</v>
      </c>
      <c r="BA49">
        <v>0</v>
      </c>
      <c r="BB49">
        <v>0</v>
      </c>
      <c r="BC49">
        <v>0</v>
      </c>
      <c r="BD49">
        <v>0</v>
      </c>
    </row>
    <row r="50" spans="1:56" x14ac:dyDescent="0.25">
      <c r="A50">
        <v>1</v>
      </c>
      <c r="B50" t="s">
        <v>208</v>
      </c>
      <c r="C50">
        <v>49</v>
      </c>
      <c r="D50">
        <v>1.1288594382630501</v>
      </c>
      <c r="G50">
        <v>1</v>
      </c>
      <c r="H50">
        <v>1</v>
      </c>
      <c r="I50">
        <v>0.3</v>
      </c>
      <c r="L50">
        <v>1</v>
      </c>
      <c r="N50">
        <v>0</v>
      </c>
      <c r="O50">
        <v>0</v>
      </c>
      <c r="P50">
        <v>0.88584988184062741</v>
      </c>
      <c r="Q50">
        <v>0.88584988184062741</v>
      </c>
      <c r="R50" s="25"/>
      <c r="S50" s="25"/>
      <c r="T50" s="25"/>
      <c r="U50" s="25"/>
      <c r="V50" s="25"/>
      <c r="AY50">
        <v>0</v>
      </c>
      <c r="AZ50">
        <v>1</v>
      </c>
      <c r="BA50">
        <v>0</v>
      </c>
      <c r="BB50">
        <v>0</v>
      </c>
      <c r="BC50">
        <v>0</v>
      </c>
      <c r="BD50">
        <v>0</v>
      </c>
    </row>
    <row r="51" spans="1:56" x14ac:dyDescent="0.25">
      <c r="A51">
        <v>1</v>
      </c>
      <c r="B51" t="s">
        <v>208</v>
      </c>
      <c r="C51">
        <v>50</v>
      </c>
      <c r="D51">
        <v>1.013708756618483</v>
      </c>
      <c r="G51">
        <v>1</v>
      </c>
      <c r="H51">
        <v>1</v>
      </c>
      <c r="I51">
        <v>0.5</v>
      </c>
      <c r="L51">
        <v>1</v>
      </c>
      <c r="N51">
        <v>0</v>
      </c>
      <c r="O51">
        <v>0</v>
      </c>
      <c r="P51">
        <v>0.98647663194287427</v>
      </c>
      <c r="Q51">
        <v>0.98647663194287427</v>
      </c>
      <c r="R51" s="25"/>
      <c r="S51" s="25"/>
      <c r="T51" s="25"/>
      <c r="U51" s="25"/>
      <c r="V51" s="25"/>
    </row>
    <row r="52" spans="1:56" x14ac:dyDescent="0.25">
      <c r="A52">
        <v>1</v>
      </c>
      <c r="B52" t="s">
        <v>208</v>
      </c>
      <c r="C52">
        <v>51</v>
      </c>
      <c r="D52">
        <v>0.87829813540246293</v>
      </c>
      <c r="G52">
        <v>1</v>
      </c>
      <c r="H52">
        <v>1</v>
      </c>
      <c r="I52">
        <v>0.75</v>
      </c>
      <c r="L52">
        <v>1</v>
      </c>
      <c r="N52">
        <v>0</v>
      </c>
      <c r="O52">
        <v>0</v>
      </c>
      <c r="P52">
        <v>1.1385655504571572</v>
      </c>
      <c r="Q52">
        <v>1.1385655504571572</v>
      </c>
      <c r="R52" s="25"/>
      <c r="S52" s="25"/>
      <c r="T52" s="25"/>
      <c r="U52" s="25"/>
      <c r="V52" s="25"/>
      <c r="AY52" t="s">
        <v>301</v>
      </c>
      <c r="AZ52" t="s">
        <v>302</v>
      </c>
      <c r="BA52" t="s">
        <v>303</v>
      </c>
      <c r="BB52" t="s">
        <v>304</v>
      </c>
      <c r="BC52" t="s">
        <v>305</v>
      </c>
      <c r="BD52" t="s">
        <v>306</v>
      </c>
    </row>
    <row r="53" spans="1:56" x14ac:dyDescent="0.25">
      <c r="A53">
        <v>1</v>
      </c>
      <c r="B53" t="s">
        <v>208</v>
      </c>
      <c r="C53">
        <v>52</v>
      </c>
      <c r="D53">
        <v>0.7476396868504378</v>
      </c>
      <c r="G53">
        <v>1</v>
      </c>
      <c r="H53">
        <v>1</v>
      </c>
      <c r="I53">
        <v>1</v>
      </c>
      <c r="L53">
        <v>1</v>
      </c>
      <c r="N53">
        <v>0</v>
      </c>
      <c r="O53">
        <v>0</v>
      </c>
      <c r="P53">
        <v>1.3375426928079137</v>
      </c>
      <c r="Q53">
        <v>1.3375426928079137</v>
      </c>
      <c r="R53" s="25"/>
      <c r="S53" s="25"/>
      <c r="T53" s="25"/>
      <c r="U53" s="25"/>
      <c r="V53" s="25"/>
      <c r="AY53">
        <v>0</v>
      </c>
      <c r="AZ53">
        <v>1</v>
      </c>
      <c r="BA53">
        <v>1</v>
      </c>
      <c r="BB53">
        <v>0</v>
      </c>
      <c r="BC53">
        <v>0</v>
      </c>
      <c r="BD53">
        <v>0</v>
      </c>
    </row>
    <row r="54" spans="1:56" x14ac:dyDescent="0.25">
      <c r="A54">
        <v>1</v>
      </c>
      <c r="B54" t="s">
        <v>208</v>
      </c>
      <c r="C54">
        <v>53</v>
      </c>
      <c r="D54">
        <v>0.51010477648740427</v>
      </c>
      <c r="G54">
        <v>1</v>
      </c>
      <c r="H54">
        <v>1</v>
      </c>
      <c r="I54">
        <v>1.33</v>
      </c>
      <c r="L54">
        <v>1</v>
      </c>
      <c r="N54">
        <v>0</v>
      </c>
      <c r="O54">
        <v>0</v>
      </c>
      <c r="P54">
        <v>1.9603815649130516</v>
      </c>
      <c r="Q54">
        <v>1.9603815649130516</v>
      </c>
      <c r="R54" s="25"/>
      <c r="S54" s="25"/>
      <c r="T54" s="25"/>
      <c r="U54" s="25"/>
      <c r="V54" s="25"/>
      <c r="AY54">
        <v>1</v>
      </c>
      <c r="AZ54">
        <v>14</v>
      </c>
      <c r="BA54">
        <v>4</v>
      </c>
      <c r="BB54">
        <v>7</v>
      </c>
      <c r="BC54">
        <v>0</v>
      </c>
      <c r="BD54">
        <v>0</v>
      </c>
    </row>
    <row r="55" spans="1:56" x14ac:dyDescent="0.25">
      <c r="A55">
        <v>1</v>
      </c>
      <c r="B55" t="s">
        <v>208</v>
      </c>
      <c r="C55">
        <v>54</v>
      </c>
      <c r="D55">
        <v>0.34092105036732595</v>
      </c>
      <c r="G55">
        <v>1</v>
      </c>
      <c r="H55">
        <v>1</v>
      </c>
      <c r="I55">
        <v>1.67</v>
      </c>
      <c r="L55">
        <v>1</v>
      </c>
      <c r="N55">
        <v>0</v>
      </c>
      <c r="O55">
        <v>0</v>
      </c>
      <c r="P55">
        <v>2.9332304324492382</v>
      </c>
      <c r="Q55">
        <v>2.9332304324492382</v>
      </c>
      <c r="R55" s="25"/>
      <c r="S55" s="25"/>
      <c r="T55" s="25"/>
      <c r="U55" s="25"/>
      <c r="V55" s="25"/>
      <c r="AY55">
        <v>15</v>
      </c>
      <c r="AZ55">
        <v>17</v>
      </c>
      <c r="BA55">
        <v>16</v>
      </c>
      <c r="BB55">
        <v>13</v>
      </c>
      <c r="BC55">
        <v>16</v>
      </c>
      <c r="BD55">
        <v>5</v>
      </c>
    </row>
    <row r="56" spans="1:56" x14ac:dyDescent="0.25">
      <c r="A56">
        <v>1</v>
      </c>
      <c r="B56" t="s">
        <v>208</v>
      </c>
      <c r="C56">
        <v>55</v>
      </c>
      <c r="D56">
        <v>0.24252106947453211</v>
      </c>
      <c r="G56">
        <v>1</v>
      </c>
      <c r="H56">
        <v>1</v>
      </c>
      <c r="I56">
        <v>2</v>
      </c>
      <c r="L56">
        <v>1</v>
      </c>
      <c r="N56">
        <v>0</v>
      </c>
      <c r="O56">
        <v>0</v>
      </c>
      <c r="P56">
        <v>4.1233530850193327</v>
      </c>
      <c r="Q56">
        <v>4.1233530850193327</v>
      </c>
      <c r="R56" s="25"/>
      <c r="S56" s="25"/>
      <c r="T56" s="25"/>
      <c r="U56" s="25"/>
      <c r="V56" s="25"/>
      <c r="AY56">
        <v>8</v>
      </c>
      <c r="AZ56">
        <v>7</v>
      </c>
      <c r="BA56">
        <v>5</v>
      </c>
      <c r="BB56">
        <v>5</v>
      </c>
      <c r="BC56">
        <v>4</v>
      </c>
      <c r="BD56">
        <v>4</v>
      </c>
    </row>
    <row r="57" spans="1:56" x14ac:dyDescent="0.25">
      <c r="A57">
        <v>1</v>
      </c>
      <c r="B57" t="s">
        <v>208</v>
      </c>
      <c r="C57">
        <v>56</v>
      </c>
      <c r="D57">
        <v>0.15625734556509394</v>
      </c>
      <c r="G57">
        <v>1</v>
      </c>
      <c r="H57">
        <v>1</v>
      </c>
      <c r="I57">
        <v>2.5</v>
      </c>
      <c r="L57">
        <v>1</v>
      </c>
      <c r="N57">
        <v>0</v>
      </c>
      <c r="O57">
        <v>0</v>
      </c>
      <c r="P57">
        <v>6.3996991397976766</v>
      </c>
      <c r="Q57">
        <v>6.3996991397976766</v>
      </c>
      <c r="R57" s="25"/>
      <c r="S57" s="25"/>
      <c r="T57" s="25"/>
      <c r="U57" s="25"/>
      <c r="V57" s="25"/>
      <c r="AY57">
        <v>2</v>
      </c>
      <c r="AZ57">
        <v>3</v>
      </c>
      <c r="BA57">
        <v>1</v>
      </c>
      <c r="BB57">
        <v>2</v>
      </c>
      <c r="BC57">
        <v>4</v>
      </c>
      <c r="BD57">
        <v>2</v>
      </c>
    </row>
    <row r="58" spans="1:56" x14ac:dyDescent="0.25">
      <c r="A58">
        <v>1</v>
      </c>
      <c r="B58" t="s">
        <v>208</v>
      </c>
      <c r="C58">
        <v>57</v>
      </c>
      <c r="D58">
        <v>1.1348065271601597</v>
      </c>
      <c r="G58">
        <v>1</v>
      </c>
      <c r="H58">
        <v>1</v>
      </c>
      <c r="I58">
        <v>0.3</v>
      </c>
      <c r="L58">
        <v>1</v>
      </c>
      <c r="N58">
        <v>0</v>
      </c>
      <c r="O58">
        <v>0</v>
      </c>
      <c r="P58">
        <v>0.88120747992390258</v>
      </c>
      <c r="Q58">
        <v>0.88120747992390258</v>
      </c>
      <c r="R58" s="25"/>
      <c r="S58" s="25"/>
      <c r="T58" s="25"/>
      <c r="U58" s="25"/>
      <c r="V58" s="25"/>
      <c r="AY58">
        <v>2</v>
      </c>
      <c r="AZ58">
        <v>2</v>
      </c>
      <c r="BA58">
        <v>1</v>
      </c>
      <c r="BB58">
        <v>2</v>
      </c>
      <c r="BC58">
        <v>3</v>
      </c>
      <c r="BD58">
        <v>2</v>
      </c>
    </row>
    <row r="59" spans="1:56" x14ac:dyDescent="0.25">
      <c r="A59">
        <v>1</v>
      </c>
      <c r="B59" t="s">
        <v>208</v>
      </c>
      <c r="C59">
        <v>58</v>
      </c>
      <c r="D59">
        <v>1.0182271885406846</v>
      </c>
      <c r="G59">
        <v>1</v>
      </c>
      <c r="H59">
        <v>1</v>
      </c>
      <c r="I59">
        <v>0.5</v>
      </c>
      <c r="L59">
        <v>1</v>
      </c>
      <c r="N59">
        <v>0</v>
      </c>
      <c r="O59">
        <v>0</v>
      </c>
      <c r="P59">
        <v>0.9820990946364262</v>
      </c>
      <c r="Q59">
        <v>0.9820990946364262</v>
      </c>
      <c r="R59" s="25"/>
      <c r="S59" s="25"/>
      <c r="T59" s="25"/>
      <c r="U59" s="25"/>
      <c r="V59" s="25"/>
      <c r="AY59">
        <v>0</v>
      </c>
      <c r="AZ59">
        <v>2</v>
      </c>
      <c r="BA59">
        <v>1</v>
      </c>
      <c r="BB59">
        <v>0</v>
      </c>
      <c r="BC59">
        <v>2</v>
      </c>
      <c r="BD59">
        <v>1</v>
      </c>
    </row>
    <row r="60" spans="1:56" x14ac:dyDescent="0.25">
      <c r="A60">
        <v>1</v>
      </c>
      <c r="B60" t="s">
        <v>208</v>
      </c>
      <c r="C60">
        <v>59</v>
      </c>
      <c r="D60">
        <v>0.87849827011820647</v>
      </c>
      <c r="G60">
        <v>1</v>
      </c>
      <c r="H60">
        <v>1</v>
      </c>
      <c r="I60">
        <v>0.75</v>
      </c>
      <c r="L60">
        <v>1</v>
      </c>
      <c r="N60">
        <v>0</v>
      </c>
      <c r="O60">
        <v>0</v>
      </c>
      <c r="P60">
        <v>1.1383061686227849</v>
      </c>
      <c r="Q60">
        <v>1.1383061686227849</v>
      </c>
      <c r="R60" s="25"/>
      <c r="S60" s="25"/>
      <c r="T60" s="25"/>
      <c r="U60" s="25"/>
      <c r="V60" s="25"/>
      <c r="AY60">
        <v>2</v>
      </c>
      <c r="AZ60">
        <v>1</v>
      </c>
      <c r="BA60">
        <v>1</v>
      </c>
      <c r="BB60">
        <v>2</v>
      </c>
      <c r="BC60">
        <v>1</v>
      </c>
      <c r="BD60">
        <v>1</v>
      </c>
    </row>
    <row r="61" spans="1:56" x14ac:dyDescent="0.25">
      <c r="A61">
        <v>1</v>
      </c>
      <c r="B61" t="s">
        <v>208</v>
      </c>
      <c r="C61">
        <v>60</v>
      </c>
      <c r="D61">
        <v>0.74608311976909802</v>
      </c>
      <c r="G61">
        <v>1</v>
      </c>
      <c r="H61">
        <v>1</v>
      </c>
      <c r="I61">
        <v>1</v>
      </c>
      <c r="L61">
        <v>1</v>
      </c>
      <c r="N61">
        <v>0</v>
      </c>
      <c r="O61">
        <v>0</v>
      </c>
      <c r="P61">
        <v>1.3403332329908302</v>
      </c>
      <c r="Q61">
        <v>1.3403332329908302</v>
      </c>
      <c r="R61" s="25"/>
      <c r="S61" s="25"/>
      <c r="T61" s="25"/>
      <c r="U61" s="25"/>
      <c r="V61" s="25"/>
      <c r="AY61">
        <v>0</v>
      </c>
      <c r="AZ61">
        <v>1</v>
      </c>
      <c r="BA61">
        <v>1</v>
      </c>
      <c r="BB61">
        <v>1</v>
      </c>
      <c r="BC61">
        <v>2</v>
      </c>
      <c r="BD61">
        <v>1</v>
      </c>
    </row>
    <row r="62" spans="1:56" x14ac:dyDescent="0.25">
      <c r="A62">
        <v>1</v>
      </c>
      <c r="B62" t="s">
        <v>208</v>
      </c>
      <c r="C62">
        <v>61</v>
      </c>
      <c r="D62">
        <v>0.50925412868036102</v>
      </c>
      <c r="G62">
        <v>1</v>
      </c>
      <c r="H62">
        <v>1</v>
      </c>
      <c r="I62">
        <v>1.33</v>
      </c>
      <c r="L62">
        <v>1</v>
      </c>
      <c r="N62">
        <v>0</v>
      </c>
      <c r="O62">
        <v>0</v>
      </c>
      <c r="P62">
        <v>1.9636561466694775</v>
      </c>
      <c r="Q62">
        <v>1.9636561466694775</v>
      </c>
      <c r="R62" s="25"/>
      <c r="S62" s="25"/>
      <c r="T62" s="25"/>
      <c r="U62" s="25"/>
      <c r="V62" s="25"/>
      <c r="AY62">
        <v>2</v>
      </c>
      <c r="AZ62">
        <v>0</v>
      </c>
      <c r="BA62">
        <v>1</v>
      </c>
      <c r="BB62">
        <v>0</v>
      </c>
      <c r="BC62">
        <v>0</v>
      </c>
      <c r="BD62">
        <v>0</v>
      </c>
    </row>
    <row r="63" spans="1:56" x14ac:dyDescent="0.25">
      <c r="A63">
        <v>1</v>
      </c>
      <c r="B63" t="s">
        <v>208</v>
      </c>
      <c r="C63">
        <v>62</v>
      </c>
      <c r="D63">
        <v>0.34020170529860377</v>
      </c>
      <c r="G63">
        <v>1</v>
      </c>
      <c r="H63">
        <v>1</v>
      </c>
      <c r="I63">
        <v>1.67</v>
      </c>
      <c r="L63">
        <v>1</v>
      </c>
      <c r="N63">
        <v>0</v>
      </c>
      <c r="O63">
        <v>0</v>
      </c>
      <c r="P63">
        <v>2.9394326495873213</v>
      </c>
      <c r="Q63">
        <v>2.9394326495873213</v>
      </c>
      <c r="R63" s="25"/>
      <c r="S63" s="25"/>
      <c r="T63" s="25"/>
      <c r="U63" s="25"/>
      <c r="V63" s="25"/>
      <c r="AY63">
        <v>0</v>
      </c>
      <c r="AZ63">
        <v>0</v>
      </c>
      <c r="BA63">
        <v>0</v>
      </c>
      <c r="BB63">
        <v>0</v>
      </c>
      <c r="BC63">
        <v>0</v>
      </c>
      <c r="BD63">
        <v>0</v>
      </c>
    </row>
    <row r="64" spans="1:56" x14ac:dyDescent="0.25">
      <c r="A64">
        <v>1</v>
      </c>
      <c r="B64" t="s">
        <v>208</v>
      </c>
      <c r="C64">
        <v>63</v>
      </c>
      <c r="D64">
        <v>0.24186077146349108</v>
      </c>
      <c r="G64">
        <v>1</v>
      </c>
      <c r="H64">
        <v>1</v>
      </c>
      <c r="I64">
        <v>2</v>
      </c>
      <c r="L64">
        <v>1</v>
      </c>
      <c r="N64">
        <v>0</v>
      </c>
      <c r="O64">
        <v>0</v>
      </c>
      <c r="P64">
        <v>4.1346101476028334</v>
      </c>
      <c r="Q64">
        <v>4.1346101476028334</v>
      </c>
      <c r="R64" s="25"/>
      <c r="S64" s="25"/>
      <c r="T64" s="25"/>
      <c r="U64" s="25"/>
      <c r="V64" s="25"/>
    </row>
    <row r="65" spans="1:56" x14ac:dyDescent="0.25">
      <c r="A65">
        <v>1</v>
      </c>
      <c r="B65" t="s">
        <v>208</v>
      </c>
      <c r="C65">
        <v>64</v>
      </c>
      <c r="D65">
        <v>0.15573429258933713</v>
      </c>
      <c r="G65">
        <v>1</v>
      </c>
      <c r="H65">
        <v>1</v>
      </c>
      <c r="I65">
        <v>2.5</v>
      </c>
      <c r="L65">
        <v>1</v>
      </c>
      <c r="N65">
        <v>0</v>
      </c>
      <c r="O65">
        <v>0</v>
      </c>
      <c r="P65">
        <v>6.4211933246901864</v>
      </c>
      <c r="Q65">
        <v>6.4211933246901864</v>
      </c>
      <c r="R65" s="25"/>
      <c r="S65" s="25"/>
      <c r="T65" s="25"/>
      <c r="U65" s="25"/>
      <c r="V65" s="25"/>
    </row>
    <row r="66" spans="1:56" x14ac:dyDescent="0.25">
      <c r="A66">
        <v>1</v>
      </c>
      <c r="B66" t="s">
        <v>208</v>
      </c>
      <c r="C66">
        <v>65</v>
      </c>
      <c r="D66">
        <v>1.1393624365751818</v>
      </c>
      <c r="G66">
        <v>1</v>
      </c>
      <c r="H66">
        <v>1</v>
      </c>
      <c r="I66">
        <v>0.3</v>
      </c>
      <c r="L66">
        <v>1</v>
      </c>
      <c r="N66">
        <v>0</v>
      </c>
      <c r="O66">
        <v>0</v>
      </c>
      <c r="P66">
        <v>0.87768384132963662</v>
      </c>
      <c r="Q66">
        <v>0.87768384132963662</v>
      </c>
      <c r="R66" s="25"/>
      <c r="S66" s="25"/>
      <c r="T66" s="25"/>
      <c r="U66" s="25"/>
      <c r="V66" s="25"/>
    </row>
    <row r="67" spans="1:56" x14ac:dyDescent="0.25">
      <c r="A67">
        <v>1</v>
      </c>
      <c r="B67" t="s">
        <v>208</v>
      </c>
      <c r="C67">
        <v>66</v>
      </c>
      <c r="D67">
        <v>1.021748482501377</v>
      </c>
      <c r="G67">
        <v>1</v>
      </c>
      <c r="H67">
        <v>1</v>
      </c>
      <c r="I67">
        <v>0.5</v>
      </c>
      <c r="L67">
        <v>1</v>
      </c>
      <c r="N67">
        <v>0</v>
      </c>
      <c r="O67">
        <v>0</v>
      </c>
      <c r="P67">
        <v>0.97871444599738111</v>
      </c>
      <c r="Q67">
        <v>0.97871444599738111</v>
      </c>
    </row>
    <row r="68" spans="1:56" x14ac:dyDescent="0.25">
      <c r="A68">
        <v>1</v>
      </c>
      <c r="B68" t="s">
        <v>208</v>
      </c>
      <c r="C68">
        <v>67</v>
      </c>
      <c r="D68">
        <v>0.87982193338668913</v>
      </c>
      <c r="G68">
        <v>1</v>
      </c>
      <c r="H68">
        <v>1</v>
      </c>
      <c r="I68">
        <v>0.75</v>
      </c>
      <c r="L68">
        <v>1</v>
      </c>
      <c r="N68">
        <v>0</v>
      </c>
      <c r="O68">
        <v>0</v>
      </c>
      <c r="P68">
        <v>1.136593624292487</v>
      </c>
      <c r="Q68">
        <v>1.136593624292487</v>
      </c>
    </row>
    <row r="69" spans="1:56" x14ac:dyDescent="0.25">
      <c r="A69">
        <v>1</v>
      </c>
      <c r="B69" t="s">
        <v>208</v>
      </c>
      <c r="C69">
        <v>68</v>
      </c>
      <c r="D69">
        <v>0.74612631489127557</v>
      </c>
      <c r="G69">
        <v>1</v>
      </c>
      <c r="H69">
        <v>1</v>
      </c>
      <c r="I69">
        <v>1</v>
      </c>
      <c r="L69">
        <v>1</v>
      </c>
      <c r="N69">
        <v>0</v>
      </c>
      <c r="O69">
        <v>0</v>
      </c>
      <c r="P69">
        <v>1.3402556377410688</v>
      </c>
      <c r="Q69">
        <v>1.3402556377410688</v>
      </c>
      <c r="AY69" t="s">
        <v>301</v>
      </c>
      <c r="AZ69" t="s">
        <v>302</v>
      </c>
      <c r="BA69" t="s">
        <v>303</v>
      </c>
      <c r="BB69" t="s">
        <v>304</v>
      </c>
      <c r="BC69" t="s">
        <v>305</v>
      </c>
      <c r="BD69" t="s">
        <v>306</v>
      </c>
    </row>
    <row r="70" spans="1:56" x14ac:dyDescent="0.25">
      <c r="A70">
        <v>1</v>
      </c>
      <c r="B70" t="s">
        <v>208</v>
      </c>
      <c r="C70">
        <v>69</v>
      </c>
      <c r="D70">
        <v>0.50923907296696169</v>
      </c>
      <c r="G70">
        <v>1</v>
      </c>
      <c r="H70">
        <v>1</v>
      </c>
      <c r="I70">
        <v>1.33</v>
      </c>
      <c r="L70">
        <v>1</v>
      </c>
      <c r="N70">
        <v>0</v>
      </c>
      <c r="O70">
        <v>0</v>
      </c>
      <c r="P70">
        <v>1.9637142023956158</v>
      </c>
      <c r="Q70">
        <v>1.9637142023956158</v>
      </c>
      <c r="AY70">
        <v>0</v>
      </c>
      <c r="AZ70">
        <v>0</v>
      </c>
      <c r="BA70">
        <v>0</v>
      </c>
      <c r="BB70">
        <v>0</v>
      </c>
      <c r="BC70">
        <v>0</v>
      </c>
      <c r="BD70">
        <v>0</v>
      </c>
    </row>
    <row r="71" spans="1:56" x14ac:dyDescent="0.25">
      <c r="A71">
        <v>1</v>
      </c>
      <c r="B71" t="s">
        <v>208</v>
      </c>
      <c r="C71">
        <v>70</v>
      </c>
      <c r="D71">
        <v>0.34012590497523976</v>
      </c>
      <c r="G71">
        <v>1</v>
      </c>
      <c r="H71">
        <v>1</v>
      </c>
      <c r="I71">
        <v>1.67</v>
      </c>
      <c r="L71">
        <v>1</v>
      </c>
      <c r="N71">
        <v>0</v>
      </c>
      <c r="O71">
        <v>0</v>
      </c>
      <c r="P71">
        <v>2.9400877303738371</v>
      </c>
      <c r="Q71">
        <v>2.9400877303738371</v>
      </c>
      <c r="AY71">
        <v>0</v>
      </c>
      <c r="AZ71">
        <v>5</v>
      </c>
      <c r="BA71">
        <v>6</v>
      </c>
      <c r="BB71">
        <v>8</v>
      </c>
      <c r="BC71">
        <v>0</v>
      </c>
      <c r="BD71">
        <v>0</v>
      </c>
    </row>
    <row r="72" spans="1:56" x14ac:dyDescent="0.25">
      <c r="A72">
        <v>1</v>
      </c>
      <c r="B72" t="s">
        <v>208</v>
      </c>
      <c r="C72">
        <v>71</v>
      </c>
      <c r="D72">
        <v>0.2417340928977057</v>
      </c>
      <c r="G72">
        <v>1</v>
      </c>
      <c r="H72">
        <v>1</v>
      </c>
      <c r="I72">
        <v>2</v>
      </c>
      <c r="L72">
        <v>1</v>
      </c>
      <c r="N72">
        <v>0</v>
      </c>
      <c r="O72">
        <v>0</v>
      </c>
      <c r="P72">
        <v>4.1367768526683104</v>
      </c>
      <c r="Q72">
        <v>4.1367768526683104</v>
      </c>
      <c r="AY72">
        <v>18</v>
      </c>
      <c r="AZ72">
        <v>20</v>
      </c>
      <c r="BA72">
        <v>24</v>
      </c>
      <c r="BB72">
        <v>22</v>
      </c>
      <c r="BC72">
        <v>13</v>
      </c>
      <c r="BD72">
        <v>7</v>
      </c>
    </row>
    <row r="73" spans="1:56" x14ac:dyDescent="0.25">
      <c r="A73">
        <v>1</v>
      </c>
      <c r="B73" t="s">
        <v>208</v>
      </c>
      <c r="C73">
        <v>72</v>
      </c>
      <c r="D73">
        <v>0.15563021185971823</v>
      </c>
      <c r="G73">
        <v>1</v>
      </c>
      <c r="H73">
        <v>1</v>
      </c>
      <c r="I73">
        <v>2.5</v>
      </c>
      <c r="L73">
        <v>1</v>
      </c>
      <c r="N73">
        <v>0</v>
      </c>
      <c r="O73">
        <v>0</v>
      </c>
      <c r="P73">
        <v>6.4254876225535105</v>
      </c>
      <c r="Q73">
        <v>6.4254876225535105</v>
      </c>
      <c r="AY73">
        <v>9</v>
      </c>
      <c r="AZ73">
        <v>15</v>
      </c>
      <c r="BA73">
        <v>2</v>
      </c>
      <c r="BB73">
        <v>2</v>
      </c>
      <c r="BC73">
        <v>13</v>
      </c>
      <c r="BD73">
        <v>6</v>
      </c>
    </row>
    <row r="74" spans="1:56" x14ac:dyDescent="0.25">
      <c r="A74">
        <v>1</v>
      </c>
      <c r="B74" t="s">
        <v>208</v>
      </c>
      <c r="C74">
        <v>73</v>
      </c>
      <c r="D74">
        <v>1.1472152963185571</v>
      </c>
      <c r="G74">
        <v>1</v>
      </c>
      <c r="H74">
        <v>1</v>
      </c>
      <c r="I74">
        <v>0.3</v>
      </c>
      <c r="L74">
        <v>1</v>
      </c>
      <c r="N74">
        <v>0</v>
      </c>
      <c r="O74">
        <v>0</v>
      </c>
      <c r="P74">
        <v>0.87167596458051533</v>
      </c>
      <c r="Q74">
        <v>0.87167596458051533</v>
      </c>
      <c r="AY74">
        <v>2</v>
      </c>
      <c r="AZ74">
        <v>5</v>
      </c>
      <c r="BA74">
        <v>0</v>
      </c>
      <c r="BB74">
        <v>0</v>
      </c>
      <c r="BC74">
        <v>4</v>
      </c>
      <c r="BD74">
        <v>2</v>
      </c>
    </row>
    <row r="75" spans="1:56" x14ac:dyDescent="0.25">
      <c r="A75">
        <v>1</v>
      </c>
      <c r="B75" t="s">
        <v>208</v>
      </c>
      <c r="C75">
        <v>74</v>
      </c>
      <c r="D75">
        <v>1.0287905475805508</v>
      </c>
      <c r="G75">
        <v>1</v>
      </c>
      <c r="H75">
        <v>1</v>
      </c>
      <c r="I75">
        <v>0.5</v>
      </c>
      <c r="L75">
        <v>1</v>
      </c>
      <c r="N75">
        <v>0</v>
      </c>
      <c r="O75">
        <v>0</v>
      </c>
      <c r="P75">
        <v>0.97201515153083518</v>
      </c>
      <c r="Q75">
        <v>0.97201515153083518</v>
      </c>
      <c r="AY75">
        <v>2</v>
      </c>
      <c r="AZ75">
        <v>1</v>
      </c>
      <c r="BA75">
        <v>0</v>
      </c>
      <c r="BB75">
        <v>0</v>
      </c>
      <c r="BC75">
        <v>1</v>
      </c>
      <c r="BD75">
        <v>1</v>
      </c>
    </row>
    <row r="76" spans="1:56" x14ac:dyDescent="0.25">
      <c r="A76">
        <v>1</v>
      </c>
      <c r="B76" t="s">
        <v>208</v>
      </c>
      <c r="C76">
        <v>75</v>
      </c>
      <c r="D76">
        <v>0.88330492091573898</v>
      </c>
      <c r="G76">
        <v>1</v>
      </c>
      <c r="H76">
        <v>1</v>
      </c>
      <c r="I76">
        <v>0.75</v>
      </c>
      <c r="L76">
        <v>1</v>
      </c>
      <c r="N76">
        <v>0</v>
      </c>
      <c r="O76">
        <v>0</v>
      </c>
      <c r="P76">
        <v>1.1321118860781179</v>
      </c>
      <c r="Q76">
        <v>1.1321118860781179</v>
      </c>
      <c r="AY76">
        <v>0</v>
      </c>
      <c r="AZ76">
        <v>1</v>
      </c>
      <c r="BA76">
        <v>0</v>
      </c>
      <c r="BB76">
        <v>0</v>
      </c>
      <c r="BC76">
        <v>1</v>
      </c>
      <c r="BD76">
        <v>0</v>
      </c>
    </row>
    <row r="77" spans="1:56" x14ac:dyDescent="0.25">
      <c r="A77">
        <v>1</v>
      </c>
      <c r="B77" t="s">
        <v>208</v>
      </c>
      <c r="C77">
        <v>76</v>
      </c>
      <c r="D77">
        <v>0.7471066233190895</v>
      </c>
      <c r="G77">
        <v>1</v>
      </c>
      <c r="H77">
        <v>1</v>
      </c>
      <c r="I77">
        <v>1</v>
      </c>
      <c r="L77">
        <v>1</v>
      </c>
      <c r="N77">
        <v>0</v>
      </c>
      <c r="O77">
        <v>0</v>
      </c>
      <c r="P77">
        <v>1.338497034810652</v>
      </c>
      <c r="Q77">
        <v>1.338497034810652</v>
      </c>
      <c r="AY77">
        <v>1</v>
      </c>
      <c r="AZ77">
        <v>1</v>
      </c>
      <c r="BA77">
        <v>0</v>
      </c>
      <c r="BB77">
        <v>0</v>
      </c>
      <c r="BC77">
        <v>0</v>
      </c>
      <c r="BD77">
        <v>0</v>
      </c>
    </row>
    <row r="78" spans="1:56" x14ac:dyDescent="0.25">
      <c r="A78">
        <v>1</v>
      </c>
      <c r="B78" t="s">
        <v>208</v>
      </c>
      <c r="C78">
        <v>77</v>
      </c>
      <c r="D78">
        <v>0.50972482009077624</v>
      </c>
      <c r="G78">
        <v>1</v>
      </c>
      <c r="H78">
        <v>1</v>
      </c>
      <c r="I78">
        <v>1.33</v>
      </c>
      <c r="L78">
        <v>1</v>
      </c>
      <c r="N78">
        <v>0</v>
      </c>
      <c r="O78">
        <v>0</v>
      </c>
      <c r="P78">
        <v>1.9618428622367483</v>
      </c>
      <c r="Q78">
        <v>1.9618428622367483</v>
      </c>
      <c r="AY78">
        <v>0</v>
      </c>
      <c r="AZ78">
        <v>0</v>
      </c>
      <c r="BA78">
        <v>0</v>
      </c>
      <c r="BB78">
        <v>0</v>
      </c>
      <c r="BC78">
        <v>0</v>
      </c>
      <c r="BD78">
        <v>0</v>
      </c>
    </row>
    <row r="79" spans="1:56" x14ac:dyDescent="0.25">
      <c r="A79">
        <v>1</v>
      </c>
      <c r="B79" t="s">
        <v>208</v>
      </c>
      <c r="C79">
        <v>78</v>
      </c>
      <c r="D79">
        <v>0.34035318903088446</v>
      </c>
      <c r="G79">
        <v>1</v>
      </c>
      <c r="H79">
        <v>1</v>
      </c>
      <c r="I79">
        <v>1.67</v>
      </c>
      <c r="L79">
        <v>1</v>
      </c>
      <c r="N79">
        <v>0</v>
      </c>
      <c r="O79">
        <v>0</v>
      </c>
      <c r="P79">
        <v>2.9381243726476662</v>
      </c>
      <c r="Q79">
        <v>2.9381243726476662</v>
      </c>
      <c r="AY79">
        <v>0</v>
      </c>
      <c r="AZ79">
        <v>0</v>
      </c>
      <c r="BA79">
        <v>0</v>
      </c>
      <c r="BB79">
        <v>0</v>
      </c>
      <c r="BC79">
        <v>0</v>
      </c>
      <c r="BD79">
        <v>0</v>
      </c>
    </row>
    <row r="80" spans="1:56" x14ac:dyDescent="0.25">
      <c r="A80">
        <v>1</v>
      </c>
      <c r="B80" t="s">
        <v>208</v>
      </c>
      <c r="C80">
        <v>79</v>
      </c>
      <c r="D80">
        <v>0.24178946291098924</v>
      </c>
      <c r="G80">
        <v>1</v>
      </c>
      <c r="H80">
        <v>1</v>
      </c>
      <c r="I80">
        <v>2</v>
      </c>
      <c r="L80">
        <v>1</v>
      </c>
      <c r="N80">
        <v>0</v>
      </c>
      <c r="O80">
        <v>0</v>
      </c>
      <c r="P80">
        <v>4.1358295268976768</v>
      </c>
      <c r="Q80">
        <v>4.1358295268976768</v>
      </c>
    </row>
    <row r="81" spans="1:17" x14ac:dyDescent="0.25">
      <c r="A81">
        <v>1</v>
      </c>
      <c r="B81" t="s">
        <v>208</v>
      </c>
      <c r="C81">
        <v>80</v>
      </c>
      <c r="D81">
        <v>0.15564472947856078</v>
      </c>
      <c r="G81">
        <v>1</v>
      </c>
      <c r="H81">
        <v>1</v>
      </c>
      <c r="I81">
        <v>2.5</v>
      </c>
      <c r="L81">
        <v>1</v>
      </c>
      <c r="N81">
        <v>0</v>
      </c>
      <c r="O81">
        <v>0</v>
      </c>
      <c r="P81">
        <v>6.4248882911113583</v>
      </c>
      <c r="Q81">
        <v>6.4248882911113583</v>
      </c>
    </row>
    <row r="82" spans="1:17" x14ac:dyDescent="0.25">
      <c r="A82">
        <v>1</v>
      </c>
      <c r="B82" t="s">
        <v>208</v>
      </c>
      <c r="C82">
        <v>81</v>
      </c>
      <c r="D82">
        <v>1.1604893665115708</v>
      </c>
      <c r="G82">
        <v>1</v>
      </c>
      <c r="H82">
        <v>1</v>
      </c>
      <c r="I82">
        <v>0.3</v>
      </c>
      <c r="L82">
        <v>1</v>
      </c>
      <c r="N82">
        <v>0</v>
      </c>
      <c r="O82">
        <v>0</v>
      </c>
      <c r="P82">
        <v>0.86170543984043424</v>
      </c>
      <c r="Q82">
        <v>0.86170543984043424</v>
      </c>
    </row>
    <row r="83" spans="1:17" x14ac:dyDescent="0.25">
      <c r="A83">
        <v>1</v>
      </c>
      <c r="B83" t="s">
        <v>208</v>
      </c>
      <c r="C83">
        <v>82</v>
      </c>
      <c r="D83">
        <v>1.0388483998377638</v>
      </c>
      <c r="G83">
        <v>1</v>
      </c>
      <c r="H83">
        <v>1</v>
      </c>
      <c r="I83">
        <v>0.5</v>
      </c>
      <c r="L83">
        <v>1</v>
      </c>
      <c r="N83">
        <v>0</v>
      </c>
      <c r="O83">
        <v>0</v>
      </c>
      <c r="P83">
        <v>0.96260436090210011</v>
      </c>
      <c r="Q83">
        <v>0.96260436090210011</v>
      </c>
    </row>
    <row r="84" spans="1:17" x14ac:dyDescent="0.25">
      <c r="A84">
        <v>1</v>
      </c>
      <c r="B84" t="s">
        <v>208</v>
      </c>
      <c r="C84">
        <v>83</v>
      </c>
      <c r="D84">
        <v>0.88932312692639359</v>
      </c>
      <c r="G84">
        <v>1</v>
      </c>
      <c r="H84">
        <v>1</v>
      </c>
      <c r="I84">
        <v>0.75</v>
      </c>
      <c r="L84">
        <v>1</v>
      </c>
      <c r="N84">
        <v>0</v>
      </c>
      <c r="O84">
        <v>0</v>
      </c>
      <c r="P84">
        <v>1.124450685833527</v>
      </c>
      <c r="Q84">
        <v>1.124450685833527</v>
      </c>
    </row>
    <row r="85" spans="1:17" x14ac:dyDescent="0.25">
      <c r="A85">
        <v>1</v>
      </c>
      <c r="B85" t="s">
        <v>208</v>
      </c>
      <c r="C85">
        <v>84</v>
      </c>
      <c r="D85">
        <v>0.74968425806393879</v>
      </c>
      <c r="G85">
        <v>1</v>
      </c>
      <c r="H85">
        <v>1</v>
      </c>
      <c r="I85">
        <v>1</v>
      </c>
      <c r="L85">
        <v>1</v>
      </c>
      <c r="N85">
        <v>0</v>
      </c>
      <c r="O85">
        <v>0</v>
      </c>
      <c r="P85">
        <v>1.3338948887395636</v>
      </c>
      <c r="Q85">
        <v>1.3338948887395636</v>
      </c>
    </row>
    <row r="86" spans="1:17" x14ac:dyDescent="0.25">
      <c r="A86">
        <v>1</v>
      </c>
      <c r="B86" t="s">
        <v>208</v>
      </c>
      <c r="C86">
        <v>85</v>
      </c>
      <c r="D86">
        <v>0.51095172964281299</v>
      </c>
      <c r="G86">
        <v>1</v>
      </c>
      <c r="H86">
        <v>1</v>
      </c>
      <c r="I86">
        <v>1.33</v>
      </c>
      <c r="L86">
        <v>1</v>
      </c>
      <c r="N86">
        <v>0</v>
      </c>
      <c r="O86">
        <v>0</v>
      </c>
      <c r="P86">
        <v>1.9571320380871635</v>
      </c>
      <c r="Q86">
        <v>1.9571320380871635</v>
      </c>
    </row>
    <row r="87" spans="1:17" x14ac:dyDescent="0.25">
      <c r="A87">
        <v>1</v>
      </c>
      <c r="B87" t="s">
        <v>208</v>
      </c>
      <c r="C87">
        <v>86</v>
      </c>
      <c r="D87">
        <v>0.34115683835467658</v>
      </c>
      <c r="G87">
        <v>1</v>
      </c>
      <c r="H87">
        <v>1</v>
      </c>
      <c r="I87">
        <v>1.67</v>
      </c>
      <c r="L87">
        <v>1</v>
      </c>
      <c r="N87">
        <v>0</v>
      </c>
      <c r="O87">
        <v>0</v>
      </c>
      <c r="P87">
        <v>2.9312031522591697</v>
      </c>
      <c r="Q87">
        <v>2.9312031522591697</v>
      </c>
    </row>
    <row r="88" spans="1:17" x14ac:dyDescent="0.25">
      <c r="A88">
        <v>1</v>
      </c>
      <c r="B88" t="s">
        <v>208</v>
      </c>
      <c r="C88">
        <v>87</v>
      </c>
      <c r="D88">
        <v>0.24225476482573904</v>
      </c>
      <c r="G88">
        <v>1</v>
      </c>
      <c r="H88">
        <v>1</v>
      </c>
      <c r="I88">
        <v>2</v>
      </c>
      <c r="L88">
        <v>1</v>
      </c>
      <c r="N88">
        <v>0</v>
      </c>
      <c r="O88">
        <v>0</v>
      </c>
      <c r="P88">
        <v>4.1278857846999593</v>
      </c>
      <c r="Q88">
        <v>4.1278857846999593</v>
      </c>
    </row>
    <row r="89" spans="1:17" x14ac:dyDescent="0.25">
      <c r="A89">
        <v>1</v>
      </c>
      <c r="B89" t="s">
        <v>208</v>
      </c>
      <c r="C89">
        <v>88</v>
      </c>
      <c r="D89">
        <v>0.15592593543012154</v>
      </c>
      <c r="G89">
        <v>1</v>
      </c>
      <c r="H89">
        <v>1</v>
      </c>
      <c r="I89">
        <v>2.5</v>
      </c>
      <c r="L89">
        <v>1</v>
      </c>
      <c r="N89">
        <v>0</v>
      </c>
      <c r="O89">
        <v>0</v>
      </c>
      <c r="P89">
        <v>6.413301271796132</v>
      </c>
      <c r="Q89">
        <v>6.413301271796132</v>
      </c>
    </row>
    <row r="90" spans="1:17" x14ac:dyDescent="0.25">
      <c r="A90">
        <v>1</v>
      </c>
      <c r="B90" t="s">
        <v>208</v>
      </c>
      <c r="C90">
        <v>89</v>
      </c>
      <c r="D90">
        <v>1.171181802391589</v>
      </c>
      <c r="G90">
        <v>1</v>
      </c>
      <c r="H90">
        <v>1</v>
      </c>
      <c r="I90">
        <v>0.3</v>
      </c>
      <c r="L90">
        <v>1</v>
      </c>
      <c r="N90">
        <v>0</v>
      </c>
      <c r="O90">
        <v>0</v>
      </c>
      <c r="P90">
        <v>0.85383840319066562</v>
      </c>
      <c r="Q90">
        <v>0.85383840319066562</v>
      </c>
    </row>
    <row r="91" spans="1:17" x14ac:dyDescent="0.25">
      <c r="A91">
        <v>1</v>
      </c>
      <c r="B91" t="s">
        <v>208</v>
      </c>
      <c r="C91">
        <v>90</v>
      </c>
      <c r="D91">
        <v>1.0485559542163709</v>
      </c>
      <c r="G91">
        <v>1</v>
      </c>
      <c r="H91">
        <v>1</v>
      </c>
      <c r="I91">
        <v>0.5</v>
      </c>
      <c r="L91">
        <v>1</v>
      </c>
      <c r="N91">
        <v>0</v>
      </c>
      <c r="O91">
        <v>0</v>
      </c>
      <c r="P91">
        <v>0.95369254828879513</v>
      </c>
      <c r="Q91">
        <v>0.95369254828879513</v>
      </c>
    </row>
    <row r="92" spans="1:17" x14ac:dyDescent="0.25">
      <c r="A92">
        <v>1</v>
      </c>
      <c r="B92" t="s">
        <v>208</v>
      </c>
      <c r="C92">
        <v>91</v>
      </c>
      <c r="D92">
        <v>0.89607657884985892</v>
      </c>
      <c r="G92">
        <v>1</v>
      </c>
      <c r="H92">
        <v>1</v>
      </c>
      <c r="I92">
        <v>0.75</v>
      </c>
      <c r="L92">
        <v>1</v>
      </c>
      <c r="N92">
        <v>0</v>
      </c>
      <c r="O92">
        <v>0</v>
      </c>
      <c r="P92">
        <v>1.115976048926008</v>
      </c>
      <c r="Q92">
        <v>1.115976048926008</v>
      </c>
    </row>
    <row r="93" spans="1:17" x14ac:dyDescent="0.25">
      <c r="A93">
        <v>1</v>
      </c>
      <c r="B93" t="s">
        <v>208</v>
      </c>
      <c r="C93">
        <v>92</v>
      </c>
      <c r="D93">
        <v>0.75338774772404538</v>
      </c>
      <c r="G93">
        <v>1</v>
      </c>
      <c r="H93">
        <v>1</v>
      </c>
      <c r="I93">
        <v>1</v>
      </c>
      <c r="L93">
        <v>1</v>
      </c>
      <c r="N93">
        <v>0</v>
      </c>
      <c r="O93">
        <v>0</v>
      </c>
      <c r="P93">
        <v>1.3273377527321895</v>
      </c>
      <c r="Q93">
        <v>1.3273377527321895</v>
      </c>
    </row>
    <row r="94" spans="1:17" x14ac:dyDescent="0.25">
      <c r="A94">
        <v>1</v>
      </c>
      <c r="B94" t="s">
        <v>208</v>
      </c>
      <c r="C94">
        <v>93</v>
      </c>
      <c r="D94">
        <v>0.5128394270725648</v>
      </c>
      <c r="G94">
        <v>1</v>
      </c>
      <c r="H94">
        <v>1</v>
      </c>
      <c r="I94">
        <v>1.33</v>
      </c>
      <c r="L94">
        <v>1</v>
      </c>
      <c r="N94">
        <v>0</v>
      </c>
      <c r="O94">
        <v>0</v>
      </c>
      <c r="P94">
        <v>1.9499280812091382</v>
      </c>
      <c r="Q94">
        <v>1.9499280812091382</v>
      </c>
    </row>
    <row r="95" spans="1:17" x14ac:dyDescent="0.25">
      <c r="A95">
        <v>1</v>
      </c>
      <c r="B95" t="s">
        <v>208</v>
      </c>
      <c r="C95">
        <v>94</v>
      </c>
      <c r="D95">
        <v>0.34231417657122359</v>
      </c>
      <c r="G95">
        <v>1</v>
      </c>
      <c r="H95">
        <v>1</v>
      </c>
      <c r="I95">
        <v>1.67</v>
      </c>
      <c r="L95">
        <v>1</v>
      </c>
      <c r="N95">
        <v>0</v>
      </c>
      <c r="O95">
        <v>0</v>
      </c>
      <c r="P95">
        <v>2.9212929771605149</v>
      </c>
      <c r="Q95">
        <v>2.9212929771605149</v>
      </c>
    </row>
    <row r="96" spans="1:17" x14ac:dyDescent="0.25">
      <c r="A96">
        <v>1</v>
      </c>
      <c r="B96" t="s">
        <v>208</v>
      </c>
      <c r="C96">
        <v>95</v>
      </c>
      <c r="D96">
        <v>0.24303021306316197</v>
      </c>
      <c r="G96">
        <v>1</v>
      </c>
      <c r="H96">
        <v>1</v>
      </c>
      <c r="I96">
        <v>2</v>
      </c>
      <c r="L96">
        <v>1</v>
      </c>
      <c r="N96">
        <v>0</v>
      </c>
      <c r="O96">
        <v>0</v>
      </c>
      <c r="P96">
        <v>4.1147147401796769</v>
      </c>
      <c r="Q96">
        <v>4.1147147401796769</v>
      </c>
    </row>
    <row r="97" spans="1:17" x14ac:dyDescent="0.25">
      <c r="A97">
        <v>1</v>
      </c>
      <c r="B97" t="s">
        <v>208</v>
      </c>
      <c r="C97">
        <v>96</v>
      </c>
      <c r="D97">
        <v>0.15642704316798575</v>
      </c>
      <c r="G97">
        <v>1</v>
      </c>
      <c r="H97">
        <v>1</v>
      </c>
      <c r="I97">
        <v>2.5</v>
      </c>
      <c r="L97">
        <v>1</v>
      </c>
      <c r="N97">
        <v>0</v>
      </c>
      <c r="O97">
        <v>0</v>
      </c>
      <c r="P97">
        <v>6.3927565192554843</v>
      </c>
      <c r="Q97">
        <v>6.3927565192554843</v>
      </c>
    </row>
    <row r="98" spans="1:17" x14ac:dyDescent="0.25">
      <c r="A98">
        <v>1</v>
      </c>
      <c r="B98" t="s">
        <v>208</v>
      </c>
      <c r="C98">
        <v>97</v>
      </c>
      <c r="D98">
        <v>1.0338904217665732</v>
      </c>
      <c r="G98">
        <v>1</v>
      </c>
      <c r="H98">
        <v>1</v>
      </c>
      <c r="I98">
        <v>0.3</v>
      </c>
      <c r="L98">
        <v>1</v>
      </c>
      <c r="N98">
        <v>0</v>
      </c>
      <c r="O98">
        <v>0</v>
      </c>
      <c r="P98">
        <v>0.96722048966401508</v>
      </c>
      <c r="Q98">
        <v>0.96722048966401508</v>
      </c>
    </row>
    <row r="99" spans="1:17" x14ac:dyDescent="0.25">
      <c r="A99">
        <v>1</v>
      </c>
      <c r="B99" t="s">
        <v>208</v>
      </c>
      <c r="C99">
        <v>98</v>
      </c>
      <c r="D99">
        <v>0.89568278674446744</v>
      </c>
      <c r="G99">
        <v>1</v>
      </c>
      <c r="H99">
        <v>1</v>
      </c>
      <c r="I99">
        <v>0.5</v>
      </c>
      <c r="L99">
        <v>1</v>
      </c>
      <c r="N99">
        <v>0</v>
      </c>
      <c r="O99">
        <v>0</v>
      </c>
      <c r="P99">
        <v>1.1164666942352366</v>
      </c>
      <c r="Q99">
        <v>1.1164666942352366</v>
      </c>
    </row>
    <row r="100" spans="1:17" x14ac:dyDescent="0.25">
      <c r="A100">
        <v>1</v>
      </c>
      <c r="B100" t="s">
        <v>208</v>
      </c>
      <c r="C100">
        <v>99</v>
      </c>
      <c r="D100">
        <v>0.72003318741785238</v>
      </c>
      <c r="G100">
        <v>1</v>
      </c>
      <c r="H100">
        <v>1</v>
      </c>
      <c r="I100">
        <v>0.75</v>
      </c>
      <c r="L100">
        <v>1</v>
      </c>
      <c r="N100">
        <v>0</v>
      </c>
      <c r="O100">
        <v>0</v>
      </c>
      <c r="P100">
        <v>1.3888248729008601</v>
      </c>
      <c r="Q100">
        <v>1.3888248729008601</v>
      </c>
    </row>
    <row r="101" spans="1:17" x14ac:dyDescent="0.25">
      <c r="A101">
        <v>1</v>
      </c>
      <c r="B101" t="s">
        <v>208</v>
      </c>
      <c r="C101">
        <v>100</v>
      </c>
      <c r="D101">
        <v>0.63811999725128876</v>
      </c>
      <c r="G101">
        <v>1</v>
      </c>
      <c r="H101">
        <v>1</v>
      </c>
      <c r="I101">
        <v>1</v>
      </c>
      <c r="L101">
        <v>1</v>
      </c>
      <c r="N101">
        <v>0</v>
      </c>
      <c r="O101">
        <v>0</v>
      </c>
      <c r="P101">
        <v>1.5671033728883512</v>
      </c>
      <c r="Q101">
        <v>1.5671033728883512</v>
      </c>
    </row>
    <row r="102" spans="1:17" x14ac:dyDescent="0.25">
      <c r="A102">
        <v>1</v>
      </c>
      <c r="B102" t="s">
        <v>208</v>
      </c>
      <c r="C102">
        <v>101</v>
      </c>
      <c r="D102">
        <v>0.47507228222415249</v>
      </c>
      <c r="G102">
        <v>1</v>
      </c>
      <c r="H102">
        <v>1</v>
      </c>
      <c r="I102">
        <v>1.33</v>
      </c>
      <c r="L102">
        <v>1</v>
      </c>
      <c r="N102">
        <v>0</v>
      </c>
      <c r="O102">
        <v>0</v>
      </c>
      <c r="P102">
        <v>2.104942842209792</v>
      </c>
      <c r="Q102">
        <v>2.104942842209792</v>
      </c>
    </row>
    <row r="103" spans="1:17" x14ac:dyDescent="0.25">
      <c r="A103">
        <v>1</v>
      </c>
      <c r="B103" t="s">
        <v>208</v>
      </c>
      <c r="C103">
        <v>102</v>
      </c>
      <c r="D103">
        <v>0.32258419414239803</v>
      </c>
      <c r="G103">
        <v>1</v>
      </c>
      <c r="H103">
        <v>1</v>
      </c>
      <c r="I103">
        <v>1.67</v>
      </c>
      <c r="L103">
        <v>1</v>
      </c>
      <c r="N103">
        <v>0</v>
      </c>
      <c r="O103">
        <v>0</v>
      </c>
      <c r="P103">
        <v>3.0999658946667763</v>
      </c>
      <c r="Q103">
        <v>3.0999658946667763</v>
      </c>
    </row>
    <row r="104" spans="1:17" x14ac:dyDescent="0.25">
      <c r="A104">
        <v>1</v>
      </c>
      <c r="B104" t="s">
        <v>208</v>
      </c>
      <c r="C104">
        <v>103</v>
      </c>
      <c r="D104">
        <v>0.22357141339706507</v>
      </c>
      <c r="G104">
        <v>1</v>
      </c>
      <c r="H104">
        <v>1</v>
      </c>
      <c r="I104">
        <v>2</v>
      </c>
      <c r="L104">
        <v>1</v>
      </c>
      <c r="N104">
        <v>0</v>
      </c>
      <c r="O104">
        <v>0</v>
      </c>
      <c r="P104">
        <v>4.4728437540625556</v>
      </c>
      <c r="Q104">
        <v>4.4728437540625556</v>
      </c>
    </row>
    <row r="105" spans="1:17" x14ac:dyDescent="0.25">
      <c r="A105">
        <v>1</v>
      </c>
      <c r="B105" t="s">
        <v>208</v>
      </c>
      <c r="C105">
        <v>104</v>
      </c>
      <c r="D105">
        <v>0.14234421210503867</v>
      </c>
      <c r="G105">
        <v>1</v>
      </c>
      <c r="H105">
        <v>1</v>
      </c>
      <c r="I105">
        <v>2.5</v>
      </c>
      <c r="L105">
        <v>1</v>
      </c>
      <c r="N105">
        <v>0</v>
      </c>
      <c r="O105">
        <v>0</v>
      </c>
      <c r="P105">
        <v>7.02522417463718</v>
      </c>
      <c r="Q105">
        <v>7.02522417463718</v>
      </c>
    </row>
    <row r="106" spans="1:17" x14ac:dyDescent="0.25">
      <c r="A106">
        <v>1</v>
      </c>
      <c r="B106" t="s">
        <v>208</v>
      </c>
      <c r="C106">
        <v>105</v>
      </c>
      <c r="D106">
        <v>1.0414185197047292</v>
      </c>
      <c r="G106">
        <v>1</v>
      </c>
      <c r="H106">
        <v>1</v>
      </c>
      <c r="I106">
        <v>0.3</v>
      </c>
      <c r="L106">
        <v>1</v>
      </c>
      <c r="N106">
        <v>0</v>
      </c>
      <c r="O106">
        <v>0</v>
      </c>
      <c r="P106">
        <v>0.96022874673241598</v>
      </c>
      <c r="Q106">
        <v>0.96022874673241598</v>
      </c>
    </row>
    <row r="107" spans="1:17" x14ac:dyDescent="0.25">
      <c r="A107">
        <v>1</v>
      </c>
      <c r="B107" t="s">
        <v>208</v>
      </c>
      <c r="C107">
        <v>106</v>
      </c>
      <c r="D107">
        <v>0.90221717150189484</v>
      </c>
      <c r="G107">
        <v>1</v>
      </c>
      <c r="H107">
        <v>1</v>
      </c>
      <c r="I107">
        <v>0.5</v>
      </c>
      <c r="L107">
        <v>1</v>
      </c>
      <c r="N107">
        <v>0</v>
      </c>
      <c r="O107">
        <v>0</v>
      </c>
      <c r="P107">
        <v>1.108380589049673</v>
      </c>
      <c r="Q107">
        <v>1.108380589049673</v>
      </c>
    </row>
    <row r="108" spans="1:17" x14ac:dyDescent="0.25">
      <c r="A108">
        <v>1</v>
      </c>
      <c r="B108" t="s">
        <v>208</v>
      </c>
      <c r="C108">
        <v>107</v>
      </c>
      <c r="D108">
        <v>0.72078022492117311</v>
      </c>
      <c r="I108">
        <v>0.75</v>
      </c>
      <c r="N108">
        <v>0</v>
      </c>
      <c r="O108">
        <v>0</v>
      </c>
      <c r="P108">
        <v>0</v>
      </c>
      <c r="Q108">
        <v>0</v>
      </c>
    </row>
    <row r="109" spans="1:17" x14ac:dyDescent="0.25">
      <c r="A109">
        <v>1</v>
      </c>
      <c r="B109" t="s">
        <v>208</v>
      </c>
      <c r="C109">
        <v>108</v>
      </c>
      <c r="D109">
        <v>0.63721444236848779</v>
      </c>
      <c r="G109">
        <v>1</v>
      </c>
      <c r="H109">
        <v>1</v>
      </c>
      <c r="I109">
        <v>1</v>
      </c>
      <c r="L109">
        <v>1</v>
      </c>
      <c r="N109">
        <v>0</v>
      </c>
      <c r="O109">
        <v>0</v>
      </c>
      <c r="P109">
        <v>1.5693304067043115</v>
      </c>
      <c r="Q109">
        <v>1.5693304067043115</v>
      </c>
    </row>
    <row r="110" spans="1:17" x14ac:dyDescent="0.25">
      <c r="A110">
        <v>1</v>
      </c>
      <c r="B110" t="s">
        <v>208</v>
      </c>
      <c r="C110">
        <v>109</v>
      </c>
      <c r="D110">
        <v>0.47441950950749628</v>
      </c>
      <c r="G110">
        <v>1</v>
      </c>
      <c r="H110">
        <v>1</v>
      </c>
      <c r="I110">
        <v>1.33</v>
      </c>
      <c r="L110">
        <v>1</v>
      </c>
      <c r="N110">
        <v>0</v>
      </c>
      <c r="O110">
        <v>0</v>
      </c>
      <c r="P110">
        <v>2.1078391169834449</v>
      </c>
      <c r="Q110">
        <v>2.1078391169834449</v>
      </c>
    </row>
    <row r="111" spans="1:17" x14ac:dyDescent="0.25">
      <c r="A111">
        <v>1</v>
      </c>
      <c r="B111" t="s">
        <v>208</v>
      </c>
      <c r="C111">
        <v>110</v>
      </c>
      <c r="D111">
        <v>0.32190123322889064</v>
      </c>
      <c r="G111">
        <v>1</v>
      </c>
      <c r="H111">
        <v>1</v>
      </c>
      <c r="I111">
        <v>1.67</v>
      </c>
      <c r="L111">
        <v>1</v>
      </c>
      <c r="N111">
        <v>0</v>
      </c>
      <c r="O111">
        <v>0</v>
      </c>
      <c r="P111">
        <v>3.1065429292373707</v>
      </c>
      <c r="Q111">
        <v>3.1065429292373707</v>
      </c>
    </row>
    <row r="112" spans="1:17" x14ac:dyDescent="0.25">
      <c r="A112">
        <v>1</v>
      </c>
      <c r="B112" t="s">
        <v>208</v>
      </c>
      <c r="C112">
        <v>111</v>
      </c>
      <c r="D112">
        <v>0.22307198595407918</v>
      </c>
      <c r="G112">
        <v>1</v>
      </c>
      <c r="H112">
        <v>1</v>
      </c>
      <c r="I112">
        <v>2</v>
      </c>
      <c r="L112">
        <v>1</v>
      </c>
      <c r="N112">
        <v>0</v>
      </c>
      <c r="O112">
        <v>0</v>
      </c>
      <c r="P112">
        <v>4.4828578349854133</v>
      </c>
      <c r="Q112">
        <v>4.4828578349854133</v>
      </c>
    </row>
    <row r="113" spans="1:17" x14ac:dyDescent="0.25">
      <c r="A113">
        <v>1</v>
      </c>
      <c r="B113" t="s">
        <v>208</v>
      </c>
      <c r="C113">
        <v>112</v>
      </c>
      <c r="D113">
        <v>0.14205354301286707</v>
      </c>
      <c r="G113">
        <v>1</v>
      </c>
      <c r="H113">
        <v>1</v>
      </c>
      <c r="I113">
        <v>2.5</v>
      </c>
      <c r="L113">
        <v>1</v>
      </c>
      <c r="N113">
        <v>0</v>
      </c>
      <c r="O113">
        <v>0</v>
      </c>
      <c r="P113">
        <v>7.039599145439273</v>
      </c>
      <c r="Q113">
        <v>7.039599145439273</v>
      </c>
    </row>
    <row r="114" spans="1:17" x14ac:dyDescent="0.25">
      <c r="A114">
        <v>1</v>
      </c>
      <c r="B114" t="s">
        <v>208</v>
      </c>
      <c r="C114">
        <v>113</v>
      </c>
      <c r="D114">
        <v>1.0466686629353739</v>
      </c>
      <c r="G114">
        <v>1</v>
      </c>
      <c r="H114">
        <v>1</v>
      </c>
      <c r="I114">
        <v>0.3</v>
      </c>
      <c r="L114">
        <v>1</v>
      </c>
      <c r="N114">
        <v>0</v>
      </c>
      <c r="O114">
        <v>0</v>
      </c>
      <c r="P114">
        <v>0.955412190516441</v>
      </c>
      <c r="Q114">
        <v>0.955412190516441</v>
      </c>
    </row>
    <row r="115" spans="1:17" x14ac:dyDescent="0.25">
      <c r="A115">
        <v>1</v>
      </c>
      <c r="B115" t="s">
        <v>208</v>
      </c>
      <c r="C115">
        <v>114</v>
      </c>
      <c r="D115">
        <v>0.90651401721042757</v>
      </c>
      <c r="G115">
        <v>1</v>
      </c>
      <c r="H115">
        <v>1</v>
      </c>
      <c r="I115">
        <v>0.5</v>
      </c>
      <c r="L115">
        <v>1</v>
      </c>
      <c r="N115">
        <v>0</v>
      </c>
      <c r="O115">
        <v>0</v>
      </c>
      <c r="P115">
        <v>1.1031269026343933</v>
      </c>
      <c r="Q115">
        <v>1.1031269026343933</v>
      </c>
    </row>
    <row r="116" spans="1:17" x14ac:dyDescent="0.25">
      <c r="A116">
        <v>1</v>
      </c>
      <c r="B116" t="s">
        <v>208</v>
      </c>
      <c r="C116">
        <v>115</v>
      </c>
      <c r="D116">
        <v>0.72159265297518183</v>
      </c>
      <c r="G116">
        <v>1</v>
      </c>
      <c r="H116">
        <v>1</v>
      </c>
      <c r="I116">
        <v>0.75</v>
      </c>
      <c r="L116">
        <v>1</v>
      </c>
      <c r="N116">
        <v>0</v>
      </c>
      <c r="O116">
        <v>0</v>
      </c>
      <c r="P116">
        <v>1.3858234225042665</v>
      </c>
      <c r="Q116">
        <v>1.3858234225042665</v>
      </c>
    </row>
    <row r="117" spans="1:17" x14ac:dyDescent="0.25">
      <c r="A117">
        <v>1</v>
      </c>
      <c r="B117" t="s">
        <v>208</v>
      </c>
      <c r="C117">
        <v>116</v>
      </c>
      <c r="D117">
        <v>0.63748441188209959</v>
      </c>
      <c r="G117">
        <v>1</v>
      </c>
      <c r="H117">
        <v>1</v>
      </c>
      <c r="I117">
        <v>1</v>
      </c>
      <c r="L117">
        <v>1</v>
      </c>
      <c r="N117">
        <v>0</v>
      </c>
      <c r="O117">
        <v>0</v>
      </c>
      <c r="P117">
        <v>1.5686658079177414</v>
      </c>
      <c r="Q117">
        <v>1.5686658079177414</v>
      </c>
    </row>
    <row r="118" spans="1:17" x14ac:dyDescent="0.25">
      <c r="A118">
        <v>1</v>
      </c>
      <c r="B118" t="s">
        <v>208</v>
      </c>
      <c r="C118">
        <v>117</v>
      </c>
      <c r="D118">
        <v>0.47447112909629291</v>
      </c>
      <c r="G118">
        <v>1</v>
      </c>
      <c r="H118">
        <v>1</v>
      </c>
      <c r="I118">
        <v>1.33</v>
      </c>
      <c r="L118">
        <v>1</v>
      </c>
      <c r="N118">
        <v>0</v>
      </c>
      <c r="O118">
        <v>0</v>
      </c>
      <c r="P118">
        <v>2.1076097968377168</v>
      </c>
      <c r="Q118">
        <v>2.1076097968377168</v>
      </c>
    </row>
    <row r="119" spans="1:17" x14ac:dyDescent="0.25">
      <c r="A119">
        <v>1</v>
      </c>
      <c r="B119" t="s">
        <v>208</v>
      </c>
      <c r="C119">
        <v>118</v>
      </c>
      <c r="D119">
        <v>0.32180875683438676</v>
      </c>
      <c r="G119">
        <v>1</v>
      </c>
      <c r="H119">
        <v>1</v>
      </c>
      <c r="I119">
        <v>1.67</v>
      </c>
      <c r="L119">
        <v>1</v>
      </c>
      <c r="N119">
        <v>0</v>
      </c>
      <c r="O119">
        <v>0</v>
      </c>
      <c r="P119">
        <v>3.107435639219204</v>
      </c>
      <c r="Q119">
        <v>3.107435639219204</v>
      </c>
    </row>
    <row r="120" spans="1:17" x14ac:dyDescent="0.25">
      <c r="A120">
        <v>1</v>
      </c>
      <c r="B120" t="s">
        <v>208</v>
      </c>
      <c r="C120">
        <v>119</v>
      </c>
      <c r="D120">
        <v>0.22302938608239906</v>
      </c>
      <c r="G120">
        <v>1</v>
      </c>
      <c r="H120">
        <v>1</v>
      </c>
      <c r="I120">
        <v>2</v>
      </c>
      <c r="L120">
        <v>1</v>
      </c>
      <c r="N120">
        <v>0</v>
      </c>
      <c r="O120">
        <v>0</v>
      </c>
      <c r="P120">
        <v>4.4837140861363718</v>
      </c>
      <c r="Q120">
        <v>4.4837140861363718</v>
      </c>
    </row>
    <row r="121" spans="1:17" x14ac:dyDescent="0.25">
      <c r="A121">
        <v>1</v>
      </c>
      <c r="B121" t="s">
        <v>208</v>
      </c>
      <c r="C121">
        <v>120</v>
      </c>
      <c r="D121">
        <v>0.1420410533253128</v>
      </c>
      <c r="G121">
        <v>1</v>
      </c>
      <c r="H121">
        <v>1</v>
      </c>
      <c r="I121">
        <v>2.5</v>
      </c>
      <c r="L121">
        <v>1</v>
      </c>
      <c r="N121">
        <v>0</v>
      </c>
      <c r="O121">
        <v>0</v>
      </c>
      <c r="P121">
        <v>7.0402181382711015</v>
      </c>
      <c r="Q121">
        <v>7.0402181382711015</v>
      </c>
    </row>
    <row r="122" spans="1:17" x14ac:dyDescent="0.25">
      <c r="A122">
        <v>1</v>
      </c>
      <c r="B122" t="s">
        <v>208</v>
      </c>
      <c r="C122">
        <v>121</v>
      </c>
      <c r="D122">
        <v>1.0557219139250815</v>
      </c>
      <c r="G122">
        <v>1</v>
      </c>
      <c r="H122">
        <v>1</v>
      </c>
      <c r="I122">
        <v>0.3</v>
      </c>
      <c r="L122">
        <v>1</v>
      </c>
      <c r="N122">
        <v>0</v>
      </c>
      <c r="O122">
        <v>0</v>
      </c>
      <c r="P122">
        <v>0.94721913679151326</v>
      </c>
      <c r="Q122">
        <v>0.94721913679151326</v>
      </c>
    </row>
    <row r="123" spans="1:17" x14ac:dyDescent="0.25">
      <c r="A123">
        <v>1</v>
      </c>
      <c r="B123" t="s">
        <v>208</v>
      </c>
      <c r="C123">
        <v>122</v>
      </c>
      <c r="D123">
        <v>0.91435545672360263</v>
      </c>
      <c r="G123">
        <v>1</v>
      </c>
      <c r="H123">
        <v>1</v>
      </c>
      <c r="I123">
        <v>0.5</v>
      </c>
      <c r="L123">
        <v>1</v>
      </c>
      <c r="N123">
        <v>0</v>
      </c>
      <c r="O123">
        <v>0</v>
      </c>
      <c r="P123">
        <v>1.0936665742481444</v>
      </c>
      <c r="Q123">
        <v>1.0936665742481444</v>
      </c>
    </row>
    <row r="124" spans="1:17" x14ac:dyDescent="0.25">
      <c r="A124">
        <v>1</v>
      </c>
      <c r="B124" t="s">
        <v>208</v>
      </c>
      <c r="C124">
        <v>123</v>
      </c>
      <c r="D124">
        <v>0.72619171371937186</v>
      </c>
      <c r="G124">
        <v>1</v>
      </c>
      <c r="H124">
        <v>1</v>
      </c>
      <c r="I124">
        <v>0.75</v>
      </c>
      <c r="L124">
        <v>1</v>
      </c>
      <c r="N124">
        <v>0</v>
      </c>
      <c r="O124">
        <v>0</v>
      </c>
      <c r="P124">
        <v>1.3770468336498234</v>
      </c>
      <c r="Q124">
        <v>1.3770468336498234</v>
      </c>
    </row>
    <row r="125" spans="1:17" x14ac:dyDescent="0.25">
      <c r="A125">
        <v>1</v>
      </c>
      <c r="B125" t="s">
        <v>208</v>
      </c>
      <c r="C125">
        <v>124</v>
      </c>
      <c r="D125">
        <v>0.63869896113936353</v>
      </c>
      <c r="G125">
        <v>1</v>
      </c>
      <c r="H125">
        <v>1</v>
      </c>
      <c r="I125">
        <v>1</v>
      </c>
      <c r="L125">
        <v>1</v>
      </c>
      <c r="N125">
        <v>0</v>
      </c>
      <c r="O125">
        <v>0</v>
      </c>
      <c r="P125">
        <v>1.565682834705286</v>
      </c>
      <c r="Q125">
        <v>1.565682834705286</v>
      </c>
    </row>
    <row r="126" spans="1:17" x14ac:dyDescent="0.25">
      <c r="A126">
        <v>1</v>
      </c>
      <c r="B126" t="s">
        <v>208</v>
      </c>
      <c r="C126">
        <v>125</v>
      </c>
      <c r="D126">
        <v>0.47501053508408175</v>
      </c>
      <c r="G126">
        <v>1</v>
      </c>
      <c r="H126">
        <v>1</v>
      </c>
      <c r="I126">
        <v>1.33</v>
      </c>
      <c r="L126">
        <v>1</v>
      </c>
      <c r="N126">
        <v>0</v>
      </c>
      <c r="O126">
        <v>0</v>
      </c>
      <c r="P126">
        <v>2.1052164660368842</v>
      </c>
      <c r="Q126">
        <v>2.1052164660368842</v>
      </c>
    </row>
    <row r="127" spans="1:17" x14ac:dyDescent="0.25">
      <c r="A127">
        <v>1</v>
      </c>
      <c r="B127" t="s">
        <v>208</v>
      </c>
      <c r="C127">
        <v>126</v>
      </c>
      <c r="D127">
        <v>0.32205888788737613</v>
      </c>
      <c r="G127">
        <v>1</v>
      </c>
      <c r="H127">
        <v>1</v>
      </c>
      <c r="I127">
        <v>1.67</v>
      </c>
      <c r="L127">
        <v>1</v>
      </c>
      <c r="N127">
        <v>0</v>
      </c>
      <c r="O127">
        <v>0</v>
      </c>
      <c r="P127">
        <v>3.105022210564484</v>
      </c>
      <c r="Q127">
        <v>3.105022210564484</v>
      </c>
    </row>
    <row r="128" spans="1:17" x14ac:dyDescent="0.25">
      <c r="A128">
        <v>1</v>
      </c>
      <c r="B128" t="s">
        <v>208</v>
      </c>
      <c r="C128">
        <v>127</v>
      </c>
      <c r="D128">
        <v>0.22322129895775125</v>
      </c>
      <c r="G128">
        <v>1</v>
      </c>
      <c r="H128">
        <v>1</v>
      </c>
      <c r="I128">
        <v>2</v>
      </c>
      <c r="L128">
        <v>1</v>
      </c>
      <c r="N128">
        <v>0</v>
      </c>
      <c r="O128">
        <v>0</v>
      </c>
      <c r="P128">
        <v>4.4798592458207516</v>
      </c>
      <c r="Q128">
        <v>4.4798592458207516</v>
      </c>
    </row>
    <row r="129" spans="1:17" x14ac:dyDescent="0.25">
      <c r="A129">
        <v>1</v>
      </c>
      <c r="B129" t="s">
        <v>208</v>
      </c>
      <c r="C129">
        <v>128</v>
      </c>
      <c r="D129">
        <v>0.14220237315996784</v>
      </c>
      <c r="G129">
        <v>1</v>
      </c>
      <c r="H129">
        <v>1</v>
      </c>
      <c r="I129">
        <v>2.5</v>
      </c>
      <c r="L129">
        <v>1</v>
      </c>
      <c r="N129">
        <v>0</v>
      </c>
      <c r="O129">
        <v>0</v>
      </c>
      <c r="P129">
        <v>7.0322314443730773</v>
      </c>
      <c r="Q129">
        <v>7.0322314443730773</v>
      </c>
    </row>
    <row r="130" spans="1:17" x14ac:dyDescent="0.25">
      <c r="A130">
        <v>1</v>
      </c>
      <c r="B130" t="s">
        <v>208</v>
      </c>
      <c r="C130">
        <v>129</v>
      </c>
      <c r="D130">
        <v>1.06684190511447</v>
      </c>
      <c r="G130">
        <v>1</v>
      </c>
      <c r="H130">
        <v>1</v>
      </c>
      <c r="I130">
        <v>0.3</v>
      </c>
      <c r="L130">
        <v>1</v>
      </c>
      <c r="N130">
        <v>0</v>
      </c>
      <c r="O130">
        <v>0</v>
      </c>
      <c r="P130">
        <v>0.93734600713186467</v>
      </c>
      <c r="Q130">
        <v>0.93734600713186467</v>
      </c>
    </row>
    <row r="131" spans="1:17" x14ac:dyDescent="0.25">
      <c r="A131">
        <v>1</v>
      </c>
      <c r="B131" t="s">
        <v>208</v>
      </c>
      <c r="C131">
        <v>130</v>
      </c>
      <c r="D131">
        <v>0.92449292062687372</v>
      </c>
      <c r="G131">
        <v>1</v>
      </c>
      <c r="H131">
        <v>1</v>
      </c>
      <c r="I131">
        <v>0.5</v>
      </c>
      <c r="L131">
        <v>1</v>
      </c>
      <c r="N131">
        <v>0</v>
      </c>
      <c r="O131">
        <v>0</v>
      </c>
      <c r="P131">
        <v>1.0816740482143736</v>
      </c>
      <c r="Q131">
        <v>1.0816740482143736</v>
      </c>
    </row>
    <row r="132" spans="1:17" x14ac:dyDescent="0.25">
      <c r="A132">
        <v>1</v>
      </c>
      <c r="B132" t="s">
        <v>208</v>
      </c>
      <c r="C132">
        <v>131</v>
      </c>
      <c r="D132">
        <v>0.7272317936445527</v>
      </c>
      <c r="G132">
        <v>1</v>
      </c>
      <c r="H132">
        <v>1</v>
      </c>
      <c r="I132">
        <v>0.75</v>
      </c>
      <c r="L132">
        <v>1</v>
      </c>
      <c r="N132">
        <v>0</v>
      </c>
      <c r="O132">
        <v>0</v>
      </c>
      <c r="P132">
        <v>1.3750773944968191</v>
      </c>
      <c r="Q132">
        <v>1.3750773944968191</v>
      </c>
    </row>
    <row r="133" spans="1:17" x14ac:dyDescent="0.25">
      <c r="A133">
        <v>1</v>
      </c>
      <c r="B133" t="s">
        <v>208</v>
      </c>
      <c r="C133">
        <v>132</v>
      </c>
      <c r="D133">
        <v>0.64148984599795222</v>
      </c>
      <c r="G133">
        <v>1</v>
      </c>
      <c r="H133">
        <v>1</v>
      </c>
      <c r="I133">
        <v>1</v>
      </c>
      <c r="L133">
        <v>1</v>
      </c>
      <c r="N133">
        <v>0</v>
      </c>
      <c r="O133">
        <v>0</v>
      </c>
      <c r="P133">
        <v>1.558871128262866</v>
      </c>
      <c r="Q133">
        <v>1.558871128262866</v>
      </c>
    </row>
    <row r="134" spans="1:17" x14ac:dyDescent="0.25">
      <c r="A134">
        <v>1</v>
      </c>
      <c r="B134" t="s">
        <v>208</v>
      </c>
      <c r="C134">
        <v>133</v>
      </c>
      <c r="D134">
        <v>0.47648057224986196</v>
      </c>
      <c r="G134">
        <v>1</v>
      </c>
      <c r="H134">
        <v>1</v>
      </c>
      <c r="I134">
        <v>1.33</v>
      </c>
      <c r="L134">
        <v>1</v>
      </c>
      <c r="N134">
        <v>0</v>
      </c>
      <c r="O134">
        <v>0</v>
      </c>
      <c r="P134">
        <v>2.0987214552697635</v>
      </c>
      <c r="Q134">
        <v>2.0987214552697635</v>
      </c>
    </row>
    <row r="135" spans="1:17" x14ac:dyDescent="0.25">
      <c r="A135">
        <v>1</v>
      </c>
      <c r="B135" t="s">
        <v>208</v>
      </c>
      <c r="C135">
        <v>134</v>
      </c>
      <c r="D135">
        <v>0.32282750637696261</v>
      </c>
      <c r="G135">
        <v>1</v>
      </c>
      <c r="H135">
        <v>1</v>
      </c>
      <c r="I135">
        <v>1.67</v>
      </c>
      <c r="L135">
        <v>1</v>
      </c>
      <c r="N135">
        <v>0</v>
      </c>
      <c r="O135">
        <v>0</v>
      </c>
      <c r="P135">
        <v>3.0976294778063598</v>
      </c>
      <c r="Q135">
        <v>3.0976294778063598</v>
      </c>
    </row>
    <row r="136" spans="1:17" x14ac:dyDescent="0.25">
      <c r="A136">
        <v>1</v>
      </c>
      <c r="B136" t="s">
        <v>208</v>
      </c>
      <c r="C136">
        <v>135</v>
      </c>
      <c r="D136">
        <v>0.2238573564203547</v>
      </c>
      <c r="G136">
        <v>1</v>
      </c>
      <c r="H136">
        <v>1</v>
      </c>
      <c r="I136">
        <v>2</v>
      </c>
      <c r="L136">
        <v>1</v>
      </c>
      <c r="N136">
        <v>0</v>
      </c>
      <c r="O136">
        <v>0</v>
      </c>
      <c r="P136">
        <v>4.4671303904894719</v>
      </c>
      <c r="Q136">
        <v>4.4671303904894719</v>
      </c>
    </row>
    <row r="137" spans="1:17" x14ac:dyDescent="0.25">
      <c r="A137">
        <v>1</v>
      </c>
      <c r="B137" t="s">
        <v>208</v>
      </c>
      <c r="C137">
        <v>136</v>
      </c>
      <c r="D137">
        <v>0.14264623796162224</v>
      </c>
      <c r="G137">
        <v>1</v>
      </c>
      <c r="H137">
        <v>1</v>
      </c>
      <c r="I137">
        <v>2.5</v>
      </c>
      <c r="L137">
        <v>1</v>
      </c>
      <c r="N137">
        <v>0</v>
      </c>
      <c r="O137">
        <v>0</v>
      </c>
      <c r="P137">
        <v>7.0103496193782657</v>
      </c>
      <c r="Q137">
        <v>7.0103496193782657</v>
      </c>
    </row>
    <row r="138" spans="1:17" x14ac:dyDescent="0.25">
      <c r="A138">
        <v>1</v>
      </c>
      <c r="B138" t="s">
        <v>208</v>
      </c>
      <c r="C138">
        <v>137</v>
      </c>
      <c r="D138">
        <v>1.0788359032234938</v>
      </c>
      <c r="G138">
        <v>1</v>
      </c>
      <c r="H138">
        <v>1</v>
      </c>
      <c r="I138">
        <v>0.3</v>
      </c>
      <c r="L138">
        <v>1</v>
      </c>
      <c r="N138">
        <v>0</v>
      </c>
      <c r="O138">
        <v>0</v>
      </c>
      <c r="P138">
        <v>0.92692502818275047</v>
      </c>
      <c r="Q138">
        <v>0.92692502818275047</v>
      </c>
    </row>
    <row r="139" spans="1:17" x14ac:dyDescent="0.25">
      <c r="A139">
        <v>1</v>
      </c>
      <c r="B139" t="s">
        <v>208</v>
      </c>
      <c r="C139">
        <v>138</v>
      </c>
      <c r="D139">
        <v>0.93465244226250221</v>
      </c>
      <c r="G139">
        <v>1</v>
      </c>
      <c r="H139">
        <v>1</v>
      </c>
      <c r="I139">
        <v>0.5</v>
      </c>
      <c r="L139">
        <v>1</v>
      </c>
      <c r="N139">
        <v>0</v>
      </c>
      <c r="O139">
        <v>0</v>
      </c>
      <c r="P139">
        <v>1.0699164253819438</v>
      </c>
      <c r="Q139">
        <v>1.0699164253819438</v>
      </c>
    </row>
    <row r="140" spans="1:17" x14ac:dyDescent="0.25">
      <c r="A140">
        <v>1</v>
      </c>
      <c r="B140" t="s">
        <v>208</v>
      </c>
      <c r="C140">
        <v>139</v>
      </c>
      <c r="D140">
        <v>0.74023901546435023</v>
      </c>
      <c r="G140">
        <v>1</v>
      </c>
      <c r="H140">
        <v>1</v>
      </c>
      <c r="I140">
        <v>0.75</v>
      </c>
      <c r="L140">
        <v>1</v>
      </c>
      <c r="N140">
        <v>0</v>
      </c>
      <c r="O140">
        <v>0</v>
      </c>
      <c r="P140">
        <v>1.3509150140819075</v>
      </c>
      <c r="Q140">
        <v>1.3509150140819075</v>
      </c>
    </row>
    <row r="141" spans="1:17" x14ac:dyDescent="0.25">
      <c r="A141">
        <v>1</v>
      </c>
      <c r="B141" t="s">
        <v>208</v>
      </c>
      <c r="C141">
        <v>140</v>
      </c>
      <c r="D141">
        <v>0.64524468622447506</v>
      </c>
      <c r="G141">
        <v>1</v>
      </c>
      <c r="H141">
        <v>1</v>
      </c>
      <c r="I141">
        <v>1</v>
      </c>
      <c r="L141">
        <v>1</v>
      </c>
      <c r="N141">
        <v>0</v>
      </c>
      <c r="O141">
        <v>0</v>
      </c>
      <c r="P141">
        <v>1.5497996672414418</v>
      </c>
      <c r="Q141">
        <v>1.5497996672414418</v>
      </c>
    </row>
    <row r="142" spans="1:17" x14ac:dyDescent="0.25">
      <c r="A142">
        <v>1</v>
      </c>
      <c r="B142" t="s">
        <v>208</v>
      </c>
      <c r="C142">
        <v>141</v>
      </c>
      <c r="D142">
        <v>0.47860450346298195</v>
      </c>
      <c r="G142">
        <v>1</v>
      </c>
      <c r="H142">
        <v>1</v>
      </c>
      <c r="I142">
        <v>1.33</v>
      </c>
      <c r="L142">
        <v>1</v>
      </c>
      <c r="N142">
        <v>0</v>
      </c>
      <c r="O142">
        <v>0</v>
      </c>
      <c r="P142">
        <v>2.0894078362498019</v>
      </c>
      <c r="Q142">
        <v>2.0894078362498019</v>
      </c>
    </row>
    <row r="143" spans="1:17" x14ac:dyDescent="0.25">
      <c r="A143">
        <v>1</v>
      </c>
      <c r="B143" t="s">
        <v>208</v>
      </c>
      <c r="C143">
        <v>142</v>
      </c>
      <c r="D143">
        <v>0.32406277938969347</v>
      </c>
      <c r="G143">
        <v>1</v>
      </c>
      <c r="H143">
        <v>1</v>
      </c>
      <c r="I143">
        <v>1.67</v>
      </c>
      <c r="L143">
        <v>1</v>
      </c>
      <c r="N143">
        <v>0</v>
      </c>
      <c r="O143">
        <v>0</v>
      </c>
      <c r="P143">
        <v>3.0858218332981568</v>
      </c>
      <c r="Q143">
        <v>3.0858218332981568</v>
      </c>
    </row>
    <row r="144" spans="1:17" x14ac:dyDescent="0.25">
      <c r="A144">
        <v>1</v>
      </c>
      <c r="B144" t="s">
        <v>208</v>
      </c>
      <c r="C144">
        <v>143</v>
      </c>
      <c r="D144">
        <v>0.22483118510972766</v>
      </c>
      <c r="G144">
        <v>1</v>
      </c>
      <c r="H144">
        <v>1</v>
      </c>
      <c r="I144">
        <v>2</v>
      </c>
      <c r="L144">
        <v>1</v>
      </c>
      <c r="N144">
        <v>0</v>
      </c>
      <c r="O144">
        <v>0</v>
      </c>
      <c r="P144">
        <v>4.447781563362553</v>
      </c>
      <c r="Q144">
        <v>4.447781563362553</v>
      </c>
    </row>
    <row r="145" spans="1:17" x14ac:dyDescent="0.25">
      <c r="A145">
        <v>1</v>
      </c>
      <c r="B145" t="s">
        <v>208</v>
      </c>
      <c r="C145">
        <v>144</v>
      </c>
      <c r="D145">
        <v>0.14331896647601899</v>
      </c>
      <c r="G145">
        <v>1</v>
      </c>
      <c r="H145">
        <v>1</v>
      </c>
      <c r="I145">
        <v>2.5</v>
      </c>
      <c r="L145">
        <v>1</v>
      </c>
      <c r="N145">
        <v>0</v>
      </c>
      <c r="O145">
        <v>0</v>
      </c>
      <c r="P145">
        <v>6.9774435623447379</v>
      </c>
      <c r="Q145">
        <v>6.9774435623447379</v>
      </c>
    </row>
  </sheetData>
  <sheetProtection sheet="1" objects="1" scenarios="1" selectLockedCells="1"/>
  <sortState xmlns:xlrd2="http://schemas.microsoft.com/office/spreadsheetml/2017/richdata2" ref="A2:O147">
    <sortCondition ref="A2"/>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7"/>
  <dimension ref="A1:K224"/>
  <sheetViews>
    <sheetView topLeftCell="A7" workbookViewId="0">
      <selection activeCell="G30" sqref="G30"/>
    </sheetView>
  </sheetViews>
  <sheetFormatPr defaultColWidth="11.42578125" defaultRowHeight="15" x14ac:dyDescent="0.25"/>
  <cols>
    <col min="5" max="5" width="14.140625" bestFit="1" customWidth="1"/>
    <col min="9" max="9" width="17.5703125" customWidth="1"/>
  </cols>
  <sheetData>
    <row r="1" spans="1:11" x14ac:dyDescent="0.25">
      <c r="A1" t="s">
        <v>320</v>
      </c>
      <c r="E1" t="s">
        <v>321</v>
      </c>
      <c r="I1" t="s">
        <v>322</v>
      </c>
    </row>
    <row r="2" spans="1:11" x14ac:dyDescent="0.25">
      <c r="A2" t="s">
        <v>323</v>
      </c>
      <c r="B2">
        <v>1.0000000000000001E-9</v>
      </c>
      <c r="C2">
        <v>1</v>
      </c>
      <c r="E2" t="s">
        <v>324</v>
      </c>
      <c r="F2">
        <v>0</v>
      </c>
      <c r="G2">
        <v>1</v>
      </c>
      <c r="I2" t="s">
        <v>324</v>
      </c>
      <c r="J2">
        <v>0</v>
      </c>
      <c r="K2">
        <v>0</v>
      </c>
    </row>
    <row r="3" spans="1:11" x14ac:dyDescent="0.25">
      <c r="B3">
        <v>0.05</v>
      </c>
      <c r="C3">
        <v>1</v>
      </c>
      <c r="F3">
        <v>289</v>
      </c>
      <c r="G3">
        <v>1</v>
      </c>
      <c r="J3">
        <v>1.8</v>
      </c>
      <c r="K3">
        <v>1.8</v>
      </c>
    </row>
    <row r="4" spans="1:11" x14ac:dyDescent="0.25">
      <c r="B4">
        <v>0.1</v>
      </c>
      <c r="C4">
        <v>1</v>
      </c>
    </row>
    <row r="5" spans="1:11" x14ac:dyDescent="0.25">
      <c r="B5">
        <v>0.15000000000000002</v>
      </c>
      <c r="C5">
        <v>1</v>
      </c>
      <c r="E5" s="23" t="s">
        <v>325</v>
      </c>
      <c r="F5">
        <v>0</v>
      </c>
      <c r="G5">
        <v>0.9</v>
      </c>
      <c r="I5" s="23" t="s">
        <v>325</v>
      </c>
      <c r="J5">
        <v>0</v>
      </c>
      <c r="K5">
        <v>0</v>
      </c>
    </row>
    <row r="6" spans="1:11" x14ac:dyDescent="0.25">
      <c r="B6">
        <v>0.2</v>
      </c>
      <c r="C6">
        <v>1</v>
      </c>
      <c r="F6">
        <f>F3</f>
        <v>289</v>
      </c>
      <c r="G6">
        <v>0.9</v>
      </c>
      <c r="J6">
        <v>1.8</v>
      </c>
      <c r="K6">
        <v>1.98</v>
      </c>
    </row>
    <row r="7" spans="1:11" x14ac:dyDescent="0.25">
      <c r="B7">
        <v>0.25</v>
      </c>
      <c r="C7">
        <v>1</v>
      </c>
    </row>
    <row r="8" spans="1:11" x14ac:dyDescent="0.25">
      <c r="B8">
        <v>0.3</v>
      </c>
      <c r="C8">
        <v>1</v>
      </c>
      <c r="E8" s="24" t="s">
        <v>326</v>
      </c>
      <c r="F8">
        <v>0</v>
      </c>
      <c r="G8">
        <v>1.03</v>
      </c>
      <c r="I8" s="24" t="s">
        <v>326</v>
      </c>
      <c r="J8">
        <v>0</v>
      </c>
      <c r="K8">
        <v>0</v>
      </c>
    </row>
    <row r="9" spans="1:11" x14ac:dyDescent="0.25">
      <c r="B9">
        <v>0.35</v>
      </c>
      <c r="C9">
        <v>1</v>
      </c>
      <c r="F9">
        <f>F6</f>
        <v>289</v>
      </c>
      <c r="G9">
        <v>1.03</v>
      </c>
      <c r="J9">
        <v>1.9</v>
      </c>
      <c r="K9">
        <f>J9*0.97</f>
        <v>1.843</v>
      </c>
    </row>
    <row r="10" spans="1:11" x14ac:dyDescent="0.25">
      <c r="B10">
        <v>0.39999999999999997</v>
      </c>
      <c r="C10">
        <v>1</v>
      </c>
    </row>
    <row r="11" spans="1:11" x14ac:dyDescent="0.25">
      <c r="B11">
        <v>0.44999999999999996</v>
      </c>
      <c r="C11">
        <v>1</v>
      </c>
    </row>
    <row r="12" spans="1:11" x14ac:dyDescent="0.25">
      <c r="B12">
        <v>0.49999999999999994</v>
      </c>
      <c r="C12">
        <v>1</v>
      </c>
    </row>
    <row r="13" spans="1:11" x14ac:dyDescent="0.25">
      <c r="B13">
        <v>0.54999999999999993</v>
      </c>
      <c r="C13">
        <v>1</v>
      </c>
    </row>
    <row r="14" spans="1:11" x14ac:dyDescent="0.25">
      <c r="B14">
        <v>0.6</v>
      </c>
      <c r="C14">
        <v>1</v>
      </c>
    </row>
    <row r="15" spans="1:11" x14ac:dyDescent="0.25">
      <c r="B15">
        <v>0.65</v>
      </c>
      <c r="C15">
        <v>1</v>
      </c>
    </row>
    <row r="16" spans="1:11" x14ac:dyDescent="0.25">
      <c r="B16">
        <v>0.70000000000000007</v>
      </c>
      <c r="C16">
        <v>1</v>
      </c>
    </row>
    <row r="17" spans="1:6" x14ac:dyDescent="0.25">
      <c r="B17">
        <v>0.75000000000000011</v>
      </c>
      <c r="C17">
        <v>1</v>
      </c>
    </row>
    <row r="18" spans="1:6" x14ac:dyDescent="0.25">
      <c r="B18">
        <v>0.80000000000000016</v>
      </c>
      <c r="C18">
        <v>1</v>
      </c>
    </row>
    <row r="19" spans="1:6" x14ac:dyDescent="0.25">
      <c r="B19">
        <v>0.8500000000000002</v>
      </c>
      <c r="C19">
        <v>1</v>
      </c>
    </row>
    <row r="20" spans="1:6" x14ac:dyDescent="0.25">
      <c r="B20">
        <v>0.90000000000000024</v>
      </c>
      <c r="C20">
        <v>1</v>
      </c>
    </row>
    <row r="21" spans="1:6" x14ac:dyDescent="0.25">
      <c r="B21">
        <v>0.95000000000000029</v>
      </c>
      <c r="C21">
        <v>1</v>
      </c>
    </row>
    <row r="22" spans="1:6" x14ac:dyDescent="0.25">
      <c r="B22">
        <v>1.0000000000000002</v>
      </c>
      <c r="C22">
        <v>1</v>
      </c>
    </row>
    <row r="23" spans="1:6" x14ac:dyDescent="0.25">
      <c r="E23" t="s">
        <v>645</v>
      </c>
      <c r="F23" t="s">
        <v>646</v>
      </c>
    </row>
    <row r="24" spans="1:6" x14ac:dyDescent="0.25">
      <c r="A24" t="s">
        <v>327</v>
      </c>
      <c r="B24">
        <v>1.0000000000000002</v>
      </c>
      <c r="C24">
        <v>0.99999999999999978</v>
      </c>
      <c r="E24">
        <v>0</v>
      </c>
      <c r="F24">
        <v>1</v>
      </c>
    </row>
    <row r="25" spans="1:6" x14ac:dyDescent="0.25">
      <c r="B25">
        <v>1.0500000000000003</v>
      </c>
      <c r="C25">
        <v>0.95238095238095211</v>
      </c>
      <c r="E25">
        <v>1.4999999999999999E-2</v>
      </c>
      <c r="F25">
        <v>1</v>
      </c>
    </row>
    <row r="26" spans="1:6" x14ac:dyDescent="0.25">
      <c r="B26">
        <v>1.1000000000000003</v>
      </c>
      <c r="C26">
        <v>0.90909090909090884</v>
      </c>
      <c r="E26">
        <v>0.03</v>
      </c>
      <c r="F26">
        <v>1</v>
      </c>
    </row>
    <row r="27" spans="1:6" x14ac:dyDescent="0.25">
      <c r="B27">
        <v>1.1500000000000004</v>
      </c>
      <c r="C27">
        <v>0.8695652173913041</v>
      </c>
      <c r="E27">
        <v>4.4999999999999998E-2</v>
      </c>
      <c r="F27">
        <v>1</v>
      </c>
    </row>
    <row r="28" spans="1:6" x14ac:dyDescent="0.25">
      <c r="B28">
        <v>1.2000000000000004</v>
      </c>
      <c r="C28">
        <v>0.83333333333333304</v>
      </c>
      <c r="E28">
        <v>0.06</v>
      </c>
      <c r="F28">
        <v>1</v>
      </c>
    </row>
    <row r="29" spans="1:6" x14ac:dyDescent="0.25">
      <c r="B29">
        <v>1.2500000000000004</v>
      </c>
      <c r="C29">
        <v>0.79999999999999971</v>
      </c>
      <c r="E29">
        <v>7.4999999999999997E-2</v>
      </c>
      <c r="F29">
        <v>1</v>
      </c>
    </row>
    <row r="30" spans="1:6" x14ac:dyDescent="0.25">
      <c r="B30">
        <v>1.3000000000000005</v>
      </c>
      <c r="C30">
        <v>0.76923076923076894</v>
      </c>
      <c r="E30">
        <v>0.09</v>
      </c>
      <c r="F30">
        <v>1</v>
      </c>
    </row>
    <row r="31" spans="1:6" x14ac:dyDescent="0.25">
      <c r="B31">
        <v>1.3500000000000005</v>
      </c>
      <c r="C31">
        <v>0.74074074074074048</v>
      </c>
      <c r="E31">
        <v>0.105</v>
      </c>
      <c r="F31">
        <v>1</v>
      </c>
    </row>
    <row r="32" spans="1:6" x14ac:dyDescent="0.25">
      <c r="B32">
        <v>1.4000000000000006</v>
      </c>
      <c r="C32">
        <v>0.71428571428571397</v>
      </c>
      <c r="E32">
        <v>0.12</v>
      </c>
      <c r="F32">
        <v>1</v>
      </c>
    </row>
    <row r="33" spans="1:6" x14ac:dyDescent="0.25">
      <c r="B33">
        <v>1.4500000000000006</v>
      </c>
      <c r="C33">
        <v>0.68965517241379282</v>
      </c>
      <c r="E33">
        <v>0.13500000000000001</v>
      </c>
      <c r="F33">
        <v>1</v>
      </c>
    </row>
    <row r="34" spans="1:6" x14ac:dyDescent="0.25">
      <c r="B34">
        <v>1.5000000000000007</v>
      </c>
      <c r="C34">
        <v>0.66666666666666641</v>
      </c>
      <c r="E34">
        <v>0.15</v>
      </c>
      <c r="F34">
        <v>1</v>
      </c>
    </row>
    <row r="35" spans="1:6" x14ac:dyDescent="0.25">
      <c r="B35">
        <v>1.5500000000000007</v>
      </c>
      <c r="C35">
        <v>0.64516129032258029</v>
      </c>
      <c r="E35">
        <v>0.16499999999999998</v>
      </c>
      <c r="F35">
        <v>1</v>
      </c>
    </row>
    <row r="36" spans="1:6" x14ac:dyDescent="0.25">
      <c r="B36">
        <v>1.6000000000000008</v>
      </c>
      <c r="C36">
        <v>0.62499999999999967</v>
      </c>
      <c r="E36">
        <v>0.18</v>
      </c>
      <c r="F36">
        <v>1</v>
      </c>
    </row>
    <row r="37" spans="1:6" x14ac:dyDescent="0.25">
      <c r="B37">
        <v>1.6500000000000008</v>
      </c>
      <c r="C37">
        <v>0.60606060606060574</v>
      </c>
      <c r="E37">
        <v>0.19500000000000001</v>
      </c>
      <c r="F37">
        <v>1</v>
      </c>
    </row>
    <row r="38" spans="1:6" x14ac:dyDescent="0.25">
      <c r="B38">
        <v>1.7000000000000008</v>
      </c>
      <c r="C38">
        <v>0.58823529411764675</v>
      </c>
      <c r="E38">
        <v>0.21</v>
      </c>
      <c r="F38">
        <v>0.9964563262704017</v>
      </c>
    </row>
    <row r="39" spans="1:6" x14ac:dyDescent="0.25">
      <c r="B39">
        <v>1.7500000000000009</v>
      </c>
      <c r="C39">
        <v>0.57142857142857117</v>
      </c>
      <c r="E39">
        <v>0.22499999999999998</v>
      </c>
      <c r="F39">
        <v>0.99113034864148053</v>
      </c>
    </row>
    <row r="40" spans="1:6" x14ac:dyDescent="0.25">
      <c r="B40">
        <v>1.8000000000000009</v>
      </c>
      <c r="C40">
        <v>0.55555555555555525</v>
      </c>
      <c r="E40">
        <v>0.24</v>
      </c>
      <c r="F40">
        <v>0.98578623117000286</v>
      </c>
    </row>
    <row r="41" spans="1:6" x14ac:dyDescent="0.25">
      <c r="A41" s="182"/>
      <c r="B41" s="181">
        <v>1.85</v>
      </c>
      <c r="C41" s="181">
        <v>0.54054054100000004</v>
      </c>
      <c r="E41">
        <v>0.255</v>
      </c>
      <c r="F41">
        <v>0.98041778874503482</v>
      </c>
    </row>
    <row r="42" spans="1:6" x14ac:dyDescent="0.25">
      <c r="B42" s="181">
        <v>1.9</v>
      </c>
      <c r="C42" s="181">
        <v>0.52631578899999998</v>
      </c>
      <c r="E42">
        <v>0.27</v>
      </c>
      <c r="F42">
        <v>0.97501892265540446</v>
      </c>
    </row>
    <row r="43" spans="1:6" x14ac:dyDescent="0.25">
      <c r="B43" s="181">
        <v>1.95</v>
      </c>
      <c r="C43" s="181">
        <v>0.51282051299999998</v>
      </c>
      <c r="E43">
        <v>0.28499999999999998</v>
      </c>
      <c r="F43">
        <v>0.96958360816584765</v>
      </c>
    </row>
    <row r="44" spans="1:6" x14ac:dyDescent="0.25">
      <c r="B44" s="181">
        <v>2</v>
      </c>
      <c r="C44" s="181">
        <v>0.5</v>
      </c>
      <c r="E44">
        <v>0.3</v>
      </c>
      <c r="F44">
        <v>0.96410588440475942</v>
      </c>
    </row>
    <row r="45" spans="1:6" x14ac:dyDescent="0.25">
      <c r="B45" s="181">
        <v>2.0499999999999998</v>
      </c>
      <c r="C45" s="181">
        <v>0.487804878</v>
      </c>
      <c r="E45">
        <v>0.315</v>
      </c>
      <c r="F45">
        <v>0.95857984657366768</v>
      </c>
    </row>
    <row r="46" spans="1:6" x14ac:dyDescent="0.25">
      <c r="B46" s="181">
        <v>2.1</v>
      </c>
      <c r="C46" s="181">
        <v>0.47619047599999997</v>
      </c>
      <c r="E46">
        <v>0.32999999999999996</v>
      </c>
      <c r="F46">
        <v>0.95299964052159802</v>
      </c>
    </row>
    <row r="47" spans="1:6" x14ac:dyDescent="0.25">
      <c r="B47" s="181">
        <v>2.15</v>
      </c>
      <c r="C47" s="181">
        <v>0.46511627900000002</v>
      </c>
      <c r="E47">
        <v>0.34499999999999997</v>
      </c>
      <c r="F47">
        <v>0.94735945975805069</v>
      </c>
    </row>
    <row r="48" spans="1:6" x14ac:dyDescent="0.25">
      <c r="B48" s="181">
        <v>2.2000000000000002</v>
      </c>
      <c r="C48" s="181">
        <v>0.45454545499999999</v>
      </c>
      <c r="E48">
        <v>0.36</v>
      </c>
      <c r="F48">
        <v>0.94165354500629239</v>
      </c>
    </row>
    <row r="49" spans="2:6" x14ac:dyDescent="0.25">
      <c r="B49" s="181">
        <v>2.25</v>
      </c>
      <c r="C49" s="181">
        <v>0.44444444399999999</v>
      </c>
      <c r="E49">
        <v>0.375</v>
      </c>
      <c r="F49">
        <v>0.9358761864237527</v>
      </c>
    </row>
    <row r="50" spans="2:6" x14ac:dyDescent="0.25">
      <c r="B50" s="181">
        <v>2.2999999999999998</v>
      </c>
      <c r="C50" s="181">
        <v>0.43478260899999999</v>
      </c>
      <c r="E50">
        <v>0.39</v>
      </c>
      <c r="F50">
        <v>0.93002172863802024</v>
      </c>
    </row>
    <row r="51" spans="2:6" x14ac:dyDescent="0.25">
      <c r="B51" s="181">
        <v>2.35</v>
      </c>
      <c r="C51" s="181">
        <v>0.42553191499999998</v>
      </c>
      <c r="E51">
        <v>0.40499999999999997</v>
      </c>
      <c r="F51">
        <v>0.92408457876448347</v>
      </c>
    </row>
    <row r="52" spans="2:6" x14ac:dyDescent="0.25">
      <c r="B52" s="181">
        <v>2.4</v>
      </c>
      <c r="C52" s="181">
        <v>0.41666666699999999</v>
      </c>
      <c r="E52">
        <v>0.42</v>
      </c>
      <c r="F52">
        <v>0.91805921758411024</v>
      </c>
    </row>
    <row r="53" spans="2:6" x14ac:dyDescent="0.25">
      <c r="B53" s="181">
        <v>2.4500000000000002</v>
      </c>
      <c r="C53" s="181">
        <v>0.408163265</v>
      </c>
      <c r="E53">
        <v>0.435</v>
      </c>
      <c r="F53">
        <v>0.91194021406595116</v>
      </c>
    </row>
    <row r="54" spans="2:6" x14ac:dyDescent="0.25">
      <c r="B54" s="181">
        <v>2.5</v>
      </c>
      <c r="C54" s="181">
        <v>0.4</v>
      </c>
      <c r="E54">
        <v>0.44999999999999996</v>
      </c>
      <c r="F54">
        <v>0.90572224341724772</v>
      </c>
    </row>
    <row r="55" spans="2:6" x14ac:dyDescent="0.25">
      <c r="B55" s="181">
        <v>2.5499999999999998</v>
      </c>
      <c r="C55" s="181">
        <v>0.39215686300000002</v>
      </c>
      <c r="E55">
        <v>0.46499999999999997</v>
      </c>
      <c r="F55">
        <v>0.89940010883282862</v>
      </c>
    </row>
    <row r="56" spans="2:6" x14ac:dyDescent="0.25">
      <c r="B56" s="181">
        <v>2.6</v>
      </c>
      <c r="C56" s="181">
        <v>0.38461538499999998</v>
      </c>
      <c r="E56">
        <v>0.48</v>
      </c>
      <c r="F56">
        <v>0.89296876709294204</v>
      </c>
    </row>
    <row r="57" spans="2:6" x14ac:dyDescent="0.25">
      <c r="B57" s="181">
        <v>2.65</v>
      </c>
      <c r="C57" s="181">
        <v>0.37735849100000002</v>
      </c>
      <c r="E57">
        <v>0.495</v>
      </c>
      <c r="F57">
        <v>0.88642335812278528</v>
      </c>
    </row>
    <row r="58" spans="2:6" x14ac:dyDescent="0.25">
      <c r="B58" s="181">
        <v>2.7</v>
      </c>
      <c r="C58" s="181">
        <v>0.37037037</v>
      </c>
      <c r="E58">
        <v>0.51</v>
      </c>
      <c r="F58">
        <v>0.87975923857579308</v>
      </c>
    </row>
    <row r="59" spans="2:6" x14ac:dyDescent="0.25">
      <c r="B59" s="181">
        <v>2.75</v>
      </c>
      <c r="C59" s="181">
        <v>0.36363636399999999</v>
      </c>
      <c r="E59">
        <v>0.52500000000000002</v>
      </c>
      <c r="F59">
        <v>0.87297201943430869</v>
      </c>
    </row>
    <row r="60" spans="2:6" x14ac:dyDescent="0.25">
      <c r="B60" s="181">
        <v>2.8</v>
      </c>
      <c r="C60" s="181">
        <v>0.35714285699999998</v>
      </c>
      <c r="E60">
        <v>0.54</v>
      </c>
      <c r="F60">
        <v>0.86605760753404759</v>
      </c>
    </row>
    <row r="61" spans="2:6" x14ac:dyDescent="0.25">
      <c r="B61" s="181">
        <v>2.85</v>
      </c>
      <c r="C61" s="181">
        <v>0.35087719299999998</v>
      </c>
      <c r="E61">
        <v>0.55499999999999994</v>
      </c>
      <c r="F61">
        <v>0.85901225081165722</v>
      </c>
    </row>
    <row r="62" spans="2:6" x14ac:dyDescent="0.25">
      <c r="B62" s="181">
        <v>2.9</v>
      </c>
      <c r="C62" s="181">
        <v>0.34482758600000002</v>
      </c>
      <c r="E62">
        <v>0.56999999999999995</v>
      </c>
      <c r="F62">
        <v>0.85183258694748443</v>
      </c>
    </row>
    <row r="63" spans="2:6" x14ac:dyDescent="0.25">
      <c r="B63" s="181">
        <v>2.95</v>
      </c>
      <c r="C63" s="181">
        <v>0.33898305099999998</v>
      </c>
      <c r="E63">
        <v>0.58499999999999996</v>
      </c>
      <c r="F63">
        <v>0.8445156949291458</v>
      </c>
    </row>
    <row r="64" spans="2:6" x14ac:dyDescent="0.25">
      <c r="B64" s="181">
        <v>3</v>
      </c>
      <c r="C64" s="181">
        <v>0.33333333300000001</v>
      </c>
      <c r="E64">
        <v>0.6</v>
      </c>
      <c r="F64">
        <v>0.83705914889797306</v>
      </c>
    </row>
    <row r="65" spans="5:6" x14ac:dyDescent="0.25">
      <c r="E65">
        <v>0.61499999999999999</v>
      </c>
      <c r="F65">
        <v>0.82946107346376652</v>
      </c>
    </row>
    <row r="66" spans="5:6" x14ac:dyDescent="0.25">
      <c r="E66">
        <v>0.63</v>
      </c>
      <c r="F66">
        <v>0.82172019948950659</v>
      </c>
    </row>
    <row r="67" spans="5:6" x14ac:dyDescent="0.25">
      <c r="E67">
        <v>0.64500000000000002</v>
      </c>
      <c r="F67">
        <v>0.813835919164692</v>
      </c>
    </row>
    <row r="68" spans="5:6" x14ac:dyDescent="0.25">
      <c r="E68">
        <v>0.65999999999999992</v>
      </c>
      <c r="F68">
        <v>0.80580833901389315</v>
      </c>
    </row>
    <row r="69" spans="5:6" x14ac:dyDescent="0.25">
      <c r="E69">
        <v>0.67499999999999993</v>
      </c>
      <c r="F69">
        <v>0.79763832933777834</v>
      </c>
    </row>
    <row r="70" spans="5:6" x14ac:dyDescent="0.25">
      <c r="E70">
        <v>0.69</v>
      </c>
      <c r="F70">
        <v>0.78932756847047669</v>
      </c>
    </row>
    <row r="71" spans="5:6" x14ac:dyDescent="0.25">
      <c r="E71">
        <v>0.70499999999999996</v>
      </c>
      <c r="F71">
        <v>0.7808785801733541</v>
      </c>
    </row>
    <row r="72" spans="5:6" x14ac:dyDescent="0.25">
      <c r="E72">
        <v>0.72</v>
      </c>
      <c r="F72">
        <v>0.77229476248420137</v>
      </c>
    </row>
    <row r="73" spans="5:6" x14ac:dyDescent="0.25">
      <c r="E73">
        <v>0.73499999999999999</v>
      </c>
      <c r="F73">
        <v>0.76358040641365232</v>
      </c>
    </row>
    <row r="74" spans="5:6" x14ac:dyDescent="0.25">
      <c r="E74">
        <v>0.75</v>
      </c>
      <c r="F74">
        <v>0.75474070303528973</v>
      </c>
    </row>
    <row r="75" spans="5:6" x14ac:dyDescent="0.25">
      <c r="E75">
        <v>0.76500000000000001</v>
      </c>
      <c r="F75">
        <v>0.74578173775551426</v>
      </c>
    </row>
    <row r="76" spans="5:6" x14ac:dyDescent="0.25">
      <c r="E76">
        <v>0.78</v>
      </c>
      <c r="F76">
        <v>0.73671047087120767</v>
      </c>
    </row>
    <row r="77" spans="5:6" x14ac:dyDescent="0.25">
      <c r="E77">
        <v>0.79499999999999993</v>
      </c>
      <c r="F77">
        <v>0.72753470391826525</v>
      </c>
    </row>
    <row r="78" spans="5:6" x14ac:dyDescent="0.25">
      <c r="E78">
        <v>0.80999999999999994</v>
      </c>
      <c r="F78">
        <v>0.71826303176626616</v>
      </c>
    </row>
    <row r="79" spans="5:6" x14ac:dyDescent="0.25">
      <c r="E79">
        <v>0.82499999999999996</v>
      </c>
      <c r="F79">
        <v>0.70890478090192133</v>
      </c>
    </row>
    <row r="80" spans="5:6" x14ac:dyDescent="0.25">
      <c r="E80">
        <v>0.84</v>
      </c>
      <c r="F80">
        <v>0.699469934839825</v>
      </c>
    </row>
    <row r="81" spans="5:6" x14ac:dyDescent="0.25">
      <c r="E81">
        <v>0.85499999999999998</v>
      </c>
      <c r="F81">
        <v>0.68996904807422277</v>
      </c>
    </row>
    <row r="82" spans="5:6" x14ac:dyDescent="0.25">
      <c r="E82">
        <v>0.87</v>
      </c>
      <c r="F82">
        <v>0.68041315041068062</v>
      </c>
    </row>
    <row r="83" spans="5:6" x14ac:dyDescent="0.25">
      <c r="E83">
        <v>0.88500000000000001</v>
      </c>
      <c r="F83">
        <v>0.67081364386508757</v>
      </c>
    </row>
    <row r="84" spans="5:6" x14ac:dyDescent="0.25">
      <c r="E84">
        <v>0.89999999999999991</v>
      </c>
      <c r="F84">
        <v>0.66118219456787619</v>
      </c>
    </row>
    <row r="85" spans="5:6" x14ac:dyDescent="0.25">
      <c r="E85">
        <v>0.91499999999999992</v>
      </c>
      <c r="F85">
        <v>0.65153062224947067</v>
      </c>
    </row>
    <row r="86" spans="5:6" x14ac:dyDescent="0.25">
      <c r="E86">
        <v>0.92999999999999994</v>
      </c>
      <c r="F86">
        <v>0.64187078990293445</v>
      </c>
    </row>
    <row r="87" spans="5:6" x14ac:dyDescent="0.25">
      <c r="E87">
        <v>0.94499999999999995</v>
      </c>
      <c r="F87">
        <v>0.63221449612450042</v>
      </c>
    </row>
    <row r="88" spans="5:6" x14ac:dyDescent="0.25">
      <c r="E88">
        <v>0.96</v>
      </c>
      <c r="F88">
        <v>0.62257337243314637</v>
      </c>
    </row>
    <row r="89" spans="5:6" x14ac:dyDescent="0.25">
      <c r="E89">
        <v>0.97499999999999998</v>
      </c>
      <c r="F89">
        <v>0.61295878758423694</v>
      </c>
    </row>
    <row r="90" spans="5:6" x14ac:dyDescent="0.25">
      <c r="E90">
        <v>0.99</v>
      </c>
      <c r="F90">
        <v>0.60338176054178261</v>
      </c>
    </row>
    <row r="91" spans="5:6" x14ac:dyDescent="0.25">
      <c r="E91">
        <v>1.0049999999999999</v>
      </c>
      <c r="F91">
        <v>0.59385288338361075</v>
      </c>
    </row>
    <row r="92" spans="5:6" x14ac:dyDescent="0.25">
      <c r="E92">
        <v>1.02</v>
      </c>
      <c r="F92">
        <v>0.58438225500836105</v>
      </c>
    </row>
    <row r="93" spans="5:6" x14ac:dyDescent="0.25">
      <c r="E93">
        <v>1.0349999999999999</v>
      </c>
      <c r="F93">
        <v>0.57497942611534802</v>
      </c>
    </row>
    <row r="94" spans="5:6" x14ac:dyDescent="0.25">
      <c r="E94">
        <v>1.05</v>
      </c>
      <c r="F94">
        <v>0.56565335555721841</v>
      </c>
    </row>
    <row r="95" spans="5:6" x14ac:dyDescent="0.25">
      <c r="E95">
        <v>1.0649999999999999</v>
      </c>
      <c r="F95">
        <v>0.55641237783576425</v>
      </c>
    </row>
    <row r="96" spans="5:6" x14ac:dyDescent="0.25">
      <c r="E96">
        <v>1.08</v>
      </c>
      <c r="F96">
        <v>0.54726418123319276</v>
      </c>
    </row>
    <row r="97" spans="5:6" x14ac:dyDescent="0.25">
      <c r="E97">
        <v>1.095</v>
      </c>
      <c r="F97">
        <v>0.53821579584992385</v>
      </c>
    </row>
    <row r="98" spans="5:6" x14ac:dyDescent="0.25">
      <c r="E98">
        <v>1.1099999999999999</v>
      </c>
      <c r="F98">
        <v>0.52927359065659441</v>
      </c>
    </row>
    <row r="99" spans="5:6" x14ac:dyDescent="0.25">
      <c r="E99">
        <v>1.125</v>
      </c>
      <c r="F99">
        <v>0.52044327856006356</v>
      </c>
    </row>
    <row r="100" spans="5:6" x14ac:dyDescent="0.25">
      <c r="E100">
        <v>1.1399999999999999</v>
      </c>
      <c r="F100">
        <v>0.51172992842577114</v>
      </c>
    </row>
    <row r="101" spans="5:6" x14ac:dyDescent="0.25">
      <c r="E101">
        <v>1.155</v>
      </c>
      <c r="F101">
        <v>0.50313798298514256</v>
      </c>
    </row>
    <row r="102" spans="5:6" x14ac:dyDescent="0.25">
      <c r="E102">
        <v>1.17</v>
      </c>
      <c r="F102">
        <v>0.49467128157922019</v>
      </c>
    </row>
    <row r="103" spans="5:6" x14ac:dyDescent="0.25">
      <c r="E103">
        <v>1.1850000000000001</v>
      </c>
      <c r="F103">
        <v>0.48633308674046727</v>
      </c>
    </row>
    <row r="104" spans="5:6" x14ac:dyDescent="0.25">
      <c r="E104">
        <v>1.2</v>
      </c>
      <c r="F104">
        <v>0.47812611368623387</v>
      </c>
    </row>
    <row r="105" spans="5:6" x14ac:dyDescent="0.25">
      <c r="E105">
        <v>1.2149999999999999</v>
      </c>
      <c r="F105">
        <v>0.47005256188277378</v>
      </c>
    </row>
    <row r="106" spans="5:6" x14ac:dyDescent="0.25">
      <c r="E106">
        <v>1.23</v>
      </c>
      <c r="F106">
        <v>0.46211414793202898</v>
      </c>
    </row>
    <row r="107" spans="5:6" x14ac:dyDescent="0.25">
      <c r="E107">
        <v>1.2449999999999999</v>
      </c>
      <c r="F107">
        <v>0.45431213912965618</v>
      </c>
    </row>
    <row r="108" spans="5:6" x14ac:dyDescent="0.25">
      <c r="E108">
        <v>1.26</v>
      </c>
      <c r="F108">
        <v>0.44664738713805141</v>
      </c>
    </row>
    <row r="109" spans="5:6" x14ac:dyDescent="0.25">
      <c r="E109">
        <v>1.2749999999999999</v>
      </c>
      <c r="F109">
        <v>0.43912036130943394</v>
      </c>
    </row>
    <row r="110" spans="5:6" x14ac:dyDescent="0.25">
      <c r="E110">
        <v>1.29</v>
      </c>
      <c r="F110">
        <v>0.43173118127929588</v>
      </c>
    </row>
    <row r="111" spans="5:6" x14ac:dyDescent="0.25">
      <c r="E111">
        <v>1.3049999999999999</v>
      </c>
      <c r="F111">
        <v>0.42447964852833647</v>
      </c>
    </row>
    <row r="112" spans="5:6" x14ac:dyDescent="0.25">
      <c r="E112">
        <v>1.3199999999999998</v>
      </c>
      <c r="F112">
        <v>0.41736527668064283</v>
      </c>
    </row>
    <row r="113" spans="5:6" x14ac:dyDescent="0.25">
      <c r="E113">
        <v>1.335</v>
      </c>
      <c r="F113">
        <v>0.41038732036708658</v>
      </c>
    </row>
    <row r="114" spans="5:6" x14ac:dyDescent="0.25">
      <c r="E114">
        <v>1.3499999999999999</v>
      </c>
      <c r="F114">
        <v>0.403544802535799</v>
      </c>
    </row>
    <row r="115" spans="5:6" x14ac:dyDescent="0.25">
      <c r="E115">
        <v>1.365</v>
      </c>
      <c r="F115">
        <v>0.39683654013652059</v>
      </c>
    </row>
    <row r="116" spans="5:6" x14ac:dyDescent="0.25">
      <c r="E116">
        <v>1.38</v>
      </c>
      <c r="F116">
        <v>0.39026116814318068</v>
      </c>
    </row>
    <row r="117" spans="5:6" x14ac:dyDescent="0.25">
      <c r="E117">
        <v>1.395</v>
      </c>
      <c r="F117">
        <v>0.38381716190987036</v>
      </c>
    </row>
    <row r="118" spans="5:6" x14ac:dyDescent="0.25">
      <c r="E118">
        <v>1.41</v>
      </c>
      <c r="F118">
        <v>0.37750285788018695</v>
      </c>
    </row>
    <row r="119" spans="5:6" x14ac:dyDescent="0.25">
      <c r="E119">
        <v>1.425</v>
      </c>
      <c r="F119">
        <v>0.37131647268943579</v>
      </c>
    </row>
    <row r="120" spans="5:6" x14ac:dyDescent="0.25">
      <c r="E120">
        <v>1.44</v>
      </c>
      <c r="F120">
        <v>0.36525612071411551</v>
      </c>
    </row>
    <row r="121" spans="5:6" x14ac:dyDescent="0.25">
      <c r="E121">
        <v>1.4549999999999998</v>
      </c>
      <c r="F121">
        <v>0.35931983013413499</v>
      </c>
    </row>
    <row r="122" spans="5:6" x14ac:dyDescent="0.25">
      <c r="E122">
        <v>1.47</v>
      </c>
      <c r="F122">
        <v>0.35350555758093699</v>
      </c>
    </row>
    <row r="123" spans="5:6" x14ac:dyDescent="0.25">
      <c r="E123">
        <v>1.4849999999999999</v>
      </c>
      <c r="F123">
        <v>0.34781120144969641</v>
      </c>
    </row>
    <row r="124" spans="5:6" x14ac:dyDescent="0.25">
      <c r="E124">
        <v>1.5</v>
      </c>
      <c r="F124">
        <v>0.3422346139564999</v>
      </c>
    </row>
    <row r="125" spans="5:6" x14ac:dyDescent="0.25">
      <c r="E125">
        <v>1.5149999999999999</v>
      </c>
      <c r="F125">
        <v>0.33677361202235717</v>
      </c>
    </row>
    <row r="126" spans="5:6" x14ac:dyDescent="0.25">
      <c r="E126">
        <v>1.53</v>
      </c>
      <c r="F126">
        <v>0.33142598706538484</v>
      </c>
    </row>
    <row r="127" spans="5:6" x14ac:dyDescent="0.25">
      <c r="E127">
        <v>1.5449999999999999</v>
      </c>
      <c r="F127">
        <v>0.32618951378089733</v>
      </c>
    </row>
    <row r="128" spans="5:6" x14ac:dyDescent="0.25">
      <c r="E128">
        <v>1.56</v>
      </c>
      <c r="F128">
        <v>0.32106195798667053</v>
      </c>
    </row>
    <row r="129" spans="5:6" x14ac:dyDescent="0.25">
      <c r="E129">
        <v>1.575</v>
      </c>
      <c r="F129">
        <v>0.31604108360757144</v>
      </c>
    </row>
    <row r="130" spans="5:6" x14ac:dyDescent="0.25">
      <c r="E130">
        <v>1.5899999999999999</v>
      </c>
      <c r="F130">
        <v>0.31112465887022939</v>
      </c>
    </row>
    <row r="131" spans="5:6" x14ac:dyDescent="0.25">
      <c r="E131">
        <v>1.605</v>
      </c>
      <c r="F131">
        <v>0.30631046177463694</v>
      </c>
    </row>
    <row r="132" spans="5:6" x14ac:dyDescent="0.25">
      <c r="E132">
        <v>1.6199999999999999</v>
      </c>
      <c r="F132">
        <v>0.30159628490561402</v>
      </c>
    </row>
    <row r="133" spans="5:6" x14ac:dyDescent="0.25">
      <c r="E133">
        <v>1.635</v>
      </c>
      <c r="F133">
        <v>0.29697993964306119</v>
      </c>
    </row>
    <row r="134" spans="5:6" x14ac:dyDescent="0.25">
      <c r="E134">
        <v>1.65</v>
      </c>
      <c r="F134">
        <v>0.29245925982593335</v>
      </c>
    </row>
    <row r="135" spans="5:6" x14ac:dyDescent="0.25">
      <c r="E135">
        <v>1.665</v>
      </c>
      <c r="F135">
        <v>0.28803210492094594</v>
      </c>
    </row>
    <row r="136" spans="5:6" x14ac:dyDescent="0.25">
      <c r="E136">
        <v>1.68</v>
      </c>
      <c r="F136">
        <v>0.28369636274322541</v>
      </c>
    </row>
    <row r="137" spans="5:6" x14ac:dyDescent="0.25">
      <c r="E137">
        <v>1.6949999999999998</v>
      </c>
      <c r="F137">
        <v>0.27944995177246401</v>
      </c>
    </row>
    <row r="138" spans="5:6" x14ac:dyDescent="0.25">
      <c r="E138">
        <v>1.71</v>
      </c>
      <c r="F138">
        <v>0.27529082310466518</v>
      </c>
    </row>
    <row r="139" spans="5:6" x14ac:dyDescent="0.25">
      <c r="E139">
        <v>1.7249999999999999</v>
      </c>
      <c r="F139">
        <v>0.27121696207627088</v>
      </c>
    </row>
    <row r="140" spans="5:6" x14ac:dyDescent="0.25">
      <c r="E140">
        <v>1.74</v>
      </c>
      <c r="F140">
        <v>0.26722638959436629</v>
      </c>
    </row>
    <row r="141" spans="5:6" x14ac:dyDescent="0.25">
      <c r="E141">
        <v>1.7549999999999999</v>
      </c>
      <c r="F141">
        <v>0.26331716320376097</v>
      </c>
    </row>
    <row r="142" spans="5:6" x14ac:dyDescent="0.25">
      <c r="E142">
        <v>1.77</v>
      </c>
      <c r="F142">
        <v>0.25948737791903631</v>
      </c>
    </row>
    <row r="143" spans="5:6" x14ac:dyDescent="0.25">
      <c r="E143">
        <v>1.7849999999999999</v>
      </c>
      <c r="F143">
        <v>0.2557351668471422</v>
      </c>
    </row>
    <row r="144" spans="5:6" x14ac:dyDescent="0.25">
      <c r="E144">
        <v>1.7999999999999998</v>
      </c>
      <c r="F144">
        <v>0.25205870162379834</v>
      </c>
    </row>
    <row r="145" spans="5:6" x14ac:dyDescent="0.25">
      <c r="E145">
        <v>1.8149999999999999</v>
      </c>
      <c r="F145">
        <v>0.24845619268480829</v>
      </c>
    </row>
    <row r="146" spans="5:6" x14ac:dyDescent="0.25">
      <c r="E146">
        <v>1.8299999999999998</v>
      </c>
      <c r="F146">
        <v>0.24492588939142054</v>
      </c>
    </row>
    <row r="147" spans="5:6" x14ac:dyDescent="0.25">
      <c r="E147">
        <v>1.845</v>
      </c>
      <c r="F147">
        <v>0.24146608002704778</v>
      </c>
    </row>
    <row r="148" spans="5:6" x14ac:dyDescent="0.25">
      <c r="E148">
        <v>1.8599999999999999</v>
      </c>
      <c r="F148">
        <v>0.2380750916809988</v>
      </c>
    </row>
    <row r="149" spans="5:6" x14ac:dyDescent="0.25">
      <c r="E149">
        <v>1.875</v>
      </c>
      <c r="F149">
        <v>0.23475129003334438</v>
      </c>
    </row>
    <row r="150" spans="5:6" x14ac:dyDescent="0.25">
      <c r="E150">
        <v>1.89</v>
      </c>
      <c r="F150">
        <v>0.23149307905365396</v>
      </c>
    </row>
    <row r="151" spans="5:6" x14ac:dyDescent="0.25">
      <c r="E151">
        <v>1.905</v>
      </c>
      <c r="F151">
        <v>0.22829890062506178</v>
      </c>
    </row>
    <row r="152" spans="5:6" x14ac:dyDescent="0.25">
      <c r="E152">
        <v>1.92</v>
      </c>
      <c r="F152">
        <v>0.22516723410397027</v>
      </c>
    </row>
    <row r="153" spans="5:6" x14ac:dyDescent="0.25">
      <c r="E153">
        <v>1.9349999999999998</v>
      </c>
      <c r="F153">
        <v>0.22209659582464106</v>
      </c>
    </row>
    <row r="154" spans="5:6" x14ac:dyDescent="0.25">
      <c r="E154">
        <v>1.95</v>
      </c>
      <c r="F154">
        <v>0.21908553855696924</v>
      </c>
    </row>
    <row r="155" spans="5:6" x14ac:dyDescent="0.25">
      <c r="E155">
        <v>1.9649999999999999</v>
      </c>
      <c r="F155">
        <v>0.21613265092486802</v>
      </c>
    </row>
    <row r="156" spans="5:6" x14ac:dyDescent="0.25">
      <c r="E156">
        <v>1.98</v>
      </c>
      <c r="F156">
        <v>0.21323655679190051</v>
      </c>
    </row>
    <row r="157" spans="5:6" x14ac:dyDescent="0.25">
      <c r="E157">
        <v>1.9949999999999999</v>
      </c>
      <c r="F157">
        <v>0.21039591462008694</v>
      </c>
    </row>
    <row r="158" spans="5:6" x14ac:dyDescent="0.25">
      <c r="E158">
        <v>2.0099999999999998</v>
      </c>
      <c r="F158">
        <v>0.20760941680716458</v>
      </c>
    </row>
    <row r="159" spans="5:6" x14ac:dyDescent="0.25">
      <c r="E159">
        <v>2.0249999999999999</v>
      </c>
      <c r="F159">
        <v>0.20487578900699754</v>
      </c>
    </row>
    <row r="160" spans="5:6" x14ac:dyDescent="0.25">
      <c r="E160">
        <v>2.04</v>
      </c>
      <c r="F160">
        <v>0.20219378943730484</v>
      </c>
    </row>
    <row r="161" spans="5:6" x14ac:dyDescent="0.25">
      <c r="E161">
        <v>2.0549999999999997</v>
      </c>
      <c r="F161">
        <v>0.19956220817839829</v>
      </c>
    </row>
    <row r="162" spans="5:6" x14ac:dyDescent="0.25">
      <c r="E162">
        <v>2.0699999999999998</v>
      </c>
      <c r="F162">
        <v>0.1969798664661942</v>
      </c>
    </row>
    <row r="163" spans="5:6" x14ac:dyDescent="0.25">
      <c r="E163">
        <v>2.085</v>
      </c>
      <c r="F163">
        <v>0.19444561598237489</v>
      </c>
    </row>
    <row r="164" spans="5:6" x14ac:dyDescent="0.25">
      <c r="E164">
        <v>2.1</v>
      </c>
      <c r="F164">
        <v>0.19195833814422772</v>
      </c>
    </row>
    <row r="165" spans="5:6" x14ac:dyDescent="0.25">
      <c r="E165">
        <v>2.1149999999999998</v>
      </c>
      <c r="F165">
        <v>0.1895169433963759</v>
      </c>
    </row>
    <row r="166" spans="5:6" x14ac:dyDescent="0.25">
      <c r="E166">
        <v>2.13</v>
      </c>
      <c r="F166">
        <v>0.18712037050633482</v>
      </c>
    </row>
    <row r="167" spans="5:6" x14ac:dyDescent="0.25">
      <c r="E167">
        <v>2.145</v>
      </c>
      <c r="F167">
        <v>0.18476758586557401</v>
      </c>
    </row>
    <row r="168" spans="5:6" x14ac:dyDescent="0.25">
      <c r="E168">
        <v>2.16</v>
      </c>
      <c r="F168">
        <v>0.18245758279753718</v>
      </c>
    </row>
    <row r="169" spans="5:6" x14ac:dyDescent="0.25">
      <c r="E169">
        <v>2.1749999999999998</v>
      </c>
      <c r="F169">
        <v>0.18018938087387193</v>
      </c>
    </row>
    <row r="170" spans="5:6" x14ac:dyDescent="0.25">
      <c r="E170">
        <v>2.19</v>
      </c>
      <c r="F170">
        <v>0.17796202523993543</v>
      </c>
    </row>
    <row r="171" spans="5:6" x14ac:dyDescent="0.25">
      <c r="E171">
        <v>2.2050000000000001</v>
      </c>
      <c r="F171">
        <v>0.17577458595048387</v>
      </c>
    </row>
    <row r="172" spans="5:6" x14ac:dyDescent="0.25">
      <c r="E172">
        <v>2.2199999999999998</v>
      </c>
      <c r="F172">
        <v>0.17362615731630376</v>
      </c>
    </row>
    <row r="173" spans="5:6" x14ac:dyDescent="0.25">
      <c r="E173">
        <v>2.2349999999999999</v>
      </c>
      <c r="F173">
        <v>0.17151585726241644</v>
      </c>
    </row>
    <row r="174" spans="5:6" x14ac:dyDescent="0.25">
      <c r="E174">
        <v>2.25</v>
      </c>
      <c r="F174">
        <v>0.1694428266983716</v>
      </c>
    </row>
    <row r="175" spans="5:6" x14ac:dyDescent="0.25">
      <c r="E175">
        <v>2.2650000000000001</v>
      </c>
      <c r="F175">
        <v>0.16740622890104068</v>
      </c>
    </row>
    <row r="176" spans="5:6" x14ac:dyDescent="0.25">
      <c r="E176">
        <v>2.2799999999999998</v>
      </c>
      <c r="F176">
        <v>0.16540524891023292</v>
      </c>
    </row>
    <row r="177" spans="5:6" x14ac:dyDescent="0.25">
      <c r="E177">
        <v>2.2949999999999999</v>
      </c>
      <c r="F177">
        <v>0.16343909293737377</v>
      </c>
    </row>
    <row r="178" spans="5:6" x14ac:dyDescent="0.25">
      <c r="E178">
        <v>2.31</v>
      </c>
      <c r="F178">
        <v>0.16150698778741479</v>
      </c>
    </row>
    <row r="179" spans="5:6" x14ac:dyDescent="0.25">
      <c r="E179">
        <v>2.3249999999999997</v>
      </c>
      <c r="F179">
        <v>0.15960818029408153</v>
      </c>
    </row>
    <row r="180" spans="5:6" x14ac:dyDescent="0.25">
      <c r="E180">
        <v>2.34</v>
      </c>
      <c r="F180">
        <v>0.15774193676850901</v>
      </c>
    </row>
    <row r="181" spans="5:6" x14ac:dyDescent="0.25">
      <c r="E181">
        <v>2.355</v>
      </c>
      <c r="F181">
        <v>0.15590754246126776</v>
      </c>
    </row>
    <row r="182" spans="5:6" x14ac:dyDescent="0.25">
      <c r="E182">
        <v>2.37</v>
      </c>
      <c r="F182">
        <v>0.1541043010377392</v>
      </c>
    </row>
    <row r="183" spans="5:6" x14ac:dyDescent="0.25">
      <c r="E183">
        <v>2.3849999999999998</v>
      </c>
      <c r="F183">
        <v>0.15233153406676186</v>
      </c>
    </row>
    <row r="184" spans="5:6" x14ac:dyDescent="0.25">
      <c r="E184">
        <v>2.4</v>
      </c>
      <c r="F184">
        <v>0.15058858052243959</v>
      </c>
    </row>
    <row r="185" spans="5:6" x14ac:dyDescent="0.25">
      <c r="E185">
        <v>2.415</v>
      </c>
      <c r="F185">
        <v>0.14887479629897327</v>
      </c>
    </row>
    <row r="186" spans="5:6" x14ac:dyDescent="0.25">
      <c r="E186">
        <v>2.4299999999999997</v>
      </c>
      <c r="F186">
        <v>0.14718955373835407</v>
      </c>
    </row>
    <row r="187" spans="5:6" x14ac:dyDescent="0.25">
      <c r="E187">
        <v>2.4449999999999998</v>
      </c>
      <c r="F187">
        <v>0.14553224117073643</v>
      </c>
    </row>
    <row r="188" spans="5:6" x14ac:dyDescent="0.25">
      <c r="E188">
        <v>2.46</v>
      </c>
      <c r="F188">
        <v>0.14390226246729174</v>
      </c>
    </row>
    <row r="189" spans="5:6" x14ac:dyDescent="0.25">
      <c r="E189">
        <v>2.4750000000000001</v>
      </c>
      <c r="F189">
        <v>0.14229903660532842</v>
      </c>
    </row>
    <row r="190" spans="5:6" x14ac:dyDescent="0.25">
      <c r="E190">
        <v>2.4899999999999998</v>
      </c>
      <c r="F190">
        <v>0.14072199724545312</v>
      </c>
    </row>
    <row r="191" spans="5:6" x14ac:dyDescent="0.25">
      <c r="E191">
        <v>2.5049999999999999</v>
      </c>
      <c r="F191">
        <v>0.13917059232053747</v>
      </c>
    </row>
    <row r="192" spans="5:6" x14ac:dyDescent="0.25">
      <c r="E192">
        <v>2.52</v>
      </c>
      <c r="F192">
        <v>0.13764428363624803</v>
      </c>
    </row>
    <row r="193" spans="5:6" x14ac:dyDescent="0.25">
      <c r="E193">
        <v>2.5349999999999997</v>
      </c>
      <c r="F193">
        <v>0.1361425464828897</v>
      </c>
    </row>
    <row r="194" spans="5:6" x14ac:dyDescent="0.25">
      <c r="E194">
        <v>2.5499999999999998</v>
      </c>
      <c r="F194">
        <v>0.13466486925830937</v>
      </c>
    </row>
    <row r="195" spans="5:6" x14ac:dyDescent="0.25">
      <c r="E195">
        <v>2.5649999999999999</v>
      </c>
      <c r="F195">
        <v>0.13321075310160396</v>
      </c>
    </row>
    <row r="196" spans="5:6" x14ac:dyDescent="0.25">
      <c r="E196">
        <v>2.58</v>
      </c>
      <c r="F196">
        <v>0.13177971153737428</v>
      </c>
    </row>
    <row r="197" spans="5:6" x14ac:dyDescent="0.25">
      <c r="E197">
        <v>2.5949999999999998</v>
      </c>
      <c r="F197">
        <v>0.1303712701302655</v>
      </c>
    </row>
    <row r="198" spans="5:6" x14ac:dyDescent="0.25">
      <c r="E198">
        <v>2.61</v>
      </c>
      <c r="F198">
        <v>0.12898496614953597</v>
      </c>
    </row>
    <row r="199" spans="5:6" x14ac:dyDescent="0.25">
      <c r="E199">
        <v>2.625</v>
      </c>
      <c r="F199">
        <v>0.12762034824339635</v>
      </c>
    </row>
    <row r="200" spans="5:6" x14ac:dyDescent="0.25">
      <c r="E200">
        <v>2.6399999999999997</v>
      </c>
      <c r="F200">
        <v>0.1262769761228632</v>
      </c>
    </row>
    <row r="201" spans="5:6" x14ac:dyDescent="0.25">
      <c r="E201">
        <v>2.6549999999999998</v>
      </c>
      <c r="F201">
        <v>0.12495442025487262</v>
      </c>
    </row>
    <row r="202" spans="5:6" x14ac:dyDescent="0.25">
      <c r="E202">
        <v>2.67</v>
      </c>
      <c r="F202">
        <v>0.12365226156440431</v>
      </c>
    </row>
    <row r="203" spans="5:6" x14ac:dyDescent="0.25">
      <c r="E203">
        <v>2.6850000000000001</v>
      </c>
      <c r="F203">
        <v>0.12237009114536712</v>
      </c>
    </row>
    <row r="204" spans="5:6" x14ac:dyDescent="0.25">
      <c r="E204">
        <v>2.6999999999999997</v>
      </c>
      <c r="F204">
        <v>0.12110750998000297</v>
      </c>
    </row>
    <row r="205" spans="5:6" x14ac:dyDescent="0.25">
      <c r="E205">
        <v>2.7149999999999999</v>
      </c>
      <c r="F205">
        <v>0.11986412866656895</v>
      </c>
    </row>
    <row r="206" spans="5:6" x14ac:dyDescent="0.25">
      <c r="E206">
        <v>2.73</v>
      </c>
      <c r="F206">
        <v>0.11863956715506244</v>
      </c>
    </row>
    <row r="207" spans="5:6" x14ac:dyDescent="0.25">
      <c r="E207">
        <v>2.7450000000000001</v>
      </c>
      <c r="F207">
        <v>0.11743345449075737</v>
      </c>
    </row>
    <row r="208" spans="5:6" x14ac:dyDescent="0.25">
      <c r="E208">
        <v>2.76</v>
      </c>
      <c r="F208">
        <v>0.11624542856532603</v>
      </c>
    </row>
    <row r="209" spans="5:6" x14ac:dyDescent="0.25">
      <c r="E209">
        <v>2.7749999999999999</v>
      </c>
      <c r="F209">
        <v>0.11507513587532406</v>
      </c>
    </row>
    <row r="210" spans="5:6" x14ac:dyDescent="0.25">
      <c r="E210">
        <v>2.79</v>
      </c>
      <c r="F210">
        <v>0.11392223128782304</v>
      </c>
    </row>
    <row r="211" spans="5:6" x14ac:dyDescent="0.25">
      <c r="E211">
        <v>2.8049999999999997</v>
      </c>
      <c r="F211">
        <v>0.11278637781297782</v>
      </c>
    </row>
    <row r="212" spans="5:6" x14ac:dyDescent="0.25">
      <c r="E212">
        <v>2.82</v>
      </c>
      <c r="F212">
        <v>0.11166724638332289</v>
      </c>
    </row>
    <row r="213" spans="5:6" x14ac:dyDescent="0.25">
      <c r="E213">
        <v>2.835</v>
      </c>
      <c r="F213">
        <v>0.11056451563959617</v>
      </c>
    </row>
    <row r="214" spans="5:6" x14ac:dyDescent="0.25">
      <c r="E214">
        <v>2.85</v>
      </c>
      <c r="F214">
        <v>0.1094778717228936</v>
      </c>
    </row>
    <row r="215" spans="5:6" x14ac:dyDescent="0.25">
      <c r="E215">
        <v>2.8649999999999998</v>
      </c>
      <c r="F215">
        <v>0.10840700807296373</v>
      </c>
    </row>
    <row r="216" spans="5:6" x14ac:dyDescent="0.25">
      <c r="E216">
        <v>2.88</v>
      </c>
      <c r="F216">
        <v>0.10735162523245542</v>
      </c>
    </row>
    <row r="217" spans="5:6" x14ac:dyDescent="0.25">
      <c r="E217">
        <v>2.895</v>
      </c>
      <c r="F217">
        <v>0.10631143065693853</v>
      </c>
    </row>
    <row r="218" spans="5:6" x14ac:dyDescent="0.25">
      <c r="E218">
        <v>2.9099999999999997</v>
      </c>
      <c r="F218">
        <v>0.10528613853052031</v>
      </c>
    </row>
    <row r="219" spans="5:6" x14ac:dyDescent="0.25">
      <c r="E219">
        <v>2.9249999999999998</v>
      </c>
      <c r="F219">
        <v>0.1042754695868871</v>
      </c>
    </row>
    <row r="220" spans="5:6" x14ac:dyDescent="0.25">
      <c r="E220">
        <v>2.94</v>
      </c>
      <c r="F220">
        <v>0.10327915093560472</v>
      </c>
    </row>
    <row r="221" spans="5:6" x14ac:dyDescent="0.25">
      <c r="E221">
        <v>2.9550000000000001</v>
      </c>
      <c r="F221">
        <v>0.10229691589351535</v>
      </c>
    </row>
    <row r="222" spans="5:6" x14ac:dyDescent="0.25">
      <c r="E222">
        <v>2.9699999999999998</v>
      </c>
      <c r="F222">
        <v>0.10132850382107517</v>
      </c>
    </row>
    <row r="223" spans="5:6" x14ac:dyDescent="0.25">
      <c r="E223">
        <v>2.9849999999999999</v>
      </c>
      <c r="F223">
        <v>0.10037365996347919</v>
      </c>
    </row>
    <row r="224" spans="5:6" x14ac:dyDescent="0.25">
      <c r="E224">
        <v>3</v>
      </c>
      <c r="F224">
        <v>9.9432135296426361E-2</v>
      </c>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
  <dimension ref="A1:Q337"/>
  <sheetViews>
    <sheetView topLeftCell="A32" zoomScale="115" zoomScaleNormal="115" workbookViewId="0">
      <selection activeCell="A2" sqref="A2"/>
    </sheetView>
  </sheetViews>
  <sheetFormatPr defaultColWidth="11.42578125" defaultRowHeight="15" x14ac:dyDescent="0.25"/>
  <cols>
    <col min="1" max="2" width="25.5703125" customWidth="1"/>
  </cols>
  <sheetData>
    <row r="1" spans="1:17" x14ac:dyDescent="0.25">
      <c r="A1" s="18" t="s">
        <v>307</v>
      </c>
      <c r="C1" s="18" t="s">
        <v>308</v>
      </c>
      <c r="F1" s="18" t="s">
        <v>309</v>
      </c>
      <c r="J1" s="230" t="s">
        <v>310</v>
      </c>
      <c r="K1" s="230"/>
      <c r="L1" s="230"/>
      <c r="M1" s="230"/>
      <c r="N1" s="230"/>
    </row>
    <row r="2" spans="1:17" ht="45" x14ac:dyDescent="0.25">
      <c r="A2" t="s">
        <v>108</v>
      </c>
      <c r="C2" t="s">
        <v>172</v>
      </c>
      <c r="F2" t="s">
        <v>147</v>
      </c>
      <c r="J2" s="17" t="s">
        <v>108</v>
      </c>
      <c r="K2" s="17" t="s">
        <v>109</v>
      </c>
      <c r="L2" s="17" t="s">
        <v>120</v>
      </c>
      <c r="M2" s="17" t="s">
        <v>123</v>
      </c>
      <c r="N2" s="17" t="s">
        <v>132</v>
      </c>
      <c r="O2" s="17" t="s">
        <v>133</v>
      </c>
      <c r="P2" s="17" t="s">
        <v>134</v>
      </c>
      <c r="Q2" s="17" t="s">
        <v>135</v>
      </c>
    </row>
    <row r="3" spans="1:17" x14ac:dyDescent="0.25">
      <c r="A3" t="s">
        <v>109</v>
      </c>
      <c r="C3" t="s">
        <v>181</v>
      </c>
      <c r="F3" t="s">
        <v>311</v>
      </c>
      <c r="J3" s="17" t="s">
        <v>342</v>
      </c>
      <c r="K3" s="17" t="s">
        <v>171</v>
      </c>
      <c r="L3" s="17">
        <v>3</v>
      </c>
      <c r="M3" s="17" t="s">
        <v>208</v>
      </c>
      <c r="P3" s="17">
        <v>20</v>
      </c>
      <c r="Q3" s="17">
        <v>690</v>
      </c>
    </row>
    <row r="4" spans="1:17" x14ac:dyDescent="0.25">
      <c r="A4" s="17" t="s">
        <v>111</v>
      </c>
      <c r="C4" t="s">
        <v>630</v>
      </c>
      <c r="F4" t="s">
        <v>312</v>
      </c>
      <c r="J4" s="17" t="s">
        <v>343</v>
      </c>
      <c r="K4" s="17"/>
      <c r="L4" s="17">
        <v>1</v>
      </c>
      <c r="M4" s="17"/>
      <c r="P4" s="17"/>
      <c r="Q4" s="17">
        <v>460</v>
      </c>
    </row>
    <row r="5" spans="1:17" x14ac:dyDescent="0.25">
      <c r="A5" s="17" t="s">
        <v>112</v>
      </c>
      <c r="F5" t="s">
        <v>173</v>
      </c>
      <c r="J5" s="17" t="s">
        <v>344</v>
      </c>
      <c r="K5" s="17"/>
      <c r="L5" s="17">
        <v>2</v>
      </c>
      <c r="M5" s="17"/>
      <c r="P5" s="17"/>
      <c r="Q5" s="17">
        <v>355</v>
      </c>
    </row>
    <row r="6" spans="1:17" x14ac:dyDescent="0.25">
      <c r="A6" s="17" t="s">
        <v>113</v>
      </c>
      <c r="F6" t="s">
        <v>174</v>
      </c>
      <c r="J6" s="17" t="s">
        <v>345</v>
      </c>
      <c r="K6" s="17"/>
      <c r="L6" s="17"/>
      <c r="M6" s="17"/>
      <c r="N6" s="17"/>
      <c r="O6" s="17"/>
    </row>
    <row r="7" spans="1:17" ht="30" x14ac:dyDescent="0.25">
      <c r="A7" s="17" t="s">
        <v>114</v>
      </c>
      <c r="F7" t="s">
        <v>175</v>
      </c>
      <c r="J7" s="17" t="s">
        <v>346</v>
      </c>
      <c r="K7" s="17"/>
      <c r="L7" s="17"/>
      <c r="M7" s="17"/>
      <c r="N7" s="17"/>
    </row>
    <row r="8" spans="1:17" ht="30" x14ac:dyDescent="0.25">
      <c r="A8" s="17" t="s">
        <v>115</v>
      </c>
      <c r="F8" t="s">
        <v>332</v>
      </c>
      <c r="J8" s="17" t="s">
        <v>347</v>
      </c>
      <c r="K8" s="17"/>
      <c r="L8" s="17"/>
      <c r="M8" s="17"/>
      <c r="N8" s="17"/>
    </row>
    <row r="9" spans="1:17" ht="30" x14ac:dyDescent="0.25">
      <c r="A9" s="17" t="s">
        <v>116</v>
      </c>
      <c r="C9" s="18" t="s">
        <v>313</v>
      </c>
      <c r="J9" s="17" t="s">
        <v>348</v>
      </c>
      <c r="K9" s="17"/>
      <c r="L9" s="17"/>
      <c r="M9" s="17"/>
      <c r="N9" s="17"/>
    </row>
    <row r="10" spans="1:17" ht="30" x14ac:dyDescent="0.25">
      <c r="A10" s="17" t="s">
        <v>117</v>
      </c>
      <c r="C10" s="90" t="s">
        <v>145</v>
      </c>
      <c r="D10" s="90" t="s">
        <v>141</v>
      </c>
      <c r="J10" s="17" t="s">
        <v>349</v>
      </c>
      <c r="K10" s="17"/>
      <c r="L10" s="17"/>
      <c r="M10" s="17"/>
      <c r="N10" s="17"/>
    </row>
    <row r="11" spans="1:17" ht="30.75" customHeight="1" x14ac:dyDescent="0.25">
      <c r="A11" s="17" t="s">
        <v>118</v>
      </c>
      <c r="C11" s="90" t="s">
        <v>146</v>
      </c>
      <c r="D11" s="90" t="s">
        <v>142</v>
      </c>
      <c r="J11" s="17" t="s">
        <v>350</v>
      </c>
      <c r="K11" s="17"/>
      <c r="L11" s="17"/>
      <c r="M11" s="17"/>
      <c r="N11" s="17"/>
    </row>
    <row r="12" spans="1:17" ht="18.75" x14ac:dyDescent="0.25">
      <c r="A12" s="17" t="s">
        <v>119</v>
      </c>
      <c r="D12" s="90" t="s">
        <v>143</v>
      </c>
      <c r="J12" s="17" t="s">
        <v>351</v>
      </c>
      <c r="K12" s="17"/>
      <c r="L12" s="17"/>
      <c r="M12" s="17"/>
      <c r="N12" s="17"/>
    </row>
    <row r="13" spans="1:17" ht="18.75" x14ac:dyDescent="0.25">
      <c r="A13" s="17" t="s">
        <v>120</v>
      </c>
      <c r="D13" s="90" t="s">
        <v>144</v>
      </c>
      <c r="J13" s="17" t="s">
        <v>352</v>
      </c>
      <c r="K13" s="17"/>
      <c r="L13" s="17"/>
      <c r="M13" s="17"/>
      <c r="N13" s="17"/>
    </row>
    <row r="14" spans="1:17" ht="18.75" x14ac:dyDescent="0.25">
      <c r="A14" s="17" t="s">
        <v>121</v>
      </c>
      <c r="D14" s="90" t="s">
        <v>78</v>
      </c>
      <c r="J14" s="17" t="s">
        <v>353</v>
      </c>
      <c r="K14" s="17"/>
      <c r="L14" s="17"/>
      <c r="M14" s="17"/>
      <c r="N14" s="17"/>
    </row>
    <row r="15" spans="1:17" x14ac:dyDescent="0.25">
      <c r="A15" t="s">
        <v>122</v>
      </c>
      <c r="J15" s="17" t="s">
        <v>354</v>
      </c>
      <c r="K15" s="17"/>
      <c r="L15" s="17"/>
      <c r="M15" s="17"/>
      <c r="N15" s="17"/>
    </row>
    <row r="16" spans="1:17" x14ac:dyDescent="0.25">
      <c r="A16" t="s">
        <v>123</v>
      </c>
      <c r="J16" t="s">
        <v>355</v>
      </c>
    </row>
    <row r="17" spans="1:10" x14ac:dyDescent="0.25">
      <c r="A17" t="s">
        <v>124</v>
      </c>
      <c r="J17" t="s">
        <v>356</v>
      </c>
    </row>
    <row r="18" spans="1:10" x14ac:dyDescent="0.25">
      <c r="A18" t="s">
        <v>125</v>
      </c>
      <c r="J18" t="s">
        <v>357</v>
      </c>
    </row>
    <row r="19" spans="1:10" x14ac:dyDescent="0.25">
      <c r="A19" t="s">
        <v>126</v>
      </c>
      <c r="J19" t="s">
        <v>358</v>
      </c>
    </row>
    <row r="20" spans="1:10" x14ac:dyDescent="0.25">
      <c r="A20" t="s">
        <v>127</v>
      </c>
      <c r="J20" t="s">
        <v>359</v>
      </c>
    </row>
    <row r="21" spans="1:10" x14ac:dyDescent="0.25">
      <c r="A21" t="s">
        <v>128</v>
      </c>
      <c r="J21" t="s">
        <v>360</v>
      </c>
    </row>
    <row r="22" spans="1:10" x14ac:dyDescent="0.25">
      <c r="A22" t="s">
        <v>132</v>
      </c>
      <c r="J22" t="s">
        <v>361</v>
      </c>
    </row>
    <row r="23" spans="1:10" x14ac:dyDescent="0.25">
      <c r="A23" t="s">
        <v>133</v>
      </c>
      <c r="J23" t="s">
        <v>362</v>
      </c>
    </row>
    <row r="24" spans="1:10" x14ac:dyDescent="0.25">
      <c r="A24" t="s">
        <v>134</v>
      </c>
      <c r="J24" t="s">
        <v>363</v>
      </c>
    </row>
    <row r="25" spans="1:10" x14ac:dyDescent="0.25">
      <c r="A25" t="s">
        <v>135</v>
      </c>
      <c r="J25" t="s">
        <v>364</v>
      </c>
    </row>
    <row r="26" spans="1:10" x14ac:dyDescent="0.25">
      <c r="A26" s="17" t="s">
        <v>136</v>
      </c>
      <c r="J26" t="s">
        <v>365</v>
      </c>
    </row>
    <row r="27" spans="1:10" x14ac:dyDescent="0.25">
      <c r="A27" s="17" t="s">
        <v>147</v>
      </c>
      <c r="J27" t="s">
        <v>366</v>
      </c>
    </row>
    <row r="28" spans="1:10" x14ac:dyDescent="0.25">
      <c r="A28" s="17" t="s">
        <v>314</v>
      </c>
      <c r="J28" t="s">
        <v>367</v>
      </c>
    </row>
    <row r="29" spans="1:10" x14ac:dyDescent="0.25">
      <c r="A29" s="17" t="s">
        <v>315</v>
      </c>
      <c r="J29" t="s">
        <v>368</v>
      </c>
    </row>
    <row r="30" spans="1:10" x14ac:dyDescent="0.25">
      <c r="A30" s="17" t="s">
        <v>316</v>
      </c>
      <c r="J30" t="s">
        <v>369</v>
      </c>
    </row>
    <row r="31" spans="1:10" x14ac:dyDescent="0.25">
      <c r="A31" s="17" t="s">
        <v>317</v>
      </c>
      <c r="J31" t="s">
        <v>370</v>
      </c>
    </row>
    <row r="32" spans="1:10" x14ac:dyDescent="0.25">
      <c r="A32" t="s">
        <v>318</v>
      </c>
      <c r="J32" t="s">
        <v>371</v>
      </c>
    </row>
    <row r="33" spans="1:10" x14ac:dyDescent="0.25">
      <c r="A33" t="s">
        <v>319</v>
      </c>
      <c r="J33" t="s">
        <v>372</v>
      </c>
    </row>
    <row r="34" spans="1:10" x14ac:dyDescent="0.25">
      <c r="A34" t="s">
        <v>154</v>
      </c>
      <c r="J34" t="s">
        <v>373</v>
      </c>
    </row>
    <row r="35" spans="1:10" x14ac:dyDescent="0.25">
      <c r="A35" s="17" t="s">
        <v>155</v>
      </c>
      <c r="J35" t="s">
        <v>374</v>
      </c>
    </row>
    <row r="36" spans="1:10" x14ac:dyDescent="0.25">
      <c r="A36" s="17" t="s">
        <v>156</v>
      </c>
      <c r="J36" t="s">
        <v>375</v>
      </c>
    </row>
    <row r="37" spans="1:10" x14ac:dyDescent="0.25">
      <c r="A37" s="17" t="s">
        <v>157</v>
      </c>
      <c r="J37" t="s">
        <v>376</v>
      </c>
    </row>
    <row r="38" spans="1:10" x14ac:dyDescent="0.25">
      <c r="A38" s="17" t="s">
        <v>158</v>
      </c>
      <c r="J38" t="s">
        <v>377</v>
      </c>
    </row>
    <row r="39" spans="1:10" x14ac:dyDescent="0.25">
      <c r="A39" s="17" t="s">
        <v>124</v>
      </c>
      <c r="J39" t="s">
        <v>378</v>
      </c>
    </row>
    <row r="40" spans="1:10" x14ac:dyDescent="0.25">
      <c r="A40" s="17" t="s">
        <v>159</v>
      </c>
      <c r="J40" t="s">
        <v>379</v>
      </c>
    </row>
    <row r="41" spans="1:10" x14ac:dyDescent="0.25">
      <c r="A41" s="17" t="s">
        <v>160</v>
      </c>
      <c r="J41" t="s">
        <v>380</v>
      </c>
    </row>
    <row r="42" spans="1:10" x14ac:dyDescent="0.25">
      <c r="A42" t="s">
        <v>648</v>
      </c>
      <c r="J42" t="s">
        <v>381</v>
      </c>
    </row>
    <row r="43" spans="1:10" x14ac:dyDescent="0.25">
      <c r="A43" t="s">
        <v>649</v>
      </c>
      <c r="J43" t="s">
        <v>382</v>
      </c>
    </row>
    <row r="44" spans="1:10" x14ac:dyDescent="0.25">
      <c r="A44" t="s">
        <v>650</v>
      </c>
      <c r="J44" t="s">
        <v>383</v>
      </c>
    </row>
    <row r="45" spans="1:10" x14ac:dyDescent="0.25">
      <c r="A45" t="s">
        <v>650</v>
      </c>
      <c r="J45" t="s">
        <v>384</v>
      </c>
    </row>
    <row r="46" spans="1:10" x14ac:dyDescent="0.25">
      <c r="A46" t="s">
        <v>637</v>
      </c>
      <c r="J46" t="s">
        <v>385</v>
      </c>
    </row>
    <row r="47" spans="1:10" x14ac:dyDescent="0.25">
      <c r="A47" t="s">
        <v>638</v>
      </c>
      <c r="J47" t="s">
        <v>386</v>
      </c>
    </row>
    <row r="48" spans="1:10" x14ac:dyDescent="0.25">
      <c r="A48" t="s">
        <v>639</v>
      </c>
      <c r="J48" t="s">
        <v>387</v>
      </c>
    </row>
    <row r="49" spans="1:10" x14ac:dyDescent="0.25">
      <c r="A49" t="s">
        <v>640</v>
      </c>
      <c r="J49" t="s">
        <v>388</v>
      </c>
    </row>
    <row r="50" spans="1:10" x14ac:dyDescent="0.25">
      <c r="A50" t="s">
        <v>641</v>
      </c>
      <c r="J50" t="s">
        <v>389</v>
      </c>
    </row>
    <row r="51" spans="1:10" x14ac:dyDescent="0.25">
      <c r="A51" t="s">
        <v>642</v>
      </c>
      <c r="J51" t="s">
        <v>438</v>
      </c>
    </row>
    <row r="52" spans="1:10" x14ac:dyDescent="0.25">
      <c r="J52" t="s">
        <v>439</v>
      </c>
    </row>
    <row r="53" spans="1:10" x14ac:dyDescent="0.25">
      <c r="J53" t="s">
        <v>440</v>
      </c>
    </row>
    <row r="54" spans="1:10" x14ac:dyDescent="0.25">
      <c r="J54" t="s">
        <v>441</v>
      </c>
    </row>
    <row r="55" spans="1:10" x14ac:dyDescent="0.25">
      <c r="J55" t="s">
        <v>442</v>
      </c>
    </row>
    <row r="56" spans="1:10" x14ac:dyDescent="0.25">
      <c r="J56" t="s">
        <v>443</v>
      </c>
    </row>
    <row r="57" spans="1:10" x14ac:dyDescent="0.25">
      <c r="J57" t="s">
        <v>444</v>
      </c>
    </row>
    <row r="58" spans="1:10" x14ac:dyDescent="0.25">
      <c r="J58" t="s">
        <v>445</v>
      </c>
    </row>
    <row r="59" spans="1:10" x14ac:dyDescent="0.25">
      <c r="J59" t="s">
        <v>446</v>
      </c>
    </row>
    <row r="60" spans="1:10" x14ac:dyDescent="0.25">
      <c r="J60" t="s">
        <v>447</v>
      </c>
    </row>
    <row r="61" spans="1:10" x14ac:dyDescent="0.25">
      <c r="J61" t="s">
        <v>448</v>
      </c>
    </row>
    <row r="62" spans="1:10" x14ac:dyDescent="0.25">
      <c r="J62" t="s">
        <v>449</v>
      </c>
    </row>
    <row r="63" spans="1:10" x14ac:dyDescent="0.25">
      <c r="J63" t="s">
        <v>450</v>
      </c>
    </row>
    <row r="64" spans="1:10" x14ac:dyDescent="0.25">
      <c r="J64" t="s">
        <v>451</v>
      </c>
    </row>
    <row r="65" spans="10:10" x14ac:dyDescent="0.25">
      <c r="J65" t="s">
        <v>452</v>
      </c>
    </row>
    <row r="66" spans="10:10" x14ac:dyDescent="0.25">
      <c r="J66" t="s">
        <v>453</v>
      </c>
    </row>
    <row r="67" spans="10:10" x14ac:dyDescent="0.25">
      <c r="J67" t="s">
        <v>454</v>
      </c>
    </row>
    <row r="68" spans="10:10" x14ac:dyDescent="0.25">
      <c r="J68" t="s">
        <v>455</v>
      </c>
    </row>
    <row r="69" spans="10:10" x14ac:dyDescent="0.25">
      <c r="J69" t="s">
        <v>456</v>
      </c>
    </row>
    <row r="70" spans="10:10" x14ac:dyDescent="0.25">
      <c r="J70" t="s">
        <v>457</v>
      </c>
    </row>
    <row r="71" spans="10:10" x14ac:dyDescent="0.25">
      <c r="J71" t="s">
        <v>458</v>
      </c>
    </row>
    <row r="72" spans="10:10" x14ac:dyDescent="0.25">
      <c r="J72" t="s">
        <v>459</v>
      </c>
    </row>
    <row r="73" spans="10:10" x14ac:dyDescent="0.25">
      <c r="J73" t="s">
        <v>460</v>
      </c>
    </row>
    <row r="74" spans="10:10" x14ac:dyDescent="0.25">
      <c r="J74" t="s">
        <v>461</v>
      </c>
    </row>
    <row r="75" spans="10:10" x14ac:dyDescent="0.25">
      <c r="J75" t="s">
        <v>462</v>
      </c>
    </row>
    <row r="76" spans="10:10" x14ac:dyDescent="0.25">
      <c r="J76" t="s">
        <v>463</v>
      </c>
    </row>
    <row r="77" spans="10:10" x14ac:dyDescent="0.25">
      <c r="J77" t="s">
        <v>464</v>
      </c>
    </row>
    <row r="78" spans="10:10" x14ac:dyDescent="0.25">
      <c r="J78" t="s">
        <v>465</v>
      </c>
    </row>
    <row r="79" spans="10:10" x14ac:dyDescent="0.25">
      <c r="J79" t="s">
        <v>466</v>
      </c>
    </row>
    <row r="80" spans="10:10" x14ac:dyDescent="0.25">
      <c r="J80" t="s">
        <v>467</v>
      </c>
    </row>
    <row r="81" spans="10:10" x14ac:dyDescent="0.25">
      <c r="J81" t="s">
        <v>468</v>
      </c>
    </row>
    <row r="82" spans="10:10" x14ac:dyDescent="0.25">
      <c r="J82" t="s">
        <v>469</v>
      </c>
    </row>
    <row r="83" spans="10:10" x14ac:dyDescent="0.25">
      <c r="J83" t="s">
        <v>470</v>
      </c>
    </row>
    <row r="84" spans="10:10" x14ac:dyDescent="0.25">
      <c r="J84" t="s">
        <v>471</v>
      </c>
    </row>
    <row r="85" spans="10:10" x14ac:dyDescent="0.25">
      <c r="J85" t="s">
        <v>472</v>
      </c>
    </row>
    <row r="86" spans="10:10" x14ac:dyDescent="0.25">
      <c r="J86" t="s">
        <v>473</v>
      </c>
    </row>
    <row r="87" spans="10:10" x14ac:dyDescent="0.25">
      <c r="J87" t="s">
        <v>474</v>
      </c>
    </row>
    <row r="88" spans="10:10" x14ac:dyDescent="0.25">
      <c r="J88" t="s">
        <v>475</v>
      </c>
    </row>
    <row r="89" spans="10:10" x14ac:dyDescent="0.25">
      <c r="J89" t="s">
        <v>476</v>
      </c>
    </row>
    <row r="90" spans="10:10" x14ac:dyDescent="0.25">
      <c r="J90" t="s">
        <v>477</v>
      </c>
    </row>
    <row r="91" spans="10:10" x14ac:dyDescent="0.25">
      <c r="J91" t="s">
        <v>478</v>
      </c>
    </row>
    <row r="92" spans="10:10" x14ac:dyDescent="0.25">
      <c r="J92" t="s">
        <v>479</v>
      </c>
    </row>
    <row r="93" spans="10:10" x14ac:dyDescent="0.25">
      <c r="J93" t="s">
        <v>480</v>
      </c>
    </row>
    <row r="94" spans="10:10" x14ac:dyDescent="0.25">
      <c r="J94" t="s">
        <v>481</v>
      </c>
    </row>
    <row r="95" spans="10:10" x14ac:dyDescent="0.25">
      <c r="J95" t="s">
        <v>482</v>
      </c>
    </row>
    <row r="96" spans="10:10" x14ac:dyDescent="0.25">
      <c r="J96" t="s">
        <v>483</v>
      </c>
    </row>
    <row r="97" spans="10:10" x14ac:dyDescent="0.25">
      <c r="J97" t="s">
        <v>484</v>
      </c>
    </row>
    <row r="98" spans="10:10" x14ac:dyDescent="0.25">
      <c r="J98" t="s">
        <v>485</v>
      </c>
    </row>
    <row r="99" spans="10:10" x14ac:dyDescent="0.25">
      <c r="J99" t="s">
        <v>534</v>
      </c>
    </row>
    <row r="100" spans="10:10" x14ac:dyDescent="0.25">
      <c r="J100" t="s">
        <v>535</v>
      </c>
    </row>
    <row r="101" spans="10:10" x14ac:dyDescent="0.25">
      <c r="J101" t="s">
        <v>536</v>
      </c>
    </row>
    <row r="102" spans="10:10" x14ac:dyDescent="0.25">
      <c r="J102" t="s">
        <v>537</v>
      </c>
    </row>
    <row r="103" spans="10:10" x14ac:dyDescent="0.25">
      <c r="J103" t="s">
        <v>538</v>
      </c>
    </row>
    <row r="104" spans="10:10" x14ac:dyDescent="0.25">
      <c r="J104" t="s">
        <v>539</v>
      </c>
    </row>
    <row r="105" spans="10:10" x14ac:dyDescent="0.25">
      <c r="J105" t="s">
        <v>540</v>
      </c>
    </row>
    <row r="106" spans="10:10" x14ac:dyDescent="0.25">
      <c r="J106" t="s">
        <v>541</v>
      </c>
    </row>
    <row r="107" spans="10:10" x14ac:dyDescent="0.25">
      <c r="J107" t="s">
        <v>542</v>
      </c>
    </row>
    <row r="108" spans="10:10" x14ac:dyDescent="0.25">
      <c r="J108" t="s">
        <v>543</v>
      </c>
    </row>
    <row r="109" spans="10:10" x14ac:dyDescent="0.25">
      <c r="J109" t="s">
        <v>544</v>
      </c>
    </row>
    <row r="110" spans="10:10" x14ac:dyDescent="0.25">
      <c r="J110" t="s">
        <v>545</v>
      </c>
    </row>
    <row r="111" spans="10:10" x14ac:dyDescent="0.25">
      <c r="J111" t="s">
        <v>546</v>
      </c>
    </row>
    <row r="112" spans="10:10" x14ac:dyDescent="0.25">
      <c r="J112" t="s">
        <v>547</v>
      </c>
    </row>
    <row r="113" spans="10:10" x14ac:dyDescent="0.25">
      <c r="J113" t="s">
        <v>548</v>
      </c>
    </row>
    <row r="114" spans="10:10" x14ac:dyDescent="0.25">
      <c r="J114" t="s">
        <v>549</v>
      </c>
    </row>
    <row r="115" spans="10:10" x14ac:dyDescent="0.25">
      <c r="J115" t="s">
        <v>550</v>
      </c>
    </row>
    <row r="116" spans="10:10" x14ac:dyDescent="0.25">
      <c r="J116" t="s">
        <v>551</v>
      </c>
    </row>
    <row r="117" spans="10:10" x14ac:dyDescent="0.25">
      <c r="J117" t="s">
        <v>552</v>
      </c>
    </row>
    <row r="118" spans="10:10" x14ac:dyDescent="0.25">
      <c r="J118" t="s">
        <v>553</v>
      </c>
    </row>
    <row r="119" spans="10:10" x14ac:dyDescent="0.25">
      <c r="J119" t="s">
        <v>554</v>
      </c>
    </row>
    <row r="120" spans="10:10" x14ac:dyDescent="0.25">
      <c r="J120" t="s">
        <v>555</v>
      </c>
    </row>
    <row r="121" spans="10:10" x14ac:dyDescent="0.25">
      <c r="J121" t="s">
        <v>556</v>
      </c>
    </row>
    <row r="122" spans="10:10" x14ac:dyDescent="0.25">
      <c r="J122" t="s">
        <v>557</v>
      </c>
    </row>
    <row r="123" spans="10:10" x14ac:dyDescent="0.25">
      <c r="J123" t="s">
        <v>558</v>
      </c>
    </row>
    <row r="124" spans="10:10" x14ac:dyDescent="0.25">
      <c r="J124" t="s">
        <v>559</v>
      </c>
    </row>
    <row r="125" spans="10:10" x14ac:dyDescent="0.25">
      <c r="J125" t="s">
        <v>560</v>
      </c>
    </row>
    <row r="126" spans="10:10" x14ac:dyDescent="0.25">
      <c r="J126" t="s">
        <v>561</v>
      </c>
    </row>
    <row r="127" spans="10:10" x14ac:dyDescent="0.25">
      <c r="J127" t="s">
        <v>562</v>
      </c>
    </row>
    <row r="128" spans="10:10" x14ac:dyDescent="0.25">
      <c r="J128" t="s">
        <v>563</v>
      </c>
    </row>
    <row r="129" spans="10:10" x14ac:dyDescent="0.25">
      <c r="J129" t="s">
        <v>564</v>
      </c>
    </row>
    <row r="130" spans="10:10" x14ac:dyDescent="0.25">
      <c r="J130" t="s">
        <v>565</v>
      </c>
    </row>
    <row r="131" spans="10:10" x14ac:dyDescent="0.25">
      <c r="J131" t="s">
        <v>566</v>
      </c>
    </row>
    <row r="132" spans="10:10" x14ac:dyDescent="0.25">
      <c r="J132" t="s">
        <v>567</v>
      </c>
    </row>
    <row r="133" spans="10:10" x14ac:dyDescent="0.25">
      <c r="J133" t="s">
        <v>568</v>
      </c>
    </row>
    <row r="134" spans="10:10" x14ac:dyDescent="0.25">
      <c r="J134" t="s">
        <v>569</v>
      </c>
    </row>
    <row r="135" spans="10:10" x14ac:dyDescent="0.25">
      <c r="J135" t="s">
        <v>570</v>
      </c>
    </row>
    <row r="136" spans="10:10" x14ac:dyDescent="0.25">
      <c r="J136" t="s">
        <v>571</v>
      </c>
    </row>
    <row r="137" spans="10:10" x14ac:dyDescent="0.25">
      <c r="J137" t="s">
        <v>572</v>
      </c>
    </row>
    <row r="138" spans="10:10" x14ac:dyDescent="0.25">
      <c r="J138" t="s">
        <v>573</v>
      </c>
    </row>
    <row r="139" spans="10:10" x14ac:dyDescent="0.25">
      <c r="J139" t="s">
        <v>574</v>
      </c>
    </row>
    <row r="140" spans="10:10" x14ac:dyDescent="0.25">
      <c r="J140" t="s">
        <v>575</v>
      </c>
    </row>
    <row r="141" spans="10:10" x14ac:dyDescent="0.25">
      <c r="J141" t="s">
        <v>576</v>
      </c>
    </row>
    <row r="142" spans="10:10" x14ac:dyDescent="0.25">
      <c r="J142" t="s">
        <v>577</v>
      </c>
    </row>
    <row r="143" spans="10:10" x14ac:dyDescent="0.25">
      <c r="J143" t="s">
        <v>578</v>
      </c>
    </row>
    <row r="144" spans="10:10" x14ac:dyDescent="0.25">
      <c r="J144" t="s">
        <v>579</v>
      </c>
    </row>
    <row r="145" spans="10:10" x14ac:dyDescent="0.25">
      <c r="J145" t="s">
        <v>580</v>
      </c>
    </row>
    <row r="146" spans="10:10" x14ac:dyDescent="0.25">
      <c r="J146" t="s">
        <v>581</v>
      </c>
    </row>
    <row r="242" spans="1:1" x14ac:dyDescent="0.25">
      <c r="A242" s="17"/>
    </row>
    <row r="261" spans="1:1" x14ac:dyDescent="0.25">
      <c r="A261" s="17"/>
    </row>
    <row r="280" spans="1:1" x14ac:dyDescent="0.25">
      <c r="A280" s="17"/>
    </row>
    <row r="299" spans="1:1" x14ac:dyDescent="0.25">
      <c r="A299" s="17"/>
    </row>
    <row r="318" spans="1:1" x14ac:dyDescent="0.25">
      <c r="A318" s="17"/>
    </row>
    <row r="337" spans="1:1" x14ac:dyDescent="0.25">
      <c r="A337" s="17"/>
    </row>
  </sheetData>
  <mergeCells count="1">
    <mergeCell ref="J1:N1"/>
  </mergeCells>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14</vt:i4>
      </vt:variant>
    </vt:vector>
  </HeadingPairs>
  <TitlesOfParts>
    <vt:vector size="24" baseType="lpstr">
      <vt:lpstr>Summary</vt:lpstr>
      <vt:lpstr>OIC Information</vt:lpstr>
      <vt:lpstr>Standards</vt:lpstr>
      <vt:lpstr>Filtered_database</vt:lpstr>
      <vt:lpstr>Full_database</vt:lpstr>
      <vt:lpstr>Filtering</vt:lpstr>
      <vt:lpstr>Plot_graphs</vt:lpstr>
      <vt:lpstr>Data_graphs</vt:lpstr>
      <vt:lpstr>General_data_graphs</vt:lpstr>
      <vt:lpstr>Lists</vt:lpstr>
      <vt:lpstr>A</vt:lpstr>
      <vt:lpstr>B_OIC</vt:lpstr>
      <vt:lpstr>B_Eurocode</vt:lpstr>
      <vt:lpstr>B_S16-14</vt:lpstr>
      <vt:lpstr>B_AISC</vt:lpstr>
      <vt:lpstr>C_OIC</vt:lpstr>
      <vt:lpstr>C_Eurocode</vt:lpstr>
      <vt:lpstr>C_S16-14</vt:lpstr>
      <vt:lpstr>C_AISC</vt:lpstr>
      <vt:lpstr>D_All_Standards</vt:lpstr>
      <vt:lpstr>D_OIC</vt:lpstr>
      <vt:lpstr>D_Eurocode</vt:lpstr>
      <vt:lpstr>D_S16-14</vt:lpstr>
      <vt:lpstr>D_AISC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Jeanne</dc:creator>
  <cp:keywords/>
  <dc:description/>
  <cp:lastModifiedBy>Kokou Evignon Attiogbe</cp:lastModifiedBy>
  <cp:revision/>
  <dcterms:created xsi:type="dcterms:W3CDTF">2020-02-28T12:52:00Z</dcterms:created>
  <dcterms:modified xsi:type="dcterms:W3CDTF">2026-07-10T19:52:11Z</dcterms:modified>
  <cp:category/>
  <cp:contentStatus/>
</cp:coreProperties>
</file>